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CEC0CE2A-7A51-4B75-90C0-9BD61BB5AED9}" xr6:coauthVersionLast="47" xr6:coauthVersionMax="47" xr10:uidLastSave="{00000000-0000-0000-0000-000000000000}"/>
  <bookViews>
    <workbookView xWindow="-110" yWindow="-110" windowWidth="25820" windowHeight="15500" activeTab="6" xr2:uid="{33425ACE-F55C-4F12-99C8-C0A12683F784}"/>
    <workbookView xWindow="-28920" yWindow="-120" windowWidth="29040" windowHeight="15720" activeTab="6"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DataMaster!$A$942:$V$1408</definedName>
    <definedName name="_xlnm._FilterDatabase" localSheetId="0" hidden="1">Experiment!$A$13:$AEO$130</definedName>
    <definedName name="_xlnm._FilterDatabase" localSheetId="6" hidden="1">RunReport!$A$2:$M$121</definedName>
    <definedName name="_xlnm._FilterDatabase" localSheetId="7" hidden="1">'SA variables'!$A$3:$AA$868</definedName>
    <definedName name="cStep">Experiment!$H$59:$AZ$59</definedName>
    <definedName name="cStepFS">Experiment!$H$79:$AZ$79</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Experiment!$A$5:$AEO$130</definedName>
    <definedName name="ExptNo">Experiment!$C$13</definedName>
    <definedName name="i.AdultDrys" localSheetId="3">DataAutumn!$Q$125:$T$125</definedName>
    <definedName name="i.AdultDrys" localSheetId="5">DataSpring!$Q$125:$T$125</definedName>
    <definedName name="i.AdultDrys" localSheetId="4">DataWinter!$Q$125:$T$125</definedName>
    <definedName name="i.Age_days">DataMaster!$J$217:$J$222</definedName>
    <definedName name="i.AgeJ">DataMaster!$C$217:$C$222</definedName>
    <definedName name="i.all_rot_yield">DataMaster!$K$14:$K$16</definedName>
    <definedName name="i.BMToffset_r1">DataMaster!$F$68</definedName>
    <definedName name="i.BMToffset_r2">DataMaster!$G$68</definedName>
    <definedName name="i.Breed">DataMaster!$C$170:$T$186</definedName>
    <definedName name="i.casual_ub">DataMaster!$H$14:$H$16</definedName>
    <definedName name="i.conservation">DataMaster!$F$229:$T$231</definedName>
    <definedName name="i.cropgraze_inc">DataMaster!$J$14:$J$16</definedName>
    <definedName name="i.dAdultLSurv_ELPropSold">DataMaster!$C$129</definedName>
    <definedName name="i.dAdultRR_ELPropSold">DataMaster!$C$128</definedName>
    <definedName name="i.dELRR_ELPropNotMated">DataMaster!$C$130</definedName>
    <definedName name="i.DOY">DataMaster!$C$152:$C$154</definedName>
    <definedName name="i.dryman">DataMaster!$D$107:$X$122</definedName>
    <definedName name="i.dse_type">DataMaster!$E$88:$H$88</definedName>
    <definedName name="i.EL_PropnSold" localSheetId="3">DataAutumn!$D$134:$H$137</definedName>
    <definedName name="i.EL_PropnSold" localSheetId="5">DataSpring!$D$134:$H$137</definedName>
    <definedName name="i.EL_PropnSold" localSheetId="4">DataWinter!$D$134:$H$137</definedName>
    <definedName name="i.ELMated">DataMaster!$C$206:$C$212</definedName>
    <definedName name="i.ELMatedEst">DataMaster!$D$206:$G$212</definedName>
    <definedName name="i.ELRR_propn_mated">DataMaster!#REF!</definedName>
    <definedName name="i.end_joining">DataMaster!$C$36:$T$36</definedName>
    <definedName name="i.FS_Strategy">DataMaster!$C$318:$BK$325</definedName>
    <definedName name="i.FS_StrategyIndices" localSheetId="3">DataAutumn!$C$306:$BK$316</definedName>
    <definedName name="i.FS_StrategyIndices" localSheetId="5">DataSpring!$C$306:$BK$316</definedName>
    <definedName name="i.FS_StrategyIndices" localSheetId="4">DataWinter!$C$306:$BK$316</definedName>
    <definedName name="i.Genotype">DataMaster!$C$191:$H$200</definedName>
    <definedName name="i.GenotypeDesc">DataMaster!$U$170:$U$174</definedName>
    <definedName name="i.GrainPrices">DataMaster!$L$142:$L$145</definedName>
    <definedName name="i.GrainPrices_k">DataMaster!$M$142:$M$145</definedName>
    <definedName name="i.interest_rate">DataMaster!$F$14:$F$16</definedName>
    <definedName name="i.late_preg">DataMaster!$C$38:$T$38</definedName>
    <definedName name="i.LMU_Area">DataMaster!$C$251:$DR$254</definedName>
    <definedName name="i.LMU_Slice">DataMaster!$C$250:$DR$250</definedName>
    <definedName name="i.LTWFeedIndices_BBB" localSheetId="3">DataAutumn!$P$414:$CN$414</definedName>
    <definedName name="i.LTWFeedIndices_BBB" localSheetId="5">DataSpring!$P$414:$CN$414</definedName>
    <definedName name="i.LTWFeedIndices_BBB" localSheetId="4">DataWinter!$P$414:$CN$414</definedName>
    <definedName name="i.LTWFeedIndices_BMT" localSheetId="3">DataAutumn!$P$416:$CN$416</definedName>
    <definedName name="i.LTWFeedIndices_BMT" localSheetId="5">DataSpring!$P$416:$CN$416</definedName>
    <definedName name="i.LTWFeedIndices_BMT" localSheetId="4">DataWinter!$P$416:$CN$416</definedName>
    <definedName name="i.LTWFeedLevels">DataMaster!$P$418:$AA$787</definedName>
    <definedName name="i.mach_option">DataMaster!$E$14:$E$16</definedName>
    <definedName name="i.MaxRR">DataMaster!$C$904:$M$914</definedName>
    <definedName name="i.MeatPrices">DataMaster!$I$142:$J$145</definedName>
    <definedName name="i.minroe">DataMaster!$C$14:$C$17</definedName>
    <definedName name="i.MLP_PvP">DataMaster!$E$919:$S$938</definedName>
    <definedName name="i.MLP_scenario">DataMaster!$C$1412:$I$1415</definedName>
    <definedName name="i.model_structure">DataMaster!$C$7:$P$10</definedName>
    <definedName name="i.ModelStructure">DataMaster!$B$7:$B$10</definedName>
    <definedName name="i.mortalityx">DataMaster!$C$799:$D$806</definedName>
    <definedName name="i.opp_cost_capital">DataMaster!$G$14:$G$16</definedName>
    <definedName name="i.OptLWCjAdj" localSheetId="3">DataAutumn!$S$332:$CT$379</definedName>
    <definedName name="i.OptLWCjAdj" localSheetId="5">DataSpring!$S$332:$CT$379</definedName>
    <definedName name="i.OptLWCjAdj" localSheetId="4">DataWinter!$S$332:$CT$379</definedName>
    <definedName name="i.OptLWCpAdj" localSheetId="3">DataAutumn!$C$386:$R$403</definedName>
    <definedName name="i.OptLWCpAdj" localSheetId="5">DataSpring!$C$386:$R$403</definedName>
    <definedName name="i.OptLWCpAdj" localSheetId="4">DataWinter!$C$386:$R$403</definedName>
    <definedName name="i.overdraw">DataMaster!$D$14:$D$17</definedName>
    <definedName name="i.PastArea">DataMaster!$D$93:$H$100</definedName>
    <definedName name="i.pasture_prod">DataMaster!$L$14:$L$16</definedName>
    <definedName name="i.PdkAlloc">DataMaster!$C$85</definedName>
    <definedName name="i.Performers_Age">DataMaster!$D$1431:$I$1442</definedName>
    <definedName name="i.Periods">DataMaster!$B$34:$T$66</definedName>
    <definedName name="i.PGRscalar">DataMaster!$M$82:$BJ$82</definedName>
    <definedName name="i.PJFeedIndices" localSheetId="3">DataAutumn!$P$793:$CN$793</definedName>
    <definedName name="i.PJFeedIndices" localSheetId="5">DataSpring!$P$793:$CN$793</definedName>
    <definedName name="i.PJFeedIndices" localSheetId="4">DataWinter!$P$793:$CN$793</definedName>
    <definedName name="i.ProdnCal_Mat">DataMaster!$M$76:$BK$78</definedName>
    <definedName name="i.ProdnCal_Mer">DataMaster!$M$73:$BK$75</definedName>
    <definedName name="i.PSM_CFW">DataMaster!$E$1475:$BB$1498</definedName>
    <definedName name="i.PSM_FD">DataMaster!$E$1500:$BB$1523</definedName>
    <definedName name="i.PSM_MSurv">DataMaster!$E$1600:$BB$1623</definedName>
    <definedName name="i.PSM_RR">DataMaster!$E$1450:$BB$1473</definedName>
    <definedName name="i.PSM_SL">DataMaster!$E$1550:$BB$1573</definedName>
    <definedName name="i.PSM_SS">DataMaster!$E$1525:$BB$1548</definedName>
    <definedName name="i.PSM_SSurv">DataMaster!$E$1575:$BB$1598</definedName>
    <definedName name="i.Region_Desc">DataMaster!$W$3:$AA$3</definedName>
    <definedName name="i.REV_Traits">DataMaster!$D$1423:$Y$1425</definedName>
    <definedName name="i.REVsSA">DataMaster!$C$891:$T$900</definedName>
    <definedName name="i.risk_aversion">DataMaster!$B$22:$G$26</definedName>
    <definedName name="i.RR_scenario">DataMaster!$C$159:$G$163</definedName>
    <definedName name="i.seedharv_casual_ub">DataMaster!$I$14:$I$16</definedName>
    <definedName name="i.slices_ebw">DataMaster!$U$34:$AL$66</definedName>
    <definedName name="i.std_prices">DataMaster!$C$142:$F$142</definedName>
    <definedName name="i.StdELMan">DataMaster!$C$811:$N$870</definedName>
    <definedName name="i.TeamAbbrev">DataMaster!$V$943:$V$1407</definedName>
    <definedName name="i.TeamCoeff">DataMaster!$C$943:$T$1408</definedName>
    <definedName name="i.TeamNo">DataMaster!$U$943:$U$1407</definedName>
    <definedName name="i.TOL">DataMaster!$D$152:$D$154</definedName>
    <definedName name="i.TOL_Desc">DataMaster!$W$4:$Y$4</definedName>
    <definedName name="i.TOL_indices">DataMaster!$E$152:$I$154</definedName>
    <definedName name="i.TOL_region">DataMaster!$I$1412:$I$1415</definedName>
    <definedName name="i.TOLoffset_r1">DataMaster!$C$68</definedName>
    <definedName name="i.TOLoffset_r2">DataMaster!$D$68</definedName>
    <definedName name="i.Triplet_MeatPercentile">DataMaster!$C$883</definedName>
    <definedName name="i.Triplet_MeatPickle">DataMaster!$D$875:$D$881</definedName>
    <definedName name="i.Triplet_MeatScalar">DataMaster!$C$875:$C$881</definedName>
    <definedName name="i.Triplet_Mortalitye">DataMaster!$J$875:$L$878</definedName>
    <definedName name="i.Triplet_Mortalityx">DataMaster!$G$875:$I$878</definedName>
    <definedName name="i.Triplet_pi_yatf">DataMaster!$M$875:$M$877</definedName>
    <definedName name="i.Triplet_RR">DataMaster!$F$875:$F$878</definedName>
    <definedName name="i.TripletPropn">DataMaster!$O$875:$O$876</definedName>
    <definedName name="i.Triplets_mortality">DataMaster!$N$875:$N$879</definedName>
    <definedName name="i.UserPeriod0">DataMaster!$C$237:$E$242</definedName>
    <definedName name="i.WoolPrices">DataMaster!$H$142:$H$145</definedName>
    <definedName name="IsSequential">Experiment!$H$60:$AZ$60</definedName>
    <definedName name="IsSequentialFS">Experiment!$H$80:$AZ$80</definedName>
    <definedName name="LMU_Data">DataMaster!$C$257:$BY$296</definedName>
    <definedName name="nLevels">Experiment!$C$58:$AZ$58</definedName>
    <definedName name="nLevelsFS">Experiment!$C$78:$AZ$78</definedName>
    <definedName name="sStep">Experiment!$H$62:$AZ$62</definedName>
    <definedName name="sStepFS">Experiment!$H$82:$AZ$82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4" i="3" l="1"/>
  <c r="I74" i="3"/>
  <c r="H74" i="3"/>
  <c r="G74" i="3"/>
  <c r="F74" i="3"/>
  <c r="E74" i="3"/>
  <c r="D74" i="3"/>
  <c r="C74" i="3"/>
  <c r="B74" i="3"/>
  <c r="J67" i="3"/>
  <c r="I67" i="3"/>
  <c r="H67" i="3"/>
  <c r="G67" i="3"/>
  <c r="F67" i="3"/>
  <c r="E67" i="3"/>
  <c r="D67" i="3"/>
  <c r="C67" i="3"/>
  <c r="B67" i="3"/>
  <c r="YQ117" i="1"/>
  <c r="YQ13" i="1"/>
  <c r="YQ130" i="1" s="1"/>
  <c r="YP13" i="1"/>
  <c r="YP130" i="1" s="1"/>
  <c r="YL117" i="1"/>
  <c r="BA129" i="1"/>
  <c r="A129" i="1"/>
  <c r="YF128" i="1"/>
  <c r="YE128" i="1"/>
  <c r="YD128" i="1"/>
  <c r="YC128" i="1"/>
  <c r="WP128" i="1"/>
  <c r="G128" i="1"/>
  <c r="A128" i="1"/>
  <c r="YF127" i="1"/>
  <c r="YE127" i="1"/>
  <c r="YD127" i="1"/>
  <c r="YC127" i="1"/>
  <c r="WP127" i="1"/>
  <c r="G127" i="1"/>
  <c r="A127" i="1"/>
  <c r="YF126" i="1"/>
  <c r="YE126" i="1"/>
  <c r="YD126" i="1"/>
  <c r="YC126" i="1"/>
  <c r="WP126" i="1"/>
  <c r="G126" i="1"/>
  <c r="A126" i="1"/>
  <c r="YF125" i="1"/>
  <c r="YE125" i="1"/>
  <c r="YD125" i="1"/>
  <c r="YC125" i="1"/>
  <c r="WP125" i="1"/>
  <c r="G125" i="1"/>
  <c r="A125" i="1"/>
  <c r="YF124" i="1"/>
  <c r="YE124" i="1"/>
  <c r="YD124" i="1"/>
  <c r="YC124" i="1"/>
  <c r="WP124" i="1"/>
  <c r="G124" i="1"/>
  <c r="A124" i="1"/>
  <c r="YF123" i="1"/>
  <c r="YE123" i="1"/>
  <c r="YD123" i="1"/>
  <c r="YC123" i="1"/>
  <c r="WP123" i="1"/>
  <c r="G123" i="1"/>
  <c r="A123" i="1"/>
  <c r="YF122" i="1"/>
  <c r="YE122" i="1"/>
  <c r="YD122" i="1"/>
  <c r="YC122" i="1"/>
  <c r="WP122" i="1"/>
  <c r="G122" i="1"/>
  <c r="A122" i="1"/>
  <c r="YF121" i="1"/>
  <c r="YE121" i="1"/>
  <c r="YD121" i="1"/>
  <c r="YC121" i="1"/>
  <c r="WP121" i="1"/>
  <c r="G121" i="1"/>
  <c r="A121" i="1"/>
  <c r="YF120" i="1"/>
  <c r="YE120" i="1"/>
  <c r="YD120" i="1"/>
  <c r="YC120" i="1"/>
  <c r="WP120" i="1"/>
  <c r="G120" i="1"/>
  <c r="A120" i="1"/>
  <c r="YF119" i="1"/>
  <c r="YE119" i="1"/>
  <c r="YD119" i="1"/>
  <c r="YC119" i="1"/>
  <c r="WP119" i="1"/>
  <c r="G119" i="1"/>
  <c r="A119" i="1"/>
  <c r="YF118" i="1"/>
  <c r="YE118" i="1"/>
  <c r="YD118" i="1"/>
  <c r="YC118" i="1"/>
  <c r="WP118" i="1"/>
  <c r="FD118" i="1"/>
  <c r="FD119" i="1" s="1"/>
  <c r="FD120" i="1" s="1"/>
  <c r="FD121" i="1" s="1"/>
  <c r="FD122" i="1" s="1"/>
  <c r="FD123" i="1" s="1"/>
  <c r="FD124" i="1" s="1"/>
  <c r="FD125" i="1" s="1"/>
  <c r="FD126" i="1" s="1"/>
  <c r="FD127" i="1" s="1"/>
  <c r="FD128" i="1" s="1"/>
  <c r="H118" i="1"/>
  <c r="G118" i="1"/>
  <c r="A118" i="1"/>
  <c r="YF117" i="1"/>
  <c r="YE117" i="1"/>
  <c r="YD117" i="1"/>
  <c r="YC117" i="1"/>
  <c r="WP117" i="1"/>
  <c r="DG117" i="1"/>
  <c r="G117" i="1"/>
  <c r="A117" i="1"/>
  <c r="B118" i="1" s="1"/>
  <c r="BA116" i="1"/>
  <c r="A116" i="1"/>
  <c r="A115" i="1"/>
  <c r="H114" i="1"/>
  <c r="H115" i="1" s="1"/>
  <c r="A114" i="1"/>
  <c r="A113" i="1"/>
  <c r="A112" i="1"/>
  <c r="AT111" i="1"/>
  <c r="AT117" i="1" s="1"/>
  <c r="AS111" i="1"/>
  <c r="AS117" i="1" s="1"/>
  <c r="AP111" i="1"/>
  <c r="Q111" i="1" s="1"/>
  <c r="Q117" i="1" s="1"/>
  <c r="AO111" i="1"/>
  <c r="AO117" i="1" s="1"/>
  <c r="AN111" i="1"/>
  <c r="AN117" i="1" s="1"/>
  <c r="AI111" i="1"/>
  <c r="AI117" i="1" s="1"/>
  <c r="AH111" i="1"/>
  <c r="AH117" i="1" s="1"/>
  <c r="AG111" i="1"/>
  <c r="AG117" i="1" s="1"/>
  <c r="AF111" i="1"/>
  <c r="AF117" i="1" s="1"/>
  <c r="AE111" i="1"/>
  <c r="AE117" i="1" s="1"/>
  <c r="AD111" i="1"/>
  <c r="AD117" i="1" s="1"/>
  <c r="AC111" i="1"/>
  <c r="AC117" i="1" s="1"/>
  <c r="P111" i="1"/>
  <c r="AK111" i="1" s="1"/>
  <c r="AK117" i="1" s="1"/>
  <c r="O111" i="1"/>
  <c r="O117" i="1" s="1"/>
  <c r="N111" i="1"/>
  <c r="N117" i="1" s="1"/>
  <c r="A111" i="1"/>
  <c r="A110" i="1"/>
  <c r="YS13" i="1"/>
  <c r="YS130" i="1" s="1"/>
  <c r="P117" i="1" l="1"/>
  <c r="YP14" i="1"/>
  <c r="YP17" i="1" s="1"/>
  <c r="AB117" i="1"/>
  <c r="YQ14" i="1"/>
  <c r="YQ17" i="1" s="1"/>
  <c r="V117" i="1"/>
  <c r="T117" i="1"/>
  <c r="U117" i="1"/>
  <c r="W117" i="1"/>
  <c r="X117" i="1"/>
  <c r="Y117" i="1"/>
  <c r="AP117" i="1"/>
  <c r="O118" i="1"/>
  <c r="T118" i="1" s="1"/>
  <c r="AN118" i="1"/>
  <c r="AP118" i="1"/>
  <c r="AK118" i="1"/>
  <c r="AD118" i="1"/>
  <c r="AS118" i="1"/>
  <c r="AE118" i="1"/>
  <c r="AF118" i="1"/>
  <c r="AG118" i="1"/>
  <c r="AO118" i="1"/>
  <c r="AC118" i="1"/>
  <c r="P118" i="1"/>
  <c r="AT118" i="1"/>
  <c r="Q118" i="1"/>
  <c r="AI118" i="1"/>
  <c r="AH118" i="1"/>
  <c r="N118" i="1"/>
  <c r="DD118" i="1" a="1"/>
  <c r="DD118" i="1" s="1"/>
  <c r="DG118" i="1" s="1"/>
  <c r="CD118" i="1" a="1"/>
  <c r="CD118" i="1" s="1"/>
  <c r="B119" i="1"/>
  <c r="U111" i="1"/>
  <c r="T111" i="1"/>
  <c r="R111" i="1"/>
  <c r="R118" i="1" s="1"/>
  <c r="H119" i="1"/>
  <c r="S111" i="1"/>
  <c r="S117" i="1" s="1"/>
  <c r="YS14" i="1"/>
  <c r="YS17" i="1" s="1"/>
  <c r="W18" i="1"/>
  <c r="EU18" i="1" s="1"/>
  <c r="A18" i="1"/>
  <c r="GN26" i="1" a="1"/>
  <c r="GN26" i="1" s="1"/>
  <c r="GN25" i="1" a="1"/>
  <c r="GN25" i="1" s="1"/>
  <c r="GN24" i="1" a="1"/>
  <c r="GN24" i="1" s="1"/>
  <c r="C88" i="4"/>
  <c r="S118" i="1" l="1"/>
  <c r="U118" i="1"/>
  <c r="W118" i="1"/>
  <c r="X118" i="1"/>
  <c r="V118" i="1"/>
  <c r="Y118" i="1"/>
  <c r="AZ111" i="1"/>
  <c r="BA112" i="1" s="1"/>
  <c r="R117" i="1"/>
  <c r="AO119" i="1"/>
  <c r="AK119" i="1"/>
  <c r="P119" i="1"/>
  <c r="AP119" i="1"/>
  <c r="N119" i="1"/>
  <c r="AN119" i="1"/>
  <c r="O119" i="1"/>
  <c r="AC119" i="1"/>
  <c r="R119" i="1"/>
  <c r="Q119" i="1"/>
  <c r="AG119" i="1"/>
  <c r="AD119" i="1"/>
  <c r="AS119" i="1"/>
  <c r="AH119" i="1"/>
  <c r="AE119" i="1"/>
  <c r="AI119" i="1"/>
  <c r="AF119" i="1"/>
  <c r="AT119" i="1"/>
  <c r="S119" i="1"/>
  <c r="AB118" i="1"/>
  <c r="H120" i="1"/>
  <c r="B120" i="1"/>
  <c r="CD119" i="1" a="1"/>
  <c r="CD119" i="1" s="1"/>
  <c r="DD119" i="1" a="1"/>
  <c r="DD119" i="1" s="1"/>
  <c r="DG119" i="1" s="1"/>
  <c r="W19" i="1"/>
  <c r="CZ42" i="1"/>
  <c r="CY42" i="1"/>
  <c r="CV42" i="1"/>
  <c r="CS42" i="1"/>
  <c r="CP42" i="1"/>
  <c r="CO42" i="1"/>
  <c r="CJ42" i="1"/>
  <c r="CI42" i="1"/>
  <c r="G42" i="1"/>
  <c r="A42" i="1"/>
  <c r="EY48" i="1" a="1"/>
  <c r="EY48" i="1" s="1"/>
  <c r="J75" i="3"/>
  <c r="I75" i="3"/>
  <c r="H75" i="3"/>
  <c r="G75" i="3"/>
  <c r="F75" i="3"/>
  <c r="E75" i="3"/>
  <c r="D75" i="3"/>
  <c r="C75" i="3"/>
  <c r="B75" i="3"/>
  <c r="J73" i="3"/>
  <c r="I73" i="3"/>
  <c r="H73" i="3"/>
  <c r="G73" i="3"/>
  <c r="F73" i="3"/>
  <c r="E73" i="3"/>
  <c r="D73" i="3"/>
  <c r="C73" i="3"/>
  <c r="B73" i="3"/>
  <c r="V757" i="4"/>
  <c r="U757" i="4"/>
  <c r="V756" i="4"/>
  <c r="U756" i="4"/>
  <c r="V755" i="4"/>
  <c r="U755" i="4"/>
  <c r="V754" i="4"/>
  <c r="U754" i="4"/>
  <c r="G20" i="1"/>
  <c r="A20" i="1"/>
  <c r="ZC8" i="1"/>
  <c r="ZC85" i="1" a="1"/>
  <c r="ZC85" i="1" s="1"/>
  <c r="ZC7" i="1"/>
  <c r="ZD7" i="1" s="1"/>
  <c r="YW13" i="1"/>
  <c r="YW130" i="1" s="1"/>
  <c r="G206" i="4"/>
  <c r="F206" i="4"/>
  <c r="E206" i="4"/>
  <c r="D206" i="4"/>
  <c r="AB29" i="1"/>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AN120" i="1" l="1"/>
  <c r="AK120" i="1"/>
  <c r="AI120" i="1"/>
  <c r="AT120" i="1"/>
  <c r="AO120" i="1"/>
  <c r="O120" i="1"/>
  <c r="AH120" i="1"/>
  <c r="AC120" i="1"/>
  <c r="R120" i="1"/>
  <c r="AG120" i="1"/>
  <c r="AF120" i="1"/>
  <c r="AE120" i="1"/>
  <c r="AD120" i="1"/>
  <c r="S120" i="1"/>
  <c r="AS120" i="1"/>
  <c r="N120" i="1"/>
  <c r="AP120" i="1"/>
  <c r="P120" i="1"/>
  <c r="Q120" i="1"/>
  <c r="Y119" i="1"/>
  <c r="T119" i="1"/>
  <c r="U119" i="1"/>
  <c r="X119" i="1"/>
  <c r="V119" i="1"/>
  <c r="W119" i="1"/>
  <c r="AB119" i="1"/>
  <c r="CD120" i="1" a="1"/>
  <c r="CD120" i="1" s="1"/>
  <c r="B121" i="1"/>
  <c r="DD120" i="1" a="1"/>
  <c r="DD120" i="1" s="1"/>
  <c r="DG120" i="1" s="1"/>
  <c r="H121" i="1"/>
  <c r="YW14" i="1"/>
  <c r="YW17" i="1" s="1"/>
  <c r="AAV86" i="1"/>
  <c r="AAV87" i="1" s="1"/>
  <c r="AAV88" i="1" s="1"/>
  <c r="AAV89" i="1" s="1"/>
  <c r="AAV90" i="1" s="1"/>
  <c r="AAV91" i="1" s="1"/>
  <c r="AAV92" i="1" s="1"/>
  <c r="AAV93" i="1" s="1"/>
  <c r="AAV94" i="1" s="1"/>
  <c r="AAV95" i="1" s="1"/>
  <c r="AAV96" i="1" s="1"/>
  <c r="AAV97" i="1" s="1"/>
  <c r="AAV98" i="1" s="1"/>
  <c r="AAV99" i="1" s="1"/>
  <c r="AAV100" i="1" s="1"/>
  <c r="AAV101" i="1" s="1"/>
  <c r="AAV102" i="1" s="1"/>
  <c r="AAV103" i="1" s="1"/>
  <c r="AAV104" i="1" s="1"/>
  <c r="AAV105" i="1" s="1"/>
  <c r="AAV106" i="1" s="1"/>
  <c r="AAV107" i="1" s="1"/>
  <c r="AAV108" i="1" s="1"/>
  <c r="AAV13" i="1"/>
  <c r="AAV130" i="1" s="1"/>
  <c r="FA13" i="1"/>
  <c r="FA130" i="1" s="1"/>
  <c r="FD86" i="1"/>
  <c r="FD87" i="1" s="1"/>
  <c r="FD88" i="1" s="1"/>
  <c r="FD89" i="1" s="1"/>
  <c r="FD90" i="1" s="1"/>
  <c r="FD91" i="1" s="1"/>
  <c r="FD92" i="1" s="1"/>
  <c r="FD93" i="1" s="1"/>
  <c r="FD94" i="1" s="1"/>
  <c r="FD95" i="1" s="1"/>
  <c r="FD96" i="1" s="1"/>
  <c r="FD97" i="1" s="1"/>
  <c r="FD98" i="1" s="1"/>
  <c r="FD99" i="1" s="1"/>
  <c r="FD100" i="1" s="1"/>
  <c r="FD101" i="1" s="1"/>
  <c r="FD102" i="1" s="1"/>
  <c r="FD103" i="1" s="1"/>
  <c r="FD104" i="1" s="1"/>
  <c r="FD105" i="1" s="1"/>
  <c r="FD106" i="1" s="1"/>
  <c r="FD107" i="1" s="1"/>
  <c r="FD108" i="1" s="1"/>
  <c r="FD66" i="1"/>
  <c r="FD67" i="1" s="1"/>
  <c r="FD68" i="1" s="1"/>
  <c r="FD69" i="1" s="1"/>
  <c r="FD70" i="1" s="1"/>
  <c r="FD71" i="1" s="1"/>
  <c r="FD72" i="1" s="1"/>
  <c r="FD73" i="1" s="1"/>
  <c r="FD74" i="1" s="1"/>
  <c r="FD75" i="1" s="1"/>
  <c r="FD76" i="1" s="1"/>
  <c r="FD13" i="1"/>
  <c r="FD130" i="1" s="1"/>
  <c r="AA757" i="4"/>
  <c r="AA756" i="4"/>
  <c r="AA755" i="4"/>
  <c r="AA754" i="4"/>
  <c r="FE13" i="1"/>
  <c r="FE130" i="1" s="1"/>
  <c r="J145" i="4"/>
  <c r="J144" i="4"/>
  <c r="J143" i="4"/>
  <c r="J142" i="4"/>
  <c r="U30" i="1"/>
  <c r="T30" i="1"/>
  <c r="U29" i="1"/>
  <c r="T29" i="1"/>
  <c r="U28" i="1"/>
  <c r="T28" i="1"/>
  <c r="U27" i="1"/>
  <c r="T27" i="1"/>
  <c r="BK39" i="4"/>
  <c r="BE38" i="4"/>
  <c r="BA38" i="4"/>
  <c r="AZ40" i="4"/>
  <c r="AZ35" i="4"/>
  <c r="BJ35" i="4" s="1"/>
  <c r="AZ38" i="4"/>
  <c r="BL33" i="4"/>
  <c r="BL39" i="4" s="1"/>
  <c r="BK33" i="4"/>
  <c r="BJ33" i="4"/>
  <c r="BI33" i="4"/>
  <c r="BH33" i="4"/>
  <c r="BG33" i="4"/>
  <c r="BF33" i="4"/>
  <c r="BF38" i="4" s="1"/>
  <c r="BE33" i="4"/>
  <c r="BD33" i="4"/>
  <c r="BC33" i="4"/>
  <c r="BB33" i="4"/>
  <c r="BB38" i="4" s="1"/>
  <c r="BA33" i="4"/>
  <c r="DB13" i="1"/>
  <c r="DB130" i="1" s="1"/>
  <c r="R403" i="8"/>
  <c r="Q403" i="8"/>
  <c r="P403" i="8"/>
  <c r="O403" i="8"/>
  <c r="N403" i="8"/>
  <c r="M403" i="8"/>
  <c r="L403" i="8"/>
  <c r="K403" i="8"/>
  <c r="J403" i="8"/>
  <c r="I403" i="8"/>
  <c r="H403" i="8"/>
  <c r="G403" i="8"/>
  <c r="F403" i="8"/>
  <c r="E403" i="8"/>
  <c r="D403" i="8"/>
  <c r="C403" i="8"/>
  <c r="R402" i="8"/>
  <c r="Q402" i="8"/>
  <c r="P402" i="8"/>
  <c r="O402" i="8"/>
  <c r="N402" i="8"/>
  <c r="M402" i="8"/>
  <c r="L402" i="8"/>
  <c r="K402" i="8"/>
  <c r="J402" i="8"/>
  <c r="I402" i="8"/>
  <c r="H402" i="8"/>
  <c r="G402" i="8"/>
  <c r="F402" i="8"/>
  <c r="E402" i="8"/>
  <c r="D402" i="8"/>
  <c r="C402" i="8"/>
  <c r="R401" i="8"/>
  <c r="Q401" i="8"/>
  <c r="P401" i="8"/>
  <c r="O401" i="8"/>
  <c r="N401" i="8"/>
  <c r="M401" i="8"/>
  <c r="L401" i="8"/>
  <c r="K401" i="8"/>
  <c r="J401" i="8"/>
  <c r="I401" i="8"/>
  <c r="H401" i="8"/>
  <c r="G401" i="8"/>
  <c r="F401" i="8"/>
  <c r="E401" i="8"/>
  <c r="D401" i="8"/>
  <c r="C401" i="8"/>
  <c r="R400" i="8"/>
  <c r="Q400" i="8"/>
  <c r="P400" i="8"/>
  <c r="O400" i="8"/>
  <c r="N400" i="8"/>
  <c r="M400" i="8"/>
  <c r="L400" i="8"/>
  <c r="K400" i="8"/>
  <c r="J400" i="8"/>
  <c r="I400" i="8"/>
  <c r="H400" i="8"/>
  <c r="G400" i="8"/>
  <c r="F400" i="8"/>
  <c r="E400" i="8"/>
  <c r="D400" i="8"/>
  <c r="C400" i="8"/>
  <c r="R399" i="8"/>
  <c r="Q399" i="8"/>
  <c r="P399" i="8"/>
  <c r="O399" i="8"/>
  <c r="N399" i="8"/>
  <c r="M399" i="8"/>
  <c r="L399" i="8"/>
  <c r="K399" i="8"/>
  <c r="J399" i="8"/>
  <c r="I399" i="8"/>
  <c r="H399" i="8"/>
  <c r="G399" i="8"/>
  <c r="F399" i="8"/>
  <c r="E399" i="8"/>
  <c r="D399" i="8"/>
  <c r="C399" i="8"/>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79" i="8"/>
  <c r="Q379" i="8"/>
  <c r="P379" i="8"/>
  <c r="O379" i="8"/>
  <c r="N379" i="8"/>
  <c r="M379" i="8"/>
  <c r="L379" i="8"/>
  <c r="K379" i="8"/>
  <c r="J379" i="8"/>
  <c r="I379" i="8"/>
  <c r="H379" i="8"/>
  <c r="G379" i="8"/>
  <c r="F379" i="8"/>
  <c r="E379" i="8"/>
  <c r="D379" i="8"/>
  <c r="C379" i="8"/>
  <c r="R378" i="8"/>
  <c r="Q378" i="8"/>
  <c r="P378" i="8"/>
  <c r="O378" i="8"/>
  <c r="N378" i="8"/>
  <c r="M378" i="8"/>
  <c r="L378" i="8"/>
  <c r="K378" i="8"/>
  <c r="J378" i="8"/>
  <c r="I378" i="8"/>
  <c r="H378" i="8"/>
  <c r="G378" i="8"/>
  <c r="F378" i="8"/>
  <c r="E378" i="8"/>
  <c r="D378" i="8"/>
  <c r="C378" i="8"/>
  <c r="R377" i="8"/>
  <c r="Q377" i="8"/>
  <c r="P377" i="8"/>
  <c r="O377" i="8"/>
  <c r="N377" i="8"/>
  <c r="M377" i="8"/>
  <c r="L377" i="8"/>
  <c r="K377" i="8"/>
  <c r="J377" i="8"/>
  <c r="I377" i="8"/>
  <c r="H377" i="8"/>
  <c r="G377" i="8"/>
  <c r="F377" i="8"/>
  <c r="E377" i="8"/>
  <c r="D377" i="8"/>
  <c r="C377" i="8"/>
  <c r="R376" i="8"/>
  <c r="Q376" i="8"/>
  <c r="P376" i="8"/>
  <c r="O376" i="8"/>
  <c r="N376" i="8"/>
  <c r="M376" i="8"/>
  <c r="L376" i="8"/>
  <c r="K376" i="8"/>
  <c r="J376" i="8"/>
  <c r="I376" i="8"/>
  <c r="H376" i="8"/>
  <c r="G376" i="8"/>
  <c r="F376" i="8"/>
  <c r="E376" i="8"/>
  <c r="D376" i="8"/>
  <c r="C376" i="8"/>
  <c r="R375" i="8"/>
  <c r="Q375" i="8"/>
  <c r="P375" i="8"/>
  <c r="O375" i="8"/>
  <c r="N375" i="8"/>
  <c r="M375" i="8"/>
  <c r="L375" i="8"/>
  <c r="K375" i="8"/>
  <c r="J375" i="8"/>
  <c r="I375" i="8"/>
  <c r="H375" i="8"/>
  <c r="G375" i="8"/>
  <c r="F375" i="8"/>
  <c r="E375" i="8"/>
  <c r="D375" i="8"/>
  <c r="C375"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403" i="7"/>
  <c r="Q403" i="7"/>
  <c r="P403" i="7"/>
  <c r="O403" i="7"/>
  <c r="N403" i="7"/>
  <c r="M403" i="7"/>
  <c r="L403" i="7"/>
  <c r="K403" i="7"/>
  <c r="J403" i="7"/>
  <c r="I403" i="7"/>
  <c r="H403" i="7"/>
  <c r="G403" i="7"/>
  <c r="F403" i="7"/>
  <c r="E403" i="7"/>
  <c r="D403" i="7"/>
  <c r="C403" i="7"/>
  <c r="R402" i="7"/>
  <c r="Q402" i="7"/>
  <c r="P402" i="7"/>
  <c r="O402" i="7"/>
  <c r="N402" i="7"/>
  <c r="M402" i="7"/>
  <c r="L402" i="7"/>
  <c r="K402" i="7"/>
  <c r="J402" i="7"/>
  <c r="I402" i="7"/>
  <c r="H402" i="7"/>
  <c r="G402" i="7"/>
  <c r="F402" i="7"/>
  <c r="E402" i="7"/>
  <c r="D402" i="7"/>
  <c r="C402" i="7"/>
  <c r="R401" i="7"/>
  <c r="Q401" i="7"/>
  <c r="P401" i="7"/>
  <c r="O401" i="7"/>
  <c r="N401" i="7"/>
  <c r="M401" i="7"/>
  <c r="L401" i="7"/>
  <c r="K401" i="7"/>
  <c r="J401" i="7"/>
  <c r="I401" i="7"/>
  <c r="H401" i="7"/>
  <c r="G401" i="7"/>
  <c r="F401" i="7"/>
  <c r="E401" i="7"/>
  <c r="D401" i="7"/>
  <c r="C401" i="7"/>
  <c r="R400" i="7"/>
  <c r="Q400" i="7"/>
  <c r="P400" i="7"/>
  <c r="O400" i="7"/>
  <c r="N400" i="7"/>
  <c r="M400" i="7"/>
  <c r="L400" i="7"/>
  <c r="K400" i="7"/>
  <c r="J400" i="7"/>
  <c r="I400" i="7"/>
  <c r="H400" i="7"/>
  <c r="G400" i="7"/>
  <c r="F400" i="7"/>
  <c r="E400" i="7"/>
  <c r="D400" i="7"/>
  <c r="C400" i="7"/>
  <c r="R399" i="7"/>
  <c r="Q399" i="7"/>
  <c r="P399" i="7"/>
  <c r="O399" i="7"/>
  <c r="N399" i="7"/>
  <c r="M399" i="7"/>
  <c r="L399" i="7"/>
  <c r="K399" i="7"/>
  <c r="J399" i="7"/>
  <c r="I399" i="7"/>
  <c r="H399" i="7"/>
  <c r="G399" i="7"/>
  <c r="F399" i="7"/>
  <c r="E399" i="7"/>
  <c r="D399" i="7"/>
  <c r="C399" i="7"/>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79" i="7"/>
  <c r="Q379" i="7"/>
  <c r="P379" i="7"/>
  <c r="O379" i="7"/>
  <c r="N379" i="7"/>
  <c r="M379" i="7"/>
  <c r="L379" i="7"/>
  <c r="K379" i="7"/>
  <c r="J379" i="7"/>
  <c r="I379" i="7"/>
  <c r="H379" i="7"/>
  <c r="G379" i="7"/>
  <c r="F379" i="7"/>
  <c r="E379" i="7"/>
  <c r="D379" i="7"/>
  <c r="C379" i="7"/>
  <c r="R378" i="7"/>
  <c r="Q378" i="7"/>
  <c r="P378" i="7"/>
  <c r="O378" i="7"/>
  <c r="N378" i="7"/>
  <c r="M378" i="7"/>
  <c r="L378" i="7"/>
  <c r="K378" i="7"/>
  <c r="J378" i="7"/>
  <c r="I378" i="7"/>
  <c r="H378" i="7"/>
  <c r="G378" i="7"/>
  <c r="F378" i="7"/>
  <c r="E378" i="7"/>
  <c r="D378" i="7"/>
  <c r="C378" i="7"/>
  <c r="R377" i="7"/>
  <c r="Q377" i="7"/>
  <c r="P377" i="7"/>
  <c r="O377" i="7"/>
  <c r="N377" i="7"/>
  <c r="M377" i="7"/>
  <c r="L377" i="7"/>
  <c r="K377" i="7"/>
  <c r="J377" i="7"/>
  <c r="I377" i="7"/>
  <c r="H377" i="7"/>
  <c r="G377" i="7"/>
  <c r="F377" i="7"/>
  <c r="E377" i="7"/>
  <c r="D377" i="7"/>
  <c r="C377" i="7"/>
  <c r="R376" i="7"/>
  <c r="Q376" i="7"/>
  <c r="P376" i="7"/>
  <c r="O376" i="7"/>
  <c r="N376" i="7"/>
  <c r="M376" i="7"/>
  <c r="L376" i="7"/>
  <c r="K376" i="7"/>
  <c r="J376" i="7"/>
  <c r="I376" i="7"/>
  <c r="H376" i="7"/>
  <c r="G376" i="7"/>
  <c r="F376" i="7"/>
  <c r="E376" i="7"/>
  <c r="D376" i="7"/>
  <c r="C376" i="7"/>
  <c r="R375" i="7"/>
  <c r="Q375" i="7"/>
  <c r="P375" i="7"/>
  <c r="O375" i="7"/>
  <c r="N375" i="7"/>
  <c r="M375" i="7"/>
  <c r="L375" i="7"/>
  <c r="K375" i="7"/>
  <c r="J375" i="7"/>
  <c r="I375" i="7"/>
  <c r="H375" i="7"/>
  <c r="G375" i="7"/>
  <c r="F375" i="7"/>
  <c r="E375" i="7"/>
  <c r="D375" i="7"/>
  <c r="C375"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403" i="6"/>
  <c r="Q403" i="6"/>
  <c r="P403" i="6"/>
  <c r="O403" i="6"/>
  <c r="N403" i="6"/>
  <c r="M403" i="6"/>
  <c r="L403" i="6"/>
  <c r="K403" i="6"/>
  <c r="J403" i="6"/>
  <c r="I403" i="6"/>
  <c r="H403" i="6"/>
  <c r="G403" i="6"/>
  <c r="F403" i="6"/>
  <c r="E403" i="6"/>
  <c r="D403" i="6"/>
  <c r="C403" i="6"/>
  <c r="R402" i="6"/>
  <c r="Q402" i="6"/>
  <c r="P402" i="6"/>
  <c r="O402" i="6"/>
  <c r="N402" i="6"/>
  <c r="M402" i="6"/>
  <c r="L402" i="6"/>
  <c r="K402" i="6"/>
  <c r="J402" i="6"/>
  <c r="I402" i="6"/>
  <c r="H402" i="6"/>
  <c r="G402" i="6"/>
  <c r="F402" i="6"/>
  <c r="E402" i="6"/>
  <c r="D402" i="6"/>
  <c r="C402" i="6"/>
  <c r="R401" i="6"/>
  <c r="Q401" i="6"/>
  <c r="P401" i="6"/>
  <c r="O401" i="6"/>
  <c r="N401" i="6"/>
  <c r="M401" i="6"/>
  <c r="L401" i="6"/>
  <c r="K401" i="6"/>
  <c r="J401" i="6"/>
  <c r="I401" i="6"/>
  <c r="H401" i="6"/>
  <c r="G401" i="6"/>
  <c r="F401" i="6"/>
  <c r="E401" i="6"/>
  <c r="D401" i="6"/>
  <c r="C401" i="6"/>
  <c r="R400" i="6"/>
  <c r="Q400" i="6"/>
  <c r="P400" i="6"/>
  <c r="O400" i="6"/>
  <c r="N400" i="6"/>
  <c r="M400" i="6"/>
  <c r="L400" i="6"/>
  <c r="K400" i="6"/>
  <c r="J400" i="6"/>
  <c r="I400" i="6"/>
  <c r="H400" i="6"/>
  <c r="G400" i="6"/>
  <c r="F400" i="6"/>
  <c r="E400" i="6"/>
  <c r="D400" i="6"/>
  <c r="C400" i="6"/>
  <c r="R399" i="6"/>
  <c r="Q399" i="6"/>
  <c r="P399" i="6"/>
  <c r="O399" i="6"/>
  <c r="N399" i="6"/>
  <c r="M399" i="6"/>
  <c r="L399" i="6"/>
  <c r="K399" i="6"/>
  <c r="J399" i="6"/>
  <c r="I399" i="6"/>
  <c r="H399" i="6"/>
  <c r="G399" i="6"/>
  <c r="F399" i="6"/>
  <c r="E399" i="6"/>
  <c r="D399" i="6"/>
  <c r="C399" i="6"/>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79" i="6"/>
  <c r="Q379" i="6"/>
  <c r="P379" i="6"/>
  <c r="O379" i="6"/>
  <c r="N379" i="6"/>
  <c r="M379" i="6"/>
  <c r="L379" i="6"/>
  <c r="K379" i="6"/>
  <c r="J379" i="6"/>
  <c r="I379" i="6"/>
  <c r="H379" i="6"/>
  <c r="G379" i="6"/>
  <c r="F379" i="6"/>
  <c r="E379" i="6"/>
  <c r="D379" i="6"/>
  <c r="C379" i="6"/>
  <c r="R378" i="6"/>
  <c r="Q378" i="6"/>
  <c r="P378" i="6"/>
  <c r="O378" i="6"/>
  <c r="N378" i="6"/>
  <c r="M378" i="6"/>
  <c r="L378" i="6"/>
  <c r="K378" i="6"/>
  <c r="J378" i="6"/>
  <c r="I378" i="6"/>
  <c r="H378" i="6"/>
  <c r="G378" i="6"/>
  <c r="F378" i="6"/>
  <c r="E378" i="6"/>
  <c r="D378" i="6"/>
  <c r="C378" i="6"/>
  <c r="R377" i="6"/>
  <c r="Q377" i="6"/>
  <c r="P377" i="6"/>
  <c r="O377" i="6"/>
  <c r="N377" i="6"/>
  <c r="M377" i="6"/>
  <c r="L377" i="6"/>
  <c r="K377" i="6"/>
  <c r="J377" i="6"/>
  <c r="I377" i="6"/>
  <c r="H377" i="6"/>
  <c r="G377" i="6"/>
  <c r="F377" i="6"/>
  <c r="E377" i="6"/>
  <c r="D377" i="6"/>
  <c r="C377" i="6"/>
  <c r="R376" i="6"/>
  <c r="Q376" i="6"/>
  <c r="P376" i="6"/>
  <c r="O376" i="6"/>
  <c r="N376" i="6"/>
  <c r="M376" i="6"/>
  <c r="L376" i="6"/>
  <c r="K376" i="6"/>
  <c r="J376" i="6"/>
  <c r="I376" i="6"/>
  <c r="H376" i="6"/>
  <c r="G376" i="6"/>
  <c r="F376" i="6"/>
  <c r="E376" i="6"/>
  <c r="D376" i="6"/>
  <c r="C376" i="6"/>
  <c r="R375" i="6"/>
  <c r="Q375" i="6"/>
  <c r="P375" i="6"/>
  <c r="O375" i="6"/>
  <c r="N375" i="6"/>
  <c r="M375" i="6"/>
  <c r="L375" i="6"/>
  <c r="K375" i="6"/>
  <c r="J375" i="6"/>
  <c r="I375" i="6"/>
  <c r="H375" i="6"/>
  <c r="G375" i="6"/>
  <c r="F375" i="6"/>
  <c r="E375" i="6"/>
  <c r="D375" i="6"/>
  <c r="C375"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403" i="4"/>
  <c r="Q403" i="4"/>
  <c r="P403" i="4"/>
  <c r="O403" i="4"/>
  <c r="N403" i="4"/>
  <c r="M403" i="4"/>
  <c r="L403" i="4"/>
  <c r="K403" i="4"/>
  <c r="J403" i="4"/>
  <c r="I403" i="4"/>
  <c r="H403" i="4"/>
  <c r="G403" i="4"/>
  <c r="F403" i="4"/>
  <c r="E403" i="4"/>
  <c r="D403" i="4"/>
  <c r="C403" i="4"/>
  <c r="R402" i="4"/>
  <c r="Q402" i="4"/>
  <c r="P402" i="4"/>
  <c r="O402" i="4"/>
  <c r="N402" i="4"/>
  <c r="M402" i="4"/>
  <c r="L402" i="4"/>
  <c r="K402" i="4"/>
  <c r="J402" i="4"/>
  <c r="I402" i="4"/>
  <c r="H402" i="4"/>
  <c r="G402" i="4"/>
  <c r="F402" i="4"/>
  <c r="E402" i="4"/>
  <c r="D402" i="4"/>
  <c r="C402" i="4"/>
  <c r="R401" i="4"/>
  <c r="Q401" i="4"/>
  <c r="P401" i="4"/>
  <c r="O401" i="4"/>
  <c r="N401" i="4"/>
  <c r="M401" i="4"/>
  <c r="L401" i="4"/>
  <c r="K401" i="4"/>
  <c r="J401" i="4"/>
  <c r="I401" i="4"/>
  <c r="H401" i="4"/>
  <c r="G401" i="4"/>
  <c r="F401" i="4"/>
  <c r="E401" i="4"/>
  <c r="D401" i="4"/>
  <c r="C401" i="4"/>
  <c r="R400" i="4"/>
  <c r="Q400" i="4"/>
  <c r="P400" i="4"/>
  <c r="O400" i="4"/>
  <c r="N400" i="4"/>
  <c r="M400" i="4"/>
  <c r="L400" i="4"/>
  <c r="K400" i="4"/>
  <c r="J400" i="4"/>
  <c r="I400" i="4"/>
  <c r="H400" i="4"/>
  <c r="G400" i="4"/>
  <c r="F400" i="4"/>
  <c r="E400" i="4"/>
  <c r="D400" i="4"/>
  <c r="C400" i="4"/>
  <c r="R399" i="4"/>
  <c r="Q399" i="4"/>
  <c r="P399" i="4"/>
  <c r="O399" i="4"/>
  <c r="N399" i="4"/>
  <c r="M399" i="4"/>
  <c r="L399" i="4"/>
  <c r="K399" i="4"/>
  <c r="J399" i="4"/>
  <c r="I399" i="4"/>
  <c r="H399" i="4"/>
  <c r="G399" i="4"/>
  <c r="F399" i="4"/>
  <c r="E399" i="4"/>
  <c r="D399" i="4"/>
  <c r="C399" i="4"/>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79" i="4"/>
  <c r="Q379" i="4"/>
  <c r="P379" i="4"/>
  <c r="O379" i="4"/>
  <c r="N379" i="4"/>
  <c r="M379" i="4"/>
  <c r="L379" i="4"/>
  <c r="K379" i="4"/>
  <c r="J379" i="4"/>
  <c r="I379" i="4"/>
  <c r="H379" i="4"/>
  <c r="G379" i="4"/>
  <c r="F379" i="4"/>
  <c r="E379" i="4"/>
  <c r="D379" i="4"/>
  <c r="C379" i="4"/>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V768" i="4"/>
  <c r="V769" i="4" s="1"/>
  <c r="V770" i="4" s="1"/>
  <c r="V771" i="4" s="1"/>
  <c r="V773" i="4" s="1"/>
  <c r="V774" i="4" s="1"/>
  <c r="V775" i="4" s="1"/>
  <c r="V776" i="4" s="1"/>
  <c r="V778" i="4" s="1"/>
  <c r="V779" i="4" s="1"/>
  <c r="V780" i="4" s="1"/>
  <c r="V781" i="4" s="1"/>
  <c r="V783" i="4" s="1"/>
  <c r="V784" i="4" s="1"/>
  <c r="V785" i="4" s="1"/>
  <c r="V786" i="4" s="1"/>
  <c r="V763" i="4"/>
  <c r="V764" i="4" s="1"/>
  <c r="V765" i="4" s="1"/>
  <c r="V766" i="4" s="1"/>
  <c r="U771" i="4"/>
  <c r="U776" i="4" s="1"/>
  <c r="U781" i="4" s="1"/>
  <c r="U786" i="4" s="1"/>
  <c r="U770" i="4"/>
  <c r="U775" i="4" s="1"/>
  <c r="U780" i="4" s="1"/>
  <c r="U785" i="4" s="1"/>
  <c r="U769" i="4"/>
  <c r="U774" i="4" s="1"/>
  <c r="U779" i="4" s="1"/>
  <c r="U784" i="4" s="1"/>
  <c r="U768" i="4"/>
  <c r="U773" i="4" s="1"/>
  <c r="U778" i="4" s="1"/>
  <c r="U783" i="4" s="1"/>
  <c r="U767" i="4"/>
  <c r="U772" i="4" s="1"/>
  <c r="U777" i="4" s="1"/>
  <c r="U782" i="4" s="1"/>
  <c r="AO121" i="1" l="1"/>
  <c r="AC121" i="1"/>
  <c r="R121" i="1"/>
  <c r="P121" i="1"/>
  <c r="AH121" i="1"/>
  <c r="O121" i="1"/>
  <c r="S121" i="1"/>
  <c r="Q121" i="1"/>
  <c r="AG121" i="1"/>
  <c r="N121" i="1"/>
  <c r="AF121" i="1"/>
  <c r="AP121" i="1"/>
  <c r="AS121" i="1"/>
  <c r="AK121" i="1"/>
  <c r="AE121" i="1"/>
  <c r="AD121" i="1"/>
  <c r="AT121" i="1"/>
  <c r="AN121" i="1"/>
  <c r="AB120" i="1"/>
  <c r="T120" i="1"/>
  <c r="Y120" i="1"/>
  <c r="W120" i="1"/>
  <c r="V120" i="1"/>
  <c r="X120" i="1"/>
  <c r="U120" i="1"/>
  <c r="B122" i="1"/>
  <c r="DD121" i="1" a="1"/>
  <c r="DD121" i="1" s="1"/>
  <c r="DG121" i="1" s="1"/>
  <c r="CD121" i="1" a="1"/>
  <c r="CD121" i="1" s="1"/>
  <c r="H122" i="1"/>
  <c r="BB35" i="4"/>
  <c r="BC35" i="4"/>
  <c r="BE35" i="4"/>
  <c r="BI35" i="4"/>
  <c r="AAV14" i="1"/>
  <c r="AAV17" i="1" s="1"/>
  <c r="FA14" i="1"/>
  <c r="FA17" i="1" s="1"/>
  <c r="FD14" i="1"/>
  <c r="FD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E14" i="1"/>
  <c r="FE17" i="1" s="1"/>
  <c r="S122" i="1" l="1"/>
  <c r="R122" i="1"/>
  <c r="Q122" i="1"/>
  <c r="AP122" i="1"/>
  <c r="P122" i="1"/>
  <c r="AH122" i="1"/>
  <c r="O122" i="1"/>
  <c r="AG122" i="1"/>
  <c r="AE122" i="1"/>
  <c r="N122" i="1"/>
  <c r="AF122" i="1"/>
  <c r="AD122" i="1"/>
  <c r="AC122" i="1"/>
  <c r="AT122" i="1"/>
  <c r="AS122" i="1"/>
  <c r="AO122" i="1"/>
  <c r="AN122" i="1"/>
  <c r="AK122" i="1"/>
  <c r="V121" i="1"/>
  <c r="W121" i="1"/>
  <c r="X121" i="1"/>
  <c r="Y121" i="1"/>
  <c r="U121" i="1"/>
  <c r="T121" i="1"/>
  <c r="AB121" i="1"/>
  <c r="DD122" i="1" a="1"/>
  <c r="DD122" i="1" s="1"/>
  <c r="DG122" i="1" s="1"/>
  <c r="B123" i="1"/>
  <c r="CD122" i="1" a="1"/>
  <c r="CD122" i="1" s="1"/>
  <c r="H123" i="1"/>
  <c r="ER13" i="1"/>
  <c r="ER130" i="1" s="1"/>
  <c r="ZM13" i="1"/>
  <c r="ZM130" i="1" s="1"/>
  <c r="ZL13" i="1"/>
  <c r="ZL130" i="1" s="1"/>
  <c r="ZK13" i="1"/>
  <c r="ZK130" i="1" s="1"/>
  <c r="T239" i="4"/>
  <c r="S239" i="4"/>
  <c r="R239" i="4"/>
  <c r="Q239" i="4"/>
  <c r="P239" i="4"/>
  <c r="O239" i="4"/>
  <c r="N239" i="4"/>
  <c r="M239" i="4"/>
  <c r="L239" i="4"/>
  <c r="K239" i="4"/>
  <c r="J239" i="4"/>
  <c r="I239" i="4"/>
  <c r="H239" i="4"/>
  <c r="G239" i="4"/>
  <c r="F239" i="4"/>
  <c r="ET13" i="1"/>
  <c r="ET130" i="1" s="1"/>
  <c r="ES13" i="1"/>
  <c r="EQ13" i="1"/>
  <c r="EQ130" i="1" s="1"/>
  <c r="EO13" i="1"/>
  <c r="EO14" i="1" s="1"/>
  <c r="XT4" i="1"/>
  <c r="XS4" i="1"/>
  <c r="XR4" i="1"/>
  <c r="EU17" i="1"/>
  <c r="EM13" i="1"/>
  <c r="EM130" i="1" s="1"/>
  <c r="EL13" i="1"/>
  <c r="EL130" i="1" s="1"/>
  <c r="EK13" i="1"/>
  <c r="EK130" i="1" s="1"/>
  <c r="EJ13" i="1"/>
  <c r="EJ130" i="1" s="1"/>
  <c r="EI13" i="1"/>
  <c r="EI130" i="1" s="1"/>
  <c r="EH13" i="1"/>
  <c r="EH130" i="1" s="1"/>
  <c r="Q123" i="1" l="1"/>
  <c r="P123" i="1"/>
  <c r="AH123" i="1"/>
  <c r="O123" i="1"/>
  <c r="AG123" i="1"/>
  <c r="N123" i="1"/>
  <c r="AF123" i="1"/>
  <c r="AK123" i="1"/>
  <c r="AE123" i="1"/>
  <c r="AD123" i="1"/>
  <c r="AC123" i="1"/>
  <c r="AT123" i="1"/>
  <c r="AP123" i="1"/>
  <c r="AS123" i="1"/>
  <c r="AO123" i="1"/>
  <c r="AN123" i="1"/>
  <c r="S123" i="1"/>
  <c r="R123" i="1"/>
  <c r="T122" i="1"/>
  <c r="U122" i="1"/>
  <c r="V122" i="1"/>
  <c r="W122" i="1"/>
  <c r="X122" i="1"/>
  <c r="Y122" i="1"/>
  <c r="AB122" i="1"/>
  <c r="B124" i="1"/>
  <c r="DD123" i="1" a="1"/>
  <c r="DD123" i="1" s="1"/>
  <c r="DG123" i="1" s="1"/>
  <c r="CD123" i="1" a="1"/>
  <c r="CD123" i="1" s="1"/>
  <c r="H124" i="1"/>
  <c r="ER14" i="1"/>
  <c r="ER17" i="1" s="1"/>
  <c r="ZK14" i="1"/>
  <c r="ZM14" i="1"/>
  <c r="ZL14" i="1"/>
  <c r="ET14" i="1"/>
  <c r="ET17" i="1" s="1"/>
  <c r="EO130" i="1"/>
  <c r="EQ14" i="1"/>
  <c r="EQ17" i="1" s="1"/>
  <c r="EH14" i="1"/>
  <c r="EI14" i="1"/>
  <c r="EJ14" i="1"/>
  <c r="EK14" i="1"/>
  <c r="EL14" i="1"/>
  <c r="EM14" i="1"/>
  <c r="AC124" i="1" l="1"/>
  <c r="Q124" i="1"/>
  <c r="P124" i="1"/>
  <c r="AG124" i="1"/>
  <c r="AF124" i="1"/>
  <c r="R124" i="1"/>
  <c r="N124" i="1"/>
  <c r="AP124" i="1"/>
  <c r="AO124" i="1"/>
  <c r="AK124" i="1"/>
  <c r="AT124" i="1"/>
  <c r="AS124" i="1"/>
  <c r="AN124" i="1"/>
  <c r="O124" i="1"/>
  <c r="AD124" i="1"/>
  <c r="S124" i="1"/>
  <c r="AH124" i="1"/>
  <c r="AE124" i="1"/>
  <c r="AB123" i="1"/>
  <c r="W123" i="1"/>
  <c r="T123" i="1"/>
  <c r="U123" i="1"/>
  <c r="X123" i="1"/>
  <c r="V123" i="1"/>
  <c r="Y123" i="1"/>
  <c r="B125" i="1"/>
  <c r="DD124" i="1" a="1"/>
  <c r="DD124" i="1" s="1"/>
  <c r="DG124" i="1" s="1"/>
  <c r="CD124" i="1" a="1"/>
  <c r="CD124" i="1" s="1"/>
  <c r="H125" i="1"/>
  <c r="Q125" i="1" l="1"/>
  <c r="S125" i="1"/>
  <c r="AE125" i="1"/>
  <c r="AK125" i="1"/>
  <c r="AF125" i="1"/>
  <c r="N125" i="1"/>
  <c r="AP125" i="1"/>
  <c r="P125" i="1"/>
  <c r="AO125" i="1"/>
  <c r="AT125" i="1"/>
  <c r="AN125" i="1"/>
  <c r="AS125" i="1"/>
  <c r="R125" i="1"/>
  <c r="AG125" i="1"/>
  <c r="AD125" i="1"/>
  <c r="AH125" i="1"/>
  <c r="AC125" i="1"/>
  <c r="O125" i="1"/>
  <c r="AB124" i="1"/>
  <c r="T124" i="1"/>
  <c r="U124" i="1"/>
  <c r="V124" i="1"/>
  <c r="W124" i="1"/>
  <c r="X124" i="1"/>
  <c r="Y124" i="1"/>
  <c r="B126" i="1"/>
  <c r="CD125" i="1" a="1"/>
  <c r="CD125" i="1" s="1"/>
  <c r="DD125" i="1" a="1"/>
  <c r="DD125" i="1" s="1"/>
  <c r="DG125" i="1" s="1"/>
  <c r="H126" i="1"/>
  <c r="AP126" i="1" l="1"/>
  <c r="AO126" i="1"/>
  <c r="AN126" i="1"/>
  <c r="AK126" i="1"/>
  <c r="AT126" i="1"/>
  <c r="AD126" i="1"/>
  <c r="AS126" i="1"/>
  <c r="S126" i="1"/>
  <c r="P126" i="1"/>
  <c r="AF126" i="1"/>
  <c r="AE126" i="1"/>
  <c r="R126" i="1"/>
  <c r="Q126" i="1"/>
  <c r="AG126" i="1"/>
  <c r="N126" i="1"/>
  <c r="AH126" i="1"/>
  <c r="O126" i="1"/>
  <c r="AC126" i="1"/>
  <c r="T125" i="1"/>
  <c r="Y125" i="1"/>
  <c r="X125" i="1"/>
  <c r="U125" i="1"/>
  <c r="V125" i="1"/>
  <c r="W125" i="1"/>
  <c r="AB125" i="1"/>
  <c r="CD126" i="1" a="1"/>
  <c r="CD126" i="1" s="1"/>
  <c r="B127" i="1"/>
  <c r="DD126" i="1" a="1"/>
  <c r="DD126" i="1" s="1"/>
  <c r="DG126" i="1" s="1"/>
  <c r="H127" i="1"/>
  <c r="AP127" i="1" l="1"/>
  <c r="AO127" i="1"/>
  <c r="AN127" i="1"/>
  <c r="AT127" i="1"/>
  <c r="AS127" i="1"/>
  <c r="S127" i="1"/>
  <c r="R127" i="1"/>
  <c r="AK127" i="1"/>
  <c r="Q127" i="1"/>
  <c r="O127" i="1"/>
  <c r="AF127" i="1"/>
  <c r="AE127" i="1"/>
  <c r="AC127" i="1"/>
  <c r="P127" i="1"/>
  <c r="AH127" i="1"/>
  <c r="AG127" i="1"/>
  <c r="N127" i="1"/>
  <c r="AD127" i="1"/>
  <c r="AB126" i="1"/>
  <c r="V126" i="1"/>
  <c r="X126" i="1"/>
  <c r="U126" i="1"/>
  <c r="Y126" i="1"/>
  <c r="T126" i="1"/>
  <c r="W126" i="1"/>
  <c r="H128" i="1"/>
  <c r="B128" i="1"/>
  <c r="CD127" i="1" a="1"/>
  <c r="CD127" i="1" s="1"/>
  <c r="DD127" i="1" a="1"/>
  <c r="DD127" i="1" s="1"/>
  <c r="DG127" i="1" s="1"/>
  <c r="S128" i="1" l="1"/>
  <c r="AO128" i="1"/>
  <c r="R128" i="1"/>
  <c r="AN128" i="1"/>
  <c r="Q128" i="1"/>
  <c r="P128" i="1"/>
  <c r="AH128" i="1"/>
  <c r="AT128" i="1"/>
  <c r="O128" i="1"/>
  <c r="AG128" i="1"/>
  <c r="AS128" i="1"/>
  <c r="N128" i="1"/>
  <c r="AF128" i="1"/>
  <c r="AE128" i="1"/>
  <c r="AD128" i="1"/>
  <c r="AC128" i="1"/>
  <c r="AP128" i="1"/>
  <c r="AK128" i="1"/>
  <c r="AB127" i="1"/>
  <c r="T127" i="1"/>
  <c r="U127" i="1"/>
  <c r="V127" i="1"/>
  <c r="W127" i="1"/>
  <c r="X127" i="1"/>
  <c r="Y127" i="1"/>
  <c r="CD128" i="1" a="1"/>
  <c r="CD128" i="1" s="1"/>
  <c r="DD128" i="1" a="1"/>
  <c r="DD128" i="1" s="1"/>
  <c r="DG128" i="1" s="1"/>
  <c r="U128" i="1" l="1"/>
  <c r="T128" i="1"/>
  <c r="W128" i="1"/>
  <c r="V128" i="1"/>
  <c r="Y128" i="1"/>
  <c r="X128" i="1"/>
  <c r="AB128" i="1"/>
  <c r="H62" i="1" l="1"/>
  <c r="XU13" i="1"/>
  <c r="XU130" i="1" s="1"/>
  <c r="XT13" i="1"/>
  <c r="XT130" i="1" s="1"/>
  <c r="XS13" i="1"/>
  <c r="XS130" i="1" s="1"/>
  <c r="XR13" i="1"/>
  <c r="XR130" i="1" s="1"/>
  <c r="W20" i="1"/>
  <c r="Y55" i="1"/>
  <c r="EW55" i="1" s="1"/>
  <c r="X55" i="1"/>
  <c r="EV55" i="1" s="1"/>
  <c r="Y53" i="1"/>
  <c r="EW53" i="1" s="1"/>
  <c r="X53" i="1"/>
  <c r="EV53" i="1" s="1"/>
  <c r="Y51" i="1"/>
  <c r="EW51" i="1" s="1"/>
  <c r="X51" i="1"/>
  <c r="EV51" i="1" s="1"/>
  <c r="Y50" i="1"/>
  <c r="EW50" i="1" s="1"/>
  <c r="X50" i="1"/>
  <c r="EV50" i="1" s="1"/>
  <c r="Y30" i="1"/>
  <c r="EW30" i="1" s="1"/>
  <c r="X30" i="1"/>
  <c r="EV30" i="1" s="1"/>
  <c r="Y29" i="1"/>
  <c r="EW29" i="1" s="1"/>
  <c r="X29" i="1"/>
  <c r="EV29" i="1" s="1"/>
  <c r="Y28" i="1"/>
  <c r="EW28" i="1" s="1"/>
  <c r="X28" i="1"/>
  <c r="EV28" i="1" s="1"/>
  <c r="Y27" i="1"/>
  <c r="EW27" i="1" s="1"/>
  <c r="X27" i="1"/>
  <c r="EV27" i="1" s="1"/>
  <c r="Y17" i="1"/>
  <c r="EW17" i="1" s="1"/>
  <c r="X17" i="1"/>
  <c r="EV17" i="1" s="1"/>
  <c r="Y15" i="1"/>
  <c r="X15" i="1"/>
  <c r="W15" i="1"/>
  <c r="EW13" i="1"/>
  <c r="EW14" i="1" s="1"/>
  <c r="D1420" i="8"/>
  <c r="E1420" i="8" s="1"/>
  <c r="F1420" i="8" s="1"/>
  <c r="G1420" i="8" s="1"/>
  <c r="H1420" i="8" s="1"/>
  <c r="I1420" i="8" s="1"/>
  <c r="J1420" i="8" s="1"/>
  <c r="K1420" i="8" s="1"/>
  <c r="L1420" i="8" s="1"/>
  <c r="M1420" i="8" s="1"/>
  <c r="N1420" i="8" s="1"/>
  <c r="O1420" i="8" s="1"/>
  <c r="P1420" i="8" s="1"/>
  <c r="Q1420" i="8" s="1"/>
  <c r="D1420" i="7"/>
  <c r="E1420" i="7" s="1"/>
  <c r="F1420" i="7" s="1"/>
  <c r="G1420" i="7" s="1"/>
  <c r="H1420" i="7" s="1"/>
  <c r="I1420" i="7" s="1"/>
  <c r="J1420" i="7" s="1"/>
  <c r="K1420" i="7" s="1"/>
  <c r="L1420" i="7" s="1"/>
  <c r="M1420" i="7" s="1"/>
  <c r="N1420" i="7" s="1"/>
  <c r="O1420" i="7" s="1"/>
  <c r="P1420" i="7" s="1"/>
  <c r="Q1420" i="7" s="1"/>
  <c r="D1420" i="6"/>
  <c r="E1420" i="6" s="1"/>
  <c r="F1420" i="6" s="1"/>
  <c r="G1420" i="6" s="1"/>
  <c r="H1420" i="6" s="1"/>
  <c r="I1420" i="6" s="1"/>
  <c r="J1420" i="6" s="1"/>
  <c r="K1420" i="6" s="1"/>
  <c r="L1420" i="6" s="1"/>
  <c r="M1420" i="6" s="1"/>
  <c r="N1420" i="6" s="1"/>
  <c r="O1420" i="6" s="1"/>
  <c r="E1420" i="4"/>
  <c r="F1420" i="4" s="1"/>
  <c r="G1420" i="4" s="1"/>
  <c r="H1420" i="4" s="1"/>
  <c r="I1420" i="4" s="1"/>
  <c r="J1420" i="4" s="1"/>
  <c r="K1420" i="4" s="1"/>
  <c r="L1420" i="4" s="1"/>
  <c r="M1420" i="4" s="1"/>
  <c r="N1420" i="4" s="1"/>
  <c r="O1420" i="4" s="1"/>
  <c r="P1420" i="4" s="1"/>
  <c r="W21" i="1" l="1"/>
  <c r="EU20" i="1"/>
  <c r="EU19" i="1"/>
  <c r="XU14" i="1"/>
  <c r="XS14" i="1"/>
  <c r="XS17" i="1" s="1"/>
  <c r="XR14" i="1"/>
  <c r="XT14" i="1"/>
  <c r="EW130" i="1"/>
  <c r="P1420" i="6"/>
  <c r="Q1420" i="6" s="1"/>
  <c r="R1420" i="6" s="1"/>
  <c r="S1420" i="6" s="1"/>
  <c r="T1420" i="6" s="1"/>
  <c r="U1420" i="6" s="1"/>
  <c r="V1420" i="6" s="1"/>
  <c r="W1420" i="6" s="1"/>
  <c r="X1420" i="6" s="1"/>
  <c r="R1420" i="7"/>
  <c r="S1420" i="7" s="1"/>
  <c r="T1420" i="7" s="1"/>
  <c r="U1420" i="7" s="1"/>
  <c r="V1420" i="7" s="1"/>
  <c r="W1420" i="7" s="1"/>
  <c r="X1420" i="7" s="1"/>
  <c r="R1420" i="8"/>
  <c r="S1420" i="8" s="1"/>
  <c r="T1420" i="8" s="1"/>
  <c r="U1420" i="8" s="1"/>
  <c r="V1420" i="8" s="1"/>
  <c r="W1420" i="8" s="1"/>
  <c r="X1420" i="8" s="1"/>
  <c r="Q1420" i="4"/>
  <c r="R1420" i="4" s="1"/>
  <c r="S1420" i="4" s="1"/>
  <c r="T1420" i="4" s="1"/>
  <c r="U1420" i="4" s="1"/>
  <c r="V1420" i="4" s="1"/>
  <c r="W1420" i="4" s="1"/>
  <c r="X1420" i="4" s="1"/>
  <c r="Y1420" i="4" s="1"/>
  <c r="W22" i="1" l="1"/>
  <c r="EU21" i="1"/>
  <c r="XT17" i="1"/>
  <c r="XR17" i="1"/>
  <c r="XU17" i="1"/>
  <c r="AO59" i="1"/>
  <c r="AN59" i="1"/>
  <c r="HT13" i="1"/>
  <c r="HT130" i="1" s="1"/>
  <c r="HS13" i="1"/>
  <c r="HS130" i="1" s="1"/>
  <c r="HR13" i="1"/>
  <c r="HR130" i="1" s="1"/>
  <c r="HX13" i="1"/>
  <c r="IH13" i="1"/>
  <c r="GV117" i="1" l="1"/>
  <c r="GV118" i="1"/>
  <c r="GV119" i="1"/>
  <c r="GV120" i="1"/>
  <c r="GV121" i="1"/>
  <c r="GV122" i="1"/>
  <c r="GV123" i="1"/>
  <c r="GV124" i="1"/>
  <c r="GV125" i="1"/>
  <c r="GV126" i="1"/>
  <c r="GV127" i="1"/>
  <c r="GV128" i="1"/>
  <c r="IH130" i="1"/>
  <c r="HX130" i="1"/>
  <c r="W23" i="1"/>
  <c r="EU22" i="1"/>
  <c r="AN65" i="1"/>
  <c r="IH65" i="1" s="1"/>
  <c r="AO65" i="1"/>
  <c r="GV65" i="1" s="1"/>
  <c r="HT14" i="1"/>
  <c r="HT17" i="1" s="1"/>
  <c r="HS14" i="1"/>
  <c r="HS17" i="1" s="1"/>
  <c r="HR14" i="1"/>
  <c r="HR17" i="1" s="1"/>
  <c r="HX14" i="1"/>
  <c r="HX17" i="1" s="1"/>
  <c r="IH14" i="1"/>
  <c r="IH17" i="1" s="1"/>
  <c r="EG13" i="1"/>
  <c r="EG130" i="1" s="1"/>
  <c r="EF13" i="1"/>
  <c r="EF130" i="1" s="1"/>
  <c r="N170" i="4"/>
  <c r="EV13" i="1"/>
  <c r="EV130" i="1" s="1"/>
  <c r="EU13" i="1"/>
  <c r="EU130" i="1" s="1"/>
  <c r="A8" i="5"/>
  <c r="A7" i="5"/>
  <c r="HX128" i="1" l="1"/>
  <c r="IH128" i="1"/>
  <c r="HX127" i="1"/>
  <c r="IH127" i="1"/>
  <c r="IH126" i="1"/>
  <c r="HX126" i="1"/>
  <c r="HX125" i="1"/>
  <c r="IH125" i="1"/>
  <c r="IH124" i="1"/>
  <c r="HX124" i="1"/>
  <c r="HX123" i="1"/>
  <c r="IH123" i="1"/>
  <c r="IH122" i="1"/>
  <c r="HX122" i="1"/>
  <c r="IH121" i="1"/>
  <c r="HX121" i="1"/>
  <c r="IH120" i="1"/>
  <c r="HX120" i="1"/>
  <c r="HX119" i="1"/>
  <c r="IH119" i="1"/>
  <c r="HX118" i="1"/>
  <c r="IH118" i="1"/>
  <c r="HX117" i="1"/>
  <c r="IH117" i="1"/>
  <c r="W24" i="1"/>
  <c r="EU23" i="1"/>
  <c r="HX65" i="1"/>
  <c r="EF14" i="1"/>
  <c r="EG14" i="1"/>
  <c r="EU14" i="1"/>
  <c r="EV14" i="1"/>
  <c r="EP13" i="1"/>
  <c r="EP130" i="1" s="1"/>
  <c r="W25" i="1" l="1"/>
  <c r="EU24" i="1"/>
  <c r="EP14" i="1"/>
  <c r="W26" i="1" l="1"/>
  <c r="EU25" i="1"/>
  <c r="L186" i="4"/>
  <c r="L185" i="4"/>
  <c r="L184" i="4"/>
  <c r="L183" i="4"/>
  <c r="L182" i="4"/>
  <c r="L181" i="4"/>
  <c r="L180" i="4"/>
  <c r="L179" i="4"/>
  <c r="L178" i="4"/>
  <c r="L177" i="4"/>
  <c r="L176" i="4"/>
  <c r="L175" i="4"/>
  <c r="L174" i="4"/>
  <c r="L173" i="4"/>
  <c r="L172" i="4"/>
  <c r="L171" i="4"/>
  <c r="L170" i="4"/>
  <c r="XJ6" i="1"/>
  <c r="XJ13" i="1"/>
  <c r="XJ130" i="1" s="1"/>
  <c r="M14" i="1"/>
  <c r="H82" i="1"/>
  <c r="H191" i="4"/>
  <c r="W27" i="1" l="1"/>
  <c r="EU26" i="1"/>
  <c r="XJ14" i="1"/>
  <c r="XJ17" i="1" s="1"/>
  <c r="AAY6" i="1"/>
  <c r="AAX6" i="1"/>
  <c r="AAW6" i="1"/>
  <c r="AAU6" i="1"/>
  <c r="YV6" i="1"/>
  <c r="AAZ6" i="1"/>
  <c r="AAT6" i="1"/>
  <c r="AAS6" i="1"/>
  <c r="AAR6" i="1"/>
  <c r="AAQ6" i="1"/>
  <c r="AAP6" i="1"/>
  <c r="AAO6" i="1"/>
  <c r="AAN85" i="1"/>
  <c r="AAY13" i="1"/>
  <c r="AAY130" i="1" s="1"/>
  <c r="AAX13" i="1"/>
  <c r="AAX130" i="1" s="1"/>
  <c r="AAW13" i="1"/>
  <c r="AAW130" i="1" s="1"/>
  <c r="AAU13" i="1"/>
  <c r="AAU130" i="1" s="1"/>
  <c r="YV13" i="1"/>
  <c r="YV130" i="1" s="1"/>
  <c r="AAZ13" i="1"/>
  <c r="AAZ130" i="1" s="1"/>
  <c r="AAT13" i="1"/>
  <c r="AAT130" i="1" s="1"/>
  <c r="AAS13" i="1"/>
  <c r="AAS130" i="1" s="1"/>
  <c r="AAR13" i="1"/>
  <c r="AAR130" i="1" s="1"/>
  <c r="AAQ13" i="1"/>
  <c r="AAQ130" i="1" s="1"/>
  <c r="AAP13" i="1"/>
  <c r="AAP130" i="1" s="1"/>
  <c r="AAO13" i="1"/>
  <c r="AAO130" i="1" s="1"/>
  <c r="AAN13" i="1"/>
  <c r="AAN130" i="1" s="1"/>
  <c r="AAO85" i="1" l="1"/>
  <c r="AAX85" i="1"/>
  <c r="AAY85" i="1"/>
  <c r="AAW85" i="1"/>
  <c r="YV85" i="1"/>
  <c r="AAU85" i="1"/>
  <c r="W28" i="1"/>
  <c r="EU27" i="1"/>
  <c r="AAZ14" i="1"/>
  <c r="AAZ17" i="1" s="1"/>
  <c r="AAX14" i="1"/>
  <c r="AAX17" i="1" s="1"/>
  <c r="AAY14" i="1"/>
  <c r="AAY17" i="1" s="1"/>
  <c r="AAR14" i="1"/>
  <c r="AAR17" i="1" s="1"/>
  <c r="AAP85" i="1"/>
  <c r="AAN14" i="1"/>
  <c r="AAN17" i="1" s="1"/>
  <c r="AAQ14" i="1"/>
  <c r="AAQ17" i="1" s="1"/>
  <c r="AAP14" i="1"/>
  <c r="AAP17" i="1" s="1"/>
  <c r="AAS14" i="1"/>
  <c r="AAS17" i="1" s="1"/>
  <c r="AAT14" i="1"/>
  <c r="AAT17" i="1" s="1"/>
  <c r="YV14" i="1"/>
  <c r="YV17" i="1" s="1"/>
  <c r="AAU14" i="1"/>
  <c r="AAU17" i="1" s="1"/>
  <c r="AAO14" i="1"/>
  <c r="AAO17" i="1" s="1"/>
  <c r="AAW14" i="1"/>
  <c r="AAW17" i="1" s="1"/>
  <c r="LR7" i="1"/>
  <c r="LQ7" i="1"/>
  <c r="LP7" i="1"/>
  <c r="LO7" i="1"/>
  <c r="LN7" i="1"/>
  <c r="LM7" i="1"/>
  <c r="LL7" i="1"/>
  <c r="LK7" i="1"/>
  <c r="LJ7" i="1"/>
  <c r="LI7" i="1"/>
  <c r="LH7" i="1"/>
  <c r="LG7" i="1"/>
  <c r="LF7" i="1"/>
  <c r="LE7" i="1"/>
  <c r="LD7" i="1"/>
  <c r="LC7" i="1"/>
  <c r="LB7" i="1"/>
  <c r="LA7" i="1"/>
  <c r="KZ7" i="1"/>
  <c r="KY7" i="1"/>
  <c r="KX7" i="1"/>
  <c r="KW7" i="1"/>
  <c r="KV7" i="1"/>
  <c r="KU7" i="1"/>
  <c r="KT7" i="1"/>
  <c r="KS7" i="1"/>
  <c r="KR7" i="1"/>
  <c r="KQ7" i="1"/>
  <c r="JV7" i="1"/>
  <c r="JU7" i="1"/>
  <c r="JT7" i="1"/>
  <c r="JS7" i="1"/>
  <c r="W29" i="1" l="1"/>
  <c r="EU28" i="1"/>
  <c r="G212" i="4"/>
  <c r="F212" i="4"/>
  <c r="E212" i="4"/>
  <c r="D212" i="4"/>
  <c r="G211" i="4"/>
  <c r="F211" i="4"/>
  <c r="E211" i="4"/>
  <c r="D211" i="4"/>
  <c r="G210" i="4"/>
  <c r="F210" i="4"/>
  <c r="E210" i="4"/>
  <c r="D210" i="4"/>
  <c r="G209" i="4"/>
  <c r="F209" i="4"/>
  <c r="E209" i="4"/>
  <c r="D209" i="4"/>
  <c r="G208" i="4"/>
  <c r="F208" i="4"/>
  <c r="E208" i="4"/>
  <c r="D208" i="4"/>
  <c r="G207" i="4"/>
  <c r="F207" i="4"/>
  <c r="E207" i="4"/>
  <c r="D207" i="4"/>
  <c r="W30" i="1" l="1"/>
  <c r="EU29" i="1"/>
  <c r="AAQ85" i="1"/>
  <c r="AAR85" i="1"/>
  <c r="FJ13" i="1"/>
  <c r="FJ130" i="1" s="1"/>
  <c r="F134" i="4" a="1"/>
  <c r="F134" i="4" s="1"/>
  <c r="E134" i="4" a="1"/>
  <c r="E134" i="4" s="1"/>
  <c r="AG134" i="7"/>
  <c r="AF134" i="7"/>
  <c r="AE134" i="7"/>
  <c r="AD134" i="7"/>
  <c r="AC134" i="7"/>
  <c r="AB134" i="7"/>
  <c r="AA134" i="7"/>
  <c r="Z134" i="7"/>
  <c r="Y134" i="7"/>
  <c r="X134" i="7"/>
  <c r="W134" i="7"/>
  <c r="V134" i="7"/>
  <c r="U134" i="7"/>
  <c r="T134" i="7"/>
  <c r="S134" i="7"/>
  <c r="R134" i="7"/>
  <c r="H134" i="7" s="1" a="1"/>
  <c r="H134" i="7" s="1"/>
  <c r="Q134" i="7"/>
  <c r="G134" i="7" s="1" a="1"/>
  <c r="G134" i="7" s="1"/>
  <c r="P134" i="7"/>
  <c r="O134" i="7"/>
  <c r="M134" i="7"/>
  <c r="L134" i="7"/>
  <c r="K134" i="7"/>
  <c r="J134" i="7"/>
  <c r="I134" i="7"/>
  <c r="AG134" i="6"/>
  <c r="AF134" i="6"/>
  <c r="AE134" i="6"/>
  <c r="AD134" i="6"/>
  <c r="AC134" i="6"/>
  <c r="AB134" i="6"/>
  <c r="AA134" i="6"/>
  <c r="Z134" i="6"/>
  <c r="Y134" i="6"/>
  <c r="X134" i="6"/>
  <c r="W134" i="6"/>
  <c r="V134" i="6"/>
  <c r="U134" i="6"/>
  <c r="T134" i="6"/>
  <c r="S134" i="6"/>
  <c r="R134" i="6"/>
  <c r="Q134" i="6"/>
  <c r="P134" i="6"/>
  <c r="O134" i="6"/>
  <c r="M134" i="6"/>
  <c r="L134" i="6"/>
  <c r="K134" i="6"/>
  <c r="F134" i="6" s="1" a="1"/>
  <c r="F134" i="6" s="1"/>
  <c r="J134" i="6"/>
  <c r="E134" i="6" s="1" a="1"/>
  <c r="E134" i="6" s="1"/>
  <c r="I134" i="6"/>
  <c r="D134" i="6" s="1" a="1"/>
  <c r="D134" i="6" s="1"/>
  <c r="AG134" i="8"/>
  <c r="AF134" i="8"/>
  <c r="AE134" i="8"/>
  <c r="AD134" i="8"/>
  <c r="AC134" i="8"/>
  <c r="AB134" i="8"/>
  <c r="AA134" i="8"/>
  <c r="Z134" i="8"/>
  <c r="Y134" i="8"/>
  <c r="X134" i="8"/>
  <c r="W134" i="8"/>
  <c r="V134" i="8"/>
  <c r="U134" i="8"/>
  <c r="T134" i="8"/>
  <c r="S134" i="8"/>
  <c r="R134" i="8"/>
  <c r="Q134" i="8"/>
  <c r="P134" i="8"/>
  <c r="O134" i="8"/>
  <c r="M134" i="8"/>
  <c r="L134" i="8"/>
  <c r="K134" i="8"/>
  <c r="J134" i="8"/>
  <c r="I134" i="8"/>
  <c r="N134" i="7"/>
  <c r="N134" i="6"/>
  <c r="N134" i="8"/>
  <c r="H136" i="8" a="1"/>
  <c r="H136" i="8" s="1"/>
  <c r="G136" i="8" a="1"/>
  <c r="G136" i="8" s="1"/>
  <c r="F136" i="8" a="1"/>
  <c r="F136" i="8" s="1"/>
  <c r="E136" i="8" a="1"/>
  <c r="E136" i="8" s="1"/>
  <c r="D136" i="8" a="1"/>
  <c r="D136" i="8" s="1"/>
  <c r="H135" i="8" a="1"/>
  <c r="H135" i="8" s="1"/>
  <c r="G135" i="8" a="1"/>
  <c r="G135" i="8" s="1"/>
  <c r="F135" i="8" a="1"/>
  <c r="F135" i="8" s="1"/>
  <c r="E135" i="8" a="1"/>
  <c r="E135" i="8" s="1"/>
  <c r="D135" i="8" a="1"/>
  <c r="D135" i="8" s="1"/>
  <c r="H136" i="7" a="1"/>
  <c r="H136" i="7" s="1"/>
  <c r="G136" i="7" a="1"/>
  <c r="G136" i="7" s="1"/>
  <c r="F136" i="7" a="1"/>
  <c r="F136" i="7" s="1"/>
  <c r="E136" i="7" a="1"/>
  <c r="E136" i="7" s="1"/>
  <c r="D136" i="7" a="1"/>
  <c r="D136" i="7" s="1"/>
  <c r="H135" i="7" a="1"/>
  <c r="H135" i="7" s="1"/>
  <c r="G135" i="7" a="1"/>
  <c r="G135" i="7" s="1"/>
  <c r="F135" i="7" a="1"/>
  <c r="F135" i="7" s="1"/>
  <c r="E135" i="7" a="1"/>
  <c r="E135" i="7" s="1"/>
  <c r="D135" i="7" a="1"/>
  <c r="D135" i="7" s="1"/>
  <c r="H136" i="6" a="1"/>
  <c r="H136" i="6" s="1"/>
  <c r="G136" i="6" a="1"/>
  <c r="G136" i="6" s="1"/>
  <c r="F136" i="6" a="1"/>
  <c r="F136" i="6" s="1"/>
  <c r="E136" i="6" a="1"/>
  <c r="E136" i="6" s="1"/>
  <c r="D136" i="6" a="1"/>
  <c r="D136" i="6" s="1"/>
  <c r="H135" i="6" a="1"/>
  <c r="H135" i="6" s="1"/>
  <c r="G135" i="6" a="1"/>
  <c r="G135" i="6" s="1"/>
  <c r="F135" i="6" a="1"/>
  <c r="F135" i="6" s="1"/>
  <c r="E135" i="6" a="1"/>
  <c r="E135" i="6" s="1"/>
  <c r="D135" i="6" a="1"/>
  <c r="D135" i="6" s="1"/>
  <c r="H136" i="4" a="1"/>
  <c r="H136" i="4" s="1"/>
  <c r="G136" i="4" a="1"/>
  <c r="G136" i="4" s="1"/>
  <c r="F136" i="4" a="1"/>
  <c r="F136" i="4" s="1"/>
  <c r="E136" i="4" a="1"/>
  <c r="E136" i="4" s="1"/>
  <c r="D136" i="4" a="1"/>
  <c r="D136" i="4" s="1"/>
  <c r="H135" i="4" a="1"/>
  <c r="H135" i="4" s="1"/>
  <c r="G135" i="4" a="1"/>
  <c r="G135" i="4" s="1"/>
  <c r="F135" i="4" a="1"/>
  <c r="F135" i="4" s="1"/>
  <c r="E135" i="4" a="1"/>
  <c r="E135" i="4" s="1"/>
  <c r="D135" i="4" a="1"/>
  <c r="D135" i="4" s="1"/>
  <c r="P114" i="8"/>
  <c r="O114" i="8"/>
  <c r="N114" i="8"/>
  <c r="P113" i="8"/>
  <c r="O113" i="8"/>
  <c r="N113" i="8"/>
  <c r="P112" i="8"/>
  <c r="O112" i="8"/>
  <c r="N112" i="8"/>
  <c r="P111" i="8"/>
  <c r="O111" i="8"/>
  <c r="N111" i="8"/>
  <c r="P114" i="7"/>
  <c r="O114" i="7"/>
  <c r="N114" i="7"/>
  <c r="P113" i="7"/>
  <c r="O113" i="7"/>
  <c r="N113" i="7"/>
  <c r="P112" i="7"/>
  <c r="O112" i="7"/>
  <c r="N112" i="7"/>
  <c r="P111" i="7"/>
  <c r="O111" i="7"/>
  <c r="N111" i="7"/>
  <c r="P114" i="6"/>
  <c r="O114" i="6"/>
  <c r="N114" i="6"/>
  <c r="P113" i="6"/>
  <c r="O113" i="6"/>
  <c r="N113" i="6"/>
  <c r="P112" i="6"/>
  <c r="O112" i="6"/>
  <c r="N112" i="6"/>
  <c r="P111" i="6"/>
  <c r="O111" i="6"/>
  <c r="N111" i="6"/>
  <c r="P114" i="4"/>
  <c r="O114" i="4"/>
  <c r="N114" i="4"/>
  <c r="P113" i="4"/>
  <c r="O113" i="4"/>
  <c r="N113" i="4"/>
  <c r="P112" i="4"/>
  <c r="O112" i="4"/>
  <c r="N112" i="4"/>
  <c r="P111" i="4"/>
  <c r="O111" i="4"/>
  <c r="N111" i="4"/>
  <c r="P122" i="8"/>
  <c r="O122" i="8"/>
  <c r="N122" i="8"/>
  <c r="M122" i="8"/>
  <c r="P121" i="8"/>
  <c r="O121" i="8"/>
  <c r="N121" i="8"/>
  <c r="M121" i="8"/>
  <c r="P120" i="8"/>
  <c r="O120" i="8"/>
  <c r="N120" i="8"/>
  <c r="M120" i="8"/>
  <c r="P119" i="8"/>
  <c r="O119" i="8"/>
  <c r="N119" i="8"/>
  <c r="M119" i="8"/>
  <c r="P118" i="8"/>
  <c r="O118" i="8"/>
  <c r="N118" i="8"/>
  <c r="M118" i="8"/>
  <c r="P117" i="8"/>
  <c r="O117" i="8"/>
  <c r="N117" i="8"/>
  <c r="M117" i="8"/>
  <c r="P116" i="8"/>
  <c r="O116" i="8"/>
  <c r="N116" i="8"/>
  <c r="M116" i="8"/>
  <c r="P115" i="8"/>
  <c r="O115" i="8"/>
  <c r="N115" i="8"/>
  <c r="M115" i="8"/>
  <c r="M114" i="8"/>
  <c r="M113" i="8"/>
  <c r="M112" i="8"/>
  <c r="M111" i="8"/>
  <c r="M110" i="8"/>
  <c r="M109" i="8"/>
  <c r="M108" i="8"/>
  <c r="M107" i="8"/>
  <c r="P122" i="7"/>
  <c r="O122" i="7"/>
  <c r="N122" i="7"/>
  <c r="M122" i="7"/>
  <c r="P121" i="7"/>
  <c r="O121" i="7"/>
  <c r="N121" i="7"/>
  <c r="M121" i="7"/>
  <c r="P120" i="7"/>
  <c r="O120" i="7"/>
  <c r="N120" i="7"/>
  <c r="M120" i="7"/>
  <c r="P119" i="7"/>
  <c r="O119" i="7"/>
  <c r="N119" i="7"/>
  <c r="M119" i="7"/>
  <c r="P118" i="7"/>
  <c r="O118" i="7"/>
  <c r="N118" i="7"/>
  <c r="M118" i="7"/>
  <c r="P117" i="7"/>
  <c r="O117" i="7"/>
  <c r="N117" i="7"/>
  <c r="M117" i="7"/>
  <c r="P116" i="7"/>
  <c r="O116" i="7"/>
  <c r="N116" i="7"/>
  <c r="M116" i="7"/>
  <c r="P115" i="7"/>
  <c r="O115" i="7"/>
  <c r="N115" i="7"/>
  <c r="M115" i="7"/>
  <c r="M114" i="7"/>
  <c r="M113" i="7"/>
  <c r="M112" i="7"/>
  <c r="M111" i="7"/>
  <c r="M110" i="7"/>
  <c r="M109" i="7"/>
  <c r="M108" i="7"/>
  <c r="M107" i="7"/>
  <c r="P122" i="6"/>
  <c r="O122" i="6"/>
  <c r="N122" i="6"/>
  <c r="M122" i="6"/>
  <c r="P121" i="6"/>
  <c r="O121" i="6"/>
  <c r="N121" i="6"/>
  <c r="M121" i="6"/>
  <c r="P120" i="6"/>
  <c r="O120" i="6"/>
  <c r="N120" i="6"/>
  <c r="M120" i="6"/>
  <c r="P119" i="6"/>
  <c r="O119" i="6"/>
  <c r="N119" i="6"/>
  <c r="M119" i="6"/>
  <c r="P118" i="6"/>
  <c r="O118" i="6"/>
  <c r="N118" i="6"/>
  <c r="M118" i="6"/>
  <c r="P117" i="6"/>
  <c r="O117" i="6"/>
  <c r="N117" i="6"/>
  <c r="M117" i="6"/>
  <c r="P116" i="6"/>
  <c r="O116" i="6"/>
  <c r="N116" i="6"/>
  <c r="M116" i="6"/>
  <c r="P115" i="6"/>
  <c r="O115" i="6"/>
  <c r="N115" i="6"/>
  <c r="M115" i="6"/>
  <c r="M114" i="6"/>
  <c r="M113" i="6"/>
  <c r="M112" i="6"/>
  <c r="M111" i="6"/>
  <c r="M110" i="6"/>
  <c r="M109" i="6"/>
  <c r="M108" i="6"/>
  <c r="M107" i="6"/>
  <c r="P122" i="4"/>
  <c r="O122" i="4"/>
  <c r="N122" i="4"/>
  <c r="M122" i="4"/>
  <c r="P121" i="4"/>
  <c r="O121" i="4"/>
  <c r="N121" i="4"/>
  <c r="M121" i="4"/>
  <c r="P120" i="4"/>
  <c r="O120" i="4"/>
  <c r="N120" i="4"/>
  <c r="M120" i="4"/>
  <c r="P119" i="4"/>
  <c r="O119" i="4"/>
  <c r="N119" i="4"/>
  <c r="M119" i="4"/>
  <c r="P118" i="4"/>
  <c r="O118" i="4"/>
  <c r="N118" i="4"/>
  <c r="M118" i="4"/>
  <c r="P117" i="4"/>
  <c r="O117" i="4"/>
  <c r="N117" i="4"/>
  <c r="M117" i="4"/>
  <c r="P116" i="4"/>
  <c r="O116" i="4"/>
  <c r="N116" i="4"/>
  <c r="M116" i="4"/>
  <c r="P115" i="4"/>
  <c r="O115" i="4"/>
  <c r="N115" i="4"/>
  <c r="M115" i="4"/>
  <c r="M114" i="4"/>
  <c r="M113" i="4"/>
  <c r="M112" i="4"/>
  <c r="M111" i="4"/>
  <c r="M110" i="4"/>
  <c r="M109" i="4"/>
  <c r="M108" i="4"/>
  <c r="M107" i="4"/>
  <c r="H137" i="8" a="1"/>
  <c r="H137" i="8" s="1"/>
  <c r="G137" i="8" a="1"/>
  <c r="G137" i="8" s="1"/>
  <c r="F137" i="8" a="1"/>
  <c r="F137" i="8" s="1"/>
  <c r="E137" i="8" a="1"/>
  <c r="E137" i="8" s="1"/>
  <c r="D137" i="8" a="1"/>
  <c r="D137" i="8" s="1"/>
  <c r="H137" i="7" a="1"/>
  <c r="H137" i="7" s="1"/>
  <c r="G137" i="7" a="1"/>
  <c r="G137" i="7" s="1"/>
  <c r="F137" i="7" a="1"/>
  <c r="F137" i="7" s="1"/>
  <c r="E137" i="7" a="1"/>
  <c r="E137" i="7" s="1"/>
  <c r="D137" i="7" a="1"/>
  <c r="D137" i="7" s="1"/>
  <c r="H137" i="6" a="1"/>
  <c r="H137" i="6" s="1"/>
  <c r="G137" i="6" a="1"/>
  <c r="G137" i="6" s="1"/>
  <c r="F137" i="6" a="1"/>
  <c r="F137" i="6" s="1"/>
  <c r="E137" i="6" a="1"/>
  <c r="E137" i="6" s="1"/>
  <c r="D137" i="6" a="1"/>
  <c r="D137" i="6" s="1"/>
  <c r="H137" i="4" a="1"/>
  <c r="H137" i="4" s="1"/>
  <c r="G137" i="4" a="1"/>
  <c r="G137" i="4" s="1"/>
  <c r="F137" i="4" a="1"/>
  <c r="F137" i="4" s="1"/>
  <c r="E137" i="4" a="1"/>
  <c r="E137" i="4" s="1"/>
  <c r="D137" i="4" a="1"/>
  <c r="D137" i="4" s="1"/>
  <c r="D134" i="7" a="1"/>
  <c r="D134" i="7" s="1"/>
  <c r="D134" i="4" a="1"/>
  <c r="D134" i="4" s="1"/>
  <c r="C110" i="8"/>
  <c r="P110" i="8" s="1"/>
  <c r="C109" i="8"/>
  <c r="P109" i="8" s="1"/>
  <c r="C108" i="8"/>
  <c r="P108" i="8" s="1"/>
  <c r="C110" i="7"/>
  <c r="P110" i="7" s="1"/>
  <c r="C109" i="7"/>
  <c r="P109" i="7" s="1"/>
  <c r="C108" i="7"/>
  <c r="P108" i="7" s="1"/>
  <c r="C110" i="6"/>
  <c r="P110" i="6" s="1"/>
  <c r="C109" i="6"/>
  <c r="P109" i="6" s="1"/>
  <c r="C108" i="6"/>
  <c r="P108" i="6" s="1"/>
  <c r="C110" i="4"/>
  <c r="O110" i="4" s="1"/>
  <c r="C109" i="4"/>
  <c r="P109" i="4" s="1"/>
  <c r="C108" i="4"/>
  <c r="P108" i="4" s="1"/>
  <c r="C107" i="8"/>
  <c r="P107" i="8" s="1"/>
  <c r="C107" i="7"/>
  <c r="P107" i="7" s="1"/>
  <c r="C107" i="6"/>
  <c r="P107" i="6" s="1"/>
  <c r="C107" i="4"/>
  <c r="P107" i="4" s="1"/>
  <c r="ES130" i="1"/>
  <c r="E114" i="8"/>
  <c r="E118" i="8" s="1"/>
  <c r="E122" i="8" s="1"/>
  <c r="E113" i="8"/>
  <c r="E117" i="8" s="1"/>
  <c r="E121" i="8" s="1"/>
  <c r="E112" i="8"/>
  <c r="E116" i="8" s="1"/>
  <c r="E120" i="8" s="1"/>
  <c r="E111" i="8"/>
  <c r="E115" i="8" s="1"/>
  <c r="E119" i="8" s="1"/>
  <c r="E114" i="7"/>
  <c r="E118" i="7" s="1"/>
  <c r="E122" i="7" s="1"/>
  <c r="E113" i="7"/>
  <c r="E117" i="7" s="1"/>
  <c r="E121" i="7" s="1"/>
  <c r="E112" i="7"/>
  <c r="E116" i="7" s="1"/>
  <c r="E120" i="7" s="1"/>
  <c r="E111" i="7"/>
  <c r="E115" i="7" s="1"/>
  <c r="E119" i="7" s="1"/>
  <c r="E114" i="6"/>
  <c r="E118" i="6" s="1"/>
  <c r="E122" i="6" s="1"/>
  <c r="E113" i="6"/>
  <c r="E117" i="6" s="1"/>
  <c r="E121" i="6" s="1"/>
  <c r="E112" i="6"/>
  <c r="E116" i="6" s="1"/>
  <c r="E120" i="6" s="1"/>
  <c r="E111" i="6"/>
  <c r="E115" i="6" s="1"/>
  <c r="E119" i="6" s="1"/>
  <c r="E114" i="4"/>
  <c r="E118" i="4" s="1"/>
  <c r="E122" i="4" s="1"/>
  <c r="E113" i="4"/>
  <c r="E117" i="4" s="1"/>
  <c r="E121" i="4" s="1"/>
  <c r="E112" i="4"/>
  <c r="E116" i="4" s="1"/>
  <c r="E111" i="4"/>
  <c r="E115" i="4" s="1"/>
  <c r="E119" i="4" s="1"/>
  <c r="H134" i="6" l="1" a="1"/>
  <c r="H134" i="6" s="1"/>
  <c r="F134" i="8" a="1"/>
  <c r="F134" i="8" s="1"/>
  <c r="H134" i="4" a="1"/>
  <c r="H134" i="4" s="1"/>
  <c r="D134" i="8" a="1"/>
  <c r="D134" i="8" s="1"/>
  <c r="G134" i="4" a="1"/>
  <c r="G134" i="4" s="1"/>
  <c r="F134" i="7" a="1"/>
  <c r="F134" i="7" s="1"/>
  <c r="G134" i="6" a="1"/>
  <c r="G134" i="6" s="1"/>
  <c r="H134" i="8" a="1"/>
  <c r="H134" i="8" s="1"/>
  <c r="E134" i="7" a="1"/>
  <c r="E134" i="7" s="1"/>
  <c r="E134" i="8" a="1"/>
  <c r="E134" i="8" s="1"/>
  <c r="G134" i="8" a="1"/>
  <c r="G134" i="8" s="1"/>
  <c r="E120" i="4"/>
  <c r="W31" i="1"/>
  <c r="EU30" i="1"/>
  <c r="N109" i="7"/>
  <c r="N108" i="8"/>
  <c r="AAS85" i="1"/>
  <c r="FJ14" i="1"/>
  <c r="FJ17" i="1" s="1"/>
  <c r="O108" i="8"/>
  <c r="N109" i="8"/>
  <c r="N108" i="4"/>
  <c r="O109" i="8"/>
  <c r="N110" i="8"/>
  <c r="O110" i="8"/>
  <c r="O109" i="4"/>
  <c r="N107" i="4"/>
  <c r="P110" i="4"/>
  <c r="N110" i="6"/>
  <c r="N108" i="7"/>
  <c r="O108" i="7"/>
  <c r="O107" i="4"/>
  <c r="O110" i="6"/>
  <c r="O108" i="4"/>
  <c r="N109" i="4"/>
  <c r="N107" i="7"/>
  <c r="O107" i="7"/>
  <c r="N110" i="4"/>
  <c r="O109" i="7"/>
  <c r="N107" i="6"/>
  <c r="N110" i="7"/>
  <c r="O107" i="6"/>
  <c r="O110" i="7"/>
  <c r="N108" i="6"/>
  <c r="O108" i="6"/>
  <c r="N109" i="6"/>
  <c r="N107" i="8"/>
  <c r="O109" i="6"/>
  <c r="O107" i="8"/>
  <c r="ES14" i="1"/>
  <c r="ES17" i="1" s="1"/>
  <c r="W32" i="1" l="1"/>
  <c r="EU31" i="1"/>
  <c r="AAT85" i="1"/>
  <c r="SL6" i="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B6" i="1" s="1"/>
  <c r="VC6" i="1" s="1"/>
  <c r="VD6" i="1" s="1"/>
  <c r="VE6" i="1" s="1"/>
  <c r="VF6" i="1" s="1"/>
  <c r="VG6" i="1" s="1"/>
  <c r="VH6" i="1" s="1"/>
  <c r="VI6" i="1" s="1"/>
  <c r="VI13" i="1"/>
  <c r="VI130" i="1" s="1"/>
  <c r="VH13" i="1"/>
  <c r="VH130" i="1" s="1"/>
  <c r="VG13" i="1"/>
  <c r="VG130" i="1" s="1"/>
  <c r="VF13" i="1"/>
  <c r="VF130" i="1" s="1"/>
  <c r="VE13" i="1"/>
  <c r="VE130" i="1" s="1"/>
  <c r="VD13" i="1"/>
  <c r="VD130" i="1" s="1"/>
  <c r="VC13" i="1"/>
  <c r="VB13" i="1"/>
  <c r="VB130" i="1" s="1"/>
  <c r="VA13" i="1"/>
  <c r="VA130" i="1" s="1"/>
  <c r="UZ13" i="1"/>
  <c r="UZ130" i="1" s="1"/>
  <c r="UY13" i="1"/>
  <c r="UY130" i="1" s="1"/>
  <c r="UX13" i="1"/>
  <c r="UX130" i="1" s="1"/>
  <c r="UW13" i="1"/>
  <c r="UW130" i="1" s="1"/>
  <c r="UV13" i="1"/>
  <c r="UV130" i="1" s="1"/>
  <c r="UU13" i="1"/>
  <c r="UU130" i="1" s="1"/>
  <c r="UT13" i="1"/>
  <c r="UT130" i="1" s="1"/>
  <c r="US13" i="1"/>
  <c r="US130" i="1" s="1"/>
  <c r="UR13" i="1"/>
  <c r="UR130" i="1" s="1"/>
  <c r="UQ13" i="1"/>
  <c r="UQ130" i="1" s="1"/>
  <c r="UP13" i="1"/>
  <c r="UP130" i="1" s="1"/>
  <c r="UO13" i="1"/>
  <c r="UO130" i="1" s="1"/>
  <c r="UN13" i="1"/>
  <c r="UN130" i="1" s="1"/>
  <c r="UM13" i="1"/>
  <c r="UM130" i="1" s="1"/>
  <c r="UL13" i="1"/>
  <c r="UL130" i="1" s="1"/>
  <c r="UK13" i="1"/>
  <c r="UK130" i="1" s="1"/>
  <c r="UJ13" i="1"/>
  <c r="UJ130" i="1" s="1"/>
  <c r="UI13" i="1"/>
  <c r="UI130" i="1" s="1"/>
  <c r="UH13" i="1"/>
  <c r="UH130" i="1" s="1"/>
  <c r="UG13" i="1"/>
  <c r="UG130" i="1" s="1"/>
  <c r="UF13" i="1"/>
  <c r="UF130" i="1" s="1"/>
  <c r="UE13" i="1"/>
  <c r="UE130" i="1" s="1"/>
  <c r="UD13" i="1"/>
  <c r="UD130" i="1" s="1"/>
  <c r="UC13" i="1"/>
  <c r="UC130" i="1" s="1"/>
  <c r="UB13" i="1"/>
  <c r="UB130" i="1" s="1"/>
  <c r="UA13" i="1"/>
  <c r="UA130" i="1" s="1"/>
  <c r="TZ13" i="1"/>
  <c r="TZ130" i="1" s="1"/>
  <c r="TY13" i="1"/>
  <c r="TY130" i="1" s="1"/>
  <c r="TX13" i="1"/>
  <c r="TX130" i="1" s="1"/>
  <c r="TW13" i="1"/>
  <c r="TV13" i="1"/>
  <c r="TV130" i="1" s="1"/>
  <c r="TU13" i="1"/>
  <c r="TU130" i="1" s="1"/>
  <c r="TT13" i="1"/>
  <c r="TT130" i="1" s="1"/>
  <c r="TS13" i="1"/>
  <c r="TS130" i="1" s="1"/>
  <c r="TR13" i="1"/>
  <c r="TR130" i="1" s="1"/>
  <c r="TQ13" i="1"/>
  <c r="TQ130" i="1" s="1"/>
  <c r="TP13" i="1"/>
  <c r="TP130" i="1" s="1"/>
  <c r="TO13" i="1"/>
  <c r="TO130" i="1" s="1"/>
  <c r="TN13" i="1"/>
  <c r="TN130" i="1" s="1"/>
  <c r="TM13" i="1"/>
  <c r="TM130" i="1" s="1"/>
  <c r="TL13" i="1"/>
  <c r="TL130" i="1" s="1"/>
  <c r="TK13" i="1"/>
  <c r="TK130" i="1" s="1"/>
  <c r="TJ13" i="1"/>
  <c r="TJ130" i="1" s="1"/>
  <c r="TI13" i="1"/>
  <c r="TI130" i="1" s="1"/>
  <c r="TH13" i="1"/>
  <c r="TH130" i="1" s="1"/>
  <c r="TG13" i="1"/>
  <c r="TG130" i="1" s="1"/>
  <c r="TF13" i="1"/>
  <c r="TF130" i="1" s="1"/>
  <c r="TE13" i="1"/>
  <c r="TE130" i="1" s="1"/>
  <c r="TD13" i="1"/>
  <c r="TD130" i="1" s="1"/>
  <c r="TC13" i="1"/>
  <c r="TC130" i="1" s="1"/>
  <c r="TB13" i="1"/>
  <c r="TB130" i="1" s="1"/>
  <c r="TA13" i="1"/>
  <c r="TA130" i="1" s="1"/>
  <c r="SZ13" i="1"/>
  <c r="SZ130" i="1" s="1"/>
  <c r="SY13" i="1"/>
  <c r="SY130" i="1" s="1"/>
  <c r="SX13" i="1"/>
  <c r="SX130" i="1" s="1"/>
  <c r="SW13" i="1"/>
  <c r="SW130" i="1" s="1"/>
  <c r="SV13" i="1"/>
  <c r="SV130" i="1" s="1"/>
  <c r="SU13" i="1"/>
  <c r="SU130" i="1" s="1"/>
  <c r="ST13" i="1"/>
  <c r="ST130" i="1" s="1"/>
  <c r="SS13" i="1"/>
  <c r="SS130" i="1" s="1"/>
  <c r="SR13" i="1"/>
  <c r="SR130" i="1" s="1"/>
  <c r="SQ13" i="1"/>
  <c r="SP13" i="1"/>
  <c r="SP130" i="1" s="1"/>
  <c r="SO13" i="1"/>
  <c r="SO130" i="1" s="1"/>
  <c r="SN13" i="1"/>
  <c r="SN130" i="1" s="1"/>
  <c r="SM13" i="1"/>
  <c r="SM130" i="1" s="1"/>
  <c r="SL13" i="1"/>
  <c r="SL130" i="1" s="1"/>
  <c r="SK13" i="1"/>
  <c r="SK130" i="1" s="1"/>
  <c r="SJ13" i="1"/>
  <c r="SJ130" i="1" s="1"/>
  <c r="SI13" i="1"/>
  <c r="SI130" i="1" s="1"/>
  <c r="SH13" i="1"/>
  <c r="SH130" i="1" s="1"/>
  <c r="SG13" i="1"/>
  <c r="SG130" i="1" s="1"/>
  <c r="SF13" i="1"/>
  <c r="SF130" i="1" s="1"/>
  <c r="SE13" i="1"/>
  <c r="SE130" i="1" s="1"/>
  <c r="SD13" i="1"/>
  <c r="SD130" i="1" s="1"/>
  <c r="SC13" i="1"/>
  <c r="SC130" i="1" s="1"/>
  <c r="SB13" i="1"/>
  <c r="SB130" i="1" s="1"/>
  <c r="SA13" i="1"/>
  <c r="SA130" i="1" s="1"/>
  <c r="RZ13" i="1"/>
  <c r="RZ130" i="1" s="1"/>
  <c r="RY13" i="1"/>
  <c r="RY130" i="1" s="1"/>
  <c r="RX13" i="1"/>
  <c r="RW13" i="1"/>
  <c r="RW130" i="1" s="1"/>
  <c r="RV13" i="1"/>
  <c r="RV130" i="1" s="1"/>
  <c r="RU13" i="1"/>
  <c r="RU130" i="1" s="1"/>
  <c r="RT13" i="1"/>
  <c r="RT130" i="1" s="1"/>
  <c r="RS13" i="1"/>
  <c r="RS130" i="1" s="1"/>
  <c r="RR13" i="1"/>
  <c r="RR130" i="1" s="1"/>
  <c r="RQ13" i="1"/>
  <c r="RQ130" i="1" s="1"/>
  <c r="RP13" i="1"/>
  <c r="RP130" i="1" s="1"/>
  <c r="RO13" i="1"/>
  <c r="RO130" i="1" s="1"/>
  <c r="RN13" i="1"/>
  <c r="RN130" i="1" s="1"/>
  <c r="RM13" i="1"/>
  <c r="RM130" i="1" s="1"/>
  <c r="RL13" i="1"/>
  <c r="RL130" i="1" s="1"/>
  <c r="RK13" i="1"/>
  <c r="RJ13" i="1"/>
  <c r="RJ130" i="1" s="1"/>
  <c r="RI13" i="1"/>
  <c r="RI130" i="1" s="1"/>
  <c r="RH13" i="1"/>
  <c r="RH130" i="1" s="1"/>
  <c r="RG13" i="1"/>
  <c r="RG130" i="1" s="1"/>
  <c r="RF13" i="1"/>
  <c r="RF130" i="1" s="1"/>
  <c r="RE13" i="1"/>
  <c r="RE130" i="1" s="1"/>
  <c r="RD13" i="1"/>
  <c r="RD130" i="1" s="1"/>
  <c r="RC13" i="1"/>
  <c r="RC130" i="1" s="1"/>
  <c r="RB13" i="1"/>
  <c r="RB130" i="1" s="1"/>
  <c r="RA13" i="1"/>
  <c r="RA130" i="1" s="1"/>
  <c r="QZ13" i="1"/>
  <c r="QZ130" i="1" s="1"/>
  <c r="QY13" i="1"/>
  <c r="QY130" i="1" s="1"/>
  <c r="QX13" i="1"/>
  <c r="QX130" i="1" s="1"/>
  <c r="QW13" i="1"/>
  <c r="QW130" i="1" s="1"/>
  <c r="QV13" i="1"/>
  <c r="QV130" i="1" s="1"/>
  <c r="QU13" i="1"/>
  <c r="QU130" i="1" s="1"/>
  <c r="QT13" i="1"/>
  <c r="QT130" i="1" s="1"/>
  <c r="QS13" i="1"/>
  <c r="QS130" i="1" s="1"/>
  <c r="QR13" i="1"/>
  <c r="QR130" i="1" s="1"/>
  <c r="QQ13" i="1"/>
  <c r="QQ130" i="1" s="1"/>
  <c r="QP13" i="1"/>
  <c r="QP130" i="1" s="1"/>
  <c r="QO13" i="1"/>
  <c r="QO130" i="1" s="1"/>
  <c r="QN13" i="1"/>
  <c r="QN130" i="1" s="1"/>
  <c r="QM13" i="1"/>
  <c r="QM130" i="1" s="1"/>
  <c r="QL13" i="1"/>
  <c r="QL130" i="1" s="1"/>
  <c r="QK13" i="1"/>
  <c r="QK130" i="1" s="1"/>
  <c r="QJ13" i="1"/>
  <c r="QJ130" i="1" s="1"/>
  <c r="QI13" i="1"/>
  <c r="QI130" i="1" s="1"/>
  <c r="QH13" i="1"/>
  <c r="QH130" i="1" s="1"/>
  <c r="QG13" i="1"/>
  <c r="QG130" i="1" s="1"/>
  <c r="QF13" i="1"/>
  <c r="QF130" i="1" s="1"/>
  <c r="QE13" i="1"/>
  <c r="QD13" i="1"/>
  <c r="QD130" i="1" s="1"/>
  <c r="QC13" i="1"/>
  <c r="QC130" i="1" s="1"/>
  <c r="QB13" i="1"/>
  <c r="QB130" i="1" s="1"/>
  <c r="QA13" i="1"/>
  <c r="QA130" i="1" s="1"/>
  <c r="PZ13" i="1"/>
  <c r="PZ130" i="1" s="1"/>
  <c r="PY13" i="1"/>
  <c r="PY130" i="1" s="1"/>
  <c r="PX13" i="1"/>
  <c r="PX130" i="1" s="1"/>
  <c r="PW13" i="1"/>
  <c r="PW130" i="1" s="1"/>
  <c r="PV13" i="1"/>
  <c r="PV130" i="1" s="1"/>
  <c r="PU13" i="1"/>
  <c r="PU130" i="1" s="1"/>
  <c r="PT13" i="1"/>
  <c r="PT130" i="1" s="1"/>
  <c r="PS13" i="1"/>
  <c r="PS130" i="1" s="1"/>
  <c r="PR13" i="1"/>
  <c r="PR130" i="1" s="1"/>
  <c r="PQ13" i="1"/>
  <c r="PQ130" i="1" s="1"/>
  <c r="PP13" i="1"/>
  <c r="PP130" i="1" s="1"/>
  <c r="PO13" i="1"/>
  <c r="PO130" i="1" s="1"/>
  <c r="PN13" i="1"/>
  <c r="PN130" i="1" s="1"/>
  <c r="PM13" i="1"/>
  <c r="PM130" i="1" s="1"/>
  <c r="PL13" i="1"/>
  <c r="PL130" i="1" s="1"/>
  <c r="PK13" i="1"/>
  <c r="PK130" i="1" s="1"/>
  <c r="PJ13" i="1"/>
  <c r="PJ130" i="1" s="1"/>
  <c r="PI13" i="1"/>
  <c r="PI130" i="1" s="1"/>
  <c r="PH13" i="1"/>
  <c r="PH130" i="1" s="1"/>
  <c r="PG13" i="1"/>
  <c r="PG130" i="1" s="1"/>
  <c r="PF13" i="1"/>
  <c r="PF130" i="1" s="1"/>
  <c r="PE13" i="1"/>
  <c r="PD13" i="1"/>
  <c r="PC13" i="1"/>
  <c r="PC130" i="1" s="1"/>
  <c r="PB13" i="1"/>
  <c r="PB130" i="1" s="1"/>
  <c r="PA13" i="1"/>
  <c r="OZ13" i="1"/>
  <c r="OY13" i="1"/>
  <c r="OX13" i="1"/>
  <c r="OX130" i="1" s="1"/>
  <c r="OW13" i="1"/>
  <c r="OW130" i="1" s="1"/>
  <c r="OV13" i="1"/>
  <c r="OV130" i="1" s="1"/>
  <c r="OU13" i="1"/>
  <c r="OU130" i="1" s="1"/>
  <c r="OT13" i="1"/>
  <c r="OT130" i="1" s="1"/>
  <c r="OS13" i="1"/>
  <c r="OS130" i="1" s="1"/>
  <c r="OR13" i="1"/>
  <c r="OR130" i="1" s="1"/>
  <c r="OQ13" i="1"/>
  <c r="OQ130" i="1" s="1"/>
  <c r="OP13" i="1"/>
  <c r="OP130" i="1" s="1"/>
  <c r="OO13" i="1"/>
  <c r="OO130" i="1" s="1"/>
  <c r="ON13" i="1"/>
  <c r="ON130" i="1" s="1"/>
  <c r="OM13" i="1"/>
  <c r="OM130" i="1" s="1"/>
  <c r="OL13" i="1"/>
  <c r="OL130" i="1" s="1"/>
  <c r="OK13" i="1"/>
  <c r="OK130" i="1" s="1"/>
  <c r="OJ13" i="1"/>
  <c r="OJ130" i="1" s="1"/>
  <c r="OI13" i="1"/>
  <c r="OI130" i="1" s="1"/>
  <c r="OH13" i="1"/>
  <c r="OH130" i="1" s="1"/>
  <c r="OG13" i="1"/>
  <c r="OG130" i="1" s="1"/>
  <c r="OF13" i="1"/>
  <c r="OF130" i="1" s="1"/>
  <c r="OE13" i="1"/>
  <c r="OD13" i="1"/>
  <c r="OC13" i="1"/>
  <c r="OB13" i="1"/>
  <c r="OA13" i="1"/>
  <c r="NZ13" i="1"/>
  <c r="NY13" i="1"/>
  <c r="NX13" i="1"/>
  <c r="NW13" i="1"/>
  <c r="NV13" i="1"/>
  <c r="NU13" i="1"/>
  <c r="NT13" i="1"/>
  <c r="NS13" i="1"/>
  <c r="NR13" i="1"/>
  <c r="NR130" i="1" s="1"/>
  <c r="NQ13" i="1"/>
  <c r="NQ130" i="1" s="1"/>
  <c r="NP13" i="1"/>
  <c r="NP130" i="1" s="1"/>
  <c r="NO13" i="1"/>
  <c r="NO130" i="1" s="1"/>
  <c r="NN13" i="1"/>
  <c r="NN130" i="1" s="1"/>
  <c r="NM13" i="1"/>
  <c r="NM130" i="1" s="1"/>
  <c r="NL13" i="1"/>
  <c r="NL130" i="1" s="1"/>
  <c r="NK13" i="1"/>
  <c r="NK130" i="1" s="1"/>
  <c r="NJ13" i="1"/>
  <c r="NJ130" i="1" s="1"/>
  <c r="NI13" i="1"/>
  <c r="NI130" i="1" s="1"/>
  <c r="NH13" i="1"/>
  <c r="NH130" i="1" s="1"/>
  <c r="NG13" i="1"/>
  <c r="NG130" i="1" s="1"/>
  <c r="NF13" i="1"/>
  <c r="NF130" i="1" s="1"/>
  <c r="NE13" i="1"/>
  <c r="NE130" i="1" s="1"/>
  <c r="ND13" i="1"/>
  <c r="ND130" i="1" s="1"/>
  <c r="NC13" i="1"/>
  <c r="NC130" i="1" s="1"/>
  <c r="NB13" i="1"/>
  <c r="NB130" i="1" s="1"/>
  <c r="NA13" i="1"/>
  <c r="NA130" i="1" s="1"/>
  <c r="MZ13" i="1"/>
  <c r="MZ130" i="1" s="1"/>
  <c r="MY13" i="1"/>
  <c r="MX13" i="1"/>
  <c r="MW13" i="1"/>
  <c r="MV13" i="1"/>
  <c r="MU13" i="1"/>
  <c r="MT13" i="1"/>
  <c r="MS13" i="1"/>
  <c r="MR13" i="1"/>
  <c r="MQ13" i="1"/>
  <c r="MP13" i="1"/>
  <c r="MO13" i="1"/>
  <c r="MN6" i="1"/>
  <c r="MM12" i="1"/>
  <c r="B386" i="8"/>
  <c r="B386" i="7"/>
  <c r="B386" i="6"/>
  <c r="B386" i="4"/>
  <c r="W33" i="1" l="1"/>
  <c r="EU32" i="1"/>
  <c r="UQ14" i="1"/>
  <c r="UQ17" i="1" s="1"/>
  <c r="RF14" i="1"/>
  <c r="RF17" i="1" s="1"/>
  <c r="RG14" i="1"/>
  <c r="RG17" i="1" s="1"/>
  <c r="RH14" i="1"/>
  <c r="RH17" i="1" s="1"/>
  <c r="TK14" i="1"/>
  <c r="TK17" i="1" s="1"/>
  <c r="TR14" i="1"/>
  <c r="TR17" i="1" s="1"/>
  <c r="TS14" i="1"/>
  <c r="TS17" i="1" s="1"/>
  <c r="RI14" i="1"/>
  <c r="RI17" i="1" s="1"/>
  <c r="RJ14" i="1"/>
  <c r="RJ17" i="1" s="1"/>
  <c r="SL14" i="1"/>
  <c r="SL17" i="1" s="1"/>
  <c r="SM14" i="1"/>
  <c r="SM17" i="1" s="1"/>
  <c r="SP14" i="1"/>
  <c r="SP17" i="1" s="1"/>
  <c r="TT14" i="1"/>
  <c r="TT17" i="1" s="1"/>
  <c r="SN14" i="1"/>
  <c r="SN17" i="1" s="1"/>
  <c r="NO14" i="1"/>
  <c r="NO17" i="1" s="1"/>
  <c r="UY14" i="1"/>
  <c r="UY17" i="1" s="1"/>
  <c r="NN14" i="1"/>
  <c r="NN17" i="1" s="1"/>
  <c r="UX14" i="1"/>
  <c r="UX17" i="1" s="1"/>
  <c r="NP14" i="1"/>
  <c r="NP17" i="1" s="1"/>
  <c r="UZ14" i="1"/>
  <c r="UZ17" i="1" s="1"/>
  <c r="TV14" i="1"/>
  <c r="TV17" i="1" s="1"/>
  <c r="NQ14" i="1"/>
  <c r="NQ17" i="1" s="1"/>
  <c r="VA14" i="1"/>
  <c r="VA17" i="1" s="1"/>
  <c r="NR14" i="1"/>
  <c r="NR17" i="1" s="1"/>
  <c r="VB14" i="1"/>
  <c r="VB17" i="1" s="1"/>
  <c r="TU14" i="1"/>
  <c r="TU17" i="1" s="1"/>
  <c r="OU14" i="1"/>
  <c r="OU17" i="1" s="1"/>
  <c r="OT14" i="1"/>
  <c r="OT17" i="1" s="1"/>
  <c r="OV14" i="1"/>
  <c r="OV17" i="1" s="1"/>
  <c r="OX14" i="1"/>
  <c r="OX17" i="1" s="1"/>
  <c r="PZ14" i="1"/>
  <c r="PZ17" i="1" s="1"/>
  <c r="QA14" i="1"/>
  <c r="QA17" i="1" s="1"/>
  <c r="SO14" i="1"/>
  <c r="SO17" i="1" s="1"/>
  <c r="OW14" i="1"/>
  <c r="OW17" i="1" s="1"/>
  <c r="QB14" i="1"/>
  <c r="QB17" i="1" s="1"/>
  <c r="QC14" i="1"/>
  <c r="QC17" i="1" s="1"/>
  <c r="QD14" i="1"/>
  <c r="QD17" i="1" s="1"/>
  <c r="TW130" i="1"/>
  <c r="TW14" i="1"/>
  <c r="TW17" i="1" s="1"/>
  <c r="VC130" i="1"/>
  <c r="VC14" i="1"/>
  <c r="VC17" i="1" s="1"/>
  <c r="MP130" i="1"/>
  <c r="MP14" i="1"/>
  <c r="MP17" i="1" s="1"/>
  <c r="MQ130" i="1"/>
  <c r="MQ14" i="1"/>
  <c r="MQ17" i="1" s="1"/>
  <c r="MU130" i="1"/>
  <c r="MU14" i="1"/>
  <c r="MU17" i="1" s="1"/>
  <c r="MW130" i="1"/>
  <c r="MW14" i="1"/>
  <c r="MW17" i="1" s="1"/>
  <c r="OC130" i="1"/>
  <c r="OC14" i="1"/>
  <c r="OC17" i="1" s="1"/>
  <c r="NS130" i="1"/>
  <c r="NS14" i="1"/>
  <c r="NS17" i="1" s="1"/>
  <c r="NU130" i="1"/>
  <c r="NU14" i="1"/>
  <c r="NU17" i="1" s="1"/>
  <c r="MT130" i="1"/>
  <c r="MT14" i="1"/>
  <c r="MT17" i="1" s="1"/>
  <c r="OA130" i="1"/>
  <c r="OA14" i="1"/>
  <c r="OA17" i="1" s="1"/>
  <c r="MX130" i="1"/>
  <c r="MX14" i="1"/>
  <c r="MX17" i="1" s="1"/>
  <c r="OD130" i="1"/>
  <c r="OD14" i="1"/>
  <c r="OD17" i="1" s="1"/>
  <c r="QE130" i="1"/>
  <c r="QE14" i="1"/>
  <c r="QE17" i="1" s="1"/>
  <c r="MN12" i="1"/>
  <c r="MO6" i="1"/>
  <c r="NV130" i="1"/>
  <c r="NV14" i="1"/>
  <c r="NV17" i="1" s="1"/>
  <c r="MS130" i="1"/>
  <c r="MS14" i="1"/>
  <c r="MS17" i="1" s="1"/>
  <c r="MV130" i="1"/>
  <c r="MV14" i="1"/>
  <c r="MV17" i="1" s="1"/>
  <c r="OE130" i="1"/>
  <c r="OE14" i="1"/>
  <c r="OE17" i="1" s="1"/>
  <c r="OZ130" i="1"/>
  <c r="OZ14" i="1"/>
  <c r="OZ17" i="1" s="1"/>
  <c r="NT130" i="1"/>
  <c r="NT14" i="1"/>
  <c r="NT17" i="1" s="1"/>
  <c r="MR130" i="1"/>
  <c r="MR14" i="1"/>
  <c r="MR17" i="1" s="1"/>
  <c r="MY130" i="1"/>
  <c r="MY14" i="1"/>
  <c r="MY17" i="1" s="1"/>
  <c r="RX130" i="1"/>
  <c r="RX14" i="1"/>
  <c r="RX17" i="1" s="1"/>
  <c r="MO130" i="1"/>
  <c r="MO14" i="1"/>
  <c r="MO17" i="1" s="1"/>
  <c r="NY130" i="1"/>
  <c r="NY14" i="1"/>
  <c r="NY17" i="1" s="1"/>
  <c r="SQ130" i="1"/>
  <c r="SQ14" i="1"/>
  <c r="SQ17" i="1" s="1"/>
  <c r="RK130" i="1"/>
  <c r="RK14" i="1"/>
  <c r="RK17" i="1" s="1"/>
  <c r="NX130" i="1"/>
  <c r="NX14" i="1"/>
  <c r="NX17" i="1" s="1"/>
  <c r="PD130" i="1"/>
  <c r="PD14" i="1"/>
  <c r="PD17" i="1" s="1"/>
  <c r="OB130" i="1"/>
  <c r="OB14" i="1"/>
  <c r="OB17" i="1" s="1"/>
  <c r="OY130" i="1"/>
  <c r="OY14" i="1"/>
  <c r="OY17" i="1" s="1"/>
  <c r="PA130" i="1"/>
  <c r="PA14" i="1"/>
  <c r="PA17" i="1" s="1"/>
  <c r="PE130" i="1"/>
  <c r="PE14" i="1"/>
  <c r="PE17" i="1" s="1"/>
  <c r="NW130" i="1"/>
  <c r="NW14" i="1"/>
  <c r="NW17" i="1" s="1"/>
  <c r="NZ130" i="1"/>
  <c r="NZ14" i="1"/>
  <c r="NZ17" i="1" s="1"/>
  <c r="QF14" i="1"/>
  <c r="QF17" i="1" s="1"/>
  <c r="RL14" i="1"/>
  <c r="RL17" i="1" s="1"/>
  <c r="SR14" i="1"/>
  <c r="SR17" i="1" s="1"/>
  <c r="TX14" i="1"/>
  <c r="TX17" i="1" s="1"/>
  <c r="VD14" i="1"/>
  <c r="VD17" i="1" s="1"/>
  <c r="QG14" i="1"/>
  <c r="QG17" i="1" s="1"/>
  <c r="RM14" i="1"/>
  <c r="RM17" i="1" s="1"/>
  <c r="SS14" i="1"/>
  <c r="SS17" i="1" s="1"/>
  <c r="TY14" i="1"/>
  <c r="TY17" i="1" s="1"/>
  <c r="VE14" i="1"/>
  <c r="VE17" i="1" s="1"/>
  <c r="PB14" i="1"/>
  <c r="PB17" i="1" s="1"/>
  <c r="QH14" i="1"/>
  <c r="QH17" i="1" s="1"/>
  <c r="RN14" i="1"/>
  <c r="RN17" i="1" s="1"/>
  <c r="ST14" i="1"/>
  <c r="ST17" i="1" s="1"/>
  <c r="TZ14" i="1"/>
  <c r="TZ17" i="1" s="1"/>
  <c r="VF14" i="1"/>
  <c r="VF17" i="1" s="1"/>
  <c r="PC14" i="1"/>
  <c r="PC17" i="1" s="1"/>
  <c r="QI14" i="1"/>
  <c r="QI17" i="1" s="1"/>
  <c r="RO14" i="1"/>
  <c r="RO17" i="1" s="1"/>
  <c r="SU14" i="1"/>
  <c r="SU17" i="1" s="1"/>
  <c r="UA14" i="1"/>
  <c r="UA17" i="1" s="1"/>
  <c r="VG14" i="1"/>
  <c r="VG17" i="1" s="1"/>
  <c r="QJ14" i="1"/>
  <c r="QJ17" i="1" s="1"/>
  <c r="RP14" i="1"/>
  <c r="RP17" i="1" s="1"/>
  <c r="SV14" i="1"/>
  <c r="SV17" i="1" s="1"/>
  <c r="UB14" i="1"/>
  <c r="UB17" i="1" s="1"/>
  <c r="VH14" i="1"/>
  <c r="VH17" i="1" s="1"/>
  <c r="QK14" i="1"/>
  <c r="QK17" i="1" s="1"/>
  <c r="RQ14" i="1"/>
  <c r="RQ17" i="1" s="1"/>
  <c r="SW14" i="1"/>
  <c r="SW17" i="1" s="1"/>
  <c r="UC14" i="1"/>
  <c r="UC17" i="1" s="1"/>
  <c r="VI14" i="1"/>
  <c r="VI17" i="1" s="1"/>
  <c r="PF14" i="1"/>
  <c r="PF17" i="1" s="1"/>
  <c r="QL14" i="1"/>
  <c r="QL17" i="1" s="1"/>
  <c r="RR14" i="1"/>
  <c r="RR17" i="1" s="1"/>
  <c r="SX14" i="1"/>
  <c r="SX17" i="1" s="1"/>
  <c r="UD14" i="1"/>
  <c r="UD17" i="1" s="1"/>
  <c r="PG14" i="1"/>
  <c r="PG17" i="1" s="1"/>
  <c r="QM14" i="1"/>
  <c r="QM17" i="1" s="1"/>
  <c r="RS14" i="1"/>
  <c r="RS17" i="1" s="1"/>
  <c r="SY14" i="1"/>
  <c r="SY17" i="1" s="1"/>
  <c r="UE14" i="1"/>
  <c r="UE17" i="1" s="1"/>
  <c r="PH14" i="1"/>
  <c r="PH17" i="1" s="1"/>
  <c r="QN14" i="1"/>
  <c r="QN17" i="1" s="1"/>
  <c r="RT14" i="1"/>
  <c r="RT17" i="1" s="1"/>
  <c r="SZ14" i="1"/>
  <c r="SZ17" i="1" s="1"/>
  <c r="UF14" i="1"/>
  <c r="UF17" i="1" s="1"/>
  <c r="QO14" i="1"/>
  <c r="QO17" i="1" s="1"/>
  <c r="RU14" i="1"/>
  <c r="RU17" i="1" s="1"/>
  <c r="TA14" i="1"/>
  <c r="TA17" i="1" s="1"/>
  <c r="UG14" i="1"/>
  <c r="UG17" i="1" s="1"/>
  <c r="MZ14" i="1"/>
  <c r="MZ17" i="1" s="1"/>
  <c r="OF14" i="1"/>
  <c r="OF17" i="1" s="1"/>
  <c r="PL14" i="1"/>
  <c r="PL17" i="1" s="1"/>
  <c r="QR14" i="1"/>
  <c r="QR17" i="1" s="1"/>
  <c r="TD14" i="1"/>
  <c r="TD17" i="1" s="1"/>
  <c r="UJ14" i="1"/>
  <c r="UJ17" i="1" s="1"/>
  <c r="PI14" i="1"/>
  <c r="PI17" i="1" s="1"/>
  <c r="QP14" i="1"/>
  <c r="QP17" i="1" s="1"/>
  <c r="NA14" i="1"/>
  <c r="NA17" i="1" s="1"/>
  <c r="OG14" i="1"/>
  <c r="OG17" i="1" s="1"/>
  <c r="PM14" i="1"/>
  <c r="PM17" i="1" s="1"/>
  <c r="QS14" i="1"/>
  <c r="QS17" i="1" s="1"/>
  <c r="RY14" i="1"/>
  <c r="RY17" i="1" s="1"/>
  <c r="TE14" i="1"/>
  <c r="TE17" i="1" s="1"/>
  <c r="UK14" i="1"/>
  <c r="UK17" i="1" s="1"/>
  <c r="NB14" i="1"/>
  <c r="NB17" i="1" s="1"/>
  <c r="OH14" i="1"/>
  <c r="OH17" i="1" s="1"/>
  <c r="PN14" i="1"/>
  <c r="PN17" i="1" s="1"/>
  <c r="QT14" i="1"/>
  <c r="QT17" i="1" s="1"/>
  <c r="RZ14" i="1"/>
  <c r="RZ17" i="1" s="1"/>
  <c r="TF14" i="1"/>
  <c r="TF17" i="1" s="1"/>
  <c r="UL14" i="1"/>
  <c r="UL17" i="1" s="1"/>
  <c r="NC14" i="1"/>
  <c r="NC17" i="1" s="1"/>
  <c r="OI14" i="1"/>
  <c r="OI17" i="1" s="1"/>
  <c r="PO14" i="1"/>
  <c r="PO17" i="1" s="1"/>
  <c r="QU14" i="1"/>
  <c r="QU17" i="1" s="1"/>
  <c r="SA14" i="1"/>
  <c r="SA17" i="1" s="1"/>
  <c r="TG14" i="1"/>
  <c r="TG17" i="1" s="1"/>
  <c r="UM14" i="1"/>
  <c r="UM17" i="1" s="1"/>
  <c r="UH14" i="1"/>
  <c r="UH17" i="1" s="1"/>
  <c r="ND14" i="1"/>
  <c r="ND17" i="1" s="1"/>
  <c r="OJ14" i="1"/>
  <c r="OJ17" i="1" s="1"/>
  <c r="PP14" i="1"/>
  <c r="PP17" i="1" s="1"/>
  <c r="QV14" i="1"/>
  <c r="QV17" i="1" s="1"/>
  <c r="SB14" i="1"/>
  <c r="SB17" i="1" s="1"/>
  <c r="TH14" i="1"/>
  <c r="TH17" i="1" s="1"/>
  <c r="UN14" i="1"/>
  <c r="UN17" i="1" s="1"/>
  <c r="NE14" i="1"/>
  <c r="NE17" i="1" s="1"/>
  <c r="OK14" i="1"/>
  <c r="OK17" i="1" s="1"/>
  <c r="PQ14" i="1"/>
  <c r="PQ17" i="1" s="1"/>
  <c r="QW14" i="1"/>
  <c r="QW17" i="1" s="1"/>
  <c r="SC14" i="1"/>
  <c r="SC17" i="1" s="1"/>
  <c r="TI14" i="1"/>
  <c r="TI17" i="1" s="1"/>
  <c r="UO14" i="1"/>
  <c r="UO17" i="1" s="1"/>
  <c r="TB14" i="1"/>
  <c r="TB17" i="1" s="1"/>
  <c r="NF14" i="1"/>
  <c r="NF17" i="1" s="1"/>
  <c r="OL14" i="1"/>
  <c r="OL17" i="1" s="1"/>
  <c r="PR14" i="1"/>
  <c r="PR17" i="1" s="1"/>
  <c r="QX14" i="1"/>
  <c r="QX17" i="1" s="1"/>
  <c r="SD14" i="1"/>
  <c r="SD17" i="1" s="1"/>
  <c r="TJ14" i="1"/>
  <c r="TJ17" i="1" s="1"/>
  <c r="UP14" i="1"/>
  <c r="UP17" i="1" s="1"/>
  <c r="UI14" i="1"/>
  <c r="UI17" i="1" s="1"/>
  <c r="NG14" i="1"/>
  <c r="NG17" i="1" s="1"/>
  <c r="OM14" i="1"/>
  <c r="OM17" i="1" s="1"/>
  <c r="PS14" i="1"/>
  <c r="PS17" i="1" s="1"/>
  <c r="QY14" i="1"/>
  <c r="QY17" i="1" s="1"/>
  <c r="SE14" i="1"/>
  <c r="SE17" i="1" s="1"/>
  <c r="PJ14" i="1"/>
  <c r="PJ17" i="1" s="1"/>
  <c r="QQ14" i="1"/>
  <c r="QQ17" i="1" s="1"/>
  <c r="NH14" i="1"/>
  <c r="NH17" i="1" s="1"/>
  <c r="ON14" i="1"/>
  <c r="ON17" i="1" s="1"/>
  <c r="PT14" i="1"/>
  <c r="PT17" i="1" s="1"/>
  <c r="QZ14" i="1"/>
  <c r="QZ17" i="1" s="1"/>
  <c r="SF14" i="1"/>
  <c r="SF17" i="1" s="1"/>
  <c r="TL14" i="1"/>
  <c r="TL17" i="1" s="1"/>
  <c r="UR14" i="1"/>
  <c r="UR17" i="1" s="1"/>
  <c r="TC14" i="1"/>
  <c r="TC17" i="1" s="1"/>
  <c r="NI14" i="1"/>
  <c r="NI17" i="1" s="1"/>
  <c r="OO14" i="1"/>
  <c r="OO17" i="1" s="1"/>
  <c r="PU14" i="1"/>
  <c r="PU17" i="1" s="1"/>
  <c r="RA14" i="1"/>
  <c r="RA17" i="1" s="1"/>
  <c r="SG14" i="1"/>
  <c r="SG17" i="1" s="1"/>
  <c r="TM14" i="1"/>
  <c r="TM17" i="1" s="1"/>
  <c r="US14" i="1"/>
  <c r="US17" i="1" s="1"/>
  <c r="PK14" i="1"/>
  <c r="PK17" i="1" s="1"/>
  <c r="NJ14" i="1"/>
  <c r="NJ17" i="1" s="1"/>
  <c r="OP14" i="1"/>
  <c r="OP17" i="1" s="1"/>
  <c r="PV14" i="1"/>
  <c r="PV17" i="1" s="1"/>
  <c r="RB14" i="1"/>
  <c r="RB17" i="1" s="1"/>
  <c r="SH14" i="1"/>
  <c r="SH17" i="1" s="1"/>
  <c r="TN14" i="1"/>
  <c r="TN17" i="1" s="1"/>
  <c r="UT14" i="1"/>
  <c r="UT17" i="1" s="1"/>
  <c r="RV14" i="1"/>
  <c r="RV17" i="1" s="1"/>
  <c r="NK14" i="1"/>
  <c r="NK17" i="1" s="1"/>
  <c r="OQ14" i="1"/>
  <c r="OQ17" i="1" s="1"/>
  <c r="PW14" i="1"/>
  <c r="PW17" i="1" s="1"/>
  <c r="RC14" i="1"/>
  <c r="RC17" i="1" s="1"/>
  <c r="SI14" i="1"/>
  <c r="SI17" i="1" s="1"/>
  <c r="TO14" i="1"/>
  <c r="TO17" i="1" s="1"/>
  <c r="UU14" i="1"/>
  <c r="UU17" i="1" s="1"/>
  <c r="NL14" i="1"/>
  <c r="NL17" i="1" s="1"/>
  <c r="OR14" i="1"/>
  <c r="OR17" i="1" s="1"/>
  <c r="PX14" i="1"/>
  <c r="PX17" i="1" s="1"/>
  <c r="RD14" i="1"/>
  <c r="RD17" i="1" s="1"/>
  <c r="SJ14" i="1"/>
  <c r="SJ17" i="1" s="1"/>
  <c r="TP14" i="1"/>
  <c r="TP17" i="1" s="1"/>
  <c r="UV14" i="1"/>
  <c r="UV17" i="1" s="1"/>
  <c r="RW14" i="1"/>
  <c r="RW17" i="1" s="1"/>
  <c r="NM14" i="1"/>
  <c r="NM17" i="1" s="1"/>
  <c r="OS14" i="1"/>
  <c r="OS17" i="1" s="1"/>
  <c r="PY14" i="1"/>
  <c r="PY17" i="1" s="1"/>
  <c r="RE14" i="1"/>
  <c r="RE17" i="1" s="1"/>
  <c r="SK14" i="1"/>
  <c r="SK17" i="1" s="1"/>
  <c r="TQ14" i="1"/>
  <c r="TQ17" i="1" s="1"/>
  <c r="UW14" i="1"/>
  <c r="UW17" i="1" s="1"/>
  <c r="W34" i="1" l="1"/>
  <c r="EU33" i="1"/>
  <c r="MO12" i="1"/>
  <c r="MP6" i="1"/>
  <c r="W35" i="1" l="1"/>
  <c r="EU34" i="1"/>
  <c r="MP12" i="1"/>
  <c r="MQ6" i="1"/>
  <c r="W36" i="1" l="1"/>
  <c r="EU35" i="1"/>
  <c r="AAZ85" i="1"/>
  <c r="MQ12" i="1"/>
  <c r="MR6" i="1"/>
  <c r="W37" i="1" l="1"/>
  <c r="EU36" i="1"/>
  <c r="MS6" i="1"/>
  <c r="MR12" i="1"/>
  <c r="W38" i="1" l="1"/>
  <c r="EU37" i="1"/>
  <c r="MT6" i="1"/>
  <c r="MS12" i="1"/>
  <c r="W39" i="1" l="1"/>
  <c r="EU38" i="1"/>
  <c r="MU6" i="1"/>
  <c r="MT12" i="1"/>
  <c r="W40" i="1" l="1"/>
  <c r="W42" i="1" s="1"/>
  <c r="EU42" i="1" s="1"/>
  <c r="EU39" i="1"/>
  <c r="MV6" i="1"/>
  <c r="MU12" i="1"/>
  <c r="W41" i="1" l="1"/>
  <c r="EU40" i="1"/>
  <c r="MV12" i="1"/>
  <c r="MW6" i="1"/>
  <c r="W43" i="1" l="1"/>
  <c r="EU41" i="1"/>
  <c r="MX6" i="1"/>
  <c r="MW12" i="1"/>
  <c r="W44" i="1" l="1"/>
  <c r="EU43" i="1"/>
  <c r="MX12" i="1"/>
  <c r="MY6" i="1"/>
  <c r="W45" i="1" l="1"/>
  <c r="EU44" i="1"/>
  <c r="MY12" i="1"/>
  <c r="MZ6" i="1"/>
  <c r="G36" i="1"/>
  <c r="A36" i="1"/>
  <c r="DG65" i="1"/>
  <c r="H83" i="1"/>
  <c r="H63" i="1"/>
  <c r="R79" i="1"/>
  <c r="R85" i="1" s="1"/>
  <c r="P79" i="1"/>
  <c r="P85" i="1" s="1"/>
  <c r="AH79" i="1"/>
  <c r="AH85" i="1" s="1"/>
  <c r="AG79" i="1"/>
  <c r="AG85" i="1" s="1"/>
  <c r="AF79" i="1"/>
  <c r="AF85" i="1" s="1"/>
  <c r="AE79" i="1"/>
  <c r="AE85" i="1" s="1"/>
  <c r="AI79" i="1"/>
  <c r="AD79" i="1"/>
  <c r="AD85" i="1" s="1"/>
  <c r="AC79" i="1"/>
  <c r="AC85" i="1" s="1"/>
  <c r="N79" i="1"/>
  <c r="N85" i="1" s="1"/>
  <c r="O79" i="1"/>
  <c r="O85" i="1" s="1"/>
  <c r="BA109" i="1"/>
  <c r="A109" i="1"/>
  <c r="YF108" i="1"/>
  <c r="YE108" i="1"/>
  <c r="YD108" i="1"/>
  <c r="YC108" i="1"/>
  <c r="WP108" i="1"/>
  <c r="G108" i="1"/>
  <c r="A108" i="1"/>
  <c r="YF107" i="1"/>
  <c r="YE107" i="1"/>
  <c r="YD107" i="1"/>
  <c r="YC107" i="1"/>
  <c r="WP107" i="1"/>
  <c r="G107" i="1"/>
  <c r="A107" i="1"/>
  <c r="YF106" i="1"/>
  <c r="YE106" i="1"/>
  <c r="YD106" i="1"/>
  <c r="YC106" i="1"/>
  <c r="WP106" i="1"/>
  <c r="G106" i="1"/>
  <c r="A106" i="1"/>
  <c r="YF105" i="1"/>
  <c r="YE105" i="1"/>
  <c r="YD105" i="1"/>
  <c r="YC105" i="1"/>
  <c r="WP105" i="1"/>
  <c r="G105" i="1"/>
  <c r="A105" i="1"/>
  <c r="YF104" i="1"/>
  <c r="YE104" i="1"/>
  <c r="YD104" i="1"/>
  <c r="YC104" i="1"/>
  <c r="WP104" i="1"/>
  <c r="AAJ104" i="1"/>
  <c r="AAI104" i="1"/>
  <c r="G104" i="1"/>
  <c r="A104" i="1"/>
  <c r="YF103" i="1"/>
  <c r="YE103" i="1"/>
  <c r="YD103" i="1"/>
  <c r="YC103" i="1"/>
  <c r="WP103" i="1"/>
  <c r="G103" i="1"/>
  <c r="A103" i="1"/>
  <c r="B105" i="1" s="1"/>
  <c r="YF102" i="1"/>
  <c r="YE102" i="1"/>
  <c r="YD102" i="1"/>
  <c r="YC102" i="1"/>
  <c r="WP102" i="1"/>
  <c r="AAJ102" i="1"/>
  <c r="AAI102" i="1"/>
  <c r="G102" i="1"/>
  <c r="A102" i="1"/>
  <c r="B104" i="1" s="1"/>
  <c r="YF101" i="1"/>
  <c r="YE101" i="1"/>
  <c r="YD101" i="1"/>
  <c r="YC101" i="1"/>
  <c r="WP101" i="1"/>
  <c r="G101" i="1"/>
  <c r="A101" i="1"/>
  <c r="B103" i="1" s="1"/>
  <c r="YF100" i="1"/>
  <c r="YE100" i="1"/>
  <c r="YD100" i="1"/>
  <c r="YC100" i="1"/>
  <c r="WP100" i="1"/>
  <c r="AAJ100" i="1"/>
  <c r="AAI100" i="1"/>
  <c r="G100" i="1"/>
  <c r="A100" i="1"/>
  <c r="B102" i="1" s="1"/>
  <c r="YF99" i="1"/>
  <c r="YE99" i="1"/>
  <c r="YD99" i="1"/>
  <c r="YC99" i="1"/>
  <c r="WP99" i="1"/>
  <c r="G99" i="1"/>
  <c r="A99" i="1"/>
  <c r="B101" i="1" s="1"/>
  <c r="YF98" i="1"/>
  <c r="YE98" i="1"/>
  <c r="YD98" i="1"/>
  <c r="YC98" i="1"/>
  <c r="WP98" i="1"/>
  <c r="AAJ98" i="1"/>
  <c r="AAI98" i="1"/>
  <c r="G98" i="1"/>
  <c r="A98" i="1"/>
  <c r="B100" i="1" s="1"/>
  <c r="YF97" i="1"/>
  <c r="YE97" i="1"/>
  <c r="YD97" i="1"/>
  <c r="YC97" i="1"/>
  <c r="WP97" i="1"/>
  <c r="G97" i="1"/>
  <c r="A97" i="1"/>
  <c r="B99" i="1" s="1"/>
  <c r="YF96" i="1"/>
  <c r="YE96" i="1"/>
  <c r="YD96" i="1"/>
  <c r="YC96" i="1"/>
  <c r="WP96" i="1"/>
  <c r="AAJ96" i="1"/>
  <c r="AAI96" i="1"/>
  <c r="G96" i="1"/>
  <c r="A96" i="1"/>
  <c r="B98" i="1" s="1"/>
  <c r="YF95" i="1"/>
  <c r="YE95" i="1"/>
  <c r="YD95" i="1"/>
  <c r="YC95" i="1"/>
  <c r="WP95" i="1"/>
  <c r="G95" i="1"/>
  <c r="A95" i="1"/>
  <c r="B97" i="1" s="1"/>
  <c r="YF94" i="1"/>
  <c r="YE94" i="1"/>
  <c r="YD94" i="1"/>
  <c r="YC94" i="1"/>
  <c r="WP94" i="1"/>
  <c r="AAJ94" i="1"/>
  <c r="AAI94" i="1"/>
  <c r="G94" i="1"/>
  <c r="A94" i="1"/>
  <c r="B96" i="1" s="1"/>
  <c r="YF93" i="1"/>
  <c r="YE93" i="1"/>
  <c r="YD93" i="1"/>
  <c r="YC93" i="1"/>
  <c r="WP93" i="1"/>
  <c r="G93" i="1"/>
  <c r="A93" i="1"/>
  <c r="B95" i="1" s="1"/>
  <c r="YF92" i="1"/>
  <c r="YE92" i="1"/>
  <c r="YD92" i="1"/>
  <c r="YC92" i="1"/>
  <c r="WP92" i="1"/>
  <c r="AAJ92" i="1"/>
  <c r="AAI92" i="1"/>
  <c r="G92" i="1"/>
  <c r="A92" i="1"/>
  <c r="B94" i="1" s="1"/>
  <c r="YF91" i="1"/>
  <c r="YE91" i="1"/>
  <c r="YD91" i="1"/>
  <c r="YC91" i="1"/>
  <c r="WP91" i="1"/>
  <c r="G91" i="1"/>
  <c r="A91" i="1"/>
  <c r="B93" i="1" s="1"/>
  <c r="YF90" i="1"/>
  <c r="YE90" i="1"/>
  <c r="YD90" i="1"/>
  <c r="YC90" i="1"/>
  <c r="WP90" i="1"/>
  <c r="AAJ90" i="1"/>
  <c r="AAI90" i="1"/>
  <c r="G90" i="1"/>
  <c r="A90" i="1"/>
  <c r="B92" i="1" s="1"/>
  <c r="YF89" i="1"/>
  <c r="YE89" i="1"/>
  <c r="YD89" i="1"/>
  <c r="YC89" i="1"/>
  <c r="WP89" i="1"/>
  <c r="G89" i="1"/>
  <c r="A89" i="1"/>
  <c r="B91" i="1" s="1"/>
  <c r="YF88" i="1"/>
  <c r="YE88" i="1"/>
  <c r="YD88" i="1"/>
  <c r="YC88" i="1"/>
  <c r="WP88" i="1"/>
  <c r="AAJ88" i="1"/>
  <c r="AAI88" i="1"/>
  <c r="YZ88" i="1"/>
  <c r="G88" i="1"/>
  <c r="A88" i="1"/>
  <c r="B90" i="1" s="1"/>
  <c r="YF87" i="1"/>
  <c r="YE87" i="1"/>
  <c r="YD87" i="1"/>
  <c r="YC87" i="1"/>
  <c r="WP87" i="1"/>
  <c r="YZ87" i="1"/>
  <c r="G87" i="1"/>
  <c r="A87" i="1"/>
  <c r="YF86" i="1"/>
  <c r="YE86" i="1"/>
  <c r="YD86" i="1"/>
  <c r="YC86" i="1"/>
  <c r="WP86" i="1"/>
  <c r="AAJ86" i="1"/>
  <c r="AAI86" i="1"/>
  <c r="H86" i="1"/>
  <c r="G86" i="1"/>
  <c r="A86" i="1"/>
  <c r="B107" i="1" s="1"/>
  <c r="YF85" i="1"/>
  <c r="YE85" i="1"/>
  <c r="YD85" i="1"/>
  <c r="YC85" i="1"/>
  <c r="WP85" i="1"/>
  <c r="YZ85" i="1"/>
  <c r="G85" i="1"/>
  <c r="A85" i="1"/>
  <c r="B106" i="1" s="1"/>
  <c r="BA84" i="1"/>
  <c r="A84" i="1"/>
  <c r="A83" i="1"/>
  <c r="A82" i="1"/>
  <c r="A81" i="1"/>
  <c r="A80" i="1"/>
  <c r="A79" i="1"/>
  <c r="A78" i="1"/>
  <c r="ZD6" i="1"/>
  <c r="ZN13" i="1"/>
  <c r="ZN14" i="1" s="1"/>
  <c r="AI59" i="1"/>
  <c r="P59" i="1"/>
  <c r="N59" i="1"/>
  <c r="O59" i="1"/>
  <c r="ACK12" i="1"/>
  <c r="ADC12" i="1" s="1"/>
  <c r="ADU12" i="1" s="1"/>
  <c r="AEM12" i="1" s="1"/>
  <c r="ACJ12" i="1"/>
  <c r="ADB12" i="1" s="1"/>
  <c r="ADT12" i="1" s="1"/>
  <c r="AEL12" i="1" s="1"/>
  <c r="ACI12" i="1"/>
  <c r="ADA12" i="1" s="1"/>
  <c r="ADS12" i="1" s="1"/>
  <c r="AEK12" i="1" s="1"/>
  <c r="ACH12" i="1"/>
  <c r="ACZ12" i="1" s="1"/>
  <c r="ADR12" i="1" s="1"/>
  <c r="AEJ12" i="1" s="1"/>
  <c r="ACG12" i="1"/>
  <c r="ACY12" i="1" s="1"/>
  <c r="ADQ12" i="1" s="1"/>
  <c r="AEI12" i="1" s="1"/>
  <c r="ACF12" i="1"/>
  <c r="ACX12" i="1" s="1"/>
  <c r="ADP12" i="1" s="1"/>
  <c r="AEH12" i="1" s="1"/>
  <c r="ACE12" i="1"/>
  <c r="ACW12" i="1" s="1"/>
  <c r="ADO12" i="1" s="1"/>
  <c r="AEG12" i="1" s="1"/>
  <c r="ACD12" i="1"/>
  <c r="ACV12" i="1" s="1"/>
  <c r="ADN12" i="1" s="1"/>
  <c r="AEF12" i="1" s="1"/>
  <c r="ACC12" i="1"/>
  <c r="ACU12" i="1" s="1"/>
  <c r="ADM12" i="1" s="1"/>
  <c r="AEE12" i="1" s="1"/>
  <c r="ACB12" i="1"/>
  <c r="ACT12" i="1" s="1"/>
  <c r="ADL12" i="1" s="1"/>
  <c r="AED12" i="1" s="1"/>
  <c r="ACA12" i="1"/>
  <c r="ACS12" i="1" s="1"/>
  <c r="ADK12" i="1" s="1"/>
  <c r="AEC12" i="1" s="1"/>
  <c r="ABZ12" i="1"/>
  <c r="ACR12" i="1" s="1"/>
  <c r="ADJ12" i="1" s="1"/>
  <c r="AEB12" i="1" s="1"/>
  <c r="ABY12" i="1"/>
  <c r="ACQ12" i="1" s="1"/>
  <c r="ADI12" i="1" s="1"/>
  <c r="AEA12" i="1" s="1"/>
  <c r="ABX12" i="1"/>
  <c r="ACP12" i="1" s="1"/>
  <c r="ADH12" i="1" s="1"/>
  <c r="ADZ12" i="1" s="1"/>
  <c r="ABW12" i="1"/>
  <c r="ACO12" i="1" s="1"/>
  <c r="ADG12" i="1" s="1"/>
  <c r="ADY12" i="1" s="1"/>
  <c r="ABV12" i="1"/>
  <c r="ACN12" i="1" s="1"/>
  <c r="ADF12" i="1" s="1"/>
  <c r="ADX12" i="1" s="1"/>
  <c r="ABU12" i="1"/>
  <c r="ACM12" i="1" s="1"/>
  <c r="ADE12" i="1" s="1"/>
  <c r="ADW12" i="1" s="1"/>
  <c r="ABT12" i="1"/>
  <c r="ACL12" i="1" s="1"/>
  <c r="ADD12" i="1" s="1"/>
  <c r="ADV12" i="1" s="1"/>
  <c r="AD59" i="1"/>
  <c r="XN13" i="1"/>
  <c r="XN14" i="1" s="1"/>
  <c r="AC59" i="1"/>
  <c r="YW106" i="1" l="1" a="1"/>
  <c r="YW106" i="1" s="1"/>
  <c r="AAU86" i="1"/>
  <c r="AAU107" i="1" s="1" a="1"/>
  <c r="AAU107" i="1" s="1"/>
  <c r="AB85" i="1"/>
  <c r="AAU106" i="1" a="1"/>
  <c r="AAU106" i="1" s="1"/>
  <c r="W46" i="1"/>
  <c r="EU45" i="1"/>
  <c r="N65" i="1"/>
  <c r="AC65" i="1"/>
  <c r="O65" i="1"/>
  <c r="V65" i="1" s="1"/>
  <c r="AI65" i="1"/>
  <c r="AD65" i="1"/>
  <c r="P65" i="1"/>
  <c r="X85" i="1"/>
  <c r="W85" i="1"/>
  <c r="EU85" i="1" s="1"/>
  <c r="Y85" i="1"/>
  <c r="V85" i="1"/>
  <c r="AC86" i="1"/>
  <c r="AG86" i="1"/>
  <c r="AE86" i="1"/>
  <c r="P86" i="1"/>
  <c r="AF86" i="1"/>
  <c r="R86" i="1"/>
  <c r="AH86" i="1"/>
  <c r="N86" i="1"/>
  <c r="AD86" i="1"/>
  <c r="O86" i="1"/>
  <c r="U79" i="1"/>
  <c r="AK79" i="1"/>
  <c r="AK85" i="1" s="1"/>
  <c r="FU85" i="1" s="1"/>
  <c r="Q79" i="1"/>
  <c r="Q85" i="1" s="1"/>
  <c r="AAZ106" i="1" a="1"/>
  <c r="AAZ106" i="1" s="1"/>
  <c r="AAT106" i="1" a="1"/>
  <c r="AAT106" i="1" s="1"/>
  <c r="AAS106" i="1" a="1"/>
  <c r="AAS106" i="1" s="1"/>
  <c r="AAY106" i="1" a="1"/>
  <c r="AAY106" i="1" s="1"/>
  <c r="AAR106" i="1" a="1"/>
  <c r="AAR106" i="1" s="1"/>
  <c r="AAX106" i="1" a="1"/>
  <c r="AAX106" i="1" s="1"/>
  <c r="AAQ106" i="1" a="1"/>
  <c r="AAQ106" i="1" s="1"/>
  <c r="AAN106" i="1" a="1"/>
  <c r="AAN106" i="1" s="1"/>
  <c r="AAW106" i="1" a="1"/>
  <c r="AAW106" i="1" s="1"/>
  <c r="AAP106" i="1" a="1"/>
  <c r="AAP106" i="1" s="1"/>
  <c r="AAO106" i="1" a="1"/>
  <c r="AAO106" i="1" s="1"/>
  <c r="YV106" i="1" a="1"/>
  <c r="YV106" i="1" s="1"/>
  <c r="AAX86" i="1"/>
  <c r="AAX107" i="1" s="1" a="1"/>
  <c r="AAX107" i="1" s="1"/>
  <c r="AAY86" i="1"/>
  <c r="AAY107" i="1" s="1" a="1"/>
  <c r="AAY107" i="1" s="1"/>
  <c r="AAW86" i="1"/>
  <c r="AAW107" i="1" s="1" a="1"/>
  <c r="AAW107" i="1" s="1"/>
  <c r="YV86" i="1"/>
  <c r="YV107" i="1" s="1" a="1"/>
  <c r="YV107" i="1" s="1"/>
  <c r="AAZ86" i="1"/>
  <c r="AAZ107" i="1" s="1" a="1"/>
  <c r="AAZ107" i="1" s="1"/>
  <c r="AAT86" i="1"/>
  <c r="AAT107" i="1" s="1" a="1"/>
  <c r="AAT107" i="1" s="1"/>
  <c r="AAR86" i="1"/>
  <c r="AAR107" i="1" s="1" a="1"/>
  <c r="AAR107" i="1" s="1"/>
  <c r="AAS86" i="1"/>
  <c r="AAS107" i="1" s="1" a="1"/>
  <c r="AAS107" i="1" s="1"/>
  <c r="AAN86" i="1"/>
  <c r="AAN107" i="1" s="1" a="1"/>
  <c r="AAN107" i="1" s="1"/>
  <c r="AAP86" i="1"/>
  <c r="AAP107" i="1" s="1" a="1"/>
  <c r="AAP107" i="1" s="1"/>
  <c r="AAQ86" i="1"/>
  <c r="AAQ107" i="1" s="1" a="1"/>
  <c r="AAQ107" i="1" s="1"/>
  <c r="AAO86" i="1"/>
  <c r="AAO107" i="1" s="1" a="1"/>
  <c r="AAO107" i="1" s="1"/>
  <c r="NA6" i="1"/>
  <c r="MZ12" i="1"/>
  <c r="T79" i="1"/>
  <c r="ZB90" i="1" a="1"/>
  <c r="ZB90" i="1" s="1"/>
  <c r="ZB92" i="1" s="1" a="1"/>
  <c r="ZB92" i="1" s="1"/>
  <c r="ZB94" i="1" s="1" a="1"/>
  <c r="ZB94" i="1" s="1"/>
  <c r="ZB96" i="1" s="1" a="1"/>
  <c r="ZB96" i="1" s="1"/>
  <c r="ZB98" i="1" s="1" a="1"/>
  <c r="ZB98" i="1" s="1"/>
  <c r="ZB100" i="1" s="1" a="1"/>
  <c r="ZB100" i="1" s="1"/>
  <c r="ZB102" i="1" s="1" a="1"/>
  <c r="ZB102" i="1" s="1"/>
  <c r="ZB104" i="1" s="1" a="1"/>
  <c r="ZB104" i="1" s="1"/>
  <c r="YX90" i="1" a="1"/>
  <c r="YX90" i="1" s="1"/>
  <c r="B88" i="1"/>
  <c r="YX106" i="1" a="1"/>
  <c r="YX106" i="1" s="1"/>
  <c r="ZC106" i="1" s="1" a="1"/>
  <c r="ZC106" i="1" s="1"/>
  <c r="YZ106" i="1" a="1"/>
  <c r="YZ106" i="1" s="1"/>
  <c r="AAA106" i="1" a="1"/>
  <c r="AAA106" i="1" s="1"/>
  <c r="ZZ106" i="1" a="1"/>
  <c r="ZZ106" i="1" s="1"/>
  <c r="ZB106" i="1" a="1"/>
  <c r="ZB106" i="1" s="1"/>
  <c r="ZA106" i="1" a="1"/>
  <c r="ZA106" i="1" s="1"/>
  <c r="B86" i="1"/>
  <c r="B108" i="1"/>
  <c r="B89" i="1"/>
  <c r="B87" i="1"/>
  <c r="AAJ107" i="1" a="1"/>
  <c r="AAJ107" i="1" s="1"/>
  <c r="AAI107" i="1" a="1"/>
  <c r="AAI107" i="1" s="1"/>
  <c r="YY107" i="1" a="1"/>
  <c r="YY107" i="1" s="1"/>
  <c r="ZB107" i="1" a="1"/>
  <c r="ZB107" i="1" s="1"/>
  <c r="AAD107" i="1" a="1"/>
  <c r="AAD107" i="1" s="1"/>
  <c r="AAC107" i="1" a="1"/>
  <c r="AAC107" i="1" s="1"/>
  <c r="AAA107" i="1" a="1"/>
  <c r="AAA107" i="1" s="1"/>
  <c r="ZZ107" i="1" a="1"/>
  <c r="ZZ107" i="1" s="1"/>
  <c r="H87" i="1"/>
  <c r="ZN130" i="1"/>
  <c r="XN130" i="1"/>
  <c r="XN17" i="1"/>
  <c r="F152" i="4"/>
  <c r="N302" i="6"/>
  <c r="T302" i="6" s="1"/>
  <c r="Z302" i="6" s="1"/>
  <c r="AF302" i="6" s="1"/>
  <c r="AL302" i="6" s="1"/>
  <c r="AR302" i="6" s="1"/>
  <c r="AX302" i="6" s="1"/>
  <c r="BD302" i="6" s="1"/>
  <c r="BJ302" i="6" s="1"/>
  <c r="M302" i="6"/>
  <c r="S302" i="6" s="1"/>
  <c r="Y302" i="6" s="1"/>
  <c r="AE302" i="6" s="1"/>
  <c r="AK302" i="6" s="1"/>
  <c r="AQ302" i="6" s="1"/>
  <c r="AW302" i="6" s="1"/>
  <c r="BC302" i="6" s="1"/>
  <c r="BI302" i="6" s="1"/>
  <c r="L302" i="6"/>
  <c r="R302" i="6" s="1"/>
  <c r="X302" i="6" s="1"/>
  <c r="AD302" i="6" s="1"/>
  <c r="AJ302" i="6" s="1"/>
  <c r="AP302" i="6" s="1"/>
  <c r="AV302" i="6" s="1"/>
  <c r="BB302" i="6" s="1"/>
  <c r="BH302" i="6" s="1"/>
  <c r="K302" i="6"/>
  <c r="Q302" i="6" s="1"/>
  <c r="W302" i="6" s="1"/>
  <c r="AC302" i="6" s="1"/>
  <c r="AI302" i="6" s="1"/>
  <c r="AO302" i="6" s="1"/>
  <c r="AU302" i="6" s="1"/>
  <c r="BA302" i="6" s="1"/>
  <c r="BG302" i="6" s="1"/>
  <c r="J302" i="6"/>
  <c r="P302" i="6" s="1"/>
  <c r="V302" i="6" s="1"/>
  <c r="AB302" i="6" s="1"/>
  <c r="AH302" i="6" s="1"/>
  <c r="AN302" i="6" s="1"/>
  <c r="AT302" i="6" s="1"/>
  <c r="AZ302" i="6" s="1"/>
  <c r="BF302" i="6" s="1"/>
  <c r="I302" i="6"/>
  <c r="O302" i="6" s="1"/>
  <c r="U302" i="6" s="1"/>
  <c r="AA302" i="6" s="1"/>
  <c r="AG302" i="6" s="1"/>
  <c r="AM302" i="6" s="1"/>
  <c r="AS302" i="6" s="1"/>
  <c r="AY302" i="6" s="1"/>
  <c r="BE302" i="6" s="1"/>
  <c r="BK302" i="6" s="1"/>
  <c r="N301" i="6"/>
  <c r="T301" i="6" s="1"/>
  <c r="Z301" i="6" s="1"/>
  <c r="AF301" i="6" s="1"/>
  <c r="AL301" i="6" s="1"/>
  <c r="AR301" i="6" s="1"/>
  <c r="AX301" i="6" s="1"/>
  <c r="BD301" i="6" s="1"/>
  <c r="BJ301" i="6" s="1"/>
  <c r="M301" i="6"/>
  <c r="S301" i="6" s="1"/>
  <c r="Y301" i="6" s="1"/>
  <c r="AE301" i="6" s="1"/>
  <c r="AK301" i="6" s="1"/>
  <c r="AQ301" i="6" s="1"/>
  <c r="AW301" i="6" s="1"/>
  <c r="BC301" i="6" s="1"/>
  <c r="BI301" i="6" s="1"/>
  <c r="L301" i="6"/>
  <c r="R301" i="6" s="1"/>
  <c r="X301" i="6" s="1"/>
  <c r="AD301" i="6" s="1"/>
  <c r="AJ301" i="6" s="1"/>
  <c r="AP301" i="6" s="1"/>
  <c r="AV301" i="6" s="1"/>
  <c r="BB301" i="6" s="1"/>
  <c r="BH301" i="6" s="1"/>
  <c r="K301" i="6"/>
  <c r="Q301" i="6" s="1"/>
  <c r="W301" i="6" s="1"/>
  <c r="AC301" i="6" s="1"/>
  <c r="AI301" i="6" s="1"/>
  <c r="AO301" i="6" s="1"/>
  <c r="AU301" i="6" s="1"/>
  <c r="BA301" i="6" s="1"/>
  <c r="BG301" i="6" s="1"/>
  <c r="J301" i="6"/>
  <c r="P301" i="6" s="1"/>
  <c r="V301" i="6" s="1"/>
  <c r="AB301" i="6" s="1"/>
  <c r="AH301" i="6" s="1"/>
  <c r="AN301" i="6" s="1"/>
  <c r="AT301" i="6" s="1"/>
  <c r="AZ301" i="6" s="1"/>
  <c r="BF301" i="6" s="1"/>
  <c r="I301" i="6"/>
  <c r="O301" i="6" s="1"/>
  <c r="U301" i="6" s="1"/>
  <c r="AA301" i="6" s="1"/>
  <c r="AG301" i="6" s="1"/>
  <c r="AM301" i="6" s="1"/>
  <c r="AS301" i="6" s="1"/>
  <c r="AY301" i="6" s="1"/>
  <c r="BE301" i="6" s="1"/>
  <c r="BK301" i="6" s="1"/>
  <c r="N302" i="7"/>
  <c r="T302" i="7" s="1"/>
  <c r="Z302" i="7" s="1"/>
  <c r="AF302" i="7" s="1"/>
  <c r="AL302" i="7" s="1"/>
  <c r="AR302" i="7" s="1"/>
  <c r="AX302" i="7" s="1"/>
  <c r="BD302" i="7" s="1"/>
  <c r="BJ302" i="7" s="1"/>
  <c r="M302" i="7"/>
  <c r="S302" i="7" s="1"/>
  <c r="Y302" i="7" s="1"/>
  <c r="AE302" i="7" s="1"/>
  <c r="AK302" i="7" s="1"/>
  <c r="AQ302" i="7" s="1"/>
  <c r="AW302" i="7" s="1"/>
  <c r="BC302" i="7" s="1"/>
  <c r="BI302" i="7" s="1"/>
  <c r="L302" i="7"/>
  <c r="R302" i="7" s="1"/>
  <c r="X302" i="7" s="1"/>
  <c r="AD302" i="7" s="1"/>
  <c r="AJ302" i="7" s="1"/>
  <c r="AP302" i="7" s="1"/>
  <c r="AV302" i="7" s="1"/>
  <c r="BB302" i="7" s="1"/>
  <c r="BH302" i="7" s="1"/>
  <c r="K302" i="7"/>
  <c r="Q302" i="7" s="1"/>
  <c r="W302" i="7" s="1"/>
  <c r="AC302" i="7" s="1"/>
  <c r="AI302" i="7" s="1"/>
  <c r="AO302" i="7" s="1"/>
  <c r="AU302" i="7" s="1"/>
  <c r="BA302" i="7" s="1"/>
  <c r="BG302" i="7" s="1"/>
  <c r="J302" i="7"/>
  <c r="P302" i="7" s="1"/>
  <c r="V302" i="7" s="1"/>
  <c r="AB302" i="7" s="1"/>
  <c r="AH302" i="7" s="1"/>
  <c r="AN302" i="7" s="1"/>
  <c r="AT302" i="7" s="1"/>
  <c r="AZ302" i="7" s="1"/>
  <c r="BF302" i="7" s="1"/>
  <c r="I302" i="7"/>
  <c r="O302" i="7" s="1"/>
  <c r="U302" i="7" s="1"/>
  <c r="AA302" i="7" s="1"/>
  <c r="AG302" i="7" s="1"/>
  <c r="AM302" i="7" s="1"/>
  <c r="AS302" i="7" s="1"/>
  <c r="AY302" i="7" s="1"/>
  <c r="BE302" i="7" s="1"/>
  <c r="BK302" i="7" s="1"/>
  <c r="N301" i="7"/>
  <c r="T301" i="7" s="1"/>
  <c r="Z301" i="7" s="1"/>
  <c r="AF301" i="7" s="1"/>
  <c r="AL301" i="7" s="1"/>
  <c r="AR301" i="7" s="1"/>
  <c r="AX301" i="7" s="1"/>
  <c r="BD301" i="7" s="1"/>
  <c r="BJ301" i="7" s="1"/>
  <c r="M301" i="7"/>
  <c r="S301" i="7" s="1"/>
  <c r="Y301" i="7" s="1"/>
  <c r="AE301" i="7" s="1"/>
  <c r="AK301" i="7" s="1"/>
  <c r="AQ301" i="7" s="1"/>
  <c r="AW301" i="7" s="1"/>
  <c r="BC301" i="7" s="1"/>
  <c r="BI301" i="7" s="1"/>
  <c r="L301" i="7"/>
  <c r="R301" i="7" s="1"/>
  <c r="X301" i="7" s="1"/>
  <c r="AD301" i="7" s="1"/>
  <c r="AJ301" i="7" s="1"/>
  <c r="AP301" i="7" s="1"/>
  <c r="AV301" i="7" s="1"/>
  <c r="BB301" i="7" s="1"/>
  <c r="BH301" i="7" s="1"/>
  <c r="K301" i="7"/>
  <c r="Q301" i="7" s="1"/>
  <c r="W301" i="7" s="1"/>
  <c r="AC301" i="7" s="1"/>
  <c r="AI301" i="7" s="1"/>
  <c r="AO301" i="7" s="1"/>
  <c r="AU301" i="7" s="1"/>
  <c r="BA301" i="7" s="1"/>
  <c r="BG301" i="7" s="1"/>
  <c r="J301" i="7"/>
  <c r="P301" i="7" s="1"/>
  <c r="V301" i="7" s="1"/>
  <c r="AB301" i="7" s="1"/>
  <c r="AH301" i="7" s="1"/>
  <c r="AN301" i="7" s="1"/>
  <c r="AT301" i="7" s="1"/>
  <c r="AZ301" i="7" s="1"/>
  <c r="BF301" i="7" s="1"/>
  <c r="I301" i="7"/>
  <c r="O301" i="7" s="1"/>
  <c r="U301" i="7" s="1"/>
  <c r="AA301" i="7" s="1"/>
  <c r="AG301" i="7" s="1"/>
  <c r="AM301" i="7" s="1"/>
  <c r="AS301" i="7" s="1"/>
  <c r="AY301" i="7" s="1"/>
  <c r="BE301" i="7" s="1"/>
  <c r="BK301" i="7" s="1"/>
  <c r="LV12" i="1"/>
  <c r="LU12" i="1"/>
  <c r="LT12" i="1"/>
  <c r="LS12" i="1"/>
  <c r="KX12" i="1"/>
  <c r="KW12" i="1"/>
  <c r="KV12" i="1"/>
  <c r="KU12" i="1"/>
  <c r="JZ12" i="1"/>
  <c r="JY12" i="1"/>
  <c r="JX12" i="1"/>
  <c r="JW12" i="1"/>
  <c r="LV6" i="1"/>
  <c r="LU6" i="1"/>
  <c r="LU7" i="1" s="1"/>
  <c r="LT6" i="1"/>
  <c r="LT7" i="1" s="1"/>
  <c r="LS6" i="1"/>
  <c r="LS7" i="1" s="1"/>
  <c r="JZ6" i="1"/>
  <c r="JZ7" i="1" s="1"/>
  <c r="JY6" i="1"/>
  <c r="JY7" i="1" s="1"/>
  <c r="JX6" i="1"/>
  <c r="JX7" i="1" s="1"/>
  <c r="JW6" i="1"/>
  <c r="ML13" i="1"/>
  <c r="ML130" i="1" s="1"/>
  <c r="MK13" i="1"/>
  <c r="MK130" i="1" s="1"/>
  <c r="MJ13" i="1"/>
  <c r="MJ130" i="1" s="1"/>
  <c r="MI13" i="1"/>
  <c r="MI130" i="1" s="1"/>
  <c r="MH13" i="1"/>
  <c r="MH130" i="1" s="1"/>
  <c r="MG13" i="1"/>
  <c r="MG130" i="1" s="1"/>
  <c r="MF13" i="1"/>
  <c r="MF130" i="1" s="1"/>
  <c r="ME13" i="1"/>
  <c r="ME130" i="1" s="1"/>
  <c r="MD13" i="1"/>
  <c r="MD130" i="1" s="1"/>
  <c r="MC13" i="1"/>
  <c r="MB13" i="1"/>
  <c r="MB130" i="1" s="1"/>
  <c r="MA13" i="1"/>
  <c r="LZ13" i="1"/>
  <c r="LZ130" i="1" s="1"/>
  <c r="LY13" i="1"/>
  <c r="LY130" i="1" s="1"/>
  <c r="LX13" i="1"/>
  <c r="LX130" i="1" s="1"/>
  <c r="LW13" i="1"/>
  <c r="LW130" i="1" s="1"/>
  <c r="LV13" i="1"/>
  <c r="LV130" i="1" s="1"/>
  <c r="LU13" i="1"/>
  <c r="LU130" i="1" s="1"/>
  <c r="LT13" i="1"/>
  <c r="LT130" i="1" s="1"/>
  <c r="LS13" i="1"/>
  <c r="LS130" i="1" s="1"/>
  <c r="LR13" i="1"/>
  <c r="LR130" i="1" s="1"/>
  <c r="LQ13" i="1"/>
  <c r="LQ130" i="1" s="1"/>
  <c r="LP13" i="1"/>
  <c r="LP130" i="1" s="1"/>
  <c r="LO13" i="1"/>
  <c r="LO130" i="1" s="1"/>
  <c r="LN13" i="1"/>
  <c r="LN130" i="1" s="1"/>
  <c r="LM13" i="1"/>
  <c r="LM130" i="1" s="1"/>
  <c r="LL13" i="1"/>
  <c r="LL130" i="1" s="1"/>
  <c r="LK13" i="1"/>
  <c r="LK130" i="1" s="1"/>
  <c r="LJ13" i="1"/>
  <c r="LJ130" i="1" s="1"/>
  <c r="LI13" i="1"/>
  <c r="LH13" i="1"/>
  <c r="LH130" i="1" s="1"/>
  <c r="LG13" i="1"/>
  <c r="LF13" i="1"/>
  <c r="LF130" i="1" s="1"/>
  <c r="LE13" i="1"/>
  <c r="LE130" i="1" s="1"/>
  <c r="LD13" i="1"/>
  <c r="LD130" i="1" s="1"/>
  <c r="LC13" i="1"/>
  <c r="LC130" i="1" s="1"/>
  <c r="LB13" i="1"/>
  <c r="LB130" i="1" s="1"/>
  <c r="LA13" i="1"/>
  <c r="LA130" i="1" s="1"/>
  <c r="KZ13" i="1"/>
  <c r="KZ130" i="1" s="1"/>
  <c r="KY13" i="1"/>
  <c r="KY130" i="1" s="1"/>
  <c r="KX13" i="1"/>
  <c r="KX130" i="1" s="1"/>
  <c r="KW13" i="1"/>
  <c r="KW130" i="1" s="1"/>
  <c r="KV13" i="1"/>
  <c r="KV130" i="1" s="1"/>
  <c r="KU13" i="1"/>
  <c r="KU130" i="1" s="1"/>
  <c r="KT13" i="1"/>
  <c r="KT130" i="1" s="1"/>
  <c r="KS13" i="1"/>
  <c r="KS130" i="1" s="1"/>
  <c r="KR13" i="1"/>
  <c r="KR130" i="1" s="1"/>
  <c r="KQ13" i="1"/>
  <c r="KQ130" i="1" s="1"/>
  <c r="KP13" i="1"/>
  <c r="KP130" i="1" s="1"/>
  <c r="KO13" i="1"/>
  <c r="KN13" i="1"/>
  <c r="KN130" i="1" s="1"/>
  <c r="KM13" i="1"/>
  <c r="KL13" i="1"/>
  <c r="KL130" i="1" s="1"/>
  <c r="KK13" i="1"/>
  <c r="KK130" i="1" s="1"/>
  <c r="KJ13" i="1"/>
  <c r="KJ130" i="1" s="1"/>
  <c r="KI13" i="1"/>
  <c r="KI130" i="1" s="1"/>
  <c r="KH13" i="1"/>
  <c r="KH130" i="1" s="1"/>
  <c r="KG13" i="1"/>
  <c r="KG130" i="1" s="1"/>
  <c r="KF13" i="1"/>
  <c r="KF130" i="1" s="1"/>
  <c r="KE13" i="1"/>
  <c r="KE130" i="1" s="1"/>
  <c r="KD13" i="1"/>
  <c r="KD130" i="1" s="1"/>
  <c r="KC13" i="1"/>
  <c r="KC130" i="1" s="1"/>
  <c r="KB13" i="1"/>
  <c r="KB130" i="1" s="1"/>
  <c r="KA13" i="1"/>
  <c r="KA130" i="1" s="1"/>
  <c r="JZ13" i="1"/>
  <c r="JZ130" i="1" s="1"/>
  <c r="JY13" i="1"/>
  <c r="JY130" i="1" s="1"/>
  <c r="JX13" i="1"/>
  <c r="JX130" i="1" s="1"/>
  <c r="JW13" i="1"/>
  <c r="JW130" i="1" s="1"/>
  <c r="JV13" i="1"/>
  <c r="JV130" i="1" s="1"/>
  <c r="JU13" i="1"/>
  <c r="JU130" i="1" s="1"/>
  <c r="JT13" i="1"/>
  <c r="JT130" i="1" s="1"/>
  <c r="JS13" i="1"/>
  <c r="AH59" i="1"/>
  <c r="AG59" i="1"/>
  <c r="AF59" i="1"/>
  <c r="AE59" i="1"/>
  <c r="D325" i="4"/>
  <c r="D324" i="4"/>
  <c r="N301" i="8"/>
  <c r="T301" i="8" s="1"/>
  <c r="Z301" i="8" s="1"/>
  <c r="AF301" i="8" s="1"/>
  <c r="AL301" i="8" s="1"/>
  <c r="M301" i="8"/>
  <c r="S301" i="8" s="1"/>
  <c r="Y301" i="8" s="1"/>
  <c r="AE301" i="8" s="1"/>
  <c r="AK301" i="8" s="1"/>
  <c r="L301" i="8"/>
  <c r="R301" i="8" s="1"/>
  <c r="X301" i="8" s="1"/>
  <c r="AD301" i="8" s="1"/>
  <c r="AJ301" i="8" s="1"/>
  <c r="K301" i="8"/>
  <c r="Q301" i="8" s="1"/>
  <c r="W301" i="8" s="1"/>
  <c r="AC301" i="8" s="1"/>
  <c r="AI301" i="8" s="1"/>
  <c r="J301" i="8"/>
  <c r="P301" i="8" s="1"/>
  <c r="V301" i="8" s="1"/>
  <c r="AB301" i="8" s="1"/>
  <c r="AH301" i="8" s="1"/>
  <c r="I301" i="8"/>
  <c r="O301" i="8" s="1"/>
  <c r="U301" i="8" s="1"/>
  <c r="AA301" i="8" s="1"/>
  <c r="AG301" i="8" s="1"/>
  <c r="N302" i="8"/>
  <c r="T302" i="8" s="1"/>
  <c r="Z302" i="8" s="1"/>
  <c r="AF302" i="8" s="1"/>
  <c r="AL302" i="8" s="1"/>
  <c r="M302" i="8"/>
  <c r="S302" i="8" s="1"/>
  <c r="Y302" i="8" s="1"/>
  <c r="AE302" i="8" s="1"/>
  <c r="AK302" i="8" s="1"/>
  <c r="L302" i="8"/>
  <c r="R302" i="8" s="1"/>
  <c r="X302" i="8" s="1"/>
  <c r="AD302" i="8" s="1"/>
  <c r="AJ302" i="8" s="1"/>
  <c r="K302" i="8"/>
  <c r="Q302" i="8" s="1"/>
  <c r="W302" i="8" s="1"/>
  <c r="AC302" i="8" s="1"/>
  <c r="AI302" i="8" s="1"/>
  <c r="J302" i="8"/>
  <c r="P302" i="8" s="1"/>
  <c r="V302" i="8" s="1"/>
  <c r="AB302" i="8" s="1"/>
  <c r="AH302" i="8" s="1"/>
  <c r="I302" i="8"/>
  <c r="O302" i="8" s="1"/>
  <c r="U302" i="8" s="1"/>
  <c r="AA302" i="8" s="1"/>
  <c r="AG302" i="8" s="1"/>
  <c r="AT59" i="1"/>
  <c r="AS59" i="1"/>
  <c r="JE6" i="1"/>
  <c r="JF6" i="1" s="1"/>
  <c r="JG6" i="1" s="1"/>
  <c r="JH6" i="1" s="1"/>
  <c r="JJ6" i="1" s="1"/>
  <c r="JK6" i="1" s="1"/>
  <c r="JL6" i="1" s="1"/>
  <c r="JM6" i="1" s="1"/>
  <c r="JO6" i="1" s="1"/>
  <c r="JP6" i="1" s="1"/>
  <c r="JQ6" i="1" s="1"/>
  <c r="JR6" i="1" s="1"/>
  <c r="B1415" i="7" a="1"/>
  <c r="B1415" i="7" s="1"/>
  <c r="B1414" i="7" a="1"/>
  <c r="B1414" i="7" s="1"/>
  <c r="B1413" i="7" a="1"/>
  <c r="B1413" i="7" s="1"/>
  <c r="B1412" i="7" a="1"/>
  <c r="B1412" i="7" s="1"/>
  <c r="V1407" i="7"/>
  <c r="S1407" i="7"/>
  <c r="V1406" i="7"/>
  <c r="S1406" i="7"/>
  <c r="V1405" i="7"/>
  <c r="S1405" i="7"/>
  <c r="V1404" i="7"/>
  <c r="S1404" i="7"/>
  <c r="V1403" i="7"/>
  <c r="S1403" i="7"/>
  <c r="V1402" i="7"/>
  <c r="S1402" i="7"/>
  <c r="V1401" i="7"/>
  <c r="S1401" i="7"/>
  <c r="V1400" i="7"/>
  <c r="S1400" i="7"/>
  <c r="V1399" i="7"/>
  <c r="S1399" i="7"/>
  <c r="V1398" i="7"/>
  <c r="S1398" i="7"/>
  <c r="V1397" i="7"/>
  <c r="S1397" i="7"/>
  <c r="V1396" i="7"/>
  <c r="S1396" i="7"/>
  <c r="V1395" i="7"/>
  <c r="S1395" i="7"/>
  <c r="V1394" i="7"/>
  <c r="S1394" i="7"/>
  <c r="V1393" i="7"/>
  <c r="S1393" i="7"/>
  <c r="V1392" i="7"/>
  <c r="S1392" i="7"/>
  <c r="V1391" i="7"/>
  <c r="S1391" i="7"/>
  <c r="V1390" i="7"/>
  <c r="S1390" i="7"/>
  <c r="V1389" i="7"/>
  <c r="S1389" i="7"/>
  <c r="V1388" i="7"/>
  <c r="S1388" i="7"/>
  <c r="V1387" i="7"/>
  <c r="S1387" i="7"/>
  <c r="V1386" i="7"/>
  <c r="S1386" i="7"/>
  <c r="V1385" i="7"/>
  <c r="S1385" i="7"/>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U1274" i="7"/>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U1385" i="7" s="1"/>
  <c r="U1386" i="7" s="1"/>
  <c r="U1387" i="7" s="1"/>
  <c r="U1388" i="7" s="1"/>
  <c r="U1389" i="7" s="1"/>
  <c r="U1390" i="7" s="1"/>
  <c r="U1391" i="7" s="1"/>
  <c r="U1392" i="7" s="1"/>
  <c r="U1393" i="7" s="1"/>
  <c r="U1394" i="7" s="1"/>
  <c r="U1395" i="7" s="1"/>
  <c r="U1396" i="7" s="1"/>
  <c r="U1397" i="7" s="1"/>
  <c r="U1398" i="7" s="1"/>
  <c r="U1399" i="7" s="1"/>
  <c r="U1400" i="7" s="1"/>
  <c r="U1401" i="7" s="1"/>
  <c r="U1402" i="7" s="1"/>
  <c r="U1403" i="7" s="1"/>
  <c r="U1404" i="7" s="1"/>
  <c r="U1405" i="7" s="1"/>
  <c r="U1406" i="7" s="1"/>
  <c r="U1407" i="7" s="1"/>
  <c r="S1274" i="7"/>
  <c r="T1273" i="7"/>
  <c r="S1273" i="7"/>
  <c r="V1272" i="7"/>
  <c r="S1272" i="7"/>
  <c r="V1271" i="7"/>
  <c r="S1271" i="7"/>
  <c r="V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U1139" i="7"/>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U1270" i="7" s="1"/>
  <c r="U1271" i="7" s="1"/>
  <c r="U1272" i="7" s="1"/>
  <c r="S1139" i="7"/>
  <c r="T1138" i="7"/>
  <c r="S1138" i="7"/>
  <c r="V1137" i="7"/>
  <c r="S1137" i="7"/>
  <c r="V1136" i="7"/>
  <c r="S1136" i="7"/>
  <c r="V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U1004" i="7"/>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U1135" i="7" s="1"/>
  <c r="U1136" i="7" s="1"/>
  <c r="U1137" i="7" s="1"/>
  <c r="S1004" i="7"/>
  <c r="T1003" i="7"/>
  <c r="S1003" i="7"/>
  <c r="V1002" i="7"/>
  <c r="S1002" i="7"/>
  <c r="V1001" i="7"/>
  <c r="S1001" i="7"/>
  <c r="V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U974" i="7"/>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U1000" i="7" s="1"/>
  <c r="U1001" i="7" s="1"/>
  <c r="U1002" i="7" s="1"/>
  <c r="S974" i="7"/>
  <c r="S973" i="7"/>
  <c r="V972" i="7"/>
  <c r="S972" i="7"/>
  <c r="V971" i="7"/>
  <c r="S971" i="7"/>
  <c r="V970"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U944" i="7"/>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U970" i="7" s="1"/>
  <c r="U971" i="7" s="1"/>
  <c r="U972" i="7" s="1"/>
  <c r="S944" i="7"/>
  <c r="S943" i="7"/>
  <c r="R938" i="7"/>
  <c r="R937" i="7"/>
  <c r="N937" i="7"/>
  <c r="M937" i="7"/>
  <c r="K937" i="7"/>
  <c r="J937" i="7"/>
  <c r="G937" i="7"/>
  <c r="R936" i="7"/>
  <c r="N936" i="7"/>
  <c r="M936" i="7"/>
  <c r="K936" i="7"/>
  <c r="J936" i="7"/>
  <c r="G936" i="7"/>
  <c r="R935" i="7"/>
  <c r="N934" i="7"/>
  <c r="M934" i="7"/>
  <c r="K934" i="7"/>
  <c r="J934" i="7"/>
  <c r="G934" i="7"/>
  <c r="N933" i="7"/>
  <c r="M933" i="7"/>
  <c r="K933" i="7"/>
  <c r="J933" i="7"/>
  <c r="G933" i="7"/>
  <c r="I927" i="7"/>
  <c r="H927" i="7"/>
  <c r="I926" i="7"/>
  <c r="H926" i="7"/>
  <c r="U920" i="7"/>
  <c r="L920" i="7" s="1"/>
  <c r="L919" i="7"/>
  <c r="E905" i="7"/>
  <c r="E906" i="7" s="1"/>
  <c r="E907" i="7" s="1"/>
  <c r="E908" i="7" s="1"/>
  <c r="E909" i="7" s="1"/>
  <c r="E910" i="7" s="1"/>
  <c r="E911" i="7" s="1"/>
  <c r="E912" i="7" s="1"/>
  <c r="P899" i="7"/>
  <c r="F899" i="7"/>
  <c r="G899" i="7" s="1"/>
  <c r="P898" i="7"/>
  <c r="F898" i="7"/>
  <c r="G898" i="7" s="1"/>
  <c r="P897" i="7"/>
  <c r="F897" i="7"/>
  <c r="G897" i="7" s="1"/>
  <c r="P896" i="7"/>
  <c r="F896" i="7"/>
  <c r="G896" i="7" s="1"/>
  <c r="P895" i="7"/>
  <c r="F895" i="7"/>
  <c r="G895" i="7" s="1"/>
  <c r="P894" i="7"/>
  <c r="F894" i="7"/>
  <c r="G894" i="7" s="1"/>
  <c r="P893" i="7"/>
  <c r="F893" i="7"/>
  <c r="G893" i="7" s="1"/>
  <c r="P892" i="7"/>
  <c r="F892" i="7"/>
  <c r="G892" i="7" s="1"/>
  <c r="C881" i="7"/>
  <c r="C880" i="7"/>
  <c r="C879" i="7"/>
  <c r="C878" i="7"/>
  <c r="C877" i="7"/>
  <c r="C876" i="7"/>
  <c r="B1415" i="6" a="1"/>
  <c r="B1415" i="6" s="1"/>
  <c r="B1414" i="6" a="1"/>
  <c r="B1414" i="6" s="1"/>
  <c r="B1413" i="6" a="1"/>
  <c r="B1413" i="6" s="1"/>
  <c r="B1412" i="6" a="1"/>
  <c r="B1412" i="6" s="1"/>
  <c r="V1407" i="6"/>
  <c r="S1407" i="6"/>
  <c r="V1406" i="6"/>
  <c r="S1406" i="6"/>
  <c r="V1405" i="6"/>
  <c r="S1405" i="6"/>
  <c r="V1404" i="6"/>
  <c r="S1404" i="6"/>
  <c r="V1403" i="6"/>
  <c r="S1403" i="6"/>
  <c r="V1402" i="6"/>
  <c r="S1402" i="6"/>
  <c r="V1401" i="6"/>
  <c r="S1401" i="6"/>
  <c r="V1400" i="6"/>
  <c r="S1400" i="6"/>
  <c r="V1399" i="6"/>
  <c r="S1399" i="6"/>
  <c r="V1398" i="6"/>
  <c r="S1398" i="6"/>
  <c r="V1397" i="6"/>
  <c r="S1397" i="6"/>
  <c r="V1396" i="6"/>
  <c r="S1396" i="6"/>
  <c r="V1395" i="6"/>
  <c r="S1395" i="6"/>
  <c r="V1394" i="6"/>
  <c r="S1394" i="6"/>
  <c r="V1393" i="6"/>
  <c r="S1393" i="6"/>
  <c r="V1392" i="6"/>
  <c r="S1392" i="6"/>
  <c r="V1391" i="6"/>
  <c r="S1391" i="6"/>
  <c r="V1390" i="6"/>
  <c r="S1390" i="6"/>
  <c r="V1389" i="6"/>
  <c r="S1389" i="6"/>
  <c r="V1388" i="6"/>
  <c r="S1388" i="6"/>
  <c r="V1387" i="6"/>
  <c r="S1387" i="6"/>
  <c r="V1386" i="6"/>
  <c r="S1386" i="6"/>
  <c r="V1385" i="6"/>
  <c r="S1385" i="6"/>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U1274" i="6"/>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U1385" i="6" s="1"/>
  <c r="U1386" i="6" s="1"/>
  <c r="U1387" i="6" s="1"/>
  <c r="U1388" i="6" s="1"/>
  <c r="U1389" i="6" s="1"/>
  <c r="U1390" i="6" s="1"/>
  <c r="U1391" i="6" s="1"/>
  <c r="U1392" i="6" s="1"/>
  <c r="U1393" i="6" s="1"/>
  <c r="U1394" i="6" s="1"/>
  <c r="U1395" i="6" s="1"/>
  <c r="U1396" i="6" s="1"/>
  <c r="U1397" i="6" s="1"/>
  <c r="U1398" i="6" s="1"/>
  <c r="U1399" i="6" s="1"/>
  <c r="U1400" i="6" s="1"/>
  <c r="U1401" i="6" s="1"/>
  <c r="U1402" i="6" s="1"/>
  <c r="U1403" i="6" s="1"/>
  <c r="U1404" i="6" s="1"/>
  <c r="U1405" i="6" s="1"/>
  <c r="U1406" i="6" s="1"/>
  <c r="U1407" i="6" s="1"/>
  <c r="S1274" i="6"/>
  <c r="T1273" i="6"/>
  <c r="S1273" i="6"/>
  <c r="V1272" i="6"/>
  <c r="S1272" i="6"/>
  <c r="V1271" i="6"/>
  <c r="S1271" i="6"/>
  <c r="V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U1139" i="6"/>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U1270" i="6" s="1"/>
  <c r="U1271" i="6" s="1"/>
  <c r="U1272" i="6" s="1"/>
  <c r="S1139" i="6"/>
  <c r="T1138" i="6"/>
  <c r="S1138" i="6"/>
  <c r="V1137" i="6"/>
  <c r="S1137" i="6"/>
  <c r="V1136" i="6"/>
  <c r="S1136" i="6"/>
  <c r="V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U1004" i="6"/>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U1135" i="6" s="1"/>
  <c r="U1136" i="6" s="1"/>
  <c r="U1137" i="6" s="1"/>
  <c r="S1004" i="6"/>
  <c r="T1003" i="6"/>
  <c r="S1003" i="6"/>
  <c r="V1002" i="6"/>
  <c r="S1002" i="6"/>
  <c r="V1001" i="6"/>
  <c r="S1001" i="6"/>
  <c r="V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U974" i="6"/>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U1000" i="6" s="1"/>
  <c r="U1001" i="6" s="1"/>
  <c r="U1002" i="6" s="1"/>
  <c r="S974" i="6"/>
  <c r="S973" i="6"/>
  <c r="V972" i="6"/>
  <c r="S972" i="6"/>
  <c r="V971" i="6"/>
  <c r="S971" i="6"/>
  <c r="V970"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U944" i="6"/>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U970" i="6" s="1"/>
  <c r="U971" i="6" s="1"/>
  <c r="U972" i="6" s="1"/>
  <c r="S944" i="6"/>
  <c r="S943" i="6"/>
  <c r="R938" i="6"/>
  <c r="R937" i="6"/>
  <c r="N937" i="6"/>
  <c r="M937" i="6"/>
  <c r="K937" i="6"/>
  <c r="J937" i="6"/>
  <c r="G937" i="6"/>
  <c r="R936" i="6"/>
  <c r="N936" i="6"/>
  <c r="M936" i="6"/>
  <c r="K936" i="6"/>
  <c r="J936" i="6"/>
  <c r="G936" i="6"/>
  <c r="R935" i="6"/>
  <c r="N934" i="6"/>
  <c r="M934" i="6"/>
  <c r="K934" i="6"/>
  <c r="J934" i="6"/>
  <c r="G934" i="6"/>
  <c r="N933" i="6"/>
  <c r="M933" i="6"/>
  <c r="K933" i="6"/>
  <c r="J933" i="6"/>
  <c r="G933" i="6"/>
  <c r="I927" i="6"/>
  <c r="H927" i="6"/>
  <c r="I926" i="6"/>
  <c r="H926" i="6"/>
  <c r="U920" i="6"/>
  <c r="U921" i="6" s="1"/>
  <c r="L919" i="6"/>
  <c r="E905" i="6"/>
  <c r="E906" i="6" s="1"/>
  <c r="E907" i="6" s="1"/>
  <c r="E908" i="6" s="1"/>
  <c r="E909" i="6" s="1"/>
  <c r="E910" i="6" s="1"/>
  <c r="E911" i="6" s="1"/>
  <c r="E912" i="6" s="1"/>
  <c r="P899" i="6"/>
  <c r="F899" i="6"/>
  <c r="G899" i="6" s="1"/>
  <c r="P898" i="6"/>
  <c r="F898" i="6"/>
  <c r="G898" i="6" s="1"/>
  <c r="P897" i="6"/>
  <c r="F897" i="6"/>
  <c r="G897" i="6" s="1"/>
  <c r="P896" i="6"/>
  <c r="F896" i="6"/>
  <c r="G896" i="6" s="1"/>
  <c r="P895" i="6"/>
  <c r="F895" i="6"/>
  <c r="G895" i="6" s="1"/>
  <c r="P894" i="6"/>
  <c r="F894" i="6"/>
  <c r="G894" i="6" s="1"/>
  <c r="P893" i="6"/>
  <c r="F893" i="6"/>
  <c r="G893" i="6" s="1"/>
  <c r="P892" i="6"/>
  <c r="F892" i="6"/>
  <c r="G892" i="6" s="1"/>
  <c r="C881" i="6"/>
  <c r="C880" i="6"/>
  <c r="C879" i="6"/>
  <c r="C878" i="6"/>
  <c r="C877" i="6"/>
  <c r="C876" i="6"/>
  <c r="B1415" i="8" a="1"/>
  <c r="B1415" i="8" s="1"/>
  <c r="B1414" i="8" a="1"/>
  <c r="B1414" i="8" s="1"/>
  <c r="B1413" i="8" a="1"/>
  <c r="B1413" i="8" s="1"/>
  <c r="B1412" i="8" a="1"/>
  <c r="B1412" i="8" s="1"/>
  <c r="V1407" i="8"/>
  <c r="S1407" i="8"/>
  <c r="V1406" i="8"/>
  <c r="S1406" i="8"/>
  <c r="V1405" i="8"/>
  <c r="S1405" i="8"/>
  <c r="V1404" i="8"/>
  <c r="S1404" i="8"/>
  <c r="V1403" i="8"/>
  <c r="S1403" i="8"/>
  <c r="V1402" i="8"/>
  <c r="S1402" i="8"/>
  <c r="V1401" i="8"/>
  <c r="S1401" i="8"/>
  <c r="V1400" i="8"/>
  <c r="S1400" i="8"/>
  <c r="V1399" i="8"/>
  <c r="S1399" i="8"/>
  <c r="V1398" i="8"/>
  <c r="S1398" i="8"/>
  <c r="V1397" i="8"/>
  <c r="S1397" i="8"/>
  <c r="V1396" i="8"/>
  <c r="S1396" i="8"/>
  <c r="V1395" i="8"/>
  <c r="S1395" i="8"/>
  <c r="V1394" i="8"/>
  <c r="S1394" i="8"/>
  <c r="V1393" i="8"/>
  <c r="S1393" i="8"/>
  <c r="V1392" i="8"/>
  <c r="S1392" i="8"/>
  <c r="V1391" i="8"/>
  <c r="S1391" i="8"/>
  <c r="V1390" i="8"/>
  <c r="S1390" i="8"/>
  <c r="V1389" i="8"/>
  <c r="S1389" i="8"/>
  <c r="V1388" i="8"/>
  <c r="S1388" i="8"/>
  <c r="V1387" i="8"/>
  <c r="S1387" i="8"/>
  <c r="V1386" i="8"/>
  <c r="S1386" i="8"/>
  <c r="V1385" i="8"/>
  <c r="S1385" i="8"/>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U1274" i="8"/>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U1385" i="8" s="1"/>
  <c r="U1386" i="8" s="1"/>
  <c r="U1387" i="8" s="1"/>
  <c r="U1388" i="8" s="1"/>
  <c r="U1389" i="8" s="1"/>
  <c r="U1390" i="8" s="1"/>
  <c r="U1391" i="8" s="1"/>
  <c r="U1392" i="8" s="1"/>
  <c r="U1393" i="8" s="1"/>
  <c r="U1394" i="8" s="1"/>
  <c r="U1395" i="8" s="1"/>
  <c r="U1396" i="8" s="1"/>
  <c r="U1397" i="8" s="1"/>
  <c r="U1398" i="8" s="1"/>
  <c r="U1399" i="8" s="1"/>
  <c r="U1400" i="8" s="1"/>
  <c r="U1401" i="8" s="1"/>
  <c r="U1402" i="8" s="1"/>
  <c r="U1403" i="8" s="1"/>
  <c r="U1404" i="8" s="1"/>
  <c r="U1405" i="8" s="1"/>
  <c r="U1406" i="8" s="1"/>
  <c r="U1407" i="8" s="1"/>
  <c r="S1274" i="8"/>
  <c r="T1273" i="8"/>
  <c r="S1273" i="8"/>
  <c r="V1272" i="8"/>
  <c r="S1272" i="8"/>
  <c r="V1271" i="8"/>
  <c r="S1271" i="8"/>
  <c r="V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U1139" i="8"/>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U1270" i="8" s="1"/>
  <c r="U1271" i="8" s="1"/>
  <c r="U1272" i="8" s="1"/>
  <c r="S1139" i="8"/>
  <c r="T1138" i="8"/>
  <c r="S1138" i="8"/>
  <c r="V1137" i="8"/>
  <c r="S1137" i="8"/>
  <c r="V1136" i="8"/>
  <c r="S1136" i="8"/>
  <c r="V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U1004" i="8"/>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U1135" i="8" s="1"/>
  <c r="U1136" i="8" s="1"/>
  <c r="U1137" i="8" s="1"/>
  <c r="S1004" i="8"/>
  <c r="T1003" i="8"/>
  <c r="S1003" i="8"/>
  <c r="V1002" i="8"/>
  <c r="S1002" i="8"/>
  <c r="V1001" i="8"/>
  <c r="S1001" i="8"/>
  <c r="V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U974" i="8"/>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U1000" i="8" s="1"/>
  <c r="U1001" i="8" s="1"/>
  <c r="U1002" i="8" s="1"/>
  <c r="S974" i="8"/>
  <c r="S973" i="8"/>
  <c r="V972" i="8"/>
  <c r="S972" i="8"/>
  <c r="V971" i="8"/>
  <c r="S971" i="8"/>
  <c r="V970"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U944" i="8"/>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U970" i="8" s="1"/>
  <c r="U971" i="8" s="1"/>
  <c r="U972" i="8" s="1"/>
  <c r="S944" i="8"/>
  <c r="S943" i="8"/>
  <c r="R938" i="8"/>
  <c r="R937" i="8"/>
  <c r="N937" i="8"/>
  <c r="M937" i="8"/>
  <c r="K937" i="8"/>
  <c r="J937" i="8"/>
  <c r="G937" i="8"/>
  <c r="R936" i="8"/>
  <c r="N936" i="8"/>
  <c r="M936" i="8"/>
  <c r="K936" i="8"/>
  <c r="J936" i="8"/>
  <c r="G936" i="8"/>
  <c r="R935" i="8"/>
  <c r="N934" i="8"/>
  <c r="M934" i="8"/>
  <c r="K934" i="8"/>
  <c r="J934" i="8"/>
  <c r="G934" i="8"/>
  <c r="N933" i="8"/>
  <c r="M933" i="8"/>
  <c r="K933" i="8"/>
  <c r="J933" i="8"/>
  <c r="G933" i="8"/>
  <c r="I927" i="8"/>
  <c r="H927" i="8"/>
  <c r="I926" i="8"/>
  <c r="H926" i="8"/>
  <c r="U920" i="8"/>
  <c r="U921" i="8" s="1"/>
  <c r="L919" i="8"/>
  <c r="E905" i="8"/>
  <c r="E906" i="8" s="1"/>
  <c r="E907" i="8" s="1"/>
  <c r="E908" i="8" s="1"/>
  <c r="E909" i="8" s="1"/>
  <c r="E910" i="8" s="1"/>
  <c r="E911" i="8" s="1"/>
  <c r="E912" i="8" s="1"/>
  <c r="P899" i="8"/>
  <c r="F899" i="8"/>
  <c r="G899" i="8" s="1"/>
  <c r="P898" i="8"/>
  <c r="F898" i="8"/>
  <c r="G898" i="8" s="1"/>
  <c r="P897" i="8"/>
  <c r="F897" i="8"/>
  <c r="G897" i="8" s="1"/>
  <c r="P896" i="8"/>
  <c r="F896" i="8"/>
  <c r="G896" i="8" s="1"/>
  <c r="P895" i="8"/>
  <c r="F895" i="8"/>
  <c r="G895" i="8" s="1"/>
  <c r="P894" i="8"/>
  <c r="F894" i="8"/>
  <c r="G894" i="8" s="1"/>
  <c r="P893" i="8"/>
  <c r="F893" i="8"/>
  <c r="G893" i="8" s="1"/>
  <c r="P892" i="8"/>
  <c r="F892" i="8"/>
  <c r="G892" i="8" s="1"/>
  <c r="C881" i="8"/>
  <c r="C880" i="8"/>
  <c r="C879" i="8"/>
  <c r="C878" i="8"/>
  <c r="C877" i="8"/>
  <c r="C876" i="8"/>
  <c r="N870" i="6"/>
  <c r="H870" i="6"/>
  <c r="B870" i="6"/>
  <c r="N869" i="6"/>
  <c r="I869" i="6"/>
  <c r="H869" i="6"/>
  <c r="B869" i="6"/>
  <c r="N868" i="6"/>
  <c r="H868" i="6"/>
  <c r="B868" i="6"/>
  <c r="N867" i="6"/>
  <c r="H867" i="6"/>
  <c r="B867" i="6"/>
  <c r="N866" i="6"/>
  <c r="H866" i="6"/>
  <c r="B866" i="6"/>
  <c r="N865" i="6"/>
  <c r="H865" i="6"/>
  <c r="B865" i="6"/>
  <c r="N864" i="6"/>
  <c r="H864" i="6"/>
  <c r="B864" i="6"/>
  <c r="N863" i="6"/>
  <c r="H863" i="6"/>
  <c r="B863" i="6"/>
  <c r="N862" i="6"/>
  <c r="H862" i="6"/>
  <c r="B862" i="6"/>
  <c r="N861" i="6"/>
  <c r="H861" i="6"/>
  <c r="B861" i="6"/>
  <c r="N860" i="6"/>
  <c r="H860" i="6"/>
  <c r="B860" i="6"/>
  <c r="N859" i="6"/>
  <c r="H859" i="6"/>
  <c r="B859" i="6"/>
  <c r="N858" i="6"/>
  <c r="H858" i="6"/>
  <c r="B858" i="6"/>
  <c r="N857" i="6"/>
  <c r="I857" i="6"/>
  <c r="H857" i="6"/>
  <c r="B857" i="6"/>
  <c r="N856" i="6"/>
  <c r="H856" i="6"/>
  <c r="B856" i="6"/>
  <c r="N855" i="6"/>
  <c r="H855" i="6"/>
  <c r="B855" i="6"/>
  <c r="N854" i="6"/>
  <c r="H854" i="6"/>
  <c r="B854" i="6"/>
  <c r="N853" i="6"/>
  <c r="H853" i="6"/>
  <c r="B853" i="6"/>
  <c r="N852" i="6"/>
  <c r="H852" i="6"/>
  <c r="B852" i="6"/>
  <c r="N851" i="6"/>
  <c r="H851" i="6"/>
  <c r="B851" i="6"/>
  <c r="N850" i="6"/>
  <c r="H850" i="6"/>
  <c r="B850" i="6"/>
  <c r="N849" i="6"/>
  <c r="H849" i="6"/>
  <c r="B849" i="6"/>
  <c r="N848" i="6"/>
  <c r="H848" i="6"/>
  <c r="B848" i="6"/>
  <c r="N847" i="6"/>
  <c r="H847" i="6"/>
  <c r="B847" i="6"/>
  <c r="N870" i="7"/>
  <c r="H870" i="7"/>
  <c r="B870" i="7"/>
  <c r="N869" i="7"/>
  <c r="I869" i="7"/>
  <c r="H869" i="7"/>
  <c r="B869" i="7"/>
  <c r="N868" i="7"/>
  <c r="H868" i="7"/>
  <c r="B868" i="7"/>
  <c r="N867" i="7"/>
  <c r="H867" i="7"/>
  <c r="B867" i="7"/>
  <c r="N866" i="7"/>
  <c r="H866" i="7"/>
  <c r="B866" i="7"/>
  <c r="N865" i="7"/>
  <c r="H865" i="7"/>
  <c r="B865" i="7"/>
  <c r="N864" i="7"/>
  <c r="H864" i="7"/>
  <c r="B864" i="7"/>
  <c r="N863" i="7"/>
  <c r="H863" i="7"/>
  <c r="B863" i="7"/>
  <c r="N862" i="7"/>
  <c r="H862" i="7"/>
  <c r="B862" i="7"/>
  <c r="N861" i="7"/>
  <c r="H861" i="7"/>
  <c r="B861" i="7"/>
  <c r="N860" i="7"/>
  <c r="H860" i="7"/>
  <c r="B860" i="7"/>
  <c r="N859" i="7"/>
  <c r="H859" i="7"/>
  <c r="B859" i="7"/>
  <c r="N858" i="7"/>
  <c r="H858" i="7"/>
  <c r="B858" i="7"/>
  <c r="N857" i="7"/>
  <c r="I857" i="7"/>
  <c r="H857" i="7"/>
  <c r="B857" i="7"/>
  <c r="N856" i="7"/>
  <c r="H856" i="7"/>
  <c r="B856" i="7"/>
  <c r="N855" i="7"/>
  <c r="H855" i="7"/>
  <c r="B855" i="7"/>
  <c r="N854" i="7"/>
  <c r="H854" i="7"/>
  <c r="B854" i="7"/>
  <c r="N853" i="7"/>
  <c r="H853" i="7"/>
  <c r="B853" i="7"/>
  <c r="N852" i="7"/>
  <c r="H852" i="7"/>
  <c r="B852" i="7"/>
  <c r="N851" i="7"/>
  <c r="H851" i="7"/>
  <c r="B851" i="7"/>
  <c r="N850" i="7"/>
  <c r="H850" i="7"/>
  <c r="B850" i="7"/>
  <c r="N849" i="7"/>
  <c r="H849" i="7"/>
  <c r="B849" i="7"/>
  <c r="N848" i="7"/>
  <c r="H848" i="7"/>
  <c r="B848" i="7"/>
  <c r="N847" i="7"/>
  <c r="H847" i="7"/>
  <c r="B847" i="7"/>
  <c r="N870" i="8"/>
  <c r="H870" i="8"/>
  <c r="B870" i="8"/>
  <c r="N869" i="8"/>
  <c r="I869" i="8"/>
  <c r="H869" i="8"/>
  <c r="B869" i="8"/>
  <c r="N868" i="8"/>
  <c r="H868" i="8"/>
  <c r="B868" i="8"/>
  <c r="N867" i="8"/>
  <c r="H867" i="8"/>
  <c r="B867" i="8"/>
  <c r="N866" i="8"/>
  <c r="H866" i="8"/>
  <c r="B866" i="8"/>
  <c r="N865" i="8"/>
  <c r="H865" i="8"/>
  <c r="B865" i="8"/>
  <c r="N864" i="8"/>
  <c r="H864" i="8"/>
  <c r="B864" i="8"/>
  <c r="N863" i="8"/>
  <c r="H863" i="8"/>
  <c r="B863" i="8"/>
  <c r="N862" i="8"/>
  <c r="H862" i="8"/>
  <c r="B862" i="8"/>
  <c r="N861" i="8"/>
  <c r="H861" i="8"/>
  <c r="B861" i="8"/>
  <c r="N860" i="8"/>
  <c r="H860" i="8"/>
  <c r="B860" i="8"/>
  <c r="N859" i="8"/>
  <c r="H859" i="8"/>
  <c r="B859" i="8"/>
  <c r="N858" i="8"/>
  <c r="H858" i="8"/>
  <c r="B858" i="8"/>
  <c r="N857" i="8"/>
  <c r="I857" i="8"/>
  <c r="H857" i="8"/>
  <c r="B857" i="8"/>
  <c r="N856" i="8"/>
  <c r="H856" i="8"/>
  <c r="B856" i="8"/>
  <c r="N855" i="8"/>
  <c r="H855" i="8"/>
  <c r="B855" i="8"/>
  <c r="N854" i="8"/>
  <c r="H854" i="8"/>
  <c r="B854" i="8"/>
  <c r="N853" i="8"/>
  <c r="H853" i="8"/>
  <c r="B853" i="8"/>
  <c r="N852" i="8"/>
  <c r="H852" i="8"/>
  <c r="B852" i="8"/>
  <c r="N851" i="8"/>
  <c r="H851" i="8"/>
  <c r="B851" i="8"/>
  <c r="N850" i="8"/>
  <c r="H850" i="8"/>
  <c r="B850" i="8"/>
  <c r="N849" i="8"/>
  <c r="H849" i="8"/>
  <c r="B849" i="8"/>
  <c r="N848" i="8"/>
  <c r="H848" i="8"/>
  <c r="B848" i="8"/>
  <c r="N847" i="8"/>
  <c r="H847" i="8"/>
  <c r="B847" i="8"/>
  <c r="ABG10" i="1"/>
  <c r="ABF10" i="1"/>
  <c r="ABE10" i="1"/>
  <c r="AEM13" i="1"/>
  <c r="AEM130" i="1" s="1"/>
  <c r="AEL13" i="1"/>
  <c r="AEL130" i="1" s="1"/>
  <c r="AEK13" i="1"/>
  <c r="AEK130" i="1" s="1"/>
  <c r="AEJ13" i="1"/>
  <c r="AEJ130" i="1" s="1"/>
  <c r="AEI13" i="1"/>
  <c r="AEI130" i="1" s="1"/>
  <c r="AEH13" i="1"/>
  <c r="AEH130" i="1" s="1"/>
  <c r="AEG13" i="1"/>
  <c r="AEG130" i="1" s="1"/>
  <c r="AEF13" i="1"/>
  <c r="AEF130" i="1" s="1"/>
  <c r="AEE13" i="1"/>
  <c r="AEE130" i="1" s="1"/>
  <c r="AED13" i="1"/>
  <c r="AED130" i="1" s="1"/>
  <c r="AEC13" i="1"/>
  <c r="AEC130" i="1" s="1"/>
  <c r="AEB13" i="1"/>
  <c r="AEB130" i="1" s="1"/>
  <c r="AEA13" i="1"/>
  <c r="ADZ13" i="1"/>
  <c r="ADY13" i="1"/>
  <c r="ADX13" i="1"/>
  <c r="ADX130" i="1" s="1"/>
  <c r="ADW13" i="1"/>
  <c r="ADW130" i="1" s="1"/>
  <c r="ADV13" i="1"/>
  <c r="ADV130" i="1" s="1"/>
  <c r="ADU13" i="1"/>
  <c r="ADU130" i="1" s="1"/>
  <c r="ADT13" i="1"/>
  <c r="ADT130" i="1" s="1"/>
  <c r="ADS13" i="1"/>
  <c r="ADS130" i="1" s="1"/>
  <c r="ADR13" i="1"/>
  <c r="ADR130" i="1" s="1"/>
  <c r="ADQ13" i="1"/>
  <c r="ADQ130" i="1" s="1"/>
  <c r="ADP13" i="1"/>
  <c r="ADP130" i="1" s="1"/>
  <c r="ADO13" i="1"/>
  <c r="ADN13" i="1"/>
  <c r="ADM13" i="1"/>
  <c r="ADM130" i="1" s="1"/>
  <c r="ADL13" i="1"/>
  <c r="ADL130" i="1" s="1"/>
  <c r="ADK13" i="1"/>
  <c r="ADK130" i="1" s="1"/>
  <c r="ADJ13" i="1"/>
  <c r="ADJ130" i="1" s="1"/>
  <c r="ADI13" i="1"/>
  <c r="ADI130" i="1" s="1"/>
  <c r="ADH13" i="1"/>
  <c r="ADH130" i="1" s="1"/>
  <c r="ADG13" i="1"/>
  <c r="ADG130" i="1" s="1"/>
  <c r="ADF13" i="1"/>
  <c r="ADF130" i="1" s="1"/>
  <c r="ADE13" i="1"/>
  <c r="ADE130" i="1" s="1"/>
  <c r="ADD13" i="1"/>
  <c r="ADD130" i="1" s="1"/>
  <c r="ADC13" i="1"/>
  <c r="ADC130" i="1" s="1"/>
  <c r="ADB13" i="1"/>
  <c r="ADB130" i="1" s="1"/>
  <c r="ADA13" i="1"/>
  <c r="ADA130" i="1" s="1"/>
  <c r="ACZ13" i="1"/>
  <c r="ACZ130" i="1" s="1"/>
  <c r="ACY13" i="1"/>
  <c r="ACY130" i="1" s="1"/>
  <c r="ACX13" i="1"/>
  <c r="ACX130" i="1" s="1"/>
  <c r="ACW13" i="1"/>
  <c r="ACW130" i="1" s="1"/>
  <c r="ACV13" i="1"/>
  <c r="ACV130" i="1" s="1"/>
  <c r="ACU13" i="1"/>
  <c r="ACT13" i="1"/>
  <c r="ACS13" i="1"/>
  <c r="ACR13" i="1"/>
  <c r="ACR130" i="1" s="1"/>
  <c r="ACQ13" i="1"/>
  <c r="ACQ130" i="1" s="1"/>
  <c r="ACP13" i="1"/>
  <c r="ACP130" i="1" s="1"/>
  <c r="ACO13" i="1"/>
  <c r="ACO130" i="1" s="1"/>
  <c r="ACN13" i="1"/>
  <c r="ACN130" i="1" s="1"/>
  <c r="ACM13" i="1"/>
  <c r="ACM130" i="1" s="1"/>
  <c r="ACL13" i="1"/>
  <c r="ACL130" i="1" s="1"/>
  <c r="ACK13" i="1"/>
  <c r="ACK130" i="1" s="1"/>
  <c r="ACJ13" i="1"/>
  <c r="ACJ130" i="1" s="1"/>
  <c r="ACI13" i="1"/>
  <c r="ACH13" i="1"/>
  <c r="ACE13" i="1"/>
  <c r="ACD13" i="1"/>
  <c r="ACD130" i="1" s="1"/>
  <c r="ACC13" i="1"/>
  <c r="ACB13" i="1"/>
  <c r="ACB130" i="1" s="1"/>
  <c r="ACA13" i="1"/>
  <c r="ABZ13" i="1"/>
  <c r="ABY13" i="1"/>
  <c r="ABX13" i="1"/>
  <c r="ABX130" i="1" s="1"/>
  <c r="ABW13" i="1"/>
  <c r="ABV13" i="1"/>
  <c r="ABU13" i="1"/>
  <c r="ABU130" i="1" s="1"/>
  <c r="ABT13" i="1"/>
  <c r="ABT130" i="1" s="1"/>
  <c r="ABS13" i="1"/>
  <c r="ABS130" i="1" s="1"/>
  <c r="ABR13" i="1"/>
  <c r="ABR130" i="1" s="1"/>
  <c r="ABQ13" i="1"/>
  <c r="ABQ130" i="1" s="1"/>
  <c r="ABP13" i="1"/>
  <c r="ABP130" i="1" s="1"/>
  <c r="ABO13" i="1"/>
  <c r="ABO130" i="1" s="1"/>
  <c r="ABN13" i="1"/>
  <c r="ABN130" i="1" s="1"/>
  <c r="ABM13" i="1"/>
  <c r="ABM130" i="1" s="1"/>
  <c r="ABL13" i="1"/>
  <c r="ABL130" i="1" s="1"/>
  <c r="ABK13" i="1"/>
  <c r="ABK130" i="1" s="1"/>
  <c r="ABJ13" i="1"/>
  <c r="ABJ130" i="1" s="1"/>
  <c r="ABI13" i="1"/>
  <c r="ABH13" i="1"/>
  <c r="ABH130" i="1" s="1"/>
  <c r="ABG13" i="1"/>
  <c r="ABF13" i="1"/>
  <c r="ABF130" i="1" s="1"/>
  <c r="ABE13" i="1"/>
  <c r="ABD13" i="1"/>
  <c r="A13" i="1"/>
  <c r="A130"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B49" i="1" s="1"/>
  <c r="A47" i="1"/>
  <c r="A46" i="1"/>
  <c r="A45" i="1"/>
  <c r="A44" i="1"/>
  <c r="A43" i="1"/>
  <c r="A41" i="1"/>
  <c r="A40" i="1"/>
  <c r="A39" i="1"/>
  <c r="A38" i="1"/>
  <c r="A37" i="1"/>
  <c r="A35" i="1"/>
  <c r="A34" i="1"/>
  <c r="A33" i="1"/>
  <c r="A32" i="1"/>
  <c r="A31" i="1"/>
  <c r="A30" i="1"/>
  <c r="A29" i="1"/>
  <c r="A28" i="1"/>
  <c r="A27" i="1"/>
  <c r="A26" i="1"/>
  <c r="A25" i="1"/>
  <c r="A24" i="1"/>
  <c r="A23" i="1"/>
  <c r="A22" i="1"/>
  <c r="A21" i="1"/>
  <c r="A19" i="1"/>
  <c r="B42" i="1" s="1"/>
  <c r="A17" i="1"/>
  <c r="B18" i="1" s="1"/>
  <c r="A15" i="1"/>
  <c r="B117" i="1" s="1"/>
  <c r="A14" i="1"/>
  <c r="O14" i="1"/>
  <c r="A175" i="4"/>
  <c r="A176" i="4" s="1"/>
  <c r="A177" i="4" s="1"/>
  <c r="A178" i="4" s="1"/>
  <c r="A179" i="4" s="1"/>
  <c r="A180" i="4" s="1"/>
  <c r="A181" i="4" s="1"/>
  <c r="A182" i="4" s="1"/>
  <c r="A183" i="4" s="1"/>
  <c r="A184" i="4" s="1"/>
  <c r="A185" i="4" s="1"/>
  <c r="A186" i="4" s="1"/>
  <c r="F78" i="3"/>
  <c r="F77" i="3"/>
  <c r="F76" i="3"/>
  <c r="F72" i="3"/>
  <c r="F71" i="3"/>
  <c r="F70" i="3"/>
  <c r="F69" i="3"/>
  <c r="F68" i="3"/>
  <c r="F66" i="3"/>
  <c r="F65" i="3"/>
  <c r="F64" i="3"/>
  <c r="F63" i="3"/>
  <c r="F62" i="3"/>
  <c r="F61" i="3"/>
  <c r="F60" i="3"/>
  <c r="F59" i="3"/>
  <c r="G49" i="1"/>
  <c r="G48" i="1"/>
  <c r="H26" i="1"/>
  <c r="H25" i="1"/>
  <c r="H24" i="1"/>
  <c r="H35" i="1"/>
  <c r="H34" i="1"/>
  <c r="H33" i="1"/>
  <c r="H32" i="1"/>
  <c r="H31" i="1"/>
  <c r="H28" i="1"/>
  <c r="H27" i="1"/>
  <c r="Z117" i="1" l="1" a="1"/>
  <c r="Z117" i="1" s="1"/>
  <c r="Z126" i="1" s="1" a="1"/>
  <c r="Z126" i="1" s="1"/>
  <c r="AA126" i="1" s="1"/>
  <c r="YQ18" i="1" a="1"/>
  <c r="YQ18" i="1" s="1"/>
  <c r="YP18" i="1" a="1"/>
  <c r="YP18" i="1" s="1"/>
  <c r="Z118" i="1" a="1"/>
  <c r="Z118" i="1" s="1"/>
  <c r="AA118" i="1" s="1"/>
  <c r="AA117" i="1"/>
  <c r="Z119" i="1" a="1"/>
  <c r="Z119" i="1" s="1"/>
  <c r="AA119" i="1" s="1"/>
  <c r="Z120" i="1" a="1"/>
  <c r="Z120" i="1" s="1"/>
  <c r="AA120" i="1" s="1"/>
  <c r="Z121" i="1" a="1"/>
  <c r="Z121" i="1" s="1"/>
  <c r="AA121" i="1" s="1"/>
  <c r="Z122" i="1" a="1"/>
  <c r="Z122" i="1" s="1"/>
  <c r="AA122" i="1" s="1"/>
  <c r="Z123" i="1" a="1"/>
  <c r="Z123" i="1" s="1"/>
  <c r="AA123" i="1" s="1"/>
  <c r="Z124" i="1" a="1"/>
  <c r="Z124" i="1" s="1"/>
  <c r="AA124" i="1" s="1"/>
  <c r="Z125" i="1" a="1"/>
  <c r="Z125" i="1" s="1"/>
  <c r="AA125" i="1" s="1"/>
  <c r="XN127" i="1" a="1"/>
  <c r="XN127" i="1" s="1"/>
  <c r="ZM127" i="1"/>
  <c r="ZL127" i="1"/>
  <c r="ZK127" i="1"/>
  <c r="ZH127" i="1"/>
  <c r="ZE127" i="1"/>
  <c r="ZJ127" i="1"/>
  <c r="ZI127" i="1"/>
  <c r="ZG127" i="1"/>
  <c r="ZF127" i="1"/>
  <c r="ZK126" i="1"/>
  <c r="ZJ126" i="1"/>
  <c r="ZI126" i="1"/>
  <c r="ZG126" i="1"/>
  <c r="ZE126" i="1"/>
  <c r="ZM126" i="1"/>
  <c r="ZL126" i="1"/>
  <c r="ZH126" i="1"/>
  <c r="ZF126" i="1"/>
  <c r="XN126" i="1" a="1"/>
  <c r="XN126" i="1" s="1"/>
  <c r="ZM125" i="1"/>
  <c r="ZJ125" i="1"/>
  <c r="ZI125" i="1"/>
  <c r="ZH125" i="1"/>
  <c r="ZG125" i="1"/>
  <c r="ZF125" i="1"/>
  <c r="ZE125" i="1"/>
  <c r="XN125" i="1" a="1"/>
  <c r="XN125" i="1" s="1"/>
  <c r="ZL125" i="1"/>
  <c r="ZK125" i="1"/>
  <c r="ZE124" i="1"/>
  <c r="ZL124" i="1"/>
  <c r="XN124" i="1" a="1"/>
  <c r="XN124" i="1" s="1"/>
  <c r="ZK124" i="1"/>
  <c r="ZJ124" i="1"/>
  <c r="ZI124" i="1"/>
  <c r="ZH124" i="1"/>
  <c r="ZG124" i="1"/>
  <c r="ZF124" i="1"/>
  <c r="ZM124" i="1"/>
  <c r="DZ128" i="1"/>
  <c r="DT128" i="1"/>
  <c r="DY128" i="1"/>
  <c r="DX128" i="1"/>
  <c r="EV128" i="1"/>
  <c r="DV128" i="1"/>
  <c r="DU128" i="1"/>
  <c r="DS128" i="1"/>
  <c r="DR128" i="1"/>
  <c r="EW128" i="1"/>
  <c r="EU128" i="1"/>
  <c r="DW128" i="1"/>
  <c r="ZL123" i="1"/>
  <c r="XN123" i="1" a="1"/>
  <c r="XN123" i="1" s="1"/>
  <c r="ZM123" i="1"/>
  <c r="ZK123" i="1"/>
  <c r="ZJ123" i="1"/>
  <c r="ZI123" i="1"/>
  <c r="ZH123" i="1"/>
  <c r="ZG123" i="1"/>
  <c r="ZF123" i="1"/>
  <c r="ZE123" i="1"/>
  <c r="DY127" i="1"/>
  <c r="DU127" i="1"/>
  <c r="DT127" i="1"/>
  <c r="DS127" i="1"/>
  <c r="EW127" i="1"/>
  <c r="EV127" i="1"/>
  <c r="EU127" i="1"/>
  <c r="DR127" i="1"/>
  <c r="DZ127" i="1"/>
  <c r="DX127" i="1"/>
  <c r="DW127" i="1"/>
  <c r="DV127" i="1"/>
  <c r="ZH122" i="1"/>
  <c r="ZM122" i="1"/>
  <c r="ZL122" i="1"/>
  <c r="ZK122" i="1"/>
  <c r="ZJ122" i="1"/>
  <c r="ZI122" i="1"/>
  <c r="ZG122" i="1"/>
  <c r="ZF122" i="1"/>
  <c r="ZE122" i="1"/>
  <c r="XN122" i="1" a="1"/>
  <c r="XN122" i="1" s="1"/>
  <c r="DZ126" i="1"/>
  <c r="DY126" i="1"/>
  <c r="DX126" i="1"/>
  <c r="DW126" i="1"/>
  <c r="DT126" i="1"/>
  <c r="DS126" i="1"/>
  <c r="DR126" i="1"/>
  <c r="DU126" i="1"/>
  <c r="DV126" i="1"/>
  <c r="EW126" i="1"/>
  <c r="EV126" i="1"/>
  <c r="EU126" i="1"/>
  <c r="XN121" i="1" a="1"/>
  <c r="XN121" i="1" s="1"/>
  <c r="ZM121" i="1"/>
  <c r="ZL121" i="1"/>
  <c r="ZK121" i="1"/>
  <c r="ZJ121" i="1"/>
  <c r="ZI121" i="1"/>
  <c r="ZH121" i="1"/>
  <c r="ZG121" i="1"/>
  <c r="ZF121" i="1"/>
  <c r="ZE121" i="1"/>
  <c r="DT125" i="1"/>
  <c r="DS125" i="1"/>
  <c r="DR125" i="1"/>
  <c r="EW125" i="1"/>
  <c r="EV125" i="1"/>
  <c r="EU125" i="1"/>
  <c r="DZ125" i="1"/>
  <c r="DY125" i="1"/>
  <c r="DX125" i="1"/>
  <c r="DW125" i="1"/>
  <c r="DV125" i="1"/>
  <c r="DU125" i="1"/>
  <c r="ZM120" i="1"/>
  <c r="ZL120" i="1"/>
  <c r="ZK120" i="1"/>
  <c r="ZJ120" i="1"/>
  <c r="ZI120" i="1"/>
  <c r="ZH120" i="1"/>
  <c r="ZG120" i="1"/>
  <c r="ZF120" i="1"/>
  <c r="ZE120" i="1"/>
  <c r="XN120" i="1" a="1"/>
  <c r="XN120" i="1" s="1"/>
  <c r="EW124" i="1"/>
  <c r="EV124" i="1"/>
  <c r="EU124" i="1"/>
  <c r="DZ124" i="1"/>
  <c r="DY124" i="1"/>
  <c r="DX124" i="1"/>
  <c r="AJ124" i="1"/>
  <c r="DW124" i="1"/>
  <c r="DR124" i="1"/>
  <c r="DV124" i="1"/>
  <c r="DT124" i="1"/>
  <c r="DU124" i="1"/>
  <c r="DS124" i="1"/>
  <c r="ZM119" i="1"/>
  <c r="ZI119" i="1"/>
  <c r="ZL119" i="1"/>
  <c r="ZK119" i="1"/>
  <c r="ZJ119" i="1"/>
  <c r="ZH119" i="1"/>
  <c r="ZG119" i="1"/>
  <c r="ZF119" i="1"/>
  <c r="ZE119" i="1"/>
  <c r="XN119" i="1" a="1"/>
  <c r="XN119" i="1" s="1"/>
  <c r="DR123" i="1"/>
  <c r="DY123" i="1"/>
  <c r="DX123" i="1"/>
  <c r="DW123" i="1"/>
  <c r="DV123" i="1"/>
  <c r="DU123" i="1"/>
  <c r="DT123" i="1"/>
  <c r="DS123" i="1"/>
  <c r="EW123" i="1"/>
  <c r="EV123" i="1"/>
  <c r="EU123" i="1"/>
  <c r="AJ123" i="1"/>
  <c r="DZ123" i="1"/>
  <c r="ZG118" i="1"/>
  <c r="FJ118" i="1"/>
  <c r="ZM118" i="1"/>
  <c r="ZL118" i="1"/>
  <c r="ZK118" i="1"/>
  <c r="ZJ118" i="1"/>
  <c r="ZI118" i="1"/>
  <c r="ZH118" i="1"/>
  <c r="ZF118" i="1"/>
  <c r="ZE118" i="1"/>
  <c r="XN118" i="1" a="1"/>
  <c r="XN118" i="1" s="1"/>
  <c r="EW122" i="1"/>
  <c r="EV122" i="1"/>
  <c r="EU122" i="1"/>
  <c r="DZ122" i="1"/>
  <c r="DY122" i="1"/>
  <c r="DX122" i="1"/>
  <c r="DW122" i="1"/>
  <c r="DV122" i="1"/>
  <c r="DU122" i="1"/>
  <c r="DT122" i="1"/>
  <c r="DS122" i="1"/>
  <c r="DR122" i="1"/>
  <c r="ZK117" i="1"/>
  <c r="ZJ117" i="1"/>
  <c r="ZI117" i="1"/>
  <c r="ZH117" i="1"/>
  <c r="ZG117" i="1"/>
  <c r="ZF117" i="1"/>
  <c r="ZE117" i="1"/>
  <c r="XN117" i="1" a="1"/>
  <c r="XN117" i="1" s="1"/>
  <c r="ZM117" i="1"/>
  <c r="ZL117" i="1"/>
  <c r="DZ121" i="1"/>
  <c r="DY121" i="1"/>
  <c r="DX121" i="1"/>
  <c r="DW121" i="1"/>
  <c r="DV121" i="1"/>
  <c r="DU121" i="1"/>
  <c r="DT121" i="1"/>
  <c r="DS121" i="1"/>
  <c r="DR121" i="1"/>
  <c r="EW121" i="1"/>
  <c r="EV121" i="1"/>
  <c r="EU121" i="1"/>
  <c r="DW120" i="1"/>
  <c r="DS120" i="1"/>
  <c r="DZ120" i="1"/>
  <c r="DY120" i="1"/>
  <c r="DX120" i="1"/>
  <c r="DU120" i="1"/>
  <c r="DT120" i="1"/>
  <c r="DR120" i="1"/>
  <c r="AJ120" i="1"/>
  <c r="FH120" i="1" s="1"/>
  <c r="EV120" i="1"/>
  <c r="EU120" i="1"/>
  <c r="EW120" i="1"/>
  <c r="DV120" i="1"/>
  <c r="DV119" i="1"/>
  <c r="DR119" i="1"/>
  <c r="DZ119" i="1"/>
  <c r="DX119" i="1"/>
  <c r="DW119" i="1"/>
  <c r="DU119" i="1"/>
  <c r="DT119" i="1"/>
  <c r="DS119" i="1"/>
  <c r="EW119" i="1"/>
  <c r="EV119" i="1"/>
  <c r="EU119" i="1"/>
  <c r="DY119" i="1"/>
  <c r="EV118" i="1"/>
  <c r="DX118" i="1"/>
  <c r="FB118" i="1"/>
  <c r="EW118" i="1"/>
  <c r="EU118" i="1"/>
  <c r="DY118" i="1"/>
  <c r="DW118" i="1"/>
  <c r="DV118" i="1"/>
  <c r="DU118" i="1"/>
  <c r="DT118" i="1"/>
  <c r="DS118" i="1"/>
  <c r="DR118" i="1"/>
  <c r="DZ118" i="1"/>
  <c r="DW117" i="1"/>
  <c r="DV117" i="1"/>
  <c r="EV117" i="1"/>
  <c r="DS117" i="1"/>
  <c r="DX117" i="1"/>
  <c r="DZ117" i="1"/>
  <c r="DY117" i="1"/>
  <c r="EW117" i="1"/>
  <c r="DU117" i="1"/>
  <c r="DT117" i="1"/>
  <c r="DR117" i="1"/>
  <c r="EU117" i="1"/>
  <c r="EQ120" i="1"/>
  <c r="ER120" i="1"/>
  <c r="ER119" i="1"/>
  <c r="EQ119" i="1"/>
  <c r="EQ118" i="1"/>
  <c r="ER118" i="1"/>
  <c r="ER117" i="1"/>
  <c r="EQ117" i="1"/>
  <c r="MY128" i="1"/>
  <c r="LS128" i="1"/>
  <c r="MW128" i="1"/>
  <c r="LQ128" i="1"/>
  <c r="MU128" i="1"/>
  <c r="LO128" i="1"/>
  <c r="MT128" i="1"/>
  <c r="AJ128" i="1"/>
  <c r="MS128" i="1"/>
  <c r="WM128" i="1"/>
  <c r="MR128" i="1"/>
  <c r="MQ128" i="1"/>
  <c r="MP128" i="1"/>
  <c r="MO128" i="1"/>
  <c r="MM128" i="1"/>
  <c r="JY128" i="1"/>
  <c r="JW128" i="1"/>
  <c r="JT128" i="1"/>
  <c r="JS128" i="1"/>
  <c r="KX128" i="1"/>
  <c r="KW128" i="1"/>
  <c r="KV128" i="1"/>
  <c r="ABG128" i="1"/>
  <c r="ABE128" i="1"/>
  <c r="KS128" i="1"/>
  <c r="ABC128" i="1"/>
  <c r="KQ128" i="1"/>
  <c r="ABB128" i="1"/>
  <c r="LV128" i="1"/>
  <c r="LU128" i="1"/>
  <c r="JZ128" i="1"/>
  <c r="JX128" i="1"/>
  <c r="ABF128" i="1"/>
  <c r="JV128" i="1"/>
  <c r="ABD128" i="1"/>
  <c r="JU128" i="1"/>
  <c r="MZ128" i="1"/>
  <c r="MX128" i="1"/>
  <c r="MV128" i="1"/>
  <c r="MN128" i="1"/>
  <c r="FT128" i="1"/>
  <c r="KR128" i="1"/>
  <c r="LT128" i="1"/>
  <c r="LR128" i="1"/>
  <c r="LP128" i="1"/>
  <c r="FS128" i="1"/>
  <c r="FR128" i="1"/>
  <c r="KU128" i="1"/>
  <c r="KT128" i="1"/>
  <c r="KX127" i="1"/>
  <c r="FT127" i="1"/>
  <c r="ABF127" i="1"/>
  <c r="KT127" i="1"/>
  <c r="ABE127" i="1"/>
  <c r="KS127" i="1"/>
  <c r="ABD127" i="1"/>
  <c r="KR127" i="1"/>
  <c r="ABC127" i="1"/>
  <c r="KQ127" i="1"/>
  <c r="ABB127" i="1"/>
  <c r="LV127" i="1"/>
  <c r="MZ127" i="1"/>
  <c r="LT127" i="1"/>
  <c r="MX127" i="1"/>
  <c r="LR127" i="1"/>
  <c r="JW127" i="1"/>
  <c r="MY127" i="1"/>
  <c r="JV127" i="1"/>
  <c r="FS127" i="1"/>
  <c r="MW127" i="1"/>
  <c r="JU127" i="1"/>
  <c r="FR127" i="1"/>
  <c r="MV127" i="1"/>
  <c r="JT127" i="1"/>
  <c r="MS127" i="1"/>
  <c r="WM127" i="1"/>
  <c r="MR127" i="1"/>
  <c r="MQ127" i="1"/>
  <c r="MP127" i="1"/>
  <c r="MO127" i="1"/>
  <c r="MN127" i="1"/>
  <c r="JY127" i="1"/>
  <c r="LU127" i="1"/>
  <c r="LS127" i="1"/>
  <c r="LQ127" i="1"/>
  <c r="LP127" i="1"/>
  <c r="LO127" i="1"/>
  <c r="KW127" i="1"/>
  <c r="KV127" i="1"/>
  <c r="JS127" i="1"/>
  <c r="MU127" i="1"/>
  <c r="MT127" i="1"/>
  <c r="MM127" i="1"/>
  <c r="ABG127" i="1"/>
  <c r="JZ127" i="1"/>
  <c r="JX127" i="1"/>
  <c r="AJ127" i="1"/>
  <c r="KU127" i="1"/>
  <c r="MO126" i="1"/>
  <c r="JX126" i="1"/>
  <c r="JW126" i="1"/>
  <c r="JU126" i="1"/>
  <c r="JS126" i="1"/>
  <c r="LV126" i="1"/>
  <c r="LU126" i="1"/>
  <c r="FT126" i="1"/>
  <c r="LT126" i="1"/>
  <c r="FS126" i="1"/>
  <c r="LS126" i="1"/>
  <c r="FR126" i="1"/>
  <c r="LP126" i="1"/>
  <c r="MZ126" i="1"/>
  <c r="LO126" i="1"/>
  <c r="MY126" i="1"/>
  <c r="MX126" i="1"/>
  <c r="MW126" i="1"/>
  <c r="JZ126" i="1"/>
  <c r="MV126" i="1"/>
  <c r="JY126" i="1"/>
  <c r="MP126" i="1"/>
  <c r="MN126" i="1"/>
  <c r="MM126" i="1"/>
  <c r="JV126" i="1"/>
  <c r="JT126" i="1"/>
  <c r="AJ126" i="1"/>
  <c r="ABG126" i="1"/>
  <c r="ABF126" i="1"/>
  <c r="ABE126" i="1"/>
  <c r="ABD126" i="1"/>
  <c r="ABC126" i="1"/>
  <c r="ABB126" i="1"/>
  <c r="KX126" i="1"/>
  <c r="WM126" i="1"/>
  <c r="KW126" i="1"/>
  <c r="KV126" i="1"/>
  <c r="KU126" i="1"/>
  <c r="KT126" i="1"/>
  <c r="KS126" i="1"/>
  <c r="KR126" i="1"/>
  <c r="LR126" i="1"/>
  <c r="MU126" i="1"/>
  <c r="MT126" i="1"/>
  <c r="MS126" i="1"/>
  <c r="MR126" i="1"/>
  <c r="MQ126" i="1"/>
  <c r="LQ126" i="1"/>
  <c r="KQ126" i="1"/>
  <c r="AAB117" i="1" a="1"/>
  <c r="AAB117" i="1" s="1"/>
  <c r="EK117" i="1" a="1"/>
  <c r="EK117" i="1" s="1"/>
  <c r="AL117" i="1" a="1"/>
  <c r="AL117" i="1" s="1"/>
  <c r="J117" i="1" a="1"/>
  <c r="J117" i="1" s="1"/>
  <c r="EI117" i="1" a="1"/>
  <c r="EI117" i="1" s="1"/>
  <c r="EH117" i="1" a="1"/>
  <c r="EH117" i="1" s="1"/>
  <c r="DF117" i="1" a="1"/>
  <c r="DF117" i="1" s="1"/>
  <c r="CE117" i="1" a="1"/>
  <c r="CE117" i="1" s="1"/>
  <c r="M117" i="1" a="1"/>
  <c r="M117" i="1" s="1"/>
  <c r="EG117" i="1" a="1"/>
  <c r="EG117" i="1" s="1"/>
  <c r="EF117" i="1" a="1"/>
  <c r="EF117" i="1" s="1"/>
  <c r="DE117" i="1" a="1"/>
  <c r="DE117" i="1" s="1"/>
  <c r="I117" i="1" a="1"/>
  <c r="I117" i="1" s="1"/>
  <c r="DI117" i="1" a="1"/>
  <c r="DI117" i="1" s="1"/>
  <c r="K117" i="1" a="1"/>
  <c r="K117" i="1" s="1"/>
  <c r="EE117" i="1" a="1"/>
  <c r="EE117" i="1" s="1"/>
  <c r="ED117" i="1" a="1"/>
  <c r="ED117" i="1" s="1"/>
  <c r="AM117" i="1" a="1"/>
  <c r="AM117" i="1" s="1"/>
  <c r="EC117" i="1" a="1"/>
  <c r="EC117" i="1" s="1"/>
  <c r="EA117" i="1" a="1"/>
  <c r="EA117" i="1" s="1"/>
  <c r="EB117" i="1" a="1"/>
  <c r="EB117" i="1" s="1"/>
  <c r="AAH117" i="1" a="1"/>
  <c r="AAH117" i="1" s="1"/>
  <c r="EJ117" i="1" a="1"/>
  <c r="EJ117" i="1" s="1"/>
  <c r="EM117" i="1" a="1"/>
  <c r="EM117" i="1" s="1"/>
  <c r="DJ117" i="1" a="1"/>
  <c r="DJ117" i="1" s="1"/>
  <c r="EL117" i="1" a="1"/>
  <c r="EL117" i="1" s="1"/>
  <c r="MN125" i="1"/>
  <c r="MM125" i="1"/>
  <c r="JX125" i="1"/>
  <c r="JW125" i="1"/>
  <c r="JU125" i="1"/>
  <c r="JS125" i="1"/>
  <c r="ABE125" i="1"/>
  <c r="LV125" i="1"/>
  <c r="ABD125" i="1"/>
  <c r="LU125" i="1"/>
  <c r="ABC125" i="1"/>
  <c r="LT125" i="1"/>
  <c r="ABB125" i="1"/>
  <c r="LS125" i="1"/>
  <c r="LR125" i="1"/>
  <c r="LQ125" i="1"/>
  <c r="LP125" i="1"/>
  <c r="AJ125" i="1"/>
  <c r="LO125" i="1"/>
  <c r="JZ125" i="1"/>
  <c r="JY125" i="1"/>
  <c r="MZ125" i="1"/>
  <c r="JV125" i="1"/>
  <c r="MY125" i="1"/>
  <c r="JT125" i="1"/>
  <c r="MX125" i="1"/>
  <c r="MW125" i="1"/>
  <c r="MV125" i="1"/>
  <c r="ABG125" i="1"/>
  <c r="ABF125" i="1"/>
  <c r="MP125" i="1"/>
  <c r="FT125" i="1"/>
  <c r="FS125" i="1"/>
  <c r="MU125" i="1"/>
  <c r="FR125" i="1"/>
  <c r="MT125" i="1"/>
  <c r="MS125" i="1"/>
  <c r="MR125" i="1"/>
  <c r="KX125" i="1"/>
  <c r="KW125" i="1"/>
  <c r="KV125" i="1"/>
  <c r="KS125" i="1"/>
  <c r="KR125" i="1"/>
  <c r="KQ125" i="1"/>
  <c r="WM125" i="1"/>
  <c r="MQ125" i="1"/>
  <c r="KU125" i="1"/>
  <c r="MO125" i="1"/>
  <c r="KT125" i="1"/>
  <c r="FB128" i="1"/>
  <c r="JS124" i="1"/>
  <c r="KX124" i="1"/>
  <c r="KW124" i="1"/>
  <c r="ABE124" i="1"/>
  <c r="KS124" i="1"/>
  <c r="ABD124" i="1"/>
  <c r="KR124" i="1"/>
  <c r="ABC124" i="1"/>
  <c r="ABB124" i="1"/>
  <c r="LQ124" i="1"/>
  <c r="LP124" i="1"/>
  <c r="MZ124" i="1"/>
  <c r="LO124" i="1"/>
  <c r="MY124" i="1"/>
  <c r="MX124" i="1"/>
  <c r="MW124" i="1"/>
  <c r="MV124" i="1"/>
  <c r="JZ124" i="1"/>
  <c r="MU124" i="1"/>
  <c r="JY124" i="1"/>
  <c r="MT124" i="1"/>
  <c r="JX124" i="1"/>
  <c r="MS124" i="1"/>
  <c r="JW124" i="1"/>
  <c r="MR124" i="1"/>
  <c r="JV124" i="1"/>
  <c r="MQ124" i="1"/>
  <c r="JU124" i="1"/>
  <c r="FT124" i="1"/>
  <c r="MP124" i="1"/>
  <c r="JT124" i="1"/>
  <c r="FS124" i="1"/>
  <c r="MO124" i="1"/>
  <c r="FR124" i="1"/>
  <c r="KT124" i="1"/>
  <c r="MN124" i="1"/>
  <c r="WM124" i="1"/>
  <c r="ABG124" i="1"/>
  <c r="KV124" i="1"/>
  <c r="KU124" i="1"/>
  <c r="KQ124" i="1"/>
  <c r="MM124" i="1"/>
  <c r="LV124" i="1"/>
  <c r="LU124" i="1"/>
  <c r="ABF124" i="1"/>
  <c r="LS124" i="1"/>
  <c r="LT124" i="1"/>
  <c r="LR124" i="1"/>
  <c r="FB127" i="1"/>
  <c r="MX123" i="1"/>
  <c r="LR123" i="1"/>
  <c r="MT123" i="1"/>
  <c r="MS123" i="1"/>
  <c r="WM123" i="1"/>
  <c r="MR123" i="1"/>
  <c r="MQ123" i="1"/>
  <c r="MP123" i="1"/>
  <c r="MZ123" i="1"/>
  <c r="JV123" i="1"/>
  <c r="MU123" i="1"/>
  <c r="ABF123" i="1"/>
  <c r="KW123" i="1"/>
  <c r="ABE123" i="1"/>
  <c r="KV123" i="1"/>
  <c r="ABD123" i="1"/>
  <c r="KU123" i="1"/>
  <c r="ABC123" i="1"/>
  <c r="KT123" i="1"/>
  <c r="ABB123" i="1"/>
  <c r="KS123" i="1"/>
  <c r="FT123" i="1"/>
  <c r="KR123" i="1"/>
  <c r="FS123" i="1"/>
  <c r="KQ123" i="1"/>
  <c r="FR123" i="1"/>
  <c r="LV123" i="1"/>
  <c r="LU123" i="1"/>
  <c r="LT123" i="1"/>
  <c r="JZ123" i="1"/>
  <c r="LS123" i="1"/>
  <c r="JY123" i="1"/>
  <c r="LQ123" i="1"/>
  <c r="JX123" i="1"/>
  <c r="LP123" i="1"/>
  <c r="JW123" i="1"/>
  <c r="LO123" i="1"/>
  <c r="JU123" i="1"/>
  <c r="JT123" i="1"/>
  <c r="JS123" i="1"/>
  <c r="MY123" i="1"/>
  <c r="MW123" i="1"/>
  <c r="MV123" i="1"/>
  <c r="MO123" i="1"/>
  <c r="MM123" i="1"/>
  <c r="ABG123" i="1"/>
  <c r="MN123" i="1"/>
  <c r="KX123" i="1"/>
  <c r="FB126" i="1"/>
  <c r="JV122" i="1"/>
  <c r="KX122" i="1"/>
  <c r="FT122" i="1"/>
  <c r="ABE122" i="1"/>
  <c r="KS122" i="1"/>
  <c r="ABD122" i="1"/>
  <c r="WM122" i="1"/>
  <c r="KR122" i="1"/>
  <c r="ABC122" i="1"/>
  <c r="KQ122" i="1"/>
  <c r="ABB122" i="1"/>
  <c r="LV122" i="1"/>
  <c r="LU122" i="1"/>
  <c r="LT122" i="1"/>
  <c r="LS122" i="1"/>
  <c r="MZ122" i="1"/>
  <c r="LR122" i="1"/>
  <c r="MY122" i="1"/>
  <c r="LQ122" i="1"/>
  <c r="MX122" i="1"/>
  <c r="LP122" i="1"/>
  <c r="MW122" i="1"/>
  <c r="LO122" i="1"/>
  <c r="MV122" i="1"/>
  <c r="MU122" i="1"/>
  <c r="MT122" i="1"/>
  <c r="MS122" i="1"/>
  <c r="FS122" i="1"/>
  <c r="MR122" i="1"/>
  <c r="MQ122" i="1"/>
  <c r="MN122" i="1"/>
  <c r="JX122" i="1"/>
  <c r="MM122" i="1"/>
  <c r="JW122" i="1"/>
  <c r="JU122" i="1"/>
  <c r="KW122" i="1"/>
  <c r="ABG122" i="1"/>
  <c r="KU122" i="1"/>
  <c r="AJ122" i="1"/>
  <c r="JT122" i="1"/>
  <c r="JS122" i="1"/>
  <c r="FR122" i="1"/>
  <c r="MP122" i="1"/>
  <c r="MO122" i="1"/>
  <c r="KV122" i="1"/>
  <c r="JZ122" i="1"/>
  <c r="ABF122" i="1"/>
  <c r="KT122" i="1"/>
  <c r="JY122" i="1"/>
  <c r="ZM128" i="1"/>
  <c r="ZL128" i="1"/>
  <c r="ZK128" i="1"/>
  <c r="ZI128" i="1"/>
  <c r="ZH128" i="1"/>
  <c r="ZG128" i="1"/>
  <c r="ZF128" i="1"/>
  <c r="ZE128" i="1"/>
  <c r="XN128" i="1" a="1"/>
  <c r="XN128" i="1" s="1"/>
  <c r="ZJ128" i="1"/>
  <c r="FB125" i="1"/>
  <c r="ABC121" i="1"/>
  <c r="ABB121" i="1"/>
  <c r="LU121" i="1"/>
  <c r="MW121" i="1"/>
  <c r="LQ121" i="1"/>
  <c r="MT121" i="1"/>
  <c r="AJ121" i="1"/>
  <c r="MS121" i="1"/>
  <c r="ABE121" i="1"/>
  <c r="KX121" i="1"/>
  <c r="KW121" i="1"/>
  <c r="KV121" i="1"/>
  <c r="KU121" i="1"/>
  <c r="KT121" i="1"/>
  <c r="KS121" i="1"/>
  <c r="WM121" i="1"/>
  <c r="KR121" i="1"/>
  <c r="KQ121" i="1"/>
  <c r="FT121" i="1"/>
  <c r="FS121" i="1"/>
  <c r="FR121" i="1"/>
  <c r="LV121" i="1"/>
  <c r="LT121" i="1"/>
  <c r="LS121" i="1"/>
  <c r="LR121" i="1"/>
  <c r="LP121" i="1"/>
  <c r="LO121" i="1"/>
  <c r="MZ121" i="1"/>
  <c r="MY121" i="1"/>
  <c r="MX121" i="1"/>
  <c r="JZ121" i="1"/>
  <c r="MV121" i="1"/>
  <c r="JY121" i="1"/>
  <c r="MU121" i="1"/>
  <c r="JX121" i="1"/>
  <c r="MR121" i="1"/>
  <c r="JW121" i="1"/>
  <c r="MQ121" i="1"/>
  <c r="JV121" i="1"/>
  <c r="MP121" i="1"/>
  <c r="JU121" i="1"/>
  <c r="ABG121" i="1"/>
  <c r="MO121" i="1"/>
  <c r="JT121" i="1"/>
  <c r="ABF121" i="1"/>
  <c r="MN121" i="1"/>
  <c r="JS121" i="1"/>
  <c r="MM121" i="1"/>
  <c r="ABD121" i="1"/>
  <c r="KV120" i="1"/>
  <c r="FR120" i="1"/>
  <c r="ABD120" i="1"/>
  <c r="KR120" i="1"/>
  <c r="LS120" i="1"/>
  <c r="MZ120" i="1"/>
  <c r="LR120" i="1"/>
  <c r="MY120" i="1"/>
  <c r="LQ120" i="1"/>
  <c r="MX120" i="1"/>
  <c r="LP120" i="1"/>
  <c r="MW120" i="1"/>
  <c r="LO120" i="1"/>
  <c r="MV120" i="1"/>
  <c r="MU120" i="1"/>
  <c r="MS120" i="1"/>
  <c r="MR120" i="1"/>
  <c r="FT120" i="1"/>
  <c r="MQ120" i="1"/>
  <c r="FS120" i="1"/>
  <c r="MP120" i="1"/>
  <c r="JZ120" i="1"/>
  <c r="MO120" i="1"/>
  <c r="JY120" i="1"/>
  <c r="MN120" i="1"/>
  <c r="JX120" i="1"/>
  <c r="ABB120" i="1"/>
  <c r="LU120" i="1"/>
  <c r="JW120" i="1"/>
  <c r="JV120" i="1"/>
  <c r="JU120" i="1"/>
  <c r="JT120" i="1"/>
  <c r="JS120" i="1"/>
  <c r="LV120" i="1"/>
  <c r="LT120" i="1"/>
  <c r="KX120" i="1"/>
  <c r="KW120" i="1"/>
  <c r="ABG120" i="1"/>
  <c r="KU120" i="1"/>
  <c r="ABF120" i="1"/>
  <c r="KT120" i="1"/>
  <c r="ABE120" i="1"/>
  <c r="KS120" i="1"/>
  <c r="ABC120" i="1"/>
  <c r="KQ120" i="1"/>
  <c r="MT120" i="1"/>
  <c r="MM120" i="1"/>
  <c r="WM120" i="1"/>
  <c r="FJ120" i="1"/>
  <c r="MM119" i="1"/>
  <c r="JV119" i="1"/>
  <c r="FS119" i="1"/>
  <c r="ABG119" i="1"/>
  <c r="ABE119" i="1"/>
  <c r="JS119" i="1"/>
  <c r="ABD119" i="1"/>
  <c r="WM119" i="1"/>
  <c r="ABB119" i="1"/>
  <c r="KV119" i="1"/>
  <c r="KU119" i="1"/>
  <c r="KR119" i="1"/>
  <c r="MO119" i="1"/>
  <c r="JZ119" i="1"/>
  <c r="LV119" i="1"/>
  <c r="LU119" i="1"/>
  <c r="LT119" i="1"/>
  <c r="LS119" i="1"/>
  <c r="LR119" i="1"/>
  <c r="LQ119" i="1"/>
  <c r="LP119" i="1"/>
  <c r="LO119" i="1"/>
  <c r="JY119" i="1"/>
  <c r="JX119" i="1"/>
  <c r="JW119" i="1"/>
  <c r="MZ119" i="1"/>
  <c r="JU119" i="1"/>
  <c r="MY119" i="1"/>
  <c r="JT119" i="1"/>
  <c r="FT119" i="1"/>
  <c r="MX119" i="1"/>
  <c r="FR119" i="1"/>
  <c r="MW119" i="1"/>
  <c r="MV119" i="1"/>
  <c r="MU119" i="1"/>
  <c r="MT119" i="1"/>
  <c r="MS119" i="1"/>
  <c r="FJ119" i="1"/>
  <c r="MR119" i="1"/>
  <c r="MQ119" i="1"/>
  <c r="KX119" i="1"/>
  <c r="MP119" i="1"/>
  <c r="KW119" i="1"/>
  <c r="MN119" i="1"/>
  <c r="KT119" i="1"/>
  <c r="KS119" i="1"/>
  <c r="KQ119" i="1"/>
  <c r="AJ119" i="1"/>
  <c r="FI119" i="1" s="1"/>
  <c r="ABF119" i="1"/>
  <c r="ABC119" i="1"/>
  <c r="JI117" i="1" a="1"/>
  <c r="JI117" i="1" s="1"/>
  <c r="JN118" i="1" a="1"/>
  <c r="JN118" i="1" s="1"/>
  <c r="JN119" i="1" a="1"/>
  <c r="JN119" i="1" s="1"/>
  <c r="JI120" i="1" a="1"/>
  <c r="JI120" i="1" s="1"/>
  <c r="FB122" i="1"/>
  <c r="JU118" i="1"/>
  <c r="KW118" i="1"/>
  <c r="FS118" i="1"/>
  <c r="KX118" i="1"/>
  <c r="KV118" i="1"/>
  <c r="KU118" i="1"/>
  <c r="KT118" i="1"/>
  <c r="ABG118" i="1"/>
  <c r="KS118" i="1"/>
  <c r="ABF118" i="1"/>
  <c r="KR118" i="1"/>
  <c r="WM118" i="1"/>
  <c r="ABE118" i="1"/>
  <c r="KQ118" i="1"/>
  <c r="ABD118" i="1"/>
  <c r="ABC118" i="1"/>
  <c r="ABB118" i="1"/>
  <c r="LV118" i="1"/>
  <c r="LU118" i="1"/>
  <c r="JI118" i="1" a="1"/>
  <c r="JI118" i="1" s="1"/>
  <c r="LT118" i="1"/>
  <c r="JT118" i="1"/>
  <c r="FT118" i="1"/>
  <c r="FR118" i="1"/>
  <c r="MZ118" i="1"/>
  <c r="MY118" i="1"/>
  <c r="MX118" i="1"/>
  <c r="MN118" i="1"/>
  <c r="MW118" i="1"/>
  <c r="MV118" i="1"/>
  <c r="MO118" i="1"/>
  <c r="MU118" i="1"/>
  <c r="JZ118" i="1"/>
  <c r="MT118" i="1"/>
  <c r="MS118" i="1"/>
  <c r="MR118" i="1"/>
  <c r="MQ118" i="1"/>
  <c r="MP118" i="1"/>
  <c r="MM118" i="1"/>
  <c r="JY118" i="1"/>
  <c r="JX118" i="1"/>
  <c r="JW118" i="1"/>
  <c r="LS118" i="1"/>
  <c r="JV118" i="1"/>
  <c r="LR118" i="1"/>
  <c r="JS118" i="1"/>
  <c r="LQ118" i="1"/>
  <c r="LP118" i="1"/>
  <c r="LO118" i="1"/>
  <c r="JD118" i="1" a="1"/>
  <c r="JD118" i="1" s="1"/>
  <c r="AJ118" i="1"/>
  <c r="FF118" i="1" s="1"/>
  <c r="JE117" i="1" a="1"/>
  <c r="JE117" i="1" s="1"/>
  <c r="JF117" i="1" s="1"/>
  <c r="JG117" i="1" s="1"/>
  <c r="JH117" i="1" s="1"/>
  <c r="JJ119" i="1" a="1"/>
  <c r="JJ119" i="1" s="1"/>
  <c r="JK119" i="1" s="1"/>
  <c r="JL119" i="1" s="1"/>
  <c r="JM119" i="1" s="1"/>
  <c r="FB121" i="1"/>
  <c r="WM117" i="1"/>
  <c r="KS117" i="1"/>
  <c r="LU117" i="1"/>
  <c r="LT117" i="1"/>
  <c r="MY117" i="1"/>
  <c r="MZ117" i="1"/>
  <c r="FJ117" i="1"/>
  <c r="LS117" i="1"/>
  <c r="MW117" i="1"/>
  <c r="LQ117" i="1"/>
  <c r="LP117" i="1"/>
  <c r="MV117" i="1"/>
  <c r="MT117" i="1"/>
  <c r="KW117" i="1"/>
  <c r="FS117" i="1"/>
  <c r="KR117" i="1"/>
  <c r="KQ117" i="1"/>
  <c r="JV117" i="1"/>
  <c r="KU117" i="1"/>
  <c r="JW117" i="1"/>
  <c r="JD117" i="1" a="1"/>
  <c r="JD117" i="1" s="1"/>
  <c r="JU117" i="1"/>
  <c r="JY117" i="1"/>
  <c r="JT117" i="1"/>
  <c r="LV117" i="1"/>
  <c r="AJ117" i="1"/>
  <c r="FG117" i="1" s="1"/>
  <c r="KT117" i="1"/>
  <c r="LR117" i="1"/>
  <c r="LO117" i="1"/>
  <c r="MU117" i="1"/>
  <c r="JZ117" i="1"/>
  <c r="JX117" i="1"/>
  <c r="MX117" i="1"/>
  <c r="MS117" i="1"/>
  <c r="JS117" i="1"/>
  <c r="MR117" i="1"/>
  <c r="MQ117" i="1"/>
  <c r="ABG117" i="1"/>
  <c r="MP117" i="1"/>
  <c r="ABF117" i="1"/>
  <c r="MO117" i="1"/>
  <c r="JO117" i="1" a="1"/>
  <c r="JO117" i="1" s="1"/>
  <c r="JP117" i="1" s="1"/>
  <c r="JQ117" i="1" s="1"/>
  <c r="JR117" i="1" s="1"/>
  <c r="ABE117" i="1"/>
  <c r="MN117" i="1"/>
  <c r="ABD117" i="1"/>
  <c r="MM117" i="1"/>
  <c r="ABC117" i="1"/>
  <c r="ABB117" i="1"/>
  <c r="KX117" i="1"/>
  <c r="FT117" i="1"/>
  <c r="KV117" i="1"/>
  <c r="FR117" i="1"/>
  <c r="YW87" i="1" a="1"/>
  <c r="YW87" i="1" s="1"/>
  <c r="YW89" i="1" s="1" a="1"/>
  <c r="YW89" i="1" s="1"/>
  <c r="YW91" i="1" s="1" a="1"/>
  <c r="YW91" i="1" s="1"/>
  <c r="YW93" i="1" s="1" a="1"/>
  <c r="YW93" i="1" s="1"/>
  <c r="YW95" i="1" s="1" a="1"/>
  <c r="YW95" i="1" s="1"/>
  <c r="YW97" i="1" s="1" a="1"/>
  <c r="YW97" i="1" s="1"/>
  <c r="YW99" i="1" s="1" a="1"/>
  <c r="YW99" i="1" s="1"/>
  <c r="YW101" i="1" s="1" a="1"/>
  <c r="YW101" i="1" s="1"/>
  <c r="YW103" i="1" s="1" a="1"/>
  <c r="YW103" i="1" s="1"/>
  <c r="YW105" i="1" s="1" a="1"/>
  <c r="YW105" i="1" s="1"/>
  <c r="YS18" i="1" a="1"/>
  <c r="YS18" i="1" s="1"/>
  <c r="FO18" i="1" a="1"/>
  <c r="FO18" i="1" s="1"/>
  <c r="JA18" i="1" a="1"/>
  <c r="JA18" i="1" s="1"/>
  <c r="IZ18" i="1" a="1"/>
  <c r="IZ18" i="1" s="1"/>
  <c r="IY18" i="1" a="1"/>
  <c r="IY18" i="1" s="1"/>
  <c r="BN18" i="1" a="1"/>
  <c r="BN18" i="1" s="1"/>
  <c r="FJ18" i="1" a="1"/>
  <c r="FJ18" i="1" s="1"/>
  <c r="IX18" i="1" a="1"/>
  <c r="IX18" i="1" s="1"/>
  <c r="AL18" i="1" a="1"/>
  <c r="AL18" i="1" s="1"/>
  <c r="IS18" i="1" a="1"/>
  <c r="IS18" i="1" s="1"/>
  <c r="IW18" i="1" a="1"/>
  <c r="IW18" i="1" s="1"/>
  <c r="ET18" i="1" a="1"/>
  <c r="ET18" i="1" s="1"/>
  <c r="IV18" i="1" a="1"/>
  <c r="IV18" i="1" s="1"/>
  <c r="IU18" i="1" a="1"/>
  <c r="IU18" i="1" s="1"/>
  <c r="IT18" i="1" a="1"/>
  <c r="IT18" i="1" s="1"/>
  <c r="IR18" i="1" a="1"/>
  <c r="IR18" i="1" s="1"/>
  <c r="FE18" i="1" a="1"/>
  <c r="FE18" i="1" s="1"/>
  <c r="IQ18" i="1" a="1"/>
  <c r="IQ18" i="1" s="1"/>
  <c r="ES18" i="1" a="1"/>
  <c r="ES18" i="1" s="1"/>
  <c r="IP18" i="1" a="1"/>
  <c r="IP18" i="1" s="1"/>
  <c r="DH18" i="1" a="1"/>
  <c r="DH18" i="1" s="1"/>
  <c r="IO18" i="1" a="1"/>
  <c r="IO18" i="1" s="1"/>
  <c r="IN18" i="1" a="1"/>
  <c r="IN18" i="1" s="1"/>
  <c r="DF18" i="1" a="1"/>
  <c r="DF18" i="1" s="1"/>
  <c r="IM18" i="1" a="1"/>
  <c r="IM18" i="1" s="1"/>
  <c r="DE18" i="1" a="1"/>
  <c r="DE18" i="1" s="1"/>
  <c r="IL18" i="1" a="1"/>
  <c r="IL18" i="1" s="1"/>
  <c r="DD18" i="1" a="1"/>
  <c r="DD18" i="1" s="1"/>
  <c r="BZ18" i="1" a="1"/>
  <c r="BZ18" i="1" s="1"/>
  <c r="AAN18" i="1" a="1"/>
  <c r="AAN18" i="1" s="1"/>
  <c r="QY18" i="1" a="1"/>
  <c r="QY18" i="1" s="1"/>
  <c r="AAT18" i="1" a="1"/>
  <c r="AAT18" i="1" s="1"/>
  <c r="UW18" i="1" a="1"/>
  <c r="UW18" i="1" s="1"/>
  <c r="UG18" i="1" a="1"/>
  <c r="UG18" i="1" s="1"/>
  <c r="TQ18" i="1" a="1"/>
  <c r="TQ18" i="1" s="1"/>
  <c r="TA18" i="1" a="1"/>
  <c r="TA18" i="1" s="1"/>
  <c r="SK18" i="1" a="1"/>
  <c r="SK18" i="1" s="1"/>
  <c r="RU18" i="1" a="1"/>
  <c r="RU18" i="1" s="1"/>
  <c r="RE18" i="1" a="1"/>
  <c r="RE18" i="1" s="1"/>
  <c r="QO18" i="1" a="1"/>
  <c r="QO18" i="1" s="1"/>
  <c r="PY18" i="1" a="1"/>
  <c r="PY18" i="1" s="1"/>
  <c r="PI18" i="1" a="1"/>
  <c r="PI18" i="1" s="1"/>
  <c r="OS18" i="1" a="1"/>
  <c r="OS18" i="1" s="1"/>
  <c r="OC18" i="1" a="1"/>
  <c r="OC18" i="1" s="1"/>
  <c r="NM18" i="1" a="1"/>
  <c r="NM18" i="1" s="1"/>
  <c r="MW18" i="1" a="1"/>
  <c r="MW18" i="1" s="1"/>
  <c r="HX18" i="1" a="1"/>
  <c r="HX18" i="1" s="1"/>
  <c r="ED18" i="1" a="1"/>
  <c r="ED18" i="1" s="1"/>
  <c r="T18" i="1" a="1"/>
  <c r="T18" i="1" s="1"/>
  <c r="UA18" i="1" a="1"/>
  <c r="UA18" i="1" s="1"/>
  <c r="QI18" i="1" a="1"/>
  <c r="QI18" i="1" s="1"/>
  <c r="MQ18" i="1" a="1"/>
  <c r="MQ18" i="1" s="1"/>
  <c r="XU18" i="1" a="1"/>
  <c r="XU18" i="1" s="1"/>
  <c r="AM18" i="1" a="1"/>
  <c r="AM18" i="1" s="1"/>
  <c r="OM18" i="1" a="1"/>
  <c r="OM18" i="1" s="1"/>
  <c r="UP18" i="1" a="1"/>
  <c r="UP18" i="1" s="1"/>
  <c r="AAS18" i="1" a="1"/>
  <c r="AAS18" i="1" s="1"/>
  <c r="YW18" i="1" a="1"/>
  <c r="YW18" i="1" s="1"/>
  <c r="UV18" i="1" a="1"/>
  <c r="UV18" i="1" s="1"/>
  <c r="UF18" i="1" a="1"/>
  <c r="UF18" i="1" s="1"/>
  <c r="TP18" i="1" a="1"/>
  <c r="TP18" i="1" s="1"/>
  <c r="SZ18" i="1" a="1"/>
  <c r="SZ18" i="1" s="1"/>
  <c r="SJ18" i="1" a="1"/>
  <c r="SJ18" i="1" s="1"/>
  <c r="RT18" i="1" a="1"/>
  <c r="RT18" i="1" s="1"/>
  <c r="RD18" i="1" a="1"/>
  <c r="RD18" i="1" s="1"/>
  <c r="QN18" i="1" a="1"/>
  <c r="QN18" i="1" s="1"/>
  <c r="PX18" i="1" a="1"/>
  <c r="PX18" i="1" s="1"/>
  <c r="PH18" i="1" a="1"/>
  <c r="PH18" i="1" s="1"/>
  <c r="OR18" i="1" a="1"/>
  <c r="OR18" i="1" s="1"/>
  <c r="OB18" i="1" a="1"/>
  <c r="OB18" i="1" s="1"/>
  <c r="NL18" i="1" a="1"/>
  <c r="NL18" i="1" s="1"/>
  <c r="MV18" i="1" a="1"/>
  <c r="MV18" i="1" s="1"/>
  <c r="EC18" i="1" a="1"/>
  <c r="EC18" i="1" s="1"/>
  <c r="S18" i="1" a="1"/>
  <c r="S18" i="1" s="1"/>
  <c r="SE18" i="1" a="1"/>
  <c r="SE18" i="1" s="1"/>
  <c r="HR18" i="1" a="1"/>
  <c r="HR18" i="1" s="1"/>
  <c r="QX18" i="1" a="1"/>
  <c r="QX18" i="1" s="1"/>
  <c r="XJ18" i="1" a="1"/>
  <c r="XJ18" i="1" s="1"/>
  <c r="Q18" i="1" a="1"/>
  <c r="Q18" i="1" s="1"/>
  <c r="PS18" i="1" a="1"/>
  <c r="PS18" i="1" s="1"/>
  <c r="TJ18" i="1" a="1"/>
  <c r="TJ18" i="1" s="1"/>
  <c r="AAR18" i="1" a="1"/>
  <c r="AAR18" i="1" s="1"/>
  <c r="YV18" i="1" a="1"/>
  <c r="YV18" i="1" s="1"/>
  <c r="UU18" i="1" a="1"/>
  <c r="UU18" i="1" s="1"/>
  <c r="UE18" i="1" a="1"/>
  <c r="UE18" i="1" s="1"/>
  <c r="TO18" i="1" a="1"/>
  <c r="TO18" i="1" s="1"/>
  <c r="SY18" i="1" a="1"/>
  <c r="SY18" i="1" s="1"/>
  <c r="SI18" i="1" a="1"/>
  <c r="SI18" i="1" s="1"/>
  <c r="RS18" i="1" a="1"/>
  <c r="RS18" i="1" s="1"/>
  <c r="RC18" i="1" a="1"/>
  <c r="RC18" i="1" s="1"/>
  <c r="QM18" i="1" a="1"/>
  <c r="QM18" i="1" s="1"/>
  <c r="PW18" i="1" a="1"/>
  <c r="PW18" i="1" s="1"/>
  <c r="PG18" i="1" a="1"/>
  <c r="PG18" i="1" s="1"/>
  <c r="OQ18" i="1" a="1"/>
  <c r="OQ18" i="1" s="1"/>
  <c r="OA18" i="1" a="1"/>
  <c r="OA18" i="1" s="1"/>
  <c r="NK18" i="1" a="1"/>
  <c r="NK18" i="1" s="1"/>
  <c r="MU18" i="1" a="1"/>
  <c r="MU18" i="1" s="1"/>
  <c r="EB18" i="1" a="1"/>
  <c r="EB18" i="1" s="1"/>
  <c r="R18" i="1" a="1"/>
  <c r="R18" i="1" s="1"/>
  <c r="TZ18" i="1" a="1"/>
  <c r="TZ18" i="1" s="1"/>
  <c r="SU18" i="1" a="1"/>
  <c r="SU18" i="1" s="1"/>
  <c r="IH18" i="1" a="1"/>
  <c r="IH18" i="1" s="1"/>
  <c r="AAQ18" i="1" a="1"/>
  <c r="AAQ18" i="1" s="1"/>
  <c r="UT18" i="1" a="1"/>
  <c r="UT18" i="1" s="1"/>
  <c r="UD18" i="1" a="1"/>
  <c r="UD18" i="1" s="1"/>
  <c r="TN18" i="1" a="1"/>
  <c r="TN18" i="1" s="1"/>
  <c r="SX18" i="1" a="1"/>
  <c r="SX18" i="1" s="1"/>
  <c r="SH18" i="1" a="1"/>
  <c r="SH18" i="1" s="1"/>
  <c r="RR18" i="1" a="1"/>
  <c r="RR18" i="1" s="1"/>
  <c r="RB18" i="1" a="1"/>
  <c r="RB18" i="1" s="1"/>
  <c r="QL18" i="1" a="1"/>
  <c r="QL18" i="1" s="1"/>
  <c r="PV18" i="1" a="1"/>
  <c r="PV18" i="1" s="1"/>
  <c r="PF18" i="1" a="1"/>
  <c r="PF18" i="1" s="1"/>
  <c r="OP18" i="1" a="1"/>
  <c r="OP18" i="1" s="1"/>
  <c r="NZ18" i="1" a="1"/>
  <c r="NZ18" i="1" s="1"/>
  <c r="NJ18" i="1" a="1"/>
  <c r="NJ18" i="1" s="1"/>
  <c r="MT18" i="1" a="1"/>
  <c r="MT18" i="1" s="1"/>
  <c r="EA18" i="1" a="1"/>
  <c r="EA18" i="1" s="1"/>
  <c r="VG18" i="1" a="1"/>
  <c r="VG18" i="1" s="1"/>
  <c r="RO18" i="1" a="1"/>
  <c r="RO18" i="1" s="1"/>
  <c r="ER18" i="1" a="1"/>
  <c r="ER18" i="1" s="1"/>
  <c r="AP18" i="1" a="1"/>
  <c r="AP18" i="1" s="1"/>
  <c r="VF18" i="1" a="1"/>
  <c r="VF18" i="1" s="1"/>
  <c r="AAP18" i="1" a="1"/>
  <c r="AAP18" i="1" s="1"/>
  <c r="VI18" i="1" a="1"/>
  <c r="VI18" i="1" s="1"/>
  <c r="US18" i="1" a="1"/>
  <c r="US18" i="1" s="1"/>
  <c r="UC18" i="1" a="1"/>
  <c r="UC18" i="1" s="1"/>
  <c r="TM18" i="1" a="1"/>
  <c r="TM18" i="1" s="1"/>
  <c r="SW18" i="1" a="1"/>
  <c r="SW18" i="1" s="1"/>
  <c r="SG18" i="1" a="1"/>
  <c r="SG18" i="1" s="1"/>
  <c r="RQ18" i="1" a="1"/>
  <c r="RQ18" i="1" s="1"/>
  <c r="RA18" i="1" a="1"/>
  <c r="RA18" i="1" s="1"/>
  <c r="QK18" i="1" a="1"/>
  <c r="QK18" i="1" s="1"/>
  <c r="PU18" i="1" a="1"/>
  <c r="PU18" i="1" s="1"/>
  <c r="PE18" i="1" a="1"/>
  <c r="PE18" i="1" s="1"/>
  <c r="OO18" i="1" a="1"/>
  <c r="OO18" i="1" s="1"/>
  <c r="NY18" i="1" a="1"/>
  <c r="NY18" i="1" s="1"/>
  <c r="NI18" i="1" a="1"/>
  <c r="NI18" i="1" s="1"/>
  <c r="MS18" i="1" a="1"/>
  <c r="MS18" i="1" s="1"/>
  <c r="HT18" i="1" a="1"/>
  <c r="HT18" i="1" s="1"/>
  <c r="DJ18" i="1" a="1"/>
  <c r="DJ18" i="1" s="1"/>
  <c r="P18" i="1" a="1"/>
  <c r="P18" i="1" s="1"/>
  <c r="UQ18" i="1" a="1"/>
  <c r="UQ18" i="1" s="1"/>
  <c r="TK18" i="1" a="1"/>
  <c r="TK18" i="1" s="1"/>
  <c r="PC18" i="1" a="1"/>
  <c r="PC18" i="1" s="1"/>
  <c r="EQ18" i="1" a="1"/>
  <c r="EQ18" i="1" s="1"/>
  <c r="AO18" i="1" a="1"/>
  <c r="AO18" i="1" s="1"/>
  <c r="NW18" i="1" a="1"/>
  <c r="NW18" i="1" s="1"/>
  <c r="N18" i="1" a="1"/>
  <c r="N18" i="1" s="1"/>
  <c r="AAO18" i="1" a="1"/>
  <c r="AAO18" i="1" s="1"/>
  <c r="VH18" i="1" a="1"/>
  <c r="VH18" i="1" s="1"/>
  <c r="UR18" i="1" a="1"/>
  <c r="UR18" i="1" s="1"/>
  <c r="UB18" i="1" a="1"/>
  <c r="UB18" i="1" s="1"/>
  <c r="TL18" i="1" a="1"/>
  <c r="TL18" i="1" s="1"/>
  <c r="SV18" i="1" a="1"/>
  <c r="SV18" i="1" s="1"/>
  <c r="SF18" i="1" a="1"/>
  <c r="SF18" i="1" s="1"/>
  <c r="RP18" i="1" a="1"/>
  <c r="RP18" i="1" s="1"/>
  <c r="QZ18" i="1" a="1"/>
  <c r="QZ18" i="1" s="1"/>
  <c r="QJ18" i="1" a="1"/>
  <c r="QJ18" i="1" s="1"/>
  <c r="PT18" i="1" a="1"/>
  <c r="PT18" i="1" s="1"/>
  <c r="PD18" i="1" a="1"/>
  <c r="PD18" i="1" s="1"/>
  <c r="ON18" i="1" a="1"/>
  <c r="ON18" i="1" s="1"/>
  <c r="NX18" i="1" a="1"/>
  <c r="NX18" i="1" s="1"/>
  <c r="NH18" i="1" a="1"/>
  <c r="NH18" i="1" s="1"/>
  <c r="MR18" i="1" a="1"/>
  <c r="MR18" i="1" s="1"/>
  <c r="HS18" i="1" a="1"/>
  <c r="HS18" i="1" s="1"/>
  <c r="DI18" i="1" a="1"/>
  <c r="DI18" i="1" s="1"/>
  <c r="O18" i="1" a="1"/>
  <c r="O18" i="1" s="1"/>
  <c r="NG18" i="1" a="1"/>
  <c r="NG18" i="1" s="1"/>
  <c r="SD18" i="1" a="1"/>
  <c r="SD18" i="1" s="1"/>
  <c r="XT18" i="1" a="1"/>
  <c r="XT18" i="1" s="1"/>
  <c r="XS18" i="1" a="1"/>
  <c r="XS18" i="1" s="1"/>
  <c r="AAZ18" i="1" a="1"/>
  <c r="AAZ18" i="1" s="1"/>
  <c r="AAY18" i="1" a="1"/>
  <c r="AAY18" i="1" s="1"/>
  <c r="AAX18" i="1" a="1"/>
  <c r="AAX18" i="1" s="1"/>
  <c r="AAW18" i="1" a="1"/>
  <c r="AAW18" i="1" s="1"/>
  <c r="AAV18" i="1" a="1"/>
  <c r="AAV18" i="1" s="1"/>
  <c r="UY18" i="1" a="1"/>
  <c r="UY18" i="1" s="1"/>
  <c r="UI18" i="1" a="1"/>
  <c r="UI18" i="1" s="1"/>
  <c r="TS18" i="1" a="1"/>
  <c r="TS18" i="1" s="1"/>
  <c r="TC18" i="1" a="1"/>
  <c r="TC18" i="1" s="1"/>
  <c r="SM18" i="1" a="1"/>
  <c r="SM18" i="1" s="1"/>
  <c r="RW18" i="1" a="1"/>
  <c r="RW18" i="1" s="1"/>
  <c r="RG18" i="1" a="1"/>
  <c r="RG18" i="1" s="1"/>
  <c r="QQ18" i="1" a="1"/>
  <c r="QQ18" i="1" s="1"/>
  <c r="QA18" i="1" a="1"/>
  <c r="QA18" i="1" s="1"/>
  <c r="PK18" i="1" a="1"/>
  <c r="PK18" i="1" s="1"/>
  <c r="OU18" i="1" a="1"/>
  <c r="OU18" i="1" s="1"/>
  <c r="OE18" i="1" a="1"/>
  <c r="OE18" i="1" s="1"/>
  <c r="NO18" i="1" a="1"/>
  <c r="NO18" i="1" s="1"/>
  <c r="MY18" i="1" a="1"/>
  <c r="MY18" i="1" s="1"/>
  <c r="EF18" i="1" a="1"/>
  <c r="EF18" i="1" s="1"/>
  <c r="SP18" i="1" a="1"/>
  <c r="SP18" i="1" s="1"/>
  <c r="PZ18" i="1" a="1"/>
  <c r="PZ18" i="1" s="1"/>
  <c r="NT18" i="1" a="1"/>
  <c r="NT18" i="1" s="1"/>
  <c r="RV18" i="1" a="1"/>
  <c r="RV18" i="1" s="1"/>
  <c r="VE18" i="1" a="1"/>
  <c r="VE18" i="1" s="1"/>
  <c r="TW18" i="1" a="1"/>
  <c r="TW18" i="1" s="1"/>
  <c r="RH18" i="1" a="1"/>
  <c r="RH18" i="1" s="1"/>
  <c r="PR18" i="1" a="1"/>
  <c r="PR18" i="1" s="1"/>
  <c r="OK18" i="1" a="1"/>
  <c r="OK18" i="1" s="1"/>
  <c r="ND18" i="1" a="1"/>
  <c r="ND18" i="1" s="1"/>
  <c r="QH18" i="1" a="1"/>
  <c r="QH18" i="1" s="1"/>
  <c r="U18" i="1" a="1"/>
  <c r="U18" i="1" s="1"/>
  <c r="OX18" i="1" a="1"/>
  <c r="OX18" i="1" s="1"/>
  <c r="SO18" i="1" a="1"/>
  <c r="SO18" i="1" s="1"/>
  <c r="EE18" i="1" a="1"/>
  <c r="EE18" i="1" s="1"/>
  <c r="QE18" i="1" a="1"/>
  <c r="QE18" i="1" s="1"/>
  <c r="TY18" i="1" a="1"/>
  <c r="TY18" i="1" s="1"/>
  <c r="VD18" i="1" a="1"/>
  <c r="VD18" i="1" s="1"/>
  <c r="TV18" i="1" a="1"/>
  <c r="TV18" i="1" s="1"/>
  <c r="RF18" i="1" a="1"/>
  <c r="RF18" i="1" s="1"/>
  <c r="PQ18" i="1" a="1"/>
  <c r="PQ18" i="1" s="1"/>
  <c r="OJ18" i="1" a="1"/>
  <c r="OJ18" i="1" s="1"/>
  <c r="NC18" i="1" a="1"/>
  <c r="NC18" i="1" s="1"/>
  <c r="EM18" i="1" a="1"/>
  <c r="EM18" i="1" s="1"/>
  <c r="SN18" i="1" a="1"/>
  <c r="SN18" i="1" s="1"/>
  <c r="AK18" i="1" a="1"/>
  <c r="AK18" i="1" s="1"/>
  <c r="PB18" i="1" a="1"/>
  <c r="PB18" i="1" s="1"/>
  <c r="J18" i="1" a="1"/>
  <c r="J18" i="1" s="1"/>
  <c r="EI18" i="1" a="1"/>
  <c r="EI18" i="1" s="1"/>
  <c r="RJ18" i="1" a="1"/>
  <c r="RJ18" i="1" s="1"/>
  <c r="AAU18" i="1" a="1"/>
  <c r="AAU18" i="1" s="1"/>
  <c r="VC18" i="1" a="1"/>
  <c r="VC18" i="1" s="1"/>
  <c r="TU18" i="1" a="1"/>
  <c r="TU18" i="1" s="1"/>
  <c r="QW18" i="1" a="1"/>
  <c r="QW18" i="1" s="1"/>
  <c r="PP18" i="1" a="1"/>
  <c r="PP18" i="1" s="1"/>
  <c r="OI18" i="1" a="1"/>
  <c r="OI18" i="1" s="1"/>
  <c r="NB18" i="1" a="1"/>
  <c r="NB18" i="1" s="1"/>
  <c r="SL18" i="1" a="1"/>
  <c r="SL18" i="1" s="1"/>
  <c r="AJ18" i="1" a="1"/>
  <c r="AJ18" i="1" s="1"/>
  <c r="VB18" i="1" a="1"/>
  <c r="VB18" i="1" s="1"/>
  <c r="TT18" i="1" a="1"/>
  <c r="TT18" i="1" s="1"/>
  <c r="QV18" i="1" a="1"/>
  <c r="QV18" i="1" s="1"/>
  <c r="PO18" i="1" a="1"/>
  <c r="PO18" i="1" s="1"/>
  <c r="OH18" i="1" a="1"/>
  <c r="OH18" i="1" s="1"/>
  <c r="NA18" i="1" a="1"/>
  <c r="NA18" i="1" s="1"/>
  <c r="QR18" i="1" a="1"/>
  <c r="QR18" i="1" s="1"/>
  <c r="FA18" i="1" a="1"/>
  <c r="FA18" i="1" s="1"/>
  <c r="EL18" i="1" a="1"/>
  <c r="EL18" i="1" s="1"/>
  <c r="EJ18" i="1" a="1"/>
  <c r="EJ18" i="1" s="1"/>
  <c r="PJ18" i="1" a="1"/>
  <c r="PJ18" i="1" s="1"/>
  <c r="NF18" i="1" a="1"/>
  <c r="NF18" i="1" s="1"/>
  <c r="TF18" i="1" a="1"/>
  <c r="TF18" i="1" s="1"/>
  <c r="RX18" i="1" a="1"/>
  <c r="RX18" i="1" s="1"/>
  <c r="SC18" i="1" a="1"/>
  <c r="SC18" i="1" s="1"/>
  <c r="AI18" i="1" a="1"/>
  <c r="AI18" i="1" s="1"/>
  <c r="VA18" i="1" a="1"/>
  <c r="VA18" i="1" s="1"/>
  <c r="TR18" i="1" a="1"/>
  <c r="TR18" i="1" s="1"/>
  <c r="QU18" i="1" a="1"/>
  <c r="QU18" i="1" s="1"/>
  <c r="PN18" i="1" a="1"/>
  <c r="PN18" i="1" s="1"/>
  <c r="OG18" i="1" a="1"/>
  <c r="OG18" i="1" s="1"/>
  <c r="MZ18" i="1" a="1"/>
  <c r="MZ18" i="1" s="1"/>
  <c r="FD18" i="1" a="1"/>
  <c r="FD18" i="1" s="1"/>
  <c r="SB18" i="1" a="1"/>
  <c r="SB18" i="1" s="1"/>
  <c r="MX18" i="1" a="1"/>
  <c r="MX18" i="1" s="1"/>
  <c r="NU18" i="1" a="1"/>
  <c r="NU18" i="1" s="1"/>
  <c r="UN18" i="1" a="1"/>
  <c r="UN18" i="1" s="1"/>
  <c r="EH18" i="1" a="1"/>
  <c r="EH18" i="1" s="1"/>
  <c r="OZ18" i="1" a="1"/>
  <c r="OZ18" i="1" s="1"/>
  <c r="RY18" i="1" a="1"/>
  <c r="RY18" i="1" s="1"/>
  <c r="QP18" i="1" a="1"/>
  <c r="QP18" i="1" s="1"/>
  <c r="TE18" i="1" a="1"/>
  <c r="TE18" i="1" s="1"/>
  <c r="XR18" i="1" a="1"/>
  <c r="XR18" i="1" s="1"/>
  <c r="UZ18" i="1" a="1"/>
  <c r="UZ18" i="1" s="1"/>
  <c r="TI18" i="1" a="1"/>
  <c r="TI18" i="1" s="1"/>
  <c r="QT18" i="1" a="1"/>
  <c r="QT18" i="1" s="1"/>
  <c r="PM18" i="1" a="1"/>
  <c r="PM18" i="1" s="1"/>
  <c r="OF18" i="1" a="1"/>
  <c r="OF18" i="1" s="1"/>
  <c r="TG18" i="1" a="1"/>
  <c r="TG18" i="1" s="1"/>
  <c r="DQ18" i="1" a="1"/>
  <c r="DQ18" i="1" s="1"/>
  <c r="UM18" i="1" a="1"/>
  <c r="UM18" i="1" s="1"/>
  <c r="NQ18" i="1" a="1"/>
  <c r="NQ18" i="1" s="1"/>
  <c r="I18" i="1" a="1"/>
  <c r="I18" i="1" s="1"/>
  <c r="SA18" i="1" a="1"/>
  <c r="SA18" i="1" s="1"/>
  <c r="MP18" i="1" a="1"/>
  <c r="MP18" i="1" s="1"/>
  <c r="UX18" i="1" a="1"/>
  <c r="UX18" i="1" s="1"/>
  <c r="TH18" i="1" a="1"/>
  <c r="TH18" i="1" s="1"/>
  <c r="QS18" i="1" a="1"/>
  <c r="QS18" i="1" s="1"/>
  <c r="PL18" i="1" a="1"/>
  <c r="PL18" i="1" s="1"/>
  <c r="OD18" i="1" a="1"/>
  <c r="OD18" i="1" s="1"/>
  <c r="Z18" i="1" a="1"/>
  <c r="Z18" i="1" s="1"/>
  <c r="RZ18" i="1" a="1"/>
  <c r="RZ18" i="1" s="1"/>
  <c r="NV18" i="1" a="1"/>
  <c r="NV18" i="1" s="1"/>
  <c r="MO18" i="1" a="1"/>
  <c r="MO18" i="1" s="1"/>
  <c r="UO18" i="1" a="1"/>
  <c r="UO18" i="1" s="1"/>
  <c r="PA18" i="1" a="1"/>
  <c r="PA18" i="1" s="1"/>
  <c r="NS18" i="1" a="1"/>
  <c r="NS18" i="1" s="1"/>
  <c r="EK18" i="1" a="1"/>
  <c r="EK18" i="1" s="1"/>
  <c r="XN18" i="1" a="1"/>
  <c r="XN18" i="1" s="1"/>
  <c r="QG18" i="1" a="1"/>
  <c r="QG18" i="1" s="1"/>
  <c r="UL18" i="1" a="1"/>
  <c r="UL18" i="1" s="1"/>
  <c r="TD18" i="1" a="1"/>
  <c r="TD18" i="1" s="1"/>
  <c r="RN18" i="1" a="1"/>
  <c r="RN18" i="1" s="1"/>
  <c r="QF18" i="1" a="1"/>
  <c r="QF18" i="1" s="1"/>
  <c r="OY18" i="1" a="1"/>
  <c r="OY18" i="1" s="1"/>
  <c r="NR18" i="1" a="1"/>
  <c r="NR18" i="1" s="1"/>
  <c r="UK18" i="1" a="1"/>
  <c r="UK18" i="1" s="1"/>
  <c r="TB18" i="1" a="1"/>
  <c r="TB18" i="1" s="1"/>
  <c r="RM18" i="1" a="1"/>
  <c r="RM18" i="1" s="1"/>
  <c r="ST18" i="1" a="1"/>
  <c r="ST18" i="1" s="1"/>
  <c r="UJ18" i="1" a="1"/>
  <c r="UJ18" i="1" s="1"/>
  <c r="RL18" i="1" a="1"/>
  <c r="RL18" i="1" s="1"/>
  <c r="SS18" i="1" a="1"/>
  <c r="SS18" i="1" s="1"/>
  <c r="QD18" i="1" a="1"/>
  <c r="QD18" i="1" s="1"/>
  <c r="OW18" i="1" a="1"/>
  <c r="OW18" i="1" s="1"/>
  <c r="NP18" i="1" a="1"/>
  <c r="NP18" i="1" s="1"/>
  <c r="UH18" i="1" a="1"/>
  <c r="UH18" i="1" s="1"/>
  <c r="RK18" i="1" a="1"/>
  <c r="RK18" i="1" s="1"/>
  <c r="SR18" i="1" a="1"/>
  <c r="SR18" i="1" s="1"/>
  <c r="QC18" i="1" a="1"/>
  <c r="QC18" i="1" s="1"/>
  <c r="OV18" i="1" a="1"/>
  <c r="OV18" i="1" s="1"/>
  <c r="NN18" i="1" a="1"/>
  <c r="NN18" i="1" s="1"/>
  <c r="SQ18" i="1" a="1"/>
  <c r="SQ18" i="1" s="1"/>
  <c r="QB18" i="1" a="1"/>
  <c r="QB18" i="1" s="1"/>
  <c r="OT18" i="1" a="1"/>
  <c r="OT18" i="1" s="1"/>
  <c r="TX18" i="1" a="1"/>
  <c r="TX18" i="1" s="1"/>
  <c r="RI18" i="1" a="1"/>
  <c r="RI18" i="1" s="1"/>
  <c r="OL18" i="1" a="1"/>
  <c r="OL18" i="1" s="1"/>
  <c r="NE18" i="1" a="1"/>
  <c r="NE18" i="1" s="1"/>
  <c r="EG18" i="1" a="1"/>
  <c r="EG18" i="1" s="1"/>
  <c r="BL42" i="1" a="1"/>
  <c r="BL42" i="1" s="1"/>
  <c r="BK42" i="1" a="1"/>
  <c r="BK42" i="1" s="1"/>
  <c r="BJ42" i="1" a="1"/>
  <c r="BJ42" i="1" s="1"/>
  <c r="BI42" i="1" a="1"/>
  <c r="BI42" i="1" s="1"/>
  <c r="BH42" i="1" a="1"/>
  <c r="BH42" i="1" s="1"/>
  <c r="BG42" i="1" a="1"/>
  <c r="BG42" i="1" s="1"/>
  <c r="BF42" i="1" a="1"/>
  <c r="BF42" i="1" s="1"/>
  <c r="BE42" i="1" a="1"/>
  <c r="BE42" i="1" s="1"/>
  <c r="BD42" i="1" a="1"/>
  <c r="BD42" i="1" s="1"/>
  <c r="B36" i="1"/>
  <c r="B20" i="1"/>
  <c r="YW86" i="1" a="1"/>
  <c r="YW86" i="1" s="1"/>
  <c r="YW107" i="1" s="1" a="1"/>
  <c r="YW107" i="1" s="1"/>
  <c r="AB65" i="1"/>
  <c r="AB86" i="1"/>
  <c r="DB49" i="1" a="1"/>
  <c r="DB49" i="1" s="1"/>
  <c r="AAU87" i="1"/>
  <c r="AAU108" i="1" s="1" a="1"/>
  <c r="AAU108" i="1" s="1"/>
  <c r="ER65" i="1"/>
  <c r="EQ65" i="1"/>
  <c r="EO85" i="1"/>
  <c r="FM65" i="1"/>
  <c r="EO65" i="1"/>
  <c r="W47" i="1"/>
  <c r="EU46" i="1"/>
  <c r="YX92" i="1" a="1"/>
  <c r="YX92" i="1" s="1"/>
  <c r="AS65" i="1"/>
  <c r="AT65" i="1"/>
  <c r="AE65" i="1"/>
  <c r="AF65" i="1"/>
  <c r="AG65" i="1"/>
  <c r="AH65" i="1"/>
  <c r="Y65" i="1"/>
  <c r="EW65" i="1" s="1"/>
  <c r="W65" i="1"/>
  <c r="EU65" i="1" s="1"/>
  <c r="X65" i="1"/>
  <c r="EV65" i="1" s="1"/>
  <c r="EW85" i="1"/>
  <c r="EV85" i="1"/>
  <c r="Y14" i="1"/>
  <c r="X14" i="1"/>
  <c r="W14" i="1"/>
  <c r="Y86" i="1"/>
  <c r="X86" i="1"/>
  <c r="W86" i="1"/>
  <c r="EU86" i="1" s="1"/>
  <c r="EP85" i="1"/>
  <c r="EN85" i="1"/>
  <c r="EP65" i="1"/>
  <c r="EN65" i="1"/>
  <c r="AK86" i="1"/>
  <c r="S79" i="1"/>
  <c r="S87" i="1" s="1"/>
  <c r="FZ87" i="1" s="1"/>
  <c r="FV85" i="1"/>
  <c r="Q86" i="1"/>
  <c r="AD87" i="1"/>
  <c r="AC87" i="1"/>
  <c r="R87" i="1"/>
  <c r="AH87" i="1"/>
  <c r="Q87" i="1"/>
  <c r="FW87" i="1" s="1"/>
  <c r="P87" i="1"/>
  <c r="O87" i="1"/>
  <c r="N87" i="1"/>
  <c r="AE87" i="1"/>
  <c r="AG87" i="1"/>
  <c r="AF87" i="1"/>
  <c r="V86" i="1"/>
  <c r="FW85" i="1"/>
  <c r="AAX87" i="1"/>
  <c r="AAX108" i="1" s="1" a="1"/>
  <c r="AAX108" i="1" s="1"/>
  <c r="AAY87" i="1"/>
  <c r="AAY108" i="1" s="1" a="1"/>
  <c r="AAY108" i="1" s="1"/>
  <c r="AAW87" i="1"/>
  <c r="AAW108" i="1" s="1" a="1"/>
  <c r="AAW108" i="1" s="1"/>
  <c r="YV87" i="1"/>
  <c r="YV108" i="1" s="1" a="1"/>
  <c r="YV108" i="1" s="1"/>
  <c r="AAZ87" i="1"/>
  <c r="AAZ108" i="1" s="1" a="1"/>
  <c r="AAZ108" i="1" s="1"/>
  <c r="AAT87" i="1"/>
  <c r="AAT108" i="1" s="1" a="1"/>
  <c r="AAT108" i="1" s="1"/>
  <c r="AAR87" i="1"/>
  <c r="AAR108" i="1" s="1" a="1"/>
  <c r="AAR108" i="1" s="1"/>
  <c r="AAS87" i="1"/>
  <c r="AAS108" i="1" s="1" a="1"/>
  <c r="AAS108" i="1" s="1"/>
  <c r="AAQ87" i="1"/>
  <c r="AAQ108" i="1" s="1" a="1"/>
  <c r="AAQ108" i="1" s="1"/>
  <c r="AAN87" i="1"/>
  <c r="AAN108" i="1" s="1" a="1"/>
  <c r="AAN108" i="1" s="1"/>
  <c r="AAO87" i="1"/>
  <c r="AAO108" i="1" s="1" a="1"/>
  <c r="AAO108" i="1" s="1"/>
  <c r="AAP87" i="1"/>
  <c r="AAP108" i="1" s="1" a="1"/>
  <c r="AAP108" i="1" s="1"/>
  <c r="LP85" i="1"/>
  <c r="KW85" i="1"/>
  <c r="KU85" i="1"/>
  <c r="LV85" i="1"/>
  <c r="LU85" i="1"/>
  <c r="LT85" i="1"/>
  <c r="JZ85" i="1"/>
  <c r="JY85" i="1"/>
  <c r="LS85" i="1"/>
  <c r="KV85" i="1"/>
  <c r="LO85" i="1"/>
  <c r="LR85" i="1"/>
  <c r="KX85" i="1"/>
  <c r="LQ85" i="1"/>
  <c r="KT85" i="1"/>
  <c r="KS85" i="1"/>
  <c r="KR85" i="1"/>
  <c r="JX85" i="1"/>
  <c r="KQ85" i="1"/>
  <c r="JW85" i="1"/>
  <c r="JV85" i="1"/>
  <c r="JU85" i="1"/>
  <c r="JT85" i="1"/>
  <c r="JS85" i="1"/>
  <c r="KA6" i="1"/>
  <c r="KA7" i="1" s="1"/>
  <c r="JW7" i="1"/>
  <c r="LZ6" i="1"/>
  <c r="LV7" i="1"/>
  <c r="LV86" i="1"/>
  <c r="LU86" i="1"/>
  <c r="LT86" i="1"/>
  <c r="LS86" i="1"/>
  <c r="LR86" i="1"/>
  <c r="KX86" i="1"/>
  <c r="LQ86" i="1"/>
  <c r="KW86" i="1"/>
  <c r="LP86" i="1"/>
  <c r="KV86" i="1"/>
  <c r="LO86" i="1"/>
  <c r="KU86" i="1"/>
  <c r="KT86" i="1"/>
  <c r="JZ86" i="1"/>
  <c r="KS86" i="1"/>
  <c r="JY86" i="1"/>
  <c r="KR86" i="1"/>
  <c r="JX86" i="1"/>
  <c r="KQ86" i="1"/>
  <c r="JW86" i="1"/>
  <c r="JV86" i="1"/>
  <c r="JU86" i="1"/>
  <c r="JT86" i="1"/>
  <c r="JS86" i="1"/>
  <c r="ZA89" i="1" a="1"/>
  <c r="ZA89" i="1" s="1"/>
  <c r="ZA91" i="1" s="1" a="1"/>
  <c r="ZA91" i="1" s="1"/>
  <c r="ZA93" i="1" s="1" a="1"/>
  <c r="ZA93" i="1" s="1"/>
  <c r="ZA95" i="1" s="1" a="1"/>
  <c r="ZA95" i="1" s="1"/>
  <c r="ZA97" i="1" s="1" a="1"/>
  <c r="ZA97" i="1" s="1"/>
  <c r="ZA99" i="1" s="1" a="1"/>
  <c r="ZA99" i="1" s="1"/>
  <c r="ZA101" i="1" s="1" a="1"/>
  <c r="ZA101" i="1" s="1"/>
  <c r="ZA103" i="1" s="1" a="1"/>
  <c r="ZA103" i="1" s="1"/>
  <c r="ZA105" i="1" s="1" a="1"/>
  <c r="ZA105" i="1" s="1"/>
  <c r="ZA86" i="1" a="1"/>
  <c r="ZA86" i="1" s="1"/>
  <c r="ZA90" i="1" s="1" a="1"/>
  <c r="ZA90" i="1" s="1"/>
  <c r="ZA92" i="1" s="1" a="1"/>
  <c r="ZA92" i="1" s="1"/>
  <c r="ZA94" i="1" s="1" a="1"/>
  <c r="ZA94" i="1" s="1"/>
  <c r="ZA96" i="1" s="1" a="1"/>
  <c r="ZA96" i="1" s="1"/>
  <c r="ZA98" i="1" s="1" a="1"/>
  <c r="ZA98" i="1" s="1"/>
  <c r="ZA100" i="1" s="1" a="1"/>
  <c r="ZA100" i="1" s="1"/>
  <c r="ZA102" i="1" s="1" a="1"/>
  <c r="ZA102" i="1" s="1"/>
  <c r="ZA104" i="1" s="1" a="1"/>
  <c r="ZA104" i="1" s="1"/>
  <c r="MZ85" i="1"/>
  <c r="MY85" i="1"/>
  <c r="MX85" i="1"/>
  <c r="MW85" i="1"/>
  <c r="MV85" i="1"/>
  <c r="MU85" i="1"/>
  <c r="MT85" i="1"/>
  <c r="MS85" i="1"/>
  <c r="MR85" i="1"/>
  <c r="MQ85" i="1"/>
  <c r="MP85" i="1"/>
  <c r="MO85" i="1"/>
  <c r="MN85" i="1"/>
  <c r="MM85" i="1"/>
  <c r="KA12" i="1"/>
  <c r="KA122" i="1" s="1"/>
  <c r="KB12" i="1"/>
  <c r="KB117" i="1" s="1"/>
  <c r="KC12" i="1"/>
  <c r="KC122" i="1" s="1"/>
  <c r="KD12" i="1"/>
  <c r="KD117" i="1" s="1"/>
  <c r="KY12" i="1"/>
  <c r="KY117" i="1" s="1"/>
  <c r="KZ12" i="1"/>
  <c r="KZ122" i="1" s="1"/>
  <c r="ABJ10" i="1"/>
  <c r="ABJ117" i="1" s="1"/>
  <c r="LA12" i="1"/>
  <c r="LA119" i="1" s="1"/>
  <c r="LB12" i="1"/>
  <c r="LB117" i="1" s="1"/>
  <c r="LW12" i="1"/>
  <c r="LX12" i="1"/>
  <c r="LX117" i="1" s="1"/>
  <c r="LY12" i="1"/>
  <c r="LZ12" i="1"/>
  <c r="ABH10" i="1"/>
  <c r="MS86" i="1"/>
  <c r="MR86" i="1"/>
  <c r="MQ86" i="1"/>
  <c r="MP86" i="1"/>
  <c r="MO86" i="1"/>
  <c r="MN86" i="1"/>
  <c r="MM86" i="1"/>
  <c r="MZ86" i="1"/>
  <c r="MY86" i="1"/>
  <c r="MX86" i="1"/>
  <c r="MW86" i="1"/>
  <c r="MV86" i="1"/>
  <c r="MU86" i="1"/>
  <c r="MT86" i="1"/>
  <c r="NB6" i="1"/>
  <c r="NA12" i="1"/>
  <c r="NA119" i="1" s="1"/>
  <c r="B85" i="1"/>
  <c r="AK87" i="1"/>
  <c r="YX108" i="1" a="1"/>
  <c r="YX108" i="1" s="1"/>
  <c r="YZ108" i="1" a="1"/>
  <c r="YZ108" i="1" s="1"/>
  <c r="AAA108" i="1" a="1"/>
  <c r="AAA108" i="1" s="1"/>
  <c r="ZZ108" i="1" a="1"/>
  <c r="ZZ108" i="1" s="1"/>
  <c r="ZB108" i="1" a="1"/>
  <c r="ZB108" i="1" s="1"/>
  <c r="YX86" i="1" a="1"/>
  <c r="YX86" i="1" s="1"/>
  <c r="ZC86" i="1" s="1" a="1"/>
  <c r="ZC86" i="1" s="1"/>
  <c r="H88" i="1"/>
  <c r="YZ90" i="1"/>
  <c r="YX89" i="1" a="1"/>
  <c r="YX89" i="1" s="1"/>
  <c r="ZB89" i="1" a="1"/>
  <c r="ZB89" i="1" s="1"/>
  <c r="ZB91" i="1" s="1" a="1"/>
  <c r="ZB91" i="1" s="1"/>
  <c r="ZB93" i="1" s="1" a="1"/>
  <c r="ZB93" i="1" s="1"/>
  <c r="ZB95" i="1" s="1" a="1"/>
  <c r="ZB95" i="1" s="1"/>
  <c r="ZB97" i="1" s="1" a="1"/>
  <c r="ZB97" i="1" s="1"/>
  <c r="ZB99" i="1" s="1" a="1"/>
  <c r="ZB99" i="1" s="1"/>
  <c r="ZB101" i="1" s="1" a="1"/>
  <c r="ZB101" i="1" s="1"/>
  <c r="ZB103" i="1" s="1" a="1"/>
  <c r="ZB103" i="1" s="1"/>
  <c r="ZB105" i="1" s="1" a="1"/>
  <c r="ZB105" i="1" s="1"/>
  <c r="YY88" i="1" a="1"/>
  <c r="YY88" i="1" s="1"/>
  <c r="KU14" i="1"/>
  <c r="KU17" i="1" s="1"/>
  <c r="KU18" i="1" s="1" a="1"/>
  <c r="KU18" i="1" s="1"/>
  <c r="LD14" i="1"/>
  <c r="LD17" i="1" s="1"/>
  <c r="LD18" i="1" s="1" a="1"/>
  <c r="LD18" i="1" s="1"/>
  <c r="LJ14" i="1"/>
  <c r="LJ17" i="1" s="1"/>
  <c r="LJ18" i="1" s="1" a="1"/>
  <c r="LJ18" i="1" s="1"/>
  <c r="KF14" i="1"/>
  <c r="KF17" i="1" s="1"/>
  <c r="KF18" i="1" s="1" a="1"/>
  <c r="KF18" i="1" s="1"/>
  <c r="KG14" i="1"/>
  <c r="KG17" i="1" s="1"/>
  <c r="KG18" i="1" s="1" a="1"/>
  <c r="KG18" i="1" s="1"/>
  <c r="KZ14" i="1"/>
  <c r="KZ17" i="1" s="1"/>
  <c r="KZ18" i="1" s="1" a="1"/>
  <c r="KZ18" i="1" s="1"/>
  <c r="LA14" i="1"/>
  <c r="LA17" i="1" s="1"/>
  <c r="LA18" i="1" s="1" a="1"/>
  <c r="LA18" i="1" s="1"/>
  <c r="LC14" i="1"/>
  <c r="LC17" i="1" s="1"/>
  <c r="LC18" i="1" s="1" a="1"/>
  <c r="LC18" i="1" s="1"/>
  <c r="LF14" i="1"/>
  <c r="LF17" i="1" s="1"/>
  <c r="LF18" i="1" s="1" a="1"/>
  <c r="LF18" i="1" s="1"/>
  <c r="LK14" i="1"/>
  <c r="LK17" i="1" s="1"/>
  <c r="LK18" i="1" s="1" a="1"/>
  <c r="LK18" i="1" s="1"/>
  <c r="ME14" i="1"/>
  <c r="ME17" i="1" s="1"/>
  <c r="ME18" i="1" s="1" a="1"/>
  <c r="ME18" i="1" s="1"/>
  <c r="ACN14" i="1"/>
  <c r="ACN17" i="1" s="1"/>
  <c r="ACN18" i="1" s="1" a="1"/>
  <c r="ACN18" i="1" s="1"/>
  <c r="KD14" i="1"/>
  <c r="KD17" i="1" s="1"/>
  <c r="KD18" i="1" s="1" a="1"/>
  <c r="KD18" i="1" s="1"/>
  <c r="LE14" i="1"/>
  <c r="LE17" i="1" s="1"/>
  <c r="LE18" i="1" s="1" a="1"/>
  <c r="LE18" i="1" s="1"/>
  <c r="LO14" i="1"/>
  <c r="LO17" i="1" s="1"/>
  <c r="LO18" i="1" s="1" a="1"/>
  <c r="LO18" i="1" s="1"/>
  <c r="LP14" i="1"/>
  <c r="LP17" i="1" s="1"/>
  <c r="LP18" i="1" s="1" a="1"/>
  <c r="LP18" i="1" s="1"/>
  <c r="LQ14" i="1"/>
  <c r="LQ17" i="1" s="1"/>
  <c r="LQ18" i="1" s="1" a="1"/>
  <c r="LQ18" i="1" s="1"/>
  <c r="LR14" i="1"/>
  <c r="LR17" i="1" s="1"/>
  <c r="LR18" i="1" s="1" a="1"/>
  <c r="LR18" i="1" s="1"/>
  <c r="KA14" i="1"/>
  <c r="KA17" i="1" s="1"/>
  <c r="KA18" i="1" s="1" a="1"/>
  <c r="KA18" i="1" s="1"/>
  <c r="LS14" i="1"/>
  <c r="LS17" i="1" s="1"/>
  <c r="LS18" i="1" s="1" a="1"/>
  <c r="LS18" i="1" s="1"/>
  <c r="KB14" i="1"/>
  <c r="KB17" i="1" s="1"/>
  <c r="KB18" i="1" s="1" a="1"/>
  <c r="KB18" i="1" s="1"/>
  <c r="LT14" i="1"/>
  <c r="LT17" i="1" s="1"/>
  <c r="LT18" i="1" s="1" a="1"/>
  <c r="LT18" i="1" s="1"/>
  <c r="KC14" i="1"/>
  <c r="KC17" i="1" s="1"/>
  <c r="KC18" i="1" s="1" a="1"/>
  <c r="KC18" i="1" s="1"/>
  <c r="LU14" i="1"/>
  <c r="LU17" i="1" s="1"/>
  <c r="LU18" i="1" s="1" a="1"/>
  <c r="LU18" i="1" s="1"/>
  <c r="LV14" i="1"/>
  <c r="LV17" i="1" s="1"/>
  <c r="LV18" i="1" s="1" a="1"/>
  <c r="LV18" i="1" s="1"/>
  <c r="KE14" i="1"/>
  <c r="KE17" i="1" s="1"/>
  <c r="KE18" i="1" s="1" a="1"/>
  <c r="KE18" i="1" s="1"/>
  <c r="LW14" i="1"/>
  <c r="LW17" i="1" s="1"/>
  <c r="LW18" i="1" s="1" a="1"/>
  <c r="LW18" i="1" s="1"/>
  <c r="LX14" i="1"/>
  <c r="LX17" i="1" s="1"/>
  <c r="LX18" i="1" s="1" a="1"/>
  <c r="LX18" i="1" s="1"/>
  <c r="KH14" i="1"/>
  <c r="KH17" i="1" s="1"/>
  <c r="KH18" i="1" s="1" a="1"/>
  <c r="KH18" i="1" s="1"/>
  <c r="LZ14" i="1"/>
  <c r="LZ17" i="1" s="1"/>
  <c r="LZ18" i="1" s="1" a="1"/>
  <c r="LZ18" i="1" s="1"/>
  <c r="KI14" i="1"/>
  <c r="KI17" i="1" s="1"/>
  <c r="KI18" i="1" s="1" a="1"/>
  <c r="KI18" i="1" s="1"/>
  <c r="MD14" i="1"/>
  <c r="MD17" i="1" s="1"/>
  <c r="MD18" i="1" s="1" a="1"/>
  <c r="MD18" i="1" s="1"/>
  <c r="KJ14" i="1"/>
  <c r="KJ17" i="1" s="1"/>
  <c r="KJ18" i="1" s="1" a="1"/>
  <c r="KJ18" i="1" s="1"/>
  <c r="KK14" i="1"/>
  <c r="KK17" i="1" s="1"/>
  <c r="KK18" i="1" s="1" a="1"/>
  <c r="KK18" i="1" s="1"/>
  <c r="KL14" i="1"/>
  <c r="KL17" i="1" s="1"/>
  <c r="KL18" i="1" s="1" a="1"/>
  <c r="KL18" i="1" s="1"/>
  <c r="KP14" i="1"/>
  <c r="KP17" i="1" s="1"/>
  <c r="KP18" i="1" s="1" a="1"/>
  <c r="KP18" i="1" s="1"/>
  <c r="LY14" i="1"/>
  <c r="LY17" i="1" s="1"/>
  <c r="LY18" i="1" s="1" a="1"/>
  <c r="LY18" i="1" s="1"/>
  <c r="KV14" i="1"/>
  <c r="KV17" i="1" s="1"/>
  <c r="KV18" i="1" s="1" a="1"/>
  <c r="KV18" i="1" s="1"/>
  <c r="KW14" i="1"/>
  <c r="KW17" i="1" s="1"/>
  <c r="KW18" i="1" s="1" a="1"/>
  <c r="KW18" i="1" s="1"/>
  <c r="ADV14" i="1"/>
  <c r="ADV17" i="1" s="1"/>
  <c r="ADV18" i="1" s="1" a="1"/>
  <c r="ADV18" i="1" s="1"/>
  <c r="KX14" i="1"/>
  <c r="KX17" i="1" s="1"/>
  <c r="KX18" i="1" s="1" a="1"/>
  <c r="KX18" i="1" s="1"/>
  <c r="KY14" i="1"/>
  <c r="KY17" i="1" s="1"/>
  <c r="KY18" i="1" s="1" a="1"/>
  <c r="KY18" i="1" s="1"/>
  <c r="ABK14" i="1"/>
  <c r="ABK17" i="1" s="1"/>
  <c r="ABK18" i="1" s="1" a="1"/>
  <c r="ABK18" i="1" s="1"/>
  <c r="LB14" i="1"/>
  <c r="LB17" i="1" s="1"/>
  <c r="LB18" i="1" s="1" a="1"/>
  <c r="LB18" i="1" s="1"/>
  <c r="U921" i="7"/>
  <c r="U922" i="7" s="1"/>
  <c r="L922" i="7" s="1"/>
  <c r="U922" i="8"/>
  <c r="U923" i="8" s="1"/>
  <c r="L921" i="8"/>
  <c r="L920" i="8"/>
  <c r="LW6" i="1"/>
  <c r="LW7" i="1" s="1"/>
  <c r="LX6" i="1"/>
  <c r="LX7" i="1" s="1"/>
  <c r="LY6" i="1"/>
  <c r="LY7" i="1" s="1"/>
  <c r="KB6" i="1"/>
  <c r="KB7" i="1" s="1"/>
  <c r="KC6" i="1"/>
  <c r="KC7" i="1" s="1"/>
  <c r="KD6" i="1"/>
  <c r="KD7" i="1" s="1"/>
  <c r="KM130" i="1"/>
  <c r="KM14" i="1"/>
  <c r="KM17" i="1" s="1"/>
  <c r="KM18" i="1" s="1" a="1"/>
  <c r="KM18" i="1" s="1"/>
  <c r="LG130" i="1"/>
  <c r="LG14" i="1"/>
  <c r="LG17" i="1" s="1"/>
  <c r="LG18" i="1" s="1" a="1"/>
  <c r="LG18" i="1" s="1"/>
  <c r="MA130" i="1"/>
  <c r="MA14" i="1"/>
  <c r="MA17" i="1" s="1"/>
  <c r="MA18" i="1" s="1" a="1"/>
  <c r="MA18" i="1" s="1"/>
  <c r="KO130" i="1"/>
  <c r="KO14" i="1"/>
  <c r="KO17" i="1" s="1"/>
  <c r="KO18" i="1" s="1" a="1"/>
  <c r="KO18" i="1" s="1"/>
  <c r="LI130" i="1"/>
  <c r="LI14" i="1"/>
  <c r="LI17" i="1" s="1"/>
  <c r="LI18" i="1" s="1" a="1"/>
  <c r="LI18" i="1" s="1"/>
  <c r="MC130" i="1"/>
  <c r="MC14" i="1"/>
  <c r="MC17" i="1" s="1"/>
  <c r="MC18" i="1" s="1" a="1"/>
  <c r="MC18" i="1" s="1"/>
  <c r="KN14" i="1"/>
  <c r="KN17" i="1" s="1"/>
  <c r="KN18" i="1" s="1" a="1"/>
  <c r="KN18" i="1" s="1"/>
  <c r="LH14" i="1"/>
  <c r="LH17" i="1" s="1"/>
  <c r="LH18" i="1" s="1" a="1"/>
  <c r="LH18" i="1" s="1"/>
  <c r="MB14" i="1"/>
  <c r="MB17" i="1" s="1"/>
  <c r="MB18" i="1" s="1" a="1"/>
  <c r="MB18" i="1" s="1"/>
  <c r="LL14" i="1"/>
  <c r="LL17" i="1" s="1"/>
  <c r="LL18" i="1" s="1" a="1"/>
  <c r="LL18" i="1" s="1"/>
  <c r="MF14" i="1"/>
  <c r="MF17" i="1" s="1"/>
  <c r="MF18" i="1" s="1" a="1"/>
  <c r="MF18" i="1" s="1"/>
  <c r="LM14" i="1"/>
  <c r="LM17" i="1" s="1"/>
  <c r="LM18" i="1" s="1" a="1"/>
  <c r="LM18" i="1" s="1"/>
  <c r="MG14" i="1"/>
  <c r="MG17" i="1" s="1"/>
  <c r="MG18" i="1" s="1" a="1"/>
  <c r="MG18" i="1" s="1"/>
  <c r="MH14" i="1"/>
  <c r="MH17" i="1" s="1"/>
  <c r="MH18" i="1" s="1" a="1"/>
  <c r="MH18" i="1" s="1"/>
  <c r="MI14" i="1"/>
  <c r="MI17" i="1" s="1"/>
  <c r="MI18" i="1" s="1" a="1"/>
  <c r="MI18" i="1" s="1"/>
  <c r="MJ14" i="1"/>
  <c r="MJ17" i="1" s="1"/>
  <c r="MJ18" i="1" s="1" a="1"/>
  <c r="MJ18" i="1" s="1"/>
  <c r="MK14" i="1"/>
  <c r="MK17" i="1" s="1"/>
  <c r="MK18" i="1" s="1" a="1"/>
  <c r="MK18" i="1" s="1"/>
  <c r="ML14" i="1"/>
  <c r="ML17" i="1" s="1"/>
  <c r="ML18" i="1" s="1" a="1"/>
  <c r="ML18" i="1" s="1"/>
  <c r="JS14" i="1"/>
  <c r="JS17" i="1" s="1"/>
  <c r="JS18" i="1" s="1" a="1"/>
  <c r="JS18" i="1" s="1"/>
  <c r="ADX49" i="1" a="1"/>
  <c r="ADX49" i="1" s="1"/>
  <c r="JT14" i="1"/>
  <c r="JT17" i="1" s="1"/>
  <c r="JT18" i="1" s="1" a="1"/>
  <c r="JT18" i="1" s="1"/>
  <c r="JU14" i="1"/>
  <c r="JU17" i="1" s="1"/>
  <c r="JU18" i="1" s="1" a="1"/>
  <c r="JU18" i="1" s="1"/>
  <c r="JV14" i="1"/>
  <c r="JV17" i="1" s="1"/>
  <c r="JV18" i="1" s="1" a="1"/>
  <c r="JV18" i="1" s="1"/>
  <c r="LN14" i="1"/>
  <c r="LN17" i="1" s="1"/>
  <c r="LN18" i="1" s="1" a="1"/>
  <c r="LN18" i="1" s="1"/>
  <c r="JW14" i="1"/>
  <c r="JW17" i="1" s="1"/>
  <c r="JW18" i="1" s="1" a="1"/>
  <c r="JW18" i="1" s="1"/>
  <c r="KQ14" i="1"/>
  <c r="KQ17" i="1" s="1"/>
  <c r="KQ18" i="1" s="1" a="1"/>
  <c r="KQ18" i="1" s="1"/>
  <c r="JX14" i="1"/>
  <c r="JX17" i="1" s="1"/>
  <c r="JX18" i="1" s="1" a="1"/>
  <c r="JX18" i="1" s="1"/>
  <c r="KR14" i="1"/>
  <c r="KR17" i="1" s="1"/>
  <c r="KR18" i="1" s="1" a="1"/>
  <c r="KR18" i="1" s="1"/>
  <c r="JY14" i="1"/>
  <c r="JY17" i="1" s="1"/>
  <c r="JY18" i="1" s="1" a="1"/>
  <c r="JY18" i="1" s="1"/>
  <c r="KS14" i="1"/>
  <c r="KS17" i="1" s="1"/>
  <c r="KS18" i="1" s="1" a="1"/>
  <c r="KS18" i="1" s="1"/>
  <c r="JZ14" i="1"/>
  <c r="JZ17" i="1" s="1"/>
  <c r="JZ18" i="1" s="1" a="1"/>
  <c r="JZ18" i="1" s="1"/>
  <c r="KT14" i="1"/>
  <c r="KT17" i="1" s="1"/>
  <c r="KT18" i="1" s="1" a="1"/>
  <c r="KT18" i="1" s="1"/>
  <c r="ABH14" i="1"/>
  <c r="ABH17" i="1" s="1"/>
  <c r="ABH18" i="1" s="1" a="1"/>
  <c r="ABH18" i="1" s="1"/>
  <c r="ABS14" i="1"/>
  <c r="ABS17" i="1" s="1"/>
  <c r="ABS18" i="1" s="1" a="1"/>
  <c r="ABS18" i="1" s="1"/>
  <c r="ABR14" i="1"/>
  <c r="ABR17" i="1" s="1"/>
  <c r="ABR18" i="1" s="1" a="1"/>
  <c r="ABR18" i="1" s="1"/>
  <c r="ABT14" i="1"/>
  <c r="ABT17" i="1" s="1"/>
  <c r="ABT18" i="1" s="1" a="1"/>
  <c r="ABT18" i="1" s="1"/>
  <c r="ABU14" i="1"/>
  <c r="ABU17" i="1" s="1"/>
  <c r="ABU18" i="1" s="1" a="1"/>
  <c r="ABU18" i="1" s="1"/>
  <c r="ADG14" i="1"/>
  <c r="ADG17" i="1" s="1"/>
  <c r="ADG18" i="1" s="1" a="1"/>
  <c r="ADG18" i="1" s="1"/>
  <c r="ABQ14" i="1"/>
  <c r="ABQ17" i="1" s="1"/>
  <c r="ABQ18" i="1" s="1" a="1"/>
  <c r="ABQ18" i="1" s="1"/>
  <c r="U922" i="6"/>
  <c r="L921" i="6"/>
  <c r="L920" i="6"/>
  <c r="ACO14" i="1"/>
  <c r="ACO17" i="1" s="1"/>
  <c r="ACO18" i="1" s="1" a="1"/>
  <c r="ACO18" i="1" s="1"/>
  <c r="ACZ14" i="1"/>
  <c r="ACZ17" i="1" s="1"/>
  <c r="ACZ18" i="1" s="1" a="1"/>
  <c r="ACZ18" i="1" s="1"/>
  <c r="ADA14" i="1"/>
  <c r="ADA17" i="1" s="1"/>
  <c r="ADA18" i="1" s="1" a="1"/>
  <c r="ADA18" i="1" s="1"/>
  <c r="ADB14" i="1"/>
  <c r="ADB17" i="1" s="1"/>
  <c r="ADB18" i="1" s="1" a="1"/>
  <c r="ADB18" i="1" s="1"/>
  <c r="ADC14" i="1"/>
  <c r="ADC17" i="1" s="1"/>
  <c r="ADC18" i="1" s="1" a="1"/>
  <c r="ADC18" i="1" s="1"/>
  <c r="ADD14" i="1"/>
  <c r="ADD17" i="1" s="1"/>
  <c r="ADD18" i="1" s="1" a="1"/>
  <c r="ADD18" i="1" s="1"/>
  <c r="ADE14" i="1"/>
  <c r="ADE17" i="1" s="1"/>
  <c r="ADE18" i="1" s="1" a="1"/>
  <c r="ADE18" i="1" s="1"/>
  <c r="ADF14" i="1"/>
  <c r="ADF17" i="1" s="1"/>
  <c r="ADF18" i="1" s="1" a="1"/>
  <c r="ADF18" i="1" s="1"/>
  <c r="ADH14" i="1"/>
  <c r="ADH17" i="1" s="1"/>
  <c r="ADH18" i="1" s="1" a="1"/>
  <c r="ADH18" i="1" s="1"/>
  <c r="ADP14" i="1"/>
  <c r="ADP17" i="1" s="1"/>
  <c r="ADP18" i="1" s="1" a="1"/>
  <c r="ADP18" i="1" s="1"/>
  <c r="ADU14" i="1"/>
  <c r="ADU17" i="1" s="1"/>
  <c r="ADU18" i="1" s="1" a="1"/>
  <c r="ADU18" i="1" s="1"/>
  <c r="AEG14" i="1"/>
  <c r="AEG17" i="1" s="1"/>
  <c r="AEG18" i="1" s="1" a="1"/>
  <c r="AEG18" i="1" s="1"/>
  <c r="AEH14" i="1"/>
  <c r="AEH17" i="1" s="1"/>
  <c r="AEH18" i="1" s="1" a="1"/>
  <c r="AEH18" i="1" s="1"/>
  <c r="AEI14" i="1"/>
  <c r="AEI17" i="1" s="1"/>
  <c r="AEI18" i="1" s="1" a="1"/>
  <c r="AEI18" i="1" s="1"/>
  <c r="AEJ14" i="1"/>
  <c r="AEJ17" i="1" s="1"/>
  <c r="AEJ18" i="1" s="1" a="1"/>
  <c r="AEJ18" i="1" s="1"/>
  <c r="AEK14" i="1"/>
  <c r="AEK17" i="1" s="1"/>
  <c r="AEK18" i="1" s="1" a="1"/>
  <c r="AEK18" i="1" s="1"/>
  <c r="AEL14" i="1"/>
  <c r="AEL17" i="1" s="1"/>
  <c r="AEL18" i="1" s="1" a="1"/>
  <c r="AEL18" i="1" s="1"/>
  <c r="AEM14" i="1"/>
  <c r="AEM17" i="1" s="1"/>
  <c r="AEM18" i="1" s="1" a="1"/>
  <c r="AEM18" i="1" s="1"/>
  <c r="ABI10" i="1"/>
  <c r="ABI118" i="1" s="1"/>
  <c r="ACH130" i="1"/>
  <c r="ACH14" i="1"/>
  <c r="ACH17" i="1" s="1"/>
  <c r="ACH18" i="1" s="1" a="1"/>
  <c r="ACH18" i="1" s="1"/>
  <c r="ADN130" i="1"/>
  <c r="ADN14" i="1"/>
  <c r="ADN17" i="1" s="1"/>
  <c r="ADN18" i="1" s="1" a="1"/>
  <c r="ADN18" i="1" s="1"/>
  <c r="ACI130" i="1"/>
  <c r="ACI14" i="1"/>
  <c r="ACI17" i="1" s="1"/>
  <c r="ACI18" i="1" s="1" a="1"/>
  <c r="ACI18" i="1" s="1"/>
  <c r="ADO130" i="1"/>
  <c r="ADO14" i="1"/>
  <c r="ADO17" i="1" s="1"/>
  <c r="ADO18" i="1" s="1" a="1"/>
  <c r="ADO18" i="1" s="1"/>
  <c r="ACS130" i="1"/>
  <c r="ACS14" i="1"/>
  <c r="ACS17" i="1" s="1"/>
  <c r="ACS18" i="1" s="1" a="1"/>
  <c r="ACS18" i="1" s="1"/>
  <c r="ADY130" i="1"/>
  <c r="ADY14" i="1"/>
  <c r="ADY17" i="1" s="1"/>
  <c r="ADY18" i="1" s="1" a="1"/>
  <c r="ADY18" i="1" s="1"/>
  <c r="ADZ130" i="1"/>
  <c r="ADZ14" i="1"/>
  <c r="ADZ17" i="1" s="1"/>
  <c r="ADZ18" i="1" s="1" a="1"/>
  <c r="ADZ18" i="1" s="1"/>
  <c r="ACT130" i="1"/>
  <c r="ACT14" i="1"/>
  <c r="ACT17" i="1" s="1"/>
  <c r="ACT18" i="1" s="1" a="1"/>
  <c r="ACT18" i="1" s="1"/>
  <c r="ABV130" i="1"/>
  <c r="ABV14" i="1"/>
  <c r="ABV17" i="1" s="1"/>
  <c r="ABV18" i="1" s="1" a="1"/>
  <c r="ABV18" i="1" s="1"/>
  <c r="ABW130" i="1"/>
  <c r="ABW14" i="1"/>
  <c r="ABW17" i="1" s="1"/>
  <c r="ABW18" i="1" s="1" a="1"/>
  <c r="ABW18" i="1" s="1"/>
  <c r="ABY130" i="1"/>
  <c r="ABY14" i="1"/>
  <c r="ABY17" i="1" s="1"/>
  <c r="ABY18" i="1" s="1" a="1"/>
  <c r="ABY18" i="1" s="1"/>
  <c r="ABZ130" i="1"/>
  <c r="ABZ14" i="1"/>
  <c r="ABZ17" i="1" s="1"/>
  <c r="ABZ18" i="1" s="1" a="1"/>
  <c r="ABZ18" i="1" s="1"/>
  <c r="ACA130" i="1"/>
  <c r="ACA14" i="1"/>
  <c r="ACA17" i="1" s="1"/>
  <c r="ACA18" i="1" s="1" a="1"/>
  <c r="ACA18" i="1" s="1"/>
  <c r="ACP14" i="1"/>
  <c r="ACP17" i="1" s="1"/>
  <c r="ACP18" i="1" s="1" a="1"/>
  <c r="ACP18" i="1" s="1"/>
  <c r="ADW14" i="1"/>
  <c r="ADW17" i="1" s="1"/>
  <c r="ADW18" i="1" s="1" a="1"/>
  <c r="ADW18" i="1" s="1"/>
  <c r="ACQ14" i="1"/>
  <c r="ACQ17" i="1" s="1"/>
  <c r="ACQ18" i="1" s="1" a="1"/>
  <c r="ACQ18" i="1" s="1"/>
  <c r="ADX14" i="1"/>
  <c r="ADX17" i="1" s="1"/>
  <c r="ADX18" i="1" s="1" a="1"/>
  <c r="ADX18" i="1" s="1"/>
  <c r="ACR14" i="1"/>
  <c r="ACR17" i="1" s="1"/>
  <c r="ACR18" i="1" s="1" a="1"/>
  <c r="ACR18" i="1" s="1"/>
  <c r="AEB14" i="1"/>
  <c r="AEB17" i="1" s="1"/>
  <c r="AEB18" i="1" s="1" a="1"/>
  <c r="AEB18" i="1" s="1"/>
  <c r="ACV14" i="1"/>
  <c r="ACV17" i="1" s="1"/>
  <c r="ACV18" i="1" s="1" a="1"/>
  <c r="ACV18" i="1" s="1"/>
  <c r="AEC14" i="1"/>
  <c r="AEC17" i="1" s="1"/>
  <c r="AEC18" i="1" s="1" a="1"/>
  <c r="AEC18" i="1" s="1"/>
  <c r="ACW14" i="1"/>
  <c r="ACW17" i="1" s="1"/>
  <c r="ACW18" i="1" s="1" a="1"/>
  <c r="ACW18" i="1" s="1"/>
  <c r="AED14" i="1"/>
  <c r="AED17" i="1" s="1"/>
  <c r="AED18" i="1" s="1" a="1"/>
  <c r="AED18" i="1" s="1"/>
  <c r="ACX14" i="1"/>
  <c r="ACX17" i="1" s="1"/>
  <c r="ACX18" i="1" s="1" a="1"/>
  <c r="ACX18" i="1" s="1"/>
  <c r="AEE14" i="1"/>
  <c r="AEE17" i="1" s="1"/>
  <c r="AEE18" i="1" s="1" a="1"/>
  <c r="AEE18" i="1" s="1"/>
  <c r="ACY14" i="1"/>
  <c r="ACY17" i="1" s="1"/>
  <c r="ACY18" i="1" s="1" a="1"/>
  <c r="ACY18" i="1" s="1"/>
  <c r="AEF14" i="1"/>
  <c r="AEF17" i="1" s="1"/>
  <c r="AEF18" i="1" s="1" a="1"/>
  <c r="AEF18" i="1" s="1"/>
  <c r="ACU130" i="1"/>
  <c r="ACU14" i="1"/>
  <c r="ACU17" i="1" s="1"/>
  <c r="ACU18" i="1" s="1" a="1"/>
  <c r="ACU18" i="1" s="1"/>
  <c r="AEA130" i="1"/>
  <c r="AEA14" i="1"/>
  <c r="AEA17" i="1" s="1"/>
  <c r="AEA18" i="1" s="1" a="1"/>
  <c r="AEA18" i="1" s="1"/>
  <c r="ACS49" i="1" a="1"/>
  <c r="ACS49" i="1" s="1"/>
  <c r="ABX14" i="1"/>
  <c r="ABX17" i="1" s="1"/>
  <c r="ABX18" i="1" s="1" a="1"/>
  <c r="ABX18" i="1" s="1"/>
  <c r="ADI14" i="1"/>
  <c r="ADI17" i="1" s="1"/>
  <c r="ADI18" i="1" s="1" a="1"/>
  <c r="ADI18" i="1" s="1"/>
  <c r="ADJ14" i="1"/>
  <c r="ADJ17" i="1" s="1"/>
  <c r="ADJ18" i="1" s="1" a="1"/>
  <c r="ADJ18" i="1" s="1"/>
  <c r="ADK14" i="1"/>
  <c r="ADK17" i="1" s="1"/>
  <c r="ADK18" i="1" s="1" a="1"/>
  <c r="ADK18" i="1" s="1"/>
  <c r="ACB14" i="1"/>
  <c r="ACB17" i="1" s="1"/>
  <c r="ACB18" i="1" s="1" a="1"/>
  <c r="ACB18" i="1" s="1"/>
  <c r="ADL14" i="1"/>
  <c r="ADL17" i="1" s="1"/>
  <c r="ADL18" i="1" s="1" a="1"/>
  <c r="ADL18" i="1" s="1"/>
  <c r="ACC49" i="1" a="1"/>
  <c r="ACC49" i="1" s="1"/>
  <c r="AEF49" i="1" a="1"/>
  <c r="AEF49" i="1" s="1"/>
  <c r="ADP49" i="1" a="1"/>
  <c r="ADP49" i="1" s="1"/>
  <c r="ACZ49" i="1" a="1"/>
  <c r="ACZ49" i="1" s="1"/>
  <c r="ACJ49" i="1" a="1"/>
  <c r="ACJ49" i="1" s="1"/>
  <c r="AEE49" i="1" a="1"/>
  <c r="AEE49" i="1" s="1"/>
  <c r="ADO49" i="1" a="1"/>
  <c r="ADO49" i="1" s="1"/>
  <c r="ACY49" i="1" a="1"/>
  <c r="ACY49" i="1" s="1"/>
  <c r="ACI49" i="1" a="1"/>
  <c r="ACI49" i="1" s="1"/>
  <c r="AED49" i="1" a="1"/>
  <c r="AED49" i="1" s="1"/>
  <c r="ADN49" i="1" a="1"/>
  <c r="ADN49" i="1" s="1"/>
  <c r="ACX49" i="1" a="1"/>
  <c r="ACX49" i="1" s="1"/>
  <c r="ACH49" i="1" a="1"/>
  <c r="ACH49" i="1" s="1"/>
  <c r="AEC49" i="1" a="1"/>
  <c r="AEC49" i="1" s="1"/>
  <c r="ADM49" i="1" a="1"/>
  <c r="ADM49" i="1" s="1"/>
  <c r="ACW49" i="1" a="1"/>
  <c r="ACW49" i="1" s="1"/>
  <c r="AEA49" i="1" a="1"/>
  <c r="AEA49" i="1" s="1"/>
  <c r="ADE49" i="1" a="1"/>
  <c r="ADE49" i="1" s="1"/>
  <c r="ADY49" i="1" a="1"/>
  <c r="ADY49" i="1" s="1"/>
  <c r="ADB49" i="1" a="1"/>
  <c r="ADB49" i="1" s="1"/>
  <c r="AEH49" i="1" a="1"/>
  <c r="AEH49" i="1" s="1"/>
  <c r="ADG49" i="1" a="1"/>
  <c r="ADG49" i="1" s="1"/>
  <c r="ACQ49" i="1" a="1"/>
  <c r="ACQ49" i="1" s="1"/>
  <c r="ADU49" i="1" a="1"/>
  <c r="ADU49" i="1" s="1"/>
  <c r="ACP49" i="1" a="1"/>
  <c r="ACP49" i="1" s="1"/>
  <c r="ADT49" i="1" a="1"/>
  <c r="ADT49" i="1" s="1"/>
  <c r="ADS49" i="1" a="1"/>
  <c r="ADS49" i="1" s="1"/>
  <c r="ACO49" i="1" a="1"/>
  <c r="ACO49" i="1" s="1"/>
  <c r="ADR49" i="1" a="1"/>
  <c r="ADR49" i="1" s="1"/>
  <c r="ADQ49" i="1" a="1"/>
  <c r="ADQ49" i="1" s="1"/>
  <c r="ACN49" i="1" a="1"/>
  <c r="ACN49" i="1" s="1"/>
  <c r="ADL49" i="1" a="1"/>
  <c r="ADL49" i="1" s="1"/>
  <c r="ACM49" i="1" a="1"/>
  <c r="ACM49" i="1" s="1"/>
  <c r="ACL49" i="1" a="1"/>
  <c r="ACL49" i="1" s="1"/>
  <c r="ADK49" i="1" a="1"/>
  <c r="ADK49" i="1" s="1"/>
  <c r="ACK49" i="1" a="1"/>
  <c r="ACK49" i="1" s="1"/>
  <c r="ADJ49" i="1" a="1"/>
  <c r="ADJ49" i="1" s="1"/>
  <c r="ADI49" i="1" a="1"/>
  <c r="ADI49" i="1" s="1"/>
  <c r="AEM49" i="1" a="1"/>
  <c r="AEM49" i="1" s="1"/>
  <c r="ADH49" i="1" a="1"/>
  <c r="ADH49" i="1" s="1"/>
  <c r="AEL49" i="1" a="1"/>
  <c r="AEL49" i="1" s="1"/>
  <c r="AEK49" i="1" a="1"/>
  <c r="AEK49" i="1" s="1"/>
  <c r="ADF49" i="1" a="1"/>
  <c r="ADF49" i="1" s="1"/>
  <c r="AEJ49" i="1" a="1"/>
  <c r="AEJ49" i="1" s="1"/>
  <c r="AEI49" i="1" a="1"/>
  <c r="AEI49" i="1" s="1"/>
  <c r="ADD49" i="1" a="1"/>
  <c r="ADD49" i="1" s="1"/>
  <c r="AEG49" i="1" a="1"/>
  <c r="AEG49" i="1" s="1"/>
  <c r="ADC49" i="1" a="1"/>
  <c r="ADC49" i="1" s="1"/>
  <c r="AEB49" i="1" a="1"/>
  <c r="AEB49" i="1" s="1"/>
  <c r="ADA49" i="1" a="1"/>
  <c r="ADA49" i="1" s="1"/>
  <c r="ACV49" i="1" a="1"/>
  <c r="ACV49" i="1" s="1"/>
  <c r="ACU49" i="1" a="1"/>
  <c r="ACU49" i="1" s="1"/>
  <c r="ADZ49" i="1" a="1"/>
  <c r="ADZ49" i="1" s="1"/>
  <c r="ACT49" i="1" a="1"/>
  <c r="ACT49" i="1" s="1"/>
  <c r="ADW49" i="1" a="1"/>
  <c r="ADW49" i="1" s="1"/>
  <c r="ACR49" i="1" a="1"/>
  <c r="ACR49" i="1" s="1"/>
  <c r="ADV49" i="1" a="1"/>
  <c r="ADV49" i="1" s="1"/>
  <c r="ADM14" i="1"/>
  <c r="ADM17" i="1" s="1"/>
  <c r="ADM18" i="1" s="1" a="1"/>
  <c r="ADM18" i="1" s="1"/>
  <c r="ACJ14" i="1"/>
  <c r="ACJ17" i="1" s="1"/>
  <c r="ACJ18" i="1" s="1" a="1"/>
  <c r="ACJ18" i="1" s="1"/>
  <c r="ADQ14" i="1"/>
  <c r="ADQ17" i="1" s="1"/>
  <c r="ADQ18" i="1" s="1" a="1"/>
  <c r="ADQ18" i="1" s="1"/>
  <c r="ACK14" i="1"/>
  <c r="ACK17" i="1" s="1"/>
  <c r="ACK18" i="1" s="1" a="1"/>
  <c r="ACK18" i="1" s="1"/>
  <c r="ADR14" i="1"/>
  <c r="ADR17" i="1" s="1"/>
  <c r="ADR18" i="1" s="1" a="1"/>
  <c r="ADR18" i="1" s="1"/>
  <c r="ACL14" i="1"/>
  <c r="ACL17" i="1" s="1"/>
  <c r="ACL18" i="1" s="1" a="1"/>
  <c r="ACL18" i="1" s="1"/>
  <c r="ADS14" i="1"/>
  <c r="ADS17" i="1" s="1"/>
  <c r="ADS18" i="1" s="1" a="1"/>
  <c r="ADS18" i="1" s="1"/>
  <c r="ACM14" i="1"/>
  <c r="ACM17" i="1" s="1"/>
  <c r="ACM18" i="1" s="1" a="1"/>
  <c r="ACM18" i="1" s="1"/>
  <c r="ADT14" i="1"/>
  <c r="ADT17" i="1" s="1"/>
  <c r="ADT18" i="1" s="1" a="1"/>
  <c r="ADT18" i="1" s="1"/>
  <c r="ABD14" i="1"/>
  <c r="ABD17" i="1" s="1"/>
  <c r="ABD18" i="1" s="1" a="1"/>
  <c r="ABD18" i="1" s="1"/>
  <c r="ABD130" i="1"/>
  <c r="ABJ14" i="1"/>
  <c r="ABJ17" i="1" s="1"/>
  <c r="ABJ18" i="1" s="1" a="1"/>
  <c r="ABJ18" i="1" s="1"/>
  <c r="ABL49" i="1" a="1"/>
  <c r="ABL49" i="1" s="1"/>
  <c r="ABE130" i="1"/>
  <c r="ABE14" i="1"/>
  <c r="ABE17" i="1" s="1"/>
  <c r="ABE18" i="1" s="1" a="1"/>
  <c r="ABE18" i="1" s="1"/>
  <c r="ABL14" i="1"/>
  <c r="ABL17" i="1" s="1"/>
  <c r="ABL18" i="1" s="1" a="1"/>
  <c r="ABL18" i="1" s="1"/>
  <c r="ABM49" i="1" a="1"/>
  <c r="ABM49" i="1" s="1"/>
  <c r="ABM14" i="1"/>
  <c r="ABM17" i="1" s="1"/>
  <c r="ABM18" i="1" s="1" a="1"/>
  <c r="ABM18" i="1" s="1"/>
  <c r="ABG130" i="1"/>
  <c r="ABG14" i="1"/>
  <c r="ABG17" i="1" s="1"/>
  <c r="ABG18" i="1" s="1" a="1"/>
  <c r="ABG18" i="1" s="1"/>
  <c r="ABN14" i="1"/>
  <c r="ABN17" i="1" s="1"/>
  <c r="ABN18" i="1" s="1" a="1"/>
  <c r="ABN18" i="1" s="1"/>
  <c r="ABN49" i="1" a="1"/>
  <c r="ABN49" i="1" s="1"/>
  <c r="ABO14" i="1"/>
  <c r="ABO17" i="1" s="1"/>
  <c r="ABO18" i="1" s="1" a="1"/>
  <c r="ABO18" i="1" s="1"/>
  <c r="ABI130" i="1"/>
  <c r="ABI14" i="1"/>
  <c r="ABI17" i="1" s="1"/>
  <c r="ABI18" i="1" s="1" a="1"/>
  <c r="ABI18" i="1" s="1"/>
  <c r="ABP14" i="1"/>
  <c r="ABP17" i="1" s="1"/>
  <c r="ABP18" i="1" s="1" a="1"/>
  <c r="ABP18" i="1" s="1"/>
  <c r="ABO49" i="1" a="1"/>
  <c r="ABO49" i="1" s="1"/>
  <c r="ABR49" i="1" a="1"/>
  <c r="ABR49" i="1" s="1"/>
  <c r="ABS49" i="1" a="1"/>
  <c r="ABS49" i="1" s="1"/>
  <c r="ABT49" i="1" a="1"/>
  <c r="ABT49" i="1" s="1"/>
  <c r="ABY49" i="1" a="1"/>
  <c r="ABY49" i="1" s="1"/>
  <c r="ABZ49" i="1" a="1"/>
  <c r="ABZ49" i="1" s="1"/>
  <c r="ACA49" i="1" a="1"/>
  <c r="ACA49" i="1" s="1"/>
  <c r="ACD14" i="1"/>
  <c r="ACD17" i="1" s="1"/>
  <c r="ACD18" i="1" s="1" a="1"/>
  <c r="ACD18" i="1" s="1"/>
  <c r="ACB49" i="1" a="1"/>
  <c r="ACB49" i="1" s="1"/>
  <c r="ABQ49" i="1" a="1"/>
  <c r="ABQ49" i="1" s="1"/>
  <c r="ABP49" i="1" a="1"/>
  <c r="ABP49" i="1" s="1"/>
  <c r="ABX49" i="1" a="1"/>
  <c r="ABX49" i="1" s="1"/>
  <c r="ABH49" i="1" a="1"/>
  <c r="ABH49" i="1" s="1"/>
  <c r="ABW49" i="1" a="1"/>
  <c r="ABW49" i="1" s="1"/>
  <c r="ABG49" i="1" a="1"/>
  <c r="ABG49" i="1" s="1"/>
  <c r="ABV49" i="1" a="1"/>
  <c r="ABV49" i="1" s="1"/>
  <c r="ABF49" i="1" a="1"/>
  <c r="ABF49" i="1" s="1"/>
  <c r="ABU49" i="1" a="1"/>
  <c r="ABU49" i="1" s="1"/>
  <c r="ABE49" i="1" a="1"/>
  <c r="ABE49" i="1" s="1"/>
  <c r="ACD49" i="1" a="1"/>
  <c r="ACD49" i="1" s="1"/>
  <c r="ABD49" i="1" a="1"/>
  <c r="ABD49" i="1" s="1"/>
  <c r="ACE49" i="1" a="1"/>
  <c r="ACE49" i="1" s="1"/>
  <c r="ACC130" i="1"/>
  <c r="ACC14" i="1"/>
  <c r="ACC17" i="1" s="1"/>
  <c r="ACC18" i="1" s="1" a="1"/>
  <c r="ACC18" i="1" s="1"/>
  <c r="ABI49" i="1" a="1"/>
  <c r="ABI49" i="1" s="1"/>
  <c r="ACE130" i="1"/>
  <c r="ACE14" i="1"/>
  <c r="ACE17" i="1" s="1"/>
  <c r="ACE18" i="1" s="1" a="1"/>
  <c r="ACE18" i="1" s="1"/>
  <c r="ABJ49" i="1" a="1"/>
  <c r="ABJ49" i="1" s="1"/>
  <c r="ABF14" i="1"/>
  <c r="ABF17" i="1" s="1"/>
  <c r="ABF18" i="1" s="1" a="1"/>
  <c r="ABF18" i="1" s="1"/>
  <c r="ABK49" i="1" a="1"/>
  <c r="ABK49" i="1" s="1"/>
  <c r="CZ55" i="1"/>
  <c r="CZ53" i="1"/>
  <c r="CZ51" i="1"/>
  <c r="CZ50" i="1"/>
  <c r="CZ43" i="1"/>
  <c r="CZ17" i="1"/>
  <c r="CZ13" i="1"/>
  <c r="CZ130" i="1" s="1"/>
  <c r="Z128" i="1" l="1" a="1"/>
  <c r="Z128" i="1" s="1"/>
  <c r="AA128" i="1" s="1"/>
  <c r="Z127" i="1" a="1"/>
  <c r="Z127" i="1" s="1"/>
  <c r="AA127" i="1" s="1"/>
  <c r="KA117" i="1"/>
  <c r="KA120" i="1"/>
  <c r="KA118" i="1"/>
  <c r="LW119" i="1"/>
  <c r="LB118" i="1"/>
  <c r="FF117" i="1"/>
  <c r="YW108" i="1" a="1"/>
  <c r="YW108" i="1" s="1"/>
  <c r="FB123" i="1"/>
  <c r="FF119" i="1"/>
  <c r="FH118" i="1"/>
  <c r="FH119" i="1"/>
  <c r="FB124" i="1"/>
  <c r="LA117" i="1"/>
  <c r="KZ121" i="1"/>
  <c r="KY119" i="1"/>
  <c r="NA121" i="1"/>
  <c r="KY122" i="1"/>
  <c r="KZ118" i="1"/>
  <c r="NA124" i="1"/>
  <c r="ABH124" i="1"/>
  <c r="ABH127" i="1"/>
  <c r="ABH128" i="1"/>
  <c r="ABH126" i="1"/>
  <c r="ABH121" i="1"/>
  <c r="ABH122" i="1"/>
  <c r="ABH125" i="1"/>
  <c r="ABH123" i="1"/>
  <c r="KC117" i="1"/>
  <c r="KB118" i="1"/>
  <c r="JD128" i="1" a="1"/>
  <c r="JD128" i="1" s="1"/>
  <c r="JI128" i="1" a="1"/>
  <c r="JI128" i="1" s="1"/>
  <c r="JN128" i="1" a="1"/>
  <c r="JN128" i="1" s="1"/>
  <c r="JD119" i="1" a="1"/>
  <c r="JD119" i="1" s="1"/>
  <c r="KD122" i="1"/>
  <c r="LZ122" i="1"/>
  <c r="LZ127" i="1"/>
  <c r="LZ128" i="1"/>
  <c r="LZ126" i="1"/>
  <c r="LZ120" i="1"/>
  <c r="LZ121" i="1"/>
  <c r="LZ123" i="1"/>
  <c r="LZ124" i="1"/>
  <c r="JD127" i="1" a="1"/>
  <c r="JD127" i="1" s="1"/>
  <c r="JI127" i="1" a="1"/>
  <c r="JI127" i="1" s="1"/>
  <c r="JN127" i="1" a="1"/>
  <c r="JN127" i="1" s="1"/>
  <c r="LY125" i="1"/>
  <c r="LY124" i="1"/>
  <c r="LY127" i="1"/>
  <c r="LY126" i="1"/>
  <c r="LY128" i="1"/>
  <c r="LY122" i="1"/>
  <c r="LY119" i="1"/>
  <c r="LY120" i="1"/>
  <c r="LY118" i="1"/>
  <c r="LY123" i="1"/>
  <c r="NA118" i="1"/>
  <c r="JI126" i="1" a="1"/>
  <c r="JI126" i="1" s="1"/>
  <c r="JD126" i="1" a="1"/>
  <c r="JD126" i="1" s="1"/>
  <c r="JN126" i="1" a="1"/>
  <c r="JN126" i="1" s="1"/>
  <c r="JJ128" i="1" a="1"/>
  <c r="JJ128" i="1" s="1"/>
  <c r="JK128" i="1" s="1"/>
  <c r="JL128" i="1" s="1"/>
  <c r="JM128" i="1" s="1"/>
  <c r="JE128" i="1" a="1"/>
  <c r="JE128" i="1" s="1"/>
  <c r="JF128" i="1" s="1"/>
  <c r="JG128" i="1" s="1"/>
  <c r="JH128" i="1" s="1"/>
  <c r="JO128" i="1" a="1"/>
  <c r="JO128" i="1" s="1"/>
  <c r="JP128" i="1" s="1"/>
  <c r="JQ128" i="1" s="1"/>
  <c r="JR128" i="1" s="1"/>
  <c r="JD125" i="1" a="1"/>
  <c r="JD125" i="1" s="1"/>
  <c r="JI125" i="1" a="1"/>
  <c r="JI125" i="1" s="1"/>
  <c r="JN125" i="1" a="1"/>
  <c r="JN125" i="1" s="1"/>
  <c r="FN120" i="1"/>
  <c r="FP120" i="1"/>
  <c r="FO120" i="1"/>
  <c r="FC120" i="1"/>
  <c r="FL120" i="1"/>
  <c r="FK120" i="1"/>
  <c r="FI120" i="1"/>
  <c r="KC121" i="1"/>
  <c r="JJ127" i="1" a="1"/>
  <c r="JJ127" i="1" s="1"/>
  <c r="JK127" i="1" s="1"/>
  <c r="JL127" i="1" s="1"/>
  <c r="JM127" i="1" s="1"/>
  <c r="JO127" i="1" a="1"/>
  <c r="JO127" i="1" s="1"/>
  <c r="JP127" i="1" s="1"/>
  <c r="JQ127" i="1" s="1"/>
  <c r="JR127" i="1" s="1"/>
  <c r="JE127" i="1" a="1"/>
  <c r="JE127" i="1" s="1"/>
  <c r="JF127" i="1" s="1"/>
  <c r="JG127" i="1" s="1"/>
  <c r="JH127" i="1" s="1"/>
  <c r="JI124" i="1" a="1"/>
  <c r="JI124" i="1" s="1"/>
  <c r="JD124" i="1" a="1"/>
  <c r="JD124" i="1" s="1"/>
  <c r="JN124" i="1" a="1"/>
  <c r="JN124" i="1" s="1"/>
  <c r="KD119" i="1"/>
  <c r="JN120" i="1" a="1"/>
  <c r="JN120" i="1" s="1"/>
  <c r="ABJ121" i="1"/>
  <c r="ABI117" i="1"/>
  <c r="FI117" i="1"/>
  <c r="JJ126" i="1" a="1"/>
  <c r="JJ126" i="1" s="1"/>
  <c r="JK126" i="1" s="1"/>
  <c r="JL126" i="1" s="1"/>
  <c r="JM126" i="1" s="1"/>
  <c r="JE126" i="1" a="1"/>
  <c r="JE126" i="1" s="1"/>
  <c r="JF126" i="1" s="1"/>
  <c r="JG126" i="1" s="1"/>
  <c r="JH126" i="1" s="1"/>
  <c r="JO126" i="1" a="1"/>
  <c r="JO126" i="1" s="1"/>
  <c r="JP126" i="1" s="1"/>
  <c r="JQ126" i="1" s="1"/>
  <c r="JR126" i="1" s="1"/>
  <c r="JI123" i="1" a="1"/>
  <c r="JI123" i="1" s="1"/>
  <c r="JN123" i="1" a="1"/>
  <c r="JN123" i="1" s="1"/>
  <c r="JD123" i="1" a="1"/>
  <c r="JD123" i="1" s="1"/>
  <c r="FE128" i="1"/>
  <c r="EX128" i="1" a="1"/>
  <c r="EX128" i="1" s="1"/>
  <c r="JE125" i="1" a="1"/>
  <c r="JE125" i="1" s="1"/>
  <c r="JF125" i="1" s="1"/>
  <c r="JG125" i="1" s="1"/>
  <c r="JH125" i="1" s="1"/>
  <c r="JJ125" i="1" a="1"/>
  <c r="JJ125" i="1" s="1"/>
  <c r="JK125" i="1" s="1"/>
  <c r="JL125" i="1" s="1"/>
  <c r="JM125" i="1" s="1"/>
  <c r="JO125" i="1" a="1"/>
  <c r="JO125" i="1" s="1"/>
  <c r="JP125" i="1" s="1"/>
  <c r="JQ125" i="1" s="1"/>
  <c r="JR125" i="1" s="1"/>
  <c r="JI122" i="1" a="1"/>
  <c r="JI122" i="1" s="1"/>
  <c r="JD122" i="1" a="1"/>
  <c r="JD122" i="1" s="1"/>
  <c r="LX120" i="1"/>
  <c r="LW121" i="1"/>
  <c r="LW117" i="1"/>
  <c r="JJ124" i="1" a="1"/>
  <c r="JJ124" i="1" s="1"/>
  <c r="JK124" i="1" s="1"/>
  <c r="JL124" i="1" s="1"/>
  <c r="JM124" i="1" s="1"/>
  <c r="JE124" i="1" a="1"/>
  <c r="JE124" i="1" s="1"/>
  <c r="JF124" i="1" s="1"/>
  <c r="JG124" i="1" s="1"/>
  <c r="JH124" i="1" s="1"/>
  <c r="JO124" i="1" a="1"/>
  <c r="JO124" i="1" s="1"/>
  <c r="JP124" i="1" s="1"/>
  <c r="JQ124" i="1" s="1"/>
  <c r="JR124" i="1" s="1"/>
  <c r="KC118" i="1"/>
  <c r="JI121" i="1" a="1"/>
  <c r="JI121" i="1" s="1"/>
  <c r="JD121" i="1" a="1"/>
  <c r="JD121" i="1" s="1"/>
  <c r="JO123" i="1" a="1"/>
  <c r="JO123" i="1" s="1"/>
  <c r="JP123" i="1" s="1"/>
  <c r="JQ123" i="1" s="1"/>
  <c r="JR123" i="1" s="1"/>
  <c r="JJ123" i="1" a="1"/>
  <c r="JJ123" i="1" s="1"/>
  <c r="JK123" i="1" s="1"/>
  <c r="JL123" i="1" s="1"/>
  <c r="JM123" i="1" s="1"/>
  <c r="JE123" i="1" a="1"/>
  <c r="JE123" i="1" s="1"/>
  <c r="JF123" i="1" s="1"/>
  <c r="JG123" i="1" s="1"/>
  <c r="JH123" i="1" s="1"/>
  <c r="KD120" i="1"/>
  <c r="LY117" i="1"/>
  <c r="JE122" i="1" a="1"/>
  <c r="JE122" i="1" s="1"/>
  <c r="JF122" i="1" s="1"/>
  <c r="JG122" i="1" s="1"/>
  <c r="JH122" i="1" s="1"/>
  <c r="JJ122" i="1" a="1"/>
  <c r="JJ122" i="1" s="1"/>
  <c r="JK122" i="1" s="1"/>
  <c r="JL122" i="1" s="1"/>
  <c r="JM122" i="1" s="1"/>
  <c r="LX118" i="1"/>
  <c r="JE119" i="1" a="1"/>
  <c r="JE119" i="1" s="1"/>
  <c r="JF119" i="1" s="1"/>
  <c r="JG119" i="1" s="1"/>
  <c r="JH119" i="1" s="1"/>
  <c r="KC120" i="1"/>
  <c r="JJ121" i="1" a="1"/>
  <c r="JJ121" i="1" s="1"/>
  <c r="JK121" i="1" s="1"/>
  <c r="JL121" i="1" s="1"/>
  <c r="JM121" i="1" s="1"/>
  <c r="JO121" i="1" a="1"/>
  <c r="JO121" i="1" s="1"/>
  <c r="JP121" i="1" s="1"/>
  <c r="JQ121" i="1" s="1"/>
  <c r="JR121" i="1" s="1"/>
  <c r="FF120" i="1"/>
  <c r="JN122" i="1" a="1"/>
  <c r="JN122" i="1" s="1"/>
  <c r="JE120" i="1" a="1"/>
  <c r="JE120" i="1" s="1"/>
  <c r="JF120" i="1" s="1"/>
  <c r="JG120" i="1" s="1"/>
  <c r="JH120" i="1" s="1"/>
  <c r="JO120" i="1" a="1"/>
  <c r="JO120" i="1" s="1"/>
  <c r="JP120" i="1" s="1"/>
  <c r="JQ120" i="1" s="1"/>
  <c r="JR120" i="1" s="1"/>
  <c r="JJ120" i="1" a="1"/>
  <c r="JJ120" i="1" s="1"/>
  <c r="JK120" i="1" s="1"/>
  <c r="JL120" i="1" s="1"/>
  <c r="JM120" i="1" s="1"/>
  <c r="JI119" i="1" a="1"/>
  <c r="JI119" i="1" s="1"/>
  <c r="FK117" i="1"/>
  <c r="FO117" i="1"/>
  <c r="FN117" i="1"/>
  <c r="FL117" i="1"/>
  <c r="FC117" i="1"/>
  <c r="FP117" i="1"/>
  <c r="KD118" i="1"/>
  <c r="JO122" i="1" a="1"/>
  <c r="JO122" i="1" s="1"/>
  <c r="JP122" i="1" s="1"/>
  <c r="JQ122" i="1" s="1"/>
  <c r="JR122" i="1" s="1"/>
  <c r="KA125" i="1"/>
  <c r="KA124" i="1"/>
  <c r="KA126" i="1"/>
  <c r="KA123" i="1"/>
  <c r="KA128" i="1"/>
  <c r="KA127" i="1"/>
  <c r="KA119" i="1"/>
  <c r="KA121" i="1"/>
  <c r="JJ118" i="1" a="1"/>
  <c r="JJ118" i="1" s="1"/>
  <c r="JK118" i="1" s="1"/>
  <c r="JL118" i="1" s="1"/>
  <c r="JM118" i="1" s="1"/>
  <c r="JO118" i="1" a="1"/>
  <c r="JO118" i="1" s="1"/>
  <c r="JP118" i="1" s="1"/>
  <c r="JQ118" i="1" s="1"/>
  <c r="JR118" i="1" s="1"/>
  <c r="JO119" i="1" a="1"/>
  <c r="JO119" i="1" s="1"/>
  <c r="JP119" i="1" s="1"/>
  <c r="JQ119" i="1" s="1"/>
  <c r="JR119" i="1" s="1"/>
  <c r="KZ128" i="1"/>
  <c r="KZ126" i="1"/>
  <c r="KZ127" i="1"/>
  <c r="KZ120" i="1"/>
  <c r="KZ123" i="1"/>
  <c r="KZ119" i="1"/>
  <c r="KZ125" i="1"/>
  <c r="KZ124" i="1"/>
  <c r="JE118" i="1" a="1"/>
  <c r="JE118" i="1" s="1"/>
  <c r="JF118" i="1" s="1"/>
  <c r="JG118" i="1" s="1"/>
  <c r="JH118" i="1" s="1"/>
  <c r="ABI120" i="1"/>
  <c r="ABH120" i="1"/>
  <c r="NA126" i="1"/>
  <c r="NA127" i="1"/>
  <c r="NA128" i="1"/>
  <c r="NA122" i="1"/>
  <c r="NA125" i="1"/>
  <c r="NA123" i="1"/>
  <c r="JE121" i="1" a="1"/>
  <c r="JE121" i="1" s="1"/>
  <c r="JF121" i="1" s="1"/>
  <c r="JG121" i="1" s="1"/>
  <c r="JH121" i="1" s="1"/>
  <c r="LB127" i="1"/>
  <c r="LB128" i="1"/>
  <c r="LB125" i="1"/>
  <c r="LB126" i="1"/>
  <c r="LB123" i="1"/>
  <c r="LB119" i="1"/>
  <c r="LB121" i="1"/>
  <c r="LB124" i="1"/>
  <c r="LB122" i="1"/>
  <c r="LA126" i="1"/>
  <c r="LA128" i="1"/>
  <c r="LA127" i="1"/>
  <c r="LA125" i="1"/>
  <c r="LA121" i="1"/>
  <c r="LA122" i="1"/>
  <c r="LA123" i="1"/>
  <c r="LA124" i="1"/>
  <c r="NA117" i="1"/>
  <c r="FG120" i="1"/>
  <c r="LY121" i="1"/>
  <c r="LX125" i="1"/>
  <c r="LX128" i="1"/>
  <c r="LX126" i="1"/>
  <c r="LX127" i="1"/>
  <c r="LX124" i="1"/>
  <c r="LX122" i="1"/>
  <c r="LX121" i="1"/>
  <c r="LX123" i="1"/>
  <c r="ABI126" i="1"/>
  <c r="ABI127" i="1"/>
  <c r="ABI128" i="1"/>
  <c r="ABI125" i="1"/>
  <c r="ABI119" i="1"/>
  <c r="ABI124" i="1"/>
  <c r="ABI123" i="1"/>
  <c r="KD125" i="1"/>
  <c r="KD128" i="1"/>
  <c r="KD124" i="1"/>
  <c r="KD126" i="1"/>
  <c r="KD127" i="1"/>
  <c r="KD121" i="1"/>
  <c r="KD123" i="1"/>
  <c r="LZ117" i="1"/>
  <c r="LA120" i="1"/>
  <c r="ABJ128" i="1"/>
  <c r="ABJ124" i="1"/>
  <c r="ABJ125" i="1"/>
  <c r="ABJ127" i="1"/>
  <c r="ABJ126" i="1"/>
  <c r="ABJ123" i="1"/>
  <c r="ABJ119" i="1"/>
  <c r="ABJ120" i="1"/>
  <c r="ABJ122" i="1"/>
  <c r="KY124" i="1"/>
  <c r="KY125" i="1"/>
  <c r="KY127" i="1"/>
  <c r="KY126" i="1"/>
  <c r="KY128" i="1"/>
  <c r="KY121" i="1"/>
  <c r="KY120" i="1"/>
  <c r="KY123" i="1"/>
  <c r="JN117" i="1" a="1"/>
  <c r="JN117" i="1" s="1"/>
  <c r="ABJ118" i="1"/>
  <c r="KZ117" i="1"/>
  <c r="ABH118" i="1"/>
  <c r="LA118" i="1"/>
  <c r="KY118" i="1"/>
  <c r="KC125" i="1"/>
  <c r="KC126" i="1"/>
  <c r="KC128" i="1"/>
  <c r="KC119" i="1"/>
  <c r="KC127" i="1"/>
  <c r="KC124" i="1"/>
  <c r="KC123" i="1"/>
  <c r="LX119" i="1"/>
  <c r="JJ117" i="1" a="1"/>
  <c r="JJ117" i="1" s="1"/>
  <c r="JK117" i="1" s="1"/>
  <c r="JL117" i="1" s="1"/>
  <c r="JM117" i="1" s="1"/>
  <c r="ABH119" i="1"/>
  <c r="LB120" i="1"/>
  <c r="JN121" i="1" a="1"/>
  <c r="JN121" i="1" s="1"/>
  <c r="FC118" i="1"/>
  <c r="FK118" i="1"/>
  <c r="FP118" i="1"/>
  <c r="FO118" i="1"/>
  <c r="FN118" i="1"/>
  <c r="FL118" i="1"/>
  <c r="FG118" i="1"/>
  <c r="FI118" i="1"/>
  <c r="LZ118" i="1"/>
  <c r="JD120" i="1" a="1"/>
  <c r="JD120" i="1" s="1"/>
  <c r="ABI121" i="1"/>
  <c r="LW128" i="1"/>
  <c r="LW127" i="1"/>
  <c r="LW125" i="1"/>
  <c r="LW126" i="1"/>
  <c r="LW118" i="1"/>
  <c r="LW120" i="1"/>
  <c r="LW124" i="1"/>
  <c r="LW122" i="1"/>
  <c r="LW123" i="1"/>
  <c r="KB127" i="1"/>
  <c r="KB128" i="1"/>
  <c r="KB126" i="1"/>
  <c r="KB121" i="1"/>
  <c r="KB123" i="1"/>
  <c r="KB120" i="1"/>
  <c r="KB125" i="1"/>
  <c r="KB122" i="1"/>
  <c r="KB119" i="1"/>
  <c r="KB124" i="1"/>
  <c r="ABH117" i="1"/>
  <c r="FH117" i="1"/>
  <c r="NA120" i="1"/>
  <c r="ABI122" i="1"/>
  <c r="EL118" i="1" a="1"/>
  <c r="EL118" i="1" s="1"/>
  <c r="EL119" i="1" a="1"/>
  <c r="EL119" i="1" s="1"/>
  <c r="EL120" i="1" a="1"/>
  <c r="EL120" i="1" s="1"/>
  <c r="EL121" i="1" a="1"/>
  <c r="EL121" i="1" s="1"/>
  <c r="EL122" i="1" a="1"/>
  <c r="EL122" i="1" s="1"/>
  <c r="EL123" i="1" a="1"/>
  <c r="EL123" i="1" s="1"/>
  <c r="EL124" i="1" a="1"/>
  <c r="EL124" i="1" s="1"/>
  <c r="EL125" i="1" a="1"/>
  <c r="EL125" i="1" s="1"/>
  <c r="EL126" i="1" a="1"/>
  <c r="EL126" i="1" s="1"/>
  <c r="EL127" i="1" a="1"/>
  <c r="EL127" i="1" s="1"/>
  <c r="EL128" i="1" a="1"/>
  <c r="EL128" i="1" s="1"/>
  <c r="J118" i="1" a="1"/>
  <c r="J118" i="1" s="1"/>
  <c r="J119" i="1" a="1"/>
  <c r="J119" i="1" s="1"/>
  <c r="J120" i="1" a="1"/>
  <c r="J120" i="1" s="1"/>
  <c r="J121" i="1" a="1"/>
  <c r="J121" i="1" s="1"/>
  <c r="J122" i="1" a="1"/>
  <c r="J122" i="1" s="1"/>
  <c r="J123" i="1" a="1"/>
  <c r="J123" i="1" s="1"/>
  <c r="J124" i="1" a="1"/>
  <c r="J124" i="1" s="1"/>
  <c r="J125" i="1" a="1"/>
  <c r="J125" i="1" s="1"/>
  <c r="J126" i="1" a="1"/>
  <c r="J126" i="1" s="1"/>
  <c r="J127" i="1" a="1"/>
  <c r="J127" i="1" s="1"/>
  <c r="J128" i="1" a="1"/>
  <c r="J128" i="1" s="1"/>
  <c r="AL118" i="1" a="1"/>
  <c r="AL118" i="1" s="1"/>
  <c r="AL119" i="1" a="1"/>
  <c r="AL119" i="1" s="1"/>
  <c r="AL120" i="1" a="1"/>
  <c r="AL120" i="1" s="1"/>
  <c r="AL121" i="1" a="1"/>
  <c r="AL121" i="1" s="1"/>
  <c r="AL122" i="1" a="1"/>
  <c r="AL122" i="1" s="1"/>
  <c r="AL123" i="1" a="1"/>
  <c r="AL123" i="1" s="1"/>
  <c r="AL124" i="1" a="1"/>
  <c r="AL124" i="1" s="1"/>
  <c r="AL125" i="1" a="1"/>
  <c r="AL125" i="1" s="1"/>
  <c r="AL126" i="1" a="1"/>
  <c r="AL126" i="1" s="1"/>
  <c r="AL127" i="1" a="1"/>
  <c r="AL127" i="1" s="1"/>
  <c r="AL128" i="1" a="1"/>
  <c r="AL128" i="1" s="1"/>
  <c r="EK118" i="1" a="1"/>
  <c r="EK118" i="1" s="1"/>
  <c r="EK119" i="1" a="1"/>
  <c r="EK119" i="1" s="1"/>
  <c r="EK120" i="1" a="1"/>
  <c r="EK120" i="1" s="1"/>
  <c r="EK121" i="1" a="1"/>
  <c r="EK121" i="1" s="1"/>
  <c r="EK122" i="1" a="1"/>
  <c r="EK122" i="1" s="1"/>
  <c r="EK123" i="1" a="1"/>
  <c r="EK123" i="1" s="1"/>
  <c r="EK124" i="1" a="1"/>
  <c r="EK124" i="1" s="1"/>
  <c r="EK125" i="1" a="1"/>
  <c r="EK125" i="1" s="1"/>
  <c r="EK126" i="1" a="1"/>
  <c r="EK126" i="1" s="1"/>
  <c r="EK127" i="1" a="1"/>
  <c r="EK127" i="1" s="1"/>
  <c r="EK128" i="1" a="1"/>
  <c r="EK128" i="1" s="1"/>
  <c r="DJ118" i="1" a="1"/>
  <c r="DJ118" i="1" s="1"/>
  <c r="DJ119" i="1" a="1"/>
  <c r="DJ119" i="1" s="1"/>
  <c r="DJ120" i="1" a="1"/>
  <c r="DJ120" i="1" s="1"/>
  <c r="DJ121" i="1" a="1"/>
  <c r="DJ121" i="1" s="1"/>
  <c r="DJ122" i="1" a="1"/>
  <c r="DJ122" i="1" s="1"/>
  <c r="DJ123" i="1" a="1"/>
  <c r="DJ123" i="1" s="1"/>
  <c r="DJ124" i="1" a="1"/>
  <c r="DJ124" i="1" s="1"/>
  <c r="DJ125" i="1" a="1"/>
  <c r="DJ125" i="1" s="1"/>
  <c r="DJ126" i="1" a="1"/>
  <c r="DJ126" i="1" s="1"/>
  <c r="DJ127" i="1" a="1"/>
  <c r="DJ127" i="1" s="1"/>
  <c r="DJ128" i="1" a="1"/>
  <c r="DJ128" i="1" s="1"/>
  <c r="EX122" i="1" a="1"/>
  <c r="EX122" i="1" s="1"/>
  <c r="FE122" i="1"/>
  <c r="EM118" i="1" a="1"/>
  <c r="EM118" i="1" s="1"/>
  <c r="EM119" i="1" a="1"/>
  <c r="EM119" i="1" s="1"/>
  <c r="EM120" i="1" a="1"/>
  <c r="EM120" i="1" s="1"/>
  <c r="EM121" i="1" a="1"/>
  <c r="EM121" i="1" s="1"/>
  <c r="EM122" i="1" a="1"/>
  <c r="EM122" i="1" s="1"/>
  <c r="EM123" i="1" a="1"/>
  <c r="EM123" i="1" s="1"/>
  <c r="EM124" i="1" a="1"/>
  <c r="EM124" i="1" s="1"/>
  <c r="EM125" i="1" a="1"/>
  <c r="EM125" i="1" s="1"/>
  <c r="EM126" i="1" a="1"/>
  <c r="EM126" i="1" s="1"/>
  <c r="EM127" i="1" a="1"/>
  <c r="EM127" i="1" s="1"/>
  <c r="EM128" i="1" a="1"/>
  <c r="EM128" i="1" s="1"/>
  <c r="DQ121" i="1"/>
  <c r="EC118" i="1" a="1"/>
  <c r="EC118" i="1" s="1"/>
  <c r="EC119" i="1" a="1"/>
  <c r="EC119" i="1" s="1"/>
  <c r="EC120" i="1" a="1"/>
  <c r="EC120" i="1" s="1"/>
  <c r="EC121" i="1" a="1"/>
  <c r="EC121" i="1" s="1"/>
  <c r="EC122" i="1" a="1"/>
  <c r="EC122" i="1" s="1"/>
  <c r="EC123" i="1" a="1"/>
  <c r="EC123" i="1" s="1"/>
  <c r="EC124" i="1" a="1"/>
  <c r="EC124" i="1" s="1"/>
  <c r="EC125" i="1" a="1"/>
  <c r="EC125" i="1" s="1"/>
  <c r="EC126" i="1" a="1"/>
  <c r="EC126" i="1" s="1"/>
  <c r="EC127" i="1" a="1"/>
  <c r="EC127" i="1" s="1"/>
  <c r="EC128" i="1" a="1"/>
  <c r="EC128" i="1" s="1"/>
  <c r="XI117" i="1"/>
  <c r="AM118" i="1" a="1"/>
  <c r="AM118" i="1" s="1"/>
  <c r="XI118" i="1" s="1"/>
  <c r="AM119" i="1" a="1"/>
  <c r="AM119" i="1" s="1"/>
  <c r="XI119" i="1" s="1"/>
  <c r="AM120" i="1" a="1"/>
  <c r="AM120" i="1" s="1"/>
  <c r="XI120" i="1" s="1"/>
  <c r="AM121" i="1" a="1"/>
  <c r="AM121" i="1" s="1"/>
  <c r="XI121" i="1" s="1"/>
  <c r="AM122" i="1" a="1"/>
  <c r="AM122" i="1" s="1"/>
  <c r="XI122" i="1" s="1"/>
  <c r="AM123" i="1" a="1"/>
  <c r="AM123" i="1" s="1"/>
  <c r="XI123" i="1" s="1"/>
  <c r="AM124" i="1" a="1"/>
  <c r="AM124" i="1" s="1"/>
  <c r="XI124" i="1" s="1"/>
  <c r="AM125" i="1" a="1"/>
  <c r="AM125" i="1" s="1"/>
  <c r="XI125" i="1" s="1"/>
  <c r="AM126" i="1" a="1"/>
  <c r="AM126" i="1" s="1"/>
  <c r="XI126" i="1" s="1"/>
  <c r="AM127" i="1" a="1"/>
  <c r="AM127" i="1" s="1"/>
  <c r="XI127" i="1" s="1"/>
  <c r="AM128" i="1" a="1"/>
  <c r="AM128" i="1" s="1"/>
  <c r="XI128" i="1" s="1"/>
  <c r="EJ118" i="1" a="1"/>
  <c r="EJ118" i="1" s="1"/>
  <c r="EJ119" i="1" a="1"/>
  <c r="EJ119" i="1" s="1"/>
  <c r="EJ120" i="1" a="1"/>
  <c r="EJ120" i="1" s="1"/>
  <c r="EJ121" i="1" a="1"/>
  <c r="EJ121" i="1" s="1"/>
  <c r="EJ122" i="1" a="1"/>
  <c r="EJ122" i="1" s="1"/>
  <c r="EJ123" i="1" a="1"/>
  <c r="EJ123" i="1" s="1"/>
  <c r="EJ124" i="1" a="1"/>
  <c r="EJ124" i="1" s="1"/>
  <c r="EJ125" i="1" a="1"/>
  <c r="EJ125" i="1" s="1"/>
  <c r="EJ126" i="1" a="1"/>
  <c r="EJ126" i="1" s="1"/>
  <c r="EJ127" i="1" a="1"/>
  <c r="EJ127" i="1" s="1"/>
  <c r="EJ128" i="1" a="1"/>
  <c r="EJ128" i="1" s="1"/>
  <c r="ED118" i="1" a="1"/>
  <c r="ED118" i="1" s="1"/>
  <c r="ED119" i="1" a="1"/>
  <c r="ED119" i="1" s="1"/>
  <c r="ED120" i="1" a="1"/>
  <c r="ED120" i="1" s="1"/>
  <c r="ED121" i="1" a="1"/>
  <c r="ED121" i="1" s="1"/>
  <c r="ED122" i="1" a="1"/>
  <c r="ED122" i="1" s="1"/>
  <c r="ED123" i="1" a="1"/>
  <c r="ED123" i="1" s="1"/>
  <c r="ED124" i="1" a="1"/>
  <c r="ED124" i="1" s="1"/>
  <c r="ED125" i="1" a="1"/>
  <c r="ED125" i="1" s="1"/>
  <c r="ED126" i="1" a="1"/>
  <c r="ED126" i="1" s="1"/>
  <c r="ED127" i="1" a="1"/>
  <c r="ED127" i="1" s="1"/>
  <c r="ED128" i="1" a="1"/>
  <c r="ED128" i="1" s="1"/>
  <c r="EY118" i="1" a="1"/>
  <c r="EY118" i="1" s="1"/>
  <c r="EY119" i="1" a="1"/>
  <c r="EY119" i="1" s="1"/>
  <c r="EY120" i="1" a="1"/>
  <c r="EY120" i="1" s="1"/>
  <c r="EY121" i="1" a="1"/>
  <c r="EY121" i="1" s="1"/>
  <c r="EY122" i="1" a="1"/>
  <c r="EY122" i="1" s="1"/>
  <c r="EY123" i="1" a="1"/>
  <c r="EY123" i="1" s="1"/>
  <c r="EY124" i="1" a="1"/>
  <c r="EY124" i="1" s="1"/>
  <c r="EY125" i="1" a="1"/>
  <c r="EY125" i="1" s="1"/>
  <c r="EY126" i="1" a="1"/>
  <c r="EY126" i="1" s="1"/>
  <c r="EY127" i="1" a="1"/>
  <c r="EY127" i="1" s="1"/>
  <c r="EY128" i="1" a="1"/>
  <c r="EY128" i="1" s="1"/>
  <c r="EY117" i="1" a="1"/>
  <c r="EY117" i="1" s="1"/>
  <c r="FO119" i="1"/>
  <c r="FL119" i="1"/>
  <c r="FK119" i="1"/>
  <c r="FP119" i="1"/>
  <c r="FN119" i="1"/>
  <c r="FC119" i="1"/>
  <c r="DI118" i="1" a="1"/>
  <c r="DI118" i="1" s="1"/>
  <c r="DI119" i="1" a="1"/>
  <c r="DI119" i="1" s="1"/>
  <c r="DI120" i="1" a="1"/>
  <c r="DI120" i="1" s="1"/>
  <c r="DI121" i="1" a="1"/>
  <c r="DI121" i="1" s="1"/>
  <c r="DI122" i="1" a="1"/>
  <c r="DI122" i="1" s="1"/>
  <c r="DI123" i="1" a="1"/>
  <c r="DI123" i="1" s="1"/>
  <c r="DI124" i="1" a="1"/>
  <c r="DI124" i="1" s="1"/>
  <c r="DI125" i="1" a="1"/>
  <c r="DI125" i="1" s="1"/>
  <c r="DI126" i="1" a="1"/>
  <c r="DI126" i="1" s="1"/>
  <c r="DI127" i="1" a="1"/>
  <c r="DI127" i="1" s="1"/>
  <c r="DI128" i="1" a="1"/>
  <c r="DI128" i="1" s="1"/>
  <c r="FG119" i="1"/>
  <c r="BQ117" i="1"/>
  <c r="BP117" i="1"/>
  <c r="BY117" i="1"/>
  <c r="CA117" i="1"/>
  <c r="BU117" i="1"/>
  <c r="BZ117" i="1"/>
  <c r="BS117" i="1"/>
  <c r="BR117" i="1"/>
  <c r="BO117" i="1"/>
  <c r="BX117" i="1"/>
  <c r="BW117" i="1"/>
  <c r="BV117" i="1"/>
  <c r="BT117" i="1"/>
  <c r="BN117" i="1"/>
  <c r="I118" i="1" a="1"/>
  <c r="I118" i="1" s="1"/>
  <c r="I119" i="1" a="1"/>
  <c r="I119" i="1" s="1"/>
  <c r="I120" i="1" a="1"/>
  <c r="I120" i="1" s="1"/>
  <c r="I121" i="1" a="1"/>
  <c r="I121" i="1" s="1"/>
  <c r="I122" i="1" a="1"/>
  <c r="I122" i="1" s="1"/>
  <c r="I123" i="1" a="1"/>
  <c r="I123" i="1" s="1"/>
  <c r="I124" i="1" a="1"/>
  <c r="I124" i="1" s="1"/>
  <c r="I125" i="1" a="1"/>
  <c r="I125" i="1" s="1"/>
  <c r="I126" i="1" a="1"/>
  <c r="I126" i="1" s="1"/>
  <c r="I127" i="1" a="1"/>
  <c r="I127" i="1" s="1"/>
  <c r="I128" i="1" a="1"/>
  <c r="I128" i="1" s="1"/>
  <c r="AAH118" i="1" a="1"/>
  <c r="AAH118" i="1" s="1"/>
  <c r="AAH119" i="1" a="1"/>
  <c r="AAH119" i="1" s="1"/>
  <c r="AAH120" i="1" a="1"/>
  <c r="AAH120" i="1" s="1"/>
  <c r="AAH121" i="1" a="1"/>
  <c r="AAH121" i="1" s="1"/>
  <c r="AAH122" i="1" a="1"/>
  <c r="AAH122" i="1" s="1"/>
  <c r="AAH123" i="1" a="1"/>
  <c r="AAH123" i="1" s="1"/>
  <c r="AAH124" i="1" a="1"/>
  <c r="AAH124" i="1" s="1"/>
  <c r="AAH125" i="1" a="1"/>
  <c r="AAH125" i="1" s="1"/>
  <c r="AAH126" i="1" a="1"/>
  <c r="AAH126" i="1" s="1"/>
  <c r="AAH127" i="1" a="1"/>
  <c r="AAH127" i="1" s="1"/>
  <c r="AAH128" i="1" a="1"/>
  <c r="AAH128" i="1" s="1"/>
  <c r="DE118" i="1" a="1"/>
  <c r="DE118" i="1" s="1"/>
  <c r="DE119" i="1" a="1"/>
  <c r="DE119" i="1" s="1"/>
  <c r="DE120" i="1" a="1"/>
  <c r="DE120" i="1" s="1"/>
  <c r="DE121" i="1" a="1"/>
  <c r="DE121" i="1" s="1"/>
  <c r="DE122" i="1" a="1"/>
  <c r="DE122" i="1" s="1"/>
  <c r="DE123" i="1" a="1"/>
  <c r="DE123" i="1" s="1"/>
  <c r="DE124" i="1" a="1"/>
  <c r="DE124" i="1" s="1"/>
  <c r="DE125" i="1" a="1"/>
  <c r="DE125" i="1" s="1"/>
  <c r="DE126" i="1" a="1"/>
  <c r="DE126" i="1" s="1"/>
  <c r="DE127" i="1" a="1"/>
  <c r="DE127" i="1" s="1"/>
  <c r="DE128" i="1" a="1"/>
  <c r="DE128" i="1" s="1"/>
  <c r="EF118" i="1" a="1"/>
  <c r="EF118" i="1" s="1"/>
  <c r="EF119" i="1" a="1"/>
  <c r="EF119" i="1" s="1"/>
  <c r="EF120" i="1" a="1"/>
  <c r="EF120" i="1" s="1"/>
  <c r="EF121" i="1" a="1"/>
  <c r="EF121" i="1" s="1"/>
  <c r="EF122" i="1" a="1"/>
  <c r="EF122" i="1" s="1"/>
  <c r="EF123" i="1" a="1"/>
  <c r="EF123" i="1" s="1"/>
  <c r="EF124" i="1" a="1"/>
  <c r="EF124" i="1" s="1"/>
  <c r="EF125" i="1" a="1"/>
  <c r="EF125" i="1" s="1"/>
  <c r="EF126" i="1" a="1"/>
  <c r="EF126" i="1" s="1"/>
  <c r="EF127" i="1" a="1"/>
  <c r="EF127" i="1" s="1"/>
  <c r="EF128" i="1" a="1"/>
  <c r="EF128" i="1" s="1"/>
  <c r="EX120" i="1" a="1"/>
  <c r="EX120" i="1" s="1"/>
  <c r="FE120" i="1"/>
  <c r="DP121" i="1"/>
  <c r="DL121" i="1"/>
  <c r="DO121" i="1"/>
  <c r="DN121" i="1"/>
  <c r="DM121" i="1"/>
  <c r="DK121" i="1"/>
  <c r="DQ119" i="1"/>
  <c r="EP121" i="1"/>
  <c r="EO121" i="1"/>
  <c r="EN121" i="1"/>
  <c r="FM121" i="1"/>
  <c r="EP119" i="1"/>
  <c r="EO119" i="1"/>
  <c r="EN119" i="1"/>
  <c r="FM119" i="1"/>
  <c r="FE121" i="1"/>
  <c r="EX121" i="1" a="1"/>
  <c r="EX121" i="1" s="1"/>
  <c r="DN128" i="1"/>
  <c r="DM128" i="1"/>
  <c r="DL128" i="1"/>
  <c r="DK128" i="1"/>
  <c r="DP128" i="1"/>
  <c r="DO128" i="1"/>
  <c r="EN127" i="1"/>
  <c r="EP127" i="1"/>
  <c r="EO127" i="1"/>
  <c r="FM127" i="1"/>
  <c r="EX126" i="1" a="1"/>
  <c r="EX126" i="1" s="1"/>
  <c r="FE126" i="1"/>
  <c r="DQ127" i="1"/>
  <c r="CH127" i="1"/>
  <c r="CX127" i="1"/>
  <c r="CR127" i="1"/>
  <c r="CN127" i="1"/>
  <c r="DQ117" i="1"/>
  <c r="DO117" i="1"/>
  <c r="DN117" i="1"/>
  <c r="DK117" i="1"/>
  <c r="DP117" i="1"/>
  <c r="DM117" i="1"/>
  <c r="DL117" i="1"/>
  <c r="DO119" i="1"/>
  <c r="DN119" i="1"/>
  <c r="DP119" i="1"/>
  <c r="DM119" i="1"/>
  <c r="DL119" i="1"/>
  <c r="DK119" i="1"/>
  <c r="EP117" i="1"/>
  <c r="FM117" i="1"/>
  <c r="EO117" i="1"/>
  <c r="EN117" i="1"/>
  <c r="EX119" i="1" a="1"/>
  <c r="EX119" i="1" s="1"/>
  <c r="FE119" i="1"/>
  <c r="DL118" i="1"/>
  <c r="DP118" i="1"/>
  <c r="DO118" i="1"/>
  <c r="DN118" i="1"/>
  <c r="DM118" i="1"/>
  <c r="DK118" i="1"/>
  <c r="DO127" i="1"/>
  <c r="DK127" i="1"/>
  <c r="DM127" i="1"/>
  <c r="DP127" i="1"/>
  <c r="DN127" i="1"/>
  <c r="DL127" i="1"/>
  <c r="FM118" i="1"/>
  <c r="EP118" i="1"/>
  <c r="EO118" i="1"/>
  <c r="EN118" i="1"/>
  <c r="EX117" i="1" a="1"/>
  <c r="EX117" i="1" s="1"/>
  <c r="FE117" i="1"/>
  <c r="CX126" i="1"/>
  <c r="DQ126" i="1"/>
  <c r="CH126" i="1"/>
  <c r="CN126" i="1"/>
  <c r="CR126" i="1"/>
  <c r="EG118" i="1" a="1"/>
  <c r="EG118" i="1" s="1"/>
  <c r="EG119" i="1" a="1"/>
  <c r="EG119" i="1" s="1"/>
  <c r="EG120" i="1" a="1"/>
  <c r="EG120" i="1" s="1"/>
  <c r="EG121" i="1" a="1"/>
  <c r="EG121" i="1" s="1"/>
  <c r="EG122" i="1" a="1"/>
  <c r="EG122" i="1" s="1"/>
  <c r="EG123" i="1" a="1"/>
  <c r="EG123" i="1" s="1"/>
  <c r="EG124" i="1" a="1"/>
  <c r="EG124" i="1" s="1"/>
  <c r="EG125" i="1" a="1"/>
  <c r="EG125" i="1" s="1"/>
  <c r="EG126" i="1" a="1"/>
  <c r="EG126" i="1" s="1"/>
  <c r="EG127" i="1" a="1"/>
  <c r="EG127" i="1" s="1"/>
  <c r="EG128" i="1" a="1"/>
  <c r="EG128" i="1" s="1"/>
  <c r="AAB118" i="1" a="1"/>
  <c r="AAB118" i="1" s="1"/>
  <c r="AAB119" i="1" a="1"/>
  <c r="AAB119" i="1" s="1"/>
  <c r="AAB120" i="1" a="1"/>
  <c r="AAB120" i="1" s="1"/>
  <c r="AAB121" i="1" a="1"/>
  <c r="AAB121" i="1" s="1"/>
  <c r="AAB122" i="1" a="1"/>
  <c r="AAB122" i="1" s="1"/>
  <c r="AAB123" i="1" a="1"/>
  <c r="AAB123" i="1" s="1"/>
  <c r="AAB124" i="1" a="1"/>
  <c r="AAB124" i="1" s="1"/>
  <c r="AAB125" i="1" a="1"/>
  <c r="AAB125" i="1" s="1"/>
  <c r="AAB126" i="1" a="1"/>
  <c r="AAB126" i="1" s="1"/>
  <c r="AAB127" i="1" a="1"/>
  <c r="AAB127" i="1" s="1"/>
  <c r="AAB128" i="1" a="1"/>
  <c r="AAB128" i="1" s="1"/>
  <c r="EB118" i="1" a="1"/>
  <c r="EB118" i="1" s="1"/>
  <c r="EB119" i="1" a="1"/>
  <c r="EB119" i="1" s="1"/>
  <c r="EB120" i="1" a="1"/>
  <c r="EB120" i="1" s="1"/>
  <c r="EB121" i="1" a="1"/>
  <c r="EB121" i="1" s="1"/>
  <c r="EB122" i="1" a="1"/>
  <c r="EB122" i="1" s="1"/>
  <c r="EB123" i="1" a="1"/>
  <c r="EB123" i="1" s="1"/>
  <c r="EB124" i="1" a="1"/>
  <c r="EB124" i="1" s="1"/>
  <c r="EB125" i="1" a="1"/>
  <c r="EB125" i="1" s="1"/>
  <c r="EB126" i="1" a="1"/>
  <c r="EB126" i="1" s="1"/>
  <c r="EB127" i="1" a="1"/>
  <c r="EB127" i="1" s="1"/>
  <c r="EB128" i="1" a="1"/>
  <c r="EB128" i="1" s="1"/>
  <c r="DQ125" i="1"/>
  <c r="DP126" i="1"/>
  <c r="DO126" i="1"/>
  <c r="DN126" i="1"/>
  <c r="DM126" i="1"/>
  <c r="DL126" i="1"/>
  <c r="DK126" i="1"/>
  <c r="FB119" i="1"/>
  <c r="DQ118" i="1"/>
  <c r="DP120" i="1"/>
  <c r="DO120" i="1"/>
  <c r="DL120" i="1"/>
  <c r="DK120" i="1"/>
  <c r="DN120" i="1"/>
  <c r="DM120" i="1"/>
  <c r="DO125" i="1"/>
  <c r="DN125" i="1"/>
  <c r="DM125" i="1"/>
  <c r="DL125" i="1"/>
  <c r="DP125" i="1"/>
  <c r="DK125" i="1"/>
  <c r="EP120" i="1"/>
  <c r="EO120" i="1"/>
  <c r="EN120" i="1"/>
  <c r="FM120" i="1"/>
  <c r="FE118" i="1"/>
  <c r="EX118" i="1" a="1"/>
  <c r="EX118" i="1" s="1"/>
  <c r="EP125" i="1"/>
  <c r="EO125" i="1"/>
  <c r="EN125" i="1"/>
  <c r="FM125" i="1"/>
  <c r="EP126" i="1"/>
  <c r="FM126" i="1"/>
  <c r="EO126" i="1"/>
  <c r="EN126" i="1"/>
  <c r="FE127" i="1"/>
  <c r="EX127" i="1" a="1"/>
  <c r="EX127" i="1" s="1"/>
  <c r="FE123" i="1"/>
  <c r="EX123" i="1" a="1"/>
  <c r="EX123" i="1" s="1"/>
  <c r="EX124" i="1" a="1"/>
  <c r="EX124" i="1" s="1"/>
  <c r="FE124" i="1"/>
  <c r="XJ117" i="1"/>
  <c r="M118" i="1" a="1"/>
  <c r="M118" i="1" s="1"/>
  <c r="XJ118" i="1" s="1"/>
  <c r="M119" i="1" a="1"/>
  <c r="M119" i="1" s="1"/>
  <c r="XJ119" i="1" s="1"/>
  <c r="M120" i="1" a="1"/>
  <c r="M120" i="1" s="1"/>
  <c r="XJ120" i="1" s="1"/>
  <c r="M121" i="1" a="1"/>
  <c r="M121" i="1" s="1"/>
  <c r="XJ121" i="1" s="1"/>
  <c r="M122" i="1" a="1"/>
  <c r="M122" i="1" s="1"/>
  <c r="XJ122" i="1" s="1"/>
  <c r="M123" i="1" a="1"/>
  <c r="M123" i="1" s="1"/>
  <c r="XJ123" i="1" s="1"/>
  <c r="M124" i="1" a="1"/>
  <c r="M124" i="1" s="1"/>
  <c r="XJ124" i="1" s="1"/>
  <c r="M125" i="1" a="1"/>
  <c r="M125" i="1" s="1"/>
  <c r="XJ125" i="1" s="1"/>
  <c r="M126" i="1" a="1"/>
  <c r="M126" i="1" s="1"/>
  <c r="XJ126" i="1" s="1"/>
  <c r="M127" i="1" a="1"/>
  <c r="M127" i="1" s="1"/>
  <c r="XJ127" i="1" s="1"/>
  <c r="M128" i="1" a="1"/>
  <c r="M128" i="1" s="1"/>
  <c r="XJ128" i="1" s="1"/>
  <c r="EI118" i="1" a="1"/>
  <c r="EI118" i="1" s="1"/>
  <c r="EI119" i="1" a="1"/>
  <c r="EI119" i="1" s="1"/>
  <c r="EI120" i="1" a="1"/>
  <c r="EI120" i="1" s="1"/>
  <c r="EI121" i="1" a="1"/>
  <c r="EI121" i="1" s="1"/>
  <c r="EI122" i="1" a="1"/>
  <c r="EI122" i="1" s="1"/>
  <c r="EI123" i="1" a="1"/>
  <c r="EI123" i="1" s="1"/>
  <c r="EI124" i="1" a="1"/>
  <c r="EI124" i="1" s="1"/>
  <c r="EI125" i="1" a="1"/>
  <c r="EI125" i="1" s="1"/>
  <c r="EI126" i="1" a="1"/>
  <c r="EI126" i="1" s="1"/>
  <c r="EI127" i="1" a="1"/>
  <c r="EI127" i="1" s="1"/>
  <c r="EI128" i="1" a="1"/>
  <c r="EI128" i="1" s="1"/>
  <c r="DQ120" i="1"/>
  <c r="DQ123" i="1"/>
  <c r="DQ124" i="1"/>
  <c r="EA118" i="1" a="1"/>
  <c r="EA118" i="1" s="1"/>
  <c r="EA119" i="1" a="1"/>
  <c r="EA119" i="1" s="1"/>
  <c r="EA120" i="1" a="1"/>
  <c r="EA120" i="1" s="1"/>
  <c r="EA121" i="1" a="1"/>
  <c r="EA121" i="1" s="1"/>
  <c r="EA122" i="1" a="1"/>
  <c r="EA122" i="1" s="1"/>
  <c r="EA123" i="1" a="1"/>
  <c r="EA123" i="1" s="1"/>
  <c r="EA124" i="1" a="1"/>
  <c r="EA124" i="1" s="1"/>
  <c r="EA125" i="1" a="1"/>
  <c r="EA125" i="1" s="1"/>
  <c r="EA126" i="1" a="1"/>
  <c r="EA126" i="1" s="1"/>
  <c r="EA127" i="1" a="1"/>
  <c r="EA127" i="1" s="1"/>
  <c r="EA128" i="1" a="1"/>
  <c r="EA128" i="1" s="1"/>
  <c r="EE118" i="1" a="1"/>
  <c r="EE118" i="1" s="1"/>
  <c r="EE119" i="1" a="1"/>
  <c r="EE119" i="1" s="1"/>
  <c r="EE120" i="1" a="1"/>
  <c r="EE120" i="1" s="1"/>
  <c r="EE121" i="1" a="1"/>
  <c r="EE121" i="1" s="1"/>
  <c r="EE122" i="1" a="1"/>
  <c r="EE122" i="1" s="1"/>
  <c r="EE123" i="1" a="1"/>
  <c r="EE123" i="1" s="1"/>
  <c r="EE124" i="1" a="1"/>
  <c r="EE124" i="1" s="1"/>
  <c r="EE125" i="1" a="1"/>
  <c r="EE125" i="1" s="1"/>
  <c r="EE126" i="1" a="1"/>
  <c r="EE126" i="1" s="1"/>
  <c r="EE127" i="1" a="1"/>
  <c r="EE127" i="1" s="1"/>
  <c r="EE128" i="1" a="1"/>
  <c r="EE128" i="1" s="1"/>
  <c r="CE118" i="1" a="1"/>
  <c r="CE118" i="1" s="1"/>
  <c r="CE119" i="1" a="1"/>
  <c r="CE119" i="1" s="1"/>
  <c r="CE120" i="1" a="1"/>
  <c r="CE120" i="1" s="1"/>
  <c r="CE121" i="1" a="1"/>
  <c r="CE121" i="1" s="1"/>
  <c r="CE122" i="1" a="1"/>
  <c r="CE122" i="1" s="1"/>
  <c r="CE123" i="1" a="1"/>
  <c r="CE123" i="1" s="1"/>
  <c r="CE124" i="1" a="1"/>
  <c r="CE124" i="1" s="1"/>
  <c r="CE125" i="1" a="1"/>
  <c r="CE125" i="1" s="1"/>
  <c r="CE126" i="1" a="1"/>
  <c r="CE126" i="1" s="1"/>
  <c r="CE127" i="1" a="1"/>
  <c r="CE127" i="1" s="1"/>
  <c r="CE128" i="1" a="1"/>
  <c r="CE128" i="1" s="1"/>
  <c r="DN123" i="1"/>
  <c r="DP123" i="1"/>
  <c r="DO123" i="1"/>
  <c r="DM123" i="1"/>
  <c r="DL123" i="1"/>
  <c r="DK123" i="1"/>
  <c r="FB117" i="1"/>
  <c r="EP123" i="1"/>
  <c r="EO123" i="1"/>
  <c r="EN123" i="1"/>
  <c r="DP124" i="1"/>
  <c r="DO124" i="1"/>
  <c r="DN124" i="1"/>
  <c r="DM124" i="1"/>
  <c r="DL124" i="1"/>
  <c r="DK124" i="1"/>
  <c r="DF118" i="1" a="1"/>
  <c r="DF118" i="1" s="1"/>
  <c r="DF119" i="1" a="1"/>
  <c r="DF119" i="1" s="1"/>
  <c r="DF120" i="1" a="1"/>
  <c r="DF120" i="1" s="1"/>
  <c r="DF121" i="1" a="1"/>
  <c r="DF121" i="1" s="1"/>
  <c r="DF122" i="1" a="1"/>
  <c r="DF122" i="1" s="1"/>
  <c r="DF123" i="1" a="1"/>
  <c r="DF123" i="1" s="1"/>
  <c r="DF124" i="1" a="1"/>
  <c r="DF124" i="1" s="1"/>
  <c r="DF125" i="1" a="1"/>
  <c r="DF125" i="1" s="1"/>
  <c r="DF126" i="1" a="1"/>
  <c r="DF126" i="1" s="1"/>
  <c r="DF127" i="1" a="1"/>
  <c r="DF127" i="1" s="1"/>
  <c r="DF128" i="1" a="1"/>
  <c r="DF128" i="1" s="1"/>
  <c r="CV117" i="1"/>
  <c r="CO117" i="1"/>
  <c r="CZ117" i="1"/>
  <c r="CY117" i="1"/>
  <c r="CS117" i="1"/>
  <c r="CP117" i="1"/>
  <c r="CJ117" i="1"/>
  <c r="CI117" i="1"/>
  <c r="K118" i="1" a="1"/>
  <c r="K118" i="1" s="1"/>
  <c r="K119" i="1" a="1"/>
  <c r="K119" i="1" s="1"/>
  <c r="K120" i="1" a="1"/>
  <c r="K120" i="1" s="1"/>
  <c r="K121" i="1" a="1"/>
  <c r="K121" i="1" s="1"/>
  <c r="K122" i="1" a="1"/>
  <c r="K122" i="1" s="1"/>
  <c r="K123" i="1" a="1"/>
  <c r="K123" i="1" s="1"/>
  <c r="K124" i="1" a="1"/>
  <c r="K124" i="1" s="1"/>
  <c r="K125" i="1" a="1"/>
  <c r="K125" i="1" s="1"/>
  <c r="K126" i="1" a="1"/>
  <c r="K126" i="1" s="1"/>
  <c r="K127" i="1" a="1"/>
  <c r="K127" i="1" s="1"/>
  <c r="K128" i="1" a="1"/>
  <c r="K128" i="1" s="1"/>
  <c r="DQ122" i="1"/>
  <c r="EP124" i="1"/>
  <c r="EO124" i="1"/>
  <c r="EN124" i="1"/>
  <c r="DP122" i="1"/>
  <c r="DO122" i="1"/>
  <c r="DN122" i="1"/>
  <c r="DM122" i="1"/>
  <c r="DL122" i="1"/>
  <c r="DK122" i="1"/>
  <c r="EX125" i="1" a="1"/>
  <c r="EX125" i="1" s="1"/>
  <c r="FE125" i="1"/>
  <c r="EP122" i="1"/>
  <c r="EN122" i="1"/>
  <c r="FM122" i="1"/>
  <c r="EO122" i="1"/>
  <c r="EH118" i="1" a="1"/>
  <c r="EH118" i="1" s="1"/>
  <c r="EH119" i="1" a="1"/>
  <c r="EH119" i="1" s="1"/>
  <c r="EH120" i="1" a="1"/>
  <c r="EH120" i="1" s="1"/>
  <c r="EH121" i="1" a="1"/>
  <c r="EH121" i="1" s="1"/>
  <c r="EH122" i="1" a="1"/>
  <c r="EH122" i="1" s="1"/>
  <c r="EH123" i="1" a="1"/>
  <c r="EH123" i="1" s="1"/>
  <c r="EH124" i="1" a="1"/>
  <c r="EH124" i="1" s="1"/>
  <c r="EH125" i="1" a="1"/>
  <c r="EH125" i="1" s="1"/>
  <c r="EH126" i="1" a="1"/>
  <c r="EH126" i="1" s="1"/>
  <c r="EH127" i="1" a="1"/>
  <c r="EH127" i="1" s="1"/>
  <c r="EH128" i="1" a="1"/>
  <c r="EH128" i="1" s="1"/>
  <c r="CR128" i="1"/>
  <c r="CN128" i="1"/>
  <c r="CH128" i="1"/>
  <c r="DQ128" i="1"/>
  <c r="CX128" i="1"/>
  <c r="FM128" i="1"/>
  <c r="EP128" i="1"/>
  <c r="EO128" i="1"/>
  <c r="EN128" i="1"/>
  <c r="FB120" i="1"/>
  <c r="V18" i="1"/>
  <c r="X18" i="1"/>
  <c r="EV18" i="1" s="1"/>
  <c r="Y18" i="1"/>
  <c r="EW18" i="1" s="1"/>
  <c r="CI18" i="1"/>
  <c r="CP18" i="1"/>
  <c r="CO18" i="1"/>
  <c r="CJ18" i="1"/>
  <c r="CS18" i="1"/>
  <c r="CZ18" i="1"/>
  <c r="CY18" i="1"/>
  <c r="CV18" i="1"/>
  <c r="ABB18" i="1"/>
  <c r="BI36" i="1" a="1"/>
  <c r="BI36" i="1" s="1"/>
  <c r="BJ36" i="1" a="1"/>
  <c r="BJ36" i="1" s="1"/>
  <c r="BK36" i="1" a="1"/>
  <c r="BK36" i="1" s="1"/>
  <c r="BL36" i="1" a="1"/>
  <c r="BL36" i="1" s="1"/>
  <c r="BD36" i="1" a="1"/>
  <c r="BD36" i="1" s="1"/>
  <c r="BE36" i="1" a="1"/>
  <c r="BE36" i="1" s="1"/>
  <c r="BF36" i="1" a="1"/>
  <c r="BF36" i="1" s="1"/>
  <c r="BG36" i="1" a="1"/>
  <c r="BG36" i="1" s="1"/>
  <c r="BH36" i="1" a="1"/>
  <c r="BH36" i="1" s="1"/>
  <c r="BH20" i="1" a="1"/>
  <c r="BH20" i="1" s="1"/>
  <c r="BG20" i="1" a="1"/>
  <c r="BG20" i="1" s="1"/>
  <c r="BE20" i="1" a="1"/>
  <c r="BE20" i="1" s="1"/>
  <c r="BF20" i="1" a="1"/>
  <c r="BF20" i="1" s="1"/>
  <c r="BL20" i="1" a="1"/>
  <c r="BL20" i="1" s="1"/>
  <c r="BK20" i="1" a="1"/>
  <c r="BK20" i="1" s="1"/>
  <c r="BJ20" i="1" a="1"/>
  <c r="BJ20" i="1" s="1"/>
  <c r="BI20" i="1" a="1"/>
  <c r="BI20" i="1" s="1"/>
  <c r="BD20" i="1" a="1"/>
  <c r="BD20" i="1" s="1"/>
  <c r="YW88" i="1" a="1"/>
  <c r="YW88" i="1" s="1"/>
  <c r="YW90" i="1" s="1" a="1"/>
  <c r="YW90" i="1" s="1"/>
  <c r="YW92" i="1" s="1" a="1"/>
  <c r="YW92" i="1" s="1"/>
  <c r="YW94" i="1" s="1" a="1"/>
  <c r="YW94" i="1" s="1"/>
  <c r="YW96" i="1" s="1" a="1"/>
  <c r="YW96" i="1" s="1"/>
  <c r="YW98" i="1" s="1" a="1"/>
  <c r="YW98" i="1" s="1"/>
  <c r="YW100" i="1" s="1" a="1"/>
  <c r="YW100" i="1" s="1"/>
  <c r="YW102" i="1" s="1" a="1"/>
  <c r="YW102" i="1" s="1"/>
  <c r="YW104" i="1" s="1" a="1"/>
  <c r="YW104" i="1" s="1"/>
  <c r="AB87" i="1"/>
  <c r="Z85" i="1" a="1"/>
  <c r="Z85" i="1" s="1"/>
  <c r="AA85" i="1" s="1"/>
  <c r="AAU88" i="1"/>
  <c r="YZ92" i="1"/>
  <c r="EO86" i="1"/>
  <c r="W48" i="1"/>
  <c r="EU47" i="1"/>
  <c r="YX94" i="1" a="1"/>
  <c r="YX94" i="1" s="1"/>
  <c r="EH85" i="1" a="1"/>
  <c r="EH85" i="1" s="1"/>
  <c r="EI85" i="1" a="1"/>
  <c r="EI85" i="1" s="1"/>
  <c r="EJ85" i="1" a="1"/>
  <c r="EJ85" i="1" s="1"/>
  <c r="EM85" i="1" a="1"/>
  <c r="EM85" i="1" s="1"/>
  <c r="EL85" i="1" a="1"/>
  <c r="EL85" i="1" s="1"/>
  <c r="EK85" i="1" a="1"/>
  <c r="EK85" i="1" s="1"/>
  <c r="KE6" i="1"/>
  <c r="KE7" i="1" s="1"/>
  <c r="LY85" i="1"/>
  <c r="KY85" i="1"/>
  <c r="KC86" i="1"/>
  <c r="KA85" i="1"/>
  <c r="KZ85" i="1"/>
  <c r="EV86" i="1"/>
  <c r="EW86" i="1"/>
  <c r="X87" i="1"/>
  <c r="W87" i="1"/>
  <c r="EU87" i="1" s="1"/>
  <c r="Y87" i="1"/>
  <c r="EP86" i="1"/>
  <c r="EN86" i="1"/>
  <c r="AZ79" i="1"/>
  <c r="BA80" i="1" s="1"/>
  <c r="EF85" i="1" a="1"/>
  <c r="EF85" i="1" s="1"/>
  <c r="EG85" i="1" a="1"/>
  <c r="EG85" i="1" s="1"/>
  <c r="S85" i="1"/>
  <c r="FZ85" i="1" s="1"/>
  <c r="S86" i="1"/>
  <c r="FZ86" i="1" s="1"/>
  <c r="M85" i="1" a="1"/>
  <c r="M85" i="1" s="1"/>
  <c r="M87" i="1" s="1" a="1"/>
  <c r="M87" i="1" s="1"/>
  <c r="XJ87" i="1" s="1"/>
  <c r="AG88" i="1"/>
  <c r="AE88" i="1"/>
  <c r="AF88" i="1"/>
  <c r="AD88" i="1"/>
  <c r="S88" i="1"/>
  <c r="FZ88" i="1" s="1"/>
  <c r="P88" i="1"/>
  <c r="O88" i="1"/>
  <c r="N88" i="1"/>
  <c r="AH88" i="1"/>
  <c r="AC88" i="1"/>
  <c r="R88" i="1"/>
  <c r="Q88" i="1"/>
  <c r="FW88" i="1" s="1"/>
  <c r="V87" i="1"/>
  <c r="AAX88" i="1"/>
  <c r="AAY88" i="1"/>
  <c r="AAW88" i="1"/>
  <c r="YV88" i="1"/>
  <c r="AAZ88" i="1"/>
  <c r="LW85" i="1"/>
  <c r="AAT88" i="1"/>
  <c r="AAR88" i="1"/>
  <c r="AAS88" i="1"/>
  <c r="AAO88" i="1"/>
  <c r="AAN88" i="1"/>
  <c r="AAP88" i="1"/>
  <c r="AAQ88" i="1"/>
  <c r="KD85" i="1"/>
  <c r="LX85" i="1"/>
  <c r="KD86" i="1"/>
  <c r="KB85" i="1"/>
  <c r="MD6" i="1"/>
  <c r="LZ7" i="1"/>
  <c r="LZ119" i="1" s="1"/>
  <c r="KY86" i="1"/>
  <c r="KZ86" i="1"/>
  <c r="LZ85" i="1"/>
  <c r="LY86" i="1"/>
  <c r="LA86" i="1"/>
  <c r="LZ86" i="1"/>
  <c r="LX86" i="1"/>
  <c r="LB86" i="1"/>
  <c r="LA85" i="1"/>
  <c r="KA86" i="1"/>
  <c r="LW86" i="1"/>
  <c r="LB85" i="1"/>
  <c r="KB86" i="1"/>
  <c r="KC85" i="1"/>
  <c r="ZA108" i="1" a="1"/>
  <c r="ZA108" i="1" s="1"/>
  <c r="LT87" i="1"/>
  <c r="LP87" i="1"/>
  <c r="KR87" i="1"/>
  <c r="JW87" i="1"/>
  <c r="KQ87" i="1"/>
  <c r="JV87" i="1"/>
  <c r="JU87" i="1"/>
  <c r="KS87" i="1"/>
  <c r="JT87" i="1"/>
  <c r="JS87" i="1"/>
  <c r="LO87" i="1"/>
  <c r="LZ87" i="1"/>
  <c r="LB87" i="1"/>
  <c r="LY87" i="1"/>
  <c r="LA87" i="1"/>
  <c r="LX87" i="1"/>
  <c r="KZ87" i="1"/>
  <c r="LW87" i="1"/>
  <c r="KY87" i="1"/>
  <c r="KD87" i="1"/>
  <c r="LV87" i="1"/>
  <c r="KX87" i="1"/>
  <c r="KC87" i="1"/>
  <c r="LU87" i="1"/>
  <c r="KW87" i="1"/>
  <c r="KB87" i="1"/>
  <c r="LS87" i="1"/>
  <c r="KV87" i="1"/>
  <c r="KA87" i="1"/>
  <c r="LR87" i="1"/>
  <c r="KU87" i="1"/>
  <c r="JZ87" i="1"/>
  <c r="JX87" i="1"/>
  <c r="LQ87" i="1"/>
  <c r="KT87" i="1"/>
  <c r="JY87" i="1"/>
  <c r="EC85" i="1" a="1"/>
  <c r="EC85" i="1" s="1"/>
  <c r="EC106" i="1" s="1" a="1"/>
  <c r="EC106" i="1" s="1"/>
  <c r="ABM10" i="1"/>
  <c r="NA85" i="1"/>
  <c r="ED85" i="1" a="1"/>
  <c r="ED85" i="1" s="1"/>
  <c r="ED106" i="1" s="1" a="1"/>
  <c r="ED106" i="1" s="1"/>
  <c r="ABK10" i="1"/>
  <c r="NA86" i="1"/>
  <c r="EE85" i="1" a="1"/>
  <c r="EE85" i="1" s="1"/>
  <c r="EE106" i="1" s="1" a="1"/>
  <c r="EE106" i="1" s="1"/>
  <c r="AM85" i="1" a="1"/>
  <c r="AM85" i="1" s="1"/>
  <c r="AM86" i="1" s="1" a="1"/>
  <c r="AM86" i="1" s="1"/>
  <c r="AM88" i="1" s="1" a="1"/>
  <c r="AM88" i="1" s="1"/>
  <c r="AM90" i="1" s="1" a="1"/>
  <c r="AM90" i="1" s="1"/>
  <c r="AAH85" i="1" a="1"/>
  <c r="AAH85" i="1" s="1"/>
  <c r="AAH106" i="1" s="1" a="1"/>
  <c r="AAH106" i="1" s="1"/>
  <c r="AAB85" i="1" a="1"/>
  <c r="AAB85" i="1" s="1"/>
  <c r="AAB106" i="1" s="1" a="1"/>
  <c r="AAB106" i="1" s="1"/>
  <c r="AL85" i="1" a="1"/>
  <c r="AL85" i="1" s="1"/>
  <c r="CE85" i="1" a="1"/>
  <c r="CE85" i="1" s="1"/>
  <c r="CE106" i="1" s="1" a="1"/>
  <c r="CE106" i="1" s="1"/>
  <c r="K85" i="1" a="1"/>
  <c r="K85" i="1" s="1"/>
  <c r="I85" i="1" a="1"/>
  <c r="I85" i="1" s="1"/>
  <c r="EA85" i="1" a="1"/>
  <c r="EA85" i="1" s="1"/>
  <c r="EA106" i="1" s="1" a="1"/>
  <c r="EA106" i="1" s="1"/>
  <c r="DI85" i="1" a="1"/>
  <c r="DI85" i="1" s="1"/>
  <c r="DI106" i="1" s="1" a="1"/>
  <c r="DI106" i="1" s="1"/>
  <c r="DE106" i="1" a="1"/>
  <c r="DE106" i="1" s="1"/>
  <c r="DJ85" i="1" a="1"/>
  <c r="DJ85" i="1" s="1"/>
  <c r="DJ106" i="1" s="1" a="1"/>
  <c r="DJ106" i="1" s="1"/>
  <c r="DF106" i="1" a="1"/>
  <c r="DF106" i="1" s="1"/>
  <c r="J85" i="1" a="1"/>
  <c r="J85" i="1" s="1"/>
  <c r="J106" i="1" s="1" a="1"/>
  <c r="J106" i="1" s="1"/>
  <c r="EB85" i="1" a="1"/>
  <c r="EB85" i="1" s="1"/>
  <c r="EB106" i="1" s="1" a="1"/>
  <c r="EB106" i="1" s="1"/>
  <c r="MC12" i="1"/>
  <c r="LF12" i="1"/>
  <c r="LC12" i="1"/>
  <c r="KF12" i="1"/>
  <c r="LD12" i="1"/>
  <c r="KH12" i="1"/>
  <c r="MB12" i="1"/>
  <c r="LE12" i="1"/>
  <c r="KE12" i="1"/>
  <c r="MD12" i="1"/>
  <c r="KG12" i="1"/>
  <c r="MA12" i="1"/>
  <c r="NA87" i="1"/>
  <c r="MZ87" i="1"/>
  <c r="MY87" i="1"/>
  <c r="MV87" i="1"/>
  <c r="MU87" i="1"/>
  <c r="MN87" i="1"/>
  <c r="MM87" i="1"/>
  <c r="MX87" i="1"/>
  <c r="MW87" i="1"/>
  <c r="MT87" i="1"/>
  <c r="MS87" i="1"/>
  <c r="MR87" i="1"/>
  <c r="MQ87" i="1"/>
  <c r="MP87" i="1"/>
  <c r="MO87" i="1"/>
  <c r="NB12" i="1"/>
  <c r="NC6" i="1"/>
  <c r="U923" i="7"/>
  <c r="L923" i="7" s="1"/>
  <c r="L921" i="7"/>
  <c r="AK88" i="1"/>
  <c r="FV88" i="1" s="1"/>
  <c r="YZ86" i="1"/>
  <c r="YZ107" i="1" s="1" a="1"/>
  <c r="YZ107" i="1" s="1"/>
  <c r="ZA107" i="1" a="1"/>
  <c r="ZA107" i="1" s="1"/>
  <c r="YX107" i="1" a="1"/>
  <c r="YX107" i="1" s="1"/>
  <c r="ZC107" i="1" s="1" a="1"/>
  <c r="ZC107" i="1" s="1"/>
  <c r="FV86" i="1"/>
  <c r="FU86" i="1"/>
  <c r="FV87" i="1"/>
  <c r="FU87" i="1"/>
  <c r="YZ89" i="1"/>
  <c r="YX91" i="1" a="1"/>
  <c r="YX91" i="1" s="1"/>
  <c r="H89" i="1"/>
  <c r="YY90" i="1" a="1"/>
  <c r="YY90" i="1" s="1"/>
  <c r="FX87" i="1"/>
  <c r="FY87" i="1"/>
  <c r="FY86" i="1"/>
  <c r="FX86" i="1"/>
  <c r="FW86" i="1"/>
  <c r="FY85" i="1"/>
  <c r="FX85" i="1"/>
  <c r="L922" i="8"/>
  <c r="MC6" i="1"/>
  <c r="MC7" i="1" s="1"/>
  <c r="MB6" i="1"/>
  <c r="MB7" i="1" s="1"/>
  <c r="MA6" i="1"/>
  <c r="MA7" i="1" s="1"/>
  <c r="KH6" i="1"/>
  <c r="KH7" i="1" s="1"/>
  <c r="KG6" i="1"/>
  <c r="KG7" i="1" s="1"/>
  <c r="KF6" i="1"/>
  <c r="KF7" i="1" s="1"/>
  <c r="U924" i="8"/>
  <c r="L923" i="8"/>
  <c r="U923" i="6"/>
  <c r="L922" i="6"/>
  <c r="ABL10" i="1"/>
  <c r="CZ14" i="1"/>
  <c r="CY118" i="1" l="1"/>
  <c r="CJ118" i="1"/>
  <c r="CI118" i="1"/>
  <c r="CO118" i="1"/>
  <c r="CZ118" i="1"/>
  <c r="CV118" i="1"/>
  <c r="CS118" i="1"/>
  <c r="CP118" i="1"/>
  <c r="LZ125" i="1"/>
  <c r="BT128" i="1"/>
  <c r="BP128" i="1"/>
  <c r="BO128" i="1"/>
  <c r="BN128" i="1"/>
  <c r="CA128" i="1"/>
  <c r="BZ128" i="1"/>
  <c r="BY128" i="1"/>
  <c r="BX128" i="1"/>
  <c r="BW128" i="1"/>
  <c r="BV128" i="1"/>
  <c r="BU128" i="1"/>
  <c r="BS128" i="1"/>
  <c r="BR128" i="1"/>
  <c r="BQ128" i="1"/>
  <c r="CA127" i="1"/>
  <c r="BZ127" i="1"/>
  <c r="BY127" i="1"/>
  <c r="BW127" i="1"/>
  <c r="BU127" i="1"/>
  <c r="BO127" i="1"/>
  <c r="BX127" i="1"/>
  <c r="BV127" i="1"/>
  <c r="BT127" i="1"/>
  <c r="BS127" i="1"/>
  <c r="BR127" i="1"/>
  <c r="BQ127" i="1"/>
  <c r="BP127" i="1"/>
  <c r="BN127" i="1"/>
  <c r="BZ126" i="1"/>
  <c r="BY126" i="1"/>
  <c r="BX126" i="1"/>
  <c r="BW126" i="1"/>
  <c r="BV126" i="1"/>
  <c r="BU126" i="1"/>
  <c r="CA126" i="1"/>
  <c r="BT126" i="1"/>
  <c r="BN126" i="1"/>
  <c r="BP126" i="1"/>
  <c r="BS126" i="1"/>
  <c r="BR126" i="1"/>
  <c r="BQ126" i="1"/>
  <c r="BO126" i="1"/>
  <c r="BU125" i="1"/>
  <c r="BT125" i="1"/>
  <c r="BS125" i="1"/>
  <c r="BR125" i="1"/>
  <c r="BO125" i="1"/>
  <c r="BN125" i="1"/>
  <c r="CA125" i="1"/>
  <c r="BZ125" i="1"/>
  <c r="BY125" i="1"/>
  <c r="BX125" i="1"/>
  <c r="BW125" i="1"/>
  <c r="BV125" i="1"/>
  <c r="BQ125" i="1"/>
  <c r="BP125" i="1"/>
  <c r="BZ124" i="1"/>
  <c r="BY124" i="1"/>
  <c r="BX124" i="1"/>
  <c r="BW124" i="1"/>
  <c r="BV124" i="1"/>
  <c r="BU124" i="1"/>
  <c r="BT124" i="1"/>
  <c r="BS124" i="1"/>
  <c r="BR124" i="1"/>
  <c r="BQ124" i="1"/>
  <c r="BP124" i="1"/>
  <c r="BO124" i="1"/>
  <c r="BN124" i="1"/>
  <c r="CA124" i="1"/>
  <c r="BX123" i="1"/>
  <c r="BT123" i="1"/>
  <c r="CA123" i="1"/>
  <c r="BZ123" i="1"/>
  <c r="BY123" i="1"/>
  <c r="BW123" i="1"/>
  <c r="BV123" i="1"/>
  <c r="BU123" i="1"/>
  <c r="BS123" i="1"/>
  <c r="BR123" i="1"/>
  <c r="BQ123" i="1"/>
  <c r="BP123" i="1"/>
  <c r="BO123" i="1"/>
  <c r="BN123" i="1"/>
  <c r="BO122" i="1"/>
  <c r="CA122" i="1"/>
  <c r="BZ122" i="1"/>
  <c r="BY122" i="1"/>
  <c r="BX122" i="1"/>
  <c r="BW122" i="1"/>
  <c r="BV122" i="1"/>
  <c r="BU122" i="1"/>
  <c r="BT122" i="1"/>
  <c r="BS122" i="1"/>
  <c r="BR122" i="1"/>
  <c r="BQ122" i="1"/>
  <c r="BP122" i="1"/>
  <c r="BN122" i="1"/>
  <c r="BV121" i="1"/>
  <c r="BR121" i="1"/>
  <c r="BO121" i="1"/>
  <c r="BN121" i="1"/>
  <c r="BX121" i="1"/>
  <c r="BW121" i="1"/>
  <c r="BU121" i="1"/>
  <c r="BT121" i="1"/>
  <c r="BS121" i="1"/>
  <c r="BQ121" i="1"/>
  <c r="BP121" i="1"/>
  <c r="BZ121" i="1"/>
  <c r="CA121" i="1"/>
  <c r="BY121" i="1"/>
  <c r="LE128" i="1"/>
  <c r="LE127" i="1"/>
  <c r="LE124" i="1"/>
  <c r="LE126" i="1"/>
  <c r="LE120" i="1"/>
  <c r="LE121" i="1"/>
  <c r="LE125" i="1"/>
  <c r="LE123" i="1"/>
  <c r="LE122" i="1"/>
  <c r="LE119" i="1"/>
  <c r="LE118" i="1"/>
  <c r="LE117" i="1"/>
  <c r="BY120" i="1"/>
  <c r="CA120" i="1"/>
  <c r="BZ120" i="1"/>
  <c r="BX120" i="1"/>
  <c r="BV120" i="1"/>
  <c r="BU120" i="1"/>
  <c r="BT120" i="1"/>
  <c r="BS120" i="1"/>
  <c r="BR120" i="1"/>
  <c r="BQ120" i="1"/>
  <c r="BW120" i="1"/>
  <c r="BP120" i="1"/>
  <c r="BO120" i="1"/>
  <c r="BN120" i="1"/>
  <c r="MB128" i="1"/>
  <c r="MB124" i="1"/>
  <c r="MB127" i="1"/>
  <c r="MB118" i="1"/>
  <c r="MB120" i="1"/>
  <c r="MB121" i="1"/>
  <c r="MB126" i="1"/>
  <c r="MB125" i="1"/>
  <c r="MB123" i="1"/>
  <c r="MB122" i="1"/>
  <c r="MB119" i="1"/>
  <c r="MB117" i="1"/>
  <c r="CA119" i="1"/>
  <c r="BW119" i="1"/>
  <c r="BT119" i="1"/>
  <c r="BS119" i="1"/>
  <c r="BO119" i="1"/>
  <c r="BN119" i="1"/>
  <c r="BY119" i="1"/>
  <c r="BX119" i="1"/>
  <c r="BV119" i="1"/>
  <c r="BU119" i="1"/>
  <c r="BQ119" i="1"/>
  <c r="BZ119" i="1"/>
  <c r="BR119" i="1"/>
  <c r="BP119" i="1"/>
  <c r="KH124" i="1"/>
  <c r="KH128" i="1"/>
  <c r="KH127" i="1"/>
  <c r="KH126" i="1"/>
  <c r="KH120" i="1"/>
  <c r="KH125" i="1"/>
  <c r="KH122" i="1"/>
  <c r="KH123" i="1"/>
  <c r="KH119" i="1"/>
  <c r="KH117" i="1"/>
  <c r="KH118" i="1"/>
  <c r="KH121" i="1"/>
  <c r="BN118" i="1"/>
  <c r="CA118" i="1"/>
  <c r="BZ118" i="1"/>
  <c r="BY118" i="1"/>
  <c r="BX118" i="1"/>
  <c r="BW118" i="1"/>
  <c r="BV118" i="1"/>
  <c r="BU118" i="1"/>
  <c r="BT118" i="1"/>
  <c r="BS118" i="1"/>
  <c r="BR118" i="1"/>
  <c r="BQ118" i="1"/>
  <c r="BP118" i="1"/>
  <c r="BO118" i="1"/>
  <c r="LD128" i="1"/>
  <c r="LD126" i="1"/>
  <c r="LD127" i="1"/>
  <c r="LD125" i="1"/>
  <c r="LD120" i="1"/>
  <c r="LD118" i="1"/>
  <c r="LD124" i="1"/>
  <c r="LD123" i="1"/>
  <c r="LD117" i="1"/>
  <c r="LD122" i="1"/>
  <c r="LD121" i="1"/>
  <c r="LD119" i="1"/>
  <c r="KF126" i="1"/>
  <c r="KF128" i="1"/>
  <c r="KF127" i="1"/>
  <c r="KF125" i="1"/>
  <c r="KF119" i="1"/>
  <c r="KF123" i="1"/>
  <c r="KF124" i="1"/>
  <c r="KF122" i="1"/>
  <c r="KF120" i="1"/>
  <c r="KF118" i="1"/>
  <c r="KF121" i="1"/>
  <c r="KF117" i="1"/>
  <c r="ABM127" i="1"/>
  <c r="ABM125" i="1"/>
  <c r="ABM126" i="1"/>
  <c r="ABM128" i="1"/>
  <c r="ABM118" i="1"/>
  <c r="ABM122" i="1"/>
  <c r="ABM119" i="1"/>
  <c r="ABM123" i="1"/>
  <c r="ABM124" i="1"/>
  <c r="ABM121" i="1"/>
  <c r="ABM120" i="1"/>
  <c r="ABM117" i="1"/>
  <c r="LC128" i="1"/>
  <c r="LC126" i="1"/>
  <c r="LC127" i="1"/>
  <c r="LC122" i="1"/>
  <c r="LC124" i="1"/>
  <c r="LC123" i="1"/>
  <c r="LC125" i="1"/>
  <c r="LC119" i="1"/>
  <c r="LC118" i="1"/>
  <c r="LC117" i="1"/>
  <c r="LC121" i="1"/>
  <c r="LC120" i="1"/>
  <c r="LF127" i="1"/>
  <c r="LF126" i="1"/>
  <c r="LF128" i="1"/>
  <c r="LF121" i="1"/>
  <c r="LF124" i="1"/>
  <c r="LF122" i="1"/>
  <c r="LF125" i="1"/>
  <c r="LF119" i="1"/>
  <c r="LF123" i="1"/>
  <c r="LF118" i="1"/>
  <c r="LF117" i="1"/>
  <c r="LF120" i="1"/>
  <c r="CO128" i="1"/>
  <c r="CJ128" i="1"/>
  <c r="CZ128" i="1"/>
  <c r="CP128" i="1"/>
  <c r="CI128" i="1"/>
  <c r="CS128" i="1"/>
  <c r="CV128" i="1"/>
  <c r="CY128" i="1"/>
  <c r="MD125" i="1"/>
  <c r="MD128" i="1"/>
  <c r="MD126" i="1"/>
  <c r="MD127" i="1"/>
  <c r="MD119" i="1"/>
  <c r="MD123" i="1"/>
  <c r="MD124" i="1"/>
  <c r="MD118" i="1"/>
  <c r="MD117" i="1"/>
  <c r="MD121" i="1"/>
  <c r="MD122" i="1"/>
  <c r="MD120" i="1"/>
  <c r="CZ127" i="1"/>
  <c r="CV127" i="1"/>
  <c r="CS127" i="1"/>
  <c r="CJ127" i="1"/>
  <c r="CI127" i="1"/>
  <c r="CY127" i="1"/>
  <c r="CP127" i="1"/>
  <c r="CO127" i="1"/>
  <c r="CZ126" i="1"/>
  <c r="CY126" i="1"/>
  <c r="CV126" i="1"/>
  <c r="CS126" i="1"/>
  <c r="CJ126" i="1"/>
  <c r="CI126" i="1"/>
  <c r="CP126" i="1"/>
  <c r="CO126" i="1"/>
  <c r="KG126" i="1"/>
  <c r="KG128" i="1"/>
  <c r="KG124" i="1"/>
  <c r="KG125" i="1"/>
  <c r="KG127" i="1"/>
  <c r="KG119" i="1"/>
  <c r="KG123" i="1"/>
  <c r="KG121" i="1"/>
  <c r="KG120" i="1"/>
  <c r="KG122" i="1"/>
  <c r="KG117" i="1"/>
  <c r="KG118" i="1"/>
  <c r="CS125" i="1"/>
  <c r="CJ125" i="1"/>
  <c r="CZ125" i="1"/>
  <c r="CY125" i="1"/>
  <c r="CV125" i="1"/>
  <c r="CP125" i="1"/>
  <c r="CO125" i="1"/>
  <c r="CI125" i="1"/>
  <c r="MA126" i="1"/>
  <c r="MA128" i="1"/>
  <c r="MA124" i="1"/>
  <c r="MA127" i="1"/>
  <c r="MA122" i="1"/>
  <c r="MA125" i="1"/>
  <c r="MA121" i="1"/>
  <c r="MA120" i="1"/>
  <c r="MA123" i="1"/>
  <c r="MA118" i="1"/>
  <c r="MA119" i="1"/>
  <c r="MA117" i="1"/>
  <c r="ABL126" i="1"/>
  <c r="ABL128" i="1"/>
  <c r="ABL124" i="1"/>
  <c r="ABL127" i="1"/>
  <c r="ABL118" i="1"/>
  <c r="ABL122" i="1"/>
  <c r="ABL119" i="1"/>
  <c r="ABL125" i="1"/>
  <c r="ABL123" i="1"/>
  <c r="ABL117" i="1"/>
  <c r="ABL120" i="1"/>
  <c r="ABL121" i="1"/>
  <c r="CJ124" i="1"/>
  <c r="CI124" i="1"/>
  <c r="CZ124" i="1"/>
  <c r="CY124" i="1"/>
  <c r="CS124" i="1"/>
  <c r="CP124" i="1"/>
  <c r="CV124" i="1"/>
  <c r="CO124" i="1"/>
  <c r="CZ119" i="1"/>
  <c r="CS119" i="1"/>
  <c r="CP119" i="1"/>
  <c r="CO119" i="1"/>
  <c r="CJ119" i="1"/>
  <c r="CI119" i="1"/>
  <c r="CY119" i="1"/>
  <c r="CV119" i="1"/>
  <c r="MC127" i="1"/>
  <c r="MC125" i="1"/>
  <c r="MC128" i="1"/>
  <c r="MC126" i="1"/>
  <c r="MC121" i="1"/>
  <c r="MC119" i="1"/>
  <c r="MC123" i="1"/>
  <c r="MC120" i="1"/>
  <c r="MC122" i="1"/>
  <c r="MC118" i="1"/>
  <c r="MC124" i="1"/>
  <c r="MC117" i="1"/>
  <c r="CV123" i="1"/>
  <c r="CS123" i="1"/>
  <c r="CP123" i="1"/>
  <c r="CO123" i="1"/>
  <c r="CJ123" i="1"/>
  <c r="CI123" i="1"/>
  <c r="CZ123" i="1"/>
  <c r="CY123" i="1"/>
  <c r="ABK123" i="1"/>
  <c r="ABK126" i="1"/>
  <c r="ABK128" i="1"/>
  <c r="ABK127" i="1"/>
  <c r="ABK119" i="1"/>
  <c r="ABK120" i="1"/>
  <c r="ABK121" i="1"/>
  <c r="ABK124" i="1"/>
  <c r="ABK125" i="1"/>
  <c r="ABK117" i="1"/>
  <c r="ABK122" i="1"/>
  <c r="ABK118" i="1"/>
  <c r="NB128" i="1"/>
  <c r="NB127" i="1"/>
  <c r="NB126" i="1"/>
  <c r="NB123" i="1"/>
  <c r="NB124" i="1"/>
  <c r="NB122" i="1"/>
  <c r="NB125" i="1"/>
  <c r="NB117" i="1"/>
  <c r="NB120" i="1"/>
  <c r="NB119" i="1"/>
  <c r="NB121" i="1"/>
  <c r="NB118" i="1"/>
  <c r="CJ122" i="1"/>
  <c r="CI122" i="1"/>
  <c r="CS122" i="1"/>
  <c r="CP122" i="1"/>
  <c r="CO122" i="1"/>
  <c r="CZ122" i="1"/>
  <c r="CY122" i="1"/>
  <c r="CV122" i="1"/>
  <c r="CV121" i="1"/>
  <c r="CS121" i="1"/>
  <c r="CP121" i="1"/>
  <c r="CO121" i="1"/>
  <c r="CJ121" i="1"/>
  <c r="CI121" i="1"/>
  <c r="CY121" i="1"/>
  <c r="CZ121" i="1"/>
  <c r="KE123" i="1"/>
  <c r="KE126" i="1"/>
  <c r="KE127" i="1"/>
  <c r="KE124" i="1"/>
  <c r="KE120" i="1"/>
  <c r="KE121" i="1"/>
  <c r="KE122" i="1"/>
  <c r="KE125" i="1"/>
  <c r="KE128" i="1"/>
  <c r="KE118" i="1"/>
  <c r="KE119" i="1"/>
  <c r="KE117" i="1"/>
  <c r="CZ120" i="1"/>
  <c r="CY120" i="1"/>
  <c r="CS120" i="1"/>
  <c r="CV120" i="1"/>
  <c r="CP120" i="1"/>
  <c r="CO120" i="1"/>
  <c r="CJ120" i="1"/>
  <c r="CI120" i="1"/>
  <c r="EN18" i="1"/>
  <c r="EP18" i="1"/>
  <c r="EO18" i="1"/>
  <c r="AB88" i="1"/>
  <c r="Z106" i="1" a="1"/>
  <c r="Z106" i="1" s="1"/>
  <c r="Z87" i="1" a="1"/>
  <c r="Z87" i="1" s="1"/>
  <c r="AA87" i="1" s="1"/>
  <c r="Z86" i="1" a="1"/>
  <c r="Z86" i="1" s="1"/>
  <c r="AA86" i="1" s="1"/>
  <c r="AAU89" i="1"/>
  <c r="KI6" i="1"/>
  <c r="KI7" i="1" s="1"/>
  <c r="EO87" i="1"/>
  <c r="W49" i="1"/>
  <c r="EU48" i="1"/>
  <c r="YZ94" i="1"/>
  <c r="YX96" i="1" a="1"/>
  <c r="YX96" i="1" s="1"/>
  <c r="EK106" i="1" a="1"/>
  <c r="EK106" i="1" s="1"/>
  <c r="EK87" i="1" a="1"/>
  <c r="EK87" i="1" s="1"/>
  <c r="EK86" i="1" a="1"/>
  <c r="EK86" i="1" s="1"/>
  <c r="EL106" i="1" a="1"/>
  <c r="EL106" i="1" s="1"/>
  <c r="EL87" i="1" a="1"/>
  <c r="EL87" i="1" s="1"/>
  <c r="EL86" i="1" a="1"/>
  <c r="EL86" i="1" s="1"/>
  <c r="EM106" i="1" a="1"/>
  <c r="EM106" i="1" s="1"/>
  <c r="EM87" i="1" a="1"/>
  <c r="EM87" i="1" s="1"/>
  <c r="EM86" i="1" a="1"/>
  <c r="EM86" i="1" s="1"/>
  <c r="EJ106" i="1" a="1"/>
  <c r="EJ106" i="1" s="1"/>
  <c r="EJ87" i="1" a="1"/>
  <c r="EJ87" i="1" s="1"/>
  <c r="EJ86" i="1" a="1"/>
  <c r="EJ86" i="1" s="1"/>
  <c r="EI106" i="1" a="1"/>
  <c r="EI106" i="1" s="1"/>
  <c r="EI87" i="1" a="1"/>
  <c r="EI87" i="1" s="1"/>
  <c r="EI86" i="1" a="1"/>
  <c r="EI86" i="1" s="1"/>
  <c r="EH106" i="1" a="1"/>
  <c r="EH106" i="1" s="1"/>
  <c r="EH87" i="1" a="1"/>
  <c r="EH87" i="1" s="1"/>
  <c r="EH86" i="1" a="1"/>
  <c r="EH86" i="1" s="1"/>
  <c r="K86" i="1" a="1"/>
  <c r="K86" i="1" s="1"/>
  <c r="MD87" i="1"/>
  <c r="KE87" i="1"/>
  <c r="KH87" i="1"/>
  <c r="LD87" i="1"/>
  <c r="LC87" i="1"/>
  <c r="LF87" i="1"/>
  <c r="EW87" i="1"/>
  <c r="EV87" i="1"/>
  <c r="X88" i="1"/>
  <c r="Y88" i="1"/>
  <c r="W88" i="1"/>
  <c r="EU88" i="1" s="1"/>
  <c r="EP87" i="1"/>
  <c r="EN87" i="1"/>
  <c r="EG106" i="1" a="1"/>
  <c r="EG106" i="1" s="1"/>
  <c r="EG86" i="1" a="1"/>
  <c r="EG86" i="1" s="1"/>
  <c r="EG87" i="1" a="1"/>
  <c r="EG87" i="1" s="1"/>
  <c r="EF106" i="1" a="1"/>
  <c r="EF106" i="1" s="1"/>
  <c r="EF86" i="1" a="1"/>
  <c r="EF86" i="1" s="1"/>
  <c r="EF87" i="1" a="1"/>
  <c r="EF87" i="1" s="1"/>
  <c r="AL86" i="1" a="1"/>
  <c r="AL86" i="1" s="1"/>
  <c r="AL107" i="1" s="1" a="1"/>
  <c r="AL107" i="1" s="1"/>
  <c r="XJ85" i="1"/>
  <c r="M106" i="1" a="1"/>
  <c r="M106" i="1" s="1"/>
  <c r="XJ106" i="1" s="1"/>
  <c r="M86" i="1" a="1"/>
  <c r="M86" i="1" s="1"/>
  <c r="XJ86" i="1" s="1"/>
  <c r="Q89" i="1"/>
  <c r="FW89" i="1" s="1"/>
  <c r="P89" i="1"/>
  <c r="AH89" i="1"/>
  <c r="AG89" i="1"/>
  <c r="O89" i="1"/>
  <c r="AF89" i="1"/>
  <c r="AE89" i="1"/>
  <c r="AD89" i="1"/>
  <c r="AC89" i="1"/>
  <c r="S89" i="1"/>
  <c r="FZ89" i="1" s="1"/>
  <c r="N89" i="1"/>
  <c r="R89" i="1"/>
  <c r="V88" i="1"/>
  <c r="M89" i="1" a="1"/>
  <c r="M89" i="1" s="1"/>
  <c r="M108" i="1" a="1"/>
  <c r="M108" i="1" s="1"/>
  <c r="XJ108" i="1" s="1"/>
  <c r="AAX89" i="1"/>
  <c r="AAY89" i="1"/>
  <c r="AAW89" i="1"/>
  <c r="YV89" i="1"/>
  <c r="AAZ89" i="1"/>
  <c r="LE87" i="1"/>
  <c r="AAT89" i="1"/>
  <c r="AAR89" i="1"/>
  <c r="AAS89" i="1"/>
  <c r="AAQ89" i="1"/>
  <c r="AAP89" i="1"/>
  <c r="AAO89" i="1"/>
  <c r="AAN89" i="1"/>
  <c r="MB86" i="1"/>
  <c r="MB85" i="1"/>
  <c r="MC86" i="1"/>
  <c r="MC85" i="1"/>
  <c r="MA86" i="1"/>
  <c r="MA85" i="1"/>
  <c r="KG85" i="1"/>
  <c r="KG86" i="1"/>
  <c r="KF85" i="1"/>
  <c r="KF86" i="1"/>
  <c r="KF87" i="1"/>
  <c r="MD7" i="1"/>
  <c r="MH6" i="1"/>
  <c r="KG87" i="1"/>
  <c r="MA87" i="1"/>
  <c r="EC87" i="1" a="1"/>
  <c r="EC87" i="1" s="1"/>
  <c r="EC108" i="1" s="1" a="1"/>
  <c r="EC108" i="1" s="1"/>
  <c r="MB87" i="1"/>
  <c r="MC87" i="1"/>
  <c r="I87" i="1" a="1"/>
  <c r="I87" i="1" s="1"/>
  <c r="I108" i="1" s="1" a="1"/>
  <c r="I108" i="1" s="1"/>
  <c r="CA108" i="1" s="1"/>
  <c r="KE85" i="1"/>
  <c r="KE86" i="1"/>
  <c r="KH85" i="1"/>
  <c r="KH86" i="1"/>
  <c r="LC86" i="1"/>
  <c r="LC85" i="1"/>
  <c r="LF86" i="1"/>
  <c r="LF85" i="1"/>
  <c r="EC86" i="1" a="1"/>
  <c r="EC86" i="1" s="1"/>
  <c r="EC107" i="1" s="1" a="1"/>
  <c r="EC107" i="1" s="1"/>
  <c r="MD86" i="1"/>
  <c r="MD85" i="1"/>
  <c r="LE86" i="1"/>
  <c r="LE85" i="1"/>
  <c r="LD86" i="1"/>
  <c r="LD85" i="1"/>
  <c r="JT88" i="1"/>
  <c r="MD88" i="1"/>
  <c r="MC88" i="1"/>
  <c r="LR88" i="1"/>
  <c r="KS88" i="1"/>
  <c r="JS88" i="1"/>
  <c r="LQ88" i="1"/>
  <c r="KR88" i="1"/>
  <c r="LP88" i="1"/>
  <c r="KQ88" i="1"/>
  <c r="LO88" i="1"/>
  <c r="LF88" i="1"/>
  <c r="LS88" i="1"/>
  <c r="KG88" i="1"/>
  <c r="JU88" i="1"/>
  <c r="KH88" i="1"/>
  <c r="LE88" i="1"/>
  <c r="KF88" i="1"/>
  <c r="LD88" i="1"/>
  <c r="KE88" i="1"/>
  <c r="KT88" i="1"/>
  <c r="MB88" i="1"/>
  <c r="LC88" i="1"/>
  <c r="KD88" i="1"/>
  <c r="MA88" i="1"/>
  <c r="LB88" i="1"/>
  <c r="KC88" i="1"/>
  <c r="LZ88" i="1"/>
  <c r="LA88" i="1"/>
  <c r="KB88" i="1"/>
  <c r="LY88" i="1"/>
  <c r="KZ88" i="1"/>
  <c r="KA88" i="1"/>
  <c r="LX88" i="1"/>
  <c r="KY88" i="1"/>
  <c r="JZ88" i="1"/>
  <c r="LW88" i="1"/>
  <c r="KX88" i="1"/>
  <c r="JY88" i="1"/>
  <c r="LV88" i="1"/>
  <c r="KW88" i="1"/>
  <c r="JX88" i="1"/>
  <c r="LU88" i="1"/>
  <c r="KV88" i="1"/>
  <c r="JW88" i="1"/>
  <c r="LT88" i="1"/>
  <c r="KU88" i="1"/>
  <c r="JV88" i="1"/>
  <c r="EB86" i="1" a="1"/>
  <c r="EB86" i="1" s="1"/>
  <c r="EB107" i="1" s="1" a="1"/>
  <c r="EB107" i="1" s="1"/>
  <c r="EB87" i="1" a="1"/>
  <c r="EB87" i="1" s="1"/>
  <c r="EB89" i="1" s="1" a="1"/>
  <c r="EB89" i="1" s="1"/>
  <c r="EB91" i="1" s="1" a="1"/>
  <c r="EB91" i="1" s="1"/>
  <c r="EB93" i="1" s="1" a="1"/>
  <c r="EB93" i="1" s="1"/>
  <c r="EB95" i="1" s="1" a="1"/>
  <c r="EB95" i="1" s="1"/>
  <c r="EB97" i="1" s="1" a="1"/>
  <c r="EB97" i="1" s="1"/>
  <c r="EB99" i="1" s="1" a="1"/>
  <c r="EB99" i="1" s="1"/>
  <c r="EB101" i="1" s="1" a="1"/>
  <c r="EB101" i="1" s="1"/>
  <c r="EB103" i="1" s="1" a="1"/>
  <c r="EB103" i="1" s="1"/>
  <c r="EB105" i="1" s="1" a="1"/>
  <c r="EB105" i="1" s="1"/>
  <c r="U924" i="7"/>
  <c r="J86" i="1" a="1"/>
  <c r="J86" i="1" s="1"/>
  <c r="J107" i="1" s="1" a="1"/>
  <c r="J107" i="1" s="1"/>
  <c r="J87" i="1" a="1"/>
  <c r="J87" i="1" s="1"/>
  <c r="J108" i="1" s="1" a="1"/>
  <c r="J108" i="1" s="1"/>
  <c r="ED87" i="1" a="1"/>
  <c r="ED87" i="1" s="1"/>
  <c r="ED89" i="1" s="1" a="1"/>
  <c r="ED89" i="1" s="1"/>
  <c r="ED91" i="1" s="1" a="1"/>
  <c r="ED91" i="1" s="1"/>
  <c r="ED93" i="1" s="1" a="1"/>
  <c r="ED93" i="1" s="1"/>
  <c r="ED95" i="1" s="1" a="1"/>
  <c r="ED95" i="1" s="1"/>
  <c r="ED97" i="1" s="1" a="1"/>
  <c r="ED97" i="1" s="1"/>
  <c r="ED99" i="1" s="1" a="1"/>
  <c r="ED99" i="1" s="1"/>
  <c r="ED101" i="1" s="1" a="1"/>
  <c r="ED101" i="1" s="1"/>
  <c r="ED103" i="1" s="1" a="1"/>
  <c r="ED103" i="1" s="1"/>
  <c r="ED105" i="1" s="1" a="1"/>
  <c r="ED105" i="1" s="1"/>
  <c r="ABP10" i="1"/>
  <c r="AM106" i="1" a="1"/>
  <c r="AM106" i="1" s="1"/>
  <c r="XI106" i="1" s="1"/>
  <c r="XI85" i="1"/>
  <c r="BO85" i="1"/>
  <c r="BP85" i="1"/>
  <c r="I86" i="1" a="1"/>
  <c r="I86" i="1" s="1"/>
  <c r="EA86" i="1" a="1"/>
  <c r="EA86" i="1" s="1"/>
  <c r="EA107" i="1" s="1" a="1"/>
  <c r="EA107" i="1" s="1"/>
  <c r="K106" i="1" a="1"/>
  <c r="K106" i="1" s="1"/>
  <c r="I106" i="1" a="1"/>
  <c r="I106" i="1" s="1"/>
  <c r="BV106" i="1" s="1"/>
  <c r="BR85" i="1"/>
  <c r="BT85" i="1"/>
  <c r="BU85" i="1"/>
  <c r="EE87" i="1" a="1"/>
  <c r="EE87" i="1" s="1"/>
  <c r="EE108" i="1" s="1" a="1"/>
  <c r="EE108" i="1" s="1"/>
  <c r="BV85" i="1"/>
  <c r="EE86" i="1" a="1"/>
  <c r="EE86" i="1" s="1"/>
  <c r="EE107" i="1" s="1" a="1"/>
  <c r="EE107" i="1" s="1"/>
  <c r="BY85" i="1"/>
  <c r="BZ85" i="1"/>
  <c r="BX85" i="1"/>
  <c r="CA85" i="1"/>
  <c r="BQ85" i="1"/>
  <c r="BW85" i="1"/>
  <c r="BS85" i="1"/>
  <c r="BN85" i="1"/>
  <c r="XI88" i="1"/>
  <c r="CV85" i="1"/>
  <c r="CY85" i="1"/>
  <c r="CI85" i="1"/>
  <c r="DE87" i="1" a="1"/>
  <c r="DE87" i="1" s="1"/>
  <c r="DE89" i="1" s="1" a="1"/>
  <c r="DE89" i="1" s="1"/>
  <c r="DE91" i="1" s="1" a="1"/>
  <c r="DE91" i="1" s="1"/>
  <c r="DE93" i="1" s="1" a="1"/>
  <c r="DE93" i="1" s="1"/>
  <c r="DE95" i="1" s="1" a="1"/>
  <c r="DE95" i="1" s="1"/>
  <c r="DE97" i="1" s="1" a="1"/>
  <c r="DE97" i="1" s="1"/>
  <c r="DE99" i="1" s="1" a="1"/>
  <c r="DE99" i="1" s="1"/>
  <c r="DE101" i="1" s="1" a="1"/>
  <c r="DE101" i="1" s="1"/>
  <c r="DE103" i="1" s="1" a="1"/>
  <c r="DE103" i="1" s="1"/>
  <c r="DE105" i="1" s="1" a="1"/>
  <c r="DE105" i="1" s="1"/>
  <c r="CS85" i="1"/>
  <c r="NB87" i="1"/>
  <c r="CP85" i="1"/>
  <c r="DI86" i="1" a="1"/>
  <c r="DI86" i="1" s="1"/>
  <c r="DI107" i="1" s="1" a="1"/>
  <c r="DI107" i="1" s="1"/>
  <c r="CJ85" i="1"/>
  <c r="CO85" i="1"/>
  <c r="AL106" i="1" a="1"/>
  <c r="AL106" i="1" s="1"/>
  <c r="CZ85" i="1"/>
  <c r="K87" i="1" a="1"/>
  <c r="K87" i="1" s="1"/>
  <c r="DI87" i="1" a="1"/>
  <c r="DI87" i="1" s="1"/>
  <c r="DI89" i="1" s="1" a="1"/>
  <c r="DI89" i="1" s="1"/>
  <c r="DI91" i="1" s="1" a="1"/>
  <c r="DI91" i="1" s="1"/>
  <c r="DI93" i="1" s="1" a="1"/>
  <c r="DI93" i="1" s="1"/>
  <c r="DI95" i="1" s="1" a="1"/>
  <c r="DI95" i="1" s="1"/>
  <c r="DI97" i="1" s="1" a="1"/>
  <c r="DI97" i="1" s="1"/>
  <c r="DI99" i="1" s="1" a="1"/>
  <c r="DI99" i="1" s="1"/>
  <c r="DI101" i="1" s="1" a="1"/>
  <c r="DI101" i="1" s="1"/>
  <c r="DI103" i="1" s="1" a="1"/>
  <c r="DI103" i="1" s="1"/>
  <c r="DI105" i="1" s="1" a="1"/>
  <c r="DI105" i="1" s="1"/>
  <c r="AAB86" i="1" a="1"/>
  <c r="AAB86" i="1" s="1"/>
  <c r="AAH86" i="1" s="1"/>
  <c r="AAH107" i="1" s="1" a="1"/>
  <c r="AAH107" i="1" s="1"/>
  <c r="DE86" i="1" a="1"/>
  <c r="DE86" i="1" s="1"/>
  <c r="DE107" i="1" s="1" a="1"/>
  <c r="DE107" i="1" s="1"/>
  <c r="EA87" i="1" a="1"/>
  <c r="EA87" i="1" s="1"/>
  <c r="EA108" i="1" s="1" a="1"/>
  <c r="EA108" i="1" s="1"/>
  <c r="CE86" i="1" a="1"/>
  <c r="CE86" i="1" s="1"/>
  <c r="CE107" i="1" s="1" a="1"/>
  <c r="CE107" i="1" s="1"/>
  <c r="AM87" i="1" a="1"/>
  <c r="AM87" i="1" s="1"/>
  <c r="AM108" i="1" s="1" a="1"/>
  <c r="AM108" i="1" s="1"/>
  <c r="XI108" i="1" s="1"/>
  <c r="AL87" i="1" a="1"/>
  <c r="AL87" i="1" s="1"/>
  <c r="AAB87" i="1" a="1"/>
  <c r="AAB87" i="1" s="1"/>
  <c r="AAB89" i="1" s="1" a="1"/>
  <c r="AAB89" i="1" s="1"/>
  <c r="AAB91" i="1" s="1" a="1"/>
  <c r="AAB91" i="1" s="1"/>
  <c r="AAB93" i="1" s="1" a="1"/>
  <c r="AAB93" i="1" s="1"/>
  <c r="AAB95" i="1" s="1" a="1"/>
  <c r="AAB95" i="1" s="1"/>
  <c r="AAB97" i="1" s="1" a="1"/>
  <c r="AAB97" i="1" s="1"/>
  <c r="AAB99" i="1" s="1" a="1"/>
  <c r="AAB99" i="1" s="1"/>
  <c r="AAB101" i="1" s="1" a="1"/>
  <c r="AAB101" i="1" s="1"/>
  <c r="AAB103" i="1" s="1" a="1"/>
  <c r="AAB103" i="1" s="1"/>
  <c r="AAB105" i="1" s="1" a="1"/>
  <c r="AAB105" i="1" s="1"/>
  <c r="AAH87" i="1" a="1"/>
  <c r="AAH87" i="1" s="1"/>
  <c r="AAH108" i="1" s="1" a="1"/>
  <c r="AAH108" i="1" s="1"/>
  <c r="CE87" i="1" a="1"/>
  <c r="CE87" i="1" s="1"/>
  <c r="CE108" i="1" s="1" a="1"/>
  <c r="CE108" i="1" s="1"/>
  <c r="DF86" i="1" a="1"/>
  <c r="DF86" i="1" s="1"/>
  <c r="DF107" i="1" s="1" a="1"/>
  <c r="DF107" i="1" s="1"/>
  <c r="DF87" i="1" a="1"/>
  <c r="DF87" i="1" s="1"/>
  <c r="DF108" i="1" s="1" a="1"/>
  <c r="DF108" i="1" s="1"/>
  <c r="AM107" i="1" a="1"/>
  <c r="AM107" i="1" s="1"/>
  <c r="XI107" i="1" s="1"/>
  <c r="XI86" i="1"/>
  <c r="ABN10" i="1"/>
  <c r="ED86" i="1" a="1"/>
  <c r="ED86" i="1" s="1"/>
  <c r="ED107" i="1" s="1" a="1"/>
  <c r="ED107" i="1" s="1"/>
  <c r="DJ87" i="1" a="1"/>
  <c r="DJ87" i="1" s="1"/>
  <c r="DJ89" i="1" s="1" a="1"/>
  <c r="DJ89" i="1" s="1"/>
  <c r="DJ91" i="1" s="1" a="1"/>
  <c r="DJ91" i="1" s="1"/>
  <c r="DJ93" i="1" s="1" a="1"/>
  <c r="DJ93" i="1" s="1"/>
  <c r="DJ95" i="1" s="1" a="1"/>
  <c r="DJ95" i="1" s="1"/>
  <c r="DJ97" i="1" s="1" a="1"/>
  <c r="DJ97" i="1" s="1"/>
  <c r="DJ99" i="1" s="1" a="1"/>
  <c r="DJ99" i="1" s="1"/>
  <c r="DJ101" i="1" s="1" a="1"/>
  <c r="DJ101" i="1" s="1"/>
  <c r="DJ103" i="1" s="1" a="1"/>
  <c r="DJ103" i="1" s="1"/>
  <c r="DJ105" i="1" s="1" a="1"/>
  <c r="DJ105" i="1" s="1"/>
  <c r="DD106" i="1" a="1"/>
  <c r="DD106" i="1" s="1"/>
  <c r="DD87" i="1" a="1"/>
  <c r="DD87" i="1" s="1"/>
  <c r="DD86" i="1" a="1"/>
  <c r="DD86" i="1" s="1"/>
  <c r="DJ86" i="1" a="1"/>
  <c r="DJ86" i="1" s="1"/>
  <c r="DJ107" i="1" s="1" a="1"/>
  <c r="DJ107" i="1" s="1"/>
  <c r="MF12" i="1"/>
  <c r="KJ12" i="1"/>
  <c r="KI12" i="1"/>
  <c r="LJ12" i="1"/>
  <c r="MH12" i="1"/>
  <c r="KK12" i="1"/>
  <c r="KL12" i="1"/>
  <c r="LI12" i="1"/>
  <c r="MG12" i="1"/>
  <c r="ME12" i="1"/>
  <c r="LH12" i="1"/>
  <c r="LG12" i="1"/>
  <c r="NB85" i="1"/>
  <c r="NB86" i="1"/>
  <c r="MR88" i="1"/>
  <c r="NA88" i="1"/>
  <c r="MZ88" i="1"/>
  <c r="MV88" i="1"/>
  <c r="MU88" i="1"/>
  <c r="MT88" i="1"/>
  <c r="MS88" i="1"/>
  <c r="MO88" i="1"/>
  <c r="MN88" i="1"/>
  <c r="MW88" i="1"/>
  <c r="MQ88" i="1"/>
  <c r="NB88" i="1"/>
  <c r="MX88" i="1"/>
  <c r="MY88" i="1"/>
  <c r="MP88" i="1"/>
  <c r="MM88" i="1"/>
  <c r="NC12" i="1"/>
  <c r="ND6" i="1"/>
  <c r="FU88" i="1"/>
  <c r="AK89" i="1"/>
  <c r="ABL85" i="1"/>
  <c r="JE85" i="1" a="1"/>
  <c r="JE85" i="1" s="1"/>
  <c r="JF85" i="1" s="1"/>
  <c r="JG85" i="1" s="1"/>
  <c r="JH85" i="1" s="1"/>
  <c r="ABK85" i="1"/>
  <c r="WM85" i="1"/>
  <c r="ABJ85" i="1"/>
  <c r="JD85" i="1" a="1"/>
  <c r="JD85" i="1" s="1"/>
  <c r="ABM85" i="1"/>
  <c r="ABI85" i="1"/>
  <c r="FT85" i="1"/>
  <c r="ABH85" i="1"/>
  <c r="FS85" i="1"/>
  <c r="ABG85" i="1"/>
  <c r="FR85" i="1"/>
  <c r="ABF85" i="1"/>
  <c r="ABE85" i="1"/>
  <c r="ABD85" i="1"/>
  <c r="ABC85" i="1"/>
  <c r="ABB85" i="1"/>
  <c r="JO85" i="1" a="1"/>
  <c r="JO85" i="1" s="1"/>
  <c r="JP85" i="1" s="1"/>
  <c r="JQ85" i="1" s="1"/>
  <c r="JR85" i="1" s="1"/>
  <c r="JN85" i="1" a="1"/>
  <c r="JN85" i="1" s="1"/>
  <c r="JJ85" i="1" a="1"/>
  <c r="JJ85" i="1" s="1"/>
  <c r="JK85" i="1" s="1"/>
  <c r="JL85" i="1" s="1"/>
  <c r="JM85" i="1" s="1"/>
  <c r="JI85" i="1" a="1"/>
  <c r="JI85" i="1" s="1"/>
  <c r="DZ88" i="1"/>
  <c r="DY88" i="1"/>
  <c r="DX88" i="1"/>
  <c r="DW88" i="1"/>
  <c r="T88" i="1"/>
  <c r="DU88" i="1"/>
  <c r="DT88" i="1"/>
  <c r="DS88" i="1"/>
  <c r="DR88" i="1"/>
  <c r="DV88" i="1"/>
  <c r="U88" i="1"/>
  <c r="ABL86" i="1"/>
  <c r="JE86" i="1" a="1"/>
  <c r="JE86" i="1" s="1"/>
  <c r="JF86" i="1" s="1"/>
  <c r="JG86" i="1" s="1"/>
  <c r="JH86" i="1" s="1"/>
  <c r="ABK86" i="1"/>
  <c r="WM86" i="1"/>
  <c r="ABJ86" i="1"/>
  <c r="JD86" i="1" a="1"/>
  <c r="JD86" i="1" s="1"/>
  <c r="ABI86" i="1"/>
  <c r="ABH86" i="1"/>
  <c r="ABF86" i="1"/>
  <c r="ABE86" i="1"/>
  <c r="ABD86" i="1"/>
  <c r="ABB86" i="1"/>
  <c r="ABM86" i="1"/>
  <c r="ABG86" i="1"/>
  <c r="ABC86" i="1"/>
  <c r="FT86" i="1"/>
  <c r="JO86" i="1" a="1"/>
  <c r="JO86" i="1" s="1"/>
  <c r="JP86" i="1" s="1"/>
  <c r="JQ86" i="1" s="1"/>
  <c r="JR86" i="1" s="1"/>
  <c r="FS86" i="1"/>
  <c r="FR86" i="1"/>
  <c r="JN86" i="1" a="1"/>
  <c r="JN86" i="1" s="1"/>
  <c r="JJ86" i="1" a="1"/>
  <c r="JJ86" i="1" s="1"/>
  <c r="JK86" i="1" s="1"/>
  <c r="JL86" i="1" s="1"/>
  <c r="JM86" i="1" s="1"/>
  <c r="JI86" i="1" a="1"/>
  <c r="JI86" i="1" s="1"/>
  <c r="YZ91" i="1"/>
  <c r="YX93" i="1" a="1"/>
  <c r="YX93" i="1" s="1"/>
  <c r="XI90" i="1"/>
  <c r="AM92" i="1" a="1"/>
  <c r="AM92" i="1" s="1"/>
  <c r="FY88" i="1"/>
  <c r="FX88" i="1"/>
  <c r="JJ87" i="1" a="1"/>
  <c r="JJ87" i="1" s="1"/>
  <c r="JK87" i="1" s="1"/>
  <c r="JL87" i="1" s="1"/>
  <c r="JM87" i="1" s="1"/>
  <c r="JI87" i="1" a="1"/>
  <c r="JI87" i="1" s="1"/>
  <c r="ABM87" i="1"/>
  <c r="ABL87" i="1"/>
  <c r="JE87" i="1" a="1"/>
  <c r="JE87" i="1" s="1"/>
  <c r="JF87" i="1" s="1"/>
  <c r="JG87" i="1" s="1"/>
  <c r="JH87" i="1" s="1"/>
  <c r="ABK87" i="1"/>
  <c r="WM87" i="1"/>
  <c r="ABJ87" i="1"/>
  <c r="JD87" i="1" a="1"/>
  <c r="JD87" i="1" s="1"/>
  <c r="ABI87" i="1"/>
  <c r="FT87" i="1"/>
  <c r="ABH87" i="1"/>
  <c r="FS87" i="1"/>
  <c r="ABG87" i="1"/>
  <c r="ABF87" i="1"/>
  <c r="ABE87" i="1"/>
  <c r="ABD87" i="1"/>
  <c r="ABC87" i="1"/>
  <c r="ABB87" i="1"/>
  <c r="JO87" i="1" a="1"/>
  <c r="JO87" i="1" s="1"/>
  <c r="JP87" i="1" s="1"/>
  <c r="JQ87" i="1" s="1"/>
  <c r="JR87" i="1" s="1"/>
  <c r="JN87" i="1" a="1"/>
  <c r="JN87" i="1" s="1"/>
  <c r="FR87" i="1"/>
  <c r="JO88" i="1" a="1"/>
  <c r="JO88" i="1" s="1"/>
  <c r="JP88" i="1" s="1"/>
  <c r="JQ88" i="1" s="1"/>
  <c r="JR88" i="1" s="1"/>
  <c r="JN88" i="1" a="1"/>
  <c r="JN88" i="1" s="1"/>
  <c r="ABM88" i="1"/>
  <c r="ABL88" i="1"/>
  <c r="ABK88" i="1"/>
  <c r="ABJ88" i="1"/>
  <c r="ABI88" i="1"/>
  <c r="ABH88" i="1"/>
  <c r="ABG88" i="1"/>
  <c r="ABF88" i="1"/>
  <c r="ABE88" i="1"/>
  <c r="JJ88" i="1" a="1"/>
  <c r="JJ88" i="1" s="1"/>
  <c r="JK88" i="1" s="1"/>
  <c r="JL88" i="1" s="1"/>
  <c r="JM88" i="1" s="1"/>
  <c r="JI88" i="1" a="1"/>
  <c r="JI88" i="1" s="1"/>
  <c r="JE88" i="1" a="1"/>
  <c r="JE88" i="1" s="1"/>
  <c r="JF88" i="1" s="1"/>
  <c r="JG88" i="1" s="1"/>
  <c r="JH88" i="1" s="1"/>
  <c r="JD88" i="1" a="1"/>
  <c r="JD88" i="1" s="1"/>
  <c r="ABD88" i="1"/>
  <c r="ABC88" i="1"/>
  <c r="ABB88" i="1"/>
  <c r="WM88" i="1"/>
  <c r="FT88" i="1"/>
  <c r="FS88" i="1"/>
  <c r="FR88" i="1"/>
  <c r="YY92" i="1" a="1"/>
  <c r="YY92" i="1" s="1"/>
  <c r="H90" i="1"/>
  <c r="ME6" i="1"/>
  <c r="ME7" i="1" s="1"/>
  <c r="MF6" i="1"/>
  <c r="MF7" i="1" s="1"/>
  <c r="MG6" i="1"/>
  <c r="MG7" i="1" s="1"/>
  <c r="KJ6" i="1"/>
  <c r="KJ7" i="1" s="1"/>
  <c r="KK6" i="1"/>
  <c r="KK7" i="1" s="1"/>
  <c r="KL6" i="1"/>
  <c r="KL7" i="1" s="1"/>
  <c r="L923" i="6"/>
  <c r="U924" i="6"/>
  <c r="U925" i="8"/>
  <c r="L924" i="8"/>
  <c r="U925" i="7"/>
  <c r="L924" i="7"/>
  <c r="ABO10" i="1"/>
  <c r="GN13" i="1"/>
  <c r="GN130" i="1" s="1"/>
  <c r="KI122" i="1" l="1"/>
  <c r="KI128" i="1"/>
  <c r="KI123" i="1"/>
  <c r="KI126" i="1"/>
  <c r="KI127" i="1"/>
  <c r="KI119" i="1"/>
  <c r="KI118" i="1"/>
  <c r="KI124" i="1"/>
  <c r="KI125" i="1"/>
  <c r="KI120" i="1"/>
  <c r="KI117" i="1"/>
  <c r="KI121" i="1"/>
  <c r="LG125" i="1"/>
  <c r="LG126" i="1"/>
  <c r="LG128" i="1"/>
  <c r="LG127" i="1"/>
  <c r="LG119" i="1"/>
  <c r="LG123" i="1"/>
  <c r="LG122" i="1"/>
  <c r="LG120" i="1"/>
  <c r="LG124" i="1"/>
  <c r="LG118" i="1"/>
  <c r="LG117" i="1"/>
  <c r="LG121" i="1"/>
  <c r="MH126" i="1"/>
  <c r="MH125" i="1"/>
  <c r="MH128" i="1"/>
  <c r="MH127" i="1"/>
  <c r="MH124" i="1"/>
  <c r="MH123" i="1"/>
  <c r="MH122" i="1"/>
  <c r="MH118" i="1"/>
  <c r="MH119" i="1"/>
  <c r="MH120" i="1"/>
  <c r="MH121" i="1"/>
  <c r="MH117" i="1"/>
  <c r="ABO128" i="1"/>
  <c r="ABO126" i="1"/>
  <c r="ABO127" i="1"/>
  <c r="ABO122" i="1"/>
  <c r="ABO119" i="1"/>
  <c r="ABO118" i="1"/>
  <c r="ABO120" i="1"/>
  <c r="ABO125" i="1"/>
  <c r="ABO124" i="1"/>
  <c r="ABO123" i="1"/>
  <c r="ABO117" i="1"/>
  <c r="ABO121" i="1"/>
  <c r="ABN126" i="1"/>
  <c r="ABN124" i="1"/>
  <c r="ABN128" i="1"/>
  <c r="ABN127" i="1"/>
  <c r="ABN125" i="1"/>
  <c r="ABN123" i="1"/>
  <c r="ABN121" i="1"/>
  <c r="ABN122" i="1"/>
  <c r="ABN118" i="1"/>
  <c r="ABN117" i="1"/>
  <c r="ABN119" i="1"/>
  <c r="ABN120" i="1"/>
  <c r="MF127" i="1"/>
  <c r="MF124" i="1"/>
  <c r="MF126" i="1"/>
  <c r="MF128" i="1"/>
  <c r="MF122" i="1"/>
  <c r="MF121" i="1"/>
  <c r="MF120" i="1"/>
  <c r="MF125" i="1"/>
  <c r="MF123" i="1"/>
  <c r="MF117" i="1"/>
  <c r="MF118" i="1"/>
  <c r="MF119" i="1"/>
  <c r="ME124" i="1"/>
  <c r="ME125" i="1"/>
  <c r="ME126" i="1"/>
  <c r="ME128" i="1"/>
  <c r="ME127" i="1"/>
  <c r="ME123" i="1"/>
  <c r="ME118" i="1"/>
  <c r="ME120" i="1"/>
  <c r="ME121" i="1"/>
  <c r="ME122" i="1"/>
  <c r="ME119" i="1"/>
  <c r="ME117" i="1"/>
  <c r="KL123" i="1"/>
  <c r="KL125" i="1"/>
  <c r="KL127" i="1"/>
  <c r="KL126" i="1"/>
  <c r="KL128" i="1"/>
  <c r="KL120" i="1"/>
  <c r="KL122" i="1"/>
  <c r="KL124" i="1"/>
  <c r="KL121" i="1"/>
  <c r="KL119" i="1"/>
  <c r="KL117" i="1"/>
  <c r="KL118" i="1"/>
  <c r="LH126" i="1"/>
  <c r="LH123" i="1"/>
  <c r="LH124" i="1"/>
  <c r="LH128" i="1"/>
  <c r="LH127" i="1"/>
  <c r="LH122" i="1"/>
  <c r="LH125" i="1"/>
  <c r="LH121" i="1"/>
  <c r="LH117" i="1"/>
  <c r="LH120" i="1"/>
  <c r="LH118" i="1"/>
  <c r="LH119" i="1"/>
  <c r="NC128" i="1"/>
  <c r="NC125" i="1"/>
  <c r="NC127" i="1"/>
  <c r="NC126" i="1"/>
  <c r="NC124" i="1"/>
  <c r="NC120" i="1"/>
  <c r="NC121" i="1"/>
  <c r="NC122" i="1"/>
  <c r="NC123" i="1"/>
  <c r="NC119" i="1"/>
  <c r="NC117" i="1"/>
  <c r="NC118" i="1"/>
  <c r="LJ126" i="1"/>
  <c r="LJ127" i="1"/>
  <c r="LJ125" i="1"/>
  <c r="LJ128" i="1"/>
  <c r="LJ120" i="1"/>
  <c r="LJ124" i="1"/>
  <c r="LJ122" i="1"/>
  <c r="LJ123" i="1"/>
  <c r="LJ118" i="1"/>
  <c r="LJ117" i="1"/>
  <c r="LJ121" i="1"/>
  <c r="LJ119" i="1"/>
  <c r="ABP125" i="1"/>
  <c r="ABP124" i="1"/>
  <c r="ABP128" i="1"/>
  <c r="ABP127" i="1"/>
  <c r="ABP120" i="1"/>
  <c r="ABP126" i="1"/>
  <c r="ABP123" i="1"/>
  <c r="ABP122" i="1"/>
  <c r="ABP119" i="1"/>
  <c r="ABP121" i="1"/>
  <c r="ABP118" i="1"/>
  <c r="ABP117" i="1"/>
  <c r="LI124" i="1"/>
  <c r="LI127" i="1"/>
  <c r="LI125" i="1"/>
  <c r="LI126" i="1"/>
  <c r="LI128" i="1"/>
  <c r="LI119" i="1"/>
  <c r="LI121" i="1"/>
  <c r="LI123" i="1"/>
  <c r="LI118" i="1"/>
  <c r="LI117" i="1"/>
  <c r="LI122" i="1"/>
  <c r="LI120" i="1"/>
  <c r="KJ126" i="1"/>
  <c r="KJ125" i="1"/>
  <c r="KJ127" i="1"/>
  <c r="KJ121" i="1"/>
  <c r="KJ124" i="1"/>
  <c r="KJ120" i="1"/>
  <c r="KJ128" i="1"/>
  <c r="KJ123" i="1"/>
  <c r="KJ122" i="1"/>
  <c r="KJ119" i="1"/>
  <c r="KJ118" i="1"/>
  <c r="KJ117" i="1"/>
  <c r="KK127" i="1"/>
  <c r="KK125" i="1"/>
  <c r="KK128" i="1"/>
  <c r="KK126" i="1"/>
  <c r="KK124" i="1"/>
  <c r="KK121" i="1"/>
  <c r="KK122" i="1"/>
  <c r="KK123" i="1"/>
  <c r="KK120" i="1"/>
  <c r="KK118" i="1"/>
  <c r="KK119" i="1"/>
  <c r="KK117" i="1"/>
  <c r="MG126" i="1"/>
  <c r="MG124" i="1"/>
  <c r="MG127" i="1"/>
  <c r="MG128" i="1"/>
  <c r="MG120" i="1"/>
  <c r="MG125" i="1"/>
  <c r="MG119" i="1"/>
  <c r="MG118" i="1"/>
  <c r="MG123" i="1"/>
  <c r="MG121" i="1"/>
  <c r="MG117" i="1"/>
  <c r="MG122" i="1"/>
  <c r="AB89" i="1"/>
  <c r="Z88" i="1" a="1"/>
  <c r="Z88" i="1" s="1"/>
  <c r="AA88" i="1" s="1"/>
  <c r="Z107" i="1" a="1"/>
  <c r="Z107" i="1" s="1"/>
  <c r="Z108" i="1" a="1"/>
  <c r="Z108" i="1" s="1"/>
  <c r="Z89" i="1" a="1"/>
  <c r="Z89" i="1" s="1"/>
  <c r="KM6" i="1"/>
  <c r="KM7" i="1" s="1"/>
  <c r="AAU90" i="1"/>
  <c r="EO88" i="1"/>
  <c r="W50" i="1"/>
  <c r="EU49" i="1"/>
  <c r="YZ96" i="1"/>
  <c r="YX98" i="1" a="1"/>
  <c r="YX98" i="1" s="1"/>
  <c r="CS86" i="1"/>
  <c r="EL107" i="1" a="1"/>
  <c r="EL107" i="1" s="1"/>
  <c r="EL88" i="1" a="1"/>
  <c r="EL88" i="1" s="1"/>
  <c r="EL90" i="1" s="1" a="1"/>
  <c r="EL90" i="1" s="1"/>
  <c r="EL92" i="1" s="1" a="1"/>
  <c r="EL92" i="1" s="1"/>
  <c r="EL94" i="1" s="1" a="1"/>
  <c r="EL94" i="1" s="1"/>
  <c r="EL96" i="1" s="1" a="1"/>
  <c r="EL96" i="1" s="1"/>
  <c r="EL98" i="1" s="1" a="1"/>
  <c r="EL98" i="1" s="1"/>
  <c r="EL100" i="1" s="1" a="1"/>
  <c r="EL100" i="1" s="1"/>
  <c r="EL102" i="1" s="1" a="1"/>
  <c r="EL102" i="1" s="1"/>
  <c r="EL104" i="1" s="1" a="1"/>
  <c r="EL104" i="1" s="1"/>
  <c r="EL89" i="1" a="1"/>
  <c r="EL89" i="1" s="1"/>
  <c r="EL91" i="1" s="1" a="1"/>
  <c r="EL91" i="1" s="1"/>
  <c r="EL93" i="1" s="1" a="1"/>
  <c r="EL93" i="1" s="1"/>
  <c r="EL95" i="1" s="1" a="1"/>
  <c r="EL95" i="1" s="1"/>
  <c r="EL97" i="1" s="1" a="1"/>
  <c r="EL97" i="1" s="1"/>
  <c r="EL99" i="1" s="1" a="1"/>
  <c r="EL99" i="1" s="1"/>
  <c r="EL101" i="1" s="1" a="1"/>
  <c r="EL101" i="1" s="1"/>
  <c r="EL103" i="1" s="1" a="1"/>
  <c r="EL103" i="1" s="1"/>
  <c r="EL105" i="1" s="1" a="1"/>
  <c r="EL105" i="1" s="1"/>
  <c r="EL108" i="1" a="1"/>
  <c r="EL108" i="1" s="1"/>
  <c r="EK107" i="1" a="1"/>
  <c r="EK107" i="1" s="1"/>
  <c r="EK88" i="1" a="1"/>
  <c r="EK88" i="1" s="1"/>
  <c r="EK90" i="1" s="1" a="1"/>
  <c r="EK90" i="1" s="1"/>
  <c r="EK92" i="1" s="1" a="1"/>
  <c r="EK92" i="1" s="1"/>
  <c r="EK94" i="1" s="1" a="1"/>
  <c r="EK94" i="1" s="1"/>
  <c r="EK96" i="1" s="1" a="1"/>
  <c r="EK96" i="1" s="1"/>
  <c r="EK98" i="1" s="1" a="1"/>
  <c r="EK98" i="1" s="1"/>
  <c r="EK100" i="1" s="1" a="1"/>
  <c r="EK100" i="1" s="1"/>
  <c r="EK102" i="1" s="1" a="1"/>
  <c r="EK102" i="1" s="1"/>
  <c r="EK104" i="1" s="1" a="1"/>
  <c r="EK104" i="1" s="1"/>
  <c r="EJ107" i="1" a="1"/>
  <c r="EJ107" i="1" s="1"/>
  <c r="EJ88" i="1" a="1"/>
  <c r="EJ88" i="1" s="1"/>
  <c r="EJ90" i="1" s="1" a="1"/>
  <c r="EJ90" i="1" s="1"/>
  <c r="EJ92" i="1" s="1" a="1"/>
  <c r="EJ92" i="1" s="1"/>
  <c r="EJ94" i="1" s="1" a="1"/>
  <c r="EJ94" i="1" s="1"/>
  <c r="EJ96" i="1" s="1" a="1"/>
  <c r="EJ96" i="1" s="1"/>
  <c r="EJ98" i="1" s="1" a="1"/>
  <c r="EJ98" i="1" s="1"/>
  <c r="EJ100" i="1" s="1" a="1"/>
  <c r="EJ100" i="1" s="1"/>
  <c r="EJ102" i="1" s="1" a="1"/>
  <c r="EJ102" i="1" s="1"/>
  <c r="EJ104" i="1" s="1" a="1"/>
  <c r="EJ104" i="1" s="1"/>
  <c r="EK89" i="1" a="1"/>
  <c r="EK89" i="1" s="1"/>
  <c r="EK91" i="1" s="1" a="1"/>
  <c r="EK91" i="1" s="1"/>
  <c r="EK93" i="1" s="1" a="1"/>
  <c r="EK93" i="1" s="1"/>
  <c r="EK95" i="1" s="1" a="1"/>
  <c r="EK95" i="1" s="1"/>
  <c r="EK97" i="1" s="1" a="1"/>
  <c r="EK97" i="1" s="1"/>
  <c r="EK99" i="1" s="1" a="1"/>
  <c r="EK99" i="1" s="1"/>
  <c r="EK101" i="1" s="1" a="1"/>
  <c r="EK101" i="1" s="1"/>
  <c r="EK103" i="1" s="1" a="1"/>
  <c r="EK103" i="1" s="1"/>
  <c r="EK105" i="1" s="1" a="1"/>
  <c r="EK105" i="1" s="1"/>
  <c r="EK108" i="1" a="1"/>
  <c r="EK108" i="1" s="1"/>
  <c r="EJ89" i="1" a="1"/>
  <c r="EJ89" i="1" s="1"/>
  <c r="EJ91" i="1" s="1" a="1"/>
  <c r="EJ91" i="1" s="1"/>
  <c r="EJ93" i="1" s="1" a="1"/>
  <c r="EJ93" i="1" s="1"/>
  <c r="EJ95" i="1" s="1" a="1"/>
  <c r="EJ95" i="1" s="1"/>
  <c r="EJ97" i="1" s="1" a="1"/>
  <c r="EJ97" i="1" s="1"/>
  <c r="EJ99" i="1" s="1" a="1"/>
  <c r="EJ99" i="1" s="1"/>
  <c r="EJ101" i="1" s="1" a="1"/>
  <c r="EJ101" i="1" s="1"/>
  <c r="EJ103" i="1" s="1" a="1"/>
  <c r="EJ103" i="1" s="1"/>
  <c r="EJ105" i="1" s="1" a="1"/>
  <c r="EJ105" i="1" s="1"/>
  <c r="EJ108" i="1" a="1"/>
  <c r="EJ108" i="1" s="1"/>
  <c r="EH107" i="1" a="1"/>
  <c r="EH107" i="1" s="1"/>
  <c r="EH88" i="1" a="1"/>
  <c r="EH88" i="1" s="1"/>
  <c r="EH90" i="1" s="1" a="1"/>
  <c r="EH90" i="1" s="1"/>
  <c r="EH92" i="1" s="1" a="1"/>
  <c r="EH92" i="1" s="1"/>
  <c r="EH94" i="1" s="1" a="1"/>
  <c r="EH94" i="1" s="1"/>
  <c r="EH96" i="1" s="1" a="1"/>
  <c r="EH96" i="1" s="1"/>
  <c r="EH98" i="1" s="1" a="1"/>
  <c r="EH98" i="1" s="1"/>
  <c r="EH100" i="1" s="1" a="1"/>
  <c r="EH100" i="1" s="1"/>
  <c r="EH102" i="1" s="1" a="1"/>
  <c r="EH102" i="1" s="1"/>
  <c r="EH104" i="1" s="1" a="1"/>
  <c r="EH104" i="1" s="1"/>
  <c r="EH89" i="1" a="1"/>
  <c r="EH89" i="1" s="1"/>
  <c r="EH91" i="1" s="1" a="1"/>
  <c r="EH91" i="1" s="1"/>
  <c r="EH93" i="1" s="1" a="1"/>
  <c r="EH93" i="1" s="1"/>
  <c r="EH95" i="1" s="1" a="1"/>
  <c r="EH95" i="1" s="1"/>
  <c r="EH97" i="1" s="1" a="1"/>
  <c r="EH97" i="1" s="1"/>
  <c r="EH99" i="1" s="1" a="1"/>
  <c r="EH99" i="1" s="1"/>
  <c r="EH101" i="1" s="1" a="1"/>
  <c r="EH101" i="1" s="1"/>
  <c r="EH103" i="1" s="1" a="1"/>
  <c r="EH103" i="1" s="1"/>
  <c r="EH105" i="1" s="1" a="1"/>
  <c r="EH105" i="1" s="1"/>
  <c r="EH108" i="1" a="1"/>
  <c r="EH108" i="1" s="1"/>
  <c r="EM107" i="1" a="1"/>
  <c r="EM107" i="1" s="1"/>
  <c r="EM88" i="1" a="1"/>
  <c r="EM88" i="1" s="1"/>
  <c r="EM90" i="1" s="1" a="1"/>
  <c r="EM90" i="1" s="1"/>
  <c r="EM92" i="1" s="1" a="1"/>
  <c r="EM92" i="1" s="1"/>
  <c r="EM94" i="1" s="1" a="1"/>
  <c r="EM94" i="1" s="1"/>
  <c r="EM96" i="1" s="1" a="1"/>
  <c r="EM96" i="1" s="1"/>
  <c r="EM98" i="1" s="1" a="1"/>
  <c r="EM98" i="1" s="1"/>
  <c r="EM100" i="1" s="1" a="1"/>
  <c r="EM100" i="1" s="1"/>
  <c r="EM102" i="1" s="1" a="1"/>
  <c r="EM102" i="1" s="1"/>
  <c r="EM104" i="1" s="1" a="1"/>
  <c r="EM104" i="1" s="1"/>
  <c r="EM89" i="1" a="1"/>
  <c r="EM89" i="1" s="1"/>
  <c r="EM91" i="1" s="1" a="1"/>
  <c r="EM91" i="1" s="1"/>
  <c r="EM93" i="1" s="1" a="1"/>
  <c r="EM93" i="1" s="1"/>
  <c r="EM95" i="1" s="1" a="1"/>
  <c r="EM95" i="1" s="1"/>
  <c r="EM97" i="1" s="1" a="1"/>
  <c r="EM97" i="1" s="1"/>
  <c r="EM99" i="1" s="1" a="1"/>
  <c r="EM99" i="1" s="1"/>
  <c r="EM101" i="1" s="1" a="1"/>
  <c r="EM101" i="1" s="1"/>
  <c r="EM103" i="1" s="1" a="1"/>
  <c r="EM103" i="1" s="1"/>
  <c r="EM105" i="1" s="1" a="1"/>
  <c r="EM105" i="1" s="1"/>
  <c r="EM108" i="1" a="1"/>
  <c r="EM108" i="1" s="1"/>
  <c r="EI107" i="1" a="1"/>
  <c r="EI107" i="1" s="1"/>
  <c r="EI88" i="1" a="1"/>
  <c r="EI88" i="1" s="1"/>
  <c r="EI90" i="1" s="1" a="1"/>
  <c r="EI90" i="1" s="1"/>
  <c r="EI92" i="1" s="1" a="1"/>
  <c r="EI92" i="1" s="1"/>
  <c r="EI94" i="1" s="1" a="1"/>
  <c r="EI94" i="1" s="1"/>
  <c r="EI96" i="1" s="1" a="1"/>
  <c r="EI96" i="1" s="1"/>
  <c r="EI98" i="1" s="1" a="1"/>
  <c r="EI98" i="1" s="1"/>
  <c r="EI100" i="1" s="1" a="1"/>
  <c r="EI100" i="1" s="1"/>
  <c r="EI102" i="1" s="1" a="1"/>
  <c r="EI102" i="1" s="1"/>
  <c r="EI104" i="1" s="1" a="1"/>
  <c r="EI104" i="1" s="1"/>
  <c r="EI89" i="1" a="1"/>
  <c r="EI89" i="1" s="1"/>
  <c r="EI91" i="1" s="1" a="1"/>
  <c r="EI91" i="1" s="1"/>
  <c r="EI93" i="1" s="1" a="1"/>
  <c r="EI93" i="1" s="1"/>
  <c r="EI95" i="1" s="1" a="1"/>
  <c r="EI95" i="1" s="1"/>
  <c r="EI97" i="1" s="1" a="1"/>
  <c r="EI97" i="1" s="1"/>
  <c r="EI99" i="1" s="1" a="1"/>
  <c r="EI99" i="1" s="1"/>
  <c r="EI101" i="1" s="1" a="1"/>
  <c r="EI101" i="1" s="1"/>
  <c r="EI103" i="1" s="1" a="1"/>
  <c r="EI103" i="1" s="1"/>
  <c r="EI105" i="1" s="1" a="1"/>
  <c r="EI105" i="1" s="1"/>
  <c r="EI108" i="1" a="1"/>
  <c r="EI108" i="1" s="1"/>
  <c r="K88" i="1" a="1"/>
  <c r="K88" i="1" s="1"/>
  <c r="CY86" i="1"/>
  <c r="K107" i="1" a="1"/>
  <c r="K107" i="1" s="1"/>
  <c r="CZ86" i="1"/>
  <c r="CI86" i="1"/>
  <c r="CJ86" i="1"/>
  <c r="CO86" i="1"/>
  <c r="CV86" i="1"/>
  <c r="CP86" i="1"/>
  <c r="CP87" i="1"/>
  <c r="CJ106" i="1"/>
  <c r="LG88" i="1"/>
  <c r="KK88" i="1"/>
  <c r="ME88" i="1"/>
  <c r="MH88" i="1"/>
  <c r="ABN88" i="1"/>
  <c r="KI88" i="1"/>
  <c r="MG88" i="1"/>
  <c r="MF88" i="1"/>
  <c r="EW88" i="1"/>
  <c r="EV88" i="1"/>
  <c r="Y89" i="1"/>
  <c r="X89" i="1"/>
  <c r="W89" i="1"/>
  <c r="EU89" i="1" s="1"/>
  <c r="EN88" i="1"/>
  <c r="EP88" i="1"/>
  <c r="EF89" i="1" a="1"/>
  <c r="EF89" i="1" s="1"/>
  <c r="EF91" i="1" s="1" a="1"/>
  <c r="EF91" i="1" s="1"/>
  <c r="EF93" i="1" s="1" a="1"/>
  <c r="EF93" i="1" s="1"/>
  <c r="EF95" i="1" s="1" a="1"/>
  <c r="EF95" i="1" s="1"/>
  <c r="EF97" i="1" s="1" a="1"/>
  <c r="EF97" i="1" s="1"/>
  <c r="EF99" i="1" s="1" a="1"/>
  <c r="EF99" i="1" s="1"/>
  <c r="EF101" i="1" s="1" a="1"/>
  <c r="EF101" i="1" s="1"/>
  <c r="EF103" i="1" s="1" a="1"/>
  <c r="EF103" i="1" s="1"/>
  <c r="EF105" i="1" s="1" a="1"/>
  <c r="EF105" i="1" s="1"/>
  <c r="EF108" i="1" a="1"/>
  <c r="EF108" i="1" s="1"/>
  <c r="EF107" i="1" a="1"/>
  <c r="EF107" i="1" s="1"/>
  <c r="EF88" i="1" a="1"/>
  <c r="EF88" i="1" s="1"/>
  <c r="EF90" i="1" s="1" a="1"/>
  <c r="EF90" i="1" s="1"/>
  <c r="EF92" i="1" s="1" a="1"/>
  <c r="EF92" i="1" s="1"/>
  <c r="EF94" i="1" s="1" a="1"/>
  <c r="EF94" i="1" s="1"/>
  <c r="EF96" i="1" s="1" a="1"/>
  <c r="EF96" i="1" s="1"/>
  <c r="EF98" i="1" s="1" a="1"/>
  <c r="EF98" i="1" s="1"/>
  <c r="EF100" i="1" s="1" a="1"/>
  <c r="EF100" i="1" s="1"/>
  <c r="EF102" i="1" s="1" a="1"/>
  <c r="EF102" i="1" s="1"/>
  <c r="EF104" i="1" s="1" a="1"/>
  <c r="EF104" i="1" s="1"/>
  <c r="EG89" i="1" a="1"/>
  <c r="EG89" i="1" s="1"/>
  <c r="EG91" i="1" s="1" a="1"/>
  <c r="EG91" i="1" s="1"/>
  <c r="EG93" i="1" s="1" a="1"/>
  <c r="EG93" i="1" s="1"/>
  <c r="EG95" i="1" s="1" a="1"/>
  <c r="EG95" i="1" s="1"/>
  <c r="EG97" i="1" s="1" a="1"/>
  <c r="EG97" i="1" s="1"/>
  <c r="EG99" i="1" s="1" a="1"/>
  <c r="EG99" i="1" s="1"/>
  <c r="EG101" i="1" s="1" a="1"/>
  <c r="EG101" i="1" s="1"/>
  <c r="EG103" i="1" s="1" a="1"/>
  <c r="EG103" i="1" s="1"/>
  <c r="EG105" i="1" s="1" a="1"/>
  <c r="EG105" i="1" s="1"/>
  <c r="EG108" i="1" a="1"/>
  <c r="EG108" i="1" s="1"/>
  <c r="EG107" i="1" a="1"/>
  <c r="EG107" i="1" s="1"/>
  <c r="EG88" i="1" a="1"/>
  <c r="EG88" i="1" s="1"/>
  <c r="EG90" i="1" s="1" a="1"/>
  <c r="EG90" i="1" s="1"/>
  <c r="EG92" i="1" s="1" a="1"/>
  <c r="EG92" i="1" s="1"/>
  <c r="EG94" i="1" s="1" a="1"/>
  <c r="EG94" i="1" s="1"/>
  <c r="EG96" i="1" s="1" a="1"/>
  <c r="EG96" i="1" s="1"/>
  <c r="EG98" i="1" s="1" a="1"/>
  <c r="EG98" i="1" s="1"/>
  <c r="EG100" i="1" s="1" a="1"/>
  <c r="EG100" i="1" s="1"/>
  <c r="EG102" i="1" s="1" a="1"/>
  <c r="EG102" i="1" s="1"/>
  <c r="EG104" i="1" s="1" a="1"/>
  <c r="EG104" i="1" s="1"/>
  <c r="M88" i="1" a="1"/>
  <c r="M88" i="1" s="1"/>
  <c r="M90" i="1" s="1" a="1"/>
  <c r="M90" i="1" s="1"/>
  <c r="M107" i="1" a="1"/>
  <c r="M107" i="1" s="1"/>
  <c r="XJ107" i="1" s="1"/>
  <c r="AL88" i="1" a="1"/>
  <c r="AL88" i="1" s="1"/>
  <c r="AL90" i="1" s="1" a="1"/>
  <c r="AL90" i="1" s="1"/>
  <c r="AL92" i="1" s="1" a="1"/>
  <c r="AL92" i="1" s="1"/>
  <c r="Q90" i="1"/>
  <c r="FW90" i="1" s="1"/>
  <c r="P90" i="1"/>
  <c r="O90" i="1"/>
  <c r="R90" i="1"/>
  <c r="AH90" i="1"/>
  <c r="AD90" i="1"/>
  <c r="AC90" i="1"/>
  <c r="N90" i="1"/>
  <c r="AF90" i="1"/>
  <c r="AE90" i="1"/>
  <c r="AG90" i="1"/>
  <c r="S90" i="1"/>
  <c r="FZ90" i="1" s="1"/>
  <c r="AL89" i="1" a="1"/>
  <c r="AL89" i="1" s="1"/>
  <c r="V89" i="1"/>
  <c r="M91" i="1" a="1"/>
  <c r="M91" i="1" s="1"/>
  <c r="XJ89" i="1"/>
  <c r="AAX90" i="1"/>
  <c r="AAY90" i="1"/>
  <c r="AAW90" i="1"/>
  <c r="YV90" i="1"/>
  <c r="AAZ90" i="1"/>
  <c r="KL88" i="1"/>
  <c r="BU87" i="1"/>
  <c r="CA87" i="1"/>
  <c r="BR87" i="1"/>
  <c r="BP87" i="1"/>
  <c r="I89" i="1" a="1"/>
  <c r="I89" i="1" s="1"/>
  <c r="BO89" i="1" s="1"/>
  <c r="BO87" i="1"/>
  <c r="BN87" i="1"/>
  <c r="BT87" i="1"/>
  <c r="BZ87" i="1"/>
  <c r="EB108" i="1" a="1"/>
  <c r="EB108" i="1" s="1"/>
  <c r="BW108" i="1"/>
  <c r="BY108" i="1"/>
  <c r="BV108" i="1"/>
  <c r="BZ108" i="1"/>
  <c r="BS108" i="1"/>
  <c r="BX108" i="1"/>
  <c r="BT108" i="1"/>
  <c r="BR108" i="1"/>
  <c r="BY87" i="1"/>
  <c r="BN108" i="1"/>
  <c r="BX87" i="1"/>
  <c r="BU108" i="1"/>
  <c r="BO108" i="1"/>
  <c r="BW87" i="1"/>
  <c r="BP108" i="1"/>
  <c r="BV87" i="1"/>
  <c r="BQ108" i="1"/>
  <c r="BS87" i="1"/>
  <c r="BQ87" i="1"/>
  <c r="AAT90" i="1"/>
  <c r="AAR90" i="1"/>
  <c r="AAS90" i="1"/>
  <c r="AAQ90" i="1"/>
  <c r="AAP90" i="1"/>
  <c r="AAO90" i="1"/>
  <c r="AAN90" i="1"/>
  <c r="EC89" i="1" a="1"/>
  <c r="EC89" i="1" s="1"/>
  <c r="EC91" i="1" s="1" a="1"/>
  <c r="EC91" i="1" s="1"/>
  <c r="EC93" i="1" s="1" a="1"/>
  <c r="EC93" i="1" s="1"/>
  <c r="EC95" i="1" s="1" a="1"/>
  <c r="EC95" i="1" s="1"/>
  <c r="EC97" i="1" s="1" a="1"/>
  <c r="EC97" i="1" s="1"/>
  <c r="EC99" i="1" s="1" a="1"/>
  <c r="EC99" i="1" s="1"/>
  <c r="EC101" i="1" s="1" a="1"/>
  <c r="EC101" i="1" s="1"/>
  <c r="EC103" i="1" s="1" a="1"/>
  <c r="EC103" i="1" s="1"/>
  <c r="EC105" i="1" s="1" a="1"/>
  <c r="EC105" i="1" s="1"/>
  <c r="EC88" i="1" a="1"/>
  <c r="EC88" i="1" s="1"/>
  <c r="EC90" i="1" s="1" a="1"/>
  <c r="EC90" i="1" s="1"/>
  <c r="EC92" i="1" s="1" a="1"/>
  <c r="EC92" i="1" s="1"/>
  <c r="EC94" i="1" s="1" a="1"/>
  <c r="EC94" i="1" s="1"/>
  <c r="EC96" i="1" s="1" a="1"/>
  <c r="EC96" i="1" s="1"/>
  <c r="EC98" i="1" s="1" a="1"/>
  <c r="EC98" i="1" s="1"/>
  <c r="EC100" i="1" s="1" a="1"/>
  <c r="EC100" i="1" s="1"/>
  <c r="EC102" i="1" s="1" a="1"/>
  <c r="EC102" i="1" s="1"/>
  <c r="EC104" i="1" s="1" a="1"/>
  <c r="EC104" i="1" s="1"/>
  <c r="LJ85" i="1"/>
  <c r="LJ86" i="1"/>
  <c r="LJ87" i="1"/>
  <c r="LI88" i="1"/>
  <c r="MH7" i="1"/>
  <c r="ML6" i="1"/>
  <c r="ML7" i="1" s="1"/>
  <c r="LJ88" i="1"/>
  <c r="KJ86" i="1"/>
  <c r="KJ85" i="1"/>
  <c r="KJ87" i="1"/>
  <c r="LG86" i="1"/>
  <c r="LG85" i="1"/>
  <c r="LG87" i="1"/>
  <c r="LH86" i="1"/>
  <c r="LH85" i="1"/>
  <c r="LH87" i="1"/>
  <c r="ME85" i="1"/>
  <c r="ME86" i="1"/>
  <c r="ME87" i="1"/>
  <c r="LH88" i="1"/>
  <c r="MH85" i="1"/>
  <c r="MH86" i="1"/>
  <c r="MH87" i="1"/>
  <c r="KJ88" i="1"/>
  <c r="MG85" i="1"/>
  <c r="MG86" i="1"/>
  <c r="MG87" i="1"/>
  <c r="LI86" i="1"/>
  <c r="LI85" i="1"/>
  <c r="LI87" i="1"/>
  <c r="KI86" i="1"/>
  <c r="KI85" i="1"/>
  <c r="KI87" i="1"/>
  <c r="MF85" i="1"/>
  <c r="MF86" i="1"/>
  <c r="MF87" i="1"/>
  <c r="KL86" i="1"/>
  <c r="KL85" i="1"/>
  <c r="KL87" i="1"/>
  <c r="KK86" i="1"/>
  <c r="KK85" i="1"/>
  <c r="KK87" i="1"/>
  <c r="BU86" i="1"/>
  <c r="MC89" i="1"/>
  <c r="LI89" i="1"/>
  <c r="MB89" i="1"/>
  <c r="LH89" i="1"/>
  <c r="MA89" i="1"/>
  <c r="LG89" i="1"/>
  <c r="LZ89" i="1"/>
  <c r="LX89" i="1"/>
  <c r="LD89" i="1"/>
  <c r="KJ89" i="1"/>
  <c r="LV89" i="1"/>
  <c r="LU89" i="1"/>
  <c r="LA89" i="1"/>
  <c r="KG89" i="1"/>
  <c r="LT89" i="1"/>
  <c r="KZ89" i="1"/>
  <c r="KF89" i="1"/>
  <c r="LS89" i="1"/>
  <c r="KY89" i="1"/>
  <c r="KE89" i="1"/>
  <c r="LR89" i="1"/>
  <c r="KX89" i="1"/>
  <c r="KD89" i="1"/>
  <c r="LQ89" i="1"/>
  <c r="KW89" i="1"/>
  <c r="KC89" i="1"/>
  <c r="LJ89" i="1"/>
  <c r="JX89" i="1"/>
  <c r="LF89" i="1"/>
  <c r="JW89" i="1"/>
  <c r="LE89" i="1"/>
  <c r="JV89" i="1"/>
  <c r="LC89" i="1"/>
  <c r="JU89" i="1"/>
  <c r="LB89" i="1"/>
  <c r="JT89" i="1"/>
  <c r="KV89" i="1"/>
  <c r="JS89" i="1"/>
  <c r="KU89" i="1"/>
  <c r="MH89" i="1"/>
  <c r="KT89" i="1"/>
  <c r="MG89" i="1"/>
  <c r="KS89" i="1"/>
  <c r="MF89" i="1"/>
  <c r="KR89" i="1"/>
  <c r="ME89" i="1"/>
  <c r="KQ89" i="1"/>
  <c r="MD89" i="1"/>
  <c r="LY89" i="1"/>
  <c r="JY89" i="1"/>
  <c r="LW89" i="1"/>
  <c r="LP89" i="1"/>
  <c r="LO89" i="1"/>
  <c r="KL89" i="1"/>
  <c r="KK89" i="1"/>
  <c r="KI89" i="1"/>
  <c r="KH89" i="1"/>
  <c r="KB89" i="1"/>
  <c r="KA89" i="1"/>
  <c r="JZ89" i="1"/>
  <c r="EB88" i="1" a="1"/>
  <c r="EB88" i="1" s="1"/>
  <c r="EB90" i="1" s="1" a="1"/>
  <c r="EB90" i="1" s="1"/>
  <c r="EB92" i="1" s="1" a="1"/>
  <c r="EB92" i="1" s="1"/>
  <c r="EB94" i="1" s="1" a="1"/>
  <c r="EB94" i="1" s="1"/>
  <c r="EB96" i="1" s="1" a="1"/>
  <c r="EB96" i="1" s="1"/>
  <c r="EB98" i="1" s="1" a="1"/>
  <c r="EB98" i="1" s="1"/>
  <c r="EB100" i="1" s="1" a="1"/>
  <c r="EB100" i="1" s="1"/>
  <c r="EB102" i="1" s="1" a="1"/>
  <c r="EB102" i="1" s="1"/>
  <c r="EB104" i="1" s="1" a="1"/>
  <c r="EB104" i="1" s="1"/>
  <c r="J89" i="1" a="1"/>
  <c r="J89" i="1" s="1"/>
  <c r="J91" i="1" s="1" a="1"/>
  <c r="J91" i="1" s="1"/>
  <c r="J93" i="1" s="1" a="1"/>
  <c r="J93" i="1" s="1"/>
  <c r="J95" i="1" s="1" a="1"/>
  <c r="J95" i="1" s="1"/>
  <c r="J97" i="1" s="1" a="1"/>
  <c r="J97" i="1" s="1"/>
  <c r="J99" i="1" s="1" a="1"/>
  <c r="J99" i="1" s="1"/>
  <c r="J101" i="1" s="1" a="1"/>
  <c r="J101" i="1" s="1"/>
  <c r="J103" i="1" s="1" a="1"/>
  <c r="J103" i="1" s="1"/>
  <c r="J105" i="1" s="1" a="1"/>
  <c r="J105" i="1" s="1"/>
  <c r="ABP86" i="1"/>
  <c r="ABP85" i="1"/>
  <c r="ABP88" i="1"/>
  <c r="ABP87" i="1"/>
  <c r="ABS10" i="1"/>
  <c r="J88" i="1" a="1"/>
  <c r="J88" i="1" s="1"/>
  <c r="J90" i="1" s="1" a="1"/>
  <c r="J90" i="1" s="1"/>
  <c r="J92" i="1" s="1" a="1"/>
  <c r="J92" i="1" s="1"/>
  <c r="J94" i="1" s="1" a="1"/>
  <c r="J94" i="1" s="1"/>
  <c r="J96" i="1" s="1" a="1"/>
  <c r="J96" i="1" s="1"/>
  <c r="J98" i="1" s="1" a="1"/>
  <c r="J98" i="1" s="1"/>
  <c r="J100" i="1" s="1" a="1"/>
  <c r="J100" i="1" s="1"/>
  <c r="J102" i="1" s="1" a="1"/>
  <c r="J102" i="1" s="1"/>
  <c r="J104" i="1" s="1" a="1"/>
  <c r="J104" i="1" s="1"/>
  <c r="EE89" i="1" a="1"/>
  <c r="EE89" i="1" s="1"/>
  <c r="EE91" i="1" s="1" a="1"/>
  <c r="EE91" i="1" s="1"/>
  <c r="EE93" i="1" s="1" a="1"/>
  <c r="EE93" i="1" s="1"/>
  <c r="EE95" i="1" s="1" a="1"/>
  <c r="EE95" i="1" s="1"/>
  <c r="EE97" i="1" s="1" a="1"/>
  <c r="EE97" i="1" s="1"/>
  <c r="EE99" i="1" s="1" a="1"/>
  <c r="EE99" i="1" s="1"/>
  <c r="EE101" i="1" s="1" a="1"/>
  <c r="EE101" i="1" s="1"/>
  <c r="EE103" i="1" s="1" a="1"/>
  <c r="EE103" i="1" s="1"/>
  <c r="EE105" i="1" s="1" a="1"/>
  <c r="EE105" i="1" s="1"/>
  <c r="EA88" i="1" a="1"/>
  <c r="EA88" i="1" s="1"/>
  <c r="EA90" i="1" s="1" a="1"/>
  <c r="EA90" i="1" s="1"/>
  <c r="EA92" i="1" s="1" a="1"/>
  <c r="EA92" i="1" s="1"/>
  <c r="EA94" i="1" s="1" a="1"/>
  <c r="EA94" i="1" s="1"/>
  <c r="EA96" i="1" s="1" a="1"/>
  <c r="EA96" i="1" s="1"/>
  <c r="EA98" i="1" s="1" a="1"/>
  <c r="EA98" i="1" s="1"/>
  <c r="EA100" i="1" s="1" a="1"/>
  <c r="EA100" i="1" s="1"/>
  <c r="EA102" i="1" s="1" a="1"/>
  <c r="EA102" i="1" s="1"/>
  <c r="EA104" i="1" s="1" a="1"/>
  <c r="EA104" i="1" s="1"/>
  <c r="AAH89" i="1" a="1"/>
  <c r="AAH89" i="1" s="1"/>
  <c r="AAH91" i="1" s="1" a="1"/>
  <c r="AAH91" i="1" s="1"/>
  <c r="AAH93" i="1" s="1" a="1"/>
  <c r="AAH93" i="1" s="1"/>
  <c r="AAH95" i="1" s="1" a="1"/>
  <c r="AAH95" i="1" s="1"/>
  <c r="AAH97" i="1" s="1" a="1"/>
  <c r="AAH97" i="1" s="1"/>
  <c r="AAH99" i="1" s="1" a="1"/>
  <c r="AAH99" i="1" s="1"/>
  <c r="AAH101" i="1" s="1" a="1"/>
  <c r="AAH101" i="1" s="1"/>
  <c r="AAH103" i="1" s="1" a="1"/>
  <c r="AAH103" i="1" s="1"/>
  <c r="AAH105" i="1" s="1" a="1"/>
  <c r="AAH105" i="1" s="1"/>
  <c r="BY106" i="1"/>
  <c r="BX106" i="1"/>
  <c r="BZ106" i="1"/>
  <c r="CA106" i="1"/>
  <c r="BT86" i="1"/>
  <c r="BQ106" i="1"/>
  <c r="BS86" i="1"/>
  <c r="BR106" i="1"/>
  <c r="CA86" i="1"/>
  <c r="BU106" i="1"/>
  <c r="BR86" i="1"/>
  <c r="BP86" i="1"/>
  <c r="BN106" i="1"/>
  <c r="BY86" i="1"/>
  <c r="BW106" i="1"/>
  <c r="BO106" i="1"/>
  <c r="BX86" i="1"/>
  <c r="BP106" i="1"/>
  <c r="BW86" i="1"/>
  <c r="BS106" i="1"/>
  <c r="BV86" i="1"/>
  <c r="BT106" i="1"/>
  <c r="BZ86" i="1"/>
  <c r="I88" i="1" a="1"/>
  <c r="I88" i="1" s="1"/>
  <c r="BQ88" i="1" s="1"/>
  <c r="BQ86" i="1"/>
  <c r="BO86" i="1"/>
  <c r="I107" i="1" a="1"/>
  <c r="I107" i="1" s="1"/>
  <c r="BR107" i="1" s="1"/>
  <c r="BN86" i="1"/>
  <c r="ED108" i="1" a="1"/>
  <c r="ED108" i="1" s="1"/>
  <c r="AL108" i="1" a="1"/>
  <c r="AL108" i="1" s="1"/>
  <c r="CY106" i="1"/>
  <c r="ABQ10" i="1"/>
  <c r="CS87" i="1"/>
  <c r="CZ106" i="1"/>
  <c r="CP106" i="1"/>
  <c r="CS106" i="1"/>
  <c r="CV106" i="1"/>
  <c r="CO106" i="1"/>
  <c r="AAB108" i="1" a="1"/>
  <c r="AAB108" i="1" s="1"/>
  <c r="CI106" i="1"/>
  <c r="ABN87" i="1"/>
  <c r="EE88" i="1" a="1"/>
  <c r="EE88" i="1" s="1"/>
  <c r="EE90" i="1" s="1" a="1"/>
  <c r="EE90" i="1" s="1"/>
  <c r="EE92" i="1" s="1" a="1"/>
  <c r="EE92" i="1" s="1"/>
  <c r="EE94" i="1" s="1" a="1"/>
  <c r="EE94" i="1" s="1"/>
  <c r="EE96" i="1" s="1" a="1"/>
  <c r="EE96" i="1" s="1"/>
  <c r="EE98" i="1" s="1" a="1"/>
  <c r="EE98" i="1" s="1"/>
  <c r="EE100" i="1" s="1" a="1"/>
  <c r="EE100" i="1" s="1"/>
  <c r="EE102" i="1" s="1" a="1"/>
  <c r="EE102" i="1" s="1"/>
  <c r="EE104" i="1" s="1" a="1"/>
  <c r="EE104" i="1" s="1"/>
  <c r="DF89" i="1" a="1"/>
  <c r="DF89" i="1" s="1"/>
  <c r="DF91" i="1" s="1" a="1"/>
  <c r="DF91" i="1" s="1"/>
  <c r="DF93" i="1" s="1" a="1"/>
  <c r="DF93" i="1" s="1"/>
  <c r="DF95" i="1" s="1" a="1"/>
  <c r="DF95" i="1" s="1"/>
  <c r="DF97" i="1" s="1" a="1"/>
  <c r="DF97" i="1" s="1"/>
  <c r="DF99" i="1" s="1" a="1"/>
  <c r="DF99" i="1" s="1"/>
  <c r="DF101" i="1" s="1" a="1"/>
  <c r="DF101" i="1" s="1"/>
  <c r="DF103" i="1" s="1" a="1"/>
  <c r="DF103" i="1" s="1"/>
  <c r="DF105" i="1" s="1" a="1"/>
  <c r="DF105" i="1" s="1"/>
  <c r="CE89" i="1" a="1"/>
  <c r="CE89" i="1" s="1"/>
  <c r="CE91" i="1" s="1" a="1"/>
  <c r="CE91" i="1" s="1"/>
  <c r="CE93" i="1" s="1" a="1"/>
  <c r="CE93" i="1" s="1"/>
  <c r="CE95" i="1" s="1" a="1"/>
  <c r="CE95" i="1" s="1"/>
  <c r="CE97" i="1" s="1" a="1"/>
  <c r="CE97" i="1" s="1"/>
  <c r="CE99" i="1" s="1" a="1"/>
  <c r="CE99" i="1" s="1"/>
  <c r="CE101" i="1" s="1" a="1"/>
  <c r="CE101" i="1" s="1"/>
  <c r="CE103" i="1" s="1" a="1"/>
  <c r="CE103" i="1" s="1"/>
  <c r="CE105" i="1" s="1" a="1"/>
  <c r="CE105" i="1" s="1"/>
  <c r="AAB88" i="1" a="1"/>
  <c r="AAB88" i="1" s="1"/>
  <c r="AAB90" i="1" s="1" a="1"/>
  <c r="AAB90" i="1" s="1"/>
  <c r="AAB107" i="1" a="1"/>
  <c r="AAB107" i="1" s="1"/>
  <c r="DE88" i="1" a="1"/>
  <c r="DE88" i="1" s="1"/>
  <c r="DE90" i="1" s="1" a="1"/>
  <c r="DE90" i="1" s="1"/>
  <c r="DE92" i="1" s="1" a="1"/>
  <c r="DE92" i="1" s="1"/>
  <c r="DE94" i="1" s="1" a="1"/>
  <c r="DE94" i="1" s="1"/>
  <c r="DE96" i="1" s="1" a="1"/>
  <c r="DE96" i="1" s="1"/>
  <c r="DE98" i="1" s="1" a="1"/>
  <c r="DE98" i="1" s="1"/>
  <c r="DE100" i="1" s="1" a="1"/>
  <c r="DE100" i="1" s="1"/>
  <c r="DE102" i="1" s="1" a="1"/>
  <c r="DE102" i="1" s="1"/>
  <c r="DE104" i="1" s="1" a="1"/>
  <c r="DE104" i="1" s="1"/>
  <c r="EA89" i="1" a="1"/>
  <c r="EA89" i="1" s="1"/>
  <c r="EA91" i="1" s="1" a="1"/>
  <c r="EA91" i="1" s="1"/>
  <c r="EA93" i="1" s="1" a="1"/>
  <c r="EA93" i="1" s="1"/>
  <c r="EA95" i="1" s="1" a="1"/>
  <c r="EA95" i="1" s="1"/>
  <c r="EA97" i="1" s="1" a="1"/>
  <c r="EA97" i="1" s="1"/>
  <c r="EA99" i="1" s="1" a="1"/>
  <c r="EA99" i="1" s="1"/>
  <c r="EA101" i="1" s="1" a="1"/>
  <c r="EA101" i="1" s="1"/>
  <c r="EA103" i="1" s="1" a="1"/>
  <c r="EA103" i="1" s="1"/>
  <c r="EA105" i="1" s="1" a="1"/>
  <c r="EA105" i="1" s="1"/>
  <c r="AM89" i="1" a="1"/>
  <c r="AM89" i="1" s="1"/>
  <c r="XI89" i="1" s="1"/>
  <c r="XI87" i="1"/>
  <c r="DF88" i="1" a="1"/>
  <c r="DF88" i="1" s="1"/>
  <c r="DF90" i="1" s="1" a="1"/>
  <c r="DF90" i="1" s="1"/>
  <c r="DF92" i="1" s="1" a="1"/>
  <c r="DF92" i="1" s="1"/>
  <c r="DF94" i="1" s="1" a="1"/>
  <c r="DF94" i="1" s="1"/>
  <c r="DF96" i="1" s="1" a="1"/>
  <c r="DF96" i="1" s="1"/>
  <c r="DF98" i="1" s="1" a="1"/>
  <c r="DF98" i="1" s="1"/>
  <c r="DF100" i="1" s="1" a="1"/>
  <c r="DF100" i="1" s="1"/>
  <c r="DF102" i="1" s="1" a="1"/>
  <c r="DF102" i="1" s="1"/>
  <c r="DF104" i="1" s="1" a="1"/>
  <c r="DF104" i="1" s="1"/>
  <c r="K108" i="1" a="1"/>
  <c r="K108" i="1" s="1"/>
  <c r="CZ87" i="1"/>
  <c r="CY87" i="1"/>
  <c r="K89" i="1" a="1"/>
  <c r="K89" i="1" s="1"/>
  <c r="CI87" i="1"/>
  <c r="CJ87" i="1"/>
  <c r="CV87" i="1"/>
  <c r="DE108" i="1" a="1"/>
  <c r="DE108" i="1" s="1"/>
  <c r="CO87" i="1"/>
  <c r="DI88" i="1" a="1"/>
  <c r="DI88" i="1" s="1"/>
  <c r="DI90" i="1" s="1" a="1"/>
  <c r="DI90" i="1" s="1"/>
  <c r="DI92" i="1" s="1" a="1"/>
  <c r="DI92" i="1" s="1"/>
  <c r="DI94" i="1" s="1" a="1"/>
  <c r="DI94" i="1" s="1"/>
  <c r="DI96" i="1" s="1" a="1"/>
  <c r="DI96" i="1" s="1"/>
  <c r="DI98" i="1" s="1" a="1"/>
  <c r="DI98" i="1" s="1"/>
  <c r="DI100" i="1" s="1" a="1"/>
  <c r="DI100" i="1" s="1"/>
  <c r="DI102" i="1" s="1" a="1"/>
  <c r="DI102" i="1" s="1"/>
  <c r="DI104" i="1" s="1" a="1"/>
  <c r="DI104" i="1" s="1"/>
  <c r="DI108" i="1" a="1"/>
  <c r="DI108" i="1" s="1"/>
  <c r="CE88" i="1" a="1"/>
  <c r="CE88" i="1" s="1"/>
  <c r="CE90" i="1" s="1" a="1"/>
  <c r="CE90" i="1" s="1"/>
  <c r="CE92" i="1" s="1" a="1"/>
  <c r="CE92" i="1" s="1"/>
  <c r="CE94" i="1" s="1" a="1"/>
  <c r="CE94" i="1" s="1"/>
  <c r="CE96" i="1" s="1" a="1"/>
  <c r="CE96" i="1" s="1"/>
  <c r="CE98" i="1" s="1" a="1"/>
  <c r="CE98" i="1" s="1"/>
  <c r="CE100" i="1" s="1" a="1"/>
  <c r="CE100" i="1" s="1"/>
  <c r="CE102" i="1" s="1" a="1"/>
  <c r="CE102" i="1" s="1"/>
  <c r="CE104" i="1" s="1" a="1"/>
  <c r="CE104" i="1" s="1"/>
  <c r="ABN86" i="1"/>
  <c r="ABN85" i="1"/>
  <c r="DJ108" i="1" a="1"/>
  <c r="DJ108" i="1" s="1"/>
  <c r="ED88" i="1" a="1"/>
  <c r="ED88" i="1" s="1"/>
  <c r="ED90" i="1" s="1" a="1"/>
  <c r="ED90" i="1" s="1"/>
  <c r="ED92" i="1" s="1" a="1"/>
  <c r="ED92" i="1" s="1"/>
  <c r="ED94" i="1" s="1" a="1"/>
  <c r="ED94" i="1" s="1"/>
  <c r="ED96" i="1" s="1" a="1"/>
  <c r="ED96" i="1" s="1"/>
  <c r="ED98" i="1" s="1" a="1"/>
  <c r="ED98" i="1" s="1"/>
  <c r="ED100" i="1" s="1" a="1"/>
  <c r="ED100" i="1" s="1"/>
  <c r="ED102" i="1" s="1" a="1"/>
  <c r="ED102" i="1" s="1"/>
  <c r="ED104" i="1" s="1" a="1"/>
  <c r="ED104" i="1" s="1"/>
  <c r="DJ88" i="1" a="1"/>
  <c r="DJ88" i="1" s="1"/>
  <c r="DJ90" i="1" s="1" a="1"/>
  <c r="DJ90" i="1" s="1"/>
  <c r="DJ92" i="1" s="1" a="1"/>
  <c r="DJ92" i="1" s="1"/>
  <c r="DJ94" i="1" s="1" a="1"/>
  <c r="DJ94" i="1" s="1"/>
  <c r="DJ96" i="1" s="1" a="1"/>
  <c r="DJ96" i="1" s="1"/>
  <c r="DJ98" i="1" s="1" a="1"/>
  <c r="DJ98" i="1" s="1"/>
  <c r="DJ100" i="1" s="1" a="1"/>
  <c r="DJ100" i="1" s="1"/>
  <c r="DJ102" i="1" s="1" a="1"/>
  <c r="DJ102" i="1" s="1"/>
  <c r="DJ104" i="1" s="1" a="1"/>
  <c r="DJ104" i="1" s="1"/>
  <c r="NC88" i="1"/>
  <c r="DD107" i="1" a="1"/>
  <c r="DD107" i="1" s="1"/>
  <c r="DD88" i="1" a="1"/>
  <c r="DD88" i="1" s="1"/>
  <c r="DD90" i="1" s="1" a="1"/>
  <c r="DD90" i="1" s="1"/>
  <c r="DD92" i="1" s="1" a="1"/>
  <c r="DD92" i="1" s="1"/>
  <c r="DD94" i="1" s="1" a="1"/>
  <c r="DD94" i="1" s="1"/>
  <c r="DD96" i="1" s="1" a="1"/>
  <c r="DD96" i="1" s="1"/>
  <c r="DD98" i="1" s="1" a="1"/>
  <c r="DD98" i="1" s="1"/>
  <c r="DD100" i="1" s="1" a="1"/>
  <c r="DD100" i="1" s="1"/>
  <c r="DD102" i="1" s="1" a="1"/>
  <c r="DD102" i="1" s="1"/>
  <c r="DD104" i="1" s="1" a="1"/>
  <c r="DD104" i="1" s="1"/>
  <c r="DD89" i="1" a="1"/>
  <c r="DD89" i="1" s="1"/>
  <c r="DD91" i="1" s="1" a="1"/>
  <c r="DD91" i="1" s="1"/>
  <c r="DD93" i="1" s="1" a="1"/>
  <c r="DD93" i="1" s="1"/>
  <c r="DD95" i="1" s="1" a="1"/>
  <c r="DD95" i="1" s="1"/>
  <c r="DD97" i="1" s="1" a="1"/>
  <c r="DD97" i="1" s="1"/>
  <c r="DD99" i="1" s="1" a="1"/>
  <c r="DD99" i="1" s="1"/>
  <c r="DD101" i="1" s="1" a="1"/>
  <c r="DD101" i="1" s="1"/>
  <c r="DD103" i="1" s="1" a="1"/>
  <c r="DD103" i="1" s="1"/>
  <c r="DD105" i="1" s="1" a="1"/>
  <c r="DD105" i="1" s="1"/>
  <c r="DD108" i="1" a="1"/>
  <c r="DD108" i="1" s="1"/>
  <c r="LL12" i="1"/>
  <c r="LM12" i="1"/>
  <c r="MK12" i="1"/>
  <c r="LK12" i="1"/>
  <c r="KP12" i="1"/>
  <c r="KO12" i="1"/>
  <c r="MJ12" i="1"/>
  <c r="NC85" i="1"/>
  <c r="NC86" i="1"/>
  <c r="NC87" i="1"/>
  <c r="KN12" i="1"/>
  <c r="KM12" i="1"/>
  <c r="ML12" i="1"/>
  <c r="MI12" i="1"/>
  <c r="LN12" i="1"/>
  <c r="NA89" i="1"/>
  <c r="MZ89" i="1"/>
  <c r="MY89" i="1"/>
  <c r="MX89" i="1"/>
  <c r="MW89" i="1"/>
  <c r="MV89" i="1"/>
  <c r="MU89" i="1"/>
  <c r="MT89" i="1"/>
  <c r="MS89" i="1"/>
  <c r="MR89" i="1"/>
  <c r="MQ89" i="1"/>
  <c r="MP89" i="1"/>
  <c r="MO89" i="1"/>
  <c r="MN89" i="1"/>
  <c r="NC89" i="1"/>
  <c r="NB89" i="1"/>
  <c r="MM89" i="1"/>
  <c r="ND12" i="1"/>
  <c r="NE6" i="1"/>
  <c r="ABO88" i="1"/>
  <c r="AK90" i="1"/>
  <c r="FV89" i="1"/>
  <c r="FU89" i="1"/>
  <c r="ABO86" i="1"/>
  <c r="DU87" i="1"/>
  <c r="DT87" i="1"/>
  <c r="DS87" i="1"/>
  <c r="DR87" i="1"/>
  <c r="U87" i="1"/>
  <c r="T87" i="1"/>
  <c r="DZ87" i="1"/>
  <c r="DY87" i="1"/>
  <c r="DX87" i="1"/>
  <c r="DW87" i="1"/>
  <c r="DV87" i="1"/>
  <c r="YY94" i="1" a="1"/>
  <c r="YY94" i="1" s="1"/>
  <c r="YZ93" i="1"/>
  <c r="YX95" i="1" a="1"/>
  <c r="YX95" i="1" s="1"/>
  <c r="U85" i="1"/>
  <c r="T85" i="1"/>
  <c r="EY85" i="1" s="1" a="1"/>
  <c r="EY85" i="1" s="1"/>
  <c r="DZ85" i="1"/>
  <c r="DY85" i="1"/>
  <c r="DX85" i="1"/>
  <c r="DW85" i="1"/>
  <c r="DV85" i="1"/>
  <c r="DU85" i="1"/>
  <c r="DT85" i="1"/>
  <c r="DS85" i="1"/>
  <c r="DR85" i="1"/>
  <c r="DM88" i="1"/>
  <c r="DL88" i="1"/>
  <c r="DK88" i="1"/>
  <c r="DV86" i="1"/>
  <c r="T86" i="1"/>
  <c r="DU86" i="1"/>
  <c r="DT86" i="1"/>
  <c r="DS86" i="1"/>
  <c r="DR86" i="1"/>
  <c r="DW86" i="1"/>
  <c r="DZ86" i="1"/>
  <c r="DY86" i="1"/>
  <c r="DX86" i="1"/>
  <c r="U86" i="1"/>
  <c r="XI92" i="1"/>
  <c r="AM94" i="1" a="1"/>
  <c r="AM94" i="1" s="1"/>
  <c r="ABO85" i="1"/>
  <c r="ABO87" i="1"/>
  <c r="DQ88" i="1"/>
  <c r="FB88" i="1"/>
  <c r="DZ89" i="1"/>
  <c r="DY89" i="1"/>
  <c r="DX89" i="1"/>
  <c r="DW89" i="1"/>
  <c r="DV89" i="1"/>
  <c r="U89" i="1"/>
  <c r="T89" i="1"/>
  <c r="DU89" i="1"/>
  <c r="DT89" i="1"/>
  <c r="DS89" i="1"/>
  <c r="DR89" i="1"/>
  <c r="FY89" i="1"/>
  <c r="FX89" i="1"/>
  <c r="ABP89" i="1"/>
  <c r="ABO89" i="1"/>
  <c r="ABN89" i="1"/>
  <c r="ABM89" i="1"/>
  <c r="ABL89" i="1"/>
  <c r="JE89" i="1" a="1"/>
  <c r="JE89" i="1" s="1"/>
  <c r="JF89" i="1" s="1"/>
  <c r="JG89" i="1" s="1"/>
  <c r="JH89" i="1" s="1"/>
  <c r="ABK89" i="1"/>
  <c r="ABJ89" i="1"/>
  <c r="ABI89" i="1"/>
  <c r="ABH89" i="1"/>
  <c r="FS89" i="1"/>
  <c r="FR89" i="1"/>
  <c r="JJ89" i="1" a="1"/>
  <c r="JJ89" i="1" s="1"/>
  <c r="JK89" i="1" s="1"/>
  <c r="JL89" i="1" s="1"/>
  <c r="JM89" i="1" s="1"/>
  <c r="ABG89" i="1"/>
  <c r="ABF89" i="1"/>
  <c r="WM89" i="1"/>
  <c r="JI89" i="1" a="1"/>
  <c r="JI89" i="1" s="1"/>
  <c r="ABE89" i="1"/>
  <c r="ABD89" i="1"/>
  <c r="ABC89" i="1"/>
  <c r="JD89" i="1" a="1"/>
  <c r="JD89" i="1" s="1"/>
  <c r="ABB89" i="1"/>
  <c r="JO89" i="1" a="1"/>
  <c r="JO89" i="1" s="1"/>
  <c r="JP89" i="1" s="1"/>
  <c r="JQ89" i="1" s="1"/>
  <c r="JR89" i="1" s="1"/>
  <c r="JN89" i="1" a="1"/>
  <c r="JN89" i="1" s="1"/>
  <c r="FT89" i="1"/>
  <c r="H91" i="1"/>
  <c r="MK6" i="1"/>
  <c r="MK7" i="1" s="1"/>
  <c r="MJ6" i="1"/>
  <c r="MJ7" i="1" s="1"/>
  <c r="MI6" i="1"/>
  <c r="MI7" i="1" s="1"/>
  <c r="KP6" i="1"/>
  <c r="KP7" i="1" s="1"/>
  <c r="KO6" i="1"/>
  <c r="KO7" i="1" s="1"/>
  <c r="KN6" i="1"/>
  <c r="KN7" i="1" s="1"/>
  <c r="U926" i="7"/>
  <c r="L925" i="7"/>
  <c r="U926" i="8"/>
  <c r="L925" i="8"/>
  <c r="U925" i="6"/>
  <c r="L924" i="6"/>
  <c r="ABR10" i="1"/>
  <c r="GN14" i="1"/>
  <c r="LM128" i="1" l="1"/>
  <c r="LM126" i="1"/>
  <c r="LM127" i="1"/>
  <c r="LM125" i="1"/>
  <c r="LM123" i="1"/>
  <c r="LM119" i="1"/>
  <c r="LM121" i="1"/>
  <c r="LM120" i="1"/>
  <c r="LM122" i="1"/>
  <c r="LM124" i="1"/>
  <c r="LM118" i="1"/>
  <c r="LM117" i="1"/>
  <c r="LN124" i="1"/>
  <c r="LN127" i="1"/>
  <c r="LN128" i="1"/>
  <c r="LN126" i="1"/>
  <c r="LN125" i="1"/>
  <c r="LN122" i="1"/>
  <c r="LN123" i="1"/>
  <c r="LN119" i="1"/>
  <c r="LN118" i="1"/>
  <c r="LN120" i="1"/>
  <c r="LN117" i="1"/>
  <c r="LN121" i="1"/>
  <c r="ABQ124" i="1"/>
  <c r="ABQ125" i="1"/>
  <c r="ABQ127" i="1"/>
  <c r="ABQ126" i="1"/>
  <c r="ABQ128" i="1"/>
  <c r="ABQ121" i="1"/>
  <c r="ABQ122" i="1"/>
  <c r="ABQ123" i="1"/>
  <c r="ABQ119" i="1"/>
  <c r="ABQ118" i="1"/>
  <c r="ABQ117" i="1"/>
  <c r="ABQ120" i="1"/>
  <c r="MI128" i="1"/>
  <c r="MI126" i="1"/>
  <c r="MI127" i="1"/>
  <c r="MI124" i="1"/>
  <c r="MI123" i="1"/>
  <c r="MI121" i="1"/>
  <c r="MI119" i="1"/>
  <c r="MI122" i="1"/>
  <c r="MI125" i="1"/>
  <c r="MI120" i="1"/>
  <c r="MI117" i="1"/>
  <c r="MI118" i="1"/>
  <c r="ML128" i="1"/>
  <c r="ML126" i="1"/>
  <c r="ML127" i="1"/>
  <c r="ML125" i="1"/>
  <c r="ML123" i="1"/>
  <c r="ML121" i="1"/>
  <c r="ML120" i="1"/>
  <c r="ML124" i="1"/>
  <c r="ML118" i="1"/>
  <c r="ML122" i="1"/>
  <c r="ML117" i="1"/>
  <c r="ML119" i="1"/>
  <c r="KM128" i="1"/>
  <c r="KM127" i="1"/>
  <c r="KM125" i="1"/>
  <c r="KM126" i="1"/>
  <c r="KM119" i="1"/>
  <c r="KM124" i="1"/>
  <c r="KM120" i="1"/>
  <c r="KM122" i="1"/>
  <c r="KM117" i="1"/>
  <c r="KM121" i="1"/>
  <c r="KM123" i="1"/>
  <c r="KM118" i="1"/>
  <c r="KN127" i="1"/>
  <c r="KN128" i="1"/>
  <c r="KN123" i="1"/>
  <c r="KN126" i="1"/>
  <c r="KN125" i="1"/>
  <c r="KN122" i="1"/>
  <c r="KN121" i="1"/>
  <c r="KN124" i="1"/>
  <c r="KN118" i="1"/>
  <c r="KN119" i="1"/>
  <c r="KN120" i="1"/>
  <c r="KN117" i="1"/>
  <c r="ABR124" i="1"/>
  <c r="ABR127" i="1"/>
  <c r="ABR128" i="1"/>
  <c r="ABR119" i="1"/>
  <c r="ABR123" i="1"/>
  <c r="ABR120" i="1"/>
  <c r="ABR125" i="1"/>
  <c r="ABR126" i="1"/>
  <c r="ABR117" i="1"/>
  <c r="ABR121" i="1"/>
  <c r="ABR118" i="1"/>
  <c r="ABR122" i="1"/>
  <c r="MJ123" i="1"/>
  <c r="MJ126" i="1"/>
  <c r="MJ128" i="1"/>
  <c r="MJ125" i="1"/>
  <c r="MJ127" i="1"/>
  <c r="MJ118" i="1"/>
  <c r="MJ117" i="1"/>
  <c r="MJ124" i="1"/>
  <c r="MJ119" i="1"/>
  <c r="MJ120" i="1"/>
  <c r="MJ121" i="1"/>
  <c r="MJ122" i="1"/>
  <c r="LL122" i="1"/>
  <c r="LL124" i="1"/>
  <c r="LL126" i="1"/>
  <c r="LL128" i="1"/>
  <c r="LL127" i="1"/>
  <c r="LL121" i="1"/>
  <c r="LL119" i="1"/>
  <c r="LL123" i="1"/>
  <c r="LL125" i="1"/>
  <c r="LL117" i="1"/>
  <c r="LL118" i="1"/>
  <c r="LL120" i="1"/>
  <c r="ND128" i="1"/>
  <c r="ND126" i="1"/>
  <c r="ND127" i="1"/>
  <c r="ND122" i="1"/>
  <c r="ND121" i="1"/>
  <c r="ND119" i="1"/>
  <c r="ND124" i="1"/>
  <c r="ND123" i="1"/>
  <c r="ND125" i="1"/>
  <c r="ND118" i="1"/>
  <c r="ND117" i="1"/>
  <c r="ND120" i="1"/>
  <c r="ABS128" i="1"/>
  <c r="ABS127" i="1"/>
  <c r="ABS126" i="1"/>
  <c r="ABS120" i="1"/>
  <c r="ABS125" i="1"/>
  <c r="ABS123" i="1"/>
  <c r="ABS124" i="1"/>
  <c r="ABS118" i="1"/>
  <c r="ABS121" i="1"/>
  <c r="ABS122" i="1"/>
  <c r="ABS119" i="1"/>
  <c r="ABS117" i="1"/>
  <c r="KO127" i="1"/>
  <c r="KO126" i="1"/>
  <c r="KO125" i="1"/>
  <c r="KO128" i="1"/>
  <c r="KO123" i="1"/>
  <c r="KO122" i="1"/>
  <c r="KO124" i="1"/>
  <c r="KO121" i="1"/>
  <c r="KO119" i="1"/>
  <c r="KO117" i="1"/>
  <c r="KO120" i="1"/>
  <c r="KO118" i="1"/>
  <c r="KP125" i="1"/>
  <c r="KP128" i="1"/>
  <c r="KP127" i="1"/>
  <c r="KP124" i="1"/>
  <c r="KP119" i="1"/>
  <c r="KP126" i="1"/>
  <c r="KP123" i="1"/>
  <c r="KP122" i="1"/>
  <c r="KP121" i="1"/>
  <c r="KP120" i="1"/>
  <c r="KP118" i="1"/>
  <c r="KP117" i="1"/>
  <c r="LK123" i="1"/>
  <c r="LK124" i="1"/>
  <c r="LK127" i="1"/>
  <c r="LK126" i="1"/>
  <c r="LK128" i="1"/>
  <c r="LK121" i="1"/>
  <c r="LK125" i="1"/>
  <c r="LK122" i="1"/>
  <c r="LK120" i="1"/>
  <c r="LK119" i="1"/>
  <c r="LK118" i="1"/>
  <c r="LK117" i="1"/>
  <c r="MK127" i="1"/>
  <c r="MK126" i="1"/>
  <c r="MK119" i="1"/>
  <c r="MK120" i="1"/>
  <c r="MK125" i="1"/>
  <c r="MK121" i="1"/>
  <c r="MK123" i="1"/>
  <c r="MK128" i="1"/>
  <c r="MK124" i="1"/>
  <c r="MK118" i="1"/>
  <c r="MK117" i="1"/>
  <c r="MK122" i="1"/>
  <c r="AA89" i="1"/>
  <c r="AB90" i="1"/>
  <c r="Z91" i="1" a="1"/>
  <c r="Z91" i="1" s="1"/>
  <c r="Z90" i="1" a="1"/>
  <c r="Z90" i="1" s="1"/>
  <c r="AAU91" i="1"/>
  <c r="EO89" i="1"/>
  <c r="W51" i="1"/>
  <c r="EU50" i="1"/>
  <c r="CO88" i="1"/>
  <c r="YZ98" i="1"/>
  <c r="YX100" i="1" a="1"/>
  <c r="YX100" i="1" s="1"/>
  <c r="CP88" i="1"/>
  <c r="CI88" i="1"/>
  <c r="CJ88" i="1"/>
  <c r="K90" i="1" a="1"/>
  <c r="K90" i="1" s="1"/>
  <c r="CS88" i="1"/>
  <c r="CV88" i="1"/>
  <c r="CY88" i="1"/>
  <c r="CZ88" i="1"/>
  <c r="CO107" i="1"/>
  <c r="CI107" i="1"/>
  <c r="CJ107" i="1"/>
  <c r="CP107" i="1"/>
  <c r="CY107" i="1"/>
  <c r="CZ107" i="1"/>
  <c r="CS107" i="1"/>
  <c r="CV107" i="1"/>
  <c r="CI89" i="1"/>
  <c r="CP108" i="1"/>
  <c r="EV89" i="1"/>
  <c r="EW89" i="1"/>
  <c r="Y90" i="1"/>
  <c r="X90" i="1"/>
  <c r="W90" i="1"/>
  <c r="EU90" i="1" s="1"/>
  <c r="EN89" i="1"/>
  <c r="EP89" i="1"/>
  <c r="XJ88" i="1"/>
  <c r="AD91" i="1"/>
  <c r="AE91" i="1"/>
  <c r="P91" i="1"/>
  <c r="O91" i="1"/>
  <c r="S91" i="1"/>
  <c r="FZ91" i="1" s="1"/>
  <c r="AH91" i="1"/>
  <c r="AF91" i="1"/>
  <c r="Q91" i="1"/>
  <c r="FW91" i="1" s="1"/>
  <c r="N91" i="1"/>
  <c r="R91" i="1"/>
  <c r="AG91" i="1"/>
  <c r="AC91" i="1"/>
  <c r="AL91" i="1" a="1"/>
  <c r="AL91" i="1" s="1"/>
  <c r="V90" i="1"/>
  <c r="M93" i="1" a="1"/>
  <c r="M93" i="1" s="1"/>
  <c r="XJ91" i="1"/>
  <c r="M92" i="1" a="1"/>
  <c r="M92" i="1" s="1"/>
  <c r="XJ90" i="1"/>
  <c r="AAX91" i="1"/>
  <c r="AAY91" i="1"/>
  <c r="AAW91" i="1"/>
  <c r="YV91" i="1"/>
  <c r="AAZ91" i="1"/>
  <c r="I91" i="1" a="1"/>
  <c r="I91" i="1" s="1"/>
  <c r="BN91" i="1" s="1"/>
  <c r="BN89" i="1"/>
  <c r="BP89" i="1"/>
  <c r="CA89" i="1"/>
  <c r="BZ89" i="1"/>
  <c r="BT89" i="1"/>
  <c r="BS89" i="1"/>
  <c r="BV89" i="1"/>
  <c r="BW89" i="1"/>
  <c r="BU89" i="1"/>
  <c r="BQ89" i="1"/>
  <c r="BR89" i="1"/>
  <c r="BY89" i="1"/>
  <c r="BX89" i="1"/>
  <c r="KN89" i="1"/>
  <c r="KO89" i="1"/>
  <c r="AAT91" i="1"/>
  <c r="AAR91" i="1"/>
  <c r="AAS91" i="1"/>
  <c r="AAP91" i="1"/>
  <c r="AAQ91" i="1"/>
  <c r="AAO91" i="1"/>
  <c r="AAN91" i="1"/>
  <c r="ML86" i="1"/>
  <c r="ML85" i="1"/>
  <c r="ML87" i="1"/>
  <c r="ML88" i="1"/>
  <c r="KM86" i="1"/>
  <c r="KM85" i="1"/>
  <c r="KM87" i="1"/>
  <c r="KM88" i="1"/>
  <c r="LN89" i="1"/>
  <c r="KP89" i="1"/>
  <c r="LK89" i="1"/>
  <c r="MJ85" i="1"/>
  <c r="MJ86" i="1"/>
  <c r="MJ87" i="1"/>
  <c r="MJ88" i="1"/>
  <c r="LN85" i="1"/>
  <c r="LN86" i="1"/>
  <c r="LN87" i="1"/>
  <c r="LN88" i="1"/>
  <c r="KO86" i="1"/>
  <c r="KO85" i="1"/>
  <c r="KO87" i="1"/>
  <c r="KO88" i="1"/>
  <c r="MI89" i="1"/>
  <c r="KP85" i="1"/>
  <c r="KP86" i="1"/>
  <c r="KP87" i="1"/>
  <c r="KP88" i="1"/>
  <c r="LK86" i="1"/>
  <c r="LK85" i="1"/>
  <c r="LK87" i="1"/>
  <c r="LK88" i="1"/>
  <c r="ABS86" i="1"/>
  <c r="MK85" i="1"/>
  <c r="MK86" i="1"/>
  <c r="MK87" i="1"/>
  <c r="MK88" i="1"/>
  <c r="MJ89" i="1"/>
  <c r="LM86" i="1"/>
  <c r="LM85" i="1"/>
  <c r="LM87" i="1"/>
  <c r="LM88" i="1"/>
  <c r="ABS85" i="1"/>
  <c r="LL85" i="1"/>
  <c r="LL86" i="1"/>
  <c r="LL87" i="1"/>
  <c r="LL88" i="1"/>
  <c r="ABV10" i="1"/>
  <c r="ABS87" i="1"/>
  <c r="MK89" i="1"/>
  <c r="LL89" i="1"/>
  <c r="ABS89" i="1"/>
  <c r="ML89" i="1"/>
  <c r="KM89" i="1"/>
  <c r="LM89" i="1"/>
  <c r="ABS88" i="1"/>
  <c r="MI85" i="1"/>
  <c r="MI86" i="1"/>
  <c r="MI87" i="1"/>
  <c r="MI88" i="1"/>
  <c r="KN86" i="1"/>
  <c r="KN85" i="1"/>
  <c r="KN87" i="1"/>
  <c r="KN88" i="1"/>
  <c r="LQ90" i="1"/>
  <c r="KW90" i="1"/>
  <c r="KC90" i="1"/>
  <c r="LP90" i="1"/>
  <c r="KV90" i="1"/>
  <c r="KB90" i="1"/>
  <c r="LO90" i="1"/>
  <c r="KU90" i="1"/>
  <c r="KA90" i="1"/>
  <c r="KT90" i="1"/>
  <c r="JZ90" i="1"/>
  <c r="KS90" i="1"/>
  <c r="JY90" i="1"/>
  <c r="KR90" i="1"/>
  <c r="JX90" i="1"/>
  <c r="JV90" i="1"/>
  <c r="JU90" i="1"/>
  <c r="JT90" i="1"/>
  <c r="JS90" i="1"/>
  <c r="ML90" i="1"/>
  <c r="MK90" i="1"/>
  <c r="MJ90" i="1"/>
  <c r="MH90" i="1"/>
  <c r="LA90" i="1"/>
  <c r="MG90" i="1"/>
  <c r="KZ90" i="1"/>
  <c r="MI90" i="1"/>
  <c r="MF90" i="1"/>
  <c r="KY90" i="1"/>
  <c r="ME90" i="1"/>
  <c r="KX90" i="1"/>
  <c r="LN90" i="1"/>
  <c r="MD90" i="1"/>
  <c r="KQ90" i="1"/>
  <c r="MC90" i="1"/>
  <c r="MB90" i="1"/>
  <c r="MA90" i="1"/>
  <c r="LZ90" i="1"/>
  <c r="LY90" i="1"/>
  <c r="KH90" i="1"/>
  <c r="LB90" i="1"/>
  <c r="LX90" i="1"/>
  <c r="LW90" i="1"/>
  <c r="KP90" i="1"/>
  <c r="LV90" i="1"/>
  <c r="KO90" i="1"/>
  <c r="LU90" i="1"/>
  <c r="KN90" i="1"/>
  <c r="LT90" i="1"/>
  <c r="KM90" i="1"/>
  <c r="LS90" i="1"/>
  <c r="KL90" i="1"/>
  <c r="LR90" i="1"/>
  <c r="KK90" i="1"/>
  <c r="KJ90" i="1"/>
  <c r="KI90" i="1"/>
  <c r="LM90" i="1"/>
  <c r="KG90" i="1"/>
  <c r="LL90" i="1"/>
  <c r="KF90" i="1"/>
  <c r="LK90" i="1"/>
  <c r="KE90" i="1"/>
  <c r="LJ90" i="1"/>
  <c r="KD90" i="1"/>
  <c r="LI90" i="1"/>
  <c r="JW90" i="1"/>
  <c r="LH90" i="1"/>
  <c r="LG90" i="1"/>
  <c r="LF90" i="1"/>
  <c r="LE90" i="1"/>
  <c r="LD90" i="1"/>
  <c r="LC90" i="1"/>
  <c r="ABQ88" i="1"/>
  <c r="ABQ85" i="1"/>
  <c r="ABQ87" i="1"/>
  <c r="ABQ89" i="1"/>
  <c r="ABQ86" i="1"/>
  <c r="ABT10" i="1"/>
  <c r="BP88" i="1"/>
  <c r="BR88" i="1"/>
  <c r="BN88" i="1"/>
  <c r="I90" i="1" a="1"/>
  <c r="I90" i="1" s="1"/>
  <c r="BN90" i="1" s="1"/>
  <c r="BY88" i="1"/>
  <c r="BW88" i="1"/>
  <c r="BT88" i="1"/>
  <c r="BZ88" i="1"/>
  <c r="BU88" i="1"/>
  <c r="CA88" i="1"/>
  <c r="BS88" i="1"/>
  <c r="BV88" i="1"/>
  <c r="BO88" i="1"/>
  <c r="BX88" i="1"/>
  <c r="BQ107" i="1"/>
  <c r="BP107" i="1"/>
  <c r="BU107" i="1"/>
  <c r="BV107" i="1"/>
  <c r="BT107" i="1"/>
  <c r="BO107" i="1"/>
  <c r="BN107" i="1"/>
  <c r="BW107" i="1"/>
  <c r="CA107" i="1"/>
  <c r="BZ107" i="1"/>
  <c r="BY107" i="1"/>
  <c r="BS107" i="1"/>
  <c r="BX107" i="1"/>
  <c r="AAH88" i="1"/>
  <c r="AM91" i="1" a="1"/>
  <c r="AM91" i="1" s="1"/>
  <c r="XI91" i="1" s="1"/>
  <c r="CJ89" i="1"/>
  <c r="CS108" i="1"/>
  <c r="CV108" i="1"/>
  <c r="CY108" i="1"/>
  <c r="CI108" i="1"/>
  <c r="CJ108" i="1"/>
  <c r="CZ108" i="1"/>
  <c r="CO108" i="1"/>
  <c r="K91" i="1" a="1"/>
  <c r="K91" i="1" s="1"/>
  <c r="CP89" i="1"/>
  <c r="CO89" i="1"/>
  <c r="CS89" i="1"/>
  <c r="CV89" i="1"/>
  <c r="CY89" i="1"/>
  <c r="CZ89" i="1"/>
  <c r="ND89" i="1"/>
  <c r="ND85" i="1"/>
  <c r="ND86" i="1"/>
  <c r="ND87" i="1"/>
  <c r="ND88" i="1"/>
  <c r="NA90" i="1"/>
  <c r="MZ90" i="1"/>
  <c r="MY90" i="1"/>
  <c r="MX90" i="1"/>
  <c r="MW90" i="1"/>
  <c r="MV90" i="1"/>
  <c r="MU90" i="1"/>
  <c r="MT90" i="1"/>
  <c r="MS90" i="1"/>
  <c r="MR90" i="1"/>
  <c r="MQ90" i="1"/>
  <c r="MP90" i="1"/>
  <c r="MO90" i="1"/>
  <c r="MN90" i="1"/>
  <c r="ND90" i="1"/>
  <c r="NC90" i="1"/>
  <c r="NB90" i="1"/>
  <c r="MM90" i="1"/>
  <c r="NE12" i="1"/>
  <c r="NF6" i="1"/>
  <c r="ABR89" i="1"/>
  <c r="AK91" i="1"/>
  <c r="FV90" i="1"/>
  <c r="FU90" i="1"/>
  <c r="DQ87" i="1"/>
  <c r="FB87" i="1"/>
  <c r="AL94" i="1" a="1"/>
  <c r="AL94" i="1" s="1"/>
  <c r="DM87" i="1"/>
  <c r="DL87" i="1"/>
  <c r="DK87" i="1"/>
  <c r="H92" i="1"/>
  <c r="DY90" i="1"/>
  <c r="DX90" i="1"/>
  <c r="DW90" i="1"/>
  <c r="DV90" i="1"/>
  <c r="U90" i="1"/>
  <c r="T90" i="1"/>
  <c r="DU90" i="1"/>
  <c r="DT90" i="1"/>
  <c r="DS90" i="1"/>
  <c r="DR90" i="1"/>
  <c r="DZ90" i="1"/>
  <c r="FY90" i="1"/>
  <c r="FX90" i="1"/>
  <c r="XI94" i="1"/>
  <c r="AM96" i="1" a="1"/>
  <c r="AM96" i="1" s="1"/>
  <c r="ABG90" i="1"/>
  <c r="ABL90" i="1"/>
  <c r="ABK90" i="1"/>
  <c r="ABJ90" i="1"/>
  <c r="ABI90" i="1"/>
  <c r="ABH90" i="1"/>
  <c r="ABF90" i="1"/>
  <c r="ABE90" i="1"/>
  <c r="ABD90" i="1"/>
  <c r="ABC90" i="1"/>
  <c r="ABB90" i="1"/>
  <c r="JO90" i="1" a="1"/>
  <c r="JO90" i="1" s="1"/>
  <c r="JP90" i="1" s="1"/>
  <c r="JQ90" i="1" s="1"/>
  <c r="JR90" i="1" s="1"/>
  <c r="JN90" i="1" a="1"/>
  <c r="JN90" i="1" s="1"/>
  <c r="FS90" i="1"/>
  <c r="FR90" i="1"/>
  <c r="ABS90" i="1"/>
  <c r="ABR90" i="1"/>
  <c r="ABQ90" i="1"/>
  <c r="ABP90" i="1"/>
  <c r="JJ90" i="1" a="1"/>
  <c r="JJ90" i="1" s="1"/>
  <c r="JK90" i="1" s="1"/>
  <c r="JL90" i="1" s="1"/>
  <c r="JM90" i="1" s="1"/>
  <c r="ABO90" i="1"/>
  <c r="ABN90" i="1"/>
  <c r="JI90" i="1" a="1"/>
  <c r="JI90" i="1" s="1"/>
  <c r="ABM90" i="1"/>
  <c r="JE90" i="1" a="1"/>
  <c r="JE90" i="1" s="1"/>
  <c r="JF90" i="1" s="1"/>
  <c r="JG90" i="1" s="1"/>
  <c r="JH90" i="1" s="1"/>
  <c r="WM90" i="1"/>
  <c r="JD90" i="1" a="1"/>
  <c r="JD90" i="1" s="1"/>
  <c r="FT90" i="1"/>
  <c r="AAH90" i="1"/>
  <c r="AAB92" i="1" a="1"/>
  <c r="AAB92" i="1" s="1"/>
  <c r="YY96" i="1" a="1"/>
  <c r="YY96" i="1" s="1"/>
  <c r="DQ89" i="1"/>
  <c r="FB89" i="1"/>
  <c r="DM86" i="1"/>
  <c r="DL86" i="1"/>
  <c r="DK86" i="1"/>
  <c r="DM89" i="1"/>
  <c r="DL89" i="1"/>
  <c r="DK89" i="1"/>
  <c r="ABR86" i="1"/>
  <c r="ABR85" i="1"/>
  <c r="ABR87" i="1"/>
  <c r="ABR88" i="1"/>
  <c r="DQ85" i="1"/>
  <c r="FB85" i="1"/>
  <c r="DM85" i="1"/>
  <c r="DL85" i="1"/>
  <c r="DK85" i="1"/>
  <c r="DQ86" i="1"/>
  <c r="FB86" i="1"/>
  <c r="YZ95" i="1"/>
  <c r="YX97" i="1" a="1"/>
  <c r="YX97" i="1" s="1"/>
  <c r="U926" i="6"/>
  <c r="L925" i="6"/>
  <c r="L926" i="8"/>
  <c r="U927" i="8"/>
  <c r="U927" i="7"/>
  <c r="L926" i="7"/>
  <c r="ABU10" i="1"/>
  <c r="M806" i="4"/>
  <c r="L806" i="4"/>
  <c r="M805" i="4"/>
  <c r="L805" i="4"/>
  <c r="M804" i="4"/>
  <c r="L804" i="4"/>
  <c r="M802" i="4"/>
  <c r="L802" i="4"/>
  <c r="M801" i="4"/>
  <c r="L801" i="4"/>
  <c r="M800" i="4"/>
  <c r="L800" i="4"/>
  <c r="V1137" i="4"/>
  <c r="S1137" i="4"/>
  <c r="V1136" i="4"/>
  <c r="S1136" i="4"/>
  <c r="V1135" i="4"/>
  <c r="S1135" i="4"/>
  <c r="V1134" i="4"/>
  <c r="S1134" i="4"/>
  <c r="V1133" i="4"/>
  <c r="S1133" i="4"/>
  <c r="V1132" i="4"/>
  <c r="S1132" i="4"/>
  <c r="V1131" i="4"/>
  <c r="S1131" i="4"/>
  <c r="V1130" i="4"/>
  <c r="S1130" i="4"/>
  <c r="V1129" i="4"/>
  <c r="S1129" i="4"/>
  <c r="V1128" i="4"/>
  <c r="S1128" i="4"/>
  <c r="V1127" i="4"/>
  <c r="S1127" i="4"/>
  <c r="V1126" i="4"/>
  <c r="S1126" i="4"/>
  <c r="V1125" i="4"/>
  <c r="S1125" i="4"/>
  <c r="V1124" i="4"/>
  <c r="S1124" i="4"/>
  <c r="V1123" i="4"/>
  <c r="S1123" i="4"/>
  <c r="V1122" i="4"/>
  <c r="S1122" i="4"/>
  <c r="V1121" i="4"/>
  <c r="S1121" i="4"/>
  <c r="V1120" i="4"/>
  <c r="S1120" i="4"/>
  <c r="V1119" i="4"/>
  <c r="S1119" i="4"/>
  <c r="V1118" i="4"/>
  <c r="S1118" i="4"/>
  <c r="V1117" i="4"/>
  <c r="S1117" i="4"/>
  <c r="V1116" i="4"/>
  <c r="S1116" i="4"/>
  <c r="V1115" i="4"/>
  <c r="S1115"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U1004" i="4"/>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S1004" i="4"/>
  <c r="T1003" i="4"/>
  <c r="S1003" i="4"/>
  <c r="V1407" i="4"/>
  <c r="S1407" i="4"/>
  <c r="V1406" i="4"/>
  <c r="S1406" i="4"/>
  <c r="V1405" i="4"/>
  <c r="S1405" i="4"/>
  <c r="V1404" i="4"/>
  <c r="S1404" i="4"/>
  <c r="V1403" i="4"/>
  <c r="S1403" i="4"/>
  <c r="V1402" i="4"/>
  <c r="S1402" i="4"/>
  <c r="V1401" i="4"/>
  <c r="S1401" i="4"/>
  <c r="V1400" i="4"/>
  <c r="S1400" i="4"/>
  <c r="V1399" i="4"/>
  <c r="S1399" i="4"/>
  <c r="V1398" i="4"/>
  <c r="S1398" i="4"/>
  <c r="V1397" i="4"/>
  <c r="S1397" i="4"/>
  <c r="V1396" i="4"/>
  <c r="S1396" i="4"/>
  <c r="V1395" i="4"/>
  <c r="S1395" i="4"/>
  <c r="V1394" i="4"/>
  <c r="S1394" i="4"/>
  <c r="V1393" i="4"/>
  <c r="S1393" i="4"/>
  <c r="V1392" i="4"/>
  <c r="S1392" i="4"/>
  <c r="V1391" i="4"/>
  <c r="S1391" i="4"/>
  <c r="V1390" i="4"/>
  <c r="S1390" i="4"/>
  <c r="V1389" i="4"/>
  <c r="S1389" i="4"/>
  <c r="V1388" i="4"/>
  <c r="S1388" i="4"/>
  <c r="V1387" i="4"/>
  <c r="S1387" i="4"/>
  <c r="V1386" i="4"/>
  <c r="S1386" i="4"/>
  <c r="V1385" i="4"/>
  <c r="S1385"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U1274" i="4"/>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U1405" i="4" s="1"/>
  <c r="U1406" i="4" s="1"/>
  <c r="U1407" i="4" s="1"/>
  <c r="S1274" i="4"/>
  <c r="T1273" i="4"/>
  <c r="S1273" i="4"/>
  <c r="NE123" i="1" l="1"/>
  <c r="NE124" i="1"/>
  <c r="NE126" i="1"/>
  <c r="NE127" i="1"/>
  <c r="NE128" i="1"/>
  <c r="NE120" i="1"/>
  <c r="NE125" i="1"/>
  <c r="NE122" i="1"/>
  <c r="NE121" i="1"/>
  <c r="NE117" i="1"/>
  <c r="NE119" i="1"/>
  <c r="NE118" i="1"/>
  <c r="ABV128" i="1"/>
  <c r="ABV124" i="1"/>
  <c r="ABV125" i="1"/>
  <c r="ABV126" i="1"/>
  <c r="ABV123" i="1"/>
  <c r="ABV119" i="1"/>
  <c r="ABV127" i="1"/>
  <c r="ABV118" i="1"/>
  <c r="ABV122" i="1"/>
  <c r="ABV121" i="1"/>
  <c r="ABV120" i="1"/>
  <c r="ABV117" i="1"/>
  <c r="ABT125" i="1"/>
  <c r="ABT127" i="1"/>
  <c r="ABT126" i="1"/>
  <c r="ABT128" i="1"/>
  <c r="ABT123" i="1"/>
  <c r="ABT121" i="1"/>
  <c r="ABT124" i="1"/>
  <c r="ABT120" i="1"/>
  <c r="ABT117" i="1"/>
  <c r="ABT118" i="1"/>
  <c r="ABT122" i="1"/>
  <c r="ABT119" i="1"/>
  <c r="ABU125" i="1"/>
  <c r="ABU126" i="1"/>
  <c r="ABU127" i="1"/>
  <c r="ABU128" i="1"/>
  <c r="ABU124" i="1"/>
  <c r="ABU118" i="1"/>
  <c r="ABU120" i="1"/>
  <c r="ABU122" i="1"/>
  <c r="ABU123" i="1"/>
  <c r="ABU119" i="1"/>
  <c r="ABU121" i="1"/>
  <c r="ABU117" i="1"/>
  <c r="AA90" i="1"/>
  <c r="AB91" i="1"/>
  <c r="AA91" i="1" s="1"/>
  <c r="Z92" i="1" a="1"/>
  <c r="Z92" i="1" s="1"/>
  <c r="Z93" i="1" a="1"/>
  <c r="Z93" i="1" s="1"/>
  <c r="AAU92" i="1"/>
  <c r="CY90" i="1"/>
  <c r="K92" i="1" a="1"/>
  <c r="K92" i="1" s="1"/>
  <c r="CI90" i="1"/>
  <c r="CJ90" i="1"/>
  <c r="CO90" i="1"/>
  <c r="CP90" i="1"/>
  <c r="CZ90" i="1"/>
  <c r="CS90" i="1"/>
  <c r="CV90" i="1"/>
  <c r="EO90" i="1"/>
  <c r="W52" i="1"/>
  <c r="EU51" i="1"/>
  <c r="YZ100" i="1"/>
  <c r="YX102" i="1" a="1"/>
  <c r="YX102" i="1" s="1"/>
  <c r="CI91" i="1"/>
  <c r="EV90" i="1"/>
  <c r="EW90" i="1"/>
  <c r="Y91" i="1"/>
  <c r="X91" i="1"/>
  <c r="W91" i="1"/>
  <c r="EU91" i="1" s="1"/>
  <c r="EP90" i="1"/>
  <c r="EN90" i="1"/>
  <c r="AH92" i="1"/>
  <c r="AG92" i="1"/>
  <c r="AF92" i="1"/>
  <c r="AE92" i="1"/>
  <c r="N92" i="1"/>
  <c r="AD92" i="1"/>
  <c r="AC92" i="1"/>
  <c r="S92" i="1"/>
  <c r="FZ92" i="1" s="1"/>
  <c r="R92" i="1"/>
  <c r="P92" i="1"/>
  <c r="Q92" i="1"/>
  <c r="FW92" i="1" s="1"/>
  <c r="O92" i="1"/>
  <c r="AL93" i="1" a="1"/>
  <c r="AL93" i="1" s="1"/>
  <c r="V91" i="1"/>
  <c r="M94" i="1" a="1"/>
  <c r="M94" i="1" s="1"/>
  <c r="XJ92" i="1"/>
  <c r="M95" i="1" a="1"/>
  <c r="M95" i="1" s="1"/>
  <c r="XJ93" i="1"/>
  <c r="ABY10" i="1"/>
  <c r="ABV89" i="1"/>
  <c r="ABV85" i="1"/>
  <c r="ABV87" i="1"/>
  <c r="ABV86" i="1"/>
  <c r="ABV88" i="1"/>
  <c r="ABT90" i="1"/>
  <c r="ABV90" i="1"/>
  <c r="I93" i="1" a="1"/>
  <c r="I93" i="1" s="1"/>
  <c r="BY93" i="1" s="1"/>
  <c r="BO91" i="1"/>
  <c r="BZ91" i="1"/>
  <c r="BY91" i="1"/>
  <c r="BW91" i="1"/>
  <c r="BV91" i="1"/>
  <c r="BS91" i="1"/>
  <c r="BR91" i="1"/>
  <c r="BP91" i="1"/>
  <c r="BQ91" i="1"/>
  <c r="BT91" i="1"/>
  <c r="BX91" i="1"/>
  <c r="CA91" i="1"/>
  <c r="BU91" i="1"/>
  <c r="AAX92" i="1"/>
  <c r="AAY92" i="1"/>
  <c r="AAW92" i="1"/>
  <c r="YV92" i="1"/>
  <c r="AAZ92" i="1"/>
  <c r="ABT86" i="1"/>
  <c r="ABW10" i="1"/>
  <c r="ABT88" i="1"/>
  <c r="ABT85" i="1"/>
  <c r="ABT89" i="1"/>
  <c r="ABT87" i="1"/>
  <c r="AAT92" i="1"/>
  <c r="AAR92" i="1"/>
  <c r="AAS92" i="1"/>
  <c r="AAQ92" i="1"/>
  <c r="AAP92" i="1"/>
  <c r="AAO92" i="1"/>
  <c r="AAN92" i="1"/>
  <c r="MK91" i="1"/>
  <c r="MJ91" i="1"/>
  <c r="MI91" i="1"/>
  <c r="MH91" i="1"/>
  <c r="LN91" i="1"/>
  <c r="MG91" i="1"/>
  <c r="LM91" i="1"/>
  <c r="MF91" i="1"/>
  <c r="LL91" i="1"/>
  <c r="MD91" i="1"/>
  <c r="LJ91" i="1"/>
  <c r="KP91" i="1"/>
  <c r="MC91" i="1"/>
  <c r="LI91" i="1"/>
  <c r="KO91" i="1"/>
  <c r="MB91" i="1"/>
  <c r="LH91" i="1"/>
  <c r="KN91" i="1"/>
  <c r="MA91" i="1"/>
  <c r="LG91" i="1"/>
  <c r="KM91" i="1"/>
  <c r="LZ91" i="1"/>
  <c r="LF91" i="1"/>
  <c r="KL91" i="1"/>
  <c r="LY91" i="1"/>
  <c r="LE91" i="1"/>
  <c r="KK91" i="1"/>
  <c r="LX91" i="1"/>
  <c r="LD91" i="1"/>
  <c r="KJ91" i="1"/>
  <c r="KV91" i="1"/>
  <c r="KU91" i="1"/>
  <c r="KT91" i="1"/>
  <c r="KS91" i="1"/>
  <c r="ML91" i="1"/>
  <c r="KR91" i="1"/>
  <c r="ME91" i="1"/>
  <c r="KQ91" i="1"/>
  <c r="LW91" i="1"/>
  <c r="LV91" i="1"/>
  <c r="KW91" i="1"/>
  <c r="LU91" i="1"/>
  <c r="LT91" i="1"/>
  <c r="LS91" i="1"/>
  <c r="LR91" i="1"/>
  <c r="LQ91" i="1"/>
  <c r="KI91" i="1"/>
  <c r="LP91" i="1"/>
  <c r="KH91" i="1"/>
  <c r="LO91" i="1"/>
  <c r="KG91" i="1"/>
  <c r="KF91" i="1"/>
  <c r="KE91" i="1"/>
  <c r="KD91" i="1"/>
  <c r="KC91" i="1"/>
  <c r="KB91" i="1"/>
  <c r="KA91" i="1"/>
  <c r="JZ91" i="1"/>
  <c r="JY91" i="1"/>
  <c r="JX91" i="1"/>
  <c r="LK91" i="1"/>
  <c r="JW91" i="1"/>
  <c r="LC91" i="1"/>
  <c r="JV91" i="1"/>
  <c r="LB91" i="1"/>
  <c r="JU91" i="1"/>
  <c r="LA91" i="1"/>
  <c r="JT91" i="1"/>
  <c r="KZ91" i="1"/>
  <c r="JS91" i="1"/>
  <c r="KY91" i="1"/>
  <c r="KX91" i="1"/>
  <c r="CS91" i="1"/>
  <c r="BQ90" i="1"/>
  <c r="BZ90" i="1"/>
  <c r="BU90" i="1"/>
  <c r="BR90" i="1"/>
  <c r="CA90" i="1"/>
  <c r="BT90" i="1"/>
  <c r="BO90" i="1"/>
  <c r="BV90" i="1"/>
  <c r="BP90" i="1"/>
  <c r="BS90" i="1"/>
  <c r="BX90" i="1"/>
  <c r="BY90" i="1"/>
  <c r="I92" i="1" a="1"/>
  <c r="I92" i="1" s="1"/>
  <c r="BO92" i="1" s="1"/>
  <c r="BW90" i="1"/>
  <c r="CY91" i="1"/>
  <c r="CZ91" i="1"/>
  <c r="CJ91" i="1"/>
  <c r="CO91" i="1"/>
  <c r="CP91" i="1"/>
  <c r="K93" i="1" a="1"/>
  <c r="K93" i="1" s="1"/>
  <c r="CV91" i="1"/>
  <c r="AM93" i="1" a="1"/>
  <c r="AM93" i="1" s="1"/>
  <c r="XI93" i="1" s="1"/>
  <c r="NE86" i="1"/>
  <c r="NE85" i="1"/>
  <c r="NE87" i="1"/>
  <c r="NE88" i="1"/>
  <c r="NE89" i="1"/>
  <c r="NE90" i="1"/>
  <c r="NE91" i="1"/>
  <c r="MV91" i="1"/>
  <c r="MU91" i="1"/>
  <c r="MT91" i="1"/>
  <c r="MS91" i="1"/>
  <c r="MR91" i="1"/>
  <c r="MQ91" i="1"/>
  <c r="MP91" i="1"/>
  <c r="MO91" i="1"/>
  <c r="MN91" i="1"/>
  <c r="MM91" i="1"/>
  <c r="ND91" i="1"/>
  <c r="NC91" i="1"/>
  <c r="NB91" i="1"/>
  <c r="NA91" i="1"/>
  <c r="MZ91" i="1"/>
  <c r="MY91" i="1"/>
  <c r="MX91" i="1"/>
  <c r="MW91" i="1"/>
  <c r="NF12" i="1"/>
  <c r="NG6" i="1"/>
  <c r="ABU90" i="1"/>
  <c r="AK92" i="1"/>
  <c r="FV91" i="1"/>
  <c r="FU91" i="1"/>
  <c r="YY98" i="1" a="1"/>
  <c r="YY98" i="1" s="1"/>
  <c r="AAH92" i="1"/>
  <c r="AAB94" i="1" a="1"/>
  <c r="AAB94" i="1" s="1"/>
  <c r="DQ90" i="1"/>
  <c r="FB90" i="1"/>
  <c r="DM90" i="1"/>
  <c r="DL90" i="1"/>
  <c r="DK90" i="1"/>
  <c r="AL96" i="1" a="1"/>
  <c r="AL96" i="1" s="1"/>
  <c r="FY91" i="1"/>
  <c r="FX91" i="1"/>
  <c r="U91" i="1"/>
  <c r="T91" i="1"/>
  <c r="DZ91" i="1"/>
  <c r="DY91" i="1"/>
  <c r="DX91" i="1"/>
  <c r="DW91" i="1"/>
  <c r="DV91" i="1"/>
  <c r="DU91" i="1"/>
  <c r="DT91" i="1"/>
  <c r="DS91" i="1"/>
  <c r="DR91" i="1"/>
  <c r="ABK91" i="1"/>
  <c r="ABJ91" i="1"/>
  <c r="JD91" i="1" a="1"/>
  <c r="JD91" i="1" s="1"/>
  <c r="ABI91" i="1"/>
  <c r="ABC91" i="1"/>
  <c r="ABB91" i="1"/>
  <c r="FR91" i="1"/>
  <c r="WM91" i="1"/>
  <c r="JJ91" i="1" a="1"/>
  <c r="JJ91" i="1" s="1"/>
  <c r="JK91" i="1" s="1"/>
  <c r="JL91" i="1" s="1"/>
  <c r="JM91" i="1" s="1"/>
  <c r="ABV91" i="1"/>
  <c r="JI91" i="1" a="1"/>
  <c r="JI91" i="1" s="1"/>
  <c r="ABU91" i="1"/>
  <c r="ABT91" i="1"/>
  <c r="ABS91" i="1"/>
  <c r="ABR91" i="1"/>
  <c r="ABQ91" i="1"/>
  <c r="JE91" i="1" a="1"/>
  <c r="JE91" i="1" s="1"/>
  <c r="JF91" i="1" s="1"/>
  <c r="JG91" i="1" s="1"/>
  <c r="JH91" i="1" s="1"/>
  <c r="ABP91" i="1"/>
  <c r="ABH91" i="1"/>
  <c r="ABG91" i="1"/>
  <c r="ABF91" i="1"/>
  <c r="ABE91" i="1"/>
  <c r="ABD91" i="1"/>
  <c r="FT91" i="1"/>
  <c r="FS91" i="1"/>
  <c r="JO91" i="1" a="1"/>
  <c r="JO91" i="1" s="1"/>
  <c r="JP91" i="1" s="1"/>
  <c r="JQ91" i="1" s="1"/>
  <c r="JR91" i="1" s="1"/>
  <c r="JN91" i="1" a="1"/>
  <c r="JN91" i="1" s="1"/>
  <c r="ABO91" i="1"/>
  <c r="ABM91" i="1"/>
  <c r="ABN91" i="1"/>
  <c r="ABL91" i="1"/>
  <c r="H93" i="1"/>
  <c r="YZ97" i="1"/>
  <c r="YX99" i="1" a="1"/>
  <c r="YX99" i="1" s="1"/>
  <c r="XI96" i="1"/>
  <c r="AM98" i="1" a="1"/>
  <c r="AM98" i="1" s="1"/>
  <c r="ABU85" i="1"/>
  <c r="ABU88" i="1"/>
  <c r="ABU86" i="1"/>
  <c r="ABU87" i="1"/>
  <c r="ABU89" i="1"/>
  <c r="U928" i="7"/>
  <c r="L927" i="7"/>
  <c r="U928" i="8"/>
  <c r="L927" i="8"/>
  <c r="L926" i="6"/>
  <c r="U927" i="6"/>
  <c r="ABX10" i="1"/>
  <c r="ZT13" i="1"/>
  <c r="ZT130" i="1" s="1"/>
  <c r="CD13" i="1"/>
  <c r="CD130" i="1" s="1"/>
  <c r="GP13" i="1"/>
  <c r="GP130" i="1" s="1"/>
  <c r="ABY125" i="1" l="1"/>
  <c r="ABY124" i="1"/>
  <c r="ABY126" i="1"/>
  <c r="ABY127" i="1"/>
  <c r="ABY128" i="1"/>
  <c r="ABY119" i="1"/>
  <c r="ABY120" i="1"/>
  <c r="ABY117" i="1"/>
  <c r="ABY123" i="1"/>
  <c r="ABY122" i="1"/>
  <c r="ABY121" i="1"/>
  <c r="ABY118" i="1"/>
  <c r="ABW127" i="1"/>
  <c r="ABW125" i="1"/>
  <c r="ABW128" i="1"/>
  <c r="ABW126" i="1"/>
  <c r="ABW121" i="1"/>
  <c r="ABW120" i="1"/>
  <c r="ABW123" i="1"/>
  <c r="ABW124" i="1"/>
  <c r="ABW118" i="1"/>
  <c r="ABW119" i="1"/>
  <c r="ABW117" i="1"/>
  <c r="ABW122" i="1"/>
  <c r="NF126" i="1"/>
  <c r="NF127" i="1"/>
  <c r="NF125" i="1"/>
  <c r="NF124" i="1"/>
  <c r="NF128" i="1"/>
  <c r="NF123" i="1"/>
  <c r="NF120" i="1"/>
  <c r="NF119" i="1"/>
  <c r="NF122" i="1"/>
  <c r="NF121" i="1"/>
  <c r="NF117" i="1"/>
  <c r="NF118" i="1"/>
  <c r="ABX125" i="1"/>
  <c r="ABX128" i="1"/>
  <c r="ABX123" i="1"/>
  <c r="ABX124" i="1"/>
  <c r="ABX126" i="1"/>
  <c r="ABX127" i="1"/>
  <c r="ABX120" i="1"/>
  <c r="ABX121" i="1"/>
  <c r="ABX122" i="1"/>
  <c r="ABX118" i="1"/>
  <c r="ABX117" i="1"/>
  <c r="ABX119" i="1"/>
  <c r="AB92" i="1"/>
  <c r="AA92" i="1" s="1"/>
  <c r="Z95" i="1" a="1"/>
  <c r="Z95" i="1" s="1"/>
  <c r="Z94" i="1" a="1"/>
  <c r="Z94" i="1" s="1"/>
  <c r="AAU93" i="1"/>
  <c r="K94" i="1" a="1"/>
  <c r="K94" i="1" s="1"/>
  <c r="CJ92" i="1"/>
  <c r="CI92" i="1"/>
  <c r="CZ92" i="1"/>
  <c r="CP92" i="1"/>
  <c r="CO92" i="1"/>
  <c r="CV92" i="1"/>
  <c r="CY92" i="1"/>
  <c r="CS92" i="1"/>
  <c r="EO91" i="1"/>
  <c r="W53" i="1"/>
  <c r="EU52" i="1"/>
  <c r="YZ102" i="1"/>
  <c r="YX104" i="1" a="1"/>
  <c r="YX104" i="1" s="1"/>
  <c r="CI93" i="1"/>
  <c r="ABW89" i="1"/>
  <c r="EV91" i="1"/>
  <c r="EW91" i="1"/>
  <c r="ABY89" i="1"/>
  <c r="ABY86" i="1"/>
  <c r="ABY87" i="1"/>
  <c r="ABY85" i="1"/>
  <c r="ABY88" i="1"/>
  <c r="Y92" i="1"/>
  <c r="X92" i="1"/>
  <c r="W92" i="1"/>
  <c r="EU92" i="1" s="1"/>
  <c r="EP91" i="1"/>
  <c r="EN91" i="1"/>
  <c r="ABY91" i="1"/>
  <c r="ACB10" i="1"/>
  <c r="ABW88" i="1"/>
  <c r="ABW85" i="1"/>
  <c r="ABW87" i="1"/>
  <c r="ABW86" i="1"/>
  <c r="ABW90" i="1"/>
  <c r="ABZ10" i="1"/>
  <c r="ABW91" i="1"/>
  <c r="AH93" i="1"/>
  <c r="AG93" i="1"/>
  <c r="S93" i="1"/>
  <c r="FZ93" i="1" s="1"/>
  <c r="R93" i="1"/>
  <c r="AD93" i="1"/>
  <c r="AC93" i="1"/>
  <c r="Q93" i="1"/>
  <c r="FW93" i="1" s="1"/>
  <c r="AE93" i="1"/>
  <c r="N93" i="1"/>
  <c r="AF93" i="1"/>
  <c r="P93" i="1"/>
  <c r="O93" i="1"/>
  <c r="AL95" i="1" a="1"/>
  <c r="AL95" i="1" s="1"/>
  <c r="ABY90" i="1"/>
  <c r="BZ93" i="1"/>
  <c r="BX93" i="1"/>
  <c r="BS93" i="1"/>
  <c r="BR93" i="1"/>
  <c r="BO93" i="1"/>
  <c r="BT93" i="1"/>
  <c r="BW93" i="1"/>
  <c r="BV93" i="1"/>
  <c r="BU93" i="1"/>
  <c r="I95" i="1" a="1"/>
  <c r="I95" i="1" s="1"/>
  <c r="BP95" i="1" s="1"/>
  <c r="BN93" i="1"/>
  <c r="CA93" i="1"/>
  <c r="BP93" i="1"/>
  <c r="BQ93" i="1"/>
  <c r="V92" i="1"/>
  <c r="M97" i="1" a="1"/>
  <c r="M97" i="1" s="1"/>
  <c r="XJ95" i="1"/>
  <c r="M96" i="1" a="1"/>
  <c r="M96" i="1" s="1"/>
  <c r="XJ94" i="1"/>
  <c r="AAX93" i="1"/>
  <c r="AAY93" i="1"/>
  <c r="AAW93" i="1"/>
  <c r="YV93" i="1"/>
  <c r="AAZ93" i="1"/>
  <c r="AAT93" i="1"/>
  <c r="AAR93" i="1"/>
  <c r="AAS93" i="1"/>
  <c r="AAQ93" i="1"/>
  <c r="AAP93" i="1"/>
  <c r="AAO93" i="1"/>
  <c r="AAN93" i="1"/>
  <c r="LZ92" i="1"/>
  <c r="LF92" i="1"/>
  <c r="KL92" i="1"/>
  <c r="LY92" i="1"/>
  <c r="LE92" i="1"/>
  <c r="KK92" i="1"/>
  <c r="LX92" i="1"/>
  <c r="LD92" i="1"/>
  <c r="KJ92" i="1"/>
  <c r="LW92" i="1"/>
  <c r="LC92" i="1"/>
  <c r="KI92" i="1"/>
  <c r="LV92" i="1"/>
  <c r="LB92" i="1"/>
  <c r="KH92" i="1"/>
  <c r="LU92" i="1"/>
  <c r="LA92" i="1"/>
  <c r="KG92" i="1"/>
  <c r="LT92" i="1"/>
  <c r="KZ92" i="1"/>
  <c r="KF92" i="1"/>
  <c r="LR92" i="1"/>
  <c r="KX92" i="1"/>
  <c r="KD92" i="1"/>
  <c r="LQ92" i="1"/>
  <c r="KW92" i="1"/>
  <c r="KC92" i="1"/>
  <c r="LP92" i="1"/>
  <c r="KV92" i="1"/>
  <c r="KB92" i="1"/>
  <c r="LO92" i="1"/>
  <c r="KU92" i="1"/>
  <c r="KA92" i="1"/>
  <c r="KT92" i="1"/>
  <c r="JZ92" i="1"/>
  <c r="KS92" i="1"/>
  <c r="JY92" i="1"/>
  <c r="KR92" i="1"/>
  <c r="JX92" i="1"/>
  <c r="KY92" i="1"/>
  <c r="LG92" i="1"/>
  <c r="KQ92" i="1"/>
  <c r="ML92" i="1"/>
  <c r="MK92" i="1"/>
  <c r="MJ92" i="1"/>
  <c r="MI92" i="1"/>
  <c r="MH92" i="1"/>
  <c r="MG92" i="1"/>
  <c r="MF92" i="1"/>
  <c r="ME92" i="1"/>
  <c r="MD92" i="1"/>
  <c r="MC92" i="1"/>
  <c r="MB92" i="1"/>
  <c r="MA92" i="1"/>
  <c r="LS92" i="1"/>
  <c r="KP92" i="1"/>
  <c r="KO92" i="1"/>
  <c r="KN92" i="1"/>
  <c r="KM92" i="1"/>
  <c r="KE92" i="1"/>
  <c r="JW92" i="1"/>
  <c r="JV92" i="1"/>
  <c r="JU92" i="1"/>
  <c r="JT92" i="1"/>
  <c r="JS92" i="1"/>
  <c r="LN92" i="1"/>
  <c r="LM92" i="1"/>
  <c r="LL92" i="1"/>
  <c r="LK92" i="1"/>
  <c r="LJ92" i="1"/>
  <c r="LI92" i="1"/>
  <c r="LH92" i="1"/>
  <c r="CA92" i="1"/>
  <c r="BX92" i="1"/>
  <c r="BS92" i="1"/>
  <c r="BT92" i="1"/>
  <c r="BQ92" i="1"/>
  <c r="BW92" i="1"/>
  <c r="BP92" i="1"/>
  <c r="BZ92" i="1"/>
  <c r="I94" i="1" a="1"/>
  <c r="I94" i="1" s="1"/>
  <c r="BS94" i="1" s="1"/>
  <c r="BU92" i="1"/>
  <c r="BV92" i="1"/>
  <c r="BN92" i="1"/>
  <c r="BR92" i="1"/>
  <c r="BY92" i="1"/>
  <c r="K95" i="1" a="1"/>
  <c r="K95" i="1" s="1"/>
  <c r="CS93" i="1"/>
  <c r="CV93" i="1"/>
  <c r="CY93" i="1"/>
  <c r="CZ93" i="1"/>
  <c r="CO93" i="1"/>
  <c r="CP93" i="1"/>
  <c r="CJ93" i="1"/>
  <c r="AM95" i="1" a="1"/>
  <c r="AM95" i="1" s="1"/>
  <c r="XI95" i="1" s="1"/>
  <c r="NF91" i="1"/>
  <c r="NF86" i="1"/>
  <c r="NF85" i="1"/>
  <c r="NF87" i="1"/>
  <c r="NF88" i="1"/>
  <c r="NF89" i="1"/>
  <c r="NF90" i="1"/>
  <c r="NB92" i="1"/>
  <c r="NF92" i="1"/>
  <c r="MP92" i="1"/>
  <c r="MO92" i="1"/>
  <c r="MN92" i="1"/>
  <c r="MM92" i="1"/>
  <c r="NE92" i="1"/>
  <c r="ND92" i="1"/>
  <c r="NC92" i="1"/>
  <c r="NA92" i="1"/>
  <c r="MZ92" i="1"/>
  <c r="MY92" i="1"/>
  <c r="MX92" i="1"/>
  <c r="MW92" i="1"/>
  <c r="MV92" i="1"/>
  <c r="MU92" i="1"/>
  <c r="MT92" i="1"/>
  <c r="MS92" i="1"/>
  <c r="MR92" i="1"/>
  <c r="MQ92" i="1"/>
  <c r="NG12" i="1"/>
  <c r="NH6" i="1"/>
  <c r="ABX91" i="1"/>
  <c r="AK93" i="1"/>
  <c r="FU92" i="1"/>
  <c r="FV92" i="1"/>
  <c r="XI98" i="1"/>
  <c r="AM100" i="1" a="1"/>
  <c r="AM100" i="1" s="1"/>
  <c r="YZ99" i="1"/>
  <c r="YX101" i="1" a="1"/>
  <c r="YX101" i="1" s="1"/>
  <c r="H94" i="1"/>
  <c r="FY92" i="1"/>
  <c r="FX92" i="1"/>
  <c r="DT92" i="1"/>
  <c r="DS92" i="1"/>
  <c r="DR92" i="1"/>
  <c r="U92" i="1"/>
  <c r="T92" i="1"/>
  <c r="DZ92" i="1"/>
  <c r="DY92" i="1"/>
  <c r="DX92" i="1"/>
  <c r="DW92" i="1"/>
  <c r="DV92" i="1"/>
  <c r="DU92" i="1"/>
  <c r="JO92" i="1" a="1"/>
  <c r="JO92" i="1" s="1"/>
  <c r="JP92" i="1" s="1"/>
  <c r="JQ92" i="1" s="1"/>
  <c r="JR92" i="1" s="1"/>
  <c r="ABT92" i="1"/>
  <c r="ABS92" i="1"/>
  <c r="WM92" i="1"/>
  <c r="ABR92" i="1"/>
  <c r="ABQ92" i="1"/>
  <c r="ABP92" i="1"/>
  <c r="ABO92" i="1"/>
  <c r="ABN92" i="1"/>
  <c r="ABM92" i="1"/>
  <c r="ABL92" i="1"/>
  <c r="ABK92" i="1"/>
  <c r="FT92" i="1"/>
  <c r="ABJ92" i="1"/>
  <c r="JN92" i="1" a="1"/>
  <c r="JN92" i="1" s="1"/>
  <c r="FS92" i="1"/>
  <c r="ABI92" i="1"/>
  <c r="FR92" i="1"/>
  <c r="ABH92" i="1"/>
  <c r="ABG92" i="1"/>
  <c r="ABF92" i="1"/>
  <c r="ABE92" i="1"/>
  <c r="ABD92" i="1"/>
  <c r="ABC92" i="1"/>
  <c r="ABB92" i="1"/>
  <c r="JJ92" i="1" a="1"/>
  <c r="JJ92" i="1" s="1"/>
  <c r="JK92" i="1" s="1"/>
  <c r="JL92" i="1" s="1"/>
  <c r="JM92" i="1" s="1"/>
  <c r="JI92" i="1" a="1"/>
  <c r="JI92" i="1" s="1"/>
  <c r="ABY92" i="1"/>
  <c r="JE92" i="1" a="1"/>
  <c r="JE92" i="1" s="1"/>
  <c r="JF92" i="1" s="1"/>
  <c r="JG92" i="1" s="1"/>
  <c r="JH92" i="1" s="1"/>
  <c r="ABX92" i="1"/>
  <c r="JD92" i="1" a="1"/>
  <c r="JD92" i="1" s="1"/>
  <c r="ABW92" i="1"/>
  <c r="ABV92" i="1"/>
  <c r="ABU92" i="1"/>
  <c r="DM91" i="1"/>
  <c r="DL91" i="1"/>
  <c r="DK91" i="1"/>
  <c r="ABX86" i="1"/>
  <c r="ABX87" i="1"/>
  <c r="ABX85" i="1"/>
  <c r="ABX88" i="1"/>
  <c r="ABX89" i="1"/>
  <c r="ABX90" i="1"/>
  <c r="AL98" i="1" a="1"/>
  <c r="AL98" i="1" s="1"/>
  <c r="AAH94" i="1"/>
  <c r="AAB96" i="1" a="1"/>
  <c r="AAB96" i="1" s="1"/>
  <c r="DQ91" i="1"/>
  <c r="FB91" i="1"/>
  <c r="YY100" i="1" a="1"/>
  <c r="YY100" i="1" s="1"/>
  <c r="L927" i="6"/>
  <c r="U928" i="6"/>
  <c r="L928" i="8"/>
  <c r="U929" i="8"/>
  <c r="L928" i="7"/>
  <c r="U929" i="7"/>
  <c r="ACA10" i="1"/>
  <c r="ZT14" i="1"/>
  <c r="ZT17" i="1" s="1"/>
  <c r="ZT18" i="1" s="1" a="1"/>
  <c r="ZT18" i="1" s="1"/>
  <c r="GP14" i="1"/>
  <c r="GP17" i="1" s="1"/>
  <c r="GP18" i="1" s="1" a="1"/>
  <c r="GP18" i="1" s="1"/>
  <c r="ABZ128" i="1" l="1"/>
  <c r="ABZ127" i="1"/>
  <c r="ABZ125" i="1"/>
  <c r="ABZ124" i="1"/>
  <c r="ABZ121" i="1"/>
  <c r="ABZ120" i="1"/>
  <c r="ABZ122" i="1"/>
  <c r="ABZ123" i="1"/>
  <c r="ABZ126" i="1"/>
  <c r="ABZ117" i="1"/>
  <c r="ABZ119" i="1"/>
  <c r="ABZ118" i="1"/>
  <c r="NG125" i="1"/>
  <c r="NG127" i="1"/>
  <c r="NG124" i="1"/>
  <c r="NG128" i="1"/>
  <c r="NG126" i="1"/>
  <c r="NG122" i="1"/>
  <c r="NG121" i="1"/>
  <c r="NG123" i="1"/>
  <c r="NG118" i="1"/>
  <c r="NG119" i="1"/>
  <c r="NG120" i="1"/>
  <c r="NG117" i="1"/>
  <c r="ACB124" i="1"/>
  <c r="ACB127" i="1"/>
  <c r="ACB126" i="1"/>
  <c r="ACB128" i="1"/>
  <c r="ACB125" i="1"/>
  <c r="ACB121" i="1"/>
  <c r="ACB119" i="1"/>
  <c r="ACB123" i="1"/>
  <c r="ACB122" i="1"/>
  <c r="ACB120" i="1"/>
  <c r="ACB118" i="1"/>
  <c r="ACB117" i="1"/>
  <c r="ACA128" i="1"/>
  <c r="ACA127" i="1"/>
  <c r="ACA123" i="1"/>
  <c r="ACA126" i="1"/>
  <c r="ACA120" i="1"/>
  <c r="ACA125" i="1"/>
  <c r="ACA122" i="1"/>
  <c r="ACA121" i="1"/>
  <c r="ACA124" i="1"/>
  <c r="ACA117" i="1"/>
  <c r="ACA119" i="1"/>
  <c r="ACA118" i="1"/>
  <c r="CZ94" i="1"/>
  <c r="AB93" i="1"/>
  <c r="AA93" i="1" s="1"/>
  <c r="Z96" i="1" a="1"/>
  <c r="Z96" i="1" s="1"/>
  <c r="Z97" i="1" a="1"/>
  <c r="Z97" i="1" s="1"/>
  <c r="AAU94" i="1"/>
  <c r="K96" i="1" a="1"/>
  <c r="K96" i="1" s="1"/>
  <c r="CJ94" i="1"/>
  <c r="CO94" i="1"/>
  <c r="CY94" i="1"/>
  <c r="CI94" i="1"/>
  <c r="CP94" i="1"/>
  <c r="CS94" i="1"/>
  <c r="CV94" i="1"/>
  <c r="EO92" i="1"/>
  <c r="W54" i="1"/>
  <c r="EU53" i="1"/>
  <c r="YZ104" i="1"/>
  <c r="CJ95" i="1"/>
  <c r="ABZ92" i="1"/>
  <c r="ABZ90" i="1"/>
  <c r="ABZ89" i="1"/>
  <c r="ABZ86" i="1"/>
  <c r="ABZ88" i="1"/>
  <c r="ABZ85" i="1"/>
  <c r="ABZ87" i="1"/>
  <c r="ACC10" i="1"/>
  <c r="ABZ91" i="1"/>
  <c r="EV92" i="1"/>
  <c r="EW92" i="1"/>
  <c r="ACE10" i="1"/>
  <c r="ACB90" i="1"/>
  <c r="ACB88" i="1"/>
  <c r="ACB85" i="1"/>
  <c r="ACB86" i="1"/>
  <c r="ACB87" i="1"/>
  <c r="ACB89" i="1"/>
  <c r="Y93" i="1"/>
  <c r="X93" i="1"/>
  <c r="W93" i="1"/>
  <c r="EU93" i="1" s="1"/>
  <c r="ACB91" i="1"/>
  <c r="ACB92" i="1"/>
  <c r="EP92" i="1"/>
  <c r="EN92" i="1"/>
  <c r="P94" i="1"/>
  <c r="S94" i="1"/>
  <c r="FZ94" i="1" s="1"/>
  <c r="R94" i="1"/>
  <c r="AC94" i="1"/>
  <c r="Q94" i="1"/>
  <c r="FW94" i="1" s="1"/>
  <c r="AF94" i="1"/>
  <c r="O94" i="1"/>
  <c r="N94" i="1"/>
  <c r="AE94" i="1"/>
  <c r="AD94" i="1"/>
  <c r="AH94" i="1"/>
  <c r="AG94" i="1"/>
  <c r="BO95" i="1"/>
  <c r="BQ95" i="1"/>
  <c r="BU95" i="1"/>
  <c r="BR95" i="1"/>
  <c r="BN95" i="1"/>
  <c r="I97" i="1" a="1"/>
  <c r="I97" i="1" s="1"/>
  <c r="BS97" i="1" s="1"/>
  <c r="BY95" i="1"/>
  <c r="BZ95" i="1"/>
  <c r="BT95" i="1"/>
  <c r="BV95" i="1"/>
  <c r="BS95" i="1"/>
  <c r="CA95" i="1"/>
  <c r="AL97" i="1" a="1"/>
  <c r="AL97" i="1" s="1"/>
  <c r="BX95" i="1"/>
  <c r="BW95" i="1"/>
  <c r="V93" i="1"/>
  <c r="M98" i="1" a="1"/>
  <c r="M98" i="1" s="1"/>
  <c r="XJ96" i="1"/>
  <c r="M99" i="1" a="1"/>
  <c r="M99" i="1" s="1"/>
  <c r="XJ97" i="1"/>
  <c r="AAX94" i="1"/>
  <c r="AAY94" i="1"/>
  <c r="AAW94" i="1"/>
  <c r="YV94" i="1"/>
  <c r="AAZ94" i="1"/>
  <c r="AAT94" i="1"/>
  <c r="AAR94" i="1"/>
  <c r="AAS94" i="1"/>
  <c r="AAP94" i="1"/>
  <c r="AAN94" i="1"/>
  <c r="AAQ94" i="1"/>
  <c r="AAO94" i="1"/>
  <c r="KT93" i="1"/>
  <c r="JZ93" i="1"/>
  <c r="KS93" i="1"/>
  <c r="JY93" i="1"/>
  <c r="KR93" i="1"/>
  <c r="JX93" i="1"/>
  <c r="KQ93" i="1"/>
  <c r="JW93" i="1"/>
  <c r="JV93" i="1"/>
  <c r="JU93" i="1"/>
  <c r="JT93" i="1"/>
  <c r="ML93" i="1"/>
  <c r="MK93" i="1"/>
  <c r="MJ93" i="1"/>
  <c r="MI93" i="1"/>
  <c r="MH93" i="1"/>
  <c r="LN93" i="1"/>
  <c r="MG93" i="1"/>
  <c r="LM93" i="1"/>
  <c r="MF93" i="1"/>
  <c r="LL93" i="1"/>
  <c r="LD93" i="1"/>
  <c r="LC93" i="1"/>
  <c r="LB93" i="1"/>
  <c r="LA93" i="1"/>
  <c r="KZ93" i="1"/>
  <c r="KY93" i="1"/>
  <c r="KX93" i="1"/>
  <c r="ME93" i="1"/>
  <c r="KW93" i="1"/>
  <c r="MD93" i="1"/>
  <c r="KV93" i="1"/>
  <c r="MC93" i="1"/>
  <c r="KU93" i="1"/>
  <c r="MB93" i="1"/>
  <c r="MA93" i="1"/>
  <c r="LZ93" i="1"/>
  <c r="KP93" i="1"/>
  <c r="LY93" i="1"/>
  <c r="KO93" i="1"/>
  <c r="LE93" i="1"/>
  <c r="LX93" i="1"/>
  <c r="KN93" i="1"/>
  <c r="LW93" i="1"/>
  <c r="KM93" i="1"/>
  <c r="LV93" i="1"/>
  <c r="KL93" i="1"/>
  <c r="LU93" i="1"/>
  <c r="KK93" i="1"/>
  <c r="LT93" i="1"/>
  <c r="KJ93" i="1"/>
  <c r="LS93" i="1"/>
  <c r="KI93" i="1"/>
  <c r="LR93" i="1"/>
  <c r="KH93" i="1"/>
  <c r="LQ93" i="1"/>
  <c r="KG93" i="1"/>
  <c r="LP93" i="1"/>
  <c r="KF93" i="1"/>
  <c r="LO93" i="1"/>
  <c r="KE93" i="1"/>
  <c r="KD93" i="1"/>
  <c r="LK93" i="1"/>
  <c r="KC93" i="1"/>
  <c r="LJ93" i="1"/>
  <c r="KB93" i="1"/>
  <c r="LI93" i="1"/>
  <c r="KA93" i="1"/>
  <c r="LH93" i="1"/>
  <c r="JS93" i="1"/>
  <c r="LG93" i="1"/>
  <c r="LF93" i="1"/>
  <c r="CS95" i="1"/>
  <c r="CY95" i="1"/>
  <c r="CP95" i="1"/>
  <c r="CZ95" i="1"/>
  <c r="CA94" i="1"/>
  <c r="BU94" i="1"/>
  <c r="BR94" i="1"/>
  <c r="BP94" i="1"/>
  <c r="BV94" i="1"/>
  <c r="I96" i="1" a="1"/>
  <c r="I96" i="1" s="1"/>
  <c r="I98" i="1" s="1" a="1"/>
  <c r="I98" i="1" s="1"/>
  <c r="BN94" i="1"/>
  <c r="BW94" i="1"/>
  <c r="BY94" i="1"/>
  <c r="BX94" i="1"/>
  <c r="BO94" i="1"/>
  <c r="BT94" i="1"/>
  <c r="BZ94" i="1"/>
  <c r="BQ94" i="1"/>
  <c r="K97" i="1" a="1"/>
  <c r="K97" i="1" s="1"/>
  <c r="CO95" i="1"/>
  <c r="CV95" i="1"/>
  <c r="CI95" i="1"/>
  <c r="AM97" i="1" a="1"/>
  <c r="AM97" i="1" s="1"/>
  <c r="AM99" i="1" s="1" a="1"/>
  <c r="AM99" i="1" s="1"/>
  <c r="NG86" i="1"/>
  <c r="NG85" i="1"/>
  <c r="NG87" i="1"/>
  <c r="NG88" i="1"/>
  <c r="NG89" i="1"/>
  <c r="NG90" i="1"/>
  <c r="NG91" i="1"/>
  <c r="NG92" i="1"/>
  <c r="MM93" i="1"/>
  <c r="NB93" i="1"/>
  <c r="MW93" i="1"/>
  <c r="MS93" i="1"/>
  <c r="MR93" i="1"/>
  <c r="MQ93" i="1"/>
  <c r="MP93" i="1"/>
  <c r="NG93" i="1"/>
  <c r="NF93" i="1"/>
  <c r="NE93" i="1"/>
  <c r="ND93" i="1"/>
  <c r="NC93" i="1"/>
  <c r="NA93" i="1"/>
  <c r="MZ93" i="1"/>
  <c r="MY93" i="1"/>
  <c r="MX93" i="1"/>
  <c r="MV93" i="1"/>
  <c r="MU93" i="1"/>
  <c r="MT93" i="1"/>
  <c r="MO93" i="1"/>
  <c r="MN93" i="1"/>
  <c r="NH12" i="1"/>
  <c r="NI6" i="1"/>
  <c r="ACA92" i="1"/>
  <c r="AK94" i="1"/>
  <c r="FV93" i="1"/>
  <c r="FU93" i="1"/>
  <c r="FX93" i="1"/>
  <c r="FY93" i="1"/>
  <c r="U93" i="1"/>
  <c r="T93" i="1"/>
  <c r="DZ93" i="1"/>
  <c r="DY93" i="1"/>
  <c r="DX93" i="1"/>
  <c r="DW93" i="1"/>
  <c r="DV93" i="1"/>
  <c r="DU93" i="1"/>
  <c r="DT93" i="1"/>
  <c r="DS93" i="1"/>
  <c r="DR93" i="1"/>
  <c r="ABI93" i="1"/>
  <c r="FS93" i="1"/>
  <c r="ABZ93" i="1"/>
  <c r="ABY93" i="1"/>
  <c r="FT93" i="1"/>
  <c r="FR93" i="1"/>
  <c r="JO93" i="1" a="1"/>
  <c r="JO93" i="1" s="1"/>
  <c r="JP93" i="1" s="1"/>
  <c r="JQ93" i="1" s="1"/>
  <c r="JR93" i="1" s="1"/>
  <c r="WM93" i="1"/>
  <c r="ACB93" i="1"/>
  <c r="JN93" i="1" a="1"/>
  <c r="JN93" i="1" s="1"/>
  <c r="ACA93" i="1"/>
  <c r="ABX93" i="1"/>
  <c r="ABW93" i="1"/>
  <c r="ABV93" i="1"/>
  <c r="ABU93" i="1"/>
  <c r="JJ93" i="1" a="1"/>
  <c r="JJ93" i="1" s="1"/>
  <c r="JK93" i="1" s="1"/>
  <c r="JL93" i="1" s="1"/>
  <c r="JM93" i="1" s="1"/>
  <c r="ABT93" i="1"/>
  <c r="ABS93" i="1"/>
  <c r="JI93" i="1" a="1"/>
  <c r="JI93" i="1" s="1"/>
  <c r="ABR93" i="1"/>
  <c r="ABQ93" i="1"/>
  <c r="ABP93" i="1"/>
  <c r="ABO93" i="1"/>
  <c r="ABN93" i="1"/>
  <c r="ABM93" i="1"/>
  <c r="ABL93" i="1"/>
  <c r="ABK93" i="1"/>
  <c r="ABJ93" i="1"/>
  <c r="ABH93" i="1"/>
  <c r="ABG93" i="1"/>
  <c r="ABF93" i="1"/>
  <c r="ABE93" i="1"/>
  <c r="ABD93" i="1"/>
  <c r="ABC93" i="1"/>
  <c r="ABB93" i="1"/>
  <c r="JE93" i="1" a="1"/>
  <c r="JE93" i="1" s="1"/>
  <c r="JF93" i="1" s="1"/>
  <c r="JG93" i="1" s="1"/>
  <c r="JH93" i="1" s="1"/>
  <c r="JD93" i="1" a="1"/>
  <c r="JD93" i="1" s="1"/>
  <c r="H95" i="1"/>
  <c r="YZ101" i="1"/>
  <c r="YX103" i="1" a="1"/>
  <c r="YX103" i="1" s="1"/>
  <c r="XI100" i="1"/>
  <c r="AM102" i="1" a="1"/>
  <c r="AM102" i="1" s="1"/>
  <c r="DQ92" i="1"/>
  <c r="FB92" i="1"/>
  <c r="DL92" i="1"/>
  <c r="DK92" i="1"/>
  <c r="DM92" i="1"/>
  <c r="YY102" i="1" a="1"/>
  <c r="YY102" i="1" s="1"/>
  <c r="AAH96" i="1"/>
  <c r="AAB98" i="1" a="1"/>
  <c r="AAB98" i="1" s="1"/>
  <c r="AL100" i="1" a="1"/>
  <c r="AL100" i="1" s="1"/>
  <c r="ACA88" i="1"/>
  <c r="ACA87" i="1"/>
  <c r="ACA86" i="1"/>
  <c r="ACA85" i="1"/>
  <c r="ACA89" i="1"/>
  <c r="ACA90" i="1"/>
  <c r="ACA91" i="1"/>
  <c r="U930" i="7"/>
  <c r="L929" i="7"/>
  <c r="U930" i="8"/>
  <c r="L929" i="8"/>
  <c r="U929" i="6"/>
  <c r="L928" i="6"/>
  <c r="ACD10" i="1"/>
  <c r="GQ13" i="1"/>
  <c r="GQ130" i="1" s="1"/>
  <c r="B1415" i="4" a="1"/>
  <c r="B1415" i="4" s="1"/>
  <c r="B1414" i="4" a="1"/>
  <c r="B1414" i="4" s="1"/>
  <c r="B1413" i="4" a="1"/>
  <c r="B1413" i="4" s="1"/>
  <c r="B1412" i="4" a="1"/>
  <c r="B1412" i="4" s="1"/>
  <c r="GO13" i="1"/>
  <c r="GO130" i="1" s="1"/>
  <c r="DC130" i="1"/>
  <c r="ABA130" i="1"/>
  <c r="YR130" i="1"/>
  <c r="YB130" i="1"/>
  <c r="XH130" i="1"/>
  <c r="WN130" i="1"/>
  <c r="IK130" i="1"/>
  <c r="YU130" i="1"/>
  <c r="GR130" i="1"/>
  <c r="CF130" i="1"/>
  <c r="BM130" i="1"/>
  <c r="NH127" i="1" l="1"/>
  <c r="NH126" i="1"/>
  <c r="NH125" i="1"/>
  <c r="NH128" i="1"/>
  <c r="NH121" i="1"/>
  <c r="NH120" i="1"/>
  <c r="NH123" i="1"/>
  <c r="NH124" i="1"/>
  <c r="NH122" i="1"/>
  <c r="NH119" i="1"/>
  <c r="NH118" i="1"/>
  <c r="NH117" i="1"/>
  <c r="ACD128" i="1"/>
  <c r="ACD127" i="1"/>
  <c r="ACD126" i="1"/>
  <c r="ACD120" i="1"/>
  <c r="ACD122" i="1"/>
  <c r="ACD123" i="1"/>
  <c r="ACD124" i="1"/>
  <c r="ACD125" i="1"/>
  <c r="ACD119" i="1"/>
  <c r="ACD117" i="1"/>
  <c r="ACD121" i="1"/>
  <c r="ACD118" i="1"/>
  <c r="ACE124" i="1"/>
  <c r="ACE128" i="1"/>
  <c r="ACE126" i="1"/>
  <c r="ACE127" i="1"/>
  <c r="ACE123" i="1"/>
  <c r="ACE125" i="1"/>
  <c r="ACE122" i="1"/>
  <c r="ACE121" i="1"/>
  <c r="ACE118" i="1"/>
  <c r="ACE117" i="1"/>
  <c r="ACE119" i="1"/>
  <c r="ACE120" i="1"/>
  <c r="ACC127" i="1"/>
  <c r="ACC123" i="1"/>
  <c r="ACC128" i="1"/>
  <c r="ACC126" i="1"/>
  <c r="ACC119" i="1"/>
  <c r="ACC118" i="1"/>
  <c r="ACC120" i="1"/>
  <c r="ACC122" i="1"/>
  <c r="ACC124" i="1"/>
  <c r="ACC125" i="1"/>
  <c r="ACC121" i="1"/>
  <c r="ACC117" i="1"/>
  <c r="CZ96" i="1"/>
  <c r="AB94" i="1"/>
  <c r="AA94" i="1" s="1"/>
  <c r="Z99" i="1" a="1"/>
  <c r="Z99" i="1" s="1"/>
  <c r="Z98" i="1" a="1"/>
  <c r="Z98" i="1" s="1"/>
  <c r="AAU95" i="1"/>
  <c r="K98" i="1" a="1"/>
  <c r="K98" i="1" s="1"/>
  <c r="CP96" i="1"/>
  <c r="CS96" i="1"/>
  <c r="CY96" i="1"/>
  <c r="CI96" i="1"/>
  <c r="CO96" i="1"/>
  <c r="CV96" i="1"/>
  <c r="CJ96" i="1"/>
  <c r="ACE86" i="1"/>
  <c r="ACC88" i="1"/>
  <c r="ACC86" i="1"/>
  <c r="EO93" i="1"/>
  <c r="W55" i="1"/>
  <c r="EU54" i="1"/>
  <c r="ACE91" i="1"/>
  <c r="ACE90" i="1"/>
  <c r="ACE93" i="1"/>
  <c r="ACE89" i="1"/>
  <c r="ACE87" i="1"/>
  <c r="ACE85" i="1"/>
  <c r="ACE88" i="1"/>
  <c r="ACH10" i="1"/>
  <c r="ACF10" i="1"/>
  <c r="ACC93" i="1"/>
  <c r="ACC92" i="1"/>
  <c r="ACC91" i="1"/>
  <c r="ACC90" i="1"/>
  <c r="ACC89" i="1"/>
  <c r="ACC87" i="1"/>
  <c r="CI97" i="1"/>
  <c r="ACC85" i="1"/>
  <c r="ACE92" i="1"/>
  <c r="EV93" i="1"/>
  <c r="EW93" i="1"/>
  <c r="Y94" i="1"/>
  <c r="X94" i="1"/>
  <c r="W94" i="1"/>
  <c r="EU94" i="1" s="1"/>
  <c r="EP93" i="1"/>
  <c r="EN93" i="1"/>
  <c r="BP97" i="1"/>
  <c r="BW97" i="1"/>
  <c r="BQ97" i="1"/>
  <c r="BO97" i="1"/>
  <c r="BZ97" i="1"/>
  <c r="BR97" i="1"/>
  <c r="BU97" i="1"/>
  <c r="BT97" i="1"/>
  <c r="BN97" i="1"/>
  <c r="BX97" i="1"/>
  <c r="BV97" i="1"/>
  <c r="BY97" i="1"/>
  <c r="I99" i="1" a="1"/>
  <c r="I99" i="1" s="1"/>
  <c r="BY99" i="1" s="1"/>
  <c r="CA97" i="1"/>
  <c r="AD95" i="1"/>
  <c r="AC95" i="1"/>
  <c r="S95" i="1"/>
  <c r="FZ95" i="1" s="1"/>
  <c r="AE95" i="1"/>
  <c r="R95" i="1"/>
  <c r="AH95" i="1"/>
  <c r="AG95" i="1"/>
  <c r="Q95" i="1"/>
  <c r="FW95" i="1" s="1"/>
  <c r="P95" i="1"/>
  <c r="O95" i="1"/>
  <c r="N95" i="1"/>
  <c r="AF95" i="1"/>
  <c r="AL99" i="1" a="1"/>
  <c r="AL99" i="1" s="1"/>
  <c r="V94" i="1"/>
  <c r="M101" i="1" a="1"/>
  <c r="M101" i="1" s="1"/>
  <c r="XJ99" i="1"/>
  <c r="M100" i="1" a="1"/>
  <c r="M100" i="1" s="1"/>
  <c r="XJ98" i="1"/>
  <c r="AAX95" i="1"/>
  <c r="AAY95" i="1"/>
  <c r="AAW95" i="1"/>
  <c r="YV95" i="1"/>
  <c r="AAZ95" i="1"/>
  <c r="AAT95" i="1"/>
  <c r="AAR95" i="1"/>
  <c r="AAS95" i="1"/>
  <c r="AAQ95" i="1"/>
  <c r="AAO95" i="1"/>
  <c r="AAN95" i="1"/>
  <c r="AAP95" i="1"/>
  <c r="MH94" i="1"/>
  <c r="LN94" i="1"/>
  <c r="MG94" i="1"/>
  <c r="LM94" i="1"/>
  <c r="MF94" i="1"/>
  <c r="LL94" i="1"/>
  <c r="ME94" i="1"/>
  <c r="LK94" i="1"/>
  <c r="MD94" i="1"/>
  <c r="LJ94" i="1"/>
  <c r="KP94" i="1"/>
  <c r="MC94" i="1"/>
  <c r="LI94" i="1"/>
  <c r="KO94" i="1"/>
  <c r="MB94" i="1"/>
  <c r="LH94" i="1"/>
  <c r="KN94" i="1"/>
  <c r="LZ94" i="1"/>
  <c r="LF94" i="1"/>
  <c r="KL94" i="1"/>
  <c r="LY94" i="1"/>
  <c r="LE94" i="1"/>
  <c r="KK94" i="1"/>
  <c r="LX94" i="1"/>
  <c r="LD94" i="1"/>
  <c r="KJ94" i="1"/>
  <c r="LW94" i="1"/>
  <c r="LC94" i="1"/>
  <c r="KI94" i="1"/>
  <c r="LV94" i="1"/>
  <c r="LB94" i="1"/>
  <c r="KH94" i="1"/>
  <c r="LU94" i="1"/>
  <c r="LA94" i="1"/>
  <c r="KG94" i="1"/>
  <c r="LT94" i="1"/>
  <c r="KZ94" i="1"/>
  <c r="KF94" i="1"/>
  <c r="JT94" i="1"/>
  <c r="JS94" i="1"/>
  <c r="LG94" i="1"/>
  <c r="KY94" i="1"/>
  <c r="KX94" i="1"/>
  <c r="KW94" i="1"/>
  <c r="KV94" i="1"/>
  <c r="KU94" i="1"/>
  <c r="KT94" i="1"/>
  <c r="KS94" i="1"/>
  <c r="KR94" i="1"/>
  <c r="KQ94" i="1"/>
  <c r="ML94" i="1"/>
  <c r="MK94" i="1"/>
  <c r="MJ94" i="1"/>
  <c r="MI94" i="1"/>
  <c r="MA94" i="1"/>
  <c r="LS94" i="1"/>
  <c r="LR94" i="1"/>
  <c r="LQ94" i="1"/>
  <c r="LP94" i="1"/>
  <c r="KM94" i="1"/>
  <c r="LO94" i="1"/>
  <c r="KE94" i="1"/>
  <c r="KD94" i="1"/>
  <c r="KC94" i="1"/>
  <c r="KB94" i="1"/>
  <c r="KA94" i="1"/>
  <c r="JZ94" i="1"/>
  <c r="JY94" i="1"/>
  <c r="JU94" i="1"/>
  <c r="JX94" i="1"/>
  <c r="JW94" i="1"/>
  <c r="JV94" i="1"/>
  <c r="XI97" i="1"/>
  <c r="CO97" i="1"/>
  <c r="CJ97" i="1"/>
  <c r="CP97" i="1"/>
  <c r="CY97" i="1"/>
  <c r="CV97" i="1"/>
  <c r="K99" i="1" a="1"/>
  <c r="K99" i="1" s="1"/>
  <c r="BN96" i="1"/>
  <c r="CZ97" i="1"/>
  <c r="BV96" i="1"/>
  <c r="CS97" i="1"/>
  <c r="BQ96" i="1"/>
  <c r="BR96" i="1"/>
  <c r="BS96" i="1"/>
  <c r="BT96" i="1"/>
  <c r="BU96" i="1"/>
  <c r="BZ96" i="1"/>
  <c r="CA96" i="1"/>
  <c r="BY96" i="1"/>
  <c r="BP96" i="1"/>
  <c r="BO96" i="1"/>
  <c r="BW96" i="1"/>
  <c r="BX96" i="1"/>
  <c r="NH85" i="1"/>
  <c r="NH86" i="1"/>
  <c r="NH87" i="1"/>
  <c r="NH88" i="1"/>
  <c r="NH89" i="1"/>
  <c r="NH90" i="1"/>
  <c r="NH91" i="1"/>
  <c r="NH92" i="1"/>
  <c r="NH93" i="1"/>
  <c r="NG94" i="1"/>
  <c r="ND94" i="1"/>
  <c r="MY94" i="1"/>
  <c r="NE94" i="1"/>
  <c r="NC94" i="1"/>
  <c r="NB94" i="1"/>
  <c r="NA94" i="1"/>
  <c r="MZ94" i="1"/>
  <c r="MX94" i="1"/>
  <c r="MM94" i="1"/>
  <c r="MN94" i="1"/>
  <c r="NH94" i="1"/>
  <c r="NF94" i="1"/>
  <c r="MW94" i="1"/>
  <c r="MV94" i="1"/>
  <c r="MU94" i="1"/>
  <c r="MT94" i="1"/>
  <c r="MS94" i="1"/>
  <c r="MR94" i="1"/>
  <c r="MQ94" i="1"/>
  <c r="MP94" i="1"/>
  <c r="MO94" i="1"/>
  <c r="NI12" i="1"/>
  <c r="NJ6" i="1"/>
  <c r="BS98" i="1"/>
  <c r="BY98" i="1"/>
  <c r="BW98" i="1"/>
  <c r="BT98" i="1"/>
  <c r="CA98" i="1"/>
  <c r="BZ98" i="1"/>
  <c r="BX98" i="1"/>
  <c r="BQ98" i="1"/>
  <c r="BV98" i="1"/>
  <c r="BU98" i="1"/>
  <c r="BR98" i="1"/>
  <c r="BP98" i="1"/>
  <c r="BN98" i="1"/>
  <c r="BO98" i="1"/>
  <c r="I100" i="1" a="1"/>
  <c r="I100" i="1" s="1"/>
  <c r="AK95" i="1"/>
  <c r="FU94" i="1"/>
  <c r="FV94" i="1"/>
  <c r="XI99" i="1"/>
  <c r="AM101" i="1" a="1"/>
  <c r="AM101" i="1" s="1"/>
  <c r="YZ103" i="1"/>
  <c r="YX105" i="1" a="1"/>
  <c r="YX105" i="1" s="1"/>
  <c r="AAH98" i="1"/>
  <c r="AAB100" i="1" a="1"/>
  <c r="AAB100" i="1" s="1"/>
  <c r="ACD94" i="1"/>
  <c r="ACC94" i="1"/>
  <c r="ACB94" i="1"/>
  <c r="ACA94" i="1"/>
  <c r="ABW94" i="1"/>
  <c r="ABV94" i="1"/>
  <c r="ABU94" i="1"/>
  <c r="ABT94" i="1"/>
  <c r="FS94" i="1"/>
  <c r="ABS94" i="1"/>
  <c r="ABQ94" i="1"/>
  <c r="ABY94" i="1"/>
  <c r="ABX94" i="1"/>
  <c r="JO94" i="1" a="1"/>
  <c r="JO94" i="1" s="1"/>
  <c r="JP94" i="1" s="1"/>
  <c r="JQ94" i="1" s="1"/>
  <c r="JR94" i="1" s="1"/>
  <c r="JD94" i="1" a="1"/>
  <c r="JD94" i="1" s="1"/>
  <c r="FT94" i="1"/>
  <c r="FR94" i="1"/>
  <c r="WM94" i="1"/>
  <c r="ACE94" i="1"/>
  <c r="ABZ94" i="1"/>
  <c r="ABR94" i="1"/>
  <c r="ABP94" i="1"/>
  <c r="ABO94" i="1"/>
  <c r="ABN94" i="1"/>
  <c r="ABM94" i="1"/>
  <c r="ABL94" i="1"/>
  <c r="ABK94" i="1"/>
  <c r="ABJ94" i="1"/>
  <c r="ABI94" i="1"/>
  <c r="ABH94" i="1"/>
  <c r="ABG94" i="1"/>
  <c r="ABF94" i="1"/>
  <c r="ABE94" i="1"/>
  <c r="ABD94" i="1"/>
  <c r="JN94" i="1" a="1"/>
  <c r="JN94" i="1" s="1"/>
  <c r="ABC94" i="1"/>
  <c r="JJ94" i="1" a="1"/>
  <c r="JJ94" i="1" s="1"/>
  <c r="JK94" i="1" s="1"/>
  <c r="JL94" i="1" s="1"/>
  <c r="JM94" i="1" s="1"/>
  <c r="ABB94" i="1"/>
  <c r="JI94" i="1" a="1"/>
  <c r="JI94" i="1" s="1"/>
  <c r="JE94" i="1" a="1"/>
  <c r="JE94" i="1" s="1"/>
  <c r="JF94" i="1" s="1"/>
  <c r="JG94" i="1" s="1"/>
  <c r="JH94" i="1" s="1"/>
  <c r="YY104" i="1" a="1"/>
  <c r="YY104" i="1" s="1"/>
  <c r="ACD86" i="1"/>
  <c r="ACD88" i="1"/>
  <c r="ACD85" i="1"/>
  <c r="ACD87" i="1"/>
  <c r="ACD89" i="1"/>
  <c r="ACD90" i="1"/>
  <c r="ACD91" i="1"/>
  <c r="ACD92" i="1"/>
  <c r="FY94" i="1"/>
  <c r="FX94" i="1"/>
  <c r="AL102" i="1" a="1"/>
  <c r="AL102" i="1" s="1"/>
  <c r="DR94" i="1"/>
  <c r="DX94" i="1"/>
  <c r="DU94" i="1"/>
  <c r="U94" i="1"/>
  <c r="T94" i="1"/>
  <c r="DV94" i="1"/>
  <c r="DT94" i="1"/>
  <c r="DS94" i="1"/>
  <c r="DY94" i="1"/>
  <c r="DZ94" i="1"/>
  <c r="DW94" i="1"/>
  <c r="DQ93" i="1"/>
  <c r="FB93" i="1"/>
  <c r="H96" i="1"/>
  <c r="DK93" i="1"/>
  <c r="DM93" i="1"/>
  <c r="DL93" i="1"/>
  <c r="XI102" i="1"/>
  <c r="AM104" i="1" a="1"/>
  <c r="AM104" i="1" s="1"/>
  <c r="XI104" i="1" s="1"/>
  <c r="ACD93" i="1"/>
  <c r="U930" i="6"/>
  <c r="L929" i="6"/>
  <c r="U931" i="8"/>
  <c r="L930" i="8"/>
  <c r="U931" i="7"/>
  <c r="L930" i="7"/>
  <c r="ACG10" i="1"/>
  <c r="GQ14" i="1"/>
  <c r="GQ17" i="1" s="1"/>
  <c r="GQ18" i="1" s="1" a="1"/>
  <c r="GQ18" i="1" s="1"/>
  <c r="GO14" i="1"/>
  <c r="GO17" i="1" s="1"/>
  <c r="GO18" i="1" s="1" a="1"/>
  <c r="GO18" i="1" s="1"/>
  <c r="ACH124" i="1" l="1"/>
  <c r="ACH125" i="1"/>
  <c r="ACH128" i="1"/>
  <c r="ACH123" i="1"/>
  <c r="ACH127" i="1"/>
  <c r="ACH126" i="1"/>
  <c r="ACH121" i="1"/>
  <c r="ACH119" i="1"/>
  <c r="ACH122" i="1"/>
  <c r="ACH120" i="1"/>
  <c r="ACH117" i="1"/>
  <c r="ACH118" i="1"/>
  <c r="NI127" i="1"/>
  <c r="NI128" i="1"/>
  <c r="NI126" i="1"/>
  <c r="NI123" i="1"/>
  <c r="NI122" i="1"/>
  <c r="NI125" i="1"/>
  <c r="NI124" i="1"/>
  <c r="NI119" i="1"/>
  <c r="NI120" i="1"/>
  <c r="NI118" i="1"/>
  <c r="NI121" i="1"/>
  <c r="NI117" i="1"/>
  <c r="ACG124" i="1"/>
  <c r="ACG125" i="1"/>
  <c r="ACG128" i="1"/>
  <c r="ACG126" i="1"/>
  <c r="ACG127" i="1"/>
  <c r="ACG120" i="1"/>
  <c r="ACG122" i="1"/>
  <c r="ACG121" i="1"/>
  <c r="ACG123" i="1"/>
  <c r="ACG117" i="1"/>
  <c r="ACG119" i="1"/>
  <c r="ACG118" i="1"/>
  <c r="ACF18" i="1"/>
  <c r="ACF125" i="1"/>
  <c r="ACF126" i="1"/>
  <c r="ACF128" i="1"/>
  <c r="ACF127" i="1"/>
  <c r="ACF124" i="1"/>
  <c r="ACF123" i="1"/>
  <c r="ACF121" i="1"/>
  <c r="ACF122" i="1"/>
  <c r="ACF117" i="1"/>
  <c r="ACF120" i="1"/>
  <c r="ACF119" i="1"/>
  <c r="ACF118" i="1"/>
  <c r="K100" i="1" a="1"/>
  <c r="K100" i="1" s="1"/>
  <c r="CS100" i="1" s="1"/>
  <c r="AB95" i="1"/>
  <c r="AA95" i="1" s="1"/>
  <c r="Z100" i="1" a="1"/>
  <c r="Z100" i="1" s="1"/>
  <c r="Z101" i="1" a="1"/>
  <c r="Z101" i="1" s="1"/>
  <c r="CP98" i="1"/>
  <c r="CS98" i="1"/>
  <c r="CI98" i="1"/>
  <c r="CZ98" i="1"/>
  <c r="CY98" i="1"/>
  <c r="CJ98" i="1"/>
  <c r="CV98" i="1"/>
  <c r="CO98" i="1"/>
  <c r="AAU96" i="1"/>
  <c r="ACH91" i="1"/>
  <c r="ACH90" i="1"/>
  <c r="ACF90" i="1"/>
  <c r="ACH85" i="1"/>
  <c r="ACH88" i="1"/>
  <c r="ACH87" i="1"/>
  <c r="ACH86" i="1"/>
  <c r="ACH89" i="1"/>
  <c r="ACH93" i="1"/>
  <c r="ACH94" i="1"/>
  <c r="ACK10" i="1"/>
  <c r="ACH92" i="1"/>
  <c r="EO94" i="1"/>
  <c r="W56" i="1"/>
  <c r="EU56" i="1" s="1"/>
  <c r="EU55" i="1"/>
  <c r="ACF89" i="1"/>
  <c r="ACF86" i="1"/>
  <c r="ACF87" i="1"/>
  <c r="ACF85" i="1"/>
  <c r="ACF88" i="1"/>
  <c r="ACI10" i="1"/>
  <c r="ACF94" i="1"/>
  <c r="ACF93" i="1"/>
  <c r="ACF92" i="1"/>
  <c r="ACF91" i="1"/>
  <c r="CY99" i="1"/>
  <c r="EV94" i="1"/>
  <c r="EW94" i="1"/>
  <c r="Y95" i="1"/>
  <c r="X95" i="1"/>
  <c r="W95" i="1"/>
  <c r="EU95" i="1" s="1"/>
  <c r="EN94" i="1"/>
  <c r="EP94" i="1"/>
  <c r="BR99" i="1"/>
  <c r="BQ99" i="1"/>
  <c r="BS99" i="1"/>
  <c r="BP99" i="1"/>
  <c r="CA99" i="1"/>
  <c r="BZ99" i="1"/>
  <c r="BO99" i="1"/>
  <c r="BX99" i="1"/>
  <c r="BN99" i="1"/>
  <c r="BW99" i="1"/>
  <c r="I101" i="1" a="1"/>
  <c r="I101" i="1" s="1"/>
  <c r="BX101" i="1" s="1"/>
  <c r="BV99" i="1"/>
  <c r="BU99" i="1"/>
  <c r="BT99" i="1"/>
  <c r="AF96" i="1"/>
  <c r="R96" i="1"/>
  <c r="AE96" i="1"/>
  <c r="O96" i="1"/>
  <c r="N96" i="1"/>
  <c r="AD96" i="1"/>
  <c r="AH96" i="1"/>
  <c r="AC96" i="1"/>
  <c r="S96" i="1"/>
  <c r="FZ96" i="1" s="1"/>
  <c r="Q96" i="1"/>
  <c r="FW96" i="1" s="1"/>
  <c r="AG96" i="1"/>
  <c r="P96" i="1"/>
  <c r="AL101" i="1" a="1"/>
  <c r="AL101" i="1" s="1"/>
  <c r="V95" i="1"/>
  <c r="M102" i="1" a="1"/>
  <c r="M102" i="1" s="1"/>
  <c r="XJ100" i="1"/>
  <c r="M103" i="1" a="1"/>
  <c r="M103" i="1" s="1"/>
  <c r="XJ101" i="1"/>
  <c r="AAX96" i="1"/>
  <c r="AAY96" i="1"/>
  <c r="AAW96" i="1"/>
  <c r="YV96" i="1"/>
  <c r="AAZ96" i="1"/>
  <c r="AAT96" i="1"/>
  <c r="AAR96" i="1"/>
  <c r="AAS96" i="1"/>
  <c r="AAN96" i="1"/>
  <c r="AAP96" i="1"/>
  <c r="AAO96" i="1"/>
  <c r="AAQ96" i="1"/>
  <c r="LV95" i="1"/>
  <c r="LB95" i="1"/>
  <c r="KH95" i="1"/>
  <c r="LU95" i="1"/>
  <c r="LA95" i="1"/>
  <c r="KG95" i="1"/>
  <c r="LT95" i="1"/>
  <c r="KZ95" i="1"/>
  <c r="KF95" i="1"/>
  <c r="LS95" i="1"/>
  <c r="KY95" i="1"/>
  <c r="KE95" i="1"/>
  <c r="LR95" i="1"/>
  <c r="KX95" i="1"/>
  <c r="KD95" i="1"/>
  <c r="LQ95" i="1"/>
  <c r="KW95" i="1"/>
  <c r="KC95" i="1"/>
  <c r="LP95" i="1"/>
  <c r="KV95" i="1"/>
  <c r="KB95" i="1"/>
  <c r="LO95" i="1"/>
  <c r="KU95" i="1"/>
  <c r="KA95" i="1"/>
  <c r="KT95" i="1"/>
  <c r="JZ95" i="1"/>
  <c r="KS95" i="1"/>
  <c r="JY95" i="1"/>
  <c r="KR95" i="1"/>
  <c r="JX95" i="1"/>
  <c r="KQ95" i="1"/>
  <c r="JW95" i="1"/>
  <c r="JV95" i="1"/>
  <c r="JU95" i="1"/>
  <c r="JT95" i="1"/>
  <c r="LN95" i="1"/>
  <c r="LM95" i="1"/>
  <c r="LL95" i="1"/>
  <c r="LK95" i="1"/>
  <c r="JS95" i="1"/>
  <c r="LJ95" i="1"/>
  <c r="LI95" i="1"/>
  <c r="LH95" i="1"/>
  <c r="LG95" i="1"/>
  <c r="LF95" i="1"/>
  <c r="LE95" i="1"/>
  <c r="LD95" i="1"/>
  <c r="ML95" i="1"/>
  <c r="LC95" i="1"/>
  <c r="MK95" i="1"/>
  <c r="MJ95" i="1"/>
  <c r="MI95" i="1"/>
  <c r="MH95" i="1"/>
  <c r="MG95" i="1"/>
  <c r="MF95" i="1"/>
  <c r="ME95" i="1"/>
  <c r="MD95" i="1"/>
  <c r="MC95" i="1"/>
  <c r="MB95" i="1"/>
  <c r="KP95" i="1"/>
  <c r="MA95" i="1"/>
  <c r="KO95" i="1"/>
  <c r="LZ95" i="1"/>
  <c r="KN95" i="1"/>
  <c r="LY95" i="1"/>
  <c r="KM95" i="1"/>
  <c r="LX95" i="1"/>
  <c r="KL95" i="1"/>
  <c r="LW95" i="1"/>
  <c r="KK95" i="1"/>
  <c r="KJ95" i="1"/>
  <c r="KI95" i="1"/>
  <c r="K101" i="1" a="1"/>
  <c r="K101" i="1" s="1"/>
  <c r="CS99" i="1"/>
  <c r="CV99" i="1"/>
  <c r="CZ99" i="1"/>
  <c r="CO99" i="1"/>
  <c r="CP99" i="1"/>
  <c r="CI99" i="1"/>
  <c r="CJ99" i="1"/>
  <c r="NI94" i="1"/>
  <c r="NI85" i="1"/>
  <c r="NI86" i="1"/>
  <c r="NI87" i="1"/>
  <c r="NI88" i="1"/>
  <c r="NI89" i="1"/>
  <c r="NI90" i="1"/>
  <c r="NI91" i="1"/>
  <c r="NI92" i="1"/>
  <c r="NI93" i="1"/>
  <c r="NE95" i="1"/>
  <c r="MZ95" i="1"/>
  <c r="NH95" i="1"/>
  <c r="MX95" i="1"/>
  <c r="MW95" i="1"/>
  <c r="MV95" i="1"/>
  <c r="MU95" i="1"/>
  <c r="MT95" i="1"/>
  <c r="MS95" i="1"/>
  <c r="MR95" i="1"/>
  <c r="MQ95" i="1"/>
  <c r="MP95" i="1"/>
  <c r="MO95" i="1"/>
  <c r="MN95" i="1"/>
  <c r="MM95" i="1"/>
  <c r="NI95" i="1"/>
  <c r="NG95" i="1"/>
  <c r="NF95" i="1"/>
  <c r="ND95" i="1"/>
  <c r="NC95" i="1"/>
  <c r="NA95" i="1"/>
  <c r="NB95" i="1"/>
  <c r="MY95" i="1"/>
  <c r="NK6" i="1"/>
  <c r="NJ12" i="1"/>
  <c r="ACG94" i="1"/>
  <c r="BY100" i="1"/>
  <c r="BT100" i="1"/>
  <c r="BV100" i="1"/>
  <c r="BX100" i="1"/>
  <c r="BR100" i="1"/>
  <c r="BQ100" i="1"/>
  <c r="BP100" i="1"/>
  <c r="BO100" i="1"/>
  <c r="BN100" i="1"/>
  <c r="I102" i="1" a="1"/>
  <c r="I102" i="1" s="1"/>
  <c r="BW100" i="1"/>
  <c r="BZ100" i="1"/>
  <c r="BS100" i="1"/>
  <c r="BU100" i="1"/>
  <c r="CA100" i="1"/>
  <c r="AK96" i="1"/>
  <c r="FV95" i="1"/>
  <c r="FU95" i="1"/>
  <c r="AM103" i="1" a="1"/>
  <c r="AM103" i="1" s="1"/>
  <c r="XI101" i="1"/>
  <c r="DQ94" i="1"/>
  <c r="FB94" i="1"/>
  <c r="DL94" i="1"/>
  <c r="DM94" i="1"/>
  <c r="DK94" i="1"/>
  <c r="DZ95" i="1"/>
  <c r="DY95" i="1"/>
  <c r="DX95" i="1"/>
  <c r="DW95" i="1"/>
  <c r="DV95" i="1"/>
  <c r="DU95" i="1"/>
  <c r="DT95" i="1"/>
  <c r="DS95" i="1"/>
  <c r="DR95" i="1"/>
  <c r="U95" i="1"/>
  <c r="T95" i="1"/>
  <c r="ACG88" i="1"/>
  <c r="ACG85" i="1"/>
  <c r="ACG87" i="1"/>
  <c r="ACG86" i="1"/>
  <c r="ACG89" i="1"/>
  <c r="ACG90" i="1"/>
  <c r="ACG91" i="1"/>
  <c r="ACG92" i="1"/>
  <c r="ACG93" i="1"/>
  <c r="FX95" i="1"/>
  <c r="FY95" i="1"/>
  <c r="AL104" i="1" a="1"/>
  <c r="AL104" i="1" s="1"/>
  <c r="ACF95" i="1"/>
  <c r="ABX95" i="1"/>
  <c r="JN95" i="1" a="1"/>
  <c r="JN95" i="1" s="1"/>
  <c r="ABF95" i="1"/>
  <c r="ABE95" i="1"/>
  <c r="JJ95" i="1" a="1"/>
  <c r="JJ95" i="1" s="1"/>
  <c r="JK95" i="1" s="1"/>
  <c r="JL95" i="1" s="1"/>
  <c r="JM95" i="1" s="1"/>
  <c r="ABD95" i="1"/>
  <c r="ABC95" i="1"/>
  <c r="JI95" i="1" a="1"/>
  <c r="JI95" i="1" s="1"/>
  <c r="ABB95" i="1"/>
  <c r="ACG95" i="1"/>
  <c r="ACE95" i="1"/>
  <c r="JE95" i="1" a="1"/>
  <c r="JE95" i="1" s="1"/>
  <c r="JF95" i="1" s="1"/>
  <c r="JG95" i="1" s="1"/>
  <c r="JH95" i="1" s="1"/>
  <c r="ACD95" i="1"/>
  <c r="ACC95" i="1"/>
  <c r="JD95" i="1" a="1"/>
  <c r="JD95" i="1" s="1"/>
  <c r="ACB95" i="1"/>
  <c r="ACA95" i="1"/>
  <c r="ABZ95" i="1"/>
  <c r="ABI95" i="1"/>
  <c r="ABK95" i="1"/>
  <c r="ABJ95" i="1"/>
  <c r="ABH95" i="1"/>
  <c r="ABG95" i="1"/>
  <c r="FT95" i="1"/>
  <c r="FS95" i="1"/>
  <c r="FR95" i="1"/>
  <c r="JO95" i="1" a="1"/>
  <c r="JO95" i="1" s="1"/>
  <c r="JP95" i="1" s="1"/>
  <c r="JQ95" i="1" s="1"/>
  <c r="JR95" i="1" s="1"/>
  <c r="ACH95" i="1"/>
  <c r="ABY95" i="1"/>
  <c r="ABW95" i="1"/>
  <c r="ABV95" i="1"/>
  <c r="ABU95" i="1"/>
  <c r="ABT95" i="1"/>
  <c r="ABS95" i="1"/>
  <c r="ABR95" i="1"/>
  <c r="ABQ95" i="1"/>
  <c r="ABP95" i="1"/>
  <c r="ABO95" i="1"/>
  <c r="ABM95" i="1"/>
  <c r="WM95" i="1"/>
  <c r="ABN95" i="1"/>
  <c r="ABL95" i="1"/>
  <c r="AAH100" i="1"/>
  <c r="AAB102" i="1" a="1"/>
  <c r="AAB102" i="1" s="1"/>
  <c r="H97" i="1"/>
  <c r="YZ105" i="1"/>
  <c r="ACJ10" i="1"/>
  <c r="U932" i="7"/>
  <c r="L931" i="7"/>
  <c r="U932" i="8"/>
  <c r="L931" i="8"/>
  <c r="U931" i="6"/>
  <c r="L930" i="6"/>
  <c r="YL13" i="1"/>
  <c r="YL130" i="1" s="1"/>
  <c r="YO13" i="1"/>
  <c r="YO130" i="1" s="1"/>
  <c r="YN13" i="1"/>
  <c r="YM13" i="1"/>
  <c r="YK13" i="1"/>
  <c r="ACJ126" i="1" l="1"/>
  <c r="ACJ128" i="1"/>
  <c r="ACJ127" i="1"/>
  <c r="ACJ124" i="1"/>
  <c r="ACJ123" i="1"/>
  <c r="ACJ122" i="1"/>
  <c r="ACJ120" i="1"/>
  <c r="ACJ125" i="1"/>
  <c r="ACJ121" i="1"/>
  <c r="ACJ119" i="1"/>
  <c r="ACJ118" i="1"/>
  <c r="ACJ117" i="1"/>
  <c r="NJ128" i="1"/>
  <c r="NJ126" i="1"/>
  <c r="NJ127" i="1"/>
  <c r="NJ123" i="1"/>
  <c r="NJ119" i="1"/>
  <c r="NJ125" i="1"/>
  <c r="NJ121" i="1"/>
  <c r="NJ120" i="1"/>
  <c r="NJ124" i="1"/>
  <c r="NJ122" i="1"/>
  <c r="NJ118" i="1"/>
  <c r="NJ117" i="1"/>
  <c r="ACI127" i="1"/>
  <c r="ACI126" i="1"/>
  <c r="ACI123" i="1"/>
  <c r="ACI128" i="1"/>
  <c r="ACI119" i="1"/>
  <c r="ACI121" i="1"/>
  <c r="ACI120" i="1"/>
  <c r="ACI124" i="1"/>
  <c r="ACI122" i="1"/>
  <c r="ACI125" i="1"/>
  <c r="ACI117" i="1"/>
  <c r="ACI118" i="1"/>
  <c r="ACK124" i="1"/>
  <c r="ACK127" i="1"/>
  <c r="ACK125" i="1"/>
  <c r="ACK128" i="1"/>
  <c r="ACK126" i="1"/>
  <c r="ACK120" i="1"/>
  <c r="ACK121" i="1"/>
  <c r="ACK122" i="1"/>
  <c r="ACK123" i="1"/>
  <c r="ACK118" i="1"/>
  <c r="ACK117" i="1"/>
  <c r="ACK119" i="1"/>
  <c r="CZ100" i="1"/>
  <c r="CI100" i="1"/>
  <c r="CY100" i="1"/>
  <c r="CJ100" i="1"/>
  <c r="CO100" i="1"/>
  <c r="CV100" i="1"/>
  <c r="K102" i="1" a="1"/>
  <c r="K102" i="1" s="1"/>
  <c r="CY102" i="1" s="1"/>
  <c r="CP100" i="1"/>
  <c r="AB96" i="1"/>
  <c r="AA96" i="1" s="1"/>
  <c r="Z103" i="1" a="1"/>
  <c r="Z103" i="1" s="1"/>
  <c r="Z102" i="1" a="1"/>
  <c r="Z102" i="1" s="1"/>
  <c r="ACN10" i="1"/>
  <c r="AAU97" i="1"/>
  <c r="ACK91" i="1"/>
  <c r="ACK90" i="1"/>
  <c r="ACK89" i="1"/>
  <c r="ACK88" i="1"/>
  <c r="ACK86" i="1"/>
  <c r="ACK87" i="1"/>
  <c r="ACK85" i="1"/>
  <c r="ACK95" i="1"/>
  <c r="ACK93" i="1"/>
  <c r="ACK92" i="1"/>
  <c r="ACK94" i="1"/>
  <c r="ACI93" i="1"/>
  <c r="ACI92" i="1"/>
  <c r="ACI91" i="1"/>
  <c r="EO95" i="1"/>
  <c r="ACI89" i="1"/>
  <c r="ACI87" i="1"/>
  <c r="ACI86" i="1"/>
  <c r="ACI85" i="1"/>
  <c r="ACI88" i="1"/>
  <c r="ACL10" i="1"/>
  <c r="ACI94" i="1"/>
  <c r="ACI95" i="1"/>
  <c r="ACI90" i="1"/>
  <c r="CO101" i="1"/>
  <c r="EV95" i="1"/>
  <c r="EW95" i="1"/>
  <c r="Y96" i="1"/>
  <c r="X96" i="1"/>
  <c r="W96" i="1"/>
  <c r="EU96" i="1" s="1"/>
  <c r="EN95" i="1"/>
  <c r="EP95" i="1"/>
  <c r="BT101" i="1"/>
  <c r="BZ101" i="1"/>
  <c r="BO101" i="1"/>
  <c r="BR101" i="1"/>
  <c r="BQ101" i="1"/>
  <c r="BV101" i="1"/>
  <c r="BU101" i="1"/>
  <c r="CA101" i="1"/>
  <c r="BY101" i="1"/>
  <c r="I103" i="1" a="1"/>
  <c r="I103" i="1" s="1"/>
  <c r="BT103" i="1" s="1"/>
  <c r="BW101" i="1"/>
  <c r="BP101" i="1"/>
  <c r="BN101" i="1"/>
  <c r="BS101" i="1"/>
  <c r="P97" i="1"/>
  <c r="O97" i="1"/>
  <c r="S97" i="1"/>
  <c r="FZ97" i="1" s="1"/>
  <c r="Q97" i="1"/>
  <c r="FW97" i="1" s="1"/>
  <c r="AH97" i="1"/>
  <c r="R97" i="1"/>
  <c r="N97" i="1"/>
  <c r="AG97" i="1"/>
  <c r="AF97" i="1"/>
  <c r="AC97" i="1"/>
  <c r="AE97" i="1"/>
  <c r="AD97" i="1"/>
  <c r="AL103" i="1" a="1"/>
  <c r="AL103" i="1" s="1"/>
  <c r="V96" i="1"/>
  <c r="M105" i="1" a="1"/>
  <c r="M105" i="1" s="1"/>
  <c r="XJ105" i="1" s="1"/>
  <c r="XJ103" i="1"/>
  <c r="M104" i="1" a="1"/>
  <c r="M104" i="1" s="1"/>
  <c r="XJ104" i="1" s="1"/>
  <c r="XJ102" i="1"/>
  <c r="AAX97" i="1"/>
  <c r="AAY97" i="1"/>
  <c r="AAW97" i="1"/>
  <c r="YV97" i="1"/>
  <c r="AAZ97" i="1"/>
  <c r="AAT97" i="1"/>
  <c r="AAR97" i="1"/>
  <c r="AAS97" i="1"/>
  <c r="AAQ97" i="1"/>
  <c r="AAO97" i="1"/>
  <c r="AAP97" i="1"/>
  <c r="AAN97" i="1"/>
  <c r="CY101" i="1"/>
  <c r="CZ101" i="1"/>
  <c r="CP101" i="1"/>
  <c r="CV101" i="1"/>
  <c r="CI101" i="1"/>
  <c r="CJ101" i="1"/>
  <c r="CS101" i="1"/>
  <c r="K103" i="1" a="1"/>
  <c r="K103" i="1" s="1"/>
  <c r="JV96" i="1"/>
  <c r="JU96" i="1"/>
  <c r="JT96" i="1"/>
  <c r="JS96" i="1"/>
  <c r="ML96" i="1"/>
  <c r="MK96" i="1"/>
  <c r="MJ96" i="1"/>
  <c r="MI96" i="1"/>
  <c r="MH96" i="1"/>
  <c r="LN96" i="1"/>
  <c r="MG96" i="1"/>
  <c r="LM96" i="1"/>
  <c r="MF96" i="1"/>
  <c r="LL96" i="1"/>
  <c r="ME96" i="1"/>
  <c r="LK96" i="1"/>
  <c r="MD96" i="1"/>
  <c r="LJ96" i="1"/>
  <c r="KP96" i="1"/>
  <c r="MC96" i="1"/>
  <c r="LI96" i="1"/>
  <c r="KO96" i="1"/>
  <c r="MB96" i="1"/>
  <c r="LH96" i="1"/>
  <c r="KN96" i="1"/>
  <c r="LT96" i="1"/>
  <c r="KH96" i="1"/>
  <c r="LS96" i="1"/>
  <c r="KG96" i="1"/>
  <c r="LR96" i="1"/>
  <c r="KF96" i="1"/>
  <c r="LQ96" i="1"/>
  <c r="KE96" i="1"/>
  <c r="LP96" i="1"/>
  <c r="KD96" i="1"/>
  <c r="LO96" i="1"/>
  <c r="KC96" i="1"/>
  <c r="KB96" i="1"/>
  <c r="KA96" i="1"/>
  <c r="JZ96" i="1"/>
  <c r="JY96" i="1"/>
  <c r="LG96" i="1"/>
  <c r="JX96" i="1"/>
  <c r="LF96" i="1"/>
  <c r="JW96" i="1"/>
  <c r="LE96" i="1"/>
  <c r="LD96" i="1"/>
  <c r="LC96" i="1"/>
  <c r="LB96" i="1"/>
  <c r="KI96" i="1"/>
  <c r="LA96" i="1"/>
  <c r="LU96" i="1"/>
  <c r="KZ96" i="1"/>
  <c r="KY96" i="1"/>
  <c r="KX96" i="1"/>
  <c r="KW96" i="1"/>
  <c r="KV96" i="1"/>
  <c r="KU96" i="1"/>
  <c r="KT96" i="1"/>
  <c r="KS96" i="1"/>
  <c r="MA96" i="1"/>
  <c r="KR96" i="1"/>
  <c r="LZ96" i="1"/>
  <c r="KQ96" i="1"/>
  <c r="LY96" i="1"/>
  <c r="KM96" i="1"/>
  <c r="LX96" i="1"/>
  <c r="KL96" i="1"/>
  <c r="LW96" i="1"/>
  <c r="KK96" i="1"/>
  <c r="LV96" i="1"/>
  <c r="KJ96" i="1"/>
  <c r="NJ86" i="1"/>
  <c r="NJ85" i="1"/>
  <c r="NJ87" i="1"/>
  <c r="NJ88" i="1"/>
  <c r="NJ89" i="1"/>
  <c r="NJ90" i="1"/>
  <c r="NJ91" i="1"/>
  <c r="NJ92" i="1"/>
  <c r="NJ93" i="1"/>
  <c r="NJ94" i="1"/>
  <c r="NJ95" i="1"/>
  <c r="MX96" i="1"/>
  <c r="MS96" i="1"/>
  <c r="MM96" i="1"/>
  <c r="NJ96" i="1"/>
  <c r="NI96" i="1"/>
  <c r="NH96" i="1"/>
  <c r="MR96" i="1"/>
  <c r="MQ96" i="1"/>
  <c r="MP96" i="1"/>
  <c r="MO96" i="1"/>
  <c r="MN96" i="1"/>
  <c r="MU96" i="1"/>
  <c r="NG96" i="1"/>
  <c r="NF96" i="1"/>
  <c r="NE96" i="1"/>
  <c r="ND96" i="1"/>
  <c r="NC96" i="1"/>
  <c r="NB96" i="1"/>
  <c r="NA96" i="1"/>
  <c r="MZ96" i="1"/>
  <c r="MY96" i="1"/>
  <c r="MW96" i="1"/>
  <c r="MV96" i="1"/>
  <c r="MT96" i="1"/>
  <c r="NL6" i="1"/>
  <c r="NK12" i="1"/>
  <c r="BZ102" i="1"/>
  <c r="BY102" i="1"/>
  <c r="BX102" i="1"/>
  <c r="BW102" i="1"/>
  <c r="BV102" i="1"/>
  <c r="BT102" i="1"/>
  <c r="BS102" i="1"/>
  <c r="BR102" i="1"/>
  <c r="BQ102" i="1"/>
  <c r="BP102" i="1"/>
  <c r="BO102" i="1"/>
  <c r="BN102" i="1"/>
  <c r="CA102" i="1"/>
  <c r="BU102" i="1"/>
  <c r="I104" i="1" a="1"/>
  <c r="I104" i="1" s="1"/>
  <c r="AK97" i="1"/>
  <c r="FV96" i="1"/>
  <c r="FU96" i="1"/>
  <c r="XI103" i="1"/>
  <c r="AM105" i="1" a="1"/>
  <c r="AM105" i="1" s="1"/>
  <c r="XI105" i="1" s="1"/>
  <c r="DZ96" i="1"/>
  <c r="DW96" i="1"/>
  <c r="DV96" i="1"/>
  <c r="DU96" i="1"/>
  <c r="DT96" i="1"/>
  <c r="DS96" i="1"/>
  <c r="DR96" i="1"/>
  <c r="DY96" i="1"/>
  <c r="DX96" i="1"/>
  <c r="U96" i="1"/>
  <c r="T96" i="1"/>
  <c r="DQ95" i="1"/>
  <c r="FB95" i="1"/>
  <c r="ACJ86" i="1"/>
  <c r="ACJ88" i="1"/>
  <c r="ACJ85" i="1"/>
  <c r="ACJ87" i="1"/>
  <c r="ACJ89" i="1"/>
  <c r="ACJ90" i="1"/>
  <c r="ACJ91" i="1"/>
  <c r="ACJ92" i="1"/>
  <c r="ACJ93" i="1"/>
  <c r="ACJ94" i="1"/>
  <c r="ABM96" i="1"/>
  <c r="ACK96" i="1"/>
  <c r="ABE96" i="1"/>
  <c r="ABZ96" i="1"/>
  <c r="JJ96" i="1" a="1"/>
  <c r="JJ96" i="1" s="1"/>
  <c r="JK96" i="1" s="1"/>
  <c r="JL96" i="1" s="1"/>
  <c r="JM96" i="1" s="1"/>
  <c r="FR96" i="1"/>
  <c r="ABU96" i="1"/>
  <c r="ABR96" i="1"/>
  <c r="ABQ96" i="1"/>
  <c r="JD96" i="1" a="1"/>
  <c r="JD96" i="1" s="1"/>
  <c r="ABK96" i="1"/>
  <c r="ABJ96" i="1"/>
  <c r="ABI96" i="1"/>
  <c r="ABH96" i="1"/>
  <c r="ABG96" i="1"/>
  <c r="ABC96" i="1"/>
  <c r="ABB96" i="1"/>
  <c r="JO96" i="1" a="1"/>
  <c r="JO96" i="1" s="1"/>
  <c r="JP96" i="1" s="1"/>
  <c r="JQ96" i="1" s="1"/>
  <c r="JR96" i="1" s="1"/>
  <c r="ACJ96" i="1"/>
  <c r="WM96" i="1"/>
  <c r="ACI96" i="1"/>
  <c r="JN96" i="1" a="1"/>
  <c r="JN96" i="1" s="1"/>
  <c r="ACE96" i="1"/>
  <c r="ACA96" i="1"/>
  <c r="ABW96" i="1"/>
  <c r="JE96" i="1" a="1"/>
  <c r="JE96" i="1" s="1"/>
  <c r="JF96" i="1" s="1"/>
  <c r="JG96" i="1" s="1"/>
  <c r="JH96" i="1" s="1"/>
  <c r="ABV96" i="1"/>
  <c r="JI96" i="1" a="1"/>
  <c r="JI96" i="1" s="1"/>
  <c r="ACH96" i="1"/>
  <c r="ACG96" i="1"/>
  <c r="ACF96" i="1"/>
  <c r="ACD96" i="1"/>
  <c r="ACC96" i="1"/>
  <c r="ACB96" i="1"/>
  <c r="ABY96" i="1"/>
  <c r="ABX96" i="1"/>
  <c r="ABT96" i="1"/>
  <c r="ABS96" i="1"/>
  <c r="ABP96" i="1"/>
  <c r="ABO96" i="1"/>
  <c r="ABN96" i="1"/>
  <c r="FT96" i="1"/>
  <c r="ABF96" i="1"/>
  <c r="FS96" i="1"/>
  <c r="ABL96" i="1"/>
  <c r="ABD96" i="1"/>
  <c r="ACJ95" i="1"/>
  <c r="DM95" i="1"/>
  <c r="DL95" i="1"/>
  <c r="DK95" i="1"/>
  <c r="FY96" i="1"/>
  <c r="FX96" i="1"/>
  <c r="AAH102" i="1"/>
  <c r="AAB104" i="1" a="1"/>
  <c r="AAB104" i="1" s="1"/>
  <c r="AAH104" i="1" s="1"/>
  <c r="ACN90" i="1"/>
  <c r="H98" i="1"/>
  <c r="ACM10" i="1"/>
  <c r="U932" i="6"/>
  <c r="L931" i="6"/>
  <c r="U933" i="8"/>
  <c r="L932" i="8"/>
  <c r="U933" i="7"/>
  <c r="L932" i="7"/>
  <c r="YL14" i="1"/>
  <c r="YL17" i="1" s="1"/>
  <c r="YL18" i="1" s="1" a="1"/>
  <c r="YL18" i="1" s="1"/>
  <c r="YM130" i="1"/>
  <c r="YM14" i="1"/>
  <c r="YM17" i="1" s="1"/>
  <c r="YM18" i="1" s="1" a="1"/>
  <c r="YM18" i="1" s="1"/>
  <c r="YN130" i="1"/>
  <c r="YN14" i="1"/>
  <c r="YN17" i="1" s="1"/>
  <c r="YN18" i="1" s="1" a="1"/>
  <c r="YN18" i="1" s="1"/>
  <c r="YK130" i="1"/>
  <c r="YK14" i="1"/>
  <c r="YK17" i="1" s="1"/>
  <c r="YK18" i="1" s="1" a="1"/>
  <c r="YK18" i="1" s="1"/>
  <c r="YO14" i="1"/>
  <c r="YO17" i="1" s="1"/>
  <c r="YO18" i="1" s="1" a="1"/>
  <c r="YO18" i="1" s="1"/>
  <c r="K104" i="1" l="1" a="1"/>
  <c r="K104" i="1" s="1"/>
  <c r="CJ102" i="1"/>
  <c r="CI102" i="1"/>
  <c r="CZ102" i="1"/>
  <c r="CO102" i="1"/>
  <c r="CP102" i="1"/>
  <c r="CV102" i="1"/>
  <c r="CS102" i="1"/>
  <c r="ACN124" i="1"/>
  <c r="ACN126" i="1"/>
  <c r="ACN125" i="1"/>
  <c r="ACN127" i="1"/>
  <c r="ACN128" i="1"/>
  <c r="ACN122" i="1"/>
  <c r="ACN119" i="1"/>
  <c r="ACN123" i="1"/>
  <c r="ACN118" i="1"/>
  <c r="ACN117" i="1"/>
  <c r="ACN120" i="1"/>
  <c r="ACN121" i="1"/>
  <c r="ACM128" i="1"/>
  <c r="ACM126" i="1"/>
  <c r="ACM124" i="1"/>
  <c r="ACM127" i="1"/>
  <c r="ACM125" i="1"/>
  <c r="ACM122" i="1"/>
  <c r="ACM121" i="1"/>
  <c r="ACM120" i="1"/>
  <c r="ACM123" i="1"/>
  <c r="ACM119" i="1"/>
  <c r="ACM117" i="1"/>
  <c r="ACM118" i="1"/>
  <c r="ACL128" i="1"/>
  <c r="ACL126" i="1"/>
  <c r="ACL127" i="1"/>
  <c r="ACL123" i="1"/>
  <c r="ACL118" i="1"/>
  <c r="ACL119" i="1"/>
  <c r="ACL125" i="1"/>
  <c r="ACL122" i="1"/>
  <c r="ACL124" i="1"/>
  <c r="ACL120" i="1"/>
  <c r="ACL117" i="1"/>
  <c r="ACL121" i="1"/>
  <c r="NK127" i="1"/>
  <c r="NK124" i="1"/>
  <c r="NK125" i="1"/>
  <c r="NK126" i="1"/>
  <c r="NK128" i="1"/>
  <c r="NK121" i="1"/>
  <c r="NK118" i="1"/>
  <c r="NK119" i="1"/>
  <c r="NK120" i="1"/>
  <c r="NK122" i="1"/>
  <c r="NK123" i="1"/>
  <c r="NK117" i="1"/>
  <c r="AB97" i="1"/>
  <c r="AA97" i="1" s="1"/>
  <c r="Z104" i="1" a="1"/>
  <c r="Z104" i="1" s="1"/>
  <c r="Z105" i="1" a="1"/>
  <c r="Z105" i="1" s="1"/>
  <c r="ACN87" i="1"/>
  <c r="ACN88" i="1"/>
  <c r="ACN86" i="1"/>
  <c r="ACN96" i="1"/>
  <c r="ACN89" i="1"/>
  <c r="ACN85" i="1"/>
  <c r="ACQ10" i="1"/>
  <c r="ACN95" i="1"/>
  <c r="ACN94" i="1"/>
  <c r="ACN93" i="1"/>
  <c r="ACN92" i="1"/>
  <c r="ACN91" i="1"/>
  <c r="AAU98" i="1"/>
  <c r="ACL92" i="1"/>
  <c r="ACL93" i="1"/>
  <c r="ACL95" i="1"/>
  <c r="ACL87" i="1"/>
  <c r="ACL86" i="1"/>
  <c r="ACO10" i="1"/>
  <c r="ACL88" i="1"/>
  <c r="ACL85" i="1"/>
  <c r="ACL89" i="1"/>
  <c r="ACL90" i="1"/>
  <c r="ACL96" i="1"/>
  <c r="ACL91" i="1"/>
  <c r="ACL94" i="1"/>
  <c r="EO96" i="1"/>
  <c r="K105" i="1" a="1"/>
  <c r="K105" i="1" s="1"/>
  <c r="EV96" i="1"/>
  <c r="EW96" i="1"/>
  <c r="X97" i="1"/>
  <c r="W97" i="1"/>
  <c r="EU97" i="1" s="1"/>
  <c r="Y97" i="1"/>
  <c r="EP96" i="1"/>
  <c r="EN96" i="1"/>
  <c r="BN103" i="1"/>
  <c r="BO103" i="1"/>
  <c r="I105" i="1" a="1"/>
  <c r="I105" i="1" s="1"/>
  <c r="BW105" i="1" s="1"/>
  <c r="BQ103" i="1"/>
  <c r="BP103" i="1"/>
  <c r="BY103" i="1"/>
  <c r="BX103" i="1"/>
  <c r="BW103" i="1"/>
  <c r="BV103" i="1"/>
  <c r="BS103" i="1"/>
  <c r="BZ103" i="1"/>
  <c r="BR103" i="1"/>
  <c r="CA103" i="1"/>
  <c r="BU103" i="1"/>
  <c r="Q98" i="1"/>
  <c r="FW98" i="1" s="1"/>
  <c r="P98" i="1"/>
  <c r="O98" i="1"/>
  <c r="AF98" i="1"/>
  <c r="AD98" i="1"/>
  <c r="AC98" i="1"/>
  <c r="N98" i="1"/>
  <c r="AE98" i="1"/>
  <c r="R98" i="1"/>
  <c r="AH98" i="1"/>
  <c r="AG98" i="1"/>
  <c r="S98" i="1"/>
  <c r="FZ98" i="1" s="1"/>
  <c r="AL105" i="1" a="1"/>
  <c r="AL105" i="1" s="1"/>
  <c r="V97" i="1"/>
  <c r="AAX98" i="1"/>
  <c r="AAY98" i="1"/>
  <c r="CZ103" i="1"/>
  <c r="CO103" i="1"/>
  <c r="CP103" i="1"/>
  <c r="CS103" i="1"/>
  <c r="CV103" i="1"/>
  <c r="CI103" i="1"/>
  <c r="CY103" i="1"/>
  <c r="CJ103" i="1"/>
  <c r="AAW98" i="1"/>
  <c r="YV98" i="1"/>
  <c r="AAZ98" i="1"/>
  <c r="AAT98" i="1"/>
  <c r="AAR98" i="1"/>
  <c r="AAS98" i="1"/>
  <c r="AAP98" i="1"/>
  <c r="AAQ98" i="1"/>
  <c r="AAO98" i="1"/>
  <c r="AAN98" i="1"/>
  <c r="MD97" i="1"/>
  <c r="LJ97" i="1"/>
  <c r="KP97" i="1"/>
  <c r="MC97" i="1"/>
  <c r="LI97" i="1"/>
  <c r="KO97" i="1"/>
  <c r="MB97" i="1"/>
  <c r="LH97" i="1"/>
  <c r="KN97" i="1"/>
  <c r="MA97" i="1"/>
  <c r="LG97" i="1"/>
  <c r="KM97" i="1"/>
  <c r="LZ97" i="1"/>
  <c r="LF97" i="1"/>
  <c r="KL97" i="1"/>
  <c r="LY97" i="1"/>
  <c r="LE97" i="1"/>
  <c r="KK97" i="1"/>
  <c r="LX97" i="1"/>
  <c r="LD97" i="1"/>
  <c r="KJ97" i="1"/>
  <c r="LW97" i="1"/>
  <c r="LC97" i="1"/>
  <c r="KI97" i="1"/>
  <c r="LV97" i="1"/>
  <c r="LB97" i="1"/>
  <c r="KH97" i="1"/>
  <c r="LU97" i="1"/>
  <c r="LA97" i="1"/>
  <c r="KG97" i="1"/>
  <c r="LT97" i="1"/>
  <c r="KZ97" i="1"/>
  <c r="KF97" i="1"/>
  <c r="LS97" i="1"/>
  <c r="KY97" i="1"/>
  <c r="KE97" i="1"/>
  <c r="LR97" i="1"/>
  <c r="KX97" i="1"/>
  <c r="KD97" i="1"/>
  <c r="LQ97" i="1"/>
  <c r="KW97" i="1"/>
  <c r="KC97" i="1"/>
  <c r="LP97" i="1"/>
  <c r="KV97" i="1"/>
  <c r="KB97" i="1"/>
  <c r="MJ97" i="1"/>
  <c r="MI97" i="1"/>
  <c r="MH97" i="1"/>
  <c r="MG97" i="1"/>
  <c r="MF97" i="1"/>
  <c r="ME97" i="1"/>
  <c r="LO97" i="1"/>
  <c r="KA97" i="1"/>
  <c r="JZ97" i="1"/>
  <c r="JY97" i="1"/>
  <c r="JX97" i="1"/>
  <c r="MK97" i="1"/>
  <c r="JW97" i="1"/>
  <c r="JV97" i="1"/>
  <c r="JU97" i="1"/>
  <c r="JT97" i="1"/>
  <c r="JS97" i="1"/>
  <c r="LN97" i="1"/>
  <c r="LM97" i="1"/>
  <c r="LL97" i="1"/>
  <c r="LK97" i="1"/>
  <c r="KU97" i="1"/>
  <c r="KT97" i="1"/>
  <c r="KS97" i="1"/>
  <c r="KR97" i="1"/>
  <c r="KQ97" i="1"/>
  <c r="ML97" i="1"/>
  <c r="NK86" i="1"/>
  <c r="NK85" i="1"/>
  <c r="NK87" i="1"/>
  <c r="NK88" i="1"/>
  <c r="NK89" i="1"/>
  <c r="NK90" i="1"/>
  <c r="NK91" i="1"/>
  <c r="NK92" i="1"/>
  <c r="NK93" i="1"/>
  <c r="NK94" i="1"/>
  <c r="NK95" i="1"/>
  <c r="NK96" i="1"/>
  <c r="MQ97" i="1"/>
  <c r="MU97" i="1"/>
  <c r="MO97" i="1"/>
  <c r="NJ97" i="1"/>
  <c r="NI97" i="1"/>
  <c r="NH97" i="1"/>
  <c r="NG97" i="1"/>
  <c r="NF97" i="1"/>
  <c r="NE97" i="1"/>
  <c r="ND97" i="1"/>
  <c r="NC97" i="1"/>
  <c r="NB97" i="1"/>
  <c r="NA97" i="1"/>
  <c r="MZ97" i="1"/>
  <c r="MY97" i="1"/>
  <c r="MX97" i="1"/>
  <c r="MW97" i="1"/>
  <c r="NK97" i="1"/>
  <c r="MV97" i="1"/>
  <c r="MT97" i="1"/>
  <c r="MS97" i="1"/>
  <c r="MR97" i="1"/>
  <c r="MP97" i="1"/>
  <c r="MN97" i="1"/>
  <c r="MM97" i="1"/>
  <c r="NM6" i="1"/>
  <c r="NL12" i="1"/>
  <c r="ACM96" i="1"/>
  <c r="CA104" i="1"/>
  <c r="BY104" i="1"/>
  <c r="BX104" i="1"/>
  <c r="BW104" i="1"/>
  <c r="BV104" i="1"/>
  <c r="BS104" i="1"/>
  <c r="BU104" i="1"/>
  <c r="BR104" i="1"/>
  <c r="BO104" i="1"/>
  <c r="BT104" i="1"/>
  <c r="BP104" i="1"/>
  <c r="BQ104" i="1"/>
  <c r="BZ104" i="1"/>
  <c r="BN104" i="1"/>
  <c r="AK98" i="1"/>
  <c r="FU97" i="1"/>
  <c r="FV97" i="1"/>
  <c r="CV104" i="1"/>
  <c r="CJ104" i="1"/>
  <c r="CI104" i="1"/>
  <c r="CZ104" i="1"/>
  <c r="CY104" i="1"/>
  <c r="CS104" i="1"/>
  <c r="CP104" i="1"/>
  <c r="CO104" i="1"/>
  <c r="FY97" i="1"/>
  <c r="FX97" i="1"/>
  <c r="T97" i="1"/>
  <c r="DZ97" i="1"/>
  <c r="DY97" i="1"/>
  <c r="DV97" i="1"/>
  <c r="DU97" i="1"/>
  <c r="DT97" i="1"/>
  <c r="DS97" i="1"/>
  <c r="DR97" i="1"/>
  <c r="U97" i="1"/>
  <c r="DX97" i="1"/>
  <c r="DW97" i="1"/>
  <c r="ABO97" i="1"/>
  <c r="ABJ97" i="1"/>
  <c r="ACM97" i="1"/>
  <c r="ABG97" i="1"/>
  <c r="ACL97" i="1"/>
  <c r="ABF97" i="1"/>
  <c r="ACE97" i="1"/>
  <c r="ACD97" i="1"/>
  <c r="JO97" i="1" a="1"/>
  <c r="JO97" i="1" s="1"/>
  <c r="JP97" i="1" s="1"/>
  <c r="JQ97" i="1" s="1"/>
  <c r="JR97" i="1" s="1"/>
  <c r="ACC97" i="1"/>
  <c r="ACB97" i="1"/>
  <c r="ABZ97" i="1"/>
  <c r="ABY97" i="1"/>
  <c r="ABX97" i="1"/>
  <c r="ABW97" i="1"/>
  <c r="JJ97" i="1" a="1"/>
  <c r="JJ97" i="1" s="1"/>
  <c r="JK97" i="1" s="1"/>
  <c r="JL97" i="1" s="1"/>
  <c r="JM97" i="1" s="1"/>
  <c r="ABV97" i="1"/>
  <c r="ABU97" i="1"/>
  <c r="JI97" i="1" a="1"/>
  <c r="JI97" i="1" s="1"/>
  <c r="FR97" i="1"/>
  <c r="ABT97" i="1"/>
  <c r="ACG97" i="1"/>
  <c r="ABL97" i="1"/>
  <c r="ABK97" i="1"/>
  <c r="ABI97" i="1"/>
  <c r="ABH97" i="1"/>
  <c r="ABE97" i="1"/>
  <c r="ABD97" i="1"/>
  <c r="ABC97" i="1"/>
  <c r="ABB97" i="1"/>
  <c r="WM97" i="1"/>
  <c r="ACN97" i="1"/>
  <c r="ACK97" i="1"/>
  <c r="ACJ97" i="1"/>
  <c r="ACI97" i="1"/>
  <c r="ACH97" i="1"/>
  <c r="ACF97" i="1"/>
  <c r="ACA97" i="1"/>
  <c r="ABS97" i="1"/>
  <c r="ABR97" i="1"/>
  <c r="ABQ97" i="1"/>
  <c r="ABN97" i="1"/>
  <c r="ABP97" i="1"/>
  <c r="JD97" i="1" a="1"/>
  <c r="JD97" i="1" s="1"/>
  <c r="ABM97" i="1"/>
  <c r="FT97" i="1"/>
  <c r="FS97" i="1"/>
  <c r="JN97" i="1" a="1"/>
  <c r="JN97" i="1" s="1"/>
  <c r="JE97" i="1" a="1"/>
  <c r="JE97" i="1" s="1"/>
  <c r="JF97" i="1" s="1"/>
  <c r="JG97" i="1" s="1"/>
  <c r="JH97" i="1" s="1"/>
  <c r="ACQ85" i="1"/>
  <c r="ACQ88" i="1"/>
  <c r="ACQ86" i="1"/>
  <c r="ACQ87" i="1"/>
  <c r="ACQ89" i="1"/>
  <c r="ACQ90" i="1"/>
  <c r="ACQ91" i="1"/>
  <c r="ACQ92" i="1"/>
  <c r="ACQ93" i="1"/>
  <c r="ACQ94" i="1"/>
  <c r="ACQ95" i="1"/>
  <c r="H99" i="1"/>
  <c r="ACM85" i="1"/>
  <c r="ACM86" i="1"/>
  <c r="ACM88" i="1"/>
  <c r="ACM87" i="1"/>
  <c r="ACM89" i="1"/>
  <c r="ACM90" i="1"/>
  <c r="ACM91" i="1"/>
  <c r="ACM92" i="1"/>
  <c r="ACM93" i="1"/>
  <c r="ACM94" i="1"/>
  <c r="ACM95" i="1"/>
  <c r="DQ96" i="1"/>
  <c r="FB96" i="1"/>
  <c r="DM96" i="1"/>
  <c r="DL96" i="1"/>
  <c r="DK96" i="1"/>
  <c r="ACP10" i="1"/>
  <c r="U934" i="7"/>
  <c r="L933" i="7"/>
  <c r="U934" i="8"/>
  <c r="L933" i="8"/>
  <c r="U933" i="6"/>
  <c r="L932" i="6"/>
  <c r="ACT10" i="1"/>
  <c r="BB16" i="1"/>
  <c r="BB15" i="1"/>
  <c r="BB14" i="1"/>
  <c r="T1138" i="4"/>
  <c r="L13" i="1"/>
  <c r="ACO125" i="1" l="1"/>
  <c r="ACO127" i="1"/>
  <c r="ACO128" i="1"/>
  <c r="ACO126" i="1"/>
  <c r="ACO120" i="1"/>
  <c r="ACO123" i="1"/>
  <c r="ACO122" i="1"/>
  <c r="ACO124" i="1"/>
  <c r="ACO117" i="1"/>
  <c r="ACO121" i="1"/>
  <c r="ACO118" i="1"/>
  <c r="ACO119" i="1"/>
  <c r="NL124" i="1"/>
  <c r="NL128" i="1"/>
  <c r="NL125" i="1"/>
  <c r="NL126" i="1"/>
  <c r="NL127" i="1"/>
  <c r="NL120" i="1"/>
  <c r="NL123" i="1"/>
  <c r="NL121" i="1"/>
  <c r="NL118" i="1"/>
  <c r="NL122" i="1"/>
  <c r="NL119" i="1"/>
  <c r="NL117" i="1"/>
  <c r="ACT124" i="1"/>
  <c r="ACT126" i="1"/>
  <c r="ACT127" i="1"/>
  <c r="ACT128" i="1"/>
  <c r="ACT121" i="1"/>
  <c r="ACT123" i="1"/>
  <c r="ACT119" i="1"/>
  <c r="ACT118" i="1"/>
  <c r="ACT122" i="1"/>
  <c r="ACT120" i="1"/>
  <c r="ACT117" i="1"/>
  <c r="ACT125" i="1"/>
  <c r="ACP124" i="1"/>
  <c r="ACP127" i="1"/>
  <c r="ACP126" i="1"/>
  <c r="ACP128" i="1"/>
  <c r="ACP123" i="1"/>
  <c r="ACP121" i="1"/>
  <c r="ACP118" i="1"/>
  <c r="ACP119" i="1"/>
  <c r="ACP125" i="1"/>
  <c r="ACP122" i="1"/>
  <c r="ACP120" i="1"/>
  <c r="ACP117" i="1"/>
  <c r="ACQ126" i="1"/>
  <c r="ACQ123" i="1"/>
  <c r="ACQ128" i="1"/>
  <c r="ACQ127" i="1"/>
  <c r="ACQ122" i="1"/>
  <c r="ACQ124" i="1"/>
  <c r="ACQ119" i="1"/>
  <c r="ACQ125" i="1"/>
  <c r="ACQ120" i="1"/>
  <c r="ACQ121" i="1"/>
  <c r="ACQ118" i="1"/>
  <c r="ACQ117" i="1"/>
  <c r="AB98" i="1"/>
  <c r="AA98" i="1" s="1"/>
  <c r="ACQ96" i="1"/>
  <c r="ACQ97" i="1"/>
  <c r="ACO97" i="1"/>
  <c r="ACO96" i="1"/>
  <c r="ACO93" i="1"/>
  <c r="ACO90" i="1"/>
  <c r="ACO92" i="1"/>
  <c r="ACO94" i="1"/>
  <c r="ACO89" i="1"/>
  <c r="ACO95" i="1"/>
  <c r="AAU99" i="1"/>
  <c r="ACR10" i="1"/>
  <c r="ACO88" i="1"/>
  <c r="ACO86" i="1"/>
  <c r="ACO87" i="1"/>
  <c r="ACO85" i="1"/>
  <c r="ACO91" i="1"/>
  <c r="CP105" i="1"/>
  <c r="EO97" i="1"/>
  <c r="CY105" i="1"/>
  <c r="CI105" i="1"/>
  <c r="CS105" i="1"/>
  <c r="CV105" i="1"/>
  <c r="CZ105" i="1"/>
  <c r="CO105" i="1"/>
  <c r="CJ105" i="1"/>
  <c r="EW97" i="1"/>
  <c r="EV97" i="1"/>
  <c r="W98" i="1"/>
  <c r="EU98" i="1" s="1"/>
  <c r="Y98" i="1"/>
  <c r="X98" i="1"/>
  <c r="BN105" i="1"/>
  <c r="BQ105" i="1"/>
  <c r="BX105" i="1"/>
  <c r="CA105" i="1"/>
  <c r="BR105" i="1"/>
  <c r="BO105" i="1"/>
  <c r="BY105" i="1"/>
  <c r="BS105" i="1"/>
  <c r="BU105" i="1"/>
  <c r="BZ105" i="1"/>
  <c r="BV105" i="1"/>
  <c r="BP105" i="1"/>
  <c r="EP97" i="1"/>
  <c r="EN97" i="1"/>
  <c r="BT105" i="1"/>
  <c r="O99" i="1"/>
  <c r="R99" i="1"/>
  <c r="AD99" i="1"/>
  <c r="P99" i="1"/>
  <c r="AH99" i="1"/>
  <c r="AG99" i="1"/>
  <c r="AE99" i="1"/>
  <c r="AC99" i="1"/>
  <c r="S99" i="1"/>
  <c r="FZ99" i="1" s="1"/>
  <c r="Q99" i="1"/>
  <c r="FW99" i="1" s="1"/>
  <c r="AF99" i="1"/>
  <c r="N99" i="1"/>
  <c r="V98" i="1"/>
  <c r="AAX99" i="1"/>
  <c r="AAY99" i="1"/>
  <c r="AAW99" i="1"/>
  <c r="YV99" i="1"/>
  <c r="AAZ99" i="1"/>
  <c r="AAT99" i="1"/>
  <c r="AAR99" i="1"/>
  <c r="AAS99" i="1"/>
  <c r="AAP99" i="1"/>
  <c r="AAQ99" i="1"/>
  <c r="AAO99" i="1"/>
  <c r="AAN99" i="1"/>
  <c r="LR98" i="1"/>
  <c r="KX98" i="1"/>
  <c r="KD98" i="1"/>
  <c r="LQ98" i="1"/>
  <c r="KW98" i="1"/>
  <c r="KC98" i="1"/>
  <c r="LP98" i="1"/>
  <c r="KV98" i="1"/>
  <c r="KB98" i="1"/>
  <c r="LO98" i="1"/>
  <c r="KU98" i="1"/>
  <c r="KA98" i="1"/>
  <c r="KT98" i="1"/>
  <c r="JZ98" i="1"/>
  <c r="KS98" i="1"/>
  <c r="JY98" i="1"/>
  <c r="KR98" i="1"/>
  <c r="JX98" i="1"/>
  <c r="KQ98" i="1"/>
  <c r="JW98" i="1"/>
  <c r="JV98" i="1"/>
  <c r="JU98" i="1"/>
  <c r="JT98" i="1"/>
  <c r="JS98" i="1"/>
  <c r="ML98" i="1"/>
  <c r="MK98" i="1"/>
  <c r="MJ98" i="1"/>
  <c r="LB98" i="1"/>
  <c r="LA98" i="1"/>
  <c r="MI98" i="1"/>
  <c r="KZ98" i="1"/>
  <c r="LC98" i="1"/>
  <c r="MH98" i="1"/>
  <c r="KY98" i="1"/>
  <c r="MG98" i="1"/>
  <c r="MF98" i="1"/>
  <c r="ME98" i="1"/>
  <c r="MD98" i="1"/>
  <c r="MC98" i="1"/>
  <c r="MB98" i="1"/>
  <c r="KP98" i="1"/>
  <c r="MA98" i="1"/>
  <c r="KO98" i="1"/>
  <c r="LZ98" i="1"/>
  <c r="KN98" i="1"/>
  <c r="LY98" i="1"/>
  <c r="KM98" i="1"/>
  <c r="LX98" i="1"/>
  <c r="KL98" i="1"/>
  <c r="LW98" i="1"/>
  <c r="KK98" i="1"/>
  <c r="LV98" i="1"/>
  <c r="KJ98" i="1"/>
  <c r="LU98" i="1"/>
  <c r="KI98" i="1"/>
  <c r="LT98" i="1"/>
  <c r="KH98" i="1"/>
  <c r="LS98" i="1"/>
  <c r="KG98" i="1"/>
  <c r="KF98" i="1"/>
  <c r="LN98" i="1"/>
  <c r="KE98" i="1"/>
  <c r="LM98" i="1"/>
  <c r="LL98" i="1"/>
  <c r="LK98" i="1"/>
  <c r="LJ98" i="1"/>
  <c r="LI98" i="1"/>
  <c r="LH98" i="1"/>
  <c r="LG98" i="1"/>
  <c r="LF98" i="1"/>
  <c r="LE98" i="1"/>
  <c r="LD98" i="1"/>
  <c r="NL97" i="1"/>
  <c r="NL85" i="1"/>
  <c r="NL86" i="1"/>
  <c r="NL87" i="1"/>
  <c r="NL88" i="1"/>
  <c r="NL89" i="1"/>
  <c r="NL90" i="1"/>
  <c r="NL91" i="1"/>
  <c r="NL92" i="1"/>
  <c r="NL93" i="1"/>
  <c r="NL94" i="1"/>
  <c r="NL95" i="1"/>
  <c r="NL96" i="1"/>
  <c r="MY98" i="1"/>
  <c r="MX98" i="1"/>
  <c r="MW98" i="1"/>
  <c r="MV98" i="1"/>
  <c r="MS98" i="1"/>
  <c r="MR98" i="1"/>
  <c r="MQ98" i="1"/>
  <c r="MP98" i="1"/>
  <c r="MO98" i="1"/>
  <c r="MN98" i="1"/>
  <c r="NL98" i="1"/>
  <c r="NG98" i="1"/>
  <c r="NK98" i="1"/>
  <c r="NJ98" i="1"/>
  <c r="NI98" i="1"/>
  <c r="NH98" i="1"/>
  <c r="NF98" i="1"/>
  <c r="NE98" i="1"/>
  <c r="ND98" i="1"/>
  <c r="NC98" i="1"/>
  <c r="NB98" i="1"/>
  <c r="NA98" i="1"/>
  <c r="MZ98" i="1"/>
  <c r="MU98" i="1"/>
  <c r="MT98" i="1"/>
  <c r="MM98" i="1"/>
  <c r="NN6" i="1"/>
  <c r="NM12" i="1"/>
  <c r="ACS10" i="1"/>
  <c r="ACT97" i="1"/>
  <c r="ACP97" i="1"/>
  <c r="FU98" i="1"/>
  <c r="FV98" i="1"/>
  <c r="AK99" i="1"/>
  <c r="DQ97" i="1"/>
  <c r="FB97" i="1"/>
  <c r="DW98" i="1"/>
  <c r="DS98" i="1"/>
  <c r="DZ98" i="1"/>
  <c r="DY98" i="1"/>
  <c r="DX98" i="1"/>
  <c r="DV98" i="1"/>
  <c r="DU98" i="1"/>
  <c r="DT98" i="1"/>
  <c r="DR98" i="1"/>
  <c r="U98" i="1"/>
  <c r="T98" i="1"/>
  <c r="H100" i="1"/>
  <c r="FY98" i="1"/>
  <c r="FX98" i="1"/>
  <c r="ABT98" i="1"/>
  <c r="ABL98" i="1"/>
  <c r="ACO98" i="1"/>
  <c r="ABG98" i="1"/>
  <c r="ACN98" i="1"/>
  <c r="ABF98" i="1"/>
  <c r="ACM98" i="1"/>
  <c r="ABE98" i="1"/>
  <c r="ACK98" i="1"/>
  <c r="ABC98" i="1"/>
  <c r="ACJ98" i="1"/>
  <c r="ABB98" i="1"/>
  <c r="ACI98" i="1"/>
  <c r="ACH98" i="1"/>
  <c r="ACG98" i="1"/>
  <c r="ACF98" i="1"/>
  <c r="ACE98" i="1"/>
  <c r="JO98" i="1" a="1"/>
  <c r="JO98" i="1" s="1"/>
  <c r="JP98" i="1" s="1"/>
  <c r="JQ98" i="1" s="1"/>
  <c r="JR98" i="1" s="1"/>
  <c r="ACD98" i="1"/>
  <c r="ACC98" i="1"/>
  <c r="ABP98" i="1"/>
  <c r="ABO98" i="1"/>
  <c r="JD98" i="1" a="1"/>
  <c r="JD98" i="1" s="1"/>
  <c r="ABN98" i="1"/>
  <c r="ABM98" i="1"/>
  <c r="ABK98" i="1"/>
  <c r="ABJ98" i="1"/>
  <c r="ABI98" i="1"/>
  <c r="ABH98" i="1"/>
  <c r="ABD98" i="1"/>
  <c r="ABR98" i="1"/>
  <c r="FT98" i="1"/>
  <c r="JN98" i="1" a="1"/>
  <c r="JN98" i="1" s="1"/>
  <c r="FS98" i="1"/>
  <c r="FR98" i="1"/>
  <c r="JJ98" i="1" a="1"/>
  <c r="JJ98" i="1" s="1"/>
  <c r="JK98" i="1" s="1"/>
  <c r="JL98" i="1" s="1"/>
  <c r="JM98" i="1" s="1"/>
  <c r="ACT98" i="1"/>
  <c r="WM98" i="1"/>
  <c r="JI98" i="1" a="1"/>
  <c r="JI98" i="1" s="1"/>
  <c r="ACQ98" i="1"/>
  <c r="ACP98" i="1"/>
  <c r="ACL98" i="1"/>
  <c r="ACB98" i="1"/>
  <c r="JE98" i="1" a="1"/>
  <c r="JE98" i="1" s="1"/>
  <c r="JF98" i="1" s="1"/>
  <c r="JG98" i="1" s="1"/>
  <c r="JH98" i="1" s="1"/>
  <c r="ACA98" i="1"/>
  <c r="ABZ98" i="1"/>
  <c r="ABY98" i="1"/>
  <c r="ABX98" i="1"/>
  <c r="ABW98" i="1"/>
  <c r="ABV98" i="1"/>
  <c r="ABU98" i="1"/>
  <c r="ABS98" i="1"/>
  <c r="ABQ98" i="1"/>
  <c r="ACP87" i="1"/>
  <c r="ACP88" i="1"/>
  <c r="ACP85" i="1"/>
  <c r="ACP86" i="1"/>
  <c r="ACP89" i="1"/>
  <c r="ACP90" i="1"/>
  <c r="ACP91" i="1"/>
  <c r="ACP92" i="1"/>
  <c r="ACP93" i="1"/>
  <c r="ACP94" i="1"/>
  <c r="ACP95" i="1"/>
  <c r="ACP96" i="1"/>
  <c r="ACT88" i="1"/>
  <c r="ACT86" i="1"/>
  <c r="ACT85" i="1"/>
  <c r="ACT87" i="1"/>
  <c r="ACT89" i="1"/>
  <c r="ACT90" i="1"/>
  <c r="ACT91" i="1"/>
  <c r="ACT92" i="1"/>
  <c r="ACT93" i="1"/>
  <c r="ACT94" i="1"/>
  <c r="ACT95" i="1"/>
  <c r="ACT96" i="1"/>
  <c r="DM97" i="1"/>
  <c r="DL97" i="1"/>
  <c r="DK97" i="1"/>
  <c r="U935" i="8"/>
  <c r="L934" i="8"/>
  <c r="U934" i="6"/>
  <c r="L933" i="6"/>
  <c r="U935" i="7"/>
  <c r="L934" i="7"/>
  <c r="ACW10" i="1"/>
  <c r="BY294" i="8"/>
  <c r="BY295" i="8" s="1"/>
  <c r="BY296" i="8" s="1"/>
  <c r="BX294" i="8"/>
  <c r="BX295" i="8" s="1"/>
  <c r="BX296" i="8" s="1"/>
  <c r="BW294" i="8"/>
  <c r="BW295" i="8" s="1"/>
  <c r="BW296" i="8" s="1"/>
  <c r="BV294" i="8"/>
  <c r="BV295" i="8" s="1"/>
  <c r="BV296" i="8" s="1"/>
  <c r="BU294" i="8"/>
  <c r="BU295" i="8" s="1"/>
  <c r="BU296" i="8" s="1"/>
  <c r="BT294" i="8"/>
  <c r="BT295" i="8" s="1"/>
  <c r="BT296" i="8" s="1"/>
  <c r="BS294" i="8"/>
  <c r="BS295" i="8" s="1"/>
  <c r="BS296" i="8" s="1"/>
  <c r="BR294" i="8"/>
  <c r="BR295" i="8" s="1"/>
  <c r="BR296" i="8" s="1"/>
  <c r="BQ294" i="8"/>
  <c r="BQ295" i="8" s="1"/>
  <c r="BQ296" i="8" s="1"/>
  <c r="BP294" i="8"/>
  <c r="BP295" i="8" s="1"/>
  <c r="BP296" i="8" s="1"/>
  <c r="BO294" i="8"/>
  <c r="BO295" i="8" s="1"/>
  <c r="BO296" i="8" s="1"/>
  <c r="BN294" i="8"/>
  <c r="BN295" i="8" s="1"/>
  <c r="BN296" i="8" s="1"/>
  <c r="BM294" i="8"/>
  <c r="BM295" i="8" s="1"/>
  <c r="BM296" i="8" s="1"/>
  <c r="BL294" i="8"/>
  <c r="BL295" i="8" s="1"/>
  <c r="BL296" i="8" s="1"/>
  <c r="BK294" i="8"/>
  <c r="BK295" i="8" s="1"/>
  <c r="BK296" i="8" s="1"/>
  <c r="BY289" i="8"/>
  <c r="BY290" i="8" s="1"/>
  <c r="BY291" i="8" s="1"/>
  <c r="BX289" i="8"/>
  <c r="BX290" i="8" s="1"/>
  <c r="BX291" i="8" s="1"/>
  <c r="BW289" i="8"/>
  <c r="BW290" i="8" s="1"/>
  <c r="BW291" i="8" s="1"/>
  <c r="BV289" i="8"/>
  <c r="BV290" i="8" s="1"/>
  <c r="BV291" i="8" s="1"/>
  <c r="BU289" i="8"/>
  <c r="BU290" i="8" s="1"/>
  <c r="BU291" i="8" s="1"/>
  <c r="BT289" i="8"/>
  <c r="BT290" i="8" s="1"/>
  <c r="BT291" i="8" s="1"/>
  <c r="BS289" i="8"/>
  <c r="BS290" i="8" s="1"/>
  <c r="BS291" i="8" s="1"/>
  <c r="BR289" i="8"/>
  <c r="BR290" i="8" s="1"/>
  <c r="BR291" i="8" s="1"/>
  <c r="BQ289" i="8"/>
  <c r="BQ290" i="8" s="1"/>
  <c r="BQ291" i="8" s="1"/>
  <c r="BP289" i="8"/>
  <c r="BP290" i="8" s="1"/>
  <c r="BP291" i="8" s="1"/>
  <c r="BO289" i="8"/>
  <c r="BO290" i="8" s="1"/>
  <c r="BO291" i="8" s="1"/>
  <c r="BN289" i="8"/>
  <c r="BN290" i="8" s="1"/>
  <c r="BN291" i="8" s="1"/>
  <c r="BM289" i="8"/>
  <c r="BM290" i="8" s="1"/>
  <c r="BM291" i="8" s="1"/>
  <c r="BL289" i="8"/>
  <c r="BL290" i="8" s="1"/>
  <c r="BL291" i="8" s="1"/>
  <c r="BK289" i="8"/>
  <c r="BK290" i="8" s="1"/>
  <c r="BK291" i="8" s="1"/>
  <c r="BY284" i="8"/>
  <c r="BY285" i="8" s="1"/>
  <c r="BY286" i="8" s="1"/>
  <c r="BX284" i="8"/>
  <c r="BX285" i="8" s="1"/>
  <c r="BX286" i="8" s="1"/>
  <c r="BW284" i="8"/>
  <c r="BW285" i="8" s="1"/>
  <c r="BW286" i="8" s="1"/>
  <c r="BV284" i="8"/>
  <c r="BV285" i="8" s="1"/>
  <c r="BV286" i="8" s="1"/>
  <c r="BU284" i="8"/>
  <c r="BU285" i="8" s="1"/>
  <c r="BU286" i="8" s="1"/>
  <c r="BT284" i="8"/>
  <c r="BT285" i="8" s="1"/>
  <c r="BT286" i="8" s="1"/>
  <c r="BS284" i="8"/>
  <c r="BS285" i="8" s="1"/>
  <c r="BS286" i="8" s="1"/>
  <c r="BR284" i="8"/>
  <c r="BR285" i="8" s="1"/>
  <c r="BR286" i="8" s="1"/>
  <c r="BQ284" i="8"/>
  <c r="BQ285" i="8" s="1"/>
  <c r="BQ286" i="8" s="1"/>
  <c r="BP284" i="8"/>
  <c r="BP285" i="8" s="1"/>
  <c r="BP286" i="8" s="1"/>
  <c r="BO284" i="8"/>
  <c r="BO285" i="8" s="1"/>
  <c r="BO286" i="8" s="1"/>
  <c r="BN284" i="8"/>
  <c r="BN285" i="8" s="1"/>
  <c r="BN286" i="8" s="1"/>
  <c r="BM284" i="8"/>
  <c r="BM285" i="8" s="1"/>
  <c r="BM286" i="8" s="1"/>
  <c r="BL284" i="8"/>
  <c r="BL285" i="8" s="1"/>
  <c r="BL286" i="8" s="1"/>
  <c r="BK284" i="8"/>
  <c r="BK285" i="8" s="1"/>
  <c r="BK286" i="8" s="1"/>
  <c r="BY279" i="8"/>
  <c r="BY280" i="8" s="1"/>
  <c r="BY281" i="8" s="1"/>
  <c r="BX279" i="8"/>
  <c r="BX280" i="8" s="1"/>
  <c r="BX281" i="8" s="1"/>
  <c r="BW279" i="8"/>
  <c r="BW280" i="8" s="1"/>
  <c r="BW281" i="8" s="1"/>
  <c r="BV279" i="8"/>
  <c r="BV280" i="8" s="1"/>
  <c r="BV281" i="8" s="1"/>
  <c r="BU279" i="8"/>
  <c r="BU280" i="8" s="1"/>
  <c r="BU281" i="8" s="1"/>
  <c r="BT279" i="8"/>
  <c r="BT280" i="8" s="1"/>
  <c r="BT281" i="8" s="1"/>
  <c r="BS279" i="8"/>
  <c r="BS280" i="8" s="1"/>
  <c r="BS281" i="8" s="1"/>
  <c r="BR279" i="8"/>
  <c r="BR280" i="8" s="1"/>
  <c r="BR281" i="8" s="1"/>
  <c r="BQ279" i="8"/>
  <c r="BQ280" i="8" s="1"/>
  <c r="BQ281" i="8" s="1"/>
  <c r="BP279" i="8"/>
  <c r="BP280" i="8" s="1"/>
  <c r="BP281" i="8" s="1"/>
  <c r="BO279" i="8"/>
  <c r="BO280" i="8" s="1"/>
  <c r="BO281" i="8" s="1"/>
  <c r="BN279" i="8"/>
  <c r="BN280" i="8" s="1"/>
  <c r="BN281" i="8" s="1"/>
  <c r="BM279" i="8"/>
  <c r="BM280" i="8" s="1"/>
  <c r="BM281" i="8" s="1"/>
  <c r="BL279" i="8"/>
  <c r="BL280" i="8" s="1"/>
  <c r="BL281" i="8" s="1"/>
  <c r="BK279" i="8"/>
  <c r="BK280" i="8" s="1"/>
  <c r="BK281" i="8" s="1"/>
  <c r="BY274" i="8"/>
  <c r="BY275" i="8" s="1"/>
  <c r="BY276" i="8" s="1"/>
  <c r="BX274" i="8"/>
  <c r="BX275" i="8" s="1"/>
  <c r="BX276" i="8" s="1"/>
  <c r="BW274" i="8"/>
  <c r="BW275" i="8" s="1"/>
  <c r="BW276" i="8" s="1"/>
  <c r="BV274" i="8"/>
  <c r="BV275" i="8" s="1"/>
  <c r="BV276" i="8" s="1"/>
  <c r="BU274" i="8"/>
  <c r="BU275" i="8" s="1"/>
  <c r="BU276" i="8" s="1"/>
  <c r="BT274" i="8"/>
  <c r="BT275" i="8" s="1"/>
  <c r="BT276" i="8" s="1"/>
  <c r="BS274" i="8"/>
  <c r="BS275" i="8" s="1"/>
  <c r="BS276" i="8" s="1"/>
  <c r="BR274" i="8"/>
  <c r="BR275" i="8" s="1"/>
  <c r="BR276" i="8" s="1"/>
  <c r="BQ274" i="8"/>
  <c r="BQ275" i="8" s="1"/>
  <c r="BQ276" i="8" s="1"/>
  <c r="BP274" i="8"/>
  <c r="BP275" i="8" s="1"/>
  <c r="BP276" i="8" s="1"/>
  <c r="BO274" i="8"/>
  <c r="BO275" i="8" s="1"/>
  <c r="BO276" i="8" s="1"/>
  <c r="BN274" i="8"/>
  <c r="BN275" i="8" s="1"/>
  <c r="BN276" i="8" s="1"/>
  <c r="BM274" i="8"/>
  <c r="BM275" i="8" s="1"/>
  <c r="BM276" i="8" s="1"/>
  <c r="BL274" i="8"/>
  <c r="BL275" i="8" s="1"/>
  <c r="BL276" i="8" s="1"/>
  <c r="BK274" i="8"/>
  <c r="BK275" i="8" s="1"/>
  <c r="BK276" i="8" s="1"/>
  <c r="BY269" i="8"/>
  <c r="BY270" i="8" s="1"/>
  <c r="BY271" i="8" s="1"/>
  <c r="BX269" i="8"/>
  <c r="BX270" i="8" s="1"/>
  <c r="BX271" i="8" s="1"/>
  <c r="BW269" i="8"/>
  <c r="BW270" i="8" s="1"/>
  <c r="BW271" i="8" s="1"/>
  <c r="BV269" i="8"/>
  <c r="BV270" i="8" s="1"/>
  <c r="BV271" i="8" s="1"/>
  <c r="BU269" i="8"/>
  <c r="BU270" i="8" s="1"/>
  <c r="BU271" i="8" s="1"/>
  <c r="BT269" i="8"/>
  <c r="BT270" i="8" s="1"/>
  <c r="BT271" i="8" s="1"/>
  <c r="BS269" i="8"/>
  <c r="BS270" i="8" s="1"/>
  <c r="BS271" i="8" s="1"/>
  <c r="BR269" i="8"/>
  <c r="BR270" i="8" s="1"/>
  <c r="BR271" i="8" s="1"/>
  <c r="BQ269" i="8"/>
  <c r="BQ270" i="8" s="1"/>
  <c r="BQ271" i="8" s="1"/>
  <c r="BP269" i="8"/>
  <c r="BP270" i="8" s="1"/>
  <c r="BP271" i="8" s="1"/>
  <c r="BO269" i="8"/>
  <c r="BO270" i="8" s="1"/>
  <c r="BO271" i="8" s="1"/>
  <c r="BN269" i="8"/>
  <c r="BN270" i="8" s="1"/>
  <c r="BN271" i="8" s="1"/>
  <c r="BM269" i="8"/>
  <c r="BM270" i="8" s="1"/>
  <c r="BM271" i="8" s="1"/>
  <c r="BL269" i="8"/>
  <c r="BL270" i="8" s="1"/>
  <c r="BL271" i="8" s="1"/>
  <c r="BK269" i="8"/>
  <c r="BK270" i="8" s="1"/>
  <c r="BK271" i="8" s="1"/>
  <c r="BY264" i="8"/>
  <c r="BY265" i="8" s="1"/>
  <c r="BY266" i="8" s="1"/>
  <c r="BX264" i="8"/>
  <c r="BX265" i="8" s="1"/>
  <c r="BX266" i="8" s="1"/>
  <c r="BW264" i="8"/>
  <c r="BW265" i="8" s="1"/>
  <c r="BW266" i="8" s="1"/>
  <c r="BV264" i="8"/>
  <c r="BV265" i="8" s="1"/>
  <c r="BV266" i="8" s="1"/>
  <c r="BU264" i="8"/>
  <c r="BU265" i="8" s="1"/>
  <c r="BU266" i="8" s="1"/>
  <c r="BT264" i="8"/>
  <c r="BT265" i="8" s="1"/>
  <c r="BT266" i="8" s="1"/>
  <c r="BS264" i="8"/>
  <c r="BS265" i="8" s="1"/>
  <c r="BS266" i="8" s="1"/>
  <c r="BR264" i="8"/>
  <c r="BR265" i="8" s="1"/>
  <c r="BR266" i="8" s="1"/>
  <c r="BQ264" i="8"/>
  <c r="BQ265" i="8" s="1"/>
  <c r="BQ266" i="8" s="1"/>
  <c r="BP264" i="8"/>
  <c r="BP265" i="8" s="1"/>
  <c r="BP266" i="8" s="1"/>
  <c r="BO264" i="8"/>
  <c r="BO265" i="8" s="1"/>
  <c r="BO266" i="8" s="1"/>
  <c r="BN264" i="8"/>
  <c r="BN265" i="8" s="1"/>
  <c r="BN266" i="8" s="1"/>
  <c r="BM264" i="8"/>
  <c r="BM265" i="8" s="1"/>
  <c r="BM266" i="8" s="1"/>
  <c r="BL264" i="8"/>
  <c r="BL265" i="8" s="1"/>
  <c r="BL266" i="8" s="1"/>
  <c r="BK264" i="8"/>
  <c r="BK265" i="8" s="1"/>
  <c r="BK266" i="8" s="1"/>
  <c r="BY259" i="8"/>
  <c r="BY260" i="8" s="1"/>
  <c r="BY261" i="8" s="1"/>
  <c r="BX259" i="8"/>
  <c r="BX260" i="8" s="1"/>
  <c r="BX261" i="8" s="1"/>
  <c r="BW259" i="8"/>
  <c r="BW260" i="8" s="1"/>
  <c r="BW261" i="8" s="1"/>
  <c r="BV259" i="8"/>
  <c r="BV260" i="8" s="1"/>
  <c r="BV261" i="8" s="1"/>
  <c r="BU259" i="8"/>
  <c r="BU260" i="8" s="1"/>
  <c r="BU261" i="8" s="1"/>
  <c r="BT259" i="8"/>
  <c r="BT260" i="8" s="1"/>
  <c r="BT261" i="8" s="1"/>
  <c r="BS259" i="8"/>
  <c r="BS260" i="8" s="1"/>
  <c r="BS261" i="8" s="1"/>
  <c r="BR259" i="8"/>
  <c r="BR260" i="8" s="1"/>
  <c r="BR261" i="8" s="1"/>
  <c r="BQ259" i="8"/>
  <c r="BQ260" i="8" s="1"/>
  <c r="BQ261" i="8" s="1"/>
  <c r="BP259" i="8"/>
  <c r="BP260" i="8" s="1"/>
  <c r="BP261" i="8" s="1"/>
  <c r="BO259" i="8"/>
  <c r="BO260" i="8" s="1"/>
  <c r="BO261" i="8" s="1"/>
  <c r="BN259" i="8"/>
  <c r="BN260" i="8" s="1"/>
  <c r="BN261" i="8" s="1"/>
  <c r="BM259" i="8"/>
  <c r="BM260" i="8" s="1"/>
  <c r="BM261" i="8" s="1"/>
  <c r="BL259" i="8"/>
  <c r="BL260" i="8" s="1"/>
  <c r="BL261" i="8" s="1"/>
  <c r="BK259" i="8"/>
  <c r="BK260" i="8" s="1"/>
  <c r="BK261" i="8" s="1"/>
  <c r="BY294" i="7"/>
  <c r="BY295" i="7" s="1"/>
  <c r="BY296" i="7" s="1"/>
  <c r="BX294" i="7"/>
  <c r="BX295" i="7" s="1"/>
  <c r="BX296" i="7" s="1"/>
  <c r="BW294" i="7"/>
  <c r="BW295" i="7" s="1"/>
  <c r="BW296" i="7" s="1"/>
  <c r="BV294" i="7"/>
  <c r="BV295" i="7" s="1"/>
  <c r="BV296" i="7" s="1"/>
  <c r="BU294" i="7"/>
  <c r="BU295" i="7" s="1"/>
  <c r="BU296" i="7" s="1"/>
  <c r="BT294" i="7"/>
  <c r="BT295" i="7" s="1"/>
  <c r="BT296" i="7" s="1"/>
  <c r="BS294" i="7"/>
  <c r="BS295" i="7" s="1"/>
  <c r="BS296" i="7" s="1"/>
  <c r="BR294" i="7"/>
  <c r="BR295" i="7" s="1"/>
  <c r="BR296" i="7" s="1"/>
  <c r="BQ294" i="7"/>
  <c r="BQ295" i="7" s="1"/>
  <c r="BQ296" i="7" s="1"/>
  <c r="BP294" i="7"/>
  <c r="BP295" i="7" s="1"/>
  <c r="BP296" i="7" s="1"/>
  <c r="BO294" i="7"/>
  <c r="BO295" i="7" s="1"/>
  <c r="BO296" i="7" s="1"/>
  <c r="BN294" i="7"/>
  <c r="BN295" i="7" s="1"/>
  <c r="BN296" i="7" s="1"/>
  <c r="BM294" i="7"/>
  <c r="BM295" i="7" s="1"/>
  <c r="BM296" i="7" s="1"/>
  <c r="BL294" i="7"/>
  <c r="BL295" i="7" s="1"/>
  <c r="BL296" i="7" s="1"/>
  <c r="BK294" i="7"/>
  <c r="BK295" i="7" s="1"/>
  <c r="BK296" i="7" s="1"/>
  <c r="BY289" i="7"/>
  <c r="BY290" i="7" s="1"/>
  <c r="BY291" i="7" s="1"/>
  <c r="BX289" i="7"/>
  <c r="BX290" i="7" s="1"/>
  <c r="BX291" i="7" s="1"/>
  <c r="BW289" i="7"/>
  <c r="BW290" i="7" s="1"/>
  <c r="BW291" i="7" s="1"/>
  <c r="BV289" i="7"/>
  <c r="BV290" i="7" s="1"/>
  <c r="BV291" i="7" s="1"/>
  <c r="BU289" i="7"/>
  <c r="BU290" i="7" s="1"/>
  <c r="BU291" i="7" s="1"/>
  <c r="BT289" i="7"/>
  <c r="BT290" i="7" s="1"/>
  <c r="BT291" i="7" s="1"/>
  <c r="BS289" i="7"/>
  <c r="BS290" i="7" s="1"/>
  <c r="BS291" i="7" s="1"/>
  <c r="BR289" i="7"/>
  <c r="BR290" i="7" s="1"/>
  <c r="BR291" i="7" s="1"/>
  <c r="BQ289" i="7"/>
  <c r="BQ290" i="7" s="1"/>
  <c r="BQ291" i="7" s="1"/>
  <c r="BP289" i="7"/>
  <c r="BP290" i="7" s="1"/>
  <c r="BP291" i="7" s="1"/>
  <c r="BO289" i="7"/>
  <c r="BO290" i="7" s="1"/>
  <c r="BO291" i="7" s="1"/>
  <c r="BN289" i="7"/>
  <c r="BN290" i="7" s="1"/>
  <c r="BN291" i="7" s="1"/>
  <c r="BM289" i="7"/>
  <c r="BM290" i="7" s="1"/>
  <c r="BM291" i="7" s="1"/>
  <c r="BL289" i="7"/>
  <c r="BL290" i="7" s="1"/>
  <c r="BL291" i="7" s="1"/>
  <c r="BK289" i="7"/>
  <c r="BK290" i="7" s="1"/>
  <c r="BK291" i="7" s="1"/>
  <c r="BY284" i="7"/>
  <c r="BY285" i="7" s="1"/>
  <c r="BY286" i="7" s="1"/>
  <c r="BX284" i="7"/>
  <c r="BX285" i="7" s="1"/>
  <c r="BX286" i="7" s="1"/>
  <c r="BW284" i="7"/>
  <c r="BW285" i="7" s="1"/>
  <c r="BW286" i="7" s="1"/>
  <c r="BV284" i="7"/>
  <c r="BV285" i="7" s="1"/>
  <c r="BV286" i="7" s="1"/>
  <c r="BU284" i="7"/>
  <c r="BU285" i="7" s="1"/>
  <c r="BU286" i="7" s="1"/>
  <c r="BT284" i="7"/>
  <c r="BT285" i="7" s="1"/>
  <c r="BT286" i="7" s="1"/>
  <c r="BS284" i="7"/>
  <c r="BS285" i="7" s="1"/>
  <c r="BS286" i="7" s="1"/>
  <c r="BR284" i="7"/>
  <c r="BR285" i="7" s="1"/>
  <c r="BR286" i="7" s="1"/>
  <c r="BQ284" i="7"/>
  <c r="BQ285" i="7" s="1"/>
  <c r="BQ286" i="7" s="1"/>
  <c r="BP284" i="7"/>
  <c r="BP285" i="7" s="1"/>
  <c r="BP286" i="7" s="1"/>
  <c r="BO284" i="7"/>
  <c r="BO285" i="7" s="1"/>
  <c r="BO286" i="7" s="1"/>
  <c r="BN284" i="7"/>
  <c r="BN285" i="7" s="1"/>
  <c r="BN286" i="7" s="1"/>
  <c r="BM284" i="7"/>
  <c r="BM285" i="7" s="1"/>
  <c r="BM286" i="7" s="1"/>
  <c r="BL284" i="7"/>
  <c r="BL285" i="7" s="1"/>
  <c r="BL286" i="7" s="1"/>
  <c r="BK284" i="7"/>
  <c r="BK285" i="7" s="1"/>
  <c r="BK286" i="7" s="1"/>
  <c r="BY279" i="7"/>
  <c r="BY280" i="7" s="1"/>
  <c r="BY281" i="7" s="1"/>
  <c r="BX279" i="7"/>
  <c r="BX280" i="7" s="1"/>
  <c r="BX281" i="7" s="1"/>
  <c r="BW279" i="7"/>
  <c r="BW280" i="7" s="1"/>
  <c r="BW281" i="7" s="1"/>
  <c r="BV279" i="7"/>
  <c r="BV280" i="7" s="1"/>
  <c r="BV281" i="7" s="1"/>
  <c r="BU279" i="7"/>
  <c r="BU280" i="7" s="1"/>
  <c r="BU281" i="7" s="1"/>
  <c r="BT279" i="7"/>
  <c r="BT280" i="7" s="1"/>
  <c r="BT281" i="7" s="1"/>
  <c r="BS279" i="7"/>
  <c r="BS280" i="7" s="1"/>
  <c r="BS281" i="7" s="1"/>
  <c r="BR279" i="7"/>
  <c r="BR280" i="7" s="1"/>
  <c r="BR281" i="7" s="1"/>
  <c r="BQ279" i="7"/>
  <c r="BQ280" i="7" s="1"/>
  <c r="BQ281" i="7" s="1"/>
  <c r="BP279" i="7"/>
  <c r="BP280" i="7" s="1"/>
  <c r="BP281" i="7" s="1"/>
  <c r="BO279" i="7"/>
  <c r="BO280" i="7" s="1"/>
  <c r="BO281" i="7" s="1"/>
  <c r="BN279" i="7"/>
  <c r="BN280" i="7" s="1"/>
  <c r="BN281" i="7" s="1"/>
  <c r="BM279" i="7"/>
  <c r="BM280" i="7" s="1"/>
  <c r="BM281" i="7" s="1"/>
  <c r="BL279" i="7"/>
  <c r="BL280" i="7" s="1"/>
  <c r="BL281" i="7" s="1"/>
  <c r="BK279" i="7"/>
  <c r="BK280" i="7" s="1"/>
  <c r="BK281" i="7" s="1"/>
  <c r="BY274" i="7"/>
  <c r="BY275" i="7" s="1"/>
  <c r="BY276" i="7" s="1"/>
  <c r="BX274" i="7"/>
  <c r="BX275" i="7" s="1"/>
  <c r="BX276" i="7" s="1"/>
  <c r="BW274" i="7"/>
  <c r="BW275" i="7" s="1"/>
  <c r="BW276" i="7" s="1"/>
  <c r="BV274" i="7"/>
  <c r="BV275" i="7" s="1"/>
  <c r="BV276" i="7" s="1"/>
  <c r="BU274" i="7"/>
  <c r="BU275" i="7" s="1"/>
  <c r="BU276" i="7" s="1"/>
  <c r="BT274" i="7"/>
  <c r="BT275" i="7" s="1"/>
  <c r="BT276" i="7" s="1"/>
  <c r="BS274" i="7"/>
  <c r="BS275" i="7" s="1"/>
  <c r="BS276" i="7" s="1"/>
  <c r="BR274" i="7"/>
  <c r="BR275" i="7" s="1"/>
  <c r="BR276" i="7" s="1"/>
  <c r="BQ274" i="7"/>
  <c r="BQ275" i="7" s="1"/>
  <c r="BQ276" i="7" s="1"/>
  <c r="BP274" i="7"/>
  <c r="BP275" i="7" s="1"/>
  <c r="BP276" i="7" s="1"/>
  <c r="BO274" i="7"/>
  <c r="BO275" i="7" s="1"/>
  <c r="BO276" i="7" s="1"/>
  <c r="BN274" i="7"/>
  <c r="BN275" i="7" s="1"/>
  <c r="BN276" i="7" s="1"/>
  <c r="BM274" i="7"/>
  <c r="BM275" i="7" s="1"/>
  <c r="BM276" i="7" s="1"/>
  <c r="BL274" i="7"/>
  <c r="BL275" i="7" s="1"/>
  <c r="BL276" i="7" s="1"/>
  <c r="BK274" i="7"/>
  <c r="BK275" i="7" s="1"/>
  <c r="BK276" i="7" s="1"/>
  <c r="BY269" i="7"/>
  <c r="BY270" i="7" s="1"/>
  <c r="BY271" i="7" s="1"/>
  <c r="BX269" i="7"/>
  <c r="BX270" i="7" s="1"/>
  <c r="BX271" i="7" s="1"/>
  <c r="BW269" i="7"/>
  <c r="BW270" i="7" s="1"/>
  <c r="BW271" i="7" s="1"/>
  <c r="BV269" i="7"/>
  <c r="BV270" i="7" s="1"/>
  <c r="BV271" i="7" s="1"/>
  <c r="BU269" i="7"/>
  <c r="BU270" i="7" s="1"/>
  <c r="BU271" i="7" s="1"/>
  <c r="BT269" i="7"/>
  <c r="BT270" i="7" s="1"/>
  <c r="BT271" i="7" s="1"/>
  <c r="BS269" i="7"/>
  <c r="BS270" i="7" s="1"/>
  <c r="BS271" i="7" s="1"/>
  <c r="BR269" i="7"/>
  <c r="BR270" i="7" s="1"/>
  <c r="BR271" i="7" s="1"/>
  <c r="BQ269" i="7"/>
  <c r="BQ270" i="7" s="1"/>
  <c r="BQ271" i="7" s="1"/>
  <c r="BP269" i="7"/>
  <c r="BP270" i="7" s="1"/>
  <c r="BP271" i="7" s="1"/>
  <c r="BO269" i="7"/>
  <c r="BO270" i="7" s="1"/>
  <c r="BO271" i="7" s="1"/>
  <c r="BN269" i="7"/>
  <c r="BN270" i="7" s="1"/>
  <c r="BN271" i="7" s="1"/>
  <c r="BM269" i="7"/>
  <c r="BM270" i="7" s="1"/>
  <c r="BM271" i="7" s="1"/>
  <c r="BL269" i="7"/>
  <c r="BL270" i="7" s="1"/>
  <c r="BL271" i="7" s="1"/>
  <c r="BK269" i="7"/>
  <c r="BK270" i="7" s="1"/>
  <c r="BK271" i="7" s="1"/>
  <c r="BY264" i="7"/>
  <c r="BY265" i="7" s="1"/>
  <c r="BY266" i="7" s="1"/>
  <c r="BX264" i="7"/>
  <c r="BX265" i="7" s="1"/>
  <c r="BX266" i="7" s="1"/>
  <c r="BW264" i="7"/>
  <c r="BW265" i="7" s="1"/>
  <c r="BW266" i="7" s="1"/>
  <c r="BV264" i="7"/>
  <c r="BV265" i="7" s="1"/>
  <c r="BV266" i="7" s="1"/>
  <c r="BU264" i="7"/>
  <c r="BU265" i="7" s="1"/>
  <c r="BU266" i="7" s="1"/>
  <c r="BT264" i="7"/>
  <c r="BT265" i="7" s="1"/>
  <c r="BT266" i="7" s="1"/>
  <c r="BS264" i="7"/>
  <c r="BS265" i="7" s="1"/>
  <c r="BS266" i="7" s="1"/>
  <c r="BR264" i="7"/>
  <c r="BR265" i="7" s="1"/>
  <c r="BR266" i="7" s="1"/>
  <c r="BQ264" i="7"/>
  <c r="BQ265" i="7" s="1"/>
  <c r="BQ266" i="7" s="1"/>
  <c r="BP264" i="7"/>
  <c r="BP265" i="7" s="1"/>
  <c r="BP266" i="7" s="1"/>
  <c r="BO264" i="7"/>
  <c r="BO265" i="7" s="1"/>
  <c r="BO266" i="7" s="1"/>
  <c r="BN264" i="7"/>
  <c r="BN265" i="7" s="1"/>
  <c r="BN266" i="7" s="1"/>
  <c r="BM264" i="7"/>
  <c r="BM265" i="7" s="1"/>
  <c r="BM266" i="7" s="1"/>
  <c r="BL264" i="7"/>
  <c r="BL265" i="7" s="1"/>
  <c r="BL266" i="7" s="1"/>
  <c r="BK264" i="7"/>
  <c r="BK265" i="7" s="1"/>
  <c r="BK266" i="7" s="1"/>
  <c r="BY259" i="7"/>
  <c r="BY260" i="7" s="1"/>
  <c r="BY261" i="7" s="1"/>
  <c r="BX259" i="7"/>
  <c r="BX260" i="7" s="1"/>
  <c r="BX261" i="7" s="1"/>
  <c r="BW259" i="7"/>
  <c r="BW260" i="7" s="1"/>
  <c r="BW261" i="7" s="1"/>
  <c r="BV259" i="7"/>
  <c r="BV260" i="7" s="1"/>
  <c r="BV261" i="7" s="1"/>
  <c r="BU259" i="7"/>
  <c r="BU260" i="7" s="1"/>
  <c r="BU261" i="7" s="1"/>
  <c r="BT259" i="7"/>
  <c r="BT260" i="7" s="1"/>
  <c r="BT261" i="7" s="1"/>
  <c r="BS259" i="7"/>
  <c r="BS260" i="7" s="1"/>
  <c r="BS261" i="7" s="1"/>
  <c r="BR259" i="7"/>
  <c r="BR260" i="7" s="1"/>
  <c r="BR261" i="7" s="1"/>
  <c r="BQ259" i="7"/>
  <c r="BQ260" i="7" s="1"/>
  <c r="BQ261" i="7" s="1"/>
  <c r="BP259" i="7"/>
  <c r="BP260" i="7" s="1"/>
  <c r="BP261" i="7" s="1"/>
  <c r="BO259" i="7"/>
  <c r="BO260" i="7" s="1"/>
  <c r="BO261" i="7" s="1"/>
  <c r="BN259" i="7"/>
  <c r="BN260" i="7" s="1"/>
  <c r="BN261" i="7" s="1"/>
  <c r="BM259" i="7"/>
  <c r="BM260" i="7" s="1"/>
  <c r="BM261" i="7" s="1"/>
  <c r="BL259" i="7"/>
  <c r="BL260" i="7" s="1"/>
  <c r="BL261" i="7" s="1"/>
  <c r="BK259" i="7"/>
  <c r="BK260" i="7" s="1"/>
  <c r="BK261" i="7" s="1"/>
  <c r="BY294" i="6"/>
  <c r="BY295" i="6" s="1"/>
  <c r="BY296" i="6" s="1"/>
  <c r="BX294" i="6"/>
  <c r="BX295" i="6" s="1"/>
  <c r="BX296" i="6" s="1"/>
  <c r="BW294" i="6"/>
  <c r="BW295" i="6" s="1"/>
  <c r="BW296" i="6" s="1"/>
  <c r="BV294" i="6"/>
  <c r="BV295" i="6" s="1"/>
  <c r="BV296" i="6" s="1"/>
  <c r="BU294" i="6"/>
  <c r="BU295" i="6" s="1"/>
  <c r="BU296" i="6" s="1"/>
  <c r="BT294" i="6"/>
  <c r="BT295" i="6" s="1"/>
  <c r="BT296" i="6" s="1"/>
  <c r="BS294" i="6"/>
  <c r="BS295" i="6" s="1"/>
  <c r="BS296" i="6" s="1"/>
  <c r="BR294" i="6"/>
  <c r="BR295" i="6" s="1"/>
  <c r="BR296" i="6" s="1"/>
  <c r="BQ294" i="6"/>
  <c r="BQ295" i="6" s="1"/>
  <c r="BQ296" i="6" s="1"/>
  <c r="BP294" i="6"/>
  <c r="BP295" i="6" s="1"/>
  <c r="BP296" i="6" s="1"/>
  <c r="BO294" i="6"/>
  <c r="BO295" i="6" s="1"/>
  <c r="BO296" i="6" s="1"/>
  <c r="BN294" i="6"/>
  <c r="BN295" i="6" s="1"/>
  <c r="BN296" i="6" s="1"/>
  <c r="BM294" i="6"/>
  <c r="BM295" i="6" s="1"/>
  <c r="BM296" i="6" s="1"/>
  <c r="BL294" i="6"/>
  <c r="BL295" i="6" s="1"/>
  <c r="BL296" i="6" s="1"/>
  <c r="BK294" i="6"/>
  <c r="BK295" i="6" s="1"/>
  <c r="BK296" i="6" s="1"/>
  <c r="BY289" i="6"/>
  <c r="BY290" i="6" s="1"/>
  <c r="BY291" i="6" s="1"/>
  <c r="BX289" i="6"/>
  <c r="BX290" i="6" s="1"/>
  <c r="BX291" i="6" s="1"/>
  <c r="BW289" i="6"/>
  <c r="BW290" i="6" s="1"/>
  <c r="BW291" i="6" s="1"/>
  <c r="BV289" i="6"/>
  <c r="BV290" i="6" s="1"/>
  <c r="BV291" i="6" s="1"/>
  <c r="BU289" i="6"/>
  <c r="BU290" i="6" s="1"/>
  <c r="BU291" i="6" s="1"/>
  <c r="BT289" i="6"/>
  <c r="BT290" i="6" s="1"/>
  <c r="BT291" i="6" s="1"/>
  <c r="BS289" i="6"/>
  <c r="BS290" i="6" s="1"/>
  <c r="BS291" i="6" s="1"/>
  <c r="BR289" i="6"/>
  <c r="BR290" i="6" s="1"/>
  <c r="BR291" i="6" s="1"/>
  <c r="BQ289" i="6"/>
  <c r="BQ290" i="6" s="1"/>
  <c r="BQ291" i="6" s="1"/>
  <c r="BP289" i="6"/>
  <c r="BP290" i="6" s="1"/>
  <c r="BP291" i="6" s="1"/>
  <c r="BO289" i="6"/>
  <c r="BO290" i="6" s="1"/>
  <c r="BO291" i="6" s="1"/>
  <c r="BN289" i="6"/>
  <c r="BN290" i="6" s="1"/>
  <c r="BN291" i="6" s="1"/>
  <c r="BM289" i="6"/>
  <c r="BM290" i="6" s="1"/>
  <c r="BM291" i="6" s="1"/>
  <c r="BL289" i="6"/>
  <c r="BL290" i="6" s="1"/>
  <c r="BL291" i="6" s="1"/>
  <c r="BK289" i="6"/>
  <c r="BK290" i="6" s="1"/>
  <c r="BK291" i="6" s="1"/>
  <c r="BY284" i="6"/>
  <c r="BY285" i="6" s="1"/>
  <c r="BY286" i="6" s="1"/>
  <c r="BX284" i="6"/>
  <c r="BX285" i="6" s="1"/>
  <c r="BX286" i="6" s="1"/>
  <c r="BW284" i="6"/>
  <c r="BW285" i="6" s="1"/>
  <c r="BW286" i="6" s="1"/>
  <c r="BV284" i="6"/>
  <c r="BV285" i="6" s="1"/>
  <c r="BV286" i="6" s="1"/>
  <c r="BU284" i="6"/>
  <c r="BU285" i="6" s="1"/>
  <c r="BU286" i="6" s="1"/>
  <c r="BT284" i="6"/>
  <c r="BT285" i="6" s="1"/>
  <c r="BT286" i="6" s="1"/>
  <c r="BS284" i="6"/>
  <c r="BS285" i="6" s="1"/>
  <c r="BS286" i="6" s="1"/>
  <c r="BR284" i="6"/>
  <c r="BR285" i="6" s="1"/>
  <c r="BR286" i="6" s="1"/>
  <c r="BQ284" i="6"/>
  <c r="BQ285" i="6" s="1"/>
  <c r="BQ286" i="6" s="1"/>
  <c r="BP284" i="6"/>
  <c r="BP285" i="6" s="1"/>
  <c r="BP286" i="6" s="1"/>
  <c r="BO284" i="6"/>
  <c r="BO285" i="6" s="1"/>
  <c r="BO286" i="6" s="1"/>
  <c r="BN284" i="6"/>
  <c r="BN285" i="6" s="1"/>
  <c r="BN286" i="6" s="1"/>
  <c r="BM284" i="6"/>
  <c r="BM285" i="6" s="1"/>
  <c r="BM286" i="6" s="1"/>
  <c r="BL284" i="6"/>
  <c r="BL285" i="6" s="1"/>
  <c r="BL286" i="6" s="1"/>
  <c r="BK284" i="6"/>
  <c r="BK285" i="6" s="1"/>
  <c r="BK286" i="6" s="1"/>
  <c r="BY279" i="6"/>
  <c r="BY280" i="6" s="1"/>
  <c r="BY281" i="6" s="1"/>
  <c r="BX279" i="6"/>
  <c r="BX280" i="6" s="1"/>
  <c r="BX281" i="6" s="1"/>
  <c r="BW279" i="6"/>
  <c r="BW280" i="6" s="1"/>
  <c r="BW281" i="6" s="1"/>
  <c r="BV279" i="6"/>
  <c r="BV280" i="6" s="1"/>
  <c r="BV281" i="6" s="1"/>
  <c r="BU279" i="6"/>
  <c r="BU280" i="6" s="1"/>
  <c r="BU281" i="6" s="1"/>
  <c r="BT279" i="6"/>
  <c r="BT280" i="6" s="1"/>
  <c r="BT281" i="6" s="1"/>
  <c r="BS279" i="6"/>
  <c r="BS280" i="6" s="1"/>
  <c r="BS281" i="6" s="1"/>
  <c r="BR279" i="6"/>
  <c r="BR280" i="6" s="1"/>
  <c r="BR281" i="6" s="1"/>
  <c r="BQ279" i="6"/>
  <c r="BQ280" i="6" s="1"/>
  <c r="BQ281" i="6" s="1"/>
  <c r="BP279" i="6"/>
  <c r="BP280" i="6" s="1"/>
  <c r="BP281" i="6" s="1"/>
  <c r="BO279" i="6"/>
  <c r="BO280" i="6" s="1"/>
  <c r="BO281" i="6" s="1"/>
  <c r="BN279" i="6"/>
  <c r="BN280" i="6" s="1"/>
  <c r="BN281" i="6" s="1"/>
  <c r="BM279" i="6"/>
  <c r="BM280" i="6" s="1"/>
  <c r="BM281" i="6" s="1"/>
  <c r="BL279" i="6"/>
  <c r="BL280" i="6" s="1"/>
  <c r="BL281" i="6" s="1"/>
  <c r="BK279" i="6"/>
  <c r="BK280" i="6" s="1"/>
  <c r="BK281" i="6" s="1"/>
  <c r="BY274" i="6"/>
  <c r="BY275" i="6" s="1"/>
  <c r="BY276" i="6" s="1"/>
  <c r="BX274" i="6"/>
  <c r="BX275" i="6" s="1"/>
  <c r="BX276" i="6" s="1"/>
  <c r="BW274" i="6"/>
  <c r="BW275" i="6" s="1"/>
  <c r="BW276" i="6" s="1"/>
  <c r="BV274" i="6"/>
  <c r="BV275" i="6" s="1"/>
  <c r="BV276" i="6" s="1"/>
  <c r="BU274" i="6"/>
  <c r="BU275" i="6" s="1"/>
  <c r="BU276" i="6" s="1"/>
  <c r="BT274" i="6"/>
  <c r="BT275" i="6" s="1"/>
  <c r="BT276" i="6" s="1"/>
  <c r="BS274" i="6"/>
  <c r="BS275" i="6" s="1"/>
  <c r="BS276" i="6" s="1"/>
  <c r="BR274" i="6"/>
  <c r="BR275" i="6" s="1"/>
  <c r="BR276" i="6" s="1"/>
  <c r="BQ274" i="6"/>
  <c r="BQ275" i="6" s="1"/>
  <c r="BQ276" i="6" s="1"/>
  <c r="BP274" i="6"/>
  <c r="BP275" i="6" s="1"/>
  <c r="BP276" i="6" s="1"/>
  <c r="BO274" i="6"/>
  <c r="BO275" i="6" s="1"/>
  <c r="BO276" i="6" s="1"/>
  <c r="BN274" i="6"/>
  <c r="BN275" i="6" s="1"/>
  <c r="BN276" i="6" s="1"/>
  <c r="BM274" i="6"/>
  <c r="BM275" i="6" s="1"/>
  <c r="BM276" i="6" s="1"/>
  <c r="BL274" i="6"/>
  <c r="BL275" i="6" s="1"/>
  <c r="BL276" i="6" s="1"/>
  <c r="BK274" i="6"/>
  <c r="BK275" i="6" s="1"/>
  <c r="BK276" i="6" s="1"/>
  <c r="BY269" i="6"/>
  <c r="BY270" i="6" s="1"/>
  <c r="BY271" i="6" s="1"/>
  <c r="BX269" i="6"/>
  <c r="BX270" i="6" s="1"/>
  <c r="BX271" i="6" s="1"/>
  <c r="BW269" i="6"/>
  <c r="BW270" i="6" s="1"/>
  <c r="BW271" i="6" s="1"/>
  <c r="BV269" i="6"/>
  <c r="BV270" i="6" s="1"/>
  <c r="BV271" i="6" s="1"/>
  <c r="BU269" i="6"/>
  <c r="BU270" i="6" s="1"/>
  <c r="BU271" i="6" s="1"/>
  <c r="BT269" i="6"/>
  <c r="BT270" i="6" s="1"/>
  <c r="BT271" i="6" s="1"/>
  <c r="BS269" i="6"/>
  <c r="BS270" i="6" s="1"/>
  <c r="BS271" i="6" s="1"/>
  <c r="BR269" i="6"/>
  <c r="BR270" i="6" s="1"/>
  <c r="BR271" i="6" s="1"/>
  <c r="BQ269" i="6"/>
  <c r="BQ270" i="6" s="1"/>
  <c r="BQ271" i="6" s="1"/>
  <c r="BP269" i="6"/>
  <c r="BP270" i="6" s="1"/>
  <c r="BP271" i="6" s="1"/>
  <c r="BO269" i="6"/>
  <c r="BO270" i="6" s="1"/>
  <c r="BO271" i="6" s="1"/>
  <c r="BN269" i="6"/>
  <c r="BN270" i="6" s="1"/>
  <c r="BN271" i="6" s="1"/>
  <c r="BM269" i="6"/>
  <c r="BM270" i="6" s="1"/>
  <c r="BM271" i="6" s="1"/>
  <c r="BL269" i="6"/>
  <c r="BL270" i="6" s="1"/>
  <c r="BL271" i="6" s="1"/>
  <c r="BK269" i="6"/>
  <c r="BK270" i="6" s="1"/>
  <c r="BK271" i="6" s="1"/>
  <c r="BY264" i="6"/>
  <c r="BY265" i="6" s="1"/>
  <c r="BY266" i="6" s="1"/>
  <c r="BX264" i="6"/>
  <c r="BX265" i="6" s="1"/>
  <c r="BX266" i="6" s="1"/>
  <c r="BW264" i="6"/>
  <c r="BW265" i="6" s="1"/>
  <c r="BW266" i="6" s="1"/>
  <c r="BV264" i="6"/>
  <c r="BV265" i="6" s="1"/>
  <c r="BV266" i="6" s="1"/>
  <c r="BU264" i="6"/>
  <c r="BU265" i="6" s="1"/>
  <c r="BU266" i="6" s="1"/>
  <c r="BT264" i="6"/>
  <c r="BT265" i="6" s="1"/>
  <c r="BT266" i="6" s="1"/>
  <c r="BS264" i="6"/>
  <c r="BS265" i="6" s="1"/>
  <c r="BS266" i="6" s="1"/>
  <c r="BR264" i="6"/>
  <c r="BR265" i="6" s="1"/>
  <c r="BR266" i="6" s="1"/>
  <c r="BQ264" i="6"/>
  <c r="BQ265" i="6" s="1"/>
  <c r="BQ266" i="6" s="1"/>
  <c r="BP264" i="6"/>
  <c r="BP265" i="6" s="1"/>
  <c r="BP266" i="6" s="1"/>
  <c r="BO264" i="6"/>
  <c r="BO265" i="6" s="1"/>
  <c r="BO266" i="6" s="1"/>
  <c r="BN264" i="6"/>
  <c r="BN265" i="6" s="1"/>
  <c r="BN266" i="6" s="1"/>
  <c r="BM264" i="6"/>
  <c r="BM265" i="6" s="1"/>
  <c r="BM266" i="6" s="1"/>
  <c r="BL264" i="6"/>
  <c r="BL265" i="6" s="1"/>
  <c r="BL266" i="6" s="1"/>
  <c r="BK264" i="6"/>
  <c r="BK265" i="6" s="1"/>
  <c r="BK266" i="6" s="1"/>
  <c r="BY259" i="6"/>
  <c r="BY260" i="6" s="1"/>
  <c r="BY261" i="6" s="1"/>
  <c r="BX259" i="6"/>
  <c r="BX260" i="6" s="1"/>
  <c r="BX261" i="6" s="1"/>
  <c r="BW259" i="6"/>
  <c r="BW260" i="6" s="1"/>
  <c r="BW261" i="6" s="1"/>
  <c r="BV259" i="6"/>
  <c r="BV260" i="6" s="1"/>
  <c r="BV261" i="6" s="1"/>
  <c r="BU259" i="6"/>
  <c r="BU260" i="6" s="1"/>
  <c r="BU261" i="6" s="1"/>
  <c r="BT259" i="6"/>
  <c r="BT260" i="6" s="1"/>
  <c r="BT261" i="6" s="1"/>
  <c r="BS259" i="6"/>
  <c r="BS260" i="6" s="1"/>
  <c r="BS261" i="6" s="1"/>
  <c r="BR259" i="6"/>
  <c r="BR260" i="6" s="1"/>
  <c r="BR261" i="6" s="1"/>
  <c r="BQ259" i="6"/>
  <c r="BQ260" i="6" s="1"/>
  <c r="BQ261" i="6" s="1"/>
  <c r="BP259" i="6"/>
  <c r="BP260" i="6" s="1"/>
  <c r="BP261" i="6" s="1"/>
  <c r="BO259" i="6"/>
  <c r="BO260" i="6" s="1"/>
  <c r="BO261" i="6" s="1"/>
  <c r="BN259" i="6"/>
  <c r="BN260" i="6" s="1"/>
  <c r="BN261" i="6" s="1"/>
  <c r="BM259" i="6"/>
  <c r="BM260" i="6" s="1"/>
  <c r="BM261" i="6" s="1"/>
  <c r="BL259" i="6"/>
  <c r="BL260" i="6" s="1"/>
  <c r="BL261" i="6" s="1"/>
  <c r="BK259" i="6"/>
  <c r="BK260" i="6" s="1"/>
  <c r="BK261"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Y289" i="4"/>
  <c r="BY290" i="4" s="1"/>
  <c r="BY291" i="4" s="1"/>
  <c r="BX289" i="4"/>
  <c r="BX290" i="4" s="1"/>
  <c r="BX291" i="4" s="1"/>
  <c r="BW289" i="4"/>
  <c r="BW290" i="4" s="1"/>
  <c r="BW291" i="4" s="1"/>
  <c r="BV289" i="4"/>
  <c r="BV290" i="4" s="1"/>
  <c r="BV291" i="4" s="1"/>
  <c r="BU289" i="4"/>
  <c r="BU290" i="4" s="1"/>
  <c r="BU291" i="4" s="1"/>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Q285" i="4" s="1"/>
  <c r="BQ286" i="4" s="1"/>
  <c r="BP284" i="4"/>
  <c r="BP285" i="4" s="1"/>
  <c r="BP286" i="4" s="1"/>
  <c r="BO284" i="4"/>
  <c r="BO285" i="4" s="1"/>
  <c r="BO286" i="4" s="1"/>
  <c r="BN284" i="4"/>
  <c r="BN285" i="4" s="1"/>
  <c r="BN286" i="4" s="1"/>
  <c r="BM284" i="4"/>
  <c r="BM285" i="4" s="1"/>
  <c r="BM286" i="4" s="1"/>
  <c r="BL284" i="4"/>
  <c r="BL285" i="4" s="1"/>
  <c r="BL286" i="4" s="1"/>
  <c r="BK284" i="4"/>
  <c r="BK285" i="4" s="1"/>
  <c r="BK28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O265" i="4" s="1"/>
  <c r="BO266" i="4" s="1"/>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J294" i="8"/>
  <c r="BJ295" i="8" s="1"/>
  <c r="BJ296" i="8" s="1"/>
  <c r="BI294" i="8"/>
  <c r="BI295" i="8" s="1"/>
  <c r="BI296" i="8" s="1"/>
  <c r="BH294" i="8"/>
  <c r="BH295" i="8" s="1"/>
  <c r="BH296" i="8" s="1"/>
  <c r="BG294" i="8"/>
  <c r="BG295" i="8" s="1"/>
  <c r="BG296" i="8" s="1"/>
  <c r="BF294" i="8"/>
  <c r="BF295" i="8" s="1"/>
  <c r="BF296" i="8" s="1"/>
  <c r="BE294" i="8"/>
  <c r="BE295" i="8" s="1"/>
  <c r="BE296" i="8" s="1"/>
  <c r="BD294" i="8"/>
  <c r="BD295" i="8" s="1"/>
  <c r="BD296" i="8" s="1"/>
  <c r="BC294" i="8"/>
  <c r="BC295" i="8" s="1"/>
  <c r="BC296" i="8" s="1"/>
  <c r="BB294" i="8"/>
  <c r="BB295" i="8" s="1"/>
  <c r="BB296" i="8" s="1"/>
  <c r="BA294" i="8"/>
  <c r="BA295" i="8" s="1"/>
  <c r="BA296" i="8" s="1"/>
  <c r="AZ294" i="8"/>
  <c r="AZ295" i="8" s="1"/>
  <c r="AZ296" i="8" s="1"/>
  <c r="AY294" i="8"/>
  <c r="AY295" i="8" s="1"/>
  <c r="AY296" i="8" s="1"/>
  <c r="AX294" i="8"/>
  <c r="AX295" i="8" s="1"/>
  <c r="AX296" i="8" s="1"/>
  <c r="AW294" i="8"/>
  <c r="AW295" i="8" s="1"/>
  <c r="AW296" i="8" s="1"/>
  <c r="AV294" i="8"/>
  <c r="AV295" i="8" s="1"/>
  <c r="AV296" i="8" s="1"/>
  <c r="BJ289" i="8"/>
  <c r="BJ290" i="8" s="1"/>
  <c r="BJ291" i="8" s="1"/>
  <c r="BI289" i="8"/>
  <c r="BI290" i="8" s="1"/>
  <c r="BI291" i="8" s="1"/>
  <c r="BH289" i="8"/>
  <c r="BH290" i="8" s="1"/>
  <c r="BH291" i="8" s="1"/>
  <c r="BG289" i="8"/>
  <c r="BG290" i="8" s="1"/>
  <c r="BG291" i="8" s="1"/>
  <c r="BF289" i="8"/>
  <c r="BF290" i="8" s="1"/>
  <c r="BF291" i="8" s="1"/>
  <c r="BE289" i="8"/>
  <c r="BE290" i="8" s="1"/>
  <c r="BE291" i="8" s="1"/>
  <c r="BD289" i="8"/>
  <c r="BD290" i="8" s="1"/>
  <c r="BD291" i="8" s="1"/>
  <c r="BC289" i="8"/>
  <c r="BC290" i="8" s="1"/>
  <c r="BC291" i="8" s="1"/>
  <c r="BB289" i="8"/>
  <c r="BB290" i="8" s="1"/>
  <c r="BB291" i="8" s="1"/>
  <c r="BA289" i="8"/>
  <c r="BA290" i="8" s="1"/>
  <c r="BA291" i="8" s="1"/>
  <c r="AZ289" i="8"/>
  <c r="AZ290" i="8" s="1"/>
  <c r="AZ291" i="8" s="1"/>
  <c r="AY289" i="8"/>
  <c r="AY290" i="8" s="1"/>
  <c r="AY291" i="8" s="1"/>
  <c r="AX289" i="8"/>
  <c r="AX290" i="8" s="1"/>
  <c r="AX291" i="8" s="1"/>
  <c r="AW289" i="8"/>
  <c r="AW290" i="8" s="1"/>
  <c r="AW291" i="8" s="1"/>
  <c r="AV289" i="8"/>
  <c r="AV290" i="8" s="1"/>
  <c r="AV291" i="8" s="1"/>
  <c r="BJ284" i="8"/>
  <c r="BJ285" i="8" s="1"/>
  <c r="BJ286" i="8" s="1"/>
  <c r="BI284" i="8"/>
  <c r="BI285" i="8" s="1"/>
  <c r="BI286" i="8" s="1"/>
  <c r="BH284" i="8"/>
  <c r="BH285" i="8" s="1"/>
  <c r="BH286" i="8" s="1"/>
  <c r="BG284" i="8"/>
  <c r="BG285" i="8" s="1"/>
  <c r="BG286" i="8" s="1"/>
  <c r="BF284" i="8"/>
  <c r="BF285" i="8" s="1"/>
  <c r="BF286" i="8" s="1"/>
  <c r="BE284" i="8"/>
  <c r="BE285" i="8" s="1"/>
  <c r="BE286" i="8" s="1"/>
  <c r="BD284" i="8"/>
  <c r="BD285" i="8" s="1"/>
  <c r="BD286" i="8" s="1"/>
  <c r="BC284" i="8"/>
  <c r="BC285" i="8" s="1"/>
  <c r="BC286" i="8" s="1"/>
  <c r="BB284" i="8"/>
  <c r="BB285" i="8" s="1"/>
  <c r="BB286" i="8" s="1"/>
  <c r="BA284" i="8"/>
  <c r="BA285" i="8" s="1"/>
  <c r="BA286" i="8" s="1"/>
  <c r="AZ284" i="8"/>
  <c r="AZ285" i="8" s="1"/>
  <c r="AZ286" i="8" s="1"/>
  <c r="AY284" i="8"/>
  <c r="AY285" i="8" s="1"/>
  <c r="AY286" i="8" s="1"/>
  <c r="AX284" i="8"/>
  <c r="AX285" i="8" s="1"/>
  <c r="AX286" i="8" s="1"/>
  <c r="AW284" i="8"/>
  <c r="AW285" i="8" s="1"/>
  <c r="AW286" i="8" s="1"/>
  <c r="AV284" i="8"/>
  <c r="AV285" i="8" s="1"/>
  <c r="AV286" i="8" s="1"/>
  <c r="BJ279" i="8"/>
  <c r="BJ280" i="8" s="1"/>
  <c r="BJ281" i="8" s="1"/>
  <c r="BI279" i="8"/>
  <c r="BI280" i="8" s="1"/>
  <c r="BI281" i="8" s="1"/>
  <c r="BH279" i="8"/>
  <c r="BH280" i="8" s="1"/>
  <c r="BH281" i="8" s="1"/>
  <c r="BG279" i="8"/>
  <c r="BG280" i="8" s="1"/>
  <c r="BG281" i="8" s="1"/>
  <c r="BF279" i="8"/>
  <c r="BF280" i="8" s="1"/>
  <c r="BF281" i="8" s="1"/>
  <c r="BE279" i="8"/>
  <c r="BE280" i="8" s="1"/>
  <c r="BE281" i="8" s="1"/>
  <c r="BD279" i="8"/>
  <c r="BD280" i="8" s="1"/>
  <c r="BD281" i="8" s="1"/>
  <c r="BC279" i="8"/>
  <c r="BC280" i="8" s="1"/>
  <c r="BC281" i="8" s="1"/>
  <c r="BB279" i="8"/>
  <c r="BB280" i="8" s="1"/>
  <c r="BB281" i="8" s="1"/>
  <c r="BA279" i="8"/>
  <c r="BA280" i="8" s="1"/>
  <c r="BA281" i="8" s="1"/>
  <c r="AZ279" i="8"/>
  <c r="AZ280" i="8" s="1"/>
  <c r="AZ281" i="8" s="1"/>
  <c r="AY279" i="8"/>
  <c r="AY280" i="8" s="1"/>
  <c r="AY281" i="8" s="1"/>
  <c r="AX279" i="8"/>
  <c r="AX280" i="8" s="1"/>
  <c r="AX281" i="8" s="1"/>
  <c r="AW279" i="8"/>
  <c r="AW280" i="8" s="1"/>
  <c r="AW281" i="8" s="1"/>
  <c r="AV279" i="8"/>
  <c r="AV280" i="8" s="1"/>
  <c r="AV281" i="8" s="1"/>
  <c r="BJ274" i="8"/>
  <c r="BJ275" i="8" s="1"/>
  <c r="BJ276" i="8" s="1"/>
  <c r="BI274" i="8"/>
  <c r="BI275" i="8" s="1"/>
  <c r="BI276" i="8" s="1"/>
  <c r="BH274" i="8"/>
  <c r="BH275" i="8" s="1"/>
  <c r="BH276" i="8" s="1"/>
  <c r="BG274" i="8"/>
  <c r="BG275" i="8" s="1"/>
  <c r="BG276" i="8" s="1"/>
  <c r="BF274" i="8"/>
  <c r="BF275" i="8" s="1"/>
  <c r="BF276" i="8" s="1"/>
  <c r="BE274" i="8"/>
  <c r="BE275" i="8" s="1"/>
  <c r="BE276" i="8" s="1"/>
  <c r="BD274" i="8"/>
  <c r="BD275" i="8" s="1"/>
  <c r="BD276" i="8" s="1"/>
  <c r="BC274" i="8"/>
  <c r="BC275" i="8" s="1"/>
  <c r="BC276" i="8" s="1"/>
  <c r="BB274" i="8"/>
  <c r="BB275" i="8" s="1"/>
  <c r="BB276" i="8" s="1"/>
  <c r="BA274" i="8"/>
  <c r="BA275" i="8" s="1"/>
  <c r="BA276" i="8" s="1"/>
  <c r="AZ274" i="8"/>
  <c r="AZ275" i="8" s="1"/>
  <c r="AZ276" i="8" s="1"/>
  <c r="AY274" i="8"/>
  <c r="AY275" i="8" s="1"/>
  <c r="AY276" i="8" s="1"/>
  <c r="AX274" i="8"/>
  <c r="AX275" i="8" s="1"/>
  <c r="AX276" i="8" s="1"/>
  <c r="AW274" i="8"/>
  <c r="AW275" i="8" s="1"/>
  <c r="AW276" i="8" s="1"/>
  <c r="AV274" i="8"/>
  <c r="AV275" i="8" s="1"/>
  <c r="AV276" i="8" s="1"/>
  <c r="BJ269" i="8"/>
  <c r="BJ270" i="8" s="1"/>
  <c r="BJ271" i="8" s="1"/>
  <c r="BI269" i="8"/>
  <c r="BI270" i="8" s="1"/>
  <c r="BI271" i="8" s="1"/>
  <c r="BH269" i="8"/>
  <c r="BH270" i="8" s="1"/>
  <c r="BH271" i="8" s="1"/>
  <c r="BG269" i="8"/>
  <c r="BG270" i="8" s="1"/>
  <c r="BG271" i="8" s="1"/>
  <c r="BF269" i="8"/>
  <c r="BF270" i="8" s="1"/>
  <c r="BF271" i="8" s="1"/>
  <c r="BE269" i="8"/>
  <c r="BE270" i="8" s="1"/>
  <c r="BE271" i="8" s="1"/>
  <c r="BD269" i="8"/>
  <c r="BD270" i="8" s="1"/>
  <c r="BD271" i="8" s="1"/>
  <c r="BC269" i="8"/>
  <c r="BC270" i="8" s="1"/>
  <c r="BC271" i="8" s="1"/>
  <c r="BB269" i="8"/>
  <c r="BB270" i="8" s="1"/>
  <c r="BB271" i="8" s="1"/>
  <c r="BA269" i="8"/>
  <c r="BA270" i="8" s="1"/>
  <c r="BA271" i="8" s="1"/>
  <c r="AZ269" i="8"/>
  <c r="AZ270" i="8" s="1"/>
  <c r="AZ271" i="8" s="1"/>
  <c r="AY269" i="8"/>
  <c r="AY270" i="8" s="1"/>
  <c r="AY271" i="8" s="1"/>
  <c r="AX269" i="8"/>
  <c r="AX270" i="8" s="1"/>
  <c r="AX271" i="8" s="1"/>
  <c r="AW269" i="8"/>
  <c r="AW270" i="8" s="1"/>
  <c r="AW271" i="8" s="1"/>
  <c r="AV269" i="8"/>
  <c r="AV270" i="8" s="1"/>
  <c r="AV271" i="8" s="1"/>
  <c r="BJ264" i="8"/>
  <c r="BJ265" i="8" s="1"/>
  <c r="BJ266" i="8" s="1"/>
  <c r="BI264" i="8"/>
  <c r="BI265" i="8" s="1"/>
  <c r="BI266" i="8" s="1"/>
  <c r="BH264" i="8"/>
  <c r="BH265" i="8" s="1"/>
  <c r="BH266" i="8" s="1"/>
  <c r="BG264" i="8"/>
  <c r="BG265" i="8" s="1"/>
  <c r="BG266" i="8" s="1"/>
  <c r="BF264" i="8"/>
  <c r="BF265" i="8" s="1"/>
  <c r="BF266" i="8" s="1"/>
  <c r="BE264" i="8"/>
  <c r="BE265" i="8" s="1"/>
  <c r="BE266" i="8" s="1"/>
  <c r="BD264" i="8"/>
  <c r="BD265" i="8" s="1"/>
  <c r="BD266" i="8" s="1"/>
  <c r="BC264" i="8"/>
  <c r="BC265" i="8" s="1"/>
  <c r="BC266" i="8" s="1"/>
  <c r="BB264" i="8"/>
  <c r="BB265" i="8" s="1"/>
  <c r="BB266" i="8" s="1"/>
  <c r="BA264" i="8"/>
  <c r="BA265" i="8" s="1"/>
  <c r="BA266" i="8" s="1"/>
  <c r="AZ264" i="8"/>
  <c r="AZ265" i="8" s="1"/>
  <c r="AZ266" i="8" s="1"/>
  <c r="AY264" i="8"/>
  <c r="AY265" i="8" s="1"/>
  <c r="AY266" i="8" s="1"/>
  <c r="AX264" i="8"/>
  <c r="AX265" i="8" s="1"/>
  <c r="AX266" i="8" s="1"/>
  <c r="AW264" i="8"/>
  <c r="AW265" i="8" s="1"/>
  <c r="AW266" i="8" s="1"/>
  <c r="AV264" i="8"/>
  <c r="AV265" i="8" s="1"/>
  <c r="AV266" i="8" s="1"/>
  <c r="BJ259" i="8"/>
  <c r="BJ260" i="8" s="1"/>
  <c r="BJ261" i="8" s="1"/>
  <c r="BI259" i="8"/>
  <c r="BI260" i="8" s="1"/>
  <c r="BI261" i="8" s="1"/>
  <c r="BH259" i="8"/>
  <c r="BH260" i="8" s="1"/>
  <c r="BH261" i="8" s="1"/>
  <c r="BG259" i="8"/>
  <c r="BG260" i="8" s="1"/>
  <c r="BG261" i="8" s="1"/>
  <c r="BF259" i="8"/>
  <c r="BF260" i="8" s="1"/>
  <c r="BF261" i="8" s="1"/>
  <c r="BE259" i="8"/>
  <c r="BE260" i="8" s="1"/>
  <c r="BE261" i="8" s="1"/>
  <c r="BD259" i="8"/>
  <c r="BD260" i="8" s="1"/>
  <c r="BD261" i="8" s="1"/>
  <c r="BC259" i="8"/>
  <c r="BC260" i="8" s="1"/>
  <c r="BC261" i="8" s="1"/>
  <c r="BB259" i="8"/>
  <c r="BB260" i="8" s="1"/>
  <c r="BB261" i="8" s="1"/>
  <c r="BA259" i="8"/>
  <c r="BA260" i="8" s="1"/>
  <c r="BA261" i="8" s="1"/>
  <c r="AZ259" i="8"/>
  <c r="AZ260" i="8" s="1"/>
  <c r="AZ261" i="8" s="1"/>
  <c r="AY259" i="8"/>
  <c r="AY260" i="8" s="1"/>
  <c r="AY261" i="8" s="1"/>
  <c r="AX259" i="8"/>
  <c r="AX260" i="8" s="1"/>
  <c r="AX261" i="8" s="1"/>
  <c r="AW259" i="8"/>
  <c r="AW260" i="8" s="1"/>
  <c r="AW261" i="8" s="1"/>
  <c r="AV259" i="8"/>
  <c r="AV260" i="8" s="1"/>
  <c r="AV261" i="8" s="1"/>
  <c r="BJ294" i="7"/>
  <c r="BJ295" i="7" s="1"/>
  <c r="BJ296" i="7" s="1"/>
  <c r="BI294" i="7"/>
  <c r="BI295" i="7" s="1"/>
  <c r="BI296" i="7" s="1"/>
  <c r="BH294" i="7"/>
  <c r="BH295" i="7" s="1"/>
  <c r="BH296" i="7" s="1"/>
  <c r="BG294" i="7"/>
  <c r="BG295" i="7" s="1"/>
  <c r="BG296" i="7" s="1"/>
  <c r="BF294" i="7"/>
  <c r="BF295" i="7" s="1"/>
  <c r="BF296" i="7" s="1"/>
  <c r="BE294" i="7"/>
  <c r="BE295" i="7" s="1"/>
  <c r="BE296" i="7" s="1"/>
  <c r="BD294" i="7"/>
  <c r="BD295" i="7" s="1"/>
  <c r="BD296" i="7" s="1"/>
  <c r="BC294" i="7"/>
  <c r="BC295" i="7" s="1"/>
  <c r="BC296" i="7" s="1"/>
  <c r="BB294" i="7"/>
  <c r="BB295" i="7" s="1"/>
  <c r="BB296" i="7" s="1"/>
  <c r="BA294" i="7"/>
  <c r="BA295" i="7" s="1"/>
  <c r="BA296" i="7" s="1"/>
  <c r="AZ294" i="7"/>
  <c r="AZ295" i="7" s="1"/>
  <c r="AZ296" i="7" s="1"/>
  <c r="AY294" i="7"/>
  <c r="AY295" i="7" s="1"/>
  <c r="AY296" i="7" s="1"/>
  <c r="AX294" i="7"/>
  <c r="AX295" i="7" s="1"/>
  <c r="AX296" i="7" s="1"/>
  <c r="AW294" i="7"/>
  <c r="AW295" i="7" s="1"/>
  <c r="AW296" i="7" s="1"/>
  <c r="AV294" i="7"/>
  <c r="AV295" i="7" s="1"/>
  <c r="AV296" i="7" s="1"/>
  <c r="BJ289" i="7"/>
  <c r="BJ290" i="7" s="1"/>
  <c r="BJ291" i="7" s="1"/>
  <c r="BI289" i="7"/>
  <c r="BI290" i="7" s="1"/>
  <c r="BI291" i="7" s="1"/>
  <c r="BH289" i="7"/>
  <c r="BH290" i="7" s="1"/>
  <c r="BH291" i="7" s="1"/>
  <c r="BG289" i="7"/>
  <c r="BG290" i="7" s="1"/>
  <c r="BG291" i="7" s="1"/>
  <c r="BF289" i="7"/>
  <c r="BF290" i="7" s="1"/>
  <c r="BF291" i="7" s="1"/>
  <c r="BE289" i="7"/>
  <c r="BE290" i="7" s="1"/>
  <c r="BE291" i="7" s="1"/>
  <c r="BD289" i="7"/>
  <c r="BD290" i="7" s="1"/>
  <c r="BD291" i="7" s="1"/>
  <c r="BC289" i="7"/>
  <c r="BC290" i="7" s="1"/>
  <c r="BC291" i="7" s="1"/>
  <c r="BB289" i="7"/>
  <c r="BB290" i="7" s="1"/>
  <c r="BB291" i="7" s="1"/>
  <c r="BA289" i="7"/>
  <c r="BA290" i="7" s="1"/>
  <c r="BA291" i="7" s="1"/>
  <c r="AZ289" i="7"/>
  <c r="AZ290" i="7" s="1"/>
  <c r="AZ291" i="7" s="1"/>
  <c r="AY289" i="7"/>
  <c r="AY290" i="7" s="1"/>
  <c r="AY291" i="7" s="1"/>
  <c r="AX289" i="7"/>
  <c r="AX290" i="7" s="1"/>
  <c r="AX291" i="7" s="1"/>
  <c r="AW289" i="7"/>
  <c r="AW290" i="7" s="1"/>
  <c r="AW291" i="7" s="1"/>
  <c r="AV289" i="7"/>
  <c r="AV290" i="7" s="1"/>
  <c r="AV291" i="7" s="1"/>
  <c r="BJ284" i="7"/>
  <c r="BJ285" i="7" s="1"/>
  <c r="BJ286" i="7" s="1"/>
  <c r="BI284" i="7"/>
  <c r="BI285" i="7" s="1"/>
  <c r="BI286" i="7" s="1"/>
  <c r="BH284" i="7"/>
  <c r="BH285" i="7" s="1"/>
  <c r="BH286" i="7" s="1"/>
  <c r="BG284" i="7"/>
  <c r="BG285" i="7" s="1"/>
  <c r="BG286" i="7" s="1"/>
  <c r="BF284" i="7"/>
  <c r="BF285" i="7" s="1"/>
  <c r="BF286" i="7" s="1"/>
  <c r="BE284" i="7"/>
  <c r="BE285" i="7" s="1"/>
  <c r="BE286" i="7" s="1"/>
  <c r="BD284" i="7"/>
  <c r="BD285" i="7" s="1"/>
  <c r="BD286" i="7" s="1"/>
  <c r="BC284" i="7"/>
  <c r="BC285" i="7" s="1"/>
  <c r="BC286" i="7" s="1"/>
  <c r="BB284" i="7"/>
  <c r="BB285" i="7" s="1"/>
  <c r="BB286" i="7" s="1"/>
  <c r="BA284" i="7"/>
  <c r="BA285" i="7" s="1"/>
  <c r="BA286" i="7" s="1"/>
  <c r="AZ284" i="7"/>
  <c r="AZ285" i="7" s="1"/>
  <c r="AZ286" i="7" s="1"/>
  <c r="AY284" i="7"/>
  <c r="AY285" i="7" s="1"/>
  <c r="AY286" i="7" s="1"/>
  <c r="AX284" i="7"/>
  <c r="AX285" i="7" s="1"/>
  <c r="AX286" i="7" s="1"/>
  <c r="AW284" i="7"/>
  <c r="AW285" i="7" s="1"/>
  <c r="AW286" i="7" s="1"/>
  <c r="AV284" i="7"/>
  <c r="AV285" i="7" s="1"/>
  <c r="AV286" i="7" s="1"/>
  <c r="BJ279" i="7"/>
  <c r="BJ280" i="7" s="1"/>
  <c r="BJ281" i="7" s="1"/>
  <c r="BI279" i="7"/>
  <c r="BI280" i="7" s="1"/>
  <c r="BI281" i="7" s="1"/>
  <c r="BH279" i="7"/>
  <c r="BH280" i="7" s="1"/>
  <c r="BH281" i="7" s="1"/>
  <c r="BG279" i="7"/>
  <c r="BG280" i="7" s="1"/>
  <c r="BG281" i="7" s="1"/>
  <c r="BF279" i="7"/>
  <c r="BF280" i="7" s="1"/>
  <c r="BF281" i="7" s="1"/>
  <c r="BE279" i="7"/>
  <c r="BE280" i="7" s="1"/>
  <c r="BE281" i="7" s="1"/>
  <c r="BD279" i="7"/>
  <c r="BD280" i="7" s="1"/>
  <c r="BD281" i="7" s="1"/>
  <c r="BC279" i="7"/>
  <c r="BC280" i="7" s="1"/>
  <c r="BC281" i="7" s="1"/>
  <c r="BB279" i="7"/>
  <c r="BB280" i="7" s="1"/>
  <c r="BB281" i="7" s="1"/>
  <c r="BA279" i="7"/>
  <c r="BA280" i="7" s="1"/>
  <c r="BA281" i="7" s="1"/>
  <c r="AZ279" i="7"/>
  <c r="AZ280" i="7" s="1"/>
  <c r="AZ281" i="7" s="1"/>
  <c r="AY279" i="7"/>
  <c r="AY280" i="7" s="1"/>
  <c r="AY281" i="7" s="1"/>
  <c r="AX279" i="7"/>
  <c r="AX280" i="7" s="1"/>
  <c r="AX281" i="7" s="1"/>
  <c r="AW279" i="7"/>
  <c r="AW280" i="7" s="1"/>
  <c r="AW281" i="7" s="1"/>
  <c r="AV279" i="7"/>
  <c r="AV280" i="7" s="1"/>
  <c r="AV281" i="7" s="1"/>
  <c r="BJ274" i="7"/>
  <c r="BJ275" i="7" s="1"/>
  <c r="BJ276" i="7" s="1"/>
  <c r="BI274" i="7"/>
  <c r="BI275" i="7" s="1"/>
  <c r="BI276" i="7" s="1"/>
  <c r="BH274" i="7"/>
  <c r="BH275" i="7" s="1"/>
  <c r="BH276" i="7" s="1"/>
  <c r="BG274" i="7"/>
  <c r="BG275" i="7" s="1"/>
  <c r="BG276" i="7" s="1"/>
  <c r="BF274" i="7"/>
  <c r="BF275" i="7" s="1"/>
  <c r="BF276" i="7" s="1"/>
  <c r="BE274" i="7"/>
  <c r="BE275" i="7" s="1"/>
  <c r="BE276" i="7" s="1"/>
  <c r="BD274" i="7"/>
  <c r="BD275" i="7" s="1"/>
  <c r="BD276" i="7" s="1"/>
  <c r="BC274" i="7"/>
  <c r="BC275" i="7" s="1"/>
  <c r="BC276" i="7" s="1"/>
  <c r="BB274" i="7"/>
  <c r="BB275" i="7" s="1"/>
  <c r="BB276" i="7" s="1"/>
  <c r="BA274" i="7"/>
  <c r="BA275" i="7" s="1"/>
  <c r="BA276" i="7" s="1"/>
  <c r="AZ274" i="7"/>
  <c r="AZ275" i="7" s="1"/>
  <c r="AZ276" i="7" s="1"/>
  <c r="AY274" i="7"/>
  <c r="AY275" i="7" s="1"/>
  <c r="AY276" i="7" s="1"/>
  <c r="AX274" i="7"/>
  <c r="AX275" i="7" s="1"/>
  <c r="AX276" i="7" s="1"/>
  <c r="AW274" i="7"/>
  <c r="AW275" i="7" s="1"/>
  <c r="AW276" i="7" s="1"/>
  <c r="AV274" i="7"/>
  <c r="AV275" i="7" s="1"/>
  <c r="AV276" i="7" s="1"/>
  <c r="BJ269" i="7"/>
  <c r="BJ270" i="7" s="1"/>
  <c r="BJ271" i="7" s="1"/>
  <c r="BI269" i="7"/>
  <c r="BI270" i="7" s="1"/>
  <c r="BI271" i="7" s="1"/>
  <c r="BH269" i="7"/>
  <c r="BH270" i="7" s="1"/>
  <c r="BH271" i="7" s="1"/>
  <c r="BG269" i="7"/>
  <c r="BG270" i="7" s="1"/>
  <c r="BG271" i="7" s="1"/>
  <c r="BF269" i="7"/>
  <c r="BF270" i="7" s="1"/>
  <c r="BF271" i="7" s="1"/>
  <c r="BE269" i="7"/>
  <c r="BE270" i="7" s="1"/>
  <c r="BE271" i="7" s="1"/>
  <c r="BD269" i="7"/>
  <c r="BD270" i="7" s="1"/>
  <c r="BD271" i="7" s="1"/>
  <c r="BC269" i="7"/>
  <c r="BC270" i="7" s="1"/>
  <c r="BC271" i="7" s="1"/>
  <c r="BB269" i="7"/>
  <c r="BB270" i="7" s="1"/>
  <c r="BB271" i="7" s="1"/>
  <c r="BA269" i="7"/>
  <c r="BA270" i="7" s="1"/>
  <c r="BA271" i="7" s="1"/>
  <c r="AZ269" i="7"/>
  <c r="AZ270" i="7" s="1"/>
  <c r="AZ271" i="7" s="1"/>
  <c r="AY269" i="7"/>
  <c r="AY270" i="7" s="1"/>
  <c r="AY271" i="7" s="1"/>
  <c r="AX269" i="7"/>
  <c r="AX270" i="7" s="1"/>
  <c r="AX271" i="7" s="1"/>
  <c r="AW269" i="7"/>
  <c r="AW270" i="7" s="1"/>
  <c r="AW271" i="7" s="1"/>
  <c r="AV269" i="7"/>
  <c r="AV270" i="7" s="1"/>
  <c r="AV271" i="7" s="1"/>
  <c r="BJ264" i="7"/>
  <c r="BJ265" i="7" s="1"/>
  <c r="BJ266" i="7" s="1"/>
  <c r="BI264" i="7"/>
  <c r="BI265" i="7" s="1"/>
  <c r="BI266" i="7" s="1"/>
  <c r="BH264" i="7"/>
  <c r="BH265" i="7" s="1"/>
  <c r="BH266" i="7" s="1"/>
  <c r="BG264" i="7"/>
  <c r="BG265" i="7" s="1"/>
  <c r="BG266" i="7" s="1"/>
  <c r="BF264" i="7"/>
  <c r="BF265" i="7" s="1"/>
  <c r="BF266" i="7" s="1"/>
  <c r="BE264" i="7"/>
  <c r="BE265" i="7" s="1"/>
  <c r="BE266" i="7" s="1"/>
  <c r="BD264" i="7"/>
  <c r="BD265" i="7" s="1"/>
  <c r="BD266" i="7" s="1"/>
  <c r="BC264" i="7"/>
  <c r="BC265" i="7" s="1"/>
  <c r="BC266" i="7" s="1"/>
  <c r="BB264" i="7"/>
  <c r="BB265" i="7" s="1"/>
  <c r="BB266" i="7" s="1"/>
  <c r="BA264" i="7"/>
  <c r="BA265" i="7" s="1"/>
  <c r="BA266" i="7" s="1"/>
  <c r="AZ264" i="7"/>
  <c r="AZ265" i="7" s="1"/>
  <c r="AZ266" i="7" s="1"/>
  <c r="AY264" i="7"/>
  <c r="AY265" i="7" s="1"/>
  <c r="AY266" i="7" s="1"/>
  <c r="AX264" i="7"/>
  <c r="AX265" i="7" s="1"/>
  <c r="AX266" i="7" s="1"/>
  <c r="AW264" i="7"/>
  <c r="AW265" i="7" s="1"/>
  <c r="AW266" i="7" s="1"/>
  <c r="AV264" i="7"/>
  <c r="AV265" i="7" s="1"/>
  <c r="AV266" i="7" s="1"/>
  <c r="BJ259" i="7"/>
  <c r="BJ260" i="7" s="1"/>
  <c r="BJ261" i="7" s="1"/>
  <c r="BI259" i="7"/>
  <c r="BI260" i="7" s="1"/>
  <c r="BI261" i="7" s="1"/>
  <c r="BH259" i="7"/>
  <c r="BH260" i="7" s="1"/>
  <c r="BH261" i="7" s="1"/>
  <c r="BG259" i="7"/>
  <c r="BG260" i="7" s="1"/>
  <c r="BG261" i="7" s="1"/>
  <c r="BF259" i="7"/>
  <c r="BF260" i="7" s="1"/>
  <c r="BF261" i="7" s="1"/>
  <c r="BE259" i="7"/>
  <c r="BE260" i="7" s="1"/>
  <c r="BE261" i="7" s="1"/>
  <c r="BD259" i="7"/>
  <c r="BD260" i="7" s="1"/>
  <c r="BD261" i="7" s="1"/>
  <c r="BC259" i="7"/>
  <c r="BC260" i="7" s="1"/>
  <c r="BC261" i="7" s="1"/>
  <c r="BB259" i="7"/>
  <c r="BB260" i="7" s="1"/>
  <c r="BB261" i="7" s="1"/>
  <c r="BA259" i="7"/>
  <c r="BA260" i="7" s="1"/>
  <c r="BA261" i="7" s="1"/>
  <c r="AZ259" i="7"/>
  <c r="AZ260" i="7" s="1"/>
  <c r="AZ261" i="7" s="1"/>
  <c r="AY259" i="7"/>
  <c r="AY260" i="7" s="1"/>
  <c r="AY261" i="7" s="1"/>
  <c r="AX259" i="7"/>
  <c r="AX260" i="7" s="1"/>
  <c r="AX261" i="7" s="1"/>
  <c r="AW259" i="7"/>
  <c r="AW260" i="7" s="1"/>
  <c r="AW261" i="7" s="1"/>
  <c r="AV259" i="7"/>
  <c r="AV260" i="7" s="1"/>
  <c r="AV261" i="7" s="1"/>
  <c r="BJ294" i="6"/>
  <c r="BJ295" i="6" s="1"/>
  <c r="BJ296" i="6" s="1"/>
  <c r="BI294" i="6"/>
  <c r="BI295" i="6" s="1"/>
  <c r="BI296" i="6" s="1"/>
  <c r="BH294" i="6"/>
  <c r="BH295" i="6" s="1"/>
  <c r="BH296" i="6" s="1"/>
  <c r="BG294" i="6"/>
  <c r="BG295" i="6" s="1"/>
  <c r="BG296" i="6" s="1"/>
  <c r="BF294" i="6"/>
  <c r="BF295" i="6" s="1"/>
  <c r="BF296" i="6" s="1"/>
  <c r="BE294" i="6"/>
  <c r="BE295" i="6" s="1"/>
  <c r="BE296" i="6" s="1"/>
  <c r="BD294" i="6"/>
  <c r="BD295" i="6" s="1"/>
  <c r="BD296" i="6" s="1"/>
  <c r="BC294" i="6"/>
  <c r="BC295" i="6" s="1"/>
  <c r="BC296" i="6" s="1"/>
  <c r="BB294" i="6"/>
  <c r="BB295" i="6" s="1"/>
  <c r="BB296" i="6" s="1"/>
  <c r="BA294" i="6"/>
  <c r="BA295" i="6" s="1"/>
  <c r="BA296" i="6" s="1"/>
  <c r="AZ294" i="6"/>
  <c r="AZ295" i="6" s="1"/>
  <c r="AZ296" i="6" s="1"/>
  <c r="AY294" i="6"/>
  <c r="AY295" i="6" s="1"/>
  <c r="AY296" i="6" s="1"/>
  <c r="AX294" i="6"/>
  <c r="AX295" i="6" s="1"/>
  <c r="AX296" i="6" s="1"/>
  <c r="AW294" i="6"/>
  <c r="AW295" i="6" s="1"/>
  <c r="AW296" i="6" s="1"/>
  <c r="AV294" i="6"/>
  <c r="AV295" i="6" s="1"/>
  <c r="AV296" i="6" s="1"/>
  <c r="BJ289" i="6"/>
  <c r="BJ290" i="6" s="1"/>
  <c r="BJ291" i="6" s="1"/>
  <c r="BI289" i="6"/>
  <c r="BI290" i="6" s="1"/>
  <c r="BI291" i="6" s="1"/>
  <c r="BH289" i="6"/>
  <c r="BH290" i="6" s="1"/>
  <c r="BH291" i="6" s="1"/>
  <c r="BG289" i="6"/>
  <c r="BG290" i="6" s="1"/>
  <c r="BG291" i="6" s="1"/>
  <c r="BF289" i="6"/>
  <c r="BF290" i="6" s="1"/>
  <c r="BF291" i="6" s="1"/>
  <c r="BE289" i="6"/>
  <c r="BE290" i="6" s="1"/>
  <c r="BE291" i="6" s="1"/>
  <c r="BD289" i="6"/>
  <c r="BD290" i="6" s="1"/>
  <c r="BD291" i="6" s="1"/>
  <c r="BC289" i="6"/>
  <c r="BC290" i="6" s="1"/>
  <c r="BC291" i="6" s="1"/>
  <c r="BB289" i="6"/>
  <c r="BB290" i="6" s="1"/>
  <c r="BB291" i="6" s="1"/>
  <c r="BA289" i="6"/>
  <c r="BA290" i="6" s="1"/>
  <c r="BA291" i="6" s="1"/>
  <c r="AZ289" i="6"/>
  <c r="AZ290" i="6" s="1"/>
  <c r="AZ291" i="6" s="1"/>
  <c r="AY289" i="6"/>
  <c r="AY290" i="6" s="1"/>
  <c r="AY291" i="6" s="1"/>
  <c r="AX289" i="6"/>
  <c r="AX290" i="6" s="1"/>
  <c r="AX291" i="6" s="1"/>
  <c r="AW289" i="6"/>
  <c r="AW290" i="6" s="1"/>
  <c r="AW291" i="6" s="1"/>
  <c r="AV289" i="6"/>
  <c r="AV290" i="6" s="1"/>
  <c r="AV291" i="6" s="1"/>
  <c r="BJ284" i="6"/>
  <c r="BJ285" i="6" s="1"/>
  <c r="BJ286" i="6" s="1"/>
  <c r="BI284" i="6"/>
  <c r="BI285" i="6" s="1"/>
  <c r="BI286" i="6" s="1"/>
  <c r="BH284" i="6"/>
  <c r="BH285" i="6" s="1"/>
  <c r="BH286" i="6" s="1"/>
  <c r="BG284" i="6"/>
  <c r="BG285" i="6" s="1"/>
  <c r="BG286" i="6" s="1"/>
  <c r="BF284" i="6"/>
  <c r="BF285" i="6" s="1"/>
  <c r="BF286" i="6" s="1"/>
  <c r="BE284" i="6"/>
  <c r="BE285" i="6" s="1"/>
  <c r="BE286" i="6" s="1"/>
  <c r="BD284" i="6"/>
  <c r="BD285" i="6" s="1"/>
  <c r="BD286" i="6" s="1"/>
  <c r="BC284" i="6"/>
  <c r="BC285" i="6" s="1"/>
  <c r="BC286" i="6" s="1"/>
  <c r="BB284" i="6"/>
  <c r="BB285" i="6" s="1"/>
  <c r="BB286" i="6" s="1"/>
  <c r="BA284" i="6"/>
  <c r="BA285" i="6" s="1"/>
  <c r="BA286" i="6" s="1"/>
  <c r="AZ284" i="6"/>
  <c r="AZ285" i="6" s="1"/>
  <c r="AZ286" i="6" s="1"/>
  <c r="AY284" i="6"/>
  <c r="AY285" i="6" s="1"/>
  <c r="AY286" i="6" s="1"/>
  <c r="AX284" i="6"/>
  <c r="AX285" i="6" s="1"/>
  <c r="AX286" i="6" s="1"/>
  <c r="AW284" i="6"/>
  <c r="AW285" i="6" s="1"/>
  <c r="AW286" i="6" s="1"/>
  <c r="AV284" i="6"/>
  <c r="AV285" i="6" s="1"/>
  <c r="AV286" i="6" s="1"/>
  <c r="BJ279" i="6"/>
  <c r="BJ280" i="6" s="1"/>
  <c r="BJ281" i="6" s="1"/>
  <c r="BI279" i="6"/>
  <c r="BI280" i="6" s="1"/>
  <c r="BI281" i="6" s="1"/>
  <c r="BH279" i="6"/>
  <c r="BH280" i="6" s="1"/>
  <c r="BH281" i="6" s="1"/>
  <c r="BG279" i="6"/>
  <c r="BG280" i="6" s="1"/>
  <c r="BG281" i="6" s="1"/>
  <c r="BF279" i="6"/>
  <c r="BF280" i="6" s="1"/>
  <c r="BF281" i="6" s="1"/>
  <c r="BE279" i="6"/>
  <c r="BE280" i="6" s="1"/>
  <c r="BE281" i="6" s="1"/>
  <c r="BD279" i="6"/>
  <c r="BD280" i="6" s="1"/>
  <c r="BD281" i="6" s="1"/>
  <c r="BC279" i="6"/>
  <c r="BC280" i="6" s="1"/>
  <c r="BC281" i="6" s="1"/>
  <c r="BB279" i="6"/>
  <c r="BB280" i="6" s="1"/>
  <c r="BB281" i="6" s="1"/>
  <c r="BA279" i="6"/>
  <c r="BA280" i="6" s="1"/>
  <c r="BA281" i="6" s="1"/>
  <c r="AZ279" i="6"/>
  <c r="AZ280" i="6" s="1"/>
  <c r="AZ281" i="6" s="1"/>
  <c r="AY279" i="6"/>
  <c r="AY280" i="6" s="1"/>
  <c r="AY281" i="6" s="1"/>
  <c r="AX279" i="6"/>
  <c r="AX280" i="6" s="1"/>
  <c r="AX281" i="6" s="1"/>
  <c r="AW279" i="6"/>
  <c r="AW280" i="6" s="1"/>
  <c r="AW281" i="6" s="1"/>
  <c r="AV279" i="6"/>
  <c r="AV280" i="6" s="1"/>
  <c r="AV281" i="6" s="1"/>
  <c r="BJ274" i="6"/>
  <c r="BJ275" i="6" s="1"/>
  <c r="BJ276" i="6" s="1"/>
  <c r="BI274" i="6"/>
  <c r="BI275" i="6" s="1"/>
  <c r="BI276" i="6" s="1"/>
  <c r="BH274" i="6"/>
  <c r="BH275" i="6" s="1"/>
  <c r="BH276" i="6" s="1"/>
  <c r="BG274" i="6"/>
  <c r="BG275" i="6" s="1"/>
  <c r="BG276" i="6" s="1"/>
  <c r="BF274" i="6"/>
  <c r="BF275" i="6" s="1"/>
  <c r="BF276" i="6" s="1"/>
  <c r="BE274" i="6"/>
  <c r="BE275" i="6" s="1"/>
  <c r="BE276" i="6" s="1"/>
  <c r="BD274" i="6"/>
  <c r="BD275" i="6" s="1"/>
  <c r="BD276" i="6" s="1"/>
  <c r="BC274" i="6"/>
  <c r="BC275" i="6" s="1"/>
  <c r="BC276" i="6" s="1"/>
  <c r="BB274" i="6"/>
  <c r="BB275" i="6" s="1"/>
  <c r="BB276" i="6" s="1"/>
  <c r="BA274" i="6"/>
  <c r="BA275" i="6" s="1"/>
  <c r="BA276" i="6" s="1"/>
  <c r="AZ274" i="6"/>
  <c r="AZ275" i="6" s="1"/>
  <c r="AZ276" i="6" s="1"/>
  <c r="AY274" i="6"/>
  <c r="AY275" i="6" s="1"/>
  <c r="AY276" i="6" s="1"/>
  <c r="AX274" i="6"/>
  <c r="AX275" i="6" s="1"/>
  <c r="AX276" i="6" s="1"/>
  <c r="AW274" i="6"/>
  <c r="AW275" i="6" s="1"/>
  <c r="AW276" i="6" s="1"/>
  <c r="AV274" i="6"/>
  <c r="AV275" i="6" s="1"/>
  <c r="AV276" i="6" s="1"/>
  <c r="BJ269" i="6"/>
  <c r="BJ270" i="6" s="1"/>
  <c r="BJ271" i="6" s="1"/>
  <c r="BI269" i="6"/>
  <c r="BI270" i="6" s="1"/>
  <c r="BI271" i="6" s="1"/>
  <c r="BH269" i="6"/>
  <c r="BH270" i="6" s="1"/>
  <c r="BH271" i="6" s="1"/>
  <c r="BG269" i="6"/>
  <c r="BG270" i="6" s="1"/>
  <c r="BG271" i="6" s="1"/>
  <c r="BF269" i="6"/>
  <c r="BF270" i="6" s="1"/>
  <c r="BF271" i="6" s="1"/>
  <c r="BE269" i="6"/>
  <c r="BE270" i="6" s="1"/>
  <c r="BE271" i="6" s="1"/>
  <c r="BD269" i="6"/>
  <c r="BD270" i="6" s="1"/>
  <c r="BD271" i="6" s="1"/>
  <c r="BC269" i="6"/>
  <c r="BC270" i="6" s="1"/>
  <c r="BC271" i="6" s="1"/>
  <c r="BB269" i="6"/>
  <c r="BB270" i="6" s="1"/>
  <c r="BB271" i="6" s="1"/>
  <c r="BA269" i="6"/>
  <c r="BA270" i="6" s="1"/>
  <c r="BA271" i="6" s="1"/>
  <c r="AZ269" i="6"/>
  <c r="AZ270" i="6" s="1"/>
  <c r="AZ271" i="6" s="1"/>
  <c r="AY269" i="6"/>
  <c r="AY270" i="6" s="1"/>
  <c r="AY271" i="6" s="1"/>
  <c r="AX269" i="6"/>
  <c r="AX270" i="6" s="1"/>
  <c r="AX271" i="6" s="1"/>
  <c r="AW269" i="6"/>
  <c r="AW270" i="6" s="1"/>
  <c r="AW271" i="6" s="1"/>
  <c r="AV269" i="6"/>
  <c r="AV270" i="6" s="1"/>
  <c r="AV271" i="6" s="1"/>
  <c r="BJ264" i="6"/>
  <c r="BJ265" i="6" s="1"/>
  <c r="BJ266" i="6" s="1"/>
  <c r="BI264" i="6"/>
  <c r="BI265" i="6" s="1"/>
  <c r="BI266" i="6" s="1"/>
  <c r="BH264" i="6"/>
  <c r="BH265" i="6" s="1"/>
  <c r="BH266" i="6" s="1"/>
  <c r="BG264" i="6"/>
  <c r="BG265" i="6" s="1"/>
  <c r="BG266" i="6" s="1"/>
  <c r="BF264" i="6"/>
  <c r="BF265" i="6" s="1"/>
  <c r="BF266" i="6" s="1"/>
  <c r="BE264" i="6"/>
  <c r="BE265" i="6" s="1"/>
  <c r="BE266" i="6" s="1"/>
  <c r="BD264" i="6"/>
  <c r="BD265" i="6" s="1"/>
  <c r="BD266" i="6" s="1"/>
  <c r="BC264" i="6"/>
  <c r="BC265" i="6" s="1"/>
  <c r="BC266" i="6" s="1"/>
  <c r="BB264" i="6"/>
  <c r="BB265" i="6" s="1"/>
  <c r="BB266" i="6" s="1"/>
  <c r="BA264" i="6"/>
  <c r="BA265" i="6" s="1"/>
  <c r="BA266" i="6" s="1"/>
  <c r="AZ264" i="6"/>
  <c r="AZ265" i="6" s="1"/>
  <c r="AZ266" i="6" s="1"/>
  <c r="AY264" i="6"/>
  <c r="AY265" i="6" s="1"/>
  <c r="AY266" i="6" s="1"/>
  <c r="AX264" i="6"/>
  <c r="AX265" i="6" s="1"/>
  <c r="AX266" i="6" s="1"/>
  <c r="AW264" i="6"/>
  <c r="AW265" i="6" s="1"/>
  <c r="AW266" i="6" s="1"/>
  <c r="AV264" i="6"/>
  <c r="AV265" i="6" s="1"/>
  <c r="AV266" i="6" s="1"/>
  <c r="BJ259" i="6"/>
  <c r="BJ260" i="6" s="1"/>
  <c r="BJ261" i="6" s="1"/>
  <c r="BI259" i="6"/>
  <c r="BI260" i="6" s="1"/>
  <c r="BI261" i="6" s="1"/>
  <c r="BH259" i="6"/>
  <c r="BH260" i="6" s="1"/>
  <c r="BH261" i="6" s="1"/>
  <c r="BG259" i="6"/>
  <c r="BG260" i="6" s="1"/>
  <c r="BG261" i="6" s="1"/>
  <c r="BF259" i="6"/>
  <c r="BF260" i="6" s="1"/>
  <c r="BF261" i="6" s="1"/>
  <c r="BE259" i="6"/>
  <c r="BE260" i="6" s="1"/>
  <c r="BE261" i="6" s="1"/>
  <c r="BD259" i="6"/>
  <c r="BD260" i="6" s="1"/>
  <c r="BD261" i="6" s="1"/>
  <c r="BC259" i="6"/>
  <c r="BC260" i="6" s="1"/>
  <c r="BC261" i="6" s="1"/>
  <c r="BB259" i="6"/>
  <c r="BB260" i="6" s="1"/>
  <c r="BB261" i="6" s="1"/>
  <c r="BA259" i="6"/>
  <c r="BA260" i="6" s="1"/>
  <c r="BA261" i="6" s="1"/>
  <c r="AZ259" i="6"/>
  <c r="AZ260" i="6" s="1"/>
  <c r="AZ261" i="6" s="1"/>
  <c r="AY259" i="6"/>
  <c r="AY260" i="6" s="1"/>
  <c r="AY261" i="6" s="1"/>
  <c r="AX259" i="6"/>
  <c r="AX260" i="6" s="1"/>
  <c r="AX261" i="6" s="1"/>
  <c r="AW259" i="6"/>
  <c r="AW260" i="6" s="1"/>
  <c r="AW261" i="6" s="1"/>
  <c r="AV259" i="6"/>
  <c r="AV260" i="6" s="1"/>
  <c r="AV261"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AV275" i="4" s="1"/>
  <c r="AV276" i="4" s="1"/>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241" i="8"/>
  <c r="D241" i="8"/>
  <c r="C241" i="8"/>
  <c r="E240" i="8"/>
  <c r="D240" i="8"/>
  <c r="C240" i="8"/>
  <c r="E239" i="8"/>
  <c r="D239" i="8"/>
  <c r="C239" i="8"/>
  <c r="E238" i="8"/>
  <c r="D238" i="8"/>
  <c r="C238" i="8"/>
  <c r="E237" i="8"/>
  <c r="D237" i="8"/>
  <c r="E241" i="7"/>
  <c r="D241" i="7"/>
  <c r="C241" i="7"/>
  <c r="E240" i="7"/>
  <c r="D240" i="7"/>
  <c r="C240" i="7"/>
  <c r="E239" i="7"/>
  <c r="D239" i="7"/>
  <c r="C239" i="7"/>
  <c r="E238" i="7"/>
  <c r="D238" i="7"/>
  <c r="C238" i="7"/>
  <c r="E237" i="7"/>
  <c r="D237" i="7"/>
  <c r="E241" i="6"/>
  <c r="D241" i="6"/>
  <c r="C241" i="6"/>
  <c r="E240" i="6"/>
  <c r="D240" i="6"/>
  <c r="C240" i="6"/>
  <c r="E239" i="6"/>
  <c r="D239" i="6"/>
  <c r="C239" i="6"/>
  <c r="E238" i="6"/>
  <c r="D238" i="6"/>
  <c r="C238" i="6"/>
  <c r="E237" i="6"/>
  <c r="D237" i="6"/>
  <c r="C237" i="8"/>
  <c r="C237" i="7"/>
  <c r="C237" i="6"/>
  <c r="T242" i="8"/>
  <c r="S242" i="8"/>
  <c r="R242" i="8"/>
  <c r="Q242" i="8"/>
  <c r="P242" i="8"/>
  <c r="O242" i="8"/>
  <c r="T242" i="7"/>
  <c r="S242" i="7"/>
  <c r="R242" i="7"/>
  <c r="Q242" i="7"/>
  <c r="P242" i="7"/>
  <c r="O242" i="7"/>
  <c r="T242" i="6"/>
  <c r="S242" i="6"/>
  <c r="R242" i="6"/>
  <c r="Q242" i="6"/>
  <c r="P242" i="6"/>
  <c r="O242" i="6"/>
  <c r="T241" i="4"/>
  <c r="S241" i="4"/>
  <c r="R241" i="4"/>
  <c r="Q241" i="4"/>
  <c r="P241" i="4"/>
  <c r="O241" i="4"/>
  <c r="T240" i="4"/>
  <c r="S240" i="4"/>
  <c r="R240" i="4"/>
  <c r="Q240" i="4"/>
  <c r="P240" i="4"/>
  <c r="O240" i="4"/>
  <c r="T238" i="4"/>
  <c r="S238" i="4"/>
  <c r="R238" i="4"/>
  <c r="Q238" i="4"/>
  <c r="P238" i="4"/>
  <c r="O238" i="4"/>
  <c r="T237" i="4"/>
  <c r="T242" i="4" s="1"/>
  <c r="S237" i="4"/>
  <c r="S242" i="4" s="1"/>
  <c r="R237" i="4"/>
  <c r="R242" i="4" s="1"/>
  <c r="Q237" i="4"/>
  <c r="Q242" i="4" s="1"/>
  <c r="P237" i="4"/>
  <c r="P242" i="4" s="1"/>
  <c r="O237" i="4"/>
  <c r="O242" i="4" s="1"/>
  <c r="E231" i="8"/>
  <c r="D231" i="8"/>
  <c r="C231" i="8"/>
  <c r="E230" i="8"/>
  <c r="D230" i="8"/>
  <c r="C230" i="8"/>
  <c r="E229" i="8"/>
  <c r="D229" i="8"/>
  <c r="C229" i="8"/>
  <c r="E231" i="7"/>
  <c r="D231" i="7"/>
  <c r="C231" i="7"/>
  <c r="E230" i="7"/>
  <c r="D230" i="7"/>
  <c r="C230" i="7"/>
  <c r="E229" i="7"/>
  <c r="D229" i="7"/>
  <c r="C229" i="7"/>
  <c r="E231" i="6"/>
  <c r="D231" i="6"/>
  <c r="C231" i="6"/>
  <c r="E230" i="6"/>
  <c r="D230" i="6"/>
  <c r="C230" i="6"/>
  <c r="E229" i="6"/>
  <c r="D229" i="6"/>
  <c r="C229" i="6"/>
  <c r="E231" i="4"/>
  <c r="D231" i="4"/>
  <c r="C231" i="4"/>
  <c r="E230" i="4"/>
  <c r="D230" i="4"/>
  <c r="C230" i="4"/>
  <c r="E229" i="4"/>
  <c r="D229" i="4"/>
  <c r="C229" i="4"/>
  <c r="C221" i="8"/>
  <c r="K221" i="8" s="1"/>
  <c r="C220" i="8"/>
  <c r="K220" i="8" s="1"/>
  <c r="C219" i="8"/>
  <c r="J219" i="8" s="1"/>
  <c r="C218" i="8"/>
  <c r="J218" i="8" s="1"/>
  <c r="C221" i="7"/>
  <c r="K221" i="7" s="1"/>
  <c r="C220" i="7"/>
  <c r="K220" i="7" s="1"/>
  <c r="C219" i="7"/>
  <c r="K219" i="7" s="1"/>
  <c r="C218" i="7"/>
  <c r="K218" i="7" s="1"/>
  <c r="C221" i="6"/>
  <c r="J221" i="6" s="1"/>
  <c r="C220" i="6"/>
  <c r="K220" i="6" s="1"/>
  <c r="C219" i="6"/>
  <c r="J219" i="6" s="1"/>
  <c r="C218" i="6"/>
  <c r="J218" i="6" s="1"/>
  <c r="C221" i="4"/>
  <c r="C220" i="4"/>
  <c r="C219" i="4"/>
  <c r="C218" i="4"/>
  <c r="C217" i="8"/>
  <c r="K217" i="8" s="1"/>
  <c r="C217" i="7"/>
  <c r="K217" i="7" s="1"/>
  <c r="C217" i="6"/>
  <c r="K217" i="6" s="1"/>
  <c r="C217" i="4"/>
  <c r="H222" i="8"/>
  <c r="H222" i="7"/>
  <c r="H222" i="6"/>
  <c r="H222" i="4"/>
  <c r="G222" i="8"/>
  <c r="G222" i="7"/>
  <c r="G222" i="6"/>
  <c r="G222" i="4"/>
  <c r="F222" i="7"/>
  <c r="E222" i="7"/>
  <c r="D222" i="7"/>
  <c r="F222" i="6"/>
  <c r="E222" i="6"/>
  <c r="D222" i="6"/>
  <c r="F222" i="8"/>
  <c r="E222" i="8"/>
  <c r="D222" i="8"/>
  <c r="T125" i="7"/>
  <c r="S125" i="7"/>
  <c r="R125" i="7"/>
  <c r="T125" i="6"/>
  <c r="S125" i="6"/>
  <c r="R125" i="6"/>
  <c r="T125" i="8"/>
  <c r="S125" i="8"/>
  <c r="R125" i="8"/>
  <c r="Q125" i="7"/>
  <c r="Q125" i="6"/>
  <c r="Q125"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CR124" i="1" l="1"/>
  <c r="ACR128" i="1"/>
  <c r="ACR126" i="1"/>
  <c r="ACR127" i="1"/>
  <c r="ACR119" i="1"/>
  <c r="ACR125" i="1"/>
  <c r="ACR123" i="1"/>
  <c r="ACR117" i="1"/>
  <c r="ACR122" i="1"/>
  <c r="ACR121" i="1"/>
  <c r="ACR118" i="1"/>
  <c r="ACR120" i="1"/>
  <c r="ACW127" i="1"/>
  <c r="ACW126" i="1"/>
  <c r="ACW128" i="1"/>
  <c r="ACW121" i="1"/>
  <c r="ACW124" i="1"/>
  <c r="ACW125" i="1"/>
  <c r="ACW123" i="1"/>
  <c r="ACW119" i="1"/>
  <c r="ACW117" i="1"/>
  <c r="ACW122" i="1"/>
  <c r="ACW120" i="1"/>
  <c r="ACW118" i="1"/>
  <c r="ACS124" i="1"/>
  <c r="ACS125" i="1"/>
  <c r="ACS127" i="1"/>
  <c r="ACS126" i="1"/>
  <c r="ACS128" i="1"/>
  <c r="ACS119" i="1"/>
  <c r="ACS121" i="1"/>
  <c r="ACS123" i="1"/>
  <c r="ACS118" i="1"/>
  <c r="ACS117" i="1"/>
  <c r="ACS122" i="1"/>
  <c r="ACS120" i="1"/>
  <c r="NM128" i="1"/>
  <c r="NM124" i="1"/>
  <c r="NM127" i="1"/>
  <c r="NM125" i="1"/>
  <c r="NM123" i="1"/>
  <c r="NM122" i="1"/>
  <c r="NM121" i="1"/>
  <c r="NM126" i="1"/>
  <c r="NM118" i="1"/>
  <c r="NM120" i="1"/>
  <c r="NM117" i="1"/>
  <c r="NM119" i="1"/>
  <c r="AB99" i="1"/>
  <c r="AA99" i="1" s="1"/>
  <c r="ACR98" i="1"/>
  <c r="ACR91" i="1"/>
  <c r="ACR92" i="1"/>
  <c r="ACR93" i="1"/>
  <c r="ACR95" i="1"/>
  <c r="ACU10" i="1"/>
  <c r="ACR97" i="1"/>
  <c r="ACR94" i="1"/>
  <c r="ACR85" i="1"/>
  <c r="ACR88" i="1"/>
  <c r="ACR86" i="1"/>
  <c r="ACR87" i="1"/>
  <c r="ACR96" i="1"/>
  <c r="ACR89" i="1"/>
  <c r="ACR90" i="1"/>
  <c r="AAU100" i="1"/>
  <c r="EO98" i="1"/>
  <c r="EV98" i="1"/>
  <c r="EW98" i="1"/>
  <c r="X99" i="1"/>
  <c r="Y99" i="1"/>
  <c r="W99" i="1"/>
  <c r="EU99" i="1" s="1"/>
  <c r="EP98" i="1"/>
  <c r="EN98" i="1"/>
  <c r="AH100" i="1"/>
  <c r="AG100" i="1"/>
  <c r="AF100" i="1"/>
  <c r="AE100" i="1"/>
  <c r="AD100" i="1"/>
  <c r="P100" i="1"/>
  <c r="O100" i="1"/>
  <c r="AC100" i="1"/>
  <c r="S100" i="1"/>
  <c r="FZ100" i="1" s="1"/>
  <c r="R100" i="1"/>
  <c r="N100" i="1"/>
  <c r="Q100" i="1"/>
  <c r="FW100" i="1" s="1"/>
  <c r="V99" i="1"/>
  <c r="AAX100" i="1"/>
  <c r="AAY100" i="1"/>
  <c r="AAW100" i="1"/>
  <c r="YV100" i="1"/>
  <c r="AAZ100" i="1"/>
  <c r="AAT100" i="1"/>
  <c r="AAR100" i="1"/>
  <c r="AAS100" i="1"/>
  <c r="AAQ100" i="1"/>
  <c r="AAP100" i="1"/>
  <c r="AAO100" i="1"/>
  <c r="AAN100" i="1"/>
  <c r="ML99" i="1"/>
  <c r="MK99" i="1"/>
  <c r="MJ99" i="1"/>
  <c r="MI99" i="1"/>
  <c r="MH99" i="1"/>
  <c r="LN99" i="1"/>
  <c r="MG99" i="1"/>
  <c r="LM99" i="1"/>
  <c r="MF99" i="1"/>
  <c r="LL99" i="1"/>
  <c r="ME99" i="1"/>
  <c r="LK99" i="1"/>
  <c r="MD99" i="1"/>
  <c r="LJ99" i="1"/>
  <c r="KP99" i="1"/>
  <c r="MC99" i="1"/>
  <c r="LI99" i="1"/>
  <c r="KO99" i="1"/>
  <c r="MB99" i="1"/>
  <c r="LH99" i="1"/>
  <c r="KN99" i="1"/>
  <c r="MA99" i="1"/>
  <c r="LG99" i="1"/>
  <c r="KM99" i="1"/>
  <c r="LZ99" i="1"/>
  <c r="LF99" i="1"/>
  <c r="KL99" i="1"/>
  <c r="LY99" i="1"/>
  <c r="LE99" i="1"/>
  <c r="KK99" i="1"/>
  <c r="LX99" i="1"/>
  <c r="LD99" i="1"/>
  <c r="KJ99" i="1"/>
  <c r="LC99" i="1"/>
  <c r="JT99" i="1"/>
  <c r="LB99" i="1"/>
  <c r="JS99" i="1"/>
  <c r="LA99" i="1"/>
  <c r="KZ99" i="1"/>
  <c r="JU99" i="1"/>
  <c r="KY99" i="1"/>
  <c r="KX99" i="1"/>
  <c r="KW99" i="1"/>
  <c r="KV99" i="1"/>
  <c r="KU99" i="1"/>
  <c r="KT99" i="1"/>
  <c r="KS99" i="1"/>
  <c r="KR99" i="1"/>
  <c r="KQ99" i="1"/>
  <c r="LW99" i="1"/>
  <c r="LV99" i="1"/>
  <c r="LU99" i="1"/>
  <c r="KI99" i="1"/>
  <c r="LT99" i="1"/>
  <c r="KH99" i="1"/>
  <c r="LS99" i="1"/>
  <c r="KG99" i="1"/>
  <c r="LR99" i="1"/>
  <c r="KF99" i="1"/>
  <c r="LQ99" i="1"/>
  <c r="KE99" i="1"/>
  <c r="LP99" i="1"/>
  <c r="KD99" i="1"/>
  <c r="LO99" i="1"/>
  <c r="KC99" i="1"/>
  <c r="KB99" i="1"/>
  <c r="KA99" i="1"/>
  <c r="JZ99" i="1"/>
  <c r="JY99" i="1"/>
  <c r="JX99" i="1"/>
  <c r="JW99" i="1"/>
  <c r="JV99" i="1"/>
  <c r="ACV10" i="1"/>
  <c r="NM98" i="1"/>
  <c r="ACS98" i="1"/>
  <c r="ACS96" i="1"/>
  <c r="ACS95" i="1"/>
  <c r="ACS94" i="1"/>
  <c r="ACS93" i="1"/>
  <c r="ACS91" i="1"/>
  <c r="ACS90" i="1"/>
  <c r="ACS89" i="1"/>
  <c r="ACS85" i="1"/>
  <c r="ACS87" i="1"/>
  <c r="ACS92" i="1"/>
  <c r="NM85" i="1"/>
  <c r="NM86" i="1"/>
  <c r="NM87" i="1"/>
  <c r="NM88" i="1"/>
  <c r="NM89" i="1"/>
  <c r="NM90" i="1"/>
  <c r="NM91" i="1"/>
  <c r="NM92" i="1"/>
  <c r="NM93" i="1"/>
  <c r="NM94" i="1"/>
  <c r="NM95" i="1"/>
  <c r="NM96" i="1"/>
  <c r="NM97" i="1"/>
  <c r="MR99" i="1"/>
  <c r="MQ99" i="1"/>
  <c r="MP99" i="1"/>
  <c r="MO99" i="1"/>
  <c r="NM99" i="1"/>
  <c r="NK99" i="1"/>
  <c r="NF99" i="1"/>
  <c r="NC99" i="1"/>
  <c r="MX99" i="1"/>
  <c r="NG99" i="1"/>
  <c r="NE99" i="1"/>
  <c r="ND99" i="1"/>
  <c r="NB99" i="1"/>
  <c r="NA99" i="1"/>
  <c r="MZ99" i="1"/>
  <c r="MY99" i="1"/>
  <c r="MW99" i="1"/>
  <c r="MV99" i="1"/>
  <c r="MU99" i="1"/>
  <c r="MT99" i="1"/>
  <c r="MS99" i="1"/>
  <c r="MN99" i="1"/>
  <c r="MM99" i="1"/>
  <c r="NL99" i="1"/>
  <c r="NJ99" i="1"/>
  <c r="NI99" i="1"/>
  <c r="NH99" i="1"/>
  <c r="NN12" i="1"/>
  <c r="NO6" i="1"/>
  <c r="ACS86" i="1"/>
  <c r="ACS88" i="1"/>
  <c r="C222" i="7"/>
  <c r="K222" i="7" s="1"/>
  <c r="XN98" i="1" a="1"/>
  <c r="XN98" i="1" s="1"/>
  <c r="ACW98" i="1"/>
  <c r="ACS97" i="1"/>
  <c r="AJ98" i="1"/>
  <c r="AJ88" i="1"/>
  <c r="AJ85" i="1"/>
  <c r="AJ87" i="1"/>
  <c r="AJ89" i="1"/>
  <c r="AJ86" i="1"/>
  <c r="AJ90" i="1"/>
  <c r="AJ91" i="1"/>
  <c r="AJ92" i="1"/>
  <c r="AJ93" i="1"/>
  <c r="AJ94" i="1"/>
  <c r="AJ95" i="1"/>
  <c r="AJ96" i="1"/>
  <c r="XN65" i="1" a="1"/>
  <c r="XN65" i="1" s="1"/>
  <c r="XN85" i="1" a="1"/>
  <c r="XN85" i="1" s="1"/>
  <c r="XN86" i="1" a="1"/>
  <c r="XN86" i="1" s="1"/>
  <c r="XN87" i="1" a="1"/>
  <c r="XN87" i="1" s="1"/>
  <c r="XN88" i="1" a="1"/>
  <c r="XN88" i="1" s="1"/>
  <c r="XN89" i="1" a="1"/>
  <c r="XN89" i="1" s="1"/>
  <c r="XN90" i="1" a="1"/>
  <c r="XN90" i="1" s="1"/>
  <c r="XN91" i="1" a="1"/>
  <c r="XN91" i="1" s="1"/>
  <c r="XN92" i="1" a="1"/>
  <c r="XN92" i="1" s="1"/>
  <c r="XN93" i="1" a="1"/>
  <c r="XN93" i="1" s="1"/>
  <c r="XN94" i="1" a="1"/>
  <c r="XN94" i="1" s="1"/>
  <c r="XN95" i="1" a="1"/>
  <c r="XN95" i="1" s="1"/>
  <c r="XN96" i="1" a="1"/>
  <c r="XN96" i="1" s="1"/>
  <c r="XN97" i="1" a="1"/>
  <c r="XN97" i="1" s="1"/>
  <c r="AJ97" i="1"/>
  <c r="AK100" i="1"/>
  <c r="FV99" i="1"/>
  <c r="FU99" i="1"/>
  <c r="XN99" i="1" a="1"/>
  <c r="XN99" i="1" s="1"/>
  <c r="H101" i="1"/>
  <c r="ABX99" i="1"/>
  <c r="JN99" i="1" a="1"/>
  <c r="JN99" i="1" s="1"/>
  <c r="ABW99" i="1"/>
  <c r="ABV99" i="1"/>
  <c r="ABU99" i="1"/>
  <c r="ABT99" i="1"/>
  <c r="ABS99" i="1"/>
  <c r="JJ99" i="1" a="1"/>
  <c r="JJ99" i="1" s="1"/>
  <c r="JK99" i="1" s="1"/>
  <c r="JL99" i="1" s="1"/>
  <c r="JM99" i="1" s="1"/>
  <c r="ABR99" i="1"/>
  <c r="ACW99" i="1"/>
  <c r="ABQ99" i="1"/>
  <c r="JI99" i="1" a="1"/>
  <c r="JI99" i="1" s="1"/>
  <c r="ACT99" i="1"/>
  <c r="ABN99" i="1"/>
  <c r="ACS99" i="1"/>
  <c r="ABM99" i="1"/>
  <c r="ACR99" i="1"/>
  <c r="ABL99" i="1"/>
  <c r="JE99" i="1" a="1"/>
  <c r="JE99" i="1" s="1"/>
  <c r="JF99" i="1" s="1"/>
  <c r="JG99" i="1" s="1"/>
  <c r="JH99" i="1" s="1"/>
  <c r="ACQ99" i="1"/>
  <c r="ABK99" i="1"/>
  <c r="WM99" i="1"/>
  <c r="ABE99" i="1"/>
  <c r="JD99" i="1" a="1"/>
  <c r="JD99" i="1" s="1"/>
  <c r="ABD99" i="1"/>
  <c r="ABC99" i="1"/>
  <c r="FT99" i="1"/>
  <c r="ABB99" i="1"/>
  <c r="FR99" i="1"/>
  <c r="ACP99" i="1"/>
  <c r="ACO99" i="1"/>
  <c r="ACN99" i="1"/>
  <c r="ACM99" i="1"/>
  <c r="ACL99" i="1"/>
  <c r="ACK99" i="1"/>
  <c r="ABG99" i="1"/>
  <c r="ACC99" i="1"/>
  <c r="ACB99" i="1"/>
  <c r="ACA99" i="1"/>
  <c r="ABZ99" i="1"/>
  <c r="ABY99" i="1"/>
  <c r="ABP99" i="1"/>
  <c r="ABO99" i="1"/>
  <c r="ABJ99" i="1"/>
  <c r="ABI99" i="1"/>
  <c r="ABH99" i="1"/>
  <c r="ABF99" i="1"/>
  <c r="ACE99" i="1"/>
  <c r="FS99" i="1"/>
  <c r="JO99" i="1" a="1"/>
  <c r="JO99" i="1" s="1"/>
  <c r="JP99" i="1" s="1"/>
  <c r="JQ99" i="1" s="1"/>
  <c r="JR99" i="1" s="1"/>
  <c r="ACJ99" i="1"/>
  <c r="ACI99" i="1"/>
  <c r="ACH99" i="1"/>
  <c r="ACG99" i="1"/>
  <c r="ACF99" i="1"/>
  <c r="ACD99" i="1"/>
  <c r="DY99" i="1"/>
  <c r="DX99" i="1"/>
  <c r="DU99" i="1"/>
  <c r="T99" i="1"/>
  <c r="DZ99" i="1"/>
  <c r="DW99" i="1"/>
  <c r="DV99" i="1"/>
  <c r="DT99" i="1"/>
  <c r="DS99" i="1"/>
  <c r="DR99" i="1"/>
  <c r="U99" i="1"/>
  <c r="FY99" i="1"/>
  <c r="FX99" i="1"/>
  <c r="DQ98" i="1"/>
  <c r="FB98" i="1"/>
  <c r="DM98" i="1"/>
  <c r="DL98" i="1"/>
  <c r="DK98" i="1"/>
  <c r="ACW86" i="1"/>
  <c r="ACW88" i="1"/>
  <c r="ACW85" i="1"/>
  <c r="ACW87" i="1"/>
  <c r="ACW89" i="1"/>
  <c r="ACW90" i="1"/>
  <c r="ACW91" i="1"/>
  <c r="ACW92" i="1"/>
  <c r="ACW93" i="1"/>
  <c r="ACW94" i="1"/>
  <c r="ACW95" i="1"/>
  <c r="ACW96" i="1"/>
  <c r="ACW97" i="1"/>
  <c r="L935" i="7"/>
  <c r="U936" i="7"/>
  <c r="U935" i="6"/>
  <c r="L934" i="6"/>
  <c r="L935" i="8"/>
  <c r="U936" i="8"/>
  <c r="C222" i="6"/>
  <c r="K222" i="6" s="1"/>
  <c r="J82" i="8"/>
  <c r="C222" i="8"/>
  <c r="K222" i="8" s="1"/>
  <c r="ACZ10" i="1"/>
  <c r="K218" i="6"/>
  <c r="J220" i="8"/>
  <c r="K221" i="6"/>
  <c r="K219" i="8"/>
  <c r="J221" i="8"/>
  <c r="J218" i="7"/>
  <c r="J219" i="7"/>
  <c r="J217" i="7"/>
  <c r="J217" i="6"/>
  <c r="J217" i="8"/>
  <c r="K219" i="6"/>
  <c r="J220" i="7"/>
  <c r="K218" i="8"/>
  <c r="J220" i="6"/>
  <c r="J221" i="7"/>
  <c r="ACV128" i="1" l="1"/>
  <c r="ACV123" i="1"/>
  <c r="ACV125" i="1"/>
  <c r="ACV127" i="1"/>
  <c r="ACV126" i="1"/>
  <c r="ACV122" i="1"/>
  <c r="ACV124" i="1"/>
  <c r="ACV117" i="1"/>
  <c r="ACV121" i="1"/>
  <c r="ACV119" i="1"/>
  <c r="ACV120" i="1"/>
  <c r="ACV118" i="1"/>
  <c r="ACU98" i="1"/>
  <c r="ACZ125" i="1"/>
  <c r="ACZ127" i="1"/>
  <c r="ACZ126" i="1"/>
  <c r="ACZ128" i="1"/>
  <c r="ACZ119" i="1"/>
  <c r="ACZ118" i="1"/>
  <c r="ACZ120" i="1"/>
  <c r="ACZ121" i="1"/>
  <c r="ACZ124" i="1"/>
  <c r="ACZ117" i="1"/>
  <c r="ACZ123" i="1"/>
  <c r="ACZ122" i="1"/>
  <c r="ACU87" i="1"/>
  <c r="ACU89" i="1"/>
  <c r="ACU128" i="1"/>
  <c r="ACU126" i="1"/>
  <c r="ACU127" i="1"/>
  <c r="ACU123" i="1"/>
  <c r="ACU120" i="1"/>
  <c r="ACU119" i="1"/>
  <c r="ACU122" i="1"/>
  <c r="ACU117" i="1"/>
  <c r="ACU124" i="1"/>
  <c r="ACU125" i="1"/>
  <c r="ACU118" i="1"/>
  <c r="ACU121" i="1"/>
  <c r="ACU85" i="1"/>
  <c r="ACU95" i="1"/>
  <c r="NN125" i="1"/>
  <c r="NN128" i="1"/>
  <c r="NN126" i="1"/>
  <c r="NN127" i="1"/>
  <c r="NN121" i="1"/>
  <c r="NN123" i="1"/>
  <c r="NN119" i="1"/>
  <c r="NN122" i="1"/>
  <c r="NN124" i="1"/>
  <c r="NN120" i="1"/>
  <c r="NN118" i="1"/>
  <c r="NN117" i="1"/>
  <c r="ACU99" i="1"/>
  <c r="ACU96" i="1"/>
  <c r="ACU97" i="1"/>
  <c r="ACU88" i="1"/>
  <c r="ACU90" i="1"/>
  <c r="ACU91" i="1"/>
  <c r="ACU92" i="1"/>
  <c r="ACU86" i="1"/>
  <c r="ACU93" i="1"/>
  <c r="ACU94" i="1"/>
  <c r="ACX10" i="1"/>
  <c r="ACX91" i="1" s="1"/>
  <c r="AB100" i="1"/>
  <c r="AA100" i="1" s="1"/>
  <c r="AAU101" i="1"/>
  <c r="EO99" i="1"/>
  <c r="EW99" i="1"/>
  <c r="EV99" i="1"/>
  <c r="Y100" i="1"/>
  <c r="W100" i="1"/>
  <c r="EU100" i="1" s="1"/>
  <c r="X100" i="1"/>
  <c r="EN99" i="1"/>
  <c r="EP99" i="1"/>
  <c r="AH101" i="1"/>
  <c r="AE101" i="1"/>
  <c r="AD101" i="1"/>
  <c r="Q101" i="1"/>
  <c r="FW101" i="1" s="1"/>
  <c r="P101" i="1"/>
  <c r="AF101" i="1"/>
  <c r="AC101" i="1"/>
  <c r="R101" i="1"/>
  <c r="N101" i="1"/>
  <c r="S101" i="1"/>
  <c r="FZ101" i="1" s="1"/>
  <c r="AG101" i="1"/>
  <c r="O101" i="1"/>
  <c r="V100" i="1"/>
  <c r="AJ99" i="1"/>
  <c r="AAX101" i="1"/>
  <c r="AAY101" i="1"/>
  <c r="AAW101" i="1"/>
  <c r="YV101" i="1"/>
  <c r="AAZ101" i="1"/>
  <c r="AAT101" i="1"/>
  <c r="AAR101" i="1"/>
  <c r="AAS101" i="1"/>
  <c r="AAQ101" i="1"/>
  <c r="AAP101" i="1"/>
  <c r="AAO101" i="1"/>
  <c r="AAN101" i="1"/>
  <c r="LZ100" i="1"/>
  <c r="LF100" i="1"/>
  <c r="KL100" i="1"/>
  <c r="LY100" i="1"/>
  <c r="LE100" i="1"/>
  <c r="KK100" i="1"/>
  <c r="LX100" i="1"/>
  <c r="LD100" i="1"/>
  <c r="KJ100" i="1"/>
  <c r="LW100" i="1"/>
  <c r="LC100" i="1"/>
  <c r="KI100" i="1"/>
  <c r="LV100" i="1"/>
  <c r="LB100" i="1"/>
  <c r="KH100" i="1"/>
  <c r="LU100" i="1"/>
  <c r="LA100" i="1"/>
  <c r="KG100" i="1"/>
  <c r="LT100" i="1"/>
  <c r="KZ100" i="1"/>
  <c r="KF100" i="1"/>
  <c r="LS100" i="1"/>
  <c r="KY100" i="1"/>
  <c r="KE100" i="1"/>
  <c r="LR100" i="1"/>
  <c r="KX100" i="1"/>
  <c r="KD100" i="1"/>
  <c r="LQ100" i="1"/>
  <c r="KW100" i="1"/>
  <c r="KC100" i="1"/>
  <c r="LP100" i="1"/>
  <c r="KV100" i="1"/>
  <c r="KB100" i="1"/>
  <c r="LO100" i="1"/>
  <c r="KU100" i="1"/>
  <c r="KA100" i="1"/>
  <c r="KT100" i="1"/>
  <c r="JZ100" i="1"/>
  <c r="KS100" i="1"/>
  <c r="JY100" i="1"/>
  <c r="KR100" i="1"/>
  <c r="JX100" i="1"/>
  <c r="JU100" i="1"/>
  <c r="JT100" i="1"/>
  <c r="JS100" i="1"/>
  <c r="LN100" i="1"/>
  <c r="LM100" i="1"/>
  <c r="LL100" i="1"/>
  <c r="LK100" i="1"/>
  <c r="LJ100" i="1"/>
  <c r="LI100" i="1"/>
  <c r="LH100" i="1"/>
  <c r="LG100" i="1"/>
  <c r="KQ100" i="1"/>
  <c r="ML100" i="1"/>
  <c r="MK100" i="1"/>
  <c r="MJ100" i="1"/>
  <c r="MI100" i="1"/>
  <c r="JV100" i="1"/>
  <c r="MH100" i="1"/>
  <c r="MG100" i="1"/>
  <c r="MF100" i="1"/>
  <c r="ME100" i="1"/>
  <c r="MD100" i="1"/>
  <c r="MC100" i="1"/>
  <c r="MB100" i="1"/>
  <c r="KP100" i="1"/>
  <c r="MA100" i="1"/>
  <c r="KO100" i="1"/>
  <c r="KN100" i="1"/>
  <c r="KM100" i="1"/>
  <c r="JW100" i="1"/>
  <c r="ACV97" i="1"/>
  <c r="ACV96" i="1"/>
  <c r="ACV95" i="1"/>
  <c r="ACV93" i="1"/>
  <c r="ACV94" i="1"/>
  <c r="ACV91" i="1"/>
  <c r="ACV90" i="1"/>
  <c r="ACV92" i="1"/>
  <c r="ACV89" i="1"/>
  <c r="ACV88" i="1"/>
  <c r="J222" i="7"/>
  <c r="ACV86" i="1"/>
  <c r="ACV87" i="1"/>
  <c r="ACV99" i="1"/>
  <c r="ACV85" i="1"/>
  <c r="ACV98" i="1"/>
  <c r="ACY10" i="1"/>
  <c r="NN85" i="1"/>
  <c r="NN86" i="1"/>
  <c r="NN87" i="1"/>
  <c r="NN88" i="1"/>
  <c r="NN89" i="1"/>
  <c r="NN90" i="1"/>
  <c r="NN91" i="1"/>
  <c r="NN92" i="1"/>
  <c r="NN93" i="1"/>
  <c r="NN94" i="1"/>
  <c r="NN95" i="1"/>
  <c r="NN96" i="1"/>
  <c r="NN97" i="1"/>
  <c r="NN98" i="1"/>
  <c r="NN99" i="1"/>
  <c r="NN100" i="1"/>
  <c r="NK100" i="1"/>
  <c r="NJ100" i="1"/>
  <c r="NI100" i="1"/>
  <c r="NH100" i="1"/>
  <c r="NG100" i="1"/>
  <c r="NF100" i="1"/>
  <c r="NE100" i="1"/>
  <c r="MQ100" i="1"/>
  <c r="MP100" i="1"/>
  <c r="MO100" i="1"/>
  <c r="MN100" i="1"/>
  <c r="MM100" i="1"/>
  <c r="MS100" i="1"/>
  <c r="MT100" i="1"/>
  <c r="NM100" i="1"/>
  <c r="NL100" i="1"/>
  <c r="ND100" i="1"/>
  <c r="NC100" i="1"/>
  <c r="NB100" i="1"/>
  <c r="NA100" i="1"/>
  <c r="MZ100" i="1"/>
  <c r="MY100" i="1"/>
  <c r="MX100" i="1"/>
  <c r="MW100" i="1"/>
  <c r="MV100" i="1"/>
  <c r="MU100" i="1"/>
  <c r="MR100" i="1"/>
  <c r="NO12" i="1"/>
  <c r="NP6" i="1"/>
  <c r="AK101" i="1"/>
  <c r="FV100" i="1"/>
  <c r="FU100" i="1"/>
  <c r="ACZ85" i="1"/>
  <c r="ACZ86" i="1"/>
  <c r="ACZ88" i="1"/>
  <c r="ACZ87" i="1"/>
  <c r="ACZ89" i="1"/>
  <c r="ACZ90" i="1"/>
  <c r="ACZ91" i="1"/>
  <c r="ACZ92" i="1"/>
  <c r="ACZ93" i="1"/>
  <c r="ACZ94" i="1"/>
  <c r="ACZ95" i="1"/>
  <c r="ACZ96" i="1"/>
  <c r="ACZ97" i="1"/>
  <c r="ACZ98" i="1"/>
  <c r="DM99" i="1"/>
  <c r="DL99" i="1"/>
  <c r="DK99" i="1"/>
  <c r="DZ100" i="1"/>
  <c r="DY100" i="1"/>
  <c r="DX100" i="1"/>
  <c r="DW100" i="1"/>
  <c r="DV100" i="1"/>
  <c r="U100" i="1"/>
  <c r="T100" i="1"/>
  <c r="DU100" i="1"/>
  <c r="DT100" i="1"/>
  <c r="DS100" i="1"/>
  <c r="DR100" i="1"/>
  <c r="FY100" i="1"/>
  <c r="FX100" i="1"/>
  <c r="ACW100" i="1"/>
  <c r="ABQ100" i="1"/>
  <c r="ACV100" i="1"/>
  <c r="ABP100" i="1"/>
  <c r="ACQ100" i="1"/>
  <c r="ABK100" i="1"/>
  <c r="ACP100" i="1"/>
  <c r="ABJ100" i="1"/>
  <c r="ACO100" i="1"/>
  <c r="ABI100" i="1"/>
  <c r="ACN100" i="1"/>
  <c r="ABH100" i="1"/>
  <c r="ACM100" i="1"/>
  <c r="ABX100" i="1"/>
  <c r="ABW100" i="1"/>
  <c r="JJ100" i="1" a="1"/>
  <c r="JJ100" i="1" s="1"/>
  <c r="JK100" i="1" s="1"/>
  <c r="JL100" i="1" s="1"/>
  <c r="JM100" i="1" s="1"/>
  <c r="ABV100" i="1"/>
  <c r="ABU100" i="1"/>
  <c r="JI100" i="1" a="1"/>
  <c r="JI100" i="1" s="1"/>
  <c r="ABT100" i="1"/>
  <c r="ABS100" i="1"/>
  <c r="ABR100" i="1"/>
  <c r="ABO100" i="1"/>
  <c r="JE100" i="1" a="1"/>
  <c r="JE100" i="1" s="1"/>
  <c r="JF100" i="1" s="1"/>
  <c r="JG100" i="1" s="1"/>
  <c r="JH100" i="1" s="1"/>
  <c r="ABN100" i="1"/>
  <c r="ABM100" i="1"/>
  <c r="JD100" i="1" a="1"/>
  <c r="JD100" i="1" s="1"/>
  <c r="ABL100" i="1"/>
  <c r="ACZ100" i="1"/>
  <c r="ABG100" i="1"/>
  <c r="ABF100" i="1"/>
  <c r="ABE100" i="1"/>
  <c r="ABZ100" i="1"/>
  <c r="JO100" i="1" a="1"/>
  <c r="JO100" i="1" s="1"/>
  <c r="JP100" i="1" s="1"/>
  <c r="JQ100" i="1" s="1"/>
  <c r="JR100" i="1" s="1"/>
  <c r="JN100" i="1" a="1"/>
  <c r="JN100" i="1" s="1"/>
  <c r="ACU100" i="1"/>
  <c r="ACT100" i="1"/>
  <c r="ACS100" i="1"/>
  <c r="ACR100" i="1"/>
  <c r="ACL100" i="1"/>
  <c r="FT100" i="1"/>
  <c r="ACK100" i="1"/>
  <c r="FS100" i="1"/>
  <c r="ACJ100" i="1"/>
  <c r="FR100" i="1"/>
  <c r="ACI100" i="1"/>
  <c r="ACH100" i="1"/>
  <c r="ACG100" i="1"/>
  <c r="ACF100" i="1"/>
  <c r="ACE100" i="1"/>
  <c r="ACD100" i="1"/>
  <c r="ACC100" i="1"/>
  <c r="ACB100" i="1"/>
  <c r="ACA100" i="1"/>
  <c r="ABY100" i="1"/>
  <c r="ABD100" i="1"/>
  <c r="ABC100" i="1"/>
  <c r="ABB100" i="1"/>
  <c r="WM100" i="1"/>
  <c r="XN100" i="1" a="1"/>
  <c r="XN100" i="1" s="1"/>
  <c r="H102" i="1"/>
  <c r="DQ99" i="1"/>
  <c r="FB99" i="1"/>
  <c r="ACZ99" i="1"/>
  <c r="U936" i="6"/>
  <c r="L935" i="6"/>
  <c r="U937" i="8"/>
  <c r="L936" i="8"/>
  <c r="L936" i="7"/>
  <c r="U937" i="7"/>
  <c r="J222" i="6"/>
  <c r="J222" i="8"/>
  <c r="ADC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5" i="4"/>
  <c r="S125" i="4"/>
  <c r="R125" i="4"/>
  <c r="Q125" i="4"/>
  <c r="C85" i="4"/>
  <c r="H82" i="4"/>
  <c r="G82" i="4"/>
  <c r="F82" i="4"/>
  <c r="E82" i="4"/>
  <c r="D82" i="4"/>
  <c r="C82" i="4"/>
  <c r="ACX100" i="1" l="1"/>
  <c r="ACX90" i="1"/>
  <c r="ACX86" i="1"/>
  <c r="ADA10" i="1"/>
  <c r="ADA121" i="1" s="1"/>
  <c r="ACX88" i="1"/>
  <c r="ACX85" i="1"/>
  <c r="ACX89" i="1"/>
  <c r="ACX95" i="1"/>
  <c r="ACX92" i="1"/>
  <c r="ACX99" i="1"/>
  <c r="ACX93" i="1"/>
  <c r="ACX94" i="1"/>
  <c r="ACX97" i="1"/>
  <c r="ACX96" i="1"/>
  <c r="ACX98" i="1"/>
  <c r="ACX87" i="1"/>
  <c r="ACY128" i="1"/>
  <c r="ACY127" i="1"/>
  <c r="ACY126" i="1"/>
  <c r="ACY124" i="1"/>
  <c r="ACY117" i="1"/>
  <c r="ACY125" i="1"/>
  <c r="ACY123" i="1"/>
  <c r="ACY122" i="1"/>
  <c r="ACY118" i="1"/>
  <c r="ACY121" i="1"/>
  <c r="ACY119" i="1"/>
  <c r="ACY120" i="1"/>
  <c r="ADA127" i="1"/>
  <c r="ADA125" i="1"/>
  <c r="ADA126" i="1"/>
  <c r="ADA124" i="1"/>
  <c r="ADA128" i="1"/>
  <c r="ADA123" i="1"/>
  <c r="ADA117" i="1"/>
  <c r="ADA122" i="1"/>
  <c r="ADA118" i="1"/>
  <c r="ADA119" i="1"/>
  <c r="ACX126" i="1"/>
  <c r="ACX127" i="1"/>
  <c r="ACX125" i="1"/>
  <c r="ACX128" i="1"/>
  <c r="ACX118" i="1"/>
  <c r="ACX123" i="1"/>
  <c r="ACX124" i="1"/>
  <c r="ACX119" i="1"/>
  <c r="ACX117" i="1"/>
  <c r="ACX121" i="1"/>
  <c r="ACX122" i="1"/>
  <c r="ACX120" i="1"/>
  <c r="NO128" i="1"/>
  <c r="NO126" i="1"/>
  <c r="NO127" i="1"/>
  <c r="NO122" i="1"/>
  <c r="NO124" i="1"/>
  <c r="NO125" i="1"/>
  <c r="NO123" i="1"/>
  <c r="NO119" i="1"/>
  <c r="NO121" i="1"/>
  <c r="NO118" i="1"/>
  <c r="NO117" i="1"/>
  <c r="NO120" i="1"/>
  <c r="ADC124" i="1"/>
  <c r="ADC126" i="1"/>
  <c r="ADC128" i="1"/>
  <c r="ADC127" i="1"/>
  <c r="ADC117" i="1"/>
  <c r="ADC125" i="1"/>
  <c r="ADC120" i="1"/>
  <c r="ADC121" i="1"/>
  <c r="ADC122" i="1"/>
  <c r="ADC119" i="1"/>
  <c r="ADC123" i="1"/>
  <c r="ADC118" i="1"/>
  <c r="AB101" i="1"/>
  <c r="AA101" i="1" s="1"/>
  <c r="AAU102" i="1"/>
  <c r="ADA91" i="1"/>
  <c r="ADA85" i="1"/>
  <c r="ADD10" i="1"/>
  <c r="ADA98" i="1"/>
  <c r="ADA95" i="1"/>
  <c r="ADA87" i="1"/>
  <c r="ADA86" i="1"/>
  <c r="ADA97" i="1"/>
  <c r="ADA96" i="1"/>
  <c r="ADA99" i="1"/>
  <c r="ADA94" i="1"/>
  <c r="ADA93" i="1"/>
  <c r="ADA92" i="1"/>
  <c r="ADA90" i="1"/>
  <c r="ADA89" i="1"/>
  <c r="ADA88" i="1"/>
  <c r="ADA100" i="1"/>
  <c r="EO100" i="1"/>
  <c r="EV100" i="1"/>
  <c r="EW100" i="1"/>
  <c r="Y101" i="1"/>
  <c r="X101" i="1"/>
  <c r="W101" i="1"/>
  <c r="EU101" i="1" s="1"/>
  <c r="EP100" i="1"/>
  <c r="EN100" i="1"/>
  <c r="AC102" i="1"/>
  <c r="Q102" i="1"/>
  <c r="FW102" i="1" s="1"/>
  <c r="AE102" i="1"/>
  <c r="S102" i="1"/>
  <c r="FZ102" i="1" s="1"/>
  <c r="O102" i="1"/>
  <c r="AG102" i="1"/>
  <c r="AD102" i="1"/>
  <c r="AF102" i="1"/>
  <c r="N102" i="1"/>
  <c r="AH102" i="1"/>
  <c r="R102" i="1"/>
  <c r="P102" i="1"/>
  <c r="V101" i="1"/>
  <c r="AJ100" i="1"/>
  <c r="AAX102" i="1"/>
  <c r="AAY102" i="1"/>
  <c r="AAW102" i="1"/>
  <c r="YV102" i="1"/>
  <c r="AAZ102" i="1"/>
  <c r="AAT102" i="1"/>
  <c r="AAR102" i="1"/>
  <c r="AAS102" i="1"/>
  <c r="AAN102" i="1"/>
  <c r="AAP102" i="1"/>
  <c r="AAQ102" i="1"/>
  <c r="AAO102" i="1"/>
  <c r="KT101" i="1"/>
  <c r="JZ101" i="1"/>
  <c r="KS101" i="1"/>
  <c r="JY101" i="1"/>
  <c r="KR101" i="1"/>
  <c r="JX101" i="1"/>
  <c r="KQ101" i="1"/>
  <c r="JW101" i="1"/>
  <c r="JV101" i="1"/>
  <c r="JU101" i="1"/>
  <c r="JT101" i="1"/>
  <c r="JS101" i="1"/>
  <c r="ML101" i="1"/>
  <c r="MK101" i="1"/>
  <c r="MJ101" i="1"/>
  <c r="MI101" i="1"/>
  <c r="MH101" i="1"/>
  <c r="LN101" i="1"/>
  <c r="MG101" i="1"/>
  <c r="LM101" i="1"/>
  <c r="MF101" i="1"/>
  <c r="LL101" i="1"/>
  <c r="LW101" i="1"/>
  <c r="KK101" i="1"/>
  <c r="LV101" i="1"/>
  <c r="KJ101" i="1"/>
  <c r="LX101" i="1"/>
  <c r="LU101" i="1"/>
  <c r="KI101" i="1"/>
  <c r="LT101" i="1"/>
  <c r="KH101" i="1"/>
  <c r="LS101" i="1"/>
  <c r="KG101" i="1"/>
  <c r="LR101" i="1"/>
  <c r="KF101" i="1"/>
  <c r="LQ101" i="1"/>
  <c r="KE101" i="1"/>
  <c r="LP101" i="1"/>
  <c r="KD101" i="1"/>
  <c r="LO101" i="1"/>
  <c r="KC101" i="1"/>
  <c r="KL101" i="1"/>
  <c r="LK101" i="1"/>
  <c r="KB101" i="1"/>
  <c r="LJ101" i="1"/>
  <c r="KA101" i="1"/>
  <c r="LI101" i="1"/>
  <c r="LH101" i="1"/>
  <c r="LG101" i="1"/>
  <c r="LF101" i="1"/>
  <c r="LE101" i="1"/>
  <c r="LD101" i="1"/>
  <c r="LC101" i="1"/>
  <c r="LB101" i="1"/>
  <c r="LA101" i="1"/>
  <c r="KZ101" i="1"/>
  <c r="KY101" i="1"/>
  <c r="KX101" i="1"/>
  <c r="KW101" i="1"/>
  <c r="ME101" i="1"/>
  <c r="KV101" i="1"/>
  <c r="MD101" i="1"/>
  <c r="KU101" i="1"/>
  <c r="MC101" i="1"/>
  <c r="MB101" i="1"/>
  <c r="KP101" i="1"/>
  <c r="MA101" i="1"/>
  <c r="KO101" i="1"/>
  <c r="LZ101" i="1"/>
  <c r="KN101" i="1"/>
  <c r="LY101" i="1"/>
  <c r="KM101" i="1"/>
  <c r="ACY98" i="1"/>
  <c r="ACY99" i="1"/>
  <c r="ACY97" i="1"/>
  <c r="ACY96" i="1"/>
  <c r="ACY95" i="1"/>
  <c r="ACY94" i="1"/>
  <c r="ACY93" i="1"/>
  <c r="ACY89" i="1"/>
  <c r="ACY87" i="1"/>
  <c r="ACY86" i="1"/>
  <c r="ADB10" i="1"/>
  <c r="ACY92" i="1"/>
  <c r="ACY91" i="1"/>
  <c r="ACY100" i="1"/>
  <c r="ACY85" i="1"/>
  <c r="ACY88" i="1"/>
  <c r="ACY90" i="1"/>
  <c r="NO100" i="1"/>
  <c r="NO86" i="1"/>
  <c r="NO85" i="1"/>
  <c r="NO87" i="1"/>
  <c r="NO88" i="1"/>
  <c r="NO89" i="1"/>
  <c r="NO90" i="1"/>
  <c r="NO91" i="1"/>
  <c r="NO92" i="1"/>
  <c r="NO93" i="1"/>
  <c r="NO94" i="1"/>
  <c r="NO95" i="1"/>
  <c r="NO96" i="1"/>
  <c r="NO97" i="1"/>
  <c r="NO98" i="1"/>
  <c r="NO99" i="1"/>
  <c r="NJ101" i="1"/>
  <c r="NI101" i="1"/>
  <c r="NH101" i="1"/>
  <c r="NG101" i="1"/>
  <c r="ND101" i="1"/>
  <c r="NC101" i="1"/>
  <c r="NB101" i="1"/>
  <c r="NA101" i="1"/>
  <c r="MZ101" i="1"/>
  <c r="MY101" i="1"/>
  <c r="NN101" i="1"/>
  <c r="MO101" i="1"/>
  <c r="NO101" i="1"/>
  <c r="NM101" i="1"/>
  <c r="NL101" i="1"/>
  <c r="NK101" i="1"/>
  <c r="NF101" i="1"/>
  <c r="NE101" i="1"/>
  <c r="MX101" i="1"/>
  <c r="MW101" i="1"/>
  <c r="MV101" i="1"/>
  <c r="MU101" i="1"/>
  <c r="MT101" i="1"/>
  <c r="MS101" i="1"/>
  <c r="MR101" i="1"/>
  <c r="MQ101" i="1"/>
  <c r="MP101" i="1"/>
  <c r="MN101" i="1"/>
  <c r="MM101" i="1"/>
  <c r="NP12" i="1"/>
  <c r="NQ6" i="1"/>
  <c r="ADC100" i="1"/>
  <c r="AK102" i="1"/>
  <c r="FV101" i="1"/>
  <c r="FU101" i="1"/>
  <c r="DZ101" i="1"/>
  <c r="DY101" i="1"/>
  <c r="DX101" i="1"/>
  <c r="DT101" i="1"/>
  <c r="DS101" i="1"/>
  <c r="DR101" i="1"/>
  <c r="T101" i="1"/>
  <c r="DV101" i="1"/>
  <c r="DU101" i="1"/>
  <c r="DW101" i="1"/>
  <c r="U101" i="1"/>
  <c r="ABX101" i="1"/>
  <c r="ACV101" i="1"/>
  <c r="ABP101" i="1"/>
  <c r="ACJ101" i="1"/>
  <c r="ABB101" i="1"/>
  <c r="ACI101" i="1"/>
  <c r="JJ101" i="1" a="1"/>
  <c r="JJ101" i="1" s="1"/>
  <c r="JK101" i="1" s="1"/>
  <c r="JL101" i="1" s="1"/>
  <c r="JM101" i="1" s="1"/>
  <c r="ACH101" i="1"/>
  <c r="ACG101" i="1"/>
  <c r="ACC101" i="1"/>
  <c r="ACB101" i="1"/>
  <c r="JE101" i="1" a="1"/>
  <c r="JE101" i="1" s="1"/>
  <c r="JF101" i="1" s="1"/>
  <c r="JG101" i="1" s="1"/>
  <c r="JH101" i="1" s="1"/>
  <c r="ACA101" i="1"/>
  <c r="ABZ101" i="1"/>
  <c r="JD101" i="1" a="1"/>
  <c r="JD101" i="1" s="1"/>
  <c r="ABY101" i="1"/>
  <c r="ABW101" i="1"/>
  <c r="ABV101" i="1"/>
  <c r="ACU101" i="1"/>
  <c r="ACT101" i="1"/>
  <c r="ACS101" i="1"/>
  <c r="ACR101" i="1"/>
  <c r="ACQ101" i="1"/>
  <c r="WM101" i="1"/>
  <c r="ACP101" i="1"/>
  <c r="ACO101" i="1"/>
  <c r="ACN101" i="1"/>
  <c r="ACM101" i="1"/>
  <c r="ACL101" i="1"/>
  <c r="FT101" i="1"/>
  <c r="ACK101" i="1"/>
  <c r="FS101" i="1"/>
  <c r="ACF101" i="1"/>
  <c r="JO101" i="1" a="1"/>
  <c r="JO101" i="1" s="1"/>
  <c r="JP101" i="1" s="1"/>
  <c r="JQ101" i="1" s="1"/>
  <c r="JR101" i="1" s="1"/>
  <c r="FR101" i="1"/>
  <c r="ACE101" i="1"/>
  <c r="ACD101" i="1"/>
  <c r="JN101" i="1" a="1"/>
  <c r="JN101" i="1" s="1"/>
  <c r="ACX101" i="1"/>
  <c r="ABD101" i="1"/>
  <c r="ADC101" i="1"/>
  <c r="ADA101" i="1"/>
  <c r="ACZ101" i="1"/>
  <c r="ACY101" i="1"/>
  <c r="ABE101" i="1"/>
  <c r="ACW101" i="1"/>
  <c r="ABU101" i="1"/>
  <c r="ABT101" i="1"/>
  <c r="ABS101" i="1"/>
  <c r="ABR101" i="1"/>
  <c r="ABQ101" i="1"/>
  <c r="ABO101" i="1"/>
  <c r="ABN101" i="1"/>
  <c r="ABM101" i="1"/>
  <c r="JI101" i="1" a="1"/>
  <c r="JI101" i="1" s="1"/>
  <c r="ABL101" i="1"/>
  <c r="ABK101" i="1"/>
  <c r="ABJ101" i="1"/>
  <c r="ABI101" i="1"/>
  <c r="ABH101" i="1"/>
  <c r="ABG101" i="1"/>
  <c r="ABF101" i="1"/>
  <c r="ABC101" i="1"/>
  <c r="XN101" i="1" a="1"/>
  <c r="XN101" i="1" s="1"/>
  <c r="FY101" i="1"/>
  <c r="FX101" i="1"/>
  <c r="H103" i="1"/>
  <c r="DQ100" i="1"/>
  <c r="FB100" i="1"/>
  <c r="DL100" i="1"/>
  <c r="DK100" i="1"/>
  <c r="DM100" i="1"/>
  <c r="ADC87" i="1"/>
  <c r="ADC85" i="1"/>
  <c r="ADC88" i="1"/>
  <c r="ADC86" i="1"/>
  <c r="ADC89" i="1"/>
  <c r="ADC90" i="1"/>
  <c r="ADC91" i="1"/>
  <c r="ADC92" i="1"/>
  <c r="ADC93" i="1"/>
  <c r="ADC94" i="1"/>
  <c r="ADC95" i="1"/>
  <c r="ADC96" i="1"/>
  <c r="ADC97" i="1"/>
  <c r="ADC98" i="1"/>
  <c r="ADC99" i="1"/>
  <c r="U938" i="7"/>
  <c r="L938" i="7" s="1"/>
  <c r="L937" i="7"/>
  <c r="U938" i="8"/>
  <c r="L938" i="8" s="1"/>
  <c r="L937" i="8"/>
  <c r="L936" i="6"/>
  <c r="U937" i="6"/>
  <c r="ADF10" i="1"/>
  <c r="S974" i="4"/>
  <c r="U974" i="4"/>
  <c r="V974" i="4"/>
  <c r="S976" i="4"/>
  <c r="V976" i="4"/>
  <c r="S979" i="4"/>
  <c r="V979" i="4"/>
  <c r="S980" i="4"/>
  <c r="V980" i="4"/>
  <c r="S981" i="4"/>
  <c r="V981" i="4"/>
  <c r="S982" i="4"/>
  <c r="V982" i="4"/>
  <c r="S984" i="4"/>
  <c r="V984" i="4"/>
  <c r="S985" i="4"/>
  <c r="V985" i="4"/>
  <c r="S986" i="4"/>
  <c r="V986" i="4"/>
  <c r="S987" i="4"/>
  <c r="V987" i="4"/>
  <c r="S988" i="4"/>
  <c r="V988" i="4"/>
  <c r="ADA120" i="1" l="1"/>
  <c r="ADD124" i="1"/>
  <c r="ADD128" i="1"/>
  <c r="ADD123" i="1"/>
  <c r="ADD126" i="1"/>
  <c r="ADD127" i="1"/>
  <c r="ADD119" i="1"/>
  <c r="ADD117" i="1"/>
  <c r="ADD121" i="1"/>
  <c r="ADD125" i="1"/>
  <c r="ADD118" i="1"/>
  <c r="ADD122" i="1"/>
  <c r="ADD120" i="1"/>
  <c r="ADB128" i="1"/>
  <c r="ADB125" i="1"/>
  <c r="ADB123" i="1"/>
  <c r="ADB124" i="1"/>
  <c r="ADB127" i="1"/>
  <c r="ADB126" i="1"/>
  <c r="ADB121" i="1"/>
  <c r="ADB120" i="1"/>
  <c r="ADB119" i="1"/>
  <c r="ADB122" i="1"/>
  <c r="ADB118" i="1"/>
  <c r="ADB117" i="1"/>
  <c r="ADF125" i="1"/>
  <c r="ADF127" i="1"/>
  <c r="ADF126" i="1"/>
  <c r="ADF128" i="1"/>
  <c r="ADF118" i="1"/>
  <c r="ADF120" i="1"/>
  <c r="ADF122" i="1"/>
  <c r="ADF121" i="1"/>
  <c r="ADF123" i="1"/>
  <c r="ADF124" i="1"/>
  <c r="ADF117" i="1"/>
  <c r="ADF119" i="1"/>
  <c r="NP126" i="1"/>
  <c r="NP128" i="1"/>
  <c r="NP123" i="1"/>
  <c r="NP125" i="1"/>
  <c r="NP127" i="1"/>
  <c r="NP120" i="1"/>
  <c r="NP121" i="1"/>
  <c r="NP124" i="1"/>
  <c r="NP118" i="1"/>
  <c r="NP119" i="1"/>
  <c r="NP117" i="1"/>
  <c r="NP122" i="1"/>
  <c r="AB102" i="1"/>
  <c r="AA102" i="1" s="1"/>
  <c r="ADG10" i="1"/>
  <c r="ADG88" i="1" s="1"/>
  <c r="ADD94" i="1"/>
  <c r="ADD92" i="1"/>
  <c r="ADD91" i="1"/>
  <c r="ADD89" i="1"/>
  <c r="ADD88" i="1"/>
  <c r="ADD93" i="1"/>
  <c r="ADD87" i="1"/>
  <c r="ADD95" i="1"/>
  <c r="ADD100" i="1"/>
  <c r="ADD97" i="1"/>
  <c r="ADD101" i="1"/>
  <c r="ADD85" i="1"/>
  <c r="ADD98" i="1"/>
  <c r="ADD96" i="1"/>
  <c r="ADD86" i="1"/>
  <c r="ADD99" i="1"/>
  <c r="ADD90" i="1"/>
  <c r="AAU103" i="1"/>
  <c r="EO101" i="1"/>
  <c r="EV101" i="1"/>
  <c r="EW101" i="1"/>
  <c r="Y102" i="1"/>
  <c r="X102" i="1"/>
  <c r="W102" i="1"/>
  <c r="EU102" i="1" s="1"/>
  <c r="EN101" i="1"/>
  <c r="EP101" i="1"/>
  <c r="AD103" i="1"/>
  <c r="AC103" i="1"/>
  <c r="S103" i="1"/>
  <c r="FZ103" i="1" s="1"/>
  <c r="R103" i="1"/>
  <c r="AG103" i="1"/>
  <c r="Q103" i="1"/>
  <c r="FW103" i="1" s="1"/>
  <c r="P103" i="1"/>
  <c r="AE103" i="1"/>
  <c r="O103" i="1"/>
  <c r="AH103" i="1"/>
  <c r="N103" i="1"/>
  <c r="AF103" i="1"/>
  <c r="V102" i="1"/>
  <c r="AJ101" i="1"/>
  <c r="AAX103" i="1"/>
  <c r="AAY103" i="1"/>
  <c r="AAW103" i="1"/>
  <c r="YV103" i="1"/>
  <c r="ADB98" i="1"/>
  <c r="ADB100" i="1"/>
  <c r="ADB96" i="1"/>
  <c r="ADB95" i="1"/>
  <c r="ADB92" i="1"/>
  <c r="ADB93" i="1"/>
  <c r="ADB91" i="1"/>
  <c r="ADB99" i="1"/>
  <c r="ADB94" i="1"/>
  <c r="ADB89" i="1"/>
  <c r="ADB90" i="1"/>
  <c r="ADB85" i="1"/>
  <c r="ADB87" i="1"/>
  <c r="ADB97" i="1"/>
  <c r="ADB86" i="1"/>
  <c r="ADE10" i="1"/>
  <c r="ADB101" i="1"/>
  <c r="ADB88" i="1"/>
  <c r="AAZ103" i="1"/>
  <c r="AAT103" i="1"/>
  <c r="AAR103" i="1"/>
  <c r="AAS103" i="1"/>
  <c r="AAO103" i="1"/>
  <c r="AAN103" i="1"/>
  <c r="AAQ103" i="1"/>
  <c r="AAP103" i="1"/>
  <c r="MH102" i="1"/>
  <c r="LN102" i="1"/>
  <c r="MG102" i="1"/>
  <c r="LM102" i="1"/>
  <c r="MF102" i="1"/>
  <c r="LL102" i="1"/>
  <c r="ME102" i="1"/>
  <c r="LK102" i="1"/>
  <c r="MD102" i="1"/>
  <c r="LJ102" i="1"/>
  <c r="KP102" i="1"/>
  <c r="MC102" i="1"/>
  <c r="LI102" i="1"/>
  <c r="KO102" i="1"/>
  <c r="MB102" i="1"/>
  <c r="LH102" i="1"/>
  <c r="KN102" i="1"/>
  <c r="MA102" i="1"/>
  <c r="LG102" i="1"/>
  <c r="KM102" i="1"/>
  <c r="LZ102" i="1"/>
  <c r="LF102" i="1"/>
  <c r="KL102" i="1"/>
  <c r="LY102" i="1"/>
  <c r="LE102" i="1"/>
  <c r="KK102" i="1"/>
  <c r="LX102" i="1"/>
  <c r="LD102" i="1"/>
  <c r="KJ102" i="1"/>
  <c r="LW102" i="1"/>
  <c r="LC102" i="1"/>
  <c r="KI102" i="1"/>
  <c r="LV102" i="1"/>
  <c r="LB102" i="1"/>
  <c r="KH102" i="1"/>
  <c r="LU102" i="1"/>
  <c r="LA102" i="1"/>
  <c r="KG102" i="1"/>
  <c r="LT102" i="1"/>
  <c r="KZ102" i="1"/>
  <c r="KF102" i="1"/>
  <c r="ML102" i="1"/>
  <c r="MK102" i="1"/>
  <c r="MJ102" i="1"/>
  <c r="MI102" i="1"/>
  <c r="LS102" i="1"/>
  <c r="LR102" i="1"/>
  <c r="LQ102" i="1"/>
  <c r="KE102" i="1"/>
  <c r="LP102" i="1"/>
  <c r="KD102" i="1"/>
  <c r="LO102" i="1"/>
  <c r="KC102" i="1"/>
  <c r="KB102" i="1"/>
  <c r="KA102" i="1"/>
  <c r="JZ102" i="1"/>
  <c r="JY102" i="1"/>
  <c r="JX102" i="1"/>
  <c r="JW102" i="1"/>
  <c r="JV102" i="1"/>
  <c r="JU102" i="1"/>
  <c r="JT102" i="1"/>
  <c r="JS102" i="1"/>
  <c r="KY102" i="1"/>
  <c r="KX102" i="1"/>
  <c r="KW102" i="1"/>
  <c r="KV102" i="1"/>
  <c r="KU102" i="1"/>
  <c r="KT102" i="1"/>
  <c r="KS102" i="1"/>
  <c r="KR102" i="1"/>
  <c r="KQ102" i="1"/>
  <c r="NP101" i="1"/>
  <c r="NP86" i="1"/>
  <c r="NP85" i="1"/>
  <c r="NP87" i="1"/>
  <c r="NP88" i="1"/>
  <c r="NP89" i="1"/>
  <c r="NP90" i="1"/>
  <c r="NP91" i="1"/>
  <c r="NP92" i="1"/>
  <c r="NP93" i="1"/>
  <c r="NP94" i="1"/>
  <c r="NP95" i="1"/>
  <c r="NP96" i="1"/>
  <c r="NP97" i="1"/>
  <c r="NP98" i="1"/>
  <c r="NP99" i="1"/>
  <c r="NP100" i="1"/>
  <c r="NC102" i="1"/>
  <c r="NB102" i="1"/>
  <c r="NA102" i="1"/>
  <c r="MZ102" i="1"/>
  <c r="MW102" i="1"/>
  <c r="MV102" i="1"/>
  <c r="MU102" i="1"/>
  <c r="MT102" i="1"/>
  <c r="MS102" i="1"/>
  <c r="MR102" i="1"/>
  <c r="NM102" i="1"/>
  <c r="NH102" i="1"/>
  <c r="MY102" i="1"/>
  <c r="NG102" i="1"/>
  <c r="NF102" i="1"/>
  <c r="NE102" i="1"/>
  <c r="ND102" i="1"/>
  <c r="MX102" i="1"/>
  <c r="MQ102" i="1"/>
  <c r="MP102" i="1"/>
  <c r="MO102" i="1"/>
  <c r="MN102" i="1"/>
  <c r="MM102" i="1"/>
  <c r="NJ102" i="1"/>
  <c r="NP102" i="1"/>
  <c r="NO102" i="1"/>
  <c r="NN102" i="1"/>
  <c r="NL102" i="1"/>
  <c r="NK102" i="1"/>
  <c r="NI102" i="1"/>
  <c r="NQ12" i="1"/>
  <c r="NR6" i="1"/>
  <c r="ADG101" i="1"/>
  <c r="AK103" i="1"/>
  <c r="FV102" i="1"/>
  <c r="FU102" i="1"/>
  <c r="ACU102" i="1"/>
  <c r="ABO102" i="1"/>
  <c r="ACM102" i="1"/>
  <c r="ABG102" i="1"/>
  <c r="ACZ102" i="1"/>
  <c r="ABR102" i="1"/>
  <c r="ACY102" i="1"/>
  <c r="ABQ102" i="1"/>
  <c r="ACX102" i="1"/>
  <c r="ABP102" i="1"/>
  <c r="WM102" i="1"/>
  <c r="ACR102" i="1"/>
  <c r="ABJ102" i="1"/>
  <c r="ACQ102" i="1"/>
  <c r="ABI102" i="1"/>
  <c r="ACP102" i="1"/>
  <c r="ABH102" i="1"/>
  <c r="ACO102" i="1"/>
  <c r="ABF102" i="1"/>
  <c r="ABL102" i="1"/>
  <c r="ADD102" i="1"/>
  <c r="ABK102" i="1"/>
  <c r="ADC102" i="1"/>
  <c r="ABE102" i="1"/>
  <c r="JJ102" i="1" a="1"/>
  <c r="JJ102" i="1" s="1"/>
  <c r="JK102" i="1" s="1"/>
  <c r="JL102" i="1" s="1"/>
  <c r="JM102" i="1" s="1"/>
  <c r="ADB102" i="1"/>
  <c r="ABD102" i="1"/>
  <c r="ADA102" i="1"/>
  <c r="ABC102" i="1"/>
  <c r="JI102" i="1" a="1"/>
  <c r="JI102" i="1" s="1"/>
  <c r="ACW102" i="1"/>
  <c r="ABB102" i="1"/>
  <c r="ACV102" i="1"/>
  <c r="ACT102" i="1"/>
  <c r="ACS102" i="1"/>
  <c r="JE102" i="1" a="1"/>
  <c r="JE102" i="1" s="1"/>
  <c r="JF102" i="1" s="1"/>
  <c r="JG102" i="1" s="1"/>
  <c r="JH102" i="1" s="1"/>
  <c r="ACN102" i="1"/>
  <c r="JD102" i="1" a="1"/>
  <c r="JD102" i="1" s="1"/>
  <c r="ACL102" i="1"/>
  <c r="ACK102" i="1"/>
  <c r="ACJ102" i="1"/>
  <c r="ACI102" i="1"/>
  <c r="ADF102" i="1"/>
  <c r="ACH102" i="1"/>
  <c r="ACG102" i="1"/>
  <c r="ACF102" i="1"/>
  <c r="ACE102" i="1"/>
  <c r="ACD102" i="1"/>
  <c r="ACC102" i="1"/>
  <c r="ACB102" i="1"/>
  <c r="ACA102" i="1"/>
  <c r="ABZ102" i="1"/>
  <c r="ABY102" i="1"/>
  <c r="FT102" i="1"/>
  <c r="FS102" i="1"/>
  <c r="FR102" i="1"/>
  <c r="ABX102" i="1"/>
  <c r="ABW102" i="1"/>
  <c r="ABV102" i="1"/>
  <c r="ABU102" i="1"/>
  <c r="ABT102" i="1"/>
  <c r="ABS102" i="1"/>
  <c r="ABN102" i="1"/>
  <c r="ABM102" i="1"/>
  <c r="JO102" i="1" a="1"/>
  <c r="JO102" i="1" s="1"/>
  <c r="JP102" i="1" s="1"/>
  <c r="JQ102" i="1" s="1"/>
  <c r="JR102" i="1" s="1"/>
  <c r="JN102" i="1" a="1"/>
  <c r="JN102" i="1" s="1"/>
  <c r="XN102" i="1" a="1"/>
  <c r="XN102" i="1" s="1"/>
  <c r="DZ102" i="1"/>
  <c r="DY102" i="1"/>
  <c r="DX102" i="1"/>
  <c r="DW102" i="1"/>
  <c r="DV102" i="1"/>
  <c r="DU102" i="1"/>
  <c r="DT102" i="1"/>
  <c r="DS102" i="1"/>
  <c r="DR102" i="1"/>
  <c r="U102" i="1"/>
  <c r="T102" i="1"/>
  <c r="FY102" i="1"/>
  <c r="FX102" i="1"/>
  <c r="DL101" i="1"/>
  <c r="DK101" i="1"/>
  <c r="DM101" i="1"/>
  <c r="ADG96" i="1"/>
  <c r="ADG97" i="1"/>
  <c r="ADG98" i="1"/>
  <c r="H104" i="1"/>
  <c r="DQ101" i="1"/>
  <c r="FB101" i="1"/>
  <c r="ADF85" i="1"/>
  <c r="ADF88" i="1"/>
  <c r="ADF86" i="1"/>
  <c r="ADF87" i="1"/>
  <c r="ADF89" i="1"/>
  <c r="ADF90" i="1"/>
  <c r="ADF91" i="1"/>
  <c r="ADF92" i="1"/>
  <c r="ADF93" i="1"/>
  <c r="ADF94" i="1"/>
  <c r="ADF95" i="1"/>
  <c r="ADF96" i="1"/>
  <c r="ADF97" i="1"/>
  <c r="ADF98" i="1"/>
  <c r="ADF99" i="1"/>
  <c r="ADF100" i="1"/>
  <c r="ADF101" i="1"/>
  <c r="U938" i="6"/>
  <c r="L938" i="6" s="1"/>
  <c r="L937" i="6"/>
  <c r="ADI10" i="1"/>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002" i="4"/>
  <c r="V1001" i="4"/>
  <c r="V1000" i="4"/>
  <c r="V999" i="4"/>
  <c r="V998" i="4"/>
  <c r="V997" i="4"/>
  <c r="V996" i="4"/>
  <c r="V995" i="4"/>
  <c r="V994" i="4"/>
  <c r="V993" i="4"/>
  <c r="V992" i="4"/>
  <c r="V991" i="4"/>
  <c r="V990" i="4"/>
  <c r="V989" i="4"/>
  <c r="V983" i="4"/>
  <c r="V978" i="4"/>
  <c r="V977" i="4"/>
  <c r="V975" i="4"/>
  <c r="V972" i="4"/>
  <c r="V971" i="4"/>
  <c r="V970" i="4"/>
  <c r="V969" i="4"/>
  <c r="V968" i="4"/>
  <c r="V967" i="4"/>
  <c r="V966" i="4"/>
  <c r="V965" i="4"/>
  <c r="V964" i="4"/>
  <c r="V963" i="4"/>
  <c r="V962" i="4"/>
  <c r="V961" i="4"/>
  <c r="V960" i="4"/>
  <c r="V959" i="4"/>
  <c r="V958" i="4"/>
  <c r="V957" i="4"/>
  <c r="V956" i="4"/>
  <c r="V955" i="4"/>
  <c r="V954" i="4"/>
  <c r="V953" i="4"/>
  <c r="V952" i="4"/>
  <c r="V951" i="4"/>
  <c r="V950" i="4"/>
  <c r="V949" i="4"/>
  <c r="V948" i="4"/>
  <c r="V947" i="4"/>
  <c r="V946" i="4"/>
  <c r="V945" i="4"/>
  <c r="V944" i="4"/>
  <c r="ADG90" i="1" l="1"/>
  <c r="ADG85" i="1"/>
  <c r="ADG93" i="1"/>
  <c r="ADG91" i="1"/>
  <c r="ADG95" i="1"/>
  <c r="ADG92" i="1"/>
  <c r="ADG89" i="1"/>
  <c r="ADG94" i="1"/>
  <c r="ADJ10" i="1"/>
  <c r="ADJ121" i="1" s="1"/>
  <c r="ADG87" i="1"/>
  <c r="ADG86" i="1"/>
  <c r="NQ123" i="1"/>
  <c r="NQ127" i="1"/>
  <c r="NQ125" i="1"/>
  <c r="NQ126" i="1"/>
  <c r="NQ128" i="1"/>
  <c r="NQ120" i="1"/>
  <c r="NQ121" i="1"/>
  <c r="NQ118" i="1"/>
  <c r="NQ124" i="1"/>
  <c r="NQ122" i="1"/>
  <c r="NQ119" i="1"/>
  <c r="NQ117" i="1"/>
  <c r="ADJ128" i="1"/>
  <c r="ADJ127" i="1"/>
  <c r="ADJ124" i="1"/>
  <c r="ADJ125" i="1"/>
  <c r="ADJ126" i="1"/>
  <c r="ADJ117" i="1"/>
  <c r="ADJ123" i="1"/>
  <c r="ADJ119" i="1"/>
  <c r="ADJ122" i="1"/>
  <c r="ADE124" i="1"/>
  <c r="ADE125" i="1"/>
  <c r="ADE126" i="1"/>
  <c r="ADE127" i="1"/>
  <c r="ADE128" i="1"/>
  <c r="ADE118" i="1"/>
  <c r="ADE120" i="1"/>
  <c r="ADE119" i="1"/>
  <c r="ADE123" i="1"/>
  <c r="ADE117" i="1"/>
  <c r="ADE121" i="1"/>
  <c r="ADE122" i="1"/>
  <c r="ADG125" i="1"/>
  <c r="ADG123" i="1"/>
  <c r="ADG126" i="1"/>
  <c r="ADG127" i="1"/>
  <c r="ADG119" i="1"/>
  <c r="ADG121" i="1"/>
  <c r="ADG128" i="1"/>
  <c r="ADG124" i="1"/>
  <c r="ADG122" i="1"/>
  <c r="ADG120" i="1"/>
  <c r="ADG118" i="1"/>
  <c r="ADG117" i="1"/>
  <c r="ADI123" i="1"/>
  <c r="ADI125" i="1"/>
  <c r="ADI128" i="1"/>
  <c r="ADI127" i="1"/>
  <c r="ADI126" i="1"/>
  <c r="ADI120" i="1"/>
  <c r="ADI122" i="1"/>
  <c r="ADI124" i="1"/>
  <c r="ADI118" i="1"/>
  <c r="ADI121" i="1"/>
  <c r="ADI119" i="1"/>
  <c r="ADI117" i="1"/>
  <c r="ADG102" i="1"/>
  <c r="ADG100" i="1"/>
  <c r="ADG99" i="1"/>
  <c r="AB103" i="1"/>
  <c r="AA103" i="1" s="1"/>
  <c r="AAU104" i="1"/>
  <c r="EO102" i="1"/>
  <c r="ADH10" i="1"/>
  <c r="ADE101" i="1"/>
  <c r="ADE98" i="1"/>
  <c r="EV102" i="1"/>
  <c r="EW102" i="1"/>
  <c r="Y103" i="1"/>
  <c r="X103" i="1"/>
  <c r="W103" i="1"/>
  <c r="EU103" i="1" s="1"/>
  <c r="ADE100" i="1"/>
  <c r="ADE99" i="1"/>
  <c r="EP102" i="1"/>
  <c r="EN102" i="1"/>
  <c r="ADE96" i="1"/>
  <c r="ADE95" i="1"/>
  <c r="ADE94" i="1"/>
  <c r="ADE93" i="1"/>
  <c r="ADE102" i="1"/>
  <c r="ADE92" i="1"/>
  <c r="ADE91" i="1"/>
  <c r="ADE90" i="1"/>
  <c r="ADE89" i="1"/>
  <c r="ADE97" i="1"/>
  <c r="ADE87" i="1"/>
  <c r="ADE86" i="1"/>
  <c r="ADE88" i="1"/>
  <c r="ADE85" i="1"/>
  <c r="AF104" i="1"/>
  <c r="AD104" i="1"/>
  <c r="N104" i="1"/>
  <c r="AG104" i="1"/>
  <c r="P104" i="1"/>
  <c r="O104" i="1"/>
  <c r="AH104" i="1"/>
  <c r="S104" i="1"/>
  <c r="FZ104" i="1" s="1"/>
  <c r="Q104" i="1"/>
  <c r="FW104" i="1" s="1"/>
  <c r="AC104" i="1"/>
  <c r="R104" i="1"/>
  <c r="AE104" i="1"/>
  <c r="V103" i="1"/>
  <c r="AAX104" i="1"/>
  <c r="AAY104" i="1"/>
  <c r="AAW104" i="1"/>
  <c r="YV104" i="1"/>
  <c r="AAZ104" i="1"/>
  <c r="AAT104" i="1"/>
  <c r="AAR104" i="1"/>
  <c r="AAS104" i="1"/>
  <c r="AAP104" i="1"/>
  <c r="AAN104" i="1"/>
  <c r="AAQ104" i="1"/>
  <c r="AAO104" i="1"/>
  <c r="LV103" i="1"/>
  <c r="LB103" i="1"/>
  <c r="KH103" i="1"/>
  <c r="LU103" i="1"/>
  <c r="LA103" i="1"/>
  <c r="KG103" i="1"/>
  <c r="LT103" i="1"/>
  <c r="KZ103" i="1"/>
  <c r="KF103" i="1"/>
  <c r="LS103" i="1"/>
  <c r="KY103" i="1"/>
  <c r="KE103" i="1"/>
  <c r="LR103" i="1"/>
  <c r="KX103" i="1"/>
  <c r="KD103" i="1"/>
  <c r="LQ103" i="1"/>
  <c r="KW103" i="1"/>
  <c r="KC103" i="1"/>
  <c r="LP103" i="1"/>
  <c r="KV103" i="1"/>
  <c r="KB103" i="1"/>
  <c r="LO103" i="1"/>
  <c r="KU103" i="1"/>
  <c r="KA103" i="1"/>
  <c r="KT103" i="1"/>
  <c r="JZ103" i="1"/>
  <c r="KS103" i="1"/>
  <c r="JY103" i="1"/>
  <c r="KR103" i="1"/>
  <c r="JX103" i="1"/>
  <c r="KQ103" i="1"/>
  <c r="JW103" i="1"/>
  <c r="JV103" i="1"/>
  <c r="JU103" i="1"/>
  <c r="JT103" i="1"/>
  <c r="MG103" i="1"/>
  <c r="LM103" i="1"/>
  <c r="MF103" i="1"/>
  <c r="LL103" i="1"/>
  <c r="MB103" i="1"/>
  <c r="LH103" i="1"/>
  <c r="KN103" i="1"/>
  <c r="MA103" i="1"/>
  <c r="LG103" i="1"/>
  <c r="KM103" i="1"/>
  <c r="LJ103" i="1"/>
  <c r="LK103" i="1"/>
  <c r="LI103" i="1"/>
  <c r="LF103" i="1"/>
  <c r="LE103" i="1"/>
  <c r="LD103" i="1"/>
  <c r="LC103" i="1"/>
  <c r="ML103" i="1"/>
  <c r="KP103" i="1"/>
  <c r="MK103" i="1"/>
  <c r="KO103" i="1"/>
  <c r="MJ103" i="1"/>
  <c r="KL103" i="1"/>
  <c r="MI103" i="1"/>
  <c r="KK103" i="1"/>
  <c r="MH103" i="1"/>
  <c r="KJ103" i="1"/>
  <c r="ME103" i="1"/>
  <c r="KI103" i="1"/>
  <c r="MD103" i="1"/>
  <c r="JS103" i="1"/>
  <c r="MC103" i="1"/>
  <c r="LZ103" i="1"/>
  <c r="LY103" i="1"/>
  <c r="LX103" i="1"/>
  <c r="LW103" i="1"/>
  <c r="LN103" i="1"/>
  <c r="NQ86" i="1"/>
  <c r="NQ85" i="1"/>
  <c r="NQ87" i="1"/>
  <c r="NQ88" i="1"/>
  <c r="NQ89" i="1"/>
  <c r="NQ90" i="1"/>
  <c r="NQ91" i="1"/>
  <c r="NQ92" i="1"/>
  <c r="NQ93" i="1"/>
  <c r="NQ94" i="1"/>
  <c r="NQ95" i="1"/>
  <c r="NQ96" i="1"/>
  <c r="NQ97" i="1"/>
  <c r="NQ98" i="1"/>
  <c r="NQ99" i="1"/>
  <c r="NQ100" i="1"/>
  <c r="NQ101" i="1"/>
  <c r="NQ102" i="1"/>
  <c r="MV103" i="1"/>
  <c r="MU103" i="1"/>
  <c r="MT103" i="1"/>
  <c r="MS103" i="1"/>
  <c r="MP103" i="1"/>
  <c r="MO103" i="1"/>
  <c r="MN103" i="1"/>
  <c r="MM103" i="1"/>
  <c r="NQ103" i="1"/>
  <c r="NL103" i="1"/>
  <c r="NM103" i="1"/>
  <c r="MX103" i="1"/>
  <c r="MW103" i="1"/>
  <c r="MR103" i="1"/>
  <c r="MQ103" i="1"/>
  <c r="MZ103" i="1"/>
  <c r="NB103" i="1"/>
  <c r="NA103" i="1"/>
  <c r="MY103" i="1"/>
  <c r="ND103" i="1"/>
  <c r="NK103" i="1"/>
  <c r="NJ103" i="1"/>
  <c r="NI103" i="1"/>
  <c r="NH103" i="1"/>
  <c r="NG103" i="1"/>
  <c r="NF103" i="1"/>
  <c r="NE103" i="1"/>
  <c r="NC103" i="1"/>
  <c r="NP103" i="1"/>
  <c r="NO103" i="1"/>
  <c r="NN103" i="1"/>
  <c r="NR12" i="1"/>
  <c r="NS6" i="1"/>
  <c r="ADI102" i="1"/>
  <c r="ADJ102" i="1"/>
  <c r="AK104" i="1"/>
  <c r="FV103" i="1"/>
  <c r="FU103" i="1"/>
  <c r="DQ102" i="1"/>
  <c r="FB102" i="1"/>
  <c r="DM102" i="1"/>
  <c r="DL102" i="1"/>
  <c r="DK102" i="1"/>
  <c r="XN103" i="1" a="1"/>
  <c r="XN103" i="1" s="1"/>
  <c r="AJ102" i="1"/>
  <c r="FY103" i="1"/>
  <c r="FX103" i="1"/>
  <c r="ADJ85" i="1"/>
  <c r="ADJ88" i="1"/>
  <c r="ADJ87" i="1"/>
  <c r="ADJ86" i="1"/>
  <c r="ADJ89" i="1"/>
  <c r="ADJ90" i="1"/>
  <c r="ADJ91" i="1"/>
  <c r="ADJ92" i="1"/>
  <c r="ADJ93" i="1"/>
  <c r="ADJ94" i="1"/>
  <c r="ADJ95" i="1"/>
  <c r="ADJ96" i="1"/>
  <c r="ADJ97" i="1"/>
  <c r="ADJ98" i="1"/>
  <c r="ADJ99" i="1"/>
  <c r="ADJ100" i="1"/>
  <c r="ADJ101" i="1"/>
  <c r="ADI87" i="1"/>
  <c r="ADI85" i="1"/>
  <c r="ADI88" i="1"/>
  <c r="ADI86" i="1"/>
  <c r="ADI89" i="1"/>
  <c r="ADI90" i="1"/>
  <c r="ADI91" i="1"/>
  <c r="ADI92" i="1"/>
  <c r="ADI93" i="1"/>
  <c r="ADI94" i="1"/>
  <c r="ADI95" i="1"/>
  <c r="ADI96" i="1"/>
  <c r="ADI97" i="1"/>
  <c r="ADI98" i="1"/>
  <c r="ADI99" i="1"/>
  <c r="ADI100" i="1"/>
  <c r="ADI101" i="1"/>
  <c r="DW103" i="1"/>
  <c r="U103" i="1"/>
  <c r="T103" i="1"/>
  <c r="DU103" i="1"/>
  <c r="DT103" i="1"/>
  <c r="DS103" i="1"/>
  <c r="DR103" i="1"/>
  <c r="DX103" i="1"/>
  <c r="DV103" i="1"/>
  <c r="DZ103" i="1"/>
  <c r="DY103" i="1"/>
  <c r="H105" i="1"/>
  <c r="ACU103" i="1"/>
  <c r="ABO103" i="1"/>
  <c r="ACS103" i="1"/>
  <c r="ABM103" i="1"/>
  <c r="ADA103" i="1"/>
  <c r="ABS103" i="1"/>
  <c r="JI103" i="1" a="1"/>
  <c r="JI103" i="1" s="1"/>
  <c r="ACQ103" i="1"/>
  <c r="ABI103" i="1"/>
  <c r="ACJ103" i="1"/>
  <c r="FR103" i="1"/>
  <c r="ACI103" i="1"/>
  <c r="ACH103" i="1"/>
  <c r="ACG103" i="1"/>
  <c r="JE103" i="1" a="1"/>
  <c r="JE103" i="1" s="1"/>
  <c r="JF103" i="1" s="1"/>
  <c r="JG103" i="1" s="1"/>
  <c r="JH103" i="1" s="1"/>
  <c r="ACF103" i="1"/>
  <c r="ACE103" i="1"/>
  <c r="JD103" i="1" a="1"/>
  <c r="JD103" i="1" s="1"/>
  <c r="ACD103" i="1"/>
  <c r="ACC103" i="1"/>
  <c r="ACB103" i="1"/>
  <c r="ACA103" i="1"/>
  <c r="ADJ103" i="1"/>
  <c r="ABZ103" i="1"/>
  <c r="ADI103" i="1"/>
  <c r="ABY103" i="1"/>
  <c r="ABX103" i="1"/>
  <c r="ADG103" i="1"/>
  <c r="ABW103" i="1"/>
  <c r="ACZ103" i="1"/>
  <c r="ACY103" i="1"/>
  <c r="ACX103" i="1"/>
  <c r="ACW103" i="1"/>
  <c r="ACV103" i="1"/>
  <c r="ACT103" i="1"/>
  <c r="ACR103" i="1"/>
  <c r="ACP103" i="1"/>
  <c r="ACO103" i="1"/>
  <c r="ACN103" i="1"/>
  <c r="ACM103" i="1"/>
  <c r="ACL103" i="1"/>
  <c r="JO103" i="1" a="1"/>
  <c r="JO103" i="1" s="1"/>
  <c r="JP103" i="1" s="1"/>
  <c r="JQ103" i="1" s="1"/>
  <c r="JR103" i="1" s="1"/>
  <c r="ACK103" i="1"/>
  <c r="ABV103" i="1"/>
  <c r="JN103" i="1" a="1"/>
  <c r="JN103" i="1" s="1"/>
  <c r="ADB103" i="1"/>
  <c r="ABU103" i="1"/>
  <c r="ABT103" i="1"/>
  <c r="ABR103" i="1"/>
  <c r="JJ103" i="1" a="1"/>
  <c r="JJ103" i="1" s="1"/>
  <c r="JK103" i="1" s="1"/>
  <c r="JL103" i="1" s="1"/>
  <c r="JM103" i="1" s="1"/>
  <c r="ABQ103" i="1"/>
  <c r="ABP103" i="1"/>
  <c r="ABN103" i="1"/>
  <c r="ABL103" i="1"/>
  <c r="ABK103" i="1"/>
  <c r="ABJ103" i="1"/>
  <c r="ABH103" i="1"/>
  <c r="ABG103" i="1"/>
  <c r="ABF103" i="1"/>
  <c r="FT103" i="1"/>
  <c r="ABE103" i="1"/>
  <c r="FS103" i="1"/>
  <c r="ADD103" i="1"/>
  <c r="ADF103" i="1"/>
  <c r="ADE103" i="1"/>
  <c r="ADC103" i="1"/>
  <c r="ABD103" i="1"/>
  <c r="ABC103" i="1"/>
  <c r="ABB103" i="1"/>
  <c r="WM103" i="1"/>
  <c r="ADM10" i="1"/>
  <c r="ADL10" i="1"/>
  <c r="S1002" i="4"/>
  <c r="S1001" i="4"/>
  <c r="S1000" i="4"/>
  <c r="S999" i="4"/>
  <c r="S998" i="4"/>
  <c r="S997" i="4"/>
  <c r="S996" i="4"/>
  <c r="S995" i="4"/>
  <c r="S994" i="4"/>
  <c r="S993" i="4"/>
  <c r="S992" i="4"/>
  <c r="S991" i="4"/>
  <c r="S990" i="4"/>
  <c r="S989" i="4"/>
  <c r="S983" i="4"/>
  <c r="S978" i="4"/>
  <c r="S977" i="4"/>
  <c r="S975" i="4"/>
  <c r="S9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972" i="4"/>
  <c r="S971" i="4"/>
  <c r="S970" i="4"/>
  <c r="S969" i="4"/>
  <c r="S968" i="4"/>
  <c r="S967" i="4"/>
  <c r="S966" i="4"/>
  <c r="S965" i="4"/>
  <c r="S964" i="4"/>
  <c r="S963" i="4"/>
  <c r="S962" i="4"/>
  <c r="S961" i="4"/>
  <c r="S960" i="4"/>
  <c r="S959" i="4"/>
  <c r="S958" i="4"/>
  <c r="S957" i="4"/>
  <c r="S956" i="4"/>
  <c r="S955" i="4"/>
  <c r="S954" i="4"/>
  <c r="S953" i="4"/>
  <c r="S952" i="4"/>
  <c r="S951" i="4"/>
  <c r="S950" i="4"/>
  <c r="S949" i="4"/>
  <c r="S948" i="4"/>
  <c r="S947" i="4"/>
  <c r="S946" i="4"/>
  <c r="S945" i="4"/>
  <c r="S944" i="4"/>
  <c r="S943" i="4"/>
  <c r="ADJ118" i="1" l="1"/>
  <c r="ADJ120" i="1"/>
  <c r="ADH122" i="1"/>
  <c r="ADH126" i="1"/>
  <c r="ADH123" i="1"/>
  <c r="ADH125" i="1"/>
  <c r="ADH127" i="1"/>
  <c r="ADH128" i="1"/>
  <c r="ADH121" i="1"/>
  <c r="ADH120" i="1"/>
  <c r="ADH124" i="1"/>
  <c r="ADH117" i="1"/>
  <c r="ADH118" i="1"/>
  <c r="ADH119" i="1"/>
  <c r="ADL124" i="1"/>
  <c r="ADL128" i="1"/>
  <c r="ADL127" i="1"/>
  <c r="ADL126" i="1"/>
  <c r="ADL120" i="1"/>
  <c r="ADL123" i="1"/>
  <c r="ADL122" i="1"/>
  <c r="ADL125" i="1"/>
  <c r="ADL118" i="1"/>
  <c r="ADL121" i="1"/>
  <c r="ADL119" i="1"/>
  <c r="ADL117" i="1"/>
  <c r="ADM123" i="1"/>
  <c r="ADM124" i="1"/>
  <c r="ADM126" i="1"/>
  <c r="ADM127" i="1"/>
  <c r="ADM122" i="1"/>
  <c r="ADM125" i="1"/>
  <c r="ADM128" i="1"/>
  <c r="ADM118" i="1"/>
  <c r="ADM121" i="1"/>
  <c r="ADM117" i="1"/>
  <c r="ADM119" i="1"/>
  <c r="ADM120" i="1"/>
  <c r="NR127" i="1"/>
  <c r="NR128" i="1"/>
  <c r="NR125" i="1"/>
  <c r="NR126" i="1"/>
  <c r="NR118" i="1"/>
  <c r="NR124" i="1"/>
  <c r="NR122" i="1"/>
  <c r="NR123" i="1"/>
  <c r="NR119" i="1"/>
  <c r="NR121" i="1"/>
  <c r="NR117" i="1"/>
  <c r="NR120" i="1"/>
  <c r="AB104" i="1"/>
  <c r="AA104" i="1" s="1"/>
  <c r="AAU105" i="1"/>
  <c r="ADH99" i="1"/>
  <c r="EO103" i="1"/>
  <c r="ADH101" i="1"/>
  <c r="ADH100" i="1"/>
  <c r="ADH98" i="1"/>
  <c r="ADK10" i="1"/>
  <c r="ADH97" i="1"/>
  <c r="ADH96" i="1"/>
  <c r="ADH95" i="1"/>
  <c r="ADH94" i="1"/>
  <c r="ADH103" i="1"/>
  <c r="ADH93" i="1"/>
  <c r="ADH92" i="1"/>
  <c r="ADH91" i="1"/>
  <c r="ADH90" i="1"/>
  <c r="ADH88" i="1"/>
  <c r="ADH87" i="1"/>
  <c r="ADH86" i="1"/>
  <c r="ADH102" i="1"/>
  <c r="ADH89" i="1"/>
  <c r="ADH85" i="1"/>
  <c r="EV103" i="1"/>
  <c r="EW103" i="1"/>
  <c r="Y104" i="1"/>
  <c r="X104" i="1"/>
  <c r="W104" i="1"/>
  <c r="EU104" i="1" s="1"/>
  <c r="EP103" i="1"/>
  <c r="EN103" i="1"/>
  <c r="Q105" i="1"/>
  <c r="FW105" i="1" s="1"/>
  <c r="AC105" i="1"/>
  <c r="AH105" i="1"/>
  <c r="AG105" i="1"/>
  <c r="R105" i="1"/>
  <c r="AF105" i="1"/>
  <c r="S105" i="1"/>
  <c r="FZ105" i="1" s="1"/>
  <c r="AE105" i="1"/>
  <c r="P105" i="1"/>
  <c r="N105" i="1"/>
  <c r="AD105" i="1"/>
  <c r="O105" i="1"/>
  <c r="V104" i="1"/>
  <c r="AAX105" i="1"/>
  <c r="AAY105" i="1"/>
  <c r="AAW105" i="1"/>
  <c r="YV105" i="1"/>
  <c r="AAZ105" i="1"/>
  <c r="AAT105" i="1"/>
  <c r="AAR105" i="1"/>
  <c r="AAS105" i="1"/>
  <c r="AAQ105" i="1"/>
  <c r="AAP105" i="1"/>
  <c r="AAO105" i="1"/>
  <c r="AAN105" i="1"/>
  <c r="JV104" i="1"/>
  <c r="JU104" i="1"/>
  <c r="JT104" i="1"/>
  <c r="JS104" i="1"/>
  <c r="ML104" i="1"/>
  <c r="MK104" i="1"/>
  <c r="MJ104" i="1"/>
  <c r="MI104" i="1"/>
  <c r="MH104" i="1"/>
  <c r="LN104" i="1"/>
  <c r="MG104" i="1"/>
  <c r="LM104" i="1"/>
  <c r="MF104" i="1"/>
  <c r="LL104" i="1"/>
  <c r="ME104" i="1"/>
  <c r="LK104" i="1"/>
  <c r="MD104" i="1"/>
  <c r="LJ104" i="1"/>
  <c r="KP104" i="1"/>
  <c r="MC104" i="1"/>
  <c r="LI104" i="1"/>
  <c r="KO104" i="1"/>
  <c r="MB104" i="1"/>
  <c r="LH104" i="1"/>
  <c r="KN104" i="1"/>
  <c r="MA104" i="1"/>
  <c r="LG104" i="1"/>
  <c r="KM104" i="1"/>
  <c r="LZ104" i="1"/>
  <c r="LY104" i="1"/>
  <c r="LV104" i="1"/>
  <c r="LU104" i="1"/>
  <c r="LA104" i="1"/>
  <c r="KG104" i="1"/>
  <c r="LT104" i="1"/>
  <c r="KZ104" i="1"/>
  <c r="KF104" i="1"/>
  <c r="LR104" i="1"/>
  <c r="LP104" i="1"/>
  <c r="KV104" i="1"/>
  <c r="KB104" i="1"/>
  <c r="LO104" i="1"/>
  <c r="KU104" i="1"/>
  <c r="KA104" i="1"/>
  <c r="KT104" i="1"/>
  <c r="JZ104" i="1"/>
  <c r="KS104" i="1"/>
  <c r="KR104" i="1"/>
  <c r="KQ104" i="1"/>
  <c r="KL104" i="1"/>
  <c r="KK104" i="1"/>
  <c r="KW104" i="1"/>
  <c r="KJ104" i="1"/>
  <c r="KI104" i="1"/>
  <c r="KH104" i="1"/>
  <c r="KE104" i="1"/>
  <c r="KD104" i="1"/>
  <c r="KC104" i="1"/>
  <c r="JY104" i="1"/>
  <c r="JX104" i="1"/>
  <c r="JW104" i="1"/>
  <c r="LX104" i="1"/>
  <c r="LW104" i="1"/>
  <c r="LS104" i="1"/>
  <c r="LQ104" i="1"/>
  <c r="LF104" i="1"/>
  <c r="LE104" i="1"/>
  <c r="LD104" i="1"/>
  <c r="LC104" i="1"/>
  <c r="LB104" i="1"/>
  <c r="KY104" i="1"/>
  <c r="KX104" i="1"/>
  <c r="NR103" i="1"/>
  <c r="NR86" i="1"/>
  <c r="NR85" i="1"/>
  <c r="NR87" i="1"/>
  <c r="NR88" i="1"/>
  <c r="NR89" i="1"/>
  <c r="NR90" i="1"/>
  <c r="NR91" i="1"/>
  <c r="NR92" i="1"/>
  <c r="NR93" i="1"/>
  <c r="NR94" i="1"/>
  <c r="NR95" i="1"/>
  <c r="NR96" i="1"/>
  <c r="NR97" i="1"/>
  <c r="NR98" i="1"/>
  <c r="NR99" i="1"/>
  <c r="NR100" i="1"/>
  <c r="NR101" i="1"/>
  <c r="NR102" i="1"/>
  <c r="MO104" i="1"/>
  <c r="MN104" i="1"/>
  <c r="MM104" i="1"/>
  <c r="NR104" i="1"/>
  <c r="NQ104" i="1"/>
  <c r="NP104" i="1"/>
  <c r="NO104" i="1"/>
  <c r="NN104" i="1"/>
  <c r="NM104" i="1"/>
  <c r="NL104" i="1"/>
  <c r="NK104" i="1"/>
  <c r="NJ104" i="1"/>
  <c r="NI104" i="1"/>
  <c r="NH104" i="1"/>
  <c r="MZ104" i="1"/>
  <c r="MU104" i="1"/>
  <c r="NE104" i="1"/>
  <c r="NC104" i="1"/>
  <c r="NB104" i="1"/>
  <c r="NA104" i="1"/>
  <c r="MY104" i="1"/>
  <c r="MX104" i="1"/>
  <c r="MW104" i="1"/>
  <c r="MV104" i="1"/>
  <c r="MT104" i="1"/>
  <c r="MS104" i="1"/>
  <c r="MR104" i="1"/>
  <c r="MQ104" i="1"/>
  <c r="MP104" i="1"/>
  <c r="NF104" i="1"/>
  <c r="ND104" i="1"/>
  <c r="NG104" i="1"/>
  <c r="NS12" i="1"/>
  <c r="NT6" i="1"/>
  <c r="ADM103" i="1"/>
  <c r="FV104" i="1"/>
  <c r="FU104" i="1"/>
  <c r="AK105" i="1"/>
  <c r="H106" i="1"/>
  <c r="ACL104" i="1"/>
  <c r="ABF104" i="1"/>
  <c r="ACH104" i="1"/>
  <c r="ABB104" i="1"/>
  <c r="ADL104" i="1"/>
  <c r="ACF104" i="1"/>
  <c r="ACE104" i="1"/>
  <c r="ADI104" i="1"/>
  <c r="ACC104" i="1"/>
  <c r="ACB104" i="1"/>
  <c r="ADH104" i="1"/>
  <c r="ABW104" i="1"/>
  <c r="JD104" i="1" a="1"/>
  <c r="JD104" i="1" s="1"/>
  <c r="FR104" i="1"/>
  <c r="ADE104" i="1"/>
  <c r="ABT104" i="1"/>
  <c r="ADD104" i="1"/>
  <c r="ABS104" i="1"/>
  <c r="ACW104" i="1"/>
  <c r="ABH104" i="1"/>
  <c r="ACV104" i="1"/>
  <c r="ABG104" i="1"/>
  <c r="ACU104" i="1"/>
  <c r="ABE104" i="1"/>
  <c r="ACT104" i="1"/>
  <c r="ABD104" i="1"/>
  <c r="ACS104" i="1"/>
  <c r="ABC104" i="1"/>
  <c r="ACR104" i="1"/>
  <c r="ACQ104" i="1"/>
  <c r="ACP104" i="1"/>
  <c r="FT104" i="1"/>
  <c r="ACO104" i="1"/>
  <c r="JO104" i="1" a="1"/>
  <c r="JO104" i="1" s="1"/>
  <c r="JP104" i="1" s="1"/>
  <c r="JQ104" i="1" s="1"/>
  <c r="JR104" i="1" s="1"/>
  <c r="FS104" i="1"/>
  <c r="ACN104" i="1"/>
  <c r="ACM104" i="1"/>
  <c r="JN104" i="1" a="1"/>
  <c r="JN104" i="1" s="1"/>
  <c r="ACK104" i="1"/>
  <c r="ACJ104" i="1"/>
  <c r="ACI104" i="1"/>
  <c r="ADF104" i="1"/>
  <c r="ADC104" i="1"/>
  <c r="ADB104" i="1"/>
  <c r="ADA104" i="1"/>
  <c r="ACZ104" i="1"/>
  <c r="ACY104" i="1"/>
  <c r="ACX104" i="1"/>
  <c r="JJ104" i="1" a="1"/>
  <c r="JJ104" i="1" s="1"/>
  <c r="JK104" i="1" s="1"/>
  <c r="JL104" i="1" s="1"/>
  <c r="JM104" i="1" s="1"/>
  <c r="ACG104" i="1"/>
  <c r="ACD104" i="1"/>
  <c r="JI104" i="1" a="1"/>
  <c r="JI104" i="1" s="1"/>
  <c r="ACA104" i="1"/>
  <c r="ABZ104" i="1"/>
  <c r="ABY104" i="1"/>
  <c r="ABX104" i="1"/>
  <c r="JE104" i="1" a="1"/>
  <c r="JE104" i="1" s="1"/>
  <c r="JF104" i="1" s="1"/>
  <c r="JG104" i="1" s="1"/>
  <c r="JH104" i="1" s="1"/>
  <c r="ABV104" i="1"/>
  <c r="WM104" i="1"/>
  <c r="ADJ104" i="1"/>
  <c r="ADM104" i="1"/>
  <c r="ADG104" i="1"/>
  <c r="ABU104" i="1"/>
  <c r="ABR104" i="1"/>
  <c r="ABP104" i="1"/>
  <c r="ABO104" i="1"/>
  <c r="ABN104" i="1"/>
  <c r="ABM104" i="1"/>
  <c r="ABL104" i="1"/>
  <c r="ABK104" i="1"/>
  <c r="ABJ104" i="1"/>
  <c r="ABI104" i="1"/>
  <c r="ABQ104" i="1"/>
  <c r="ADM85" i="1"/>
  <c r="ADM87" i="1"/>
  <c r="ADM86" i="1"/>
  <c r="ADM88" i="1"/>
  <c r="ADM89" i="1"/>
  <c r="ADM90" i="1"/>
  <c r="ADM91" i="1"/>
  <c r="ADM92" i="1"/>
  <c r="ADM93" i="1"/>
  <c r="ADM94" i="1"/>
  <c r="ADM95" i="1"/>
  <c r="ADM96" i="1"/>
  <c r="ADM97" i="1"/>
  <c r="ADM98" i="1"/>
  <c r="ADM99" i="1"/>
  <c r="ADM100" i="1"/>
  <c r="ADM101" i="1"/>
  <c r="ADM102" i="1"/>
  <c r="DQ103" i="1"/>
  <c r="FB103" i="1"/>
  <c r="DM103" i="1"/>
  <c r="DL103" i="1"/>
  <c r="DK103" i="1"/>
  <c r="ADL87" i="1"/>
  <c r="ADL88" i="1"/>
  <c r="ADL85" i="1"/>
  <c r="ADL86" i="1"/>
  <c r="ADL89" i="1"/>
  <c r="ADL90" i="1"/>
  <c r="ADL91" i="1"/>
  <c r="ADL92" i="1"/>
  <c r="ADL93" i="1"/>
  <c r="ADL94" i="1"/>
  <c r="ADL95" i="1"/>
  <c r="ADL96" i="1"/>
  <c r="ADL97" i="1"/>
  <c r="ADL98" i="1"/>
  <c r="ADL99" i="1"/>
  <c r="ADL100" i="1"/>
  <c r="ADL101" i="1"/>
  <c r="ADL102" i="1"/>
  <c r="ADP10" i="1"/>
  <c r="AJ103" i="1"/>
  <c r="XN104" i="1" a="1"/>
  <c r="XN104" i="1" s="1"/>
  <c r="ADL103" i="1"/>
  <c r="FY104" i="1"/>
  <c r="FX104" i="1"/>
  <c r="DW104" i="1"/>
  <c r="T104" i="1"/>
  <c r="DS104" i="1"/>
  <c r="U104" i="1"/>
  <c r="DZ104" i="1"/>
  <c r="DY104" i="1"/>
  <c r="DX104" i="1"/>
  <c r="DV104" i="1"/>
  <c r="DU104" i="1"/>
  <c r="DT104" i="1"/>
  <c r="DR104" i="1"/>
  <c r="ADO10" i="1"/>
  <c r="XF13" i="1"/>
  <c r="XF130" i="1" s="1"/>
  <c r="WX13" i="1"/>
  <c r="WX130" i="1" s="1"/>
  <c r="WW13" i="1"/>
  <c r="WW130" i="1" s="1"/>
  <c r="ADK126" i="1" l="1"/>
  <c r="ADK124" i="1"/>
  <c r="ADK128" i="1"/>
  <c r="ADK123" i="1"/>
  <c r="ADK120" i="1"/>
  <c r="ADK125" i="1"/>
  <c r="ADK127" i="1"/>
  <c r="ADK122" i="1"/>
  <c r="ADK121" i="1"/>
  <c r="ADK117" i="1"/>
  <c r="ADK119" i="1"/>
  <c r="ADK118" i="1"/>
  <c r="ADP126" i="1"/>
  <c r="ADP127" i="1"/>
  <c r="ADP128" i="1"/>
  <c r="ADP125" i="1"/>
  <c r="ADP124" i="1"/>
  <c r="ADP121" i="1"/>
  <c r="ADP120" i="1"/>
  <c r="ADP119" i="1"/>
  <c r="ADP123" i="1"/>
  <c r="ADP122" i="1"/>
  <c r="ADP118" i="1"/>
  <c r="ADP117" i="1"/>
  <c r="ADO127" i="1"/>
  <c r="ADO125" i="1"/>
  <c r="ADO126" i="1"/>
  <c r="ADO128" i="1"/>
  <c r="ADO121" i="1"/>
  <c r="ADO120" i="1"/>
  <c r="ADO122" i="1"/>
  <c r="ADO124" i="1"/>
  <c r="ADO123" i="1"/>
  <c r="ADO118" i="1"/>
  <c r="ADO119" i="1"/>
  <c r="ADO117" i="1"/>
  <c r="NS128" i="1"/>
  <c r="NS126" i="1"/>
  <c r="NS127" i="1"/>
  <c r="NS123" i="1"/>
  <c r="NS124" i="1"/>
  <c r="NS122" i="1"/>
  <c r="NS125" i="1"/>
  <c r="NS119" i="1"/>
  <c r="NS117" i="1"/>
  <c r="NS118" i="1"/>
  <c r="NS120" i="1"/>
  <c r="NS121" i="1"/>
  <c r="ADK100" i="1"/>
  <c r="AB105" i="1"/>
  <c r="AA105" i="1" s="1"/>
  <c r="ADK101" i="1"/>
  <c r="ADK99" i="1"/>
  <c r="ADK98" i="1"/>
  <c r="ADK96" i="1"/>
  <c r="ADK95" i="1"/>
  <c r="ADK97" i="1"/>
  <c r="ADK94" i="1"/>
  <c r="ADK103" i="1"/>
  <c r="ADK104" i="1"/>
  <c r="ADK102" i="1"/>
  <c r="ADK93" i="1"/>
  <c r="ADK92" i="1"/>
  <c r="ADK91" i="1"/>
  <c r="ADK90" i="1"/>
  <c r="ADK89" i="1"/>
  <c r="ADK85" i="1"/>
  <c r="ADK88" i="1"/>
  <c r="ADN10" i="1"/>
  <c r="ADK87" i="1"/>
  <c r="ADK86" i="1"/>
  <c r="EO104" i="1"/>
  <c r="EV104" i="1"/>
  <c r="EW104" i="1"/>
  <c r="Y105" i="1"/>
  <c r="X105" i="1"/>
  <c r="W105" i="1"/>
  <c r="EU105" i="1" s="1"/>
  <c r="EN104" i="1"/>
  <c r="EP104" i="1"/>
  <c r="Q106" i="1"/>
  <c r="FW106" i="1" s="1"/>
  <c r="R106" i="1"/>
  <c r="P106" i="1"/>
  <c r="O106" i="1"/>
  <c r="AG106" i="1"/>
  <c r="AC106" i="1"/>
  <c r="N106" i="1"/>
  <c r="AE106" i="1"/>
  <c r="AH106" i="1"/>
  <c r="AF106" i="1"/>
  <c r="AD106" i="1"/>
  <c r="S106" i="1"/>
  <c r="FZ106" i="1" s="1"/>
  <c r="V105" i="1"/>
  <c r="MD105" i="1"/>
  <c r="LJ105" i="1"/>
  <c r="KP105" i="1"/>
  <c r="MC105" i="1"/>
  <c r="LI105" i="1"/>
  <c r="KO105" i="1"/>
  <c r="MB105" i="1"/>
  <c r="LH105" i="1"/>
  <c r="KN105" i="1"/>
  <c r="MA105" i="1"/>
  <c r="LG105" i="1"/>
  <c r="KM105" i="1"/>
  <c r="LZ105" i="1"/>
  <c r="LF105" i="1"/>
  <c r="KL105" i="1"/>
  <c r="LY105" i="1"/>
  <c r="LE105" i="1"/>
  <c r="KK105" i="1"/>
  <c r="LX105" i="1"/>
  <c r="LD105" i="1"/>
  <c r="KJ105" i="1"/>
  <c r="LW105" i="1"/>
  <c r="LC105" i="1"/>
  <c r="KI105" i="1"/>
  <c r="LV105" i="1"/>
  <c r="LB105" i="1"/>
  <c r="KH105" i="1"/>
  <c r="LU105" i="1"/>
  <c r="LA105" i="1"/>
  <c r="KG105" i="1"/>
  <c r="LT105" i="1"/>
  <c r="KZ105" i="1"/>
  <c r="KF105" i="1"/>
  <c r="LS105" i="1"/>
  <c r="KY105" i="1"/>
  <c r="KE105" i="1"/>
  <c r="LR105" i="1"/>
  <c r="KX105" i="1"/>
  <c r="KD105" i="1"/>
  <c r="LQ105" i="1"/>
  <c r="KW105" i="1"/>
  <c r="KC105" i="1"/>
  <c r="LP105" i="1"/>
  <c r="KV105" i="1"/>
  <c r="KB105" i="1"/>
  <c r="LO105" i="1"/>
  <c r="KU105" i="1"/>
  <c r="KA105" i="1"/>
  <c r="KT105" i="1"/>
  <c r="JZ105" i="1"/>
  <c r="KS105" i="1"/>
  <c r="JY105" i="1"/>
  <c r="KQ105" i="1"/>
  <c r="JV105" i="1"/>
  <c r="JU105" i="1"/>
  <c r="JT105" i="1"/>
  <c r="ML105" i="1"/>
  <c r="MK105" i="1"/>
  <c r="MJ105" i="1"/>
  <c r="MI105" i="1"/>
  <c r="MH105" i="1"/>
  <c r="LN105" i="1"/>
  <c r="MG105" i="1"/>
  <c r="LM105" i="1"/>
  <c r="MF105" i="1"/>
  <c r="ME105" i="1"/>
  <c r="LL105" i="1"/>
  <c r="LK105" i="1"/>
  <c r="KR105" i="1"/>
  <c r="JX105" i="1"/>
  <c r="JW105" i="1"/>
  <c r="JS105" i="1"/>
  <c r="NS104" i="1"/>
  <c r="NS85" i="1"/>
  <c r="NS86" i="1"/>
  <c r="NS87" i="1"/>
  <c r="NS88" i="1"/>
  <c r="NS89" i="1"/>
  <c r="NS90" i="1"/>
  <c r="NS91" i="1"/>
  <c r="NS92" i="1"/>
  <c r="NS93" i="1"/>
  <c r="NS94" i="1"/>
  <c r="NS95" i="1"/>
  <c r="NS96" i="1"/>
  <c r="NS97" i="1"/>
  <c r="NS98" i="1"/>
  <c r="NS99" i="1"/>
  <c r="NS100" i="1"/>
  <c r="NS101" i="1"/>
  <c r="NS102" i="1"/>
  <c r="NS103" i="1"/>
  <c r="NN105" i="1"/>
  <c r="NM105" i="1"/>
  <c r="NL105" i="1"/>
  <c r="NK105" i="1"/>
  <c r="NJ105" i="1"/>
  <c r="NI105" i="1"/>
  <c r="NH105" i="1"/>
  <c r="NG105" i="1"/>
  <c r="NF105" i="1"/>
  <c r="NE105" i="1"/>
  <c r="ND105" i="1"/>
  <c r="NC105" i="1"/>
  <c r="NB105" i="1"/>
  <c r="NA105" i="1"/>
  <c r="MU105" i="1"/>
  <c r="MP105" i="1"/>
  <c r="NQ105" i="1"/>
  <c r="MN105" i="1"/>
  <c r="MZ105" i="1"/>
  <c r="MY105" i="1"/>
  <c r="MX105" i="1"/>
  <c r="MW105" i="1"/>
  <c r="MV105" i="1"/>
  <c r="MT105" i="1"/>
  <c r="MS105" i="1"/>
  <c r="MR105" i="1"/>
  <c r="MQ105" i="1"/>
  <c r="MO105" i="1"/>
  <c r="MM105" i="1"/>
  <c r="NP105" i="1"/>
  <c r="NS105" i="1"/>
  <c r="NR105" i="1"/>
  <c r="NO105" i="1"/>
  <c r="NT12" i="1"/>
  <c r="NU6" i="1"/>
  <c r="ADO104" i="1"/>
  <c r="ADP104" i="1"/>
  <c r="ADS10" i="1"/>
  <c r="AK106" i="1"/>
  <c r="FU105" i="1"/>
  <c r="FV105" i="1"/>
  <c r="DQ104" i="1"/>
  <c r="FB104" i="1"/>
  <c r="ADP85" i="1"/>
  <c r="ADP87" i="1"/>
  <c r="ADP88" i="1"/>
  <c r="ADP86" i="1"/>
  <c r="ADP89" i="1"/>
  <c r="ADP90" i="1"/>
  <c r="ADP91" i="1"/>
  <c r="ADP92" i="1"/>
  <c r="ADP93" i="1"/>
  <c r="ADP94" i="1"/>
  <c r="ADP95" i="1"/>
  <c r="ADP96" i="1"/>
  <c r="ADP97" i="1"/>
  <c r="ADP98" i="1"/>
  <c r="ADP99" i="1"/>
  <c r="ADP100" i="1"/>
  <c r="ADP101" i="1"/>
  <c r="ADP102" i="1"/>
  <c r="ADP103" i="1"/>
  <c r="ADO85" i="1"/>
  <c r="ADO87" i="1"/>
  <c r="ADO86" i="1"/>
  <c r="ADO88" i="1"/>
  <c r="ADO89" i="1"/>
  <c r="ADO90" i="1"/>
  <c r="ADO91" i="1"/>
  <c r="ADO92" i="1"/>
  <c r="ADO93" i="1"/>
  <c r="ADO94" i="1"/>
  <c r="ADO95" i="1"/>
  <c r="ADO96" i="1"/>
  <c r="ADO97" i="1"/>
  <c r="ADO98" i="1"/>
  <c r="ADO99" i="1"/>
  <c r="ADO100" i="1"/>
  <c r="ADO101" i="1"/>
  <c r="ADO102" i="1"/>
  <c r="ADO103" i="1"/>
  <c r="AJ104" i="1"/>
  <c r="DR105" i="1"/>
  <c r="U105" i="1"/>
  <c r="T105" i="1"/>
  <c r="DZ105" i="1"/>
  <c r="DS105" i="1"/>
  <c r="DY105" i="1"/>
  <c r="DX105" i="1"/>
  <c r="DW105" i="1"/>
  <c r="DV105" i="1"/>
  <c r="DU105" i="1"/>
  <c r="DT105" i="1"/>
  <c r="ACO105" i="1"/>
  <c r="ABI105" i="1"/>
  <c r="ACM105" i="1"/>
  <c r="ABG105" i="1"/>
  <c r="ACL105" i="1"/>
  <c r="ABF105" i="1"/>
  <c r="ADO105" i="1"/>
  <c r="ACI105" i="1"/>
  <c r="ABC105" i="1"/>
  <c r="ACH105" i="1"/>
  <c r="ABB105" i="1"/>
  <c r="ADM105" i="1"/>
  <c r="ACG105" i="1"/>
  <c r="ADL105" i="1"/>
  <c r="ACF105" i="1"/>
  <c r="ADJ105" i="1"/>
  <c r="ACD105" i="1"/>
  <c r="ADI105" i="1"/>
  <c r="ACC105" i="1"/>
  <c r="ACN105" i="1"/>
  <c r="ACB105" i="1"/>
  <c r="FT105" i="1"/>
  <c r="ACA105" i="1"/>
  <c r="ABZ105" i="1"/>
  <c r="FR105" i="1"/>
  <c r="ABY105" i="1"/>
  <c r="ABW105" i="1"/>
  <c r="ABV105" i="1"/>
  <c r="ADK105" i="1"/>
  <c r="ABT105" i="1"/>
  <c r="ACW105" i="1"/>
  <c r="WM105" i="1"/>
  <c r="JD105" i="1" a="1"/>
  <c r="JD105" i="1" s="1"/>
  <c r="ACV105" i="1"/>
  <c r="ACU105" i="1"/>
  <c r="FS105" i="1"/>
  <c r="ACT105" i="1"/>
  <c r="ACP105" i="1"/>
  <c r="ACK105" i="1"/>
  <c r="ACJ105" i="1"/>
  <c r="ACE105" i="1"/>
  <c r="ABX105" i="1"/>
  <c r="ABU105" i="1"/>
  <c r="ADB105" i="1"/>
  <c r="JO105" i="1" a="1"/>
  <c r="JO105" i="1" s="1"/>
  <c r="JP105" i="1" s="1"/>
  <c r="JQ105" i="1" s="1"/>
  <c r="JR105" i="1" s="1"/>
  <c r="ADA105" i="1"/>
  <c r="ACZ105" i="1"/>
  <c r="JN105" i="1" a="1"/>
  <c r="JN105" i="1" s="1"/>
  <c r="ACY105" i="1"/>
  <c r="ACX105" i="1"/>
  <c r="ACS105" i="1"/>
  <c r="ACR105" i="1"/>
  <c r="ACQ105" i="1"/>
  <c r="JJ105" i="1" a="1"/>
  <c r="JJ105" i="1" s="1"/>
  <c r="JK105" i="1" s="1"/>
  <c r="JL105" i="1" s="1"/>
  <c r="JM105" i="1" s="1"/>
  <c r="ABS105" i="1"/>
  <c r="ABR105" i="1"/>
  <c r="JI105" i="1" a="1"/>
  <c r="JI105" i="1" s="1"/>
  <c r="ABQ105" i="1"/>
  <c r="ABP105" i="1"/>
  <c r="ABO105" i="1"/>
  <c r="ABN105" i="1"/>
  <c r="JE105" i="1" a="1"/>
  <c r="JE105" i="1" s="1"/>
  <c r="JF105" i="1" s="1"/>
  <c r="JG105" i="1" s="1"/>
  <c r="JH105" i="1" s="1"/>
  <c r="ADD105" i="1"/>
  <c r="ADH105" i="1"/>
  <c r="ADG105" i="1"/>
  <c r="ADF105" i="1"/>
  <c r="ADE105" i="1"/>
  <c r="ADC105" i="1"/>
  <c r="ABM105" i="1"/>
  <c r="ABL105" i="1"/>
  <c r="ABK105" i="1"/>
  <c r="ABJ105" i="1"/>
  <c r="ABH105" i="1"/>
  <c r="ABE105" i="1"/>
  <c r="ABD105" i="1"/>
  <c r="ADP105" i="1"/>
  <c r="FX105" i="1"/>
  <c r="FY105" i="1"/>
  <c r="DL104" i="1"/>
  <c r="DK104" i="1"/>
  <c r="DM104" i="1"/>
  <c r="XN105" i="1" a="1"/>
  <c r="XN105" i="1" s="1"/>
  <c r="H107" i="1"/>
  <c r="ADR10" i="1"/>
  <c r="XF14" i="1"/>
  <c r="XF17" i="1" s="1"/>
  <c r="XF18" i="1" s="1" a="1"/>
  <c r="XF18" i="1" s="1"/>
  <c r="WX14" i="1"/>
  <c r="WX17" i="1" s="1"/>
  <c r="WX18" i="1" s="1" a="1"/>
  <c r="WX18" i="1" s="1"/>
  <c r="WW14" i="1"/>
  <c r="WW17" i="1" s="1"/>
  <c r="WW18" i="1" s="1" a="1"/>
  <c r="WW18" i="1" s="1"/>
  <c r="ADR124" i="1" l="1"/>
  <c r="ADR128" i="1"/>
  <c r="ADR126" i="1"/>
  <c r="ADR127" i="1"/>
  <c r="ADR120" i="1"/>
  <c r="ADR122" i="1"/>
  <c r="ADR118" i="1"/>
  <c r="ADR125" i="1"/>
  <c r="ADR123" i="1"/>
  <c r="ADR117" i="1"/>
  <c r="ADR121" i="1"/>
  <c r="ADR119" i="1"/>
  <c r="NT128" i="1"/>
  <c r="NT123" i="1"/>
  <c r="NT124" i="1"/>
  <c r="NT127" i="1"/>
  <c r="NT126" i="1"/>
  <c r="NT125" i="1"/>
  <c r="NT121" i="1"/>
  <c r="NT119" i="1"/>
  <c r="NT122" i="1"/>
  <c r="NT120" i="1"/>
  <c r="NT118" i="1"/>
  <c r="NT117" i="1"/>
  <c r="ADS128" i="1"/>
  <c r="ADS127" i="1"/>
  <c r="ADS125" i="1"/>
  <c r="ADS123" i="1"/>
  <c r="ADS126" i="1"/>
  <c r="ADS119" i="1"/>
  <c r="ADS122" i="1"/>
  <c r="ADS124" i="1"/>
  <c r="ADS120" i="1"/>
  <c r="ADS121" i="1"/>
  <c r="ADS118" i="1"/>
  <c r="ADS117" i="1"/>
  <c r="ADN124" i="1"/>
  <c r="ADN126" i="1"/>
  <c r="ADN128" i="1"/>
  <c r="ADN125" i="1"/>
  <c r="ADN127" i="1"/>
  <c r="ADN121" i="1"/>
  <c r="ADN118" i="1"/>
  <c r="ADN122" i="1"/>
  <c r="ADN123" i="1"/>
  <c r="ADN120" i="1"/>
  <c r="ADN117" i="1"/>
  <c r="ADN119" i="1"/>
  <c r="AB106" i="1"/>
  <c r="AA106" i="1" s="1"/>
  <c r="ADN95" i="1"/>
  <c r="ADN104" i="1"/>
  <c r="ADN103" i="1"/>
  <c r="ADN102" i="1"/>
  <c r="ADN101" i="1"/>
  <c r="ADN100" i="1"/>
  <c r="ADN98" i="1"/>
  <c r="ADN99" i="1"/>
  <c r="ADN97" i="1"/>
  <c r="ADN96" i="1"/>
  <c r="ADN94" i="1"/>
  <c r="ADN93" i="1"/>
  <c r="ADN92" i="1"/>
  <c r="ADN91" i="1"/>
  <c r="ADN105" i="1"/>
  <c r="ADN90" i="1"/>
  <c r="ADN87" i="1"/>
  <c r="ADN85" i="1"/>
  <c r="ADN89" i="1"/>
  <c r="ADN86" i="1"/>
  <c r="ADQ10" i="1"/>
  <c r="ADN88" i="1"/>
  <c r="EO105" i="1"/>
  <c r="EV105" i="1"/>
  <c r="EW105" i="1"/>
  <c r="Y106" i="1"/>
  <c r="X106" i="1"/>
  <c r="W106" i="1"/>
  <c r="EU106" i="1" s="1"/>
  <c r="EN105" i="1"/>
  <c r="EP105" i="1"/>
  <c r="AE107" i="1"/>
  <c r="N107" i="1"/>
  <c r="O107" i="1"/>
  <c r="AF107" i="1"/>
  <c r="AD107" i="1"/>
  <c r="S107" i="1"/>
  <c r="FZ107" i="1" s="1"/>
  <c r="Q107" i="1"/>
  <c r="FW107" i="1" s="1"/>
  <c r="P107" i="1"/>
  <c r="AH107" i="1"/>
  <c r="AG107" i="1"/>
  <c r="AC107" i="1"/>
  <c r="R107" i="1"/>
  <c r="V106" i="1"/>
  <c r="AJ105" i="1"/>
  <c r="LR106" i="1"/>
  <c r="KX106" i="1"/>
  <c r="KD106" i="1"/>
  <c r="LQ106" i="1"/>
  <c r="KW106" i="1"/>
  <c r="KC106" i="1"/>
  <c r="LP106" i="1"/>
  <c r="KV106" i="1"/>
  <c r="KB106" i="1"/>
  <c r="LO106" i="1"/>
  <c r="KU106" i="1"/>
  <c r="KA106" i="1"/>
  <c r="KT106" i="1"/>
  <c r="JZ106" i="1"/>
  <c r="KS106" i="1"/>
  <c r="JY106" i="1"/>
  <c r="KR106" i="1"/>
  <c r="JX106" i="1"/>
  <c r="KQ106" i="1"/>
  <c r="JW106" i="1"/>
  <c r="JV106" i="1"/>
  <c r="JU106" i="1"/>
  <c r="JT106" i="1"/>
  <c r="JS106" i="1"/>
  <c r="ML106" i="1"/>
  <c r="MK106" i="1"/>
  <c r="MJ106" i="1"/>
  <c r="MI106" i="1"/>
  <c r="MH106" i="1"/>
  <c r="LN106" i="1"/>
  <c r="MG106" i="1"/>
  <c r="LM106" i="1"/>
  <c r="MF106" i="1"/>
  <c r="LL106" i="1"/>
  <c r="ME106" i="1"/>
  <c r="LK106" i="1"/>
  <c r="MD106" i="1"/>
  <c r="LJ106" i="1"/>
  <c r="KP106" i="1"/>
  <c r="MC106" i="1"/>
  <c r="LI106" i="1"/>
  <c r="KO106" i="1"/>
  <c r="MB106" i="1"/>
  <c r="LH106" i="1"/>
  <c r="KN106" i="1"/>
  <c r="MA106" i="1"/>
  <c r="LG106" i="1"/>
  <c r="KM106" i="1"/>
  <c r="LZ106" i="1"/>
  <c r="LF106" i="1"/>
  <c r="KL106" i="1"/>
  <c r="LY106" i="1"/>
  <c r="LE106" i="1"/>
  <c r="KK106" i="1"/>
  <c r="LX106" i="1"/>
  <c r="LD106" i="1"/>
  <c r="KJ106" i="1"/>
  <c r="LW106" i="1"/>
  <c r="LC106" i="1"/>
  <c r="KI106" i="1"/>
  <c r="LV106" i="1"/>
  <c r="LB106" i="1"/>
  <c r="KH106" i="1"/>
  <c r="LU106" i="1"/>
  <c r="LA106" i="1"/>
  <c r="KG106" i="1"/>
  <c r="KE106" i="1"/>
  <c r="KF106" i="1"/>
  <c r="LT106" i="1"/>
  <c r="LS106" i="1"/>
  <c r="KZ106" i="1"/>
  <c r="KY106" i="1"/>
  <c r="ADV10" i="1"/>
  <c r="ADS103" i="1"/>
  <c r="ADS105" i="1"/>
  <c r="ADS96" i="1"/>
  <c r="NT86" i="1"/>
  <c r="NT85" i="1"/>
  <c r="NT87" i="1"/>
  <c r="NT88" i="1"/>
  <c r="NT89" i="1"/>
  <c r="NT90" i="1"/>
  <c r="NT91" i="1"/>
  <c r="NT92" i="1"/>
  <c r="NT93" i="1"/>
  <c r="NT94" i="1"/>
  <c r="NT95" i="1"/>
  <c r="NT96" i="1"/>
  <c r="NT97" i="1"/>
  <c r="NT98" i="1"/>
  <c r="NT99" i="1"/>
  <c r="NT100" i="1"/>
  <c r="NT101" i="1"/>
  <c r="NT102" i="1"/>
  <c r="NT103" i="1"/>
  <c r="NT104" i="1"/>
  <c r="NT105" i="1"/>
  <c r="ADS90" i="1"/>
  <c r="ADS89" i="1"/>
  <c r="ADS87" i="1"/>
  <c r="ADS86" i="1"/>
  <c r="ADS88" i="1"/>
  <c r="ADS85" i="1"/>
  <c r="NG106" i="1"/>
  <c r="NF106" i="1"/>
  <c r="NE106" i="1"/>
  <c r="ND106" i="1"/>
  <c r="NC106" i="1"/>
  <c r="NB106" i="1"/>
  <c r="NA106" i="1"/>
  <c r="MZ106" i="1"/>
  <c r="MY106" i="1"/>
  <c r="MX106" i="1"/>
  <c r="MW106" i="1"/>
  <c r="MV106" i="1"/>
  <c r="MU106" i="1"/>
  <c r="MT106" i="1"/>
  <c r="NI106" i="1"/>
  <c r="MR106" i="1"/>
  <c r="MM106" i="1"/>
  <c r="NO106" i="1"/>
  <c r="MP106" i="1"/>
  <c r="NN106" i="1"/>
  <c r="NT106" i="1"/>
  <c r="NS106" i="1"/>
  <c r="NR106" i="1"/>
  <c r="NQ106" i="1"/>
  <c r="NP106" i="1"/>
  <c r="NM106" i="1"/>
  <c r="NL106" i="1"/>
  <c r="NK106" i="1"/>
  <c r="NJ106" i="1"/>
  <c r="NH106" i="1"/>
  <c r="MS106" i="1"/>
  <c r="MQ106" i="1"/>
  <c r="MO106" i="1"/>
  <c r="MN106" i="1"/>
  <c r="NU12" i="1"/>
  <c r="NV6" i="1"/>
  <c r="ADS100" i="1"/>
  <c r="ADS95" i="1"/>
  <c r="ADS94" i="1"/>
  <c r="ADS93" i="1"/>
  <c r="ADS92" i="1"/>
  <c r="ADS91" i="1"/>
  <c r="ADS102" i="1"/>
  <c r="ADS101" i="1"/>
  <c r="ADS104" i="1"/>
  <c r="ADS99" i="1"/>
  <c r="ADS98" i="1"/>
  <c r="ADS97" i="1"/>
  <c r="AK107" i="1"/>
  <c r="FV106" i="1"/>
  <c r="FU106" i="1"/>
  <c r="ADR87" i="1"/>
  <c r="ADR86" i="1"/>
  <c r="ADR88" i="1"/>
  <c r="ADR85" i="1"/>
  <c r="ADR89" i="1"/>
  <c r="ADR90" i="1"/>
  <c r="ADR91" i="1"/>
  <c r="ADR92" i="1"/>
  <c r="ADR93" i="1"/>
  <c r="ADR94" i="1"/>
  <c r="ADR95" i="1"/>
  <c r="ADR96" i="1"/>
  <c r="ADR97" i="1"/>
  <c r="ADR98" i="1"/>
  <c r="ADR99" i="1"/>
  <c r="ADR100" i="1"/>
  <c r="ADR101" i="1"/>
  <c r="ADR102" i="1"/>
  <c r="ADR103" i="1"/>
  <c r="ADR104" i="1"/>
  <c r="ADR105" i="1"/>
  <c r="DK105" i="1"/>
  <c r="DM105" i="1"/>
  <c r="DL105" i="1"/>
  <c r="XN106" i="1" a="1"/>
  <c r="XN106" i="1" s="1"/>
  <c r="FY106" i="1"/>
  <c r="FX106" i="1"/>
  <c r="DR106" i="1"/>
  <c r="DZ106" i="1"/>
  <c r="U106" i="1"/>
  <c r="DY106" i="1"/>
  <c r="DX106" i="1"/>
  <c r="T106" i="1"/>
  <c r="DS106" i="1"/>
  <c r="DW106" i="1"/>
  <c r="DV106" i="1"/>
  <c r="DU106" i="1"/>
  <c r="DT106" i="1"/>
  <c r="ADR106" i="1"/>
  <c r="ACL106" i="1"/>
  <c r="ABF106" i="1"/>
  <c r="ADP106" i="1"/>
  <c r="ACJ106" i="1"/>
  <c r="ABD106" i="1"/>
  <c r="ADO106" i="1"/>
  <c r="ACI106" i="1"/>
  <c r="ABC106" i="1"/>
  <c r="ADL106" i="1"/>
  <c r="ACF106" i="1"/>
  <c r="ADK106" i="1"/>
  <c r="ACE106" i="1"/>
  <c r="FT106" i="1"/>
  <c r="ADJ106" i="1"/>
  <c r="ACD106" i="1"/>
  <c r="FS106" i="1"/>
  <c r="ADI106" i="1"/>
  <c r="ACC106" i="1"/>
  <c r="FR106" i="1"/>
  <c r="ADG106" i="1"/>
  <c r="ACA106" i="1"/>
  <c r="ADF106" i="1"/>
  <c r="ABZ106" i="1"/>
  <c r="JO106" i="1" a="1"/>
  <c r="JO106" i="1" s="1"/>
  <c r="JP106" i="1" s="1"/>
  <c r="JQ106" i="1" s="1"/>
  <c r="JR106" i="1" s="1"/>
  <c r="ACN106" i="1"/>
  <c r="ABH106" i="1"/>
  <c r="ABU106" i="1"/>
  <c r="ABT106" i="1"/>
  <c r="ADN106" i="1"/>
  <c r="ABR106" i="1"/>
  <c r="JN106" i="1" a="1"/>
  <c r="JN106" i="1" s="1"/>
  <c r="ADM106" i="1"/>
  <c r="ABQ106" i="1"/>
  <c r="ADH106" i="1"/>
  <c r="ABP106" i="1"/>
  <c r="ADE106" i="1"/>
  <c r="ABO106" i="1"/>
  <c r="ADD106" i="1"/>
  <c r="ABN106" i="1"/>
  <c r="ADC106" i="1"/>
  <c r="ABM106" i="1"/>
  <c r="JJ106" i="1" a="1"/>
  <c r="JJ106" i="1" s="1"/>
  <c r="JK106" i="1" s="1"/>
  <c r="JL106" i="1" s="1"/>
  <c r="JM106" i="1" s="1"/>
  <c r="ADB106" i="1"/>
  <c r="ABL106" i="1"/>
  <c r="ADA106" i="1"/>
  <c r="ABK106" i="1"/>
  <c r="JI106" i="1" a="1"/>
  <c r="JI106" i="1" s="1"/>
  <c r="ACZ106" i="1"/>
  <c r="ABJ106" i="1"/>
  <c r="ACY106" i="1"/>
  <c r="ABI106" i="1"/>
  <c r="ACX106" i="1"/>
  <c r="ACW106" i="1"/>
  <c r="ACV106" i="1"/>
  <c r="ACU106" i="1"/>
  <c r="ACT106" i="1"/>
  <c r="ACS106" i="1"/>
  <c r="ACR106" i="1"/>
  <c r="ACQ106" i="1"/>
  <c r="ACP106" i="1"/>
  <c r="ACO106" i="1"/>
  <c r="ACM106" i="1"/>
  <c r="ACK106" i="1"/>
  <c r="ACH106" i="1"/>
  <c r="ACG106" i="1"/>
  <c r="ADS106" i="1"/>
  <c r="ACB106" i="1"/>
  <c r="ABY106" i="1"/>
  <c r="ABX106" i="1"/>
  <c r="ABW106" i="1"/>
  <c r="ABV106" i="1"/>
  <c r="ABS106" i="1"/>
  <c r="ABG106" i="1"/>
  <c r="ABE106" i="1"/>
  <c r="ABB106" i="1"/>
  <c r="JE106" i="1" a="1"/>
  <c r="JE106" i="1" s="1"/>
  <c r="JF106" i="1" s="1"/>
  <c r="JG106" i="1" s="1"/>
  <c r="JH106" i="1" s="1"/>
  <c r="JD106" i="1" a="1"/>
  <c r="JD106" i="1" s="1"/>
  <c r="H108" i="1"/>
  <c r="DQ105" i="1"/>
  <c r="FB105" i="1"/>
  <c r="ADU10" i="1"/>
  <c r="U944" i="4"/>
  <c r="U945" i="4" s="1"/>
  <c r="U946" i="4" s="1"/>
  <c r="U947" i="4" s="1"/>
  <c r="U948" i="4" s="1"/>
  <c r="U949" i="4" s="1"/>
  <c r="U950" i="4" s="1"/>
  <c r="U951" i="4" s="1"/>
  <c r="U952" i="4" s="1"/>
  <c r="U953" i="4" s="1"/>
  <c r="U954" i="4" s="1"/>
  <c r="U955" i="4" s="1"/>
  <c r="U956" i="4" s="1"/>
  <c r="U957" i="4" s="1"/>
  <c r="U958" i="4" s="1"/>
  <c r="U959" i="4" s="1"/>
  <c r="U960" i="4" s="1"/>
  <c r="U961" i="4" s="1"/>
  <c r="U962" i="4" s="1"/>
  <c r="U963" i="4" s="1"/>
  <c r="U964" i="4" s="1"/>
  <c r="U965" i="4" s="1"/>
  <c r="U966" i="4" s="1"/>
  <c r="U967" i="4" s="1"/>
  <c r="U968" i="4" s="1"/>
  <c r="U969" i="4" s="1"/>
  <c r="U970" i="4" s="1"/>
  <c r="U971" i="4" s="1"/>
  <c r="U972" i="4" s="1"/>
  <c r="U975" i="4" s="1"/>
  <c r="U976" i="4" s="1"/>
  <c r="ADQ124" i="1" l="1"/>
  <c r="ADQ127" i="1"/>
  <c r="ADQ128" i="1"/>
  <c r="ADQ126" i="1"/>
  <c r="ADQ120" i="1"/>
  <c r="ADQ123" i="1"/>
  <c r="ADQ121" i="1"/>
  <c r="ADQ122" i="1"/>
  <c r="ADQ125" i="1"/>
  <c r="ADQ119" i="1"/>
  <c r="ADQ117" i="1"/>
  <c r="ADQ118" i="1"/>
  <c r="ADU128" i="1"/>
  <c r="ADU122" i="1"/>
  <c r="ADU125" i="1"/>
  <c r="ADU123" i="1"/>
  <c r="ADU124" i="1"/>
  <c r="ADU126" i="1"/>
  <c r="ADU127" i="1"/>
  <c r="ADU117" i="1"/>
  <c r="ADU118" i="1"/>
  <c r="ADU120" i="1"/>
  <c r="ADU119" i="1"/>
  <c r="ADU121" i="1"/>
  <c r="NU125" i="1"/>
  <c r="NU124" i="1"/>
  <c r="NU126" i="1"/>
  <c r="NU127" i="1"/>
  <c r="NU128" i="1"/>
  <c r="NU120" i="1"/>
  <c r="NU122" i="1"/>
  <c r="NU123" i="1"/>
  <c r="NU118" i="1"/>
  <c r="NU117" i="1"/>
  <c r="NU121" i="1"/>
  <c r="NU119" i="1"/>
  <c r="ADV124" i="1"/>
  <c r="ADV127" i="1"/>
  <c r="ADV126" i="1"/>
  <c r="ADV128" i="1"/>
  <c r="ADV119" i="1"/>
  <c r="ADV123" i="1"/>
  <c r="ADV118" i="1"/>
  <c r="ADV125" i="1"/>
  <c r="ADV122" i="1"/>
  <c r="ADV117" i="1"/>
  <c r="ADV121" i="1"/>
  <c r="ADV120" i="1"/>
  <c r="AB107" i="1"/>
  <c r="AA107" i="1" s="1"/>
  <c r="ADQ106" i="1"/>
  <c r="ADQ95" i="1"/>
  <c r="ADQ94" i="1"/>
  <c r="ADQ93" i="1"/>
  <c r="ADQ92" i="1"/>
  <c r="ADQ91" i="1"/>
  <c r="ADQ96" i="1"/>
  <c r="ADQ90" i="1"/>
  <c r="ADQ89" i="1"/>
  <c r="ADQ88" i="1"/>
  <c r="ADQ86" i="1"/>
  <c r="ADQ85" i="1"/>
  <c r="ADQ87" i="1"/>
  <c r="ADQ105" i="1"/>
  <c r="ADQ104" i="1"/>
  <c r="ADQ103" i="1"/>
  <c r="ADQ102" i="1"/>
  <c r="ADQ101" i="1"/>
  <c r="ADQ100" i="1"/>
  <c r="ADQ99" i="1"/>
  <c r="ADT10" i="1"/>
  <c r="ADT95" i="1" s="1"/>
  <c r="ADQ98" i="1"/>
  <c r="ADQ97" i="1"/>
  <c r="EO106" i="1"/>
  <c r="ADV98" i="1"/>
  <c r="ADV97" i="1"/>
  <c r="ADV96" i="1"/>
  <c r="ADY10" i="1"/>
  <c r="ADV95" i="1"/>
  <c r="ADV94" i="1"/>
  <c r="ADV93" i="1"/>
  <c r="ADV92" i="1"/>
  <c r="ADV91" i="1"/>
  <c r="ADV90" i="1"/>
  <c r="ADV89" i="1"/>
  <c r="ADV86" i="1"/>
  <c r="EV106" i="1"/>
  <c r="EW106" i="1"/>
  <c r="ADV85" i="1"/>
  <c r="ADV87" i="1"/>
  <c r="ADV88" i="1"/>
  <c r="Y107" i="1"/>
  <c r="X107" i="1"/>
  <c r="W107" i="1"/>
  <c r="EU107" i="1" s="1"/>
  <c r="EP106" i="1"/>
  <c r="EN106" i="1"/>
  <c r="ADV106" i="1"/>
  <c r="ADV101" i="1"/>
  <c r="ADV100" i="1"/>
  <c r="ADV99" i="1"/>
  <c r="ADV105" i="1"/>
  <c r="ADV104" i="1"/>
  <c r="ADV103" i="1"/>
  <c r="ADV102" i="1"/>
  <c r="AH108" i="1"/>
  <c r="AG108" i="1"/>
  <c r="AF108" i="1"/>
  <c r="AE108" i="1"/>
  <c r="AD108" i="1"/>
  <c r="AC108" i="1"/>
  <c r="S108" i="1"/>
  <c r="FZ108" i="1" s="1"/>
  <c r="R108" i="1"/>
  <c r="Q108" i="1"/>
  <c r="FW108" i="1" s="1"/>
  <c r="O108" i="1"/>
  <c r="P108" i="1"/>
  <c r="N108" i="1"/>
  <c r="V107" i="1"/>
  <c r="AJ106" i="1"/>
  <c r="ADT85" i="1"/>
  <c r="ADT89" i="1"/>
  <c r="ADT88" i="1"/>
  <c r="ML107" i="1"/>
  <c r="MK107" i="1"/>
  <c r="MJ107" i="1"/>
  <c r="MI107" i="1"/>
  <c r="MH107" i="1"/>
  <c r="LN107" i="1"/>
  <c r="MG107" i="1"/>
  <c r="LM107" i="1"/>
  <c r="MF107" i="1"/>
  <c r="LL107" i="1"/>
  <c r="ME107" i="1"/>
  <c r="LK107" i="1"/>
  <c r="MD107" i="1"/>
  <c r="LJ107" i="1"/>
  <c r="KP107" i="1"/>
  <c r="MC107" i="1"/>
  <c r="LI107" i="1"/>
  <c r="KO107" i="1"/>
  <c r="MB107" i="1"/>
  <c r="LH107" i="1"/>
  <c r="KN107" i="1"/>
  <c r="MA107" i="1"/>
  <c r="LG107" i="1"/>
  <c r="KM107" i="1"/>
  <c r="LZ107" i="1"/>
  <c r="LF107" i="1"/>
  <c r="KL107" i="1"/>
  <c r="LY107" i="1"/>
  <c r="LE107" i="1"/>
  <c r="KK107" i="1"/>
  <c r="LX107" i="1"/>
  <c r="LD107" i="1"/>
  <c r="KJ107" i="1"/>
  <c r="LW107" i="1"/>
  <c r="LC107" i="1"/>
  <c r="KI107" i="1"/>
  <c r="LV107" i="1"/>
  <c r="LB107" i="1"/>
  <c r="KH107" i="1"/>
  <c r="LU107" i="1"/>
  <c r="LA107" i="1"/>
  <c r="KG107" i="1"/>
  <c r="LT107" i="1"/>
  <c r="KZ107" i="1"/>
  <c r="KF107" i="1"/>
  <c r="LS107" i="1"/>
  <c r="KY107" i="1"/>
  <c r="KE107" i="1"/>
  <c r="LR107" i="1"/>
  <c r="KX107" i="1"/>
  <c r="KD107" i="1"/>
  <c r="LQ107" i="1"/>
  <c r="KW107" i="1"/>
  <c r="KC107" i="1"/>
  <c r="LP107" i="1"/>
  <c r="KV107" i="1"/>
  <c r="KB107" i="1"/>
  <c r="LO107" i="1"/>
  <c r="KU107" i="1"/>
  <c r="KA107" i="1"/>
  <c r="KT107" i="1"/>
  <c r="JZ107" i="1"/>
  <c r="KS107" i="1"/>
  <c r="JY107" i="1"/>
  <c r="KR107" i="1"/>
  <c r="JX107" i="1"/>
  <c r="KQ107" i="1"/>
  <c r="JW107" i="1"/>
  <c r="JV107" i="1"/>
  <c r="JU107" i="1"/>
  <c r="JT107" i="1"/>
  <c r="JS107" i="1"/>
  <c r="ADT86" i="1"/>
  <c r="ADT93" i="1"/>
  <c r="ADT90" i="1"/>
  <c r="ADT106" i="1"/>
  <c r="ADT94" i="1"/>
  <c r="ADT105" i="1"/>
  <c r="ADW10" i="1"/>
  <c r="NU106" i="1"/>
  <c r="NU86" i="1"/>
  <c r="NU85" i="1"/>
  <c r="NU87" i="1"/>
  <c r="NU88" i="1"/>
  <c r="NU89" i="1"/>
  <c r="NU90" i="1"/>
  <c r="NU91" i="1"/>
  <c r="NU92" i="1"/>
  <c r="NU93" i="1"/>
  <c r="NU94" i="1"/>
  <c r="NU95" i="1"/>
  <c r="NU96" i="1"/>
  <c r="NU97" i="1"/>
  <c r="NU98" i="1"/>
  <c r="NU99" i="1"/>
  <c r="NU100" i="1"/>
  <c r="NU101" i="1"/>
  <c r="NU102" i="1"/>
  <c r="NU103" i="1"/>
  <c r="NU104" i="1"/>
  <c r="NU105" i="1"/>
  <c r="ADT96" i="1"/>
  <c r="MZ107" i="1"/>
  <c r="MY107" i="1"/>
  <c r="MX107" i="1"/>
  <c r="MW107" i="1"/>
  <c r="MV107" i="1"/>
  <c r="MU107" i="1"/>
  <c r="MT107" i="1"/>
  <c r="MS107" i="1"/>
  <c r="MR107" i="1"/>
  <c r="MQ107" i="1"/>
  <c r="MP107" i="1"/>
  <c r="NU107" i="1"/>
  <c r="MO107" i="1"/>
  <c r="NT107" i="1"/>
  <c r="MN107" i="1"/>
  <c r="NS107" i="1"/>
  <c r="MM107" i="1"/>
  <c r="NB107" i="1"/>
  <c r="NI107" i="1"/>
  <c r="ND107" i="1"/>
  <c r="NQ107" i="1"/>
  <c r="NO107" i="1"/>
  <c r="NN107" i="1"/>
  <c r="NM107" i="1"/>
  <c r="NL107" i="1"/>
  <c r="NK107" i="1"/>
  <c r="NJ107" i="1"/>
  <c r="NH107" i="1"/>
  <c r="NG107" i="1"/>
  <c r="NF107" i="1"/>
  <c r="NE107" i="1"/>
  <c r="NC107" i="1"/>
  <c r="NA107" i="1"/>
  <c r="NR107" i="1"/>
  <c r="NP107" i="1"/>
  <c r="ADT104" i="1"/>
  <c r="ADT103" i="1"/>
  <c r="ADT102" i="1"/>
  <c r="NV12" i="1"/>
  <c r="NW6" i="1"/>
  <c r="ADT101" i="1"/>
  <c r="ADT100" i="1"/>
  <c r="ADT99" i="1"/>
  <c r="ADT98" i="1"/>
  <c r="ADT97" i="1"/>
  <c r="ADU106" i="1"/>
  <c r="AK108" i="1"/>
  <c r="FV107" i="1"/>
  <c r="FU107" i="1"/>
  <c r="U107" i="1"/>
  <c r="T107" i="1"/>
  <c r="DX107" i="1"/>
  <c r="DW107" i="1"/>
  <c r="DV107" i="1"/>
  <c r="DU107" i="1"/>
  <c r="DT107" i="1"/>
  <c r="DS107" i="1"/>
  <c r="DR107" i="1"/>
  <c r="DZ107" i="1"/>
  <c r="DY107" i="1"/>
  <c r="DL106" i="1"/>
  <c r="DK106" i="1"/>
  <c r="DM106" i="1"/>
  <c r="ADO107" i="1"/>
  <c r="ACI107" i="1"/>
  <c r="ABC107" i="1"/>
  <c r="ADN107" i="1"/>
  <c r="ACH107" i="1"/>
  <c r="ABB107" i="1"/>
  <c r="ADM107" i="1"/>
  <c r="ACG107" i="1"/>
  <c r="ADL107" i="1"/>
  <c r="ACF107" i="1"/>
  <c r="ADK107" i="1"/>
  <c r="ACE107" i="1"/>
  <c r="ADJ107" i="1"/>
  <c r="ACD107" i="1"/>
  <c r="FS107" i="1"/>
  <c r="ADI107" i="1"/>
  <c r="ACC107" i="1"/>
  <c r="FR107" i="1"/>
  <c r="ADH107" i="1"/>
  <c r="ACB107" i="1"/>
  <c r="ADG107" i="1"/>
  <c r="ACA107" i="1"/>
  <c r="ADF107" i="1"/>
  <c r="ABZ107" i="1"/>
  <c r="JO107" i="1" a="1"/>
  <c r="JO107" i="1" s="1"/>
  <c r="JP107" i="1" s="1"/>
  <c r="JQ107" i="1" s="1"/>
  <c r="JR107" i="1" s="1"/>
  <c r="ADE107" i="1"/>
  <c r="ABY107" i="1"/>
  <c r="ADD107" i="1"/>
  <c r="ABX107" i="1"/>
  <c r="JN107" i="1" a="1"/>
  <c r="JN107" i="1" s="1"/>
  <c r="ADC107" i="1"/>
  <c r="ABW107" i="1"/>
  <c r="ADA107" i="1"/>
  <c r="ABU107" i="1"/>
  <c r="ADQ107" i="1"/>
  <c r="ACK107" i="1"/>
  <c r="ABE107" i="1"/>
  <c r="ACN107" i="1"/>
  <c r="ACM107" i="1"/>
  <c r="JJ107" i="1" a="1"/>
  <c r="JJ107" i="1" s="1"/>
  <c r="JK107" i="1" s="1"/>
  <c r="JL107" i="1" s="1"/>
  <c r="JM107" i="1" s="1"/>
  <c r="ACL107" i="1"/>
  <c r="ACJ107" i="1"/>
  <c r="JI107" i="1" a="1"/>
  <c r="JI107" i="1" s="1"/>
  <c r="ABV107" i="1"/>
  <c r="FT107" i="1"/>
  <c r="ABT107" i="1"/>
  <c r="ABS107" i="1"/>
  <c r="ABR107" i="1"/>
  <c r="ABQ107" i="1"/>
  <c r="JE107" i="1" a="1"/>
  <c r="JE107" i="1" s="1"/>
  <c r="JF107" i="1" s="1"/>
  <c r="JG107" i="1" s="1"/>
  <c r="JH107" i="1" s="1"/>
  <c r="ABP107" i="1"/>
  <c r="ABO107" i="1"/>
  <c r="JD107" i="1" a="1"/>
  <c r="JD107" i="1" s="1"/>
  <c r="ABN107" i="1"/>
  <c r="ABM107" i="1"/>
  <c r="ACT107" i="1"/>
  <c r="ACS107" i="1"/>
  <c r="ACR107" i="1"/>
  <c r="ACQ107" i="1"/>
  <c r="ACP107" i="1"/>
  <c r="ACO107" i="1"/>
  <c r="ABL107" i="1"/>
  <c r="ABK107" i="1"/>
  <c r="ABJ107" i="1"/>
  <c r="ABI107" i="1"/>
  <c r="ABH107" i="1"/>
  <c r="ABG107" i="1"/>
  <c r="ABF107" i="1"/>
  <c r="ABD107" i="1"/>
  <c r="ADV107" i="1"/>
  <c r="ADU107" i="1"/>
  <c r="ADT107" i="1"/>
  <c r="ADS107" i="1"/>
  <c r="ADR107" i="1"/>
  <c r="ADP107" i="1"/>
  <c r="ADB107" i="1"/>
  <c r="ACZ107" i="1"/>
  <c r="ACY107" i="1"/>
  <c r="ACX107" i="1"/>
  <c r="ACW107" i="1"/>
  <c r="ACV107" i="1"/>
  <c r="ACU107" i="1"/>
  <c r="XN107" i="1" a="1"/>
  <c r="XN107" i="1" s="1"/>
  <c r="ADU88" i="1"/>
  <c r="ADU86" i="1"/>
  <c r="ADU87" i="1"/>
  <c r="ADU85" i="1"/>
  <c r="ADU89" i="1"/>
  <c r="ADU90" i="1"/>
  <c r="ADU91" i="1"/>
  <c r="ADU92" i="1"/>
  <c r="ADU93" i="1"/>
  <c r="ADU94" i="1"/>
  <c r="ADU95" i="1"/>
  <c r="ADU96" i="1"/>
  <c r="ADU97" i="1"/>
  <c r="ADU98" i="1"/>
  <c r="ADU99" i="1"/>
  <c r="ADU100" i="1"/>
  <c r="ADU101" i="1"/>
  <c r="ADU102" i="1"/>
  <c r="ADU103" i="1"/>
  <c r="ADU104" i="1"/>
  <c r="ADU105" i="1"/>
  <c r="DQ106" i="1"/>
  <c r="FB106" i="1"/>
  <c r="FX107" i="1"/>
  <c r="FY107" i="1"/>
  <c r="ADX10" i="1"/>
  <c r="U977" i="4"/>
  <c r="U978" i="4" s="1"/>
  <c r="U979" i="4" s="1"/>
  <c r="U980" i="4" s="1"/>
  <c r="U981" i="4" s="1"/>
  <c r="U982" i="4" s="1"/>
  <c r="EY15" i="1"/>
  <c r="ADT87" i="1" l="1"/>
  <c r="ADT91" i="1"/>
  <c r="ADT92" i="1"/>
  <c r="ADY124" i="1"/>
  <c r="ADY125" i="1"/>
  <c r="ADY127" i="1"/>
  <c r="ADY126" i="1"/>
  <c r="ADY128" i="1"/>
  <c r="ADY119" i="1"/>
  <c r="ADY123" i="1"/>
  <c r="ADY118" i="1"/>
  <c r="ADY120" i="1"/>
  <c r="ADY122" i="1"/>
  <c r="ADY117" i="1"/>
  <c r="ADY121" i="1"/>
  <c r="NV125" i="1"/>
  <c r="NV124" i="1"/>
  <c r="NV128" i="1"/>
  <c r="NV127" i="1"/>
  <c r="NV123" i="1"/>
  <c r="NV126" i="1"/>
  <c r="NV122" i="1"/>
  <c r="NV121" i="1"/>
  <c r="NV119" i="1"/>
  <c r="NV117" i="1"/>
  <c r="NV118" i="1"/>
  <c r="NV120" i="1"/>
  <c r="ADX128" i="1"/>
  <c r="ADX124" i="1"/>
  <c r="ADX127" i="1"/>
  <c r="ADX126" i="1"/>
  <c r="ADX125" i="1"/>
  <c r="ADX122" i="1"/>
  <c r="ADX119" i="1"/>
  <c r="ADX123" i="1"/>
  <c r="ADX121" i="1"/>
  <c r="ADX118" i="1"/>
  <c r="ADX120" i="1"/>
  <c r="ADX117" i="1"/>
  <c r="ADT124" i="1"/>
  <c r="ADT127" i="1"/>
  <c r="ADT125" i="1"/>
  <c r="ADT128" i="1"/>
  <c r="ADT126" i="1"/>
  <c r="ADT121" i="1"/>
  <c r="ADT118" i="1"/>
  <c r="ADT119" i="1"/>
  <c r="ADT122" i="1"/>
  <c r="ADT123" i="1"/>
  <c r="ADT120" i="1"/>
  <c r="ADT117" i="1"/>
  <c r="ADW126" i="1"/>
  <c r="ADW123" i="1"/>
  <c r="ADW128" i="1"/>
  <c r="ADW127" i="1"/>
  <c r="ADW122" i="1"/>
  <c r="ADW121" i="1"/>
  <c r="ADW120" i="1"/>
  <c r="ADW124" i="1"/>
  <c r="ADW125" i="1"/>
  <c r="ADW119" i="1"/>
  <c r="ADW118" i="1"/>
  <c r="ADW117" i="1"/>
  <c r="AB108" i="1"/>
  <c r="AA108" i="1" s="1"/>
  <c r="EO107" i="1"/>
  <c r="ADY103" i="1"/>
  <c r="ADY89" i="1"/>
  <c r="ADY96" i="1"/>
  <c r="ADY86" i="1"/>
  <c r="ADY100" i="1"/>
  <c r="ADY87" i="1"/>
  <c r="ADY105" i="1"/>
  <c r="ADY88" i="1"/>
  <c r="ADY99" i="1"/>
  <c r="ADY85" i="1"/>
  <c r="ADY95" i="1"/>
  <c r="ADY92" i="1"/>
  <c r="ADY101" i="1"/>
  <c r="ADY98" i="1"/>
  <c r="ADY93" i="1"/>
  <c r="ADY94" i="1"/>
  <c r="ADY104" i="1"/>
  <c r="ADY107" i="1"/>
  <c r="ADY90" i="1"/>
  <c r="ADY91" i="1"/>
  <c r="ADY97" i="1"/>
  <c r="ADY106" i="1"/>
  <c r="ADY102" i="1"/>
  <c r="AEB10" i="1"/>
  <c r="EV107" i="1"/>
  <c r="EW107" i="1"/>
  <c r="Y108" i="1"/>
  <c r="X108" i="1"/>
  <c r="W108" i="1"/>
  <c r="EU108" i="1" s="1"/>
  <c r="EP107" i="1"/>
  <c r="EN107" i="1"/>
  <c r="V108" i="1"/>
  <c r="AJ107" i="1"/>
  <c r="LZ108" i="1"/>
  <c r="LF108" i="1"/>
  <c r="KL108" i="1"/>
  <c r="LY108" i="1"/>
  <c r="LE108" i="1"/>
  <c r="KK108" i="1"/>
  <c r="LX108" i="1"/>
  <c r="LD108" i="1"/>
  <c r="KJ108" i="1"/>
  <c r="LW108" i="1"/>
  <c r="LC108" i="1"/>
  <c r="KI108" i="1"/>
  <c r="LV108" i="1"/>
  <c r="LB108" i="1"/>
  <c r="KH108" i="1"/>
  <c r="LU108" i="1"/>
  <c r="LA108" i="1"/>
  <c r="KG108" i="1"/>
  <c r="LT108" i="1"/>
  <c r="KZ108" i="1"/>
  <c r="KF108" i="1"/>
  <c r="LS108" i="1"/>
  <c r="KY108" i="1"/>
  <c r="KE108" i="1"/>
  <c r="LR108" i="1"/>
  <c r="KX108" i="1"/>
  <c r="KD108" i="1"/>
  <c r="LQ108" i="1"/>
  <c r="KW108" i="1"/>
  <c r="KC108" i="1"/>
  <c r="LP108" i="1"/>
  <c r="KV108" i="1"/>
  <c r="KB108" i="1"/>
  <c r="LO108" i="1"/>
  <c r="KU108" i="1"/>
  <c r="KA108" i="1"/>
  <c r="KT108" i="1"/>
  <c r="JZ108" i="1"/>
  <c r="KS108" i="1"/>
  <c r="JY108" i="1"/>
  <c r="KR108" i="1"/>
  <c r="JX108" i="1"/>
  <c r="KQ108" i="1"/>
  <c r="JW108" i="1"/>
  <c r="JV108" i="1"/>
  <c r="JU108" i="1"/>
  <c r="JT108" i="1"/>
  <c r="JS108" i="1"/>
  <c r="ML108" i="1"/>
  <c r="MK108" i="1"/>
  <c r="MJ108" i="1"/>
  <c r="MI108" i="1"/>
  <c r="MH108" i="1"/>
  <c r="LN108" i="1"/>
  <c r="MG108" i="1"/>
  <c r="LM108" i="1"/>
  <c r="MF108" i="1"/>
  <c r="LL108" i="1"/>
  <c r="ME108" i="1"/>
  <c r="LK108" i="1"/>
  <c r="MD108" i="1"/>
  <c r="LJ108" i="1"/>
  <c r="KP108" i="1"/>
  <c r="MC108" i="1"/>
  <c r="LI108" i="1"/>
  <c r="KO108" i="1"/>
  <c r="MB108" i="1"/>
  <c r="MA108" i="1"/>
  <c r="LH108" i="1"/>
  <c r="LG108" i="1"/>
  <c r="KN108" i="1"/>
  <c r="KM108" i="1"/>
  <c r="ADW94" i="1"/>
  <c r="ADW90" i="1"/>
  <c r="ADW86" i="1"/>
  <c r="ADZ10" i="1"/>
  <c r="ADW93" i="1"/>
  <c r="ADW92" i="1"/>
  <c r="ADW91" i="1"/>
  <c r="ADW89" i="1"/>
  <c r="ADW87" i="1"/>
  <c r="ADW88" i="1"/>
  <c r="ADW103" i="1"/>
  <c r="ADW102" i="1"/>
  <c r="ADW101" i="1"/>
  <c r="ADW100" i="1"/>
  <c r="ADW99" i="1"/>
  <c r="ADW98" i="1"/>
  <c r="ADW97" i="1"/>
  <c r="ADW96" i="1"/>
  <c r="ADW95" i="1"/>
  <c r="ADW85" i="1"/>
  <c r="ADW107" i="1"/>
  <c r="ADW106" i="1"/>
  <c r="ADW105" i="1"/>
  <c r="ADW104" i="1"/>
  <c r="NV107" i="1"/>
  <c r="NV86" i="1"/>
  <c r="NV85" i="1"/>
  <c r="NV87" i="1"/>
  <c r="NV88" i="1"/>
  <c r="NV89" i="1"/>
  <c r="NV90" i="1"/>
  <c r="NV91" i="1"/>
  <c r="NV92" i="1"/>
  <c r="NV93" i="1"/>
  <c r="NV94" i="1"/>
  <c r="NV95" i="1"/>
  <c r="NV96" i="1"/>
  <c r="NV97" i="1"/>
  <c r="NV98" i="1"/>
  <c r="NV99" i="1"/>
  <c r="NV100" i="1"/>
  <c r="NV101" i="1"/>
  <c r="NV102" i="1"/>
  <c r="NV103" i="1"/>
  <c r="NV104" i="1"/>
  <c r="NV105" i="1"/>
  <c r="NV106" i="1"/>
  <c r="MS108" i="1"/>
  <c r="MR108" i="1"/>
  <c r="MQ108" i="1"/>
  <c r="NV108" i="1"/>
  <c r="MP108" i="1"/>
  <c r="NU108" i="1"/>
  <c r="MO108" i="1"/>
  <c r="NT108" i="1"/>
  <c r="MN108" i="1"/>
  <c r="NS108" i="1"/>
  <c r="MM108" i="1"/>
  <c r="NR108" i="1"/>
  <c r="NQ108" i="1"/>
  <c r="NP108" i="1"/>
  <c r="NO108" i="1"/>
  <c r="NN108" i="1"/>
  <c r="NM108" i="1"/>
  <c r="NL108" i="1"/>
  <c r="MU108" i="1"/>
  <c r="NK108" i="1"/>
  <c r="NF108" i="1"/>
  <c r="NA108" i="1"/>
  <c r="MZ108" i="1"/>
  <c r="MT108" i="1"/>
  <c r="NI108" i="1"/>
  <c r="NJ108" i="1"/>
  <c r="NH108" i="1"/>
  <c r="NG108" i="1"/>
  <c r="NE108" i="1"/>
  <c r="ND108" i="1"/>
  <c r="NC108" i="1"/>
  <c r="NB108" i="1"/>
  <c r="MY108" i="1"/>
  <c r="MX108" i="1"/>
  <c r="MW108" i="1"/>
  <c r="MV108" i="1"/>
  <c r="NW12" i="1"/>
  <c r="NX6" i="1"/>
  <c r="ADX107" i="1"/>
  <c r="FV108" i="1"/>
  <c r="FU108" i="1"/>
  <c r="DV108" i="1"/>
  <c r="DU108" i="1"/>
  <c r="DT108" i="1"/>
  <c r="DS108" i="1"/>
  <c r="DR108" i="1"/>
  <c r="U108" i="1"/>
  <c r="T108" i="1"/>
  <c r="DZ108" i="1"/>
  <c r="DY108" i="1"/>
  <c r="DX108" i="1"/>
  <c r="DW108" i="1"/>
  <c r="ADL108" i="1"/>
  <c r="ACF108" i="1"/>
  <c r="ADK108" i="1"/>
  <c r="ACE108" i="1"/>
  <c r="FT108" i="1"/>
  <c r="ADJ108" i="1"/>
  <c r="ACD108" i="1"/>
  <c r="FS108" i="1"/>
  <c r="ADI108" i="1"/>
  <c r="ACC108" i="1"/>
  <c r="FR108" i="1"/>
  <c r="ADH108" i="1"/>
  <c r="ACB108" i="1"/>
  <c r="ADG108" i="1"/>
  <c r="ACA108" i="1"/>
  <c r="ADF108" i="1"/>
  <c r="ABZ108" i="1"/>
  <c r="JO108" i="1" a="1"/>
  <c r="JO108" i="1" s="1"/>
  <c r="JP108" i="1" s="1"/>
  <c r="JQ108" i="1" s="1"/>
  <c r="JR108" i="1" s="1"/>
  <c r="ADE108" i="1"/>
  <c r="ABY108" i="1"/>
  <c r="ADD108" i="1"/>
  <c r="ABX108" i="1"/>
  <c r="JN108" i="1" a="1"/>
  <c r="JN108" i="1" s="1"/>
  <c r="ADC108" i="1"/>
  <c r="ABW108" i="1"/>
  <c r="ADB108" i="1"/>
  <c r="ABV108" i="1"/>
  <c r="ADA108" i="1"/>
  <c r="ABU108" i="1"/>
  <c r="ACZ108" i="1"/>
  <c r="ABT108" i="1"/>
  <c r="ACX108" i="1"/>
  <c r="ABR108" i="1"/>
  <c r="ADY108" i="1"/>
  <c r="ADX108" i="1"/>
  <c r="ADW108" i="1"/>
  <c r="ADV108" i="1"/>
  <c r="ADU108" i="1"/>
  <c r="ADQ108" i="1"/>
  <c r="ADP108" i="1"/>
  <c r="ADO108" i="1"/>
  <c r="ADN108" i="1"/>
  <c r="ACH108" i="1"/>
  <c r="ABB108" i="1"/>
  <c r="ABM108" i="1"/>
  <c r="ABL108" i="1"/>
  <c r="ABK108" i="1"/>
  <c r="ABJ108" i="1"/>
  <c r="ABI108" i="1"/>
  <c r="ABH108" i="1"/>
  <c r="ADT108" i="1"/>
  <c r="ABG108" i="1"/>
  <c r="ADS108" i="1"/>
  <c r="ABF108" i="1"/>
  <c r="ADR108" i="1"/>
  <c r="ABE108" i="1"/>
  <c r="ADM108" i="1"/>
  <c r="ABD108" i="1"/>
  <c r="ACY108" i="1"/>
  <c r="ABC108" i="1"/>
  <c r="ACW108" i="1"/>
  <c r="ACV108" i="1"/>
  <c r="ACU108" i="1"/>
  <c r="ABO108" i="1"/>
  <c r="ACT108" i="1"/>
  <c r="ACS108" i="1"/>
  <c r="ACR108" i="1"/>
  <c r="JE108" i="1" a="1"/>
  <c r="JE108" i="1" s="1"/>
  <c r="JF108" i="1" s="1"/>
  <c r="JG108" i="1" s="1"/>
  <c r="JH108" i="1" s="1"/>
  <c r="ACQ108" i="1"/>
  <c r="ACP108" i="1"/>
  <c r="JD108" i="1" a="1"/>
  <c r="JD108" i="1" s="1"/>
  <c r="ACO108" i="1"/>
  <c r="ACN108" i="1"/>
  <c r="ACM108" i="1"/>
  <c r="ACL108" i="1"/>
  <c r="ACK108" i="1"/>
  <c r="ACJ108" i="1"/>
  <c r="ACI108" i="1"/>
  <c r="ACG108" i="1"/>
  <c r="ABS108" i="1"/>
  <c r="ABQ108" i="1"/>
  <c r="ABP108" i="1"/>
  <c r="ABN108" i="1"/>
  <c r="JJ108" i="1" a="1"/>
  <c r="JJ108" i="1" s="1"/>
  <c r="JK108" i="1" s="1"/>
  <c r="JL108" i="1" s="1"/>
  <c r="JM108" i="1" s="1"/>
  <c r="JI108" i="1" a="1"/>
  <c r="JI108" i="1" s="1"/>
  <c r="FY108" i="1"/>
  <c r="FX108" i="1"/>
  <c r="XN108" i="1" a="1"/>
  <c r="XN108" i="1" s="1"/>
  <c r="ADX85" i="1"/>
  <c r="ADX87" i="1"/>
  <c r="ADX88" i="1"/>
  <c r="ADX86" i="1"/>
  <c r="ADX89" i="1"/>
  <c r="ADX90" i="1"/>
  <c r="ADX91" i="1"/>
  <c r="ADX92" i="1"/>
  <c r="ADX93" i="1"/>
  <c r="ADX94" i="1"/>
  <c r="ADX95" i="1"/>
  <c r="ADX96" i="1"/>
  <c r="ADX97" i="1"/>
  <c r="ADX98" i="1"/>
  <c r="ADX99" i="1"/>
  <c r="ADX100" i="1"/>
  <c r="ADX101" i="1"/>
  <c r="ADX102" i="1"/>
  <c r="ADX103" i="1"/>
  <c r="ADX104" i="1"/>
  <c r="ADX105" i="1"/>
  <c r="ADX106" i="1"/>
  <c r="DQ107" i="1"/>
  <c r="FB107" i="1"/>
  <c r="DM107" i="1"/>
  <c r="DL107" i="1"/>
  <c r="DK107" i="1"/>
  <c r="AEA10" i="1"/>
  <c r="U983" i="4"/>
  <c r="U984" i="4" s="1"/>
  <c r="U985" i="4" s="1"/>
  <c r="U986" i="4" s="1"/>
  <c r="U987" i="4" s="1"/>
  <c r="U988" i="4" s="1"/>
  <c r="AEB128" i="1" l="1"/>
  <c r="AEB125" i="1"/>
  <c r="AEB124" i="1"/>
  <c r="AEB127" i="1"/>
  <c r="AEB126" i="1"/>
  <c r="AEB120" i="1"/>
  <c r="AEB123" i="1"/>
  <c r="AEB118" i="1"/>
  <c r="AEB117" i="1"/>
  <c r="AEB121" i="1"/>
  <c r="AEB122" i="1"/>
  <c r="AEB119" i="1"/>
  <c r="ADZ126" i="1"/>
  <c r="ADZ128" i="1"/>
  <c r="ADZ127" i="1"/>
  <c r="ADZ124" i="1"/>
  <c r="ADZ121" i="1"/>
  <c r="ADZ119" i="1"/>
  <c r="ADZ122" i="1"/>
  <c r="ADZ123" i="1"/>
  <c r="ADZ125" i="1"/>
  <c r="ADZ117" i="1"/>
  <c r="ADZ120" i="1"/>
  <c r="ADZ118" i="1"/>
  <c r="AEA128" i="1"/>
  <c r="AEA127" i="1"/>
  <c r="AEA126" i="1"/>
  <c r="AEA124" i="1"/>
  <c r="AEA119" i="1"/>
  <c r="AEA123" i="1"/>
  <c r="AEA125" i="1"/>
  <c r="AEA117" i="1"/>
  <c r="AEA118" i="1"/>
  <c r="AEA121" i="1"/>
  <c r="AEA120" i="1"/>
  <c r="AEA122" i="1"/>
  <c r="NW123" i="1"/>
  <c r="NW127" i="1"/>
  <c r="NW126" i="1"/>
  <c r="NW128" i="1"/>
  <c r="NW119" i="1"/>
  <c r="NW121" i="1"/>
  <c r="NW125" i="1"/>
  <c r="NW122" i="1"/>
  <c r="NW120" i="1"/>
  <c r="NW124" i="1"/>
  <c r="NW118" i="1"/>
  <c r="NW117" i="1"/>
  <c r="EO108" i="1"/>
  <c r="AEB105" i="1"/>
  <c r="AEE10" i="1"/>
  <c r="ADZ93" i="1"/>
  <c r="AEB97" i="1"/>
  <c r="AEB106" i="1"/>
  <c r="AEB90" i="1"/>
  <c r="AEB93" i="1"/>
  <c r="AEB92" i="1"/>
  <c r="AEB88" i="1"/>
  <c r="AEB96" i="1"/>
  <c r="AEB94" i="1"/>
  <c r="AEB86" i="1"/>
  <c r="AEB99" i="1"/>
  <c r="AEB98" i="1"/>
  <c r="AEB87" i="1"/>
  <c r="AEB104" i="1"/>
  <c r="AEB101" i="1"/>
  <c r="AEB85" i="1"/>
  <c r="AEB108" i="1"/>
  <c r="AEB100" i="1"/>
  <c r="AEB91" i="1"/>
  <c r="AEB95" i="1"/>
  <c r="AEB107" i="1"/>
  <c r="AEB103" i="1"/>
  <c r="AEB102" i="1"/>
  <c r="AEB89" i="1"/>
  <c r="EW108" i="1"/>
  <c r="EV108" i="1"/>
  <c r="EP108" i="1"/>
  <c r="EN108" i="1"/>
  <c r="ADZ92" i="1"/>
  <c r="ADZ108" i="1"/>
  <c r="ADZ106" i="1"/>
  <c r="ADZ105" i="1"/>
  <c r="ADZ104" i="1"/>
  <c r="ADZ103" i="1"/>
  <c r="ADZ102" i="1"/>
  <c r="ADZ101" i="1"/>
  <c r="ADZ99" i="1"/>
  <c r="ADZ100" i="1"/>
  <c r="ADZ98" i="1"/>
  <c r="ADZ97" i="1"/>
  <c r="ADZ96" i="1"/>
  <c r="ADZ95" i="1"/>
  <c r="ADZ94" i="1"/>
  <c r="AEC10" i="1"/>
  <c r="ADZ91" i="1"/>
  <c r="ADZ90" i="1"/>
  <c r="ADZ89" i="1"/>
  <c r="ADZ86" i="1"/>
  <c r="ADZ87" i="1"/>
  <c r="ADZ88" i="1"/>
  <c r="ADZ85" i="1"/>
  <c r="ADZ107" i="1"/>
  <c r="NW85" i="1"/>
  <c r="NW86" i="1"/>
  <c r="NW87" i="1"/>
  <c r="NW88" i="1"/>
  <c r="NW89" i="1"/>
  <c r="NW90" i="1"/>
  <c r="NW91" i="1"/>
  <c r="NW92" i="1"/>
  <c r="NW93" i="1"/>
  <c r="NW94" i="1"/>
  <c r="NW95" i="1"/>
  <c r="NW96" i="1"/>
  <c r="NW97" i="1"/>
  <c r="NW98" i="1"/>
  <c r="NW99" i="1"/>
  <c r="NW100" i="1"/>
  <c r="NW101" i="1"/>
  <c r="NW102" i="1"/>
  <c r="NW103" i="1"/>
  <c r="NW104" i="1"/>
  <c r="NW105" i="1"/>
  <c r="NW106" i="1"/>
  <c r="NW107" i="1"/>
  <c r="NW108" i="1"/>
  <c r="NY6" i="1"/>
  <c r="NX12" i="1"/>
  <c r="AEA108" i="1"/>
  <c r="DQ108" i="1"/>
  <c r="FB108" i="1"/>
  <c r="DL108" i="1"/>
  <c r="DK108" i="1"/>
  <c r="DM108" i="1"/>
  <c r="AJ108" i="1"/>
  <c r="AEA87" i="1"/>
  <c r="AEA85" i="1"/>
  <c r="AEA86" i="1"/>
  <c r="AEA88" i="1"/>
  <c r="AEA89" i="1"/>
  <c r="AEA90" i="1"/>
  <c r="AEA91" i="1"/>
  <c r="AEA92" i="1"/>
  <c r="AEA93" i="1"/>
  <c r="AEA94" i="1"/>
  <c r="AEA95" i="1"/>
  <c r="AEA96" i="1"/>
  <c r="AEA97" i="1"/>
  <c r="AEA98" i="1"/>
  <c r="AEA99" i="1"/>
  <c r="AEA100" i="1"/>
  <c r="AEA101" i="1"/>
  <c r="AEA102" i="1"/>
  <c r="AEA103" i="1"/>
  <c r="AEA104" i="1"/>
  <c r="AEA105" i="1"/>
  <c r="AEA106" i="1"/>
  <c r="AEA107" i="1"/>
  <c r="AED10" i="1"/>
  <c r="U989" i="4"/>
  <c r="U990" i="4" s="1"/>
  <c r="U991" i="4" s="1"/>
  <c r="U992" i="4" s="1"/>
  <c r="U993" i="4" s="1"/>
  <c r="U994" i="4" s="1"/>
  <c r="U995" i="4" s="1"/>
  <c r="U996" i="4" s="1"/>
  <c r="U997" i="4" s="1"/>
  <c r="U998" i="4" s="1"/>
  <c r="U999" i="4" s="1"/>
  <c r="U1000" i="4" s="1"/>
  <c r="U1001" i="4" s="1"/>
  <c r="U1002" i="4" s="1"/>
  <c r="U1139" i="4" s="1"/>
  <c r="AEE128" i="1" l="1"/>
  <c r="AEE126" i="1"/>
  <c r="AEE124" i="1"/>
  <c r="AEE127" i="1"/>
  <c r="AEE125" i="1"/>
  <c r="AEE123" i="1"/>
  <c r="AEE117" i="1"/>
  <c r="AEE122" i="1"/>
  <c r="AEE119" i="1"/>
  <c r="AEE121" i="1"/>
  <c r="AEE118" i="1"/>
  <c r="AEE120" i="1"/>
  <c r="NX127" i="1"/>
  <c r="NX128" i="1"/>
  <c r="NX126" i="1"/>
  <c r="NX125" i="1"/>
  <c r="NX118" i="1"/>
  <c r="NX122" i="1"/>
  <c r="NX123" i="1"/>
  <c r="NX121" i="1"/>
  <c r="NX124" i="1"/>
  <c r="NX117" i="1"/>
  <c r="NX120" i="1"/>
  <c r="NX119" i="1"/>
  <c r="AED125" i="1"/>
  <c r="AED126" i="1"/>
  <c r="AED127" i="1"/>
  <c r="AED128" i="1"/>
  <c r="AED122" i="1"/>
  <c r="AED124" i="1"/>
  <c r="AED123" i="1"/>
  <c r="AED118" i="1"/>
  <c r="AED121" i="1"/>
  <c r="AED117" i="1"/>
  <c r="AED119" i="1"/>
  <c r="AED120" i="1"/>
  <c r="AEC127" i="1"/>
  <c r="AEC126" i="1"/>
  <c r="AEC128" i="1"/>
  <c r="AEC120" i="1"/>
  <c r="AEC122" i="1"/>
  <c r="AEC125" i="1"/>
  <c r="AEC121" i="1"/>
  <c r="AEC119" i="1"/>
  <c r="AEC124" i="1"/>
  <c r="AEC123" i="1"/>
  <c r="AEC117" i="1"/>
  <c r="AEC118" i="1"/>
  <c r="AEE106" i="1"/>
  <c r="AEE108" i="1"/>
  <c r="AEE107" i="1"/>
  <c r="AEE105" i="1"/>
  <c r="AEE102" i="1"/>
  <c r="AEE104" i="1"/>
  <c r="AEE100" i="1"/>
  <c r="AEE99" i="1"/>
  <c r="AEE97" i="1"/>
  <c r="AEE96" i="1"/>
  <c r="AEE95" i="1"/>
  <c r="AEE94" i="1"/>
  <c r="AEE91" i="1"/>
  <c r="AEE90" i="1"/>
  <c r="AEE93" i="1"/>
  <c r="AEE86" i="1"/>
  <c r="AEE92" i="1"/>
  <c r="AEE87" i="1"/>
  <c r="AEE85" i="1"/>
  <c r="AEE103" i="1"/>
  <c r="AEE98" i="1"/>
  <c r="AEE88" i="1"/>
  <c r="AEE89" i="1"/>
  <c r="AEE101" i="1"/>
  <c r="AEH10" i="1"/>
  <c r="AEC89" i="1"/>
  <c r="AEC87" i="1"/>
  <c r="AEC85" i="1"/>
  <c r="AEC88" i="1"/>
  <c r="AEC90" i="1"/>
  <c r="AEC86" i="1"/>
  <c r="AEC106" i="1"/>
  <c r="AEC103" i="1"/>
  <c r="AEC102" i="1"/>
  <c r="AEC98" i="1"/>
  <c r="AEC95" i="1"/>
  <c r="AEC101" i="1"/>
  <c r="AEC94" i="1"/>
  <c r="AEC93" i="1"/>
  <c r="AEF10" i="1"/>
  <c r="AEC92" i="1"/>
  <c r="AEC91" i="1"/>
  <c r="AEC107" i="1"/>
  <c r="AEC105" i="1"/>
  <c r="AEC104" i="1"/>
  <c r="AEC100" i="1"/>
  <c r="AEC99" i="1"/>
  <c r="AEC108" i="1"/>
  <c r="AEC97" i="1"/>
  <c r="AEC96" i="1"/>
  <c r="NX86" i="1"/>
  <c r="NX85" i="1"/>
  <c r="NX87" i="1"/>
  <c r="NX88" i="1"/>
  <c r="NX89" i="1"/>
  <c r="NX90" i="1"/>
  <c r="NX91" i="1"/>
  <c r="NX92" i="1"/>
  <c r="NX93" i="1"/>
  <c r="NX94" i="1"/>
  <c r="NX95" i="1"/>
  <c r="NX96" i="1"/>
  <c r="NX97" i="1"/>
  <c r="NX98" i="1"/>
  <c r="NX99" i="1"/>
  <c r="NX100" i="1"/>
  <c r="NX101" i="1"/>
  <c r="NX102" i="1"/>
  <c r="NX103" i="1"/>
  <c r="NX104" i="1"/>
  <c r="NX105" i="1"/>
  <c r="NX106" i="1"/>
  <c r="NX107" i="1"/>
  <c r="NX108" i="1"/>
  <c r="NZ6" i="1"/>
  <c r="NY12" i="1"/>
  <c r="AED85" i="1"/>
  <c r="AED87" i="1"/>
  <c r="AED88" i="1"/>
  <c r="AED86" i="1"/>
  <c r="AED89" i="1"/>
  <c r="AED90" i="1"/>
  <c r="AED91" i="1"/>
  <c r="AED92" i="1"/>
  <c r="AED93" i="1"/>
  <c r="AED94" i="1"/>
  <c r="AED95" i="1"/>
  <c r="AED96" i="1"/>
  <c r="AED97" i="1"/>
  <c r="AED98" i="1"/>
  <c r="AED99" i="1"/>
  <c r="AED100" i="1"/>
  <c r="AED101" i="1"/>
  <c r="AED102" i="1"/>
  <c r="AED103" i="1"/>
  <c r="AED104" i="1"/>
  <c r="AED105" i="1"/>
  <c r="AED106" i="1"/>
  <c r="AED107" i="1"/>
  <c r="AED108" i="1"/>
  <c r="AEG10" i="1"/>
  <c r="U1140" i="4"/>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AEF125" i="1" l="1"/>
  <c r="AEF127" i="1"/>
  <c r="AEF128" i="1"/>
  <c r="AEF126" i="1"/>
  <c r="AEF124" i="1"/>
  <c r="AEF121" i="1"/>
  <c r="AEF119" i="1"/>
  <c r="AEF117" i="1"/>
  <c r="AEF122" i="1"/>
  <c r="AEF118" i="1"/>
  <c r="AEF120" i="1"/>
  <c r="AEF123" i="1"/>
  <c r="AEH128" i="1"/>
  <c r="AEH125" i="1"/>
  <c r="AEH123" i="1"/>
  <c r="AEH124" i="1"/>
  <c r="AEH126" i="1"/>
  <c r="AEH127" i="1"/>
  <c r="AEH120" i="1"/>
  <c r="AEH118" i="1"/>
  <c r="AEH121" i="1"/>
  <c r="AEH117" i="1"/>
  <c r="AEH122" i="1"/>
  <c r="AEH119" i="1"/>
  <c r="NY128" i="1"/>
  <c r="NY123" i="1"/>
  <c r="NY126" i="1"/>
  <c r="NY127" i="1"/>
  <c r="NY121" i="1"/>
  <c r="NY120" i="1"/>
  <c r="NY124" i="1"/>
  <c r="NY117" i="1"/>
  <c r="NY119" i="1"/>
  <c r="NY122" i="1"/>
  <c r="NY118" i="1"/>
  <c r="NY125" i="1"/>
  <c r="AEG127" i="1"/>
  <c r="AEG125" i="1"/>
  <c r="AEG126" i="1"/>
  <c r="AEG128" i="1"/>
  <c r="AEG122" i="1"/>
  <c r="AEG124" i="1"/>
  <c r="AEG123" i="1"/>
  <c r="AEG119" i="1"/>
  <c r="AEG121" i="1"/>
  <c r="AEG118" i="1"/>
  <c r="AEG120" i="1"/>
  <c r="AEG117" i="1"/>
  <c r="AEH86" i="1"/>
  <c r="AEH88" i="1"/>
  <c r="AEH87" i="1"/>
  <c r="AEH108" i="1"/>
  <c r="AEH107" i="1"/>
  <c r="AEH90" i="1"/>
  <c r="AEH92" i="1"/>
  <c r="AEH91" i="1"/>
  <c r="AEH89" i="1"/>
  <c r="AEH85" i="1"/>
  <c r="AEH106" i="1"/>
  <c r="AEH105" i="1"/>
  <c r="AEH104" i="1"/>
  <c r="AEH103" i="1"/>
  <c r="AEH102" i="1"/>
  <c r="AEH101" i="1"/>
  <c r="AEH98" i="1"/>
  <c r="AEH100" i="1"/>
  <c r="AEH97" i="1"/>
  <c r="AEH96" i="1"/>
  <c r="AEK10" i="1"/>
  <c r="AEH95" i="1"/>
  <c r="AEH99" i="1"/>
  <c r="AEH94" i="1"/>
  <c r="AEH93" i="1"/>
  <c r="AEF100" i="1"/>
  <c r="AEF103" i="1"/>
  <c r="AEF102" i="1"/>
  <c r="AEF99" i="1"/>
  <c r="AEF97" i="1"/>
  <c r="AEF92" i="1"/>
  <c r="AEF98" i="1"/>
  <c r="AEF89" i="1"/>
  <c r="AEF96" i="1"/>
  <c r="AEF90" i="1"/>
  <c r="AEF85" i="1"/>
  <c r="AEF91" i="1"/>
  <c r="AEF93" i="1"/>
  <c r="AEF88" i="1"/>
  <c r="AEF87" i="1"/>
  <c r="AEF95" i="1"/>
  <c r="AEF108" i="1"/>
  <c r="AEF106" i="1"/>
  <c r="AEF94" i="1"/>
  <c r="AEI10" i="1"/>
  <c r="AEF105" i="1"/>
  <c r="AEF104" i="1"/>
  <c r="AEF86" i="1"/>
  <c r="AEF107" i="1"/>
  <c r="AEF101" i="1"/>
  <c r="NY86" i="1"/>
  <c r="NY85" i="1"/>
  <c r="NY87" i="1"/>
  <c r="NY88" i="1"/>
  <c r="NY89" i="1"/>
  <c r="NY90" i="1"/>
  <c r="NY91" i="1"/>
  <c r="NY92" i="1"/>
  <c r="NY93" i="1"/>
  <c r="NY94" i="1"/>
  <c r="NY95" i="1"/>
  <c r="NY96" i="1"/>
  <c r="NY97" i="1"/>
  <c r="NY98" i="1"/>
  <c r="NY99" i="1"/>
  <c r="NY100" i="1"/>
  <c r="NY101" i="1"/>
  <c r="NY102" i="1"/>
  <c r="NY103" i="1"/>
  <c r="NY104" i="1"/>
  <c r="NY105" i="1"/>
  <c r="NY106" i="1"/>
  <c r="NY107" i="1"/>
  <c r="NY108" i="1"/>
  <c r="OA6" i="1"/>
  <c r="NZ12" i="1"/>
  <c r="AEG85" i="1"/>
  <c r="AEG87" i="1"/>
  <c r="AEG88" i="1"/>
  <c r="AEG86" i="1"/>
  <c r="AEG89" i="1"/>
  <c r="AEG90" i="1"/>
  <c r="AEG91" i="1"/>
  <c r="AEG92" i="1"/>
  <c r="AEG93" i="1"/>
  <c r="AEG94" i="1"/>
  <c r="AEG95" i="1"/>
  <c r="AEG96" i="1"/>
  <c r="AEG97" i="1"/>
  <c r="AEG98" i="1"/>
  <c r="AEG99" i="1"/>
  <c r="AEG100" i="1"/>
  <c r="AEG101" i="1"/>
  <c r="AEG102" i="1"/>
  <c r="AEG103" i="1"/>
  <c r="AEG104" i="1"/>
  <c r="AEG105" i="1"/>
  <c r="AEG106" i="1"/>
  <c r="AEG107" i="1"/>
  <c r="AEG108" i="1"/>
  <c r="AEJ10" i="1"/>
  <c r="B48" i="1"/>
  <c r="DP30" i="1"/>
  <c r="DO30" i="1"/>
  <c r="DN30" i="1"/>
  <c r="DL30" i="1"/>
  <c r="DP29" i="1"/>
  <c r="DO29" i="1"/>
  <c r="DN29" i="1"/>
  <c r="DL29" i="1"/>
  <c r="DP28" i="1"/>
  <c r="DO28" i="1"/>
  <c r="DN28" i="1"/>
  <c r="DL28" i="1"/>
  <c r="DL27" i="1"/>
  <c r="DK30" i="1"/>
  <c r="DK29" i="1"/>
  <c r="DK28" i="1"/>
  <c r="DK27" i="1"/>
  <c r="YF76" i="1"/>
  <c r="YE76" i="1"/>
  <c r="YD76" i="1"/>
  <c r="YC76" i="1"/>
  <c r="YF75" i="1"/>
  <c r="YE75" i="1"/>
  <c r="YD75" i="1"/>
  <c r="YC75" i="1"/>
  <c r="YF74" i="1"/>
  <c r="YE74" i="1"/>
  <c r="YD74" i="1"/>
  <c r="YC74" i="1"/>
  <c r="YF73" i="1"/>
  <c r="YE73" i="1"/>
  <c r="YD73" i="1"/>
  <c r="YC73" i="1"/>
  <c r="YF72" i="1"/>
  <c r="YE72" i="1"/>
  <c r="YD72" i="1"/>
  <c r="YC72" i="1"/>
  <c r="YF71" i="1"/>
  <c r="YE71" i="1"/>
  <c r="YD71" i="1"/>
  <c r="YC71" i="1"/>
  <c r="YF70" i="1"/>
  <c r="YE70" i="1"/>
  <c r="YD70" i="1"/>
  <c r="YC70" i="1"/>
  <c r="YF69" i="1"/>
  <c r="YE69" i="1"/>
  <c r="YD69" i="1"/>
  <c r="YC69" i="1"/>
  <c r="YF68" i="1"/>
  <c r="YE68" i="1"/>
  <c r="YD68" i="1"/>
  <c r="YC68" i="1"/>
  <c r="YF67" i="1"/>
  <c r="YE67" i="1"/>
  <c r="YD67" i="1"/>
  <c r="YC67" i="1"/>
  <c r="YF66" i="1"/>
  <c r="YE66" i="1"/>
  <c r="YD66" i="1"/>
  <c r="YC66" i="1"/>
  <c r="YF65" i="1"/>
  <c r="YE65" i="1"/>
  <c r="YD65" i="1"/>
  <c r="YC65" i="1"/>
  <c r="AEJ128" i="1" l="1"/>
  <c r="AEJ123" i="1"/>
  <c r="AEJ126" i="1"/>
  <c r="AEJ127" i="1"/>
  <c r="AEJ121" i="1"/>
  <c r="AEJ124" i="1"/>
  <c r="AEJ125" i="1"/>
  <c r="AEJ120" i="1"/>
  <c r="AEJ122" i="1"/>
  <c r="AEJ118" i="1"/>
  <c r="AEJ119" i="1"/>
  <c r="AEJ117" i="1"/>
  <c r="AEI128" i="1"/>
  <c r="AEI126" i="1"/>
  <c r="AEI127" i="1"/>
  <c r="AEI121" i="1"/>
  <c r="AEI119" i="1"/>
  <c r="AEI123" i="1"/>
  <c r="AEI124" i="1"/>
  <c r="AEI125" i="1"/>
  <c r="AEI117" i="1"/>
  <c r="AEI120" i="1"/>
  <c r="AEI122" i="1"/>
  <c r="AEI118" i="1"/>
  <c r="NZ126" i="1"/>
  <c r="NZ128" i="1"/>
  <c r="NZ127" i="1"/>
  <c r="NZ120" i="1"/>
  <c r="NZ122" i="1"/>
  <c r="NZ119" i="1"/>
  <c r="NZ124" i="1"/>
  <c r="NZ123" i="1"/>
  <c r="NZ125" i="1"/>
  <c r="NZ117" i="1"/>
  <c r="NZ121" i="1"/>
  <c r="NZ118" i="1"/>
  <c r="AEK126" i="1"/>
  <c r="AEK125" i="1"/>
  <c r="AEK124" i="1"/>
  <c r="AEK127" i="1"/>
  <c r="AEK128" i="1"/>
  <c r="AEK120" i="1"/>
  <c r="AEK122" i="1"/>
  <c r="AEK123" i="1"/>
  <c r="AEK118" i="1"/>
  <c r="AEK119" i="1"/>
  <c r="AEK121" i="1"/>
  <c r="AEK117" i="1"/>
  <c r="AEK99" i="1"/>
  <c r="AEK98" i="1"/>
  <c r="AEK93" i="1"/>
  <c r="AEK91" i="1"/>
  <c r="AEK92" i="1"/>
  <c r="AEK90" i="1"/>
  <c r="AEI85" i="1"/>
  <c r="AEK97" i="1"/>
  <c r="AEK94" i="1"/>
  <c r="AEK96" i="1"/>
  <c r="AEK95" i="1"/>
  <c r="AEK89" i="1"/>
  <c r="AEK86" i="1"/>
  <c r="AEK87" i="1"/>
  <c r="AEK88" i="1"/>
  <c r="AEK85" i="1"/>
  <c r="AEK108" i="1"/>
  <c r="AEK107" i="1"/>
  <c r="AEK106" i="1"/>
  <c r="AEK105" i="1"/>
  <c r="AEK104" i="1"/>
  <c r="AEK103" i="1"/>
  <c r="AEK102" i="1"/>
  <c r="AEK101" i="1"/>
  <c r="AEK100" i="1"/>
  <c r="AEI87" i="1"/>
  <c r="AEI88" i="1"/>
  <c r="AEI86" i="1"/>
  <c r="AEI104" i="1"/>
  <c r="AEI103" i="1"/>
  <c r="AEI102" i="1"/>
  <c r="AEI108" i="1"/>
  <c r="AEI101" i="1"/>
  <c r="AEI107" i="1"/>
  <c r="AEI99" i="1"/>
  <c r="AEI100" i="1"/>
  <c r="AEI98" i="1"/>
  <c r="AEI97" i="1"/>
  <c r="AEI96" i="1"/>
  <c r="AEL10" i="1"/>
  <c r="AEI106" i="1"/>
  <c r="AEI94" i="1"/>
  <c r="AEI93" i="1"/>
  <c r="AEI95" i="1"/>
  <c r="AEI92" i="1"/>
  <c r="AEI91" i="1"/>
  <c r="AEI105" i="1"/>
  <c r="AEI90" i="1"/>
  <c r="AEI89" i="1"/>
  <c r="NZ85" i="1"/>
  <c r="NZ86" i="1"/>
  <c r="NZ87" i="1"/>
  <c r="NZ88" i="1"/>
  <c r="NZ89" i="1"/>
  <c r="NZ90" i="1"/>
  <c r="NZ91" i="1"/>
  <c r="NZ92" i="1"/>
  <c r="NZ93" i="1"/>
  <c r="NZ94" i="1"/>
  <c r="NZ95" i="1"/>
  <c r="NZ96" i="1"/>
  <c r="NZ97" i="1"/>
  <c r="NZ98" i="1"/>
  <c r="NZ99" i="1"/>
  <c r="NZ100" i="1"/>
  <c r="NZ101" i="1"/>
  <c r="NZ102" i="1"/>
  <c r="NZ103" i="1"/>
  <c r="NZ104" i="1"/>
  <c r="NZ105" i="1"/>
  <c r="NZ106" i="1"/>
  <c r="NZ107" i="1"/>
  <c r="NZ108" i="1"/>
  <c r="OB6" i="1"/>
  <c r="OA12" i="1"/>
  <c r="AEJ86" i="1"/>
  <c r="AEJ88" i="1"/>
  <c r="AEJ85" i="1"/>
  <c r="AEJ87" i="1"/>
  <c r="AEJ89" i="1"/>
  <c r="AEJ90" i="1"/>
  <c r="AEJ91" i="1"/>
  <c r="AEJ92" i="1"/>
  <c r="AEJ93" i="1"/>
  <c r="AEJ94" i="1"/>
  <c r="AEJ95" i="1"/>
  <c r="AEJ96" i="1"/>
  <c r="AEJ97" i="1"/>
  <c r="AEJ98" i="1"/>
  <c r="AEJ99" i="1"/>
  <c r="AEJ100" i="1"/>
  <c r="AEJ101" i="1"/>
  <c r="AEJ102" i="1"/>
  <c r="AEJ103" i="1"/>
  <c r="AEJ104" i="1"/>
  <c r="AEJ105" i="1"/>
  <c r="AEJ106" i="1"/>
  <c r="AEJ107" i="1"/>
  <c r="AEJ108" i="1"/>
  <c r="AEM10" i="1"/>
  <c r="B21" i="1"/>
  <c r="B22" i="1"/>
  <c r="B23" i="1"/>
  <c r="A4" i="1"/>
  <c r="WS13" i="1"/>
  <c r="WS130" i="1" s="1"/>
  <c r="WR13" i="1"/>
  <c r="WR130" i="1" s="1"/>
  <c r="U14" i="1"/>
  <c r="G191" i="4"/>
  <c r="H66" i="1"/>
  <c r="OA126" i="1" l="1"/>
  <c r="OA128" i="1"/>
  <c r="OA127" i="1"/>
  <c r="OA124" i="1"/>
  <c r="OA123" i="1"/>
  <c r="OA125" i="1"/>
  <c r="OA119" i="1"/>
  <c r="OA122" i="1"/>
  <c r="OA117" i="1"/>
  <c r="OA120" i="1"/>
  <c r="OA118" i="1"/>
  <c r="OA121" i="1"/>
  <c r="AEL127" i="1"/>
  <c r="AEL128" i="1"/>
  <c r="AEL124" i="1"/>
  <c r="AEL121" i="1"/>
  <c r="AEL119" i="1"/>
  <c r="AEL125" i="1"/>
  <c r="AEL123" i="1"/>
  <c r="AEL126" i="1"/>
  <c r="AEL122" i="1"/>
  <c r="AEL120" i="1"/>
  <c r="AEL117" i="1"/>
  <c r="AEL118" i="1"/>
  <c r="AEM124" i="1"/>
  <c r="AEM123" i="1"/>
  <c r="AEM126" i="1"/>
  <c r="AEM127" i="1"/>
  <c r="AEM128" i="1"/>
  <c r="AEM125" i="1"/>
  <c r="AEM119" i="1"/>
  <c r="AEM121" i="1"/>
  <c r="AEM120" i="1"/>
  <c r="AEM117" i="1"/>
  <c r="AEM118" i="1"/>
  <c r="AEM122" i="1"/>
  <c r="BH21" i="1" a="1"/>
  <c r="BH21" i="1" s="1"/>
  <c r="BG21" i="1" a="1"/>
  <c r="BG21" i="1" s="1"/>
  <c r="BF21" i="1" a="1"/>
  <c r="BF21" i="1" s="1"/>
  <c r="BE21" i="1" a="1"/>
  <c r="BE21" i="1" s="1"/>
  <c r="BK21" i="1" a="1"/>
  <c r="BK21" i="1" s="1"/>
  <c r="BD21" i="1" a="1"/>
  <c r="BD21" i="1" s="1"/>
  <c r="BI21" i="1" a="1"/>
  <c r="BI21" i="1" s="1"/>
  <c r="BL21" i="1" a="1"/>
  <c r="BL21" i="1" s="1"/>
  <c r="BJ21" i="1" a="1"/>
  <c r="BJ21" i="1" s="1"/>
  <c r="AEL108" i="1"/>
  <c r="AEL107" i="1"/>
  <c r="AEL106" i="1"/>
  <c r="AEL105" i="1"/>
  <c r="AEL104" i="1"/>
  <c r="AEL85" i="1"/>
  <c r="AEL88" i="1"/>
  <c r="AEL101" i="1"/>
  <c r="AEL100" i="1"/>
  <c r="AEL99" i="1"/>
  <c r="AEL96" i="1"/>
  <c r="AEL98" i="1"/>
  <c r="AEL95" i="1"/>
  <c r="AEL94" i="1"/>
  <c r="AEL97" i="1"/>
  <c r="AEL93" i="1"/>
  <c r="AEL92" i="1"/>
  <c r="AEL91" i="1"/>
  <c r="AEL90" i="1"/>
  <c r="AEL102" i="1"/>
  <c r="AEL86" i="1"/>
  <c r="AEL103" i="1"/>
  <c r="AEL89" i="1"/>
  <c r="AEL87" i="1"/>
  <c r="AE66" i="1"/>
  <c r="AN66" i="1"/>
  <c r="AD66" i="1"/>
  <c r="AC66" i="1"/>
  <c r="P66" i="1"/>
  <c r="O66" i="1"/>
  <c r="N66" i="1"/>
  <c r="AI66" i="1"/>
  <c r="AS66" i="1"/>
  <c r="AT66" i="1"/>
  <c r="AO66" i="1"/>
  <c r="GV66" i="1" s="1"/>
  <c r="AH66" i="1"/>
  <c r="AG66" i="1"/>
  <c r="AF66" i="1"/>
  <c r="OA85" i="1"/>
  <c r="OA86" i="1"/>
  <c r="OA87" i="1"/>
  <c r="OA88" i="1"/>
  <c r="OA89" i="1"/>
  <c r="OA90" i="1"/>
  <c r="OA91" i="1"/>
  <c r="OA92" i="1"/>
  <c r="OA93" i="1"/>
  <c r="OA94" i="1"/>
  <c r="OA95" i="1"/>
  <c r="OA96" i="1"/>
  <c r="OA97" i="1"/>
  <c r="OA98" i="1"/>
  <c r="OA99" i="1"/>
  <c r="OA100" i="1"/>
  <c r="OA101" i="1"/>
  <c r="OA102" i="1"/>
  <c r="OA103" i="1"/>
  <c r="OA104" i="1"/>
  <c r="OA105" i="1"/>
  <c r="OA106" i="1"/>
  <c r="OA107" i="1"/>
  <c r="OA108" i="1"/>
  <c r="OB12" i="1"/>
  <c r="OC6" i="1"/>
  <c r="DO27" i="1"/>
  <c r="DO88" i="1"/>
  <c r="DO85" i="1"/>
  <c r="DO87" i="1"/>
  <c r="DO86" i="1"/>
  <c r="DO89" i="1"/>
  <c r="DO90" i="1"/>
  <c r="DO91" i="1"/>
  <c r="DO92" i="1"/>
  <c r="DO93" i="1"/>
  <c r="DO94" i="1"/>
  <c r="DO95" i="1"/>
  <c r="DO96" i="1"/>
  <c r="DO97" i="1"/>
  <c r="DO98" i="1"/>
  <c r="DO99" i="1"/>
  <c r="DO100" i="1"/>
  <c r="DO101" i="1"/>
  <c r="DO102" i="1"/>
  <c r="DO103" i="1"/>
  <c r="DO104" i="1"/>
  <c r="DO105" i="1"/>
  <c r="DO106" i="1"/>
  <c r="DO107" i="1"/>
  <c r="DO108" i="1"/>
  <c r="DP27" i="1"/>
  <c r="DP88" i="1"/>
  <c r="DP87" i="1"/>
  <c r="DP85" i="1"/>
  <c r="DP86" i="1"/>
  <c r="DP89" i="1"/>
  <c r="DP90" i="1"/>
  <c r="DP91" i="1"/>
  <c r="DP92" i="1"/>
  <c r="DP93" i="1"/>
  <c r="DP94" i="1"/>
  <c r="DP95" i="1"/>
  <c r="DP96" i="1"/>
  <c r="DP97" i="1"/>
  <c r="DP98" i="1"/>
  <c r="DP99" i="1"/>
  <c r="DP100" i="1"/>
  <c r="DP101" i="1"/>
  <c r="DP102" i="1"/>
  <c r="DP103" i="1"/>
  <c r="DP104" i="1"/>
  <c r="DP105" i="1"/>
  <c r="DP106" i="1"/>
  <c r="DP107" i="1"/>
  <c r="DP108" i="1"/>
  <c r="DN27" i="1"/>
  <c r="DN88" i="1"/>
  <c r="DN89" i="1"/>
  <c r="DN85" i="1"/>
  <c r="DN87" i="1"/>
  <c r="DN86" i="1"/>
  <c r="DN90" i="1"/>
  <c r="DN91" i="1"/>
  <c r="DN92" i="1"/>
  <c r="DN93" i="1"/>
  <c r="DN94" i="1"/>
  <c r="DN95" i="1"/>
  <c r="DN96" i="1"/>
  <c r="DN97" i="1"/>
  <c r="DN98" i="1"/>
  <c r="DN99" i="1"/>
  <c r="DN100" i="1"/>
  <c r="DN101" i="1"/>
  <c r="DN102" i="1"/>
  <c r="DN103" i="1"/>
  <c r="DN104" i="1"/>
  <c r="DN105" i="1"/>
  <c r="DN106" i="1"/>
  <c r="DN107" i="1"/>
  <c r="DN108" i="1"/>
  <c r="AEM88" i="1"/>
  <c r="AEM87" i="1"/>
  <c r="AEM86" i="1"/>
  <c r="AEM85" i="1"/>
  <c r="AEM89" i="1"/>
  <c r="AEM90" i="1"/>
  <c r="AEM91" i="1"/>
  <c r="AEM92" i="1"/>
  <c r="AEM93" i="1"/>
  <c r="AEM94" i="1"/>
  <c r="AEM95" i="1"/>
  <c r="AEM96" i="1"/>
  <c r="AEM97" i="1"/>
  <c r="AEM98" i="1"/>
  <c r="AEM99" i="1"/>
  <c r="AEM100" i="1"/>
  <c r="AEM101" i="1"/>
  <c r="AEM102" i="1"/>
  <c r="AEM103" i="1"/>
  <c r="AEM104" i="1"/>
  <c r="AEM105" i="1"/>
  <c r="AEM106" i="1"/>
  <c r="AEM107" i="1"/>
  <c r="AEM108" i="1"/>
  <c r="BF22" i="1" a="1"/>
  <c r="BF22" i="1" s="1"/>
  <c r="BE22" i="1" a="1"/>
  <c r="BE22" i="1" s="1"/>
  <c r="BL22" i="1" a="1"/>
  <c r="BL22" i="1" s="1"/>
  <c r="BK22" i="1" a="1"/>
  <c r="BK22" i="1" s="1"/>
  <c r="BJ22" i="1" a="1"/>
  <c r="BJ22" i="1" s="1"/>
  <c r="BI22" i="1" a="1"/>
  <c r="BI22" i="1" s="1"/>
  <c r="BD22" i="1" a="1"/>
  <c r="BD22" i="1" s="1"/>
  <c r="BH22" i="1" a="1"/>
  <c r="BH22" i="1" s="1"/>
  <c r="BG22" i="1" a="1"/>
  <c r="BG22" i="1" s="1"/>
  <c r="BL23" i="1" a="1"/>
  <c r="BL23" i="1" s="1"/>
  <c r="BJ23" i="1" a="1"/>
  <c r="BJ23" i="1" s="1"/>
  <c r="BI23" i="1" a="1"/>
  <c r="BI23" i="1" s="1"/>
  <c r="BF23" i="1" a="1"/>
  <c r="BF23" i="1" s="1"/>
  <c r="BH23" i="1" a="1"/>
  <c r="BH23" i="1" s="1"/>
  <c r="BG23" i="1" a="1"/>
  <c r="BG23" i="1" s="1"/>
  <c r="BE23" i="1" a="1"/>
  <c r="BE23" i="1" s="1"/>
  <c r="BD23" i="1" a="1"/>
  <c r="BD23" i="1" s="1"/>
  <c r="BK23" i="1" a="1"/>
  <c r="BK23" i="1" s="1"/>
  <c r="WS14" i="1"/>
  <c r="WS17" i="1" s="1"/>
  <c r="WS18" i="1" s="1" a="1"/>
  <c r="WS18" i="1" s="1"/>
  <c r="WR14" i="1"/>
  <c r="WR17" i="1" s="1"/>
  <c r="WR18" i="1" s="1" a="1"/>
  <c r="WR18" i="1" s="1"/>
  <c r="H67" i="1"/>
  <c r="OB123" i="1" l="1"/>
  <c r="OB127" i="1"/>
  <c r="OB128" i="1"/>
  <c r="OB126" i="1"/>
  <c r="OB124" i="1"/>
  <c r="OB120" i="1"/>
  <c r="OB122" i="1"/>
  <c r="OB125" i="1"/>
  <c r="OB118" i="1"/>
  <c r="OB121" i="1"/>
  <c r="OB119" i="1"/>
  <c r="OB117" i="1"/>
  <c r="AB66" i="1"/>
  <c r="ER66" i="1"/>
  <c r="EQ66" i="1"/>
  <c r="O67" i="1"/>
  <c r="AT67" i="1"/>
  <c r="AS67" i="1"/>
  <c r="AC67" i="1"/>
  <c r="AO67" i="1"/>
  <c r="GV67" i="1" s="1"/>
  <c r="AN67" i="1"/>
  <c r="AD67" i="1"/>
  <c r="AI67" i="1"/>
  <c r="AH67" i="1"/>
  <c r="AG67" i="1"/>
  <c r="N67" i="1"/>
  <c r="AF67" i="1"/>
  <c r="AE67" i="1"/>
  <c r="P67" i="1"/>
  <c r="W66" i="1"/>
  <c r="EU66" i="1" s="1"/>
  <c r="X66" i="1"/>
  <c r="Y66" i="1"/>
  <c r="HX66" i="1"/>
  <c r="IH66" i="1"/>
  <c r="V66" i="1"/>
  <c r="OB86" i="1"/>
  <c r="OB85" i="1"/>
  <c r="OB87" i="1"/>
  <c r="OB88" i="1"/>
  <c r="OB89" i="1"/>
  <c r="OB90" i="1"/>
  <c r="OB91" i="1"/>
  <c r="OB92" i="1"/>
  <c r="OB93" i="1"/>
  <c r="OB94" i="1"/>
  <c r="OB95" i="1"/>
  <c r="OB96" i="1"/>
  <c r="OB97" i="1"/>
  <c r="OB98" i="1"/>
  <c r="OB99" i="1"/>
  <c r="OB100" i="1"/>
  <c r="OB101" i="1"/>
  <c r="OB102" i="1"/>
  <c r="OB103" i="1"/>
  <c r="OB104" i="1"/>
  <c r="OB105" i="1"/>
  <c r="OB106" i="1"/>
  <c r="OB107" i="1"/>
  <c r="OB108" i="1"/>
  <c r="OC12" i="1"/>
  <c r="OD6" i="1"/>
  <c r="H68" i="1"/>
  <c r="OC123" i="1" l="1"/>
  <c r="OC127" i="1"/>
  <c r="OC128" i="1"/>
  <c r="OC126" i="1"/>
  <c r="OC120" i="1"/>
  <c r="OC122" i="1"/>
  <c r="OC118" i="1"/>
  <c r="OC125" i="1"/>
  <c r="OC119" i="1"/>
  <c r="OC124" i="1"/>
  <c r="OC121" i="1"/>
  <c r="OC117" i="1"/>
  <c r="AB67" i="1"/>
  <c r="ER67" i="1"/>
  <c r="EQ67" i="1"/>
  <c r="FM66" i="1"/>
  <c r="EO66" i="1"/>
  <c r="P68" i="1"/>
  <c r="AH68" i="1"/>
  <c r="O68" i="1"/>
  <c r="N68" i="1"/>
  <c r="AT68" i="1"/>
  <c r="AO68" i="1"/>
  <c r="GV68" i="1" s="1"/>
  <c r="AE68" i="1"/>
  <c r="AG68" i="1"/>
  <c r="AN68" i="1"/>
  <c r="AS68" i="1"/>
  <c r="AI68" i="1"/>
  <c r="AF68" i="1"/>
  <c r="AC68" i="1"/>
  <c r="AD68" i="1"/>
  <c r="EW66" i="1"/>
  <c r="EV66" i="1"/>
  <c r="X67" i="1"/>
  <c r="W67" i="1"/>
  <c r="EU67" i="1" s="1"/>
  <c r="Y67" i="1"/>
  <c r="HX67" i="1"/>
  <c r="IH67" i="1"/>
  <c r="EN66" i="1"/>
  <c r="EP66" i="1"/>
  <c r="V67" i="1"/>
  <c r="OC86" i="1"/>
  <c r="OC85" i="1"/>
  <c r="OC87" i="1"/>
  <c r="OC88" i="1"/>
  <c r="OC89" i="1"/>
  <c r="OC90" i="1"/>
  <c r="OC91" i="1"/>
  <c r="OC92" i="1"/>
  <c r="OC93" i="1"/>
  <c r="OC94" i="1"/>
  <c r="OC95" i="1"/>
  <c r="OC96" i="1"/>
  <c r="OC97" i="1"/>
  <c r="OC98" i="1"/>
  <c r="OC99" i="1"/>
  <c r="OC100" i="1"/>
  <c r="OC101" i="1"/>
  <c r="OC102" i="1"/>
  <c r="OC103" i="1"/>
  <c r="OC104" i="1"/>
  <c r="OC105" i="1"/>
  <c r="OC106" i="1"/>
  <c r="OC107" i="1"/>
  <c r="OC108" i="1"/>
  <c r="OE6" i="1"/>
  <c r="OD12" i="1"/>
  <c r="H69" i="1"/>
  <c r="OD123" i="1" l="1"/>
  <c r="OD124" i="1"/>
  <c r="OD127" i="1"/>
  <c r="OD126" i="1"/>
  <c r="OD125" i="1"/>
  <c r="OD128" i="1"/>
  <c r="OD119" i="1"/>
  <c r="OD118" i="1"/>
  <c r="OD121" i="1"/>
  <c r="OD122" i="1"/>
  <c r="OD117" i="1"/>
  <c r="OD120" i="1"/>
  <c r="AB68" i="1"/>
  <c r="ER68" i="1"/>
  <c r="EQ68" i="1"/>
  <c r="EO67" i="1"/>
  <c r="N69" i="1"/>
  <c r="AO69" i="1"/>
  <c r="GV69" i="1" s="1"/>
  <c r="AN69" i="1"/>
  <c r="AH69" i="1"/>
  <c r="AG69" i="1"/>
  <c r="AF69" i="1"/>
  <c r="AE69" i="1"/>
  <c r="O69" i="1"/>
  <c r="AD69" i="1"/>
  <c r="AC69" i="1"/>
  <c r="P69" i="1"/>
  <c r="AT69" i="1"/>
  <c r="AS69" i="1"/>
  <c r="EW67" i="1"/>
  <c r="EV67" i="1"/>
  <c r="X68" i="1"/>
  <c r="W68" i="1"/>
  <c r="EU68" i="1" s="1"/>
  <c r="Y68" i="1"/>
  <c r="HX68" i="1"/>
  <c r="IH68" i="1"/>
  <c r="EN67" i="1"/>
  <c r="EP67" i="1"/>
  <c r="V68" i="1"/>
  <c r="OD86" i="1"/>
  <c r="OD85" i="1"/>
  <c r="OD87" i="1"/>
  <c r="OD88" i="1"/>
  <c r="OD89" i="1"/>
  <c r="OD90" i="1"/>
  <c r="OD91" i="1"/>
  <c r="OD92" i="1"/>
  <c r="OD93" i="1"/>
  <c r="OD94" i="1"/>
  <c r="OD95" i="1"/>
  <c r="OD96" i="1"/>
  <c r="OD97" i="1"/>
  <c r="OD98" i="1"/>
  <c r="OD99" i="1"/>
  <c r="OD100" i="1"/>
  <c r="OD101" i="1"/>
  <c r="OD102" i="1"/>
  <c r="OD103" i="1"/>
  <c r="OD104" i="1"/>
  <c r="OD105" i="1"/>
  <c r="OD106" i="1"/>
  <c r="OD107" i="1"/>
  <c r="OD108" i="1"/>
  <c r="OE12" i="1"/>
  <c r="OF6" i="1"/>
  <c r="H70" i="1"/>
  <c r="OE127" i="1" l="1"/>
  <c r="OE126" i="1"/>
  <c r="OE125" i="1"/>
  <c r="OE128" i="1"/>
  <c r="OE120" i="1"/>
  <c r="OE122" i="1"/>
  <c r="OE124" i="1"/>
  <c r="OE123" i="1"/>
  <c r="OE118" i="1"/>
  <c r="OE119" i="1"/>
  <c r="OE121" i="1"/>
  <c r="OE117" i="1"/>
  <c r="AB69" i="1"/>
  <c r="EO68" i="1"/>
  <c r="AH70" i="1"/>
  <c r="AF70" i="1"/>
  <c r="AN70" i="1"/>
  <c r="AC70" i="1"/>
  <c r="AG70" i="1"/>
  <c r="AO70" i="1"/>
  <c r="GV70" i="1" s="1"/>
  <c r="AT70" i="1"/>
  <c r="AS70" i="1"/>
  <c r="AE70" i="1"/>
  <c r="AD70" i="1"/>
  <c r="P70" i="1"/>
  <c r="O70" i="1"/>
  <c r="N70" i="1"/>
  <c r="EW68" i="1"/>
  <c r="EV68" i="1"/>
  <c r="W69" i="1"/>
  <c r="EU69" i="1" s="1"/>
  <c r="X69" i="1"/>
  <c r="Y69" i="1"/>
  <c r="HX69" i="1"/>
  <c r="IH69" i="1"/>
  <c r="EP68" i="1"/>
  <c r="EN68" i="1"/>
  <c r="V69" i="1"/>
  <c r="OE85" i="1"/>
  <c r="OE86" i="1"/>
  <c r="OE87" i="1"/>
  <c r="OE88" i="1"/>
  <c r="OE89" i="1"/>
  <c r="OE90" i="1"/>
  <c r="OE91" i="1"/>
  <c r="OE92" i="1"/>
  <c r="OE93" i="1"/>
  <c r="OE94" i="1"/>
  <c r="OE95" i="1"/>
  <c r="OE96" i="1"/>
  <c r="OE97" i="1"/>
  <c r="OE98" i="1"/>
  <c r="OE99" i="1"/>
  <c r="OE100" i="1"/>
  <c r="OE101" i="1"/>
  <c r="OE102" i="1"/>
  <c r="OE103" i="1"/>
  <c r="OE104" i="1"/>
  <c r="OE105" i="1"/>
  <c r="OE106" i="1"/>
  <c r="OE107" i="1"/>
  <c r="OE108" i="1"/>
  <c r="OG6" i="1"/>
  <c r="OF12" i="1"/>
  <c r="H71" i="1"/>
  <c r="OF125" i="1" l="1"/>
  <c r="OF128" i="1"/>
  <c r="OF122" i="1"/>
  <c r="OF123" i="1"/>
  <c r="OF124" i="1"/>
  <c r="OF117" i="1"/>
  <c r="OF119" i="1"/>
  <c r="OF126" i="1"/>
  <c r="OF127" i="1"/>
  <c r="OF120" i="1"/>
  <c r="OF118" i="1"/>
  <c r="OF121" i="1"/>
  <c r="AB70" i="1"/>
  <c r="FM69" i="1"/>
  <c r="EO69" i="1"/>
  <c r="AH71" i="1"/>
  <c r="AG71" i="1"/>
  <c r="AF71" i="1"/>
  <c r="AE71" i="1"/>
  <c r="AS71" i="1"/>
  <c r="AD71" i="1"/>
  <c r="AC71" i="1"/>
  <c r="P71" i="1"/>
  <c r="O71" i="1"/>
  <c r="N71" i="1"/>
  <c r="AT71" i="1"/>
  <c r="AO71" i="1"/>
  <c r="GV71" i="1" s="1"/>
  <c r="AN71" i="1"/>
  <c r="EW69" i="1"/>
  <c r="EV69" i="1"/>
  <c r="Y70" i="1"/>
  <c r="W70" i="1"/>
  <c r="EU70" i="1" s="1"/>
  <c r="X70" i="1"/>
  <c r="HX70" i="1"/>
  <c r="IH70" i="1"/>
  <c r="EP69" i="1"/>
  <c r="EN69" i="1"/>
  <c r="V70" i="1"/>
  <c r="OF85" i="1"/>
  <c r="OF86" i="1"/>
  <c r="OF87" i="1"/>
  <c r="OF88" i="1"/>
  <c r="OF89" i="1"/>
  <c r="OF90" i="1"/>
  <c r="OF91" i="1"/>
  <c r="OF92" i="1"/>
  <c r="OF93" i="1"/>
  <c r="OF94" i="1"/>
  <c r="OF95" i="1"/>
  <c r="OF96" i="1"/>
  <c r="OF97" i="1"/>
  <c r="OF98" i="1"/>
  <c r="OF99" i="1"/>
  <c r="OF100" i="1"/>
  <c r="OF101" i="1"/>
  <c r="OF102" i="1"/>
  <c r="OF103" i="1"/>
  <c r="OF104" i="1"/>
  <c r="OF105" i="1"/>
  <c r="OF106" i="1"/>
  <c r="OF107" i="1"/>
  <c r="OF108" i="1"/>
  <c r="OG12" i="1"/>
  <c r="OH6" i="1"/>
  <c r="H72" i="1"/>
  <c r="V15" i="1"/>
  <c r="N870" i="4"/>
  <c r="H870" i="4"/>
  <c r="B870" i="4"/>
  <c r="N869" i="4"/>
  <c r="I869" i="4"/>
  <c r="H869" i="4"/>
  <c r="B869" i="4"/>
  <c r="N868" i="4"/>
  <c r="H868" i="4"/>
  <c r="B868" i="4"/>
  <c r="N867" i="4"/>
  <c r="H867" i="4"/>
  <c r="B867" i="4"/>
  <c r="N866" i="4"/>
  <c r="H866" i="4"/>
  <c r="B866" i="4"/>
  <c r="N865" i="4"/>
  <c r="H865" i="4"/>
  <c r="B865" i="4"/>
  <c r="N864" i="4"/>
  <c r="H864" i="4"/>
  <c r="B864" i="4"/>
  <c r="N863" i="4"/>
  <c r="H863" i="4"/>
  <c r="B863" i="4"/>
  <c r="N862" i="4"/>
  <c r="H862" i="4"/>
  <c r="B862" i="4"/>
  <c r="N861" i="4"/>
  <c r="H861" i="4"/>
  <c r="B861" i="4"/>
  <c r="N860" i="4"/>
  <c r="H860" i="4"/>
  <c r="B860" i="4"/>
  <c r="N859" i="4"/>
  <c r="H859" i="4"/>
  <c r="B859" i="4"/>
  <c r="OG124" i="1" l="1"/>
  <c r="OG127" i="1"/>
  <c r="OG126" i="1"/>
  <c r="OG128" i="1"/>
  <c r="OG119" i="1"/>
  <c r="OG125" i="1"/>
  <c r="OG121" i="1"/>
  <c r="OG123" i="1"/>
  <c r="OG122" i="1"/>
  <c r="OG120" i="1"/>
  <c r="OG118" i="1"/>
  <c r="OG117" i="1"/>
  <c r="AB71" i="1"/>
  <c r="FM70" i="1"/>
  <c r="EO70" i="1"/>
  <c r="AG72" i="1"/>
  <c r="AC72" i="1"/>
  <c r="AT72" i="1"/>
  <c r="AS72" i="1"/>
  <c r="AO72" i="1"/>
  <c r="GV72" i="1" s="1"/>
  <c r="AH72" i="1"/>
  <c r="AD72" i="1"/>
  <c r="AN72" i="1"/>
  <c r="AF72" i="1"/>
  <c r="AE72" i="1"/>
  <c r="P72" i="1"/>
  <c r="O72" i="1"/>
  <c r="N72" i="1"/>
  <c r="EV70" i="1"/>
  <c r="EW70" i="1"/>
  <c r="Y71" i="1"/>
  <c r="W71" i="1"/>
  <c r="EU71" i="1" s="1"/>
  <c r="X71" i="1"/>
  <c r="HX71" i="1"/>
  <c r="IH71" i="1"/>
  <c r="EN70" i="1"/>
  <c r="EP70" i="1"/>
  <c r="V71" i="1"/>
  <c r="OG86" i="1"/>
  <c r="OG85" i="1"/>
  <c r="OG87" i="1"/>
  <c r="OG88" i="1"/>
  <c r="OG89" i="1"/>
  <c r="OG90" i="1"/>
  <c r="OG91" i="1"/>
  <c r="OG92" i="1"/>
  <c r="OG93" i="1"/>
  <c r="OG94" i="1"/>
  <c r="OG95" i="1"/>
  <c r="OG96" i="1"/>
  <c r="OG97" i="1"/>
  <c r="OG98" i="1"/>
  <c r="OG99" i="1"/>
  <c r="OG100" i="1"/>
  <c r="OG101" i="1"/>
  <c r="OG102" i="1"/>
  <c r="OG103" i="1"/>
  <c r="OG104" i="1"/>
  <c r="OG105" i="1"/>
  <c r="OG106" i="1"/>
  <c r="OG107" i="1"/>
  <c r="OG108" i="1"/>
  <c r="OI6" i="1"/>
  <c r="OH12" i="1"/>
  <c r="H73" i="1"/>
  <c r="R938" i="4"/>
  <c r="R937" i="4"/>
  <c r="R936" i="4"/>
  <c r="R935" i="4"/>
  <c r="OH124" i="1" l="1"/>
  <c r="OH126" i="1"/>
  <c r="OH128" i="1"/>
  <c r="OH127" i="1"/>
  <c r="OH120" i="1"/>
  <c r="OH121" i="1"/>
  <c r="OH122" i="1"/>
  <c r="OH123" i="1"/>
  <c r="OH117" i="1"/>
  <c r="OH118" i="1"/>
  <c r="OH119" i="1"/>
  <c r="OH125" i="1"/>
  <c r="AB72" i="1"/>
  <c r="EO71" i="1"/>
  <c r="AD73" i="1"/>
  <c r="AC73" i="1"/>
  <c r="P73" i="1"/>
  <c r="O73" i="1"/>
  <c r="N73" i="1"/>
  <c r="AT73" i="1"/>
  <c r="AS73" i="1"/>
  <c r="AO73" i="1"/>
  <c r="GV73" i="1" s="1"/>
  <c r="AN73" i="1"/>
  <c r="AH73" i="1"/>
  <c r="AG73" i="1"/>
  <c r="AF73" i="1"/>
  <c r="AE73" i="1"/>
  <c r="EV71" i="1"/>
  <c r="EW71" i="1"/>
  <c r="W72" i="1"/>
  <c r="EU72" i="1" s="1"/>
  <c r="Y72" i="1"/>
  <c r="X72" i="1"/>
  <c r="HX72" i="1"/>
  <c r="IH72" i="1"/>
  <c r="EN71" i="1"/>
  <c r="EP71" i="1"/>
  <c r="V72" i="1"/>
  <c r="OH85" i="1"/>
  <c r="OH86" i="1"/>
  <c r="OH87" i="1"/>
  <c r="OH88" i="1"/>
  <c r="OH89" i="1"/>
  <c r="OH90" i="1"/>
  <c r="OH91" i="1"/>
  <c r="OH92" i="1"/>
  <c r="OH93" i="1"/>
  <c r="OH94" i="1"/>
  <c r="OH95" i="1"/>
  <c r="OH96" i="1"/>
  <c r="OH97" i="1"/>
  <c r="OH98" i="1"/>
  <c r="OH99" i="1"/>
  <c r="OH100" i="1"/>
  <c r="OH101" i="1"/>
  <c r="OH102" i="1"/>
  <c r="OH103" i="1"/>
  <c r="OH104" i="1"/>
  <c r="OH105" i="1"/>
  <c r="OH106" i="1"/>
  <c r="OH107" i="1"/>
  <c r="OH108" i="1"/>
  <c r="OI12" i="1"/>
  <c r="OJ6" i="1"/>
  <c r="H74" i="1"/>
  <c r="N937" i="4"/>
  <c r="N936" i="4"/>
  <c r="N934" i="4"/>
  <c r="N933" i="4"/>
  <c r="OI128" i="1" l="1"/>
  <c r="OI126" i="1"/>
  <c r="OI127" i="1"/>
  <c r="OI123" i="1"/>
  <c r="OI125" i="1"/>
  <c r="OI121" i="1"/>
  <c r="OI122" i="1"/>
  <c r="OI124" i="1"/>
  <c r="OI117" i="1"/>
  <c r="OI120" i="1"/>
  <c r="OI119" i="1"/>
  <c r="OI118" i="1"/>
  <c r="AB73" i="1"/>
  <c r="EO72" i="1"/>
  <c r="AT74" i="1"/>
  <c r="AS74" i="1"/>
  <c r="AO74" i="1"/>
  <c r="GV74" i="1" s="1"/>
  <c r="P74" i="1"/>
  <c r="AN74" i="1"/>
  <c r="AD74" i="1"/>
  <c r="AH74" i="1"/>
  <c r="AG74" i="1"/>
  <c r="AF74" i="1"/>
  <c r="AC74" i="1"/>
  <c r="AE74" i="1"/>
  <c r="O74" i="1"/>
  <c r="N74" i="1"/>
  <c r="EV72" i="1"/>
  <c r="EW72" i="1"/>
  <c r="Y73" i="1"/>
  <c r="X73" i="1"/>
  <c r="W73" i="1"/>
  <c r="EU73" i="1" s="1"/>
  <c r="HX73" i="1"/>
  <c r="IH73" i="1"/>
  <c r="EN72" i="1"/>
  <c r="EP72" i="1"/>
  <c r="V73" i="1"/>
  <c r="OI85" i="1"/>
  <c r="OI86" i="1"/>
  <c r="OI87" i="1"/>
  <c r="OI88" i="1"/>
  <c r="OI89" i="1"/>
  <c r="OI90" i="1"/>
  <c r="OI91" i="1"/>
  <c r="OI92" i="1"/>
  <c r="OI93" i="1"/>
  <c r="OI94" i="1"/>
  <c r="OI95" i="1"/>
  <c r="OI96" i="1"/>
  <c r="OI97" i="1"/>
  <c r="OI98" i="1"/>
  <c r="OI99" i="1"/>
  <c r="OI100" i="1"/>
  <c r="OI101" i="1"/>
  <c r="OI102" i="1"/>
  <c r="OI103" i="1"/>
  <c r="OI104" i="1"/>
  <c r="OI105" i="1"/>
  <c r="OI106" i="1"/>
  <c r="OI107" i="1"/>
  <c r="OI108" i="1"/>
  <c r="OJ12" i="1"/>
  <c r="OK6" i="1"/>
  <c r="H75" i="1"/>
  <c r="U920" i="4"/>
  <c r="U921" i="4" s="1"/>
  <c r="U922" i="4" s="1"/>
  <c r="AP59" i="1"/>
  <c r="L919" i="4"/>
  <c r="I927" i="4"/>
  <c r="I926" i="4"/>
  <c r="H927" i="4"/>
  <c r="H926" i="4"/>
  <c r="M937" i="4"/>
  <c r="K937" i="4"/>
  <c r="J937" i="4"/>
  <c r="G937" i="4"/>
  <c r="M936" i="4"/>
  <c r="K936" i="4"/>
  <c r="J936" i="4"/>
  <c r="G936" i="4"/>
  <c r="M934" i="4"/>
  <c r="K934" i="4"/>
  <c r="J934" i="4"/>
  <c r="G934" i="4"/>
  <c r="M933" i="4"/>
  <c r="K933" i="4"/>
  <c r="J933" i="4"/>
  <c r="G933" i="4"/>
  <c r="OJ125" i="1" l="1"/>
  <c r="OJ128" i="1"/>
  <c r="OJ126" i="1"/>
  <c r="OJ127" i="1"/>
  <c r="OJ118" i="1"/>
  <c r="OJ119" i="1"/>
  <c r="OJ123" i="1"/>
  <c r="OJ124" i="1"/>
  <c r="OJ122" i="1"/>
  <c r="OJ117" i="1"/>
  <c r="OJ121" i="1"/>
  <c r="OJ120" i="1"/>
  <c r="AB74" i="1"/>
  <c r="FM73" i="1"/>
  <c r="EO73" i="1"/>
  <c r="AP65" i="1"/>
  <c r="AP66" i="1"/>
  <c r="AP67" i="1"/>
  <c r="AP68" i="1"/>
  <c r="AP69" i="1"/>
  <c r="AP70" i="1"/>
  <c r="AP71" i="1"/>
  <c r="AP72" i="1"/>
  <c r="AP73" i="1"/>
  <c r="AP74" i="1"/>
  <c r="P75" i="1"/>
  <c r="O75" i="1"/>
  <c r="N75" i="1"/>
  <c r="AT75" i="1"/>
  <c r="AS75" i="1"/>
  <c r="AP75" i="1"/>
  <c r="AO75" i="1"/>
  <c r="GV75" i="1" s="1"/>
  <c r="AN75" i="1"/>
  <c r="AH75" i="1"/>
  <c r="AG75" i="1"/>
  <c r="AF75" i="1"/>
  <c r="AE75" i="1"/>
  <c r="AD75" i="1"/>
  <c r="AC75" i="1"/>
  <c r="EV73" i="1"/>
  <c r="EW73" i="1"/>
  <c r="Y74" i="1"/>
  <c r="X74" i="1"/>
  <c r="W74" i="1"/>
  <c r="EU74" i="1" s="1"/>
  <c r="HX74" i="1"/>
  <c r="IH74" i="1"/>
  <c r="EP73" i="1"/>
  <c r="EN73" i="1"/>
  <c r="V74" i="1"/>
  <c r="OJ85" i="1"/>
  <c r="OJ86" i="1"/>
  <c r="OJ87" i="1"/>
  <c r="OJ88" i="1"/>
  <c r="OJ89" i="1"/>
  <c r="OJ90" i="1"/>
  <c r="OJ91" i="1"/>
  <c r="OJ92" i="1"/>
  <c r="OJ93" i="1"/>
  <c r="OJ94" i="1"/>
  <c r="OJ95" i="1"/>
  <c r="OJ96" i="1"/>
  <c r="OJ97" i="1"/>
  <c r="OJ98" i="1"/>
  <c r="OJ99" i="1"/>
  <c r="OJ100" i="1"/>
  <c r="OJ101" i="1"/>
  <c r="OJ102" i="1"/>
  <c r="OJ103" i="1"/>
  <c r="OJ104" i="1"/>
  <c r="OJ105" i="1"/>
  <c r="OJ106" i="1"/>
  <c r="OJ107" i="1"/>
  <c r="OJ108" i="1"/>
  <c r="OK12" i="1"/>
  <c r="OL6" i="1"/>
  <c r="S59" i="1"/>
  <c r="Q59" i="1"/>
  <c r="H76" i="1"/>
  <c r="R59" i="1"/>
  <c r="U923" i="4"/>
  <c r="U924" i="4" s="1"/>
  <c r="U925" i="4" s="1"/>
  <c r="U926" i="4" s="1"/>
  <c r="U927" i="4" s="1"/>
  <c r="U928" i="4" s="1"/>
  <c r="U929" i="4" s="1"/>
  <c r="U930" i="4" s="1"/>
  <c r="L920" i="4"/>
  <c r="L922" i="4"/>
  <c r="L921" i="4"/>
  <c r="FW117" i="1" l="1"/>
  <c r="FW118" i="1"/>
  <c r="FW119" i="1"/>
  <c r="FW120" i="1"/>
  <c r="FW121" i="1"/>
  <c r="FW122" i="1"/>
  <c r="FW123" i="1"/>
  <c r="FW124" i="1"/>
  <c r="FW125" i="1"/>
  <c r="FW126" i="1"/>
  <c r="FW127" i="1"/>
  <c r="FW128" i="1"/>
  <c r="FZ117" i="1"/>
  <c r="FZ118" i="1"/>
  <c r="FZ119" i="1"/>
  <c r="FZ120" i="1"/>
  <c r="FZ121" i="1"/>
  <c r="FZ122" i="1"/>
  <c r="FZ123" i="1"/>
  <c r="FZ124" i="1"/>
  <c r="FZ125" i="1"/>
  <c r="FZ126" i="1"/>
  <c r="FZ127" i="1"/>
  <c r="FZ128" i="1"/>
  <c r="OK124" i="1"/>
  <c r="OK126" i="1"/>
  <c r="OK127" i="1"/>
  <c r="OK128" i="1"/>
  <c r="OK123" i="1"/>
  <c r="OK120" i="1"/>
  <c r="OK122" i="1"/>
  <c r="OK125" i="1"/>
  <c r="OK119" i="1"/>
  <c r="OK121" i="1"/>
  <c r="OK118" i="1"/>
  <c r="OK117" i="1"/>
  <c r="AB75" i="1"/>
  <c r="FM74" i="1"/>
  <c r="EO74" i="1"/>
  <c r="Q75" i="1"/>
  <c r="S75" i="1"/>
  <c r="R75" i="1"/>
  <c r="Q65" i="1"/>
  <c r="Q66" i="1"/>
  <c r="Q67" i="1"/>
  <c r="Q68" i="1"/>
  <c r="Q69" i="1"/>
  <c r="Q70" i="1"/>
  <c r="Q71" i="1"/>
  <c r="Q72" i="1"/>
  <c r="Q73" i="1"/>
  <c r="Q74" i="1"/>
  <c r="R65" i="1"/>
  <c r="R66" i="1"/>
  <c r="R67" i="1"/>
  <c r="R68" i="1"/>
  <c r="R69" i="1"/>
  <c r="R70" i="1"/>
  <c r="R71" i="1"/>
  <c r="R72" i="1"/>
  <c r="R73" i="1"/>
  <c r="R74" i="1"/>
  <c r="S65" i="1"/>
  <c r="S66" i="1"/>
  <c r="S67" i="1"/>
  <c r="S68" i="1"/>
  <c r="S69" i="1"/>
  <c r="S70" i="1"/>
  <c r="S71" i="1"/>
  <c r="S72" i="1"/>
  <c r="S73" i="1"/>
  <c r="S74" i="1"/>
  <c r="AT76" i="1"/>
  <c r="AS76" i="1"/>
  <c r="AP76" i="1"/>
  <c r="AO76" i="1"/>
  <c r="GV76" i="1" s="1"/>
  <c r="AN76" i="1"/>
  <c r="AH76" i="1"/>
  <c r="AG76" i="1"/>
  <c r="AF76" i="1"/>
  <c r="AE76" i="1"/>
  <c r="AD76" i="1"/>
  <c r="AC76" i="1"/>
  <c r="S76" i="1"/>
  <c r="R76" i="1"/>
  <c r="Q76" i="1"/>
  <c r="P76" i="1"/>
  <c r="O76" i="1"/>
  <c r="N76" i="1"/>
  <c r="EV74" i="1"/>
  <c r="EW74" i="1"/>
  <c r="Y75" i="1"/>
  <c r="X75" i="1"/>
  <c r="W75" i="1"/>
  <c r="EU75" i="1" s="1"/>
  <c r="HX75" i="1"/>
  <c r="IH75" i="1"/>
  <c r="EP74" i="1"/>
  <c r="EN74" i="1"/>
  <c r="V75" i="1"/>
  <c r="OK86" i="1"/>
  <c r="OK85" i="1"/>
  <c r="OK87" i="1"/>
  <c r="OK88" i="1"/>
  <c r="OK89" i="1"/>
  <c r="OK90" i="1"/>
  <c r="OK91" i="1"/>
  <c r="OK92" i="1"/>
  <c r="OK93" i="1"/>
  <c r="OK94" i="1"/>
  <c r="OK95" i="1"/>
  <c r="OK96" i="1"/>
  <c r="OK97" i="1"/>
  <c r="OK98" i="1"/>
  <c r="OK99" i="1"/>
  <c r="OK100" i="1"/>
  <c r="OK101" i="1"/>
  <c r="OK102" i="1"/>
  <c r="OK103" i="1"/>
  <c r="OK104" i="1"/>
  <c r="OK105" i="1"/>
  <c r="OK106" i="1"/>
  <c r="OK107" i="1"/>
  <c r="OK108" i="1"/>
  <c r="OL12" i="1"/>
  <c r="OM6" i="1"/>
  <c r="L929" i="4"/>
  <c r="L928" i="4"/>
  <c r="L927" i="4"/>
  <c r="L924" i="4"/>
  <c r="U931" i="4"/>
  <c r="U932" i="4" s="1"/>
  <c r="U933" i="4" s="1"/>
  <c r="U934" i="4" s="1"/>
  <c r="U935" i="4" s="1"/>
  <c r="U936" i="4" s="1"/>
  <c r="U937" i="4" s="1"/>
  <c r="U938" i="4" s="1"/>
  <c r="L930" i="4"/>
  <c r="L926" i="4"/>
  <c r="L925" i="4"/>
  <c r="L923" i="4"/>
  <c r="FY128" i="1" l="1"/>
  <c r="FX128" i="1"/>
  <c r="FY127" i="1"/>
  <c r="FX127" i="1"/>
  <c r="FY126" i="1"/>
  <c r="FX126" i="1"/>
  <c r="FY125" i="1"/>
  <c r="FX125" i="1"/>
  <c r="FY124" i="1"/>
  <c r="FX124" i="1"/>
  <c r="FX123" i="1"/>
  <c r="FY123" i="1"/>
  <c r="FX122" i="1"/>
  <c r="FY122" i="1"/>
  <c r="FY121" i="1"/>
  <c r="FX121" i="1"/>
  <c r="OL127" i="1"/>
  <c r="OL126" i="1"/>
  <c r="OL123" i="1"/>
  <c r="OL128" i="1"/>
  <c r="OL124" i="1"/>
  <c r="OL125" i="1"/>
  <c r="OL122" i="1"/>
  <c r="OL121" i="1"/>
  <c r="OL120" i="1"/>
  <c r="OL118" i="1"/>
  <c r="OL117" i="1"/>
  <c r="OL119" i="1"/>
  <c r="FY120" i="1"/>
  <c r="FX120" i="1"/>
  <c r="FY119" i="1"/>
  <c r="FX119" i="1"/>
  <c r="FY118" i="1"/>
  <c r="FX118" i="1"/>
  <c r="FY117" i="1"/>
  <c r="FX117" i="1"/>
  <c r="AB76" i="1"/>
  <c r="FM75" i="1"/>
  <c r="EO75" i="1"/>
  <c r="EV75" i="1"/>
  <c r="EW75" i="1"/>
  <c r="Y76" i="1"/>
  <c r="X76" i="1"/>
  <c r="W76" i="1"/>
  <c r="EU76" i="1" s="1"/>
  <c r="HX76" i="1"/>
  <c r="IH76" i="1"/>
  <c r="EP75" i="1"/>
  <c r="EN75" i="1"/>
  <c r="V76" i="1"/>
  <c r="OL85" i="1"/>
  <c r="OL86" i="1"/>
  <c r="OL87" i="1"/>
  <c r="OL88" i="1"/>
  <c r="OL89" i="1"/>
  <c r="OL90" i="1"/>
  <c r="OL91" i="1"/>
  <c r="OL92" i="1"/>
  <c r="OL93" i="1"/>
  <c r="OL94" i="1"/>
  <c r="OL95" i="1"/>
  <c r="OL96" i="1"/>
  <c r="OL97" i="1"/>
  <c r="OL98" i="1"/>
  <c r="OL99" i="1"/>
  <c r="OL100" i="1"/>
  <c r="OL101" i="1"/>
  <c r="OL102" i="1"/>
  <c r="OL103" i="1"/>
  <c r="OL104" i="1"/>
  <c r="OL105" i="1"/>
  <c r="OL106" i="1"/>
  <c r="OL107" i="1"/>
  <c r="OL108" i="1"/>
  <c r="OM12" i="1"/>
  <c r="ON6" i="1"/>
  <c r="L931" i="4"/>
  <c r="L932" i="4"/>
  <c r="OM124" i="1" l="1"/>
  <c r="OM125" i="1"/>
  <c r="OM128" i="1"/>
  <c r="OM127" i="1"/>
  <c r="OM126" i="1"/>
  <c r="OM120" i="1"/>
  <c r="OM119" i="1"/>
  <c r="OM122" i="1"/>
  <c r="OM123" i="1"/>
  <c r="OM117" i="1"/>
  <c r="OM118" i="1"/>
  <c r="OM121" i="1"/>
  <c r="FM76" i="1"/>
  <c r="EO76" i="1"/>
  <c r="EV76" i="1"/>
  <c r="EW76" i="1"/>
  <c r="EP76" i="1"/>
  <c r="EN76" i="1"/>
  <c r="OM85" i="1"/>
  <c r="OM86" i="1"/>
  <c r="OM87" i="1"/>
  <c r="OM88" i="1"/>
  <c r="OM89" i="1"/>
  <c r="OM90" i="1"/>
  <c r="OM91" i="1"/>
  <c r="OM92" i="1"/>
  <c r="OM93" i="1"/>
  <c r="OM94" i="1"/>
  <c r="OM95" i="1"/>
  <c r="OM96" i="1"/>
  <c r="OM97" i="1"/>
  <c r="OM98" i="1"/>
  <c r="OM99" i="1"/>
  <c r="OM100" i="1"/>
  <c r="OM101" i="1"/>
  <c r="OM102" i="1"/>
  <c r="OM103" i="1"/>
  <c r="OM104" i="1"/>
  <c r="OM105" i="1"/>
  <c r="OM106" i="1"/>
  <c r="OM107" i="1"/>
  <c r="OM108" i="1"/>
  <c r="ON12" i="1"/>
  <c r="OO6" i="1"/>
  <c r="L933" i="4"/>
  <c r="ON127" i="1" l="1"/>
  <c r="ON126" i="1"/>
  <c r="ON128" i="1"/>
  <c r="ON120" i="1"/>
  <c r="ON125" i="1"/>
  <c r="ON122" i="1"/>
  <c r="ON119" i="1"/>
  <c r="ON123" i="1"/>
  <c r="ON124" i="1"/>
  <c r="ON117" i="1"/>
  <c r="ON118" i="1"/>
  <c r="ON121" i="1"/>
  <c r="ON85" i="1"/>
  <c r="ON86" i="1"/>
  <c r="ON87" i="1"/>
  <c r="ON88" i="1"/>
  <c r="ON89" i="1"/>
  <c r="ON90" i="1"/>
  <c r="ON91" i="1"/>
  <c r="ON92" i="1"/>
  <c r="ON93" i="1"/>
  <c r="ON94" i="1"/>
  <c r="ON95" i="1"/>
  <c r="ON96" i="1"/>
  <c r="ON97" i="1"/>
  <c r="ON98" i="1"/>
  <c r="ON99" i="1"/>
  <c r="ON100" i="1"/>
  <c r="ON101" i="1"/>
  <c r="ON102" i="1"/>
  <c r="ON103" i="1"/>
  <c r="ON104" i="1"/>
  <c r="ON105" i="1"/>
  <c r="ON106" i="1"/>
  <c r="ON107" i="1"/>
  <c r="ON108" i="1"/>
  <c r="OO12" i="1"/>
  <c r="OP6" i="1"/>
  <c r="L934" i="4"/>
  <c r="OO127" i="1" l="1"/>
  <c r="OO128" i="1"/>
  <c r="OO126" i="1"/>
  <c r="OO122" i="1"/>
  <c r="OO119" i="1"/>
  <c r="OO123" i="1"/>
  <c r="OO121" i="1"/>
  <c r="OO125" i="1"/>
  <c r="OO124" i="1"/>
  <c r="OO117" i="1"/>
  <c r="OO120" i="1"/>
  <c r="OO118" i="1"/>
  <c r="OO85" i="1"/>
  <c r="OO86" i="1"/>
  <c r="OO87" i="1"/>
  <c r="OO88" i="1"/>
  <c r="OO89" i="1"/>
  <c r="OO90" i="1"/>
  <c r="OO91" i="1"/>
  <c r="OO92" i="1"/>
  <c r="OO93" i="1"/>
  <c r="OO94" i="1"/>
  <c r="OO95" i="1"/>
  <c r="OO96" i="1"/>
  <c r="OO97" i="1"/>
  <c r="OO98" i="1"/>
  <c r="OO99" i="1"/>
  <c r="OO100" i="1"/>
  <c r="OO101" i="1"/>
  <c r="OO102" i="1"/>
  <c r="OO103" i="1"/>
  <c r="OO104" i="1"/>
  <c r="OO105" i="1"/>
  <c r="OO106" i="1"/>
  <c r="OO107" i="1"/>
  <c r="OO108" i="1"/>
  <c r="OP12" i="1"/>
  <c r="OQ6" i="1"/>
  <c r="L935" i="4"/>
  <c r="OP128" i="1" l="1"/>
  <c r="OP125" i="1"/>
  <c r="OP126" i="1"/>
  <c r="OP127" i="1"/>
  <c r="OP123" i="1"/>
  <c r="OP121" i="1"/>
  <c r="OP118" i="1"/>
  <c r="OP124" i="1"/>
  <c r="OP122" i="1"/>
  <c r="OP120" i="1"/>
  <c r="OP119" i="1"/>
  <c r="OP117" i="1"/>
  <c r="OP86" i="1"/>
  <c r="OP85" i="1"/>
  <c r="OP87" i="1"/>
  <c r="OP88" i="1"/>
  <c r="OP89" i="1"/>
  <c r="OP90" i="1"/>
  <c r="OP91" i="1"/>
  <c r="OP92" i="1"/>
  <c r="OP93" i="1"/>
  <c r="OP94" i="1"/>
  <c r="OP95" i="1"/>
  <c r="OP96" i="1"/>
  <c r="OP97" i="1"/>
  <c r="OP98" i="1"/>
  <c r="OP99" i="1"/>
  <c r="OP100" i="1"/>
  <c r="OP101" i="1"/>
  <c r="OP102" i="1"/>
  <c r="OP103" i="1"/>
  <c r="OP104" i="1"/>
  <c r="OP105" i="1"/>
  <c r="OP106" i="1"/>
  <c r="OP107" i="1"/>
  <c r="OP108" i="1"/>
  <c r="OR6" i="1"/>
  <c r="OQ12" i="1"/>
  <c r="L936" i="4"/>
  <c r="OQ124" i="1" l="1"/>
  <c r="OQ125" i="1"/>
  <c r="OQ126" i="1"/>
  <c r="OQ128" i="1"/>
  <c r="OQ127" i="1"/>
  <c r="OQ119" i="1"/>
  <c r="OQ122" i="1"/>
  <c r="OQ123" i="1"/>
  <c r="OQ118" i="1"/>
  <c r="OQ121" i="1"/>
  <c r="OQ117" i="1"/>
  <c r="OQ120" i="1"/>
  <c r="OQ86" i="1"/>
  <c r="OQ85" i="1"/>
  <c r="OQ87" i="1"/>
  <c r="OQ88" i="1"/>
  <c r="OQ89" i="1"/>
  <c r="OQ90" i="1"/>
  <c r="OQ91" i="1"/>
  <c r="OQ92" i="1"/>
  <c r="OQ93" i="1"/>
  <c r="OQ94" i="1"/>
  <c r="OQ95" i="1"/>
  <c r="OQ96" i="1"/>
  <c r="OQ97" i="1"/>
  <c r="OQ98" i="1"/>
  <c r="OQ99" i="1"/>
  <c r="OQ100" i="1"/>
  <c r="OQ101" i="1"/>
  <c r="OQ102" i="1"/>
  <c r="OQ103" i="1"/>
  <c r="OQ104" i="1"/>
  <c r="OQ105" i="1"/>
  <c r="OQ106" i="1"/>
  <c r="OQ107" i="1"/>
  <c r="OQ108" i="1"/>
  <c r="OS6" i="1"/>
  <c r="OR12" i="1"/>
  <c r="L938" i="4"/>
  <c r="L937" i="4"/>
  <c r="OR126" i="1" l="1"/>
  <c r="OR128" i="1"/>
  <c r="OR124" i="1"/>
  <c r="OR127" i="1"/>
  <c r="OR122" i="1"/>
  <c r="OR120" i="1"/>
  <c r="OR121" i="1"/>
  <c r="OR123" i="1"/>
  <c r="OR125" i="1"/>
  <c r="OR119" i="1"/>
  <c r="OR118" i="1"/>
  <c r="OR117" i="1"/>
  <c r="OR86" i="1"/>
  <c r="OR85" i="1"/>
  <c r="OR87" i="1"/>
  <c r="OR88" i="1"/>
  <c r="OR89" i="1"/>
  <c r="OR90" i="1"/>
  <c r="OR91" i="1"/>
  <c r="OR92" i="1"/>
  <c r="OR93" i="1"/>
  <c r="OR94" i="1"/>
  <c r="OR95" i="1"/>
  <c r="OR96" i="1"/>
  <c r="OR97" i="1"/>
  <c r="OR98" i="1"/>
  <c r="OR99" i="1"/>
  <c r="OR100" i="1"/>
  <c r="OR101" i="1"/>
  <c r="OR102" i="1"/>
  <c r="OR103" i="1"/>
  <c r="OR104" i="1"/>
  <c r="OR105" i="1"/>
  <c r="OR106" i="1"/>
  <c r="OR107" i="1"/>
  <c r="OR108" i="1"/>
  <c r="OT6" i="1"/>
  <c r="OS12" i="1"/>
  <c r="XQ13" i="1"/>
  <c r="XP13" i="1"/>
  <c r="XO13" i="1"/>
  <c r="XO130" i="1" s="1"/>
  <c r="DE38" i="1"/>
  <c r="DE37" i="1"/>
  <c r="DJ13" i="1"/>
  <c r="DJ130" i="1" s="1"/>
  <c r="DI13" i="1"/>
  <c r="DI130" i="1" s="1"/>
  <c r="DG13" i="1"/>
  <c r="DG130" i="1" s="1"/>
  <c r="DF13" i="1"/>
  <c r="DF14" i="1" s="1"/>
  <c r="DH13" i="1"/>
  <c r="DH14" i="1" s="1"/>
  <c r="DD13" i="1"/>
  <c r="DD14" i="1" s="1"/>
  <c r="DE13" i="1"/>
  <c r="DE14" i="1" s="1"/>
  <c r="G173" i="7"/>
  <c r="G173" i="6"/>
  <c r="G173" i="8"/>
  <c r="D4" i="8"/>
  <c r="D4" i="6"/>
  <c r="D4" i="7"/>
  <c r="XP123" i="1" l="1"/>
  <c r="XP119" i="1"/>
  <c r="XP128" i="1"/>
  <c r="XP126" i="1"/>
  <c r="XP121" i="1"/>
  <c r="XP118" i="1"/>
  <c r="XP120" i="1"/>
  <c r="XP127" i="1"/>
  <c r="XP125" i="1"/>
  <c r="XP122" i="1"/>
  <c r="XP117" i="1"/>
  <c r="XP124" i="1"/>
  <c r="XQ128" i="1"/>
  <c r="XQ123" i="1"/>
  <c r="XQ125" i="1"/>
  <c r="XQ118" i="1"/>
  <c r="XQ120" i="1"/>
  <c r="XQ117" i="1"/>
  <c r="XQ122" i="1"/>
  <c r="XQ127" i="1"/>
  <c r="XQ124" i="1"/>
  <c r="XQ119" i="1"/>
  <c r="XQ126" i="1"/>
  <c r="XQ121" i="1"/>
  <c r="OS128" i="1"/>
  <c r="OS127" i="1"/>
  <c r="OS124" i="1"/>
  <c r="OS121" i="1"/>
  <c r="OS125" i="1"/>
  <c r="OS122" i="1"/>
  <c r="OS120" i="1"/>
  <c r="OS123" i="1"/>
  <c r="OS126" i="1"/>
  <c r="OS118" i="1"/>
  <c r="OS119" i="1"/>
  <c r="OS117" i="1"/>
  <c r="OS85" i="1"/>
  <c r="OS86" i="1"/>
  <c r="OS87" i="1"/>
  <c r="OS88" i="1"/>
  <c r="OS89" i="1"/>
  <c r="OS90" i="1"/>
  <c r="OS91" i="1"/>
  <c r="OS92" i="1"/>
  <c r="OS93" i="1"/>
  <c r="OS94" i="1"/>
  <c r="OS95" i="1"/>
  <c r="OS96" i="1"/>
  <c r="OS97" i="1"/>
  <c r="OS98" i="1"/>
  <c r="OS99" i="1"/>
  <c r="OS100" i="1"/>
  <c r="OS101" i="1"/>
  <c r="OS102" i="1"/>
  <c r="OS103" i="1"/>
  <c r="OS104" i="1"/>
  <c r="OS105" i="1"/>
  <c r="OS106" i="1"/>
  <c r="OS107" i="1"/>
  <c r="OS108" i="1"/>
  <c r="OT12" i="1"/>
  <c r="OU6" i="1"/>
  <c r="XP108" i="1"/>
  <c r="XP107" i="1"/>
  <c r="XP105" i="1"/>
  <c r="XP103" i="1"/>
  <c r="XP106" i="1"/>
  <c r="XP101" i="1"/>
  <c r="XP104" i="1"/>
  <c r="XP100" i="1"/>
  <c r="XP102" i="1"/>
  <c r="XP99" i="1"/>
  <c r="XP94" i="1"/>
  <c r="XP96" i="1"/>
  <c r="XP97" i="1"/>
  <c r="XP98" i="1"/>
  <c r="XP95" i="1"/>
  <c r="XP90" i="1"/>
  <c r="XP92" i="1"/>
  <c r="XP93" i="1"/>
  <c r="XP89" i="1"/>
  <c r="XP88" i="1"/>
  <c r="XP91" i="1"/>
  <c r="XP87" i="1"/>
  <c r="XP86" i="1"/>
  <c r="XP85" i="1"/>
  <c r="XQ108" i="1"/>
  <c r="XQ107" i="1"/>
  <c r="XQ106" i="1"/>
  <c r="XQ105" i="1"/>
  <c r="XQ104" i="1"/>
  <c r="XQ101" i="1"/>
  <c r="XQ103" i="1"/>
  <c r="XQ100" i="1"/>
  <c r="XQ102" i="1"/>
  <c r="XQ99" i="1"/>
  <c r="XQ94" i="1"/>
  <c r="XQ96" i="1"/>
  <c r="XQ95" i="1"/>
  <c r="XQ97" i="1"/>
  <c r="XQ98" i="1"/>
  <c r="XQ90" i="1"/>
  <c r="XQ92" i="1"/>
  <c r="XQ93" i="1"/>
  <c r="XQ88" i="1"/>
  <c r="XQ91" i="1"/>
  <c r="XQ87" i="1"/>
  <c r="XQ86" i="1"/>
  <c r="XQ85" i="1"/>
  <c r="XQ89" i="1"/>
  <c r="XP130" i="1"/>
  <c r="XQ130" i="1"/>
  <c r="AS176" i="7"/>
  <c r="X176" i="7"/>
  <c r="FP176" i="7"/>
  <c r="EU176" i="7"/>
  <c r="DZ176" i="7"/>
  <c r="DE176" i="7"/>
  <c r="CJ176" i="7"/>
  <c r="BO176" i="7"/>
  <c r="X176" i="8"/>
  <c r="FP176" i="8"/>
  <c r="EU176" i="8"/>
  <c r="DZ176" i="8"/>
  <c r="DE176" i="8"/>
  <c r="CJ176" i="8"/>
  <c r="BO176" i="8"/>
  <c r="AS176" i="8"/>
  <c r="BO176" i="6"/>
  <c r="AS176" i="6"/>
  <c r="X176" i="6"/>
  <c r="FP176" i="6"/>
  <c r="EU176" i="6"/>
  <c r="DZ176" i="6"/>
  <c r="DE176" i="6"/>
  <c r="CJ176" i="6"/>
  <c r="XP14" i="1"/>
  <c r="XP17" i="1" s="1"/>
  <c r="XP18" i="1" s="1" a="1"/>
  <c r="XP18" i="1" s="1"/>
  <c r="XQ14" i="1"/>
  <c r="XQ17" i="1" s="1"/>
  <c r="XQ18" i="1" s="1" a="1"/>
  <c r="XQ18" i="1" s="1"/>
  <c r="XO14" i="1"/>
  <c r="XO17" i="1" s="1"/>
  <c r="XO18" i="1" s="1" a="1"/>
  <c r="XO18" i="1" s="1"/>
  <c r="DI14" i="1"/>
  <c r="DJ14" i="1"/>
  <c r="DG14" i="1"/>
  <c r="DG17" i="1" s="1"/>
  <c r="DG18" i="1" s="1" a="1"/>
  <c r="DG18" i="1" s="1"/>
  <c r="DE130" i="1"/>
  <c r="DD130" i="1"/>
  <c r="DH130" i="1"/>
  <c r="DF130" i="1"/>
  <c r="OT125" i="1" l="1"/>
  <c r="OT126" i="1"/>
  <c r="OT128" i="1"/>
  <c r="OT123" i="1"/>
  <c r="OT120" i="1"/>
  <c r="OT118" i="1"/>
  <c r="OT122" i="1"/>
  <c r="OT127" i="1"/>
  <c r="OT124" i="1"/>
  <c r="OT117" i="1"/>
  <c r="OT121" i="1"/>
  <c r="OT119" i="1"/>
  <c r="OT85" i="1"/>
  <c r="OT86" i="1"/>
  <c r="OT87" i="1"/>
  <c r="OT88" i="1"/>
  <c r="OT89" i="1"/>
  <c r="OT90" i="1"/>
  <c r="OT91" i="1"/>
  <c r="OT92" i="1"/>
  <c r="OT93" i="1"/>
  <c r="OT94" i="1"/>
  <c r="OT95" i="1"/>
  <c r="OT96" i="1"/>
  <c r="OT97" i="1"/>
  <c r="OT98" i="1"/>
  <c r="OT99" i="1"/>
  <c r="OT100" i="1"/>
  <c r="OT101" i="1"/>
  <c r="OT102" i="1"/>
  <c r="OT103" i="1"/>
  <c r="OT104" i="1"/>
  <c r="OT105" i="1"/>
  <c r="OT106" i="1"/>
  <c r="OT107" i="1"/>
  <c r="OT108" i="1"/>
  <c r="OU12" i="1"/>
  <c r="OV6" i="1"/>
  <c r="DG51" i="1"/>
  <c r="DG55" i="1"/>
  <c r="DG53" i="1"/>
  <c r="OU124" i="1" l="1"/>
  <c r="OU128" i="1"/>
  <c r="OU126" i="1"/>
  <c r="OU127" i="1"/>
  <c r="OU119" i="1"/>
  <c r="OU121" i="1"/>
  <c r="OU123" i="1"/>
  <c r="OU125" i="1"/>
  <c r="OU122" i="1"/>
  <c r="OU117" i="1"/>
  <c r="OU118" i="1"/>
  <c r="OU120" i="1"/>
  <c r="OU86" i="1"/>
  <c r="OU85" i="1"/>
  <c r="OU87" i="1"/>
  <c r="OU88" i="1"/>
  <c r="OU89" i="1"/>
  <c r="OU90" i="1"/>
  <c r="OU91" i="1"/>
  <c r="OU92" i="1"/>
  <c r="OU93" i="1"/>
  <c r="OU94" i="1"/>
  <c r="OU95" i="1"/>
  <c r="OU96" i="1"/>
  <c r="OU97" i="1"/>
  <c r="OU98" i="1"/>
  <c r="OU99" i="1"/>
  <c r="OU100" i="1"/>
  <c r="OU101" i="1"/>
  <c r="OU102" i="1"/>
  <c r="OU103" i="1"/>
  <c r="OU104" i="1"/>
  <c r="OU105" i="1"/>
  <c r="OU106" i="1"/>
  <c r="OU107" i="1"/>
  <c r="OU108" i="1"/>
  <c r="OV12" i="1"/>
  <c r="OW6" i="1"/>
  <c r="D26" i="1"/>
  <c r="D25" i="1"/>
  <c r="D24" i="1"/>
  <c r="D13" i="1"/>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46" i="6"/>
  <c r="B845" i="6"/>
  <c r="B844" i="6"/>
  <c r="B843" i="6"/>
  <c r="B842" i="6"/>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8"/>
  <c r="B811" i="7"/>
  <c r="B811" i="6"/>
  <c r="B811" i="4"/>
  <c r="D4" i="4"/>
  <c r="D29" i="4"/>
  <c r="U324" i="8"/>
  <c r="AA324" i="8" s="1"/>
  <c r="AG324" i="8" s="1"/>
  <c r="I324" i="8"/>
  <c r="U323" i="8"/>
  <c r="AA323" i="8" s="1"/>
  <c r="AG323" i="8" s="1"/>
  <c r="I323" i="8"/>
  <c r="U324" i="7"/>
  <c r="AA324" i="7" s="1"/>
  <c r="AG324" i="7" s="1"/>
  <c r="I324" i="7"/>
  <c r="U323" i="7"/>
  <c r="AA323" i="7" s="1"/>
  <c r="AG323" i="7" s="1"/>
  <c r="I323" i="7"/>
  <c r="U324" i="6"/>
  <c r="AA324" i="6" s="1"/>
  <c r="AG324" i="6" s="1"/>
  <c r="I324" i="6"/>
  <c r="U323" i="6"/>
  <c r="AA323" i="6" s="1"/>
  <c r="AG323" i="6" s="1"/>
  <c r="I323" i="6"/>
  <c r="N324" i="4"/>
  <c r="T324" i="4" s="1"/>
  <c r="Z324" i="4" s="1"/>
  <c r="AF324" i="4" s="1"/>
  <c r="AL324" i="4" s="1"/>
  <c r="AQ324" i="4" s="1"/>
  <c r="AV324" i="4" s="1"/>
  <c r="BA324" i="4" s="1"/>
  <c r="BF324" i="4" s="1"/>
  <c r="BK324" i="4" s="1"/>
  <c r="M324" i="4"/>
  <c r="S324" i="4" s="1"/>
  <c r="Y324" i="4" s="1"/>
  <c r="AE324" i="4" s="1"/>
  <c r="AK324" i="4" s="1"/>
  <c r="AP324" i="4" s="1"/>
  <c r="AU324" i="4" s="1"/>
  <c r="AZ324" i="4" s="1"/>
  <c r="BE324" i="4" s="1"/>
  <c r="BJ324" i="4" s="1"/>
  <c r="L324" i="4"/>
  <c r="R324" i="4" s="1"/>
  <c r="X324" i="4" s="1"/>
  <c r="AD324" i="4" s="1"/>
  <c r="AJ324" i="4" s="1"/>
  <c r="AN324" i="4" s="1"/>
  <c r="K324" i="4"/>
  <c r="Q324" i="4" s="1"/>
  <c r="W324" i="4" s="1"/>
  <c r="AC324" i="4" s="1"/>
  <c r="AI324" i="4" s="1"/>
  <c r="AM324" i="4" s="1"/>
  <c r="AR324" i="4" s="1"/>
  <c r="AW324" i="4" s="1"/>
  <c r="BB324" i="4" s="1"/>
  <c r="BG324" i="4" s="1"/>
  <c r="J324" i="4"/>
  <c r="P324" i="4" s="1"/>
  <c r="V324" i="4" s="1"/>
  <c r="AB324" i="4" s="1"/>
  <c r="AH324" i="4" s="1"/>
  <c r="I324" i="4"/>
  <c r="O324" i="4" s="1"/>
  <c r="U324" i="4" s="1"/>
  <c r="AA324" i="4" s="1"/>
  <c r="AG324" i="4" s="1"/>
  <c r="N323" i="4"/>
  <c r="T323" i="4" s="1"/>
  <c r="Z323" i="4" s="1"/>
  <c r="AF323" i="4" s="1"/>
  <c r="AL323" i="4" s="1"/>
  <c r="AQ323" i="4" s="1"/>
  <c r="AV323" i="4" s="1"/>
  <c r="BA323" i="4" s="1"/>
  <c r="BF323" i="4" s="1"/>
  <c r="BK323" i="4" s="1"/>
  <c r="M323" i="4"/>
  <c r="S323" i="4" s="1"/>
  <c r="Y323" i="4" s="1"/>
  <c r="AE323" i="4" s="1"/>
  <c r="AK323" i="4" s="1"/>
  <c r="AP323" i="4" s="1"/>
  <c r="AU323" i="4" s="1"/>
  <c r="AZ323" i="4" s="1"/>
  <c r="BE323" i="4" s="1"/>
  <c r="BJ323" i="4" s="1"/>
  <c r="L323" i="4"/>
  <c r="R323" i="4" s="1"/>
  <c r="X323" i="4" s="1"/>
  <c r="AD323" i="4" s="1"/>
  <c r="AJ323" i="4" s="1"/>
  <c r="AN323" i="4" s="1"/>
  <c r="K323" i="4"/>
  <c r="Q323" i="4" s="1"/>
  <c r="W323" i="4" s="1"/>
  <c r="AC323" i="4" s="1"/>
  <c r="AI323" i="4" s="1"/>
  <c r="AM323" i="4" s="1"/>
  <c r="AR323" i="4" s="1"/>
  <c r="AW323" i="4" s="1"/>
  <c r="BB323" i="4" s="1"/>
  <c r="BG323" i="4" s="1"/>
  <c r="J323" i="4"/>
  <c r="I323" i="4"/>
  <c r="O323" i="4" s="1"/>
  <c r="U323" i="4" s="1"/>
  <c r="BA64" i="1"/>
  <c r="BA57" i="1"/>
  <c r="C130" i="1"/>
  <c r="GD13" i="1"/>
  <c r="GD130" i="1" s="1"/>
  <c r="GC13" i="1"/>
  <c r="GC130" i="1" s="1"/>
  <c r="GS46" i="1"/>
  <c r="GK26" i="1"/>
  <c r="GJ26" i="1"/>
  <c r="GI26" i="1"/>
  <c r="GH26" i="1"/>
  <c r="GG26" i="1"/>
  <c r="GF26" i="1"/>
  <c r="GK25" i="1"/>
  <c r="GJ25" i="1"/>
  <c r="GI25" i="1"/>
  <c r="GH25" i="1"/>
  <c r="GG25" i="1"/>
  <c r="GF25" i="1"/>
  <c r="GM24" i="1"/>
  <c r="GL24" i="1"/>
  <c r="GK24" i="1"/>
  <c r="GJ24" i="1"/>
  <c r="GI24" i="1"/>
  <c r="GH24" i="1"/>
  <c r="GG24" i="1"/>
  <c r="GF24" i="1"/>
  <c r="XZ17" i="1"/>
  <c r="XZ18" i="1" s="1" a="1"/>
  <c r="XZ18" i="1" s="1"/>
  <c r="XZ13" i="1"/>
  <c r="XZ130" i="1" s="1"/>
  <c r="XB13" i="1"/>
  <c r="XB130" i="1" s="1"/>
  <c r="IZ6" i="1"/>
  <c r="IR6" i="1"/>
  <c r="JA6" i="1"/>
  <c r="IU6" i="1"/>
  <c r="IY6" i="1"/>
  <c r="IO6" i="1"/>
  <c r="JA13" i="1"/>
  <c r="JA130" i="1" s="1"/>
  <c r="IZ13" i="1"/>
  <c r="IZ130" i="1" s="1"/>
  <c r="IY13" i="1"/>
  <c r="IY130" i="1" s="1"/>
  <c r="IX13" i="1"/>
  <c r="IX130" i="1" s="1"/>
  <c r="P899" i="4"/>
  <c r="P898" i="4"/>
  <c r="P897" i="4"/>
  <c r="P896" i="4"/>
  <c r="P895" i="4"/>
  <c r="P894" i="4"/>
  <c r="F899" i="4"/>
  <c r="G899" i="4" s="1"/>
  <c r="F898" i="4"/>
  <c r="G898" i="4" s="1"/>
  <c r="F897" i="4"/>
  <c r="G897" i="4" s="1"/>
  <c r="F896" i="4"/>
  <c r="G896" i="4" s="1"/>
  <c r="F895" i="4"/>
  <c r="G895" i="4" s="1"/>
  <c r="F894" i="4"/>
  <c r="G894" i="4" s="1"/>
  <c r="F893" i="4"/>
  <c r="G893" i="4" s="1"/>
  <c r="F892" i="4"/>
  <c r="G892" i="4" s="1"/>
  <c r="P893" i="4"/>
  <c r="GS13" i="1"/>
  <c r="GS130" i="1" s="1"/>
  <c r="XA13" i="1"/>
  <c r="XA130" i="1" s="1"/>
  <c r="WU13" i="1"/>
  <c r="WU130" i="1" s="1"/>
  <c r="XC13" i="1"/>
  <c r="XC130" i="1" s="1"/>
  <c r="GB13" i="1"/>
  <c r="GB130" i="1" s="1"/>
  <c r="G41" i="1"/>
  <c r="XM13" i="1"/>
  <c r="XM130" i="1" s="1"/>
  <c r="FY13" i="1"/>
  <c r="FY130" i="1" s="1"/>
  <c r="CA23" i="1"/>
  <c r="BZ23" i="1"/>
  <c r="BY23" i="1"/>
  <c r="BX23" i="1"/>
  <c r="BW23" i="1"/>
  <c r="BV23" i="1"/>
  <c r="BU23" i="1"/>
  <c r="BT23" i="1"/>
  <c r="BS23" i="1"/>
  <c r="BR23" i="1"/>
  <c r="BP23" i="1"/>
  <c r="BO23" i="1"/>
  <c r="G23" i="1"/>
  <c r="CA22" i="1"/>
  <c r="BZ22" i="1"/>
  <c r="BY22" i="1"/>
  <c r="BX22" i="1"/>
  <c r="BW22" i="1"/>
  <c r="BV22" i="1"/>
  <c r="BU22" i="1"/>
  <c r="BT22" i="1"/>
  <c r="BS22" i="1"/>
  <c r="BR22" i="1"/>
  <c r="G22" i="1"/>
  <c r="CA21" i="1"/>
  <c r="BZ21" i="1"/>
  <c r="BY21" i="1"/>
  <c r="BX21" i="1"/>
  <c r="BW21" i="1"/>
  <c r="BV21" i="1"/>
  <c r="BU21" i="1"/>
  <c r="BT21" i="1"/>
  <c r="BS21" i="1"/>
  <c r="BR21" i="1"/>
  <c r="BQ21" i="1"/>
  <c r="BP21" i="1"/>
  <c r="BO21" i="1"/>
  <c r="BN21" i="1"/>
  <c r="G21" i="1"/>
  <c r="CH29" i="1"/>
  <c r="CN29" i="1"/>
  <c r="CR29" i="1"/>
  <c r="CX29" i="1"/>
  <c r="CH30" i="1"/>
  <c r="CN30" i="1"/>
  <c r="CR30" i="1"/>
  <c r="CX30" i="1"/>
  <c r="CI43" i="1"/>
  <c r="CJ43" i="1"/>
  <c r="CO43" i="1"/>
  <c r="CP43" i="1"/>
  <c r="CS43" i="1"/>
  <c r="CV43" i="1"/>
  <c r="CY43" i="1"/>
  <c r="XK13" i="1"/>
  <c r="XK130" i="1" s="1"/>
  <c r="AU68" i="4"/>
  <c r="AT68" i="4"/>
  <c r="AU39" i="4"/>
  <c r="AT39" i="4"/>
  <c r="AS39" i="4"/>
  <c r="AX82" i="4"/>
  <c r="AW82" i="4"/>
  <c r="N846" i="4"/>
  <c r="H846" i="4"/>
  <c r="N845" i="4"/>
  <c r="I845" i="4"/>
  <c r="H845" i="4"/>
  <c r="N844" i="4"/>
  <c r="H844" i="4"/>
  <c r="N843" i="4"/>
  <c r="H843" i="4"/>
  <c r="N842" i="4"/>
  <c r="H842" i="4"/>
  <c r="N841" i="4"/>
  <c r="H841" i="4"/>
  <c r="N840" i="4"/>
  <c r="H840" i="4"/>
  <c r="N839" i="4"/>
  <c r="H839" i="4"/>
  <c r="N838" i="4"/>
  <c r="H838" i="4"/>
  <c r="N837" i="4"/>
  <c r="H837" i="4"/>
  <c r="N836" i="4"/>
  <c r="H836" i="4"/>
  <c r="N835" i="4"/>
  <c r="H835" i="4"/>
  <c r="G46" i="1"/>
  <c r="G45" i="1"/>
  <c r="OV126" i="1" l="1"/>
  <c r="OV128" i="1"/>
  <c r="OV125" i="1"/>
  <c r="OV127" i="1"/>
  <c r="OV121" i="1"/>
  <c r="OV122" i="1"/>
  <c r="OV118" i="1"/>
  <c r="OV123" i="1"/>
  <c r="OV119" i="1"/>
  <c r="OV120" i="1"/>
  <c r="OV117" i="1"/>
  <c r="OV124" i="1"/>
  <c r="AA323" i="4"/>
  <c r="AO323" i="4"/>
  <c r="AT323" i="4" s="1"/>
  <c r="AY323" i="4" s="1"/>
  <c r="BD323" i="4" s="1"/>
  <c r="BI323" i="4" s="1"/>
  <c r="AS323" i="4"/>
  <c r="AX323" i="4" s="1"/>
  <c r="BC323" i="4" s="1"/>
  <c r="BH323" i="4" s="1"/>
  <c r="AS324" i="4"/>
  <c r="AX324" i="4" s="1"/>
  <c r="BC324" i="4" s="1"/>
  <c r="BH324" i="4" s="1"/>
  <c r="AO324" i="4"/>
  <c r="AT324" i="4" s="1"/>
  <c r="AY324" i="4" s="1"/>
  <c r="BD324" i="4" s="1"/>
  <c r="BI324" i="4" s="1"/>
  <c r="P323" i="4"/>
  <c r="V323" i="4" s="1"/>
  <c r="AB323" i="4" s="1"/>
  <c r="OV86" i="1"/>
  <c r="OV85" i="1"/>
  <c r="OV87" i="1"/>
  <c r="OV88" i="1"/>
  <c r="OV89" i="1"/>
  <c r="OV90" i="1"/>
  <c r="OV91" i="1"/>
  <c r="OV92" i="1"/>
  <c r="OV93" i="1"/>
  <c r="OV94" i="1"/>
  <c r="OV95" i="1"/>
  <c r="OV96" i="1"/>
  <c r="OV97" i="1"/>
  <c r="OV98" i="1"/>
  <c r="OV99" i="1"/>
  <c r="OV100" i="1"/>
  <c r="OV101" i="1"/>
  <c r="OV102" i="1"/>
  <c r="OV103" i="1"/>
  <c r="OV104" i="1"/>
  <c r="OV105" i="1"/>
  <c r="OV106" i="1"/>
  <c r="OV107" i="1"/>
  <c r="OV108" i="1"/>
  <c r="OW12" i="1"/>
  <c r="OX6" i="1"/>
  <c r="GL26" i="1"/>
  <c r="GM26" i="1"/>
  <c r="GC14" i="1"/>
  <c r="GC17" i="1" s="1"/>
  <c r="GC18" i="1" s="1" a="1"/>
  <c r="GC18" i="1" s="1"/>
  <c r="GD14" i="1"/>
  <c r="GD17" i="1" s="1"/>
  <c r="GD18" i="1" s="1" a="1"/>
  <c r="GD18" i="1" s="1"/>
  <c r="XB14" i="1"/>
  <c r="XB17" i="1" s="1"/>
  <c r="XB18" i="1" s="1" a="1"/>
  <c r="XB18" i="1" s="1"/>
  <c r="IY14" i="1"/>
  <c r="IZ14" i="1"/>
  <c r="JA14" i="1"/>
  <c r="IX14" i="1"/>
  <c r="GS14" i="1"/>
  <c r="GS17" i="1" s="1"/>
  <c r="GS18" i="1" s="1" a="1"/>
  <c r="GS18" i="1" s="1"/>
  <c r="XA14" i="1"/>
  <c r="XA17" i="1" s="1"/>
  <c r="XA18" i="1" s="1" a="1"/>
  <c r="XA18" i="1" s="1"/>
  <c r="XC14" i="1"/>
  <c r="XC17" i="1" s="1"/>
  <c r="XC18" i="1" s="1" a="1"/>
  <c r="XC18" i="1" s="1"/>
  <c r="WU14" i="1"/>
  <c r="WU17" i="1" s="1"/>
  <c r="WU18" i="1" s="1" a="1"/>
  <c r="WU18" i="1" s="1"/>
  <c r="GB14" i="1"/>
  <c r="GB17" i="1" s="1"/>
  <c r="GB18" i="1" s="1" a="1"/>
  <c r="GB18" i="1" s="1"/>
  <c r="XM14" i="1"/>
  <c r="FY14" i="1"/>
  <c r="FY17" i="1" s="1"/>
  <c r="FY18" i="1" s="1" a="1"/>
  <c r="FY18" i="1" s="1"/>
  <c r="XK14" i="1"/>
  <c r="XK17" i="1" s="1"/>
  <c r="XK18" i="1" s="1" a="1"/>
  <c r="XK18" i="1" s="1"/>
  <c r="G43" i="1"/>
  <c r="G40" i="1"/>
  <c r="G39" i="1"/>
  <c r="G38" i="1"/>
  <c r="G35" i="1"/>
  <c r="G34" i="1"/>
  <c r="G33" i="1"/>
  <c r="G47" i="1"/>
  <c r="G44" i="1"/>
  <c r="G37" i="1"/>
  <c r="G32" i="1"/>
  <c r="G31" i="1"/>
  <c r="G30" i="1"/>
  <c r="G29" i="1"/>
  <c r="G28" i="1"/>
  <c r="G27" i="1"/>
  <c r="G25" i="1"/>
  <c r="G24" i="1"/>
  <c r="G19" i="1"/>
  <c r="G26" i="1"/>
  <c r="OW124" i="1" l="1"/>
  <c r="OW127" i="1"/>
  <c r="OW126" i="1"/>
  <c r="OW128" i="1"/>
  <c r="OW122" i="1"/>
  <c r="OW119" i="1"/>
  <c r="OW123" i="1"/>
  <c r="OW120" i="1"/>
  <c r="OW125" i="1"/>
  <c r="OW117" i="1"/>
  <c r="OW118" i="1"/>
  <c r="OW121" i="1"/>
  <c r="AG323" i="4"/>
  <c r="AH323" i="4"/>
  <c r="OW86" i="1"/>
  <c r="OW85" i="1"/>
  <c r="OW87" i="1"/>
  <c r="OW88" i="1"/>
  <c r="OW89" i="1"/>
  <c r="OW90" i="1"/>
  <c r="OW91" i="1"/>
  <c r="OW92" i="1"/>
  <c r="OW93" i="1"/>
  <c r="OW94" i="1"/>
  <c r="OW95" i="1"/>
  <c r="OW96" i="1"/>
  <c r="OW97" i="1"/>
  <c r="OW98" i="1"/>
  <c r="OW99" i="1"/>
  <c r="OW100" i="1"/>
  <c r="OW101" i="1"/>
  <c r="OW102" i="1"/>
  <c r="OW103" i="1"/>
  <c r="OW104" i="1"/>
  <c r="OW105" i="1"/>
  <c r="OW106" i="1"/>
  <c r="OW107" i="1"/>
  <c r="OW108" i="1"/>
  <c r="OX12" i="1"/>
  <c r="OY6" i="1"/>
  <c r="B38" i="1"/>
  <c r="B41" i="1"/>
  <c r="XM17" i="1"/>
  <c r="XM18" i="1" s="1" a="1"/>
  <c r="XM18" i="1" s="1"/>
  <c r="B30" i="1"/>
  <c r="B46" i="1"/>
  <c r="B45" i="1"/>
  <c r="B39" i="1"/>
  <c r="B40" i="1"/>
  <c r="B43" i="1"/>
  <c r="B33" i="1"/>
  <c r="B34" i="1"/>
  <c r="B35" i="1"/>
  <c r="B26" i="1"/>
  <c r="B27" i="1"/>
  <c r="B28" i="1"/>
  <c r="B29" i="1"/>
  <c r="B44" i="1"/>
  <c r="B31" i="1"/>
  <c r="B32" i="1"/>
  <c r="B37" i="1"/>
  <c r="B47" i="1"/>
  <c r="B24" i="1"/>
  <c r="B25" i="1"/>
  <c r="OX128" i="1" l="1"/>
  <c r="OX126" i="1"/>
  <c r="OX127" i="1"/>
  <c r="OX125" i="1"/>
  <c r="OX123" i="1"/>
  <c r="OX120" i="1"/>
  <c r="OX121" i="1"/>
  <c r="OX124" i="1"/>
  <c r="OX118" i="1"/>
  <c r="OX119" i="1"/>
  <c r="OX117" i="1"/>
  <c r="OX122" i="1"/>
  <c r="OX86" i="1"/>
  <c r="OX85" i="1"/>
  <c r="OX87" i="1"/>
  <c r="OX88" i="1"/>
  <c r="OX89" i="1"/>
  <c r="OX90" i="1"/>
  <c r="OX91" i="1"/>
  <c r="OX92" i="1"/>
  <c r="OX93" i="1"/>
  <c r="OX94" i="1"/>
  <c r="OX95" i="1"/>
  <c r="OX96" i="1"/>
  <c r="OX97" i="1"/>
  <c r="OX98" i="1"/>
  <c r="OX99" i="1"/>
  <c r="OX100" i="1"/>
  <c r="OX101" i="1"/>
  <c r="OX102" i="1"/>
  <c r="OX103" i="1"/>
  <c r="OX104" i="1"/>
  <c r="OX105" i="1"/>
  <c r="OX106" i="1"/>
  <c r="OX107" i="1"/>
  <c r="OX108" i="1"/>
  <c r="OY12" i="1"/>
  <c r="OZ6" i="1"/>
  <c r="BL47" i="1" a="1"/>
  <c r="BL47" i="1" s="1"/>
  <c r="BK47" i="1" a="1"/>
  <c r="BK47" i="1" s="1"/>
  <c r="BJ47" i="1" a="1"/>
  <c r="BJ47" i="1" s="1"/>
  <c r="BI47" i="1" a="1"/>
  <c r="BI47" i="1" s="1"/>
  <c r="BH47" i="1" a="1"/>
  <c r="BH47" i="1" s="1"/>
  <c r="BG47" i="1" a="1"/>
  <c r="BG47" i="1" s="1"/>
  <c r="BF47" i="1" a="1"/>
  <c r="BF47" i="1" s="1"/>
  <c r="BE47" i="1" a="1"/>
  <c r="BE47" i="1" s="1"/>
  <c r="BD47" i="1" a="1"/>
  <c r="BD47" i="1" s="1"/>
  <c r="BL37" i="1" a="1"/>
  <c r="BL37" i="1" s="1"/>
  <c r="BK37" i="1" a="1"/>
  <c r="BK37" i="1" s="1"/>
  <c r="BJ37" i="1" a="1"/>
  <c r="BJ37" i="1" s="1"/>
  <c r="BI37" i="1" a="1"/>
  <c r="BI37" i="1" s="1"/>
  <c r="BH37" i="1" a="1"/>
  <c r="BH37" i="1" s="1"/>
  <c r="BG37" i="1" a="1"/>
  <c r="BG37" i="1" s="1"/>
  <c r="BF37" i="1" a="1"/>
  <c r="BF37" i="1" s="1"/>
  <c r="BE37" i="1" a="1"/>
  <c r="BE37" i="1" s="1"/>
  <c r="BD37" i="1" a="1"/>
  <c r="BD37" i="1" s="1"/>
  <c r="BK28" i="1" a="1"/>
  <c r="BK28" i="1" s="1"/>
  <c r="BJ28" i="1" a="1"/>
  <c r="BJ28" i="1" s="1"/>
  <c r="BI28" i="1" a="1"/>
  <c r="BI28" i="1" s="1"/>
  <c r="BH28" i="1" a="1"/>
  <c r="BH28" i="1" s="1"/>
  <c r="BG28" i="1" a="1"/>
  <c r="BG28" i="1" s="1"/>
  <c r="BF28" i="1" a="1"/>
  <c r="BF28" i="1" s="1"/>
  <c r="BE28" i="1" a="1"/>
  <c r="BE28" i="1" s="1"/>
  <c r="BD28" i="1" a="1"/>
  <c r="BD28" i="1" s="1"/>
  <c r="BL28" i="1" a="1"/>
  <c r="BL28" i="1" s="1"/>
  <c r="BL40" i="1" a="1"/>
  <c r="BL40" i="1" s="1"/>
  <c r="BK40" i="1" a="1"/>
  <c r="BK40" i="1" s="1"/>
  <c r="BJ40" i="1" a="1"/>
  <c r="BJ40" i="1" s="1"/>
  <c r="BI40" i="1" a="1"/>
  <c r="BI40" i="1" s="1"/>
  <c r="BH40" i="1" a="1"/>
  <c r="BH40" i="1" s="1"/>
  <c r="BG40" i="1" a="1"/>
  <c r="BG40" i="1" s="1"/>
  <c r="BF40" i="1" a="1"/>
  <c r="BF40" i="1" s="1"/>
  <c r="BE40" i="1" a="1"/>
  <c r="BE40" i="1" s="1"/>
  <c r="BD40" i="1" a="1"/>
  <c r="BD40" i="1" s="1"/>
  <c r="BL29" i="1" a="1"/>
  <c r="BL29" i="1" s="1"/>
  <c r="BK29" i="1" a="1"/>
  <c r="BK29" i="1" s="1"/>
  <c r="BJ29" i="1" a="1"/>
  <c r="BJ29" i="1" s="1"/>
  <c r="BI29" i="1" a="1"/>
  <c r="BI29" i="1" s="1"/>
  <c r="BH29" i="1" a="1"/>
  <c r="BH29" i="1" s="1"/>
  <c r="BG29" i="1" a="1"/>
  <c r="BG29" i="1" s="1"/>
  <c r="BF29" i="1" a="1"/>
  <c r="BF29" i="1" s="1"/>
  <c r="BE29" i="1" a="1"/>
  <c r="BE29" i="1" s="1"/>
  <c r="BD29" i="1" a="1"/>
  <c r="BD29" i="1" s="1"/>
  <c r="BG35" i="1" a="1"/>
  <c r="BG35" i="1" s="1"/>
  <c r="BF35" i="1" a="1"/>
  <c r="BF35" i="1" s="1"/>
  <c r="BE35" i="1" a="1"/>
  <c r="BE35" i="1" s="1"/>
  <c r="BD35" i="1" a="1"/>
  <c r="BD35" i="1" s="1"/>
  <c r="BL35" i="1" a="1"/>
  <c r="BL35" i="1" s="1"/>
  <c r="BK35" i="1" a="1"/>
  <c r="BK35" i="1" s="1"/>
  <c r="BJ35" i="1" a="1"/>
  <c r="BJ35" i="1" s="1"/>
  <c r="BI35" i="1" a="1"/>
  <c r="BI35" i="1" s="1"/>
  <c r="BH35" i="1" a="1"/>
  <c r="BH35" i="1" s="1"/>
  <c r="BJ24" i="1" a="1"/>
  <c r="BJ24" i="1" s="1"/>
  <c r="BI24" i="1" a="1"/>
  <c r="BI24" i="1" s="1"/>
  <c r="BH24" i="1" a="1"/>
  <c r="BH24" i="1" s="1"/>
  <c r="BG24" i="1" a="1"/>
  <c r="BG24" i="1" s="1"/>
  <c r="BF24" i="1" a="1"/>
  <c r="BF24" i="1" s="1"/>
  <c r="BE24" i="1" a="1"/>
  <c r="BE24" i="1" s="1"/>
  <c r="BD24" i="1" a="1"/>
  <c r="BD24" i="1" s="1"/>
  <c r="BK24" i="1" a="1"/>
  <c r="BK24" i="1" s="1"/>
  <c r="BL24" i="1" a="1"/>
  <c r="BL24" i="1" s="1"/>
  <c r="BD32" i="1" a="1"/>
  <c r="BD32" i="1" s="1"/>
  <c r="BL32" i="1" a="1"/>
  <c r="BL32" i="1" s="1"/>
  <c r="BK32" i="1" a="1"/>
  <c r="BK32" i="1" s="1"/>
  <c r="BJ32" i="1" a="1"/>
  <c r="BJ32" i="1" s="1"/>
  <c r="BI32" i="1" a="1"/>
  <c r="BI32" i="1" s="1"/>
  <c r="BH32" i="1" a="1"/>
  <c r="BH32" i="1" s="1"/>
  <c r="BG32" i="1" a="1"/>
  <c r="BG32" i="1" s="1"/>
  <c r="BF32" i="1" a="1"/>
  <c r="BF32" i="1" s="1"/>
  <c r="BE32" i="1" a="1"/>
  <c r="BE32" i="1" s="1"/>
  <c r="BL44" i="1" a="1"/>
  <c r="BL44" i="1" s="1"/>
  <c r="BK44" i="1" a="1"/>
  <c r="BK44" i="1" s="1"/>
  <c r="BJ44" i="1" a="1"/>
  <c r="BJ44" i="1" s="1"/>
  <c r="BI44" i="1" a="1"/>
  <c r="BI44" i="1" s="1"/>
  <c r="BH44" i="1" a="1"/>
  <c r="BH44" i="1" s="1"/>
  <c r="BG44" i="1" a="1"/>
  <c r="BG44" i="1" s="1"/>
  <c r="BF44" i="1" a="1"/>
  <c r="BF44" i="1" s="1"/>
  <c r="BE44" i="1" a="1"/>
  <c r="BE44" i="1" s="1"/>
  <c r="BD44" i="1" a="1"/>
  <c r="BD44" i="1" s="1"/>
  <c r="BL34" i="1" a="1"/>
  <c r="BL34" i="1" s="1"/>
  <c r="BK34" i="1" a="1"/>
  <c r="BK34" i="1" s="1"/>
  <c r="BJ34" i="1" a="1"/>
  <c r="BJ34" i="1" s="1"/>
  <c r="BI34" i="1" a="1"/>
  <c r="BI34" i="1" s="1"/>
  <c r="BH34" i="1" a="1"/>
  <c r="BH34" i="1" s="1"/>
  <c r="BG34" i="1" a="1"/>
  <c r="BG34" i="1" s="1"/>
  <c r="BF34" i="1" a="1"/>
  <c r="BF34" i="1" s="1"/>
  <c r="BE34" i="1" a="1"/>
  <c r="BE34" i="1" s="1"/>
  <c r="BD34" i="1" a="1"/>
  <c r="BD34" i="1" s="1"/>
  <c r="BH43" i="1" a="1"/>
  <c r="BH43" i="1" s="1"/>
  <c r="BG43" i="1" a="1"/>
  <c r="BG43" i="1" s="1"/>
  <c r="BF43" i="1" a="1"/>
  <c r="BF43" i="1" s="1"/>
  <c r="BE43" i="1" a="1"/>
  <c r="BE43" i="1" s="1"/>
  <c r="BD43" i="1" a="1"/>
  <c r="BD43" i="1" s="1"/>
  <c r="BL43" i="1" a="1"/>
  <c r="BL43" i="1" s="1"/>
  <c r="BK43" i="1" a="1"/>
  <c r="BK43" i="1" s="1"/>
  <c r="BJ43" i="1" a="1"/>
  <c r="BJ43" i="1" s="1"/>
  <c r="BI43" i="1" a="1"/>
  <c r="BI43" i="1" s="1"/>
  <c r="BJ46" i="1" a="1"/>
  <c r="BJ46" i="1" s="1"/>
  <c r="BI46" i="1" a="1"/>
  <c r="BI46" i="1" s="1"/>
  <c r="BH46" i="1" a="1"/>
  <c r="BH46" i="1" s="1"/>
  <c r="BG46" i="1" a="1"/>
  <c r="BG46" i="1" s="1"/>
  <c r="BF46" i="1" a="1"/>
  <c r="BF46" i="1" s="1"/>
  <c r="BE46" i="1" a="1"/>
  <c r="BE46" i="1" s="1"/>
  <c r="BD46" i="1" a="1"/>
  <c r="BD46" i="1" s="1"/>
  <c r="BK46" i="1" a="1"/>
  <c r="BK46" i="1" s="1"/>
  <c r="BL46" i="1" a="1"/>
  <c r="BL46" i="1" s="1"/>
  <c r="BL25" i="1" a="1"/>
  <c r="BL25" i="1" s="1"/>
  <c r="BK25" i="1" a="1"/>
  <c r="BK25" i="1" s="1"/>
  <c r="BJ25" i="1" a="1"/>
  <c r="BJ25" i="1" s="1"/>
  <c r="BI25" i="1" a="1"/>
  <c r="BI25" i="1" s="1"/>
  <c r="BH25" i="1" a="1"/>
  <c r="BH25" i="1" s="1"/>
  <c r="BG25" i="1" a="1"/>
  <c r="BG25" i="1" s="1"/>
  <c r="BF25" i="1" a="1"/>
  <c r="BF25" i="1" s="1"/>
  <c r="BE25" i="1" a="1"/>
  <c r="BE25" i="1" s="1"/>
  <c r="BD25" i="1" a="1"/>
  <c r="BD25" i="1" s="1"/>
  <c r="BL31" i="1" a="1"/>
  <c r="BL31" i="1" s="1"/>
  <c r="BK31" i="1" a="1"/>
  <c r="BK31" i="1" s="1"/>
  <c r="BJ31" i="1" a="1"/>
  <c r="BJ31" i="1" s="1"/>
  <c r="BI31" i="1" a="1"/>
  <c r="BI31" i="1" s="1"/>
  <c r="BH31" i="1" a="1"/>
  <c r="BH31" i="1" s="1"/>
  <c r="BG31" i="1" a="1"/>
  <c r="BG31" i="1" s="1"/>
  <c r="BF31" i="1" a="1"/>
  <c r="BF31" i="1" s="1"/>
  <c r="BE31" i="1" a="1"/>
  <c r="BE31" i="1" s="1"/>
  <c r="BD31" i="1" a="1"/>
  <c r="BD31" i="1" s="1"/>
  <c r="BL27" i="1" a="1"/>
  <c r="BL27" i="1" s="1"/>
  <c r="BK27" i="1" a="1"/>
  <c r="BK27" i="1" s="1"/>
  <c r="BJ27" i="1" a="1"/>
  <c r="BJ27" i="1" s="1"/>
  <c r="BI27" i="1" a="1"/>
  <c r="BI27" i="1" s="1"/>
  <c r="BH27" i="1" a="1"/>
  <c r="BH27" i="1" s="1"/>
  <c r="BG27" i="1" a="1"/>
  <c r="BG27" i="1" s="1"/>
  <c r="BF27" i="1" a="1"/>
  <c r="BF27" i="1" s="1"/>
  <c r="BE27" i="1" a="1"/>
  <c r="BE27" i="1" s="1"/>
  <c r="BD27" i="1" a="1"/>
  <c r="BD27" i="1" s="1"/>
  <c r="BL30" i="1" a="1"/>
  <c r="BL30" i="1" s="1"/>
  <c r="BK30" i="1" a="1"/>
  <c r="BK30" i="1" s="1"/>
  <c r="BJ30" i="1" a="1"/>
  <c r="BJ30" i="1" s="1"/>
  <c r="BI30" i="1" a="1"/>
  <c r="BI30" i="1" s="1"/>
  <c r="BH30" i="1" a="1"/>
  <c r="BH30" i="1" s="1"/>
  <c r="BG30" i="1" a="1"/>
  <c r="BG30" i="1" s="1"/>
  <c r="BF30" i="1" a="1"/>
  <c r="BF30" i="1" s="1"/>
  <c r="BE30" i="1" a="1"/>
  <c r="BE30" i="1" s="1"/>
  <c r="BD30" i="1" a="1"/>
  <c r="BD30" i="1" s="1"/>
  <c r="BL41" i="1" a="1"/>
  <c r="BL41" i="1" s="1"/>
  <c r="BK41" i="1" a="1"/>
  <c r="BK41" i="1" s="1"/>
  <c r="BJ41" i="1" a="1"/>
  <c r="BJ41" i="1" s="1"/>
  <c r="BI41" i="1" a="1"/>
  <c r="BI41" i="1" s="1"/>
  <c r="BH41" i="1" a="1"/>
  <c r="BH41" i="1" s="1"/>
  <c r="BG41" i="1" a="1"/>
  <c r="BG41" i="1" s="1"/>
  <c r="BF41" i="1" a="1"/>
  <c r="BF41" i="1" s="1"/>
  <c r="BE41" i="1" a="1"/>
  <c r="BE41" i="1" s="1"/>
  <c r="BD41" i="1" a="1"/>
  <c r="BD41" i="1" s="1"/>
  <c r="BL33" i="1" a="1"/>
  <c r="BL33" i="1" s="1"/>
  <c r="BK33" i="1" a="1"/>
  <c r="BK33" i="1" s="1"/>
  <c r="BJ33" i="1" a="1"/>
  <c r="BJ33" i="1" s="1"/>
  <c r="BI33" i="1" a="1"/>
  <c r="BI33" i="1" s="1"/>
  <c r="BH33" i="1" a="1"/>
  <c r="BH33" i="1" s="1"/>
  <c r="BG33" i="1" a="1"/>
  <c r="BG33" i="1" s="1"/>
  <c r="BF33" i="1" a="1"/>
  <c r="BF33" i="1" s="1"/>
  <c r="BE33" i="1" a="1"/>
  <c r="BE33" i="1" s="1"/>
  <c r="BD33" i="1" a="1"/>
  <c r="BD33" i="1" s="1"/>
  <c r="BL38" i="1" a="1"/>
  <c r="BL38" i="1" s="1"/>
  <c r="BK38" i="1" a="1"/>
  <c r="BK38" i="1" s="1"/>
  <c r="BJ38" i="1" a="1"/>
  <c r="BJ38" i="1" s="1"/>
  <c r="BI38" i="1" a="1"/>
  <c r="BI38" i="1" s="1"/>
  <c r="BH38" i="1" a="1"/>
  <c r="BH38" i="1" s="1"/>
  <c r="BG38" i="1" a="1"/>
  <c r="BG38" i="1" s="1"/>
  <c r="BF38" i="1" a="1"/>
  <c r="BF38" i="1" s="1"/>
  <c r="BE38" i="1" a="1"/>
  <c r="BE38" i="1" s="1"/>
  <c r="BD38" i="1" a="1"/>
  <c r="BD38" i="1" s="1"/>
  <c r="BG39" i="1" a="1"/>
  <c r="BG39" i="1" s="1"/>
  <c r="BF39" i="1" a="1"/>
  <c r="BF39" i="1" s="1"/>
  <c r="BE39" i="1" a="1"/>
  <c r="BE39" i="1" s="1"/>
  <c r="BD39" i="1" a="1"/>
  <c r="BD39" i="1" s="1"/>
  <c r="BL39" i="1" a="1"/>
  <c r="BL39" i="1" s="1"/>
  <c r="BK39" i="1" a="1"/>
  <c r="BK39" i="1" s="1"/>
  <c r="BJ39" i="1" a="1"/>
  <c r="BJ39" i="1" s="1"/>
  <c r="BI39" i="1" a="1"/>
  <c r="BI39" i="1" s="1"/>
  <c r="BH39" i="1" a="1"/>
  <c r="BH39" i="1" s="1"/>
  <c r="BG26" i="1" a="1"/>
  <c r="BG26" i="1" s="1"/>
  <c r="BF26" i="1" a="1"/>
  <c r="BF26" i="1" s="1"/>
  <c r="BE26" i="1" a="1"/>
  <c r="BE26" i="1" s="1"/>
  <c r="BD26" i="1" a="1"/>
  <c r="BD26" i="1" s="1"/>
  <c r="BL26" i="1" a="1"/>
  <c r="BL26" i="1" s="1"/>
  <c r="BK26" i="1" a="1"/>
  <c r="BK26" i="1" s="1"/>
  <c r="BJ26" i="1" a="1"/>
  <c r="BJ26" i="1" s="1"/>
  <c r="BI26" i="1" a="1"/>
  <c r="BI26" i="1" s="1"/>
  <c r="BH26" i="1" a="1"/>
  <c r="BH26" i="1" s="1"/>
  <c r="BL45" i="1" a="1"/>
  <c r="BL45" i="1" s="1"/>
  <c r="BK45" i="1" a="1"/>
  <c r="BK45" i="1" s="1"/>
  <c r="BJ45" i="1" a="1"/>
  <c r="BJ45" i="1" s="1"/>
  <c r="BI45" i="1" a="1"/>
  <c r="BI45" i="1" s="1"/>
  <c r="BH45" i="1" a="1"/>
  <c r="BH45" i="1" s="1"/>
  <c r="BG45" i="1" a="1"/>
  <c r="BG45" i="1" s="1"/>
  <c r="BF45" i="1" a="1"/>
  <c r="BF45" i="1" s="1"/>
  <c r="BE45" i="1" a="1"/>
  <c r="BE45" i="1" s="1"/>
  <c r="BD45" i="1" a="1"/>
  <c r="BD45" i="1" s="1"/>
  <c r="YJ13" i="1"/>
  <c r="YJ130" i="1" s="1"/>
  <c r="YI13" i="1"/>
  <c r="YI130" i="1" s="1"/>
  <c r="YH13" i="1"/>
  <c r="YH130" i="1" s="1"/>
  <c r="YG13" i="1"/>
  <c r="YG130" i="1" s="1"/>
  <c r="ZY13" i="1"/>
  <c r="ZY130" i="1" s="1"/>
  <c r="ZX13" i="1"/>
  <c r="ZX14" i="1" s="1"/>
  <c r="ZX17" i="1" s="1"/>
  <c r="ZX18" i="1" s="1" a="1"/>
  <c r="ZX18" i="1" s="1"/>
  <c r="ZW13" i="1"/>
  <c r="ZW130" i="1" s="1"/>
  <c r="ZV13" i="1"/>
  <c r="ZV14" i="1" s="1"/>
  <c r="ZV17" i="1" s="1"/>
  <c r="ZV18" i="1" s="1" a="1"/>
  <c r="ZV18" i="1" s="1"/>
  <c r="ZU13" i="1"/>
  <c r="ZU14" i="1" s="1"/>
  <c r="ZU17" i="1" s="1"/>
  <c r="ZU18" i="1" s="1" a="1"/>
  <c r="ZU18" i="1" s="1"/>
  <c r="JC13" i="1"/>
  <c r="JC130" i="1" s="1"/>
  <c r="BY15" i="1"/>
  <c r="BX15" i="1"/>
  <c r="BW15" i="1"/>
  <c r="BV15" i="1"/>
  <c r="BY13" i="1"/>
  <c r="BY130" i="1" s="1"/>
  <c r="BX13" i="1"/>
  <c r="BX130" i="1" s="1"/>
  <c r="BW13" i="1"/>
  <c r="BW130" i="1" s="1"/>
  <c r="BV13" i="1"/>
  <c r="BV130" i="1" s="1"/>
  <c r="BS15" i="1"/>
  <c r="BR15" i="1"/>
  <c r="BQ15" i="1"/>
  <c r="BS13" i="1"/>
  <c r="BS130" i="1" s="1"/>
  <c r="BR13" i="1"/>
  <c r="BR130" i="1" s="1"/>
  <c r="BQ13" i="1"/>
  <c r="BQ130" i="1" s="1"/>
  <c r="BP15" i="1"/>
  <c r="BP13" i="1"/>
  <c r="BP130" i="1" s="1"/>
  <c r="OY126" i="1" l="1"/>
  <c r="OY128" i="1"/>
  <c r="OY127" i="1"/>
  <c r="OY121" i="1"/>
  <c r="OY118" i="1"/>
  <c r="OY122" i="1"/>
  <c r="OY120" i="1"/>
  <c r="OY125" i="1"/>
  <c r="OY124" i="1"/>
  <c r="OY123" i="1"/>
  <c r="OY119" i="1"/>
  <c r="OY117" i="1"/>
  <c r="OY85" i="1"/>
  <c r="OY86" i="1"/>
  <c r="OY87" i="1"/>
  <c r="OY88" i="1"/>
  <c r="OY89" i="1"/>
  <c r="OY90" i="1"/>
  <c r="OY91" i="1"/>
  <c r="OY92" i="1"/>
  <c r="OY93" i="1"/>
  <c r="OY94" i="1"/>
  <c r="OY95" i="1"/>
  <c r="OY96" i="1"/>
  <c r="OY97" i="1"/>
  <c r="OY98" i="1"/>
  <c r="OY99" i="1"/>
  <c r="OY100" i="1"/>
  <c r="OY101" i="1"/>
  <c r="OY102" i="1"/>
  <c r="OY103" i="1"/>
  <c r="OY104" i="1"/>
  <c r="OY105" i="1"/>
  <c r="OY106" i="1"/>
  <c r="OY107" i="1"/>
  <c r="OY108" i="1"/>
  <c r="OZ12" i="1"/>
  <c r="PA6" i="1"/>
  <c r="ZV130" i="1"/>
  <c r="ZX130" i="1"/>
  <c r="ZU130" i="1"/>
  <c r="ZW14" i="1"/>
  <c r="ZW17" i="1" s="1"/>
  <c r="ZW18" i="1" s="1" a="1"/>
  <c r="ZW18" i="1" s="1"/>
  <c r="YG14" i="1"/>
  <c r="YG17" i="1" s="1"/>
  <c r="YG18" i="1" s="1" a="1"/>
  <c r="YG18" i="1" s="1"/>
  <c r="YH14" i="1"/>
  <c r="YH17" i="1" s="1"/>
  <c r="YH18" i="1" s="1" a="1"/>
  <c r="YH18" i="1" s="1"/>
  <c r="YI14" i="1"/>
  <c r="YI17" i="1" s="1"/>
  <c r="YI18" i="1" s="1" a="1"/>
  <c r="YI18" i="1" s="1"/>
  <c r="YJ14" i="1"/>
  <c r="YJ17" i="1" s="1"/>
  <c r="YJ18" i="1" s="1" a="1"/>
  <c r="YJ18" i="1" s="1"/>
  <c r="ZY14" i="1"/>
  <c r="ZY17" i="1" s="1"/>
  <c r="ZY18" i="1" s="1" a="1"/>
  <c r="ZY18" i="1" s="1"/>
  <c r="JC14" i="1"/>
  <c r="BV14" i="1"/>
  <c r="BV17" i="1" s="1"/>
  <c r="BV18" i="1" s="1" a="1"/>
  <c r="BV18" i="1" s="1"/>
  <c r="BW14" i="1"/>
  <c r="BW17" i="1" s="1"/>
  <c r="BW18" i="1" s="1" a="1"/>
  <c r="BW18" i="1" s="1"/>
  <c r="BX14" i="1"/>
  <c r="BX17" i="1" s="1"/>
  <c r="BX18" i="1" s="1" a="1"/>
  <c r="BX18" i="1" s="1"/>
  <c r="BY14" i="1"/>
  <c r="BY17" i="1" s="1"/>
  <c r="BY18" i="1" s="1" a="1"/>
  <c r="BY18" i="1" s="1"/>
  <c r="BR14" i="1"/>
  <c r="BR17" i="1" s="1"/>
  <c r="BR18" i="1" s="1" a="1"/>
  <c r="BR18" i="1" s="1"/>
  <c r="BS14" i="1"/>
  <c r="BS17" i="1" s="1"/>
  <c r="BS18" i="1" s="1" a="1"/>
  <c r="BS18" i="1" s="1"/>
  <c r="BP14" i="1"/>
  <c r="BP17" i="1" s="1"/>
  <c r="BP18" i="1" s="1" a="1"/>
  <c r="BP18" i="1" s="1"/>
  <c r="BQ14" i="1"/>
  <c r="BQ17" i="1" s="1"/>
  <c r="BQ18" i="1" s="1" a="1"/>
  <c r="BQ18" i="1" s="1"/>
  <c r="GW13" i="1"/>
  <c r="GW130" i="1" s="1"/>
  <c r="OZ128" i="1" l="1"/>
  <c r="OZ123" i="1"/>
  <c r="OZ127" i="1"/>
  <c r="OZ126" i="1"/>
  <c r="OZ125" i="1"/>
  <c r="OZ122" i="1"/>
  <c r="OZ124" i="1"/>
  <c r="OZ118" i="1"/>
  <c r="OZ120" i="1"/>
  <c r="OZ121" i="1"/>
  <c r="OZ117" i="1"/>
  <c r="OZ119" i="1"/>
  <c r="OZ86" i="1"/>
  <c r="OZ85" i="1"/>
  <c r="OZ87" i="1"/>
  <c r="OZ88" i="1"/>
  <c r="OZ89" i="1"/>
  <c r="OZ90" i="1"/>
  <c r="OZ91" i="1"/>
  <c r="OZ92" i="1"/>
  <c r="OZ93" i="1"/>
  <c r="OZ94" i="1"/>
  <c r="OZ95" i="1"/>
  <c r="OZ96" i="1"/>
  <c r="OZ97" i="1"/>
  <c r="OZ98" i="1"/>
  <c r="OZ99" i="1"/>
  <c r="OZ100" i="1"/>
  <c r="OZ101" i="1"/>
  <c r="OZ102" i="1"/>
  <c r="OZ103" i="1"/>
  <c r="OZ104" i="1"/>
  <c r="OZ105" i="1"/>
  <c r="OZ106" i="1"/>
  <c r="OZ107" i="1"/>
  <c r="OZ108" i="1"/>
  <c r="PA12" i="1"/>
  <c r="PB6" i="1"/>
  <c r="GW14" i="1"/>
  <c r="GW17" i="1" s="1"/>
  <c r="GW18" i="1" s="1" a="1"/>
  <c r="GW18" i="1" s="1"/>
  <c r="PA123" i="1" l="1"/>
  <c r="PA125" i="1"/>
  <c r="PA124" i="1"/>
  <c r="PA126" i="1"/>
  <c r="PA128" i="1"/>
  <c r="PA127" i="1"/>
  <c r="PA122" i="1"/>
  <c r="PA121" i="1"/>
  <c r="PA117" i="1"/>
  <c r="PA120" i="1"/>
  <c r="PA118" i="1"/>
  <c r="PA119" i="1"/>
  <c r="PA86" i="1"/>
  <c r="PA85" i="1"/>
  <c r="PA87" i="1"/>
  <c r="PA88" i="1"/>
  <c r="PA89" i="1"/>
  <c r="PA90" i="1"/>
  <c r="PA91" i="1"/>
  <c r="PA92" i="1"/>
  <c r="PA93" i="1"/>
  <c r="PA94" i="1"/>
  <c r="PA95" i="1"/>
  <c r="PA96" i="1"/>
  <c r="PA97" i="1"/>
  <c r="PA98" i="1"/>
  <c r="PA99" i="1"/>
  <c r="PA100" i="1"/>
  <c r="PA101" i="1"/>
  <c r="PA102" i="1"/>
  <c r="PA103" i="1"/>
  <c r="PA104" i="1"/>
  <c r="PA105" i="1"/>
  <c r="PA106" i="1"/>
  <c r="PA107" i="1"/>
  <c r="PA108" i="1"/>
  <c r="PB12" i="1"/>
  <c r="PC6" i="1"/>
  <c r="AZ44" i="4"/>
  <c r="HV13" i="1"/>
  <c r="II13" i="1"/>
  <c r="BA77" i="1"/>
  <c r="GX13" i="1"/>
  <c r="GX130" i="1" s="1"/>
  <c r="PB128" i="1" l="1"/>
  <c r="PB126" i="1"/>
  <c r="PB123" i="1"/>
  <c r="PB127" i="1"/>
  <c r="PB121" i="1"/>
  <c r="PB124" i="1"/>
  <c r="PB119" i="1"/>
  <c r="PB120" i="1"/>
  <c r="PB125" i="1"/>
  <c r="PB122" i="1"/>
  <c r="PB117" i="1"/>
  <c r="PB118" i="1"/>
  <c r="AZ49" i="4"/>
  <c r="AZ43" i="4"/>
  <c r="BG44" i="4"/>
  <c r="BB44" i="4"/>
  <c r="BL44" i="4"/>
  <c r="BE44" i="4"/>
  <c r="BJ44" i="4"/>
  <c r="BC44" i="4"/>
  <c r="BH44" i="4"/>
  <c r="BA44" i="4"/>
  <c r="BK44" i="4"/>
  <c r="BF44" i="4"/>
  <c r="BD44" i="4"/>
  <c r="BI44" i="4"/>
  <c r="PB86" i="1"/>
  <c r="PB85" i="1"/>
  <c r="PB87" i="1"/>
  <c r="PB88" i="1"/>
  <c r="PB89" i="1"/>
  <c r="PB90" i="1"/>
  <c r="PB91" i="1"/>
  <c r="PB92" i="1"/>
  <c r="PB93" i="1"/>
  <c r="PB94" i="1"/>
  <c r="PB95" i="1"/>
  <c r="PB96" i="1"/>
  <c r="PB97" i="1"/>
  <c r="PB98" i="1"/>
  <c r="PB99" i="1"/>
  <c r="PB100" i="1"/>
  <c r="PB101" i="1"/>
  <c r="PB102" i="1"/>
  <c r="PB103" i="1"/>
  <c r="PB104" i="1"/>
  <c r="PB105" i="1"/>
  <c r="PB106" i="1"/>
  <c r="PB107" i="1"/>
  <c r="PB108" i="1"/>
  <c r="PC12" i="1"/>
  <c r="PD6" i="1"/>
  <c r="AU44" i="4"/>
  <c r="AS44" i="4"/>
  <c r="AT44" i="4"/>
  <c r="HV130" i="1"/>
  <c r="HV14" i="1"/>
  <c r="HV17" i="1" s="1"/>
  <c r="HV18" i="1" s="1" a="1"/>
  <c r="HV18" i="1" s="1"/>
  <c r="II130" i="1"/>
  <c r="II14" i="1"/>
  <c r="II17" i="1" s="1"/>
  <c r="II18" i="1" s="1" a="1"/>
  <c r="II18" i="1" s="1"/>
  <c r="GX14" i="1"/>
  <c r="GX17" i="1" s="1"/>
  <c r="GX18" i="1" s="1" a="1"/>
  <c r="GX18" i="1" s="1"/>
  <c r="PC126" i="1" l="1"/>
  <c r="PC124" i="1"/>
  <c r="PC127" i="1"/>
  <c r="PC128" i="1"/>
  <c r="PC120" i="1"/>
  <c r="PC122" i="1"/>
  <c r="PC119" i="1"/>
  <c r="PC125" i="1"/>
  <c r="PC123" i="1"/>
  <c r="PC117" i="1"/>
  <c r="PC118" i="1"/>
  <c r="PC121" i="1"/>
  <c r="BI43" i="4"/>
  <c r="BE43" i="4"/>
  <c r="BC43" i="4"/>
  <c r="BB43" i="4"/>
  <c r="BJ43" i="4"/>
  <c r="BG43" i="4"/>
  <c r="BD43" i="4"/>
  <c r="BL43" i="4"/>
  <c r="BA43" i="4"/>
  <c r="BH43" i="4"/>
  <c r="BF43" i="4"/>
  <c r="BK43" i="4"/>
  <c r="BA49" i="4"/>
  <c r="BB49" i="4"/>
  <c r="AZ48" i="4"/>
  <c r="AZ54" i="4"/>
  <c r="BK49" i="4"/>
  <c r="BF49" i="4"/>
  <c r="BD49" i="4"/>
  <c r="BI49" i="4"/>
  <c r="BG49" i="4"/>
  <c r="BL49" i="4"/>
  <c r="BE49" i="4"/>
  <c r="BJ49" i="4"/>
  <c r="BH49" i="4"/>
  <c r="BC49" i="4"/>
  <c r="PC85" i="1"/>
  <c r="PC86" i="1"/>
  <c r="PC87" i="1"/>
  <c r="PC88" i="1"/>
  <c r="PC89" i="1"/>
  <c r="PC90" i="1"/>
  <c r="PC91" i="1"/>
  <c r="PC92" i="1"/>
  <c r="PC93" i="1"/>
  <c r="PC94" i="1"/>
  <c r="PC95" i="1"/>
  <c r="PC96" i="1"/>
  <c r="PC97" i="1"/>
  <c r="PC98" i="1"/>
  <c r="PC99" i="1"/>
  <c r="PC100" i="1"/>
  <c r="PC101" i="1"/>
  <c r="PC102" i="1"/>
  <c r="PC103" i="1"/>
  <c r="PC104" i="1"/>
  <c r="PC105" i="1"/>
  <c r="PC106" i="1"/>
  <c r="PC107" i="1"/>
  <c r="PC108" i="1"/>
  <c r="PE6" i="1"/>
  <c r="PD12" i="1"/>
  <c r="AU49" i="4"/>
  <c r="AT49" i="4"/>
  <c r="AS49" i="4"/>
  <c r="XG13" i="1"/>
  <c r="XG130" i="1" s="1"/>
  <c r="XE13" i="1"/>
  <c r="XE130" i="1" s="1"/>
  <c r="PD126" i="1" l="1"/>
  <c r="PD124" i="1"/>
  <c r="PD128" i="1"/>
  <c r="PD127" i="1"/>
  <c r="PD122" i="1"/>
  <c r="PD119" i="1"/>
  <c r="PD123" i="1"/>
  <c r="PD117" i="1"/>
  <c r="PD125" i="1"/>
  <c r="PD120" i="1"/>
  <c r="PD121" i="1"/>
  <c r="PD118" i="1"/>
  <c r="AZ53" i="4"/>
  <c r="AZ59" i="4"/>
  <c r="BF54" i="4"/>
  <c r="BB54" i="4"/>
  <c r="BA54" i="4"/>
  <c r="BE54" i="4"/>
  <c r="BL54" i="4"/>
  <c r="BG54" i="4"/>
  <c r="BJ54" i="4"/>
  <c r="BC54" i="4"/>
  <c r="BH54" i="4"/>
  <c r="BK54" i="4"/>
  <c r="BD54" i="4"/>
  <c r="BI54" i="4"/>
  <c r="BG48" i="4"/>
  <c r="BB48" i="4"/>
  <c r="BK48" i="4"/>
  <c r="BH48" i="4"/>
  <c r="BC48" i="4"/>
  <c r="BD48" i="4"/>
  <c r="BE48" i="4"/>
  <c r="BI48" i="4"/>
  <c r="BL48" i="4"/>
  <c r="BA48" i="4"/>
  <c r="BF48" i="4"/>
  <c r="BJ48" i="4"/>
  <c r="PD86" i="1"/>
  <c r="PD85" i="1"/>
  <c r="PD87" i="1"/>
  <c r="PD88" i="1"/>
  <c r="PD89" i="1"/>
  <c r="PD90" i="1"/>
  <c r="PD91" i="1"/>
  <c r="PD92" i="1"/>
  <c r="PD93" i="1"/>
  <c r="PD94" i="1"/>
  <c r="PD95" i="1"/>
  <c r="PD96" i="1"/>
  <c r="PD97" i="1"/>
  <c r="PD98" i="1"/>
  <c r="PD99" i="1"/>
  <c r="PD100" i="1"/>
  <c r="PD101" i="1"/>
  <c r="PD102" i="1"/>
  <c r="PD103" i="1"/>
  <c r="PD104" i="1"/>
  <c r="PD105" i="1"/>
  <c r="PD106" i="1"/>
  <c r="PD107" i="1"/>
  <c r="PD108" i="1"/>
  <c r="PF6" i="1"/>
  <c r="PE12" i="1"/>
  <c r="AU54" i="4"/>
  <c r="AS54" i="4"/>
  <c r="AT54" i="4"/>
  <c r="XE14" i="1"/>
  <c r="XE17" i="1" s="1"/>
  <c r="XE18" i="1" s="1" a="1"/>
  <c r="XE18" i="1" s="1"/>
  <c r="XG14" i="1"/>
  <c r="XG17" i="1" s="1"/>
  <c r="XG18" i="1" s="1" a="1"/>
  <c r="XG18" i="1" s="1"/>
  <c r="GV13" i="1"/>
  <c r="HQ13" i="1"/>
  <c r="PE123" i="1" l="1"/>
  <c r="PE125" i="1"/>
  <c r="PE127" i="1"/>
  <c r="PE126" i="1"/>
  <c r="PE122" i="1"/>
  <c r="PE124" i="1"/>
  <c r="PE120" i="1"/>
  <c r="PE128" i="1"/>
  <c r="PE121" i="1"/>
  <c r="PE119" i="1"/>
  <c r="PE118" i="1"/>
  <c r="PE117" i="1"/>
  <c r="AZ58" i="4"/>
  <c r="BI59" i="4"/>
  <c r="AZ64" i="4"/>
  <c r="BJ59" i="4"/>
  <c r="BE59" i="4"/>
  <c r="BC59" i="4"/>
  <c r="BB59" i="4"/>
  <c r="BK59" i="4"/>
  <c r="BG59" i="4"/>
  <c r="BD59" i="4"/>
  <c r="BL59" i="4"/>
  <c r="BA59" i="4"/>
  <c r="BH59" i="4"/>
  <c r="BF59" i="4"/>
  <c r="BH53" i="4"/>
  <c r="BK53" i="4"/>
  <c r="BB53" i="4"/>
  <c r="BF53" i="4"/>
  <c r="BC53" i="4"/>
  <c r="BG53" i="4"/>
  <c r="BL53" i="4"/>
  <c r="BI53" i="4"/>
  <c r="BD53" i="4"/>
  <c r="BA53" i="4"/>
  <c r="BE53" i="4"/>
  <c r="BJ53" i="4"/>
  <c r="PE86" i="1"/>
  <c r="PE85" i="1"/>
  <c r="PE87" i="1"/>
  <c r="PE88" i="1"/>
  <c r="PE89" i="1"/>
  <c r="PE90" i="1"/>
  <c r="PE91" i="1"/>
  <c r="PE92" i="1"/>
  <c r="PE93" i="1"/>
  <c r="PE94" i="1"/>
  <c r="PE95" i="1"/>
  <c r="PE96" i="1"/>
  <c r="PE97" i="1"/>
  <c r="PE98" i="1"/>
  <c r="PE99" i="1"/>
  <c r="PE100" i="1"/>
  <c r="PE101" i="1"/>
  <c r="PE102" i="1"/>
  <c r="PE103" i="1"/>
  <c r="PE104" i="1"/>
  <c r="PE105" i="1"/>
  <c r="PE106" i="1"/>
  <c r="PE107" i="1"/>
  <c r="PE108" i="1"/>
  <c r="PG6" i="1"/>
  <c r="PF12" i="1"/>
  <c r="GV107" i="1"/>
  <c r="GV106" i="1"/>
  <c r="GV104" i="1"/>
  <c r="GV108" i="1"/>
  <c r="GV102" i="1"/>
  <c r="GV105" i="1"/>
  <c r="GV103" i="1"/>
  <c r="GV99" i="1"/>
  <c r="GV100" i="1"/>
  <c r="GV101" i="1"/>
  <c r="GV94" i="1"/>
  <c r="GV98" i="1"/>
  <c r="GV97" i="1"/>
  <c r="GV93" i="1"/>
  <c r="GV96" i="1"/>
  <c r="GV95" i="1"/>
  <c r="GV92" i="1"/>
  <c r="GV87" i="1"/>
  <c r="GV90" i="1"/>
  <c r="GV91" i="1"/>
  <c r="GV85" i="1"/>
  <c r="GV88" i="1"/>
  <c r="GV86" i="1"/>
  <c r="GV89" i="1"/>
  <c r="GV130" i="1"/>
  <c r="AU59" i="4"/>
  <c r="AS59" i="4"/>
  <c r="AT59" i="4"/>
  <c r="HQ130" i="1"/>
  <c r="GV14" i="1"/>
  <c r="GV17" i="1" s="1"/>
  <c r="GV18" i="1" s="1" a="1"/>
  <c r="GV18" i="1" s="1"/>
  <c r="HQ14" i="1"/>
  <c r="HQ17" i="1" s="1"/>
  <c r="HQ18" i="1" s="1" a="1"/>
  <c r="HQ18" i="1" s="1"/>
  <c r="PF125" i="1" l="1"/>
  <c r="PF127" i="1"/>
  <c r="PF128" i="1"/>
  <c r="PF126" i="1"/>
  <c r="PF118" i="1"/>
  <c r="PF124" i="1"/>
  <c r="PF123" i="1"/>
  <c r="PF119" i="1"/>
  <c r="PF120" i="1"/>
  <c r="PF117" i="1"/>
  <c r="PF121" i="1"/>
  <c r="PF122" i="1"/>
  <c r="AZ63" i="4"/>
  <c r="BD64" i="4"/>
  <c r="BG64" i="4"/>
  <c r="BA64" i="4"/>
  <c r="BB64" i="4"/>
  <c r="BC64" i="4"/>
  <c r="BK64" i="4"/>
  <c r="BH64" i="4"/>
  <c r="BI64" i="4"/>
  <c r="BE64" i="4"/>
  <c r="BL64" i="4"/>
  <c r="BF64" i="4"/>
  <c r="BJ64" i="4"/>
  <c r="BL58" i="4"/>
  <c r="BK58" i="4"/>
  <c r="BH58" i="4"/>
  <c r="BA58" i="4"/>
  <c r="BF58" i="4"/>
  <c r="BJ58" i="4"/>
  <c r="BD58" i="4"/>
  <c r="BG58" i="4"/>
  <c r="BB58" i="4"/>
  <c r="BE58" i="4"/>
  <c r="BC58" i="4"/>
  <c r="BI58" i="4"/>
  <c r="PF86" i="1"/>
  <c r="PF85" i="1"/>
  <c r="PF87" i="1"/>
  <c r="PF88" i="1"/>
  <c r="PF89" i="1"/>
  <c r="PF90" i="1"/>
  <c r="PF91" i="1"/>
  <c r="PF92" i="1"/>
  <c r="PF93" i="1"/>
  <c r="PF94" i="1"/>
  <c r="PF95" i="1"/>
  <c r="PF96" i="1"/>
  <c r="PF97" i="1"/>
  <c r="PF98" i="1"/>
  <c r="PF99" i="1"/>
  <c r="PF100" i="1"/>
  <c r="PF101" i="1"/>
  <c r="PF102" i="1"/>
  <c r="PF103" i="1"/>
  <c r="PF104" i="1"/>
  <c r="PF105" i="1"/>
  <c r="PF106" i="1"/>
  <c r="PF107" i="1"/>
  <c r="PF108" i="1"/>
  <c r="PH6" i="1"/>
  <c r="PG12" i="1"/>
  <c r="AT64" i="4"/>
  <c r="AU64" i="4"/>
  <c r="AS64" i="4"/>
  <c r="J72" i="3"/>
  <c r="I72" i="3"/>
  <c r="H72" i="3"/>
  <c r="G72" i="3"/>
  <c r="E72" i="3"/>
  <c r="D72" i="3"/>
  <c r="C72" i="3"/>
  <c r="B72" i="3"/>
  <c r="J70" i="3"/>
  <c r="I70" i="3"/>
  <c r="H70" i="3"/>
  <c r="G70" i="3"/>
  <c r="E70" i="3"/>
  <c r="D70" i="3"/>
  <c r="C70" i="3"/>
  <c r="B70" i="3"/>
  <c r="J68" i="3"/>
  <c r="I68" i="3"/>
  <c r="H68" i="3"/>
  <c r="G68" i="3"/>
  <c r="E68" i="3"/>
  <c r="D68" i="3"/>
  <c r="C68" i="3"/>
  <c r="B68" i="3"/>
  <c r="J66" i="3"/>
  <c r="I66" i="3"/>
  <c r="H66" i="3"/>
  <c r="G66" i="3"/>
  <c r="E66" i="3"/>
  <c r="D66" i="3"/>
  <c r="C66" i="3"/>
  <c r="B66" i="3"/>
  <c r="J65" i="3"/>
  <c r="I65" i="3"/>
  <c r="H65" i="3"/>
  <c r="G65" i="3"/>
  <c r="E65" i="3"/>
  <c r="D65" i="3"/>
  <c r="C65" i="3"/>
  <c r="B65" i="3"/>
  <c r="PG125" i="1" l="1"/>
  <c r="PG128" i="1"/>
  <c r="PG127" i="1"/>
  <c r="PG126" i="1"/>
  <c r="PG123" i="1"/>
  <c r="PG119" i="1"/>
  <c r="PG121" i="1"/>
  <c r="PG120" i="1"/>
  <c r="PG122" i="1"/>
  <c r="PG117" i="1"/>
  <c r="PG118" i="1"/>
  <c r="PG124" i="1"/>
  <c r="BL63" i="4"/>
  <c r="BK63" i="4"/>
  <c r="BE63" i="4"/>
  <c r="BH63" i="4"/>
  <c r="BJ63" i="4"/>
  <c r="BC63" i="4"/>
  <c r="BA63" i="4"/>
  <c r="BD63" i="4"/>
  <c r="BI63" i="4"/>
  <c r="BG63" i="4"/>
  <c r="BB63" i="4"/>
  <c r="BF63" i="4"/>
  <c r="PG85" i="1"/>
  <c r="PG86" i="1"/>
  <c r="PG87" i="1"/>
  <c r="PG88" i="1"/>
  <c r="PG89" i="1"/>
  <c r="PG90" i="1"/>
  <c r="PG91" i="1"/>
  <c r="PG92" i="1"/>
  <c r="PG93" i="1"/>
  <c r="PG94" i="1"/>
  <c r="PG95" i="1"/>
  <c r="PG96" i="1"/>
  <c r="PG97" i="1"/>
  <c r="PG98" i="1"/>
  <c r="PG99" i="1"/>
  <c r="PG100" i="1"/>
  <c r="PG101" i="1"/>
  <c r="PG102" i="1"/>
  <c r="PG103" i="1"/>
  <c r="PG104" i="1"/>
  <c r="PG105" i="1"/>
  <c r="PG106" i="1"/>
  <c r="PG107" i="1"/>
  <c r="PG108" i="1"/>
  <c r="PI6" i="1"/>
  <c r="PH12" i="1"/>
  <c r="BG13" i="1"/>
  <c r="BG130" i="1" s="1"/>
  <c r="PH127" i="1" l="1"/>
  <c r="PH124" i="1"/>
  <c r="PH126" i="1"/>
  <c r="PH128" i="1"/>
  <c r="PH122" i="1"/>
  <c r="PH125" i="1"/>
  <c r="PH123" i="1"/>
  <c r="PH119" i="1"/>
  <c r="PH118" i="1"/>
  <c r="PH117" i="1"/>
  <c r="PH121" i="1"/>
  <c r="PH120" i="1"/>
  <c r="PH86" i="1"/>
  <c r="PH85" i="1"/>
  <c r="PH87" i="1"/>
  <c r="PH88" i="1"/>
  <c r="PH89" i="1"/>
  <c r="PH90" i="1"/>
  <c r="PH91" i="1"/>
  <c r="PH92" i="1"/>
  <c r="PH93" i="1"/>
  <c r="PH94" i="1"/>
  <c r="PH95" i="1"/>
  <c r="PH96" i="1"/>
  <c r="PH97" i="1"/>
  <c r="PH98" i="1"/>
  <c r="PH99" i="1"/>
  <c r="PH100" i="1"/>
  <c r="PH101" i="1"/>
  <c r="PH102" i="1"/>
  <c r="PH103" i="1"/>
  <c r="PH104" i="1"/>
  <c r="PH105" i="1"/>
  <c r="PH106" i="1"/>
  <c r="PH107" i="1"/>
  <c r="PH108" i="1"/>
  <c r="PJ6" i="1"/>
  <c r="PI12" i="1"/>
  <c r="BG14" i="1"/>
  <c r="PI123" i="1" l="1"/>
  <c r="PI127" i="1"/>
  <c r="PI126" i="1"/>
  <c r="PI128" i="1"/>
  <c r="PI124" i="1"/>
  <c r="PI125" i="1"/>
  <c r="PI122" i="1"/>
  <c r="PI121" i="1"/>
  <c r="PI120" i="1"/>
  <c r="PI119" i="1"/>
  <c r="PI118" i="1"/>
  <c r="PI117" i="1"/>
  <c r="PI86" i="1"/>
  <c r="PI85" i="1"/>
  <c r="PI87" i="1"/>
  <c r="PI88" i="1"/>
  <c r="PI89" i="1"/>
  <c r="PI90" i="1"/>
  <c r="PI91" i="1"/>
  <c r="PI92" i="1"/>
  <c r="PI93" i="1"/>
  <c r="PI94" i="1"/>
  <c r="PI95" i="1"/>
  <c r="PI96" i="1"/>
  <c r="PI97" i="1"/>
  <c r="PI98" i="1"/>
  <c r="PI99" i="1"/>
  <c r="PI100" i="1"/>
  <c r="PI101" i="1"/>
  <c r="PI102" i="1"/>
  <c r="PI103" i="1"/>
  <c r="PI104" i="1"/>
  <c r="PI105" i="1"/>
  <c r="PI106" i="1"/>
  <c r="PI107" i="1"/>
  <c r="PI108" i="1"/>
  <c r="PK6" i="1"/>
  <c r="PJ12" i="1"/>
  <c r="J64" i="3"/>
  <c r="I64" i="3"/>
  <c r="H64" i="3"/>
  <c r="G64" i="3"/>
  <c r="E64" i="3"/>
  <c r="C64" i="3"/>
  <c r="B64" i="3"/>
  <c r="J63" i="3"/>
  <c r="I63" i="3"/>
  <c r="H63" i="3"/>
  <c r="G63" i="3"/>
  <c r="E63" i="3"/>
  <c r="C63" i="3"/>
  <c r="B63" i="3"/>
  <c r="BH83" i="4"/>
  <c r="BG83" i="4"/>
  <c r="BA83" i="4"/>
  <c r="BG82" i="4"/>
  <c r="GA13" i="1"/>
  <c r="GA130" i="1" s="1"/>
  <c r="XL13" i="1"/>
  <c r="XL130" i="1" s="1"/>
  <c r="GZ13" i="1"/>
  <c r="GZ130" i="1" s="1"/>
  <c r="HP13" i="1"/>
  <c r="GY13" i="1"/>
  <c r="GY130" i="1" s="1"/>
  <c r="HU13" i="1"/>
  <c r="PJ126" i="1" l="1"/>
  <c r="PJ128" i="1"/>
  <c r="PJ127" i="1"/>
  <c r="PJ125" i="1"/>
  <c r="PJ121" i="1"/>
  <c r="PJ120" i="1"/>
  <c r="PJ122" i="1"/>
  <c r="PJ123" i="1"/>
  <c r="PJ124" i="1"/>
  <c r="PJ118" i="1"/>
  <c r="PJ119" i="1"/>
  <c r="PJ117" i="1"/>
  <c r="PJ85" i="1"/>
  <c r="PJ86" i="1"/>
  <c r="PJ87" i="1"/>
  <c r="PJ88" i="1"/>
  <c r="PJ89" i="1"/>
  <c r="PJ90" i="1"/>
  <c r="PJ91" i="1"/>
  <c r="PJ92" i="1"/>
  <c r="PJ93" i="1"/>
  <c r="PJ94" i="1"/>
  <c r="PJ95" i="1"/>
  <c r="PJ96" i="1"/>
  <c r="PJ97" i="1"/>
  <c r="PJ98" i="1"/>
  <c r="PJ99" i="1"/>
  <c r="PJ100" i="1"/>
  <c r="PJ101" i="1"/>
  <c r="PJ102" i="1"/>
  <c r="PJ103" i="1"/>
  <c r="PJ104" i="1"/>
  <c r="PJ105" i="1"/>
  <c r="PJ106" i="1"/>
  <c r="PJ107" i="1"/>
  <c r="PJ108" i="1"/>
  <c r="PK12" i="1"/>
  <c r="HU104" i="1"/>
  <c r="HU106" i="1"/>
  <c r="HU108" i="1"/>
  <c r="HU103" i="1"/>
  <c r="HU105" i="1"/>
  <c r="HU107" i="1"/>
  <c r="HU99" i="1"/>
  <c r="HU102" i="1"/>
  <c r="HU100" i="1"/>
  <c r="HU98" i="1"/>
  <c r="HU101" i="1"/>
  <c r="HU97" i="1"/>
  <c r="HU94" i="1"/>
  <c r="HU96" i="1"/>
  <c r="HU95" i="1"/>
  <c r="HU90" i="1"/>
  <c r="HU92" i="1"/>
  <c r="HU93" i="1"/>
  <c r="HU88" i="1"/>
  <c r="HU89" i="1"/>
  <c r="HU87" i="1"/>
  <c r="HU86" i="1"/>
  <c r="HU91" i="1"/>
  <c r="HU85" i="1"/>
  <c r="HP130" i="1"/>
  <c r="HU130" i="1"/>
  <c r="GA14" i="1"/>
  <c r="GA17" i="1" s="1"/>
  <c r="GA18" i="1" s="1" a="1"/>
  <c r="GA18" i="1" s="1"/>
  <c r="XL14" i="1"/>
  <c r="XL17" i="1" s="1"/>
  <c r="XL18" i="1" s="1" a="1"/>
  <c r="XL18" i="1" s="1"/>
  <c r="GZ14" i="1"/>
  <c r="GZ17" i="1" s="1"/>
  <c r="GZ18" i="1" s="1" a="1"/>
  <c r="GZ18" i="1" s="1"/>
  <c r="HP14" i="1"/>
  <c r="HP17" i="1" s="1"/>
  <c r="HP18" i="1" s="1" a="1"/>
  <c r="HP18" i="1" s="1"/>
  <c r="GY14" i="1"/>
  <c r="GY17" i="1" s="1"/>
  <c r="GY18" i="1" s="1" a="1"/>
  <c r="GY18" i="1" s="1"/>
  <c r="HU14" i="1"/>
  <c r="HU17" i="1" s="1"/>
  <c r="HU18" i="1" s="1" a="1"/>
  <c r="HU18" i="1" s="1"/>
  <c r="IJ13" i="1"/>
  <c r="HW13" i="1"/>
  <c r="DP13" i="1"/>
  <c r="DP130" i="1" s="1"/>
  <c r="DO13" i="1"/>
  <c r="DO130" i="1" s="1"/>
  <c r="XD13" i="1"/>
  <c r="XD130" i="1" s="1"/>
  <c r="DN13" i="1"/>
  <c r="DN130" i="1" s="1"/>
  <c r="WZ13" i="1"/>
  <c r="WZ130" i="1" s="1"/>
  <c r="WY13" i="1"/>
  <c r="WY130" i="1" s="1"/>
  <c r="WV13" i="1"/>
  <c r="WV130" i="1" s="1"/>
  <c r="WT13" i="1"/>
  <c r="WT130" i="1" s="1"/>
  <c r="DM13" i="1"/>
  <c r="DM130" i="1" s="1"/>
  <c r="AS174" i="4"/>
  <c r="Y174" i="4"/>
  <c r="AT174" i="4" s="1"/>
  <c r="AT173" i="4"/>
  <c r="AU173" i="4" s="1"/>
  <c r="AV173" i="4" s="1"/>
  <c r="AW173" i="4" s="1"/>
  <c r="AX173" i="4" s="1"/>
  <c r="AY173" i="4" s="1"/>
  <c r="Y173" i="4"/>
  <c r="Z173" i="4" s="1"/>
  <c r="AA173" i="4" s="1"/>
  <c r="AB173" i="4" s="1"/>
  <c r="AC173" i="4" s="1"/>
  <c r="AD173" i="4" s="1"/>
  <c r="CC13" i="1"/>
  <c r="CC130" i="1" s="1"/>
  <c r="CB13" i="1"/>
  <c r="CB130" i="1" s="1"/>
  <c r="YE15" i="1"/>
  <c r="YC15" i="1"/>
  <c r="DA13" i="1"/>
  <c r="DA130" i="1" s="1"/>
  <c r="CV55" i="1"/>
  <c r="CV53" i="1"/>
  <c r="CV51" i="1"/>
  <c r="CV50" i="1"/>
  <c r="CV17" i="1"/>
  <c r="CV13" i="1"/>
  <c r="CV130" i="1" s="1"/>
  <c r="CP55" i="1"/>
  <c r="CP53" i="1"/>
  <c r="CP51" i="1"/>
  <c r="CP50" i="1"/>
  <c r="CP17" i="1"/>
  <c r="CP13" i="1"/>
  <c r="CP130" i="1" s="1"/>
  <c r="ABB53" i="1"/>
  <c r="FV53" i="1"/>
  <c r="FU53" i="1"/>
  <c r="FT53" i="1"/>
  <c r="FS53" i="1"/>
  <c r="FR53" i="1"/>
  <c r="CY53" i="1"/>
  <c r="CS53" i="1"/>
  <c r="CO53" i="1"/>
  <c r="CJ53" i="1"/>
  <c r="CI53" i="1"/>
  <c r="BA53" i="1"/>
  <c r="V53" i="1"/>
  <c r="L53" i="1"/>
  <c r="B54" i="1"/>
  <c r="CJ55" i="1"/>
  <c r="CJ51" i="1"/>
  <c r="CJ50" i="1"/>
  <c r="CJ17" i="1"/>
  <c r="CJ13" i="1"/>
  <c r="CJ130" i="1" s="1"/>
  <c r="IJ128" i="1" l="1"/>
  <c r="IJ119" i="1"/>
  <c r="IJ123" i="1"/>
  <c r="IJ118" i="1"/>
  <c r="IJ120" i="1"/>
  <c r="IJ121" i="1"/>
  <c r="IJ122" i="1"/>
  <c r="IJ125" i="1"/>
  <c r="IJ117" i="1"/>
  <c r="IJ127" i="1"/>
  <c r="IJ124" i="1"/>
  <c r="IJ126" i="1"/>
  <c r="PK126" i="1"/>
  <c r="PK127" i="1"/>
  <c r="PK125" i="1"/>
  <c r="PK128" i="1"/>
  <c r="PK122" i="1"/>
  <c r="PK118" i="1"/>
  <c r="PK119" i="1"/>
  <c r="PK121" i="1"/>
  <c r="PK124" i="1"/>
  <c r="PK123" i="1"/>
  <c r="PK120" i="1"/>
  <c r="PK117" i="1"/>
  <c r="YT53" i="1"/>
  <c r="GN53" i="1" a="1"/>
  <c r="GN53" i="1" s="1"/>
  <c r="EO53" i="1"/>
  <c r="O54" i="1" a="1"/>
  <c r="O54" i="1" s="1"/>
  <c r="Y54" i="1" s="1"/>
  <c r="IJ65" i="1"/>
  <c r="IJ66" i="1"/>
  <c r="IJ67" i="1"/>
  <c r="IJ68" i="1"/>
  <c r="IJ69" i="1"/>
  <c r="IJ70" i="1"/>
  <c r="IJ71" i="1"/>
  <c r="IJ72" i="1"/>
  <c r="IJ73" i="1"/>
  <c r="IJ74" i="1"/>
  <c r="IJ75" i="1"/>
  <c r="IJ76" i="1"/>
  <c r="EP53" i="1"/>
  <c r="EN53" i="1"/>
  <c r="PK85" i="1"/>
  <c r="PK86" i="1"/>
  <c r="PK87" i="1"/>
  <c r="PK88" i="1"/>
  <c r="PK89" i="1"/>
  <c r="PK90" i="1"/>
  <c r="PK91" i="1"/>
  <c r="PK92" i="1"/>
  <c r="PK93" i="1"/>
  <c r="PK94" i="1"/>
  <c r="PK95" i="1"/>
  <c r="PK96" i="1"/>
  <c r="PK97" i="1"/>
  <c r="PK98" i="1"/>
  <c r="PK99" i="1"/>
  <c r="PK100" i="1"/>
  <c r="PK101" i="1"/>
  <c r="PK102" i="1"/>
  <c r="PK103" i="1"/>
  <c r="PK104" i="1"/>
  <c r="PK105" i="1"/>
  <c r="PK106" i="1"/>
  <c r="PK107" i="1"/>
  <c r="PK108" i="1"/>
  <c r="PL12" i="1"/>
  <c r="PM6" i="1"/>
  <c r="Q54" i="1" a="1"/>
  <c r="Q54" i="1" s="1"/>
  <c r="S54" i="1" a="1"/>
  <c r="S54" i="1" s="1"/>
  <c r="AM54" i="1" a="1"/>
  <c r="AM54" i="1" s="1"/>
  <c r="P54" i="1" a="1"/>
  <c r="P54" i="1" s="1"/>
  <c r="AK54" i="1" a="1"/>
  <c r="AK54" i="1" s="1"/>
  <c r="N54" i="1" a="1"/>
  <c r="N54" i="1" s="1"/>
  <c r="U54" i="1" a="1"/>
  <c r="U54" i="1" s="1"/>
  <c r="T54" i="1" a="1"/>
  <c r="T54" i="1" s="1"/>
  <c r="L54" i="1" a="1"/>
  <c r="L54" i="1" s="1"/>
  <c r="R54" i="1" a="1"/>
  <c r="R54" i="1" s="1"/>
  <c r="DG54" i="1" a="1"/>
  <c r="DG54" i="1" s="1"/>
  <c r="K54" i="1" a="1"/>
  <c r="K54" i="1" s="1"/>
  <c r="J54" i="1" a="1"/>
  <c r="J54" i="1" s="1"/>
  <c r="I54" i="1" a="1"/>
  <c r="I54" i="1" s="1"/>
  <c r="GK53" i="1"/>
  <c r="GJ53" i="1"/>
  <c r="GI53" i="1"/>
  <c r="GH53" i="1"/>
  <c r="GG53" i="1"/>
  <c r="GF53" i="1"/>
  <c r="HW130" i="1"/>
  <c r="IJ130" i="1"/>
  <c r="IJ14" i="1"/>
  <c r="IJ17" i="1" s="1"/>
  <c r="IJ18" i="1" s="1" a="1"/>
  <c r="IJ18" i="1" s="1"/>
  <c r="DM14" i="1"/>
  <c r="DM17" i="1" s="1"/>
  <c r="DM18" i="1" s="1" a="1"/>
  <c r="DM18" i="1" s="1"/>
  <c r="WT14" i="1"/>
  <c r="WT17" i="1" s="1"/>
  <c r="WT18" i="1" s="1" a="1"/>
  <c r="WT18" i="1" s="1"/>
  <c r="WV14" i="1"/>
  <c r="WV17" i="1" s="1"/>
  <c r="WV18" i="1" s="1" a="1"/>
  <c r="WV18" i="1" s="1"/>
  <c r="WY14" i="1"/>
  <c r="WY17" i="1" s="1"/>
  <c r="WY18" i="1" s="1" a="1"/>
  <c r="WY18" i="1" s="1"/>
  <c r="WZ14" i="1"/>
  <c r="WZ17" i="1" s="1"/>
  <c r="WZ18" i="1" s="1" a="1"/>
  <c r="WZ18" i="1" s="1"/>
  <c r="DN14" i="1"/>
  <c r="DN17" i="1" s="1"/>
  <c r="DN18" i="1" s="1" a="1"/>
  <c r="DN18" i="1" s="1"/>
  <c r="XD14" i="1"/>
  <c r="XD17" i="1" s="1"/>
  <c r="XD18" i="1" s="1" a="1"/>
  <c r="XD18" i="1" s="1"/>
  <c r="DP14" i="1"/>
  <c r="DP17" i="1" s="1"/>
  <c r="DP18" i="1" s="1" a="1"/>
  <c r="DP18" i="1" s="1"/>
  <c r="HW14" i="1"/>
  <c r="HW17" i="1" s="1"/>
  <c r="HW18" i="1" s="1" a="1"/>
  <c r="HW18" i="1" s="1"/>
  <c r="DO14" i="1"/>
  <c r="DO17" i="1" s="1"/>
  <c r="DO18" i="1" s="1" a="1"/>
  <c r="DO18" i="1" s="1"/>
  <c r="Z174" i="4"/>
  <c r="CC14" i="1"/>
  <c r="CC17" i="1" s="1"/>
  <c r="CC18" i="1" s="1" a="1"/>
  <c r="CC18" i="1" s="1"/>
  <c r="CB14" i="1"/>
  <c r="CB17" i="1" s="1"/>
  <c r="CB18" i="1" s="1" a="1"/>
  <c r="CB18" i="1" s="1"/>
  <c r="CV14" i="1"/>
  <c r="CP14" i="1"/>
  <c r="AD53" i="1"/>
  <c r="CJ14" i="1"/>
  <c r="P892" i="4"/>
  <c r="IG13" i="1"/>
  <c r="IF13" i="1"/>
  <c r="IE13" i="1"/>
  <c r="IC13" i="1"/>
  <c r="L55" i="1"/>
  <c r="L51" i="1"/>
  <c r="L50" i="1"/>
  <c r="L17" i="1"/>
  <c r="L18" i="1" s="1" a="1"/>
  <c r="L18" i="1" s="1"/>
  <c r="AN17" i="1"/>
  <c r="AN18" i="1" s="1" a="1"/>
  <c r="AN18" i="1" s="1"/>
  <c r="AN15" i="1"/>
  <c r="AN13" i="1"/>
  <c r="HO13" i="1"/>
  <c r="HN13" i="1"/>
  <c r="HM13" i="1"/>
  <c r="HL13" i="1"/>
  <c r="HK13" i="1"/>
  <c r="HJ13" i="1"/>
  <c r="HI13" i="1"/>
  <c r="IC126" i="1" l="1"/>
  <c r="IC121" i="1"/>
  <c r="IC117" i="1"/>
  <c r="IC120" i="1"/>
  <c r="IC128" i="1"/>
  <c r="IC123" i="1"/>
  <c r="IC125" i="1"/>
  <c r="IC118" i="1"/>
  <c r="IC122" i="1"/>
  <c r="IC119" i="1"/>
  <c r="IC127" i="1"/>
  <c r="IC124" i="1"/>
  <c r="IE121" i="1"/>
  <c r="IE128" i="1"/>
  <c r="IE123" i="1"/>
  <c r="IE125" i="1"/>
  <c r="IE118" i="1"/>
  <c r="IE119" i="1"/>
  <c r="IE120" i="1"/>
  <c r="IE122" i="1"/>
  <c r="IE127" i="1"/>
  <c r="IE117" i="1"/>
  <c r="IE124" i="1"/>
  <c r="IE126" i="1"/>
  <c r="IF121" i="1"/>
  <c r="IF128" i="1"/>
  <c r="IF126" i="1"/>
  <c r="IF123" i="1"/>
  <c r="IF118" i="1"/>
  <c r="IF120" i="1"/>
  <c r="IF125" i="1"/>
  <c r="IF119" i="1"/>
  <c r="IF127" i="1"/>
  <c r="IF122" i="1"/>
  <c r="IF117" i="1"/>
  <c r="IF124" i="1"/>
  <c r="IG118" i="1"/>
  <c r="IG123" i="1"/>
  <c r="IG125" i="1"/>
  <c r="IG128" i="1"/>
  <c r="IG120" i="1"/>
  <c r="IG117" i="1"/>
  <c r="IG127" i="1"/>
  <c r="IG122" i="1"/>
  <c r="IG124" i="1"/>
  <c r="IG121" i="1"/>
  <c r="IG126" i="1"/>
  <c r="IG119" i="1"/>
  <c r="PL128" i="1"/>
  <c r="PL124" i="1"/>
  <c r="PL123" i="1"/>
  <c r="PL127" i="1"/>
  <c r="PL125" i="1"/>
  <c r="PL122" i="1"/>
  <c r="PL126" i="1"/>
  <c r="PL121" i="1"/>
  <c r="PL118" i="1"/>
  <c r="PL119" i="1"/>
  <c r="PL117" i="1"/>
  <c r="PL120" i="1"/>
  <c r="GH18" i="1"/>
  <c r="GG18" i="1"/>
  <c r="YT18" i="1"/>
  <c r="GN18" i="1" a="1"/>
  <c r="GN18" i="1" s="1"/>
  <c r="GM18" i="1"/>
  <c r="GL18" i="1"/>
  <c r="GK18" i="1"/>
  <c r="GJ18" i="1"/>
  <c r="GI18" i="1"/>
  <c r="GF18" i="1"/>
  <c r="AD18" i="1"/>
  <c r="YT17" i="1"/>
  <c r="GN17" i="1" a="1"/>
  <c r="GN17" i="1" s="1"/>
  <c r="GN50" i="1" a="1"/>
  <c r="GN50" i="1" s="1"/>
  <c r="YT50" i="1"/>
  <c r="GN51" i="1" a="1"/>
  <c r="GN51" i="1" s="1"/>
  <c r="YT51" i="1"/>
  <c r="YT55" i="1"/>
  <c r="GN55" i="1" a="1"/>
  <c r="GN55" i="1" s="1"/>
  <c r="YT54" i="1"/>
  <c r="GN54" i="1" a="1"/>
  <c r="GN54" i="1" s="1"/>
  <c r="AB53" i="1"/>
  <c r="CZ54" i="1"/>
  <c r="X54" i="1"/>
  <c r="EV54" i="1" s="1"/>
  <c r="EW54" i="1"/>
  <c r="IE65" i="1"/>
  <c r="IE66" i="1"/>
  <c r="IE67" i="1"/>
  <c r="IE68" i="1"/>
  <c r="IE69" i="1"/>
  <c r="IE70" i="1"/>
  <c r="IE71" i="1"/>
  <c r="IE72" i="1"/>
  <c r="IE73" i="1"/>
  <c r="IE74" i="1"/>
  <c r="IE75" i="1"/>
  <c r="IE76" i="1"/>
  <c r="IC65" i="1"/>
  <c r="IC66" i="1"/>
  <c r="IC67" i="1"/>
  <c r="IC68" i="1"/>
  <c r="IC69" i="1"/>
  <c r="IC70" i="1"/>
  <c r="IC71" i="1"/>
  <c r="IC72" i="1"/>
  <c r="IC73" i="1"/>
  <c r="IC74" i="1"/>
  <c r="IC75" i="1"/>
  <c r="IC76" i="1"/>
  <c r="IG65" i="1"/>
  <c r="IG66" i="1"/>
  <c r="IG67" i="1"/>
  <c r="IG68" i="1"/>
  <c r="IG69" i="1"/>
  <c r="IG70" i="1"/>
  <c r="IG71" i="1"/>
  <c r="IG72" i="1"/>
  <c r="IG73" i="1"/>
  <c r="IG74" i="1"/>
  <c r="IG75" i="1"/>
  <c r="IG76" i="1"/>
  <c r="IF65" i="1"/>
  <c r="IF66" i="1"/>
  <c r="IF67" i="1"/>
  <c r="IF68" i="1"/>
  <c r="IF69" i="1"/>
  <c r="IF70" i="1"/>
  <c r="IF71" i="1"/>
  <c r="IF72" i="1"/>
  <c r="IF73" i="1"/>
  <c r="IF74" i="1"/>
  <c r="IF75" i="1"/>
  <c r="IF76" i="1"/>
  <c r="PL86" i="1"/>
  <c r="PL85" i="1"/>
  <c r="PL87" i="1"/>
  <c r="PL88" i="1"/>
  <c r="PL89" i="1"/>
  <c r="PL90" i="1"/>
  <c r="PL91" i="1"/>
  <c r="PL92" i="1"/>
  <c r="PL93" i="1"/>
  <c r="PL94" i="1"/>
  <c r="PL95" i="1"/>
  <c r="PL96" i="1"/>
  <c r="PL97" i="1"/>
  <c r="PL98" i="1"/>
  <c r="PL99" i="1"/>
  <c r="PL100" i="1"/>
  <c r="PL101" i="1"/>
  <c r="PL102" i="1"/>
  <c r="PL103" i="1"/>
  <c r="PL104" i="1"/>
  <c r="PL105" i="1"/>
  <c r="PL106" i="1"/>
  <c r="PL107" i="1"/>
  <c r="PL108" i="1"/>
  <c r="PN6" i="1"/>
  <c r="PM12" i="1"/>
  <c r="IF108" i="1"/>
  <c r="IF107" i="1"/>
  <c r="IF106" i="1"/>
  <c r="IF104" i="1"/>
  <c r="IF103" i="1"/>
  <c r="IF102" i="1"/>
  <c r="IF101" i="1"/>
  <c r="IF105" i="1"/>
  <c r="IF99" i="1"/>
  <c r="IF98" i="1"/>
  <c r="IF100" i="1"/>
  <c r="IF96" i="1"/>
  <c r="IF97" i="1"/>
  <c r="IF94" i="1"/>
  <c r="IF95" i="1"/>
  <c r="IF91" i="1"/>
  <c r="IF92" i="1"/>
  <c r="IF93" i="1"/>
  <c r="IF86" i="1"/>
  <c r="IF90" i="1"/>
  <c r="IF89" i="1"/>
  <c r="IF87" i="1"/>
  <c r="IF88" i="1"/>
  <c r="IF85" i="1"/>
  <c r="IE108" i="1"/>
  <c r="IE107" i="1"/>
  <c r="IE105" i="1"/>
  <c r="IE104" i="1"/>
  <c r="IE103" i="1"/>
  <c r="IE106" i="1"/>
  <c r="IE102" i="1"/>
  <c r="IE101" i="1"/>
  <c r="IE100" i="1"/>
  <c r="IE96" i="1"/>
  <c r="IE99" i="1"/>
  <c r="IE98" i="1"/>
  <c r="IE97" i="1"/>
  <c r="IE94" i="1"/>
  <c r="IE95" i="1"/>
  <c r="IE92" i="1"/>
  <c r="IE93" i="1"/>
  <c r="IE86" i="1"/>
  <c r="IE90" i="1"/>
  <c r="IE89" i="1"/>
  <c r="IE91" i="1"/>
  <c r="IE87" i="1"/>
  <c r="IE88" i="1"/>
  <c r="IE85" i="1"/>
  <c r="IC108" i="1"/>
  <c r="IC107" i="1"/>
  <c r="IC104" i="1"/>
  <c r="IC103" i="1"/>
  <c r="IC106" i="1"/>
  <c r="IC105" i="1"/>
  <c r="IC100" i="1"/>
  <c r="IC102" i="1"/>
  <c r="IC101" i="1"/>
  <c r="IC96" i="1"/>
  <c r="IC99" i="1"/>
  <c r="IC98" i="1"/>
  <c r="IC94" i="1"/>
  <c r="IC97" i="1"/>
  <c r="IC95" i="1"/>
  <c r="IC92" i="1"/>
  <c r="IC93" i="1"/>
  <c r="IC90" i="1"/>
  <c r="IC89" i="1"/>
  <c r="IC91" i="1"/>
  <c r="IC87" i="1"/>
  <c r="IC86" i="1"/>
  <c r="IC88" i="1"/>
  <c r="IC85" i="1"/>
  <c r="D17" i="1"/>
  <c r="D18" i="1" s="1" a="1"/>
  <c r="D18" i="1" s="1"/>
  <c r="GK50" i="1"/>
  <c r="GJ50" i="1"/>
  <c r="GI50" i="1"/>
  <c r="GH50" i="1"/>
  <c r="GG50" i="1"/>
  <c r="GF50" i="1"/>
  <c r="GK51" i="1"/>
  <c r="GJ51" i="1"/>
  <c r="GI51" i="1"/>
  <c r="GH51" i="1"/>
  <c r="GG51" i="1"/>
  <c r="GF51" i="1"/>
  <c r="GM55" i="1"/>
  <c r="GK55" i="1"/>
  <c r="GJ55" i="1"/>
  <c r="GI55" i="1"/>
  <c r="GH55" i="1"/>
  <c r="GG55" i="1"/>
  <c r="GF55" i="1"/>
  <c r="HO130" i="1"/>
  <c r="HJ130" i="1"/>
  <c r="HI130" i="1"/>
  <c r="HM130" i="1"/>
  <c r="HL130" i="1"/>
  <c r="HN130" i="1"/>
  <c r="IC130" i="1"/>
  <c r="IE130" i="1"/>
  <c r="IF130" i="1"/>
  <c r="IG130" i="1"/>
  <c r="AU174" i="4"/>
  <c r="AA174" i="4"/>
  <c r="IG14" i="1"/>
  <c r="IG17" i="1" s="1"/>
  <c r="IG18" i="1" s="1" a="1"/>
  <c r="IG18" i="1" s="1"/>
  <c r="IF14" i="1"/>
  <c r="IF17" i="1" s="1"/>
  <c r="IF18" i="1" s="1" a="1"/>
  <c r="IF18" i="1" s="1"/>
  <c r="IE14" i="1"/>
  <c r="IE17" i="1" s="1"/>
  <c r="IE18" i="1" s="1" a="1"/>
  <c r="IE18" i="1" s="1"/>
  <c r="IC14" i="1"/>
  <c r="IC17" i="1" s="1"/>
  <c r="IC18" i="1" s="1" a="1"/>
  <c r="IC18" i="1" s="1"/>
  <c r="HK130" i="1"/>
  <c r="HI14" i="1"/>
  <c r="HI17" i="1" s="1"/>
  <c r="HI18" i="1" s="1" a="1"/>
  <c r="HI18" i="1" s="1"/>
  <c r="HK14" i="1"/>
  <c r="HK17" i="1" s="1"/>
  <c r="HK18" i="1" s="1" a="1"/>
  <c r="HK18" i="1" s="1"/>
  <c r="HL14" i="1"/>
  <c r="HL17" i="1" s="1"/>
  <c r="HL18" i="1" s="1" a="1"/>
  <c r="HL18" i="1" s="1"/>
  <c r="HM14" i="1"/>
  <c r="HM17" i="1" s="1"/>
  <c r="HM18" i="1" s="1" a="1"/>
  <c r="HM18" i="1" s="1"/>
  <c r="HN14" i="1"/>
  <c r="HN17" i="1" s="1"/>
  <c r="HN18" i="1" s="1" a="1"/>
  <c r="HN18" i="1" s="1"/>
  <c r="HJ14" i="1"/>
  <c r="HJ17" i="1" s="1"/>
  <c r="HJ18" i="1" s="1" a="1"/>
  <c r="HJ18" i="1" s="1"/>
  <c r="HO14" i="1"/>
  <c r="HO17" i="1" s="1"/>
  <c r="HO18" i="1" s="1" a="1"/>
  <c r="HO18" i="1" s="1"/>
  <c r="AN82" i="4"/>
  <c r="GM51" i="1" s="1"/>
  <c r="AM82" i="4"/>
  <c r="GL25" i="1" s="1"/>
  <c r="CY17" i="1"/>
  <c r="CS17" i="1"/>
  <c r="CO17" i="1"/>
  <c r="CI17" i="1"/>
  <c r="AD17" i="1"/>
  <c r="V17" i="1"/>
  <c r="BA55" i="1"/>
  <c r="BA50" i="1"/>
  <c r="B52" i="1"/>
  <c r="AD50" i="1"/>
  <c r="V50" i="1"/>
  <c r="CG13" i="1"/>
  <c r="CG130" i="1" s="1"/>
  <c r="CY55" i="1"/>
  <c r="CS55" i="1"/>
  <c r="CO55" i="1"/>
  <c r="CI55" i="1"/>
  <c r="CY50" i="1"/>
  <c r="CS50" i="1"/>
  <c r="CO50" i="1"/>
  <c r="CI50" i="1"/>
  <c r="ABB50" i="1"/>
  <c r="FV50" i="1"/>
  <c r="FU50" i="1"/>
  <c r="FT50" i="1"/>
  <c r="FS50" i="1"/>
  <c r="FR50" i="1"/>
  <c r="K14" i="1"/>
  <c r="CY13" i="1"/>
  <c r="CY130" i="1" s="1"/>
  <c r="CS13" i="1"/>
  <c r="CS130" i="1" s="1"/>
  <c r="CO13" i="1"/>
  <c r="CO130" i="1" s="1"/>
  <c r="CI13" i="1"/>
  <c r="CI130" i="1" s="1"/>
  <c r="PM127" i="1" l="1"/>
  <c r="PM125" i="1"/>
  <c r="PM126" i="1"/>
  <c r="PM123" i="1"/>
  <c r="PM128" i="1"/>
  <c r="PM120" i="1"/>
  <c r="PM122" i="1"/>
  <c r="PM121" i="1"/>
  <c r="PM117" i="1"/>
  <c r="PM118" i="1"/>
  <c r="PM119" i="1"/>
  <c r="PM124" i="1"/>
  <c r="AB18" i="1"/>
  <c r="AA18" i="1" s="1"/>
  <c r="AB50" i="1"/>
  <c r="AB17" i="1"/>
  <c r="AA17" i="1" s="1"/>
  <c r="EO50" i="1"/>
  <c r="EO17" i="1"/>
  <c r="O52" i="1" a="1"/>
  <c r="O52" i="1" s="1"/>
  <c r="X52" i="1" s="1"/>
  <c r="EP17" i="1"/>
  <c r="EN17" i="1"/>
  <c r="EN50" i="1"/>
  <c r="EP50" i="1"/>
  <c r="PM86" i="1"/>
  <c r="PM85" i="1"/>
  <c r="PM87" i="1"/>
  <c r="PM88" i="1"/>
  <c r="PM89" i="1"/>
  <c r="PM90" i="1"/>
  <c r="PM91" i="1"/>
  <c r="PM92" i="1"/>
  <c r="PM93" i="1"/>
  <c r="PM94" i="1"/>
  <c r="PM95" i="1"/>
  <c r="PM96" i="1"/>
  <c r="PM97" i="1"/>
  <c r="PM98" i="1"/>
  <c r="PM99" i="1"/>
  <c r="PM100" i="1"/>
  <c r="PM101" i="1"/>
  <c r="PM102" i="1"/>
  <c r="PM103" i="1"/>
  <c r="PM104" i="1"/>
  <c r="PM105" i="1"/>
  <c r="PM106" i="1"/>
  <c r="PM107" i="1"/>
  <c r="PM108" i="1"/>
  <c r="PO6" i="1"/>
  <c r="PN12" i="1"/>
  <c r="GM25" i="1"/>
  <c r="J82" i="4"/>
  <c r="GM53" i="1"/>
  <c r="GM50" i="1"/>
  <c r="J52" i="1" a="1"/>
  <c r="J52" i="1" s="1"/>
  <c r="I52" i="1" a="1"/>
  <c r="I52" i="1" s="1"/>
  <c r="DG52" i="1" a="1"/>
  <c r="DG52" i="1" s="1"/>
  <c r="L52" i="1" a="1"/>
  <c r="L52" i="1" s="1"/>
  <c r="R52" i="1" a="1"/>
  <c r="R52" i="1" s="1"/>
  <c r="Q52" i="1" a="1"/>
  <c r="Q52" i="1" s="1"/>
  <c r="S52" i="1" a="1"/>
  <c r="S52" i="1" s="1"/>
  <c r="AM52" i="1" a="1"/>
  <c r="AM52" i="1" s="1"/>
  <c r="P52" i="1" a="1"/>
  <c r="P52" i="1" s="1"/>
  <c r="AK52" i="1" a="1"/>
  <c r="AK52" i="1" s="1"/>
  <c r="N52" i="1" a="1"/>
  <c r="N52" i="1" s="1"/>
  <c r="U52" i="1" a="1"/>
  <c r="U52" i="1" s="1"/>
  <c r="T52" i="1" a="1"/>
  <c r="T52" i="1" s="1"/>
  <c r="K52" i="1" a="1"/>
  <c r="K52" i="1" s="1"/>
  <c r="AV174" i="4"/>
  <c r="AB174" i="4"/>
  <c r="B51" i="1"/>
  <c r="B53" i="1"/>
  <c r="B56" i="1"/>
  <c r="ABB51" i="1"/>
  <c r="CY51" i="1"/>
  <c r="BA51" i="1"/>
  <c r="CI51" i="1"/>
  <c r="B55" i="1"/>
  <c r="CG14" i="1"/>
  <c r="CG17" i="1" s="1"/>
  <c r="CG18" i="1" s="1" a="1"/>
  <c r="CG18" i="1" s="1"/>
  <c r="CS14" i="1"/>
  <c r="CY14" i="1"/>
  <c r="CO14" i="1"/>
  <c r="CI14" i="1"/>
  <c r="PN125" i="1" l="1"/>
  <c r="PN128" i="1"/>
  <c r="PN127" i="1"/>
  <c r="PN126" i="1"/>
  <c r="PN119" i="1"/>
  <c r="PN124" i="1"/>
  <c r="PN123" i="1"/>
  <c r="PN122" i="1"/>
  <c r="PN117" i="1"/>
  <c r="PN120" i="1"/>
  <c r="PN121" i="1"/>
  <c r="PN118" i="1"/>
  <c r="GN52" i="1" a="1"/>
  <c r="GN52" i="1" s="1"/>
  <c r="YT52" i="1"/>
  <c r="CZ52" i="1"/>
  <c r="Y52" i="1"/>
  <c r="EW52" i="1" s="1"/>
  <c r="O56" i="1" a="1"/>
  <c r="O56" i="1" s="1"/>
  <c r="Y56" i="1" s="1"/>
  <c r="EV52" i="1"/>
  <c r="PN85" i="1"/>
  <c r="PN86" i="1"/>
  <c r="PN87" i="1"/>
  <c r="PN88" i="1"/>
  <c r="PN89" i="1"/>
  <c r="PN90" i="1"/>
  <c r="PN91" i="1"/>
  <c r="PN92" i="1"/>
  <c r="PN93" i="1"/>
  <c r="PN94" i="1"/>
  <c r="PN95" i="1"/>
  <c r="PN96" i="1"/>
  <c r="PN97" i="1"/>
  <c r="PN98" i="1"/>
  <c r="PN99" i="1"/>
  <c r="PN100" i="1"/>
  <c r="PN101" i="1"/>
  <c r="PN102" i="1"/>
  <c r="PN103" i="1"/>
  <c r="PN104" i="1"/>
  <c r="PN105" i="1"/>
  <c r="PN106" i="1"/>
  <c r="PN107" i="1"/>
  <c r="PN108" i="1"/>
  <c r="PO12" i="1"/>
  <c r="PP6" i="1"/>
  <c r="BL55" i="1" a="1"/>
  <c r="BL55" i="1" s="1"/>
  <c r="BL56" i="1" s="1" a="1"/>
  <c r="BL56" i="1" s="1"/>
  <c r="BK55" i="1" a="1"/>
  <c r="BK55" i="1" s="1"/>
  <c r="BK56" i="1" s="1" a="1"/>
  <c r="BK56" i="1" s="1"/>
  <c r="BJ55" i="1" a="1"/>
  <c r="BJ55" i="1" s="1"/>
  <c r="BJ56" i="1" s="1" a="1"/>
  <c r="BJ56" i="1" s="1"/>
  <c r="BI55" i="1" a="1"/>
  <c r="BI55" i="1" s="1"/>
  <c r="BI56" i="1" s="1" a="1"/>
  <c r="BI56" i="1" s="1"/>
  <c r="BG55" i="1" a="1"/>
  <c r="BG55" i="1" s="1"/>
  <c r="BG56" i="1" s="1" a="1"/>
  <c r="BG56" i="1" s="1"/>
  <c r="BF55" i="1" a="1"/>
  <c r="BF55" i="1" s="1"/>
  <c r="BF56" i="1" s="1" a="1"/>
  <c r="BF56" i="1" s="1"/>
  <c r="BE55" i="1" a="1"/>
  <c r="BE55" i="1" s="1"/>
  <c r="BE56" i="1" s="1" a="1"/>
  <c r="BE56" i="1" s="1"/>
  <c r="BD55" i="1" a="1"/>
  <c r="BD55" i="1" s="1"/>
  <c r="BD56" i="1" s="1" a="1"/>
  <c r="BD56" i="1" s="1"/>
  <c r="BH55" i="1" a="1"/>
  <c r="BH55" i="1" s="1"/>
  <c r="BH56" i="1" s="1" a="1"/>
  <c r="BH56" i="1" s="1"/>
  <c r="J56" i="1" a="1"/>
  <c r="J56" i="1" s="1"/>
  <c r="I56" i="1" a="1"/>
  <c r="I56" i="1" s="1"/>
  <c r="DG56" i="1" a="1"/>
  <c r="DG56" i="1" s="1"/>
  <c r="K56" i="1" a="1"/>
  <c r="K56" i="1" s="1"/>
  <c r="R56" i="1" a="1"/>
  <c r="R56" i="1" s="1"/>
  <c r="Q56" i="1" a="1"/>
  <c r="Q56" i="1" s="1"/>
  <c r="S56" i="1" a="1"/>
  <c r="S56" i="1" s="1"/>
  <c r="AM56" i="1" a="1"/>
  <c r="AM56" i="1" s="1"/>
  <c r="P56" i="1" a="1"/>
  <c r="P56" i="1" s="1"/>
  <c r="AK56" i="1" a="1"/>
  <c r="AK56" i="1" s="1"/>
  <c r="N56" i="1" a="1"/>
  <c r="N56" i="1" s="1"/>
  <c r="U56" i="1" a="1"/>
  <c r="U56" i="1" s="1"/>
  <c r="T56" i="1" a="1"/>
  <c r="T56" i="1" s="1"/>
  <c r="L56" i="1" a="1"/>
  <c r="L56" i="1" s="1"/>
  <c r="BL51" i="1" a="1"/>
  <c r="BL51" i="1" s="1"/>
  <c r="BL52" i="1" s="1" a="1"/>
  <c r="BL52" i="1" s="1"/>
  <c r="BK51" i="1" a="1"/>
  <c r="BK51" i="1" s="1"/>
  <c r="BK52" i="1" s="1" a="1"/>
  <c r="BK52" i="1" s="1"/>
  <c r="BJ51" i="1" a="1"/>
  <c r="BJ51" i="1" s="1"/>
  <c r="BJ52" i="1" s="1" a="1"/>
  <c r="BJ52" i="1" s="1"/>
  <c r="BI51" i="1" a="1"/>
  <c r="BI51" i="1" s="1"/>
  <c r="BI52" i="1" s="1" a="1"/>
  <c r="BI52" i="1" s="1"/>
  <c r="BH51" i="1" a="1"/>
  <c r="BH51" i="1" s="1"/>
  <c r="BH52" i="1" s="1" a="1"/>
  <c r="BH52" i="1" s="1"/>
  <c r="BG51" i="1" a="1"/>
  <c r="BG51" i="1" s="1"/>
  <c r="BG52" i="1" s="1" a="1"/>
  <c r="BG52" i="1" s="1"/>
  <c r="BF51" i="1" a="1"/>
  <c r="BF51" i="1" s="1"/>
  <c r="BF52" i="1" s="1" a="1"/>
  <c r="BF52" i="1" s="1"/>
  <c r="BE51" i="1" a="1"/>
  <c r="BE51" i="1" s="1"/>
  <c r="BE52" i="1" s="1" a="1"/>
  <c r="BE52" i="1" s="1"/>
  <c r="BD51" i="1" a="1"/>
  <c r="BD51" i="1" s="1"/>
  <c r="BD52" i="1" s="1" a="1"/>
  <c r="BD52" i="1" s="1"/>
  <c r="BD53" i="1" a="1"/>
  <c r="BD53" i="1" s="1"/>
  <c r="BD54" i="1" s="1" a="1"/>
  <c r="BD54" i="1" s="1"/>
  <c r="BL53" i="1" a="1"/>
  <c r="BL53" i="1" s="1"/>
  <c r="BL54" i="1" s="1" a="1"/>
  <c r="BL54" i="1" s="1"/>
  <c r="BK53" i="1" a="1"/>
  <c r="BK53" i="1" s="1"/>
  <c r="BK54" i="1" s="1" a="1"/>
  <c r="BK54" i="1" s="1"/>
  <c r="BJ53" i="1" a="1"/>
  <c r="BJ53" i="1" s="1"/>
  <c r="BJ54" i="1" s="1" a="1"/>
  <c r="BJ54" i="1" s="1"/>
  <c r="BI53" i="1" a="1"/>
  <c r="BI53" i="1" s="1"/>
  <c r="BI54" i="1" s="1" a="1"/>
  <c r="BI54" i="1" s="1"/>
  <c r="BH53" i="1" a="1"/>
  <c r="BH53" i="1" s="1"/>
  <c r="BH54" i="1" s="1" a="1"/>
  <c r="BH54" i="1" s="1"/>
  <c r="BE53" i="1" a="1"/>
  <c r="BE53" i="1" s="1"/>
  <c r="BE54" i="1" s="1" a="1"/>
  <c r="BE54" i="1" s="1"/>
  <c r="BG53" i="1" a="1"/>
  <c r="BG53" i="1" s="1"/>
  <c r="BG54" i="1" s="1" a="1"/>
  <c r="BG54" i="1" s="1"/>
  <c r="BF53" i="1" a="1"/>
  <c r="BF53" i="1" s="1"/>
  <c r="BF54" i="1" s="1" a="1"/>
  <c r="BF54" i="1" s="1"/>
  <c r="AW174" i="4"/>
  <c r="AC174" i="4"/>
  <c r="FV51" i="1"/>
  <c r="FU51" i="1"/>
  <c r="FT51" i="1"/>
  <c r="FS51" i="1"/>
  <c r="FR51" i="1"/>
  <c r="V51" i="1"/>
  <c r="AD51" i="1"/>
  <c r="CO51" i="1"/>
  <c r="CS51" i="1"/>
  <c r="FU55" i="1"/>
  <c r="FV55" i="1"/>
  <c r="V55" i="1"/>
  <c r="AD55" i="1"/>
  <c r="FT55" i="1"/>
  <c r="FS55" i="1"/>
  <c r="FR55" i="1"/>
  <c r="ABB55" i="1"/>
  <c r="PO128" i="1" l="1"/>
  <c r="PO125" i="1"/>
  <c r="PO127" i="1"/>
  <c r="PO126" i="1"/>
  <c r="PO118" i="1"/>
  <c r="PO124" i="1"/>
  <c r="PO122" i="1"/>
  <c r="PO123" i="1"/>
  <c r="PO120" i="1"/>
  <c r="PO117" i="1"/>
  <c r="PO119" i="1"/>
  <c r="PO121" i="1"/>
  <c r="YT56" i="1"/>
  <c r="GN56" i="1" a="1"/>
  <c r="GN56" i="1" s="1"/>
  <c r="AB51" i="1"/>
  <c r="AB55" i="1"/>
  <c r="CZ56" i="1"/>
  <c r="EO51" i="1"/>
  <c r="EO55" i="1"/>
  <c r="X56" i="1"/>
  <c r="EV56" i="1" s="1"/>
  <c r="EW56" i="1"/>
  <c r="EP55" i="1"/>
  <c r="EN55" i="1"/>
  <c r="EP51" i="1"/>
  <c r="EN51" i="1"/>
  <c r="PO85" i="1"/>
  <c r="PO86" i="1"/>
  <c r="PO87" i="1"/>
  <c r="PO88" i="1"/>
  <c r="PO89" i="1"/>
  <c r="PO90" i="1"/>
  <c r="PO91" i="1"/>
  <c r="PO92" i="1"/>
  <c r="PO93" i="1"/>
  <c r="PO94" i="1"/>
  <c r="PO95" i="1"/>
  <c r="PO96" i="1"/>
  <c r="PO97" i="1"/>
  <c r="PO98" i="1"/>
  <c r="PO99" i="1"/>
  <c r="PO100" i="1"/>
  <c r="PO101" i="1"/>
  <c r="PO102" i="1"/>
  <c r="PO103" i="1"/>
  <c r="PO104" i="1"/>
  <c r="PO105" i="1"/>
  <c r="PO106" i="1"/>
  <c r="PO107" i="1"/>
  <c r="PO108" i="1"/>
  <c r="PP12" i="1"/>
  <c r="PQ6" i="1"/>
  <c r="AX174" i="4"/>
  <c r="AD174" i="4"/>
  <c r="AY174" i="4" s="1"/>
  <c r="CP54" i="1"/>
  <c r="CV54" i="1"/>
  <c r="CO54" i="1"/>
  <c r="CY54" i="1"/>
  <c r="BA54" i="1"/>
  <c r="CS54" i="1"/>
  <c r="CJ54" i="1"/>
  <c r="CI54" i="1"/>
  <c r="E905" i="4"/>
  <c r="E906" i="4" s="1"/>
  <c r="E907" i="4" s="1"/>
  <c r="E908" i="4" s="1"/>
  <c r="E909" i="4" s="1"/>
  <c r="E910" i="4" s="1"/>
  <c r="E911" i="4" s="1"/>
  <c r="E912" i="4" s="1"/>
  <c r="PP128" i="1" l="1"/>
  <c r="PP126" i="1"/>
  <c r="PP127" i="1"/>
  <c r="PP125" i="1"/>
  <c r="PP121" i="1"/>
  <c r="PP124" i="1"/>
  <c r="PP122" i="1"/>
  <c r="PP123" i="1"/>
  <c r="PP120" i="1"/>
  <c r="PP118" i="1"/>
  <c r="PP119" i="1"/>
  <c r="PP117" i="1"/>
  <c r="PP86" i="1"/>
  <c r="PP85" i="1"/>
  <c r="PP87" i="1"/>
  <c r="PP88" i="1"/>
  <c r="PP89" i="1"/>
  <c r="PP90" i="1"/>
  <c r="PP91" i="1"/>
  <c r="PP92" i="1"/>
  <c r="PP93" i="1"/>
  <c r="PP94" i="1"/>
  <c r="PP95" i="1"/>
  <c r="PP96" i="1"/>
  <c r="PP97" i="1"/>
  <c r="PP98" i="1"/>
  <c r="PP99" i="1"/>
  <c r="PP100" i="1"/>
  <c r="PP101" i="1"/>
  <c r="PP102" i="1"/>
  <c r="PP103" i="1"/>
  <c r="PP104" i="1"/>
  <c r="PP105" i="1"/>
  <c r="PP106" i="1"/>
  <c r="PP107" i="1"/>
  <c r="PP108" i="1"/>
  <c r="PQ12" i="1"/>
  <c r="PR6" i="1"/>
  <c r="ID13" i="1"/>
  <c r="IB13" i="1"/>
  <c r="BL13" i="1"/>
  <c r="BK13" i="1"/>
  <c r="BJ13" i="1"/>
  <c r="BI13" i="1"/>
  <c r="BI130" i="1" s="1"/>
  <c r="BH13" i="1"/>
  <c r="BH130" i="1" s="1"/>
  <c r="BF13" i="1"/>
  <c r="BE13" i="1"/>
  <c r="BD13" i="1"/>
  <c r="CE13" i="1"/>
  <c r="CA13" i="1"/>
  <c r="BZ13" i="1"/>
  <c r="BU13" i="1"/>
  <c r="BT13" i="1"/>
  <c r="BO13" i="1"/>
  <c r="BN13" i="1"/>
  <c r="CX13" i="1"/>
  <c r="CW13" i="1"/>
  <c r="CU13" i="1"/>
  <c r="CT13" i="1"/>
  <c r="CR13" i="1"/>
  <c r="CQ13" i="1"/>
  <c r="CN13" i="1"/>
  <c r="CM13" i="1"/>
  <c r="CL13" i="1"/>
  <c r="CK13" i="1"/>
  <c r="CH13" i="1"/>
  <c r="HH13" i="1"/>
  <c r="HG13" i="1"/>
  <c r="HF13" i="1"/>
  <c r="HE13" i="1"/>
  <c r="HD13" i="1"/>
  <c r="HC13" i="1"/>
  <c r="HB13" i="1"/>
  <c r="HA13" i="1"/>
  <c r="GU13" i="1"/>
  <c r="GT13" i="1"/>
  <c r="AAM13" i="1"/>
  <c r="AAL13" i="1"/>
  <c r="AAK13" i="1"/>
  <c r="AAJ13" i="1"/>
  <c r="AAI13" i="1"/>
  <c r="AAH13" i="1"/>
  <c r="AAG13" i="1"/>
  <c r="AAF13" i="1"/>
  <c r="AAE13" i="1"/>
  <c r="AAD13" i="1"/>
  <c r="AAC13" i="1"/>
  <c r="AAB13" i="1"/>
  <c r="AAA13" i="1"/>
  <c r="ZZ13" i="1"/>
  <c r="ZS13" i="1"/>
  <c r="ZS130" i="1" s="1"/>
  <c r="ZR13" i="1"/>
  <c r="ZQ13" i="1"/>
  <c r="ZP13" i="1"/>
  <c r="ZO13" i="1"/>
  <c r="ZJ13" i="1"/>
  <c r="ZI13" i="1"/>
  <c r="ZH13" i="1"/>
  <c r="ZG13" i="1"/>
  <c r="ZF13" i="1"/>
  <c r="ZE13" i="1"/>
  <c r="ZD13" i="1"/>
  <c r="YY13" i="1"/>
  <c r="ZB13" i="1"/>
  <c r="ZA13" i="1"/>
  <c r="ZC13" i="1"/>
  <c r="YX13" i="1"/>
  <c r="YZ13" i="1"/>
  <c r="WM13" i="1"/>
  <c r="WM130" i="1" s="1"/>
  <c r="WL13" i="1"/>
  <c r="WL130" i="1" s="1"/>
  <c r="WK13" i="1"/>
  <c r="WK130" i="1" s="1"/>
  <c r="WJ13" i="1"/>
  <c r="WJ130" i="1" s="1"/>
  <c r="WI13" i="1"/>
  <c r="WI130" i="1" s="1"/>
  <c r="WH13" i="1"/>
  <c r="WH130" i="1" s="1"/>
  <c r="WG13" i="1"/>
  <c r="WG130" i="1" s="1"/>
  <c r="WF13" i="1"/>
  <c r="WF130" i="1" s="1"/>
  <c r="WE13" i="1"/>
  <c r="WE130" i="1" s="1"/>
  <c r="WD13" i="1"/>
  <c r="WD130" i="1" s="1"/>
  <c r="WC13" i="1"/>
  <c r="WC130" i="1" s="1"/>
  <c r="WB13" i="1"/>
  <c r="WB130" i="1" s="1"/>
  <c r="WA13" i="1"/>
  <c r="WA130" i="1" s="1"/>
  <c r="VZ13" i="1"/>
  <c r="VZ130" i="1" s="1"/>
  <c r="VY13" i="1"/>
  <c r="VY130" i="1" s="1"/>
  <c r="VX13" i="1"/>
  <c r="VX130" i="1" s="1"/>
  <c r="VW13" i="1"/>
  <c r="VW130" i="1" s="1"/>
  <c r="VV13" i="1"/>
  <c r="VV130" i="1" s="1"/>
  <c r="VU13" i="1"/>
  <c r="VU130" i="1" s="1"/>
  <c r="VT13" i="1"/>
  <c r="VT130" i="1" s="1"/>
  <c r="VS13" i="1"/>
  <c r="VS130" i="1" s="1"/>
  <c r="VR13" i="1"/>
  <c r="VR130" i="1" s="1"/>
  <c r="VQ13" i="1"/>
  <c r="VQ130" i="1" s="1"/>
  <c r="VP13" i="1"/>
  <c r="VP130" i="1" s="1"/>
  <c r="VO13" i="1"/>
  <c r="VO130" i="1" s="1"/>
  <c r="VN13" i="1"/>
  <c r="VN130" i="1" s="1"/>
  <c r="VM13" i="1"/>
  <c r="VM130" i="1" s="1"/>
  <c r="VL13" i="1"/>
  <c r="VL130" i="1" s="1"/>
  <c r="VK13" i="1"/>
  <c r="VJ13" i="1"/>
  <c r="MN13" i="1"/>
  <c r="MM13" i="1"/>
  <c r="JB13" i="1"/>
  <c r="IW13" i="1"/>
  <c r="IV13" i="1"/>
  <c r="IU13" i="1"/>
  <c r="IT13" i="1"/>
  <c r="IS13" i="1"/>
  <c r="IR13" i="1"/>
  <c r="IQ13" i="1"/>
  <c r="IP13" i="1"/>
  <c r="IO13" i="1"/>
  <c r="IN13" i="1"/>
  <c r="IM13" i="1"/>
  <c r="IL13" i="1"/>
  <c r="IA13" i="1"/>
  <c r="HZ13" i="1"/>
  <c r="HY13" i="1"/>
  <c r="FI13" i="1"/>
  <c r="FI130" i="1" s="1"/>
  <c r="FH13" i="1"/>
  <c r="FH130" i="1" s="1"/>
  <c r="FG13" i="1"/>
  <c r="FG130" i="1" s="1"/>
  <c r="FF13" i="1"/>
  <c r="FF130" i="1" s="1"/>
  <c r="DL13" i="1"/>
  <c r="WQ13" i="1"/>
  <c r="WQ130" i="1" s="1"/>
  <c r="WP13" i="1"/>
  <c r="WP130" i="1" s="1"/>
  <c r="FC13" i="1"/>
  <c r="FC130" i="1" s="1"/>
  <c r="FB13" i="1"/>
  <c r="WO13" i="1"/>
  <c r="WO130" i="1" s="1"/>
  <c r="DQ13" i="1"/>
  <c r="DK13" i="1"/>
  <c r="YT13" i="1"/>
  <c r="YT130" i="1" s="1"/>
  <c r="DZ13" i="1"/>
  <c r="DY13" i="1"/>
  <c r="DX13" i="1"/>
  <c r="DW13" i="1"/>
  <c r="DV13" i="1"/>
  <c r="XV13" i="1"/>
  <c r="XV14" i="1" s="1"/>
  <c r="EZ13" i="1"/>
  <c r="EZ130" i="1" s="1"/>
  <c r="EY13" i="1"/>
  <c r="EY130" i="1" s="1"/>
  <c r="EX13" i="1"/>
  <c r="EX130" i="1" s="1"/>
  <c r="YA13" i="1"/>
  <c r="YA130" i="1" s="1"/>
  <c r="XY13" i="1"/>
  <c r="XY130" i="1" s="1"/>
  <c r="DU13" i="1"/>
  <c r="DT13" i="1"/>
  <c r="DS13" i="1"/>
  <c r="DR13" i="1"/>
  <c r="XX13" i="1"/>
  <c r="XW13" i="1"/>
  <c r="XW130" i="1" s="1"/>
  <c r="EE13" i="1"/>
  <c r="EE130" i="1" s="1"/>
  <c r="ED13" i="1"/>
  <c r="ED130" i="1" s="1"/>
  <c r="EC13" i="1"/>
  <c r="EC130" i="1" s="1"/>
  <c r="EB13" i="1"/>
  <c r="EB130" i="1" s="1"/>
  <c r="EN13" i="1"/>
  <c r="EN130" i="1" s="1"/>
  <c r="EA13" i="1"/>
  <c r="EA130" i="1" s="1"/>
  <c r="FQ13" i="1"/>
  <c r="FP13" i="1"/>
  <c r="FO13" i="1"/>
  <c r="FN13" i="1"/>
  <c r="FM13" i="1"/>
  <c r="FL13" i="1"/>
  <c r="FK13" i="1"/>
  <c r="FV13" i="1"/>
  <c r="FU13" i="1"/>
  <c r="FT13" i="1"/>
  <c r="FS13" i="1"/>
  <c r="FR13" i="1"/>
  <c r="XI13" i="1"/>
  <c r="XI130" i="1" s="1"/>
  <c r="FZ13" i="1"/>
  <c r="FX13" i="1"/>
  <c r="FW13" i="1"/>
  <c r="YF13" i="1"/>
  <c r="YF130" i="1" s="1"/>
  <c r="YE13" i="1"/>
  <c r="YE130" i="1" s="1"/>
  <c r="YD13" i="1"/>
  <c r="YD130" i="1" s="1"/>
  <c r="YC13" i="1"/>
  <c r="YC130" i="1" s="1"/>
  <c r="GM13" i="1"/>
  <c r="GL13" i="1"/>
  <c r="GK13" i="1"/>
  <c r="GJ13" i="1"/>
  <c r="GI13" i="1"/>
  <c r="GH13" i="1"/>
  <c r="GG13" i="1"/>
  <c r="GF13" i="1"/>
  <c r="GE13" i="1"/>
  <c r="AEN13" i="1"/>
  <c r="ACG13" i="1"/>
  <c r="ACG130" i="1" s="1"/>
  <c r="ACF13" i="1"/>
  <c r="ACF130" i="1" s="1"/>
  <c r="ABC13" i="1"/>
  <c r="ABC130" i="1" s="1"/>
  <c r="ABB13" i="1"/>
  <c r="ABB130" i="1" s="1"/>
  <c r="VJ10" i="1"/>
  <c r="D29" i="6"/>
  <c r="D29" i="7"/>
  <c r="D29" i="8"/>
  <c r="FV17" i="1"/>
  <c r="FV18" i="1" s="1" a="1"/>
  <c r="FV18" i="1" s="1"/>
  <c r="FU17" i="1"/>
  <c r="FU18" i="1" s="1" a="1"/>
  <c r="FU18" i="1" s="1"/>
  <c r="J77" i="3"/>
  <c r="I77" i="3"/>
  <c r="H77" i="3"/>
  <c r="G77" i="3"/>
  <c r="E77" i="3"/>
  <c r="D77" i="3"/>
  <c r="C77" i="3"/>
  <c r="B77" i="3"/>
  <c r="J76" i="3"/>
  <c r="I76" i="3"/>
  <c r="H76" i="3"/>
  <c r="G76" i="3"/>
  <c r="E76" i="3"/>
  <c r="D76" i="3"/>
  <c r="C76" i="3"/>
  <c r="B76" i="3"/>
  <c r="J61" i="3"/>
  <c r="I61" i="3"/>
  <c r="H61" i="3"/>
  <c r="G61" i="3"/>
  <c r="E61" i="3"/>
  <c r="D61" i="3"/>
  <c r="C61" i="3"/>
  <c r="B61" i="3"/>
  <c r="J60" i="3"/>
  <c r="I60" i="3"/>
  <c r="H60" i="3"/>
  <c r="G60" i="3"/>
  <c r="E60" i="3"/>
  <c r="D60" i="3"/>
  <c r="C60" i="3"/>
  <c r="B60" i="3"/>
  <c r="N819" i="4"/>
  <c r="H819" i="4"/>
  <c r="N818" i="4"/>
  <c r="H818" i="4"/>
  <c r="N817" i="4"/>
  <c r="H817" i="4"/>
  <c r="N855" i="4"/>
  <c r="H855" i="4"/>
  <c r="N854" i="4"/>
  <c r="H854" i="4"/>
  <c r="N853" i="4"/>
  <c r="H853" i="4"/>
  <c r="N831" i="4"/>
  <c r="H831" i="4"/>
  <c r="N830" i="4"/>
  <c r="H830" i="4"/>
  <c r="N829" i="4"/>
  <c r="H829" i="4"/>
  <c r="HZ126" i="1" l="1"/>
  <c r="HZ118" i="1"/>
  <c r="HZ128" i="1"/>
  <c r="HZ121" i="1"/>
  <c r="HZ123" i="1"/>
  <c r="HZ127" i="1"/>
  <c r="HZ125" i="1"/>
  <c r="HZ120" i="1"/>
  <c r="HZ122" i="1"/>
  <c r="HZ117" i="1"/>
  <c r="HZ119" i="1"/>
  <c r="HZ124" i="1"/>
  <c r="HY126" i="1"/>
  <c r="HY118" i="1"/>
  <c r="HY121" i="1"/>
  <c r="HY120" i="1"/>
  <c r="HY128" i="1"/>
  <c r="HY123" i="1"/>
  <c r="HY117" i="1"/>
  <c r="HY124" i="1"/>
  <c r="HY127" i="1"/>
  <c r="HY125" i="1"/>
  <c r="HY119" i="1"/>
  <c r="HY122" i="1"/>
  <c r="IB126" i="1"/>
  <c r="IB124" i="1"/>
  <c r="IB121" i="1"/>
  <c r="IB119" i="1"/>
  <c r="IB118" i="1"/>
  <c r="IB128" i="1"/>
  <c r="IB123" i="1"/>
  <c r="IB125" i="1"/>
  <c r="IB117" i="1"/>
  <c r="IB120" i="1"/>
  <c r="IB127" i="1"/>
  <c r="IB122" i="1"/>
  <c r="IA119" i="1"/>
  <c r="IA126" i="1"/>
  <c r="IA121" i="1"/>
  <c r="IA128" i="1"/>
  <c r="IA123" i="1"/>
  <c r="IA125" i="1"/>
  <c r="IA127" i="1"/>
  <c r="IA118" i="1"/>
  <c r="IA120" i="1"/>
  <c r="IA117" i="1"/>
  <c r="IA122" i="1"/>
  <c r="IA124" i="1"/>
  <c r="PQ123" i="1"/>
  <c r="PQ125" i="1"/>
  <c r="PQ124" i="1"/>
  <c r="PQ126" i="1"/>
  <c r="PQ127" i="1"/>
  <c r="PQ128" i="1"/>
  <c r="PQ122" i="1"/>
  <c r="PQ120" i="1"/>
  <c r="PQ119" i="1"/>
  <c r="PQ117" i="1"/>
  <c r="PQ121" i="1"/>
  <c r="PQ118" i="1"/>
  <c r="XV17" i="1"/>
  <c r="XV18" i="1" s="1" a="1"/>
  <c r="XV18" i="1" s="1"/>
  <c r="HZ65" i="1"/>
  <c r="HZ66" i="1"/>
  <c r="HZ67" i="1"/>
  <c r="HZ68" i="1"/>
  <c r="HZ69" i="1"/>
  <c r="HZ70" i="1"/>
  <c r="HZ71" i="1"/>
  <c r="HZ72" i="1"/>
  <c r="HZ73" i="1"/>
  <c r="HZ74" i="1"/>
  <c r="HZ75" i="1"/>
  <c r="HZ76" i="1"/>
  <c r="HY65" i="1"/>
  <c r="HY66" i="1"/>
  <c r="HY67" i="1"/>
  <c r="HY68" i="1"/>
  <c r="HY69" i="1"/>
  <c r="HY70" i="1"/>
  <c r="HY71" i="1"/>
  <c r="HY72" i="1"/>
  <c r="HY73" i="1"/>
  <c r="HY74" i="1"/>
  <c r="HY75" i="1"/>
  <c r="HY76" i="1"/>
  <c r="IB65" i="1"/>
  <c r="IB66" i="1"/>
  <c r="IB67" i="1"/>
  <c r="IB68" i="1"/>
  <c r="IB69" i="1"/>
  <c r="IB70" i="1"/>
  <c r="IB71" i="1"/>
  <c r="IB72" i="1"/>
  <c r="IB73" i="1"/>
  <c r="IB74" i="1"/>
  <c r="IB75" i="1"/>
  <c r="IB76" i="1"/>
  <c r="IA65" i="1"/>
  <c r="IA66" i="1"/>
  <c r="IA67" i="1"/>
  <c r="IA68" i="1"/>
  <c r="IA69" i="1"/>
  <c r="IA70" i="1"/>
  <c r="IA71" i="1"/>
  <c r="IA72" i="1"/>
  <c r="IA73" i="1"/>
  <c r="IA74" i="1"/>
  <c r="IA75" i="1"/>
  <c r="IA76" i="1"/>
  <c r="PQ86" i="1"/>
  <c r="PQ85" i="1"/>
  <c r="PQ87" i="1"/>
  <c r="PQ88" i="1"/>
  <c r="PQ89" i="1"/>
  <c r="PQ90" i="1"/>
  <c r="PQ91" i="1"/>
  <c r="PQ92" i="1"/>
  <c r="PQ93" i="1"/>
  <c r="PQ94" i="1"/>
  <c r="PQ95" i="1"/>
  <c r="PQ96" i="1"/>
  <c r="PQ97" i="1"/>
  <c r="PQ98" i="1"/>
  <c r="PQ99" i="1"/>
  <c r="PQ100" i="1"/>
  <c r="PQ101" i="1"/>
  <c r="PQ102" i="1"/>
  <c r="PQ103" i="1"/>
  <c r="PQ104" i="1"/>
  <c r="PQ105" i="1"/>
  <c r="PQ106" i="1"/>
  <c r="PQ107" i="1"/>
  <c r="PQ108" i="1"/>
  <c r="PR12" i="1"/>
  <c r="PS6" i="1"/>
  <c r="HY106" i="1"/>
  <c r="HY108" i="1"/>
  <c r="HY107" i="1"/>
  <c r="HY104" i="1"/>
  <c r="HY105" i="1"/>
  <c r="HY99" i="1"/>
  <c r="HY100" i="1"/>
  <c r="HY102" i="1"/>
  <c r="HY103" i="1"/>
  <c r="HY101" i="1"/>
  <c r="HY98" i="1"/>
  <c r="HY97" i="1"/>
  <c r="HY94" i="1"/>
  <c r="HY96" i="1"/>
  <c r="HY95" i="1"/>
  <c r="HY92" i="1"/>
  <c r="HY93" i="1"/>
  <c r="HY86" i="1"/>
  <c r="HY90" i="1"/>
  <c r="HY89" i="1"/>
  <c r="HY91" i="1"/>
  <c r="HY87" i="1"/>
  <c r="HY85" i="1"/>
  <c r="HY88" i="1"/>
  <c r="IA108" i="1"/>
  <c r="IA106" i="1"/>
  <c r="IA107" i="1"/>
  <c r="IA105" i="1"/>
  <c r="IA104" i="1"/>
  <c r="IA100" i="1"/>
  <c r="IA102" i="1"/>
  <c r="IA103" i="1"/>
  <c r="IA101" i="1"/>
  <c r="IA96" i="1"/>
  <c r="IA99" i="1"/>
  <c r="IA98" i="1"/>
  <c r="IA97" i="1"/>
  <c r="IA94" i="1"/>
  <c r="IA95" i="1"/>
  <c r="IA92" i="1"/>
  <c r="IA93" i="1"/>
  <c r="IA86" i="1"/>
  <c r="IA90" i="1"/>
  <c r="IA89" i="1"/>
  <c r="IA91" i="1"/>
  <c r="IA85" i="1"/>
  <c r="IA87" i="1"/>
  <c r="IA88" i="1"/>
  <c r="IB108" i="1"/>
  <c r="IB107" i="1"/>
  <c r="IB106" i="1"/>
  <c r="IB102" i="1"/>
  <c r="IB104" i="1"/>
  <c r="IB105" i="1"/>
  <c r="IB100" i="1"/>
  <c r="IB103" i="1"/>
  <c r="IB101" i="1"/>
  <c r="IB96" i="1"/>
  <c r="IB99" i="1"/>
  <c r="IB98" i="1"/>
  <c r="IB97" i="1"/>
  <c r="IB94" i="1"/>
  <c r="IB95" i="1"/>
  <c r="IB92" i="1"/>
  <c r="IB93" i="1"/>
  <c r="IB90" i="1"/>
  <c r="IB89" i="1"/>
  <c r="IB91" i="1"/>
  <c r="IB87" i="1"/>
  <c r="IB86" i="1"/>
  <c r="IB88" i="1"/>
  <c r="IB85" i="1"/>
  <c r="ID108" i="1"/>
  <c r="ID107" i="1"/>
  <c r="ID102" i="1"/>
  <c r="ID104" i="1"/>
  <c r="ID105" i="1"/>
  <c r="ID100" i="1"/>
  <c r="ID106" i="1"/>
  <c r="ID103" i="1"/>
  <c r="ID101" i="1"/>
  <c r="ID99" i="1"/>
  <c r="ID98" i="1"/>
  <c r="ID96" i="1"/>
  <c r="ID97" i="1"/>
  <c r="ID94" i="1"/>
  <c r="ID95" i="1"/>
  <c r="ID92" i="1"/>
  <c r="ID93" i="1"/>
  <c r="ID86" i="1"/>
  <c r="ID90" i="1"/>
  <c r="ID89" i="1"/>
  <c r="ID91" i="1"/>
  <c r="ID87" i="1"/>
  <c r="ID88" i="1"/>
  <c r="ID85" i="1"/>
  <c r="AEN14" i="1"/>
  <c r="AEN130" i="1"/>
  <c r="XX14" i="1"/>
  <c r="XX130" i="1"/>
  <c r="IB130" i="1"/>
  <c r="ID130" i="1"/>
  <c r="HY130" i="1"/>
  <c r="IA130" i="1"/>
  <c r="IB14" i="1"/>
  <c r="IB17" i="1" s="1"/>
  <c r="IB18" i="1" s="1" a="1"/>
  <c r="IB18" i="1" s="1"/>
  <c r="ID14" i="1"/>
  <c r="ID17" i="1" s="1"/>
  <c r="ID18" i="1" s="1" a="1"/>
  <c r="ID18" i="1" s="1"/>
  <c r="IA14" i="1"/>
  <c r="IA17" i="1" s="1"/>
  <c r="IA18" i="1" s="1" a="1"/>
  <c r="IA18" i="1" s="1"/>
  <c r="HY14" i="1"/>
  <c r="HY17" i="1" s="1"/>
  <c r="HY18" i="1" s="1" a="1"/>
  <c r="HY18" i="1" s="1"/>
  <c r="WQ14" i="1"/>
  <c r="WQ17" i="1" s="1"/>
  <c r="WQ18" i="1" s="1" a="1"/>
  <c r="WQ18" i="1" s="1"/>
  <c r="FC14" i="1"/>
  <c r="FC17" i="1" s="1"/>
  <c r="FC18" i="1" s="1" a="1"/>
  <c r="FC18" i="1" s="1"/>
  <c r="ZS14" i="1"/>
  <c r="ZS17" i="1" s="1"/>
  <c r="ZS18" i="1" s="1" a="1"/>
  <c r="ZS18" i="1" s="1"/>
  <c r="BH14" i="1"/>
  <c r="BI14" i="1"/>
  <c r="FG14" i="1"/>
  <c r="FG17" i="1" s="1"/>
  <c r="FG18" i="1" s="1" a="1"/>
  <c r="FG18" i="1" s="1"/>
  <c r="FH14" i="1"/>
  <c r="FH17" i="1" s="1"/>
  <c r="FH18" i="1" s="1" a="1"/>
  <c r="FH18" i="1" s="1"/>
  <c r="FF14" i="1"/>
  <c r="FF17" i="1" s="1"/>
  <c r="FF18" i="1" s="1" a="1"/>
  <c r="FF18" i="1" s="1"/>
  <c r="FI14" i="1"/>
  <c r="FI17" i="1" s="1"/>
  <c r="FI18" i="1" s="1" a="1"/>
  <c r="FI18" i="1" s="1"/>
  <c r="PR127" i="1" l="1"/>
  <c r="PR128" i="1"/>
  <c r="PR126" i="1"/>
  <c r="PR123" i="1"/>
  <c r="PR119" i="1"/>
  <c r="PR125" i="1"/>
  <c r="PR124" i="1"/>
  <c r="PR122" i="1"/>
  <c r="PR121" i="1"/>
  <c r="PR117" i="1"/>
  <c r="PR118" i="1"/>
  <c r="PR120" i="1"/>
  <c r="PR86" i="1"/>
  <c r="PR85" i="1"/>
  <c r="PR87" i="1"/>
  <c r="PR88" i="1"/>
  <c r="PR89" i="1"/>
  <c r="PR90" i="1"/>
  <c r="PR91" i="1"/>
  <c r="PR92" i="1"/>
  <c r="PR93" i="1"/>
  <c r="PR94" i="1"/>
  <c r="PR95" i="1"/>
  <c r="PR96" i="1"/>
  <c r="PR97" i="1"/>
  <c r="PR98" i="1"/>
  <c r="PR99" i="1"/>
  <c r="PR100" i="1"/>
  <c r="PR101" i="1"/>
  <c r="PR102" i="1"/>
  <c r="PR103" i="1"/>
  <c r="PR104" i="1"/>
  <c r="PR105" i="1"/>
  <c r="PR106" i="1"/>
  <c r="PR107" i="1"/>
  <c r="PR108" i="1"/>
  <c r="PS12" i="1"/>
  <c r="PT6" i="1"/>
  <c r="AN303" i="4"/>
  <c r="AN303" i="7"/>
  <c r="AN303" i="6"/>
  <c r="AO303" i="6" s="1"/>
  <c r="AP303" i="6" s="1"/>
  <c r="AN303" i="8"/>
  <c r="AO303" i="8" s="1"/>
  <c r="N303" i="4"/>
  <c r="T303" i="4" s="1"/>
  <c r="Z303" i="4" s="1"/>
  <c r="AF303" i="4" s="1"/>
  <c r="AL303" i="4" s="1"/>
  <c r="N303" i="7"/>
  <c r="T303" i="7" s="1"/>
  <c r="Z303" i="7" s="1"/>
  <c r="AF303" i="7" s="1"/>
  <c r="AL303" i="7" s="1"/>
  <c r="N303" i="6"/>
  <c r="T303" i="6" s="1"/>
  <c r="Z303" i="6" s="1"/>
  <c r="AF303" i="6" s="1"/>
  <c r="AL303" i="6" s="1"/>
  <c r="N303" i="8"/>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303" i="7"/>
  <c r="S303" i="7" s="1"/>
  <c r="Y303" i="7" s="1"/>
  <c r="AE303" i="7" s="1"/>
  <c r="AK303" i="7" s="1"/>
  <c r="L303" i="7"/>
  <c r="R303" i="7" s="1"/>
  <c r="X303" i="7" s="1"/>
  <c r="AD303" i="7" s="1"/>
  <c r="AJ303" i="7" s="1"/>
  <c r="K303" i="7"/>
  <c r="Q303" i="7" s="1"/>
  <c r="W303" i="7" s="1"/>
  <c r="AC303" i="7" s="1"/>
  <c r="AI303" i="7" s="1"/>
  <c r="J303" i="7"/>
  <c r="P303" i="7" s="1"/>
  <c r="V303" i="7" s="1"/>
  <c r="AB303" i="7" s="1"/>
  <c r="AH303" i="7" s="1"/>
  <c r="M303" i="6"/>
  <c r="S303" i="6" s="1"/>
  <c r="Y303" i="6" s="1"/>
  <c r="AE303" i="6" s="1"/>
  <c r="AK303" i="6" s="1"/>
  <c r="L303" i="6"/>
  <c r="R303" i="6" s="1"/>
  <c r="X303" i="6" s="1"/>
  <c r="AD303" i="6" s="1"/>
  <c r="AJ303" i="6" s="1"/>
  <c r="K303" i="6"/>
  <c r="Q303" i="6" s="1"/>
  <c r="W303" i="6" s="1"/>
  <c r="AC303" i="6" s="1"/>
  <c r="AI303" i="6" s="1"/>
  <c r="J303" i="6"/>
  <c r="P303" i="6" s="1"/>
  <c r="V303" i="6" s="1"/>
  <c r="AB303" i="6" s="1"/>
  <c r="AH303" i="6" s="1"/>
  <c r="M303" i="8"/>
  <c r="L303" i="8"/>
  <c r="K303" i="8"/>
  <c r="J303" i="8"/>
  <c r="I303" i="4"/>
  <c r="O303" i="4" s="1"/>
  <c r="U303" i="4" s="1"/>
  <c r="AA303" i="4" s="1"/>
  <c r="AG303" i="4" s="1"/>
  <c r="I303" i="7"/>
  <c r="O303" i="7" s="1"/>
  <c r="U303" i="7" s="1"/>
  <c r="AA303" i="7" s="1"/>
  <c r="AG303" i="7" s="1"/>
  <c r="I303" i="6"/>
  <c r="O303" i="6" s="1"/>
  <c r="U303" i="6" s="1"/>
  <c r="AA303" i="6" s="1"/>
  <c r="AG303" i="6" s="1"/>
  <c r="I303"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PS125" i="1" l="1"/>
  <c r="PS127" i="1"/>
  <c r="PS128" i="1"/>
  <c r="PS126" i="1"/>
  <c r="PS120" i="1"/>
  <c r="PS124" i="1"/>
  <c r="PS122" i="1"/>
  <c r="PS123" i="1"/>
  <c r="PS119" i="1"/>
  <c r="PS118" i="1"/>
  <c r="PS117" i="1"/>
  <c r="PS121" i="1"/>
  <c r="A40" i="4"/>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PS86" i="1"/>
  <c r="PS85" i="1"/>
  <c r="PS87" i="1"/>
  <c r="PS88" i="1"/>
  <c r="PS89" i="1"/>
  <c r="PS90" i="1"/>
  <c r="PS91" i="1"/>
  <c r="PS92" i="1"/>
  <c r="PS93" i="1"/>
  <c r="PS94" i="1"/>
  <c r="PS95" i="1"/>
  <c r="PS96" i="1"/>
  <c r="PS97" i="1"/>
  <c r="PS98" i="1"/>
  <c r="PS99" i="1"/>
  <c r="PS100" i="1"/>
  <c r="PS101" i="1"/>
  <c r="PS102" i="1"/>
  <c r="PS103" i="1"/>
  <c r="PS104" i="1"/>
  <c r="PS105" i="1"/>
  <c r="PS106" i="1"/>
  <c r="PS107" i="1"/>
  <c r="PS108" i="1"/>
  <c r="PT12" i="1"/>
  <c r="PU6" i="1"/>
  <c r="P303" i="8"/>
  <c r="Q303" i="8"/>
  <c r="O303" i="8"/>
  <c r="T303" i="8"/>
  <c r="S303" i="8"/>
  <c r="R303"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303" i="6"/>
  <c r="AO303" i="7"/>
  <c r="AO303" i="4"/>
  <c r="AP303" i="8"/>
  <c r="BE38" i="6"/>
  <c r="AT38" i="6" s="1"/>
  <c r="BE38" i="7"/>
  <c r="AT38" i="7" s="1"/>
  <c r="BE38" i="8"/>
  <c r="AT38" i="8" s="1"/>
  <c r="AX38" i="6"/>
  <c r="AM38" i="6" s="1"/>
  <c r="BF38" i="6"/>
  <c r="AU38" i="6" s="1"/>
  <c r="AX38" i="7"/>
  <c r="AM38" i="7" s="1"/>
  <c r="BF38" i="7"/>
  <c r="AU38" i="7" s="1"/>
  <c r="AX38" i="8"/>
  <c r="AM38" i="8" s="1"/>
  <c r="BF38" i="8"/>
  <c r="AU38" i="8" s="1"/>
  <c r="AY38" i="6"/>
  <c r="AN38" i="6" s="1"/>
  <c r="VU12" i="1"/>
  <c r="VT12" i="1"/>
  <c r="VS12" i="1"/>
  <c r="VR12" i="1"/>
  <c r="VQ12" i="1"/>
  <c r="VP12" i="1"/>
  <c r="VU11" i="1"/>
  <c r="VT11" i="1"/>
  <c r="VS11" i="1"/>
  <c r="VR11" i="1"/>
  <c r="VQ11" i="1"/>
  <c r="VP11" i="1"/>
  <c r="VK10" i="1"/>
  <c r="VU7" i="1"/>
  <c r="VT7" i="1"/>
  <c r="VS7" i="1"/>
  <c r="VR7" i="1"/>
  <c r="VQ7" i="1"/>
  <c r="VP7" i="1"/>
  <c r="VU6" i="1"/>
  <c r="VS6" i="1"/>
  <c r="VQ6" i="1"/>
  <c r="VP6" i="1"/>
  <c r="VL6" i="1"/>
  <c r="VR6" i="1" s="1"/>
  <c r="VN6" i="1"/>
  <c r="VT6" i="1" s="1"/>
  <c r="VN14" i="1"/>
  <c r="VN17" i="1" s="1"/>
  <c r="VN18" i="1" s="1" a="1"/>
  <c r="VN18" i="1" s="1"/>
  <c r="VL14" i="1"/>
  <c r="VL17" i="1" s="1"/>
  <c r="VL18" i="1" s="1" a="1"/>
  <c r="VL18" i="1" s="1"/>
  <c r="J78" i="3"/>
  <c r="J71" i="3"/>
  <c r="J69" i="3"/>
  <c r="J62" i="3"/>
  <c r="J59" i="3"/>
  <c r="GK17" i="1"/>
  <c r="GJ17" i="1"/>
  <c r="GI17" i="1"/>
  <c r="GH17" i="1"/>
  <c r="GG17" i="1"/>
  <c r="WP76" i="1"/>
  <c r="G76" i="1"/>
  <c r="WP75" i="1"/>
  <c r="G75" i="1"/>
  <c r="WP74" i="1"/>
  <c r="G74" i="1"/>
  <c r="WP73" i="1"/>
  <c r="G73" i="1"/>
  <c r="WP72" i="1"/>
  <c r="WP71" i="1"/>
  <c r="H78" i="3"/>
  <c r="H71" i="3"/>
  <c r="H69" i="3"/>
  <c r="H62" i="3"/>
  <c r="H59" i="3"/>
  <c r="ABB15" i="1"/>
  <c r="E130" i="1"/>
  <c r="G70" i="1"/>
  <c r="G69" i="1"/>
  <c r="G68" i="1"/>
  <c r="G67" i="1"/>
  <c r="WP70" i="1"/>
  <c r="WP69" i="1"/>
  <c r="WP68" i="1"/>
  <c r="ACG14" i="1"/>
  <c r="ACG17" i="1" s="1"/>
  <c r="ACG18" i="1" s="1" a="1"/>
  <c r="ACG18" i="1" s="1"/>
  <c r="L14" i="1"/>
  <c r="L15" i="1"/>
  <c r="L117" i="1" s="1" a="1"/>
  <c r="L117" i="1" s="1"/>
  <c r="C117" i="1" s="1"/>
  <c r="B377" i="8"/>
  <c r="B375" i="8"/>
  <c r="B374" i="8"/>
  <c r="B373" i="8"/>
  <c r="B372" i="8"/>
  <c r="B369" i="8"/>
  <c r="B367" i="8"/>
  <c r="B366" i="8"/>
  <c r="B365" i="8"/>
  <c r="B364" i="8"/>
  <c r="B361" i="8"/>
  <c r="B359" i="8"/>
  <c r="B358" i="8"/>
  <c r="B357" i="8"/>
  <c r="B356" i="8"/>
  <c r="B377" i="7"/>
  <c r="B375" i="7"/>
  <c r="B374" i="7"/>
  <c r="B373" i="7"/>
  <c r="B372" i="7"/>
  <c r="B369" i="7"/>
  <c r="B367" i="7"/>
  <c r="B366" i="7"/>
  <c r="B365" i="7"/>
  <c r="B364" i="7"/>
  <c r="B361" i="7"/>
  <c r="B359" i="7"/>
  <c r="B358" i="7"/>
  <c r="B357" i="7"/>
  <c r="B356" i="7"/>
  <c r="B377" i="6"/>
  <c r="B375" i="6"/>
  <c r="B374" i="6"/>
  <c r="B373" i="6"/>
  <c r="B372" i="6"/>
  <c r="B369" i="6"/>
  <c r="B367" i="6"/>
  <c r="B366" i="6"/>
  <c r="B365" i="6"/>
  <c r="B364" i="6"/>
  <c r="B361" i="6"/>
  <c r="B359" i="6"/>
  <c r="B358" i="6"/>
  <c r="B357" i="6"/>
  <c r="B356" i="6"/>
  <c r="B377" i="4"/>
  <c r="B375" i="4"/>
  <c r="B374" i="4"/>
  <c r="B373" i="4"/>
  <c r="B372" i="4"/>
  <c r="B369" i="4"/>
  <c r="B367" i="4"/>
  <c r="B366" i="4"/>
  <c r="B365" i="4"/>
  <c r="B364" i="4"/>
  <c r="B361" i="4"/>
  <c r="B359" i="4"/>
  <c r="B358" i="4"/>
  <c r="B357" i="4"/>
  <c r="B356" i="4"/>
  <c r="WI14" i="1"/>
  <c r="WI17" i="1" s="1"/>
  <c r="WI18" i="1" s="1" a="1"/>
  <c r="WI18" i="1" s="1"/>
  <c r="WG14" i="1"/>
  <c r="WG17" i="1" s="1"/>
  <c r="WG18" i="1" s="1" a="1"/>
  <c r="WG18" i="1" s="1"/>
  <c r="WD14" i="1"/>
  <c r="WD17" i="1" s="1"/>
  <c r="WD18" i="1" s="1" a="1"/>
  <c r="WD18" i="1" s="1"/>
  <c r="WB14" i="1"/>
  <c r="WB17" i="1" s="1"/>
  <c r="WB18" i="1" s="1" a="1"/>
  <c r="WB18" i="1" s="1"/>
  <c r="WJ11" i="1"/>
  <c r="WI11" i="1"/>
  <c r="WH11" i="1"/>
  <c r="WG11" i="1"/>
  <c r="WF11" i="1"/>
  <c r="WJ7" i="1"/>
  <c r="WI7" i="1"/>
  <c r="WH7" i="1"/>
  <c r="WG7" i="1"/>
  <c r="WJ6" i="1"/>
  <c r="WH6" i="1"/>
  <c r="WF6" i="1"/>
  <c r="WD6" i="1"/>
  <c r="WI6" i="1" s="1"/>
  <c r="WB6" i="1"/>
  <c r="WG6" i="1" s="1"/>
  <c r="VY14" i="1"/>
  <c r="VW14" i="1"/>
  <c r="VY6" i="1"/>
  <c r="VW6" i="1"/>
  <c r="VR14" i="1"/>
  <c r="VR17" i="1" s="1"/>
  <c r="VR18" i="1" s="1" a="1"/>
  <c r="VR18" i="1" s="1"/>
  <c r="N321" i="8"/>
  <c r="T321" i="8" s="1"/>
  <c r="Z321" i="8" s="1"/>
  <c r="AF321" i="8" s="1"/>
  <c r="AL321" i="8" s="1"/>
  <c r="N320" i="8"/>
  <c r="T320" i="8" s="1"/>
  <c r="Z320" i="8" s="1"/>
  <c r="AF320" i="8" s="1"/>
  <c r="AL320" i="8" s="1"/>
  <c r="N319" i="8"/>
  <c r="T319" i="8" s="1"/>
  <c r="Z319" i="8" s="1"/>
  <c r="AF319" i="8" s="1"/>
  <c r="AL319" i="8" s="1"/>
  <c r="N318" i="8"/>
  <c r="T318" i="8" s="1"/>
  <c r="Z318" i="8" s="1"/>
  <c r="AF318" i="8" s="1"/>
  <c r="AL318" i="8" s="1"/>
  <c r="N321" i="7"/>
  <c r="T321" i="7" s="1"/>
  <c r="Z321" i="7" s="1"/>
  <c r="AF321" i="7" s="1"/>
  <c r="AL321" i="7" s="1"/>
  <c r="N320" i="7"/>
  <c r="T320" i="7" s="1"/>
  <c r="Z320" i="7" s="1"/>
  <c r="AF320" i="7" s="1"/>
  <c r="AL320" i="7" s="1"/>
  <c r="N319" i="7"/>
  <c r="T319" i="7" s="1"/>
  <c r="Z319" i="7" s="1"/>
  <c r="AF319" i="7" s="1"/>
  <c r="AL319" i="7" s="1"/>
  <c r="N318" i="7"/>
  <c r="T318" i="7" s="1"/>
  <c r="Z318" i="7" s="1"/>
  <c r="AF318" i="7" s="1"/>
  <c r="AL318" i="7" s="1"/>
  <c r="N321" i="6"/>
  <c r="T321" i="6" s="1"/>
  <c r="Z321" i="6" s="1"/>
  <c r="AF321" i="6" s="1"/>
  <c r="AL321" i="6" s="1"/>
  <c r="N320" i="6"/>
  <c r="T320" i="6" s="1"/>
  <c r="Z320" i="6" s="1"/>
  <c r="AF320" i="6" s="1"/>
  <c r="AL320" i="6" s="1"/>
  <c r="N319" i="6"/>
  <c r="T319" i="6" s="1"/>
  <c r="Z319" i="6" s="1"/>
  <c r="AF319" i="6" s="1"/>
  <c r="AL319" i="6" s="1"/>
  <c r="N318" i="6"/>
  <c r="T318" i="6" s="1"/>
  <c r="Z318" i="6" s="1"/>
  <c r="AF318" i="6" s="1"/>
  <c r="AL318" i="6" s="1"/>
  <c r="N325" i="4"/>
  <c r="T325" i="4" s="1"/>
  <c r="Z325" i="4" s="1"/>
  <c r="AF325" i="4" s="1"/>
  <c r="AL325" i="4" s="1"/>
  <c r="AQ325" i="4" s="1"/>
  <c r="AV325" i="4" s="1"/>
  <c r="BA325" i="4" s="1"/>
  <c r="BF325" i="4" s="1"/>
  <c r="BK325" i="4" s="1"/>
  <c r="N322" i="4"/>
  <c r="T322" i="4" s="1"/>
  <c r="Z322" i="4" s="1"/>
  <c r="AF322" i="4" s="1"/>
  <c r="AL322" i="4" s="1"/>
  <c r="AQ322" i="4" s="1"/>
  <c r="AV322" i="4" s="1"/>
  <c r="BA322" i="4" s="1"/>
  <c r="BF322" i="4" s="1"/>
  <c r="BK322" i="4" s="1"/>
  <c r="N321" i="4"/>
  <c r="T321" i="4" s="1"/>
  <c r="N320" i="4"/>
  <c r="N319" i="4"/>
  <c r="N318" i="4"/>
  <c r="AW42" i="8"/>
  <c r="AW42" i="7"/>
  <c r="AW42" i="6"/>
  <c r="BF42" i="6" s="1"/>
  <c r="AU42" i="6" s="1"/>
  <c r="K321" i="8"/>
  <c r="Q321" i="8" s="1"/>
  <c r="W321" i="8" s="1"/>
  <c r="AC321" i="8" s="1"/>
  <c r="AI321" i="8" s="1"/>
  <c r="AO321" i="8" s="1"/>
  <c r="K320" i="8"/>
  <c r="Q320" i="8" s="1"/>
  <c r="W320" i="8" s="1"/>
  <c r="AC320" i="8" s="1"/>
  <c r="AI320" i="8" s="1"/>
  <c r="AO320" i="8" s="1"/>
  <c r="K319" i="8"/>
  <c r="Q319" i="8" s="1"/>
  <c r="W319" i="8" s="1"/>
  <c r="AC319" i="8" s="1"/>
  <c r="AI319" i="8" s="1"/>
  <c r="AO319" i="8" s="1"/>
  <c r="K318" i="8"/>
  <c r="Q318" i="8" s="1"/>
  <c r="W318" i="8" s="1"/>
  <c r="AC318" i="8" s="1"/>
  <c r="AI318" i="8" s="1"/>
  <c r="AO318" i="8" s="1"/>
  <c r="K321" i="7"/>
  <c r="Q321" i="7" s="1"/>
  <c r="W321" i="7" s="1"/>
  <c r="AC321" i="7" s="1"/>
  <c r="AI321" i="7" s="1"/>
  <c r="AO321" i="7" s="1"/>
  <c r="K320" i="7"/>
  <c r="Q320" i="7" s="1"/>
  <c r="W320" i="7" s="1"/>
  <c r="AC320" i="7" s="1"/>
  <c r="AI320" i="7" s="1"/>
  <c r="AO320" i="7" s="1"/>
  <c r="K319" i="7"/>
  <c r="Q319" i="7" s="1"/>
  <c r="W319" i="7" s="1"/>
  <c r="AC319" i="7" s="1"/>
  <c r="AI319" i="7" s="1"/>
  <c r="AO319" i="7" s="1"/>
  <c r="K318" i="7"/>
  <c r="Q318" i="7" s="1"/>
  <c r="W318" i="7" s="1"/>
  <c r="AC318" i="7" s="1"/>
  <c r="AI318" i="7" s="1"/>
  <c r="AO318" i="7" s="1"/>
  <c r="K321" i="6"/>
  <c r="Q321" i="6" s="1"/>
  <c r="W321" i="6" s="1"/>
  <c r="AC321" i="6" s="1"/>
  <c r="AI321" i="6" s="1"/>
  <c r="AO321" i="6" s="1"/>
  <c r="K320" i="6"/>
  <c r="Q320" i="6" s="1"/>
  <c r="W320" i="6" s="1"/>
  <c r="AC320" i="6" s="1"/>
  <c r="AI320" i="6" s="1"/>
  <c r="AO320" i="6" s="1"/>
  <c r="K319" i="6"/>
  <c r="Q319" i="6" s="1"/>
  <c r="W319" i="6" s="1"/>
  <c r="AC319" i="6" s="1"/>
  <c r="AI319" i="6" s="1"/>
  <c r="AO319" i="6" s="1"/>
  <c r="K318" i="6"/>
  <c r="Q318" i="6" s="1"/>
  <c r="W318" i="6" s="1"/>
  <c r="AC318" i="6" s="1"/>
  <c r="AI318" i="6" s="1"/>
  <c r="AO318" i="6" s="1"/>
  <c r="K325" i="4"/>
  <c r="Q325" i="4" s="1"/>
  <c r="W325" i="4" s="1"/>
  <c r="AC325" i="4" s="1"/>
  <c r="AI325" i="4" s="1"/>
  <c r="AM325" i="4" s="1"/>
  <c r="AR325" i="4" s="1"/>
  <c r="AW325" i="4" s="1"/>
  <c r="BB325" i="4" s="1"/>
  <c r="BG325" i="4" s="1"/>
  <c r="K322" i="4"/>
  <c r="Q322" i="4" s="1"/>
  <c r="W322" i="4" s="1"/>
  <c r="AC322" i="4" s="1"/>
  <c r="AI322" i="4" s="1"/>
  <c r="AM322" i="4" s="1"/>
  <c r="AR322" i="4" s="1"/>
  <c r="AW322" i="4" s="1"/>
  <c r="BB322" i="4" s="1"/>
  <c r="BG322" i="4" s="1"/>
  <c r="K321" i="4"/>
  <c r="Q321" i="4" s="1"/>
  <c r="K320" i="4"/>
  <c r="K319" i="4"/>
  <c r="K318" i="4"/>
  <c r="I152" i="4"/>
  <c r="H152" i="4"/>
  <c r="G152" i="4"/>
  <c r="H154" i="8"/>
  <c r="G154" i="8"/>
  <c r="H153" i="8"/>
  <c r="G153" i="8"/>
  <c r="H152" i="8"/>
  <c r="G152" i="8"/>
  <c r="H154" i="7"/>
  <c r="G154" i="7"/>
  <c r="H153" i="7"/>
  <c r="G153" i="7"/>
  <c r="H152" i="7"/>
  <c r="G152" i="7"/>
  <c r="H154" i="6"/>
  <c r="G154" i="6"/>
  <c r="H153" i="6"/>
  <c r="G153" i="6"/>
  <c r="H152" i="6"/>
  <c r="G152" i="6"/>
  <c r="M325" i="4"/>
  <c r="S325" i="4" s="1"/>
  <c r="Y325" i="4" s="1"/>
  <c r="AE325" i="4" s="1"/>
  <c r="AK325" i="4" s="1"/>
  <c r="AP325" i="4" s="1"/>
  <c r="AU325" i="4" s="1"/>
  <c r="AZ325" i="4" s="1"/>
  <c r="BE325" i="4" s="1"/>
  <c r="BJ325" i="4" s="1"/>
  <c r="L325" i="4"/>
  <c r="R325" i="4" s="1"/>
  <c r="X325" i="4" s="1"/>
  <c r="AD325" i="4" s="1"/>
  <c r="AJ325" i="4" s="1"/>
  <c r="AN325" i="4" s="1"/>
  <c r="J325" i="4"/>
  <c r="P325" i="4" s="1"/>
  <c r="V325" i="4" s="1"/>
  <c r="AB325" i="4" s="1"/>
  <c r="AH325" i="4" s="1"/>
  <c r="I325" i="4"/>
  <c r="O325" i="4" s="1"/>
  <c r="M322" i="4"/>
  <c r="S322" i="4" s="1"/>
  <c r="Y322" i="4" s="1"/>
  <c r="AE322" i="4" s="1"/>
  <c r="AK322" i="4" s="1"/>
  <c r="AP322" i="4" s="1"/>
  <c r="AU322" i="4" s="1"/>
  <c r="AZ322" i="4" s="1"/>
  <c r="BE322" i="4" s="1"/>
  <c r="BJ322" i="4" s="1"/>
  <c r="L322" i="4"/>
  <c r="R322" i="4" s="1"/>
  <c r="X322" i="4" s="1"/>
  <c r="AD322" i="4" s="1"/>
  <c r="AJ322" i="4" s="1"/>
  <c r="AN322" i="4" s="1"/>
  <c r="J322" i="4"/>
  <c r="I322" i="4"/>
  <c r="WP67" i="1"/>
  <c r="WP66" i="1"/>
  <c r="WP65" i="1"/>
  <c r="FB130" i="1"/>
  <c r="C878" i="4"/>
  <c r="C876" i="4"/>
  <c r="C881" i="4"/>
  <c r="C880" i="4"/>
  <c r="C879" i="4"/>
  <c r="C877" i="4"/>
  <c r="O145" i="4"/>
  <c r="O144" i="4"/>
  <c r="O143" i="4"/>
  <c r="O142" i="4"/>
  <c r="GM117" i="1" l="1"/>
  <c r="GL117" i="1"/>
  <c r="D117" i="1"/>
  <c r="GF117" i="1"/>
  <c r="GG117" i="1"/>
  <c r="GN117" i="1" a="1"/>
  <c r="GN117" i="1" s="1"/>
  <c r="GK117" i="1"/>
  <c r="GJ117" i="1"/>
  <c r="GI117" i="1"/>
  <c r="GH117" i="1"/>
  <c r="L118" i="1" a="1"/>
  <c r="L118" i="1" s="1"/>
  <c r="C118" i="1" s="1"/>
  <c r="L119" i="1" a="1"/>
  <c r="L119" i="1" s="1"/>
  <c r="C119" i="1" s="1"/>
  <c r="L120" i="1" a="1"/>
  <c r="L120" i="1" s="1"/>
  <c r="C120" i="1" s="1"/>
  <c r="L121" i="1" a="1"/>
  <c r="L121" i="1" s="1"/>
  <c r="C121" i="1" s="1"/>
  <c r="L122" i="1" a="1"/>
  <c r="L122" i="1" s="1"/>
  <c r="C122" i="1" s="1"/>
  <c r="L123" i="1" a="1"/>
  <c r="L123" i="1" s="1"/>
  <c r="C123" i="1" s="1"/>
  <c r="L124" i="1" a="1"/>
  <c r="L124" i="1" s="1"/>
  <c r="C124" i="1" s="1"/>
  <c r="L125" i="1" a="1"/>
  <c r="L125" i="1" s="1"/>
  <c r="C125" i="1" s="1"/>
  <c r="L126" i="1" a="1"/>
  <c r="L126" i="1" s="1"/>
  <c r="C126" i="1" s="1"/>
  <c r="L127" i="1" a="1"/>
  <c r="L127" i="1" s="1"/>
  <c r="C127" i="1" s="1"/>
  <c r="L128" i="1" a="1"/>
  <c r="L128" i="1" s="1"/>
  <c r="C128" i="1" s="1"/>
  <c r="GC117" i="1"/>
  <c r="GB117" i="1"/>
  <c r="GA117" i="1"/>
  <c r="YT117" i="1"/>
  <c r="GE117" i="1"/>
  <c r="GD117" i="1"/>
  <c r="PT127" i="1"/>
  <c r="PT125" i="1"/>
  <c r="PT124" i="1"/>
  <c r="PT126" i="1"/>
  <c r="PT123" i="1"/>
  <c r="PT128" i="1"/>
  <c r="PT122" i="1"/>
  <c r="PT119" i="1"/>
  <c r="PT120" i="1"/>
  <c r="PT121" i="1"/>
  <c r="PT118" i="1"/>
  <c r="PT117" i="1"/>
  <c r="GN15" i="1" a="1"/>
  <c r="GN15" i="1" s="1"/>
  <c r="AS322" i="4"/>
  <c r="AX322" i="4" s="1"/>
  <c r="BC322" i="4" s="1"/>
  <c r="BH322" i="4" s="1"/>
  <c r="AO322" i="4"/>
  <c r="AT322" i="4" s="1"/>
  <c r="AY322" i="4" s="1"/>
  <c r="BD322" i="4" s="1"/>
  <c r="BI322" i="4" s="1"/>
  <c r="AS325" i="4"/>
  <c r="AX325" i="4" s="1"/>
  <c r="BC325" i="4" s="1"/>
  <c r="BH325" i="4" s="1"/>
  <c r="AO325" i="4"/>
  <c r="AT325" i="4" s="1"/>
  <c r="AY325" i="4" s="1"/>
  <c r="BD325" i="4" s="1"/>
  <c r="BI325" i="4" s="1"/>
  <c r="T320" i="4"/>
  <c r="Z320" i="4" s="1"/>
  <c r="AF320" i="4" s="1"/>
  <c r="AL320" i="4" s="1"/>
  <c r="AQ320" i="4" s="1"/>
  <c r="AV320" i="4" s="1"/>
  <c r="BA320" i="4" s="1"/>
  <c r="BF320" i="4" s="1"/>
  <c r="BK320" i="4" s="1"/>
  <c r="Z321" i="4"/>
  <c r="AF321" i="4" s="1"/>
  <c r="AL321" i="4" s="1"/>
  <c r="AQ321" i="4" s="1"/>
  <c r="AV321" i="4" s="1"/>
  <c r="BA321" i="4" s="1"/>
  <c r="BF321" i="4" s="1"/>
  <c r="BK321" i="4" s="1"/>
  <c r="P322" i="4"/>
  <c r="W321" i="4"/>
  <c r="AC321" i="4" s="1"/>
  <c r="AI321" i="4" s="1"/>
  <c r="AM321" i="4" s="1"/>
  <c r="AR321" i="4" s="1"/>
  <c r="AW321" i="4" s="1"/>
  <c r="BB321" i="4" s="1"/>
  <c r="BG321" i="4" s="1"/>
  <c r="Q320" i="4"/>
  <c r="W320" i="4" s="1"/>
  <c r="AC320" i="4" s="1"/>
  <c r="AI320" i="4" s="1"/>
  <c r="AM320" i="4" s="1"/>
  <c r="AR320" i="4" s="1"/>
  <c r="AW320" i="4" s="1"/>
  <c r="BB320" i="4" s="1"/>
  <c r="BG320" i="4" s="1"/>
  <c r="PT85" i="1"/>
  <c r="PT86" i="1"/>
  <c r="PT87" i="1"/>
  <c r="PT88" i="1"/>
  <c r="PT89" i="1"/>
  <c r="PT90" i="1"/>
  <c r="PT91" i="1"/>
  <c r="PT92" i="1"/>
  <c r="PT93" i="1"/>
  <c r="PT94" i="1"/>
  <c r="PT95" i="1"/>
  <c r="PT96" i="1"/>
  <c r="PT97" i="1"/>
  <c r="PT98" i="1"/>
  <c r="PT99" i="1"/>
  <c r="PT100" i="1"/>
  <c r="PT101" i="1"/>
  <c r="PT102" i="1"/>
  <c r="PT103" i="1"/>
  <c r="PT104" i="1"/>
  <c r="PT105" i="1"/>
  <c r="PT106" i="1"/>
  <c r="PT107" i="1"/>
  <c r="PT108" i="1"/>
  <c r="PV6" i="1"/>
  <c r="PU12" i="1"/>
  <c r="Q318" i="4"/>
  <c r="Q319" i="4"/>
  <c r="W319" i="4" s="1"/>
  <c r="AC319" i="4" s="1"/>
  <c r="AI319" i="4" s="1"/>
  <c r="AM319" i="4" s="1"/>
  <c r="AR319" i="4" s="1"/>
  <c r="AW319" i="4" s="1"/>
  <c r="BB319" i="4" s="1"/>
  <c r="BG319" i="4" s="1"/>
  <c r="T318" i="4"/>
  <c r="T319" i="4"/>
  <c r="Z319" i="4" s="1"/>
  <c r="AF319" i="4" s="1"/>
  <c r="AL319" i="4" s="1"/>
  <c r="AQ319" i="4" s="1"/>
  <c r="AV319" i="4" s="1"/>
  <c r="BA319" i="4" s="1"/>
  <c r="BF319" i="4" s="1"/>
  <c r="BK319" i="4" s="1"/>
  <c r="L85" i="1" a="1"/>
  <c r="L85" i="1" s="1"/>
  <c r="X303" i="8"/>
  <c r="Y303" i="8"/>
  <c r="Z303" i="8"/>
  <c r="U303" i="8"/>
  <c r="W303" i="8"/>
  <c r="V303" i="8"/>
  <c r="D15" i="1"/>
  <c r="AD15" i="1"/>
  <c r="WK6" i="1"/>
  <c r="WL11" i="1"/>
  <c r="WK11" i="1"/>
  <c r="WL6" i="1"/>
  <c r="ACF53" i="1"/>
  <c r="ACF51" i="1"/>
  <c r="ACF55" i="1"/>
  <c r="ACF50" i="1"/>
  <c r="VL10" i="1"/>
  <c r="AQ303" i="8"/>
  <c r="AP303" i="4"/>
  <c r="AP303" i="7"/>
  <c r="AR303" i="6"/>
  <c r="AS303" i="6" s="1"/>
  <c r="AT303" i="6" s="1"/>
  <c r="AU303" i="6" s="1"/>
  <c r="AV303" i="6" s="1"/>
  <c r="AW303" i="6" s="1"/>
  <c r="AX303" i="6" s="1"/>
  <c r="AY303" i="6" s="1"/>
  <c r="AZ303" i="6" s="1"/>
  <c r="BA303" i="6" s="1"/>
  <c r="BB303" i="6" s="1"/>
  <c r="BC303" i="6" s="1"/>
  <c r="BD303" i="6" s="1"/>
  <c r="BE303" i="6" s="1"/>
  <c r="BF303" i="6" s="1"/>
  <c r="BG303" i="6" s="1"/>
  <c r="BH303" i="6" s="1"/>
  <c r="BI303" i="6" s="1"/>
  <c r="BJ303" i="6" s="1"/>
  <c r="BK303" i="6" s="1"/>
  <c r="GG15" i="1"/>
  <c r="GH15" i="1"/>
  <c r="GI15" i="1"/>
  <c r="GJ15" i="1"/>
  <c r="GK15" i="1"/>
  <c r="ABC14" i="1"/>
  <c r="ABC17" i="1" s="1"/>
  <c r="ABC18" i="1" s="1" a="1"/>
  <c r="ABC18" i="1" s="1"/>
  <c r="ACF15" i="1"/>
  <c r="WC14" i="1"/>
  <c r="WC17" i="1" s="1"/>
  <c r="WC18" i="1" s="1" a="1"/>
  <c r="WC18" i="1" s="1"/>
  <c r="WE14" i="1"/>
  <c r="WE17" i="1" s="1"/>
  <c r="WE18" i="1" s="1" a="1"/>
  <c r="WE18" i="1" s="1"/>
  <c r="WF14" i="1"/>
  <c r="WF17" i="1" s="1"/>
  <c r="WF18" i="1" s="1" a="1"/>
  <c r="WF18" i="1" s="1"/>
  <c r="WH14" i="1"/>
  <c r="WH17" i="1" s="1"/>
  <c r="WH18" i="1" s="1" a="1"/>
  <c r="WH18" i="1" s="1"/>
  <c r="WJ14" i="1"/>
  <c r="WJ17" i="1" s="1"/>
  <c r="WJ18" i="1" s="1" a="1"/>
  <c r="WJ18" i="1" s="1"/>
  <c r="WK14" i="1"/>
  <c r="WK17" i="1" s="1"/>
  <c r="WK18" i="1" s="1" a="1"/>
  <c r="WK18" i="1" s="1"/>
  <c r="WL14" i="1"/>
  <c r="WL17" i="1" s="1"/>
  <c r="WL18" i="1" s="1" a="1"/>
  <c r="WL18" i="1" s="1"/>
  <c r="WA14" i="1"/>
  <c r="WA17" i="1" s="1"/>
  <c r="WA18" i="1" s="1" a="1"/>
  <c r="WA18"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2" i="4"/>
  <c r="VW17" i="1"/>
  <c r="VW18" i="1" s="1" a="1"/>
  <c r="VW18" i="1" s="1"/>
  <c r="VY17" i="1"/>
  <c r="VY18" i="1" s="1" a="1"/>
  <c r="VY18" i="1" s="1"/>
  <c r="VU14" i="1"/>
  <c r="VU17" i="1" s="1"/>
  <c r="VU18" i="1" s="1" a="1"/>
  <c r="VU18" i="1" s="1"/>
  <c r="VM14" i="1"/>
  <c r="VM17" i="1" s="1"/>
  <c r="VM18" i="1" s="1" a="1"/>
  <c r="VM18" i="1" s="1"/>
  <c r="U325" i="4"/>
  <c r="AA325" i="4" s="1"/>
  <c r="AG325"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P14" i="1"/>
  <c r="WP17" i="1" s="1"/>
  <c r="WP18" i="1" s="1" a="1"/>
  <c r="WP18" i="1" s="1"/>
  <c r="FB14" i="1"/>
  <c r="FB17" i="1" s="1"/>
  <c r="FB18" i="1" s="1" a="1"/>
  <c r="FB18" i="1" s="1"/>
  <c r="GK128" i="1" l="1"/>
  <c r="GJ128" i="1"/>
  <c r="GI128" i="1"/>
  <c r="AI128" i="1"/>
  <c r="GH128" i="1"/>
  <c r="GG128" i="1"/>
  <c r="GN128" i="1" a="1"/>
  <c r="GN128" i="1" s="1"/>
  <c r="GM128" i="1"/>
  <c r="D128" i="1"/>
  <c r="GL128" i="1"/>
  <c r="GF128" i="1"/>
  <c r="GE128" i="1"/>
  <c r="GC128" i="1"/>
  <c r="GD128" i="1"/>
  <c r="GB128" i="1"/>
  <c r="GA128" i="1"/>
  <c r="YT128" i="1"/>
  <c r="D127" i="1"/>
  <c r="GN127" i="1" a="1"/>
  <c r="GN127" i="1" s="1"/>
  <c r="GM127" i="1"/>
  <c r="GL127" i="1"/>
  <c r="GK127" i="1"/>
  <c r="GJ127" i="1"/>
  <c r="GI127" i="1"/>
  <c r="GH127" i="1"/>
  <c r="GG127" i="1"/>
  <c r="GF127" i="1"/>
  <c r="AI127" i="1"/>
  <c r="GE127" i="1"/>
  <c r="GD127" i="1"/>
  <c r="GC127" i="1"/>
  <c r="GB127" i="1"/>
  <c r="GA127" i="1"/>
  <c r="YT127" i="1"/>
  <c r="GN126" i="1" a="1"/>
  <c r="GN126" i="1" s="1"/>
  <c r="GM126" i="1"/>
  <c r="GL126" i="1"/>
  <c r="D126" i="1"/>
  <c r="GK126" i="1"/>
  <c r="GJ126" i="1"/>
  <c r="GI126" i="1"/>
  <c r="GH126" i="1"/>
  <c r="GG126" i="1"/>
  <c r="GF126" i="1"/>
  <c r="AI126" i="1"/>
  <c r="GE126" i="1"/>
  <c r="GD126" i="1"/>
  <c r="GC126" i="1"/>
  <c r="GB126" i="1"/>
  <c r="GA126" i="1"/>
  <c r="YT126" i="1"/>
  <c r="GN125" i="1" a="1"/>
  <c r="GN125" i="1" s="1"/>
  <c r="GM125" i="1"/>
  <c r="GJ125" i="1"/>
  <c r="GI125" i="1"/>
  <c r="AI125" i="1"/>
  <c r="GH125" i="1"/>
  <c r="GG125" i="1"/>
  <c r="GF125" i="1"/>
  <c r="D125" i="1"/>
  <c r="GL125" i="1"/>
  <c r="GK125" i="1"/>
  <c r="GD125" i="1"/>
  <c r="GC125" i="1"/>
  <c r="GB125" i="1"/>
  <c r="GA125" i="1"/>
  <c r="GE125" i="1"/>
  <c r="YT125" i="1"/>
  <c r="GH124" i="1"/>
  <c r="D124" i="1"/>
  <c r="GN124" i="1" a="1"/>
  <c r="GN124" i="1" s="1"/>
  <c r="GM124" i="1"/>
  <c r="GL124" i="1"/>
  <c r="GK124" i="1"/>
  <c r="GJ124" i="1"/>
  <c r="GI124" i="1"/>
  <c r="GG124" i="1"/>
  <c r="GF124" i="1"/>
  <c r="AI124" i="1"/>
  <c r="GE124" i="1"/>
  <c r="GD124" i="1"/>
  <c r="GC124" i="1"/>
  <c r="GB124" i="1"/>
  <c r="GA124" i="1"/>
  <c r="YT124" i="1"/>
  <c r="AI123" i="1"/>
  <c r="D123" i="1"/>
  <c r="GN123" i="1" a="1"/>
  <c r="GN123" i="1" s="1"/>
  <c r="GM123" i="1"/>
  <c r="GL123" i="1"/>
  <c r="GK123" i="1"/>
  <c r="GJ123" i="1"/>
  <c r="GI123" i="1"/>
  <c r="GH123" i="1"/>
  <c r="GG123" i="1"/>
  <c r="GF123" i="1"/>
  <c r="GE123" i="1"/>
  <c r="GD123" i="1"/>
  <c r="GC123" i="1"/>
  <c r="GB123" i="1"/>
  <c r="GA123" i="1"/>
  <c r="YT123" i="1"/>
  <c r="GK122" i="1"/>
  <c r="GJ122" i="1"/>
  <c r="GI122" i="1"/>
  <c r="D122" i="1"/>
  <c r="GG122" i="1"/>
  <c r="GF122" i="1"/>
  <c r="GM122" i="1"/>
  <c r="GN122" i="1" a="1"/>
  <c r="GN122" i="1" s="1"/>
  <c r="GL122" i="1"/>
  <c r="GH122" i="1"/>
  <c r="AI122" i="1"/>
  <c r="GE122" i="1"/>
  <c r="GD122" i="1"/>
  <c r="GC122" i="1"/>
  <c r="GB122" i="1"/>
  <c r="GA122" i="1"/>
  <c r="YT122" i="1"/>
  <c r="GM121" i="1"/>
  <c r="GJ121" i="1"/>
  <c r="GI121" i="1"/>
  <c r="AI121" i="1"/>
  <c r="D121" i="1"/>
  <c r="GN121" i="1" a="1"/>
  <c r="GN121" i="1" s="1"/>
  <c r="GL121" i="1"/>
  <c r="GK121" i="1"/>
  <c r="GH121" i="1"/>
  <c r="GG121" i="1"/>
  <c r="GF121" i="1"/>
  <c r="GC121" i="1"/>
  <c r="GB121" i="1"/>
  <c r="GA121" i="1"/>
  <c r="GE121" i="1"/>
  <c r="GD121" i="1"/>
  <c r="YT121" i="1"/>
  <c r="D120" i="1"/>
  <c r="GN120" i="1" a="1"/>
  <c r="GN120" i="1" s="1"/>
  <c r="GM120" i="1"/>
  <c r="GL120" i="1"/>
  <c r="GK120" i="1"/>
  <c r="GJ120" i="1"/>
  <c r="GI120" i="1"/>
  <c r="GH120" i="1"/>
  <c r="GG120" i="1"/>
  <c r="GF120" i="1"/>
  <c r="GE120" i="1"/>
  <c r="GD120" i="1"/>
  <c r="GC120" i="1"/>
  <c r="GB120" i="1"/>
  <c r="GA120" i="1"/>
  <c r="YT120" i="1"/>
  <c r="GG119" i="1"/>
  <c r="GF119" i="1"/>
  <c r="GN119" i="1" a="1"/>
  <c r="GN119" i="1" s="1"/>
  <c r="GM119" i="1"/>
  <c r="D119" i="1"/>
  <c r="GL119" i="1"/>
  <c r="GK119" i="1"/>
  <c r="GI119" i="1"/>
  <c r="GJ119" i="1"/>
  <c r="GH119" i="1"/>
  <c r="GC119" i="1"/>
  <c r="GE119" i="1"/>
  <c r="GD119" i="1"/>
  <c r="GB119" i="1"/>
  <c r="GA119" i="1"/>
  <c r="YT119" i="1"/>
  <c r="GN118" i="1" a="1"/>
  <c r="GN118" i="1" s="1"/>
  <c r="GM118" i="1"/>
  <c r="GL118" i="1"/>
  <c r="GK118" i="1"/>
  <c r="GJ118" i="1"/>
  <c r="GI118" i="1"/>
  <c r="GH118" i="1"/>
  <c r="GG118" i="1"/>
  <c r="GF118" i="1"/>
  <c r="D118" i="1"/>
  <c r="GE118" i="1"/>
  <c r="GD118" i="1"/>
  <c r="GC118" i="1"/>
  <c r="GB118" i="1"/>
  <c r="GA118" i="1"/>
  <c r="YT118" i="1"/>
  <c r="PU126" i="1"/>
  <c r="PU122" i="1"/>
  <c r="PU125" i="1"/>
  <c r="PU128" i="1"/>
  <c r="PU127" i="1"/>
  <c r="PU123" i="1"/>
  <c r="PU120" i="1"/>
  <c r="PU119" i="1"/>
  <c r="PU124" i="1"/>
  <c r="PU117" i="1"/>
  <c r="PU118" i="1"/>
  <c r="PU121" i="1"/>
  <c r="DH85" i="1" a="1"/>
  <c r="DH85" i="1" s="1"/>
  <c r="GN85" i="1" a="1"/>
  <c r="GN85" i="1" s="1"/>
  <c r="V322" i="4"/>
  <c r="AB15" i="1"/>
  <c r="AA15" i="1" s="1"/>
  <c r="YT85" i="1"/>
  <c r="C85" i="1"/>
  <c r="U322" i="4"/>
  <c r="GK85" i="1"/>
  <c r="PU85" i="1"/>
  <c r="PU86" i="1"/>
  <c r="PU87" i="1"/>
  <c r="PU88" i="1"/>
  <c r="PU89" i="1"/>
  <c r="PU90" i="1"/>
  <c r="PU91" i="1"/>
  <c r="PU92" i="1"/>
  <c r="PU93" i="1"/>
  <c r="PU94" i="1"/>
  <c r="PU95" i="1"/>
  <c r="PU96" i="1"/>
  <c r="PU97" i="1"/>
  <c r="PU98" i="1"/>
  <c r="PU99" i="1"/>
  <c r="PU100" i="1"/>
  <c r="PU101" i="1"/>
  <c r="PU102" i="1"/>
  <c r="PU103" i="1"/>
  <c r="PU104" i="1"/>
  <c r="PU105" i="1"/>
  <c r="PU106" i="1"/>
  <c r="PU107" i="1"/>
  <c r="PU108" i="1"/>
  <c r="PW6" i="1"/>
  <c r="PV12" i="1"/>
  <c r="GE85" i="1"/>
  <c r="GD85" i="1"/>
  <c r="GB85" i="1"/>
  <c r="GA85" i="1"/>
  <c r="L87" i="1" a="1"/>
  <c r="L87" i="1" s="1"/>
  <c r="GN87" i="1" s="1" a="1"/>
  <c r="GN87" i="1" s="1"/>
  <c r="L86" i="1" a="1"/>
  <c r="L86" i="1" s="1"/>
  <c r="GN86" i="1" s="1" a="1"/>
  <c r="GN86" i="1" s="1"/>
  <c r="GH85" i="1"/>
  <c r="D85" i="1"/>
  <c r="GF85" i="1"/>
  <c r="GI85" i="1"/>
  <c r="L106" i="1" a="1"/>
  <c r="L106" i="1" s="1"/>
  <c r="GN106" i="1" s="1" a="1"/>
  <c r="GN106" i="1" s="1"/>
  <c r="GJ85" i="1"/>
  <c r="GC85" i="1"/>
  <c r="GG85" i="1"/>
  <c r="GM85" i="1"/>
  <c r="Z318" i="4"/>
  <c r="W318" i="4"/>
  <c r="AB303" i="8"/>
  <c r="AC303" i="8"/>
  <c r="AA303" i="8"/>
  <c r="AF303" i="8"/>
  <c r="AE303" i="8"/>
  <c r="AD303" i="8"/>
  <c r="AQ303" i="7"/>
  <c r="AQ303" i="4"/>
  <c r="AR303" i="8"/>
  <c r="AS303" i="8" s="1"/>
  <c r="AT303" i="8" s="1"/>
  <c r="AU303" i="8" s="1"/>
  <c r="AV303" i="8" s="1"/>
  <c r="AW303" i="8" s="1"/>
  <c r="AX303" i="8" s="1"/>
  <c r="AY303" i="8" s="1"/>
  <c r="AZ303" i="8" s="1"/>
  <c r="BA303" i="8" s="1"/>
  <c r="BB303" i="8" s="1"/>
  <c r="BC303" i="8" s="1"/>
  <c r="BD303" i="8" s="1"/>
  <c r="BE303" i="8" s="1"/>
  <c r="BF303" i="8" s="1"/>
  <c r="BG303" i="8" s="1"/>
  <c r="BH303" i="8" s="1"/>
  <c r="BI303" i="8" s="1"/>
  <c r="BJ303" i="8" s="1"/>
  <c r="BK303" i="8" s="1"/>
  <c r="VM10" i="1"/>
  <c r="D233" i="8"/>
  <c r="E233" i="8" s="1"/>
  <c r="F233" i="8" s="1"/>
  <c r="G233" i="8" s="1"/>
  <c r="H233" i="8" s="1"/>
  <c r="I233" i="8" s="1"/>
  <c r="J233" i="8" s="1"/>
  <c r="K233" i="8" s="1"/>
  <c r="L233" i="8" s="1"/>
  <c r="M233" i="8" s="1"/>
  <c r="N233" i="8" s="1"/>
  <c r="O233" i="8" s="1"/>
  <c r="P233" i="8" s="1"/>
  <c r="Q233" i="8" s="1"/>
  <c r="R233" i="8" s="1"/>
  <c r="S233" i="8" s="1"/>
  <c r="T233" i="8" s="1"/>
  <c r="U233" i="8" s="1"/>
  <c r="V233" i="8" s="1"/>
  <c r="W233" i="8" s="1"/>
  <c r="X233" i="8" s="1"/>
  <c r="Y233" i="8" s="1"/>
  <c r="Z233" i="8" s="1"/>
  <c r="AA233" i="8" s="1"/>
  <c r="AB233" i="8" s="1"/>
  <c r="AC233" i="8" s="1"/>
  <c r="AD233" i="8" s="1"/>
  <c r="AE233" i="8" s="1"/>
  <c r="AF233" i="8" s="1"/>
  <c r="AG233" i="8" s="1"/>
  <c r="AH233" i="8" s="1"/>
  <c r="AI233" i="8" s="1"/>
  <c r="AJ233" i="8" s="1"/>
  <c r="AK233" i="8" s="1"/>
  <c r="AL233" i="8" s="1"/>
  <c r="AM233" i="8" s="1"/>
  <c r="AN233" i="8" s="1"/>
  <c r="AO233" i="8" s="1"/>
  <c r="AP233" i="8" s="1"/>
  <c r="AQ233" i="8" s="1"/>
  <c r="AR233" i="8" s="1"/>
  <c r="AS233" i="8" s="1"/>
  <c r="AT233" i="8" s="1"/>
  <c r="AU233" i="8" s="1"/>
  <c r="AV233" i="8" s="1"/>
  <c r="AW233" i="8" s="1"/>
  <c r="AX233" i="8" s="1"/>
  <c r="AY233" i="8" s="1"/>
  <c r="AZ233" i="8" s="1"/>
  <c r="BA233" i="8" s="1"/>
  <c r="BB233" i="8" s="1"/>
  <c r="BC233" i="8" s="1"/>
  <c r="BD233" i="8" s="1"/>
  <c r="BE233" i="8" s="1"/>
  <c r="BF233" i="8" s="1"/>
  <c r="BG233" i="8" s="1"/>
  <c r="BH233" i="8" s="1"/>
  <c r="BI233" i="8" s="1"/>
  <c r="BJ233" i="8" s="1"/>
  <c r="BK233" i="8" s="1"/>
  <c r="ER126" i="1" l="1"/>
  <c r="EQ126" i="1"/>
  <c r="FI126" i="1"/>
  <c r="FJ126" i="1"/>
  <c r="FG126" i="1"/>
  <c r="FF126" i="1"/>
  <c r="FH126" i="1"/>
  <c r="FO126" i="1"/>
  <c r="FN126" i="1"/>
  <c r="FL126" i="1"/>
  <c r="FK126" i="1"/>
  <c r="FP126" i="1"/>
  <c r="FC126" i="1"/>
  <c r="ER123" i="1"/>
  <c r="EQ123" i="1"/>
  <c r="FJ123" i="1"/>
  <c r="FG123" i="1"/>
  <c r="FF123" i="1"/>
  <c r="FI123" i="1"/>
  <c r="FH123" i="1"/>
  <c r="FM123" i="1"/>
  <c r="FP123" i="1"/>
  <c r="FO123" i="1"/>
  <c r="FN123" i="1"/>
  <c r="FL123" i="1"/>
  <c r="FK123" i="1"/>
  <c r="FC123" i="1"/>
  <c r="ER127" i="1"/>
  <c r="EQ127" i="1"/>
  <c r="FJ127" i="1"/>
  <c r="FI127" i="1"/>
  <c r="FF127" i="1"/>
  <c r="FH127" i="1"/>
  <c r="FG127" i="1"/>
  <c r="FP127" i="1"/>
  <c r="FO127" i="1"/>
  <c r="FN127" i="1"/>
  <c r="FL127" i="1"/>
  <c r="FK127" i="1"/>
  <c r="FC127" i="1"/>
  <c r="ER121" i="1"/>
  <c r="EQ121" i="1"/>
  <c r="FI121" i="1"/>
  <c r="FG121" i="1"/>
  <c r="FH121" i="1"/>
  <c r="FJ121" i="1"/>
  <c r="FF121" i="1"/>
  <c r="FK121" i="1"/>
  <c r="FC121" i="1"/>
  <c r="FP121" i="1"/>
  <c r="FO121" i="1"/>
  <c r="FL121" i="1"/>
  <c r="FN121" i="1"/>
  <c r="ER128" i="1"/>
  <c r="EQ128" i="1"/>
  <c r="FI128" i="1"/>
  <c r="FJ128" i="1"/>
  <c r="FG128" i="1"/>
  <c r="FF128" i="1"/>
  <c r="FH128" i="1"/>
  <c r="FC128" i="1"/>
  <c r="FO128" i="1"/>
  <c r="FP128" i="1"/>
  <c r="FN128" i="1"/>
  <c r="FL128" i="1"/>
  <c r="FK128" i="1"/>
  <c r="PV128" i="1"/>
  <c r="PV125" i="1"/>
  <c r="PV127" i="1"/>
  <c r="PV126" i="1"/>
  <c r="PV119" i="1"/>
  <c r="PV124" i="1"/>
  <c r="PV123" i="1"/>
  <c r="PV122" i="1"/>
  <c r="PV121" i="1"/>
  <c r="PV120" i="1"/>
  <c r="PV118" i="1"/>
  <c r="PV117" i="1"/>
  <c r="ER124" i="1"/>
  <c r="EQ124" i="1"/>
  <c r="FG124" i="1"/>
  <c r="FF124" i="1"/>
  <c r="FJ124" i="1"/>
  <c r="FI124" i="1"/>
  <c r="FH124" i="1"/>
  <c r="FP124" i="1"/>
  <c r="FK124" i="1"/>
  <c r="FC124" i="1"/>
  <c r="FO124" i="1"/>
  <c r="FM124" i="1"/>
  <c r="FN124" i="1"/>
  <c r="FL124" i="1"/>
  <c r="ER122" i="1"/>
  <c r="EQ122" i="1"/>
  <c r="FG122" i="1"/>
  <c r="FF122" i="1"/>
  <c r="FI122" i="1"/>
  <c r="FJ122" i="1"/>
  <c r="FH122" i="1"/>
  <c r="FC122" i="1"/>
  <c r="FN122" i="1"/>
  <c r="FL122" i="1"/>
  <c r="FP122" i="1"/>
  <c r="FO122" i="1"/>
  <c r="FK122" i="1"/>
  <c r="ER125" i="1"/>
  <c r="EQ125" i="1"/>
  <c r="FF125" i="1"/>
  <c r="FH125" i="1"/>
  <c r="FI125" i="1"/>
  <c r="FG125" i="1"/>
  <c r="FJ125" i="1"/>
  <c r="FC125" i="1"/>
  <c r="FP125" i="1"/>
  <c r="FO125" i="1"/>
  <c r="FL125" i="1"/>
  <c r="FK125" i="1"/>
  <c r="FN125" i="1"/>
  <c r="AB322" i="4"/>
  <c r="YT86" i="1"/>
  <c r="YT106" i="1"/>
  <c r="YT87" i="1"/>
  <c r="C87" i="1"/>
  <c r="C106" i="1"/>
  <c r="C86" i="1"/>
  <c r="AA322" i="4"/>
  <c r="D87" i="1"/>
  <c r="PV86" i="1"/>
  <c r="PV85" i="1"/>
  <c r="PV87" i="1"/>
  <c r="PV88" i="1"/>
  <c r="PV89" i="1"/>
  <c r="PV90" i="1"/>
  <c r="PV91" i="1"/>
  <c r="PV92" i="1"/>
  <c r="PV93" i="1"/>
  <c r="PV94" i="1"/>
  <c r="PV95" i="1"/>
  <c r="PV96" i="1"/>
  <c r="PV97" i="1"/>
  <c r="PV98" i="1"/>
  <c r="PV99" i="1"/>
  <c r="PV100" i="1"/>
  <c r="PV101" i="1"/>
  <c r="PV102" i="1"/>
  <c r="PV103" i="1"/>
  <c r="PV104" i="1"/>
  <c r="PV105" i="1"/>
  <c r="PV106" i="1"/>
  <c r="PV107" i="1"/>
  <c r="PV108" i="1"/>
  <c r="GF87" i="1"/>
  <c r="GG87" i="1"/>
  <c r="GH87" i="1"/>
  <c r="GI87" i="1"/>
  <c r="GJ87" i="1"/>
  <c r="GM87" i="1"/>
  <c r="GC87" i="1"/>
  <c r="GD87" i="1"/>
  <c r="L108" i="1" a="1"/>
  <c r="L108" i="1" s="1"/>
  <c r="GN108" i="1" s="1" a="1"/>
  <c r="GN108" i="1" s="1"/>
  <c r="L89" i="1" a="1"/>
  <c r="L89" i="1" s="1"/>
  <c r="GN89" i="1" s="1" a="1"/>
  <c r="GN89" i="1" s="1"/>
  <c r="GK87" i="1"/>
  <c r="GB87" i="1"/>
  <c r="PX6" i="1"/>
  <c r="PW12" i="1"/>
  <c r="GA86" i="1"/>
  <c r="GB86" i="1"/>
  <c r="GC86" i="1"/>
  <c r="GD86" i="1"/>
  <c r="GE86" i="1"/>
  <c r="GA106" i="1"/>
  <c r="GC106" i="1"/>
  <c r="GB106" i="1"/>
  <c r="GD106" i="1"/>
  <c r="GI106" i="1"/>
  <c r="GE106" i="1"/>
  <c r="GJ106" i="1"/>
  <c r="GK106" i="1"/>
  <c r="GF106" i="1"/>
  <c r="GH106" i="1"/>
  <c r="GG106" i="1"/>
  <c r="GM106" i="1"/>
  <c r="L88" i="1" a="1"/>
  <c r="L88" i="1" s="1"/>
  <c r="GN88" i="1" s="1" a="1"/>
  <c r="GN88" i="1" s="1"/>
  <c r="L107" i="1" a="1"/>
  <c r="L107" i="1" s="1"/>
  <c r="GN107" i="1" s="1" a="1"/>
  <c r="GN107" i="1" s="1"/>
  <c r="D106" i="1"/>
  <c r="GE87" i="1"/>
  <c r="GA87" i="1"/>
  <c r="GK86" i="1"/>
  <c r="GF86" i="1"/>
  <c r="GG86" i="1"/>
  <c r="GM86" i="1"/>
  <c r="D86" i="1"/>
  <c r="GH86" i="1"/>
  <c r="GI86" i="1"/>
  <c r="GJ86" i="1"/>
  <c r="AC318" i="4"/>
  <c r="AF318" i="4"/>
  <c r="AJ303" i="8"/>
  <c r="AK303" i="8"/>
  <c r="AL303" i="8"/>
  <c r="AG303" i="8"/>
  <c r="AI303" i="8"/>
  <c r="AH303" i="8"/>
  <c r="VN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303" i="7"/>
  <c r="AS303" i="7" s="1"/>
  <c r="AT303" i="7" s="1"/>
  <c r="AU303" i="7" s="1"/>
  <c r="AV303" i="7" s="1"/>
  <c r="AW303" i="7" s="1"/>
  <c r="AX303" i="7" s="1"/>
  <c r="AY303" i="7" s="1"/>
  <c r="AZ303" i="7" s="1"/>
  <c r="BA303" i="7" s="1"/>
  <c r="BB303" i="7" s="1"/>
  <c r="BC303" i="7" s="1"/>
  <c r="BD303" i="7" s="1"/>
  <c r="BE303" i="7" s="1"/>
  <c r="BF303" i="7" s="1"/>
  <c r="BG303" i="7" s="1"/>
  <c r="BH303" i="7" s="1"/>
  <c r="BI303" i="7" s="1"/>
  <c r="BJ303" i="7" s="1"/>
  <c r="BK303" i="7" s="1"/>
  <c r="WL7" i="1"/>
  <c r="PW124" i="1" l="1"/>
  <c r="PW125" i="1"/>
  <c r="PW126" i="1"/>
  <c r="PW127" i="1"/>
  <c r="PW128" i="1"/>
  <c r="PW123" i="1"/>
  <c r="PW121" i="1"/>
  <c r="PW122" i="1"/>
  <c r="PW119" i="1"/>
  <c r="PW120" i="1"/>
  <c r="PW118" i="1"/>
  <c r="PW117" i="1"/>
  <c r="AH322" i="4"/>
  <c r="AG322" i="4"/>
  <c r="YT89" i="1"/>
  <c r="YT108" i="1"/>
  <c r="YT107" i="1"/>
  <c r="YT88" i="1"/>
  <c r="C89" i="1"/>
  <c r="C108" i="1"/>
  <c r="C107" i="1"/>
  <c r="C88" i="1"/>
  <c r="AL318" i="4"/>
  <c r="AI318" i="4"/>
  <c r="GB89" i="1"/>
  <c r="GK108" i="1"/>
  <c r="GH108" i="1"/>
  <c r="GJ108" i="1"/>
  <c r="GI108" i="1"/>
  <c r="GG108" i="1"/>
  <c r="GF108" i="1"/>
  <c r="D88" i="1"/>
  <c r="PW86" i="1"/>
  <c r="PW85" i="1"/>
  <c r="PW87" i="1"/>
  <c r="PW88" i="1"/>
  <c r="PW89" i="1"/>
  <c r="PW90" i="1"/>
  <c r="PW91" i="1"/>
  <c r="PW92" i="1"/>
  <c r="PW93" i="1"/>
  <c r="PW94" i="1"/>
  <c r="PW95" i="1"/>
  <c r="PW96" i="1"/>
  <c r="PW97" i="1"/>
  <c r="PW98" i="1"/>
  <c r="PW99" i="1"/>
  <c r="PW100" i="1"/>
  <c r="PW101" i="1"/>
  <c r="PW102" i="1"/>
  <c r="PW103" i="1"/>
  <c r="PW104" i="1"/>
  <c r="PW105" i="1"/>
  <c r="PW106" i="1"/>
  <c r="PW107" i="1"/>
  <c r="PW108" i="1"/>
  <c r="GM108" i="1"/>
  <c r="GC89" i="1"/>
  <c r="GG89" i="1"/>
  <c r="GJ89" i="1"/>
  <c r="GH89" i="1"/>
  <c r="GK89" i="1"/>
  <c r="L91" i="1" a="1"/>
  <c r="L91" i="1" s="1"/>
  <c r="GN91" i="1" s="1" a="1"/>
  <c r="GN91" i="1" s="1"/>
  <c r="GI89" i="1"/>
  <c r="GM89" i="1"/>
  <c r="D108" i="1"/>
  <c r="D89" i="1"/>
  <c r="GE89" i="1"/>
  <c r="GF89" i="1"/>
  <c r="GA108" i="1"/>
  <c r="GB108" i="1"/>
  <c r="GC108" i="1"/>
  <c r="GA89" i="1"/>
  <c r="GD108" i="1"/>
  <c r="GD89" i="1"/>
  <c r="GE108" i="1"/>
  <c r="GM88" i="1"/>
  <c r="GG88" i="1"/>
  <c r="GH88" i="1"/>
  <c r="GI88" i="1"/>
  <c r="PY6" i="1"/>
  <c r="PX12" i="1"/>
  <c r="GF88" i="1"/>
  <c r="GJ88" i="1"/>
  <c r="GK88" i="1"/>
  <c r="GA88" i="1"/>
  <c r="L90" i="1" a="1"/>
  <c r="L90" i="1" s="1"/>
  <c r="GN90" i="1" s="1" a="1"/>
  <c r="GN90" i="1" s="1"/>
  <c r="GE88" i="1"/>
  <c r="GD88" i="1"/>
  <c r="GB88" i="1"/>
  <c r="GA107" i="1"/>
  <c r="GC88" i="1"/>
  <c r="GB107" i="1"/>
  <c r="GC107" i="1"/>
  <c r="GD107" i="1"/>
  <c r="GG107" i="1"/>
  <c r="GH107" i="1"/>
  <c r="GI107" i="1"/>
  <c r="GE107" i="1"/>
  <c r="GJ107" i="1"/>
  <c r="D107" i="1"/>
  <c r="GF107" i="1"/>
  <c r="GM107" i="1"/>
  <c r="GK107" i="1"/>
  <c r="VO10" i="1"/>
  <c r="B345" i="8"/>
  <c r="B345" i="7"/>
  <c r="B345" i="6"/>
  <c r="B345" i="4"/>
  <c r="B353" i="8"/>
  <c r="B353" i="7"/>
  <c r="B353" i="6"/>
  <c r="B353" i="4"/>
  <c r="B337" i="8"/>
  <c r="B337" i="7"/>
  <c r="B337" i="6"/>
  <c r="B337" i="4"/>
  <c r="B332" i="8"/>
  <c r="B332" i="7"/>
  <c r="B332" i="6"/>
  <c r="B332" i="4"/>
  <c r="B348" i="8"/>
  <c r="B348" i="7"/>
  <c r="B348" i="6"/>
  <c r="B348" i="4"/>
  <c r="B340" i="8"/>
  <c r="B340" i="7"/>
  <c r="B340" i="6"/>
  <c r="B340" i="4"/>
  <c r="VJ8" i="1"/>
  <c r="VK130" i="1"/>
  <c r="VJ130"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30" i="1"/>
  <c r="F130" i="1"/>
  <c r="B130" i="1"/>
  <c r="IW130" i="1"/>
  <c r="IV130" i="1"/>
  <c r="IU130" i="1"/>
  <c r="IT130" i="1"/>
  <c r="IS130" i="1"/>
  <c r="IR130" i="1"/>
  <c r="IQ130" i="1"/>
  <c r="IP130" i="1"/>
  <c r="IO130" i="1"/>
  <c r="IN130" i="1"/>
  <c r="IM130" i="1"/>
  <c r="IL130" i="1"/>
  <c r="IW14" i="1"/>
  <c r="IV14" i="1"/>
  <c r="IU14" i="1"/>
  <c r="IT14" i="1"/>
  <c r="IS14" i="1"/>
  <c r="IR14" i="1"/>
  <c r="IQ14" i="1"/>
  <c r="IP14" i="1"/>
  <c r="IO14" i="1"/>
  <c r="IN14" i="1"/>
  <c r="IM14" i="1"/>
  <c r="IL14" i="1"/>
  <c r="AC82" i="4"/>
  <c r="GL130" i="1"/>
  <c r="GK130" i="1"/>
  <c r="GJ130" i="1"/>
  <c r="GI130" i="1"/>
  <c r="GH130" i="1"/>
  <c r="GG130" i="1"/>
  <c r="GF130" i="1"/>
  <c r="YF15" i="1"/>
  <c r="YD15" i="1"/>
  <c r="CA15" i="1"/>
  <c r="BU15" i="1"/>
  <c r="BT15" i="1"/>
  <c r="BO15" i="1"/>
  <c r="BU130" i="1"/>
  <c r="B15" i="1"/>
  <c r="YQ15" i="1" l="1" a="1"/>
  <c r="YQ15" i="1" s="1"/>
  <c r="YP15" i="1" a="1"/>
  <c r="YP15" i="1" s="1"/>
  <c r="PX123" i="1"/>
  <c r="PX128" i="1"/>
  <c r="PX126" i="1"/>
  <c r="PX127" i="1"/>
  <c r="PX119" i="1"/>
  <c r="PX120" i="1"/>
  <c r="PX125" i="1"/>
  <c r="PX124" i="1"/>
  <c r="PX118" i="1"/>
  <c r="PX117" i="1"/>
  <c r="PX122" i="1"/>
  <c r="PX121" i="1"/>
  <c r="YW15" i="1" a="1"/>
  <c r="YW15" i="1" s="1"/>
  <c r="YW117" i="1" s="1" a="1"/>
  <c r="YW117" i="1" s="1"/>
  <c r="YS15" i="1" a="1"/>
  <c r="YS15" i="1" s="1"/>
  <c r="FA15" i="1" a="1"/>
  <c r="FA15" i="1" s="1"/>
  <c r="FA117" i="1" s="1" a="1"/>
  <c r="FA117" i="1" s="1"/>
  <c r="AAV15" i="1" a="1"/>
  <c r="AAV15" i="1" s="1"/>
  <c r="FE15" i="1" a="1"/>
  <c r="FE15" i="1" s="1"/>
  <c r="FD15" i="1" a="1"/>
  <c r="FD15" i="1" s="1"/>
  <c r="ER15" i="1" a="1"/>
  <c r="ER15" i="1" s="1"/>
  <c r="DB15" i="1" a="1"/>
  <c r="DB15" i="1" s="1"/>
  <c r="DB117" i="1" s="1" a="1"/>
  <c r="DB117" i="1" s="1"/>
  <c r="ZM15" i="1" a="1"/>
  <c r="ZM15" i="1" s="1"/>
  <c r="ZL15" i="1" a="1"/>
  <c r="ZL15" i="1" s="1"/>
  <c r="ZK15" i="1" a="1"/>
  <c r="ZK15" i="1" s="1"/>
  <c r="ET15" i="1" a="1"/>
  <c r="ET15" i="1" s="1"/>
  <c r="ES15" i="1" a="1"/>
  <c r="ES15" i="1" s="1"/>
  <c r="EQ15" i="1" a="1"/>
  <c r="EQ15" i="1" s="1"/>
  <c r="YT91" i="1"/>
  <c r="YT90" i="1"/>
  <c r="XS15" i="1" a="1"/>
  <c r="XS15" i="1" s="1"/>
  <c r="XS117" i="1" s="1" a="1"/>
  <c r="XS117" i="1" s="1"/>
  <c r="XT15" i="1" a="1"/>
  <c r="XT15" i="1" s="1"/>
  <c r="XT117" i="1" s="1" a="1"/>
  <c r="XT117" i="1" s="1"/>
  <c r="XR15" i="1" a="1"/>
  <c r="XR15" i="1" s="1"/>
  <c r="XR117" i="1" s="1" a="1"/>
  <c r="XR117" i="1" s="1"/>
  <c r="XU15" i="1" a="1"/>
  <c r="XU15" i="1" s="1"/>
  <c r="XU117" i="1" s="1" a="1"/>
  <c r="XU117" i="1" s="1"/>
  <c r="XV15" i="1" a="1"/>
  <c r="XV15" i="1" s="1"/>
  <c r="XV117" i="1" s="1" a="1"/>
  <c r="XV117" i="1" s="1"/>
  <c r="HT15" i="1" a="1"/>
  <c r="HT15" i="1" s="1"/>
  <c r="HT117" i="1" s="1" a="1"/>
  <c r="HT117" i="1" s="1"/>
  <c r="HX15" i="1" a="1"/>
  <c r="HX15" i="1" s="1"/>
  <c r="HS15" i="1" a="1"/>
  <c r="HS15" i="1" s="1"/>
  <c r="HS117" i="1" s="1" a="1"/>
  <c r="HS117" i="1" s="1"/>
  <c r="HR15" i="1" a="1"/>
  <c r="HR15" i="1" s="1"/>
  <c r="HR117" i="1" s="1" a="1"/>
  <c r="HR117" i="1" s="1"/>
  <c r="XJ15" i="1" a="1"/>
  <c r="XJ15" i="1" s="1"/>
  <c r="IH15" i="1" a="1"/>
  <c r="IH15" i="1" s="1"/>
  <c r="C91" i="1"/>
  <c r="C90" i="1"/>
  <c r="AM318" i="4"/>
  <c r="AR318" i="4" s="1"/>
  <c r="AW318" i="4" s="1"/>
  <c r="BB318" i="4" s="1"/>
  <c r="BG318" i="4" s="1"/>
  <c r="AQ318" i="4"/>
  <c r="AV318" i="4" s="1"/>
  <c r="BA318" i="4" s="1"/>
  <c r="BF318" i="4" s="1"/>
  <c r="BK318" i="4" s="1"/>
  <c r="AAU15" i="1" a="1"/>
  <c r="AAU15" i="1" s="1"/>
  <c r="YV15" i="1" a="1"/>
  <c r="YV15" i="1" s="1"/>
  <c r="AAZ15" i="1" a="1"/>
  <c r="AAZ15" i="1" s="1"/>
  <c r="AAX15" i="1" a="1"/>
  <c r="AAX15" i="1" s="1"/>
  <c r="AAS15" i="1" a="1"/>
  <c r="AAS15" i="1" s="1"/>
  <c r="AAW15" i="1" a="1"/>
  <c r="AAW15" i="1" s="1"/>
  <c r="AAR15" i="1" a="1"/>
  <c r="AAR15" i="1" s="1"/>
  <c r="AAQ15" i="1" a="1"/>
  <c r="AAQ15" i="1" s="1"/>
  <c r="AAP15" i="1" a="1"/>
  <c r="AAP15" i="1" s="1"/>
  <c r="AAO15" i="1" a="1"/>
  <c r="AAO15" i="1" s="1"/>
  <c r="AAN15" i="1" a="1"/>
  <c r="AAN15" i="1" s="1"/>
  <c r="AAY15" i="1" a="1"/>
  <c r="AAY15" i="1" s="1"/>
  <c r="AAT15" i="1" a="1"/>
  <c r="AAT15" i="1" s="1"/>
  <c r="FJ15" i="1" a="1"/>
  <c r="FJ15" i="1" s="1"/>
  <c r="GC90" i="1"/>
  <c r="GD90" i="1"/>
  <c r="GE90" i="1"/>
  <c r="GF90" i="1"/>
  <c r="GB91" i="1"/>
  <c r="GD91" i="1"/>
  <c r="GE91" i="1"/>
  <c r="GA91" i="1"/>
  <c r="L93" i="1" a="1"/>
  <c r="L93" i="1" s="1"/>
  <c r="GN93" i="1" s="1" a="1"/>
  <c r="GN93" i="1" s="1"/>
  <c r="GG91" i="1"/>
  <c r="GF91" i="1"/>
  <c r="PX85" i="1"/>
  <c r="PX86" i="1"/>
  <c r="PX87" i="1"/>
  <c r="PX88" i="1"/>
  <c r="PX89" i="1"/>
  <c r="PX90" i="1"/>
  <c r="PX91" i="1"/>
  <c r="PX92" i="1"/>
  <c r="PX93" i="1"/>
  <c r="PX94" i="1"/>
  <c r="PX95" i="1"/>
  <c r="PX96" i="1"/>
  <c r="PX97" i="1"/>
  <c r="PX98" i="1"/>
  <c r="PX99" i="1"/>
  <c r="PX100" i="1"/>
  <c r="PX101" i="1"/>
  <c r="PX102" i="1"/>
  <c r="PX103" i="1"/>
  <c r="PX104" i="1"/>
  <c r="PX105" i="1"/>
  <c r="PX106" i="1"/>
  <c r="PX107" i="1"/>
  <c r="PX108" i="1"/>
  <c r="GC91" i="1"/>
  <c r="GH91" i="1"/>
  <c r="GI91" i="1"/>
  <c r="GJ91" i="1"/>
  <c r="D91" i="1"/>
  <c r="GK91" i="1"/>
  <c r="GM91" i="1"/>
  <c r="GA90" i="1"/>
  <c r="GB90" i="1"/>
  <c r="GJ90" i="1"/>
  <c r="GG90" i="1"/>
  <c r="SU15" i="1" a="1"/>
  <c r="SU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PC15" i="1" a="1"/>
  <c r="PC15" i="1" s="1"/>
  <c r="RO15" i="1" a="1"/>
  <c r="RO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OS15" i="1" a="1"/>
  <c r="OS15" i="1" s="1"/>
  <c r="OC15" i="1" a="1"/>
  <c r="OC15" i="1" s="1"/>
  <c r="NM15" i="1" a="1"/>
  <c r="NM15" i="1" s="1"/>
  <c r="MW15" i="1" a="1"/>
  <c r="MW15" i="1" s="1"/>
  <c r="TK15" i="1" a="1"/>
  <c r="TK15" i="1" s="1"/>
  <c r="NW15" i="1" a="1"/>
  <c r="NW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SE15" i="1" a="1"/>
  <c r="SE15" i="1" s="1"/>
  <c r="VG15" i="1" a="1"/>
  <c r="VG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QI15" i="1" a="1"/>
  <c r="QI15" i="1" s="1"/>
  <c r="OM15" i="1" a="1"/>
  <c r="OM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UA15" i="1" a="1"/>
  <c r="UA15" i="1" s="1"/>
  <c r="VI15" i="1" a="1"/>
  <c r="VI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MQ15" i="1" a="1"/>
  <c r="MQ15" i="1" s="1"/>
  <c r="PS15" i="1" a="1"/>
  <c r="PS15" i="1" s="1"/>
  <c r="VH15" i="1" a="1"/>
  <c r="VH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UQ15" i="1" a="1"/>
  <c r="UQ15" i="1" s="1"/>
  <c r="QY15" i="1" a="1"/>
  <c r="QY15" i="1" s="1"/>
  <c r="NG15" i="1" a="1"/>
  <c r="NG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VE15" i="1" a="1"/>
  <c r="VE15" i="1" s="1"/>
  <c r="UO15" i="1" a="1"/>
  <c r="UO15" i="1" s="1"/>
  <c r="TY15" i="1" a="1"/>
  <c r="TY15" i="1" s="1"/>
  <c r="TI15" i="1" a="1"/>
  <c r="TI15" i="1" s="1"/>
  <c r="SS15" i="1" a="1"/>
  <c r="SS15" i="1" s="1"/>
  <c r="SC15" i="1" a="1"/>
  <c r="SC15" i="1" s="1"/>
  <c r="RM15" i="1" a="1"/>
  <c r="RM15" i="1" s="1"/>
  <c r="QW15" i="1" a="1"/>
  <c r="QW15" i="1" s="1"/>
  <c r="QG15" i="1" a="1"/>
  <c r="QG15" i="1" s="1"/>
  <c r="PQ15" i="1" a="1"/>
  <c r="PQ15" i="1" s="1"/>
  <c r="PA15" i="1" a="1"/>
  <c r="PA15" i="1" s="1"/>
  <c r="OK15" i="1" a="1"/>
  <c r="OK15" i="1" s="1"/>
  <c r="NU15" i="1" a="1"/>
  <c r="NU15" i="1" s="1"/>
  <c r="NE15" i="1" a="1"/>
  <c r="NE15" i="1" s="1"/>
  <c r="MO15" i="1" a="1"/>
  <c r="MO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TS15" i="1" a="1"/>
  <c r="TS15" i="1" s="1"/>
  <c r="TC15" i="1" a="1"/>
  <c r="TC15" i="1" s="1"/>
  <c r="SM15" i="1" a="1"/>
  <c r="SM15" i="1" s="1"/>
  <c r="RW15" i="1" a="1"/>
  <c r="RW15" i="1" s="1"/>
  <c r="RG15" i="1" a="1"/>
  <c r="RG15" i="1" s="1"/>
  <c r="QQ15" i="1" a="1"/>
  <c r="QQ15" i="1" s="1"/>
  <c r="QA15" i="1" a="1"/>
  <c r="QA15" i="1" s="1"/>
  <c r="PK15" i="1" a="1"/>
  <c r="PK15" i="1" s="1"/>
  <c r="OU15" i="1" a="1"/>
  <c r="OU15" i="1" s="1"/>
  <c r="UI15" i="1" a="1"/>
  <c r="UI15" i="1" s="1"/>
  <c r="OE15" i="1" a="1"/>
  <c r="OE15" i="1" s="1"/>
  <c r="NO15" i="1" a="1"/>
  <c r="NO15" i="1" s="1"/>
  <c r="MY15" i="1" a="1"/>
  <c r="MY15" i="1" s="1"/>
  <c r="UY15" i="1" a="1"/>
  <c r="UY15" i="1" s="1"/>
  <c r="PZ6" i="1"/>
  <c r="PY12" i="1"/>
  <c r="L92" i="1" a="1"/>
  <c r="L92" i="1" s="1"/>
  <c r="GN92" i="1" s="1" a="1"/>
  <c r="GN92" i="1" s="1"/>
  <c r="GK90" i="1"/>
  <c r="D90" i="1"/>
  <c r="GH90" i="1"/>
  <c r="GI90" i="1"/>
  <c r="GM90" i="1"/>
  <c r="GL91" i="1"/>
  <c r="GL85" i="1"/>
  <c r="GL106" i="1"/>
  <c r="GL86" i="1"/>
  <c r="GL87" i="1"/>
  <c r="GL89" i="1"/>
  <c r="GL88" i="1"/>
  <c r="GL108" i="1"/>
  <c r="GL107" i="1"/>
  <c r="GL90" i="1"/>
  <c r="VJ91" i="1"/>
  <c r="ZN15" i="1" a="1"/>
  <c r="ZN15" i="1" s="1"/>
  <c r="ZN117" i="1" s="1" a="1"/>
  <c r="ZN117" i="1" s="1"/>
  <c r="DG15" i="1" a="1"/>
  <c r="DG15" i="1" s="1"/>
  <c r="VJ90" i="1"/>
  <c r="VJ85" i="1"/>
  <c r="VJ106" i="1"/>
  <c r="VJ86" i="1"/>
  <c r="VJ87" i="1"/>
  <c r="VJ108" i="1"/>
  <c r="VJ88" i="1"/>
  <c r="VJ89" i="1"/>
  <c r="VJ107" i="1"/>
  <c r="XN15" i="1" a="1"/>
  <c r="XN15" i="1" s="1"/>
  <c r="JC15" i="1" a="1"/>
  <c r="JC15" i="1" s="1"/>
  <c r="JC117" i="1" s="1" a="1"/>
  <c r="JC117" i="1" s="1"/>
  <c r="DH15" i="1" a="1"/>
  <c r="DH15" i="1" s="1"/>
  <c r="MK15" i="1" a="1"/>
  <c r="MK15" i="1" s="1"/>
  <c r="LU15" i="1" a="1"/>
  <c r="LU15" i="1" s="1"/>
  <c r="LA15" i="1" a="1"/>
  <c r="LA15" i="1" s="1"/>
  <c r="KG15" i="1" a="1"/>
  <c r="KG15" i="1" s="1"/>
  <c r="MJ15" i="1" a="1"/>
  <c r="MJ15" i="1" s="1"/>
  <c r="LT15" i="1" a="1"/>
  <c r="LT15" i="1" s="1"/>
  <c r="MI15" i="1" a="1"/>
  <c r="MI15" i="1" s="1"/>
  <c r="LS15" i="1" a="1"/>
  <c r="LS15" i="1" s="1"/>
  <c r="KY15" i="1" a="1"/>
  <c r="KY15" i="1" s="1"/>
  <c r="KE15" i="1" a="1"/>
  <c r="KE15" i="1" s="1"/>
  <c r="MH15" i="1" a="1"/>
  <c r="MH15" i="1" s="1"/>
  <c r="LR15" i="1" a="1"/>
  <c r="LR15" i="1" s="1"/>
  <c r="LN15" i="1" a="1"/>
  <c r="LN15" i="1" s="1"/>
  <c r="KX15" i="1" a="1"/>
  <c r="KX15" i="1" s="1"/>
  <c r="KD15" i="1" a="1"/>
  <c r="KD15" i="1" s="1"/>
  <c r="MG15" i="1" a="1"/>
  <c r="MG15" i="1" s="1"/>
  <c r="LQ15" i="1" a="1"/>
  <c r="LQ15" i="1" s="1"/>
  <c r="LX15" i="1" a="1"/>
  <c r="LX15" i="1" s="1"/>
  <c r="LK15" i="1" a="1"/>
  <c r="LK15" i="1" s="1"/>
  <c r="KQ15" i="1" a="1"/>
  <c r="KQ15" i="1" s="1"/>
  <c r="KJ15" i="1" a="1"/>
  <c r="KJ15" i="1" s="1"/>
  <c r="LW15" i="1" a="1"/>
  <c r="LW15" i="1" s="1"/>
  <c r="LJ15" i="1" a="1"/>
  <c r="LJ15" i="1" s="1"/>
  <c r="KI15" i="1" a="1"/>
  <c r="KI15" i="1" s="1"/>
  <c r="LV15" i="1" a="1"/>
  <c r="LV15" i="1" s="1"/>
  <c r="KH15" i="1" a="1"/>
  <c r="KH15" i="1" s="1"/>
  <c r="LI15" i="1" a="1"/>
  <c r="LI15" i="1" s="1"/>
  <c r="KF15" i="1" a="1"/>
  <c r="KF15" i="1" s="1"/>
  <c r="LP15" i="1" a="1"/>
  <c r="LP15" i="1" s="1"/>
  <c r="LH15" i="1" a="1"/>
  <c r="LH15" i="1" s="1"/>
  <c r="LO15" i="1" a="1"/>
  <c r="LO15" i="1" s="1"/>
  <c r="LG15" i="1" a="1"/>
  <c r="LG15" i="1" s="1"/>
  <c r="KC15" i="1" a="1"/>
  <c r="KC15" i="1" s="1"/>
  <c r="LF15" i="1" a="1"/>
  <c r="LF15" i="1" s="1"/>
  <c r="KB15" i="1" a="1"/>
  <c r="KB15" i="1" s="1"/>
  <c r="LE15" i="1" a="1"/>
  <c r="LE15" i="1" s="1"/>
  <c r="KA15" i="1" a="1"/>
  <c r="KA15" i="1" s="1"/>
  <c r="ML15" i="1" a="1"/>
  <c r="ML15" i="1" s="1"/>
  <c r="LD15" i="1" a="1"/>
  <c r="LD15" i="1" s="1"/>
  <c r="JZ15" i="1" a="1"/>
  <c r="JZ15" i="1" s="1"/>
  <c r="MF15" i="1" a="1"/>
  <c r="MF15" i="1" s="1"/>
  <c r="LC15" i="1" a="1"/>
  <c r="LC15" i="1" s="1"/>
  <c r="JY15" i="1" a="1"/>
  <c r="JY15" i="1" s="1"/>
  <c r="LB15" i="1" a="1"/>
  <c r="LB15" i="1" s="1"/>
  <c r="ME15" i="1" a="1"/>
  <c r="ME15" i="1" s="1"/>
  <c r="KZ15" i="1" a="1"/>
  <c r="KZ15" i="1" s="1"/>
  <c r="JX15" i="1" a="1"/>
  <c r="JX15" i="1" s="1"/>
  <c r="MD15" i="1" a="1"/>
  <c r="MD15" i="1" s="1"/>
  <c r="KP15" i="1" a="1"/>
  <c r="KP15" i="1" s="1"/>
  <c r="JW15" i="1" a="1"/>
  <c r="JW15" i="1" s="1"/>
  <c r="KW15" i="1" a="1"/>
  <c r="KW15" i="1" s="1"/>
  <c r="MC15" i="1" a="1"/>
  <c r="MC15" i="1" s="1"/>
  <c r="KV15" i="1" a="1"/>
  <c r="KV15" i="1" s="1"/>
  <c r="KO15" i="1" a="1"/>
  <c r="KO15" i="1" s="1"/>
  <c r="JV15" i="1" a="1"/>
  <c r="JV15" i="1" s="1"/>
  <c r="MB15" i="1" a="1"/>
  <c r="MB15" i="1" s="1"/>
  <c r="KU15" i="1" a="1"/>
  <c r="KU15" i="1" s="1"/>
  <c r="KN15" i="1" a="1"/>
  <c r="KN15" i="1" s="1"/>
  <c r="JU15" i="1" a="1"/>
  <c r="JU15" i="1" s="1"/>
  <c r="MA15" i="1" a="1"/>
  <c r="MA15" i="1" s="1"/>
  <c r="KT15" i="1" a="1"/>
  <c r="KT15" i="1" s="1"/>
  <c r="KM15" i="1" a="1"/>
  <c r="KM15" i="1" s="1"/>
  <c r="JT15" i="1" a="1"/>
  <c r="JT15" i="1" s="1"/>
  <c r="LZ15" i="1" a="1"/>
  <c r="LZ15" i="1" s="1"/>
  <c r="KS15" i="1" a="1"/>
  <c r="KS15" i="1" s="1"/>
  <c r="KL15" i="1" a="1"/>
  <c r="KL15" i="1" s="1"/>
  <c r="JS15" i="1" a="1"/>
  <c r="JS15" i="1" s="1"/>
  <c r="LY15" i="1" a="1"/>
  <c r="LY15" i="1" s="1"/>
  <c r="LL15" i="1" a="1"/>
  <c r="LL15" i="1" s="1"/>
  <c r="KR15" i="1" a="1"/>
  <c r="KR15" i="1" s="1"/>
  <c r="KK15" i="1" a="1"/>
  <c r="KK15" i="1" s="1"/>
  <c r="LM15" i="1" a="1"/>
  <c r="LM15" i="1" s="1"/>
  <c r="AEL15" i="1" a="1"/>
  <c r="AEL15" i="1" s="1"/>
  <c r="ADE15" i="1" a="1"/>
  <c r="ADE15" i="1" s="1"/>
  <c r="ADC15" i="1" a="1"/>
  <c r="ADC15" i="1" s="1"/>
  <c r="ADU15" i="1" a="1"/>
  <c r="ADU15" i="1" s="1"/>
  <c r="ACN15" i="1" a="1"/>
  <c r="ACN15" i="1" s="1"/>
  <c r="AEK15" i="1" a="1"/>
  <c r="AEK15" i="1" s="1"/>
  <c r="ADD15" i="1" a="1"/>
  <c r="ADD15" i="1" s="1"/>
  <c r="AEJ15" i="1" a="1"/>
  <c r="AEJ15" i="1" s="1"/>
  <c r="ADT15" i="1" a="1"/>
  <c r="ADT15" i="1" s="1"/>
  <c r="ACM15" i="1" a="1"/>
  <c r="ACM15" i="1" s="1"/>
  <c r="ADS15" i="1" a="1"/>
  <c r="ADS15" i="1" s="1"/>
  <c r="ACL15" i="1" a="1"/>
  <c r="ACL15" i="1" s="1"/>
  <c r="AEI15" i="1" a="1"/>
  <c r="AEI15" i="1" s="1"/>
  <c r="ADB15" i="1" a="1"/>
  <c r="ADB15" i="1" s="1"/>
  <c r="ACH15" i="1" a="1"/>
  <c r="ACH15" i="1" s="1"/>
  <c r="ADR15" i="1" a="1"/>
  <c r="ADR15" i="1" s="1"/>
  <c r="ACK15" i="1" a="1"/>
  <c r="ACK15" i="1" s="1"/>
  <c r="AEH15" i="1" a="1"/>
  <c r="AEH15" i="1" s="1"/>
  <c r="ADA15" i="1" a="1"/>
  <c r="ADA15" i="1" s="1"/>
  <c r="ADQ15" i="1" a="1"/>
  <c r="ADQ15" i="1" s="1"/>
  <c r="ACJ15" i="1" a="1"/>
  <c r="ACJ15" i="1" s="1"/>
  <c r="AEG15" i="1" a="1"/>
  <c r="AEG15" i="1" s="1"/>
  <c r="ACZ15" i="1" a="1"/>
  <c r="ACZ15" i="1" s="1"/>
  <c r="ADP15" i="1" a="1"/>
  <c r="ADP15" i="1" s="1"/>
  <c r="ACI15" i="1" a="1"/>
  <c r="ACI15" i="1" s="1"/>
  <c r="AEF15" i="1" a="1"/>
  <c r="AEF15" i="1" s="1"/>
  <c r="ACY15" i="1" a="1"/>
  <c r="ACY15" i="1" s="1"/>
  <c r="ADO15" i="1" a="1"/>
  <c r="ADO15" i="1" s="1"/>
  <c r="AEE15" i="1" a="1"/>
  <c r="AEE15" i="1" s="1"/>
  <c r="ACX15" i="1" a="1"/>
  <c r="ACX15" i="1" s="1"/>
  <c r="ADN15" i="1" a="1"/>
  <c r="ADN15" i="1" s="1"/>
  <c r="AED15" i="1" a="1"/>
  <c r="AED15" i="1" s="1"/>
  <c r="ACW15" i="1" a="1"/>
  <c r="ACW15" i="1" s="1"/>
  <c r="ADM15" i="1" a="1"/>
  <c r="ADM15" i="1" s="1"/>
  <c r="AEC15" i="1" a="1"/>
  <c r="AEC15" i="1" s="1"/>
  <c r="ACV15" i="1" a="1"/>
  <c r="ACV15" i="1" s="1"/>
  <c r="AEB15" i="1" a="1"/>
  <c r="AEB15" i="1" s="1"/>
  <c r="ACU15" i="1" a="1"/>
  <c r="ACU15" i="1" s="1"/>
  <c r="ADK15" i="1" a="1"/>
  <c r="ADK15" i="1" s="1"/>
  <c r="AEA15" i="1" a="1"/>
  <c r="AEA15" i="1" s="1"/>
  <c r="ACT15" i="1" a="1"/>
  <c r="ACT15" i="1" s="1"/>
  <c r="ADJ15" i="1" a="1"/>
  <c r="ADJ15" i="1" s="1"/>
  <c r="ADZ15" i="1" a="1"/>
  <c r="ADZ15" i="1" s="1"/>
  <c r="ACS15" i="1" a="1"/>
  <c r="ACS15" i="1" s="1"/>
  <c r="ADI15" i="1" a="1"/>
  <c r="ADI15" i="1" s="1"/>
  <c r="ADY15" i="1" a="1"/>
  <c r="ADY15" i="1" s="1"/>
  <c r="ACR15" i="1" a="1"/>
  <c r="ACR15" i="1" s="1"/>
  <c r="ADH15" i="1" a="1"/>
  <c r="ADH15" i="1" s="1"/>
  <c r="ACQ15" i="1" a="1"/>
  <c r="ACQ15" i="1" s="1"/>
  <c r="ADX15" i="1" a="1"/>
  <c r="ADX15" i="1" s="1"/>
  <c r="ADG15" i="1" a="1"/>
  <c r="ADG15" i="1" s="1"/>
  <c r="ADW15" i="1" a="1"/>
  <c r="ADW15" i="1" s="1"/>
  <c r="ACP15" i="1" a="1"/>
  <c r="ACP15" i="1" s="1"/>
  <c r="ACO15" i="1" a="1"/>
  <c r="ACO15" i="1" s="1"/>
  <c r="AEM15" i="1" a="1"/>
  <c r="AEM15" i="1" s="1"/>
  <c r="ADV15" i="1" a="1"/>
  <c r="ADV15" i="1" s="1"/>
  <c r="ADL15" i="1" a="1"/>
  <c r="ADL15" i="1" s="1"/>
  <c r="ADF15" i="1" a="1"/>
  <c r="ADF15" i="1" s="1"/>
  <c r="CZ15" i="1" a="1"/>
  <c r="CZ15" i="1" s="1"/>
  <c r="ACC15" i="1" a="1"/>
  <c r="ACC15" i="1" s="1"/>
  <c r="ABJ15" i="1" a="1"/>
  <c r="ABJ15" i="1" s="1"/>
  <c r="ACB15" i="1" a="1"/>
  <c r="ACB15" i="1" s="1"/>
  <c r="ABI15" i="1" a="1"/>
  <c r="ABI15" i="1" s="1"/>
  <c r="ACA15" i="1" a="1"/>
  <c r="ACA15" i="1" s="1"/>
  <c r="ABH15" i="1" a="1"/>
  <c r="ABH15" i="1" s="1"/>
  <c r="ABG15" i="1" a="1"/>
  <c r="ABG15" i="1" s="1"/>
  <c r="ABZ15" i="1" a="1"/>
  <c r="ABZ15" i="1" s="1"/>
  <c r="ABF15" i="1" a="1"/>
  <c r="ABF15" i="1" s="1"/>
  <c r="ABY15" i="1" a="1"/>
  <c r="ABY15" i="1" s="1"/>
  <c r="ABE15" i="1" a="1"/>
  <c r="ABE15" i="1" s="1"/>
  <c r="ABX15" i="1" a="1"/>
  <c r="ABX15" i="1" s="1"/>
  <c r="ABW15" i="1" a="1"/>
  <c r="ABW15" i="1" s="1"/>
  <c r="ABD15" i="1" a="1"/>
  <c r="ABD15" i="1" s="1"/>
  <c r="ABV15" i="1" a="1"/>
  <c r="ABV15" i="1" s="1"/>
  <c r="ABU15" i="1" a="1"/>
  <c r="ABU15" i="1" s="1"/>
  <c r="ABT15" i="1" a="1"/>
  <c r="ABT15" i="1" s="1"/>
  <c r="ABS15" i="1" a="1"/>
  <c r="ABS15" i="1" s="1"/>
  <c r="ABR15" i="1" a="1"/>
  <c r="ABR15" i="1" s="1"/>
  <c r="ABQ15" i="1" a="1"/>
  <c r="ABQ15" i="1" s="1"/>
  <c r="ABP15" i="1" a="1"/>
  <c r="ABP15" i="1" s="1"/>
  <c r="ABO15" i="1" a="1"/>
  <c r="ABO15" i="1" s="1"/>
  <c r="ABN15" i="1" a="1"/>
  <c r="ABN15" i="1" s="1"/>
  <c r="ABM15" i="1" a="1"/>
  <c r="ABM15" i="1" s="1"/>
  <c r="ACE15" i="1" a="1"/>
  <c r="ACE15" i="1" s="1"/>
  <c r="ACD15" i="1" a="1"/>
  <c r="ACD15" i="1" s="1"/>
  <c r="ABL15" i="1" a="1"/>
  <c r="ABL15" i="1" s="1"/>
  <c r="ABK15" i="1" a="1"/>
  <c r="ABK15" i="1" s="1"/>
  <c r="I82" i="4"/>
  <c r="ZT15" i="1" a="1"/>
  <c r="ZT15" i="1" s="1"/>
  <c r="ZT117" i="1" s="1" a="1"/>
  <c r="ZT117" i="1" s="1"/>
  <c r="GP15" i="1" a="1"/>
  <c r="GP15" i="1" s="1"/>
  <c r="GP117" i="1" s="1" a="1"/>
  <c r="GP117" i="1" s="1"/>
  <c r="CD15" i="1" a="1"/>
  <c r="CD15" i="1" s="1"/>
  <c r="GQ15" i="1" a="1"/>
  <c r="GQ15" i="1" s="1"/>
  <c r="GQ117" i="1" s="1" a="1"/>
  <c r="GQ117" i="1" s="1"/>
  <c r="YL15" i="1" a="1"/>
  <c r="YL15" i="1" s="1"/>
  <c r="GO15" i="1" a="1"/>
  <c r="GO15" i="1" s="1"/>
  <c r="GO117" i="1" s="1" a="1"/>
  <c r="GO117" i="1" s="1"/>
  <c r="YO15" i="1" a="1"/>
  <c r="YO15" i="1" s="1"/>
  <c r="YO117" i="1" s="1" a="1"/>
  <c r="YO117" i="1" s="1"/>
  <c r="YN15" i="1" a="1"/>
  <c r="YN15" i="1" s="1"/>
  <c r="YM15" i="1" a="1"/>
  <c r="YM15" i="1" s="1"/>
  <c r="YM117" i="1" s="1" a="1"/>
  <c r="YM117" i="1" s="1"/>
  <c r="YK15" i="1" a="1"/>
  <c r="YK15" i="1" s="1"/>
  <c r="YK117" i="1" s="1" a="1"/>
  <c r="YK117" i="1" s="1"/>
  <c r="XF15" i="1" a="1"/>
  <c r="XF15" i="1" s="1"/>
  <c r="XF117" i="1" s="1" a="1"/>
  <c r="XF117" i="1" s="1"/>
  <c r="WW15" i="1" a="1"/>
  <c r="WW15" i="1" s="1"/>
  <c r="WW117" i="1" s="1" a="1"/>
  <c r="WW117" i="1" s="1"/>
  <c r="WX15" i="1" a="1"/>
  <c r="WX15" i="1" s="1"/>
  <c r="WX117" i="1" s="1" a="1"/>
  <c r="WX117" i="1" s="1"/>
  <c r="XD15" i="1" a="1"/>
  <c r="XD15" i="1" s="1"/>
  <c r="XD117" i="1" s="1" a="1"/>
  <c r="XD117" i="1" s="1"/>
  <c r="IQ15" i="1" a="1"/>
  <c r="IQ15" i="1" s="1"/>
  <c r="IQ117" i="1" s="1" a="1"/>
  <c r="IQ117" i="1" s="1"/>
  <c r="ZU15" i="1" a="1"/>
  <c r="ZU15" i="1" s="1"/>
  <c r="ZU117" i="1" s="1" a="1"/>
  <c r="ZU117" i="1" s="1"/>
  <c r="HO15" i="1" a="1"/>
  <c r="HO15" i="1" s="1"/>
  <c r="HO117" i="1" s="1" a="1"/>
  <c r="HO117" i="1" s="1"/>
  <c r="YJ15" i="1" a="1"/>
  <c r="YJ15" i="1" s="1"/>
  <c r="YJ117" i="1" s="1" a="1"/>
  <c r="YJ117" i="1" s="1"/>
  <c r="GA15" i="1" a="1"/>
  <c r="GA15" i="1" s="1"/>
  <c r="XY15" i="1" a="1"/>
  <c r="XY15" i="1" s="1"/>
  <c r="XY117" i="1" s="1" a="1"/>
  <c r="XY117" i="1" s="1"/>
  <c r="WH15" i="1" a="1"/>
  <c r="WH15" i="1" s="1"/>
  <c r="ZS15" i="1" a="1"/>
  <c r="ZS15" i="1" s="1"/>
  <c r="ZS117" i="1" s="1" a="1"/>
  <c r="ZS117" i="1" s="1"/>
  <c r="XE15" i="1" a="1"/>
  <c r="XE15" i="1" s="1"/>
  <c r="XE117" i="1" s="1" a="1"/>
  <c r="XE117" i="1" s="1"/>
  <c r="XX15" i="1" a="1"/>
  <c r="XX15" i="1" s="1"/>
  <c r="XX117" i="1" s="1" a="1"/>
  <c r="XX117" i="1" s="1"/>
  <c r="XC15" i="1" a="1"/>
  <c r="XC15" i="1" s="1"/>
  <c r="XC117" i="1" s="1" a="1"/>
  <c r="XC117" i="1" s="1"/>
  <c r="IP15" i="1" a="1"/>
  <c r="IP15" i="1" s="1"/>
  <c r="IP117" i="1" s="1" a="1"/>
  <c r="IP117" i="1" s="1"/>
  <c r="HN15" i="1" a="1"/>
  <c r="HN15" i="1" s="1"/>
  <c r="HN117" i="1" s="1" a="1"/>
  <c r="HN117" i="1" s="1"/>
  <c r="FY15" i="1" a="1"/>
  <c r="FY15" i="1" s="1"/>
  <c r="DP15" i="1" a="1"/>
  <c r="DP15" i="1" s="1"/>
  <c r="CJ15" i="1" a="1"/>
  <c r="CJ15" i="1" s="1"/>
  <c r="WU15" i="1" a="1"/>
  <c r="WU15" i="1" s="1"/>
  <c r="WU117" i="1" s="1" a="1"/>
  <c r="WU117" i="1" s="1"/>
  <c r="WG15" i="1" a="1"/>
  <c r="WG15" i="1" s="1"/>
  <c r="VN15" i="1" a="1"/>
  <c r="VN15" i="1" s="1"/>
  <c r="IO15" i="1" a="1"/>
  <c r="IO15" i="1" s="1"/>
  <c r="IO117" i="1" s="1" a="1"/>
  <c r="IO117" i="1" s="1"/>
  <c r="DO15" i="1" a="1"/>
  <c r="DO15" i="1" s="1"/>
  <c r="CI15" i="1" a="1"/>
  <c r="CI15" i="1" s="1"/>
  <c r="XW15" i="1" a="1"/>
  <c r="XW15" i="1" s="1"/>
  <c r="XW117" i="1" s="1" a="1"/>
  <c r="XW117" i="1" s="1"/>
  <c r="XB15" i="1" a="1"/>
  <c r="XB15" i="1" s="1"/>
  <c r="XB117" i="1" s="1" a="1"/>
  <c r="XB117" i="1" s="1"/>
  <c r="HM15" i="1" a="1"/>
  <c r="HM15" i="1" s="1"/>
  <c r="HM117" i="1" s="1" a="1"/>
  <c r="HM117" i="1" s="1"/>
  <c r="DN15" i="1" a="1"/>
  <c r="DN15" i="1" s="1"/>
  <c r="BH15" i="1" a="1"/>
  <c r="BH15" i="1" s="1"/>
  <c r="WF15" i="1" a="1"/>
  <c r="WF15" i="1" s="1"/>
  <c r="VM15" i="1" a="1"/>
  <c r="VM15" i="1" s="1"/>
  <c r="IN15" i="1" a="1"/>
  <c r="IN15" i="1" s="1"/>
  <c r="IN117" i="1" s="1" a="1"/>
  <c r="IN117" i="1" s="1"/>
  <c r="HL15" i="1" a="1"/>
  <c r="HL15" i="1" s="1"/>
  <c r="HL117" i="1" s="1" a="1"/>
  <c r="HL117" i="1" s="1"/>
  <c r="CG15" i="1" a="1"/>
  <c r="CG15" i="1" s="1"/>
  <c r="CG117" i="1" s="1" a="1"/>
  <c r="CG117" i="1" s="1"/>
  <c r="ZV15" i="1" a="1"/>
  <c r="ZV15" i="1" s="1"/>
  <c r="ZV117" i="1" s="1" a="1"/>
  <c r="ZV117" i="1" s="1"/>
  <c r="AEN15" i="1" a="1"/>
  <c r="AEN15" i="1" s="1"/>
  <c r="AEN117" i="1" s="1" a="1"/>
  <c r="AEN117" i="1" s="1"/>
  <c r="XA15" i="1" a="1"/>
  <c r="XA15" i="1" s="1"/>
  <c r="XA117" i="1" s="1" a="1"/>
  <c r="XA117" i="1" s="1"/>
  <c r="IM15" i="1" a="1"/>
  <c r="IM15" i="1" s="1"/>
  <c r="IM117" i="1" s="1" a="1"/>
  <c r="IM117" i="1" s="1"/>
  <c r="HK15" i="1" a="1"/>
  <c r="HK15" i="1" s="1"/>
  <c r="HK117" i="1" s="1" a="1"/>
  <c r="HK117" i="1" s="1"/>
  <c r="FT15" i="1" a="1"/>
  <c r="FT15" i="1" s="1"/>
  <c r="DM15" i="1" a="1"/>
  <c r="DM15" i="1" s="1"/>
  <c r="CC15" i="1" a="1"/>
  <c r="CC15" i="1" s="1"/>
  <c r="CC117" i="1" s="1" a="1"/>
  <c r="CC117" i="1" s="1"/>
  <c r="WE15" i="1" a="1"/>
  <c r="WE15" i="1" s="1"/>
  <c r="VL15" i="1" a="1"/>
  <c r="VL15" i="1" s="1"/>
  <c r="IL15" i="1" a="1"/>
  <c r="IL15" i="1" s="1"/>
  <c r="IL117" i="1" s="1" a="1"/>
  <c r="IL117" i="1" s="1"/>
  <c r="FS15" i="1" a="1"/>
  <c r="FS15" i="1" s="1"/>
  <c r="CB15" i="1" a="1"/>
  <c r="CB15" i="1" s="1"/>
  <c r="CB117" i="1" s="1" a="1"/>
  <c r="CB117" i="1" s="1"/>
  <c r="ACG15" i="1" a="1"/>
  <c r="ACG15" i="1" s="1"/>
  <c r="WZ15" i="1" a="1"/>
  <c r="WZ15" i="1" s="1"/>
  <c r="WZ117" i="1" s="1" a="1"/>
  <c r="WZ117" i="1" s="1"/>
  <c r="HJ15" i="1" a="1"/>
  <c r="HJ15" i="1" s="1"/>
  <c r="HJ117" i="1" s="1" a="1"/>
  <c r="HJ117" i="1" s="1"/>
  <c r="FR15" i="1" a="1"/>
  <c r="FR15" i="1" s="1"/>
  <c r="XZ15" i="1" a="1"/>
  <c r="XZ15" i="1" s="1"/>
  <c r="XZ117" i="1" s="1" a="1"/>
  <c r="XZ117" i="1" s="1"/>
  <c r="WD15" i="1" a="1"/>
  <c r="WD15" i="1" s="1"/>
  <c r="HI15" i="1" a="1"/>
  <c r="HI15" i="1" s="1"/>
  <c r="HI117" i="1" s="1" a="1"/>
  <c r="HI117" i="1" s="1"/>
  <c r="DK15" i="1" a="1"/>
  <c r="DK15" i="1" s="1"/>
  <c r="ABC15" i="1" a="1"/>
  <c r="ABC15" i="1" s="1"/>
  <c r="WY15" i="1" a="1"/>
  <c r="WY15" i="1" s="1"/>
  <c r="WY117" i="1" s="1" a="1"/>
  <c r="WY117" i="1" s="1"/>
  <c r="WC15" i="1" a="1"/>
  <c r="WC15" i="1" s="1"/>
  <c r="IJ15" i="1" a="1"/>
  <c r="IJ15" i="1" s="1"/>
  <c r="WV15" i="1" a="1"/>
  <c r="WV15" i="1" s="1"/>
  <c r="WV117" i="1" s="1" a="1"/>
  <c r="WV117" i="1" s="1"/>
  <c r="WI15" i="1" a="1"/>
  <c r="WI15" i="1" s="1"/>
  <c r="WB15" i="1" a="1"/>
  <c r="WB15" i="1" s="1"/>
  <c r="II15" i="1" a="1"/>
  <c r="II15" i="1" s="1"/>
  <c r="II117" i="1" s="1" a="1"/>
  <c r="II117" i="1" s="1"/>
  <c r="BI15" i="1" a="1"/>
  <c r="BI15" i="1" s="1"/>
  <c r="WA15" i="1" a="1"/>
  <c r="WA15" i="1" s="1"/>
  <c r="JA15" i="1" a="1"/>
  <c r="JA15" i="1" s="1"/>
  <c r="JA117" i="1" s="1" a="1"/>
  <c r="JA117" i="1" s="1"/>
  <c r="IG15" i="1" a="1"/>
  <c r="IG15" i="1" s="1"/>
  <c r="BG15" i="1" a="1"/>
  <c r="BG15" i="1" s="1"/>
  <c r="YI15" i="1" a="1"/>
  <c r="YI15" i="1" s="1"/>
  <c r="YI117" i="1" s="1" a="1"/>
  <c r="YI117" i="1" s="1"/>
  <c r="WT15" i="1" a="1"/>
  <c r="WT15" i="1" s="1"/>
  <c r="WT117" i="1" s="1" a="1"/>
  <c r="WT117" i="1" s="1"/>
  <c r="IZ15" i="1" a="1"/>
  <c r="IZ15" i="1" s="1"/>
  <c r="IZ117" i="1" s="1" a="1"/>
  <c r="IZ117" i="1" s="1"/>
  <c r="IF15" i="1" a="1"/>
  <c r="IF15" i="1" s="1"/>
  <c r="FI15" i="1" a="1"/>
  <c r="FI15" i="1" s="1"/>
  <c r="DA15" i="1" a="1"/>
  <c r="DA15" i="1" s="1"/>
  <c r="DA117" i="1" s="1" a="1"/>
  <c r="DA117" i="1" s="1"/>
  <c r="IY15" i="1" a="1"/>
  <c r="IY15" i="1" s="1"/>
  <c r="IY117" i="1" s="1" a="1"/>
  <c r="IY117" i="1" s="1"/>
  <c r="IE15" i="1" a="1"/>
  <c r="IE15" i="1" s="1"/>
  <c r="FH15" i="1" a="1"/>
  <c r="FH15" i="1" s="1"/>
  <c r="CY15" i="1" a="1"/>
  <c r="CY15" i="1" s="1"/>
  <c r="YH15" i="1" a="1"/>
  <c r="YH15" i="1" s="1"/>
  <c r="YH117" i="1" s="1" a="1"/>
  <c r="YH117" i="1" s="1"/>
  <c r="XQ15" i="1" a="1"/>
  <c r="XQ15" i="1" s="1"/>
  <c r="WS15" i="1" a="1"/>
  <c r="WS15" i="1" s="1"/>
  <c r="WS117" i="1" s="1" a="1"/>
  <c r="WS117" i="1" s="1"/>
  <c r="VY15" i="1" a="1"/>
  <c r="VY15" i="1" s="1"/>
  <c r="IX15" i="1" a="1"/>
  <c r="IX15" i="1" s="1"/>
  <c r="IX117" i="1" s="1" a="1"/>
  <c r="IX117" i="1" s="1"/>
  <c r="FG15" i="1" a="1"/>
  <c r="FG15" i="1" s="1"/>
  <c r="ID15" i="1" a="1"/>
  <c r="ID15" i="1" s="1"/>
  <c r="ID117" i="1" s="1" a="1"/>
  <c r="ID117" i="1" s="1"/>
  <c r="YG15" i="1" a="1"/>
  <c r="YG15" i="1" s="1"/>
  <c r="YG117" i="1" s="1" a="1"/>
  <c r="YG117" i="1" s="1"/>
  <c r="XP15" i="1" a="1"/>
  <c r="XP15" i="1" s="1"/>
  <c r="WR15" i="1" a="1"/>
  <c r="WR15" i="1" s="1"/>
  <c r="WR117" i="1" s="1" a="1"/>
  <c r="WR117" i="1" s="1"/>
  <c r="VW15" i="1" a="1"/>
  <c r="VW15" i="1" s="1"/>
  <c r="IW15" i="1" a="1"/>
  <c r="IW15" i="1" s="1"/>
  <c r="IW117" i="1" s="1" a="1"/>
  <c r="IW117" i="1" s="1"/>
  <c r="IC15" i="1" a="1"/>
  <c r="IC15" i="1" s="1"/>
  <c r="GZ15" i="1" a="1"/>
  <c r="GZ15" i="1" s="1"/>
  <c r="GZ117" i="1" s="1" a="1"/>
  <c r="GZ117" i="1" s="1"/>
  <c r="FF15" i="1" a="1"/>
  <c r="FF15" i="1" s="1"/>
  <c r="CV15" i="1" a="1"/>
  <c r="CV15" i="1" s="1"/>
  <c r="WQ15" i="1" a="1"/>
  <c r="WQ15" i="1" s="1"/>
  <c r="WQ117" i="1" s="1" a="1"/>
  <c r="WQ117" i="1" s="1"/>
  <c r="IB15" i="1" a="1"/>
  <c r="IB15" i="1" s="1"/>
  <c r="GY15" i="1" a="1"/>
  <c r="GY15" i="1" s="1"/>
  <c r="GY117" i="1" s="1" a="1"/>
  <c r="GY117" i="1" s="1"/>
  <c r="HP15" i="1" a="1"/>
  <c r="HP15" i="1" s="1"/>
  <c r="HP117" i="1" s="1" a="1"/>
  <c r="HP117" i="1" s="1"/>
  <c r="XO15" i="1" a="1"/>
  <c r="XO15" i="1" s="1"/>
  <c r="XO117" i="1" s="1" a="1"/>
  <c r="XO117" i="1" s="1"/>
  <c r="VU15" i="1" a="1"/>
  <c r="VU15" i="1" s="1"/>
  <c r="IV15" i="1" a="1"/>
  <c r="IV15" i="1" s="1"/>
  <c r="IV117" i="1" s="1" a="1"/>
  <c r="IV117" i="1" s="1"/>
  <c r="IA15" i="1" a="1"/>
  <c r="IA15" i="1" s="1"/>
  <c r="GX15" i="1" a="1"/>
  <c r="GX15" i="1" s="1"/>
  <c r="GX117" i="1" s="1" a="1"/>
  <c r="GX117" i="1" s="1"/>
  <c r="FC15" i="1" a="1"/>
  <c r="FC15" i="1" s="1"/>
  <c r="XM15" i="1" a="1"/>
  <c r="XM15" i="1" s="1"/>
  <c r="XM117" i="1" s="1" a="1"/>
  <c r="XM117" i="1" s="1"/>
  <c r="WP15" i="1" a="1"/>
  <c r="WP15" i="1" s="1"/>
  <c r="GW15" i="1" a="1"/>
  <c r="GW15" i="1" s="1"/>
  <c r="GW117" i="1" s="1" a="1"/>
  <c r="GW117" i="1" s="1"/>
  <c r="FB15" i="1" a="1"/>
  <c r="FB15" i="1" s="1"/>
  <c r="IU15" i="1" a="1"/>
  <c r="IU15" i="1" s="1"/>
  <c r="IU117" i="1" s="1" a="1"/>
  <c r="IU117" i="1" s="1"/>
  <c r="HY15" i="1" a="1"/>
  <c r="HY15" i="1" s="1"/>
  <c r="GV15" i="1" a="1"/>
  <c r="GV15" i="1" s="1"/>
  <c r="CS15" i="1" a="1"/>
  <c r="CS15" i="1" s="1"/>
  <c r="XL15" i="1" a="1"/>
  <c r="XL15" i="1" s="1"/>
  <c r="XL117" i="1" s="1" a="1"/>
  <c r="XL117" i="1" s="1"/>
  <c r="HW15" i="1" a="1"/>
  <c r="HW15" i="1" s="1"/>
  <c r="HW117" i="1" s="1" a="1"/>
  <c r="HW117" i="1" s="1"/>
  <c r="IT15" i="1" a="1"/>
  <c r="IT15" i="1" s="1"/>
  <c r="IT117" i="1" s="1" a="1"/>
  <c r="IT117" i="1" s="1"/>
  <c r="XK15" i="1" a="1"/>
  <c r="XK15" i="1" s="1"/>
  <c r="XK117" i="1" s="1" a="1"/>
  <c r="XK117" i="1" s="1"/>
  <c r="WL15" i="1" a="1"/>
  <c r="WL15" i="1" s="1"/>
  <c r="WL117" i="1" s="1" a="1"/>
  <c r="WL117" i="1" s="1"/>
  <c r="VR15" i="1" a="1"/>
  <c r="VR15" i="1" s="1"/>
  <c r="ZY15" i="1" a="1"/>
  <c r="ZY15" i="1" s="1"/>
  <c r="ZY117" i="1" s="1" a="1"/>
  <c r="ZY117" i="1" s="1"/>
  <c r="HV15" i="1" a="1"/>
  <c r="HV15" i="1" s="1"/>
  <c r="HV117" i="1" s="1" a="1"/>
  <c r="HV117" i="1" s="1"/>
  <c r="GS15" i="1" a="1"/>
  <c r="GS15" i="1" s="1"/>
  <c r="GS117" i="1" s="1" a="1"/>
  <c r="GS117" i="1" s="1"/>
  <c r="DW15" i="1" a="1"/>
  <c r="DW15" i="1" s="1"/>
  <c r="WK15" i="1" a="1"/>
  <c r="WK15" i="1" s="1"/>
  <c r="IS15" i="1" a="1"/>
  <c r="IS15" i="1" s="1"/>
  <c r="IS117" i="1" s="1" a="1"/>
  <c r="IS117" i="1" s="1"/>
  <c r="GD15" i="1" a="1"/>
  <c r="GD15" i="1" s="1"/>
  <c r="DV15" i="1" a="1"/>
  <c r="DV15" i="1" s="1"/>
  <c r="CP15" i="1" a="1"/>
  <c r="CP15" i="1" s="1"/>
  <c r="YA15" i="1" a="1"/>
  <c r="YA15" i="1" s="1"/>
  <c r="YA117" i="1" s="1" a="1"/>
  <c r="YA117" i="1" s="1"/>
  <c r="XG15" i="1" a="1"/>
  <c r="XG15" i="1" s="1"/>
  <c r="XG117" i="1" s="1" a="1"/>
  <c r="XG117" i="1" s="1"/>
  <c r="WJ15" i="1" a="1"/>
  <c r="WJ15" i="1" s="1"/>
  <c r="ZX15" i="1" a="1"/>
  <c r="ZX15" i="1" s="1"/>
  <c r="ZX117" i="1" s="1" a="1"/>
  <c r="ZX117" i="1" s="1"/>
  <c r="HU15" i="1" a="1"/>
  <c r="HU15" i="1" s="1"/>
  <c r="HU117" i="1" s="1" a="1"/>
  <c r="HU117" i="1" s="1"/>
  <c r="GC15" i="1" a="1"/>
  <c r="GC15" i="1" s="1"/>
  <c r="CO15" i="1" a="1"/>
  <c r="CO15" i="1" s="1"/>
  <c r="IR15" i="1" a="1"/>
  <c r="IR15" i="1" s="1"/>
  <c r="IR117" i="1" s="1" a="1"/>
  <c r="IR117" i="1" s="1"/>
  <c r="ZW15" i="1" a="1"/>
  <c r="ZW15" i="1" s="1"/>
  <c r="ZW117" i="1" s="1" a="1"/>
  <c r="ZW117" i="1" s="1"/>
  <c r="HQ15" i="1" a="1"/>
  <c r="HQ15" i="1" s="1"/>
  <c r="HQ117" i="1" s="1" a="1"/>
  <c r="HQ117" i="1" s="1"/>
  <c r="GB15" i="1" a="1"/>
  <c r="GB15" i="1" s="1"/>
  <c r="GL53" i="1"/>
  <c r="GL51" i="1"/>
  <c r="GL55" i="1"/>
  <c r="GL50" i="1"/>
  <c r="B50" i="1"/>
  <c r="GF17" i="1"/>
  <c r="GF15" i="1"/>
  <c r="GL17" i="1"/>
  <c r="GL15" i="1"/>
  <c r="GM17" i="1"/>
  <c r="GM15" i="1"/>
  <c r="VK8" i="1"/>
  <c r="VP10" i="1"/>
  <c r="VQ10" i="1" s="1"/>
  <c r="VR10" i="1" s="1"/>
  <c r="VS10" i="1" s="1"/>
  <c r="VT10" i="1" s="1"/>
  <c r="VU10" i="1" s="1"/>
  <c r="VX14" i="1"/>
  <c r="VX15" i="1" s="1" a="1"/>
  <c r="VX15" i="1" s="1"/>
  <c r="VZ14" i="1"/>
  <c r="VZ15" i="1" s="1" a="1"/>
  <c r="VZ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Q14" i="1"/>
  <c r="VQ17" i="1" s="1"/>
  <c r="VQ18" i="1" s="1" a="1"/>
  <c r="VQ18" i="1" s="1"/>
  <c r="VS14" i="1"/>
  <c r="VS17" i="1" s="1"/>
  <c r="VS18" i="1" s="1" a="1"/>
  <c r="VS18" i="1" s="1"/>
  <c r="VT14" i="1"/>
  <c r="VT17" i="1" s="1"/>
  <c r="VT18" i="1" s="1" a="1"/>
  <c r="VT18" i="1" s="1"/>
  <c r="VK14" i="1"/>
  <c r="VK17" i="1" s="1"/>
  <c r="VK18" i="1" s="1" a="1"/>
  <c r="VK18" i="1" s="1"/>
  <c r="VO14" i="1"/>
  <c r="VO17" i="1" s="1"/>
  <c r="VO18" i="1" s="1" a="1"/>
  <c r="VO18" i="1" s="1"/>
  <c r="VP14" i="1"/>
  <c r="VP17" i="1" s="1"/>
  <c r="VP18" i="1" s="1" a="1"/>
  <c r="VP18" i="1" s="1"/>
  <c r="VV14" i="1"/>
  <c r="VV15" i="1" s="1" a="1"/>
  <c r="VV15" i="1" s="1"/>
  <c r="VJ14" i="1"/>
  <c r="VJ17" i="1" s="1"/>
  <c r="VJ18" i="1" s="1" a="1"/>
  <c r="VJ18"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O14" i="1"/>
  <c r="WO17" i="1" s="1"/>
  <c r="WO18" i="1" s="1" a="1"/>
  <c r="WO18" i="1" s="1"/>
  <c r="EX14" i="1"/>
  <c r="EX15" i="1" s="1" a="1"/>
  <c r="EX15" i="1" s="1"/>
  <c r="EY14" i="1"/>
  <c r="XX17" i="1"/>
  <c r="XX18" i="1" s="1" a="1"/>
  <c r="XX18" i="1" s="1"/>
  <c r="EN14" i="1"/>
  <c r="EB14" i="1"/>
  <c r="EC14" i="1"/>
  <c r="ED14" i="1"/>
  <c r="EE14" i="1"/>
  <c r="BO130" i="1"/>
  <c r="BO14" i="1"/>
  <c r="BO17" i="1" s="1"/>
  <c r="BO18" i="1" s="1" a="1"/>
  <c r="BO18" i="1" s="1"/>
  <c r="BT130" i="1"/>
  <c r="BT14" i="1"/>
  <c r="BT17" i="1" s="1"/>
  <c r="BT18" i="1" s="1" a="1"/>
  <c r="BT18" i="1" s="1"/>
  <c r="BU14" i="1"/>
  <c r="BU17" i="1" s="1"/>
  <c r="BU18" i="1" s="1" a="1"/>
  <c r="BU18" i="1" s="1"/>
  <c r="YQ50" i="1" l="1" a="1"/>
  <c r="YQ50" i="1" s="1"/>
  <c r="YP50" i="1" a="1"/>
  <c r="YP50" i="1" s="1"/>
  <c r="YP85" i="1" a="1"/>
  <c r="YP85" i="1" s="1"/>
  <c r="YQ85" i="1" a="1"/>
  <c r="YQ85" i="1" s="1"/>
  <c r="XD118" i="1" a="1"/>
  <c r="XD118" i="1" s="1"/>
  <c r="XD119" i="1" a="1"/>
  <c r="XD119" i="1" s="1"/>
  <c r="XD120" i="1" a="1"/>
  <c r="XD120" i="1" s="1"/>
  <c r="XD121" i="1" a="1"/>
  <c r="XD121" i="1" s="1"/>
  <c r="XD122" i="1" a="1"/>
  <c r="XD122" i="1" s="1"/>
  <c r="XD123" i="1" a="1"/>
  <c r="XD123" i="1" s="1"/>
  <c r="XD124" i="1" a="1"/>
  <c r="XD124" i="1" s="1"/>
  <c r="XD125" i="1" a="1"/>
  <c r="XD125" i="1" s="1"/>
  <c r="XD126" i="1" a="1"/>
  <c r="XD126" i="1" s="1"/>
  <c r="XD127" i="1" a="1"/>
  <c r="XD127" i="1" s="1"/>
  <c r="XD128" i="1" a="1"/>
  <c r="XD128" i="1" s="1"/>
  <c r="IQ118" i="1" a="1"/>
  <c r="IQ118" i="1" s="1"/>
  <c r="IQ119" i="1" a="1"/>
  <c r="IQ119" i="1" s="1"/>
  <c r="IQ120" i="1" a="1"/>
  <c r="IQ120" i="1" s="1"/>
  <c r="IQ121" i="1" a="1"/>
  <c r="IQ121" i="1" s="1"/>
  <c r="IQ122" i="1" a="1"/>
  <c r="IQ122" i="1" s="1"/>
  <c r="IQ123" i="1" a="1"/>
  <c r="IQ123" i="1" s="1"/>
  <c r="IQ124" i="1" a="1"/>
  <c r="IQ124" i="1" s="1"/>
  <c r="IQ125" i="1" a="1"/>
  <c r="IQ125" i="1" s="1"/>
  <c r="IQ126" i="1" a="1"/>
  <c r="IQ126" i="1" s="1"/>
  <c r="IQ127" i="1" a="1"/>
  <c r="IQ127" i="1" s="1"/>
  <c r="IQ128" i="1" a="1"/>
  <c r="IQ128" i="1" s="1"/>
  <c r="WW118" i="1" a="1"/>
  <c r="WW118" i="1" s="1"/>
  <c r="WW119" i="1" a="1"/>
  <c r="WW119" i="1" s="1"/>
  <c r="WW120" i="1" a="1"/>
  <c r="WW120" i="1" s="1"/>
  <c r="WW121" i="1" a="1"/>
  <c r="WW121" i="1" s="1"/>
  <c r="WW122" i="1" a="1"/>
  <c r="WW122" i="1" s="1"/>
  <c r="WW123" i="1" a="1"/>
  <c r="WW123" i="1" s="1"/>
  <c r="WW124" i="1" a="1"/>
  <c r="WW124" i="1" s="1"/>
  <c r="WW125" i="1" a="1"/>
  <c r="WW125" i="1" s="1"/>
  <c r="WW126" i="1" a="1"/>
  <c r="WW126" i="1" s="1"/>
  <c r="WW127" i="1" a="1"/>
  <c r="WW127" i="1" s="1"/>
  <c r="WW128" i="1" a="1"/>
  <c r="WW128" i="1" s="1"/>
  <c r="AAT117" i="1" a="1"/>
  <c r="AAT117" i="1" s="1"/>
  <c r="AAY117" i="1" a="1"/>
  <c r="AAY117" i="1" s="1"/>
  <c r="CG118" i="1" a="1"/>
  <c r="CG118" i="1" s="1"/>
  <c r="CG119" i="1" a="1"/>
  <c r="CG119" i="1" s="1"/>
  <c r="CG120" i="1" a="1"/>
  <c r="CG120" i="1" s="1"/>
  <c r="CG121" i="1" a="1"/>
  <c r="CG121" i="1" s="1"/>
  <c r="CG122" i="1" a="1"/>
  <c r="CG122" i="1" s="1"/>
  <c r="CG123" i="1" a="1"/>
  <c r="CG123" i="1" s="1"/>
  <c r="CG124" i="1" a="1"/>
  <c r="CG124" i="1" s="1"/>
  <c r="CG125" i="1" a="1"/>
  <c r="CG125" i="1" s="1"/>
  <c r="CG126" i="1" a="1"/>
  <c r="CG126" i="1" s="1"/>
  <c r="CG127" i="1" a="1"/>
  <c r="CG127" i="1" s="1"/>
  <c r="CG128" i="1" a="1"/>
  <c r="CG128" i="1" s="1"/>
  <c r="AAN117" i="1" a="1"/>
  <c r="AAN117" i="1" s="1"/>
  <c r="YS118" i="1" a="1"/>
  <c r="YS118" i="1" s="1"/>
  <c r="YS119" i="1" a="1"/>
  <c r="YS119" i="1" s="1"/>
  <c r="YS120" i="1" a="1"/>
  <c r="YS120" i="1" s="1"/>
  <c r="YS121" i="1" a="1"/>
  <c r="YS121" i="1" s="1"/>
  <c r="YS122" i="1" a="1"/>
  <c r="YS122" i="1" s="1"/>
  <c r="YS123" i="1" a="1"/>
  <c r="YS123" i="1" s="1"/>
  <c r="YS124" i="1" a="1"/>
  <c r="YS124" i="1" s="1"/>
  <c r="YS125" i="1" a="1"/>
  <c r="YS125" i="1" s="1"/>
  <c r="YS126" i="1" a="1"/>
  <c r="YS126" i="1" s="1"/>
  <c r="YS127" i="1" a="1"/>
  <c r="YS127" i="1" s="1"/>
  <c r="YS128" i="1" a="1"/>
  <c r="YS128" i="1" s="1"/>
  <c r="ZV118" i="1" a="1"/>
  <c r="ZV118" i="1" s="1"/>
  <c r="ZV119" i="1" a="1"/>
  <c r="ZV119" i="1" s="1"/>
  <c r="ZV120" i="1" a="1"/>
  <c r="ZV120" i="1" s="1"/>
  <c r="ZV121" i="1" a="1"/>
  <c r="ZV121" i="1" s="1"/>
  <c r="ZV122" i="1" a="1"/>
  <c r="ZV122" i="1" s="1"/>
  <c r="ZV123" i="1" a="1"/>
  <c r="ZV123" i="1" s="1"/>
  <c r="ZV124" i="1" a="1"/>
  <c r="ZV124" i="1" s="1"/>
  <c r="ZV125" i="1" a="1"/>
  <c r="ZV125" i="1" s="1"/>
  <c r="ZV126" i="1" a="1"/>
  <c r="ZV126" i="1" s="1"/>
  <c r="ZV127" i="1" a="1"/>
  <c r="ZV127" i="1" s="1"/>
  <c r="ZV128" i="1" a="1"/>
  <c r="ZV128" i="1" s="1"/>
  <c r="GY118" i="1" a="1"/>
  <c r="GY118" i="1" s="1"/>
  <c r="GY119" i="1" a="1"/>
  <c r="GY119" i="1" s="1"/>
  <c r="GY120" i="1" a="1"/>
  <c r="GY120" i="1" s="1"/>
  <c r="GY121" i="1" a="1"/>
  <c r="GY121" i="1" s="1"/>
  <c r="GY122" i="1" a="1"/>
  <c r="GY122" i="1" s="1"/>
  <c r="GY123" i="1" a="1"/>
  <c r="GY123" i="1" s="1"/>
  <c r="GY124" i="1" a="1"/>
  <c r="GY124" i="1" s="1"/>
  <c r="GY125" i="1" a="1"/>
  <c r="GY125" i="1" s="1"/>
  <c r="GY126" i="1" a="1"/>
  <c r="GY126" i="1" s="1"/>
  <c r="GY127" i="1" a="1"/>
  <c r="GY127" i="1" s="1"/>
  <c r="GY128" i="1" a="1"/>
  <c r="GY128" i="1" s="1"/>
  <c r="AAO117" i="1" a="1"/>
  <c r="AAO117" i="1" s="1"/>
  <c r="YW118" i="1" a="1"/>
  <c r="YW118" i="1" s="1"/>
  <c r="YW119" i="1" a="1"/>
  <c r="YW119" i="1" s="1"/>
  <c r="YW120" i="1" a="1"/>
  <c r="YW120" i="1" s="1"/>
  <c r="YW121" i="1" a="1"/>
  <c r="YW121" i="1" s="1"/>
  <c r="YW122" i="1" a="1"/>
  <c r="YW122" i="1" s="1"/>
  <c r="YW123" i="1" a="1"/>
  <c r="YW123" i="1" s="1"/>
  <c r="YW124" i="1" a="1"/>
  <c r="YW124" i="1" s="1"/>
  <c r="YW125" i="1" a="1"/>
  <c r="YW125" i="1" s="1"/>
  <c r="YW126" i="1" a="1"/>
  <c r="YW126" i="1" s="1"/>
  <c r="YW127" i="1" a="1"/>
  <c r="YW127" i="1" s="1"/>
  <c r="YW128" i="1" a="1"/>
  <c r="YW128" i="1" s="1"/>
  <c r="II118" i="1" a="1"/>
  <c r="II118" i="1" s="1"/>
  <c r="II119" i="1" a="1"/>
  <c r="II119" i="1" s="1"/>
  <c r="II120" i="1" a="1"/>
  <c r="II120" i="1" s="1"/>
  <c r="II121" i="1" a="1"/>
  <c r="II121" i="1" s="1"/>
  <c r="II122" i="1" a="1"/>
  <c r="II122" i="1" s="1"/>
  <c r="II123" i="1" a="1"/>
  <c r="II123" i="1" s="1"/>
  <c r="II124" i="1" a="1"/>
  <c r="II124" i="1" s="1"/>
  <c r="II125" i="1" a="1"/>
  <c r="II125" i="1" s="1"/>
  <c r="II126" i="1" a="1"/>
  <c r="II126" i="1" s="1"/>
  <c r="II127" i="1" a="1"/>
  <c r="II127" i="1" s="1"/>
  <c r="II128" i="1" a="1"/>
  <c r="II128" i="1" s="1"/>
  <c r="AAP117" i="1" a="1"/>
  <c r="AAP117" i="1" s="1"/>
  <c r="IW118" i="1" a="1"/>
  <c r="IW118" i="1" s="1"/>
  <c r="IW119" i="1" a="1"/>
  <c r="IW119" i="1" s="1"/>
  <c r="IW120" i="1" a="1"/>
  <c r="IW120" i="1" s="1"/>
  <c r="IW121" i="1" a="1"/>
  <c r="IW121" i="1" s="1"/>
  <c r="IW122" i="1" a="1"/>
  <c r="IW122" i="1" s="1"/>
  <c r="IW123" i="1" a="1"/>
  <c r="IW123" i="1" s="1"/>
  <c r="IW124" i="1" a="1"/>
  <c r="IW124" i="1" s="1"/>
  <c r="IW125" i="1" a="1"/>
  <c r="IW125" i="1" s="1"/>
  <c r="IW126" i="1" a="1"/>
  <c r="IW126" i="1" s="1"/>
  <c r="IW127" i="1" a="1"/>
  <c r="IW127" i="1" s="1"/>
  <c r="IW128" i="1" a="1"/>
  <c r="IW128" i="1" s="1"/>
  <c r="AAQ117" i="1" a="1"/>
  <c r="AAQ117" i="1" s="1"/>
  <c r="ZX118" i="1" a="1"/>
  <c r="ZX118" i="1" s="1"/>
  <c r="ZX119" i="1" a="1"/>
  <c r="ZX119" i="1" s="1"/>
  <c r="ZX120" i="1" a="1"/>
  <c r="ZX120" i="1" s="1"/>
  <c r="ZX121" i="1" a="1"/>
  <c r="ZX121" i="1" s="1"/>
  <c r="ZX122" i="1" a="1"/>
  <c r="ZX122" i="1" s="1"/>
  <c r="ZX123" i="1" a="1"/>
  <c r="ZX123" i="1" s="1"/>
  <c r="ZX124" i="1" a="1"/>
  <c r="ZX124" i="1" s="1"/>
  <c r="ZX125" i="1" a="1"/>
  <c r="ZX125" i="1" s="1"/>
  <c r="ZX126" i="1" a="1"/>
  <c r="ZX126" i="1" s="1"/>
  <c r="ZX127" i="1" a="1"/>
  <c r="ZX127" i="1" s="1"/>
  <c r="ZX128" i="1" a="1"/>
  <c r="ZX128" i="1" s="1"/>
  <c r="IN118" i="1" a="1"/>
  <c r="IN118" i="1" s="1"/>
  <c r="IN119" i="1" a="1"/>
  <c r="IN119" i="1" s="1"/>
  <c r="IN120" i="1" a="1"/>
  <c r="IN120" i="1" s="1"/>
  <c r="IN121" i="1" a="1"/>
  <c r="IN121" i="1" s="1"/>
  <c r="IN122" i="1" a="1"/>
  <c r="IN122" i="1" s="1"/>
  <c r="IN123" i="1" a="1"/>
  <c r="IN123" i="1" s="1"/>
  <c r="IN124" i="1" a="1"/>
  <c r="IN124" i="1" s="1"/>
  <c r="IN125" i="1" a="1"/>
  <c r="IN125" i="1" s="1"/>
  <c r="IN126" i="1" a="1"/>
  <c r="IN126" i="1" s="1"/>
  <c r="IN127" i="1" a="1"/>
  <c r="IN127" i="1" s="1"/>
  <c r="IN128" i="1" a="1"/>
  <c r="IN128" i="1" s="1"/>
  <c r="YL118" i="1" a="1"/>
  <c r="YL118" i="1" s="1"/>
  <c r="YL119" i="1" a="1"/>
  <c r="YL119" i="1" s="1"/>
  <c r="YL120" i="1" a="1"/>
  <c r="YL120" i="1" s="1"/>
  <c r="YL121" i="1" a="1"/>
  <c r="YL121" i="1" s="1"/>
  <c r="YL122" i="1" a="1"/>
  <c r="YL122" i="1" s="1"/>
  <c r="YL123" i="1" a="1"/>
  <c r="YL123" i="1" s="1"/>
  <c r="YL124" i="1" a="1"/>
  <c r="YL124" i="1" s="1"/>
  <c r="YL125" i="1" a="1"/>
  <c r="YL125" i="1" s="1"/>
  <c r="YL126" i="1" a="1"/>
  <c r="YL126" i="1" s="1"/>
  <c r="YL127" i="1" a="1"/>
  <c r="YL127" i="1" s="1"/>
  <c r="YL128" i="1" a="1"/>
  <c r="YL128" i="1" s="1"/>
  <c r="AAR117" i="1" a="1"/>
  <c r="AAR117" i="1" s="1"/>
  <c r="YA118" i="1" a="1"/>
  <c r="YA118" i="1" s="1"/>
  <c r="YA119" i="1" a="1"/>
  <c r="YA119" i="1" s="1"/>
  <c r="YA120" i="1" a="1"/>
  <c r="YA120" i="1" s="1"/>
  <c r="YA121" i="1" a="1"/>
  <c r="YA121" i="1" s="1"/>
  <c r="YA122" i="1" a="1"/>
  <c r="YA122" i="1" s="1"/>
  <c r="YA123" i="1" a="1"/>
  <c r="YA123" i="1" s="1"/>
  <c r="YA124" i="1" a="1"/>
  <c r="YA124" i="1" s="1"/>
  <c r="YA125" i="1" a="1"/>
  <c r="YA125" i="1" s="1"/>
  <c r="YA126" i="1" a="1"/>
  <c r="YA126" i="1" s="1"/>
  <c r="YA127" i="1" a="1"/>
  <c r="YA127" i="1" s="1"/>
  <c r="YA128" i="1" a="1"/>
  <c r="YA128" i="1" s="1"/>
  <c r="AAW117" i="1" a="1"/>
  <c r="AAW117" i="1" s="1"/>
  <c r="AAS117" i="1" a="1"/>
  <c r="AAS117" i="1" s="1"/>
  <c r="YN118" i="1" a="1"/>
  <c r="YN118" i="1" s="1"/>
  <c r="YN119" i="1" a="1"/>
  <c r="YN119" i="1" s="1"/>
  <c r="YN120" i="1" a="1"/>
  <c r="YN120" i="1" s="1"/>
  <c r="YN121" i="1" a="1"/>
  <c r="YN121" i="1" s="1"/>
  <c r="YN122" i="1" a="1"/>
  <c r="YN122" i="1" s="1"/>
  <c r="YN123" i="1" a="1"/>
  <c r="YN123" i="1" s="1"/>
  <c r="YN124" i="1" a="1"/>
  <c r="YN124" i="1" s="1"/>
  <c r="YN125" i="1" a="1"/>
  <c r="YN125" i="1" s="1"/>
  <c r="YN126" i="1" a="1"/>
  <c r="YN126" i="1" s="1"/>
  <c r="YN127" i="1" a="1"/>
  <c r="YN127" i="1" s="1"/>
  <c r="YN128" i="1" a="1"/>
  <c r="YN128" i="1" s="1"/>
  <c r="AAX117" i="1" a="1"/>
  <c r="AAX117" i="1" s="1"/>
  <c r="HP118" i="1" a="1"/>
  <c r="HP118" i="1" s="1"/>
  <c r="HP119" i="1" a="1"/>
  <c r="HP119" i="1" s="1"/>
  <c r="HP120" i="1" a="1"/>
  <c r="HP120" i="1" s="1"/>
  <c r="HP121" i="1" a="1"/>
  <c r="HP121" i="1" s="1"/>
  <c r="HP122" i="1" a="1"/>
  <c r="HP122" i="1" s="1"/>
  <c r="HP123" i="1" a="1"/>
  <c r="HP123" i="1" s="1"/>
  <c r="HP124" i="1" a="1"/>
  <c r="HP124" i="1" s="1"/>
  <c r="HP125" i="1" a="1"/>
  <c r="HP125" i="1" s="1"/>
  <c r="HP126" i="1" a="1"/>
  <c r="HP126" i="1" s="1"/>
  <c r="HP127" i="1" a="1"/>
  <c r="HP127" i="1" s="1"/>
  <c r="HP128" i="1" a="1"/>
  <c r="HP128" i="1" s="1"/>
  <c r="XW118" i="1" a="1"/>
  <c r="XW118" i="1" s="1"/>
  <c r="XW119" i="1" a="1"/>
  <c r="XW119" i="1" s="1"/>
  <c r="XW120" i="1" a="1"/>
  <c r="XW120" i="1" s="1"/>
  <c r="XW121" i="1" a="1"/>
  <c r="XW121" i="1" s="1"/>
  <c r="XW122" i="1" a="1"/>
  <c r="XW122" i="1" s="1"/>
  <c r="XW123" i="1" a="1"/>
  <c r="XW123" i="1" s="1"/>
  <c r="XW124" i="1" a="1"/>
  <c r="XW124" i="1" s="1"/>
  <c r="XW125" i="1" a="1"/>
  <c r="XW125" i="1" s="1"/>
  <c r="XW126" i="1" a="1"/>
  <c r="XW126" i="1" s="1"/>
  <c r="XW127" i="1" a="1"/>
  <c r="XW127" i="1" s="1"/>
  <c r="XW128" i="1" a="1"/>
  <c r="XW128" i="1" s="1"/>
  <c r="AAZ117" i="1" a="1"/>
  <c r="AAZ117" i="1" s="1"/>
  <c r="HL118" i="1" a="1"/>
  <c r="HL118" i="1" s="1"/>
  <c r="HL119" i="1" a="1"/>
  <c r="HL119" i="1" s="1"/>
  <c r="HL120" i="1" a="1"/>
  <c r="HL120" i="1" s="1"/>
  <c r="HL121" i="1" a="1"/>
  <c r="HL121" i="1" s="1"/>
  <c r="HL122" i="1" a="1"/>
  <c r="HL122" i="1" s="1"/>
  <c r="HL123" i="1" a="1"/>
  <c r="HL123" i="1" s="1"/>
  <c r="HL124" i="1" a="1"/>
  <c r="HL124" i="1" s="1"/>
  <c r="HL125" i="1" a="1"/>
  <c r="HL125" i="1" s="1"/>
  <c r="HL126" i="1" a="1"/>
  <c r="HL126" i="1" s="1"/>
  <c r="HL127" i="1" a="1"/>
  <c r="HL127" i="1" s="1"/>
  <c r="HL128" i="1" a="1"/>
  <c r="HL128" i="1" s="1"/>
  <c r="YV117" i="1" a="1"/>
  <c r="YV117" i="1" s="1"/>
  <c r="DB118" i="1" a="1"/>
  <c r="DB118" i="1" s="1"/>
  <c r="DB119" i="1" a="1"/>
  <c r="DB119" i="1" s="1"/>
  <c r="DB120" i="1" a="1"/>
  <c r="DB120" i="1" s="1"/>
  <c r="DB121" i="1" a="1"/>
  <c r="DB121" i="1" s="1"/>
  <c r="DB122" i="1" a="1"/>
  <c r="DB122" i="1" s="1"/>
  <c r="DB123" i="1" a="1"/>
  <c r="DB123" i="1" s="1"/>
  <c r="DB124" i="1" a="1"/>
  <c r="DB124" i="1" s="1"/>
  <c r="DB125" i="1" a="1"/>
  <c r="DB125" i="1" s="1"/>
  <c r="DB126" i="1" a="1"/>
  <c r="DB126" i="1" s="1"/>
  <c r="DB127" i="1" a="1"/>
  <c r="DB127" i="1" s="1"/>
  <c r="DB128" i="1" a="1"/>
  <c r="DB128" i="1" s="1"/>
  <c r="WY118" i="1" a="1"/>
  <c r="WY118" i="1" s="1"/>
  <c r="WY119" i="1" a="1"/>
  <c r="WY119" i="1" s="1"/>
  <c r="WY120" i="1" a="1"/>
  <c r="WY120" i="1" s="1"/>
  <c r="WY121" i="1" a="1"/>
  <c r="WY121" i="1" s="1"/>
  <c r="WY122" i="1" a="1"/>
  <c r="WY122" i="1" s="1"/>
  <c r="WY123" i="1" a="1"/>
  <c r="WY123" i="1" s="1"/>
  <c r="WY124" i="1" a="1"/>
  <c r="WY124" i="1" s="1"/>
  <c r="WY125" i="1" a="1"/>
  <c r="WY125" i="1" s="1"/>
  <c r="WY126" i="1" a="1"/>
  <c r="WY126" i="1" s="1"/>
  <c r="WY127" i="1" a="1"/>
  <c r="WY127" i="1" s="1"/>
  <c r="WY128" i="1" a="1"/>
  <c r="WY128" i="1" s="1"/>
  <c r="BH117" i="1" a="1"/>
  <c r="BH117" i="1" s="1"/>
  <c r="XB118" i="1" a="1"/>
  <c r="XB118" i="1" s="1"/>
  <c r="XB119" i="1" a="1"/>
  <c r="XB119" i="1" s="1"/>
  <c r="XB120" i="1" a="1"/>
  <c r="XB120" i="1" s="1"/>
  <c r="XB121" i="1" a="1"/>
  <c r="XB121" i="1" s="1"/>
  <c r="XB122" i="1" a="1"/>
  <c r="XB122" i="1" s="1"/>
  <c r="XB123" i="1" a="1"/>
  <c r="XB123" i="1" s="1"/>
  <c r="XB124" i="1" a="1"/>
  <c r="XB124" i="1" s="1"/>
  <c r="XB125" i="1" a="1"/>
  <c r="XB125" i="1" s="1"/>
  <c r="XB126" i="1" a="1"/>
  <c r="XB126" i="1" s="1"/>
  <c r="XB127" i="1" a="1"/>
  <c r="XB127" i="1" s="1"/>
  <c r="XB128" i="1" a="1"/>
  <c r="XB128" i="1" s="1"/>
  <c r="WR118" i="1" a="1"/>
  <c r="WR118" i="1" s="1"/>
  <c r="WR119" i="1" a="1"/>
  <c r="WR119" i="1" s="1"/>
  <c r="WR120" i="1" a="1"/>
  <c r="WR120" i="1" s="1"/>
  <c r="WR121" i="1" a="1"/>
  <c r="WR121" i="1" s="1"/>
  <c r="WR122" i="1" a="1"/>
  <c r="WR122" i="1" s="1"/>
  <c r="WR123" i="1" a="1"/>
  <c r="WR123" i="1" s="1"/>
  <c r="WR124" i="1" a="1"/>
  <c r="WR124" i="1" s="1"/>
  <c r="WR125" i="1" a="1"/>
  <c r="WR125" i="1" s="1"/>
  <c r="WR126" i="1" a="1"/>
  <c r="WR126" i="1" s="1"/>
  <c r="WR127" i="1" a="1"/>
  <c r="WR127" i="1" s="1"/>
  <c r="WR128" i="1" a="1"/>
  <c r="WR128" i="1" s="1"/>
  <c r="ID118" i="1" a="1"/>
  <c r="ID118" i="1" s="1"/>
  <c r="ID119" i="1" a="1"/>
  <c r="ID119" i="1" s="1"/>
  <c r="ID120" i="1" a="1"/>
  <c r="ID120" i="1" s="1"/>
  <c r="ID121" i="1" a="1"/>
  <c r="ID121" i="1" s="1"/>
  <c r="ID122" i="1" a="1"/>
  <c r="ID122" i="1" s="1"/>
  <c r="ID123" i="1" a="1"/>
  <c r="ID123" i="1" s="1"/>
  <c r="ID124" i="1" a="1"/>
  <c r="ID124" i="1" s="1"/>
  <c r="ID125" i="1" a="1"/>
  <c r="ID125" i="1" s="1"/>
  <c r="ID126" i="1" a="1"/>
  <c r="ID126" i="1" s="1"/>
  <c r="ID127" i="1" a="1"/>
  <c r="ID127" i="1" s="1"/>
  <c r="ID128" i="1" a="1"/>
  <c r="ID128" i="1" s="1"/>
  <c r="JC118" i="1" a="1"/>
  <c r="JC118" i="1" s="1"/>
  <c r="JC119" i="1" a="1"/>
  <c r="JC119" i="1" s="1"/>
  <c r="JC120" i="1" a="1"/>
  <c r="JC120" i="1" s="1"/>
  <c r="JC121" i="1" a="1"/>
  <c r="JC121" i="1" s="1"/>
  <c r="JC122" i="1" a="1"/>
  <c r="JC122" i="1" s="1"/>
  <c r="JC123" i="1" a="1"/>
  <c r="JC123" i="1" s="1"/>
  <c r="JC124" i="1" a="1"/>
  <c r="JC124" i="1" s="1"/>
  <c r="JC125" i="1" a="1"/>
  <c r="JC125" i="1" s="1"/>
  <c r="JC126" i="1" a="1"/>
  <c r="JC126" i="1" s="1"/>
  <c r="JC127" i="1" a="1"/>
  <c r="JC127" i="1" s="1"/>
  <c r="JC128" i="1" a="1"/>
  <c r="JC128" i="1" s="1"/>
  <c r="XL118" i="1" a="1"/>
  <c r="XL118" i="1" s="1"/>
  <c r="XL119" i="1" a="1"/>
  <c r="XL119" i="1" s="1"/>
  <c r="XL120" i="1" a="1"/>
  <c r="XL120" i="1" s="1"/>
  <c r="XL121" i="1" a="1"/>
  <c r="XL121" i="1" s="1"/>
  <c r="XL122" i="1" a="1"/>
  <c r="XL122" i="1" s="1"/>
  <c r="XL123" i="1" a="1"/>
  <c r="XL123" i="1" s="1"/>
  <c r="XL124" i="1" a="1"/>
  <c r="XL124" i="1" s="1"/>
  <c r="XL125" i="1" a="1"/>
  <c r="XL125" i="1" s="1"/>
  <c r="XL126" i="1" a="1"/>
  <c r="XL126" i="1" s="1"/>
  <c r="XL127" i="1" a="1"/>
  <c r="XL127" i="1" s="1"/>
  <c r="XL128" i="1" a="1"/>
  <c r="XL128" i="1" s="1"/>
  <c r="WS118" i="1" a="1"/>
  <c r="WS118" i="1" s="1"/>
  <c r="WS119" i="1" a="1"/>
  <c r="WS119" i="1" s="1"/>
  <c r="WS120" i="1" a="1"/>
  <c r="WS120" i="1" s="1"/>
  <c r="WS121" i="1" a="1"/>
  <c r="WS121" i="1" s="1"/>
  <c r="WS122" i="1" a="1"/>
  <c r="WS122" i="1" s="1"/>
  <c r="WS123" i="1" a="1"/>
  <c r="WS123" i="1" s="1"/>
  <c r="WS124" i="1" a="1"/>
  <c r="WS124" i="1" s="1"/>
  <c r="WS125" i="1" a="1"/>
  <c r="WS125" i="1" s="1"/>
  <c r="WS126" i="1" a="1"/>
  <c r="WS126" i="1" s="1"/>
  <c r="WS127" i="1" a="1"/>
  <c r="WS127" i="1" s="1"/>
  <c r="WS128" i="1" a="1"/>
  <c r="WS128" i="1" s="1"/>
  <c r="WZ118" i="1" a="1"/>
  <c r="WZ118" i="1" s="1"/>
  <c r="WZ119" i="1" a="1"/>
  <c r="WZ119" i="1" s="1"/>
  <c r="WZ120" i="1" a="1"/>
  <c r="WZ120" i="1" s="1"/>
  <c r="WZ121" i="1" a="1"/>
  <c r="WZ121" i="1" s="1"/>
  <c r="WZ122" i="1" a="1"/>
  <c r="WZ122" i="1" s="1"/>
  <c r="WZ123" i="1" a="1"/>
  <c r="WZ123" i="1" s="1"/>
  <c r="WZ124" i="1" a="1"/>
  <c r="WZ124" i="1" s="1"/>
  <c r="WZ125" i="1" a="1"/>
  <c r="WZ125" i="1" s="1"/>
  <c r="WZ126" i="1" a="1"/>
  <c r="WZ126" i="1" s="1"/>
  <c r="WZ127" i="1" a="1"/>
  <c r="WZ127" i="1" s="1"/>
  <c r="WZ128" i="1" a="1"/>
  <c r="WZ128" i="1" s="1"/>
  <c r="YG118" i="1" a="1"/>
  <c r="YG118" i="1" s="1"/>
  <c r="YG119" i="1" a="1"/>
  <c r="YG119" i="1" s="1"/>
  <c r="YG120" i="1" a="1"/>
  <c r="YG120" i="1" s="1"/>
  <c r="YG121" i="1" a="1"/>
  <c r="YG121" i="1" s="1"/>
  <c r="YG122" i="1" a="1"/>
  <c r="YG122" i="1" s="1"/>
  <c r="YG123" i="1" a="1"/>
  <c r="YG123" i="1" s="1"/>
  <c r="YG124" i="1" a="1"/>
  <c r="YG124" i="1" s="1"/>
  <c r="YG125" i="1" a="1"/>
  <c r="YG125" i="1" s="1"/>
  <c r="YG126" i="1" a="1"/>
  <c r="YG126" i="1" s="1"/>
  <c r="YG127" i="1" a="1"/>
  <c r="YG127" i="1" s="1"/>
  <c r="YG128" i="1" a="1"/>
  <c r="YG128" i="1" s="1"/>
  <c r="PY128" i="1"/>
  <c r="PY127" i="1"/>
  <c r="PY126" i="1"/>
  <c r="PY125" i="1"/>
  <c r="PY118" i="1"/>
  <c r="PY120" i="1"/>
  <c r="PY123" i="1"/>
  <c r="PY124" i="1"/>
  <c r="PY122" i="1"/>
  <c r="PY119" i="1"/>
  <c r="PY121" i="1"/>
  <c r="PY117" i="1"/>
  <c r="IS118" i="1" a="1"/>
  <c r="IS118" i="1" s="1"/>
  <c r="IS119" i="1" a="1"/>
  <c r="IS119" i="1" s="1"/>
  <c r="IS120" i="1" a="1"/>
  <c r="IS120" i="1" s="1"/>
  <c r="IS121" i="1" a="1"/>
  <c r="IS121" i="1" s="1"/>
  <c r="IS122" i="1" a="1"/>
  <c r="IS122" i="1" s="1"/>
  <c r="IS123" i="1" a="1"/>
  <c r="IS123" i="1" s="1"/>
  <c r="IS124" i="1" a="1"/>
  <c r="IS124" i="1" s="1"/>
  <c r="IS125" i="1" a="1"/>
  <c r="IS125" i="1" s="1"/>
  <c r="IS126" i="1" a="1"/>
  <c r="IS126" i="1" s="1"/>
  <c r="IS127" i="1" a="1"/>
  <c r="IS127" i="1" s="1"/>
  <c r="IS128" i="1" a="1"/>
  <c r="IS128" i="1" s="1"/>
  <c r="GS118" i="1" a="1"/>
  <c r="GS118" i="1" s="1"/>
  <c r="GS119" i="1" a="1"/>
  <c r="GS119" i="1" s="1"/>
  <c r="GS120" i="1" a="1"/>
  <c r="GS120" i="1" s="1"/>
  <c r="GS121" i="1" a="1"/>
  <c r="GS121" i="1" s="1"/>
  <c r="GS122" i="1" a="1"/>
  <c r="GS122" i="1" s="1"/>
  <c r="GS123" i="1" a="1"/>
  <c r="GS123" i="1" s="1"/>
  <c r="GS124" i="1" a="1"/>
  <c r="GS124" i="1" s="1"/>
  <c r="GS125" i="1" a="1"/>
  <c r="GS125" i="1" s="1"/>
  <c r="GS126" i="1" a="1"/>
  <c r="GS126" i="1" s="1"/>
  <c r="GS127" i="1" a="1"/>
  <c r="GS127" i="1" s="1"/>
  <c r="GS128" i="1" a="1"/>
  <c r="GS128" i="1" s="1"/>
  <c r="ZY118" i="1" a="1"/>
  <c r="ZY118" i="1" s="1"/>
  <c r="ZY119" i="1" a="1"/>
  <c r="ZY119" i="1" s="1"/>
  <c r="ZY120" i="1" a="1"/>
  <c r="ZY120" i="1" s="1"/>
  <c r="ZY121" i="1" a="1"/>
  <c r="ZY121" i="1" s="1"/>
  <c r="ZY122" i="1" a="1"/>
  <c r="ZY122" i="1" s="1"/>
  <c r="ZY123" i="1" a="1"/>
  <c r="ZY123" i="1" s="1"/>
  <c r="ZY124" i="1" a="1"/>
  <c r="ZY124" i="1" s="1"/>
  <c r="ZY125" i="1" a="1"/>
  <c r="ZY125" i="1" s="1"/>
  <c r="ZY126" i="1" a="1"/>
  <c r="ZY126" i="1" s="1"/>
  <c r="ZY127" i="1" a="1"/>
  <c r="ZY127" i="1" s="1"/>
  <c r="ZY128" i="1" a="1"/>
  <c r="ZY128" i="1" s="1"/>
  <c r="IO118" i="1" a="1"/>
  <c r="IO118" i="1" s="1"/>
  <c r="IO119" i="1" a="1"/>
  <c r="IO119" i="1" s="1"/>
  <c r="IO120" i="1" a="1"/>
  <c r="IO120" i="1" s="1"/>
  <c r="IO121" i="1" a="1"/>
  <c r="IO121" i="1" s="1"/>
  <c r="IO122" i="1" a="1"/>
  <c r="IO122" i="1" s="1"/>
  <c r="IO123" i="1" a="1"/>
  <c r="IO123" i="1" s="1"/>
  <c r="IO124" i="1" a="1"/>
  <c r="IO124" i="1" s="1"/>
  <c r="IO125" i="1" a="1"/>
  <c r="IO125" i="1" s="1"/>
  <c r="IO126" i="1" a="1"/>
  <c r="IO126" i="1" s="1"/>
  <c r="IO127" i="1" a="1"/>
  <c r="IO127" i="1" s="1"/>
  <c r="IO128" i="1" a="1"/>
  <c r="IO128" i="1" s="1"/>
  <c r="XZ118" i="1" a="1"/>
  <c r="XZ118" i="1" s="1"/>
  <c r="XZ119" i="1" a="1"/>
  <c r="XZ119" i="1" s="1"/>
  <c r="XZ120" i="1" a="1"/>
  <c r="XZ120" i="1" s="1"/>
  <c r="XZ121" i="1" a="1"/>
  <c r="XZ121" i="1" s="1"/>
  <c r="XZ122" i="1" a="1"/>
  <c r="XZ122" i="1" s="1"/>
  <c r="XZ123" i="1" a="1"/>
  <c r="XZ123" i="1" s="1"/>
  <c r="XZ124" i="1" a="1"/>
  <c r="XZ124" i="1" s="1"/>
  <c r="XZ125" i="1" a="1"/>
  <c r="XZ125" i="1" s="1"/>
  <c r="XZ126" i="1" a="1"/>
  <c r="XZ126" i="1" s="1"/>
  <c r="XZ127" i="1" a="1"/>
  <c r="XZ127" i="1" s="1"/>
  <c r="XZ128" i="1" a="1"/>
  <c r="XZ128" i="1" s="1"/>
  <c r="YH118" i="1" a="1"/>
  <c r="YH118" i="1" s="1"/>
  <c r="YH119" i="1" a="1"/>
  <c r="YH119" i="1" s="1"/>
  <c r="YH120" i="1" a="1"/>
  <c r="YH120" i="1" s="1"/>
  <c r="YH121" i="1" a="1"/>
  <c r="YH121" i="1" s="1"/>
  <c r="YH122" i="1" a="1"/>
  <c r="YH122" i="1" s="1"/>
  <c r="YH123" i="1" a="1"/>
  <c r="YH123" i="1" s="1"/>
  <c r="YH124" i="1" a="1"/>
  <c r="YH124" i="1" s="1"/>
  <c r="YH125" i="1" a="1"/>
  <c r="YH125" i="1" s="1"/>
  <c r="YH126" i="1" a="1"/>
  <c r="YH126" i="1" s="1"/>
  <c r="YH127" i="1" a="1"/>
  <c r="YH127" i="1" s="1"/>
  <c r="YH128" i="1" a="1"/>
  <c r="YH128" i="1" s="1"/>
  <c r="CB118" i="1" a="1"/>
  <c r="CB118" i="1" s="1"/>
  <c r="CB119" i="1" a="1"/>
  <c r="CB119" i="1" s="1"/>
  <c r="CB120" i="1" a="1"/>
  <c r="CB120" i="1" s="1"/>
  <c r="CB121" i="1" a="1"/>
  <c r="CB121" i="1" s="1"/>
  <c r="CB122" i="1" a="1"/>
  <c r="CB122" i="1" s="1"/>
  <c r="CB123" i="1" a="1"/>
  <c r="CB123" i="1" s="1"/>
  <c r="CB124" i="1" a="1"/>
  <c r="CB124" i="1" s="1"/>
  <c r="CB125" i="1" a="1"/>
  <c r="CB125" i="1" s="1"/>
  <c r="CB126" i="1" a="1"/>
  <c r="CB126" i="1" s="1"/>
  <c r="CB127" i="1" a="1"/>
  <c r="CB127" i="1" s="1"/>
  <c r="CB128" i="1" a="1"/>
  <c r="CB128" i="1" s="1"/>
  <c r="HN118" i="1" a="1"/>
  <c r="HN118" i="1" s="1"/>
  <c r="HN119" i="1" a="1"/>
  <c r="HN119" i="1" s="1"/>
  <c r="HN120" i="1" a="1"/>
  <c r="HN120" i="1" s="1"/>
  <c r="HN121" i="1" a="1"/>
  <c r="HN121" i="1" s="1"/>
  <c r="HN122" i="1" a="1"/>
  <c r="HN122" i="1" s="1"/>
  <c r="HN123" i="1" a="1"/>
  <c r="HN123" i="1" s="1"/>
  <c r="HN124" i="1" a="1"/>
  <c r="HN124" i="1" s="1"/>
  <c r="HN125" i="1" a="1"/>
  <c r="HN125" i="1" s="1"/>
  <c r="HN126" i="1" a="1"/>
  <c r="HN126" i="1" s="1"/>
  <c r="HN127" i="1" a="1"/>
  <c r="HN127" i="1" s="1"/>
  <c r="HN128" i="1" a="1"/>
  <c r="HN128" i="1" s="1"/>
  <c r="XO118" i="1" a="1"/>
  <c r="XO118" i="1" s="1"/>
  <c r="XO119" i="1" a="1"/>
  <c r="XO119" i="1" s="1"/>
  <c r="XO120" i="1" a="1"/>
  <c r="XO120" i="1" s="1"/>
  <c r="XO121" i="1" a="1"/>
  <c r="XO121" i="1" s="1"/>
  <c r="XO122" i="1" a="1"/>
  <c r="XO122" i="1" s="1"/>
  <c r="XO123" i="1" a="1"/>
  <c r="XO123" i="1" s="1"/>
  <c r="XO124" i="1" a="1"/>
  <c r="XO124" i="1" s="1"/>
  <c r="XO125" i="1" a="1"/>
  <c r="XO125" i="1" s="1"/>
  <c r="XO126" i="1" a="1"/>
  <c r="XO126" i="1" s="1"/>
  <c r="XO127" i="1" a="1"/>
  <c r="XO127" i="1" s="1"/>
  <c r="XO128" i="1" a="1"/>
  <c r="XO128" i="1" s="1"/>
  <c r="XF118" i="1" a="1"/>
  <c r="XF118" i="1" s="1"/>
  <c r="XF119" i="1" a="1"/>
  <c r="XF119" i="1" s="1"/>
  <c r="XF120" i="1" a="1"/>
  <c r="XF120" i="1" s="1"/>
  <c r="XF121" i="1" a="1"/>
  <c r="XF121" i="1" s="1"/>
  <c r="XF122" i="1" a="1"/>
  <c r="XF122" i="1" s="1"/>
  <c r="XF123" i="1" a="1"/>
  <c r="XF123" i="1" s="1"/>
  <c r="XF124" i="1" a="1"/>
  <c r="XF124" i="1" s="1"/>
  <c r="XF125" i="1" a="1"/>
  <c r="XF125" i="1" s="1"/>
  <c r="XF126" i="1" a="1"/>
  <c r="XF126" i="1" s="1"/>
  <c r="XF127" i="1" a="1"/>
  <c r="XF127" i="1" s="1"/>
  <c r="XF128" i="1" a="1"/>
  <c r="XF128" i="1" s="1"/>
  <c r="YO118" i="1" a="1"/>
  <c r="YO118" i="1" s="1"/>
  <c r="YO119" i="1" a="1"/>
  <c r="YO119" i="1" s="1"/>
  <c r="YO120" i="1" a="1"/>
  <c r="YO120" i="1" s="1"/>
  <c r="YO121" i="1" a="1"/>
  <c r="YO121" i="1" s="1"/>
  <c r="YO122" i="1" a="1"/>
  <c r="YO122" i="1" s="1"/>
  <c r="YO123" i="1" a="1"/>
  <c r="YO123" i="1" s="1"/>
  <c r="YO124" i="1" a="1"/>
  <c r="YO124" i="1" s="1"/>
  <c r="YO125" i="1" a="1"/>
  <c r="YO125" i="1" s="1"/>
  <c r="YO126" i="1" a="1"/>
  <c r="YO126" i="1" s="1"/>
  <c r="YO127" i="1" a="1"/>
  <c r="YO127" i="1" s="1"/>
  <c r="YO128" i="1" a="1"/>
  <c r="YO128" i="1" s="1"/>
  <c r="ZT118" i="1" a="1"/>
  <c r="ZT118" i="1" s="1"/>
  <c r="ZT119" i="1" a="1"/>
  <c r="ZT119" i="1" s="1"/>
  <c r="ZT120" i="1" a="1"/>
  <c r="ZT120" i="1" s="1"/>
  <c r="ZT121" i="1" a="1"/>
  <c r="ZT121" i="1" s="1"/>
  <c r="ZT122" i="1" a="1"/>
  <c r="ZT122" i="1" s="1"/>
  <c r="ZT123" i="1" a="1"/>
  <c r="ZT123" i="1" s="1"/>
  <c r="ZT124" i="1" a="1"/>
  <c r="ZT124" i="1" s="1"/>
  <c r="ZT125" i="1" a="1"/>
  <c r="ZT125" i="1" s="1"/>
  <c r="ZT126" i="1" a="1"/>
  <c r="ZT126" i="1" s="1"/>
  <c r="ZT127" i="1" a="1"/>
  <c r="ZT127" i="1" s="1"/>
  <c r="ZT128" i="1" a="1"/>
  <c r="ZT128" i="1" s="1"/>
  <c r="WU118" i="1" a="1"/>
  <c r="WU118" i="1" s="1"/>
  <c r="WU119" i="1" a="1"/>
  <c r="WU119" i="1" s="1"/>
  <c r="WU120" i="1" a="1"/>
  <c r="WU120" i="1" s="1"/>
  <c r="WU121" i="1" a="1"/>
  <c r="WU121" i="1" s="1"/>
  <c r="WU122" i="1" a="1"/>
  <c r="WU122" i="1" s="1"/>
  <c r="WU123" i="1" a="1"/>
  <c r="WU123" i="1" s="1"/>
  <c r="WU124" i="1" a="1"/>
  <c r="WU124" i="1" s="1"/>
  <c r="WU125" i="1" a="1"/>
  <c r="WU125" i="1" s="1"/>
  <c r="WU126" i="1" a="1"/>
  <c r="WU126" i="1" s="1"/>
  <c r="WU127" i="1" a="1"/>
  <c r="WU127" i="1" s="1"/>
  <c r="WU128" i="1" a="1"/>
  <c r="WU128" i="1" s="1"/>
  <c r="IP118" i="1" a="1"/>
  <c r="IP118" i="1" s="1"/>
  <c r="IP119" i="1" a="1"/>
  <c r="IP119" i="1" s="1"/>
  <c r="IP120" i="1" a="1"/>
  <c r="IP120" i="1" s="1"/>
  <c r="IP121" i="1" a="1"/>
  <c r="IP121" i="1" s="1"/>
  <c r="IP122" i="1" a="1"/>
  <c r="IP122" i="1" s="1"/>
  <c r="IP123" i="1" a="1"/>
  <c r="IP123" i="1" s="1"/>
  <c r="IP124" i="1" a="1"/>
  <c r="IP124" i="1" s="1"/>
  <c r="IP125" i="1" a="1"/>
  <c r="IP125" i="1" s="1"/>
  <c r="IP126" i="1" a="1"/>
  <c r="IP126" i="1" s="1"/>
  <c r="IP127" i="1" a="1"/>
  <c r="IP127" i="1" s="1"/>
  <c r="IP128" i="1" a="1"/>
  <c r="IP128" i="1" s="1"/>
  <c r="YK118" i="1" a="1"/>
  <c r="YK118" i="1" s="1"/>
  <c r="YK119" i="1" a="1"/>
  <c r="YK119" i="1" s="1"/>
  <c r="YK120" i="1" a="1"/>
  <c r="YK120" i="1" s="1"/>
  <c r="YK121" i="1" a="1"/>
  <c r="YK121" i="1" s="1"/>
  <c r="YK122" i="1" a="1"/>
  <c r="YK122" i="1" s="1"/>
  <c r="YK123" i="1" a="1"/>
  <c r="YK123" i="1" s="1"/>
  <c r="YK124" i="1" a="1"/>
  <c r="YK124" i="1" s="1"/>
  <c r="YK125" i="1" a="1"/>
  <c r="YK125" i="1" s="1"/>
  <c r="YK126" i="1" a="1"/>
  <c r="YK126" i="1" s="1"/>
  <c r="YK127" i="1" a="1"/>
  <c r="YK127" i="1" s="1"/>
  <c r="YK128" i="1" a="1"/>
  <c r="YK128" i="1" s="1"/>
  <c r="IU118" i="1" a="1"/>
  <c r="IU118" i="1" s="1"/>
  <c r="IU119" i="1" a="1"/>
  <c r="IU119" i="1" s="1"/>
  <c r="IU120" i="1" a="1"/>
  <c r="IU120" i="1" s="1"/>
  <c r="IU121" i="1" a="1"/>
  <c r="IU121" i="1" s="1"/>
  <c r="IU122" i="1" a="1"/>
  <c r="IU122" i="1" s="1"/>
  <c r="IU123" i="1" a="1"/>
  <c r="IU123" i="1" s="1"/>
  <c r="IU124" i="1" a="1"/>
  <c r="IU124" i="1" s="1"/>
  <c r="IU125" i="1" a="1"/>
  <c r="IU125" i="1" s="1"/>
  <c r="IU126" i="1" a="1"/>
  <c r="IU126" i="1" s="1"/>
  <c r="IU127" i="1" a="1"/>
  <c r="IU127" i="1" s="1"/>
  <c r="IU128" i="1" a="1"/>
  <c r="IU128" i="1" s="1"/>
  <c r="IL118" i="1" a="1"/>
  <c r="IL118" i="1" s="1"/>
  <c r="IL119" i="1" a="1"/>
  <c r="IL119" i="1" s="1"/>
  <c r="IL120" i="1" a="1"/>
  <c r="IL120" i="1" s="1"/>
  <c r="IL121" i="1" a="1"/>
  <c r="IL121" i="1" s="1"/>
  <c r="IL122" i="1" a="1"/>
  <c r="IL122" i="1" s="1"/>
  <c r="IL123" i="1" a="1"/>
  <c r="IL123" i="1" s="1"/>
  <c r="IL124" i="1" a="1"/>
  <c r="IL124" i="1" s="1"/>
  <c r="IL125" i="1" a="1"/>
  <c r="IL125" i="1" s="1"/>
  <c r="IL126" i="1" a="1"/>
  <c r="IL126" i="1" s="1"/>
  <c r="IL127" i="1" a="1"/>
  <c r="IL127" i="1" s="1"/>
  <c r="IL128" i="1" a="1"/>
  <c r="IL128" i="1" s="1"/>
  <c r="XC118" i="1" a="1"/>
  <c r="XC118" i="1" s="1"/>
  <c r="XC119" i="1" a="1"/>
  <c r="XC119" i="1" s="1"/>
  <c r="XC120" i="1" a="1"/>
  <c r="XC120" i="1" s="1"/>
  <c r="XC121" i="1" a="1"/>
  <c r="XC121" i="1" s="1"/>
  <c r="XC122" i="1" a="1"/>
  <c r="XC122" i="1" s="1"/>
  <c r="XC123" i="1" a="1"/>
  <c r="XC123" i="1" s="1"/>
  <c r="XC124" i="1" a="1"/>
  <c r="XC124" i="1" s="1"/>
  <c r="XC125" i="1" a="1"/>
  <c r="XC125" i="1" s="1"/>
  <c r="XC126" i="1" a="1"/>
  <c r="XC126" i="1" s="1"/>
  <c r="XC127" i="1" a="1"/>
  <c r="XC127" i="1" s="1"/>
  <c r="XC128" i="1" a="1"/>
  <c r="XC128" i="1" s="1"/>
  <c r="XK118" i="1" a="1"/>
  <c r="XK118" i="1" s="1"/>
  <c r="XK119" i="1" a="1"/>
  <c r="XK119" i="1" s="1"/>
  <c r="XK120" i="1" a="1"/>
  <c r="XK120" i="1" s="1"/>
  <c r="XK121" i="1" a="1"/>
  <c r="XK121" i="1" s="1"/>
  <c r="XK122" i="1" a="1"/>
  <c r="XK122" i="1" s="1"/>
  <c r="XK123" i="1" a="1"/>
  <c r="XK123" i="1" s="1"/>
  <c r="XK124" i="1" a="1"/>
  <c r="XK124" i="1" s="1"/>
  <c r="XK125" i="1" a="1"/>
  <c r="XK125" i="1" s="1"/>
  <c r="XK126" i="1" a="1"/>
  <c r="XK126" i="1" s="1"/>
  <c r="XK127" i="1" a="1"/>
  <c r="XK127" i="1" s="1"/>
  <c r="XK128" i="1" a="1"/>
  <c r="XK128" i="1" s="1"/>
  <c r="IT118" i="1" a="1"/>
  <c r="IT118" i="1" s="1"/>
  <c r="IT119" i="1" a="1"/>
  <c r="IT119" i="1" s="1"/>
  <c r="IT120" i="1" a="1"/>
  <c r="IT120" i="1" s="1"/>
  <c r="IT121" i="1" a="1"/>
  <c r="IT121" i="1" s="1"/>
  <c r="IT122" i="1" a="1"/>
  <c r="IT122" i="1" s="1"/>
  <c r="IT123" i="1" a="1"/>
  <c r="IT123" i="1" s="1"/>
  <c r="IT124" i="1" a="1"/>
  <c r="IT124" i="1" s="1"/>
  <c r="IT125" i="1" a="1"/>
  <c r="IT125" i="1" s="1"/>
  <c r="IT126" i="1" a="1"/>
  <c r="IT126" i="1" s="1"/>
  <c r="IT127" i="1" a="1"/>
  <c r="IT127" i="1" s="1"/>
  <c r="IT128" i="1" a="1"/>
  <c r="IT128" i="1" s="1"/>
  <c r="HJ118" i="1" a="1"/>
  <c r="HJ118" i="1" s="1"/>
  <c r="HJ119" i="1" a="1"/>
  <c r="HJ119" i="1" s="1"/>
  <c r="HJ120" i="1" a="1"/>
  <c r="HJ120" i="1" s="1"/>
  <c r="HJ121" i="1" a="1"/>
  <c r="HJ121" i="1" s="1"/>
  <c r="HJ122" i="1" a="1"/>
  <c r="HJ122" i="1" s="1"/>
  <c r="HJ123" i="1" a="1"/>
  <c r="HJ123" i="1" s="1"/>
  <c r="HJ124" i="1" a="1"/>
  <c r="HJ124" i="1" s="1"/>
  <c r="HJ125" i="1" a="1"/>
  <c r="HJ125" i="1" s="1"/>
  <c r="HJ126" i="1" a="1"/>
  <c r="HJ126" i="1" s="1"/>
  <c r="HJ127" i="1" a="1"/>
  <c r="HJ127" i="1" s="1"/>
  <c r="HJ128" i="1" a="1"/>
  <c r="HJ128" i="1" s="1"/>
  <c r="XX118" i="1" a="1"/>
  <c r="XX118" i="1" s="1"/>
  <c r="XX119" i="1" a="1"/>
  <c r="XX119" i="1" s="1"/>
  <c r="XX120" i="1" a="1"/>
  <c r="XX120" i="1" s="1"/>
  <c r="XX121" i="1" a="1"/>
  <c r="XX121" i="1" s="1"/>
  <c r="XX122" i="1" a="1"/>
  <c r="XX122" i="1" s="1"/>
  <c r="XX123" i="1" a="1"/>
  <c r="XX123" i="1" s="1"/>
  <c r="XX124" i="1" a="1"/>
  <c r="XX124" i="1" s="1"/>
  <c r="XX125" i="1" a="1"/>
  <c r="XX125" i="1" s="1"/>
  <c r="XX126" i="1" a="1"/>
  <c r="XX126" i="1" s="1"/>
  <c r="XX127" i="1" a="1"/>
  <c r="XX127" i="1" s="1"/>
  <c r="XX128" i="1" a="1"/>
  <c r="XX128" i="1" s="1"/>
  <c r="HR118" i="1" a="1"/>
  <c r="HR118" i="1" s="1"/>
  <c r="HR119" i="1" a="1"/>
  <c r="HR119" i="1" s="1"/>
  <c r="HR120" i="1" a="1"/>
  <c r="HR120" i="1" s="1"/>
  <c r="HR121" i="1" a="1"/>
  <c r="HR121" i="1" s="1"/>
  <c r="HR122" i="1" a="1"/>
  <c r="HR122" i="1" s="1"/>
  <c r="HR123" i="1" a="1"/>
  <c r="HR123" i="1" s="1"/>
  <c r="HR124" i="1" a="1"/>
  <c r="HR124" i="1" s="1"/>
  <c r="HR125" i="1" a="1"/>
  <c r="HR125" i="1" s="1"/>
  <c r="HR126" i="1" a="1"/>
  <c r="HR126" i="1" s="1"/>
  <c r="HR127" i="1" a="1"/>
  <c r="HR127" i="1" s="1"/>
  <c r="HR128" i="1" a="1"/>
  <c r="HR128" i="1" s="1"/>
  <c r="WX118" i="1" a="1"/>
  <c r="WX118" i="1" s="1"/>
  <c r="WX119" i="1" a="1"/>
  <c r="WX119" i="1" s="1"/>
  <c r="WX120" i="1" a="1"/>
  <c r="WX120" i="1" s="1"/>
  <c r="WX121" i="1" a="1"/>
  <c r="WX121" i="1" s="1"/>
  <c r="WX122" i="1" a="1"/>
  <c r="WX122" i="1" s="1"/>
  <c r="WX123" i="1" a="1"/>
  <c r="WX123" i="1" s="1"/>
  <c r="WX124" i="1" a="1"/>
  <c r="WX124" i="1" s="1"/>
  <c r="WX125" i="1" a="1"/>
  <c r="WX125" i="1" s="1"/>
  <c r="WX126" i="1" a="1"/>
  <c r="WX126" i="1" s="1"/>
  <c r="WX127" i="1" a="1"/>
  <c r="WX127" i="1" s="1"/>
  <c r="WX128" i="1" a="1"/>
  <c r="WX128" i="1" s="1"/>
  <c r="WV118" i="1" a="1"/>
  <c r="WV118" i="1" s="1"/>
  <c r="WV119" i="1" a="1"/>
  <c r="WV119" i="1" s="1"/>
  <c r="WV120" i="1" a="1"/>
  <c r="WV120" i="1" s="1"/>
  <c r="WV121" i="1" a="1"/>
  <c r="WV121" i="1" s="1"/>
  <c r="WV122" i="1" a="1"/>
  <c r="WV122" i="1" s="1"/>
  <c r="WV123" i="1" a="1"/>
  <c r="WV123" i="1" s="1"/>
  <c r="WV124" i="1" a="1"/>
  <c r="WV124" i="1" s="1"/>
  <c r="WV125" i="1" a="1"/>
  <c r="WV125" i="1" s="1"/>
  <c r="WV126" i="1" a="1"/>
  <c r="WV126" i="1" s="1"/>
  <c r="WV127" i="1" a="1"/>
  <c r="WV127" i="1" s="1"/>
  <c r="WV128" i="1" a="1"/>
  <c r="WV128" i="1" s="1"/>
  <c r="GW118" i="1" a="1"/>
  <c r="GW118" i="1" s="1"/>
  <c r="GW119" i="1" a="1"/>
  <c r="GW119" i="1" s="1"/>
  <c r="GW120" i="1" a="1"/>
  <c r="GW120" i="1" s="1"/>
  <c r="GW121" i="1" a="1"/>
  <c r="GW121" i="1" s="1"/>
  <c r="GW122" i="1" a="1"/>
  <c r="GW122" i="1" s="1"/>
  <c r="GW123" i="1" a="1"/>
  <c r="GW123" i="1" s="1"/>
  <c r="GW124" i="1" a="1"/>
  <c r="GW124" i="1" s="1"/>
  <c r="GW125" i="1" a="1"/>
  <c r="GW125" i="1" s="1"/>
  <c r="GW126" i="1" a="1"/>
  <c r="GW126" i="1" s="1"/>
  <c r="GW127" i="1" a="1"/>
  <c r="GW127" i="1" s="1"/>
  <c r="GW128" i="1" a="1"/>
  <c r="GW128" i="1" s="1"/>
  <c r="IY118" i="1" a="1"/>
  <c r="IY118" i="1" s="1"/>
  <c r="IY119" i="1" a="1"/>
  <c r="IY119" i="1" s="1"/>
  <c r="IY120" i="1" a="1"/>
  <c r="IY120" i="1" s="1"/>
  <c r="IY121" i="1" a="1"/>
  <c r="IY121" i="1" s="1"/>
  <c r="IY122" i="1" a="1"/>
  <c r="IY122" i="1" s="1"/>
  <c r="IY123" i="1" a="1"/>
  <c r="IY123" i="1" s="1"/>
  <c r="IY124" i="1" a="1"/>
  <c r="IY124" i="1" s="1"/>
  <c r="IY125" i="1" a="1"/>
  <c r="IY125" i="1" s="1"/>
  <c r="IY126" i="1" a="1"/>
  <c r="IY126" i="1" s="1"/>
  <c r="IY127" i="1" a="1"/>
  <c r="IY127" i="1" s="1"/>
  <c r="IY128" i="1" a="1"/>
  <c r="IY128" i="1" s="1"/>
  <c r="XE118" i="1" a="1"/>
  <c r="XE118" i="1" s="1"/>
  <c r="XE119" i="1" a="1"/>
  <c r="XE119" i="1" s="1"/>
  <c r="XE120" i="1" a="1"/>
  <c r="XE120" i="1" s="1"/>
  <c r="XE121" i="1" a="1"/>
  <c r="XE121" i="1" s="1"/>
  <c r="XE122" i="1" a="1"/>
  <c r="XE122" i="1" s="1"/>
  <c r="XE123" i="1" a="1"/>
  <c r="XE123" i="1" s="1"/>
  <c r="XE124" i="1" a="1"/>
  <c r="XE124" i="1" s="1"/>
  <c r="XE125" i="1" a="1"/>
  <c r="XE125" i="1" s="1"/>
  <c r="XE126" i="1" a="1"/>
  <c r="XE126" i="1" s="1"/>
  <c r="XE127" i="1" a="1"/>
  <c r="XE127" i="1" s="1"/>
  <c r="XE128" i="1" a="1"/>
  <c r="XE128" i="1" s="1"/>
  <c r="HS118" i="1" a="1"/>
  <c r="HS118" i="1" s="1"/>
  <c r="HS119" i="1" a="1"/>
  <c r="HS119" i="1" s="1"/>
  <c r="HS120" i="1" a="1"/>
  <c r="HS120" i="1" s="1"/>
  <c r="HS121" i="1" a="1"/>
  <c r="HS121" i="1" s="1"/>
  <c r="HS122" i="1" a="1"/>
  <c r="HS122" i="1" s="1"/>
  <c r="HS123" i="1" a="1"/>
  <c r="HS123" i="1" s="1"/>
  <c r="HS124" i="1" a="1"/>
  <c r="HS124" i="1" s="1"/>
  <c r="HS125" i="1" a="1"/>
  <c r="HS125" i="1" s="1"/>
  <c r="HS126" i="1" a="1"/>
  <c r="HS126" i="1" s="1"/>
  <c r="HS127" i="1" a="1"/>
  <c r="HS127" i="1" s="1"/>
  <c r="HS128" i="1" a="1"/>
  <c r="HS128" i="1" s="1"/>
  <c r="BI117" i="1" a="1"/>
  <c r="BI117" i="1" s="1"/>
  <c r="GO118" i="1" a="1"/>
  <c r="GO118" i="1" s="1"/>
  <c r="GO119" i="1" a="1"/>
  <c r="GO119" i="1" s="1"/>
  <c r="GO120" i="1" a="1"/>
  <c r="GO120" i="1" s="1"/>
  <c r="GO121" i="1" a="1"/>
  <c r="GO121" i="1" s="1"/>
  <c r="GO122" i="1" a="1"/>
  <c r="GO122" i="1" s="1"/>
  <c r="GO123" i="1" a="1"/>
  <c r="GO123" i="1" s="1"/>
  <c r="GO124" i="1" a="1"/>
  <c r="GO124" i="1" s="1"/>
  <c r="GO125" i="1" a="1"/>
  <c r="GO125" i="1" s="1"/>
  <c r="GO126" i="1" a="1"/>
  <c r="GO126" i="1" s="1"/>
  <c r="GO127" i="1" a="1"/>
  <c r="GO127" i="1" s="1"/>
  <c r="GO128" i="1" a="1"/>
  <c r="GO128" i="1" s="1"/>
  <c r="HV118" i="1" a="1"/>
  <c r="HV118" i="1" s="1"/>
  <c r="HV119" i="1" a="1"/>
  <c r="HV119" i="1" s="1"/>
  <c r="HV120" i="1" a="1"/>
  <c r="HV120" i="1" s="1"/>
  <c r="HV121" i="1" a="1"/>
  <c r="HV121" i="1" s="1"/>
  <c r="HV122" i="1" a="1"/>
  <c r="HV122" i="1" s="1"/>
  <c r="HV123" i="1" a="1"/>
  <c r="HV123" i="1" s="1"/>
  <c r="HV124" i="1" a="1"/>
  <c r="HV124" i="1" s="1"/>
  <c r="HV125" i="1" a="1"/>
  <c r="HV125" i="1" s="1"/>
  <c r="HV126" i="1" a="1"/>
  <c r="HV126" i="1" s="1"/>
  <c r="HV127" i="1" a="1"/>
  <c r="HV127" i="1" s="1"/>
  <c r="HV128" i="1" a="1"/>
  <c r="HV128" i="1" s="1"/>
  <c r="HW118" i="1" a="1"/>
  <c r="HW118" i="1" s="1"/>
  <c r="HW119" i="1" a="1"/>
  <c r="HW119" i="1" s="1"/>
  <c r="HW120" i="1" a="1"/>
  <c r="HW120" i="1" s="1"/>
  <c r="HW121" i="1" a="1"/>
  <c r="HW121" i="1" s="1"/>
  <c r="HW122" i="1" a="1"/>
  <c r="HW122" i="1" s="1"/>
  <c r="HW123" i="1" a="1"/>
  <c r="HW123" i="1" s="1"/>
  <c r="HW124" i="1" a="1"/>
  <c r="HW124" i="1" s="1"/>
  <c r="HW125" i="1" a="1"/>
  <c r="HW125" i="1" s="1"/>
  <c r="HW126" i="1" a="1"/>
  <c r="HW126" i="1" s="1"/>
  <c r="HW127" i="1" a="1"/>
  <c r="HW127" i="1" s="1"/>
  <c r="HW128" i="1" a="1"/>
  <c r="HW128" i="1" s="1"/>
  <c r="DA118" i="1" a="1"/>
  <c r="DA118" i="1" s="1"/>
  <c r="DA119" i="1" a="1"/>
  <c r="DA119" i="1" s="1"/>
  <c r="DA120" i="1" a="1"/>
  <c r="DA120" i="1" s="1"/>
  <c r="DA121" i="1" a="1"/>
  <c r="DA121" i="1" s="1"/>
  <c r="DA122" i="1" a="1"/>
  <c r="DA122" i="1" s="1"/>
  <c r="DA123" i="1" a="1"/>
  <c r="DA123" i="1" s="1"/>
  <c r="DA124" i="1" a="1"/>
  <c r="DA124" i="1" s="1"/>
  <c r="DA125" i="1" a="1"/>
  <c r="DA125" i="1" s="1"/>
  <c r="DA126" i="1" a="1"/>
  <c r="DA126" i="1" s="1"/>
  <c r="DA127" i="1" a="1"/>
  <c r="DA127" i="1" s="1"/>
  <c r="DA128" i="1" a="1"/>
  <c r="DA128" i="1" s="1"/>
  <c r="CC118" i="1" a="1"/>
  <c r="CC118" i="1" s="1"/>
  <c r="CC119" i="1" a="1"/>
  <c r="CC119" i="1" s="1"/>
  <c r="CC120" i="1" a="1"/>
  <c r="CC120" i="1" s="1"/>
  <c r="CC121" i="1" a="1"/>
  <c r="CC121" i="1" s="1"/>
  <c r="CC122" i="1" a="1"/>
  <c r="CC122" i="1" s="1"/>
  <c r="CC123" i="1" a="1"/>
  <c r="CC123" i="1" s="1"/>
  <c r="CC124" i="1" a="1"/>
  <c r="CC124" i="1" s="1"/>
  <c r="CC125" i="1" a="1"/>
  <c r="CC125" i="1" s="1"/>
  <c r="CC126" i="1" a="1"/>
  <c r="CC126" i="1" s="1"/>
  <c r="CC127" i="1" a="1"/>
  <c r="CC127" i="1" s="1"/>
  <c r="CC128" i="1" a="1"/>
  <c r="CC128" i="1" s="1"/>
  <c r="ZS118" i="1" a="1"/>
  <c r="ZS118" i="1" s="1"/>
  <c r="ZS119" i="1" a="1"/>
  <c r="ZS119" i="1" s="1"/>
  <c r="ZS120" i="1" a="1"/>
  <c r="ZS120" i="1" s="1"/>
  <c r="ZS121" i="1" a="1"/>
  <c r="ZS121" i="1" s="1"/>
  <c r="ZS122" i="1" a="1"/>
  <c r="ZS122" i="1" s="1"/>
  <c r="ZS123" i="1" a="1"/>
  <c r="ZS123" i="1" s="1"/>
  <c r="ZS124" i="1" a="1"/>
  <c r="ZS124" i="1" s="1"/>
  <c r="ZS125" i="1" a="1"/>
  <c r="ZS125" i="1" s="1"/>
  <c r="ZS126" i="1" a="1"/>
  <c r="ZS126" i="1" s="1"/>
  <c r="ZS127" i="1" a="1"/>
  <c r="ZS127" i="1" s="1"/>
  <c r="ZS128" i="1" a="1"/>
  <c r="ZS128" i="1" s="1"/>
  <c r="JA118" i="1" a="1"/>
  <c r="JA118" i="1" s="1"/>
  <c r="JA119" i="1" a="1"/>
  <c r="JA119" i="1" s="1"/>
  <c r="JA120" i="1" a="1"/>
  <c r="JA120" i="1" s="1"/>
  <c r="JA121" i="1" a="1"/>
  <c r="JA121" i="1" s="1"/>
  <c r="JA122" i="1" a="1"/>
  <c r="JA122" i="1" s="1"/>
  <c r="JA123" i="1" a="1"/>
  <c r="JA123" i="1" s="1"/>
  <c r="JA124" i="1" a="1"/>
  <c r="JA124" i="1" s="1"/>
  <c r="JA125" i="1" a="1"/>
  <c r="JA125" i="1" s="1"/>
  <c r="JA126" i="1" a="1"/>
  <c r="JA126" i="1" s="1"/>
  <c r="JA127" i="1" a="1"/>
  <c r="JA127" i="1" s="1"/>
  <c r="JA128" i="1" a="1"/>
  <c r="JA128" i="1" s="1"/>
  <c r="HQ118" i="1" a="1"/>
  <c r="HQ118" i="1" s="1"/>
  <c r="HQ119" i="1" a="1"/>
  <c r="HQ119" i="1" s="1"/>
  <c r="HQ120" i="1" a="1"/>
  <c r="HQ120" i="1" s="1"/>
  <c r="HQ121" i="1" a="1"/>
  <c r="HQ121" i="1" s="1"/>
  <c r="HQ122" i="1" a="1"/>
  <c r="HQ122" i="1" s="1"/>
  <c r="HQ123" i="1" a="1"/>
  <c r="HQ123" i="1" s="1"/>
  <c r="HQ124" i="1" a="1"/>
  <c r="HQ124" i="1" s="1"/>
  <c r="HQ125" i="1" a="1"/>
  <c r="HQ125" i="1" s="1"/>
  <c r="HQ126" i="1" a="1"/>
  <c r="HQ126" i="1" s="1"/>
  <c r="HQ127" i="1" a="1"/>
  <c r="HQ127" i="1" s="1"/>
  <c r="HQ128" i="1" a="1"/>
  <c r="HQ128" i="1" s="1"/>
  <c r="XM118" i="1" a="1"/>
  <c r="XM118" i="1" s="1"/>
  <c r="XM119" i="1" a="1"/>
  <c r="XM119" i="1" s="1"/>
  <c r="XM120" i="1" a="1"/>
  <c r="XM120" i="1" s="1"/>
  <c r="XM121" i="1" a="1"/>
  <c r="XM121" i="1" s="1"/>
  <c r="XM122" i="1" a="1"/>
  <c r="XM122" i="1" s="1"/>
  <c r="XM123" i="1" a="1"/>
  <c r="XM123" i="1" s="1"/>
  <c r="XM124" i="1" a="1"/>
  <c r="XM124" i="1" s="1"/>
  <c r="XM125" i="1" a="1"/>
  <c r="XM125" i="1" s="1"/>
  <c r="XM126" i="1" a="1"/>
  <c r="XM126" i="1" s="1"/>
  <c r="XM127" i="1" a="1"/>
  <c r="XM127" i="1" s="1"/>
  <c r="XM128" i="1" a="1"/>
  <c r="XM128" i="1" s="1"/>
  <c r="HT118" i="1" a="1"/>
  <c r="HT118" i="1" s="1"/>
  <c r="HT119" i="1" a="1"/>
  <c r="HT119" i="1" s="1"/>
  <c r="HT120" i="1" a="1"/>
  <c r="HT120" i="1" s="1"/>
  <c r="HT121" i="1" a="1"/>
  <c r="HT121" i="1" s="1"/>
  <c r="HT122" i="1" a="1"/>
  <c r="HT122" i="1" s="1"/>
  <c r="HT123" i="1" a="1"/>
  <c r="HT123" i="1" s="1"/>
  <c r="HT124" i="1" a="1"/>
  <c r="HT124" i="1" s="1"/>
  <c r="HT125" i="1" a="1"/>
  <c r="HT125" i="1" s="1"/>
  <c r="HT126" i="1" a="1"/>
  <c r="HT126" i="1" s="1"/>
  <c r="HT127" i="1" a="1"/>
  <c r="HT127" i="1" s="1"/>
  <c r="HT128" i="1" a="1"/>
  <c r="HT128" i="1" s="1"/>
  <c r="IX118" i="1" a="1"/>
  <c r="IX118" i="1" s="1"/>
  <c r="IX119" i="1" a="1"/>
  <c r="IX119" i="1" s="1"/>
  <c r="IX120" i="1" a="1"/>
  <c r="IX120" i="1" s="1"/>
  <c r="IX121" i="1" a="1"/>
  <c r="IX121" i="1" s="1"/>
  <c r="IX122" i="1" a="1"/>
  <c r="IX122" i="1" s="1"/>
  <c r="IX123" i="1" a="1"/>
  <c r="IX123" i="1" s="1"/>
  <c r="IX124" i="1" a="1"/>
  <c r="IX124" i="1" s="1"/>
  <c r="IX125" i="1" a="1"/>
  <c r="IX125" i="1" s="1"/>
  <c r="IX126" i="1" a="1"/>
  <c r="IX126" i="1" s="1"/>
  <c r="IX127" i="1" a="1"/>
  <c r="IX127" i="1" s="1"/>
  <c r="IX128" i="1" a="1"/>
  <c r="IX128" i="1" s="1"/>
  <c r="ZW118" i="1" a="1"/>
  <c r="ZW118" i="1" s="1"/>
  <c r="ZW119" i="1" a="1"/>
  <c r="ZW119" i="1" s="1"/>
  <c r="ZW120" i="1" a="1"/>
  <c r="ZW120" i="1" s="1"/>
  <c r="ZW121" i="1" a="1"/>
  <c r="ZW121" i="1" s="1"/>
  <c r="ZW122" i="1" a="1"/>
  <c r="ZW122" i="1" s="1"/>
  <c r="ZW123" i="1" a="1"/>
  <c r="ZW123" i="1" s="1"/>
  <c r="ZW124" i="1" a="1"/>
  <c r="ZW124" i="1" s="1"/>
  <c r="ZW125" i="1" a="1"/>
  <c r="ZW125" i="1" s="1"/>
  <c r="ZW126" i="1" a="1"/>
  <c r="ZW126" i="1" s="1"/>
  <c r="ZW127" i="1" a="1"/>
  <c r="ZW127" i="1" s="1"/>
  <c r="ZW128" i="1" a="1"/>
  <c r="ZW128" i="1" s="1"/>
  <c r="XY118" i="1" a="1"/>
  <c r="XY118" i="1" s="1"/>
  <c r="XY119" i="1" a="1"/>
  <c r="XY119" i="1" s="1"/>
  <c r="XY120" i="1" a="1"/>
  <c r="XY120" i="1" s="1"/>
  <c r="XY121" i="1" a="1"/>
  <c r="XY121" i="1" s="1"/>
  <c r="XY122" i="1" a="1"/>
  <c r="XY122" i="1" s="1"/>
  <c r="XY123" i="1" a="1"/>
  <c r="XY123" i="1" s="1"/>
  <c r="XY124" i="1" a="1"/>
  <c r="XY124" i="1" s="1"/>
  <c r="XY125" i="1" a="1"/>
  <c r="XY125" i="1" s="1"/>
  <c r="XY126" i="1" a="1"/>
  <c r="XY126" i="1" s="1"/>
  <c r="XY127" i="1" a="1"/>
  <c r="XY127" i="1" s="1"/>
  <c r="XY128" i="1" a="1"/>
  <c r="XY128" i="1" s="1"/>
  <c r="XV118" i="1" a="1"/>
  <c r="XV118" i="1" s="1"/>
  <c r="XV119" i="1" a="1"/>
  <c r="XV119" i="1" s="1"/>
  <c r="XV120" i="1" a="1"/>
  <c r="XV120" i="1" s="1"/>
  <c r="XV121" i="1" a="1"/>
  <c r="XV121" i="1" s="1"/>
  <c r="XV122" i="1" a="1"/>
  <c r="XV122" i="1" s="1"/>
  <c r="XV123" i="1" a="1"/>
  <c r="XV123" i="1" s="1"/>
  <c r="XV124" i="1" a="1"/>
  <c r="XV124" i="1" s="1"/>
  <c r="XV125" i="1" a="1"/>
  <c r="XV125" i="1" s="1"/>
  <c r="XV126" i="1" a="1"/>
  <c r="XV126" i="1" s="1"/>
  <c r="XV127" i="1" a="1"/>
  <c r="XV127" i="1" s="1"/>
  <c r="XV128" i="1" a="1"/>
  <c r="XV128" i="1" s="1"/>
  <c r="HM118" i="1" a="1"/>
  <c r="HM118" i="1" s="1"/>
  <c r="HM119" i="1" a="1"/>
  <c r="HM119" i="1" s="1"/>
  <c r="HM120" i="1" a="1"/>
  <c r="HM120" i="1" s="1"/>
  <c r="HM121" i="1" a="1"/>
  <c r="HM121" i="1" s="1"/>
  <c r="HM122" i="1" a="1"/>
  <c r="HM122" i="1" s="1"/>
  <c r="HM123" i="1" a="1"/>
  <c r="HM123" i="1" s="1"/>
  <c r="HM124" i="1" a="1"/>
  <c r="HM124" i="1" s="1"/>
  <c r="HM125" i="1" a="1"/>
  <c r="HM125" i="1" s="1"/>
  <c r="HM126" i="1" a="1"/>
  <c r="HM126" i="1" s="1"/>
  <c r="HM127" i="1" a="1"/>
  <c r="HM127" i="1" s="1"/>
  <c r="HM128" i="1" a="1"/>
  <c r="HM128" i="1" s="1"/>
  <c r="GP118" i="1" a="1"/>
  <c r="GP118" i="1" s="1"/>
  <c r="GP119" i="1" a="1"/>
  <c r="GP119" i="1" s="1"/>
  <c r="GP120" i="1" a="1"/>
  <c r="GP120" i="1" s="1"/>
  <c r="GP121" i="1" a="1"/>
  <c r="GP121" i="1" s="1"/>
  <c r="GP122" i="1" a="1"/>
  <c r="GP122" i="1" s="1"/>
  <c r="GP123" i="1" a="1"/>
  <c r="GP123" i="1" s="1"/>
  <c r="GP124" i="1" a="1"/>
  <c r="GP124" i="1" s="1"/>
  <c r="GP125" i="1" a="1"/>
  <c r="GP125" i="1" s="1"/>
  <c r="GP126" i="1" a="1"/>
  <c r="GP126" i="1" s="1"/>
  <c r="GP127" i="1" a="1"/>
  <c r="GP127" i="1" s="1"/>
  <c r="GP128" i="1" a="1"/>
  <c r="GP128" i="1" s="1"/>
  <c r="IR118" i="1" a="1"/>
  <c r="IR118" i="1" s="1"/>
  <c r="IR119" i="1" a="1"/>
  <c r="IR119" i="1" s="1"/>
  <c r="IR120" i="1" a="1"/>
  <c r="IR120" i="1" s="1"/>
  <c r="IR121" i="1" a="1"/>
  <c r="IR121" i="1" s="1"/>
  <c r="IR122" i="1" a="1"/>
  <c r="IR122" i="1" s="1"/>
  <c r="IR123" i="1" a="1"/>
  <c r="IR123" i="1" s="1"/>
  <c r="IR124" i="1" a="1"/>
  <c r="IR124" i="1" s="1"/>
  <c r="IR125" i="1" a="1"/>
  <c r="IR125" i="1" s="1"/>
  <c r="IR126" i="1" a="1"/>
  <c r="IR126" i="1" s="1"/>
  <c r="IR127" i="1" a="1"/>
  <c r="IR127" i="1" s="1"/>
  <c r="IR128" i="1" a="1"/>
  <c r="IR128" i="1" s="1"/>
  <c r="GX118" i="1" a="1"/>
  <c r="GX118" i="1" s="1"/>
  <c r="GX119" i="1" a="1"/>
  <c r="GX119" i="1" s="1"/>
  <c r="GX120" i="1" a="1"/>
  <c r="GX120" i="1" s="1"/>
  <c r="GX121" i="1" a="1"/>
  <c r="GX121" i="1" s="1"/>
  <c r="GX122" i="1" a="1"/>
  <c r="GX122" i="1" s="1"/>
  <c r="GX123" i="1" a="1"/>
  <c r="GX123" i="1" s="1"/>
  <c r="GX124" i="1" a="1"/>
  <c r="GX124" i="1" s="1"/>
  <c r="GX125" i="1" a="1"/>
  <c r="GX125" i="1" s="1"/>
  <c r="GX126" i="1" a="1"/>
  <c r="GX126" i="1" s="1"/>
  <c r="GX127" i="1" a="1"/>
  <c r="GX127" i="1" s="1"/>
  <c r="GX128" i="1" a="1"/>
  <c r="GX128" i="1" s="1"/>
  <c r="IZ118" i="1" a="1"/>
  <c r="IZ118" i="1" s="1"/>
  <c r="IZ119" i="1" a="1"/>
  <c r="IZ119" i="1" s="1"/>
  <c r="IZ120" i="1" a="1"/>
  <c r="IZ120" i="1" s="1"/>
  <c r="IZ121" i="1" a="1"/>
  <c r="IZ121" i="1" s="1"/>
  <c r="IZ122" i="1" a="1"/>
  <c r="IZ122" i="1" s="1"/>
  <c r="IZ123" i="1" a="1"/>
  <c r="IZ123" i="1" s="1"/>
  <c r="IZ124" i="1" a="1"/>
  <c r="IZ124" i="1" s="1"/>
  <c r="IZ125" i="1" a="1"/>
  <c r="IZ125" i="1" s="1"/>
  <c r="IZ126" i="1" a="1"/>
  <c r="IZ126" i="1" s="1"/>
  <c r="IZ127" i="1" a="1"/>
  <c r="IZ127" i="1" s="1"/>
  <c r="IZ128" i="1" a="1"/>
  <c r="IZ128" i="1" s="1"/>
  <c r="HK118" i="1" a="1"/>
  <c r="HK118" i="1" s="1"/>
  <c r="HK119" i="1" a="1"/>
  <c r="HK119" i="1" s="1"/>
  <c r="HK120" i="1" a="1"/>
  <c r="HK120" i="1" s="1"/>
  <c r="HK121" i="1" a="1"/>
  <c r="HK121" i="1" s="1"/>
  <c r="HK122" i="1" a="1"/>
  <c r="HK122" i="1" s="1"/>
  <c r="HK123" i="1" a="1"/>
  <c r="HK123" i="1" s="1"/>
  <c r="HK124" i="1" a="1"/>
  <c r="HK124" i="1" s="1"/>
  <c r="HK125" i="1" a="1"/>
  <c r="HK125" i="1" s="1"/>
  <c r="HK126" i="1" a="1"/>
  <c r="HK126" i="1" s="1"/>
  <c r="HK127" i="1" a="1"/>
  <c r="HK127" i="1" s="1"/>
  <c r="HK128" i="1" a="1"/>
  <c r="HK128" i="1" s="1"/>
  <c r="ZN118" i="1" a="1"/>
  <c r="ZN118" i="1" s="1"/>
  <c r="ZN119" i="1" a="1"/>
  <c r="ZN119" i="1" s="1"/>
  <c r="ZN120" i="1" a="1"/>
  <c r="ZN120" i="1" s="1"/>
  <c r="ZN121" i="1" a="1"/>
  <c r="ZN121" i="1" s="1"/>
  <c r="ZN122" i="1" a="1"/>
  <c r="ZN122" i="1" s="1"/>
  <c r="ZN123" i="1" a="1"/>
  <c r="ZN123" i="1" s="1"/>
  <c r="ZN124" i="1" a="1"/>
  <c r="ZN124" i="1" s="1"/>
  <c r="ZN125" i="1" a="1"/>
  <c r="ZN125" i="1" s="1"/>
  <c r="ZN126" i="1" a="1"/>
  <c r="ZN126" i="1" s="1"/>
  <c r="ZN127" i="1" a="1"/>
  <c r="ZN127" i="1" s="1"/>
  <c r="ZN128" i="1" a="1"/>
  <c r="ZN128" i="1" s="1"/>
  <c r="XU118" i="1" a="1"/>
  <c r="XU118" i="1" s="1"/>
  <c r="XU119" i="1" a="1"/>
  <c r="XU119" i="1" s="1"/>
  <c r="XU120" i="1" a="1"/>
  <c r="XU120" i="1" s="1"/>
  <c r="XU121" i="1" a="1"/>
  <c r="XU121" i="1" s="1"/>
  <c r="XU122" i="1" a="1"/>
  <c r="XU122" i="1" s="1"/>
  <c r="XU123" i="1" a="1"/>
  <c r="XU123" i="1" s="1"/>
  <c r="XU124" i="1" a="1"/>
  <c r="XU124" i="1" s="1"/>
  <c r="XU125" i="1" a="1"/>
  <c r="XU125" i="1" s="1"/>
  <c r="XU126" i="1" a="1"/>
  <c r="XU126" i="1" s="1"/>
  <c r="XU127" i="1" a="1"/>
  <c r="XU127" i="1" s="1"/>
  <c r="XU128" i="1" a="1"/>
  <c r="XU128" i="1" s="1"/>
  <c r="AAV117" i="1" a="1"/>
  <c r="AAV117" i="1" s="1"/>
  <c r="XG118" i="1" a="1"/>
  <c r="XG118" i="1" s="1"/>
  <c r="XG119" i="1" a="1"/>
  <c r="XG119" i="1" s="1"/>
  <c r="XG120" i="1" a="1"/>
  <c r="XG120" i="1" s="1"/>
  <c r="XG121" i="1" a="1"/>
  <c r="XG121" i="1" s="1"/>
  <c r="XG122" i="1" a="1"/>
  <c r="XG122" i="1" s="1"/>
  <c r="XG123" i="1" a="1"/>
  <c r="XG123" i="1" s="1"/>
  <c r="XG124" i="1" a="1"/>
  <c r="XG124" i="1" s="1"/>
  <c r="XG125" i="1" a="1"/>
  <c r="XG125" i="1" s="1"/>
  <c r="XG126" i="1" a="1"/>
  <c r="XG126" i="1" s="1"/>
  <c r="XG127" i="1" a="1"/>
  <c r="XG127" i="1" s="1"/>
  <c r="XG128" i="1" a="1"/>
  <c r="XG128" i="1" s="1"/>
  <c r="GQ118" i="1" a="1"/>
  <c r="GQ118" i="1" s="1"/>
  <c r="GQ119" i="1" a="1"/>
  <c r="GQ119" i="1" s="1"/>
  <c r="GQ120" i="1" a="1"/>
  <c r="GQ120" i="1" s="1"/>
  <c r="GQ121" i="1" a="1"/>
  <c r="GQ121" i="1" s="1"/>
  <c r="GQ122" i="1" a="1"/>
  <c r="GQ122" i="1" s="1"/>
  <c r="GQ123" i="1" a="1"/>
  <c r="GQ123" i="1" s="1"/>
  <c r="GQ124" i="1" a="1"/>
  <c r="GQ124" i="1" s="1"/>
  <c r="GQ125" i="1" a="1"/>
  <c r="GQ125" i="1" s="1"/>
  <c r="GQ126" i="1" a="1"/>
  <c r="GQ126" i="1" s="1"/>
  <c r="GQ127" i="1" a="1"/>
  <c r="GQ127" i="1" s="1"/>
  <c r="GQ128" i="1" a="1"/>
  <c r="GQ128" i="1" s="1"/>
  <c r="HI118" i="1" a="1"/>
  <c r="HI118" i="1" s="1"/>
  <c r="HI119" i="1" a="1"/>
  <c r="HI119" i="1" s="1"/>
  <c r="HI120" i="1" a="1"/>
  <c r="HI120" i="1" s="1"/>
  <c r="HI121" i="1" a="1"/>
  <c r="HI121" i="1" s="1"/>
  <c r="HI122" i="1" a="1"/>
  <c r="HI122" i="1" s="1"/>
  <c r="HI123" i="1" a="1"/>
  <c r="HI123" i="1" s="1"/>
  <c r="HI124" i="1" a="1"/>
  <c r="HI124" i="1" s="1"/>
  <c r="HI125" i="1" a="1"/>
  <c r="HI125" i="1" s="1"/>
  <c r="HI126" i="1" a="1"/>
  <c r="HI126" i="1" s="1"/>
  <c r="HI127" i="1" a="1"/>
  <c r="HI127" i="1" s="1"/>
  <c r="HI128" i="1" a="1"/>
  <c r="HI128" i="1" s="1"/>
  <c r="WT118" i="1" a="1"/>
  <c r="WT118" i="1" s="1"/>
  <c r="WT119" i="1" a="1"/>
  <c r="WT119" i="1" s="1"/>
  <c r="WT120" i="1" a="1"/>
  <c r="WT120" i="1" s="1"/>
  <c r="WT121" i="1" a="1"/>
  <c r="WT121" i="1" s="1"/>
  <c r="WT122" i="1" a="1"/>
  <c r="WT122" i="1" s="1"/>
  <c r="WT123" i="1" a="1"/>
  <c r="WT123" i="1" s="1"/>
  <c r="WT124" i="1" a="1"/>
  <c r="WT124" i="1" s="1"/>
  <c r="WT125" i="1" a="1"/>
  <c r="WT125" i="1" s="1"/>
  <c r="WT126" i="1" a="1"/>
  <c r="WT126" i="1" s="1"/>
  <c r="WT127" i="1" a="1"/>
  <c r="WT127" i="1" s="1"/>
  <c r="WT128" i="1" a="1"/>
  <c r="WT128" i="1" s="1"/>
  <c r="IM118" i="1" a="1"/>
  <c r="IM118" i="1" s="1"/>
  <c r="IM119" i="1" a="1"/>
  <c r="IM119" i="1" s="1"/>
  <c r="IM120" i="1" a="1"/>
  <c r="IM120" i="1" s="1"/>
  <c r="IM121" i="1" a="1"/>
  <c r="IM121" i="1" s="1"/>
  <c r="IM122" i="1" a="1"/>
  <c r="IM122" i="1" s="1"/>
  <c r="IM123" i="1" a="1"/>
  <c r="IM123" i="1" s="1"/>
  <c r="IM124" i="1" a="1"/>
  <c r="IM124" i="1" s="1"/>
  <c r="IM125" i="1" a="1"/>
  <c r="IM125" i="1" s="1"/>
  <c r="IM126" i="1" a="1"/>
  <c r="IM126" i="1" s="1"/>
  <c r="IM127" i="1" a="1"/>
  <c r="IM127" i="1" s="1"/>
  <c r="IM128" i="1" a="1"/>
  <c r="IM128" i="1" s="1"/>
  <c r="YJ118" i="1" a="1"/>
  <c r="YJ118" i="1" s="1"/>
  <c r="YJ119" i="1" a="1"/>
  <c r="YJ119" i="1" s="1"/>
  <c r="YJ120" i="1" a="1"/>
  <c r="YJ120" i="1" s="1"/>
  <c r="YJ121" i="1" a="1"/>
  <c r="YJ121" i="1" s="1"/>
  <c r="YJ122" i="1" a="1"/>
  <c r="YJ122" i="1" s="1"/>
  <c r="YJ123" i="1" a="1"/>
  <c r="YJ123" i="1" s="1"/>
  <c r="YJ124" i="1" a="1"/>
  <c r="YJ124" i="1" s="1"/>
  <c r="YJ125" i="1" a="1"/>
  <c r="YJ125" i="1" s="1"/>
  <c r="YJ126" i="1" a="1"/>
  <c r="YJ126" i="1" s="1"/>
  <c r="YJ127" i="1" a="1"/>
  <c r="YJ127" i="1" s="1"/>
  <c r="YJ128" i="1" a="1"/>
  <c r="YJ128" i="1" s="1"/>
  <c r="XR118" i="1" a="1"/>
  <c r="XR118" i="1" s="1"/>
  <c r="XR119" i="1" a="1"/>
  <c r="XR119" i="1" s="1"/>
  <c r="XR120" i="1" a="1"/>
  <c r="XR120" i="1" s="1"/>
  <c r="XR121" i="1" a="1"/>
  <c r="XR121" i="1" s="1"/>
  <c r="XR122" i="1" a="1"/>
  <c r="XR122" i="1" s="1"/>
  <c r="XR123" i="1" a="1"/>
  <c r="XR123" i="1" s="1"/>
  <c r="XR124" i="1" a="1"/>
  <c r="XR124" i="1" s="1"/>
  <c r="XR125" i="1" a="1"/>
  <c r="XR125" i="1" s="1"/>
  <c r="XR126" i="1" a="1"/>
  <c r="XR126" i="1" s="1"/>
  <c r="XR127" i="1" a="1"/>
  <c r="XR127" i="1" s="1"/>
  <c r="XR128" i="1" a="1"/>
  <c r="XR128" i="1" s="1"/>
  <c r="FA118" i="1" a="1"/>
  <c r="FA118" i="1" s="1"/>
  <c r="FA119" i="1" a="1"/>
  <c r="FA119" i="1" s="1"/>
  <c r="FA120" i="1" a="1"/>
  <c r="FA120" i="1" s="1"/>
  <c r="FA121" i="1" a="1"/>
  <c r="FA121" i="1" s="1"/>
  <c r="FA122" i="1" a="1"/>
  <c r="FA122" i="1" s="1"/>
  <c r="FA123" i="1" a="1"/>
  <c r="FA123" i="1" s="1"/>
  <c r="FA124" i="1" a="1"/>
  <c r="FA124" i="1" s="1"/>
  <c r="FA125" i="1" a="1"/>
  <c r="FA125" i="1" s="1"/>
  <c r="FA126" i="1" a="1"/>
  <c r="FA126" i="1" s="1"/>
  <c r="FA127" i="1" a="1"/>
  <c r="FA127" i="1" s="1"/>
  <c r="FA128" i="1" a="1"/>
  <c r="FA128" i="1" s="1"/>
  <c r="WQ118" i="1" a="1"/>
  <c r="WQ118" i="1" s="1"/>
  <c r="WQ119" i="1" a="1"/>
  <c r="WQ119" i="1" s="1"/>
  <c r="WQ120" i="1" a="1"/>
  <c r="WQ120" i="1" s="1"/>
  <c r="WQ121" i="1" a="1"/>
  <c r="WQ121" i="1" s="1"/>
  <c r="WQ122" i="1" a="1"/>
  <c r="WQ122" i="1" s="1"/>
  <c r="WQ123" i="1" a="1"/>
  <c r="WQ123" i="1" s="1"/>
  <c r="WQ124" i="1" a="1"/>
  <c r="WQ124" i="1" s="1"/>
  <c r="WQ125" i="1" a="1"/>
  <c r="WQ125" i="1" s="1"/>
  <c r="WQ126" i="1" a="1"/>
  <c r="WQ126" i="1" s="1"/>
  <c r="WQ127" i="1" a="1"/>
  <c r="WQ127" i="1" s="1"/>
  <c r="WQ128" i="1" a="1"/>
  <c r="WQ128" i="1" s="1"/>
  <c r="GZ118" i="1" a="1"/>
  <c r="GZ118" i="1" s="1"/>
  <c r="GZ119" i="1" a="1"/>
  <c r="GZ119" i="1" s="1"/>
  <c r="GZ120" i="1" a="1"/>
  <c r="GZ120" i="1" s="1"/>
  <c r="GZ121" i="1" a="1"/>
  <c r="GZ121" i="1" s="1"/>
  <c r="GZ122" i="1" a="1"/>
  <c r="GZ122" i="1" s="1"/>
  <c r="GZ123" i="1" a="1"/>
  <c r="GZ123" i="1" s="1"/>
  <c r="GZ124" i="1" a="1"/>
  <c r="GZ124" i="1" s="1"/>
  <c r="GZ125" i="1" a="1"/>
  <c r="GZ125" i="1" s="1"/>
  <c r="GZ126" i="1" a="1"/>
  <c r="GZ126" i="1" s="1"/>
  <c r="GZ127" i="1" a="1"/>
  <c r="GZ127" i="1" s="1"/>
  <c r="GZ128" i="1" a="1"/>
  <c r="GZ128" i="1" s="1"/>
  <c r="AAU117" i="1" a="1"/>
  <c r="AAU117" i="1" s="1"/>
  <c r="IV118" i="1" a="1"/>
  <c r="IV118" i="1" s="1"/>
  <c r="IV119" i="1" a="1"/>
  <c r="IV119" i="1" s="1"/>
  <c r="IV120" i="1" a="1"/>
  <c r="IV120" i="1" s="1"/>
  <c r="IV121" i="1" a="1"/>
  <c r="IV121" i="1" s="1"/>
  <c r="IV122" i="1" a="1"/>
  <c r="IV122" i="1" s="1"/>
  <c r="IV123" i="1" a="1"/>
  <c r="IV123" i="1" s="1"/>
  <c r="IV124" i="1" a="1"/>
  <c r="IV124" i="1" s="1"/>
  <c r="IV125" i="1" a="1"/>
  <c r="IV125" i="1" s="1"/>
  <c r="IV126" i="1" a="1"/>
  <c r="IV126" i="1" s="1"/>
  <c r="IV127" i="1" a="1"/>
  <c r="IV127" i="1" s="1"/>
  <c r="IV128" i="1" a="1"/>
  <c r="IV128" i="1" s="1"/>
  <c r="YI118" i="1" a="1"/>
  <c r="YI118" i="1" s="1"/>
  <c r="YI119" i="1" a="1"/>
  <c r="YI119" i="1" s="1"/>
  <c r="YI120" i="1" a="1"/>
  <c r="YI120" i="1" s="1"/>
  <c r="YI121" i="1" a="1"/>
  <c r="YI121" i="1" s="1"/>
  <c r="YI122" i="1" a="1"/>
  <c r="YI122" i="1" s="1"/>
  <c r="YI123" i="1" a="1"/>
  <c r="YI123" i="1" s="1"/>
  <c r="YI124" i="1" a="1"/>
  <c r="YI124" i="1" s="1"/>
  <c r="YI125" i="1" a="1"/>
  <c r="YI125" i="1" s="1"/>
  <c r="YI126" i="1" a="1"/>
  <c r="YI126" i="1" s="1"/>
  <c r="YI127" i="1" a="1"/>
  <c r="YI127" i="1" s="1"/>
  <c r="YI128" i="1" a="1"/>
  <c r="YI128" i="1" s="1"/>
  <c r="XA118" i="1" a="1"/>
  <c r="XA118" i="1" s="1"/>
  <c r="XA119" i="1" a="1"/>
  <c r="XA119" i="1" s="1"/>
  <c r="XA120" i="1" a="1"/>
  <c r="XA120" i="1" s="1"/>
  <c r="XA121" i="1" a="1"/>
  <c r="XA121" i="1" s="1"/>
  <c r="XA122" i="1" a="1"/>
  <c r="XA122" i="1" s="1"/>
  <c r="XA123" i="1" a="1"/>
  <c r="XA123" i="1" s="1"/>
  <c r="XA124" i="1" a="1"/>
  <c r="XA124" i="1" s="1"/>
  <c r="XA125" i="1" a="1"/>
  <c r="XA125" i="1" s="1"/>
  <c r="XA126" i="1" a="1"/>
  <c r="XA126" i="1" s="1"/>
  <c r="XA127" i="1" a="1"/>
  <c r="XA127" i="1" s="1"/>
  <c r="XA128" i="1" a="1"/>
  <c r="XA128" i="1" s="1"/>
  <c r="HO118" i="1" a="1"/>
  <c r="HO118" i="1" s="1"/>
  <c r="HO119" i="1" a="1"/>
  <c r="HO119" i="1" s="1"/>
  <c r="HO120" i="1" a="1"/>
  <c r="HO120" i="1" s="1"/>
  <c r="HO121" i="1" a="1"/>
  <c r="HO121" i="1" s="1"/>
  <c r="HO122" i="1" a="1"/>
  <c r="HO122" i="1" s="1"/>
  <c r="HO123" i="1" a="1"/>
  <c r="HO123" i="1" s="1"/>
  <c r="HO124" i="1" a="1"/>
  <c r="HO124" i="1" s="1"/>
  <c r="HO125" i="1" a="1"/>
  <c r="HO125" i="1" s="1"/>
  <c r="HO126" i="1" a="1"/>
  <c r="HO126" i="1" s="1"/>
  <c r="HO127" i="1" a="1"/>
  <c r="HO127" i="1" s="1"/>
  <c r="HO128" i="1" a="1"/>
  <c r="HO128" i="1" s="1"/>
  <c r="XT118" i="1" a="1"/>
  <c r="XT118" i="1" s="1"/>
  <c r="XT119" i="1" a="1"/>
  <c r="XT119" i="1" s="1"/>
  <c r="XT120" i="1" a="1"/>
  <c r="XT120" i="1" s="1"/>
  <c r="XT121" i="1" a="1"/>
  <c r="XT121" i="1" s="1"/>
  <c r="XT122" i="1" a="1"/>
  <c r="XT122" i="1" s="1"/>
  <c r="XT123" i="1" a="1"/>
  <c r="XT123" i="1" s="1"/>
  <c r="XT124" i="1" a="1"/>
  <c r="XT124" i="1" s="1"/>
  <c r="XT125" i="1" a="1"/>
  <c r="XT125" i="1" s="1"/>
  <c r="XT126" i="1" a="1"/>
  <c r="XT126" i="1" s="1"/>
  <c r="XT127" i="1" a="1"/>
  <c r="XT127" i="1" s="1"/>
  <c r="XT128" i="1" a="1"/>
  <c r="XT128" i="1" s="1"/>
  <c r="YM118" i="1" a="1"/>
  <c r="YM118" i="1" s="1"/>
  <c r="YM119" i="1" a="1"/>
  <c r="YM119" i="1" s="1"/>
  <c r="YM120" i="1" a="1"/>
  <c r="YM120" i="1" s="1"/>
  <c r="YM121" i="1" a="1"/>
  <c r="YM121" i="1" s="1"/>
  <c r="YM122" i="1" a="1"/>
  <c r="YM122" i="1" s="1"/>
  <c r="YM123" i="1" a="1"/>
  <c r="YM123" i="1" s="1"/>
  <c r="YM124" i="1" a="1"/>
  <c r="YM124" i="1" s="1"/>
  <c r="YM125" i="1" a="1"/>
  <c r="YM125" i="1" s="1"/>
  <c r="YM126" i="1" a="1"/>
  <c r="YM126" i="1" s="1"/>
  <c r="YM127" i="1" a="1"/>
  <c r="YM127" i="1" s="1"/>
  <c r="YM128" i="1" a="1"/>
  <c r="YM128" i="1" s="1"/>
  <c r="WL118" i="1" a="1"/>
  <c r="WL118" i="1" s="1"/>
  <c r="WL119" i="1" a="1"/>
  <c r="WL119" i="1" s="1"/>
  <c r="WL120" i="1" a="1"/>
  <c r="WL120" i="1" s="1"/>
  <c r="WL121" i="1" a="1"/>
  <c r="WL121" i="1" s="1"/>
  <c r="WL122" i="1" a="1"/>
  <c r="WL122" i="1" s="1"/>
  <c r="WL123" i="1" a="1"/>
  <c r="WL123" i="1" s="1"/>
  <c r="WL124" i="1" a="1"/>
  <c r="WL124" i="1" s="1"/>
  <c r="WL125" i="1" a="1"/>
  <c r="WL125" i="1" s="1"/>
  <c r="WL126" i="1" a="1"/>
  <c r="WL126" i="1" s="1"/>
  <c r="WL127" i="1" a="1"/>
  <c r="WL127" i="1" s="1"/>
  <c r="WL128" i="1" a="1"/>
  <c r="WL128" i="1" s="1"/>
  <c r="HU118" i="1" a="1"/>
  <c r="HU118" i="1" s="1"/>
  <c r="HU119" i="1" a="1"/>
  <c r="HU119" i="1" s="1"/>
  <c r="HU120" i="1" a="1"/>
  <c r="HU120" i="1" s="1"/>
  <c r="HU121" i="1" a="1"/>
  <c r="HU121" i="1" s="1"/>
  <c r="HU122" i="1" a="1"/>
  <c r="HU122" i="1" s="1"/>
  <c r="HU123" i="1" a="1"/>
  <c r="HU123" i="1" s="1"/>
  <c r="HU124" i="1" a="1"/>
  <c r="HU124" i="1" s="1"/>
  <c r="HU125" i="1" a="1"/>
  <c r="HU125" i="1" s="1"/>
  <c r="HU126" i="1" a="1"/>
  <c r="HU126" i="1" s="1"/>
  <c r="HU127" i="1" a="1"/>
  <c r="HU127" i="1" s="1"/>
  <c r="HU128" i="1" a="1"/>
  <c r="HU128" i="1" s="1"/>
  <c r="BG117" i="1" a="1"/>
  <c r="BG117" i="1" s="1"/>
  <c r="AEN118" i="1" a="1"/>
  <c r="AEN118" i="1" s="1"/>
  <c r="AEN119" i="1" a="1"/>
  <c r="AEN119" i="1" s="1"/>
  <c r="AEN120" i="1" a="1"/>
  <c r="AEN120" i="1" s="1"/>
  <c r="AEN121" i="1" a="1"/>
  <c r="AEN121" i="1" s="1"/>
  <c r="AEN122" i="1" a="1"/>
  <c r="AEN122" i="1" s="1"/>
  <c r="AEN123" i="1" a="1"/>
  <c r="AEN123" i="1" s="1"/>
  <c r="AEN124" i="1" a="1"/>
  <c r="AEN124" i="1" s="1"/>
  <c r="AEN125" i="1" a="1"/>
  <c r="AEN125" i="1" s="1"/>
  <c r="AEN126" i="1" a="1"/>
  <c r="AEN126" i="1" s="1"/>
  <c r="AEN127" i="1" a="1"/>
  <c r="AEN127" i="1" s="1"/>
  <c r="AEN128" i="1" a="1"/>
  <c r="AEN128" i="1" s="1"/>
  <c r="ZU118" i="1" a="1"/>
  <c r="ZU118" i="1" s="1"/>
  <c r="ZU119" i="1" a="1"/>
  <c r="ZU119" i="1" s="1"/>
  <c r="ZU120" i="1" a="1"/>
  <c r="ZU120" i="1" s="1"/>
  <c r="ZU121" i="1" a="1"/>
  <c r="ZU121" i="1" s="1"/>
  <c r="ZU122" i="1" a="1"/>
  <c r="ZU122" i="1" s="1"/>
  <c r="ZU123" i="1" a="1"/>
  <c r="ZU123" i="1" s="1"/>
  <c r="ZU124" i="1" a="1"/>
  <c r="ZU124" i="1" s="1"/>
  <c r="ZU125" i="1" a="1"/>
  <c r="ZU125" i="1" s="1"/>
  <c r="ZU126" i="1" a="1"/>
  <c r="ZU126" i="1" s="1"/>
  <c r="ZU127" i="1" a="1"/>
  <c r="ZU127" i="1" s="1"/>
  <c r="ZU128" i="1" a="1"/>
  <c r="ZU128" i="1" s="1"/>
  <c r="XS118" i="1" a="1"/>
  <c r="XS118" i="1" s="1"/>
  <c r="XS119" i="1" a="1"/>
  <c r="XS119" i="1" s="1"/>
  <c r="XS120" i="1" a="1"/>
  <c r="XS120" i="1" s="1"/>
  <c r="XS121" i="1" a="1"/>
  <c r="XS121" i="1" s="1"/>
  <c r="XS122" i="1" a="1"/>
  <c r="XS122" i="1" s="1"/>
  <c r="XS123" i="1" a="1"/>
  <c r="XS123" i="1" s="1"/>
  <c r="XS124" i="1" a="1"/>
  <c r="XS124" i="1" s="1"/>
  <c r="XS125" i="1" a="1"/>
  <c r="XS125" i="1" s="1"/>
  <c r="XS126" i="1" a="1"/>
  <c r="XS126" i="1" s="1"/>
  <c r="XS127" i="1" a="1"/>
  <c r="XS127" i="1" s="1"/>
  <c r="XS128" i="1" a="1"/>
  <c r="XS128" i="1" s="1"/>
  <c r="YW50" i="1" a="1"/>
  <c r="YW50" i="1" s="1"/>
  <c r="YW51" i="1" s="1" a="1"/>
  <c r="YW51" i="1" s="1"/>
  <c r="YW52" i="1" s="1" a="1"/>
  <c r="YW52" i="1" s="1"/>
  <c r="YS50" i="1" a="1"/>
  <c r="YS50" i="1" s="1"/>
  <c r="YS85" i="1" a="1"/>
  <c r="YS85" i="1" s="1"/>
  <c r="YW53" i="1" a="1"/>
  <c r="YW53" i="1" s="1"/>
  <c r="YW54" i="1" s="1" a="1"/>
  <c r="YW54" i="1" s="1"/>
  <c r="AAV50" i="1" a="1"/>
  <c r="AAV50" i="1" s="1"/>
  <c r="AAV53" i="1" s="1" a="1"/>
  <c r="AAV53" i="1" s="1"/>
  <c r="AAV54" i="1" s="1" a="1"/>
  <c r="AAV54" i="1" s="1"/>
  <c r="Z50" i="1" a="1"/>
  <c r="Z50" i="1" s="1"/>
  <c r="AA50" i="1" s="1"/>
  <c r="FA85" i="1" a="1"/>
  <c r="FA85" i="1" s="1"/>
  <c r="FA106" i="1" s="1" a="1"/>
  <c r="FA106" i="1" s="1"/>
  <c r="FD50" i="1" a="1"/>
  <c r="FD50" i="1" s="1"/>
  <c r="FD53" i="1" s="1" a="1"/>
  <c r="FD53" i="1" s="1"/>
  <c r="FD54" i="1" s="1" a="1"/>
  <c r="FD54" i="1" s="1"/>
  <c r="FA50" i="1" a="1"/>
  <c r="FA50" i="1" s="1"/>
  <c r="ER50" i="1" a="1"/>
  <c r="ER50" i="1" s="1"/>
  <c r="ER53" i="1" s="1" a="1"/>
  <c r="ER53" i="1" s="1"/>
  <c r="ER54" i="1" s="1" a="1"/>
  <c r="ER54" i="1" s="1"/>
  <c r="DB50" i="1" a="1"/>
  <c r="DB50" i="1" s="1"/>
  <c r="DB85" i="1" a="1"/>
  <c r="DB85" i="1" s="1"/>
  <c r="ZK50" i="1" a="1"/>
  <c r="ZK50" i="1" s="1"/>
  <c r="ZM50" i="1" a="1"/>
  <c r="ZM50" i="1" s="1"/>
  <c r="ZL50" i="1" a="1"/>
  <c r="ZL50" i="1" s="1"/>
  <c r="EQ50" i="1" a="1"/>
  <c r="EQ50" i="1" s="1"/>
  <c r="HX85" i="1" a="1"/>
  <c r="HX85" i="1" s="1"/>
  <c r="HX106" i="1" s="1" a="1"/>
  <c r="HX106" i="1" s="1"/>
  <c r="EJ50" i="1" a="1"/>
  <c r="EJ50" i="1" s="1"/>
  <c r="EI50" i="1" a="1"/>
  <c r="EI50" i="1" s="1"/>
  <c r="EM50" i="1" a="1"/>
  <c r="EM50" i="1" s="1"/>
  <c r="EL50" i="1" a="1"/>
  <c r="EL50" i="1" s="1"/>
  <c r="EK50" i="1" a="1"/>
  <c r="EK50" i="1" s="1"/>
  <c r="EH50" i="1" a="1"/>
  <c r="EH50" i="1" s="1"/>
  <c r="HT85" i="1" a="1"/>
  <c r="HT85" i="1" s="1"/>
  <c r="HT106" i="1" s="1" a="1"/>
  <c r="HT106" i="1" s="1"/>
  <c r="YT93" i="1"/>
  <c r="YT92" i="1"/>
  <c r="XV50" i="1" a="1"/>
  <c r="XV50" i="1" s="1"/>
  <c r="XV85" i="1" a="1"/>
  <c r="XV85" i="1" s="1"/>
  <c r="XU50" i="1" a="1"/>
  <c r="XU50" i="1" s="1"/>
  <c r="XU85" i="1" a="1"/>
  <c r="XU85" i="1" s="1"/>
  <c r="XR50" i="1" a="1"/>
  <c r="XR50" i="1" s="1"/>
  <c r="XR85" i="1" a="1"/>
  <c r="XR85" i="1" s="1"/>
  <c r="XT50" i="1" a="1"/>
  <c r="XT50" i="1" s="1"/>
  <c r="XT85" i="1" a="1"/>
  <c r="XT85" i="1" s="1"/>
  <c r="XS50" i="1" a="1"/>
  <c r="XS50" i="1" s="1"/>
  <c r="XS85" i="1" a="1"/>
  <c r="XS85" i="1" s="1"/>
  <c r="HT50" i="1" a="1"/>
  <c r="HT50" i="1" s="1"/>
  <c r="HT55" i="1" s="1" a="1"/>
  <c r="HT55" i="1" s="1"/>
  <c r="HT56" i="1" s="1" a="1"/>
  <c r="HT56" i="1" s="1"/>
  <c r="HR50" i="1" a="1"/>
  <c r="HR50" i="1" s="1"/>
  <c r="HS50" i="1" a="1"/>
  <c r="HS50" i="1" s="1"/>
  <c r="HR85" i="1" a="1"/>
  <c r="HR85" i="1" s="1"/>
  <c r="HS85" i="1" a="1"/>
  <c r="HS85" i="1" s="1"/>
  <c r="IH50" i="1" a="1"/>
  <c r="IH50" i="1" s="1"/>
  <c r="IH55" i="1" s="1" a="1"/>
  <c r="IH55" i="1" s="1"/>
  <c r="IH56" i="1" s="1" a="1"/>
  <c r="IH56" i="1" s="1"/>
  <c r="HX50" i="1" a="1"/>
  <c r="HX50" i="1" s="1"/>
  <c r="IH85" i="1" a="1"/>
  <c r="IH85" i="1" s="1"/>
  <c r="EG50" i="1" a="1"/>
  <c r="EG50" i="1" s="1"/>
  <c r="EF50" i="1" a="1"/>
  <c r="EF50" i="1" s="1"/>
  <c r="XJ50" i="1" a="1"/>
  <c r="XJ50" i="1" s="1"/>
  <c r="XJ53" i="1" s="1" a="1"/>
  <c r="XJ53" i="1" s="1"/>
  <c r="XJ54" i="1" s="1" a="1"/>
  <c r="XJ54" i="1" s="1"/>
  <c r="M50" i="1" a="1"/>
  <c r="M50" i="1" s="1"/>
  <c r="C93" i="1"/>
  <c r="C92" i="1"/>
  <c r="AAT50" i="1" a="1"/>
  <c r="AAT50" i="1" s="1"/>
  <c r="AAS50" i="1" a="1"/>
  <c r="AAS50" i="1" s="1"/>
  <c r="AAR50" i="1" a="1"/>
  <c r="AAR50" i="1" s="1"/>
  <c r="YV50" i="1" a="1"/>
  <c r="YV50" i="1" s="1"/>
  <c r="AAO50" i="1" a="1"/>
  <c r="AAO50" i="1" s="1"/>
  <c r="AAN50" i="1" a="1"/>
  <c r="AAN50" i="1" s="1"/>
  <c r="AAY50" i="1" a="1"/>
  <c r="AAY50" i="1" s="1"/>
  <c r="AAX50" i="1" a="1"/>
  <c r="AAX50" i="1" s="1"/>
  <c r="AAW50" i="1" a="1"/>
  <c r="AAW50" i="1" s="1"/>
  <c r="AAZ50" i="1" a="1"/>
  <c r="AAZ50" i="1" s="1"/>
  <c r="AAU50" i="1" a="1"/>
  <c r="AAU50" i="1" s="1"/>
  <c r="AAQ50" i="1" a="1"/>
  <c r="AAQ50" i="1" s="1"/>
  <c r="AAP50" i="1" a="1"/>
  <c r="AAP50" i="1" s="1"/>
  <c r="GC93" i="1"/>
  <c r="GD93" i="1"/>
  <c r="GE93" i="1"/>
  <c r="GA93" i="1"/>
  <c r="GB93" i="1"/>
  <c r="L95" i="1" a="1"/>
  <c r="L95" i="1" s="1"/>
  <c r="GN95" i="1" s="1" a="1"/>
  <c r="GN95" i="1" s="1"/>
  <c r="VJ93" i="1"/>
  <c r="GF93" i="1"/>
  <c r="GG93" i="1"/>
  <c r="GH93" i="1"/>
  <c r="GI93" i="1"/>
  <c r="GJ93" i="1"/>
  <c r="GK93" i="1"/>
  <c r="GL93" i="1"/>
  <c r="GM93" i="1"/>
  <c r="D93" i="1"/>
  <c r="PY85" i="1"/>
  <c r="PY86" i="1"/>
  <c r="PY87" i="1"/>
  <c r="PY88" i="1"/>
  <c r="PY89" i="1"/>
  <c r="PY90" i="1"/>
  <c r="PY91" i="1"/>
  <c r="PY92" i="1"/>
  <c r="PY93" i="1"/>
  <c r="PY94" i="1"/>
  <c r="PY95" i="1"/>
  <c r="PY96" i="1"/>
  <c r="PY97" i="1"/>
  <c r="PY98" i="1"/>
  <c r="PY99" i="1"/>
  <c r="PY100" i="1"/>
  <c r="PY101" i="1"/>
  <c r="PY102" i="1"/>
  <c r="PY103" i="1"/>
  <c r="PY104" i="1"/>
  <c r="PY105" i="1"/>
  <c r="PY106" i="1"/>
  <c r="PY107" i="1"/>
  <c r="PY108" i="1"/>
  <c r="GH92" i="1"/>
  <c r="GL92" i="1"/>
  <c r="VJ92" i="1"/>
  <c r="GM92" i="1"/>
  <c r="D92" i="1"/>
  <c r="GF92" i="1"/>
  <c r="GG92" i="1"/>
  <c r="GI92" i="1"/>
  <c r="L94" i="1" a="1"/>
  <c r="L94" i="1" s="1"/>
  <c r="GN94" i="1" s="1" a="1"/>
  <c r="GN94" i="1" s="1"/>
  <c r="GK92" i="1"/>
  <c r="GJ92" i="1"/>
  <c r="GD92" i="1"/>
  <c r="GE92" i="1"/>
  <c r="GC92" i="1"/>
  <c r="GB92" i="1"/>
  <c r="GA92" i="1"/>
  <c r="UW50" i="1" a="1"/>
  <c r="UW50" i="1" s="1"/>
  <c r="UG50" i="1" a="1"/>
  <c r="UG50" i="1" s="1"/>
  <c r="TQ50" i="1" a="1"/>
  <c r="TQ50" i="1" s="1"/>
  <c r="TA50" i="1" a="1"/>
  <c r="TA50" i="1" s="1"/>
  <c r="SK50" i="1" a="1"/>
  <c r="SK50" i="1" s="1"/>
  <c r="RU50" i="1" a="1"/>
  <c r="RU50" i="1" s="1"/>
  <c r="RE50" i="1" a="1"/>
  <c r="RE50" i="1" s="1"/>
  <c r="QO50" i="1" a="1"/>
  <c r="QO50" i="1" s="1"/>
  <c r="PY50" i="1" a="1"/>
  <c r="PY50" i="1" s="1"/>
  <c r="PI50" i="1" a="1"/>
  <c r="PI50" i="1" s="1"/>
  <c r="OS50" i="1" a="1"/>
  <c r="OS50" i="1" s="1"/>
  <c r="OC50" i="1" a="1"/>
  <c r="OC50" i="1" s="1"/>
  <c r="NM50" i="1" a="1"/>
  <c r="NM50" i="1" s="1"/>
  <c r="MW50" i="1" a="1"/>
  <c r="MW50" i="1" s="1"/>
  <c r="UU50" i="1" a="1"/>
  <c r="UU50" i="1" s="1"/>
  <c r="UE50" i="1" a="1"/>
  <c r="UE50" i="1" s="1"/>
  <c r="TO50" i="1" a="1"/>
  <c r="TO50" i="1" s="1"/>
  <c r="SY50" i="1" a="1"/>
  <c r="SY50" i="1" s="1"/>
  <c r="SI50" i="1" a="1"/>
  <c r="SI50" i="1" s="1"/>
  <c r="RS50" i="1" a="1"/>
  <c r="RS50" i="1" s="1"/>
  <c r="RC50" i="1" a="1"/>
  <c r="RC50" i="1" s="1"/>
  <c r="QM50" i="1" a="1"/>
  <c r="QM50" i="1" s="1"/>
  <c r="PW50" i="1" a="1"/>
  <c r="PW50" i="1" s="1"/>
  <c r="PG50" i="1" a="1"/>
  <c r="PG50" i="1" s="1"/>
  <c r="OQ50" i="1" a="1"/>
  <c r="OQ50" i="1" s="1"/>
  <c r="OA50" i="1" a="1"/>
  <c r="OA50" i="1" s="1"/>
  <c r="NK50" i="1" a="1"/>
  <c r="NK50" i="1" s="1"/>
  <c r="MU50" i="1" a="1"/>
  <c r="MU50" i="1" s="1"/>
  <c r="UX50" i="1" a="1"/>
  <c r="UX50" i="1" s="1"/>
  <c r="TL50" i="1" a="1"/>
  <c r="TL50" i="1" s="1"/>
  <c r="ST50" i="1" a="1"/>
  <c r="ST50" i="1" s="1"/>
  <c r="SB50" i="1" a="1"/>
  <c r="SB50" i="1" s="1"/>
  <c r="RJ50" i="1" a="1"/>
  <c r="RJ50" i="1" s="1"/>
  <c r="QR50" i="1" a="1"/>
  <c r="QR50" i="1" s="1"/>
  <c r="PZ50" i="1" a="1"/>
  <c r="PZ50" i="1" s="1"/>
  <c r="ON50" i="1" a="1"/>
  <c r="ON50" i="1" s="1"/>
  <c r="NV50" i="1" a="1"/>
  <c r="NV50" i="1" s="1"/>
  <c r="ND50" i="1" a="1"/>
  <c r="ND50" i="1" s="1"/>
  <c r="UD50" i="1" a="1"/>
  <c r="UD50" i="1" s="1"/>
  <c r="PF50" i="1" a="1"/>
  <c r="PF50" i="1" s="1"/>
  <c r="UC50" i="1" a="1"/>
  <c r="UC50" i="1" s="1"/>
  <c r="TK50" i="1" a="1"/>
  <c r="TK50" i="1" s="1"/>
  <c r="SS50" i="1" a="1"/>
  <c r="SS50" i="1" s="1"/>
  <c r="SA50" i="1" a="1"/>
  <c r="SA50" i="1" s="1"/>
  <c r="RI50" i="1" a="1"/>
  <c r="RI50" i="1" s="1"/>
  <c r="QQ50" i="1" a="1"/>
  <c r="QQ50" i="1" s="1"/>
  <c r="PE50" i="1" a="1"/>
  <c r="PE50" i="1" s="1"/>
  <c r="OM50" i="1" a="1"/>
  <c r="OM50" i="1" s="1"/>
  <c r="NU50" i="1" a="1"/>
  <c r="NU50" i="1" s="1"/>
  <c r="NC50" i="1" a="1"/>
  <c r="NC50" i="1" s="1"/>
  <c r="UV50" i="1" a="1"/>
  <c r="UV50" i="1" s="1"/>
  <c r="PX50" i="1" a="1"/>
  <c r="PX50" i="1" s="1"/>
  <c r="UB50" i="1" a="1"/>
  <c r="UB50" i="1" s="1"/>
  <c r="TJ50" i="1" a="1"/>
  <c r="TJ50" i="1" s="1"/>
  <c r="SR50" i="1" a="1"/>
  <c r="SR50" i="1" s="1"/>
  <c r="RZ50" i="1" a="1"/>
  <c r="RZ50" i="1" s="1"/>
  <c r="RH50" i="1" a="1"/>
  <c r="RH50" i="1" s="1"/>
  <c r="QP50" i="1" a="1"/>
  <c r="QP50" i="1" s="1"/>
  <c r="PD50" i="1" a="1"/>
  <c r="PD50" i="1" s="1"/>
  <c r="OL50" i="1" a="1"/>
  <c r="OL50" i="1" s="1"/>
  <c r="NT50" i="1" a="1"/>
  <c r="NT50" i="1" s="1"/>
  <c r="NB50" i="1" a="1"/>
  <c r="NB50" i="1" s="1"/>
  <c r="UT50" i="1" a="1"/>
  <c r="UT50" i="1" s="1"/>
  <c r="PV50" i="1" a="1"/>
  <c r="PV50" i="1" s="1"/>
  <c r="US50" i="1" a="1"/>
  <c r="US50" i="1" s="1"/>
  <c r="UA50" i="1" a="1"/>
  <c r="UA50" i="1" s="1"/>
  <c r="TI50" i="1" a="1"/>
  <c r="TI50" i="1" s="1"/>
  <c r="SQ50" i="1" a="1"/>
  <c r="SQ50" i="1" s="1"/>
  <c r="RY50" i="1" a="1"/>
  <c r="RY50" i="1" s="1"/>
  <c r="RG50" i="1" a="1"/>
  <c r="RG50" i="1" s="1"/>
  <c r="PU50" i="1" a="1"/>
  <c r="PU50" i="1" s="1"/>
  <c r="PC50" i="1" a="1"/>
  <c r="PC50" i="1" s="1"/>
  <c r="OK50" i="1" a="1"/>
  <c r="OK50" i="1" s="1"/>
  <c r="NS50" i="1" a="1"/>
  <c r="NS50" i="1" s="1"/>
  <c r="NA50" i="1" a="1"/>
  <c r="NA50" i="1" s="1"/>
  <c r="QN50" i="1" a="1"/>
  <c r="QN50" i="1" s="1"/>
  <c r="UR50" i="1" a="1"/>
  <c r="UR50" i="1" s="1"/>
  <c r="TZ50" i="1" a="1"/>
  <c r="TZ50" i="1" s="1"/>
  <c r="TH50" i="1" a="1"/>
  <c r="TH50" i="1" s="1"/>
  <c r="SP50" i="1" a="1"/>
  <c r="SP50" i="1" s="1"/>
  <c r="RX50" i="1" a="1"/>
  <c r="RX50" i="1" s="1"/>
  <c r="RF50" i="1" a="1"/>
  <c r="RF50" i="1" s="1"/>
  <c r="PT50" i="1" a="1"/>
  <c r="PT50" i="1" s="1"/>
  <c r="PB50" i="1" a="1"/>
  <c r="PB50" i="1" s="1"/>
  <c r="OJ50" i="1" a="1"/>
  <c r="OJ50" i="1" s="1"/>
  <c r="NR50" i="1" a="1"/>
  <c r="NR50" i="1" s="1"/>
  <c r="MZ50" i="1" a="1"/>
  <c r="MZ50" i="1" s="1"/>
  <c r="QL50" i="1" a="1"/>
  <c r="QL50" i="1" s="1"/>
  <c r="VI50" i="1" a="1"/>
  <c r="VI50" i="1" s="1"/>
  <c r="UQ50" i="1" a="1"/>
  <c r="UQ50" i="1" s="1"/>
  <c r="TY50" i="1" a="1"/>
  <c r="TY50" i="1" s="1"/>
  <c r="TG50" i="1" a="1"/>
  <c r="TG50" i="1" s="1"/>
  <c r="SO50" i="1" a="1"/>
  <c r="SO50" i="1" s="1"/>
  <c r="RW50" i="1" a="1"/>
  <c r="RW50" i="1" s="1"/>
  <c r="QK50" i="1" a="1"/>
  <c r="QK50" i="1" s="1"/>
  <c r="PS50" i="1" a="1"/>
  <c r="PS50" i="1" s="1"/>
  <c r="PA50" i="1" a="1"/>
  <c r="PA50" i="1" s="1"/>
  <c r="OI50" i="1" a="1"/>
  <c r="OI50" i="1" s="1"/>
  <c r="NQ50" i="1" a="1"/>
  <c r="NQ50" i="1" s="1"/>
  <c r="MY50" i="1" a="1"/>
  <c r="MY50" i="1" s="1"/>
  <c r="RD50" i="1" a="1"/>
  <c r="RD50" i="1" s="1"/>
  <c r="VH50" i="1" a="1"/>
  <c r="VH50" i="1" s="1"/>
  <c r="UP50" i="1" a="1"/>
  <c r="UP50" i="1" s="1"/>
  <c r="TX50" i="1" a="1"/>
  <c r="TX50" i="1" s="1"/>
  <c r="TF50" i="1" a="1"/>
  <c r="TF50" i="1" s="1"/>
  <c r="SN50" i="1" a="1"/>
  <c r="SN50" i="1" s="1"/>
  <c r="RV50" i="1" a="1"/>
  <c r="RV50" i="1" s="1"/>
  <c r="QJ50" i="1" a="1"/>
  <c r="QJ50" i="1" s="1"/>
  <c r="PR50" i="1" a="1"/>
  <c r="PR50" i="1" s="1"/>
  <c r="OZ50" i="1" a="1"/>
  <c r="OZ50" i="1" s="1"/>
  <c r="OH50" i="1" a="1"/>
  <c r="OH50" i="1" s="1"/>
  <c r="NP50" i="1" a="1"/>
  <c r="NP50" i="1" s="1"/>
  <c r="MX50" i="1" a="1"/>
  <c r="MX50" i="1" s="1"/>
  <c r="RB50" i="1" a="1"/>
  <c r="RB50" i="1" s="1"/>
  <c r="VG50" i="1" a="1"/>
  <c r="VG50" i="1" s="1"/>
  <c r="UO50" i="1" a="1"/>
  <c r="UO50" i="1" s="1"/>
  <c r="TW50" i="1" a="1"/>
  <c r="TW50" i="1" s="1"/>
  <c r="TE50" i="1" a="1"/>
  <c r="TE50" i="1" s="1"/>
  <c r="SM50" i="1" a="1"/>
  <c r="SM50" i="1" s="1"/>
  <c r="RA50" i="1" a="1"/>
  <c r="RA50" i="1" s="1"/>
  <c r="QI50" i="1" a="1"/>
  <c r="QI50" i="1" s="1"/>
  <c r="RT50" i="1" a="1"/>
  <c r="RT50" i="1" s="1"/>
  <c r="VF50" i="1" a="1"/>
  <c r="VF50" i="1" s="1"/>
  <c r="UN50" i="1" a="1"/>
  <c r="UN50" i="1" s="1"/>
  <c r="TV50" i="1" a="1"/>
  <c r="TV50" i="1" s="1"/>
  <c r="TD50" i="1" a="1"/>
  <c r="TD50" i="1" s="1"/>
  <c r="SL50" i="1" a="1"/>
  <c r="SL50" i="1" s="1"/>
  <c r="RR50" i="1" a="1"/>
  <c r="RR50" i="1" s="1"/>
  <c r="VE50" i="1" a="1"/>
  <c r="VE50" i="1" s="1"/>
  <c r="UM50" i="1" a="1"/>
  <c r="UM50" i="1" s="1"/>
  <c r="TU50" i="1" a="1"/>
  <c r="TU50" i="1" s="1"/>
  <c r="TC50" i="1" a="1"/>
  <c r="TC50" i="1" s="1"/>
  <c r="RQ50" i="1" a="1"/>
  <c r="RQ50" i="1" s="1"/>
  <c r="QY50" i="1" a="1"/>
  <c r="QY50" i="1" s="1"/>
  <c r="SJ50" i="1" a="1"/>
  <c r="SJ50" i="1" s="1"/>
  <c r="VD50" i="1" a="1"/>
  <c r="VD50" i="1" s="1"/>
  <c r="UL50" i="1" a="1"/>
  <c r="UL50" i="1" s="1"/>
  <c r="TT50" i="1" a="1"/>
  <c r="TT50" i="1" s="1"/>
  <c r="TB50" i="1" a="1"/>
  <c r="TB50" i="1" s="1"/>
  <c r="RP50" i="1" a="1"/>
  <c r="RP50" i="1" s="1"/>
  <c r="QX50" i="1" a="1"/>
  <c r="QX50" i="1" s="1"/>
  <c r="SH50" i="1" a="1"/>
  <c r="SH50" i="1" s="1"/>
  <c r="VC50" i="1" a="1"/>
  <c r="VC50" i="1" s="1"/>
  <c r="UK50" i="1" a="1"/>
  <c r="UK50" i="1" s="1"/>
  <c r="TS50" i="1" a="1"/>
  <c r="TS50" i="1" s="1"/>
  <c r="SG50" i="1" a="1"/>
  <c r="SG50" i="1" s="1"/>
  <c r="RO50" i="1" a="1"/>
  <c r="RO50" i="1" s="1"/>
  <c r="QW50" i="1" a="1"/>
  <c r="QW50" i="1" s="1"/>
  <c r="SZ50" i="1" a="1"/>
  <c r="SZ50" i="1" s="1"/>
  <c r="VB50" i="1" a="1"/>
  <c r="VB50" i="1" s="1"/>
  <c r="UJ50" i="1" a="1"/>
  <c r="UJ50" i="1" s="1"/>
  <c r="TR50" i="1" a="1"/>
  <c r="TR50" i="1" s="1"/>
  <c r="SF50" i="1" a="1"/>
  <c r="SF50" i="1" s="1"/>
  <c r="RN50" i="1" a="1"/>
  <c r="RN50" i="1" s="1"/>
  <c r="QV50" i="1" a="1"/>
  <c r="QV50" i="1" s="1"/>
  <c r="SX50" i="1" a="1"/>
  <c r="SX50" i="1" s="1"/>
  <c r="VA50" i="1" a="1"/>
  <c r="VA50" i="1" s="1"/>
  <c r="UI50" i="1" a="1"/>
  <c r="UI50" i="1" s="1"/>
  <c r="SW50" i="1" a="1"/>
  <c r="SW50" i="1" s="1"/>
  <c r="SE50" i="1" a="1"/>
  <c r="SE50" i="1" s="1"/>
  <c r="RM50" i="1" a="1"/>
  <c r="RM50" i="1" s="1"/>
  <c r="QU50" i="1" a="1"/>
  <c r="QU50" i="1" s="1"/>
  <c r="TP50" i="1" a="1"/>
  <c r="TP50" i="1" s="1"/>
  <c r="UZ50" i="1" a="1"/>
  <c r="UZ50" i="1" s="1"/>
  <c r="UH50" i="1" a="1"/>
  <c r="UH50" i="1" s="1"/>
  <c r="SV50" i="1" a="1"/>
  <c r="SV50" i="1" s="1"/>
  <c r="SD50" i="1" a="1"/>
  <c r="SD50" i="1" s="1"/>
  <c r="RL50" i="1" a="1"/>
  <c r="RL50" i="1" s="1"/>
  <c r="QT50" i="1" a="1"/>
  <c r="QT50" i="1" s="1"/>
  <c r="TN50" i="1" a="1"/>
  <c r="TN50" i="1" s="1"/>
  <c r="PP50" i="1" a="1"/>
  <c r="PP50" i="1" s="1"/>
  <c r="OO50" i="1" a="1"/>
  <c r="OO50" i="1" s="1"/>
  <c r="NG50" i="1" a="1"/>
  <c r="NG50" i="1" s="1"/>
  <c r="UY50" i="1" a="1"/>
  <c r="UY50" i="1" s="1"/>
  <c r="PO50" i="1" a="1"/>
  <c r="PO50" i="1" s="1"/>
  <c r="OG50" i="1" a="1"/>
  <c r="OG50" i="1" s="1"/>
  <c r="NF50" i="1" a="1"/>
  <c r="NF50" i="1" s="1"/>
  <c r="PN50" i="1" a="1"/>
  <c r="PN50" i="1" s="1"/>
  <c r="OF50" i="1" a="1"/>
  <c r="OF50" i="1" s="1"/>
  <c r="NE50" i="1" a="1"/>
  <c r="NE50" i="1" s="1"/>
  <c r="UF50" i="1" a="1"/>
  <c r="UF50" i="1" s="1"/>
  <c r="TM50" i="1" a="1"/>
  <c r="TM50" i="1" s="1"/>
  <c r="PM50" i="1" a="1"/>
  <c r="PM50" i="1" s="1"/>
  <c r="OE50" i="1" a="1"/>
  <c r="OE50" i="1" s="1"/>
  <c r="MV50" i="1" a="1"/>
  <c r="MV50" i="1" s="1"/>
  <c r="SU50" i="1" a="1"/>
  <c r="SU50" i="1" s="1"/>
  <c r="PL50" i="1" a="1"/>
  <c r="PL50" i="1" s="1"/>
  <c r="OD50" i="1" a="1"/>
  <c r="OD50" i="1" s="1"/>
  <c r="MT50" i="1" a="1"/>
  <c r="MT50" i="1" s="1"/>
  <c r="SC50" i="1" a="1"/>
  <c r="SC50" i="1" s="1"/>
  <c r="PK50" i="1" a="1"/>
  <c r="PK50" i="1" s="1"/>
  <c r="MS50" i="1" a="1"/>
  <c r="MS50" i="1" s="1"/>
  <c r="OB50" i="1" a="1"/>
  <c r="OB50" i="1" s="1"/>
  <c r="RK50" i="1" a="1"/>
  <c r="RK50" i="1" s="1"/>
  <c r="PJ50" i="1" a="1"/>
  <c r="PJ50" i="1" s="1"/>
  <c r="MR50" i="1" a="1"/>
  <c r="MR50" i="1" s="1"/>
  <c r="NZ50" i="1" a="1"/>
  <c r="NZ50" i="1" s="1"/>
  <c r="QZ50" i="1" a="1"/>
  <c r="QZ50" i="1" s="1"/>
  <c r="NY50" i="1" a="1"/>
  <c r="NY50" i="1" s="1"/>
  <c r="MQ50" i="1" a="1"/>
  <c r="MQ50" i="1" s="1"/>
  <c r="QS50" i="1" a="1"/>
  <c r="QS50" i="1" s="1"/>
  <c r="PH50" i="1" a="1"/>
  <c r="PH50" i="1" s="1"/>
  <c r="OY50" i="1" a="1"/>
  <c r="OY50" i="1" s="1"/>
  <c r="NX50" i="1" a="1"/>
  <c r="NX50" i="1" s="1"/>
  <c r="MP50" i="1" a="1"/>
  <c r="MP50" i="1" s="1"/>
  <c r="QH50" i="1" a="1"/>
  <c r="QH50" i="1" s="1"/>
  <c r="QG50" i="1" a="1"/>
  <c r="QG50" i="1" s="1"/>
  <c r="OX50" i="1" a="1"/>
  <c r="OX50" i="1" s="1"/>
  <c r="NW50" i="1" a="1"/>
  <c r="NW50" i="1" s="1"/>
  <c r="MO50" i="1" a="1"/>
  <c r="MO50" i="1" s="1"/>
  <c r="QF50" i="1" a="1"/>
  <c r="QF50" i="1" s="1"/>
  <c r="OW50" i="1" a="1"/>
  <c r="OW50" i="1" s="1"/>
  <c r="NO50" i="1" a="1"/>
  <c r="NO50" i="1" s="1"/>
  <c r="QE50" i="1" a="1"/>
  <c r="QE50" i="1" s="1"/>
  <c r="QD50" i="1" a="1"/>
  <c r="QD50" i="1" s="1"/>
  <c r="OV50" i="1" a="1"/>
  <c r="OV50" i="1" s="1"/>
  <c r="NN50" i="1" a="1"/>
  <c r="NN50" i="1" s="1"/>
  <c r="QC50" i="1" a="1"/>
  <c r="QC50" i="1" s="1"/>
  <c r="OU50" i="1" a="1"/>
  <c r="OU50" i="1" s="1"/>
  <c r="NL50" i="1" a="1"/>
  <c r="NL50" i="1" s="1"/>
  <c r="QB50" i="1" a="1"/>
  <c r="QB50" i="1" s="1"/>
  <c r="OT50" i="1" a="1"/>
  <c r="OT50" i="1" s="1"/>
  <c r="NJ50" i="1" a="1"/>
  <c r="NJ50" i="1" s="1"/>
  <c r="QA50" i="1" a="1"/>
  <c r="QA50" i="1" s="1"/>
  <c r="NI50" i="1" a="1"/>
  <c r="NI50" i="1" s="1"/>
  <c r="OR50" i="1" a="1"/>
  <c r="OR50" i="1" s="1"/>
  <c r="PQ50" i="1" a="1"/>
  <c r="PQ50" i="1" s="1"/>
  <c r="NH50" i="1" a="1"/>
  <c r="NH50" i="1" s="1"/>
  <c r="OP50" i="1" a="1"/>
  <c r="OP50" i="1" s="1"/>
  <c r="PZ12" i="1"/>
  <c r="QA6" i="1"/>
  <c r="IZ85" i="1" a="1"/>
  <c r="IZ85" i="1" s="1"/>
  <c r="IZ106" i="1" s="1" a="1"/>
  <c r="IZ106" i="1" s="1"/>
  <c r="XY85" i="1" a="1"/>
  <c r="XY85" i="1" s="1"/>
  <c r="XY106" i="1" s="1" a="1"/>
  <c r="XY106" i="1" s="1"/>
  <c r="WT85" i="1" a="1"/>
  <c r="WT85" i="1" s="1"/>
  <c r="WT86" i="1" s="1" a="1"/>
  <c r="WT86" i="1" s="1"/>
  <c r="HK85" i="1" a="1"/>
  <c r="HK85" i="1" s="1"/>
  <c r="HK106" i="1" s="1" a="1"/>
  <c r="HK106" i="1" s="1"/>
  <c r="IM85" i="1" a="1"/>
  <c r="IM85" i="1" s="1"/>
  <c r="IM106" i="1" s="1" a="1"/>
  <c r="IM106" i="1" s="1"/>
  <c r="YJ85" i="1" a="1"/>
  <c r="YJ85" i="1" s="1"/>
  <c r="YJ106" i="1" s="1" a="1"/>
  <c r="YJ106" i="1" s="1"/>
  <c r="YI85" i="1" a="1"/>
  <c r="YI85" i="1" s="1"/>
  <c r="YI106" i="1" s="1" a="1"/>
  <c r="YI106" i="1" s="1"/>
  <c r="XA85" i="1" a="1"/>
  <c r="XA85" i="1" s="1"/>
  <c r="XA86" i="1" s="1" a="1"/>
  <c r="XA86" i="1" s="1"/>
  <c r="HO85" i="1" a="1"/>
  <c r="HO85" i="1" s="1"/>
  <c r="HO106" i="1" s="1" a="1"/>
  <c r="HO106" i="1" s="1"/>
  <c r="AEN85" i="1" a="1"/>
  <c r="AEN85" i="1" s="1"/>
  <c r="AEN106" i="1" s="1" a="1"/>
  <c r="AEN106" i="1" s="1"/>
  <c r="ZU85" i="1" a="1"/>
  <c r="ZU85" i="1" s="1"/>
  <c r="ZU106" i="1" s="1" a="1"/>
  <c r="ZU106" i="1" s="1"/>
  <c r="ZV85" i="1" a="1"/>
  <c r="ZV85" i="1" s="1"/>
  <c r="ZV106" i="1" s="1" a="1"/>
  <c r="ZV106" i="1" s="1"/>
  <c r="IQ85" i="1" a="1"/>
  <c r="IQ85" i="1" s="1"/>
  <c r="IQ106" i="1" s="1" a="1"/>
  <c r="IQ106" i="1" s="1"/>
  <c r="GY85" i="1" a="1"/>
  <c r="GY85" i="1" s="1"/>
  <c r="GY106" i="1" s="1" a="1"/>
  <c r="GY106" i="1" s="1"/>
  <c r="WX85" i="1" a="1"/>
  <c r="WX85" i="1" s="1"/>
  <c r="WX106" i="1" s="1" a="1"/>
  <c r="WX106" i="1" s="1"/>
  <c r="BI106" i="1" a="1"/>
  <c r="BI106" i="1" s="1"/>
  <c r="JC85" i="1" a="1"/>
  <c r="JC85" i="1" s="1"/>
  <c r="JC106" i="1" s="1" a="1"/>
  <c r="JC106" i="1" s="1"/>
  <c r="XF85" i="1" a="1"/>
  <c r="XF85" i="1" s="1"/>
  <c r="XF106" i="1" s="1" a="1"/>
  <c r="XF106" i="1" s="1"/>
  <c r="HV85" i="1" a="1"/>
  <c r="HV85" i="1" s="1"/>
  <c r="HV106" i="1" s="1" a="1"/>
  <c r="HV106" i="1" s="1"/>
  <c r="XG85" i="1" a="1"/>
  <c r="XG85" i="1" s="1"/>
  <c r="XG106" i="1" s="1" a="1"/>
  <c r="XG106" i="1" s="1"/>
  <c r="YN85" i="1" a="1"/>
  <c r="YN85" i="1" s="1"/>
  <c r="YN106" i="1" s="1" a="1"/>
  <c r="YN106" i="1" s="1"/>
  <c r="GQ85" i="1" a="1"/>
  <c r="GQ85" i="1" s="1"/>
  <c r="GQ86" i="1" s="1" a="1"/>
  <c r="GQ86" i="1" s="1"/>
  <c r="BG106" i="1" a="1"/>
  <c r="BG106" i="1" s="1"/>
  <c r="WL85" i="1" a="1"/>
  <c r="WL85" i="1" s="1"/>
  <c r="WL106" i="1" s="1" a="1"/>
  <c r="WL106" i="1" s="1"/>
  <c r="YG85" i="1" a="1"/>
  <c r="YG85" i="1" s="1"/>
  <c r="YG106" i="1" s="1" a="1"/>
  <c r="YG106" i="1" s="1"/>
  <c r="CD106" i="1" a="1"/>
  <c r="CD106" i="1" s="1"/>
  <c r="DH106" i="1" s="1" a="1"/>
  <c r="DH106" i="1" s="1"/>
  <c r="ZN85" i="1" a="1"/>
  <c r="ZN85" i="1" s="1"/>
  <c r="GX85" i="1" a="1"/>
  <c r="GX85" i="1" s="1"/>
  <c r="GX106" i="1" s="1" a="1"/>
  <c r="GX106" i="1" s="1"/>
  <c r="YA85" i="1" a="1"/>
  <c r="YA85" i="1" s="1"/>
  <c r="YA87" i="1" s="1" a="1"/>
  <c r="YA87" i="1" s="1"/>
  <c r="WQ85" i="1" a="1"/>
  <c r="WQ85" i="1" s="1"/>
  <c r="WQ106" i="1" s="1" a="1"/>
  <c r="WQ106" i="1" s="1"/>
  <c r="YM85" i="1" a="1"/>
  <c r="YM85" i="1" s="1"/>
  <c r="YM106" i="1" s="1" a="1"/>
  <c r="YM106" i="1" s="1"/>
  <c r="HM85" i="1" a="1"/>
  <c r="HM85" i="1" s="1"/>
  <c r="HM106" i="1" s="1" a="1"/>
  <c r="HM106" i="1" s="1"/>
  <c r="XB85" i="1" a="1"/>
  <c r="XB85" i="1" s="1"/>
  <c r="XB87" i="1" s="1" a="1"/>
  <c r="XB87" i="1" s="1"/>
  <c r="XW85" i="1" a="1"/>
  <c r="XW85" i="1" s="1"/>
  <c r="XW106" i="1" s="1" a="1"/>
  <c r="XW106" i="1" s="1"/>
  <c r="XK85" i="1" a="1"/>
  <c r="XK85" i="1" s="1"/>
  <c r="XK106" i="1" s="1" a="1"/>
  <c r="XK106" i="1" s="1"/>
  <c r="HI85" i="1" a="1"/>
  <c r="HI85" i="1" s="1"/>
  <c r="HI106" i="1" s="1" a="1"/>
  <c r="HI106" i="1" s="1"/>
  <c r="IO85" i="1" a="1"/>
  <c r="IO85" i="1" s="1"/>
  <c r="IO106" i="1" s="1" a="1"/>
  <c r="IO106" i="1" s="1"/>
  <c r="GP85" i="1" a="1"/>
  <c r="GP85" i="1" s="1"/>
  <c r="GP87" i="1" s="1" a="1"/>
  <c r="GP87" i="1" s="1"/>
  <c r="ZX85" i="1" a="1"/>
  <c r="ZX85" i="1" s="1"/>
  <c r="ZX106" i="1" s="1" a="1"/>
  <c r="ZX106" i="1" s="1"/>
  <c r="GS85" i="1" a="1"/>
  <c r="GS85" i="1" s="1"/>
  <c r="GS106" i="1" s="1" a="1"/>
  <c r="GS106" i="1" s="1"/>
  <c r="GO85" i="1" a="1"/>
  <c r="GO85" i="1" s="1"/>
  <c r="GO106" i="1" s="1" a="1"/>
  <c r="GO106" i="1" s="1"/>
  <c r="WR85" i="1" a="1"/>
  <c r="WR85" i="1" s="1"/>
  <c r="WR106" i="1" s="1" a="1"/>
  <c r="WR106" i="1" s="1"/>
  <c r="IT85" i="1" a="1"/>
  <c r="IT85" i="1" s="1"/>
  <c r="IT106" i="1" s="1" a="1"/>
  <c r="IT106" i="1" s="1"/>
  <c r="GZ85" i="1" a="1"/>
  <c r="GZ85" i="1" s="1"/>
  <c r="GZ86" i="1" s="1" a="1"/>
  <c r="GZ86" i="1" s="1"/>
  <c r="IJ85" i="1" a="1"/>
  <c r="IJ85" i="1" s="1"/>
  <c r="IJ106" i="1" s="1" a="1"/>
  <c r="IJ106" i="1" s="1"/>
  <c r="HW85" i="1" a="1"/>
  <c r="HW85" i="1" s="1"/>
  <c r="HW106" i="1" s="1" a="1"/>
  <c r="HW106" i="1" s="1"/>
  <c r="IX85" i="1" a="1"/>
  <c r="IX85" i="1" s="1"/>
  <c r="IX106" i="1" s="1" a="1"/>
  <c r="IX106" i="1" s="1"/>
  <c r="XZ85" i="1" a="1"/>
  <c r="XZ85" i="1" s="1"/>
  <c r="XZ106" i="1" s="1" a="1"/>
  <c r="XZ106" i="1" s="1"/>
  <c r="ZT85" i="1" a="1"/>
  <c r="ZT85" i="1" s="1"/>
  <c r="ZT106" i="1" s="1" a="1"/>
  <c r="ZT106" i="1" s="1"/>
  <c r="XD85" i="1" a="1"/>
  <c r="XD85" i="1" s="1"/>
  <c r="XD106" i="1" s="1" a="1"/>
  <c r="XD106" i="1" s="1"/>
  <c r="BH106" i="1" a="1"/>
  <c r="BH106" i="1" s="1"/>
  <c r="YO85" i="1" a="1"/>
  <c r="YO85" i="1" s="1"/>
  <c r="YO106" i="1" s="1" a="1"/>
  <c r="YO106" i="1" s="1"/>
  <c r="XL85" i="1" a="1"/>
  <c r="XL85" i="1" s="1"/>
  <c r="XL106" i="1" s="1" a="1"/>
  <c r="XL106" i="1" s="1"/>
  <c r="WU85" i="1" a="1"/>
  <c r="WU85" i="1" s="1"/>
  <c r="WU106" i="1" s="1" a="1"/>
  <c r="WU106" i="1" s="1"/>
  <c r="JA85" i="1" a="1"/>
  <c r="JA85" i="1" s="1"/>
  <c r="JA87" i="1" s="1" a="1"/>
  <c r="JA87" i="1" s="1"/>
  <c r="ZY85" i="1" a="1"/>
  <c r="ZY85" i="1" s="1"/>
  <c r="ZY106" i="1" s="1" a="1"/>
  <c r="ZY106" i="1" s="1"/>
  <c r="WS85" i="1" a="1"/>
  <c r="WS85" i="1" s="1"/>
  <c r="WS106" i="1" s="1" a="1"/>
  <c r="WS106" i="1" s="1"/>
  <c r="HJ85" i="1" a="1"/>
  <c r="HJ85" i="1" s="1"/>
  <c r="HJ106" i="1" s="1" a="1"/>
  <c r="HJ106" i="1" s="1"/>
  <c r="WV85" i="1" a="1"/>
  <c r="WV85" i="1" s="1"/>
  <c r="WV106" i="1" s="1" a="1"/>
  <c r="WV106" i="1" s="1"/>
  <c r="YL85" i="1" a="1"/>
  <c r="YL85" i="1" s="1"/>
  <c r="YL106" i="1" s="1" a="1"/>
  <c r="YL106" i="1" s="1"/>
  <c r="ZN50" i="1" a="1"/>
  <c r="ZN50" i="1" s="1"/>
  <c r="ZN53" i="1" s="1" a="1"/>
  <c r="ZN53" i="1" s="1"/>
  <c r="ZN54" i="1" s="1" a="1"/>
  <c r="ZN54" i="1" s="1"/>
  <c r="JR50" i="1" a="1"/>
  <c r="JR50" i="1" s="1"/>
  <c r="JQ50" i="1" a="1"/>
  <c r="JQ50" i="1" s="1"/>
  <c r="JP50" i="1" a="1"/>
  <c r="JP50" i="1" s="1"/>
  <c r="JO50" i="1" a="1"/>
  <c r="JO50" i="1" s="1"/>
  <c r="JN50" i="1" a="1"/>
  <c r="JN50" i="1" s="1"/>
  <c r="JM50" i="1" a="1"/>
  <c r="JM50" i="1" s="1"/>
  <c r="JL50" i="1" a="1"/>
  <c r="JL50" i="1" s="1"/>
  <c r="JK50" i="1" a="1"/>
  <c r="JK50" i="1" s="1"/>
  <c r="JJ50" i="1" a="1"/>
  <c r="JJ50" i="1" s="1"/>
  <c r="JI50" i="1" a="1"/>
  <c r="JI50" i="1" s="1"/>
  <c r="JH50" i="1" a="1"/>
  <c r="JH50" i="1" s="1"/>
  <c r="JG50" i="1" a="1"/>
  <c r="JG50" i="1" s="1"/>
  <c r="JF50" i="1" a="1"/>
  <c r="JF50" i="1" s="1"/>
  <c r="JE50" i="1" a="1"/>
  <c r="JE50" i="1" s="1"/>
  <c r="JD50" i="1" a="1"/>
  <c r="JD50" i="1" s="1"/>
  <c r="WZ85" i="1" a="1"/>
  <c r="WZ85" i="1" s="1"/>
  <c r="WZ106" i="1" s="1" a="1"/>
  <c r="WZ106" i="1" s="1"/>
  <c r="IV85" i="1" a="1"/>
  <c r="IV85" i="1" s="1"/>
  <c r="IV106" i="1" s="1" a="1"/>
  <c r="IV106" i="1" s="1"/>
  <c r="HP85" i="1" a="1"/>
  <c r="HP85" i="1" s="1"/>
  <c r="HP86" i="1" s="1" a="1"/>
  <c r="HP86" i="1" s="1"/>
  <c r="YH85" i="1" a="1"/>
  <c r="YH85" i="1" s="1"/>
  <c r="XO85" i="1" a="1"/>
  <c r="XO85" i="1" s="1"/>
  <c r="XO106" i="1" s="1" a="1"/>
  <c r="XO106" i="1" s="1"/>
  <c r="HL85" i="1" a="1"/>
  <c r="HL85" i="1" s="1"/>
  <c r="HL87" i="1" s="1" a="1"/>
  <c r="HL87" i="1" s="1"/>
  <c r="II85" i="1" a="1"/>
  <c r="II85" i="1" s="1"/>
  <c r="II106" i="1" s="1" a="1"/>
  <c r="II106" i="1" s="1"/>
  <c r="IS85" i="1" a="1"/>
  <c r="IS85" i="1" s="1"/>
  <c r="IS106" i="1" s="1" a="1"/>
  <c r="IS106" i="1" s="1"/>
  <c r="WY85" i="1" a="1"/>
  <c r="WY85" i="1" s="1"/>
  <c r="WY86" i="1" s="1" a="1"/>
  <c r="WY86" i="1" s="1"/>
  <c r="IU85" i="1" a="1"/>
  <c r="IU85" i="1" s="1"/>
  <c r="IU106" i="1" s="1" a="1"/>
  <c r="IU106" i="1" s="1"/>
  <c r="CB85" i="1" a="1"/>
  <c r="CB85" i="1" s="1"/>
  <c r="CB106" i="1" s="1" a="1"/>
  <c r="CB106" i="1" s="1"/>
  <c r="HN85" i="1" a="1"/>
  <c r="HN85" i="1" s="1"/>
  <c r="HN106" i="1" s="1" a="1"/>
  <c r="HN106" i="1" s="1"/>
  <c r="IR85" i="1" a="1"/>
  <c r="IR85" i="1" s="1"/>
  <c r="IR86" i="1" s="1" a="1"/>
  <c r="IR86" i="1" s="1"/>
  <c r="IW85" i="1" a="1"/>
  <c r="IW85" i="1" s="1"/>
  <c r="IW106" i="1" s="1" a="1"/>
  <c r="IW106" i="1" s="1"/>
  <c r="IP85" i="1" a="1"/>
  <c r="IP85" i="1" s="1"/>
  <c r="IP106" i="1" s="1" a="1"/>
  <c r="IP106" i="1" s="1"/>
  <c r="GW85" i="1" a="1"/>
  <c r="GW85" i="1" s="1"/>
  <c r="GW106" i="1" s="1" a="1"/>
  <c r="GW106" i="1" s="1"/>
  <c r="IL85" i="1" a="1"/>
  <c r="IL85" i="1" s="1"/>
  <c r="IL87" i="1" s="1" a="1"/>
  <c r="IL87" i="1" s="1"/>
  <c r="XC85" i="1" a="1"/>
  <c r="XC85" i="1" s="1"/>
  <c r="XC106" i="1" s="1" a="1"/>
  <c r="XC106" i="1" s="1"/>
  <c r="WW85" i="1" a="1"/>
  <c r="WW85" i="1" s="1"/>
  <c r="WW106" i="1" s="1" a="1"/>
  <c r="WW106" i="1" s="1"/>
  <c r="YK85" i="1" a="1"/>
  <c r="YK85" i="1" s="1"/>
  <c r="YK106" i="1" s="1" a="1"/>
  <c r="YK106" i="1" s="1"/>
  <c r="XX85" i="1" a="1"/>
  <c r="XX85" i="1" s="1"/>
  <c r="XX106" i="1" s="1" a="1"/>
  <c r="XX106" i="1" s="1"/>
  <c r="IG85" i="1" a="1"/>
  <c r="IG85" i="1" s="1"/>
  <c r="IG106" i="1" s="1" a="1"/>
  <c r="IG106" i="1" s="1"/>
  <c r="IN85" i="1" a="1"/>
  <c r="IN85" i="1" s="1"/>
  <c r="IN87" i="1" s="1" a="1"/>
  <c r="IN87" i="1" s="1"/>
  <c r="IY85" i="1" a="1"/>
  <c r="IY85" i="1" s="1"/>
  <c r="IY87" i="1" s="1" a="1"/>
  <c r="IY87" i="1" s="1"/>
  <c r="HQ85" i="1" a="1"/>
  <c r="HQ85" i="1" s="1"/>
  <c r="HQ87" i="1" s="1" a="1"/>
  <c r="HQ87" i="1" s="1"/>
  <c r="XM85" i="1" a="1"/>
  <c r="XM85" i="1" s="1"/>
  <c r="XM106" i="1" s="1" a="1"/>
  <c r="XM106" i="1" s="1"/>
  <c r="DA85" i="1" a="1"/>
  <c r="DA85" i="1" s="1"/>
  <c r="DA86" i="1" s="1" a="1"/>
  <c r="DA86" i="1" s="1"/>
  <c r="XE85" i="1" a="1"/>
  <c r="XE85" i="1" s="1"/>
  <c r="XE106" i="1" s="1" a="1"/>
  <c r="XE106" i="1" s="1"/>
  <c r="CG85" i="1" a="1"/>
  <c r="CG85" i="1" s="1"/>
  <c r="CG106" i="1" s="1" a="1"/>
  <c r="CG106" i="1" s="1"/>
  <c r="ZW85" i="1" a="1"/>
  <c r="ZW85" i="1" s="1"/>
  <c r="ZW106" i="1" s="1" a="1"/>
  <c r="ZW106" i="1" s="1"/>
  <c r="CC85" i="1" a="1"/>
  <c r="CC85" i="1" s="1"/>
  <c r="CC106" i="1" s="1" a="1"/>
  <c r="CC106" i="1" s="1"/>
  <c r="ZS85" i="1" a="1"/>
  <c r="ZS85" i="1" s="1"/>
  <c r="ZS106" i="1" s="1" a="1"/>
  <c r="ZS106" i="1" s="1"/>
  <c r="VK92" i="1"/>
  <c r="VK93" i="1"/>
  <c r="VK85" i="1"/>
  <c r="VK106" i="1"/>
  <c r="VK86" i="1"/>
  <c r="VK87" i="1"/>
  <c r="VK88" i="1"/>
  <c r="VK89" i="1"/>
  <c r="VK107" i="1"/>
  <c r="VK108" i="1"/>
  <c r="VK90" i="1"/>
  <c r="VK91" i="1"/>
  <c r="XN50" i="1" a="1"/>
  <c r="XN50" i="1" s="1"/>
  <c r="XN51" i="1" s="1" a="1"/>
  <c r="XN51" i="1" s="1"/>
  <c r="XN52" i="1" s="1" a="1"/>
  <c r="XN52" i="1" s="1"/>
  <c r="D50" i="1" a="1"/>
  <c r="D50" i="1" s="1"/>
  <c r="IB50" i="1" a="1"/>
  <c r="IB50" i="1" s="1"/>
  <c r="WA50" i="1" a="1"/>
  <c r="WA50" i="1" s="1"/>
  <c r="DV50" i="1" a="1"/>
  <c r="DV50" i="1" s="1"/>
  <c r="VV50" i="1" a="1"/>
  <c r="VV50" i="1" s="1"/>
  <c r="GD50" i="1" a="1"/>
  <c r="GD50" i="1" s="1"/>
  <c r="DW50" i="1" a="1"/>
  <c r="DW50" i="1" s="1"/>
  <c r="VZ50" i="1" a="1"/>
  <c r="VZ50" i="1" s="1"/>
  <c r="VX50" i="1" a="1"/>
  <c r="VX50" i="1" s="1"/>
  <c r="VX53" i="1" s="1" a="1"/>
  <c r="VX53" i="1" s="1"/>
  <c r="VX54" i="1" s="1" a="1"/>
  <c r="VX54" i="1" s="1"/>
  <c r="LW50" i="1" a="1"/>
  <c r="LW50" i="1" s="1"/>
  <c r="LC50" i="1" a="1"/>
  <c r="LC50" i="1" s="1"/>
  <c r="KI50" i="1" a="1"/>
  <c r="KI50" i="1" s="1"/>
  <c r="JS50" i="1" a="1"/>
  <c r="JS50" i="1" s="1"/>
  <c r="ML50" i="1" a="1"/>
  <c r="ML50" i="1" s="1"/>
  <c r="LV50" i="1" a="1"/>
  <c r="LV50" i="1" s="1"/>
  <c r="LB50" i="1" a="1"/>
  <c r="LB50" i="1" s="1"/>
  <c r="KH50" i="1" a="1"/>
  <c r="KH50" i="1" s="1"/>
  <c r="MK50" i="1" a="1"/>
  <c r="MK50" i="1" s="1"/>
  <c r="LU50" i="1" a="1"/>
  <c r="LU50" i="1" s="1"/>
  <c r="LA50" i="1" a="1"/>
  <c r="LA50" i="1" s="1"/>
  <c r="KG50" i="1" a="1"/>
  <c r="KG50" i="1" s="1"/>
  <c r="MJ50" i="1" a="1"/>
  <c r="MJ50" i="1" s="1"/>
  <c r="LT50" i="1" a="1"/>
  <c r="LT50" i="1" s="1"/>
  <c r="KZ50" i="1" a="1"/>
  <c r="KZ50" i="1" s="1"/>
  <c r="KF50" i="1" a="1"/>
  <c r="KF50" i="1" s="1"/>
  <c r="MI50" i="1" a="1"/>
  <c r="MI50" i="1" s="1"/>
  <c r="LS50" i="1" a="1"/>
  <c r="LS50" i="1" s="1"/>
  <c r="KY50" i="1" a="1"/>
  <c r="KY50" i="1" s="1"/>
  <c r="KE50" i="1" a="1"/>
  <c r="KE50" i="1" s="1"/>
  <c r="MH50" i="1" a="1"/>
  <c r="MH50" i="1" s="1"/>
  <c r="LR50" i="1" a="1"/>
  <c r="LR50" i="1" s="1"/>
  <c r="LN50" i="1" a="1"/>
  <c r="LN50" i="1" s="1"/>
  <c r="KX50" i="1" a="1"/>
  <c r="KX50" i="1" s="1"/>
  <c r="KD50" i="1" a="1"/>
  <c r="KD50" i="1" s="1"/>
  <c r="MG50" i="1" a="1"/>
  <c r="MG50" i="1" s="1"/>
  <c r="LQ50" i="1" a="1"/>
  <c r="LQ50" i="1" s="1"/>
  <c r="LM50" i="1" a="1"/>
  <c r="LM50" i="1" s="1"/>
  <c r="KW50" i="1" a="1"/>
  <c r="KW50" i="1" s="1"/>
  <c r="KC50" i="1" a="1"/>
  <c r="KC50" i="1" s="1"/>
  <c r="LX50" i="1" a="1"/>
  <c r="LX50" i="1" s="1"/>
  <c r="LD50" i="1" a="1"/>
  <c r="LD50" i="1" s="1"/>
  <c r="KJ50" i="1" a="1"/>
  <c r="KJ50" i="1" s="1"/>
  <c r="JT50" i="1" a="1"/>
  <c r="JT50" i="1" s="1"/>
  <c r="LP50" i="1" a="1"/>
  <c r="LP50" i="1" s="1"/>
  <c r="LE50" i="1" a="1"/>
  <c r="LE50" i="1" s="1"/>
  <c r="KM50" i="1" a="1"/>
  <c r="KM50" i="1" s="1"/>
  <c r="LO50" i="1" a="1"/>
  <c r="LO50" i="1" s="1"/>
  <c r="KL50" i="1" a="1"/>
  <c r="KL50" i="1" s="1"/>
  <c r="KV50" i="1" a="1"/>
  <c r="KV50" i="1" s="1"/>
  <c r="KK50" i="1" a="1"/>
  <c r="KK50" i="1" s="1"/>
  <c r="KU50" i="1" a="1"/>
  <c r="KU50" i="1" s="1"/>
  <c r="KT50" i="1" a="1"/>
  <c r="KT50" i="1" s="1"/>
  <c r="KB50" i="1" a="1"/>
  <c r="KB50" i="1" s="1"/>
  <c r="KS50" i="1" a="1"/>
  <c r="KS50" i="1" s="1"/>
  <c r="KA50" i="1" a="1"/>
  <c r="KA50" i="1" s="1"/>
  <c r="MB50" i="1" a="1"/>
  <c r="MB50" i="1" s="1"/>
  <c r="MA50" i="1" a="1"/>
  <c r="MA50" i="1" s="1"/>
  <c r="LZ50" i="1" a="1"/>
  <c r="LZ50" i="1" s="1"/>
  <c r="LY50" i="1" a="1"/>
  <c r="LY50" i="1" s="1"/>
  <c r="KP50" i="1" a="1"/>
  <c r="KP50" i="1" s="1"/>
  <c r="KO50" i="1" a="1"/>
  <c r="KO50" i="1" s="1"/>
  <c r="KN50" i="1" a="1"/>
  <c r="KN50" i="1" s="1"/>
  <c r="JZ50" i="1" a="1"/>
  <c r="JZ50" i="1" s="1"/>
  <c r="JY50" i="1" a="1"/>
  <c r="JY50" i="1" s="1"/>
  <c r="LL50" i="1" a="1"/>
  <c r="LL50" i="1" s="1"/>
  <c r="JX50" i="1" a="1"/>
  <c r="JX50" i="1" s="1"/>
  <c r="LK50" i="1" a="1"/>
  <c r="LK50" i="1" s="1"/>
  <c r="JW50" i="1" a="1"/>
  <c r="JW50" i="1" s="1"/>
  <c r="LJ50" i="1" a="1"/>
  <c r="LJ50" i="1" s="1"/>
  <c r="JV50" i="1" a="1"/>
  <c r="JV50" i="1" s="1"/>
  <c r="LI50" i="1" a="1"/>
  <c r="LI50" i="1" s="1"/>
  <c r="JU50" i="1" a="1"/>
  <c r="JU50" i="1" s="1"/>
  <c r="LH50" i="1" a="1"/>
  <c r="LH50" i="1" s="1"/>
  <c r="LG50" i="1" a="1"/>
  <c r="LG50" i="1" s="1"/>
  <c r="LF50" i="1" a="1"/>
  <c r="LF50" i="1" s="1"/>
  <c r="MF50" i="1" a="1"/>
  <c r="MF50" i="1" s="1"/>
  <c r="KR50" i="1" a="1"/>
  <c r="KR50" i="1" s="1"/>
  <c r="ME50" i="1" a="1"/>
  <c r="ME50" i="1" s="1"/>
  <c r="KQ50" i="1" a="1"/>
  <c r="KQ50" i="1" s="1"/>
  <c r="MD50" i="1" a="1"/>
  <c r="MD50" i="1" s="1"/>
  <c r="MC50" i="1" a="1"/>
  <c r="MC50" i="1" s="1"/>
  <c r="WJ50" i="1" a="1"/>
  <c r="WJ50" i="1" s="1"/>
  <c r="VM50" i="1" a="1"/>
  <c r="VM50" i="1" s="1"/>
  <c r="WK50" i="1" a="1"/>
  <c r="WK50" i="1" s="1"/>
  <c r="IC50" i="1" a="1"/>
  <c r="IC50" i="1" s="1"/>
  <c r="VR50" i="1" a="1"/>
  <c r="VR50" i="1" s="1"/>
  <c r="WB50" i="1" a="1"/>
  <c r="WB50" i="1" s="1"/>
  <c r="WB53" i="1" s="1" a="1"/>
  <c r="WB53" i="1" s="1"/>
  <c r="WB54" i="1" s="1" a="1"/>
  <c r="WB54" i="1" s="1"/>
  <c r="WF50" i="1" a="1"/>
  <c r="WF50" i="1" s="1"/>
  <c r="WF53" i="1" s="1" a="1"/>
  <c r="WF53" i="1" s="1"/>
  <c r="WF54" i="1" s="1" a="1"/>
  <c r="WF54" i="1" s="1"/>
  <c r="WI50" i="1" a="1"/>
  <c r="WI50" i="1" s="1"/>
  <c r="WI53" i="1" s="1" a="1"/>
  <c r="WI53" i="1" s="1"/>
  <c r="WI54" i="1" s="1" a="1"/>
  <c r="WI54" i="1" s="1"/>
  <c r="DN50" i="1" a="1"/>
  <c r="DN50" i="1" s="1"/>
  <c r="VW50" i="1" a="1"/>
  <c r="VW50" i="1" s="1"/>
  <c r="ID50" i="1" a="1"/>
  <c r="ID50" i="1" s="1"/>
  <c r="E46" i="7"/>
  <c r="W46" i="7" s="1"/>
  <c r="DK50" i="1" a="1"/>
  <c r="DK50" i="1" s="1"/>
  <c r="WC50" i="1" a="1"/>
  <c r="WC50" i="1" s="1"/>
  <c r="XP50" i="1" a="1"/>
  <c r="XP50" i="1" s="1"/>
  <c r="ABC50" i="1" a="1"/>
  <c r="ABC50" i="1" s="1"/>
  <c r="DO50" i="1" a="1"/>
  <c r="DO50" i="1" s="1"/>
  <c r="WD50" i="1" a="1"/>
  <c r="WD50" i="1" s="1"/>
  <c r="VN50" i="1" a="1"/>
  <c r="VN50" i="1" s="1"/>
  <c r="AEL50" i="1" a="1"/>
  <c r="AEL50" i="1" s="1"/>
  <c r="ADV50" i="1" a="1"/>
  <c r="ADV50" i="1" s="1"/>
  <c r="ADF50" i="1" a="1"/>
  <c r="ADF50" i="1" s="1"/>
  <c r="ACP50" i="1" a="1"/>
  <c r="ACP50" i="1" s="1"/>
  <c r="AEK50" i="1" a="1"/>
  <c r="AEK50" i="1" s="1"/>
  <c r="ADU50" i="1" a="1"/>
  <c r="ADU50" i="1" s="1"/>
  <c r="ADE50" i="1" a="1"/>
  <c r="ADE50" i="1" s="1"/>
  <c r="ACO50" i="1" a="1"/>
  <c r="ACO50" i="1" s="1"/>
  <c r="AEJ50" i="1" a="1"/>
  <c r="AEJ50" i="1" s="1"/>
  <c r="ADT50" i="1" a="1"/>
  <c r="ADT50" i="1" s="1"/>
  <c r="ADD50" i="1" a="1"/>
  <c r="ADD50" i="1" s="1"/>
  <c r="ACN50" i="1" a="1"/>
  <c r="ACN50" i="1" s="1"/>
  <c r="AEI50" i="1" a="1"/>
  <c r="AEI50" i="1" s="1"/>
  <c r="ADS50" i="1" a="1"/>
  <c r="ADS50" i="1" s="1"/>
  <c r="ADC50" i="1" a="1"/>
  <c r="ADC50" i="1" s="1"/>
  <c r="ACM50" i="1" a="1"/>
  <c r="ACM50" i="1" s="1"/>
  <c r="ADX50" i="1" a="1"/>
  <c r="ADX50" i="1" s="1"/>
  <c r="ACW50" i="1" a="1"/>
  <c r="ACW50" i="1" s="1"/>
  <c r="ADQ50" i="1" a="1"/>
  <c r="ADQ50" i="1" s="1"/>
  <c r="ACU50" i="1" a="1"/>
  <c r="ACU50" i="1" s="1"/>
  <c r="ACS50" i="1" a="1"/>
  <c r="ACS50" i="1" s="1"/>
  <c r="ACQ50" i="1" a="1"/>
  <c r="ACQ50" i="1" s="1"/>
  <c r="AEA50" i="1" a="1"/>
  <c r="AEA50" i="1" s="1"/>
  <c r="ACY50" i="1" a="1"/>
  <c r="ACY50" i="1" s="1"/>
  <c r="ADZ50" i="1" a="1"/>
  <c r="ADZ50" i="1" s="1"/>
  <c r="ADY50" i="1" a="1"/>
  <c r="ADY50" i="1" s="1"/>
  <c r="ACT50" i="1" a="1"/>
  <c r="ACT50" i="1" s="1"/>
  <c r="ADW50" i="1" a="1"/>
  <c r="ADW50" i="1" s="1"/>
  <c r="ACR50" i="1" a="1"/>
  <c r="ACR50" i="1" s="1"/>
  <c r="ADR50" i="1" a="1"/>
  <c r="ADR50" i="1" s="1"/>
  <c r="ACL50" i="1" a="1"/>
  <c r="ACL50" i="1" s="1"/>
  <c r="ACK50" i="1" a="1"/>
  <c r="ACK50" i="1" s="1"/>
  <c r="ADP50" i="1" a="1"/>
  <c r="ADP50" i="1" s="1"/>
  <c r="ADO50" i="1" a="1"/>
  <c r="ADO50" i="1" s="1"/>
  <c r="ACJ50" i="1" a="1"/>
  <c r="ACJ50" i="1" s="1"/>
  <c r="ADN50" i="1" a="1"/>
  <c r="ADN50" i="1" s="1"/>
  <c r="ACI50" i="1" a="1"/>
  <c r="ACI50" i="1" s="1"/>
  <c r="ADM50" i="1" a="1"/>
  <c r="ADM50" i="1" s="1"/>
  <c r="ACH50" i="1" a="1"/>
  <c r="ACH50" i="1" s="1"/>
  <c r="ADL50" i="1" a="1"/>
  <c r="ADL50" i="1" s="1"/>
  <c r="ADK50" i="1" a="1"/>
  <c r="ADK50" i="1" s="1"/>
  <c r="AEM50" i="1" a="1"/>
  <c r="AEM50" i="1" s="1"/>
  <c r="ADJ50" i="1" a="1"/>
  <c r="ADJ50" i="1" s="1"/>
  <c r="AEH50" i="1" a="1"/>
  <c r="AEH50" i="1" s="1"/>
  <c r="ADI50" i="1" a="1"/>
  <c r="ADI50" i="1" s="1"/>
  <c r="ADH50" i="1" a="1"/>
  <c r="ADH50" i="1" s="1"/>
  <c r="AEG50" i="1" a="1"/>
  <c r="AEG50" i="1" s="1"/>
  <c r="ADG50" i="1" a="1"/>
  <c r="ADG50" i="1" s="1"/>
  <c r="ADB50" i="1" a="1"/>
  <c r="ADB50" i="1" s="1"/>
  <c r="AEF50" i="1" a="1"/>
  <c r="AEF50" i="1" s="1"/>
  <c r="ADA50" i="1" a="1"/>
  <c r="ADA50" i="1" s="1"/>
  <c r="AEE50" i="1" a="1"/>
  <c r="AEE50" i="1" s="1"/>
  <c r="ACZ50" i="1" a="1"/>
  <c r="ACZ50" i="1" s="1"/>
  <c r="AED50" i="1" a="1"/>
  <c r="AED50" i="1" s="1"/>
  <c r="AEB50" i="1" a="1"/>
  <c r="AEB50" i="1" s="1"/>
  <c r="ACV50" i="1" a="1"/>
  <c r="ACV50" i="1" s="1"/>
  <c r="AEC50" i="1" a="1"/>
  <c r="AEC50" i="1" s="1"/>
  <c r="ACX50" i="1" a="1"/>
  <c r="ACX50" i="1" s="1"/>
  <c r="ABU50" i="1" a="1"/>
  <c r="ABU50" i="1" s="1"/>
  <c r="ABE50" i="1" a="1"/>
  <c r="ABE50" i="1" s="1"/>
  <c r="ABT50" i="1" a="1"/>
  <c r="ABT50" i="1" s="1"/>
  <c r="ABD50" i="1" a="1"/>
  <c r="ABD50" i="1" s="1"/>
  <c r="ACB50" i="1" a="1"/>
  <c r="ACB50" i="1" s="1"/>
  <c r="ABL50" i="1" a="1"/>
  <c r="ABL50" i="1" s="1"/>
  <c r="ACA50" i="1" a="1"/>
  <c r="ACA50" i="1" s="1"/>
  <c r="ABK50" i="1" a="1"/>
  <c r="ABK50" i="1" s="1"/>
  <c r="ABZ50" i="1" a="1"/>
  <c r="ABZ50" i="1" s="1"/>
  <c r="ABJ50" i="1" a="1"/>
  <c r="ABJ50" i="1" s="1"/>
  <c r="ABY50" i="1" a="1"/>
  <c r="ABY50" i="1" s="1"/>
  <c r="ABI50" i="1" a="1"/>
  <c r="ABI50" i="1" s="1"/>
  <c r="ABG50" i="1" a="1"/>
  <c r="ABG50" i="1" s="1"/>
  <c r="ABF50" i="1" a="1"/>
  <c r="ABF50" i="1" s="1"/>
  <c r="ACE50" i="1" a="1"/>
  <c r="ACE50" i="1" s="1"/>
  <c r="ACD50" i="1" a="1"/>
  <c r="ACD50" i="1" s="1"/>
  <c r="ACC50" i="1" a="1"/>
  <c r="ACC50" i="1" s="1"/>
  <c r="ABX50" i="1" a="1"/>
  <c r="ABX50" i="1" s="1"/>
  <c r="ABW50" i="1" a="1"/>
  <c r="ABW50" i="1" s="1"/>
  <c r="ABV50" i="1" a="1"/>
  <c r="ABV50" i="1" s="1"/>
  <c r="ABS50" i="1" a="1"/>
  <c r="ABS50" i="1" s="1"/>
  <c r="ABR50" i="1" a="1"/>
  <c r="ABR50" i="1" s="1"/>
  <c r="ABQ50" i="1" a="1"/>
  <c r="ABQ50" i="1" s="1"/>
  <c r="ABP50" i="1" a="1"/>
  <c r="ABP50" i="1" s="1"/>
  <c r="ABO50" i="1" a="1"/>
  <c r="ABO50" i="1" s="1"/>
  <c r="ABN50" i="1" a="1"/>
  <c r="ABN50" i="1" s="1"/>
  <c r="ABM50" i="1" a="1"/>
  <c r="ABM50" i="1" s="1"/>
  <c r="ABH50" i="1" a="1"/>
  <c r="ABH50" i="1" s="1"/>
  <c r="WG50" i="1" a="1"/>
  <c r="WG50" i="1" s="1"/>
  <c r="VY50" i="1" a="1"/>
  <c r="VY50" i="1" s="1"/>
  <c r="DP50" i="1" a="1"/>
  <c r="DP50" i="1" s="1"/>
  <c r="HY50" i="1" a="1"/>
  <c r="HY50" i="1" s="1"/>
  <c r="FY50" i="1" a="1"/>
  <c r="FY50" i="1" s="1"/>
  <c r="ACG50" i="1" a="1"/>
  <c r="ACG50" i="1" s="1"/>
  <c r="FB50" i="1" a="1"/>
  <c r="FB50" i="1" s="1"/>
  <c r="VL50" i="1" a="1"/>
  <c r="VL50" i="1" s="1"/>
  <c r="XQ50" i="1" a="1"/>
  <c r="XQ50" i="1" s="1"/>
  <c r="XQ51" i="1" s="1" a="1"/>
  <c r="XQ51" i="1" s="1"/>
  <c r="XQ52" i="1" s="1" a="1"/>
  <c r="XQ52" i="1" s="1"/>
  <c r="WP50" i="1" a="1"/>
  <c r="WP50" i="1" s="1"/>
  <c r="WE50" i="1" a="1"/>
  <c r="WE50" i="1" s="1"/>
  <c r="GB50" i="1" a="1"/>
  <c r="GB50" i="1" s="1"/>
  <c r="GB51" i="1" s="1" a="1"/>
  <c r="GB51" i="1" s="1"/>
  <c r="GB52" i="1" s="1" a="1"/>
  <c r="GB52" i="1" s="1"/>
  <c r="FC50" i="1" a="1"/>
  <c r="FC50" i="1" s="1"/>
  <c r="IF50" i="1" a="1"/>
  <c r="IF50" i="1" s="1"/>
  <c r="DM50" i="1" a="1"/>
  <c r="DM50" i="1" s="1"/>
  <c r="WH50" i="1" a="1"/>
  <c r="WH50" i="1" s="1"/>
  <c r="IE50" i="1" a="1"/>
  <c r="IE50" i="1" s="1"/>
  <c r="IA50" i="1" a="1"/>
  <c r="IA50" i="1" s="1"/>
  <c r="GV50" i="1" a="1"/>
  <c r="GV50" i="1" s="1"/>
  <c r="GC50" i="1" a="1"/>
  <c r="GC50" i="1" s="1"/>
  <c r="GA50" i="1" a="1"/>
  <c r="GA50" i="1" s="1"/>
  <c r="EA50" i="1" a="1"/>
  <c r="EA50" i="1" s="1"/>
  <c r="GE50" i="1" a="1"/>
  <c r="GE50" i="1" s="1"/>
  <c r="AAH50" i="1" a="1"/>
  <c r="AAH50" i="1" s="1"/>
  <c r="AAB50" i="1" a="1"/>
  <c r="AAB50" i="1" s="1"/>
  <c r="AN50" i="1" a="1"/>
  <c r="AN50" i="1" s="1"/>
  <c r="DQ50" i="1" a="1"/>
  <c r="DQ50" i="1" s="1"/>
  <c r="DJ50" i="1" a="1"/>
  <c r="DJ50" i="1" s="1"/>
  <c r="DI50" i="1" a="1"/>
  <c r="DI50" i="1" s="1"/>
  <c r="BY50" i="1" a="1"/>
  <c r="BY50" i="1" s="1"/>
  <c r="DG50" i="1" a="1"/>
  <c r="DG50" i="1" s="1"/>
  <c r="CE50" i="1" a="1"/>
  <c r="CE50" i="1" s="1"/>
  <c r="CA50" i="1" a="1"/>
  <c r="CA50" i="1" s="1"/>
  <c r="BX50" i="1" a="1"/>
  <c r="BX50" i="1" s="1"/>
  <c r="BW50" i="1" a="1"/>
  <c r="BW50" i="1" s="1"/>
  <c r="EE50" i="1" a="1"/>
  <c r="EE50" i="1" s="1"/>
  <c r="BV50" i="1" a="1"/>
  <c r="BV50" i="1" s="1"/>
  <c r="BU50" i="1" a="1"/>
  <c r="BU50" i="1" s="1"/>
  <c r="BT50" i="1" a="1"/>
  <c r="BT50" i="1" s="1"/>
  <c r="ED50" i="1" a="1"/>
  <c r="ED50" i="1" s="1"/>
  <c r="BS50" i="1" a="1"/>
  <c r="BS50" i="1" s="1"/>
  <c r="BR50" i="1" a="1"/>
  <c r="BR50" i="1" s="1"/>
  <c r="BQ50" i="1" a="1"/>
  <c r="BQ50" i="1" s="1"/>
  <c r="YF50" i="1" a="1"/>
  <c r="YF50" i="1" s="1"/>
  <c r="BP50" i="1" a="1"/>
  <c r="BP50" i="1" s="1"/>
  <c r="YE50" i="1" a="1"/>
  <c r="YE50" i="1" s="1"/>
  <c r="BO50" i="1" a="1"/>
  <c r="BO50" i="1" s="1"/>
  <c r="YD50" i="1" a="1"/>
  <c r="YD50" i="1" s="1"/>
  <c r="YC50" i="1" a="1"/>
  <c r="YC50" i="1" s="1"/>
  <c r="AP50" i="1" a="1"/>
  <c r="AP50" i="1" s="1"/>
  <c r="AO50" i="1" a="1"/>
  <c r="AO50" i="1" s="1"/>
  <c r="EC50" i="1" a="1"/>
  <c r="EC50" i="1" s="1"/>
  <c r="EB50" i="1" a="1"/>
  <c r="EB50" i="1" s="1"/>
  <c r="HU50" i="1" a="1"/>
  <c r="HU50" i="1" s="1"/>
  <c r="VU50" i="1" a="1"/>
  <c r="VU50" i="1" s="1"/>
  <c r="ZU50" i="1" a="1"/>
  <c r="ZU50" i="1" s="1"/>
  <c r="XD50" i="1" a="1"/>
  <c r="XD50" i="1" s="1"/>
  <c r="WX50" i="1" a="1"/>
  <c r="WX50" i="1" s="1"/>
  <c r="XO50" i="1" a="1"/>
  <c r="XO50" i="1" s="1"/>
  <c r="WW50" i="1" a="1"/>
  <c r="WW50" i="1" s="1"/>
  <c r="XF50" i="1" a="1"/>
  <c r="XF50" i="1" s="1"/>
  <c r="XF55" i="1" s="1" a="1"/>
  <c r="XF55" i="1" s="1"/>
  <c r="XF56" i="1" s="1" a="1"/>
  <c r="XF56" i="1" s="1"/>
  <c r="YK50" i="1" a="1"/>
  <c r="YK50" i="1" s="1"/>
  <c r="YM50" i="1" a="1"/>
  <c r="YM50" i="1" s="1"/>
  <c r="HP50" i="1" a="1"/>
  <c r="HP50" i="1" s="1"/>
  <c r="YN50" i="1" a="1"/>
  <c r="YN50" i="1" s="1"/>
  <c r="HM50" i="1" a="1"/>
  <c r="HM50" i="1" s="1"/>
  <c r="YO50" i="1" a="1"/>
  <c r="YO50" i="1" s="1"/>
  <c r="GY50" i="1" a="1"/>
  <c r="GY50" i="1" s="1"/>
  <c r="XB50" i="1" a="1"/>
  <c r="XB50" i="1" s="1"/>
  <c r="GO50" i="1" a="1"/>
  <c r="GO50" i="1" s="1"/>
  <c r="WY50" i="1" a="1"/>
  <c r="WY50" i="1" s="1"/>
  <c r="XW50" i="1" a="1"/>
  <c r="XW50" i="1" s="1"/>
  <c r="YL50" i="1" a="1"/>
  <c r="YL50" i="1" s="1"/>
  <c r="YL51" i="1" s="1" a="1"/>
  <c r="YL51" i="1" s="1"/>
  <c r="YL52" i="1" s="1" a="1"/>
  <c r="YL52" i="1" s="1"/>
  <c r="ZV50" i="1" a="1"/>
  <c r="ZV50" i="1" s="1"/>
  <c r="GQ50" i="1" a="1"/>
  <c r="GQ50" i="1" s="1"/>
  <c r="EX50" i="1" a="1"/>
  <c r="EX50" i="1" s="1"/>
  <c r="CD50" i="1" a="1"/>
  <c r="CD50" i="1" s="1"/>
  <c r="GP50" i="1" a="1"/>
  <c r="GP50" i="1" s="1"/>
  <c r="GP51" i="1" s="1" a="1"/>
  <c r="GP51" i="1" s="1"/>
  <c r="GP52" i="1" s="1" a="1"/>
  <c r="GP52" i="1" s="1"/>
  <c r="HW50" i="1" a="1"/>
  <c r="HW50" i="1" s="1"/>
  <c r="XZ50" i="1" a="1"/>
  <c r="XZ50" i="1" s="1"/>
  <c r="WV50" i="1" a="1"/>
  <c r="WV50" i="1" s="1"/>
  <c r="WR50" i="1" a="1"/>
  <c r="WR50" i="1" s="1"/>
  <c r="XL50" i="1" a="1"/>
  <c r="XL50" i="1" s="1"/>
  <c r="WU50" i="1" a="1"/>
  <c r="WU50" i="1" s="1"/>
  <c r="ZT50" i="1" a="1"/>
  <c r="ZT50" i="1" s="1"/>
  <c r="ZT55" i="1" s="1" a="1"/>
  <c r="ZT55" i="1" s="1"/>
  <c r="ZT56" i="1" s="1" a="1"/>
  <c r="ZT56" i="1" s="1"/>
  <c r="WS50" i="1" a="1"/>
  <c r="WS50" i="1" s="1"/>
  <c r="HJ50" i="1" a="1"/>
  <c r="HJ50" i="1" s="1"/>
  <c r="XA50" i="1" a="1"/>
  <c r="XA50" i="1" s="1"/>
  <c r="WZ50" i="1" a="1"/>
  <c r="WZ50" i="1" s="1"/>
  <c r="YH50" i="1" a="1"/>
  <c r="YH50" i="1" s="1"/>
  <c r="HL50" i="1" a="1"/>
  <c r="HL50" i="1" s="1"/>
  <c r="ZY50" i="1" a="1"/>
  <c r="ZY50" i="1" s="1"/>
  <c r="CB50" i="1" a="1"/>
  <c r="CB50" i="1" s="1"/>
  <c r="HN50" i="1" a="1"/>
  <c r="HN50" i="1" s="1"/>
  <c r="XG50" i="1" a="1"/>
  <c r="XG50" i="1" s="1"/>
  <c r="HV50" i="1" a="1"/>
  <c r="HV50" i="1" s="1"/>
  <c r="YG50" i="1" a="1"/>
  <c r="YG50" i="1" s="1"/>
  <c r="WQ50" i="1" a="1"/>
  <c r="WQ50" i="1" s="1"/>
  <c r="WL50" i="1" a="1"/>
  <c r="WL50" i="1" s="1"/>
  <c r="GW50" i="1" a="1"/>
  <c r="GW50" i="1" s="1"/>
  <c r="XC50" i="1" a="1"/>
  <c r="XC50" i="1" s="1"/>
  <c r="IG50" i="1" a="1"/>
  <c r="IG50" i="1" s="1"/>
  <c r="II50" i="1" a="1"/>
  <c r="II50" i="1" s="1"/>
  <c r="HI50" i="1" a="1"/>
  <c r="HI50" i="1" s="1"/>
  <c r="XX50" i="1" a="1"/>
  <c r="XX50" i="1" s="1"/>
  <c r="HO50" i="1" a="1"/>
  <c r="HO50" i="1" s="1"/>
  <c r="XK50" i="1" a="1"/>
  <c r="XK50" i="1" s="1"/>
  <c r="HQ50" i="1" a="1"/>
  <c r="HQ50" i="1" s="1"/>
  <c r="XM50" i="1" a="1"/>
  <c r="XM50" i="1" s="1"/>
  <c r="DA50" i="1" a="1"/>
  <c r="DA50" i="1" s="1"/>
  <c r="DA55" i="1" s="1" a="1"/>
  <c r="DA55" i="1" s="1"/>
  <c r="DA56" i="1" s="1" a="1"/>
  <c r="DA56" i="1" s="1"/>
  <c r="XE50" i="1" a="1"/>
  <c r="XE50" i="1" s="1"/>
  <c r="ZX50" i="1" a="1"/>
  <c r="ZX50" i="1" s="1"/>
  <c r="YA50" i="1" a="1"/>
  <c r="YA50" i="1" s="1"/>
  <c r="IJ50" i="1" a="1"/>
  <c r="IJ50" i="1" s="1"/>
  <c r="ZW50" i="1" a="1"/>
  <c r="ZW50" i="1" s="1"/>
  <c r="CC50" i="1" a="1"/>
  <c r="CC50" i="1" s="1"/>
  <c r="ZS50" i="1" a="1"/>
  <c r="ZS50" i="1" s="1"/>
  <c r="AEN50" i="1" a="1"/>
  <c r="AEN50" i="1" s="1"/>
  <c r="GX50" i="1" a="1"/>
  <c r="GX50" i="1" s="1"/>
  <c r="YI50" i="1" a="1"/>
  <c r="YI50" i="1" s="1"/>
  <c r="GZ50" i="1" a="1"/>
  <c r="GZ50" i="1" s="1"/>
  <c r="XY50" i="1" a="1"/>
  <c r="XY50" i="1" s="1"/>
  <c r="GS50" i="1" a="1"/>
  <c r="GS50" i="1" s="1"/>
  <c r="WT50" i="1" a="1"/>
  <c r="WT50" i="1" s="1"/>
  <c r="HK50" i="1" a="1"/>
  <c r="HK50" i="1" s="1"/>
  <c r="YJ50" i="1" a="1"/>
  <c r="YJ50" i="1" s="1"/>
  <c r="WO15" i="1" a="1"/>
  <c r="WO15" i="1" s="1"/>
  <c r="WO117" i="1" s="1" a="1"/>
  <c r="WO117" i="1" s="1"/>
  <c r="VO15" i="1" a="1"/>
  <c r="VO15" i="1" s="1"/>
  <c r="VS15" i="1" a="1"/>
  <c r="VS15" i="1" s="1"/>
  <c r="VS50" i="1" s="1" a="1"/>
  <c r="VS50" i="1" s="1"/>
  <c r="VQ15" i="1" a="1"/>
  <c r="VQ15" i="1" s="1"/>
  <c r="VQ50" i="1" s="1" a="1"/>
  <c r="VQ50" i="1" s="1"/>
  <c r="VJ15" i="1" a="1"/>
  <c r="VJ15" i="1" s="1"/>
  <c r="VJ50" i="1" s="1" a="1"/>
  <c r="VJ50" i="1" s="1"/>
  <c r="VT15" i="1" a="1"/>
  <c r="VT15" i="1" s="1"/>
  <c r="VT50" i="1" s="1" a="1"/>
  <c r="VT50" i="1" s="1"/>
  <c r="VP15" i="1" a="1"/>
  <c r="VP15" i="1" s="1"/>
  <c r="VP50" i="1" s="1" a="1"/>
  <c r="VP50" i="1" s="1"/>
  <c r="VK15" i="1" a="1"/>
  <c r="VK15" i="1" s="1"/>
  <c r="VK50" i="1" s="1" a="1"/>
  <c r="VK50"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L8" i="1"/>
  <c r="E46" i="6"/>
  <c r="W46" i="6" s="1"/>
  <c r="D46" i="8"/>
  <c r="V46" i="8" s="1"/>
  <c r="C46" i="8"/>
  <c r="U46" i="8" s="1"/>
  <c r="WF7" i="1"/>
  <c r="WK7" i="1" s="1"/>
  <c r="D46" i="7"/>
  <c r="V46" i="7" s="1"/>
  <c r="C46" i="7"/>
  <c r="U46" i="7" s="1"/>
  <c r="D46" i="6"/>
  <c r="V46" i="6" s="1"/>
  <c r="C46" i="6"/>
  <c r="U46" i="6" s="1"/>
  <c r="E46" i="8"/>
  <c r="W46" i="8" s="1"/>
  <c r="BA49" i="8"/>
  <c r="AP49" i="8" s="1"/>
  <c r="BE49" i="6"/>
  <c r="AT49" i="6" s="1"/>
  <c r="AZ49" i="8"/>
  <c r="AO49" i="8" s="1"/>
  <c r="BD49" i="6"/>
  <c r="AS49" i="6" s="1"/>
  <c r="BC49" i="6"/>
  <c r="AR49" i="6" s="1"/>
  <c r="AY49" i="6"/>
  <c r="AN49" i="6" s="1"/>
  <c r="VZ17" i="1"/>
  <c r="VZ18" i="1" s="1" a="1"/>
  <c r="VZ18" i="1" s="1"/>
  <c r="VX17" i="1"/>
  <c r="VX18" i="1" s="1" a="1"/>
  <c r="VX18" i="1" s="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V17" i="1"/>
  <c r="VV18" i="1" s="1" a="1"/>
  <c r="VV18" i="1" s="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EX17" i="1"/>
  <c r="EY50" i="1" l="1" a="1"/>
  <c r="EY50" i="1" s="1"/>
  <c r="YQ106" i="1" a="1"/>
  <c r="YQ106" i="1" s="1"/>
  <c r="YQ87" i="1" a="1"/>
  <c r="YQ87" i="1" s="1"/>
  <c r="YQ86" i="1" a="1"/>
  <c r="YQ86" i="1" s="1"/>
  <c r="YQ118" i="1" a="1"/>
  <c r="YQ118" i="1" s="1"/>
  <c r="YQ119" i="1" a="1"/>
  <c r="YQ119" i="1" s="1"/>
  <c r="YQ120" i="1" a="1"/>
  <c r="YQ120" i="1" s="1"/>
  <c r="YQ121" i="1" a="1"/>
  <c r="YQ121" i="1" s="1"/>
  <c r="YQ122" i="1" a="1"/>
  <c r="YQ122" i="1" s="1"/>
  <c r="YQ123" i="1" a="1"/>
  <c r="YQ123" i="1" s="1"/>
  <c r="YQ124" i="1" a="1"/>
  <c r="YQ124" i="1" s="1"/>
  <c r="YQ125" i="1" a="1"/>
  <c r="YQ125" i="1" s="1"/>
  <c r="YQ126" i="1" a="1"/>
  <c r="YQ126" i="1" s="1"/>
  <c r="YQ127" i="1" a="1"/>
  <c r="YQ127" i="1" s="1"/>
  <c r="YQ128" i="1" a="1"/>
  <c r="YQ128" i="1" s="1"/>
  <c r="YP106" i="1" a="1"/>
  <c r="YP106" i="1" s="1"/>
  <c r="YP87" i="1" a="1"/>
  <c r="YP87" i="1" s="1"/>
  <c r="YP86" i="1" a="1"/>
  <c r="YP86" i="1" s="1"/>
  <c r="YP118" i="1" a="1"/>
  <c r="YP118" i="1" s="1"/>
  <c r="YP119" i="1" a="1"/>
  <c r="YP119" i="1" s="1"/>
  <c r="YP120" i="1" a="1"/>
  <c r="YP120" i="1" s="1"/>
  <c r="YP121" i="1" a="1"/>
  <c r="YP121" i="1" s="1"/>
  <c r="YP122" i="1" a="1"/>
  <c r="YP122" i="1" s="1"/>
  <c r="YP123" i="1" a="1"/>
  <c r="YP123" i="1" s="1"/>
  <c r="YP124" i="1" a="1"/>
  <c r="YP124" i="1" s="1"/>
  <c r="YP125" i="1" a="1"/>
  <c r="YP125" i="1" s="1"/>
  <c r="YP126" i="1" a="1"/>
  <c r="YP126" i="1" s="1"/>
  <c r="YP127" i="1" a="1"/>
  <c r="YP127" i="1" s="1"/>
  <c r="YP128" i="1" a="1"/>
  <c r="YP128" i="1" s="1"/>
  <c r="YP53" i="1" a="1"/>
  <c r="YP53" i="1" s="1"/>
  <c r="YP54" i="1" s="1" a="1"/>
  <c r="YP54" i="1" s="1"/>
  <c r="YP51" i="1" a="1"/>
  <c r="YP51" i="1" s="1"/>
  <c r="YP52" i="1" s="1" a="1"/>
  <c r="YP52" i="1" s="1"/>
  <c r="YP55" i="1" a="1"/>
  <c r="YP55" i="1" s="1"/>
  <c r="YP56" i="1" s="1" a="1"/>
  <c r="YP56" i="1" s="1"/>
  <c r="YQ53" i="1" a="1"/>
  <c r="YQ53" i="1" s="1"/>
  <c r="YQ54" i="1" s="1" a="1"/>
  <c r="YQ54" i="1" s="1"/>
  <c r="YQ51" i="1" a="1"/>
  <c r="YQ51" i="1" s="1"/>
  <c r="YQ52" i="1" s="1" a="1"/>
  <c r="YQ52" i="1" s="1"/>
  <c r="YQ55" i="1" a="1"/>
  <c r="YQ55" i="1" s="1"/>
  <c r="YQ56" i="1" s="1" a="1"/>
  <c r="YQ56" i="1" s="1"/>
  <c r="YW55" i="1" a="1"/>
  <c r="YW55" i="1" s="1"/>
  <c r="YW56" i="1" s="1" a="1"/>
  <c r="YW56" i="1" s="1"/>
  <c r="YV118" i="1" a="1"/>
  <c r="YV118" i="1" s="1"/>
  <c r="YV119" i="1" a="1"/>
  <c r="YV119" i="1" s="1"/>
  <c r="YV120" i="1" a="1"/>
  <c r="YV120" i="1" s="1"/>
  <c r="YV121" i="1" a="1"/>
  <c r="YV121" i="1" s="1"/>
  <c r="YV122" i="1" a="1"/>
  <c r="YV122" i="1" s="1"/>
  <c r="YV123" i="1" a="1"/>
  <c r="YV123" i="1" s="1"/>
  <c r="YV124" i="1" a="1"/>
  <c r="YV124" i="1" s="1"/>
  <c r="YV125" i="1" a="1"/>
  <c r="YV125" i="1" s="1"/>
  <c r="YV126" i="1" a="1"/>
  <c r="YV126" i="1" s="1"/>
  <c r="YV127" i="1" a="1"/>
  <c r="YV127" i="1" s="1"/>
  <c r="YV128" i="1" a="1"/>
  <c r="YV128" i="1" s="1"/>
  <c r="AAR118" i="1" a="1"/>
  <c r="AAR118" i="1" s="1"/>
  <c r="AAR119" i="1" a="1"/>
  <c r="AAR119" i="1" s="1"/>
  <c r="AAR120" i="1" a="1"/>
  <c r="AAR120" i="1" s="1"/>
  <c r="AAR121" i="1" a="1"/>
  <c r="AAR121" i="1" s="1"/>
  <c r="AAR122" i="1" a="1"/>
  <c r="AAR122" i="1" s="1"/>
  <c r="AAR123" i="1" a="1"/>
  <c r="AAR123" i="1" s="1"/>
  <c r="AAR124" i="1" a="1"/>
  <c r="AAR124" i="1" s="1"/>
  <c r="AAR125" i="1" a="1"/>
  <c r="AAR125" i="1" s="1"/>
  <c r="AAR126" i="1" a="1"/>
  <c r="AAR126" i="1" s="1"/>
  <c r="AAR127" i="1" a="1"/>
  <c r="AAR127" i="1" s="1"/>
  <c r="AAR128" i="1" a="1"/>
  <c r="AAR128" i="1" s="1"/>
  <c r="AAV118" i="1" a="1"/>
  <c r="AAV118" i="1" s="1"/>
  <c r="AAV119" i="1" a="1"/>
  <c r="AAV119" i="1" s="1"/>
  <c r="AAV120" i="1" a="1"/>
  <c r="AAV120" i="1" s="1"/>
  <c r="AAV121" i="1" a="1"/>
  <c r="AAV121" i="1" s="1"/>
  <c r="AAV122" i="1" a="1"/>
  <c r="AAV122" i="1" s="1"/>
  <c r="AAV123" i="1" a="1"/>
  <c r="AAV123" i="1" s="1"/>
  <c r="AAV124" i="1" a="1"/>
  <c r="AAV124" i="1" s="1"/>
  <c r="AAV125" i="1" a="1"/>
  <c r="AAV125" i="1" s="1"/>
  <c r="AAV126" i="1" a="1"/>
  <c r="AAV126" i="1" s="1"/>
  <c r="AAV127" i="1" a="1"/>
  <c r="AAV127" i="1" s="1"/>
  <c r="AAV128" i="1" a="1"/>
  <c r="AAV128" i="1" s="1"/>
  <c r="BI118" i="1" a="1"/>
  <c r="BI118" i="1" s="1"/>
  <c r="BI119" i="1" a="1"/>
  <c r="BI119" i="1" s="1"/>
  <c r="BI120" i="1" a="1"/>
  <c r="BI120" i="1" s="1"/>
  <c r="BI121" i="1" a="1"/>
  <c r="BI121" i="1" s="1"/>
  <c r="BI122" i="1" a="1"/>
  <c r="BI122" i="1" s="1"/>
  <c r="BI123" i="1" a="1"/>
  <c r="BI123" i="1" s="1"/>
  <c r="BI124" i="1" a="1"/>
  <c r="BI124" i="1" s="1"/>
  <c r="BI125" i="1" a="1"/>
  <c r="BI125" i="1" s="1"/>
  <c r="BI126" i="1" a="1"/>
  <c r="BI126" i="1" s="1"/>
  <c r="BI127" i="1" a="1"/>
  <c r="BI127" i="1" s="1"/>
  <c r="BI128" i="1" a="1"/>
  <c r="BI128" i="1" s="1"/>
  <c r="AAQ118" i="1" a="1"/>
  <c r="AAQ118" i="1" s="1"/>
  <c r="AAQ119" i="1" a="1"/>
  <c r="AAQ119" i="1" s="1"/>
  <c r="AAQ120" i="1" a="1"/>
  <c r="AAQ120" i="1" s="1"/>
  <c r="AAQ121" i="1" a="1"/>
  <c r="AAQ121" i="1" s="1"/>
  <c r="AAQ122" i="1" a="1"/>
  <c r="AAQ122" i="1" s="1"/>
  <c r="AAQ123" i="1" a="1"/>
  <c r="AAQ123" i="1" s="1"/>
  <c r="AAQ124" i="1" a="1"/>
  <c r="AAQ124" i="1" s="1"/>
  <c r="AAQ125" i="1" a="1"/>
  <c r="AAQ125" i="1" s="1"/>
  <c r="AAQ126" i="1" a="1"/>
  <c r="AAQ126" i="1" s="1"/>
  <c r="AAQ127" i="1" a="1"/>
  <c r="AAQ127" i="1" s="1"/>
  <c r="AAQ128" i="1" a="1"/>
  <c r="AAQ128" i="1" s="1"/>
  <c r="PZ126" i="1"/>
  <c r="PZ125" i="1"/>
  <c r="PZ124" i="1"/>
  <c r="PZ128" i="1"/>
  <c r="PZ123" i="1"/>
  <c r="PZ120" i="1"/>
  <c r="PZ121" i="1"/>
  <c r="PZ127" i="1"/>
  <c r="PZ122" i="1"/>
  <c r="PZ119" i="1"/>
  <c r="PZ117" i="1"/>
  <c r="PZ118" i="1"/>
  <c r="AAX118" i="1" a="1"/>
  <c r="AAX118" i="1" s="1"/>
  <c r="AAX119" i="1" a="1"/>
  <c r="AAX119" i="1" s="1"/>
  <c r="AAX120" i="1" a="1"/>
  <c r="AAX120" i="1" s="1"/>
  <c r="AAX121" i="1" a="1"/>
  <c r="AAX121" i="1" s="1"/>
  <c r="AAX122" i="1" a="1"/>
  <c r="AAX122" i="1" s="1"/>
  <c r="AAX123" i="1" a="1"/>
  <c r="AAX123" i="1" s="1"/>
  <c r="AAX124" i="1" a="1"/>
  <c r="AAX124" i="1" s="1"/>
  <c r="AAX125" i="1" a="1"/>
  <c r="AAX125" i="1" s="1"/>
  <c r="AAX126" i="1" a="1"/>
  <c r="AAX126" i="1" s="1"/>
  <c r="AAX127" i="1" a="1"/>
  <c r="AAX127" i="1" s="1"/>
  <c r="AAX128" i="1" a="1"/>
  <c r="AAX128" i="1" s="1"/>
  <c r="BH118" i="1" a="1"/>
  <c r="BH118" i="1" s="1"/>
  <c r="BH119" i="1" a="1"/>
  <c r="BH119" i="1" s="1"/>
  <c r="BH120" i="1" a="1"/>
  <c r="BH120" i="1" s="1"/>
  <c r="BH121" i="1" a="1"/>
  <c r="BH121" i="1" s="1"/>
  <c r="BH122" i="1" a="1"/>
  <c r="BH122" i="1" s="1"/>
  <c r="BH123" i="1" a="1"/>
  <c r="BH123" i="1" s="1"/>
  <c r="BH124" i="1" a="1"/>
  <c r="BH124" i="1" s="1"/>
  <c r="BH125" i="1" a="1"/>
  <c r="BH125" i="1" s="1"/>
  <c r="BH126" i="1" a="1"/>
  <c r="BH126" i="1" s="1"/>
  <c r="BH127" i="1" a="1"/>
  <c r="BH127" i="1" s="1"/>
  <c r="BH128" i="1" a="1"/>
  <c r="BH128" i="1" s="1"/>
  <c r="AAO118" i="1" a="1"/>
  <c r="AAO118" i="1" s="1"/>
  <c r="AAO119" i="1" a="1"/>
  <c r="AAO119" i="1" s="1"/>
  <c r="AAO120" i="1" a="1"/>
  <c r="AAO120" i="1" s="1"/>
  <c r="AAO121" i="1" a="1"/>
  <c r="AAO121" i="1" s="1"/>
  <c r="AAO122" i="1" a="1"/>
  <c r="AAO122" i="1" s="1"/>
  <c r="AAO123" i="1" a="1"/>
  <c r="AAO123" i="1" s="1"/>
  <c r="AAO124" i="1" a="1"/>
  <c r="AAO124" i="1" s="1"/>
  <c r="AAO125" i="1" a="1"/>
  <c r="AAO125" i="1" s="1"/>
  <c r="AAO126" i="1" a="1"/>
  <c r="AAO126" i="1" s="1"/>
  <c r="AAO127" i="1" a="1"/>
  <c r="AAO127" i="1" s="1"/>
  <c r="AAO128" i="1" a="1"/>
  <c r="AAO128" i="1" s="1"/>
  <c r="AAN118" i="1" a="1"/>
  <c r="AAN118" i="1" s="1"/>
  <c r="AAN119" i="1" a="1"/>
  <c r="AAN119" i="1" s="1"/>
  <c r="AAN120" i="1" a="1"/>
  <c r="AAN120" i="1" s="1"/>
  <c r="AAN121" i="1" a="1"/>
  <c r="AAN121" i="1" s="1"/>
  <c r="AAN122" i="1" a="1"/>
  <c r="AAN122" i="1" s="1"/>
  <c r="AAN123" i="1" a="1"/>
  <c r="AAN123" i="1" s="1"/>
  <c r="AAN124" i="1" a="1"/>
  <c r="AAN124" i="1" s="1"/>
  <c r="AAN125" i="1" a="1"/>
  <c r="AAN125" i="1" s="1"/>
  <c r="AAN126" i="1" a="1"/>
  <c r="AAN126" i="1" s="1"/>
  <c r="AAN127" i="1" a="1"/>
  <c r="AAN127" i="1" s="1"/>
  <c r="AAN128" i="1" a="1"/>
  <c r="AAN128" i="1" s="1"/>
  <c r="AAZ118" i="1" a="1"/>
  <c r="AAZ118" i="1" s="1"/>
  <c r="AAZ119" i="1" a="1"/>
  <c r="AAZ119" i="1" s="1"/>
  <c r="AAZ120" i="1" a="1"/>
  <c r="AAZ120" i="1" s="1"/>
  <c r="AAZ121" i="1" a="1"/>
  <c r="AAZ121" i="1" s="1"/>
  <c r="AAZ122" i="1" a="1"/>
  <c r="AAZ122" i="1" s="1"/>
  <c r="AAZ123" i="1" a="1"/>
  <c r="AAZ123" i="1" s="1"/>
  <c r="AAZ124" i="1" a="1"/>
  <c r="AAZ124" i="1" s="1"/>
  <c r="AAZ125" i="1" a="1"/>
  <c r="AAZ125" i="1" s="1"/>
  <c r="AAZ126" i="1" a="1"/>
  <c r="AAZ126" i="1" s="1"/>
  <c r="AAZ127" i="1" a="1"/>
  <c r="AAZ127" i="1" s="1"/>
  <c r="AAZ128" i="1" a="1"/>
  <c r="AAZ128" i="1" s="1"/>
  <c r="AAP118" i="1" a="1"/>
  <c r="AAP118" i="1" s="1"/>
  <c r="AAP119" i="1" a="1"/>
  <c r="AAP119" i="1" s="1"/>
  <c r="AAP120" i="1" a="1"/>
  <c r="AAP120" i="1" s="1"/>
  <c r="AAP121" i="1" a="1"/>
  <c r="AAP121" i="1" s="1"/>
  <c r="AAP122" i="1" a="1"/>
  <c r="AAP122" i="1" s="1"/>
  <c r="AAP123" i="1" a="1"/>
  <c r="AAP123" i="1" s="1"/>
  <c r="AAP124" i="1" a="1"/>
  <c r="AAP124" i="1" s="1"/>
  <c r="AAP125" i="1" a="1"/>
  <c r="AAP125" i="1" s="1"/>
  <c r="AAP126" i="1" a="1"/>
  <c r="AAP126" i="1" s="1"/>
  <c r="AAP127" i="1" a="1"/>
  <c r="AAP127" i="1" s="1"/>
  <c r="AAP128" i="1" a="1"/>
  <c r="AAP128" i="1" s="1"/>
  <c r="WO118" i="1" a="1"/>
  <c r="WO118" i="1" s="1"/>
  <c r="WO119" i="1" a="1"/>
  <c r="WO119" i="1" s="1"/>
  <c r="WO120" i="1" a="1"/>
  <c r="WO120" i="1" s="1"/>
  <c r="WO121" i="1" a="1"/>
  <c r="WO121" i="1" s="1"/>
  <c r="WO122" i="1" a="1"/>
  <c r="WO122" i="1" s="1"/>
  <c r="WO123" i="1" a="1"/>
  <c r="WO123" i="1" s="1"/>
  <c r="WO124" i="1" a="1"/>
  <c r="WO124" i="1" s="1"/>
  <c r="WO125" i="1" a="1"/>
  <c r="WO125" i="1" s="1"/>
  <c r="WO126" i="1" a="1"/>
  <c r="WO126" i="1" s="1"/>
  <c r="WO127" i="1" a="1"/>
  <c r="WO127" i="1" s="1"/>
  <c r="WO128" i="1" a="1"/>
  <c r="WO128" i="1" s="1"/>
  <c r="AAS118" i="1" a="1"/>
  <c r="AAS118" i="1" s="1"/>
  <c r="AAS119" i="1" a="1"/>
  <c r="AAS119" i="1" s="1"/>
  <c r="AAS120" i="1" a="1"/>
  <c r="AAS120" i="1" s="1"/>
  <c r="AAS121" i="1" a="1"/>
  <c r="AAS121" i="1" s="1"/>
  <c r="AAS122" i="1" a="1"/>
  <c r="AAS122" i="1" s="1"/>
  <c r="AAS123" i="1" a="1"/>
  <c r="AAS123" i="1" s="1"/>
  <c r="AAS124" i="1" a="1"/>
  <c r="AAS124" i="1" s="1"/>
  <c r="AAS125" i="1" a="1"/>
  <c r="AAS125" i="1" s="1"/>
  <c r="AAS126" i="1" a="1"/>
  <c r="AAS126" i="1" s="1"/>
  <c r="AAS127" i="1" a="1"/>
  <c r="AAS127" i="1" s="1"/>
  <c r="AAS128" i="1" a="1"/>
  <c r="AAS128" i="1" s="1"/>
  <c r="AAU118" i="1" a="1"/>
  <c r="AAU118" i="1" s="1"/>
  <c r="AAU119" i="1" a="1"/>
  <c r="AAU119" i="1" s="1"/>
  <c r="AAU120" i="1" a="1"/>
  <c r="AAU120" i="1" s="1"/>
  <c r="AAU121" i="1" a="1"/>
  <c r="AAU121" i="1" s="1"/>
  <c r="AAU122" i="1" a="1"/>
  <c r="AAU122" i="1" s="1"/>
  <c r="AAU123" i="1" a="1"/>
  <c r="AAU123" i="1" s="1"/>
  <c r="AAU124" i="1" a="1"/>
  <c r="AAU124" i="1" s="1"/>
  <c r="AAU125" i="1" a="1"/>
  <c r="AAU125" i="1" s="1"/>
  <c r="AAU126" i="1" a="1"/>
  <c r="AAU126" i="1" s="1"/>
  <c r="AAU127" i="1" a="1"/>
  <c r="AAU127" i="1" s="1"/>
  <c r="AAU128" i="1" a="1"/>
  <c r="AAU128" i="1" s="1"/>
  <c r="AAW118" i="1" a="1"/>
  <c r="AAW118" i="1" s="1"/>
  <c r="AAW119" i="1" a="1"/>
  <c r="AAW119" i="1" s="1"/>
  <c r="AAW120" i="1" a="1"/>
  <c r="AAW120" i="1" s="1"/>
  <c r="AAW121" i="1" a="1"/>
  <c r="AAW121" i="1" s="1"/>
  <c r="AAW122" i="1" a="1"/>
  <c r="AAW122" i="1" s="1"/>
  <c r="AAW123" i="1" a="1"/>
  <c r="AAW123" i="1" s="1"/>
  <c r="AAW124" i="1" a="1"/>
  <c r="AAW124" i="1" s="1"/>
  <c r="AAW125" i="1" a="1"/>
  <c r="AAW125" i="1" s="1"/>
  <c r="AAW126" i="1" a="1"/>
  <c r="AAW126" i="1" s="1"/>
  <c r="AAW127" i="1" a="1"/>
  <c r="AAW127" i="1" s="1"/>
  <c r="AAW128" i="1" a="1"/>
  <c r="AAW128" i="1" s="1"/>
  <c r="BG118" i="1" a="1"/>
  <c r="BG118" i="1" s="1"/>
  <c r="BG119" i="1" a="1"/>
  <c r="BG119" i="1" s="1"/>
  <c r="BG120" i="1" a="1"/>
  <c r="BG120" i="1" s="1"/>
  <c r="BG121" i="1" a="1"/>
  <c r="BG121" i="1" s="1"/>
  <c r="BG122" i="1" a="1"/>
  <c r="BG122" i="1" s="1"/>
  <c r="BG123" i="1" a="1"/>
  <c r="BG123" i="1" s="1"/>
  <c r="BG124" i="1" a="1"/>
  <c r="BG124" i="1" s="1"/>
  <c r="BG125" i="1" a="1"/>
  <c r="BG125" i="1" s="1"/>
  <c r="BG126" i="1" a="1"/>
  <c r="BG126" i="1" s="1"/>
  <c r="BG127" i="1" a="1"/>
  <c r="BG127" i="1" s="1"/>
  <c r="BG128" i="1" a="1"/>
  <c r="BG128" i="1" s="1"/>
  <c r="AAY118" i="1" a="1"/>
  <c r="AAY118" i="1" s="1"/>
  <c r="AAY119" i="1" a="1"/>
  <c r="AAY119" i="1" s="1"/>
  <c r="AAY120" i="1" a="1"/>
  <c r="AAY120" i="1" s="1"/>
  <c r="AAY121" i="1" a="1"/>
  <c r="AAY121" i="1" s="1"/>
  <c r="AAY122" i="1" a="1"/>
  <c r="AAY122" i="1" s="1"/>
  <c r="AAY123" i="1" a="1"/>
  <c r="AAY123" i="1" s="1"/>
  <c r="AAY124" i="1" a="1"/>
  <c r="AAY124" i="1" s="1"/>
  <c r="AAY125" i="1" a="1"/>
  <c r="AAY125" i="1" s="1"/>
  <c r="AAY126" i="1" a="1"/>
  <c r="AAY126" i="1" s="1"/>
  <c r="AAY127" i="1" a="1"/>
  <c r="AAY127" i="1" s="1"/>
  <c r="AAY128" i="1" a="1"/>
  <c r="AAY128" i="1" s="1"/>
  <c r="AAT118" i="1" a="1"/>
  <c r="AAT118" i="1" s="1"/>
  <c r="AAT119" i="1" a="1"/>
  <c r="AAT119" i="1" s="1"/>
  <c r="AAT120" i="1" a="1"/>
  <c r="AAT120" i="1" s="1"/>
  <c r="AAT121" i="1" a="1"/>
  <c r="AAT121" i="1" s="1"/>
  <c r="AAT122" i="1" a="1"/>
  <c r="AAT122" i="1" s="1"/>
  <c r="AAT123" i="1" a="1"/>
  <c r="AAT123" i="1" s="1"/>
  <c r="AAT124" i="1" a="1"/>
  <c r="AAT124" i="1" s="1"/>
  <c r="AAT125" i="1" a="1"/>
  <c r="AAT125" i="1" s="1"/>
  <c r="AAT126" i="1" a="1"/>
  <c r="AAT126" i="1" s="1"/>
  <c r="AAT127" i="1" a="1"/>
  <c r="AAT127" i="1" s="1"/>
  <c r="AAT128" i="1" a="1"/>
  <c r="AAT128" i="1" s="1"/>
  <c r="EY17" i="1" a="1"/>
  <c r="EY17" i="1" s="1"/>
  <c r="EX18" i="1" a="1"/>
  <c r="EX18" i="1" s="1"/>
  <c r="EY18" i="1" s="1" a="1"/>
  <c r="EY18" i="1" s="1"/>
  <c r="YS106" i="1" a="1"/>
  <c r="YS106" i="1" s="1"/>
  <c r="YS87" i="1" a="1"/>
  <c r="YS87" i="1" s="1"/>
  <c r="YS86" i="1" a="1"/>
  <c r="YS86" i="1" s="1"/>
  <c r="YS55" i="1" a="1"/>
  <c r="YS55" i="1" s="1"/>
  <c r="YS56" i="1" s="1" a="1"/>
  <c r="YS56" i="1" s="1"/>
  <c r="YS53" i="1" a="1"/>
  <c r="YS53" i="1" s="1"/>
  <c r="YS54" i="1" s="1" a="1"/>
  <c r="YS54" i="1" s="1"/>
  <c r="YS51" i="1" a="1"/>
  <c r="YS51" i="1" s="1"/>
  <c r="YS52" i="1" s="1" a="1"/>
  <c r="YS52" i="1" s="1"/>
  <c r="DH50" i="1" a="1"/>
  <c r="DH50" i="1" s="1"/>
  <c r="FA86" i="1" a="1"/>
  <c r="FA86" i="1" s="1"/>
  <c r="FA107" i="1" s="1" a="1"/>
  <c r="FA107" i="1" s="1"/>
  <c r="FA87" i="1" a="1"/>
  <c r="FA87" i="1" s="1"/>
  <c r="FA89" i="1" s="1" a="1"/>
  <c r="FA89" i="1" s="1"/>
  <c r="FA91" i="1" s="1" a="1"/>
  <c r="FA91" i="1" s="1"/>
  <c r="FA93" i="1" s="1" a="1"/>
  <c r="FA93" i="1" s="1"/>
  <c r="FA95" i="1" s="1" a="1"/>
  <c r="FA95" i="1" s="1"/>
  <c r="FA97" i="1" s="1" a="1"/>
  <c r="FA97" i="1" s="1"/>
  <c r="FA99" i="1" s="1" a="1"/>
  <c r="FA99" i="1" s="1"/>
  <c r="FA101" i="1" s="1" a="1"/>
  <c r="FA101" i="1" s="1"/>
  <c r="FA103" i="1" s="1" a="1"/>
  <c r="FA103" i="1" s="1"/>
  <c r="FA105" i="1" s="1" a="1"/>
  <c r="FA105" i="1" s="1"/>
  <c r="AAV55" i="1" a="1"/>
  <c r="AAV55" i="1" s="1"/>
  <c r="AAV56" i="1" s="1" a="1"/>
  <c r="AAV56" i="1" s="1"/>
  <c r="AAV51" i="1" a="1"/>
  <c r="AAV51" i="1" s="1"/>
  <c r="AAV52" i="1" s="1" a="1"/>
  <c r="AAV52" i="1" s="1"/>
  <c r="Z55" i="1" a="1"/>
  <c r="Z55" i="1" s="1"/>
  <c r="AA55" i="1" s="1"/>
  <c r="Z53" i="1" a="1"/>
  <c r="Z53" i="1" s="1"/>
  <c r="AA53" i="1" s="1"/>
  <c r="Z51" i="1" a="1"/>
  <c r="Z51" i="1" s="1"/>
  <c r="AA51" i="1" s="1"/>
  <c r="FD55" i="1" a="1"/>
  <c r="FD55" i="1" s="1"/>
  <c r="FD56" i="1" s="1" a="1"/>
  <c r="FD56" i="1" s="1"/>
  <c r="FD51" i="1" a="1"/>
  <c r="FD51" i="1" s="1"/>
  <c r="FD52" i="1" s="1" a="1"/>
  <c r="FD52" i="1" s="1"/>
  <c r="FA51" i="1" a="1"/>
  <c r="FA51" i="1" s="1"/>
  <c r="FA52" i="1" s="1" a="1"/>
  <c r="FA52" i="1" s="1"/>
  <c r="FA53" i="1" a="1"/>
  <c r="FA53" i="1" s="1"/>
  <c r="FA54" i="1" s="1" a="1"/>
  <c r="FA54" i="1" s="1"/>
  <c r="FA55" i="1" a="1"/>
  <c r="FA55" i="1" s="1"/>
  <c r="FA56" i="1" s="1" a="1"/>
  <c r="FA56" i="1" s="1"/>
  <c r="ER55" i="1" a="1"/>
  <c r="ER55" i="1" s="1"/>
  <c r="ER56" i="1" s="1" a="1"/>
  <c r="ER56" i="1" s="1"/>
  <c r="ER51" i="1" a="1"/>
  <c r="ER51" i="1" s="1"/>
  <c r="ER52" i="1" s="1" a="1"/>
  <c r="ER52" i="1" s="1"/>
  <c r="DB106" i="1" a="1"/>
  <c r="DB106" i="1" s="1"/>
  <c r="DB87" i="1" a="1"/>
  <c r="DB87" i="1" s="1"/>
  <c r="DB86" i="1" a="1"/>
  <c r="DB86" i="1" s="1"/>
  <c r="DB53" i="1" a="1"/>
  <c r="DB53" i="1" s="1"/>
  <c r="DB54" i="1" s="1" a="1"/>
  <c r="DB54" i="1" s="1"/>
  <c r="DB51" i="1" a="1"/>
  <c r="DB51" i="1" s="1"/>
  <c r="DB52" i="1" s="1" a="1"/>
  <c r="DB52" i="1" s="1"/>
  <c r="DB55" i="1" a="1"/>
  <c r="DB55" i="1" s="1"/>
  <c r="DB56" i="1" s="1" a="1"/>
  <c r="DB56" i="1" s="1"/>
  <c r="ZL53" i="1" a="1"/>
  <c r="ZL53" i="1" s="1"/>
  <c r="ZL54" i="1" s="1" a="1"/>
  <c r="ZL54" i="1" s="1"/>
  <c r="ZL51" i="1" a="1"/>
  <c r="ZL51" i="1" s="1"/>
  <c r="ZL52" i="1" s="1" a="1"/>
  <c r="ZL52" i="1" s="1"/>
  <c r="ZL55" i="1" a="1"/>
  <c r="ZL55" i="1" s="1"/>
  <c r="ZL56" i="1" s="1" a="1"/>
  <c r="ZL56" i="1" s="1"/>
  <c r="ZM53" i="1" a="1"/>
  <c r="ZM53" i="1" s="1"/>
  <c r="ZM54" i="1" s="1" a="1"/>
  <c r="ZM54" i="1" s="1"/>
  <c r="ZM51" i="1" a="1"/>
  <c r="ZM51" i="1" s="1"/>
  <c r="ZM52" i="1" s="1" a="1"/>
  <c r="ZM52" i="1" s="1"/>
  <c r="ZM55" i="1" a="1"/>
  <c r="ZM55" i="1" s="1"/>
  <c r="ZM56" i="1" s="1" a="1"/>
  <c r="ZM56" i="1" s="1"/>
  <c r="ZK53" i="1" a="1"/>
  <c r="ZK53" i="1" s="1"/>
  <c r="ZK54" i="1" s="1" a="1"/>
  <c r="ZK54" i="1" s="1"/>
  <c r="ZK51" i="1" a="1"/>
  <c r="ZK51" i="1" s="1"/>
  <c r="ZK52" i="1" s="1" a="1"/>
  <c r="ZK52" i="1" s="1"/>
  <c r="ZK55" i="1" a="1"/>
  <c r="ZK55" i="1" s="1"/>
  <c r="ZK56" i="1" s="1" a="1"/>
  <c r="ZK56" i="1" s="1"/>
  <c r="EQ55" i="1" a="1"/>
  <c r="EQ55" i="1" s="1"/>
  <c r="EQ56" i="1" s="1" a="1"/>
  <c r="EQ56" i="1" s="1"/>
  <c r="EQ53" i="1" a="1"/>
  <c r="EQ53" i="1" s="1"/>
  <c r="EQ54" i="1" s="1" a="1"/>
  <c r="EQ54" i="1" s="1"/>
  <c r="EQ51" i="1" a="1"/>
  <c r="EQ51" i="1" s="1"/>
  <c r="EQ52" i="1" s="1" a="1"/>
  <c r="EQ52" i="1" s="1"/>
  <c r="HX86" i="1" a="1"/>
  <c r="HX86" i="1" s="1"/>
  <c r="HX107" i="1" s="1" a="1"/>
  <c r="HX107" i="1" s="1"/>
  <c r="HX87" i="1" a="1"/>
  <c r="HX87" i="1" s="1"/>
  <c r="HX89" i="1" s="1" a="1"/>
  <c r="HX89" i="1" s="1"/>
  <c r="HX91" i="1" s="1" a="1"/>
  <c r="HX91" i="1" s="1"/>
  <c r="HX93" i="1" s="1" a="1"/>
  <c r="HX93" i="1" s="1"/>
  <c r="HX95" i="1" s="1" a="1"/>
  <c r="HX95" i="1" s="1"/>
  <c r="HX97" i="1" s="1" a="1"/>
  <c r="HX97" i="1" s="1"/>
  <c r="HX99" i="1" s="1" a="1"/>
  <c r="HX99" i="1" s="1"/>
  <c r="HX101" i="1" s="1" a="1"/>
  <c r="HX101" i="1" s="1"/>
  <c r="HX103" i="1" s="1" a="1"/>
  <c r="HX103" i="1" s="1"/>
  <c r="HX105" i="1" s="1" a="1"/>
  <c r="HX105" i="1" s="1"/>
  <c r="HT87" i="1" a="1"/>
  <c r="HT87" i="1" s="1"/>
  <c r="HT89" i="1" s="1" a="1"/>
  <c r="HT89" i="1" s="1"/>
  <c r="HT91" i="1" s="1" a="1"/>
  <c r="HT91" i="1" s="1"/>
  <c r="HT93" i="1" s="1" a="1"/>
  <c r="HT93" i="1" s="1"/>
  <c r="HT95" i="1" s="1" a="1"/>
  <c r="HT95" i="1" s="1"/>
  <c r="HT97" i="1" s="1" a="1"/>
  <c r="HT97" i="1" s="1"/>
  <c r="HT99" i="1" s="1" a="1"/>
  <c r="HT99" i="1" s="1"/>
  <c r="HT101" i="1" s="1" a="1"/>
  <c r="HT101" i="1" s="1"/>
  <c r="HT103" i="1" s="1" a="1"/>
  <c r="HT103" i="1" s="1"/>
  <c r="HT105" i="1" s="1" a="1"/>
  <c r="HT105" i="1" s="1"/>
  <c r="EH55" i="1" a="1"/>
  <c r="EH55" i="1" s="1"/>
  <c r="EH56" i="1" s="1" a="1"/>
  <c r="EH56" i="1" s="1"/>
  <c r="EH53" i="1" a="1"/>
  <c r="EH53" i="1" s="1"/>
  <c r="EH54" i="1" s="1" a="1"/>
  <c r="EH54" i="1" s="1"/>
  <c r="EH51" i="1" a="1"/>
  <c r="EH51" i="1" s="1"/>
  <c r="EH52" i="1" s="1" a="1"/>
  <c r="EH52" i="1" s="1"/>
  <c r="EK55" i="1" a="1"/>
  <c r="EK55" i="1" s="1"/>
  <c r="EK56" i="1" s="1" a="1"/>
  <c r="EK56" i="1" s="1"/>
  <c r="EK53" i="1" a="1"/>
  <c r="EK53" i="1" s="1"/>
  <c r="EK54" i="1" s="1" a="1"/>
  <c r="EK54" i="1" s="1"/>
  <c r="EK51" i="1" a="1"/>
  <c r="EK51" i="1" s="1"/>
  <c r="EK52" i="1" s="1" a="1"/>
  <c r="EK52" i="1" s="1"/>
  <c r="EL55" i="1" a="1"/>
  <c r="EL55" i="1" s="1"/>
  <c r="EL56" i="1" s="1" a="1"/>
  <c r="EL56" i="1" s="1"/>
  <c r="EL53" i="1" a="1"/>
  <c r="EL53" i="1" s="1"/>
  <c r="EL54" i="1" s="1" a="1"/>
  <c r="EL54" i="1" s="1"/>
  <c r="EL51" i="1" a="1"/>
  <c r="EL51" i="1" s="1"/>
  <c r="EL52" i="1" s="1" a="1"/>
  <c r="EL52" i="1" s="1"/>
  <c r="EM55" i="1" a="1"/>
  <c r="EM55" i="1" s="1"/>
  <c r="EM56" i="1" s="1" a="1"/>
  <c r="EM56" i="1" s="1"/>
  <c r="EM53" i="1" a="1"/>
  <c r="EM53" i="1" s="1"/>
  <c r="EM54" i="1" s="1" a="1"/>
  <c r="EM54" i="1" s="1"/>
  <c r="EM51" i="1" a="1"/>
  <c r="EM51" i="1" s="1"/>
  <c r="EM52" i="1" s="1" a="1"/>
  <c r="EM52" i="1" s="1"/>
  <c r="EI55" i="1" a="1"/>
  <c r="EI55" i="1" s="1"/>
  <c r="EI56" i="1" s="1" a="1"/>
  <c r="EI56" i="1" s="1"/>
  <c r="EI53" i="1" a="1"/>
  <c r="EI53" i="1" s="1"/>
  <c r="EI54" i="1" s="1" a="1"/>
  <c r="EI54" i="1" s="1"/>
  <c r="EI51" i="1" a="1"/>
  <c r="EI51" i="1" s="1"/>
  <c r="EI52" i="1" s="1" a="1"/>
  <c r="EI52" i="1" s="1"/>
  <c r="EJ55" i="1" a="1"/>
  <c r="EJ55" i="1" s="1"/>
  <c r="EJ56" i="1" s="1" a="1"/>
  <c r="EJ56" i="1" s="1"/>
  <c r="EJ53" i="1" a="1"/>
  <c r="EJ53" i="1" s="1"/>
  <c r="EJ54" i="1" s="1" a="1"/>
  <c r="EJ54" i="1" s="1"/>
  <c r="EJ51" i="1" a="1"/>
  <c r="EJ51" i="1" s="1"/>
  <c r="EJ52" i="1" s="1" a="1"/>
  <c r="EJ52" i="1" s="1"/>
  <c r="HT86" i="1" a="1"/>
  <c r="HT86" i="1" s="1"/>
  <c r="HT107" i="1" s="1" a="1"/>
  <c r="HT107" i="1" s="1"/>
  <c r="HT51" i="1" a="1"/>
  <c r="HT51" i="1" s="1"/>
  <c r="HT52" i="1" s="1" a="1"/>
  <c r="HT52" i="1" s="1"/>
  <c r="HT53" i="1" a="1"/>
  <c r="HT53" i="1" s="1"/>
  <c r="HT54" i="1" s="1" a="1"/>
  <c r="HT54" i="1" s="1"/>
  <c r="YT94" i="1"/>
  <c r="YT95" i="1"/>
  <c r="XU55" i="1" a="1"/>
  <c r="XU55" i="1" s="1"/>
  <c r="XU56" i="1" s="1" a="1"/>
  <c r="XU56" i="1" s="1"/>
  <c r="XU53" i="1" a="1"/>
  <c r="XU53" i="1" s="1"/>
  <c r="XU54" i="1" s="1" a="1"/>
  <c r="XU54" i="1" s="1"/>
  <c r="XU51" i="1" a="1"/>
  <c r="XU51" i="1" s="1"/>
  <c r="XU52" i="1" s="1" a="1"/>
  <c r="XU52" i="1" s="1"/>
  <c r="XS55" i="1" a="1"/>
  <c r="XS55" i="1" s="1"/>
  <c r="XS56" i="1" s="1" a="1"/>
  <c r="XS56" i="1" s="1"/>
  <c r="XS53" i="1" a="1"/>
  <c r="XS53" i="1" s="1"/>
  <c r="XS54" i="1" s="1" a="1"/>
  <c r="XS54" i="1" s="1"/>
  <c r="XS51" i="1" a="1"/>
  <c r="XS51" i="1" s="1"/>
  <c r="XS52" i="1" s="1" a="1"/>
  <c r="XS52" i="1" s="1"/>
  <c r="XV106" i="1" a="1"/>
  <c r="XV106" i="1" s="1"/>
  <c r="XV86" i="1" a="1"/>
  <c r="XV86" i="1" s="1"/>
  <c r="XV87" i="1" a="1"/>
  <c r="XV87" i="1" s="1"/>
  <c r="XT106" i="1" a="1"/>
  <c r="XT106" i="1" s="1"/>
  <c r="XT87" i="1" a="1"/>
  <c r="XT87" i="1" s="1"/>
  <c r="XT86" i="1" a="1"/>
  <c r="XT86" i="1" s="1"/>
  <c r="XV55" i="1" a="1"/>
  <c r="XV55" i="1" s="1"/>
  <c r="XV56" i="1" s="1" a="1"/>
  <c r="XV56" i="1" s="1"/>
  <c r="XV53" i="1" a="1"/>
  <c r="XV53" i="1" s="1"/>
  <c r="XV54" i="1" s="1" a="1"/>
  <c r="XV54" i="1" s="1"/>
  <c r="XV51" i="1" a="1"/>
  <c r="XV51" i="1" s="1"/>
  <c r="XV52" i="1" s="1" a="1"/>
  <c r="XV52" i="1" s="1"/>
  <c r="XT55" i="1" a="1"/>
  <c r="XT55" i="1" s="1"/>
  <c r="XT56" i="1" s="1" a="1"/>
  <c r="XT56" i="1" s="1"/>
  <c r="XT53" i="1" a="1"/>
  <c r="XT53" i="1" s="1"/>
  <c r="XT54" i="1" s="1" a="1"/>
  <c r="XT54" i="1" s="1"/>
  <c r="XT51" i="1" a="1"/>
  <c r="XT51" i="1" s="1"/>
  <c r="XT52" i="1" s="1" a="1"/>
  <c r="XT52" i="1" s="1"/>
  <c r="XR106" i="1" a="1"/>
  <c r="XR106" i="1" s="1"/>
  <c r="XR87" i="1" a="1"/>
  <c r="XR87" i="1" s="1"/>
  <c r="XR86" i="1" a="1"/>
  <c r="XR86" i="1" s="1"/>
  <c r="XR55" i="1" a="1"/>
  <c r="XR55" i="1" s="1"/>
  <c r="XR56" i="1" s="1" a="1"/>
  <c r="XR56" i="1" s="1"/>
  <c r="XR53" i="1" a="1"/>
  <c r="XR53" i="1" s="1"/>
  <c r="XR54" i="1" s="1" a="1"/>
  <c r="XR54" i="1" s="1"/>
  <c r="XR51" i="1" a="1"/>
  <c r="XR51" i="1" s="1"/>
  <c r="XR52" i="1" s="1" a="1"/>
  <c r="XR52" i="1" s="1"/>
  <c r="XU106" i="1" a="1"/>
  <c r="XU106" i="1" s="1"/>
  <c r="XU87" i="1" a="1"/>
  <c r="XU87" i="1" s="1"/>
  <c r="XU86" i="1" a="1"/>
  <c r="XU86" i="1" s="1"/>
  <c r="XS106" i="1" a="1"/>
  <c r="XS106" i="1" s="1"/>
  <c r="XS86" i="1" a="1"/>
  <c r="XS86" i="1" s="1"/>
  <c r="XS87" i="1" a="1"/>
  <c r="XS87" i="1" s="1"/>
  <c r="AY56" i="7"/>
  <c r="AN56" i="7" s="1"/>
  <c r="HS106" i="1" a="1"/>
  <c r="HS106" i="1" s="1"/>
  <c r="HS86" i="1" a="1"/>
  <c r="HS86" i="1" s="1"/>
  <c r="HS87" i="1" a="1"/>
  <c r="HS87" i="1" s="1"/>
  <c r="IH51" i="1" a="1"/>
  <c r="IH51" i="1" s="1"/>
  <c r="IH52" i="1" s="1" a="1"/>
  <c r="IH52" i="1" s="1"/>
  <c r="HR106" i="1" a="1"/>
  <c r="HR106" i="1" s="1"/>
  <c r="HR86" i="1" a="1"/>
  <c r="HR86" i="1" s="1"/>
  <c r="HR87" i="1" a="1"/>
  <c r="HR87" i="1" s="1"/>
  <c r="IH53" i="1" a="1"/>
  <c r="IH53" i="1" s="1"/>
  <c r="IH54" i="1" s="1" a="1"/>
  <c r="IH54" i="1" s="1"/>
  <c r="HS51" i="1" a="1"/>
  <c r="HS51" i="1" s="1"/>
  <c r="HS52" i="1" s="1" a="1"/>
  <c r="HS52" i="1" s="1"/>
  <c r="HS55" i="1" a="1"/>
  <c r="HS55" i="1" s="1"/>
  <c r="HS56" i="1" s="1" a="1"/>
  <c r="HS56" i="1" s="1"/>
  <c r="HS53" i="1" a="1"/>
  <c r="HS53" i="1" s="1"/>
  <c r="HS54" i="1" s="1" a="1"/>
  <c r="HS54" i="1" s="1"/>
  <c r="HR51" i="1" a="1"/>
  <c r="HR51" i="1" s="1"/>
  <c r="HR52" i="1" s="1" a="1"/>
  <c r="HR52" i="1" s="1"/>
  <c r="HR55" i="1" a="1"/>
  <c r="HR55" i="1" s="1"/>
  <c r="HR56" i="1" s="1" a="1"/>
  <c r="HR56" i="1" s="1"/>
  <c r="HR53" i="1" a="1"/>
  <c r="HR53" i="1" s="1"/>
  <c r="HR54" i="1" s="1" a="1"/>
  <c r="HR54" i="1" s="1"/>
  <c r="HX55" i="1" a="1"/>
  <c r="HX55" i="1" s="1"/>
  <c r="HX56" i="1" s="1" a="1"/>
  <c r="HX56" i="1" s="1"/>
  <c r="HX51" i="1" a="1"/>
  <c r="HX51" i="1" s="1"/>
  <c r="HX52" i="1" s="1" a="1"/>
  <c r="HX52" i="1" s="1"/>
  <c r="HX53" i="1" a="1"/>
  <c r="HX53" i="1" s="1"/>
  <c r="HX54" i="1" s="1" a="1"/>
  <c r="HX54" i="1" s="1"/>
  <c r="IH106" i="1" a="1"/>
  <c r="IH106" i="1" s="1"/>
  <c r="IH87" i="1" a="1"/>
  <c r="IH87" i="1" s="1"/>
  <c r="IH86" i="1" a="1"/>
  <c r="IH86" i="1" s="1"/>
  <c r="EF55" i="1" a="1"/>
  <c r="EF55" i="1" s="1"/>
  <c r="EF56" i="1" s="1" a="1"/>
  <c r="EF56" i="1" s="1"/>
  <c r="EF53" i="1" a="1"/>
  <c r="EF53" i="1" s="1"/>
  <c r="EF54" i="1" s="1" a="1"/>
  <c r="EF54" i="1" s="1"/>
  <c r="EF51" i="1" a="1"/>
  <c r="EF51" i="1" s="1"/>
  <c r="EF52" i="1" s="1" a="1"/>
  <c r="EF52" i="1" s="1"/>
  <c r="EG55" i="1" a="1"/>
  <c r="EG55" i="1" s="1"/>
  <c r="EG56" i="1" s="1" a="1"/>
  <c r="EG56" i="1" s="1"/>
  <c r="EG53" i="1" a="1"/>
  <c r="EG53" i="1" s="1"/>
  <c r="EG54" i="1" s="1" a="1"/>
  <c r="EG54" i="1" s="1"/>
  <c r="EG51" i="1" a="1"/>
  <c r="EG51" i="1" s="1"/>
  <c r="EG52" i="1" s="1" a="1"/>
  <c r="EG52" i="1" s="1"/>
  <c r="XJ51" i="1" a="1"/>
  <c r="XJ51" i="1" s="1"/>
  <c r="XJ52" i="1" s="1" a="1"/>
  <c r="XJ52" i="1" s="1"/>
  <c r="XJ55" i="1" a="1"/>
  <c r="XJ55" i="1" s="1"/>
  <c r="XJ56" i="1" s="1" a="1"/>
  <c r="XJ56" i="1" s="1"/>
  <c r="M55" i="1" a="1"/>
  <c r="M55" i="1" s="1"/>
  <c r="M56" i="1" s="1" a="1"/>
  <c r="M56" i="1" s="1"/>
  <c r="M53" i="1" a="1"/>
  <c r="M53" i="1" s="1"/>
  <c r="M54" i="1" s="1" a="1"/>
  <c r="M54" i="1" s="1"/>
  <c r="M51" i="1" a="1"/>
  <c r="M51" i="1" s="1"/>
  <c r="M52" i="1" s="1" a="1"/>
  <c r="M52" i="1" s="1"/>
  <c r="C94" i="1"/>
  <c r="C95" i="1"/>
  <c r="AAY55" i="1" a="1"/>
  <c r="AAY55" i="1" s="1"/>
  <c r="AAY56" i="1" s="1" a="1"/>
  <c r="AAY56" i="1" s="1"/>
  <c r="AAY53" i="1" a="1"/>
  <c r="AAY53" i="1" s="1"/>
  <c r="AAY54" i="1" s="1" a="1"/>
  <c r="AAY54" i="1" s="1"/>
  <c r="AAY51" i="1" a="1"/>
  <c r="AAY51" i="1" s="1"/>
  <c r="AAY52" i="1" s="1" a="1"/>
  <c r="AAY52" i="1" s="1"/>
  <c r="YH106" i="1" a="1"/>
  <c r="YH106" i="1" s="1"/>
  <c r="AAN55" i="1" a="1"/>
  <c r="AAN55" i="1" s="1"/>
  <c r="AAN56" i="1" s="1" a="1"/>
  <c r="AAN56" i="1" s="1"/>
  <c r="AAN53" i="1" a="1"/>
  <c r="AAN53" i="1" s="1"/>
  <c r="AAN54" i="1" s="1" a="1"/>
  <c r="AAN54" i="1" s="1"/>
  <c r="AAN51" i="1" a="1"/>
  <c r="AAN51" i="1" s="1"/>
  <c r="AAN52" i="1" s="1" a="1"/>
  <c r="AAN52" i="1" s="1"/>
  <c r="AAO55" i="1" a="1"/>
  <c r="AAO55" i="1" s="1"/>
  <c r="AAO56" i="1" s="1" a="1"/>
  <c r="AAO56" i="1" s="1"/>
  <c r="AAO53" i="1" a="1"/>
  <c r="AAO53" i="1" s="1"/>
  <c r="AAO54" i="1" s="1" a="1"/>
  <c r="AAO54" i="1" s="1"/>
  <c r="AAO51" i="1" a="1"/>
  <c r="AAO51" i="1" s="1"/>
  <c r="AAO52" i="1" s="1" a="1"/>
  <c r="AAO52" i="1" s="1"/>
  <c r="YV51" i="1" a="1"/>
  <c r="YV51" i="1" s="1"/>
  <c r="YV52" i="1" s="1" a="1"/>
  <c r="YV52" i="1" s="1"/>
  <c r="YV53" i="1" a="1"/>
  <c r="YV53" i="1" s="1"/>
  <c r="YV54" i="1" s="1" a="1"/>
  <c r="YV54" i="1" s="1"/>
  <c r="YV55" i="1" a="1"/>
  <c r="YV55" i="1" s="1"/>
  <c r="YV56" i="1" s="1" a="1"/>
  <c r="YV56" i="1" s="1"/>
  <c r="AAR51" i="1" a="1"/>
  <c r="AAR51" i="1" s="1"/>
  <c r="AAR52" i="1" s="1" a="1"/>
  <c r="AAR52" i="1" s="1"/>
  <c r="AAR55" i="1" a="1"/>
  <c r="AAR55" i="1" s="1"/>
  <c r="AAR56" i="1" s="1" a="1"/>
  <c r="AAR56" i="1" s="1"/>
  <c r="AAR53" i="1" a="1"/>
  <c r="AAR53" i="1" s="1"/>
  <c r="AAR54" i="1" s="1" a="1"/>
  <c r="AAR54" i="1" s="1"/>
  <c r="AAS53" i="1" a="1"/>
  <c r="AAS53" i="1" s="1"/>
  <c r="AAS54" i="1" s="1" a="1"/>
  <c r="AAS54" i="1" s="1"/>
  <c r="AAS51" i="1" a="1"/>
  <c r="AAS51" i="1" s="1"/>
  <c r="AAS52" i="1" s="1" a="1"/>
  <c r="AAS52" i="1" s="1"/>
  <c r="AAS55" i="1" a="1"/>
  <c r="AAS55" i="1" s="1"/>
  <c r="AAS56" i="1" s="1" a="1"/>
  <c r="AAS56" i="1" s="1"/>
  <c r="AAT51" i="1" a="1"/>
  <c r="AAT51" i="1" s="1"/>
  <c r="AAT52" i="1" s="1" a="1"/>
  <c r="AAT52" i="1" s="1"/>
  <c r="AAT55" i="1" a="1"/>
  <c r="AAT55" i="1" s="1"/>
  <c r="AAT56" i="1" s="1" a="1"/>
  <c r="AAT56" i="1" s="1"/>
  <c r="AAT53" i="1" a="1"/>
  <c r="AAT53" i="1" s="1"/>
  <c r="AAT54" i="1" s="1" a="1"/>
  <c r="AAT54" i="1" s="1"/>
  <c r="AAP55" i="1" a="1"/>
  <c r="AAP55" i="1" s="1"/>
  <c r="AAP56" i="1" s="1" a="1"/>
  <c r="AAP56" i="1" s="1"/>
  <c r="AAP53" i="1" a="1"/>
  <c r="AAP53" i="1" s="1"/>
  <c r="AAP54" i="1" s="1" a="1"/>
  <c r="AAP54" i="1" s="1"/>
  <c r="AAP51" i="1" a="1"/>
  <c r="AAP51" i="1" s="1"/>
  <c r="AAP52" i="1" s="1" a="1"/>
  <c r="AAP52" i="1" s="1"/>
  <c r="AAQ51" i="1" a="1"/>
  <c r="AAQ51" i="1" s="1"/>
  <c r="AAQ52" i="1" s="1" a="1"/>
  <c r="AAQ52" i="1" s="1"/>
  <c r="AAQ53" i="1" a="1"/>
  <c r="AAQ53" i="1" s="1"/>
  <c r="AAQ54" i="1" s="1" a="1"/>
  <c r="AAQ54" i="1" s="1"/>
  <c r="AAQ55" i="1" a="1"/>
  <c r="AAQ55" i="1" s="1"/>
  <c r="AAQ56" i="1" s="1" a="1"/>
  <c r="AAQ56" i="1" s="1"/>
  <c r="AAU51" i="1" a="1"/>
  <c r="AAU51" i="1" s="1"/>
  <c r="AAU52" i="1" s="1" a="1"/>
  <c r="AAU52" i="1" s="1"/>
  <c r="AAU53" i="1" a="1"/>
  <c r="AAU53" i="1" s="1"/>
  <c r="AAU54" i="1" s="1" a="1"/>
  <c r="AAU54" i="1" s="1"/>
  <c r="AAU55" i="1" a="1"/>
  <c r="AAU55" i="1" s="1"/>
  <c r="AAU56" i="1" s="1" a="1"/>
  <c r="AAU56" i="1" s="1"/>
  <c r="AAZ55" i="1" a="1"/>
  <c r="AAZ55" i="1" s="1"/>
  <c r="AAZ56" i="1" s="1" a="1"/>
  <c r="AAZ56" i="1" s="1"/>
  <c r="AAZ51" i="1" a="1"/>
  <c r="AAZ51" i="1" s="1"/>
  <c r="AAZ52" i="1" s="1" a="1"/>
  <c r="AAZ52" i="1" s="1"/>
  <c r="AAZ53" i="1" a="1"/>
  <c r="AAZ53" i="1" s="1"/>
  <c r="AAZ54" i="1" s="1" a="1"/>
  <c r="AAZ54" i="1" s="1"/>
  <c r="AAW55" i="1" a="1"/>
  <c r="AAW55" i="1" s="1"/>
  <c r="AAW56" i="1" s="1" a="1"/>
  <c r="AAW56" i="1" s="1"/>
  <c r="AAW53" i="1" a="1"/>
  <c r="AAW53" i="1" s="1"/>
  <c r="AAW54" i="1" s="1" a="1"/>
  <c r="AAW54" i="1" s="1"/>
  <c r="AAW51" i="1" a="1"/>
  <c r="AAW51" i="1" s="1"/>
  <c r="AAW52" i="1" s="1" a="1"/>
  <c r="AAW52" i="1" s="1"/>
  <c r="AAX55" i="1" a="1"/>
  <c r="AAX55" i="1" s="1"/>
  <c r="AAX56" i="1" s="1" a="1"/>
  <c r="AAX56" i="1" s="1"/>
  <c r="AAX53" i="1" a="1"/>
  <c r="AAX53" i="1" s="1"/>
  <c r="AAX54" i="1" s="1" a="1"/>
  <c r="AAX54" i="1" s="1"/>
  <c r="AAX51" i="1" a="1"/>
  <c r="AAX51" i="1" s="1"/>
  <c r="AAX52" i="1" s="1" a="1"/>
  <c r="AAX52" i="1" s="1"/>
  <c r="E51" i="7"/>
  <c r="W51" i="7" s="1"/>
  <c r="CD86" i="1" a="1"/>
  <c r="CD86" i="1" s="1"/>
  <c r="ZD86" i="1" s="1" a="1"/>
  <c r="ZD86" i="1" s="1"/>
  <c r="BC53" i="7"/>
  <c r="AR53" i="7" s="1"/>
  <c r="BD53" i="7"/>
  <c r="AS53" i="7" s="1"/>
  <c r="BE53" i="7"/>
  <c r="AT53" i="7" s="1"/>
  <c r="BF53" i="7"/>
  <c r="AU53" i="7" s="1"/>
  <c r="AY53" i="7"/>
  <c r="AN53" i="7" s="1"/>
  <c r="AZ53" i="7"/>
  <c r="AO53" i="7" s="1"/>
  <c r="BA53" i="7"/>
  <c r="AP53" i="7" s="1"/>
  <c r="BB53" i="7"/>
  <c r="AQ53" i="7" s="1"/>
  <c r="CD87" i="1" a="1"/>
  <c r="CD87" i="1" s="1"/>
  <c r="GC95" i="1"/>
  <c r="GD95" i="1"/>
  <c r="GA95" i="1"/>
  <c r="GB95" i="1"/>
  <c r="GE95" i="1"/>
  <c r="GI95" i="1"/>
  <c r="GZ87" i="1" a="1"/>
  <c r="GZ87" i="1" s="1"/>
  <c r="GZ89" i="1" s="1" a="1"/>
  <c r="GZ89" i="1" s="1"/>
  <c r="GZ91" i="1" s="1" a="1"/>
  <c r="GZ91" i="1" s="1"/>
  <c r="GZ93" i="1" s="1" a="1"/>
  <c r="GZ93" i="1" s="1"/>
  <c r="GZ95" i="1" s="1" a="1"/>
  <c r="GZ95" i="1" s="1"/>
  <c r="GZ97" i="1" s="1" a="1"/>
  <c r="GZ97" i="1" s="1"/>
  <c r="GZ99" i="1" s="1" a="1"/>
  <c r="GZ99" i="1" s="1"/>
  <c r="GZ101" i="1" s="1" a="1"/>
  <c r="GZ101" i="1" s="1"/>
  <c r="GZ103" i="1" s="1" a="1"/>
  <c r="GZ103" i="1" s="1"/>
  <c r="GZ105" i="1" s="1" a="1"/>
  <c r="GZ105" i="1" s="1"/>
  <c r="L97" i="1" a="1"/>
  <c r="L97" i="1" s="1"/>
  <c r="GN97" i="1" s="1" a="1"/>
  <c r="GN97" i="1" s="1"/>
  <c r="GG95" i="1"/>
  <c r="GH95" i="1"/>
  <c r="GJ95" i="1"/>
  <c r="GK95" i="1"/>
  <c r="GL95" i="1"/>
  <c r="GM95" i="1"/>
  <c r="VJ95" i="1"/>
  <c r="VK95" i="1"/>
  <c r="D95" i="1"/>
  <c r="GF95" i="1"/>
  <c r="IT87" i="1" a="1"/>
  <c r="IT87" i="1" s="1"/>
  <c r="IT89" i="1" s="1" a="1"/>
  <c r="IT89" i="1" s="1"/>
  <c r="IT91" i="1" s="1" a="1"/>
  <c r="IT91" i="1" s="1"/>
  <c r="IT93" i="1" s="1" a="1"/>
  <c r="IT93" i="1" s="1"/>
  <c r="IT95" i="1" s="1" a="1"/>
  <c r="IT95" i="1" s="1"/>
  <c r="IT97" i="1" s="1" a="1"/>
  <c r="IT97" i="1" s="1"/>
  <c r="IT99" i="1" s="1" a="1"/>
  <c r="IT99" i="1" s="1"/>
  <c r="IT101" i="1" s="1" a="1"/>
  <c r="IT101" i="1" s="1"/>
  <c r="IT103" i="1" s="1" a="1"/>
  <c r="IT103" i="1" s="1"/>
  <c r="IT105" i="1" s="1" a="1"/>
  <c r="IT105" i="1" s="1"/>
  <c r="IT86" i="1" a="1"/>
  <c r="IT86" i="1" s="1"/>
  <c r="IT107" i="1" s="1" a="1"/>
  <c r="IT107" i="1" s="1"/>
  <c r="XF87" i="1" a="1"/>
  <c r="XF87" i="1" s="1"/>
  <c r="XF89" i="1" s="1" a="1"/>
  <c r="XF89" i="1" s="1"/>
  <c r="XF91" i="1" s="1" a="1"/>
  <c r="XF91" i="1" s="1"/>
  <c r="XF93" i="1" s="1" a="1"/>
  <c r="XF93" i="1" s="1"/>
  <c r="XF95" i="1" s="1" a="1"/>
  <c r="XF95" i="1" s="1"/>
  <c r="XF97" i="1" s="1" a="1"/>
  <c r="XF97" i="1" s="1"/>
  <c r="XF99" i="1" s="1" a="1"/>
  <c r="XF99" i="1" s="1"/>
  <c r="XF101" i="1" s="1" a="1"/>
  <c r="XF101" i="1" s="1"/>
  <c r="XF103" i="1" s="1" a="1"/>
  <c r="XF103" i="1" s="1"/>
  <c r="XF105" i="1" s="1" a="1"/>
  <c r="XF105" i="1" s="1"/>
  <c r="XW87" i="1" a="1"/>
  <c r="XW87" i="1" s="1"/>
  <c r="XW89" i="1" s="1" a="1"/>
  <c r="XW89" i="1" s="1"/>
  <c r="XW91" i="1" s="1" a="1"/>
  <c r="XW91" i="1" s="1"/>
  <c r="XW93" i="1" s="1" a="1"/>
  <c r="XW93" i="1" s="1"/>
  <c r="XW95" i="1" s="1" a="1"/>
  <c r="XW95" i="1" s="1"/>
  <c r="XW97" i="1" s="1" a="1"/>
  <c r="XW97" i="1" s="1"/>
  <c r="XW99" i="1" s="1" a="1"/>
  <c r="XW99" i="1" s="1"/>
  <c r="XW101" i="1" s="1" a="1"/>
  <c r="XW101" i="1" s="1"/>
  <c r="XW103" i="1" s="1" a="1"/>
  <c r="XW103" i="1" s="1"/>
  <c r="XW105" i="1" s="1" a="1"/>
  <c r="XW105" i="1" s="1"/>
  <c r="XF86" i="1" a="1"/>
  <c r="XF86" i="1" s="1"/>
  <c r="XF107" i="1" s="1" a="1"/>
  <c r="XF107" i="1" s="1"/>
  <c r="D94" i="1"/>
  <c r="GB94" i="1"/>
  <c r="HK86" i="1" a="1"/>
  <c r="HK86" i="1" s="1"/>
  <c r="HK107" i="1" s="1" a="1"/>
  <c r="HK107" i="1" s="1"/>
  <c r="HK87" i="1" a="1"/>
  <c r="HK87" i="1" s="1"/>
  <c r="HK89" i="1" s="1" a="1"/>
  <c r="HK89" i="1" s="1"/>
  <c r="HK91" i="1" s="1" a="1"/>
  <c r="HK91" i="1" s="1"/>
  <c r="HK93" i="1" s="1" a="1"/>
  <c r="HK93" i="1" s="1"/>
  <c r="HK95" i="1" s="1" a="1"/>
  <c r="HK95" i="1" s="1"/>
  <c r="HK97" i="1" s="1" a="1"/>
  <c r="HK97" i="1" s="1"/>
  <c r="HK99" i="1" s="1" a="1"/>
  <c r="HK99" i="1" s="1"/>
  <c r="HK101" i="1" s="1" a="1"/>
  <c r="HK101" i="1" s="1"/>
  <c r="HK103" i="1" s="1" a="1"/>
  <c r="HK103" i="1" s="1"/>
  <c r="HK105" i="1" s="1" a="1"/>
  <c r="HK105" i="1" s="1"/>
  <c r="IR87" i="1" a="1"/>
  <c r="IR87" i="1" s="1"/>
  <c r="IR89" i="1" s="1" a="1"/>
  <c r="IR89" i="1" s="1"/>
  <c r="IR91" i="1" s="1" a="1"/>
  <c r="IR91" i="1" s="1"/>
  <c r="IR93" i="1" s="1" a="1"/>
  <c r="IR93" i="1" s="1"/>
  <c r="IR95" i="1" s="1" a="1"/>
  <c r="IR95" i="1" s="1"/>
  <c r="IR97" i="1" s="1" a="1"/>
  <c r="IR97" i="1" s="1"/>
  <c r="IR99" i="1" s="1" a="1"/>
  <c r="IR99" i="1" s="1"/>
  <c r="IR101" i="1" s="1" a="1"/>
  <c r="IR101" i="1" s="1"/>
  <c r="IR103" i="1" s="1" a="1"/>
  <c r="IR103" i="1" s="1"/>
  <c r="IR105" i="1" s="1" a="1"/>
  <c r="IR105" i="1" s="1"/>
  <c r="IR106" i="1" a="1"/>
  <c r="IR106" i="1" s="1"/>
  <c r="GZ106" i="1" a="1"/>
  <c r="GZ106" i="1" s="1"/>
  <c r="HL86" i="1" a="1"/>
  <c r="HL86" i="1" s="1"/>
  <c r="HL107" i="1" s="1" a="1"/>
  <c r="HL107" i="1" s="1"/>
  <c r="HL106" i="1" a="1"/>
  <c r="HL106" i="1" s="1"/>
  <c r="ZU86" i="1" a="1"/>
  <c r="ZU86" i="1" s="1"/>
  <c r="ZU107" i="1" s="1" a="1"/>
  <c r="ZU107" i="1" s="1"/>
  <c r="ZU87" i="1" a="1"/>
  <c r="ZU87" i="1" s="1"/>
  <c r="ZU108" i="1" s="1" a="1"/>
  <c r="ZU108" i="1" s="1"/>
  <c r="YG87" i="1" a="1"/>
  <c r="YG87" i="1" s="1"/>
  <c r="YG89" i="1" s="1" a="1"/>
  <c r="YG89" i="1" s="1"/>
  <c r="YG91" i="1" s="1" a="1"/>
  <c r="YG91" i="1" s="1"/>
  <c r="YG93" i="1" s="1" a="1"/>
  <c r="YG93" i="1" s="1"/>
  <c r="YG95" i="1" s="1" a="1"/>
  <c r="YG95" i="1" s="1"/>
  <c r="YG97" i="1" s="1" a="1"/>
  <c r="YG97" i="1" s="1"/>
  <c r="YG99" i="1" s="1" a="1"/>
  <c r="YG99" i="1" s="1"/>
  <c r="YG101" i="1" s="1" a="1"/>
  <c r="YG101" i="1" s="1"/>
  <c r="YG103" i="1" s="1" a="1"/>
  <c r="YG103" i="1" s="1"/>
  <c r="YG105" i="1" s="1" a="1"/>
  <c r="YG105" i="1" s="1"/>
  <c r="YG86" i="1" a="1"/>
  <c r="YG86" i="1" s="1"/>
  <c r="YG107" i="1" s="1" a="1"/>
  <c r="YG107" i="1" s="1"/>
  <c r="HO86" i="1" a="1"/>
  <c r="HO86" i="1" s="1"/>
  <c r="HO107" i="1" s="1" a="1"/>
  <c r="HO107" i="1" s="1"/>
  <c r="HO87" i="1" a="1"/>
  <c r="HO87" i="1" s="1"/>
  <c r="HO89" i="1" s="1" a="1"/>
  <c r="HO89" i="1" s="1"/>
  <c r="HO91" i="1" s="1" a="1"/>
  <c r="HO91" i="1" s="1"/>
  <c r="HO93" i="1" s="1" a="1"/>
  <c r="HO93" i="1" s="1"/>
  <c r="HO95" i="1" s="1" a="1"/>
  <c r="HO95" i="1" s="1"/>
  <c r="HO97" i="1" s="1" a="1"/>
  <c r="HO97" i="1" s="1"/>
  <c r="HO99" i="1" s="1" a="1"/>
  <c r="HO99" i="1" s="1"/>
  <c r="HO101" i="1" s="1" a="1"/>
  <c r="HO101" i="1" s="1"/>
  <c r="HO103" i="1" s="1" a="1"/>
  <c r="HO103" i="1" s="1"/>
  <c r="HO105" i="1" s="1" a="1"/>
  <c r="HO105" i="1" s="1"/>
  <c r="DA106" i="1" a="1"/>
  <c r="DA106" i="1" s="1"/>
  <c r="WS86" i="1" a="1"/>
  <c r="WS86" i="1" s="1"/>
  <c r="WS107" i="1" s="1" a="1"/>
  <c r="WS107" i="1" s="1"/>
  <c r="WS87" i="1" a="1"/>
  <c r="WS87" i="1" s="1"/>
  <c r="WS89" i="1" s="1" a="1"/>
  <c r="WS89" i="1" s="1"/>
  <c r="WS91" i="1" s="1" a="1"/>
  <c r="WS91" i="1" s="1"/>
  <c r="WS93" i="1" s="1" a="1"/>
  <c r="WS93" i="1" s="1"/>
  <c r="WS95" i="1" s="1" a="1"/>
  <c r="WS95" i="1" s="1"/>
  <c r="WS97" i="1" s="1" a="1"/>
  <c r="WS97" i="1" s="1"/>
  <c r="WS99" i="1" s="1" a="1"/>
  <c r="WS99" i="1" s="1"/>
  <c r="WS101" i="1" s="1" a="1"/>
  <c r="WS101" i="1" s="1"/>
  <c r="WS103" i="1" s="1" a="1"/>
  <c r="WS103" i="1" s="1"/>
  <c r="WS105" i="1" s="1" a="1"/>
  <c r="WS105" i="1" s="1"/>
  <c r="YA106" i="1" a="1"/>
  <c r="YA106" i="1" s="1"/>
  <c r="YL86" i="1" a="1"/>
  <c r="YL86" i="1" s="1"/>
  <c r="YL88" i="1" s="1" a="1"/>
  <c r="YL88" i="1" s="1"/>
  <c r="YL90" i="1" s="1" a="1"/>
  <c r="YL90" i="1" s="1"/>
  <c r="YL92" i="1" s="1" a="1"/>
  <c r="YL92" i="1" s="1"/>
  <c r="YL94" i="1" s="1" a="1"/>
  <c r="YL94" i="1" s="1"/>
  <c r="YL96" i="1" s="1" a="1"/>
  <c r="YL96" i="1" s="1"/>
  <c r="YL98" i="1" s="1" a="1"/>
  <c r="YL98" i="1" s="1"/>
  <c r="YL100" i="1" s="1" a="1"/>
  <c r="YL100" i="1" s="1"/>
  <c r="YL102" i="1" s="1" a="1"/>
  <c r="YL102" i="1" s="1"/>
  <c r="YL104" i="1" s="1" a="1"/>
  <c r="YL104" i="1" s="1"/>
  <c r="AEN87" i="1" a="1"/>
  <c r="AEN87" i="1" s="1"/>
  <c r="AEN89" i="1" s="1" a="1"/>
  <c r="AEN89" i="1" s="1"/>
  <c r="AEN91" i="1" s="1" a="1"/>
  <c r="AEN91" i="1" s="1"/>
  <c r="AEN93" i="1" s="1" a="1"/>
  <c r="AEN93" i="1" s="1"/>
  <c r="AEN95" i="1" s="1" a="1"/>
  <c r="AEN95" i="1" s="1"/>
  <c r="AEN97" i="1" s="1" a="1"/>
  <c r="AEN97" i="1" s="1"/>
  <c r="AEN99" i="1" s="1" a="1"/>
  <c r="AEN99" i="1" s="1"/>
  <c r="AEN101" i="1" s="1" a="1"/>
  <c r="AEN101" i="1" s="1"/>
  <c r="AEN103" i="1" s="1" a="1"/>
  <c r="AEN103" i="1" s="1"/>
  <c r="AEN105" i="1" s="1" a="1"/>
  <c r="AEN105" i="1" s="1"/>
  <c r="YL87" i="1" a="1"/>
  <c r="YL87" i="1" s="1"/>
  <c r="YL108" i="1" s="1" a="1"/>
  <c r="YL108" i="1" s="1"/>
  <c r="AEN86" i="1" a="1"/>
  <c r="AEN86" i="1" s="1"/>
  <c r="AEN107" i="1" s="1" a="1"/>
  <c r="AEN107" i="1" s="1"/>
  <c r="DA87" i="1" a="1"/>
  <c r="DA87" i="1" s="1"/>
  <c r="DA108" i="1" s="1" a="1"/>
  <c r="DA108" i="1" s="1"/>
  <c r="IY106" i="1" a="1"/>
  <c r="IY106" i="1" s="1"/>
  <c r="XM86" i="1" a="1"/>
  <c r="XM86" i="1" s="1"/>
  <c r="XM107" i="1" s="1" a="1"/>
  <c r="XM107" i="1" s="1"/>
  <c r="GG94" i="1"/>
  <c r="GE94" i="1"/>
  <c r="GK94" i="1"/>
  <c r="GD94" i="1"/>
  <c r="GA94" i="1"/>
  <c r="L96" i="1" a="1"/>
  <c r="L96" i="1" s="1"/>
  <c r="GN96" i="1" s="1" a="1"/>
  <c r="GN96" i="1" s="1"/>
  <c r="GF94" i="1"/>
  <c r="GH94" i="1"/>
  <c r="VJ94" i="1"/>
  <c r="GI94" i="1"/>
  <c r="VK94" i="1"/>
  <c r="GC94" i="1"/>
  <c r="GJ94" i="1"/>
  <c r="GL94" i="1"/>
  <c r="GM94" i="1"/>
  <c r="XE86" i="1" a="1"/>
  <c r="XE86" i="1" s="1"/>
  <c r="XE107" i="1" s="1" a="1"/>
  <c r="XE107" i="1" s="1"/>
  <c r="XE87" i="1" a="1"/>
  <c r="XE87" i="1" s="1"/>
  <c r="XE89" i="1" s="1" a="1"/>
  <c r="XE89" i="1" s="1"/>
  <c r="XE91" i="1" s="1" a="1"/>
  <c r="XE91" i="1" s="1"/>
  <c r="XE93" i="1" s="1" a="1"/>
  <c r="XE93" i="1" s="1"/>
  <c r="XE95" i="1" s="1" a="1"/>
  <c r="XE95" i="1" s="1"/>
  <c r="XE97" i="1" s="1" a="1"/>
  <c r="XE97" i="1" s="1"/>
  <c r="XE99" i="1" s="1" a="1"/>
  <c r="XE99" i="1" s="1"/>
  <c r="XE101" i="1" s="1" a="1"/>
  <c r="XE101" i="1" s="1"/>
  <c r="XE103" i="1" s="1" a="1"/>
  <c r="XE103" i="1" s="1"/>
  <c r="XE105" i="1" s="1" a="1"/>
  <c r="XE105" i="1" s="1"/>
  <c r="HQ86" i="1" a="1"/>
  <c r="HQ86" i="1" s="1"/>
  <c r="HQ107" i="1" s="1" a="1"/>
  <c r="HQ107" i="1" s="1"/>
  <c r="XO87" i="1" a="1"/>
  <c r="XO87" i="1" s="1"/>
  <c r="XO108" i="1" s="1" a="1"/>
  <c r="XO108" i="1" s="1"/>
  <c r="XO86" i="1" a="1"/>
  <c r="XO86" i="1" s="1"/>
  <c r="XO107" i="1" s="1" a="1"/>
  <c r="XO107" i="1" s="1"/>
  <c r="IX87" i="1" a="1"/>
  <c r="IX87" i="1" s="1"/>
  <c r="IX108" i="1" s="1" a="1"/>
  <c r="IX108" i="1" s="1"/>
  <c r="ZN55" i="1" a="1"/>
  <c r="ZN55" i="1" s="1"/>
  <c r="ZN56" i="1" s="1" a="1"/>
  <c r="ZN56" i="1" s="1"/>
  <c r="IX86" i="1" a="1"/>
  <c r="IX86" i="1" s="1"/>
  <c r="IX88" i="1" s="1" a="1"/>
  <c r="IX88" i="1" s="1"/>
  <c r="IX90" i="1" s="1" a="1"/>
  <c r="IX90" i="1" s="1"/>
  <c r="IX92" i="1" s="1" a="1"/>
  <c r="IX92" i="1" s="1"/>
  <c r="IX94" i="1" s="1" a="1"/>
  <c r="IX94" i="1" s="1"/>
  <c r="IX96" i="1" s="1" a="1"/>
  <c r="IX96" i="1" s="1"/>
  <c r="IX98" i="1" s="1" a="1"/>
  <c r="IX98" i="1" s="1"/>
  <c r="IX100" i="1" s="1" a="1"/>
  <c r="IX100" i="1" s="1"/>
  <c r="IX102" i="1" s="1" a="1"/>
  <c r="IX102" i="1" s="1"/>
  <c r="IX104" i="1" s="1" a="1"/>
  <c r="IX104" i="1" s="1"/>
  <c r="ZN51" i="1" a="1"/>
  <c r="ZN51" i="1" s="1"/>
  <c r="ZN52" i="1" s="1" a="1"/>
  <c r="ZN52" i="1" s="1"/>
  <c r="IS87" i="1" a="1"/>
  <c r="IS87" i="1" s="1"/>
  <c r="IS108" i="1" s="1" a="1"/>
  <c r="IS108" i="1" s="1"/>
  <c r="IS86" i="1" a="1"/>
  <c r="IS86" i="1" s="1"/>
  <c r="IS107" i="1" s="1" a="1"/>
  <c r="IS107" i="1" s="1"/>
  <c r="GY86" i="1" a="1"/>
  <c r="GY86" i="1" s="1"/>
  <c r="GY107" i="1" s="1" a="1"/>
  <c r="GY107" i="1" s="1"/>
  <c r="GY87" i="1" a="1"/>
  <c r="GY87" i="1" s="1"/>
  <c r="GY108" i="1" s="1" a="1"/>
  <c r="GY108" i="1" s="1"/>
  <c r="XZ86" i="1" a="1"/>
  <c r="XZ86" i="1" s="1"/>
  <c r="XZ107" i="1" s="1" a="1"/>
  <c r="XZ107" i="1" s="1"/>
  <c r="XZ87" i="1" a="1"/>
  <c r="XZ87" i="1" s="1"/>
  <c r="XZ108" i="1" s="1" a="1"/>
  <c r="XZ108" i="1" s="1"/>
  <c r="YA86" i="1" a="1"/>
  <c r="YA86" i="1" s="1"/>
  <c r="YA107" i="1" s="1" a="1"/>
  <c r="YA107" i="1" s="1"/>
  <c r="IY86" i="1" a="1"/>
  <c r="IY86" i="1" s="1"/>
  <c r="IY107" i="1" s="1" a="1"/>
  <c r="IY107" i="1" s="1"/>
  <c r="XM87" i="1" a="1"/>
  <c r="XM87" i="1" s="1"/>
  <c r="XM108" i="1" s="1" a="1"/>
  <c r="XM108" i="1" s="1"/>
  <c r="PZ85" i="1"/>
  <c r="PZ86" i="1"/>
  <c r="PZ87" i="1"/>
  <c r="PZ88" i="1"/>
  <c r="PZ89" i="1"/>
  <c r="PZ90" i="1"/>
  <c r="PZ91" i="1"/>
  <c r="PZ92" i="1"/>
  <c r="PZ93" i="1"/>
  <c r="PZ94" i="1"/>
  <c r="PZ95" i="1"/>
  <c r="PZ96" i="1"/>
  <c r="PZ97" i="1"/>
  <c r="PZ98" i="1"/>
  <c r="PZ99" i="1"/>
  <c r="PZ100" i="1"/>
  <c r="PZ101" i="1"/>
  <c r="PZ102" i="1"/>
  <c r="PZ103" i="1"/>
  <c r="PZ104" i="1"/>
  <c r="PZ105" i="1"/>
  <c r="PZ106" i="1"/>
  <c r="PZ107" i="1"/>
  <c r="PZ108" i="1"/>
  <c r="IW87" i="1" a="1"/>
  <c r="IW87" i="1" s="1"/>
  <c r="IW89" i="1" s="1" a="1"/>
  <c r="IW89" i="1" s="1"/>
  <c r="IW91" i="1" s="1" a="1"/>
  <c r="IW91" i="1" s="1"/>
  <c r="IW93" i="1" s="1" a="1"/>
  <c r="IW93" i="1" s="1"/>
  <c r="IW95" i="1" s="1" a="1"/>
  <c r="IW95" i="1" s="1"/>
  <c r="IW97" i="1" s="1" a="1"/>
  <c r="IW97" i="1" s="1"/>
  <c r="IW99" i="1" s="1" a="1"/>
  <c r="IW99" i="1" s="1"/>
  <c r="IW101" i="1" s="1" a="1"/>
  <c r="IW101" i="1" s="1"/>
  <c r="IW103" i="1" s="1" a="1"/>
  <c r="IW103" i="1" s="1"/>
  <c r="IW105" i="1" s="1" a="1"/>
  <c r="IW105" i="1" s="1"/>
  <c r="CB86" i="1" a="1"/>
  <c r="CB86" i="1" s="1"/>
  <c r="CB107" i="1" s="1" a="1"/>
  <c r="CB107" i="1" s="1"/>
  <c r="WT106" i="1" a="1"/>
  <c r="WT106" i="1" s="1"/>
  <c r="HQ106" i="1" a="1"/>
  <c r="HQ106" i="1" s="1"/>
  <c r="WY106" i="1" a="1"/>
  <c r="WY106" i="1" s="1"/>
  <c r="IW86" i="1" a="1"/>
  <c r="IW86" i="1" s="1"/>
  <c r="IW107" i="1" s="1" a="1"/>
  <c r="IW107" i="1" s="1"/>
  <c r="CB87" i="1" a="1"/>
  <c r="CB87" i="1" s="1"/>
  <c r="CB89" i="1" s="1" a="1"/>
  <c r="CB89" i="1" s="1"/>
  <c r="CB91" i="1" s="1" a="1"/>
  <c r="CB91" i="1" s="1"/>
  <c r="CB93" i="1" s="1" a="1"/>
  <c r="CB93" i="1" s="1"/>
  <c r="CB95" i="1" s="1" a="1"/>
  <c r="CB95" i="1" s="1"/>
  <c r="CB97" i="1" s="1" a="1"/>
  <c r="CB97" i="1" s="1"/>
  <c r="CB99" i="1" s="1" a="1"/>
  <c r="CB99" i="1" s="1"/>
  <c r="CB101" i="1" s="1" a="1"/>
  <c r="CB101" i="1" s="1"/>
  <c r="CB103" i="1" s="1" a="1"/>
  <c r="CB103" i="1" s="1"/>
  <c r="CB105" i="1" s="1" a="1"/>
  <c r="CB105" i="1" s="1"/>
  <c r="IJ86" i="1" a="1"/>
  <c r="IJ86" i="1" s="1"/>
  <c r="IJ107" i="1" s="1" a="1"/>
  <c r="IJ107" i="1" s="1"/>
  <c r="YH87" i="1" a="1"/>
  <c r="YH87" i="1" s="1"/>
  <c r="YH89" i="1" s="1" a="1"/>
  <c r="YH89" i="1" s="1"/>
  <c r="YH91" i="1" s="1" a="1"/>
  <c r="YH91" i="1" s="1"/>
  <c r="YH93" i="1" s="1" a="1"/>
  <c r="YH93" i="1" s="1"/>
  <c r="YH95" i="1" s="1" a="1"/>
  <c r="YH95" i="1" s="1"/>
  <c r="YH97" i="1" s="1" a="1"/>
  <c r="YH97" i="1" s="1"/>
  <c r="YH99" i="1" s="1" a="1"/>
  <c r="YH99" i="1" s="1"/>
  <c r="YH101" i="1" s="1" a="1"/>
  <c r="YH101" i="1" s="1"/>
  <c r="YH103" i="1" s="1" a="1"/>
  <c r="YH103" i="1" s="1"/>
  <c r="YH105" i="1" s="1" a="1"/>
  <c r="YH105" i="1" s="1"/>
  <c r="HM87" i="1" a="1"/>
  <c r="HM87" i="1" s="1"/>
  <c r="HM108" i="1" s="1" a="1"/>
  <c r="HM108" i="1" s="1"/>
  <c r="IJ87" i="1" a="1"/>
  <c r="IJ87" i="1" s="1"/>
  <c r="IJ108" i="1" s="1" a="1"/>
  <c r="IJ108" i="1" s="1"/>
  <c r="YH86" i="1" a="1"/>
  <c r="YH86" i="1" s="1"/>
  <c r="HM86" i="1" a="1"/>
  <c r="HM86" i="1" s="1"/>
  <c r="HM107" i="1" s="1" a="1"/>
  <c r="HM107" i="1" s="1"/>
  <c r="JC86" i="1" a="1"/>
  <c r="JC86" i="1" s="1"/>
  <c r="JC107" i="1" s="1" a="1"/>
  <c r="JC107" i="1" s="1"/>
  <c r="HW87" i="1" a="1"/>
  <c r="HW87" i="1" s="1"/>
  <c r="HW89" i="1" s="1" a="1"/>
  <c r="HW89" i="1" s="1"/>
  <c r="HW91" i="1" s="1" a="1"/>
  <c r="HW91" i="1" s="1"/>
  <c r="HW93" i="1" s="1" a="1"/>
  <c r="HW93" i="1" s="1"/>
  <c r="HW95" i="1" s="1" a="1"/>
  <c r="HW95" i="1" s="1"/>
  <c r="HW97" i="1" s="1" a="1"/>
  <c r="HW97" i="1" s="1"/>
  <c r="HW99" i="1" s="1" a="1"/>
  <c r="HW99" i="1" s="1"/>
  <c r="HW101" i="1" s="1" a="1"/>
  <c r="HW101" i="1" s="1"/>
  <c r="HW103" i="1" s="1" a="1"/>
  <c r="HW103" i="1" s="1"/>
  <c r="HW105" i="1" s="1" a="1"/>
  <c r="HW105" i="1" s="1"/>
  <c r="JC87" i="1" a="1"/>
  <c r="JC87" i="1" s="1"/>
  <c r="JC89" i="1" s="1" a="1"/>
  <c r="JC89" i="1" s="1"/>
  <c r="JC91" i="1" s="1" a="1"/>
  <c r="JC91" i="1" s="1"/>
  <c r="JC93" i="1" s="1" a="1"/>
  <c r="JC93" i="1" s="1"/>
  <c r="JC95" i="1" s="1" a="1"/>
  <c r="JC95" i="1" s="1"/>
  <c r="JC97" i="1" s="1" a="1"/>
  <c r="JC97" i="1" s="1"/>
  <c r="JC99" i="1" s="1" a="1"/>
  <c r="JC99" i="1" s="1"/>
  <c r="JC101" i="1" s="1" a="1"/>
  <c r="JC101" i="1" s="1"/>
  <c r="JC103" i="1" s="1" a="1"/>
  <c r="JC103" i="1" s="1"/>
  <c r="JC105" i="1" s="1" a="1"/>
  <c r="JC105" i="1" s="1"/>
  <c r="HW86" i="1" a="1"/>
  <c r="HW86" i="1" s="1"/>
  <c r="HW107" i="1" s="1" a="1"/>
  <c r="HW107" i="1" s="1"/>
  <c r="XY87" i="1" a="1"/>
  <c r="XY87" i="1" s="1"/>
  <c r="XY108" i="1" s="1" a="1"/>
  <c r="XY108" i="1" s="1"/>
  <c r="IP86" i="1" a="1"/>
  <c r="IP86" i="1" s="1"/>
  <c r="IP107" i="1" s="1" a="1"/>
  <c r="IP107" i="1" s="1"/>
  <c r="XW86" i="1" a="1"/>
  <c r="XW86" i="1" s="1"/>
  <c r="XW107" i="1" s="1" a="1"/>
  <c r="XW107" i="1" s="1"/>
  <c r="XY86" i="1" a="1"/>
  <c r="XY86" i="1" s="1"/>
  <c r="XY107" i="1" s="1" a="1"/>
  <c r="XY107" i="1" s="1"/>
  <c r="BI87" i="1" a="1"/>
  <c r="BI87" i="1" s="1"/>
  <c r="BI89" i="1" s="1" a="1"/>
  <c r="BI89" i="1" s="1"/>
  <c r="BI91" i="1" s="1" a="1"/>
  <c r="BI91" i="1" s="1"/>
  <c r="BI93" i="1" s="1" a="1"/>
  <c r="BI93" i="1" s="1"/>
  <c r="BI95" i="1" s="1" a="1"/>
  <c r="BI95" i="1" s="1"/>
  <c r="BI97" i="1" s="1" a="1"/>
  <c r="BI97" i="1" s="1"/>
  <c r="BI99" i="1" s="1" a="1"/>
  <c r="BI99" i="1" s="1"/>
  <c r="BI101" i="1" s="1" a="1"/>
  <c r="BI101" i="1" s="1"/>
  <c r="BI103" i="1" s="1" a="1"/>
  <c r="BI103" i="1" s="1"/>
  <c r="BI105" i="1" s="1" a="1"/>
  <c r="BI105" i="1" s="1"/>
  <c r="HV87" i="1" a="1"/>
  <c r="HV87" i="1" s="1"/>
  <c r="HV89" i="1" s="1" a="1"/>
  <c r="HV89" i="1" s="1"/>
  <c r="HV91" i="1" s="1" a="1"/>
  <c r="HV91" i="1" s="1"/>
  <c r="HV93" i="1" s="1" a="1"/>
  <c r="HV93" i="1" s="1"/>
  <c r="HV95" i="1" s="1" a="1"/>
  <c r="HV95" i="1" s="1"/>
  <c r="HV97" i="1" s="1" a="1"/>
  <c r="HV97" i="1" s="1"/>
  <c r="HV99" i="1" s="1" a="1"/>
  <c r="HV99" i="1" s="1"/>
  <c r="HV101" i="1" s="1" a="1"/>
  <c r="HV101" i="1" s="1"/>
  <c r="HV103" i="1" s="1" a="1"/>
  <c r="HV103" i="1" s="1"/>
  <c r="HV105" i="1" s="1" a="1"/>
  <c r="HV105" i="1" s="1"/>
  <c r="IP87" i="1" a="1"/>
  <c r="IP87" i="1" s="1"/>
  <c r="IP89" i="1" s="1" a="1"/>
  <c r="IP89" i="1" s="1"/>
  <c r="IP91" i="1" s="1" a="1"/>
  <c r="IP91" i="1" s="1"/>
  <c r="IP93" i="1" s="1" a="1"/>
  <c r="IP93" i="1" s="1"/>
  <c r="IP95" i="1" s="1" a="1"/>
  <c r="IP95" i="1" s="1"/>
  <c r="IP97" i="1" s="1" a="1"/>
  <c r="IP97" i="1" s="1"/>
  <c r="IP99" i="1" s="1" a="1"/>
  <c r="IP99" i="1" s="1"/>
  <c r="IP101" i="1" s="1" a="1"/>
  <c r="IP101" i="1" s="1"/>
  <c r="IP103" i="1" s="1" a="1"/>
  <c r="IP103" i="1" s="1"/>
  <c r="IP105" i="1" s="1" a="1"/>
  <c r="IP105" i="1" s="1"/>
  <c r="BI86" i="1" a="1"/>
  <c r="BI86" i="1" s="1"/>
  <c r="BI107" i="1" s="1" a="1"/>
  <c r="BI107" i="1" s="1"/>
  <c r="XD87" i="1" a="1"/>
  <c r="XD87" i="1" s="1"/>
  <c r="XD89" i="1" s="1" a="1"/>
  <c r="XD89" i="1" s="1"/>
  <c r="XD91" i="1" s="1" a="1"/>
  <c r="XD91" i="1" s="1"/>
  <c r="XD93" i="1" s="1" a="1"/>
  <c r="XD93" i="1" s="1"/>
  <c r="XD95" i="1" s="1" a="1"/>
  <c r="XD95" i="1" s="1"/>
  <c r="XD97" i="1" s="1" a="1"/>
  <c r="XD97" i="1" s="1"/>
  <c r="XD99" i="1" s="1" a="1"/>
  <c r="XD99" i="1" s="1"/>
  <c r="XD101" i="1" s="1" a="1"/>
  <c r="XD101" i="1" s="1"/>
  <c r="XD103" i="1" s="1" a="1"/>
  <c r="XD103" i="1" s="1"/>
  <c r="XD105" i="1" s="1" a="1"/>
  <c r="XD105" i="1" s="1"/>
  <c r="HV86" i="1" a="1"/>
  <c r="HV86" i="1" s="1"/>
  <c r="HV107" i="1" s="1" a="1"/>
  <c r="HV107" i="1" s="1"/>
  <c r="IZ86" i="1" a="1"/>
  <c r="IZ86" i="1" s="1"/>
  <c r="IZ107" i="1" s="1" a="1"/>
  <c r="IZ107" i="1" s="1"/>
  <c r="XD86" i="1" a="1"/>
  <c r="XD86" i="1" s="1"/>
  <c r="XD107" i="1" s="1" a="1"/>
  <c r="XD107" i="1" s="1"/>
  <c r="IZ87" i="1" a="1"/>
  <c r="IZ87" i="1" s="1"/>
  <c r="IZ108" i="1" s="1" a="1"/>
  <c r="IZ108" i="1" s="1"/>
  <c r="WQ86" i="1" a="1"/>
  <c r="WQ86" i="1" s="1"/>
  <c r="WQ107" i="1" s="1" a="1"/>
  <c r="WQ107" i="1" s="1"/>
  <c r="WT87" i="1" a="1"/>
  <c r="WT87" i="1" s="1"/>
  <c r="WT89" i="1" s="1" a="1"/>
  <c r="WT89" i="1" s="1"/>
  <c r="WT91" i="1" s="1" a="1"/>
  <c r="WT91" i="1" s="1"/>
  <c r="WT93" i="1" s="1" a="1"/>
  <c r="WT93" i="1" s="1"/>
  <c r="WT95" i="1" s="1" a="1"/>
  <c r="WT95" i="1" s="1"/>
  <c r="WT97" i="1" s="1" a="1"/>
  <c r="WT97" i="1" s="1"/>
  <c r="WT99" i="1" s="1" a="1"/>
  <c r="WT99" i="1" s="1"/>
  <c r="WT101" i="1" s="1" a="1"/>
  <c r="WT101" i="1" s="1"/>
  <c r="WT103" i="1" s="1" a="1"/>
  <c r="WT103" i="1" s="1"/>
  <c r="WT105" i="1" s="1" a="1"/>
  <c r="WT105" i="1" s="1"/>
  <c r="WQ87" i="1" a="1"/>
  <c r="WQ87" i="1" s="1"/>
  <c r="WQ89" i="1" s="1" a="1"/>
  <c r="WQ89" i="1" s="1"/>
  <c r="WQ91" i="1" s="1" a="1"/>
  <c r="WQ91" i="1" s="1"/>
  <c r="WQ93" i="1" s="1" a="1"/>
  <c r="WQ93" i="1" s="1"/>
  <c r="WQ95" i="1" s="1" a="1"/>
  <c r="WQ95" i="1" s="1"/>
  <c r="WQ97" i="1" s="1" a="1"/>
  <c r="WQ97" i="1" s="1"/>
  <c r="WQ99" i="1" s="1" a="1"/>
  <c r="WQ99" i="1" s="1"/>
  <c r="WQ101" i="1" s="1" a="1"/>
  <c r="WQ101" i="1" s="1"/>
  <c r="WQ103" i="1" s="1" a="1"/>
  <c r="WQ103" i="1" s="1"/>
  <c r="WQ105" i="1" s="1" a="1"/>
  <c r="WQ105" i="1" s="1"/>
  <c r="WY87" i="1" a="1"/>
  <c r="WY87" i="1" s="1"/>
  <c r="WY89" i="1" s="1" a="1"/>
  <c r="WY89" i="1" s="1"/>
  <c r="WY91" i="1" s="1" a="1"/>
  <c r="WY91" i="1" s="1"/>
  <c r="WY93" i="1" s="1" a="1"/>
  <c r="WY93" i="1" s="1"/>
  <c r="WY95" i="1" s="1" a="1"/>
  <c r="WY95" i="1" s="1"/>
  <c r="WY97" i="1" s="1" a="1"/>
  <c r="WY97" i="1" s="1"/>
  <c r="WY99" i="1" s="1" a="1"/>
  <c r="WY99" i="1" s="1"/>
  <c r="WY101" i="1" s="1" a="1"/>
  <c r="WY101" i="1" s="1"/>
  <c r="WY103" i="1" s="1" a="1"/>
  <c r="WY103" i="1" s="1"/>
  <c r="WY105" i="1" s="1" a="1"/>
  <c r="WY105" i="1" s="1"/>
  <c r="WX87" i="1" a="1"/>
  <c r="WX87" i="1" s="1"/>
  <c r="WX89" i="1" s="1" a="1"/>
  <c r="WX89" i="1" s="1"/>
  <c r="WX91" i="1" s="1" a="1"/>
  <c r="WX91" i="1" s="1"/>
  <c r="WX93" i="1" s="1" a="1"/>
  <c r="WX93" i="1" s="1"/>
  <c r="WX95" i="1" s="1" a="1"/>
  <c r="WX95" i="1" s="1"/>
  <c r="WX97" i="1" s="1" a="1"/>
  <c r="WX97" i="1" s="1"/>
  <c r="WX99" i="1" s="1" a="1"/>
  <c r="WX99" i="1" s="1"/>
  <c r="WX101" i="1" s="1" a="1"/>
  <c r="WX101" i="1" s="1"/>
  <c r="WX103" i="1" s="1" a="1"/>
  <c r="WX103" i="1" s="1"/>
  <c r="WX105" i="1" s="1" a="1"/>
  <c r="WX105" i="1" s="1"/>
  <c r="WX86" i="1" a="1"/>
  <c r="WX86" i="1" s="1"/>
  <c r="WX88" i="1" s="1" a="1"/>
  <c r="WX88" i="1" s="1"/>
  <c r="WX90" i="1" s="1" a="1"/>
  <c r="WX90" i="1" s="1"/>
  <c r="WX92" i="1" s="1" a="1"/>
  <c r="WX92" i="1" s="1"/>
  <c r="WX94" i="1" s="1" a="1"/>
  <c r="WX94" i="1" s="1"/>
  <c r="WX96" i="1" s="1" a="1"/>
  <c r="WX96" i="1" s="1"/>
  <c r="WX98" i="1" s="1" a="1"/>
  <c r="WX98" i="1" s="1"/>
  <c r="WX100" i="1" s="1" a="1"/>
  <c r="WX100" i="1" s="1"/>
  <c r="WX102" i="1" s="1" a="1"/>
  <c r="WX102" i="1" s="1"/>
  <c r="WX104" i="1" s="1" a="1"/>
  <c r="WX104" i="1" s="1"/>
  <c r="XB86" i="1" a="1"/>
  <c r="XB86" i="1" s="1"/>
  <c r="XB107" i="1" s="1" a="1"/>
  <c r="XB107" i="1" s="1"/>
  <c r="XB106" i="1" a="1"/>
  <c r="XB106" i="1" s="1"/>
  <c r="NJ53" i="1" a="1"/>
  <c r="NJ53" i="1" s="1"/>
  <c r="NJ54" i="1" s="1" a="1"/>
  <c r="NJ54" i="1" s="1"/>
  <c r="NJ55" i="1" a="1"/>
  <c r="NJ55" i="1" s="1"/>
  <c r="NJ56" i="1" s="1" a="1"/>
  <c r="NJ56" i="1" s="1"/>
  <c r="NJ51" i="1" a="1"/>
  <c r="NJ51" i="1" s="1"/>
  <c r="NJ52" i="1" s="1" a="1"/>
  <c r="NJ52" i="1" s="1"/>
  <c r="PK55" i="1" a="1"/>
  <c r="PK55" i="1" s="1"/>
  <c r="PK56" i="1" s="1" a="1"/>
  <c r="PK56" i="1" s="1"/>
  <c r="PK53" i="1" a="1"/>
  <c r="PK53" i="1" s="1"/>
  <c r="PK54" i="1" s="1" a="1"/>
  <c r="PK54" i="1" s="1"/>
  <c r="PK51" i="1" a="1"/>
  <c r="PK51" i="1" s="1"/>
  <c r="PK52" i="1" s="1" a="1"/>
  <c r="PK52" i="1" s="1"/>
  <c r="SW55" i="1" a="1"/>
  <c r="SW55" i="1" s="1"/>
  <c r="SW56" i="1" s="1" a="1"/>
  <c r="SW56" i="1" s="1"/>
  <c r="SW53" i="1" a="1"/>
  <c r="SW53" i="1" s="1"/>
  <c r="SW54" i="1" s="1" a="1"/>
  <c r="SW54" i="1" s="1"/>
  <c r="SW51" i="1" a="1"/>
  <c r="SW51" i="1" s="1"/>
  <c r="SW52" i="1" s="1" a="1"/>
  <c r="SW52" i="1" s="1"/>
  <c r="SL55" i="1" a="1"/>
  <c r="SL55" i="1" s="1"/>
  <c r="SL56" i="1" s="1" a="1"/>
  <c r="SL56" i="1" s="1"/>
  <c r="SL51" i="1" a="1"/>
  <c r="SL51" i="1" s="1"/>
  <c r="SL52" i="1" s="1" a="1"/>
  <c r="SL52" i="1" s="1"/>
  <c r="SL53" i="1" a="1"/>
  <c r="SL53" i="1" s="1"/>
  <c r="SL54" i="1" s="1" a="1"/>
  <c r="SL54" i="1" s="1"/>
  <c r="QK55" i="1" a="1"/>
  <c r="QK55" i="1" s="1"/>
  <c r="QK56" i="1" s="1" a="1"/>
  <c r="QK56" i="1" s="1"/>
  <c r="QK53" i="1" a="1"/>
  <c r="QK53" i="1" s="1"/>
  <c r="QK54" i="1" s="1" a="1"/>
  <c r="QK54" i="1" s="1"/>
  <c r="QK51" i="1" a="1"/>
  <c r="QK51" i="1" s="1"/>
  <c r="QK52" i="1" s="1" a="1"/>
  <c r="QK52" i="1" s="1"/>
  <c r="UT51" i="1" a="1"/>
  <c r="UT51" i="1" s="1"/>
  <c r="UT52" i="1" s="1" a="1"/>
  <c r="UT52" i="1" s="1"/>
  <c r="UT53" i="1" a="1"/>
  <c r="UT53" i="1" s="1"/>
  <c r="UT54" i="1" s="1" a="1"/>
  <c r="UT54" i="1" s="1"/>
  <c r="UT55" i="1" a="1"/>
  <c r="UT55" i="1" s="1"/>
  <c r="UT56" i="1" s="1" a="1"/>
  <c r="UT56" i="1" s="1"/>
  <c r="ST53" i="1" a="1"/>
  <c r="ST53" i="1" s="1"/>
  <c r="ST54" i="1" s="1" a="1"/>
  <c r="ST54" i="1" s="1"/>
  <c r="ST55" i="1" a="1"/>
  <c r="ST55" i="1" s="1"/>
  <c r="ST56" i="1" s="1" a="1"/>
  <c r="ST56" i="1" s="1"/>
  <c r="ST51" i="1" a="1"/>
  <c r="ST51" i="1" s="1"/>
  <c r="ST52" i="1" s="1" a="1"/>
  <c r="ST52" i="1" s="1"/>
  <c r="OT53" i="1" a="1"/>
  <c r="OT53" i="1" s="1"/>
  <c r="OT54" i="1" s="1" a="1"/>
  <c r="OT54" i="1" s="1"/>
  <c r="OT51" i="1" a="1"/>
  <c r="OT51" i="1" s="1"/>
  <c r="OT52" i="1" s="1" a="1"/>
  <c r="OT52" i="1" s="1"/>
  <c r="OT55" i="1" a="1"/>
  <c r="OT55" i="1" s="1"/>
  <c r="OT56" i="1" s="1" a="1"/>
  <c r="OT56" i="1" s="1"/>
  <c r="SC55" i="1" a="1"/>
  <c r="SC55" i="1" s="1"/>
  <c r="SC56" i="1" s="1" a="1"/>
  <c r="SC56" i="1" s="1"/>
  <c r="SC51" i="1" a="1"/>
  <c r="SC51" i="1" s="1"/>
  <c r="SC52" i="1" s="1" a="1"/>
  <c r="SC52" i="1" s="1"/>
  <c r="SC53" i="1" a="1"/>
  <c r="SC53" i="1" s="1"/>
  <c r="SC54" i="1" s="1" a="1"/>
  <c r="SC54" i="1" s="1"/>
  <c r="UI53" i="1" a="1"/>
  <c r="UI53" i="1" s="1"/>
  <c r="UI54" i="1" s="1" a="1"/>
  <c r="UI54" i="1" s="1"/>
  <c r="UI55" i="1" a="1"/>
  <c r="UI55" i="1" s="1"/>
  <c r="UI56" i="1" s="1" a="1"/>
  <c r="UI56" i="1" s="1"/>
  <c r="UI51" i="1" a="1"/>
  <c r="UI51" i="1" s="1"/>
  <c r="UI52" i="1" s="1" a="1"/>
  <c r="UI52" i="1" s="1"/>
  <c r="TD55" i="1" a="1"/>
  <c r="TD55" i="1" s="1"/>
  <c r="TD56" i="1" s="1" a="1"/>
  <c r="TD56" i="1" s="1"/>
  <c r="TD53" i="1" a="1"/>
  <c r="TD53" i="1" s="1"/>
  <c r="TD54" i="1" s="1" a="1"/>
  <c r="TD54" i="1" s="1"/>
  <c r="TD51" i="1" a="1"/>
  <c r="TD51" i="1" s="1"/>
  <c r="TD52" i="1" s="1" a="1"/>
  <c r="TD52" i="1" s="1"/>
  <c r="RW53" i="1" a="1"/>
  <c r="RW53" i="1" s="1"/>
  <c r="RW54" i="1" s="1" a="1"/>
  <c r="RW54" i="1" s="1"/>
  <c r="RW55" i="1" a="1"/>
  <c r="RW55" i="1" s="1"/>
  <c r="RW56" i="1" s="1" a="1"/>
  <c r="RW56" i="1" s="1"/>
  <c r="RW51" i="1" a="1"/>
  <c r="RW51" i="1" s="1"/>
  <c r="RW52" i="1" s="1" a="1"/>
  <c r="RW52" i="1" s="1"/>
  <c r="NB53" i="1" a="1"/>
  <c r="NB53" i="1" s="1"/>
  <c r="NB54" i="1" s="1" a="1"/>
  <c r="NB54" i="1" s="1"/>
  <c r="NB55" i="1" a="1"/>
  <c r="NB55" i="1" s="1"/>
  <c r="NB56" i="1" s="1" a="1"/>
  <c r="NB56" i="1" s="1"/>
  <c r="NB51" i="1" a="1"/>
  <c r="NB51" i="1" s="1"/>
  <c r="NB52" i="1" s="1" a="1"/>
  <c r="NB52" i="1" s="1"/>
  <c r="TL51" i="1" a="1"/>
  <c r="TL51" i="1" s="1"/>
  <c r="TL52" i="1" s="1" a="1"/>
  <c r="TL52" i="1" s="1"/>
  <c r="TL55" i="1" a="1"/>
  <c r="TL55" i="1" s="1"/>
  <c r="TL56" i="1" s="1" a="1"/>
  <c r="TL56" i="1" s="1"/>
  <c r="TL53" i="1" a="1"/>
  <c r="TL53" i="1" s="1"/>
  <c r="TL54" i="1" s="1" a="1"/>
  <c r="TL54" i="1" s="1"/>
  <c r="MS51" i="1" a="1"/>
  <c r="MS51" i="1" s="1"/>
  <c r="MS52" i="1" s="1" a="1"/>
  <c r="MS52" i="1" s="1"/>
  <c r="MS55" i="1" a="1"/>
  <c r="MS55" i="1" s="1"/>
  <c r="MS56" i="1" s="1" a="1"/>
  <c r="MS56" i="1" s="1"/>
  <c r="MS53" i="1" a="1"/>
  <c r="MS53" i="1" s="1"/>
  <c r="MS54" i="1" s="1" a="1"/>
  <c r="MS54" i="1" s="1"/>
  <c r="QB51" i="1" a="1"/>
  <c r="QB51" i="1" s="1"/>
  <c r="QB52" i="1" s="1" a="1"/>
  <c r="QB52" i="1" s="1"/>
  <c r="QB53" i="1" a="1"/>
  <c r="QB53" i="1" s="1"/>
  <c r="QB54" i="1" s="1" a="1"/>
  <c r="QB54" i="1" s="1"/>
  <c r="QB55" i="1" a="1"/>
  <c r="QB55" i="1" s="1"/>
  <c r="QB56" i="1" s="1" a="1"/>
  <c r="QB56" i="1" s="1"/>
  <c r="MT53" i="1" a="1"/>
  <c r="MT53" i="1" s="1"/>
  <c r="MT54" i="1" s="1" a="1"/>
  <c r="MT54" i="1" s="1"/>
  <c r="MT51" i="1" a="1"/>
  <c r="MT51" i="1" s="1"/>
  <c r="MT52" i="1" s="1" a="1"/>
  <c r="MT52" i="1" s="1"/>
  <c r="MT55" i="1" a="1"/>
  <c r="MT55" i="1" s="1"/>
  <c r="MT56" i="1" s="1" a="1"/>
  <c r="MT56" i="1" s="1"/>
  <c r="VA55" i="1" a="1"/>
  <c r="VA55" i="1" s="1"/>
  <c r="VA56" i="1" s="1" a="1"/>
  <c r="VA56" i="1" s="1"/>
  <c r="VA51" i="1" a="1"/>
  <c r="VA51" i="1" s="1"/>
  <c r="VA52" i="1" s="1" a="1"/>
  <c r="VA52" i="1" s="1"/>
  <c r="VA53" i="1" a="1"/>
  <c r="VA53" i="1" s="1"/>
  <c r="VA54" i="1" s="1" a="1"/>
  <c r="VA54" i="1" s="1"/>
  <c r="TV55" i="1" a="1"/>
  <c r="TV55" i="1" s="1"/>
  <c r="TV56" i="1" s="1" a="1"/>
  <c r="TV56" i="1" s="1"/>
  <c r="TV53" i="1" a="1"/>
  <c r="TV53" i="1" s="1"/>
  <c r="TV54" i="1" s="1" a="1"/>
  <c r="TV54" i="1" s="1"/>
  <c r="TV51" i="1" a="1"/>
  <c r="TV51" i="1" s="1"/>
  <c r="TV52" i="1" s="1" a="1"/>
  <c r="TV52" i="1" s="1"/>
  <c r="SO55" i="1" a="1"/>
  <c r="SO55" i="1" s="1"/>
  <c r="SO56" i="1" s="1" a="1"/>
  <c r="SO56" i="1" s="1"/>
  <c r="SO51" i="1" a="1"/>
  <c r="SO51" i="1" s="1"/>
  <c r="SO52" i="1" s="1" a="1"/>
  <c r="SO52" i="1" s="1"/>
  <c r="SO53" i="1" a="1"/>
  <c r="SO53" i="1" s="1"/>
  <c r="SO54" i="1" s="1" a="1"/>
  <c r="SO54" i="1" s="1"/>
  <c r="NT53" i="1" a="1"/>
  <c r="NT53" i="1" s="1"/>
  <c r="NT54" i="1" s="1" a="1"/>
  <c r="NT54" i="1" s="1"/>
  <c r="NT51" i="1" a="1"/>
  <c r="NT51" i="1" s="1"/>
  <c r="NT52" i="1" s="1" a="1"/>
  <c r="NT52" i="1" s="1"/>
  <c r="NT55" i="1" a="1"/>
  <c r="NT55" i="1" s="1"/>
  <c r="NT56" i="1" s="1" a="1"/>
  <c r="NT56" i="1" s="1"/>
  <c r="UX55" i="1" a="1"/>
  <c r="UX55" i="1" s="1"/>
  <c r="UX56" i="1" s="1" a="1"/>
  <c r="UX56" i="1" s="1"/>
  <c r="UX51" i="1" a="1"/>
  <c r="UX51" i="1" s="1"/>
  <c r="UX52" i="1" s="1" a="1"/>
  <c r="UX52" i="1" s="1"/>
  <c r="UX53" i="1" a="1"/>
  <c r="UX53" i="1" s="1"/>
  <c r="UX54" i="1" s="1" a="1"/>
  <c r="UX54" i="1" s="1"/>
  <c r="SE53" i="1" a="1"/>
  <c r="SE53" i="1" s="1"/>
  <c r="SE54" i="1" s="1" a="1"/>
  <c r="SE54" i="1" s="1"/>
  <c r="SE55" i="1" a="1"/>
  <c r="SE55" i="1" s="1"/>
  <c r="SE56" i="1" s="1" a="1"/>
  <c r="SE56" i="1" s="1"/>
  <c r="SE51" i="1" a="1"/>
  <c r="SE51" i="1" s="1"/>
  <c r="SE52" i="1" s="1" a="1"/>
  <c r="SE52" i="1" s="1"/>
  <c r="II87" i="1" a="1"/>
  <c r="II87" i="1" s="1"/>
  <c r="II89" i="1" s="1" a="1"/>
  <c r="II89" i="1" s="1"/>
  <c r="II91" i="1" s="1" a="1"/>
  <c r="II91" i="1" s="1"/>
  <c r="II93" i="1" s="1" a="1"/>
  <c r="II93" i="1" s="1"/>
  <c r="II95" i="1" s="1" a="1"/>
  <c r="II95" i="1" s="1"/>
  <c r="II97" i="1" s="1" a="1"/>
  <c r="II97" i="1" s="1"/>
  <c r="II99" i="1" s="1" a="1"/>
  <c r="II99" i="1" s="1"/>
  <c r="II101" i="1" s="1" a="1"/>
  <c r="II101" i="1" s="1"/>
  <c r="II103" i="1" s="1" a="1"/>
  <c r="II103" i="1" s="1"/>
  <c r="II105" i="1" s="1" a="1"/>
  <c r="II105" i="1" s="1"/>
  <c r="NL55" i="1" a="1"/>
  <c r="NL55" i="1" s="1"/>
  <c r="NL56" i="1" s="1" a="1"/>
  <c r="NL56" i="1" s="1"/>
  <c r="NL51" i="1" a="1"/>
  <c r="NL51" i="1" s="1"/>
  <c r="NL52" i="1" s="1" a="1"/>
  <c r="NL52" i="1" s="1"/>
  <c r="NL53" i="1" a="1"/>
  <c r="NL53" i="1" s="1"/>
  <c r="NL54" i="1" s="1" a="1"/>
  <c r="NL54" i="1" s="1"/>
  <c r="OD53" i="1" a="1"/>
  <c r="OD53" i="1" s="1"/>
  <c r="OD54" i="1" s="1" a="1"/>
  <c r="OD54" i="1" s="1"/>
  <c r="OD51" i="1" a="1"/>
  <c r="OD51" i="1" s="1"/>
  <c r="OD52" i="1" s="1" a="1"/>
  <c r="OD52" i="1" s="1"/>
  <c r="OD55" i="1" a="1"/>
  <c r="OD55" i="1" s="1"/>
  <c r="OD56" i="1" s="1" a="1"/>
  <c r="OD56" i="1" s="1"/>
  <c r="SX51" i="1" a="1"/>
  <c r="SX51" i="1" s="1"/>
  <c r="SX52" i="1" s="1" a="1"/>
  <c r="SX52" i="1" s="1"/>
  <c r="SX53" i="1" a="1"/>
  <c r="SX53" i="1" s="1"/>
  <c r="SX54" i="1" s="1" a="1"/>
  <c r="SX54" i="1" s="1"/>
  <c r="SX55" i="1" a="1"/>
  <c r="SX55" i="1" s="1"/>
  <c r="SX56" i="1" s="1" a="1"/>
  <c r="SX56" i="1" s="1"/>
  <c r="UN53" i="1" a="1"/>
  <c r="UN53" i="1" s="1"/>
  <c r="UN54" i="1" s="1" a="1"/>
  <c r="UN54" i="1" s="1"/>
  <c r="UN51" i="1" a="1"/>
  <c r="UN51" i="1" s="1"/>
  <c r="UN52" i="1" s="1" a="1"/>
  <c r="UN52" i="1" s="1"/>
  <c r="UN55" i="1" a="1"/>
  <c r="UN55" i="1" s="1"/>
  <c r="UN56" i="1" s="1" a="1"/>
  <c r="UN56" i="1" s="1"/>
  <c r="TG51" i="1" a="1"/>
  <c r="TG51" i="1" s="1"/>
  <c r="TG52" i="1" s="1" a="1"/>
  <c r="TG52" i="1" s="1"/>
  <c r="TG55" i="1" a="1"/>
  <c r="TG55" i="1" s="1"/>
  <c r="TG56" i="1" s="1" a="1"/>
  <c r="TG56" i="1" s="1"/>
  <c r="TG53" i="1" a="1"/>
  <c r="TG53" i="1" s="1"/>
  <c r="TG54" i="1" s="1" a="1"/>
  <c r="TG54" i="1" s="1"/>
  <c r="OL53" i="1" a="1"/>
  <c r="OL53" i="1" s="1"/>
  <c r="OL54" i="1" s="1" a="1"/>
  <c r="OL54" i="1" s="1"/>
  <c r="OL51" i="1" a="1"/>
  <c r="OL51" i="1" s="1"/>
  <c r="OL52" i="1" s="1" a="1"/>
  <c r="OL52" i="1" s="1"/>
  <c r="OL55" i="1" a="1"/>
  <c r="OL55" i="1" s="1"/>
  <c r="OL56" i="1" s="1" a="1"/>
  <c r="OL56" i="1" s="1"/>
  <c r="MU53" i="1" a="1"/>
  <c r="MU53" i="1" s="1"/>
  <c r="MU54" i="1" s="1" a="1"/>
  <c r="MU54" i="1" s="1"/>
  <c r="MU51" i="1" a="1"/>
  <c r="MU51" i="1" s="1"/>
  <c r="MU52" i="1" s="1" a="1"/>
  <c r="MU52" i="1" s="1"/>
  <c r="MU55" i="1" a="1"/>
  <c r="MU55" i="1" s="1"/>
  <c r="MU56" i="1" s="1" a="1"/>
  <c r="MU56" i="1" s="1"/>
  <c r="II86" i="1" a="1"/>
  <c r="II86" i="1" s="1"/>
  <c r="II107" i="1" s="1" a="1"/>
  <c r="II107" i="1" s="1"/>
  <c r="OU51" i="1" a="1"/>
  <c r="OU51" i="1" s="1"/>
  <c r="OU52" i="1" s="1" a="1"/>
  <c r="OU52" i="1" s="1"/>
  <c r="OU55" i="1" a="1"/>
  <c r="OU55" i="1" s="1"/>
  <c r="OU56" i="1" s="1" a="1"/>
  <c r="OU56" i="1" s="1"/>
  <c r="OU53" i="1" a="1"/>
  <c r="OU53" i="1" s="1"/>
  <c r="OU54" i="1" s="1" a="1"/>
  <c r="OU54" i="1" s="1"/>
  <c r="PL53" i="1" a="1"/>
  <c r="PL53" i="1" s="1"/>
  <c r="PL54" i="1" s="1" a="1"/>
  <c r="PL54" i="1" s="1"/>
  <c r="PL55" i="1" a="1"/>
  <c r="PL55" i="1" s="1"/>
  <c r="PL56" i="1" s="1" a="1"/>
  <c r="PL56" i="1" s="1"/>
  <c r="PL51" i="1" a="1"/>
  <c r="PL51" i="1" s="1"/>
  <c r="PL52" i="1" s="1" a="1"/>
  <c r="PL52" i="1" s="1"/>
  <c r="QV53" i="1" a="1"/>
  <c r="QV53" i="1" s="1"/>
  <c r="QV54" i="1" s="1" a="1"/>
  <c r="QV54" i="1" s="1"/>
  <c r="QV51" i="1" a="1"/>
  <c r="QV51" i="1" s="1"/>
  <c r="QV52" i="1" s="1" a="1"/>
  <c r="QV52" i="1" s="1"/>
  <c r="QV55" i="1" a="1"/>
  <c r="QV55" i="1" s="1"/>
  <c r="QV56" i="1" s="1" a="1"/>
  <c r="QV56" i="1" s="1"/>
  <c r="VF55" i="1" a="1"/>
  <c r="VF55" i="1" s="1"/>
  <c r="VF56" i="1" s="1" a="1"/>
  <c r="VF56" i="1" s="1"/>
  <c r="VF53" i="1" a="1"/>
  <c r="VF53" i="1" s="1"/>
  <c r="VF54" i="1" s="1" a="1"/>
  <c r="VF54" i="1" s="1"/>
  <c r="VF51" i="1" a="1"/>
  <c r="VF51" i="1" s="1"/>
  <c r="VF52" i="1" s="1" a="1"/>
  <c r="VF52" i="1" s="1"/>
  <c r="TY55" i="1" a="1"/>
  <c r="TY55" i="1" s="1"/>
  <c r="TY56" i="1" s="1" a="1"/>
  <c r="TY56" i="1" s="1"/>
  <c r="TY53" i="1" a="1"/>
  <c r="TY53" i="1" s="1"/>
  <c r="TY54" i="1" s="1" a="1"/>
  <c r="TY54" i="1" s="1"/>
  <c r="TY51" i="1" a="1"/>
  <c r="TY51" i="1" s="1"/>
  <c r="TY52" i="1" s="1" a="1"/>
  <c r="TY52" i="1" s="1"/>
  <c r="PD51" i="1" a="1"/>
  <c r="PD51" i="1" s="1"/>
  <c r="PD52" i="1" s="1" a="1"/>
  <c r="PD52" i="1" s="1"/>
  <c r="PD53" i="1" a="1"/>
  <c r="PD53" i="1" s="1"/>
  <c r="PD54" i="1" s="1" a="1"/>
  <c r="PD54" i="1" s="1"/>
  <c r="PD55" i="1" a="1"/>
  <c r="PD55" i="1" s="1"/>
  <c r="PD56" i="1" s="1" a="1"/>
  <c r="PD56" i="1" s="1"/>
  <c r="NK51" i="1" a="1"/>
  <c r="NK51" i="1" s="1"/>
  <c r="NK52" i="1" s="1" a="1"/>
  <c r="NK52" i="1" s="1"/>
  <c r="NK53" i="1" a="1"/>
  <c r="NK53" i="1" s="1"/>
  <c r="NK54" i="1" s="1" a="1"/>
  <c r="NK54" i="1" s="1"/>
  <c r="NK55" i="1" a="1"/>
  <c r="NK55" i="1" s="1"/>
  <c r="NK56" i="1" s="1" a="1"/>
  <c r="NK56" i="1" s="1"/>
  <c r="QC55" i="1" a="1"/>
  <c r="QC55" i="1" s="1"/>
  <c r="QC56" i="1" s="1" a="1"/>
  <c r="QC56" i="1" s="1"/>
  <c r="QC53" i="1" a="1"/>
  <c r="QC53" i="1" s="1"/>
  <c r="QC54" i="1" s="1" a="1"/>
  <c r="QC54" i="1" s="1"/>
  <c r="QC51" i="1" a="1"/>
  <c r="QC51" i="1" s="1"/>
  <c r="QC52" i="1" s="1" a="1"/>
  <c r="QC52" i="1" s="1"/>
  <c r="SU51" i="1" a="1"/>
  <c r="SU51" i="1" s="1"/>
  <c r="SU52" i="1" s="1" a="1"/>
  <c r="SU52" i="1" s="1"/>
  <c r="SU53" i="1" a="1"/>
  <c r="SU53" i="1" s="1"/>
  <c r="SU54" i="1" s="1" a="1"/>
  <c r="SU54" i="1" s="1"/>
  <c r="SU55" i="1" a="1"/>
  <c r="SU55" i="1" s="1"/>
  <c r="SU56" i="1" s="1" a="1"/>
  <c r="SU56" i="1" s="1"/>
  <c r="RN55" i="1" a="1"/>
  <c r="RN55" i="1" s="1"/>
  <c r="RN56" i="1" s="1" a="1"/>
  <c r="RN56" i="1" s="1"/>
  <c r="RN53" i="1" a="1"/>
  <c r="RN53" i="1" s="1"/>
  <c r="RN54" i="1" s="1" a="1"/>
  <c r="RN54" i="1" s="1"/>
  <c r="RN51" i="1" a="1"/>
  <c r="RN51" i="1" s="1"/>
  <c r="RN52" i="1" s="1" a="1"/>
  <c r="RN52" i="1" s="1"/>
  <c r="RT53" i="1" a="1"/>
  <c r="RT53" i="1" s="1"/>
  <c r="RT54" i="1" s="1" a="1"/>
  <c r="RT54" i="1" s="1"/>
  <c r="RT55" i="1" a="1"/>
  <c r="RT55" i="1" s="1"/>
  <c r="RT56" i="1" s="1" a="1"/>
  <c r="RT56" i="1" s="1"/>
  <c r="RT51" i="1" a="1"/>
  <c r="RT51" i="1" s="1"/>
  <c r="RT52" i="1" s="1" a="1"/>
  <c r="RT52" i="1" s="1"/>
  <c r="UQ51" i="1" a="1"/>
  <c r="UQ51" i="1" s="1"/>
  <c r="UQ52" i="1" s="1" a="1"/>
  <c r="UQ52" i="1" s="1"/>
  <c r="UQ53" i="1" a="1"/>
  <c r="UQ53" i="1" s="1"/>
  <c r="UQ54" i="1" s="1" a="1"/>
  <c r="UQ54" i="1" s="1"/>
  <c r="UQ55" i="1" a="1"/>
  <c r="UQ55" i="1" s="1"/>
  <c r="UQ56" i="1" s="1" a="1"/>
  <c r="UQ56" i="1" s="1"/>
  <c r="QP53" i="1" a="1"/>
  <c r="QP53" i="1" s="1"/>
  <c r="QP54" i="1" s="1" a="1"/>
  <c r="QP54" i="1" s="1"/>
  <c r="QP51" i="1" a="1"/>
  <c r="QP51" i="1" s="1"/>
  <c r="QP52" i="1" s="1" a="1"/>
  <c r="QP52" i="1" s="1"/>
  <c r="QP55" i="1" a="1"/>
  <c r="QP55" i="1" s="1"/>
  <c r="QP56" i="1" s="1" a="1"/>
  <c r="QP56" i="1" s="1"/>
  <c r="OA55" i="1" a="1"/>
  <c r="OA55" i="1" s="1"/>
  <c r="OA56" i="1" s="1" a="1"/>
  <c r="OA56" i="1" s="1"/>
  <c r="OA53" i="1" a="1"/>
  <c r="OA53" i="1" s="1"/>
  <c r="OA54" i="1" s="1" a="1"/>
  <c r="OA54" i="1" s="1"/>
  <c r="OA51" i="1" a="1"/>
  <c r="OA51" i="1" s="1"/>
  <c r="OA52" i="1" s="1" a="1"/>
  <c r="OA52" i="1" s="1"/>
  <c r="RR55" i="1" a="1"/>
  <c r="RR55" i="1" s="1"/>
  <c r="RR56" i="1" s="1" a="1"/>
  <c r="RR56" i="1" s="1"/>
  <c r="RR53" i="1" a="1"/>
  <c r="RR53" i="1" s="1"/>
  <c r="RR54" i="1" s="1" a="1"/>
  <c r="RR54" i="1" s="1"/>
  <c r="RR51" i="1" a="1"/>
  <c r="RR51" i="1" s="1"/>
  <c r="RR52" i="1" s="1" a="1"/>
  <c r="RR52" i="1" s="1"/>
  <c r="NN51" i="1" a="1"/>
  <c r="NN51" i="1" s="1"/>
  <c r="NN52" i="1" s="1" a="1"/>
  <c r="NN52" i="1" s="1"/>
  <c r="NN55" i="1" a="1"/>
  <c r="NN55" i="1" s="1"/>
  <c r="NN56" i="1" s="1" a="1"/>
  <c r="NN56" i="1" s="1"/>
  <c r="NN53" i="1" a="1"/>
  <c r="NN53" i="1" s="1"/>
  <c r="NN54" i="1" s="1" a="1"/>
  <c r="NN54" i="1" s="1"/>
  <c r="MV55" i="1" a="1"/>
  <c r="MV55" i="1" s="1"/>
  <c r="MV56" i="1" s="1" a="1"/>
  <c r="MV56" i="1" s="1"/>
  <c r="MV51" i="1" a="1"/>
  <c r="MV51" i="1" s="1"/>
  <c r="MV52" i="1" s="1" a="1"/>
  <c r="MV52" i="1" s="1"/>
  <c r="MV53" i="1" a="1"/>
  <c r="MV53" i="1" s="1"/>
  <c r="MV54" i="1" s="1" a="1"/>
  <c r="MV54" i="1" s="1"/>
  <c r="SF51" i="1" a="1"/>
  <c r="SF51" i="1" s="1"/>
  <c r="SF52" i="1" s="1" a="1"/>
  <c r="SF52" i="1" s="1"/>
  <c r="SF53" i="1" a="1"/>
  <c r="SF53" i="1" s="1"/>
  <c r="SF54" i="1" s="1" a="1"/>
  <c r="SF54" i="1" s="1"/>
  <c r="SF55" i="1" a="1"/>
  <c r="SF55" i="1" s="1"/>
  <c r="SF56" i="1" s="1" a="1"/>
  <c r="SF56" i="1" s="1"/>
  <c r="QI51" i="1" a="1"/>
  <c r="QI51" i="1" s="1"/>
  <c r="QI52" i="1" s="1" a="1"/>
  <c r="QI52" i="1" s="1"/>
  <c r="QI53" i="1" a="1"/>
  <c r="QI53" i="1" s="1"/>
  <c r="QI54" i="1" s="1" a="1"/>
  <c r="QI54" i="1" s="1"/>
  <c r="QI55" i="1" a="1"/>
  <c r="QI55" i="1" s="1"/>
  <c r="QI56" i="1" s="1" a="1"/>
  <c r="QI56" i="1" s="1"/>
  <c r="VI55" i="1" a="1"/>
  <c r="VI55" i="1" s="1"/>
  <c r="VI56" i="1" s="1" a="1"/>
  <c r="VI56" i="1" s="1"/>
  <c r="VI51" i="1" a="1"/>
  <c r="VI51" i="1" s="1"/>
  <c r="VI52" i="1" s="1" a="1"/>
  <c r="VI52" i="1" s="1"/>
  <c r="VI53" i="1" a="1"/>
  <c r="VI53" i="1" s="1"/>
  <c r="VI54" i="1" s="1" a="1"/>
  <c r="VI54" i="1" s="1"/>
  <c r="RH55" i="1" a="1"/>
  <c r="RH55" i="1" s="1"/>
  <c r="RH56" i="1" s="1" a="1"/>
  <c r="RH56" i="1" s="1"/>
  <c r="RH53" i="1" a="1"/>
  <c r="RH53" i="1" s="1"/>
  <c r="RH54" i="1" s="1" a="1"/>
  <c r="RH54" i="1" s="1"/>
  <c r="RH51" i="1" a="1"/>
  <c r="RH51" i="1" s="1"/>
  <c r="RH52" i="1" s="1" a="1"/>
  <c r="RH52" i="1" s="1"/>
  <c r="OQ53" i="1" a="1"/>
  <c r="OQ53" i="1" s="1"/>
  <c r="OQ54" i="1" s="1" a="1"/>
  <c r="OQ54" i="1" s="1"/>
  <c r="OQ55" i="1" a="1"/>
  <c r="OQ55" i="1" s="1"/>
  <c r="OQ56" i="1" s="1" a="1"/>
  <c r="OQ56" i="1" s="1"/>
  <c r="OQ51" i="1" a="1"/>
  <c r="OQ51" i="1" s="1"/>
  <c r="OQ52" i="1" s="1" a="1"/>
  <c r="OQ52" i="1" s="1"/>
  <c r="OV53" i="1" a="1"/>
  <c r="OV53" i="1" s="1"/>
  <c r="OV54" i="1" s="1" a="1"/>
  <c r="OV54" i="1" s="1"/>
  <c r="OV55" i="1" a="1"/>
  <c r="OV55" i="1" s="1"/>
  <c r="OV56" i="1" s="1" a="1"/>
  <c r="OV56" i="1" s="1"/>
  <c r="OV51" i="1" a="1"/>
  <c r="OV51" i="1" s="1"/>
  <c r="OV52" i="1" s="1" a="1"/>
  <c r="OV52" i="1" s="1"/>
  <c r="OE51" i="1" a="1"/>
  <c r="OE51" i="1" s="1"/>
  <c r="OE52" i="1" s="1" a="1"/>
  <c r="OE52" i="1" s="1"/>
  <c r="OE55" i="1" a="1"/>
  <c r="OE55" i="1" s="1"/>
  <c r="OE56" i="1" s="1" a="1"/>
  <c r="OE56" i="1" s="1"/>
  <c r="OE53" i="1" a="1"/>
  <c r="OE53" i="1" s="1"/>
  <c r="OE54" i="1" s="1" a="1"/>
  <c r="OE54" i="1" s="1"/>
  <c r="TR51" i="1" a="1"/>
  <c r="TR51" i="1" s="1"/>
  <c r="TR52" i="1" s="1" a="1"/>
  <c r="TR52" i="1" s="1"/>
  <c r="TR55" i="1" a="1"/>
  <c r="TR55" i="1" s="1"/>
  <c r="TR56" i="1" s="1" a="1"/>
  <c r="TR56" i="1" s="1"/>
  <c r="TR53" i="1" a="1"/>
  <c r="TR53" i="1" s="1"/>
  <c r="TR54" i="1" s="1" a="1"/>
  <c r="TR54" i="1" s="1"/>
  <c r="RA51" i="1" a="1"/>
  <c r="RA51" i="1" s="1"/>
  <c r="RA52" i="1" s="1" a="1"/>
  <c r="RA52" i="1" s="1"/>
  <c r="RA55" i="1" a="1"/>
  <c r="RA55" i="1" s="1"/>
  <c r="RA56" i="1" s="1" a="1"/>
  <c r="RA56" i="1" s="1"/>
  <c r="RA53" i="1" a="1"/>
  <c r="RA53" i="1" s="1"/>
  <c r="RA54" i="1" s="1" a="1"/>
  <c r="RA54" i="1" s="1"/>
  <c r="QL55" i="1" a="1"/>
  <c r="QL55" i="1" s="1"/>
  <c r="QL56" i="1" s="1" a="1"/>
  <c r="QL56" i="1" s="1"/>
  <c r="QL51" i="1" a="1"/>
  <c r="QL51" i="1" s="1"/>
  <c r="QL52" i="1" s="1" a="1"/>
  <c r="QL52" i="1" s="1"/>
  <c r="QL53" i="1" a="1"/>
  <c r="QL53" i="1" s="1"/>
  <c r="QL54" i="1" s="1" a="1"/>
  <c r="QL54" i="1" s="1"/>
  <c r="RZ53" i="1" a="1"/>
  <c r="RZ53" i="1" s="1"/>
  <c r="RZ54" i="1" s="1" a="1"/>
  <c r="RZ54" i="1" s="1"/>
  <c r="RZ51" i="1" a="1"/>
  <c r="RZ51" i="1" s="1"/>
  <c r="RZ52" i="1" s="1" a="1"/>
  <c r="RZ52" i="1" s="1"/>
  <c r="RZ55" i="1" a="1"/>
  <c r="RZ55" i="1" s="1"/>
  <c r="RZ56" i="1" s="1" a="1"/>
  <c r="RZ56" i="1" s="1"/>
  <c r="PG55" i="1" a="1"/>
  <c r="PG55" i="1" s="1"/>
  <c r="PG56" i="1" s="1" a="1"/>
  <c r="PG56" i="1" s="1"/>
  <c r="PG53" i="1" a="1"/>
  <c r="PG53" i="1" s="1"/>
  <c r="PG54" i="1" s="1" a="1"/>
  <c r="PG54" i="1" s="1"/>
  <c r="PG51" i="1" a="1"/>
  <c r="PG51" i="1" s="1"/>
  <c r="PG52" i="1" s="1" a="1"/>
  <c r="PG52" i="1" s="1"/>
  <c r="QD53" i="1" a="1"/>
  <c r="QD53" i="1" s="1"/>
  <c r="QD54" i="1" s="1" a="1"/>
  <c r="QD54" i="1" s="1"/>
  <c r="QD51" i="1" a="1"/>
  <c r="QD51" i="1" s="1"/>
  <c r="QD52" i="1" s="1" a="1"/>
  <c r="QD52" i="1" s="1"/>
  <c r="QD55" i="1" a="1"/>
  <c r="QD55" i="1" s="1"/>
  <c r="QD56" i="1" s="1" a="1"/>
  <c r="QD56" i="1" s="1"/>
  <c r="PM51" i="1" a="1"/>
  <c r="PM51" i="1" s="1"/>
  <c r="PM52" i="1" s="1" a="1"/>
  <c r="PM52" i="1" s="1"/>
  <c r="PM55" i="1" a="1"/>
  <c r="PM55" i="1" s="1"/>
  <c r="PM56" i="1" s="1" a="1"/>
  <c r="PM56" i="1" s="1"/>
  <c r="PM53" i="1" a="1"/>
  <c r="PM53" i="1" s="1"/>
  <c r="PM54" i="1" s="1" a="1"/>
  <c r="PM54" i="1" s="1"/>
  <c r="UJ51" i="1" a="1"/>
  <c r="UJ51" i="1" s="1"/>
  <c r="UJ52" i="1" s="1" a="1"/>
  <c r="UJ52" i="1" s="1"/>
  <c r="UJ55" i="1" a="1"/>
  <c r="UJ55" i="1" s="1"/>
  <c r="UJ56" i="1" s="1" a="1"/>
  <c r="UJ56" i="1" s="1"/>
  <c r="UJ53" i="1" a="1"/>
  <c r="UJ53" i="1" s="1"/>
  <c r="UJ54" i="1" s="1" a="1"/>
  <c r="UJ54" i="1" s="1"/>
  <c r="SM51" i="1" a="1"/>
  <c r="SM51" i="1" s="1"/>
  <c r="SM52" i="1" s="1" a="1"/>
  <c r="SM52" i="1" s="1"/>
  <c r="SM55" i="1" a="1"/>
  <c r="SM55" i="1" s="1"/>
  <c r="SM56" i="1" s="1" a="1"/>
  <c r="SM56" i="1" s="1"/>
  <c r="SM53" i="1" a="1"/>
  <c r="SM53" i="1" s="1"/>
  <c r="SM54" i="1" s="1" a="1"/>
  <c r="SM54" i="1" s="1"/>
  <c r="MZ53" i="1" a="1"/>
  <c r="MZ53" i="1" s="1"/>
  <c r="MZ54" i="1" s="1" a="1"/>
  <c r="MZ54" i="1" s="1"/>
  <c r="MZ51" i="1" a="1"/>
  <c r="MZ51" i="1" s="1"/>
  <c r="MZ52" i="1" s="1" a="1"/>
  <c r="MZ52" i="1" s="1"/>
  <c r="MZ55" i="1" a="1"/>
  <c r="MZ55" i="1" s="1"/>
  <c r="MZ56" i="1" s="1" a="1"/>
  <c r="MZ56" i="1" s="1"/>
  <c r="SR53" i="1" a="1"/>
  <c r="SR53" i="1" s="1"/>
  <c r="SR54" i="1" s="1" a="1"/>
  <c r="SR54" i="1" s="1"/>
  <c r="SR51" i="1" a="1"/>
  <c r="SR51" i="1" s="1"/>
  <c r="SR52" i="1" s="1" a="1"/>
  <c r="SR52" i="1" s="1"/>
  <c r="SR55" i="1" a="1"/>
  <c r="SR55" i="1" s="1"/>
  <c r="SR56" i="1" s="1" a="1"/>
  <c r="SR56" i="1" s="1"/>
  <c r="PW55" i="1" a="1"/>
  <c r="PW55" i="1" s="1"/>
  <c r="PW56" i="1" s="1" a="1"/>
  <c r="PW56" i="1" s="1"/>
  <c r="PW51" i="1" a="1"/>
  <c r="PW51" i="1" s="1"/>
  <c r="PW52" i="1" s="1" a="1"/>
  <c r="PW52" i="1" s="1"/>
  <c r="PW53" i="1" a="1"/>
  <c r="PW53" i="1" s="1"/>
  <c r="PW54" i="1" s="1" a="1"/>
  <c r="PW54" i="1" s="1"/>
  <c r="QE55" i="1" a="1"/>
  <c r="QE55" i="1" s="1"/>
  <c r="QE56" i="1" s="1" a="1"/>
  <c r="QE56" i="1" s="1"/>
  <c r="QE53" i="1" a="1"/>
  <c r="QE53" i="1" s="1"/>
  <c r="QE54" i="1" s="1" a="1"/>
  <c r="QE54" i="1" s="1"/>
  <c r="QE51" i="1" a="1"/>
  <c r="QE51" i="1" s="1"/>
  <c r="QE52" i="1" s="1" a="1"/>
  <c r="QE52" i="1" s="1"/>
  <c r="TM51" i="1" a="1"/>
  <c r="TM51" i="1" s="1"/>
  <c r="TM52" i="1" s="1" a="1"/>
  <c r="TM52" i="1" s="1"/>
  <c r="TM53" i="1" a="1"/>
  <c r="TM53" i="1" s="1"/>
  <c r="TM54" i="1" s="1" a="1"/>
  <c r="TM54" i="1" s="1"/>
  <c r="TM55" i="1" a="1"/>
  <c r="TM55" i="1" s="1"/>
  <c r="TM56" i="1" s="1" a="1"/>
  <c r="TM56" i="1" s="1"/>
  <c r="VB53" i="1" a="1"/>
  <c r="VB53" i="1" s="1"/>
  <c r="VB54" i="1" s="1" a="1"/>
  <c r="VB54" i="1" s="1"/>
  <c r="VB51" i="1" a="1"/>
  <c r="VB51" i="1" s="1"/>
  <c r="VB52" i="1" s="1" a="1"/>
  <c r="VB52" i="1" s="1"/>
  <c r="VB55" i="1" a="1"/>
  <c r="VB55" i="1" s="1"/>
  <c r="VB56" i="1" s="1" a="1"/>
  <c r="VB56" i="1" s="1"/>
  <c r="TE55" i="1" a="1"/>
  <c r="TE55" i="1" s="1"/>
  <c r="TE56" i="1" s="1" a="1"/>
  <c r="TE56" i="1" s="1"/>
  <c r="TE51" i="1" a="1"/>
  <c r="TE51" i="1" s="1"/>
  <c r="TE52" i="1" s="1" a="1"/>
  <c r="TE52" i="1" s="1"/>
  <c r="TE53" i="1" a="1"/>
  <c r="TE53" i="1" s="1"/>
  <c r="TE54" i="1" s="1" a="1"/>
  <c r="TE54" i="1" s="1"/>
  <c r="NR53" i="1" a="1"/>
  <c r="NR53" i="1" s="1"/>
  <c r="NR54" i="1" s="1" a="1"/>
  <c r="NR54" i="1" s="1"/>
  <c r="NR51" i="1" a="1"/>
  <c r="NR51" i="1" s="1"/>
  <c r="NR52" i="1" s="1" a="1"/>
  <c r="NR52" i="1" s="1"/>
  <c r="NR55" i="1" a="1"/>
  <c r="NR55" i="1" s="1"/>
  <c r="NR56" i="1" s="1" a="1"/>
  <c r="NR56" i="1" s="1"/>
  <c r="TJ53" i="1" a="1"/>
  <c r="TJ53" i="1" s="1"/>
  <c r="TJ54" i="1" s="1" a="1"/>
  <c r="TJ54" i="1" s="1"/>
  <c r="TJ51" i="1" a="1"/>
  <c r="TJ51" i="1" s="1"/>
  <c r="TJ52" i="1" s="1" a="1"/>
  <c r="TJ52" i="1" s="1"/>
  <c r="TJ55" i="1" a="1"/>
  <c r="TJ55" i="1" s="1"/>
  <c r="TJ56" i="1" s="1" a="1"/>
  <c r="TJ56" i="1" s="1"/>
  <c r="QM51" i="1" a="1"/>
  <c r="QM51" i="1" s="1"/>
  <c r="QM52" i="1" s="1" a="1"/>
  <c r="QM52" i="1" s="1"/>
  <c r="QM55" i="1" a="1"/>
  <c r="QM55" i="1" s="1"/>
  <c r="QM56" i="1" s="1" a="1"/>
  <c r="QM56" i="1" s="1"/>
  <c r="QM53" i="1" a="1"/>
  <c r="QM53" i="1" s="1"/>
  <c r="QM54" i="1" s="1" a="1"/>
  <c r="QM54" i="1" s="1"/>
  <c r="PV51" i="1" a="1"/>
  <c r="PV51" i="1" s="1"/>
  <c r="PV52" i="1" s="1" a="1"/>
  <c r="PV52" i="1" s="1"/>
  <c r="PV53" i="1" a="1"/>
  <c r="PV53" i="1" s="1"/>
  <c r="PV54" i="1" s="1" a="1"/>
  <c r="PV54" i="1" s="1"/>
  <c r="PV55" i="1" a="1"/>
  <c r="PV55" i="1" s="1"/>
  <c r="PV56" i="1" s="1" a="1"/>
  <c r="PV56" i="1" s="1"/>
  <c r="NO53" i="1" a="1"/>
  <c r="NO53" i="1" s="1"/>
  <c r="NO54" i="1" s="1" a="1"/>
  <c r="NO54" i="1" s="1"/>
  <c r="NO55" i="1" a="1"/>
  <c r="NO55" i="1" s="1"/>
  <c r="NO56" i="1" s="1" a="1"/>
  <c r="NO56" i="1" s="1"/>
  <c r="NO51" i="1" a="1"/>
  <c r="NO51" i="1" s="1"/>
  <c r="NO52" i="1" s="1" a="1"/>
  <c r="NO52" i="1" s="1"/>
  <c r="UF55" i="1" a="1"/>
  <c r="UF55" i="1" s="1"/>
  <c r="UF56" i="1" s="1" a="1"/>
  <c r="UF56" i="1" s="1"/>
  <c r="UF51" i="1" a="1"/>
  <c r="UF51" i="1" s="1"/>
  <c r="UF52" i="1" s="1" a="1"/>
  <c r="UF52" i="1" s="1"/>
  <c r="UF53" i="1" a="1"/>
  <c r="UF53" i="1" s="1"/>
  <c r="UF54" i="1" s="1" a="1"/>
  <c r="UF54" i="1" s="1"/>
  <c r="SZ53" i="1" a="1"/>
  <c r="SZ53" i="1" s="1"/>
  <c r="SZ54" i="1" s="1" a="1"/>
  <c r="SZ54" i="1" s="1"/>
  <c r="SZ51" i="1" a="1"/>
  <c r="SZ51" i="1" s="1"/>
  <c r="SZ52" i="1" s="1" a="1"/>
  <c r="SZ52" i="1" s="1"/>
  <c r="SZ55" i="1" a="1"/>
  <c r="SZ55" i="1" s="1"/>
  <c r="SZ56" i="1" s="1" a="1"/>
  <c r="SZ56" i="1" s="1"/>
  <c r="TW53" i="1" a="1"/>
  <c r="TW53" i="1" s="1"/>
  <c r="TW54" i="1" s="1" a="1"/>
  <c r="TW54" i="1" s="1"/>
  <c r="TW51" i="1" a="1"/>
  <c r="TW51" i="1" s="1"/>
  <c r="TW52" i="1" s="1" a="1"/>
  <c r="TW52" i="1" s="1"/>
  <c r="TW55" i="1" a="1"/>
  <c r="TW55" i="1" s="1"/>
  <c r="TW56" i="1" s="1" a="1"/>
  <c r="TW56" i="1" s="1"/>
  <c r="OJ53" i="1" a="1"/>
  <c r="OJ53" i="1" s="1"/>
  <c r="OJ54" i="1" s="1" a="1"/>
  <c r="OJ54" i="1" s="1"/>
  <c r="OJ55" i="1" a="1"/>
  <c r="OJ55" i="1" s="1"/>
  <c r="OJ56" i="1" s="1" a="1"/>
  <c r="OJ56" i="1" s="1"/>
  <c r="OJ51" i="1" a="1"/>
  <c r="OJ51" i="1" s="1"/>
  <c r="OJ52" i="1" s="1" a="1"/>
  <c r="OJ52" i="1" s="1"/>
  <c r="UB51" i="1" a="1"/>
  <c r="UB51" i="1" s="1"/>
  <c r="UB52" i="1" s="1" a="1"/>
  <c r="UB52" i="1" s="1"/>
  <c r="UB55" i="1" a="1"/>
  <c r="UB55" i="1" s="1"/>
  <c r="UB56" i="1" s="1" a="1"/>
  <c r="UB56" i="1" s="1"/>
  <c r="UB53" i="1" a="1"/>
  <c r="UB53" i="1" s="1"/>
  <c r="UB54" i="1" s="1" a="1"/>
  <c r="UB54" i="1" s="1"/>
  <c r="RC53" i="1" a="1"/>
  <c r="RC53" i="1" s="1"/>
  <c r="RC54" i="1" s="1" a="1"/>
  <c r="RC54" i="1" s="1"/>
  <c r="RC51" i="1" a="1"/>
  <c r="RC51" i="1" s="1"/>
  <c r="RC52" i="1" s="1" a="1"/>
  <c r="RC52" i="1" s="1"/>
  <c r="RC55" i="1" a="1"/>
  <c r="RC55" i="1" s="1"/>
  <c r="RC56" i="1" s="1" a="1"/>
  <c r="RC56" i="1" s="1"/>
  <c r="OW55" i="1" a="1"/>
  <c r="OW55" i="1" s="1"/>
  <c r="OW56" i="1" s="1" a="1"/>
  <c r="OW56" i="1" s="1"/>
  <c r="OW51" i="1" a="1"/>
  <c r="OW51" i="1" s="1"/>
  <c r="OW52" i="1" s="1" a="1"/>
  <c r="OW52" i="1" s="1"/>
  <c r="OW53" i="1" a="1"/>
  <c r="OW53" i="1" s="1"/>
  <c r="OW54" i="1" s="1" a="1"/>
  <c r="OW54" i="1" s="1"/>
  <c r="NE53" i="1" a="1"/>
  <c r="NE53" i="1" s="1"/>
  <c r="NE54" i="1" s="1" a="1"/>
  <c r="NE54" i="1" s="1"/>
  <c r="NE55" i="1" a="1"/>
  <c r="NE55" i="1" s="1"/>
  <c r="NE56" i="1" s="1" a="1"/>
  <c r="NE56" i="1" s="1"/>
  <c r="NE51" i="1" a="1"/>
  <c r="NE51" i="1" s="1"/>
  <c r="NE52" i="1" s="1" a="1"/>
  <c r="NE52" i="1" s="1"/>
  <c r="QW51" i="1" a="1"/>
  <c r="QW51" i="1" s="1"/>
  <c r="QW52" i="1" s="1" a="1"/>
  <c r="QW52" i="1" s="1"/>
  <c r="QW55" i="1" a="1"/>
  <c r="QW55" i="1" s="1"/>
  <c r="QW56" i="1" s="1" a="1"/>
  <c r="QW56" i="1" s="1"/>
  <c r="QW53" i="1" a="1"/>
  <c r="QW53" i="1" s="1"/>
  <c r="QW54" i="1" s="1" a="1"/>
  <c r="QW54" i="1" s="1"/>
  <c r="UO53" i="1" a="1"/>
  <c r="UO53" i="1" s="1"/>
  <c r="UO54" i="1" s="1" a="1"/>
  <c r="UO54" i="1" s="1"/>
  <c r="UO55" i="1" a="1"/>
  <c r="UO55" i="1" s="1"/>
  <c r="UO56" i="1" s="1" a="1"/>
  <c r="UO56" i="1" s="1"/>
  <c r="UO51" i="1" a="1"/>
  <c r="UO51" i="1" s="1"/>
  <c r="UO52" i="1" s="1" a="1"/>
  <c r="UO52" i="1" s="1"/>
  <c r="PB53" i="1" a="1"/>
  <c r="PB53" i="1" s="1"/>
  <c r="PB54" i="1" s="1" a="1"/>
  <c r="PB54" i="1" s="1"/>
  <c r="PB51" i="1" a="1"/>
  <c r="PB51" i="1" s="1"/>
  <c r="PB52" i="1" s="1" a="1"/>
  <c r="PB52" i="1" s="1"/>
  <c r="PB55" i="1" a="1"/>
  <c r="PB55" i="1" s="1"/>
  <c r="PB56" i="1" s="1" a="1"/>
  <c r="PB56" i="1" s="1"/>
  <c r="PX55" i="1" a="1"/>
  <c r="PX55" i="1" s="1"/>
  <c r="PX56" i="1" s="1" a="1"/>
  <c r="PX56" i="1" s="1"/>
  <c r="PX53" i="1" a="1"/>
  <c r="PX53" i="1" s="1"/>
  <c r="PX54" i="1" s="1" a="1"/>
  <c r="PX54" i="1" s="1"/>
  <c r="PX51" i="1" a="1"/>
  <c r="PX51" i="1" s="1"/>
  <c r="PX52" i="1" s="1" a="1"/>
  <c r="PX52" i="1" s="1"/>
  <c r="RS51" i="1" a="1"/>
  <c r="RS51" i="1" s="1"/>
  <c r="RS52" i="1" s="1" a="1"/>
  <c r="RS52" i="1" s="1"/>
  <c r="RS55" i="1" a="1"/>
  <c r="RS55" i="1" s="1"/>
  <c r="RS56" i="1" s="1" a="1"/>
  <c r="RS56" i="1" s="1"/>
  <c r="RS53" i="1" a="1"/>
  <c r="RS53" i="1" s="1"/>
  <c r="RS54" i="1" s="1" a="1"/>
  <c r="RS54" i="1" s="1"/>
  <c r="QA51" i="1" a="1"/>
  <c r="QA51" i="1" s="1"/>
  <c r="QA52" i="1" s="1" a="1"/>
  <c r="QA52" i="1" s="1"/>
  <c r="QA53" i="1" a="1"/>
  <c r="QA53" i="1" s="1"/>
  <c r="QA54" i="1" s="1" a="1"/>
  <c r="QA54" i="1" s="1"/>
  <c r="QA55" i="1" a="1"/>
  <c r="QA55" i="1" s="1"/>
  <c r="QA56" i="1" s="1" a="1"/>
  <c r="QA56" i="1" s="1"/>
  <c r="QF53" i="1" a="1"/>
  <c r="QF53" i="1" s="1"/>
  <c r="QF54" i="1" s="1" a="1"/>
  <c r="QF54" i="1" s="1"/>
  <c r="QF51" i="1" a="1"/>
  <c r="QF51" i="1" s="1"/>
  <c r="QF52" i="1" s="1" a="1"/>
  <c r="QF52" i="1" s="1"/>
  <c r="QF55" i="1" a="1"/>
  <c r="QF55" i="1" s="1"/>
  <c r="QF56" i="1" s="1" a="1"/>
  <c r="QF56" i="1" s="1"/>
  <c r="OF51" i="1" a="1"/>
  <c r="OF51" i="1" s="1"/>
  <c r="OF52" i="1" s="1" a="1"/>
  <c r="OF52" i="1" s="1"/>
  <c r="OF53" i="1" a="1"/>
  <c r="OF53" i="1" s="1"/>
  <c r="OF54" i="1" s="1" a="1"/>
  <c r="OF54" i="1" s="1"/>
  <c r="OF55" i="1" a="1"/>
  <c r="OF55" i="1" s="1"/>
  <c r="OF56" i="1" s="1" a="1"/>
  <c r="OF56" i="1" s="1"/>
  <c r="RO53" i="1" a="1"/>
  <c r="RO53" i="1" s="1"/>
  <c r="RO54" i="1" s="1" a="1"/>
  <c r="RO54" i="1" s="1"/>
  <c r="RO55" i="1" a="1"/>
  <c r="RO55" i="1" s="1"/>
  <c r="RO56" i="1" s="1" a="1"/>
  <c r="RO56" i="1" s="1"/>
  <c r="RO51" i="1" a="1"/>
  <c r="RO51" i="1" s="1"/>
  <c r="RO52" i="1" s="1" a="1"/>
  <c r="RO52" i="1" s="1"/>
  <c r="VG55" i="1" a="1"/>
  <c r="VG55" i="1" s="1"/>
  <c r="VG56" i="1" s="1" a="1"/>
  <c r="VG56" i="1" s="1"/>
  <c r="VG53" i="1" a="1"/>
  <c r="VG53" i="1" s="1"/>
  <c r="VG54" i="1" s="1" a="1"/>
  <c r="VG54" i="1" s="1"/>
  <c r="VG51" i="1" a="1"/>
  <c r="VG51" i="1" s="1"/>
  <c r="VG52" i="1" s="1" a="1"/>
  <c r="VG52" i="1" s="1"/>
  <c r="PT51" i="1" a="1"/>
  <c r="PT51" i="1" s="1"/>
  <c r="PT52" i="1" s="1" a="1"/>
  <c r="PT52" i="1" s="1"/>
  <c r="PT55" i="1" a="1"/>
  <c r="PT55" i="1" s="1"/>
  <c r="PT56" i="1" s="1" a="1"/>
  <c r="PT56" i="1" s="1"/>
  <c r="PT53" i="1" a="1"/>
  <c r="PT53" i="1" s="1"/>
  <c r="PT54" i="1" s="1" a="1"/>
  <c r="PT54" i="1" s="1"/>
  <c r="UV53" i="1" a="1"/>
  <c r="UV53" i="1" s="1"/>
  <c r="UV54" i="1" s="1" a="1"/>
  <c r="UV54" i="1" s="1"/>
  <c r="UV55" i="1" a="1"/>
  <c r="UV55" i="1" s="1"/>
  <c r="UV56" i="1" s="1" a="1"/>
  <c r="UV56" i="1" s="1"/>
  <c r="UV51" i="1" a="1"/>
  <c r="UV51" i="1" s="1"/>
  <c r="UV52" i="1" s="1" a="1"/>
  <c r="UV52" i="1" s="1"/>
  <c r="SI55" i="1" a="1"/>
  <c r="SI55" i="1" s="1"/>
  <c r="SI56" i="1" s="1" a="1"/>
  <c r="SI56" i="1" s="1"/>
  <c r="SI53" i="1" a="1"/>
  <c r="SI53" i="1" s="1"/>
  <c r="SI54" i="1" s="1" a="1"/>
  <c r="SI54" i="1" s="1"/>
  <c r="SI51" i="1" a="1"/>
  <c r="SI51" i="1" s="1"/>
  <c r="SI52" i="1" s="1" a="1"/>
  <c r="SI52" i="1" s="1"/>
  <c r="MO53" i="1" a="1"/>
  <c r="MO53" i="1" s="1"/>
  <c r="MO54" i="1" s="1" a="1"/>
  <c r="MO54" i="1" s="1"/>
  <c r="MO55" i="1" a="1"/>
  <c r="MO55" i="1" s="1"/>
  <c r="MO56" i="1" s="1" a="1"/>
  <c r="MO56" i="1" s="1"/>
  <c r="MO51" i="1" a="1"/>
  <c r="MO51" i="1" s="1"/>
  <c r="MO52" i="1" s="1" a="1"/>
  <c r="MO52" i="1" s="1"/>
  <c r="PN53" i="1" a="1"/>
  <c r="PN53" i="1" s="1"/>
  <c r="PN54" i="1" s="1" a="1"/>
  <c r="PN54" i="1" s="1"/>
  <c r="PN51" i="1" a="1"/>
  <c r="PN51" i="1" s="1"/>
  <c r="PN52" i="1" s="1" a="1"/>
  <c r="PN52" i="1" s="1"/>
  <c r="PN55" i="1" a="1"/>
  <c r="PN55" i="1" s="1"/>
  <c r="PN56" i="1" s="1" a="1"/>
  <c r="PN56" i="1" s="1"/>
  <c r="SG55" i="1" a="1"/>
  <c r="SG55" i="1" s="1"/>
  <c r="SG56" i="1" s="1" a="1"/>
  <c r="SG56" i="1" s="1"/>
  <c r="SG51" i="1" a="1"/>
  <c r="SG51" i="1" s="1"/>
  <c r="SG52" i="1" s="1" a="1"/>
  <c r="SG52" i="1" s="1"/>
  <c r="SG53" i="1" a="1"/>
  <c r="SG53" i="1" s="1"/>
  <c r="SG54" i="1" s="1" a="1"/>
  <c r="SG54" i="1" s="1"/>
  <c r="RB55" i="1" a="1"/>
  <c r="RB55" i="1" s="1"/>
  <c r="RB56" i="1" s="1" a="1"/>
  <c r="RB56" i="1" s="1"/>
  <c r="RB51" i="1" a="1"/>
  <c r="RB51" i="1" s="1"/>
  <c r="RB52" i="1" s="1" a="1"/>
  <c r="RB52" i="1" s="1"/>
  <c r="RB53" i="1" a="1"/>
  <c r="RB53" i="1" s="1"/>
  <c r="RB54" i="1" s="1" a="1"/>
  <c r="RB54" i="1" s="1"/>
  <c r="RF53" i="1" a="1"/>
  <c r="RF53" i="1" s="1"/>
  <c r="RF54" i="1" s="1" a="1"/>
  <c r="RF54" i="1" s="1"/>
  <c r="RF51" i="1" a="1"/>
  <c r="RF51" i="1" s="1"/>
  <c r="RF52" i="1" s="1" a="1"/>
  <c r="RF52" i="1" s="1"/>
  <c r="RF55" i="1" a="1"/>
  <c r="RF55" i="1" s="1"/>
  <c r="RF56" i="1" s="1" a="1"/>
  <c r="RF56" i="1" s="1"/>
  <c r="NC53" i="1" a="1"/>
  <c r="NC53" i="1" s="1"/>
  <c r="NC54" i="1" s="1" a="1"/>
  <c r="NC54" i="1" s="1"/>
  <c r="NC51" i="1" a="1"/>
  <c r="NC51" i="1" s="1"/>
  <c r="NC52" i="1" s="1" a="1"/>
  <c r="NC52" i="1" s="1"/>
  <c r="NC55" i="1" a="1"/>
  <c r="NC55" i="1" s="1"/>
  <c r="NC56" i="1" s="1" a="1"/>
  <c r="NC56" i="1" s="1"/>
  <c r="SY53" i="1" a="1"/>
  <c r="SY53" i="1" s="1"/>
  <c r="SY54" i="1" s="1" a="1"/>
  <c r="SY54" i="1" s="1"/>
  <c r="SY55" i="1" a="1"/>
  <c r="SY55" i="1" s="1"/>
  <c r="SY56" i="1" s="1" a="1"/>
  <c r="SY56" i="1" s="1"/>
  <c r="SY51" i="1" a="1"/>
  <c r="SY51" i="1" s="1"/>
  <c r="SY52" i="1" s="1" a="1"/>
  <c r="SY52" i="1" s="1"/>
  <c r="NW51" i="1" a="1"/>
  <c r="NW51" i="1" s="1"/>
  <c r="NW52" i="1" s="1" a="1"/>
  <c r="NW52" i="1" s="1"/>
  <c r="NW55" i="1" a="1"/>
  <c r="NW55" i="1" s="1"/>
  <c r="NW56" i="1" s="1" a="1"/>
  <c r="NW56" i="1" s="1"/>
  <c r="NW53" i="1" a="1"/>
  <c r="NW53" i="1" s="1"/>
  <c r="NW54" i="1" s="1" a="1"/>
  <c r="NW54" i="1" s="1"/>
  <c r="NF53" i="1" a="1"/>
  <c r="NF53" i="1" s="1"/>
  <c r="NF54" i="1" s="1" a="1"/>
  <c r="NF54" i="1" s="1"/>
  <c r="NF55" i="1" a="1"/>
  <c r="NF55" i="1" s="1"/>
  <c r="NF56" i="1" s="1" a="1"/>
  <c r="NF56" i="1" s="1"/>
  <c r="NF51" i="1" a="1"/>
  <c r="NF51" i="1" s="1"/>
  <c r="NF52" i="1" s="1" a="1"/>
  <c r="NF52" i="1" s="1"/>
  <c r="TS53" i="1" a="1"/>
  <c r="TS53" i="1" s="1"/>
  <c r="TS54" i="1" s="1" a="1"/>
  <c r="TS54" i="1" s="1"/>
  <c r="TS55" i="1" a="1"/>
  <c r="TS55" i="1" s="1"/>
  <c r="TS56" i="1" s="1" a="1"/>
  <c r="TS56" i="1" s="1"/>
  <c r="TS51" i="1" a="1"/>
  <c r="TS51" i="1" s="1"/>
  <c r="TS52" i="1" s="1" a="1"/>
  <c r="TS52" i="1" s="1"/>
  <c r="MX55" i="1" a="1"/>
  <c r="MX55" i="1" s="1"/>
  <c r="MX56" i="1" s="1" a="1"/>
  <c r="MX56" i="1" s="1"/>
  <c r="MX51" i="1" a="1"/>
  <c r="MX51" i="1" s="1"/>
  <c r="MX52" i="1" s="1" a="1"/>
  <c r="MX52" i="1" s="1"/>
  <c r="MX53" i="1" a="1"/>
  <c r="MX53" i="1" s="1"/>
  <c r="MX54" i="1" s="1" a="1"/>
  <c r="MX54" i="1" s="1"/>
  <c r="RX51" i="1" a="1"/>
  <c r="RX51" i="1" s="1"/>
  <c r="RX52" i="1" s="1" a="1"/>
  <c r="RX52" i="1" s="1"/>
  <c r="RX55" i="1" a="1"/>
  <c r="RX55" i="1" s="1"/>
  <c r="RX56" i="1" s="1" a="1"/>
  <c r="RX56" i="1" s="1"/>
  <c r="RX53" i="1" a="1"/>
  <c r="RX53" i="1" s="1"/>
  <c r="RX54" i="1" s="1" a="1"/>
  <c r="RX54" i="1" s="1"/>
  <c r="NU53" i="1" a="1"/>
  <c r="NU53" i="1" s="1"/>
  <c r="NU54" i="1" s="1" a="1"/>
  <c r="NU54" i="1" s="1"/>
  <c r="NU51" i="1" a="1"/>
  <c r="NU51" i="1" s="1"/>
  <c r="NU52" i="1" s="1" a="1"/>
  <c r="NU52" i="1" s="1"/>
  <c r="NU55" i="1" a="1"/>
  <c r="NU55" i="1" s="1"/>
  <c r="NU56" i="1" s="1" a="1"/>
  <c r="NU56" i="1" s="1"/>
  <c r="TO55" i="1" a="1"/>
  <c r="TO55" i="1" s="1"/>
  <c r="TO56" i="1" s="1" a="1"/>
  <c r="TO56" i="1" s="1"/>
  <c r="TO51" i="1" a="1"/>
  <c r="TO51" i="1" s="1"/>
  <c r="TO52" i="1" s="1" a="1"/>
  <c r="TO52" i="1" s="1"/>
  <c r="TO53" i="1" a="1"/>
  <c r="TO53" i="1" s="1"/>
  <c r="TO54" i="1" s="1" a="1"/>
  <c r="TO54" i="1" s="1"/>
  <c r="OX53" i="1" a="1"/>
  <c r="OX53" i="1" s="1"/>
  <c r="OX54" i="1" s="1" a="1"/>
  <c r="OX54" i="1" s="1"/>
  <c r="OX51" i="1" a="1"/>
  <c r="OX51" i="1" s="1"/>
  <c r="OX52" i="1" s="1" a="1"/>
  <c r="OX52" i="1" s="1"/>
  <c r="OX55" i="1" a="1"/>
  <c r="OX55" i="1" s="1"/>
  <c r="OX56" i="1" s="1" a="1"/>
  <c r="OX56" i="1" s="1"/>
  <c r="OG53" i="1" a="1"/>
  <c r="OG53" i="1" s="1"/>
  <c r="OG54" i="1" s="1" a="1"/>
  <c r="OG54" i="1" s="1"/>
  <c r="OG51" i="1" a="1"/>
  <c r="OG51" i="1" s="1"/>
  <c r="OG52" i="1" s="1" a="1"/>
  <c r="OG52" i="1" s="1"/>
  <c r="OG55" i="1" a="1"/>
  <c r="OG55" i="1" s="1"/>
  <c r="OG56" i="1" s="1" a="1"/>
  <c r="OG56" i="1" s="1"/>
  <c r="UK55" i="1" a="1"/>
  <c r="UK55" i="1" s="1"/>
  <c r="UK56" i="1" s="1" a="1"/>
  <c r="UK56" i="1" s="1"/>
  <c r="UK53" i="1" a="1"/>
  <c r="UK53" i="1" s="1"/>
  <c r="UK54" i="1" s="1" a="1"/>
  <c r="UK54" i="1" s="1"/>
  <c r="UK51" i="1" a="1"/>
  <c r="UK51" i="1" s="1"/>
  <c r="UK52" i="1" s="1" a="1"/>
  <c r="UK52" i="1" s="1"/>
  <c r="NP51" i="1" a="1"/>
  <c r="NP51" i="1" s="1"/>
  <c r="NP52" i="1" s="1" a="1"/>
  <c r="NP52" i="1" s="1"/>
  <c r="NP55" i="1" a="1"/>
  <c r="NP55" i="1" s="1"/>
  <c r="NP56" i="1" s="1" a="1"/>
  <c r="NP56" i="1" s="1"/>
  <c r="NP53" i="1" a="1"/>
  <c r="NP53" i="1" s="1"/>
  <c r="NP54" i="1" s="1" a="1"/>
  <c r="NP54" i="1" s="1"/>
  <c r="SP51" i="1" a="1"/>
  <c r="SP51" i="1" s="1"/>
  <c r="SP52" i="1" s="1" a="1"/>
  <c r="SP52" i="1" s="1"/>
  <c r="SP53" i="1" a="1"/>
  <c r="SP53" i="1" s="1"/>
  <c r="SP54" i="1" s="1" a="1"/>
  <c r="SP54" i="1" s="1"/>
  <c r="SP55" i="1" a="1"/>
  <c r="SP55" i="1" s="1"/>
  <c r="SP56" i="1" s="1" a="1"/>
  <c r="SP56" i="1" s="1"/>
  <c r="OM53" i="1" a="1"/>
  <c r="OM53" i="1" s="1"/>
  <c r="OM54" i="1" s="1" a="1"/>
  <c r="OM54" i="1" s="1"/>
  <c r="OM55" i="1" a="1"/>
  <c r="OM55" i="1" s="1"/>
  <c r="OM56" i="1" s="1" a="1"/>
  <c r="OM56" i="1" s="1"/>
  <c r="OM51" i="1" a="1"/>
  <c r="OM51" i="1" s="1"/>
  <c r="OM52" i="1" s="1" a="1"/>
  <c r="OM52" i="1" s="1"/>
  <c r="UE53" i="1" a="1"/>
  <c r="UE53" i="1" s="1"/>
  <c r="UE54" i="1" s="1" a="1"/>
  <c r="UE54" i="1" s="1"/>
  <c r="UE51" i="1" a="1"/>
  <c r="UE51" i="1" s="1"/>
  <c r="UE52" i="1" s="1" a="1"/>
  <c r="UE52" i="1" s="1"/>
  <c r="UE55" i="1" a="1"/>
  <c r="UE55" i="1" s="1"/>
  <c r="UE56" i="1" s="1" a="1"/>
  <c r="UE56" i="1" s="1"/>
  <c r="QG53" i="1" a="1"/>
  <c r="QG53" i="1" s="1"/>
  <c r="QG54" i="1" s="1" a="1"/>
  <c r="QG54" i="1" s="1"/>
  <c r="QG55" i="1" a="1"/>
  <c r="QG55" i="1" s="1"/>
  <c r="QG56" i="1" s="1" a="1"/>
  <c r="QG56" i="1" s="1"/>
  <c r="QG51" i="1" a="1"/>
  <c r="QG51" i="1" s="1"/>
  <c r="QG52" i="1" s="1" a="1"/>
  <c r="QG52" i="1" s="1"/>
  <c r="PO51" i="1" a="1"/>
  <c r="PO51" i="1" s="1"/>
  <c r="PO52" i="1" s="1" a="1"/>
  <c r="PO52" i="1" s="1"/>
  <c r="PO53" i="1" a="1"/>
  <c r="PO53" i="1" s="1"/>
  <c r="PO54" i="1" s="1" a="1"/>
  <c r="PO54" i="1" s="1"/>
  <c r="PO55" i="1" a="1"/>
  <c r="PO55" i="1" s="1"/>
  <c r="PO56" i="1" s="1" a="1"/>
  <c r="PO56" i="1" s="1"/>
  <c r="VC55" i="1" a="1"/>
  <c r="VC55" i="1" s="1"/>
  <c r="VC56" i="1" s="1" a="1"/>
  <c r="VC56" i="1" s="1"/>
  <c r="VC53" i="1" a="1"/>
  <c r="VC53" i="1" s="1"/>
  <c r="VC54" i="1" s="1" a="1"/>
  <c r="VC54" i="1" s="1"/>
  <c r="VC51" i="1" a="1"/>
  <c r="VC51" i="1" s="1"/>
  <c r="VC52" i="1" s="1" a="1"/>
  <c r="VC52" i="1" s="1"/>
  <c r="OH51" i="1" a="1"/>
  <c r="OH51" i="1" s="1"/>
  <c r="OH52" i="1" s="1" a="1"/>
  <c r="OH52" i="1" s="1"/>
  <c r="OH55" i="1" a="1"/>
  <c r="OH55" i="1" s="1"/>
  <c r="OH56" i="1" s="1" a="1"/>
  <c r="OH56" i="1" s="1"/>
  <c r="OH53" i="1" a="1"/>
  <c r="OH53" i="1" s="1"/>
  <c r="OH54" i="1" s="1" a="1"/>
  <c r="OH54" i="1" s="1"/>
  <c r="TH53" i="1" a="1"/>
  <c r="TH53" i="1" s="1"/>
  <c r="TH54" i="1" s="1" a="1"/>
  <c r="TH54" i="1" s="1"/>
  <c r="TH51" i="1" a="1"/>
  <c r="TH51" i="1" s="1"/>
  <c r="TH52" i="1" s="1" a="1"/>
  <c r="TH52" i="1" s="1"/>
  <c r="TH55" i="1" a="1"/>
  <c r="TH55" i="1" s="1"/>
  <c r="TH56" i="1" s="1" a="1"/>
  <c r="TH56" i="1" s="1"/>
  <c r="PE51" i="1" a="1"/>
  <c r="PE51" i="1" s="1"/>
  <c r="PE52" i="1" s="1" a="1"/>
  <c r="PE52" i="1" s="1"/>
  <c r="PE53" i="1" a="1"/>
  <c r="PE53" i="1" s="1"/>
  <c r="PE54" i="1" s="1" a="1"/>
  <c r="PE54" i="1" s="1"/>
  <c r="PE55" i="1" a="1"/>
  <c r="PE55" i="1" s="1"/>
  <c r="PE56" i="1" s="1" a="1"/>
  <c r="PE56" i="1" s="1"/>
  <c r="UU55" i="1" a="1"/>
  <c r="UU55" i="1" s="1"/>
  <c r="UU56" i="1" s="1" a="1"/>
  <c r="UU56" i="1" s="1"/>
  <c r="UU51" i="1" a="1"/>
  <c r="UU51" i="1" s="1"/>
  <c r="UU52" i="1" s="1" a="1"/>
  <c r="UU52" i="1" s="1"/>
  <c r="UU53" i="1" a="1"/>
  <c r="UU53" i="1" s="1"/>
  <c r="UU54" i="1" s="1" a="1"/>
  <c r="UU54" i="1" s="1"/>
  <c r="IN106" i="1" a="1"/>
  <c r="IN106" i="1" s="1"/>
  <c r="GX87" i="1" a="1"/>
  <c r="GX87" i="1" s="1"/>
  <c r="GX89" i="1" s="1" a="1"/>
  <c r="GX89" i="1" s="1"/>
  <c r="GX91" i="1" s="1" a="1"/>
  <c r="GX91" i="1" s="1"/>
  <c r="GX93" i="1" s="1" a="1"/>
  <c r="GX93" i="1" s="1"/>
  <c r="GX95" i="1" s="1" a="1"/>
  <c r="GX95" i="1" s="1"/>
  <c r="GX97" i="1" s="1" a="1"/>
  <c r="GX97" i="1" s="1"/>
  <c r="GX99" i="1" s="1" a="1"/>
  <c r="GX99" i="1" s="1"/>
  <c r="GX101" i="1" s="1" a="1"/>
  <c r="GX101" i="1" s="1"/>
  <c r="GX103" i="1" s="1" a="1"/>
  <c r="GX103" i="1" s="1"/>
  <c r="GX105" i="1" s="1" a="1"/>
  <c r="GX105" i="1" s="1"/>
  <c r="XX86" i="1" a="1"/>
  <c r="XX86" i="1" s="1"/>
  <c r="XX107" i="1" s="1" a="1"/>
  <c r="XX107" i="1" s="1"/>
  <c r="QH51" i="1" a="1"/>
  <c r="QH51" i="1" s="1"/>
  <c r="QH52" i="1" s="1" a="1"/>
  <c r="QH52" i="1" s="1"/>
  <c r="QH53" i="1" a="1"/>
  <c r="QH53" i="1" s="1"/>
  <c r="QH54" i="1" s="1" a="1"/>
  <c r="QH54" i="1" s="1"/>
  <c r="QH55" i="1" a="1"/>
  <c r="QH55" i="1" s="1"/>
  <c r="QH56" i="1" s="1" a="1"/>
  <c r="QH56" i="1" s="1"/>
  <c r="UY53" i="1" a="1"/>
  <c r="UY53" i="1" s="1"/>
  <c r="UY54" i="1" s="1" a="1"/>
  <c r="UY54" i="1" s="1"/>
  <c r="UY51" i="1" a="1"/>
  <c r="UY51" i="1" s="1"/>
  <c r="UY52" i="1" s="1" a="1"/>
  <c r="UY52" i="1" s="1"/>
  <c r="UY55" i="1" a="1"/>
  <c r="UY55" i="1" s="1"/>
  <c r="UY56" i="1" s="1" a="1"/>
  <c r="UY56" i="1" s="1"/>
  <c r="SH53" i="1" a="1"/>
  <c r="SH53" i="1" s="1"/>
  <c r="SH54" i="1" s="1" a="1"/>
  <c r="SH54" i="1" s="1"/>
  <c r="SH51" i="1" a="1"/>
  <c r="SH51" i="1" s="1"/>
  <c r="SH52" i="1" s="1" a="1"/>
  <c r="SH52" i="1" s="1"/>
  <c r="SH55" i="1" a="1"/>
  <c r="SH55" i="1" s="1"/>
  <c r="SH56" i="1" s="1" a="1"/>
  <c r="SH56" i="1" s="1"/>
  <c r="OZ51" i="1" a="1"/>
  <c r="OZ51" i="1" s="1"/>
  <c r="OZ52" i="1" s="1" a="1"/>
  <c r="OZ52" i="1" s="1"/>
  <c r="OZ55" i="1" a="1"/>
  <c r="OZ55" i="1" s="1"/>
  <c r="OZ56" i="1" s="1" a="1"/>
  <c r="OZ56" i="1" s="1"/>
  <c r="OZ53" i="1" a="1"/>
  <c r="OZ53" i="1" s="1"/>
  <c r="OZ54" i="1" s="1" a="1"/>
  <c r="OZ54" i="1" s="1"/>
  <c r="TZ55" i="1" a="1"/>
  <c r="TZ55" i="1" s="1"/>
  <c r="TZ56" i="1" s="1" a="1"/>
  <c r="TZ56" i="1" s="1"/>
  <c r="TZ53" i="1" a="1"/>
  <c r="TZ53" i="1" s="1"/>
  <c r="TZ54" i="1" s="1" a="1"/>
  <c r="TZ54" i="1" s="1"/>
  <c r="TZ51" i="1" a="1"/>
  <c r="TZ51" i="1" s="1"/>
  <c r="TZ52" i="1" s="1" a="1"/>
  <c r="TZ52" i="1" s="1"/>
  <c r="QQ53" i="1" a="1"/>
  <c r="QQ53" i="1" s="1"/>
  <c r="QQ54" i="1" s="1" a="1"/>
  <c r="QQ54" i="1" s="1"/>
  <c r="QQ51" i="1" a="1"/>
  <c r="QQ51" i="1" s="1"/>
  <c r="QQ52" i="1" s="1" a="1"/>
  <c r="QQ52" i="1" s="1"/>
  <c r="QQ55" i="1" a="1"/>
  <c r="QQ55" i="1" s="1"/>
  <c r="QQ56" i="1" s="1" a="1"/>
  <c r="QQ56" i="1" s="1"/>
  <c r="MW55" i="1" a="1"/>
  <c r="MW55" i="1" s="1"/>
  <c r="MW56" i="1" s="1" a="1"/>
  <c r="MW56" i="1" s="1"/>
  <c r="MW51" i="1" a="1"/>
  <c r="MW51" i="1" s="1"/>
  <c r="MW52" i="1" s="1" a="1"/>
  <c r="MW52" i="1" s="1"/>
  <c r="MW53" i="1" a="1"/>
  <c r="MW53" i="1" s="1"/>
  <c r="MW54" i="1" s="1" a="1"/>
  <c r="MW54" i="1" s="1"/>
  <c r="IQ87" i="1" a="1"/>
  <c r="IQ87" i="1" s="1"/>
  <c r="IQ89" i="1" s="1" a="1"/>
  <c r="IQ89" i="1" s="1"/>
  <c r="IQ91" i="1" s="1" a="1"/>
  <c r="IQ91" i="1" s="1"/>
  <c r="IQ93" i="1" s="1" a="1"/>
  <c r="IQ93" i="1" s="1"/>
  <c r="IQ95" i="1" s="1" a="1"/>
  <c r="IQ95" i="1" s="1"/>
  <c r="IQ97" i="1" s="1" a="1"/>
  <c r="IQ97" i="1" s="1"/>
  <c r="IQ99" i="1" s="1" a="1"/>
  <c r="IQ99" i="1" s="1"/>
  <c r="IQ101" i="1" s="1" a="1"/>
  <c r="IQ101" i="1" s="1"/>
  <c r="IQ103" i="1" s="1" a="1"/>
  <c r="IQ103" i="1" s="1"/>
  <c r="IQ105" i="1" s="1" a="1"/>
  <c r="IQ105" i="1" s="1"/>
  <c r="GX86" i="1" a="1"/>
  <c r="GX86" i="1" s="1"/>
  <c r="GX107" i="1" s="1" a="1"/>
  <c r="GX107" i="1" s="1"/>
  <c r="XX87" i="1" a="1"/>
  <c r="XX87" i="1" s="1"/>
  <c r="XX89" i="1" s="1" a="1"/>
  <c r="XX89" i="1" s="1"/>
  <c r="XX91" i="1" s="1" a="1"/>
  <c r="XX91" i="1" s="1"/>
  <c r="XX93" i="1" s="1" a="1"/>
  <c r="XX93" i="1" s="1"/>
  <c r="XX95" i="1" s="1" a="1"/>
  <c r="XX95" i="1" s="1"/>
  <c r="XX97" i="1" s="1" a="1"/>
  <c r="XX97" i="1" s="1"/>
  <c r="XX99" i="1" s="1" a="1"/>
  <c r="XX99" i="1" s="1"/>
  <c r="XX101" i="1" s="1" a="1"/>
  <c r="XX101" i="1" s="1"/>
  <c r="XX103" i="1" s="1" a="1"/>
  <c r="XX103" i="1" s="1"/>
  <c r="XX105" i="1" s="1" a="1"/>
  <c r="XX105" i="1" s="1"/>
  <c r="WV86" i="1" a="1"/>
  <c r="WV86" i="1" s="1"/>
  <c r="WV88" i="1" s="1" a="1"/>
  <c r="WV88" i="1" s="1"/>
  <c r="WV90" i="1" s="1" a="1"/>
  <c r="WV90" i="1" s="1"/>
  <c r="WV92" i="1" s="1" a="1"/>
  <c r="WV92" i="1" s="1"/>
  <c r="WV94" i="1" s="1" a="1"/>
  <c r="WV94" i="1" s="1"/>
  <c r="WV96" i="1" s="1" a="1"/>
  <c r="WV96" i="1" s="1"/>
  <c r="WV98" i="1" s="1" a="1"/>
  <c r="WV98" i="1" s="1"/>
  <c r="WV100" i="1" s="1" a="1"/>
  <c r="WV100" i="1" s="1"/>
  <c r="WV102" i="1" s="1" a="1"/>
  <c r="WV102" i="1" s="1"/>
  <c r="WV104" i="1" s="1" a="1"/>
  <c r="WV104" i="1" s="1"/>
  <c r="MP53" i="1" a="1"/>
  <c r="MP53" i="1" s="1"/>
  <c r="MP54" i="1" s="1" a="1"/>
  <c r="MP54" i="1" s="1"/>
  <c r="MP55" i="1" a="1"/>
  <c r="MP55" i="1" s="1"/>
  <c r="MP56" i="1" s="1" a="1"/>
  <c r="MP56" i="1" s="1"/>
  <c r="MP51" i="1" a="1"/>
  <c r="MP51" i="1" s="1"/>
  <c r="MP52" i="1" s="1" a="1"/>
  <c r="MP52" i="1" s="1"/>
  <c r="NG53" i="1" a="1"/>
  <c r="NG53" i="1" s="1"/>
  <c r="NG54" i="1" s="1" a="1"/>
  <c r="NG54" i="1" s="1"/>
  <c r="NG51" i="1" a="1"/>
  <c r="NG51" i="1" s="1"/>
  <c r="NG52" i="1" s="1" a="1"/>
  <c r="NG52" i="1" s="1"/>
  <c r="NG55" i="1" a="1"/>
  <c r="NG55" i="1" s="1"/>
  <c r="NG56" i="1" s="1" a="1"/>
  <c r="NG56" i="1" s="1"/>
  <c r="QX55" i="1" a="1"/>
  <c r="QX55" i="1" s="1"/>
  <c r="QX56" i="1" s="1" a="1"/>
  <c r="QX56" i="1" s="1"/>
  <c r="QX53" i="1" a="1"/>
  <c r="QX53" i="1" s="1"/>
  <c r="QX54" i="1" s="1" a="1"/>
  <c r="QX54" i="1" s="1"/>
  <c r="QX51" i="1" a="1"/>
  <c r="QX51" i="1" s="1"/>
  <c r="QX52" i="1" s="1" a="1"/>
  <c r="QX52" i="1" s="1"/>
  <c r="PR55" i="1" a="1"/>
  <c r="PR55" i="1" s="1"/>
  <c r="PR56" i="1" s="1" a="1"/>
  <c r="PR56" i="1" s="1"/>
  <c r="PR53" i="1" a="1"/>
  <c r="PR53" i="1" s="1"/>
  <c r="PR54" i="1" s="1" a="1"/>
  <c r="PR54" i="1" s="1"/>
  <c r="PR51" i="1" a="1"/>
  <c r="PR51" i="1" s="1"/>
  <c r="PR52" i="1" s="1" a="1"/>
  <c r="PR52" i="1" s="1"/>
  <c r="UR51" i="1" a="1"/>
  <c r="UR51" i="1" s="1"/>
  <c r="UR52" i="1" s="1" a="1"/>
  <c r="UR52" i="1" s="1"/>
  <c r="UR55" i="1" a="1"/>
  <c r="UR55" i="1" s="1"/>
  <c r="UR56" i="1" s="1" a="1"/>
  <c r="UR56" i="1" s="1"/>
  <c r="UR53" i="1" a="1"/>
  <c r="UR53" i="1" s="1"/>
  <c r="UR54" i="1" s="1" a="1"/>
  <c r="UR54" i="1" s="1"/>
  <c r="RI53" i="1" a="1"/>
  <c r="RI53" i="1" s="1"/>
  <c r="RI54" i="1" s="1" a="1"/>
  <c r="RI54" i="1" s="1"/>
  <c r="RI55" i="1" a="1"/>
  <c r="RI55" i="1" s="1"/>
  <c r="RI56" i="1" s="1" a="1"/>
  <c r="RI56" i="1" s="1"/>
  <c r="RI51" i="1" a="1"/>
  <c r="RI51" i="1" s="1"/>
  <c r="RI52" i="1" s="1" a="1"/>
  <c r="RI52" i="1" s="1"/>
  <c r="NM53" i="1" a="1"/>
  <c r="NM53" i="1" s="1"/>
  <c r="NM54" i="1" s="1" a="1"/>
  <c r="NM54" i="1" s="1"/>
  <c r="NM51" i="1" a="1"/>
  <c r="NM51" i="1" s="1"/>
  <c r="NM52" i="1" s="1" a="1"/>
  <c r="NM52" i="1" s="1"/>
  <c r="NM55" i="1" a="1"/>
  <c r="NM55" i="1" s="1"/>
  <c r="NM56" i="1" s="1" a="1"/>
  <c r="NM56" i="1" s="1"/>
  <c r="IN86" i="1" a="1"/>
  <c r="IN86" i="1" s="1"/>
  <c r="IN107" i="1" s="1" a="1"/>
  <c r="IN107" i="1" s="1"/>
  <c r="IQ86" i="1" a="1"/>
  <c r="IQ86" i="1" s="1"/>
  <c r="IQ88" i="1" s="1" a="1"/>
  <c r="IQ88" i="1" s="1"/>
  <c r="IQ90" i="1" s="1" a="1"/>
  <c r="IQ90" i="1" s="1"/>
  <c r="IQ92" i="1" s="1" a="1"/>
  <c r="IQ92" i="1" s="1"/>
  <c r="IQ94" i="1" s="1" a="1"/>
  <c r="IQ94" i="1" s="1"/>
  <c r="IQ96" i="1" s="1" a="1"/>
  <c r="IQ96" i="1" s="1"/>
  <c r="IQ98" i="1" s="1" a="1"/>
  <c r="IQ98" i="1" s="1"/>
  <c r="IQ100" i="1" s="1" a="1"/>
  <c r="IQ100" i="1" s="1"/>
  <c r="IQ102" i="1" s="1" a="1"/>
  <c r="IQ102" i="1" s="1"/>
  <c r="IQ104" i="1" s="1" a="1"/>
  <c r="IQ104" i="1" s="1"/>
  <c r="WV87" i="1" a="1"/>
  <c r="WV87" i="1" s="1"/>
  <c r="WV108" i="1" s="1" a="1"/>
  <c r="WV108" i="1" s="1"/>
  <c r="NX53" i="1" a="1"/>
  <c r="NX53" i="1" s="1"/>
  <c r="NX54" i="1" s="1" a="1"/>
  <c r="NX54" i="1" s="1"/>
  <c r="NX51" i="1" a="1"/>
  <c r="NX51" i="1" s="1"/>
  <c r="NX52" i="1" s="1" a="1"/>
  <c r="NX52" i="1" s="1"/>
  <c r="NX55" i="1" a="1"/>
  <c r="NX55" i="1" s="1"/>
  <c r="NX56" i="1" s="1" a="1"/>
  <c r="NX56" i="1" s="1"/>
  <c r="OO55" i="1" a="1"/>
  <c r="OO55" i="1" s="1"/>
  <c r="OO56" i="1" s="1" a="1"/>
  <c r="OO56" i="1" s="1"/>
  <c r="OO51" i="1" a="1"/>
  <c r="OO51" i="1" s="1"/>
  <c r="OO52" i="1" s="1" a="1"/>
  <c r="OO52" i="1" s="1"/>
  <c r="OO53" i="1" a="1"/>
  <c r="OO53" i="1" s="1"/>
  <c r="OO54" i="1" s="1" a="1"/>
  <c r="OO54" i="1" s="1"/>
  <c r="RP51" i="1" a="1"/>
  <c r="RP51" i="1" s="1"/>
  <c r="RP52" i="1" s="1" a="1"/>
  <c r="RP52" i="1" s="1"/>
  <c r="RP55" i="1" a="1"/>
  <c r="RP55" i="1" s="1"/>
  <c r="RP56" i="1" s="1" a="1"/>
  <c r="RP56" i="1" s="1"/>
  <c r="RP53" i="1" a="1"/>
  <c r="RP53" i="1" s="1"/>
  <c r="RP54" i="1" s="1" a="1"/>
  <c r="RP54" i="1" s="1"/>
  <c r="QJ51" i="1" a="1"/>
  <c r="QJ51" i="1" s="1"/>
  <c r="QJ52" i="1" s="1" a="1"/>
  <c r="QJ52" i="1" s="1"/>
  <c r="QJ55" i="1" a="1"/>
  <c r="QJ55" i="1" s="1"/>
  <c r="QJ56" i="1" s="1" a="1"/>
  <c r="QJ56" i="1" s="1"/>
  <c r="QJ53" i="1" a="1"/>
  <c r="QJ53" i="1" s="1"/>
  <c r="QJ54" i="1" s="1" a="1"/>
  <c r="QJ54" i="1" s="1"/>
  <c r="QN51" i="1" a="1"/>
  <c r="QN51" i="1" s="1"/>
  <c r="QN52" i="1" s="1" a="1"/>
  <c r="QN52" i="1" s="1"/>
  <c r="QN53" i="1" a="1"/>
  <c r="QN53" i="1" s="1"/>
  <c r="QN54" i="1" s="1" a="1"/>
  <c r="QN54" i="1" s="1"/>
  <c r="QN55" i="1" a="1"/>
  <c r="QN55" i="1" s="1"/>
  <c r="QN56" i="1" s="1" a="1"/>
  <c r="QN56" i="1" s="1"/>
  <c r="SA53" i="1" a="1"/>
  <c r="SA53" i="1" s="1"/>
  <c r="SA54" i="1" s="1" a="1"/>
  <c r="SA54" i="1" s="1"/>
  <c r="SA51" i="1" a="1"/>
  <c r="SA51" i="1" s="1"/>
  <c r="SA52" i="1" s="1" a="1"/>
  <c r="SA52" i="1" s="1"/>
  <c r="SA55" i="1" a="1"/>
  <c r="SA55" i="1" s="1"/>
  <c r="SA56" i="1" s="1" a="1"/>
  <c r="SA56" i="1" s="1"/>
  <c r="OC51" i="1" a="1"/>
  <c r="OC51" i="1" s="1"/>
  <c r="OC52" i="1" s="1" a="1"/>
  <c r="OC52" i="1" s="1"/>
  <c r="OC53" i="1" a="1"/>
  <c r="OC53" i="1" s="1"/>
  <c r="OC54" i="1" s="1" a="1"/>
  <c r="OC54" i="1" s="1"/>
  <c r="OC55" i="1" a="1"/>
  <c r="OC55" i="1" s="1"/>
  <c r="OC56" i="1" s="1" a="1"/>
  <c r="OC56" i="1" s="1"/>
  <c r="IM87" i="1" a="1"/>
  <c r="IM87" i="1" s="1"/>
  <c r="IM89" i="1" s="1" a="1"/>
  <c r="IM89" i="1" s="1"/>
  <c r="IM91" i="1" s="1" a="1"/>
  <c r="IM91" i="1" s="1"/>
  <c r="IM93" i="1" s="1" a="1"/>
  <c r="IM93" i="1" s="1"/>
  <c r="IM95" i="1" s="1" a="1"/>
  <c r="IM95" i="1" s="1"/>
  <c r="IM97" i="1" s="1" a="1"/>
  <c r="IM97" i="1" s="1"/>
  <c r="IM99" i="1" s="1" a="1"/>
  <c r="IM99" i="1" s="1"/>
  <c r="IM101" i="1" s="1" a="1"/>
  <c r="IM101" i="1" s="1"/>
  <c r="IM103" i="1" s="1" a="1"/>
  <c r="IM103" i="1" s="1"/>
  <c r="IM105" i="1" s="1" a="1"/>
  <c r="IM105" i="1" s="1"/>
  <c r="ZY87" i="1" a="1"/>
  <c r="ZY87" i="1" s="1"/>
  <c r="ZY89" i="1" s="1" a="1"/>
  <c r="ZY89" i="1" s="1"/>
  <c r="ZY91" i="1" s="1" a="1"/>
  <c r="ZY91" i="1" s="1"/>
  <c r="ZY93" i="1" s="1" a="1"/>
  <c r="ZY93" i="1" s="1"/>
  <c r="ZY95" i="1" s="1" a="1"/>
  <c r="ZY95" i="1" s="1"/>
  <c r="ZY97" i="1" s="1" a="1"/>
  <c r="ZY97" i="1" s="1"/>
  <c r="ZY99" i="1" s="1" a="1"/>
  <c r="ZY99" i="1" s="1"/>
  <c r="ZY101" i="1" s="1" a="1"/>
  <c r="ZY101" i="1" s="1"/>
  <c r="ZY103" i="1" s="1" a="1"/>
  <c r="ZY103" i="1" s="1"/>
  <c r="ZY105" i="1" s="1" a="1"/>
  <c r="ZY105" i="1" s="1"/>
  <c r="OY53" i="1" a="1"/>
  <c r="OY53" i="1" s="1"/>
  <c r="OY54" i="1" s="1" a="1"/>
  <c r="OY54" i="1" s="1"/>
  <c r="OY51" i="1" a="1"/>
  <c r="OY51" i="1" s="1"/>
  <c r="OY52" i="1" s="1" a="1"/>
  <c r="OY52" i="1" s="1"/>
  <c r="OY55" i="1" a="1"/>
  <c r="OY55" i="1" s="1"/>
  <c r="OY56" i="1" s="1" a="1"/>
  <c r="OY56" i="1" s="1"/>
  <c r="PP53" i="1" a="1"/>
  <c r="PP53" i="1" s="1"/>
  <c r="PP54" i="1" s="1" a="1"/>
  <c r="PP54" i="1" s="1"/>
  <c r="PP51" i="1" a="1"/>
  <c r="PP51" i="1" s="1"/>
  <c r="PP52" i="1" s="1" a="1"/>
  <c r="PP52" i="1" s="1"/>
  <c r="PP55" i="1" a="1"/>
  <c r="PP55" i="1" s="1"/>
  <c r="PP56" i="1" s="1" a="1"/>
  <c r="PP56" i="1" s="1"/>
  <c r="TB53" i="1" a="1"/>
  <c r="TB53" i="1" s="1"/>
  <c r="TB54" i="1" s="1" a="1"/>
  <c r="TB54" i="1" s="1"/>
  <c r="TB51" i="1" a="1"/>
  <c r="TB51" i="1" s="1"/>
  <c r="TB52" i="1" s="1" a="1"/>
  <c r="TB52" i="1" s="1"/>
  <c r="TB55" i="1" a="1"/>
  <c r="TB55" i="1" s="1"/>
  <c r="TB56" i="1" s="1" a="1"/>
  <c r="TB56" i="1" s="1"/>
  <c r="RV51" i="1" a="1"/>
  <c r="RV51" i="1" s="1"/>
  <c r="RV52" i="1" s="1" a="1"/>
  <c r="RV52" i="1" s="1"/>
  <c r="RV53" i="1" a="1"/>
  <c r="RV53" i="1" s="1"/>
  <c r="RV54" i="1" s="1" a="1"/>
  <c r="RV54" i="1" s="1"/>
  <c r="RV55" i="1" a="1"/>
  <c r="RV55" i="1" s="1"/>
  <c r="RV56" i="1" s="1" a="1"/>
  <c r="RV56" i="1" s="1"/>
  <c r="NA51" i="1" a="1"/>
  <c r="NA51" i="1" s="1"/>
  <c r="NA52" i="1" s="1" a="1"/>
  <c r="NA52" i="1" s="1"/>
  <c r="NA55" i="1" a="1"/>
  <c r="NA55" i="1" s="1"/>
  <c r="NA56" i="1" s="1" a="1"/>
  <c r="NA56" i="1" s="1"/>
  <c r="NA53" i="1" a="1"/>
  <c r="NA53" i="1" s="1"/>
  <c r="NA54" i="1" s="1" a="1"/>
  <c r="NA54" i="1" s="1"/>
  <c r="SS53" i="1" a="1"/>
  <c r="SS53" i="1" s="1"/>
  <c r="SS54" i="1" s="1" a="1"/>
  <c r="SS54" i="1" s="1"/>
  <c r="SS55" i="1" a="1"/>
  <c r="SS55" i="1" s="1"/>
  <c r="SS56" i="1" s="1" a="1"/>
  <c r="SS56" i="1" s="1"/>
  <c r="SS51" i="1" a="1"/>
  <c r="SS51" i="1" s="1"/>
  <c r="SS52" i="1" s="1" a="1"/>
  <c r="SS52" i="1" s="1"/>
  <c r="OS55" i="1" a="1"/>
  <c r="OS55" i="1" s="1"/>
  <c r="OS56" i="1" s="1" a="1"/>
  <c r="OS56" i="1" s="1"/>
  <c r="OS53" i="1" a="1"/>
  <c r="OS53" i="1" s="1"/>
  <c r="OS54" i="1" s="1" a="1"/>
  <c r="OS54" i="1" s="1"/>
  <c r="OS51" i="1" a="1"/>
  <c r="OS51" i="1" s="1"/>
  <c r="OS52" i="1" s="1" a="1"/>
  <c r="OS52" i="1" s="1"/>
  <c r="ZV86" i="1" a="1"/>
  <c r="ZV86" i="1" s="1"/>
  <c r="ZV107" i="1" s="1" a="1"/>
  <c r="ZV107" i="1" s="1"/>
  <c r="IM86" i="1" a="1"/>
  <c r="IM86" i="1" s="1"/>
  <c r="IM88" i="1" s="1" a="1"/>
  <c r="IM88" i="1" s="1"/>
  <c r="IM90" i="1" s="1" a="1"/>
  <c r="IM90" i="1" s="1"/>
  <c r="IM92" i="1" s="1" a="1"/>
  <c r="IM92" i="1" s="1"/>
  <c r="IM94" i="1" s="1" a="1"/>
  <c r="IM94" i="1" s="1"/>
  <c r="IM96" i="1" s="1" a="1"/>
  <c r="IM96" i="1" s="1"/>
  <c r="IM98" i="1" s="1" a="1"/>
  <c r="IM98" i="1" s="1"/>
  <c r="IM100" i="1" s="1" a="1"/>
  <c r="IM100" i="1" s="1"/>
  <c r="IM102" i="1" s="1" a="1"/>
  <c r="IM102" i="1" s="1"/>
  <c r="IM104" i="1" s="1" a="1"/>
  <c r="IM104" i="1" s="1"/>
  <c r="ZY86" i="1" a="1"/>
  <c r="ZY86" i="1" s="1"/>
  <c r="ZY107" i="1" s="1" a="1"/>
  <c r="ZY107" i="1" s="1"/>
  <c r="WR87" i="1" a="1"/>
  <c r="WR87" i="1" s="1"/>
  <c r="WR108" i="1" s="1" a="1"/>
  <c r="WR108" i="1" s="1"/>
  <c r="PH55" i="1" a="1"/>
  <c r="PH55" i="1" s="1"/>
  <c r="PH56" i="1" s="1" a="1"/>
  <c r="PH56" i="1" s="1"/>
  <c r="PH53" i="1" a="1"/>
  <c r="PH53" i="1" s="1"/>
  <c r="PH54" i="1" s="1" a="1"/>
  <c r="PH54" i="1" s="1"/>
  <c r="PH51" i="1" a="1"/>
  <c r="PH51" i="1" s="1"/>
  <c r="PH52" i="1" s="1" a="1"/>
  <c r="PH52" i="1" s="1"/>
  <c r="TN53" i="1" a="1"/>
  <c r="TN53" i="1" s="1"/>
  <c r="TN54" i="1" s="1" a="1"/>
  <c r="TN54" i="1" s="1"/>
  <c r="TN55" i="1" a="1"/>
  <c r="TN55" i="1" s="1"/>
  <c r="TN56" i="1" s="1" a="1"/>
  <c r="TN56" i="1" s="1"/>
  <c r="TN51" i="1" a="1"/>
  <c r="TN51" i="1" s="1"/>
  <c r="TN52" i="1" s="1" a="1"/>
  <c r="TN52" i="1" s="1"/>
  <c r="TT53" i="1" a="1"/>
  <c r="TT53" i="1" s="1"/>
  <c r="TT54" i="1" s="1" a="1"/>
  <c r="TT54" i="1" s="1"/>
  <c r="TT55" i="1" a="1"/>
  <c r="TT55" i="1" s="1"/>
  <c r="TT56" i="1" s="1" a="1"/>
  <c r="TT56" i="1" s="1"/>
  <c r="TT51" i="1" a="1"/>
  <c r="TT51" i="1" s="1"/>
  <c r="TT52" i="1" s="1" a="1"/>
  <c r="TT52" i="1" s="1"/>
  <c r="SN51" i="1" a="1"/>
  <c r="SN51" i="1" s="1"/>
  <c r="SN52" i="1" s="1" a="1"/>
  <c r="SN52" i="1" s="1"/>
  <c r="SN53" i="1" a="1"/>
  <c r="SN53" i="1" s="1"/>
  <c r="SN54" i="1" s="1" a="1"/>
  <c r="SN54" i="1" s="1"/>
  <c r="SN55" i="1" a="1"/>
  <c r="SN55" i="1" s="1"/>
  <c r="SN56" i="1" s="1" a="1"/>
  <c r="SN56" i="1" s="1"/>
  <c r="NS51" i="1" a="1"/>
  <c r="NS51" i="1" s="1"/>
  <c r="NS52" i="1" s="1" a="1"/>
  <c r="NS52" i="1" s="1"/>
  <c r="NS55" i="1" a="1"/>
  <c r="NS55" i="1" s="1"/>
  <c r="NS56" i="1" s="1" a="1"/>
  <c r="NS56" i="1" s="1"/>
  <c r="NS53" i="1" a="1"/>
  <c r="NS53" i="1" s="1"/>
  <c r="NS54" i="1" s="1" a="1"/>
  <c r="NS54" i="1" s="1"/>
  <c r="TK53" i="1" a="1"/>
  <c r="TK53" i="1" s="1"/>
  <c r="TK54" i="1" s="1" a="1"/>
  <c r="TK54" i="1" s="1"/>
  <c r="TK55" i="1" a="1"/>
  <c r="TK55" i="1" s="1"/>
  <c r="TK56" i="1" s="1" a="1"/>
  <c r="TK56" i="1" s="1"/>
  <c r="TK51" i="1" a="1"/>
  <c r="TK51" i="1" s="1"/>
  <c r="TK52" i="1" s="1" a="1"/>
  <c r="TK52" i="1" s="1"/>
  <c r="PI55" i="1" a="1"/>
  <c r="PI55" i="1" s="1"/>
  <c r="PI56" i="1" s="1" a="1"/>
  <c r="PI56" i="1" s="1"/>
  <c r="PI51" i="1" a="1"/>
  <c r="PI51" i="1" s="1"/>
  <c r="PI52" i="1" s="1" a="1"/>
  <c r="PI52" i="1" s="1"/>
  <c r="PI53" i="1" a="1"/>
  <c r="PI53" i="1" s="1"/>
  <c r="PI54" i="1" s="1" a="1"/>
  <c r="PI54" i="1" s="1"/>
  <c r="ZV87" i="1" a="1"/>
  <c r="ZV87" i="1" s="1"/>
  <c r="ZV89" i="1" s="1" a="1"/>
  <c r="ZV89" i="1" s="1"/>
  <c r="ZV91" i="1" s="1" a="1"/>
  <c r="ZV91" i="1" s="1"/>
  <c r="ZV93" i="1" s="1" a="1"/>
  <c r="ZV93" i="1" s="1"/>
  <c r="ZV95" i="1" s="1" a="1"/>
  <c r="ZV95" i="1" s="1"/>
  <c r="ZV97" i="1" s="1" a="1"/>
  <c r="ZV97" i="1" s="1"/>
  <c r="ZV99" i="1" s="1" a="1"/>
  <c r="ZV99" i="1" s="1"/>
  <c r="ZV101" i="1" s="1" a="1"/>
  <c r="ZV101" i="1" s="1"/>
  <c r="ZV103" i="1" s="1" a="1"/>
  <c r="ZV103" i="1" s="1"/>
  <c r="ZV105" i="1" s="1" a="1"/>
  <c r="ZV105" i="1" s="1"/>
  <c r="WR86" i="1" a="1"/>
  <c r="WR86" i="1" s="1"/>
  <c r="WR107" i="1" s="1" a="1"/>
  <c r="WR107" i="1" s="1"/>
  <c r="QS55" i="1" a="1"/>
  <c r="QS55" i="1" s="1"/>
  <c r="QS56" i="1" s="1" a="1"/>
  <c r="QS56" i="1" s="1"/>
  <c r="QS51" i="1" a="1"/>
  <c r="QS51" i="1" s="1"/>
  <c r="QS52" i="1" s="1" a="1"/>
  <c r="QS52" i="1" s="1"/>
  <c r="QS53" i="1" a="1"/>
  <c r="QS53" i="1" s="1"/>
  <c r="QS54" i="1" s="1" a="1"/>
  <c r="QS54" i="1" s="1"/>
  <c r="QT51" i="1" a="1"/>
  <c r="QT51" i="1" s="1"/>
  <c r="QT52" i="1" s="1" a="1"/>
  <c r="QT52" i="1" s="1"/>
  <c r="QT53" i="1" a="1"/>
  <c r="QT53" i="1" s="1"/>
  <c r="QT54" i="1" s="1" a="1"/>
  <c r="QT54" i="1" s="1"/>
  <c r="QT55" i="1" a="1"/>
  <c r="QT55" i="1" s="1"/>
  <c r="QT56" i="1" s="1" a="1"/>
  <c r="QT56" i="1" s="1"/>
  <c r="UL53" i="1" a="1"/>
  <c r="UL53" i="1" s="1"/>
  <c r="UL54" i="1" s="1" a="1"/>
  <c r="UL54" i="1" s="1"/>
  <c r="UL55" i="1" a="1"/>
  <c r="UL55" i="1" s="1"/>
  <c r="UL56" i="1" s="1" a="1"/>
  <c r="UL56" i="1" s="1"/>
  <c r="UL51" i="1" a="1"/>
  <c r="UL51" i="1" s="1"/>
  <c r="UL52" i="1" s="1" a="1"/>
  <c r="UL52" i="1" s="1"/>
  <c r="TF51" i="1" a="1"/>
  <c r="TF51" i="1" s="1"/>
  <c r="TF52" i="1" s="1" a="1"/>
  <c r="TF52" i="1" s="1"/>
  <c r="TF55" i="1" a="1"/>
  <c r="TF55" i="1" s="1"/>
  <c r="TF56" i="1" s="1" a="1"/>
  <c r="TF56" i="1" s="1"/>
  <c r="TF53" i="1" a="1"/>
  <c r="TF53" i="1" s="1"/>
  <c r="TF54" i="1" s="1" a="1"/>
  <c r="TF54" i="1" s="1"/>
  <c r="OK55" i="1" a="1"/>
  <c r="OK55" i="1" s="1"/>
  <c r="OK56" i="1" s="1" a="1"/>
  <c r="OK56" i="1" s="1"/>
  <c r="OK51" i="1" a="1"/>
  <c r="OK51" i="1" s="1"/>
  <c r="OK52" i="1" s="1" a="1"/>
  <c r="OK52" i="1" s="1"/>
  <c r="OK53" i="1" a="1"/>
  <c r="OK53" i="1" s="1"/>
  <c r="OK54" i="1" s="1" a="1"/>
  <c r="OK54" i="1" s="1"/>
  <c r="UC53" i="1" a="1"/>
  <c r="UC53" i="1" s="1"/>
  <c r="UC54" i="1" s="1" a="1"/>
  <c r="UC54" i="1" s="1"/>
  <c r="UC55" i="1" a="1"/>
  <c r="UC55" i="1" s="1"/>
  <c r="UC56" i="1" s="1" a="1"/>
  <c r="UC56" i="1" s="1"/>
  <c r="UC51" i="1" a="1"/>
  <c r="UC51" i="1" s="1"/>
  <c r="UC52" i="1" s="1" a="1"/>
  <c r="UC52" i="1" s="1"/>
  <c r="PY53" i="1" a="1"/>
  <c r="PY53" i="1" s="1"/>
  <c r="PY54" i="1" s="1" a="1"/>
  <c r="PY54" i="1" s="1"/>
  <c r="PY55" i="1" a="1"/>
  <c r="PY55" i="1" s="1"/>
  <c r="PY56" i="1" s="1" a="1"/>
  <c r="PY56" i="1" s="1"/>
  <c r="PY51" i="1" a="1"/>
  <c r="PY51" i="1" s="1"/>
  <c r="PY52" i="1" s="1" a="1"/>
  <c r="PY52" i="1" s="1"/>
  <c r="YK86" i="1" a="1"/>
  <c r="YK86" i="1" s="1"/>
  <c r="YK107" i="1" s="1" a="1"/>
  <c r="YK107" i="1" s="1"/>
  <c r="HI86" i="1" a="1"/>
  <c r="HI86" i="1" s="1"/>
  <c r="HI88" i="1" s="1" a="1"/>
  <c r="HI88" i="1" s="1"/>
  <c r="HI90" i="1" s="1" a="1"/>
  <c r="HI90" i="1" s="1"/>
  <c r="HI92" i="1" s="1" a="1"/>
  <c r="HI92" i="1" s="1"/>
  <c r="HI94" i="1" s="1" a="1"/>
  <c r="HI94" i="1" s="1"/>
  <c r="HI96" i="1" s="1" a="1"/>
  <c r="HI96" i="1" s="1"/>
  <c r="HI98" i="1" s="1" a="1"/>
  <c r="HI98" i="1" s="1"/>
  <c r="HI100" i="1" s="1" a="1"/>
  <c r="HI100" i="1" s="1"/>
  <c r="HI102" i="1" s="1" a="1"/>
  <c r="HI102" i="1" s="1"/>
  <c r="HI104" i="1" s="1" a="1"/>
  <c r="HI104" i="1" s="1"/>
  <c r="QA12" i="1"/>
  <c r="QB6" i="1"/>
  <c r="MQ55" i="1" a="1"/>
  <c r="MQ55" i="1" s="1"/>
  <c r="MQ56" i="1" s="1" a="1"/>
  <c r="MQ56" i="1" s="1"/>
  <c r="MQ53" i="1" a="1"/>
  <c r="MQ53" i="1" s="1"/>
  <c r="MQ54" i="1" s="1" a="1"/>
  <c r="MQ54" i="1" s="1"/>
  <c r="MQ51" i="1" a="1"/>
  <c r="MQ51" i="1" s="1"/>
  <c r="MQ52" i="1" s="1" a="1"/>
  <c r="MQ52" i="1" s="1"/>
  <c r="RL51" i="1" a="1"/>
  <c r="RL51" i="1" s="1"/>
  <c r="RL52" i="1" s="1" a="1"/>
  <c r="RL52" i="1" s="1"/>
  <c r="RL53" i="1" a="1"/>
  <c r="RL53" i="1" s="1"/>
  <c r="RL54" i="1" s="1" a="1"/>
  <c r="RL54" i="1" s="1"/>
  <c r="RL55" i="1" a="1"/>
  <c r="RL55" i="1" s="1"/>
  <c r="RL56" i="1" s="1" a="1"/>
  <c r="RL56" i="1" s="1"/>
  <c r="VD51" i="1" a="1"/>
  <c r="VD51" i="1" s="1"/>
  <c r="VD52" i="1" s="1" a="1"/>
  <c r="VD52" i="1" s="1"/>
  <c r="VD55" i="1" a="1"/>
  <c r="VD55" i="1" s="1"/>
  <c r="VD56" i="1" s="1" a="1"/>
  <c r="VD56" i="1" s="1"/>
  <c r="VD53" i="1" a="1"/>
  <c r="VD53" i="1" s="1"/>
  <c r="VD54" i="1" s="1" a="1"/>
  <c r="VD54" i="1" s="1"/>
  <c r="TX51" i="1" a="1"/>
  <c r="TX51" i="1" s="1"/>
  <c r="TX52" i="1" s="1" a="1"/>
  <c r="TX52" i="1" s="1"/>
  <c r="TX53" i="1" a="1"/>
  <c r="TX53" i="1" s="1"/>
  <c r="TX54" i="1" s="1" a="1"/>
  <c r="TX54" i="1" s="1"/>
  <c r="TX55" i="1" a="1"/>
  <c r="TX55" i="1" s="1"/>
  <c r="TX56" i="1" s="1" a="1"/>
  <c r="TX56" i="1" s="1"/>
  <c r="PC55" i="1" a="1"/>
  <c r="PC55" i="1" s="1"/>
  <c r="PC56" i="1" s="1" a="1"/>
  <c r="PC56" i="1" s="1"/>
  <c r="PC51" i="1" a="1"/>
  <c r="PC51" i="1" s="1"/>
  <c r="PC52" i="1" s="1" a="1"/>
  <c r="PC52" i="1" s="1"/>
  <c r="PC53" i="1" a="1"/>
  <c r="PC53" i="1" s="1"/>
  <c r="PC54" i="1" s="1" a="1"/>
  <c r="PC54" i="1" s="1"/>
  <c r="PF55" i="1" a="1"/>
  <c r="PF55" i="1" s="1"/>
  <c r="PF56" i="1" s="1" a="1"/>
  <c r="PF56" i="1" s="1"/>
  <c r="PF53" i="1" a="1"/>
  <c r="PF53" i="1" s="1"/>
  <c r="PF54" i="1" s="1" a="1"/>
  <c r="PF54" i="1" s="1"/>
  <c r="PF51" i="1" a="1"/>
  <c r="PF51" i="1" s="1"/>
  <c r="PF52" i="1" s="1" a="1"/>
  <c r="PF52" i="1" s="1"/>
  <c r="QO51" i="1" a="1"/>
  <c r="QO51" i="1" s="1"/>
  <c r="QO52" i="1" s="1" a="1"/>
  <c r="QO52" i="1" s="1"/>
  <c r="QO53" i="1" a="1"/>
  <c r="QO53" i="1" s="1"/>
  <c r="QO54" i="1" s="1" a="1"/>
  <c r="QO54" i="1" s="1"/>
  <c r="QO55" i="1" a="1"/>
  <c r="QO55" i="1" s="1"/>
  <c r="QO56" i="1" s="1" a="1"/>
  <c r="QO56" i="1" s="1"/>
  <c r="PS53" i="1" a="1"/>
  <c r="PS53" i="1" s="1"/>
  <c r="PS54" i="1" s="1" a="1"/>
  <c r="PS54" i="1" s="1"/>
  <c r="PS51" i="1" a="1"/>
  <c r="PS51" i="1" s="1"/>
  <c r="PS52" i="1" s="1" a="1"/>
  <c r="PS52" i="1" s="1"/>
  <c r="PS55" i="1" a="1"/>
  <c r="PS55" i="1" s="1"/>
  <c r="PS56" i="1" s="1" a="1"/>
  <c r="PS56" i="1" s="1"/>
  <c r="YK87" i="1" a="1"/>
  <c r="YK87" i="1" s="1"/>
  <c r="YK108" i="1" s="1" a="1"/>
  <c r="YK108" i="1" s="1"/>
  <c r="IG86" i="1" a="1"/>
  <c r="IG86" i="1" s="1"/>
  <c r="IG107" i="1" s="1" a="1"/>
  <c r="IG107" i="1" s="1"/>
  <c r="HI87" i="1" a="1"/>
  <c r="HI87" i="1" s="1"/>
  <c r="HI108" i="1" s="1" a="1"/>
  <c r="HI108" i="1" s="1"/>
  <c r="NY55" i="1" a="1"/>
  <c r="NY55" i="1" s="1"/>
  <c r="NY56" i="1" s="1" a="1"/>
  <c r="NY56" i="1" s="1"/>
  <c r="NY51" i="1" a="1"/>
  <c r="NY51" i="1" s="1"/>
  <c r="NY52" i="1" s="1" a="1"/>
  <c r="NY52" i="1" s="1"/>
  <c r="NY53" i="1" a="1"/>
  <c r="NY53" i="1" s="1"/>
  <c r="NY54" i="1" s="1" a="1"/>
  <c r="NY54" i="1" s="1"/>
  <c r="SD53" i="1" a="1"/>
  <c r="SD53" i="1" s="1"/>
  <c r="SD54" i="1" s="1" a="1"/>
  <c r="SD54" i="1" s="1"/>
  <c r="SD55" i="1" a="1"/>
  <c r="SD55" i="1" s="1"/>
  <c r="SD56" i="1" s="1" a="1"/>
  <c r="SD56" i="1" s="1"/>
  <c r="SD51" i="1" a="1"/>
  <c r="SD51" i="1" s="1"/>
  <c r="SD52" i="1" s="1" a="1"/>
  <c r="SD52" i="1" s="1"/>
  <c r="SJ51" i="1" a="1"/>
  <c r="SJ51" i="1" s="1"/>
  <c r="SJ52" i="1" s="1" a="1"/>
  <c r="SJ52" i="1" s="1"/>
  <c r="SJ53" i="1" a="1"/>
  <c r="SJ53" i="1" s="1"/>
  <c r="SJ54" i="1" s="1" a="1"/>
  <c r="SJ54" i="1" s="1"/>
  <c r="SJ55" i="1" a="1"/>
  <c r="SJ55" i="1" s="1"/>
  <c r="SJ56" i="1" s="1" a="1"/>
  <c r="SJ56" i="1" s="1"/>
  <c r="UP55" i="1" a="1"/>
  <c r="UP55" i="1" s="1"/>
  <c r="UP56" i="1" s="1" a="1"/>
  <c r="UP56" i="1" s="1"/>
  <c r="UP51" i="1" a="1"/>
  <c r="UP51" i="1" s="1"/>
  <c r="UP52" i="1" s="1" a="1"/>
  <c r="UP52" i="1" s="1"/>
  <c r="UP53" i="1" a="1"/>
  <c r="UP53" i="1" s="1"/>
  <c r="UP54" i="1" s="1" a="1"/>
  <c r="UP54" i="1" s="1"/>
  <c r="PU55" i="1" a="1"/>
  <c r="PU55" i="1" s="1"/>
  <c r="PU56" i="1" s="1" a="1"/>
  <c r="PU56" i="1" s="1"/>
  <c r="PU51" i="1" a="1"/>
  <c r="PU51" i="1" s="1"/>
  <c r="PU52" i="1" s="1" a="1"/>
  <c r="PU52" i="1" s="1"/>
  <c r="PU53" i="1" a="1"/>
  <c r="PU53" i="1" s="1"/>
  <c r="PU54" i="1" s="1" a="1"/>
  <c r="PU54" i="1" s="1"/>
  <c r="UD53" i="1" a="1"/>
  <c r="UD53" i="1" s="1"/>
  <c r="UD54" i="1" s="1" a="1"/>
  <c r="UD54" i="1" s="1"/>
  <c r="UD51" i="1" a="1"/>
  <c r="UD51" i="1" s="1"/>
  <c r="UD52" i="1" s="1" a="1"/>
  <c r="UD52" i="1" s="1"/>
  <c r="UD55" i="1" a="1"/>
  <c r="UD55" i="1" s="1"/>
  <c r="UD56" i="1" s="1" a="1"/>
  <c r="UD56" i="1" s="1"/>
  <c r="RE55" i="1" a="1"/>
  <c r="RE55" i="1" s="1"/>
  <c r="RE56" i="1" s="1" a="1"/>
  <c r="RE56" i="1" s="1"/>
  <c r="RE51" i="1" a="1"/>
  <c r="RE51" i="1" s="1"/>
  <c r="RE52" i="1" s="1" a="1"/>
  <c r="RE52" i="1" s="1"/>
  <c r="RE53" i="1" a="1"/>
  <c r="RE53" i="1" s="1"/>
  <c r="RE54" i="1" s="1" a="1"/>
  <c r="RE54" i="1" s="1"/>
  <c r="IG87" i="1" a="1"/>
  <c r="IG87" i="1" s="1"/>
  <c r="IG89" i="1" s="1" a="1"/>
  <c r="IG89" i="1" s="1"/>
  <c r="IG91" i="1" s="1" a="1"/>
  <c r="IG91" i="1" s="1"/>
  <c r="IG93" i="1" s="1" a="1"/>
  <c r="IG93" i="1" s="1"/>
  <c r="IG95" i="1" s="1" a="1"/>
  <c r="IG95" i="1" s="1"/>
  <c r="IG97" i="1" s="1" a="1"/>
  <c r="IG97" i="1" s="1"/>
  <c r="IG99" i="1" s="1" a="1"/>
  <c r="IG99" i="1" s="1"/>
  <c r="IG101" i="1" s="1" a="1"/>
  <c r="IG101" i="1" s="1"/>
  <c r="IG103" i="1" s="1" a="1"/>
  <c r="IG103" i="1" s="1"/>
  <c r="IG105" i="1" s="1" a="1"/>
  <c r="IG105" i="1" s="1"/>
  <c r="QZ51" i="1" a="1"/>
  <c r="QZ51" i="1" s="1"/>
  <c r="QZ52" i="1" s="1" a="1"/>
  <c r="QZ52" i="1" s="1"/>
  <c r="QZ55" i="1" a="1"/>
  <c r="QZ55" i="1" s="1"/>
  <c r="QZ56" i="1" s="1" a="1"/>
  <c r="QZ56" i="1" s="1"/>
  <c r="QZ53" i="1" a="1"/>
  <c r="QZ53" i="1" s="1"/>
  <c r="QZ54" i="1" s="1" a="1"/>
  <c r="QZ54" i="1" s="1"/>
  <c r="SV51" i="1" a="1"/>
  <c r="SV51" i="1" s="1"/>
  <c r="SV52" i="1" s="1" a="1"/>
  <c r="SV52" i="1" s="1"/>
  <c r="SV55" i="1" a="1"/>
  <c r="SV55" i="1" s="1"/>
  <c r="SV56" i="1" s="1" a="1"/>
  <c r="SV56" i="1" s="1"/>
  <c r="SV53" i="1" a="1"/>
  <c r="SV53" i="1" s="1"/>
  <c r="SV54" i="1" s="1" a="1"/>
  <c r="SV54" i="1" s="1"/>
  <c r="QY53" i="1" a="1"/>
  <c r="QY53" i="1" s="1"/>
  <c r="QY54" i="1" s="1" a="1"/>
  <c r="QY54" i="1" s="1"/>
  <c r="QY51" i="1" a="1"/>
  <c r="QY51" i="1" s="1"/>
  <c r="QY52" i="1" s="1" a="1"/>
  <c r="QY52" i="1" s="1"/>
  <c r="QY55" i="1" a="1"/>
  <c r="QY55" i="1" s="1"/>
  <c r="QY56" i="1" s="1" a="1"/>
  <c r="QY56" i="1" s="1"/>
  <c r="VH51" i="1" a="1"/>
  <c r="VH51" i="1" s="1"/>
  <c r="VH52" i="1" s="1" a="1"/>
  <c r="VH52" i="1" s="1"/>
  <c r="VH53" i="1" a="1"/>
  <c r="VH53" i="1" s="1"/>
  <c r="VH54" i="1" s="1" a="1"/>
  <c r="VH54" i="1" s="1"/>
  <c r="VH55" i="1" a="1"/>
  <c r="VH55" i="1" s="1"/>
  <c r="VH56" i="1" s="1" a="1"/>
  <c r="VH56" i="1" s="1"/>
  <c r="RG55" i="1" a="1"/>
  <c r="RG55" i="1" s="1"/>
  <c r="RG56" i="1" s="1" a="1"/>
  <c r="RG56" i="1" s="1"/>
  <c r="RG53" i="1" a="1"/>
  <c r="RG53" i="1" s="1"/>
  <c r="RG54" i="1" s="1" a="1"/>
  <c r="RG54" i="1" s="1"/>
  <c r="RG51" i="1" a="1"/>
  <c r="RG51" i="1" s="1"/>
  <c r="RG52" i="1" s="1" a="1"/>
  <c r="RG52" i="1" s="1"/>
  <c r="ND51" i="1" a="1"/>
  <c r="ND51" i="1" s="1"/>
  <c r="ND52" i="1" s="1" a="1"/>
  <c r="ND52" i="1" s="1"/>
  <c r="ND55" i="1" a="1"/>
  <c r="ND55" i="1" s="1"/>
  <c r="ND56" i="1" s="1" a="1"/>
  <c r="ND56" i="1" s="1"/>
  <c r="ND53" i="1" a="1"/>
  <c r="ND53" i="1" s="1"/>
  <c r="ND54" i="1" s="1" a="1"/>
  <c r="ND54" i="1" s="1"/>
  <c r="RU51" i="1" a="1"/>
  <c r="RU51" i="1" s="1"/>
  <c r="RU52" i="1" s="1" a="1"/>
  <c r="RU52" i="1" s="1"/>
  <c r="RU55" i="1" a="1"/>
  <c r="RU55" i="1" s="1"/>
  <c r="RU56" i="1" s="1" a="1"/>
  <c r="RU56" i="1" s="1"/>
  <c r="RU53" i="1" a="1"/>
  <c r="RU53" i="1" s="1"/>
  <c r="RU54" i="1" s="1" a="1"/>
  <c r="RU54" i="1" s="1"/>
  <c r="JA86" i="1" a="1"/>
  <c r="JA86" i="1" s="1"/>
  <c r="JA107" i="1" s="1" a="1"/>
  <c r="JA107" i="1" s="1"/>
  <c r="CC87" i="1" a="1"/>
  <c r="CC87" i="1" s="1"/>
  <c r="CC108" i="1" s="1" a="1"/>
  <c r="CC108" i="1" s="1"/>
  <c r="OP53" i="1" a="1"/>
  <c r="OP53" i="1" s="1"/>
  <c r="OP54" i="1" s="1" a="1"/>
  <c r="OP54" i="1" s="1"/>
  <c r="OP51" i="1" a="1"/>
  <c r="OP51" i="1" s="1"/>
  <c r="OP52" i="1" s="1" a="1"/>
  <c r="OP52" i="1" s="1"/>
  <c r="OP55" i="1" a="1"/>
  <c r="OP55" i="1" s="1"/>
  <c r="OP56" i="1" s="1" a="1"/>
  <c r="OP56" i="1" s="1"/>
  <c r="NZ55" i="1" a="1"/>
  <c r="NZ55" i="1" s="1"/>
  <c r="NZ56" i="1" s="1" a="1"/>
  <c r="NZ56" i="1" s="1"/>
  <c r="NZ53" i="1" a="1"/>
  <c r="NZ53" i="1" s="1"/>
  <c r="NZ54" i="1" s="1" a="1"/>
  <c r="NZ54" i="1" s="1"/>
  <c r="NZ51" i="1" a="1"/>
  <c r="NZ51" i="1" s="1"/>
  <c r="NZ52" i="1" s="1" a="1"/>
  <c r="NZ52" i="1" s="1"/>
  <c r="UH51" i="1" a="1"/>
  <c r="UH51" i="1" s="1"/>
  <c r="UH52" i="1" s="1" a="1"/>
  <c r="UH52" i="1" s="1"/>
  <c r="UH53" i="1" a="1"/>
  <c r="UH53" i="1" s="1"/>
  <c r="UH54" i="1" s="1" a="1"/>
  <c r="UH54" i="1" s="1"/>
  <c r="UH55" i="1" a="1"/>
  <c r="UH55" i="1" s="1"/>
  <c r="UH56" i="1" s="1" a="1"/>
  <c r="UH56" i="1" s="1"/>
  <c r="RQ55" i="1" a="1"/>
  <c r="RQ55" i="1" s="1"/>
  <c r="RQ56" i="1" s="1" a="1"/>
  <c r="RQ56" i="1" s="1"/>
  <c r="RQ53" i="1" a="1"/>
  <c r="RQ53" i="1" s="1"/>
  <c r="RQ54" i="1" s="1" a="1"/>
  <c r="RQ54" i="1" s="1"/>
  <c r="RQ51" i="1" a="1"/>
  <c r="RQ51" i="1" s="1"/>
  <c r="RQ52" i="1" s="1" a="1"/>
  <c r="RQ52" i="1" s="1"/>
  <c r="RD51" i="1" a="1"/>
  <c r="RD51" i="1" s="1"/>
  <c r="RD52" i="1" s="1" a="1"/>
  <c r="RD52" i="1" s="1"/>
  <c r="RD53" i="1" a="1"/>
  <c r="RD53" i="1" s="1"/>
  <c r="RD54" i="1" s="1" a="1"/>
  <c r="RD54" i="1" s="1"/>
  <c r="RD55" i="1" a="1"/>
  <c r="RD55" i="1" s="1"/>
  <c r="RD56" i="1" s="1" a="1"/>
  <c r="RD56" i="1" s="1"/>
  <c r="RY55" i="1" a="1"/>
  <c r="RY55" i="1" s="1"/>
  <c r="RY56" i="1" s="1" a="1"/>
  <c r="RY56" i="1" s="1"/>
  <c r="RY53" i="1" a="1"/>
  <c r="RY53" i="1" s="1"/>
  <c r="RY54" i="1" s="1" a="1"/>
  <c r="RY54" i="1" s="1"/>
  <c r="RY51" i="1" a="1"/>
  <c r="RY51" i="1" s="1"/>
  <c r="RY52" i="1" s="1" a="1"/>
  <c r="RY52" i="1" s="1"/>
  <c r="NV55" i="1" a="1"/>
  <c r="NV55" i="1" s="1"/>
  <c r="NV56" i="1" s="1" a="1"/>
  <c r="NV56" i="1" s="1"/>
  <c r="NV51" i="1" a="1"/>
  <c r="NV51" i="1" s="1"/>
  <c r="NV52" i="1" s="1" a="1"/>
  <c r="NV52" i="1" s="1"/>
  <c r="NV53" i="1" a="1"/>
  <c r="NV53" i="1" s="1"/>
  <c r="NV54" i="1" s="1" a="1"/>
  <c r="NV54" i="1" s="1"/>
  <c r="SK51" i="1" a="1"/>
  <c r="SK51" i="1" s="1"/>
  <c r="SK52" i="1" s="1" a="1"/>
  <c r="SK52" i="1" s="1"/>
  <c r="SK53" i="1" a="1"/>
  <c r="SK53" i="1" s="1"/>
  <c r="SK54" i="1" s="1" a="1"/>
  <c r="SK54" i="1" s="1"/>
  <c r="SK55" i="1" a="1"/>
  <c r="SK55" i="1" s="1"/>
  <c r="SK56" i="1" s="1" a="1"/>
  <c r="SK56" i="1" s="1"/>
  <c r="JA106" i="1" a="1"/>
  <c r="JA106" i="1" s="1"/>
  <c r="HP87" i="1" a="1"/>
  <c r="HP87" i="1" s="1"/>
  <c r="HP108" i="1" s="1" a="1"/>
  <c r="HP108" i="1" s="1"/>
  <c r="CC86" i="1" a="1"/>
  <c r="CC86" i="1" s="1"/>
  <c r="CC107" i="1" s="1" a="1"/>
  <c r="CC107" i="1" s="1"/>
  <c r="GO87" i="1" a="1"/>
  <c r="GO87" i="1" s="1"/>
  <c r="GO108" i="1" s="1" a="1"/>
  <c r="GO108" i="1" s="1"/>
  <c r="NH51" i="1" a="1"/>
  <c r="NH51" i="1" s="1"/>
  <c r="NH52" i="1" s="1" a="1"/>
  <c r="NH52" i="1" s="1"/>
  <c r="NH55" i="1" a="1"/>
  <c r="NH55" i="1" s="1"/>
  <c r="NH56" i="1" s="1" a="1"/>
  <c r="NH56" i="1" s="1"/>
  <c r="NH53" i="1" a="1"/>
  <c r="NH53" i="1" s="1"/>
  <c r="NH54" i="1" s="1" a="1"/>
  <c r="NH54" i="1" s="1"/>
  <c r="MR53" i="1" a="1"/>
  <c r="MR53" i="1" s="1"/>
  <c r="MR54" i="1" s="1" a="1"/>
  <c r="MR54" i="1" s="1"/>
  <c r="MR55" i="1" a="1"/>
  <c r="MR55" i="1" s="1"/>
  <c r="MR56" i="1" s="1" a="1"/>
  <c r="MR56" i="1" s="1"/>
  <c r="MR51" i="1" a="1"/>
  <c r="MR51" i="1" s="1"/>
  <c r="MR52" i="1" s="1" a="1"/>
  <c r="MR52" i="1" s="1"/>
  <c r="UZ51" i="1" a="1"/>
  <c r="UZ51" i="1" s="1"/>
  <c r="UZ52" i="1" s="1" a="1"/>
  <c r="UZ52" i="1" s="1"/>
  <c r="UZ55" i="1" a="1"/>
  <c r="UZ55" i="1" s="1"/>
  <c r="UZ56" i="1" s="1" a="1"/>
  <c r="UZ56" i="1" s="1"/>
  <c r="UZ53" i="1" a="1"/>
  <c r="UZ53" i="1" s="1"/>
  <c r="UZ54" i="1" s="1" a="1"/>
  <c r="UZ54" i="1" s="1"/>
  <c r="TC51" i="1" a="1"/>
  <c r="TC51" i="1" s="1"/>
  <c r="TC52" i="1" s="1" a="1"/>
  <c r="TC52" i="1" s="1"/>
  <c r="TC53" i="1" a="1"/>
  <c r="TC53" i="1" s="1"/>
  <c r="TC54" i="1" s="1" a="1"/>
  <c r="TC54" i="1" s="1"/>
  <c r="TC55" i="1" a="1"/>
  <c r="TC55" i="1" s="1"/>
  <c r="TC56" i="1" s="1" a="1"/>
  <c r="TC56" i="1" s="1"/>
  <c r="MY55" i="1" a="1"/>
  <c r="MY55" i="1" s="1"/>
  <c r="MY56" i="1" s="1" a="1"/>
  <c r="MY56" i="1" s="1"/>
  <c r="MY53" i="1" a="1"/>
  <c r="MY53" i="1" s="1"/>
  <c r="MY54" i="1" s="1" a="1"/>
  <c r="MY54" i="1" s="1"/>
  <c r="MY51" i="1" a="1"/>
  <c r="MY51" i="1" s="1"/>
  <c r="MY52" i="1" s="1" a="1"/>
  <c r="MY52" i="1" s="1"/>
  <c r="SQ53" i="1" a="1"/>
  <c r="SQ53" i="1" s="1"/>
  <c r="SQ54" i="1" s="1" a="1"/>
  <c r="SQ54" i="1" s="1"/>
  <c r="SQ55" i="1" a="1"/>
  <c r="SQ55" i="1" s="1"/>
  <c r="SQ56" i="1" s="1" a="1"/>
  <c r="SQ56" i="1" s="1"/>
  <c r="SQ51" i="1" a="1"/>
  <c r="SQ51" i="1" s="1"/>
  <c r="SQ52" i="1" s="1" a="1"/>
  <c r="SQ52" i="1" s="1"/>
  <c r="ON51" i="1" a="1"/>
  <c r="ON51" i="1" s="1"/>
  <c r="ON52" i="1" s="1" a="1"/>
  <c r="ON52" i="1" s="1"/>
  <c r="ON53" i="1" a="1"/>
  <c r="ON53" i="1" s="1"/>
  <c r="ON54" i="1" s="1" a="1"/>
  <c r="ON54" i="1" s="1"/>
  <c r="ON55" i="1" a="1"/>
  <c r="ON55" i="1" s="1"/>
  <c r="ON56" i="1" s="1" a="1"/>
  <c r="ON56" i="1" s="1"/>
  <c r="TA53" i="1" a="1"/>
  <c r="TA53" i="1" s="1"/>
  <c r="TA54" i="1" s="1" a="1"/>
  <c r="TA54" i="1" s="1"/>
  <c r="TA51" i="1" a="1"/>
  <c r="TA51" i="1" s="1"/>
  <c r="TA52" i="1" s="1" a="1"/>
  <c r="TA52" i="1" s="1"/>
  <c r="TA55" i="1" a="1"/>
  <c r="TA55" i="1" s="1"/>
  <c r="TA56" i="1" s="1" a="1"/>
  <c r="TA56" i="1" s="1"/>
  <c r="XG86" i="1" a="1"/>
  <c r="XG86" i="1" s="1"/>
  <c r="XG107" i="1" s="1" a="1"/>
  <c r="XG107" i="1" s="1"/>
  <c r="HJ86" i="1" a="1"/>
  <c r="HJ86" i="1" s="1"/>
  <c r="HJ107" i="1" s="1" a="1"/>
  <c r="HJ107" i="1" s="1"/>
  <c r="GO86" i="1" a="1"/>
  <c r="GO86" i="1" s="1"/>
  <c r="GO107" i="1" s="1" a="1"/>
  <c r="GO107" i="1" s="1"/>
  <c r="PQ55" i="1" a="1"/>
  <c r="PQ55" i="1" s="1"/>
  <c r="PQ56" i="1" s="1" a="1"/>
  <c r="PQ56" i="1" s="1"/>
  <c r="PQ53" i="1" a="1"/>
  <c r="PQ53" i="1" s="1"/>
  <c r="PQ54" i="1" s="1" a="1"/>
  <c r="PQ54" i="1" s="1"/>
  <c r="PQ51" i="1" a="1"/>
  <c r="PQ51" i="1" s="1"/>
  <c r="PQ52" i="1" s="1" a="1"/>
  <c r="PQ52" i="1" s="1"/>
  <c r="PJ53" i="1" a="1"/>
  <c r="PJ53" i="1" s="1"/>
  <c r="PJ54" i="1" s="1" a="1"/>
  <c r="PJ54" i="1" s="1"/>
  <c r="PJ51" i="1" a="1"/>
  <c r="PJ51" i="1" s="1"/>
  <c r="PJ52" i="1" s="1" a="1"/>
  <c r="PJ52" i="1" s="1"/>
  <c r="PJ55" i="1" a="1"/>
  <c r="PJ55" i="1" s="1"/>
  <c r="PJ56" i="1" s="1" a="1"/>
  <c r="PJ56" i="1" s="1"/>
  <c r="TP55" i="1" a="1"/>
  <c r="TP55" i="1" s="1"/>
  <c r="TP56" i="1" s="1" a="1"/>
  <c r="TP56" i="1" s="1"/>
  <c r="TP51" i="1" a="1"/>
  <c r="TP51" i="1" s="1"/>
  <c r="TP52" i="1" s="1" a="1"/>
  <c r="TP52" i="1" s="1"/>
  <c r="TP53" i="1" a="1"/>
  <c r="TP53" i="1" s="1"/>
  <c r="TP54" i="1" s="1" a="1"/>
  <c r="TP54" i="1" s="1"/>
  <c r="TU51" i="1" a="1"/>
  <c r="TU51" i="1" s="1"/>
  <c r="TU52" i="1" s="1" a="1"/>
  <c r="TU52" i="1" s="1"/>
  <c r="TU55" i="1" a="1"/>
  <c r="TU55" i="1" s="1"/>
  <c r="TU56" i="1" s="1" a="1"/>
  <c r="TU56" i="1" s="1"/>
  <c r="TU53" i="1" a="1"/>
  <c r="TU53" i="1" s="1"/>
  <c r="TU54" i="1" s="1" a="1"/>
  <c r="TU54" i="1" s="1"/>
  <c r="NQ53" i="1" a="1"/>
  <c r="NQ53" i="1" s="1"/>
  <c r="NQ54" i="1" s="1" a="1"/>
  <c r="NQ54" i="1" s="1"/>
  <c r="NQ55" i="1" a="1"/>
  <c r="NQ55" i="1" s="1"/>
  <c r="NQ56" i="1" s="1" a="1"/>
  <c r="NQ56" i="1" s="1"/>
  <c r="NQ51" i="1" a="1"/>
  <c r="NQ51" i="1" s="1"/>
  <c r="NQ52" i="1" s="1" a="1"/>
  <c r="NQ52" i="1" s="1"/>
  <c r="TI51" i="1" a="1"/>
  <c r="TI51" i="1" s="1"/>
  <c r="TI52" i="1" s="1" a="1"/>
  <c r="TI52" i="1" s="1"/>
  <c r="TI53" i="1" a="1"/>
  <c r="TI53" i="1" s="1"/>
  <c r="TI54" i="1" s="1" a="1"/>
  <c r="TI54" i="1" s="1"/>
  <c r="TI55" i="1" a="1"/>
  <c r="TI55" i="1" s="1"/>
  <c r="TI56" i="1" s="1" a="1"/>
  <c r="TI56" i="1" s="1"/>
  <c r="PZ53" i="1" a="1"/>
  <c r="PZ53" i="1" s="1"/>
  <c r="PZ54" i="1" s="1" a="1"/>
  <c r="PZ54" i="1" s="1"/>
  <c r="PZ55" i="1" a="1"/>
  <c r="PZ55" i="1" s="1"/>
  <c r="PZ56" i="1" s="1" a="1"/>
  <c r="PZ56" i="1" s="1"/>
  <c r="PZ51" i="1" a="1"/>
  <c r="PZ51" i="1" s="1"/>
  <c r="PZ52" i="1" s="1" a="1"/>
  <c r="PZ52" i="1" s="1"/>
  <c r="TQ53" i="1" a="1"/>
  <c r="TQ53" i="1" s="1"/>
  <c r="TQ54" i="1" s="1" a="1"/>
  <c r="TQ54" i="1" s="1"/>
  <c r="TQ51" i="1" a="1"/>
  <c r="TQ51" i="1" s="1"/>
  <c r="TQ52" i="1" s="1" a="1"/>
  <c r="TQ52" i="1" s="1"/>
  <c r="TQ55" i="1" a="1"/>
  <c r="TQ55" i="1" s="1"/>
  <c r="TQ56" i="1" s="1" a="1"/>
  <c r="TQ56" i="1" s="1"/>
  <c r="XG87" i="1" a="1"/>
  <c r="XG87" i="1" s="1"/>
  <c r="XG89" i="1" s="1" a="1"/>
  <c r="XG89" i="1" s="1"/>
  <c r="XG91" i="1" s="1" a="1"/>
  <c r="XG91" i="1" s="1"/>
  <c r="XG93" i="1" s="1" a="1"/>
  <c r="XG93" i="1" s="1"/>
  <c r="XG95" i="1" s="1" a="1"/>
  <c r="XG95" i="1" s="1"/>
  <c r="XG97" i="1" s="1" a="1"/>
  <c r="XG97" i="1" s="1"/>
  <c r="XG99" i="1" s="1" a="1"/>
  <c r="XG99" i="1" s="1"/>
  <c r="XG101" i="1" s="1" a="1"/>
  <c r="XG101" i="1" s="1"/>
  <c r="XG103" i="1" s="1" a="1"/>
  <c r="XG103" i="1" s="1"/>
  <c r="XG105" i="1" s="1" a="1"/>
  <c r="XG105" i="1" s="1"/>
  <c r="HJ87" i="1" a="1"/>
  <c r="HJ87" i="1" s="1"/>
  <c r="HJ108" i="1" s="1" a="1"/>
  <c r="HJ108" i="1" s="1"/>
  <c r="OR51" i="1" a="1"/>
  <c r="OR51" i="1" s="1"/>
  <c r="OR52" i="1" s="1" a="1"/>
  <c r="OR52" i="1" s="1"/>
  <c r="OR55" i="1" a="1"/>
  <c r="OR55" i="1" s="1"/>
  <c r="OR56" i="1" s="1" a="1"/>
  <c r="OR56" i="1" s="1"/>
  <c r="OR53" i="1" a="1"/>
  <c r="OR53" i="1" s="1"/>
  <c r="OR54" i="1" s="1" a="1"/>
  <c r="OR54" i="1" s="1"/>
  <c r="RK55" i="1" a="1"/>
  <c r="RK55" i="1" s="1"/>
  <c r="RK56" i="1" s="1" a="1"/>
  <c r="RK56" i="1" s="1"/>
  <c r="RK51" i="1" a="1"/>
  <c r="RK51" i="1" s="1"/>
  <c r="RK52" i="1" s="1" a="1"/>
  <c r="RK52" i="1" s="1"/>
  <c r="RK53" i="1" a="1"/>
  <c r="RK53" i="1" s="1"/>
  <c r="RK54" i="1" s="1" a="1"/>
  <c r="RK54" i="1" s="1"/>
  <c r="QU55" i="1" a="1"/>
  <c r="QU55" i="1" s="1"/>
  <c r="QU56" i="1" s="1" a="1"/>
  <c r="QU56" i="1" s="1"/>
  <c r="QU53" i="1" a="1"/>
  <c r="QU53" i="1" s="1"/>
  <c r="QU54" i="1" s="1" a="1"/>
  <c r="QU54" i="1" s="1"/>
  <c r="QU51" i="1" a="1"/>
  <c r="QU51" i="1" s="1"/>
  <c r="QU52" i="1" s="1" a="1"/>
  <c r="QU52" i="1" s="1"/>
  <c r="UM55" i="1" a="1"/>
  <c r="UM55" i="1" s="1"/>
  <c r="UM56" i="1" s="1" a="1"/>
  <c r="UM56" i="1" s="1"/>
  <c r="UM53" i="1" a="1"/>
  <c r="UM53" i="1" s="1"/>
  <c r="UM54" i="1" s="1" a="1"/>
  <c r="UM54" i="1" s="1"/>
  <c r="UM51" i="1" a="1"/>
  <c r="UM51" i="1" s="1"/>
  <c r="UM52" i="1" s="1" a="1"/>
  <c r="UM52" i="1" s="1"/>
  <c r="OI55" i="1" a="1"/>
  <c r="OI55" i="1" s="1"/>
  <c r="OI56" i="1" s="1" a="1"/>
  <c r="OI56" i="1" s="1"/>
  <c r="OI53" i="1" a="1"/>
  <c r="OI53" i="1" s="1"/>
  <c r="OI54" i="1" s="1" a="1"/>
  <c r="OI54" i="1" s="1"/>
  <c r="OI51" i="1" a="1"/>
  <c r="OI51" i="1" s="1"/>
  <c r="OI52" i="1" s="1" a="1"/>
  <c r="OI52" i="1" s="1"/>
  <c r="UA53" i="1" a="1"/>
  <c r="UA53" i="1" s="1"/>
  <c r="UA54" i="1" s="1" a="1"/>
  <c r="UA54" i="1" s="1"/>
  <c r="UA51" i="1" a="1"/>
  <c r="UA51" i="1" s="1"/>
  <c r="UA52" i="1" s="1" a="1"/>
  <c r="UA52" i="1" s="1"/>
  <c r="UA55" i="1" a="1"/>
  <c r="UA55" i="1" s="1"/>
  <c r="UA56" i="1" s="1" a="1"/>
  <c r="UA56" i="1" s="1"/>
  <c r="QR53" i="1" a="1"/>
  <c r="QR53" i="1" s="1"/>
  <c r="QR54" i="1" s="1" a="1"/>
  <c r="QR54" i="1" s="1"/>
  <c r="QR55" i="1" a="1"/>
  <c r="QR55" i="1" s="1"/>
  <c r="QR56" i="1" s="1" a="1"/>
  <c r="QR56" i="1" s="1"/>
  <c r="QR51" i="1" a="1"/>
  <c r="QR51" i="1" s="1"/>
  <c r="QR52" i="1" s="1" a="1"/>
  <c r="QR52" i="1" s="1"/>
  <c r="UG55" i="1" a="1"/>
  <c r="UG55" i="1" s="1"/>
  <c r="UG56" i="1" s="1" a="1"/>
  <c r="UG56" i="1" s="1"/>
  <c r="UG51" i="1" a="1"/>
  <c r="UG51" i="1" s="1"/>
  <c r="UG52" i="1" s="1" a="1"/>
  <c r="UG52" i="1" s="1"/>
  <c r="UG53" i="1" a="1"/>
  <c r="UG53" i="1" s="1"/>
  <c r="UG54" i="1" s="1" a="1"/>
  <c r="UG54" i="1" s="1"/>
  <c r="SB53" i="1" a="1"/>
  <c r="SB53" i="1" s="1"/>
  <c r="SB54" i="1" s="1" a="1"/>
  <c r="SB54" i="1" s="1"/>
  <c r="SB51" i="1" a="1"/>
  <c r="SB51" i="1" s="1"/>
  <c r="SB52" i="1" s="1" a="1"/>
  <c r="SB52" i="1" s="1"/>
  <c r="SB55" i="1" a="1"/>
  <c r="SB55" i="1" s="1"/>
  <c r="SB56" i="1" s="1" a="1"/>
  <c r="SB56" i="1" s="1"/>
  <c r="NI55" i="1" a="1"/>
  <c r="NI55" i="1" s="1"/>
  <c r="NI56" i="1" s="1" a="1"/>
  <c r="NI56" i="1" s="1"/>
  <c r="NI53" i="1" a="1"/>
  <c r="NI53" i="1" s="1"/>
  <c r="NI54" i="1" s="1" a="1"/>
  <c r="NI54" i="1" s="1"/>
  <c r="NI51" i="1" a="1"/>
  <c r="NI51" i="1" s="1"/>
  <c r="NI52" i="1" s="1" a="1"/>
  <c r="NI52" i="1" s="1"/>
  <c r="OB51" i="1" a="1"/>
  <c r="OB51" i="1" s="1"/>
  <c r="OB52" i="1" s="1" a="1"/>
  <c r="OB52" i="1" s="1"/>
  <c r="OB55" i="1" a="1"/>
  <c r="OB55" i="1" s="1"/>
  <c r="OB56" i="1" s="1" a="1"/>
  <c r="OB56" i="1" s="1"/>
  <c r="OB53" i="1" a="1"/>
  <c r="OB53" i="1" s="1"/>
  <c r="OB54" i="1" s="1" a="1"/>
  <c r="OB54" i="1" s="1"/>
  <c r="RM53" i="1" a="1"/>
  <c r="RM53" i="1" s="1"/>
  <c r="RM54" i="1" s="1" a="1"/>
  <c r="RM54" i="1" s="1"/>
  <c r="RM55" i="1" a="1"/>
  <c r="RM55" i="1" s="1"/>
  <c r="RM56" i="1" s="1" a="1"/>
  <c r="RM56" i="1" s="1"/>
  <c r="RM51" i="1" a="1"/>
  <c r="RM51" i="1" s="1"/>
  <c r="RM52" i="1" s="1" a="1"/>
  <c r="RM52" i="1" s="1"/>
  <c r="VE51" i="1" a="1"/>
  <c r="VE51" i="1" s="1"/>
  <c r="VE52" i="1" s="1" a="1"/>
  <c r="VE52" i="1" s="1"/>
  <c r="VE53" i="1" a="1"/>
  <c r="VE53" i="1" s="1"/>
  <c r="VE54" i="1" s="1" a="1"/>
  <c r="VE54" i="1" s="1"/>
  <c r="VE55" i="1" a="1"/>
  <c r="VE55" i="1" s="1"/>
  <c r="VE56" i="1" s="1" a="1"/>
  <c r="VE56" i="1" s="1"/>
  <c r="PA53" i="1" a="1"/>
  <c r="PA53" i="1" s="1"/>
  <c r="PA54" i="1" s="1" a="1"/>
  <c r="PA54" i="1" s="1"/>
  <c r="PA55" i="1" a="1"/>
  <c r="PA55" i="1" s="1"/>
  <c r="PA56" i="1" s="1" a="1"/>
  <c r="PA56" i="1" s="1"/>
  <c r="PA51" i="1" a="1"/>
  <c r="PA51" i="1" s="1"/>
  <c r="PA52" i="1" s="1" a="1"/>
  <c r="PA52" i="1" s="1"/>
  <c r="US55" i="1" a="1"/>
  <c r="US55" i="1" s="1"/>
  <c r="US56" i="1" s="1" a="1"/>
  <c r="US56" i="1" s="1"/>
  <c r="US53" i="1" a="1"/>
  <c r="US53" i="1" s="1"/>
  <c r="US54" i="1" s="1" a="1"/>
  <c r="US54" i="1" s="1"/>
  <c r="US51" i="1" a="1"/>
  <c r="US51" i="1" s="1"/>
  <c r="US52" i="1" s="1" a="1"/>
  <c r="US52" i="1" s="1"/>
  <c r="RJ55" i="1" a="1"/>
  <c r="RJ55" i="1" s="1"/>
  <c r="RJ56" i="1" s="1" a="1"/>
  <c r="RJ56" i="1" s="1"/>
  <c r="RJ53" i="1" a="1"/>
  <c r="RJ53" i="1" s="1"/>
  <c r="RJ54" i="1" s="1" a="1"/>
  <c r="RJ54" i="1" s="1"/>
  <c r="RJ51" i="1" a="1"/>
  <c r="RJ51" i="1" s="1"/>
  <c r="RJ52" i="1" s="1" a="1"/>
  <c r="RJ52" i="1" s="1"/>
  <c r="UW53" i="1" a="1"/>
  <c r="UW53" i="1" s="1"/>
  <c r="UW54" i="1" s="1" a="1"/>
  <c r="UW54" i="1" s="1"/>
  <c r="UW51" i="1" a="1"/>
  <c r="UW51" i="1" s="1"/>
  <c r="UW52" i="1" s="1" a="1"/>
  <c r="UW52" i="1" s="1"/>
  <c r="UW55" i="1" a="1"/>
  <c r="UW55" i="1" s="1"/>
  <c r="UW56" i="1" s="1" a="1"/>
  <c r="UW56" i="1" s="1"/>
  <c r="GP86" i="1" a="1"/>
  <c r="GP86" i="1" s="1"/>
  <c r="GP107" i="1" s="1" a="1"/>
  <c r="GP107" i="1" s="1"/>
  <c r="GP106" i="1" a="1"/>
  <c r="GP106" i="1" s="1"/>
  <c r="XA106" i="1" a="1"/>
  <c r="XA106" i="1" s="1"/>
  <c r="YI87" i="1" a="1"/>
  <c r="YI87" i="1" s="1"/>
  <c r="YI108" i="1" s="1" a="1"/>
  <c r="YI108" i="1" s="1"/>
  <c r="IL86" i="1" a="1"/>
  <c r="IL86" i="1" s="1"/>
  <c r="IL107" i="1" s="1" a="1"/>
  <c r="IL107" i="1" s="1"/>
  <c r="XA87" i="1" a="1"/>
  <c r="XA87" i="1" s="1"/>
  <c r="XA89" i="1" s="1" a="1"/>
  <c r="XA89" i="1" s="1"/>
  <c r="XA91" i="1" s="1" a="1"/>
  <c r="XA91" i="1" s="1"/>
  <c r="XA93" i="1" s="1" a="1"/>
  <c r="XA93" i="1" s="1"/>
  <c r="XA95" i="1" s="1" a="1"/>
  <c r="XA95" i="1" s="1"/>
  <c r="XA97" i="1" s="1" a="1"/>
  <c r="XA97" i="1" s="1"/>
  <c r="XA99" i="1" s="1" a="1"/>
  <c r="XA99" i="1" s="1"/>
  <c r="XA101" i="1" s="1" a="1"/>
  <c r="XA101" i="1" s="1"/>
  <c r="XA103" i="1" s="1" a="1"/>
  <c r="XA103" i="1" s="1"/>
  <c r="XA105" i="1" s="1" a="1"/>
  <c r="XA105" i="1" s="1"/>
  <c r="YI86" i="1" a="1"/>
  <c r="YI86" i="1" s="1"/>
  <c r="YI107" i="1" s="1" a="1"/>
  <c r="YI107" i="1" s="1"/>
  <c r="IV86" i="1" a="1"/>
  <c r="IV86" i="1" s="1"/>
  <c r="IV107" i="1" s="1" a="1"/>
  <c r="IV107" i="1" s="1"/>
  <c r="ZX86" i="1" a="1"/>
  <c r="ZX86" i="1" s="1"/>
  <c r="ZX107" i="1" s="1" a="1"/>
  <c r="ZX107" i="1" s="1"/>
  <c r="IV87" i="1" a="1"/>
  <c r="IV87" i="1" s="1"/>
  <c r="IV108" i="1" s="1" a="1"/>
  <c r="IV108" i="1" s="1"/>
  <c r="GS86" i="1" a="1"/>
  <c r="GS86" i="1" s="1"/>
  <c r="GS107" i="1" s="1" a="1"/>
  <c r="GS107" i="1" s="1"/>
  <c r="WW87" i="1" a="1"/>
  <c r="WW87" i="1" s="1"/>
  <c r="WW89" i="1" s="1" a="1"/>
  <c r="WW89" i="1" s="1"/>
  <c r="WW91" i="1" s="1" a="1"/>
  <c r="WW91" i="1" s="1"/>
  <c r="WW93" i="1" s="1" a="1"/>
  <c r="WW93" i="1" s="1"/>
  <c r="WW95" i="1" s="1" a="1"/>
  <c r="WW95" i="1" s="1"/>
  <c r="WW97" i="1" s="1" a="1"/>
  <c r="WW97" i="1" s="1"/>
  <c r="WW99" i="1" s="1" a="1"/>
  <c r="WW99" i="1" s="1"/>
  <c r="WW101" i="1" s="1" a="1"/>
  <c r="WW101" i="1" s="1"/>
  <c r="WW103" i="1" s="1" a="1"/>
  <c r="WW103" i="1" s="1"/>
  <c r="WW105" i="1" s="1" a="1"/>
  <c r="WW105" i="1" s="1"/>
  <c r="XC87" i="1" a="1"/>
  <c r="XC87" i="1" s="1"/>
  <c r="XC108" i="1" s="1" a="1"/>
  <c r="XC108" i="1" s="1"/>
  <c r="ZX87" i="1" a="1"/>
  <c r="ZX87" i="1" s="1"/>
  <c r="ZX108" i="1" s="1" a="1"/>
  <c r="ZX108" i="1" s="1"/>
  <c r="GS87" i="1" a="1"/>
  <c r="GS87" i="1" s="1"/>
  <c r="GS89" i="1" s="1" a="1"/>
  <c r="GS89" i="1" s="1"/>
  <c r="GS91" i="1" s="1" a="1"/>
  <c r="GS91" i="1" s="1"/>
  <c r="GS93" i="1" s="1" a="1"/>
  <c r="GS93" i="1" s="1"/>
  <c r="GS95" i="1" s="1" a="1"/>
  <c r="GS95" i="1" s="1"/>
  <c r="GS97" i="1" s="1" a="1"/>
  <c r="GS97" i="1" s="1"/>
  <c r="GS99" i="1" s="1" a="1"/>
  <c r="GS99" i="1" s="1"/>
  <c r="GS101" i="1" s="1" a="1"/>
  <c r="GS101" i="1" s="1"/>
  <c r="GS103" i="1" s="1" a="1"/>
  <c r="GS103" i="1" s="1"/>
  <c r="GS105" i="1" s="1" a="1"/>
  <c r="GS105" i="1" s="1"/>
  <c r="HP106" i="1" a="1"/>
  <c r="HP106" i="1" s="1"/>
  <c r="WW86" i="1" a="1"/>
  <c r="WW86" i="1" s="1"/>
  <c r="WW107" i="1" s="1" a="1"/>
  <c r="WW107" i="1" s="1"/>
  <c r="XC86" i="1" a="1"/>
  <c r="XC86" i="1" s="1"/>
  <c r="XC107" i="1" s="1" a="1"/>
  <c r="XC107" i="1" s="1"/>
  <c r="WZ86" i="1" a="1"/>
  <c r="WZ86" i="1" s="1"/>
  <c r="WZ107" i="1" s="1" a="1"/>
  <c r="WZ107" i="1" s="1"/>
  <c r="WZ87" i="1" a="1"/>
  <c r="WZ87" i="1" s="1"/>
  <c r="WZ108" i="1" s="1" a="1"/>
  <c r="WZ108" i="1" s="1"/>
  <c r="ZS87" i="1" a="1"/>
  <c r="ZS87" i="1" s="1"/>
  <c r="ZS89" i="1" s="1" a="1"/>
  <c r="ZS89" i="1" s="1"/>
  <c r="ZS91" i="1" s="1" a="1"/>
  <c r="ZS91" i="1" s="1"/>
  <c r="ZS93" i="1" s="1" a="1"/>
  <c r="ZS93" i="1" s="1"/>
  <c r="ZS95" i="1" s="1" a="1"/>
  <c r="ZS95" i="1" s="1"/>
  <c r="ZS97" i="1" s="1" a="1"/>
  <c r="ZS97" i="1" s="1"/>
  <c r="ZS99" i="1" s="1" a="1"/>
  <c r="ZS99" i="1" s="1"/>
  <c r="ZS101" i="1" s="1" a="1"/>
  <c r="ZS101" i="1" s="1"/>
  <c r="ZS103" i="1" s="1" a="1"/>
  <c r="ZS103" i="1" s="1"/>
  <c r="ZS105" i="1" s="1" a="1"/>
  <c r="ZS105" i="1" s="1"/>
  <c r="ZS86" i="1" a="1"/>
  <c r="ZS86" i="1" s="1"/>
  <c r="ZS107" i="1" s="1" a="1"/>
  <c r="ZS107" i="1" s="1"/>
  <c r="WU86" i="1" a="1"/>
  <c r="WU86" i="1" s="1"/>
  <c r="WU107" i="1" s="1" a="1"/>
  <c r="WU107" i="1" s="1"/>
  <c r="WU87" i="1" a="1"/>
  <c r="WU87" i="1" s="1"/>
  <c r="WU108" i="1" s="1" a="1"/>
  <c r="WU108" i="1" s="1"/>
  <c r="GQ106" i="1" a="1"/>
  <c r="GQ106" i="1" s="1"/>
  <c r="YN87" i="1" a="1"/>
  <c r="YN87" i="1" s="1"/>
  <c r="YN108" i="1" s="1" a="1"/>
  <c r="YN108" i="1" s="1"/>
  <c r="WL87" i="1" a="1"/>
  <c r="WL87" i="1" s="1"/>
  <c r="WL89" i="1" s="1" a="1"/>
  <c r="WL89" i="1" s="1"/>
  <c r="WL91" i="1" s="1" a="1"/>
  <c r="WL91" i="1" s="1"/>
  <c r="WL93" i="1" s="1" a="1"/>
  <c r="WL93" i="1" s="1"/>
  <c r="WL95" i="1" s="1" a="1"/>
  <c r="WL95" i="1" s="1"/>
  <c r="WL97" i="1" s="1" a="1"/>
  <c r="WL97" i="1" s="1"/>
  <c r="WL99" i="1" s="1" a="1"/>
  <c r="WL99" i="1" s="1"/>
  <c r="WL101" i="1" s="1" a="1"/>
  <c r="WL101" i="1" s="1"/>
  <c r="WL103" i="1" s="1" a="1"/>
  <c r="WL103" i="1" s="1"/>
  <c r="WL105" i="1" s="1" a="1"/>
  <c r="WL105" i="1" s="1"/>
  <c r="YN86" i="1" a="1"/>
  <c r="YN86" i="1" s="1"/>
  <c r="YN107" i="1" s="1" a="1"/>
  <c r="YN107" i="1" s="1"/>
  <c r="WL86" i="1" a="1"/>
  <c r="WL86" i="1" s="1"/>
  <c r="WL107" i="1" s="1" a="1"/>
  <c r="WL107" i="1" s="1"/>
  <c r="IL106" i="1" a="1"/>
  <c r="IL106" i="1" s="1"/>
  <c r="ZW87" i="1" a="1"/>
  <c r="ZW87" i="1" s="1"/>
  <c r="ZW108" i="1" s="1" a="1"/>
  <c r="ZW108" i="1" s="1"/>
  <c r="YM87" i="1" a="1"/>
  <c r="YM87" i="1" s="1"/>
  <c r="YM89" i="1" s="1" a="1"/>
  <c r="YM89" i="1" s="1"/>
  <c r="YM91" i="1" s="1" a="1"/>
  <c r="YM91" i="1" s="1"/>
  <c r="YM93" i="1" s="1" a="1"/>
  <c r="YM93" i="1" s="1"/>
  <c r="YM95" i="1" s="1" a="1"/>
  <c r="YM95" i="1" s="1"/>
  <c r="YM97" i="1" s="1" a="1"/>
  <c r="YM97" i="1" s="1"/>
  <c r="YM99" i="1" s="1" a="1"/>
  <c r="YM99" i="1" s="1"/>
  <c r="YM101" i="1" s="1" a="1"/>
  <c r="YM101" i="1" s="1"/>
  <c r="YM103" i="1" s="1" a="1"/>
  <c r="YM103" i="1" s="1"/>
  <c r="YM105" i="1" s="1" a="1"/>
  <c r="YM105" i="1" s="1"/>
  <c r="GQ87" i="1" a="1"/>
  <c r="GQ87" i="1" s="1"/>
  <c r="GQ108" i="1" s="1" a="1"/>
  <c r="GQ108" i="1" s="1"/>
  <c r="YO87" i="1" a="1"/>
  <c r="YO87" i="1" s="1"/>
  <c r="YO89" i="1" s="1" a="1"/>
  <c r="YO89" i="1" s="1"/>
  <c r="YO91" i="1" s="1" a="1"/>
  <c r="YO91" i="1" s="1"/>
  <c r="YO93" i="1" s="1" a="1"/>
  <c r="YO93" i="1" s="1"/>
  <c r="YO95" i="1" s="1" a="1"/>
  <c r="YO95" i="1" s="1"/>
  <c r="YO97" i="1" s="1" a="1"/>
  <c r="YO97" i="1" s="1"/>
  <c r="YO99" i="1" s="1" a="1"/>
  <c r="YO99" i="1" s="1"/>
  <c r="YO101" i="1" s="1" a="1"/>
  <c r="YO101" i="1" s="1"/>
  <c r="YO103" i="1" s="1" a="1"/>
  <c r="YO103" i="1" s="1"/>
  <c r="YO105" i="1" s="1" a="1"/>
  <c r="YO105" i="1" s="1"/>
  <c r="ZW86" i="1" a="1"/>
  <c r="ZW86" i="1" s="1"/>
  <c r="ZW107" i="1" s="1" a="1"/>
  <c r="ZW107" i="1" s="1"/>
  <c r="IU86" i="1" a="1"/>
  <c r="IU86" i="1" s="1"/>
  <c r="IU107" i="1" s="1" a="1"/>
  <c r="IU107" i="1" s="1"/>
  <c r="YM86" i="1" a="1"/>
  <c r="YM86" i="1" s="1"/>
  <c r="YM107" i="1" s="1" a="1"/>
  <c r="YM107" i="1" s="1"/>
  <c r="YO86" i="1" a="1"/>
  <c r="YO86" i="1" s="1"/>
  <c r="YO107" i="1" s="1" a="1"/>
  <c r="YO107" i="1" s="1"/>
  <c r="IU87" i="1" a="1"/>
  <c r="IU87" i="1" s="1"/>
  <c r="IU89" i="1" s="1" a="1"/>
  <c r="IU89" i="1" s="1"/>
  <c r="IU91" i="1" s="1" a="1"/>
  <c r="IU91" i="1" s="1"/>
  <c r="IU93" i="1" s="1" a="1"/>
  <c r="IU93" i="1" s="1"/>
  <c r="IU95" i="1" s="1" a="1"/>
  <c r="IU95" i="1" s="1"/>
  <c r="IU97" i="1" s="1" a="1"/>
  <c r="IU97" i="1" s="1"/>
  <c r="IU99" i="1" s="1" a="1"/>
  <c r="IU99" i="1" s="1"/>
  <c r="IU101" i="1" s="1" a="1"/>
  <c r="IU101" i="1" s="1"/>
  <c r="IU103" i="1" s="1" a="1"/>
  <c r="IU103" i="1" s="1"/>
  <c r="IU105" i="1" s="1" a="1"/>
  <c r="IU105" i="1" s="1"/>
  <c r="BG87" i="1" a="1"/>
  <c r="BG87" i="1" s="1"/>
  <c r="BG89" i="1" s="1" a="1"/>
  <c r="BG89" i="1" s="1"/>
  <c r="BG91" i="1" s="1" a="1"/>
  <c r="BG91" i="1" s="1"/>
  <c r="BG93" i="1" s="1" a="1"/>
  <c r="BG93" i="1" s="1"/>
  <c r="BG95" i="1" s="1" a="1"/>
  <c r="BG95" i="1" s="1"/>
  <c r="BG97" i="1" s="1" a="1"/>
  <c r="BG97" i="1" s="1"/>
  <c r="BG99" i="1" s="1" a="1"/>
  <c r="BG99" i="1" s="1"/>
  <c r="BG101" i="1" s="1" a="1"/>
  <c r="BG101" i="1" s="1"/>
  <c r="BG103" i="1" s="1" a="1"/>
  <c r="BG103" i="1" s="1"/>
  <c r="BG105" i="1" s="1" a="1"/>
  <c r="BG105" i="1" s="1"/>
  <c r="BH86" i="1" a="1"/>
  <c r="BH86" i="1" s="1"/>
  <c r="BH107" i="1" s="1" a="1"/>
  <c r="BH107" i="1" s="1"/>
  <c r="BG86" i="1" a="1"/>
  <c r="BG86" i="1" s="1"/>
  <c r="BG107" i="1" s="1" a="1"/>
  <c r="BG107" i="1" s="1"/>
  <c r="YJ87" i="1" a="1"/>
  <c r="YJ87" i="1" s="1"/>
  <c r="YJ89" i="1" s="1" a="1"/>
  <c r="YJ89" i="1" s="1"/>
  <c r="YJ91" i="1" s="1" a="1"/>
  <c r="YJ91" i="1" s="1"/>
  <c r="YJ93" i="1" s="1" a="1"/>
  <c r="YJ93" i="1" s="1"/>
  <c r="YJ95" i="1" s="1" a="1"/>
  <c r="YJ95" i="1" s="1"/>
  <c r="YJ97" i="1" s="1" a="1"/>
  <c r="YJ97" i="1" s="1"/>
  <c r="YJ99" i="1" s="1" a="1"/>
  <c r="YJ99" i="1" s="1"/>
  <c r="YJ101" i="1" s="1" a="1"/>
  <c r="YJ101" i="1" s="1"/>
  <c r="YJ103" i="1" s="1" a="1"/>
  <c r="YJ103" i="1" s="1"/>
  <c r="YJ105" i="1" s="1" a="1"/>
  <c r="YJ105" i="1" s="1"/>
  <c r="XK87" i="1" a="1"/>
  <c r="XK87" i="1" s="1"/>
  <c r="XK89" i="1" s="1" a="1"/>
  <c r="XK89" i="1" s="1"/>
  <c r="XK91" i="1" s="1" a="1"/>
  <c r="XK91" i="1" s="1"/>
  <c r="XK93" i="1" s="1" a="1"/>
  <c r="XK93" i="1" s="1"/>
  <c r="XK95" i="1" s="1" a="1"/>
  <c r="XK95" i="1" s="1"/>
  <c r="XK97" i="1" s="1" a="1"/>
  <c r="XK97" i="1" s="1"/>
  <c r="XK99" i="1" s="1" a="1"/>
  <c r="XK99" i="1" s="1"/>
  <c r="XK101" i="1" s="1" a="1"/>
  <c r="XK101" i="1" s="1"/>
  <c r="XK103" i="1" s="1" a="1"/>
  <c r="XK103" i="1" s="1"/>
  <c r="XK105" i="1" s="1" a="1"/>
  <c r="XK105" i="1" s="1"/>
  <c r="BH87" i="1" a="1"/>
  <c r="BH87" i="1" s="1"/>
  <c r="BH89" i="1" s="1" a="1"/>
  <c r="BH89" i="1" s="1"/>
  <c r="BH91" i="1" s="1" a="1"/>
  <c r="BH91" i="1" s="1"/>
  <c r="BH93" i="1" s="1" a="1"/>
  <c r="BH93" i="1" s="1"/>
  <c r="BH95" i="1" s="1" a="1"/>
  <c r="BH95" i="1" s="1"/>
  <c r="BH97" i="1" s="1" a="1"/>
  <c r="BH97" i="1" s="1"/>
  <c r="BH99" i="1" s="1" a="1"/>
  <c r="BH99" i="1" s="1"/>
  <c r="BH101" i="1" s="1" a="1"/>
  <c r="BH101" i="1" s="1"/>
  <c r="BH103" i="1" s="1" a="1"/>
  <c r="BH103" i="1" s="1"/>
  <c r="BH105" i="1" s="1" a="1"/>
  <c r="BH105" i="1" s="1"/>
  <c r="YJ86" i="1" a="1"/>
  <c r="YJ86" i="1" s="1"/>
  <c r="YJ107" i="1" s="1" a="1"/>
  <c r="YJ107" i="1" s="1"/>
  <c r="XK86" i="1" a="1"/>
  <c r="XK86" i="1" s="1"/>
  <c r="XK88" i="1" s="1" a="1"/>
  <c r="XK88" i="1" s="1"/>
  <c r="XK90" i="1" s="1" a="1"/>
  <c r="XK90" i="1" s="1"/>
  <c r="XK92" i="1" s="1" a="1"/>
  <c r="XK92" i="1" s="1"/>
  <c r="XK94" i="1" s="1" a="1"/>
  <c r="XK94" i="1" s="1"/>
  <c r="XK96" i="1" s="1" a="1"/>
  <c r="XK96" i="1" s="1"/>
  <c r="XK98" i="1" s="1" a="1"/>
  <c r="XK98" i="1" s="1"/>
  <c r="XK100" i="1" s="1" a="1"/>
  <c r="XK100" i="1" s="1"/>
  <c r="XK102" i="1" s="1" a="1"/>
  <c r="XK102" i="1" s="1"/>
  <c r="XK104" i="1" s="1" a="1"/>
  <c r="XK104" i="1" s="1"/>
  <c r="GW87" i="1" a="1"/>
  <c r="GW87" i="1" s="1"/>
  <c r="GW89" i="1" s="1" a="1"/>
  <c r="GW89" i="1" s="1"/>
  <c r="GW91" i="1" s="1" a="1"/>
  <c r="GW91" i="1" s="1"/>
  <c r="GW93" i="1" s="1" a="1"/>
  <c r="GW93" i="1" s="1"/>
  <c r="GW95" i="1" s="1" a="1"/>
  <c r="GW95" i="1" s="1"/>
  <c r="GW97" i="1" s="1" a="1"/>
  <c r="GW97" i="1" s="1"/>
  <c r="GW99" i="1" s="1" a="1"/>
  <c r="GW99" i="1" s="1"/>
  <c r="GW101" i="1" s="1" a="1"/>
  <c r="GW101" i="1" s="1"/>
  <c r="GW103" i="1" s="1" a="1"/>
  <c r="GW103" i="1" s="1"/>
  <c r="GW105" i="1" s="1" a="1"/>
  <c r="GW105" i="1" s="1"/>
  <c r="ZT86" i="1" a="1"/>
  <c r="ZT86" i="1" s="1"/>
  <c r="ZT107" i="1" s="1" a="1"/>
  <c r="ZT107" i="1" s="1"/>
  <c r="GW86" i="1" a="1"/>
  <c r="GW86" i="1" s="1"/>
  <c r="GW88" i="1" s="1" a="1"/>
  <c r="GW88" i="1" s="1"/>
  <c r="GW90" i="1" s="1" a="1"/>
  <c r="GW90" i="1" s="1"/>
  <c r="GW92" i="1" s="1" a="1"/>
  <c r="GW92" i="1" s="1"/>
  <c r="GW94" i="1" s="1" a="1"/>
  <c r="GW94" i="1" s="1"/>
  <c r="GW96" i="1" s="1" a="1"/>
  <c r="GW96" i="1" s="1"/>
  <c r="GW98" i="1" s="1" a="1"/>
  <c r="GW98" i="1" s="1"/>
  <c r="GW100" i="1" s="1" a="1"/>
  <c r="GW100" i="1" s="1"/>
  <c r="GW102" i="1" s="1" a="1"/>
  <c r="GW102" i="1" s="1"/>
  <c r="GW104" i="1" s="1" a="1"/>
  <c r="GW104" i="1" s="1"/>
  <c r="ZT87" i="1" a="1"/>
  <c r="ZT87" i="1" s="1"/>
  <c r="ZT108" i="1" s="1" a="1"/>
  <c r="ZT108" i="1" s="1"/>
  <c r="XL87" i="1" a="1"/>
  <c r="XL87" i="1" s="1"/>
  <c r="XL89" i="1" s="1" a="1"/>
  <c r="XL89" i="1" s="1"/>
  <c r="XL91" i="1" s="1" a="1"/>
  <c r="XL91" i="1" s="1"/>
  <c r="XL93" i="1" s="1" a="1"/>
  <c r="XL93" i="1" s="1"/>
  <c r="XL95" i="1" s="1" a="1"/>
  <c r="XL95" i="1" s="1"/>
  <c r="XL97" i="1" s="1" a="1"/>
  <c r="XL97" i="1" s="1"/>
  <c r="XL99" i="1" s="1" a="1"/>
  <c r="XL99" i="1" s="1"/>
  <c r="XL101" i="1" s="1" a="1"/>
  <c r="XL101" i="1" s="1"/>
  <c r="XL103" i="1" s="1" a="1"/>
  <c r="XL103" i="1" s="1"/>
  <c r="XL105" i="1" s="1" a="1"/>
  <c r="XL105" i="1" s="1"/>
  <c r="IO86" i="1" a="1"/>
  <c r="IO86" i="1" s="1"/>
  <c r="IO107" i="1" s="1" a="1"/>
  <c r="IO107" i="1" s="1"/>
  <c r="CG87" i="1" a="1"/>
  <c r="CG87" i="1" s="1"/>
  <c r="CG89" i="1" s="1" a="1"/>
  <c r="CG89" i="1" s="1"/>
  <c r="CG91" i="1" s="1" a="1"/>
  <c r="CG91" i="1" s="1"/>
  <c r="CG93" i="1" s="1" a="1"/>
  <c r="CG93" i="1" s="1"/>
  <c r="CG95" i="1" s="1" a="1"/>
  <c r="CG95" i="1" s="1"/>
  <c r="CG97" i="1" s="1" a="1"/>
  <c r="CG97" i="1" s="1"/>
  <c r="CG99" i="1" s="1" a="1"/>
  <c r="CG99" i="1" s="1"/>
  <c r="CG101" i="1" s="1" a="1"/>
  <c r="CG101" i="1" s="1"/>
  <c r="CG103" i="1" s="1" a="1"/>
  <c r="CG103" i="1" s="1"/>
  <c r="CG105" i="1" s="1" a="1"/>
  <c r="CG105" i="1" s="1"/>
  <c r="HN86" i="1" a="1"/>
  <c r="HN86" i="1" s="1"/>
  <c r="HN107" i="1" s="1" a="1"/>
  <c r="HN107" i="1" s="1"/>
  <c r="XL86" i="1" a="1"/>
  <c r="XL86" i="1" s="1"/>
  <c r="XL107" i="1" s="1" a="1"/>
  <c r="XL107" i="1" s="1"/>
  <c r="IO87" i="1" a="1"/>
  <c r="IO87" i="1" s="1"/>
  <c r="IO89" i="1" s="1" a="1"/>
  <c r="IO89" i="1" s="1"/>
  <c r="IO91" i="1" s="1" a="1"/>
  <c r="IO91" i="1" s="1"/>
  <c r="IO93" i="1" s="1" a="1"/>
  <c r="IO93" i="1" s="1"/>
  <c r="IO95" i="1" s="1" a="1"/>
  <c r="IO95" i="1" s="1"/>
  <c r="IO97" i="1" s="1" a="1"/>
  <c r="IO97" i="1" s="1"/>
  <c r="IO99" i="1" s="1" a="1"/>
  <c r="IO99" i="1" s="1"/>
  <c r="IO101" i="1" s="1" a="1"/>
  <c r="IO101" i="1" s="1"/>
  <c r="IO103" i="1" s="1" a="1"/>
  <c r="IO103" i="1" s="1"/>
  <c r="IO105" i="1" s="1" a="1"/>
  <c r="IO105" i="1" s="1"/>
  <c r="CG86" i="1" a="1"/>
  <c r="CG86" i="1" s="1"/>
  <c r="CG88" i="1" s="1" a="1"/>
  <c r="CG88" i="1" s="1"/>
  <c r="CG90" i="1" s="1" a="1"/>
  <c r="CG90" i="1" s="1"/>
  <c r="CG92" i="1" s="1" a="1"/>
  <c r="CG92" i="1" s="1"/>
  <c r="CG94" i="1" s="1" a="1"/>
  <c r="CG94" i="1" s="1"/>
  <c r="CG96" i="1" s="1" a="1"/>
  <c r="CG96" i="1" s="1"/>
  <c r="CG98" i="1" s="1" a="1"/>
  <c r="CG98" i="1" s="1"/>
  <c r="CG100" i="1" s="1" a="1"/>
  <c r="CG100" i="1" s="1"/>
  <c r="CG102" i="1" s="1" a="1"/>
  <c r="CG102" i="1" s="1"/>
  <c r="CG104" i="1" s="1" a="1"/>
  <c r="CG104" i="1" s="1"/>
  <c r="HN87" i="1" a="1"/>
  <c r="HN87" i="1" s="1"/>
  <c r="HN89" i="1" s="1" a="1"/>
  <c r="HN89" i="1" s="1"/>
  <c r="HN91" i="1" s="1" a="1"/>
  <c r="HN91" i="1" s="1"/>
  <c r="HN93" i="1" s="1" a="1"/>
  <c r="HN93" i="1" s="1"/>
  <c r="HN95" i="1" s="1" a="1"/>
  <c r="HN95" i="1" s="1"/>
  <c r="HN97" i="1" s="1" a="1"/>
  <c r="HN97" i="1" s="1"/>
  <c r="HN99" i="1" s="1" a="1"/>
  <c r="HN99" i="1" s="1"/>
  <c r="HN101" i="1" s="1" a="1"/>
  <c r="HN101" i="1" s="1"/>
  <c r="HN103" i="1" s="1" a="1"/>
  <c r="HN103" i="1" s="1"/>
  <c r="HN105" i="1" s="1" a="1"/>
  <c r="HN105" i="1" s="1"/>
  <c r="D51" i="7"/>
  <c r="V51" i="7" s="1"/>
  <c r="JD51" i="1" a="1"/>
  <c r="JD51" i="1" s="1"/>
  <c r="JD55" i="1" a="1"/>
  <c r="JD55" i="1" s="1"/>
  <c r="JD53" i="1" a="1"/>
  <c r="JD53" i="1" s="1"/>
  <c r="JE51" i="1" a="1"/>
  <c r="JE51" i="1" s="1"/>
  <c r="JE52" i="1" s="1" a="1"/>
  <c r="JE52" i="1" s="1"/>
  <c r="JE55" i="1" a="1"/>
  <c r="JE55" i="1" s="1"/>
  <c r="JE56" i="1" s="1" a="1"/>
  <c r="JE56" i="1" s="1"/>
  <c r="JE53" i="1" a="1"/>
  <c r="JE53" i="1" s="1"/>
  <c r="JE54" i="1" s="1" a="1"/>
  <c r="JE54" i="1" s="1"/>
  <c r="JF55" i="1" a="1"/>
  <c r="JF55" i="1" s="1"/>
  <c r="JF56" i="1" s="1" a="1"/>
  <c r="JF56" i="1" s="1"/>
  <c r="JF53" i="1" a="1"/>
  <c r="JF53" i="1" s="1"/>
  <c r="JF54" i="1" s="1" a="1"/>
  <c r="JF54" i="1" s="1"/>
  <c r="JF51" i="1" a="1"/>
  <c r="JF51" i="1" s="1"/>
  <c r="JF52" i="1" s="1" a="1"/>
  <c r="JF52" i="1" s="1"/>
  <c r="JG51" i="1" a="1"/>
  <c r="JG51" i="1" s="1"/>
  <c r="JG52" i="1" s="1" a="1"/>
  <c r="JG52" i="1" s="1"/>
  <c r="JG55" i="1" a="1"/>
  <c r="JG55" i="1" s="1"/>
  <c r="JG56" i="1" s="1" a="1"/>
  <c r="JG56" i="1" s="1"/>
  <c r="JG53" i="1" a="1"/>
  <c r="JG53" i="1" s="1"/>
  <c r="JG54" i="1" s="1" a="1"/>
  <c r="JG54" i="1" s="1"/>
  <c r="JH51" i="1" a="1"/>
  <c r="JH51" i="1" s="1"/>
  <c r="JH52" i="1" s="1" a="1"/>
  <c r="JH52" i="1" s="1"/>
  <c r="JH55" i="1" a="1"/>
  <c r="JH55" i="1" s="1"/>
  <c r="JH56" i="1" s="1" a="1"/>
  <c r="JH56" i="1" s="1"/>
  <c r="JH53" i="1" a="1"/>
  <c r="JH53" i="1" s="1"/>
  <c r="JH54" i="1" s="1" a="1"/>
  <c r="JH54" i="1" s="1"/>
  <c r="JI51" i="1" a="1"/>
  <c r="JI51" i="1" s="1"/>
  <c r="JI52" i="1" s="1" a="1"/>
  <c r="JI52" i="1" s="1"/>
  <c r="JI55" i="1" a="1"/>
  <c r="JI55" i="1" s="1"/>
  <c r="JI56" i="1" s="1" a="1"/>
  <c r="JI56" i="1" s="1"/>
  <c r="JI53" i="1" a="1"/>
  <c r="JI53" i="1" s="1"/>
  <c r="JI54" i="1" s="1" a="1"/>
  <c r="JI54" i="1" s="1"/>
  <c r="JJ51" i="1" a="1"/>
  <c r="JJ51" i="1" s="1"/>
  <c r="JJ52" i="1" s="1" a="1"/>
  <c r="JJ52" i="1" s="1"/>
  <c r="JJ55" i="1" a="1"/>
  <c r="JJ55" i="1" s="1"/>
  <c r="JJ56" i="1" s="1" a="1"/>
  <c r="JJ56" i="1" s="1"/>
  <c r="JJ53" i="1" a="1"/>
  <c r="JJ53" i="1" s="1"/>
  <c r="JJ54" i="1" s="1" a="1"/>
  <c r="JJ54" i="1" s="1"/>
  <c r="JK55" i="1" a="1"/>
  <c r="JK55" i="1" s="1"/>
  <c r="JK56" i="1" s="1" a="1"/>
  <c r="JK56" i="1" s="1"/>
  <c r="JK51" i="1" a="1"/>
  <c r="JK51" i="1" s="1"/>
  <c r="JK52" i="1" s="1" a="1"/>
  <c r="JK52" i="1" s="1"/>
  <c r="JK53" i="1" a="1"/>
  <c r="JK53" i="1" s="1"/>
  <c r="JK54" i="1" s="1" a="1"/>
  <c r="JK54" i="1" s="1"/>
  <c r="JL55" i="1" a="1"/>
  <c r="JL55" i="1" s="1"/>
  <c r="JL56" i="1" s="1" a="1"/>
  <c r="JL56" i="1" s="1"/>
  <c r="JL53" i="1" a="1"/>
  <c r="JL53" i="1" s="1"/>
  <c r="JL54" i="1" s="1" a="1"/>
  <c r="JL54" i="1" s="1"/>
  <c r="JL51" i="1" a="1"/>
  <c r="JL51" i="1" s="1"/>
  <c r="JL52" i="1" s="1" a="1"/>
  <c r="JL52" i="1" s="1"/>
  <c r="JM55" i="1" a="1"/>
  <c r="JM55" i="1" s="1"/>
  <c r="JM56" i="1" s="1" a="1"/>
  <c r="JM56" i="1" s="1"/>
  <c r="JM53" i="1" a="1"/>
  <c r="JM53" i="1" s="1"/>
  <c r="JM54" i="1" s="1" a="1"/>
  <c r="JM54" i="1" s="1"/>
  <c r="JM51" i="1" a="1"/>
  <c r="JM51" i="1" s="1"/>
  <c r="JM52" i="1" s="1" a="1"/>
  <c r="JM52" i="1" s="1"/>
  <c r="JN51" i="1" a="1"/>
  <c r="JN51" i="1" s="1"/>
  <c r="JN52" i="1" s="1" a="1"/>
  <c r="JN52" i="1" s="1"/>
  <c r="JN55" i="1" a="1"/>
  <c r="JN55" i="1" s="1"/>
  <c r="JN56" i="1" s="1" a="1"/>
  <c r="JN56" i="1" s="1"/>
  <c r="JN53" i="1" a="1"/>
  <c r="JN53" i="1" s="1"/>
  <c r="JN54" i="1" s="1" a="1"/>
  <c r="JN54" i="1" s="1"/>
  <c r="JO51" i="1" a="1"/>
  <c r="JO51" i="1" s="1"/>
  <c r="JO52" i="1" s="1" a="1"/>
  <c r="JO52" i="1" s="1"/>
  <c r="JO55" i="1" a="1"/>
  <c r="JO55" i="1" s="1"/>
  <c r="JO56" i="1" s="1" a="1"/>
  <c r="JO56" i="1" s="1"/>
  <c r="JO53" i="1" a="1"/>
  <c r="JO53" i="1" s="1"/>
  <c r="JO54" i="1" s="1" a="1"/>
  <c r="JO54" i="1" s="1"/>
  <c r="JP55" i="1" a="1"/>
  <c r="JP55" i="1" s="1"/>
  <c r="JP56" i="1" s="1" a="1"/>
  <c r="JP56" i="1" s="1"/>
  <c r="JP51" i="1" a="1"/>
  <c r="JP51" i="1" s="1"/>
  <c r="JP52" i="1" s="1" a="1"/>
  <c r="JP52" i="1" s="1"/>
  <c r="JP53" i="1" a="1"/>
  <c r="JP53" i="1" s="1"/>
  <c r="JP54" i="1" s="1" a="1"/>
  <c r="JP54" i="1" s="1"/>
  <c r="JQ51" i="1" a="1"/>
  <c r="JQ51" i="1" s="1"/>
  <c r="JQ52" i="1" s="1" a="1"/>
  <c r="JQ52" i="1" s="1"/>
  <c r="JQ55" i="1" a="1"/>
  <c r="JQ55" i="1" s="1"/>
  <c r="JQ56" i="1" s="1" a="1"/>
  <c r="JQ56" i="1" s="1"/>
  <c r="JQ53" i="1" a="1"/>
  <c r="JQ53" i="1" s="1"/>
  <c r="JQ54" i="1" s="1" a="1"/>
  <c r="JQ54" i="1" s="1"/>
  <c r="JR51" i="1" a="1"/>
  <c r="JR51" i="1" s="1"/>
  <c r="JR52" i="1" s="1" a="1"/>
  <c r="JR52" i="1" s="1"/>
  <c r="JR55" i="1" a="1"/>
  <c r="JR55" i="1" s="1"/>
  <c r="JR56" i="1" s="1" a="1"/>
  <c r="JR56" i="1" s="1"/>
  <c r="JR53" i="1" a="1"/>
  <c r="JR53" i="1" s="1"/>
  <c r="JR54" i="1" s="1" a="1"/>
  <c r="JR54" i="1" s="1"/>
  <c r="ZN106" i="1" a="1"/>
  <c r="ZN106" i="1" s="1"/>
  <c r="ZN86" i="1" a="1"/>
  <c r="ZN86" i="1" s="1"/>
  <c r="ZN87" i="1" a="1"/>
  <c r="ZN87" i="1" s="1"/>
  <c r="WO85" i="1" a="1"/>
  <c r="WO85" i="1" s="1"/>
  <c r="WO106" i="1" s="1" a="1"/>
  <c r="WO106" i="1" s="1"/>
  <c r="XN55" i="1" a="1"/>
  <c r="XN55" i="1" s="1"/>
  <c r="XN56" i="1" s="1" a="1"/>
  <c r="XN56" i="1" s="1"/>
  <c r="DG106" i="1" a="1"/>
  <c r="DG106" i="1" s="1"/>
  <c r="DG86" i="1" a="1"/>
  <c r="DG86" i="1" s="1"/>
  <c r="DG87" i="1" a="1"/>
  <c r="DG87" i="1" s="1"/>
  <c r="XN53" i="1" a="1"/>
  <c r="XN53" i="1" s="1"/>
  <c r="XN54" i="1" s="1" a="1"/>
  <c r="XN54" i="1" s="1"/>
  <c r="VL95" i="1"/>
  <c r="IN108" i="1" a="1"/>
  <c r="IN108" i="1" s="1"/>
  <c r="IN89" i="1" a="1"/>
  <c r="IN89" i="1" s="1"/>
  <c r="IN91" i="1" s="1" a="1"/>
  <c r="IN91" i="1" s="1"/>
  <c r="IN93" i="1" s="1" a="1"/>
  <c r="IN93" i="1" s="1"/>
  <c r="IN95" i="1" s="1" a="1"/>
  <c r="IN95" i="1" s="1"/>
  <c r="IN97" i="1" s="1" a="1"/>
  <c r="IN97" i="1" s="1"/>
  <c r="IN99" i="1" s="1" a="1"/>
  <c r="IN99" i="1" s="1"/>
  <c r="IN101" i="1" s="1" a="1"/>
  <c r="IN101" i="1" s="1"/>
  <c r="IN103" i="1" s="1" a="1"/>
  <c r="IN103" i="1" s="1"/>
  <c r="IN105" i="1" s="1" a="1"/>
  <c r="IN105" i="1" s="1"/>
  <c r="HQ89" i="1" a="1"/>
  <c r="HQ89" i="1" s="1"/>
  <c r="HQ91" i="1" s="1" a="1"/>
  <c r="HQ91" i="1" s="1"/>
  <c r="HQ93" i="1" s="1" a="1"/>
  <c r="HQ93" i="1" s="1"/>
  <c r="HQ95" i="1" s="1" a="1"/>
  <c r="HQ95" i="1" s="1"/>
  <c r="HQ97" i="1" s="1" a="1"/>
  <c r="HQ97" i="1" s="1"/>
  <c r="HQ99" i="1" s="1" a="1"/>
  <c r="HQ99" i="1" s="1"/>
  <c r="HQ101" i="1" s="1" a="1"/>
  <c r="HQ101" i="1" s="1"/>
  <c r="HQ103" i="1" s="1" a="1"/>
  <c r="HQ103" i="1" s="1"/>
  <c r="HQ105" i="1" s="1" a="1"/>
  <c r="HQ105" i="1" s="1"/>
  <c r="HQ108" i="1" a="1"/>
  <c r="HQ108" i="1" s="1"/>
  <c r="GP108" i="1" a="1"/>
  <c r="GP108" i="1" s="1"/>
  <c r="GP89" i="1" a="1"/>
  <c r="GP89" i="1" s="1"/>
  <c r="GP91" i="1" s="1" a="1"/>
  <c r="GP91" i="1" s="1"/>
  <c r="GP93" i="1" s="1" a="1"/>
  <c r="GP93" i="1" s="1"/>
  <c r="GP95" i="1" s="1" a="1"/>
  <c r="GP95" i="1" s="1"/>
  <c r="GP97" i="1" s="1" a="1"/>
  <c r="GP97" i="1" s="1"/>
  <c r="GP99" i="1" s="1" a="1"/>
  <c r="GP99" i="1" s="1"/>
  <c r="GP101" i="1" s="1" a="1"/>
  <c r="GP101" i="1" s="1"/>
  <c r="GP103" i="1" s="1" a="1"/>
  <c r="GP103" i="1" s="1"/>
  <c r="GP105" i="1" s="1" a="1"/>
  <c r="GP105" i="1" s="1"/>
  <c r="GQ107" i="1" a="1"/>
  <c r="GQ107" i="1" s="1"/>
  <c r="GQ88" i="1" a="1"/>
  <c r="GQ88" i="1" s="1"/>
  <c r="GQ90" i="1" s="1" a="1"/>
  <c r="GQ90" i="1" s="1"/>
  <c r="GQ92" i="1" s="1" a="1"/>
  <c r="GQ92" i="1" s="1"/>
  <c r="GQ94" i="1" s="1" a="1"/>
  <c r="GQ94" i="1" s="1"/>
  <c r="GQ96" i="1" s="1" a="1"/>
  <c r="GQ96" i="1" s="1"/>
  <c r="GQ98" i="1" s="1" a="1"/>
  <c r="GQ98" i="1" s="1"/>
  <c r="GQ100" i="1" s="1" a="1"/>
  <c r="GQ100" i="1" s="1"/>
  <c r="GQ102" i="1" s="1" a="1"/>
  <c r="GQ102" i="1" s="1"/>
  <c r="GQ104" i="1" s="1" a="1"/>
  <c r="GQ104" i="1" s="1"/>
  <c r="WY107" i="1" a="1"/>
  <c r="WY107" i="1" s="1"/>
  <c r="WY88" i="1" a="1"/>
  <c r="WY88" i="1" s="1"/>
  <c r="WY90" i="1" s="1" a="1"/>
  <c r="WY90" i="1" s="1"/>
  <c r="WY92" i="1" s="1" a="1"/>
  <c r="WY92" i="1" s="1"/>
  <c r="WY94" i="1" s="1" a="1"/>
  <c r="WY94" i="1" s="1"/>
  <c r="WY96" i="1" s="1" a="1"/>
  <c r="WY96" i="1" s="1"/>
  <c r="WY98" i="1" s="1" a="1"/>
  <c r="WY98" i="1" s="1"/>
  <c r="WY100" i="1" s="1" a="1"/>
  <c r="WY100" i="1" s="1"/>
  <c r="WY102" i="1" s="1" a="1"/>
  <c r="WY102" i="1" s="1"/>
  <c r="WY104" i="1" s="1" a="1"/>
  <c r="WY104" i="1" s="1"/>
  <c r="JA89" i="1" a="1"/>
  <c r="JA89" i="1" s="1"/>
  <c r="JA91" i="1" s="1" a="1"/>
  <c r="JA91" i="1" s="1"/>
  <c r="JA93" i="1" s="1" a="1"/>
  <c r="JA93" i="1" s="1"/>
  <c r="JA95" i="1" s="1" a="1"/>
  <c r="JA95" i="1" s="1"/>
  <c r="JA97" i="1" s="1" a="1"/>
  <c r="JA97" i="1" s="1"/>
  <c r="JA99" i="1" s="1" a="1"/>
  <c r="JA99" i="1" s="1"/>
  <c r="JA101" i="1" s="1" a="1"/>
  <c r="JA101" i="1" s="1"/>
  <c r="JA103" i="1" s="1" a="1"/>
  <c r="JA103" i="1" s="1"/>
  <c r="JA105" i="1" s="1" a="1"/>
  <c r="JA105" i="1" s="1"/>
  <c r="JA108" i="1" a="1"/>
  <c r="JA108" i="1" s="1"/>
  <c r="VL94" i="1"/>
  <c r="HL108" i="1" a="1"/>
  <c r="HL108" i="1" s="1"/>
  <c r="HL89" i="1" a="1"/>
  <c r="HL89" i="1" s="1"/>
  <c r="HL91" i="1" s="1" a="1"/>
  <c r="HL91" i="1" s="1"/>
  <c r="HL93" i="1" s="1" a="1"/>
  <c r="HL93" i="1" s="1"/>
  <c r="HL95" i="1" s="1" a="1"/>
  <c r="HL95" i="1" s="1"/>
  <c r="HL97" i="1" s="1" a="1"/>
  <c r="HL97" i="1" s="1"/>
  <c r="HL99" i="1" s="1" a="1"/>
  <c r="HL99" i="1" s="1"/>
  <c r="HL101" i="1" s="1" a="1"/>
  <c r="HL101" i="1" s="1"/>
  <c r="HL103" i="1" s="1" a="1"/>
  <c r="HL103" i="1" s="1"/>
  <c r="HL105" i="1" s="1" a="1"/>
  <c r="HL105" i="1" s="1"/>
  <c r="YA108" i="1" a="1"/>
  <c r="YA108" i="1" s="1"/>
  <c r="YA89" i="1" a="1"/>
  <c r="YA89" i="1" s="1"/>
  <c r="YA91" i="1" s="1" a="1"/>
  <c r="YA91" i="1" s="1"/>
  <c r="YA93" i="1" s="1" a="1"/>
  <c r="YA93" i="1" s="1"/>
  <c r="YA95" i="1" s="1" a="1"/>
  <c r="YA95" i="1" s="1"/>
  <c r="YA97" i="1" s="1" a="1"/>
  <c r="YA97" i="1" s="1"/>
  <c r="YA99" i="1" s="1" a="1"/>
  <c r="YA99" i="1" s="1"/>
  <c r="YA101" i="1" s="1" a="1"/>
  <c r="YA101" i="1" s="1"/>
  <c r="YA103" i="1" s="1" a="1"/>
  <c r="YA103" i="1" s="1"/>
  <c r="YA105" i="1" s="1" a="1"/>
  <c r="YA105" i="1" s="1"/>
  <c r="IL89" i="1" a="1"/>
  <c r="IL89" i="1" s="1"/>
  <c r="IL91" i="1" s="1" a="1"/>
  <c r="IL91" i="1" s="1"/>
  <c r="IL93" i="1" s="1" a="1"/>
  <c r="IL93" i="1" s="1"/>
  <c r="IL95" i="1" s="1" a="1"/>
  <c r="IL95" i="1" s="1"/>
  <c r="IL97" i="1" s="1" a="1"/>
  <c r="IL97" i="1" s="1"/>
  <c r="IL99" i="1" s="1" a="1"/>
  <c r="IL99" i="1" s="1"/>
  <c r="IL101" i="1" s="1" a="1"/>
  <c r="IL101" i="1" s="1"/>
  <c r="IL103" i="1" s="1" a="1"/>
  <c r="IL103" i="1" s="1"/>
  <c r="IL105" i="1" s="1" a="1"/>
  <c r="IL105" i="1" s="1"/>
  <c r="IL108" i="1" a="1"/>
  <c r="IL108" i="1" s="1"/>
  <c r="XB89" i="1" a="1"/>
  <c r="XB89" i="1" s="1"/>
  <c r="XB91" i="1" s="1" a="1"/>
  <c r="XB91" i="1" s="1"/>
  <c r="XB93" i="1" s="1" a="1"/>
  <c r="XB93" i="1" s="1"/>
  <c r="XB95" i="1" s="1" a="1"/>
  <c r="XB95" i="1" s="1"/>
  <c r="XB97" i="1" s="1" a="1"/>
  <c r="XB97" i="1" s="1"/>
  <c r="XB99" i="1" s="1" a="1"/>
  <c r="XB99" i="1" s="1"/>
  <c r="XB101" i="1" s="1" a="1"/>
  <c r="XB101" i="1" s="1"/>
  <c r="XB103" i="1" s="1" a="1"/>
  <c r="XB103" i="1" s="1"/>
  <c r="XB105" i="1" s="1" a="1"/>
  <c r="XB105" i="1" s="1"/>
  <c r="XB108" i="1" a="1"/>
  <c r="XB108" i="1" s="1"/>
  <c r="IY89" i="1" a="1"/>
  <c r="IY89" i="1" s="1"/>
  <c r="IY91" i="1" s="1" a="1"/>
  <c r="IY91" i="1" s="1"/>
  <c r="IY93" i="1" s="1" a="1"/>
  <c r="IY93" i="1" s="1"/>
  <c r="IY95" i="1" s="1" a="1"/>
  <c r="IY95" i="1" s="1"/>
  <c r="IY97" i="1" s="1" a="1"/>
  <c r="IY97" i="1" s="1"/>
  <c r="IY99" i="1" s="1" a="1"/>
  <c r="IY99" i="1" s="1"/>
  <c r="IY101" i="1" s="1" a="1"/>
  <c r="IY101" i="1" s="1"/>
  <c r="IY103" i="1" s="1" a="1"/>
  <c r="IY103" i="1" s="1"/>
  <c r="IY105" i="1" s="1" a="1"/>
  <c r="IY105" i="1" s="1"/>
  <c r="IY108" i="1" a="1"/>
  <c r="IY108" i="1" s="1"/>
  <c r="DA107" i="1" a="1"/>
  <c r="DA107" i="1" s="1"/>
  <c r="DA88" i="1" a="1"/>
  <c r="DA88" i="1" s="1"/>
  <c r="DA90" i="1" s="1" a="1"/>
  <c r="DA90" i="1" s="1"/>
  <c r="DA92" i="1" s="1" a="1"/>
  <c r="DA92" i="1" s="1"/>
  <c r="DA94" i="1" s="1" a="1"/>
  <c r="DA94" i="1" s="1"/>
  <c r="DA96" i="1" s="1" a="1"/>
  <c r="DA96" i="1" s="1"/>
  <c r="DA98" i="1" s="1" a="1"/>
  <c r="DA98" i="1" s="1"/>
  <c r="DA100" i="1" s="1" a="1"/>
  <c r="DA100" i="1" s="1"/>
  <c r="DA102" i="1" s="1" a="1"/>
  <c r="DA102" i="1" s="1"/>
  <c r="DA104" i="1" s="1" a="1"/>
  <c r="DA104" i="1" s="1"/>
  <c r="XF51" i="1" a="1"/>
  <c r="XF51" i="1" s="1"/>
  <c r="XF52" i="1" s="1" a="1"/>
  <c r="XF52" i="1" s="1"/>
  <c r="IR107" i="1" a="1"/>
  <c r="IR107" i="1" s="1"/>
  <c r="IR88" i="1" a="1"/>
  <c r="IR88" i="1" s="1"/>
  <c r="IR90" i="1" s="1" a="1"/>
  <c r="IR90" i="1" s="1"/>
  <c r="IR92" i="1" s="1" a="1"/>
  <c r="IR92" i="1" s="1"/>
  <c r="IR94" i="1" s="1" a="1"/>
  <c r="IR94" i="1" s="1"/>
  <c r="IR96" i="1" s="1" a="1"/>
  <c r="IR96" i="1" s="1"/>
  <c r="IR98" i="1" s="1" a="1"/>
  <c r="IR98" i="1" s="1"/>
  <c r="IR100" i="1" s="1" a="1"/>
  <c r="IR100" i="1" s="1"/>
  <c r="IR102" i="1" s="1" a="1"/>
  <c r="IR102" i="1" s="1"/>
  <c r="IR104" i="1" s="1" a="1"/>
  <c r="IR104" i="1" s="1"/>
  <c r="HP107" i="1" a="1"/>
  <c r="HP107" i="1" s="1"/>
  <c r="HP88" i="1" a="1"/>
  <c r="HP88" i="1" s="1"/>
  <c r="HP90" i="1" s="1" a="1"/>
  <c r="HP90" i="1" s="1"/>
  <c r="HP92" i="1" s="1" a="1"/>
  <c r="HP92" i="1" s="1"/>
  <c r="HP94" i="1" s="1" a="1"/>
  <c r="HP94" i="1" s="1"/>
  <c r="HP96" i="1" s="1" a="1"/>
  <c r="HP96" i="1" s="1"/>
  <c r="HP98" i="1" s="1" a="1"/>
  <c r="HP98" i="1" s="1"/>
  <c r="HP100" i="1" s="1" a="1"/>
  <c r="HP100" i="1" s="1"/>
  <c r="HP102" i="1" s="1" a="1"/>
  <c r="HP102" i="1" s="1"/>
  <c r="HP104" i="1" s="1" a="1"/>
  <c r="HP104" i="1" s="1"/>
  <c r="XA107" i="1" a="1"/>
  <c r="XA107" i="1" s="1"/>
  <c r="XA88" i="1" a="1"/>
  <c r="XA88" i="1" s="1"/>
  <c r="XA90" i="1" s="1" a="1"/>
  <c r="XA90" i="1" s="1"/>
  <c r="XA92" i="1" s="1" a="1"/>
  <c r="XA92" i="1" s="1"/>
  <c r="XA94" i="1" s="1" a="1"/>
  <c r="XA94" i="1" s="1"/>
  <c r="XA96" i="1" s="1" a="1"/>
  <c r="XA96" i="1" s="1"/>
  <c r="XA98" i="1" s="1" a="1"/>
  <c r="XA98" i="1" s="1"/>
  <c r="XA100" i="1" s="1" a="1"/>
  <c r="XA100" i="1" s="1"/>
  <c r="XA102" i="1" s="1" a="1"/>
  <c r="XA102" i="1" s="1"/>
  <c r="XA104" i="1" s="1" a="1"/>
  <c r="XA104" i="1" s="1"/>
  <c r="WT107" i="1" a="1"/>
  <c r="WT107" i="1" s="1"/>
  <c r="WT88" i="1" a="1"/>
  <c r="WT88" i="1" s="1"/>
  <c r="WT90" i="1" s="1" a="1"/>
  <c r="WT90" i="1" s="1"/>
  <c r="WT92" i="1" s="1" a="1"/>
  <c r="WT92" i="1" s="1"/>
  <c r="WT94" i="1" s="1" a="1"/>
  <c r="WT94" i="1" s="1"/>
  <c r="WT96" i="1" s="1" a="1"/>
  <c r="WT96" i="1" s="1"/>
  <c r="WT98" i="1" s="1" a="1"/>
  <c r="WT98" i="1" s="1"/>
  <c r="WT100" i="1" s="1" a="1"/>
  <c r="WT100" i="1" s="1"/>
  <c r="WT102" i="1" s="1" a="1"/>
  <c r="WT102" i="1" s="1"/>
  <c r="WT104" i="1" s="1" a="1"/>
  <c r="WT104" i="1" s="1"/>
  <c r="GZ107" i="1" a="1"/>
  <c r="GZ107" i="1" s="1"/>
  <c r="GZ88" i="1" a="1"/>
  <c r="GZ88" i="1" s="1"/>
  <c r="GZ90" i="1" s="1" a="1"/>
  <c r="GZ90" i="1" s="1"/>
  <c r="GZ92" i="1" s="1" a="1"/>
  <c r="GZ92" i="1" s="1"/>
  <c r="GZ94" i="1" s="1" a="1"/>
  <c r="GZ94" i="1" s="1"/>
  <c r="GZ96" i="1" s="1" a="1"/>
  <c r="GZ96" i="1" s="1"/>
  <c r="GZ98" i="1" s="1" a="1"/>
  <c r="GZ98" i="1" s="1"/>
  <c r="GZ100" i="1" s="1" a="1"/>
  <c r="GZ100" i="1" s="1"/>
  <c r="GZ102" i="1" s="1" a="1"/>
  <c r="GZ102" i="1" s="1"/>
  <c r="GZ104" i="1" s="1" a="1"/>
  <c r="GZ104" i="1" s="1"/>
  <c r="VL85" i="1"/>
  <c r="VL106" i="1"/>
  <c r="VL87" i="1"/>
  <c r="VL86" i="1"/>
  <c r="VL107" i="1"/>
  <c r="VL88" i="1"/>
  <c r="VL89" i="1"/>
  <c r="VL108" i="1"/>
  <c r="VL90" i="1"/>
  <c r="VL91" i="1"/>
  <c r="VL92" i="1"/>
  <c r="VL93" i="1"/>
  <c r="D53" i="1" a="1"/>
  <c r="D53" i="1" s="1"/>
  <c r="D54" i="1" s="1" a="1"/>
  <c r="D54" i="1" s="1"/>
  <c r="D55" i="1" a="1"/>
  <c r="D55" i="1" s="1"/>
  <c r="D56" i="1" s="1" a="1"/>
  <c r="D56" i="1" s="1"/>
  <c r="D51" i="1" a="1"/>
  <c r="D51" i="1" s="1"/>
  <c r="D52" i="1" s="1" a="1"/>
  <c r="D52" i="1" s="1"/>
  <c r="JU51" i="1" a="1"/>
  <c r="JU51" i="1" s="1"/>
  <c r="JU52" i="1" s="1" a="1"/>
  <c r="JU52" i="1" s="1"/>
  <c r="JU53" i="1" a="1"/>
  <c r="JU53" i="1" s="1"/>
  <c r="JU54" i="1" s="1" a="1"/>
  <c r="JU54" i="1" s="1"/>
  <c r="JU55" i="1" a="1"/>
  <c r="JU55" i="1" s="1"/>
  <c r="JU56" i="1" s="1" a="1"/>
  <c r="JU56" i="1" s="1"/>
  <c r="KK51" i="1" a="1"/>
  <c r="KK51" i="1" s="1"/>
  <c r="KK52" i="1" s="1" a="1"/>
  <c r="KK52" i="1" s="1"/>
  <c r="KK53" i="1" a="1"/>
  <c r="KK53" i="1" s="1"/>
  <c r="KK54" i="1" s="1" a="1"/>
  <c r="KK54" i="1" s="1"/>
  <c r="KK55" i="1" a="1"/>
  <c r="KK55" i="1" s="1"/>
  <c r="KK56" i="1" s="1" a="1"/>
  <c r="KK56" i="1" s="1"/>
  <c r="KE55" i="1" a="1"/>
  <c r="KE55" i="1" s="1"/>
  <c r="KE56" i="1" s="1" a="1"/>
  <c r="KE56" i="1" s="1"/>
  <c r="KE51" i="1" a="1"/>
  <c r="KE51" i="1" s="1"/>
  <c r="KE52" i="1" s="1" a="1"/>
  <c r="KE52" i="1" s="1"/>
  <c r="KE53" i="1" a="1"/>
  <c r="KE53" i="1" s="1"/>
  <c r="KE54" i="1" s="1" a="1"/>
  <c r="KE54" i="1" s="1"/>
  <c r="JV51" i="1" a="1"/>
  <c r="JV51" i="1" s="1"/>
  <c r="JV52" i="1" s="1" a="1"/>
  <c r="JV52" i="1" s="1"/>
  <c r="JV53" i="1" a="1"/>
  <c r="JV53" i="1" s="1"/>
  <c r="JV54" i="1" s="1" a="1"/>
  <c r="JV54" i="1" s="1"/>
  <c r="JV55" i="1" a="1"/>
  <c r="JV55" i="1" s="1"/>
  <c r="JV56" i="1" s="1" a="1"/>
  <c r="JV56" i="1" s="1"/>
  <c r="KY55" i="1" a="1"/>
  <c r="KY55" i="1" s="1"/>
  <c r="KY56" i="1" s="1" a="1"/>
  <c r="KY56" i="1" s="1"/>
  <c r="KY51" i="1" a="1"/>
  <c r="KY51" i="1" s="1"/>
  <c r="KY52" i="1" s="1" a="1"/>
  <c r="KY52" i="1" s="1"/>
  <c r="KY53" i="1" a="1"/>
  <c r="KY53" i="1" s="1"/>
  <c r="KY54" i="1" s="1" a="1"/>
  <c r="KY54" i="1" s="1"/>
  <c r="LJ51" i="1" a="1"/>
  <c r="LJ51" i="1" s="1"/>
  <c r="LJ52" i="1" s="1" a="1"/>
  <c r="LJ52" i="1" s="1"/>
  <c r="LJ53" i="1" a="1"/>
  <c r="LJ53" i="1" s="1"/>
  <c r="LJ54" i="1" s="1" a="1"/>
  <c r="LJ54" i="1" s="1"/>
  <c r="LJ55" i="1" a="1"/>
  <c r="LJ55" i="1" s="1"/>
  <c r="LJ56" i="1" s="1" a="1"/>
  <c r="LJ56" i="1" s="1"/>
  <c r="JW51" i="1" a="1"/>
  <c r="JW51" i="1" s="1"/>
  <c r="JW52" i="1" s="1" a="1"/>
  <c r="JW52" i="1" s="1"/>
  <c r="JW53" i="1" a="1"/>
  <c r="JW53" i="1" s="1"/>
  <c r="JW54" i="1" s="1" a="1"/>
  <c r="JW54" i="1" s="1"/>
  <c r="JW55" i="1" a="1"/>
  <c r="JW55" i="1" s="1"/>
  <c r="JW56" i="1" s="1" a="1"/>
  <c r="JW56" i="1" s="1"/>
  <c r="KL55" i="1" a="1"/>
  <c r="KL55" i="1" s="1"/>
  <c r="KL56" i="1" s="1" a="1"/>
  <c r="KL56" i="1" s="1"/>
  <c r="KL53" i="1" a="1"/>
  <c r="KL53" i="1" s="1"/>
  <c r="KL54" i="1" s="1" a="1"/>
  <c r="KL54" i="1" s="1"/>
  <c r="KL51" i="1" a="1"/>
  <c r="KL51" i="1" s="1"/>
  <c r="KL52" i="1" s="1" a="1"/>
  <c r="KL52" i="1" s="1"/>
  <c r="LS53" i="1" a="1"/>
  <c r="LS53" i="1" s="1"/>
  <c r="LS54" i="1" s="1" a="1"/>
  <c r="LS54" i="1" s="1"/>
  <c r="LS51" i="1" a="1"/>
  <c r="LS51" i="1" s="1"/>
  <c r="LS52" i="1" s="1" a="1"/>
  <c r="LS52" i="1" s="1"/>
  <c r="LS55" i="1" a="1"/>
  <c r="LS55" i="1" s="1"/>
  <c r="LS56" i="1" s="1" a="1"/>
  <c r="LS56" i="1" s="1"/>
  <c r="LK53" i="1" a="1"/>
  <c r="LK53" i="1" s="1"/>
  <c r="LK54" i="1" s="1" a="1"/>
  <c r="LK54" i="1" s="1"/>
  <c r="LK51" i="1" a="1"/>
  <c r="LK51" i="1" s="1"/>
  <c r="LK52" i="1" s="1" a="1"/>
  <c r="LK52" i="1" s="1"/>
  <c r="LK55" i="1" a="1"/>
  <c r="LK55" i="1" s="1"/>
  <c r="LK56" i="1" s="1" a="1"/>
  <c r="LK56" i="1" s="1"/>
  <c r="LO55" i="1" a="1"/>
  <c r="LO55" i="1" s="1"/>
  <c r="LO56" i="1" s="1" a="1"/>
  <c r="LO56" i="1" s="1"/>
  <c r="LO53" i="1" a="1"/>
  <c r="LO53" i="1" s="1"/>
  <c r="LO54" i="1" s="1" a="1"/>
  <c r="LO54" i="1" s="1"/>
  <c r="LO51" i="1" a="1"/>
  <c r="LO51" i="1" s="1"/>
  <c r="LO52" i="1" s="1" a="1"/>
  <c r="LO52" i="1" s="1"/>
  <c r="MI51" i="1" a="1"/>
  <c r="MI51" i="1" s="1"/>
  <c r="MI52" i="1" s="1" a="1"/>
  <c r="MI52" i="1" s="1"/>
  <c r="MI53" i="1" a="1"/>
  <c r="MI53" i="1" s="1"/>
  <c r="MI54" i="1" s="1" a="1"/>
  <c r="MI54" i="1" s="1"/>
  <c r="MI55" i="1" a="1"/>
  <c r="MI55" i="1" s="1"/>
  <c r="MI56" i="1" s="1" a="1"/>
  <c r="MI56" i="1" s="1"/>
  <c r="JX53" i="1" a="1"/>
  <c r="JX53" i="1" s="1"/>
  <c r="JX54" i="1" s="1" a="1"/>
  <c r="JX54" i="1" s="1"/>
  <c r="JX55" i="1" a="1"/>
  <c r="JX55" i="1" s="1"/>
  <c r="JX56" i="1" s="1" a="1"/>
  <c r="JX56" i="1" s="1"/>
  <c r="JX51" i="1" a="1"/>
  <c r="JX51" i="1" s="1"/>
  <c r="JX52" i="1" s="1" a="1"/>
  <c r="JX52" i="1" s="1"/>
  <c r="KF51" i="1" a="1"/>
  <c r="KF51" i="1" s="1"/>
  <c r="KF52" i="1" s="1" a="1"/>
  <c r="KF52" i="1" s="1"/>
  <c r="KF55" i="1" a="1"/>
  <c r="KF55" i="1" s="1"/>
  <c r="KF56" i="1" s="1" a="1"/>
  <c r="KF56" i="1" s="1"/>
  <c r="KF53" i="1" a="1"/>
  <c r="KF53" i="1" s="1"/>
  <c r="KF54" i="1" s="1" a="1"/>
  <c r="KF54" i="1" s="1"/>
  <c r="LL51" i="1" a="1"/>
  <c r="LL51" i="1" s="1"/>
  <c r="LL52" i="1" s="1" a="1"/>
  <c r="LL52" i="1" s="1"/>
  <c r="LL53" i="1" a="1"/>
  <c r="LL53" i="1" s="1"/>
  <c r="LL54" i="1" s="1" a="1"/>
  <c r="LL54" i="1" s="1"/>
  <c r="LL55" i="1" a="1"/>
  <c r="LL55" i="1" s="1"/>
  <c r="LL56" i="1" s="1" a="1"/>
  <c r="LL56" i="1" s="1"/>
  <c r="KM53" i="1" a="1"/>
  <c r="KM53" i="1" s="1"/>
  <c r="KM54" i="1" s="1" a="1"/>
  <c r="KM54" i="1" s="1"/>
  <c r="KM51" i="1" a="1"/>
  <c r="KM51" i="1" s="1"/>
  <c r="KM52" i="1" s="1" a="1"/>
  <c r="KM52" i="1" s="1"/>
  <c r="KM55" i="1" a="1"/>
  <c r="KM55" i="1" s="1"/>
  <c r="KM56" i="1" s="1" a="1"/>
  <c r="KM56" i="1" s="1"/>
  <c r="LI53" i="1" a="1"/>
  <c r="LI53" i="1" s="1"/>
  <c r="LI54" i="1" s="1" a="1"/>
  <c r="LI54" i="1" s="1"/>
  <c r="LI51" i="1" a="1"/>
  <c r="LI51" i="1" s="1"/>
  <c r="LI52" i="1" s="1" a="1"/>
  <c r="LI52" i="1" s="1"/>
  <c r="LI55" i="1" a="1"/>
  <c r="LI55" i="1" s="1"/>
  <c r="LI56" i="1" s="1" a="1"/>
  <c r="LI56" i="1" s="1"/>
  <c r="JY53" i="1" a="1"/>
  <c r="JY53" i="1" s="1"/>
  <c r="JY54" i="1" s="1" a="1"/>
  <c r="JY54" i="1" s="1"/>
  <c r="JY51" i="1" a="1"/>
  <c r="JY51" i="1" s="1"/>
  <c r="JY52" i="1" s="1" a="1"/>
  <c r="JY52" i="1" s="1"/>
  <c r="JY55" i="1" a="1"/>
  <c r="JY55" i="1" s="1"/>
  <c r="JY56" i="1" s="1" a="1"/>
  <c r="JY56" i="1" s="1"/>
  <c r="LE53" i="1" a="1"/>
  <c r="LE53" i="1" s="1"/>
  <c r="LE54" i="1" s="1" a="1"/>
  <c r="LE54" i="1" s="1"/>
  <c r="LE55" i="1" a="1"/>
  <c r="LE55" i="1" s="1"/>
  <c r="LE56" i="1" s="1" a="1"/>
  <c r="LE56" i="1" s="1"/>
  <c r="LE51" i="1" a="1"/>
  <c r="LE51" i="1" s="1"/>
  <c r="LE52" i="1" s="1" a="1"/>
  <c r="LE52" i="1" s="1"/>
  <c r="KZ53" i="1" a="1"/>
  <c r="KZ53" i="1" s="1"/>
  <c r="KZ54" i="1" s="1" a="1"/>
  <c r="KZ54" i="1" s="1"/>
  <c r="KZ51" i="1" a="1"/>
  <c r="KZ51" i="1" s="1"/>
  <c r="KZ52" i="1" s="1" a="1"/>
  <c r="KZ52" i="1" s="1"/>
  <c r="KZ55" i="1" a="1"/>
  <c r="KZ55" i="1" s="1"/>
  <c r="KZ56" i="1" s="1" a="1"/>
  <c r="KZ56" i="1" s="1"/>
  <c r="JZ51" i="1" a="1"/>
  <c r="JZ51" i="1" s="1"/>
  <c r="JZ52" i="1" s="1" a="1"/>
  <c r="JZ52" i="1" s="1"/>
  <c r="JZ53" i="1" a="1"/>
  <c r="JZ53" i="1" s="1"/>
  <c r="JZ54" i="1" s="1" a="1"/>
  <c r="JZ54" i="1" s="1"/>
  <c r="JZ55" i="1" a="1"/>
  <c r="JZ55" i="1" s="1"/>
  <c r="JZ56" i="1" s="1" a="1"/>
  <c r="JZ56" i="1" s="1"/>
  <c r="LP53" i="1" a="1"/>
  <c r="LP53" i="1" s="1"/>
  <c r="LP54" i="1" s="1" a="1"/>
  <c r="LP54" i="1" s="1"/>
  <c r="LP51" i="1" a="1"/>
  <c r="LP51" i="1" s="1"/>
  <c r="LP52" i="1" s="1" a="1"/>
  <c r="LP52" i="1" s="1"/>
  <c r="LP55" i="1" a="1"/>
  <c r="LP55" i="1" s="1"/>
  <c r="LP56" i="1" s="1" a="1"/>
  <c r="LP56" i="1" s="1"/>
  <c r="LT55" i="1" a="1"/>
  <c r="LT55" i="1" s="1"/>
  <c r="LT56" i="1" s="1" a="1"/>
  <c r="LT56" i="1" s="1"/>
  <c r="LT53" i="1" a="1"/>
  <c r="LT53" i="1" s="1"/>
  <c r="LT54" i="1" s="1" a="1"/>
  <c r="LT54" i="1" s="1"/>
  <c r="LT51" i="1" a="1"/>
  <c r="LT51" i="1" s="1"/>
  <c r="LT52" i="1" s="1" a="1"/>
  <c r="LT52" i="1" s="1"/>
  <c r="KN55" i="1" a="1"/>
  <c r="KN55" i="1" s="1"/>
  <c r="KN56" i="1" s="1" a="1"/>
  <c r="KN56" i="1" s="1"/>
  <c r="KN53" i="1" a="1"/>
  <c r="KN53" i="1" s="1"/>
  <c r="KN54" i="1" s="1" a="1"/>
  <c r="KN54" i="1" s="1"/>
  <c r="KN51" i="1" a="1"/>
  <c r="KN51" i="1" s="1"/>
  <c r="KN52" i="1" s="1" a="1"/>
  <c r="KN52" i="1" s="1"/>
  <c r="JT51" i="1" a="1"/>
  <c r="JT51" i="1" s="1"/>
  <c r="JT52" i="1" s="1" a="1"/>
  <c r="JT52" i="1" s="1"/>
  <c r="JT53" i="1" a="1"/>
  <c r="JT53" i="1" s="1"/>
  <c r="JT54" i="1" s="1" a="1"/>
  <c r="JT54" i="1" s="1"/>
  <c r="JT55" i="1" a="1"/>
  <c r="JT55" i="1" s="1"/>
  <c r="JT56" i="1" s="1" a="1"/>
  <c r="JT56" i="1" s="1"/>
  <c r="MJ51" i="1" a="1"/>
  <c r="MJ51" i="1" s="1"/>
  <c r="MJ52" i="1" s="1" a="1"/>
  <c r="MJ52" i="1" s="1"/>
  <c r="MJ53" i="1" a="1"/>
  <c r="MJ53" i="1" s="1"/>
  <c r="MJ54" i="1" s="1" a="1"/>
  <c r="MJ54" i="1" s="1"/>
  <c r="MJ55" i="1" a="1"/>
  <c r="MJ55" i="1" s="1"/>
  <c r="MJ56" i="1" s="1" a="1"/>
  <c r="MJ56" i="1" s="1"/>
  <c r="KO53" i="1" a="1"/>
  <c r="KO53" i="1" s="1"/>
  <c r="KO54" i="1" s="1" a="1"/>
  <c r="KO54" i="1" s="1"/>
  <c r="KO51" i="1" a="1"/>
  <c r="KO51" i="1" s="1"/>
  <c r="KO52" i="1" s="1" a="1"/>
  <c r="KO52" i="1" s="1"/>
  <c r="KO55" i="1" a="1"/>
  <c r="KO55" i="1" s="1"/>
  <c r="KO56" i="1" s="1" a="1"/>
  <c r="KO56" i="1" s="1"/>
  <c r="KJ53" i="1" a="1"/>
  <c r="KJ53" i="1" s="1"/>
  <c r="KJ54" i="1" s="1" a="1"/>
  <c r="KJ54" i="1" s="1"/>
  <c r="KJ51" i="1" a="1"/>
  <c r="KJ51" i="1" s="1"/>
  <c r="KJ52" i="1" s="1" a="1"/>
  <c r="KJ52" i="1" s="1"/>
  <c r="KJ55" i="1" a="1"/>
  <c r="KJ55" i="1" s="1"/>
  <c r="KJ56" i="1" s="1" a="1"/>
  <c r="KJ56" i="1" s="1"/>
  <c r="KG53" i="1" a="1"/>
  <c r="KG53" i="1" s="1"/>
  <c r="KG54" i="1" s="1" a="1"/>
  <c r="KG54" i="1" s="1"/>
  <c r="KG55" i="1" a="1"/>
  <c r="KG55" i="1" s="1"/>
  <c r="KG56" i="1" s="1" a="1"/>
  <c r="KG56" i="1" s="1"/>
  <c r="KG51" i="1" a="1"/>
  <c r="KG51" i="1" s="1"/>
  <c r="KG52" i="1" s="1" a="1"/>
  <c r="KG52" i="1" s="1"/>
  <c r="KV55" i="1" a="1"/>
  <c r="KV55" i="1" s="1"/>
  <c r="KV56" i="1" s="1" a="1"/>
  <c r="KV56" i="1" s="1"/>
  <c r="KV53" i="1" a="1"/>
  <c r="KV53" i="1" s="1"/>
  <c r="KV54" i="1" s="1" a="1"/>
  <c r="KV54" i="1" s="1"/>
  <c r="KV51" i="1" a="1"/>
  <c r="KV51" i="1" s="1"/>
  <c r="KV52" i="1" s="1" a="1"/>
  <c r="KV52" i="1" s="1"/>
  <c r="KP51" i="1" a="1"/>
  <c r="KP51" i="1" s="1"/>
  <c r="KP52" i="1" s="1" a="1"/>
  <c r="KP52" i="1" s="1"/>
  <c r="KP55" i="1" a="1"/>
  <c r="KP55" i="1" s="1"/>
  <c r="KP56" i="1" s="1" a="1"/>
  <c r="KP56" i="1" s="1"/>
  <c r="KP53" i="1" a="1"/>
  <c r="KP53" i="1" s="1"/>
  <c r="KP54" i="1" s="1" a="1"/>
  <c r="KP54" i="1" s="1"/>
  <c r="LD51" i="1" a="1"/>
  <c r="LD51" i="1" s="1"/>
  <c r="LD52" i="1" s="1" a="1"/>
  <c r="LD52" i="1" s="1"/>
  <c r="LD53" i="1" a="1"/>
  <c r="LD53" i="1" s="1"/>
  <c r="LD54" i="1" s="1" a="1"/>
  <c r="LD54" i="1" s="1"/>
  <c r="LD55" i="1" a="1"/>
  <c r="LD55" i="1" s="1"/>
  <c r="LD56" i="1" s="1" a="1"/>
  <c r="LD56" i="1" s="1"/>
  <c r="LA51" i="1" a="1"/>
  <c r="LA51" i="1" s="1"/>
  <c r="LA52" i="1" s="1" a="1"/>
  <c r="LA52" i="1" s="1"/>
  <c r="LA53" i="1" a="1"/>
  <c r="LA53" i="1" s="1"/>
  <c r="LA54" i="1" s="1" a="1"/>
  <c r="LA54" i="1" s="1"/>
  <c r="LA55" i="1" a="1"/>
  <c r="LA55" i="1" s="1"/>
  <c r="LA56" i="1" s="1" a="1"/>
  <c r="LA56" i="1" s="1"/>
  <c r="LY51" i="1" a="1"/>
  <c r="LY51" i="1" s="1"/>
  <c r="LY52" i="1" s="1" a="1"/>
  <c r="LY52" i="1" s="1"/>
  <c r="LY55" i="1" a="1"/>
  <c r="LY55" i="1" s="1"/>
  <c r="LY56" i="1" s="1" a="1"/>
  <c r="LY56" i="1" s="1"/>
  <c r="LY53" i="1" a="1"/>
  <c r="LY53" i="1" s="1"/>
  <c r="LY54" i="1" s="1" a="1"/>
  <c r="LY54" i="1" s="1"/>
  <c r="LX51" i="1" a="1"/>
  <c r="LX51" i="1" s="1"/>
  <c r="LX52" i="1" s="1" a="1"/>
  <c r="LX52" i="1" s="1"/>
  <c r="LX55" i="1" a="1"/>
  <c r="LX55" i="1" s="1"/>
  <c r="LX56" i="1" s="1" a="1"/>
  <c r="LX56" i="1" s="1"/>
  <c r="LX53" i="1" a="1"/>
  <c r="LX53" i="1" s="1"/>
  <c r="LX54" i="1" s="1" a="1"/>
  <c r="LX54" i="1" s="1"/>
  <c r="LU51" i="1" a="1"/>
  <c r="LU51" i="1" s="1"/>
  <c r="LU52" i="1" s="1" a="1"/>
  <c r="LU52" i="1" s="1"/>
  <c r="LU53" i="1" a="1"/>
  <c r="LU53" i="1" s="1"/>
  <c r="LU54" i="1" s="1" a="1"/>
  <c r="LU54" i="1" s="1"/>
  <c r="LU55" i="1" a="1"/>
  <c r="LU55" i="1" s="1"/>
  <c r="LU56" i="1" s="1" a="1"/>
  <c r="LU56" i="1" s="1"/>
  <c r="LZ55" i="1" a="1"/>
  <c r="LZ55" i="1" s="1"/>
  <c r="LZ56" i="1" s="1" a="1"/>
  <c r="LZ56" i="1" s="1"/>
  <c r="LZ51" i="1" a="1"/>
  <c r="LZ51" i="1" s="1"/>
  <c r="LZ52" i="1" s="1" a="1"/>
  <c r="LZ52" i="1" s="1"/>
  <c r="LZ53" i="1" a="1"/>
  <c r="LZ53" i="1" s="1"/>
  <c r="LZ54" i="1" s="1" a="1"/>
  <c r="LZ54" i="1" s="1"/>
  <c r="MK53" i="1" a="1"/>
  <c r="MK53" i="1" s="1"/>
  <c r="MK54" i="1" s="1" a="1"/>
  <c r="MK54" i="1" s="1"/>
  <c r="MK51" i="1" a="1"/>
  <c r="MK51" i="1" s="1"/>
  <c r="MK52" i="1" s="1" a="1"/>
  <c r="MK52" i="1" s="1"/>
  <c r="MK55" i="1" a="1"/>
  <c r="MK55" i="1" s="1"/>
  <c r="MK56" i="1" s="1" a="1"/>
  <c r="MK56" i="1" s="1"/>
  <c r="KC51" i="1" a="1"/>
  <c r="KC51" i="1" s="1"/>
  <c r="KC52" i="1" s="1" a="1"/>
  <c r="KC52" i="1" s="1"/>
  <c r="KC55" i="1" a="1"/>
  <c r="KC55" i="1" s="1"/>
  <c r="KC56" i="1" s="1" a="1"/>
  <c r="KC56" i="1" s="1"/>
  <c r="KC53" i="1" a="1"/>
  <c r="KC53" i="1" s="1"/>
  <c r="KC54" i="1" s="1" a="1"/>
  <c r="KC54" i="1" s="1"/>
  <c r="KH51" i="1" a="1"/>
  <c r="KH51" i="1" s="1"/>
  <c r="KH52" i="1" s="1" a="1"/>
  <c r="KH52" i="1" s="1"/>
  <c r="KH53" i="1" a="1"/>
  <c r="KH53" i="1" s="1"/>
  <c r="KH54" i="1" s="1" a="1"/>
  <c r="KH54" i="1" s="1"/>
  <c r="KH55" i="1" a="1"/>
  <c r="KH55" i="1" s="1"/>
  <c r="KH56" i="1" s="1" a="1"/>
  <c r="KH56" i="1" s="1"/>
  <c r="DA53" i="1" a="1"/>
  <c r="DA53" i="1" s="1"/>
  <c r="DA54" i="1" s="1" a="1"/>
  <c r="DA54" i="1" s="1"/>
  <c r="MA55" i="1" a="1"/>
  <c r="MA55" i="1" s="1"/>
  <c r="MA56" i="1" s="1" a="1"/>
  <c r="MA56" i="1" s="1"/>
  <c r="MA51" i="1" a="1"/>
  <c r="MA51" i="1" s="1"/>
  <c r="MA52" i="1" s="1" a="1"/>
  <c r="MA52" i="1" s="1"/>
  <c r="MA53" i="1" a="1"/>
  <c r="MA53" i="1" s="1"/>
  <c r="MA54" i="1" s="1" a="1"/>
  <c r="MA54" i="1" s="1"/>
  <c r="MB51" i="1" a="1"/>
  <c r="MB51" i="1" s="1"/>
  <c r="MB52" i="1" s="1" a="1"/>
  <c r="MB52" i="1" s="1"/>
  <c r="MB55" i="1" a="1"/>
  <c r="MB55" i="1" s="1"/>
  <c r="MB56" i="1" s="1" a="1"/>
  <c r="MB56" i="1" s="1"/>
  <c r="MB53" i="1" a="1"/>
  <c r="MB53" i="1" s="1"/>
  <c r="MB54" i="1" s="1" a="1"/>
  <c r="MB54" i="1" s="1"/>
  <c r="KW55" i="1" a="1"/>
  <c r="KW55" i="1" s="1"/>
  <c r="KW56" i="1" s="1" a="1"/>
  <c r="KW56" i="1" s="1"/>
  <c r="KW51" i="1" a="1"/>
  <c r="KW51" i="1" s="1"/>
  <c r="KW52" i="1" s="1" a="1"/>
  <c r="KW52" i="1" s="1"/>
  <c r="KW53" i="1" a="1"/>
  <c r="KW53" i="1" s="1"/>
  <c r="KW54" i="1" s="1" a="1"/>
  <c r="KW54" i="1" s="1"/>
  <c r="LB53" i="1" a="1"/>
  <c r="LB53" i="1" s="1"/>
  <c r="LB54" i="1" s="1" a="1"/>
  <c r="LB54" i="1" s="1"/>
  <c r="LB55" i="1" a="1"/>
  <c r="LB55" i="1" s="1"/>
  <c r="LB56" i="1" s="1" a="1"/>
  <c r="LB56" i="1" s="1"/>
  <c r="LB51" i="1" a="1"/>
  <c r="LB51" i="1" s="1"/>
  <c r="LB52" i="1" s="1" a="1"/>
  <c r="LB52" i="1" s="1"/>
  <c r="MC51" i="1" a="1"/>
  <c r="MC51" i="1" s="1"/>
  <c r="MC52" i="1" s="1" a="1"/>
  <c r="MC52" i="1" s="1"/>
  <c r="MC55" i="1" a="1"/>
  <c r="MC55" i="1" s="1"/>
  <c r="MC56" i="1" s="1" a="1"/>
  <c r="MC56" i="1" s="1"/>
  <c r="MC53" i="1" a="1"/>
  <c r="MC53" i="1" s="1"/>
  <c r="MC54" i="1" s="1" a="1"/>
  <c r="MC54" i="1" s="1"/>
  <c r="KA51" i="1" a="1"/>
  <c r="KA51" i="1" s="1"/>
  <c r="KA52" i="1" s="1" a="1"/>
  <c r="KA52" i="1" s="1"/>
  <c r="KA55" i="1" a="1"/>
  <c r="KA55" i="1" s="1"/>
  <c r="KA56" i="1" s="1" a="1"/>
  <c r="KA56" i="1" s="1"/>
  <c r="KA53" i="1" a="1"/>
  <c r="KA53" i="1" s="1"/>
  <c r="KA54" i="1" s="1" a="1"/>
  <c r="KA54" i="1" s="1"/>
  <c r="LM51" i="1" a="1"/>
  <c r="LM51" i="1" s="1"/>
  <c r="LM52" i="1" s="1" a="1"/>
  <c r="LM52" i="1" s="1"/>
  <c r="LM53" i="1" a="1"/>
  <c r="LM53" i="1" s="1"/>
  <c r="LM54" i="1" s="1" a="1"/>
  <c r="LM54" i="1" s="1"/>
  <c r="LM55" i="1" a="1"/>
  <c r="LM55" i="1" s="1"/>
  <c r="LM56" i="1" s="1" a="1"/>
  <c r="LM56" i="1" s="1"/>
  <c r="MD51" i="1" a="1"/>
  <c r="MD51" i="1" s="1"/>
  <c r="MD52" i="1" s="1" a="1"/>
  <c r="MD52" i="1" s="1"/>
  <c r="MD53" i="1" a="1"/>
  <c r="MD53" i="1" s="1"/>
  <c r="MD54" i="1" s="1" a="1"/>
  <c r="MD54" i="1" s="1"/>
  <c r="MD55" i="1" a="1"/>
  <c r="MD55" i="1" s="1"/>
  <c r="MD56" i="1" s="1" a="1"/>
  <c r="MD56" i="1" s="1"/>
  <c r="KS53" i="1" a="1"/>
  <c r="KS53" i="1" s="1"/>
  <c r="KS54" i="1" s="1" a="1"/>
  <c r="KS54" i="1" s="1"/>
  <c r="KS55" i="1" a="1"/>
  <c r="KS55" i="1" s="1"/>
  <c r="KS56" i="1" s="1" a="1"/>
  <c r="KS56" i="1" s="1"/>
  <c r="KS51" i="1" a="1"/>
  <c r="KS51" i="1" s="1"/>
  <c r="KS52" i="1" s="1" a="1"/>
  <c r="KS52" i="1" s="1"/>
  <c r="LQ51" i="1" a="1"/>
  <c r="LQ51" i="1" s="1"/>
  <c r="LQ52" i="1" s="1" a="1"/>
  <c r="LQ52" i="1" s="1"/>
  <c r="LQ53" i="1" a="1"/>
  <c r="LQ53" i="1" s="1"/>
  <c r="LQ54" i="1" s="1" a="1"/>
  <c r="LQ54" i="1" s="1"/>
  <c r="LQ55" i="1" a="1"/>
  <c r="LQ55" i="1" s="1"/>
  <c r="LQ56" i="1" s="1" a="1"/>
  <c r="LQ56" i="1" s="1"/>
  <c r="LV55" i="1" a="1"/>
  <c r="LV55" i="1" s="1"/>
  <c r="LV56" i="1" s="1" a="1"/>
  <c r="LV56" i="1" s="1"/>
  <c r="LV53" i="1" a="1"/>
  <c r="LV53" i="1" s="1"/>
  <c r="LV54" i="1" s="1" a="1"/>
  <c r="LV54" i="1" s="1"/>
  <c r="LV51" i="1" a="1"/>
  <c r="LV51" i="1" s="1"/>
  <c r="LV52" i="1" s="1" a="1"/>
  <c r="LV52" i="1" s="1"/>
  <c r="KQ53" i="1" a="1"/>
  <c r="KQ53" i="1" s="1"/>
  <c r="KQ54" i="1" s="1" a="1"/>
  <c r="KQ54" i="1" s="1"/>
  <c r="KQ51" i="1" a="1"/>
  <c r="KQ51" i="1" s="1"/>
  <c r="KQ52" i="1" s="1" a="1"/>
  <c r="KQ52" i="1" s="1"/>
  <c r="KQ55" i="1" a="1"/>
  <c r="KQ55" i="1" s="1"/>
  <c r="KQ56" i="1" s="1" a="1"/>
  <c r="KQ56" i="1" s="1"/>
  <c r="MG55" i="1" a="1"/>
  <c r="MG55" i="1" s="1"/>
  <c r="MG56" i="1" s="1" a="1"/>
  <c r="MG56" i="1" s="1"/>
  <c r="MG53" i="1" a="1"/>
  <c r="MG53" i="1" s="1"/>
  <c r="MG54" i="1" s="1" a="1"/>
  <c r="MG54" i="1" s="1"/>
  <c r="MG51" i="1" a="1"/>
  <c r="MG51" i="1" s="1"/>
  <c r="MG52" i="1" s="1" a="1"/>
  <c r="MG52" i="1" s="1"/>
  <c r="ML53" i="1" a="1"/>
  <c r="ML53" i="1" s="1"/>
  <c r="ML54" i="1" s="1" a="1"/>
  <c r="ML54" i="1" s="1"/>
  <c r="ML55" i="1" a="1"/>
  <c r="ML55" i="1" s="1"/>
  <c r="ML56" i="1" s="1" a="1"/>
  <c r="ML56" i="1" s="1"/>
  <c r="ML51" i="1" a="1"/>
  <c r="ML51" i="1" s="1"/>
  <c r="ML52" i="1" s="1" a="1"/>
  <c r="ML52" i="1" s="1"/>
  <c r="ME51" i="1" a="1"/>
  <c r="ME51" i="1" s="1"/>
  <c r="ME52" i="1" s="1" a="1"/>
  <c r="ME52" i="1" s="1"/>
  <c r="ME55" i="1" a="1"/>
  <c r="ME55" i="1" s="1"/>
  <c r="ME56" i="1" s="1" a="1"/>
  <c r="ME56" i="1" s="1"/>
  <c r="ME53" i="1" a="1"/>
  <c r="ME53" i="1" s="1"/>
  <c r="ME54" i="1" s="1" a="1"/>
  <c r="ME54" i="1" s="1"/>
  <c r="JS55" i="1" a="1"/>
  <c r="JS55" i="1" s="1"/>
  <c r="JS56" i="1" s="1" a="1"/>
  <c r="JS56" i="1" s="1"/>
  <c r="JS51" i="1" a="1"/>
  <c r="JS51" i="1" s="1"/>
  <c r="JS52" i="1" s="1" a="1"/>
  <c r="JS52" i="1" s="1"/>
  <c r="JS53" i="1" a="1"/>
  <c r="JS53" i="1" s="1"/>
  <c r="JS54" i="1" s="1" a="1"/>
  <c r="JS54" i="1" s="1"/>
  <c r="KR51" i="1" a="1"/>
  <c r="KR51" i="1" s="1"/>
  <c r="KR52" i="1" s="1" a="1"/>
  <c r="KR52" i="1" s="1"/>
  <c r="KR55" i="1" a="1"/>
  <c r="KR55" i="1" s="1"/>
  <c r="KR56" i="1" s="1" a="1"/>
  <c r="KR56" i="1" s="1"/>
  <c r="KR53" i="1" a="1"/>
  <c r="KR53" i="1" s="1"/>
  <c r="KR54" i="1" s="1" a="1"/>
  <c r="KR54" i="1" s="1"/>
  <c r="KB53" i="1" a="1"/>
  <c r="KB53" i="1" s="1"/>
  <c r="KB54" i="1" s="1" a="1"/>
  <c r="KB54" i="1" s="1"/>
  <c r="KB55" i="1" a="1"/>
  <c r="KB55" i="1" s="1"/>
  <c r="KB56" i="1" s="1" a="1"/>
  <c r="KB56" i="1" s="1"/>
  <c r="KB51" i="1" a="1"/>
  <c r="KB51" i="1" s="1"/>
  <c r="KB52" i="1" s="1" a="1"/>
  <c r="KB52" i="1" s="1"/>
  <c r="KD51" i="1" a="1"/>
  <c r="KD51" i="1" s="1"/>
  <c r="KD52" i="1" s="1" a="1"/>
  <c r="KD52" i="1" s="1"/>
  <c r="KD53" i="1" a="1"/>
  <c r="KD53" i="1" s="1"/>
  <c r="KD54" i="1" s="1" a="1"/>
  <c r="KD54" i="1" s="1"/>
  <c r="KD55" i="1" a="1"/>
  <c r="KD55" i="1" s="1"/>
  <c r="KD56" i="1" s="1" a="1"/>
  <c r="KD56" i="1" s="1"/>
  <c r="KI55" i="1" a="1"/>
  <c r="KI55" i="1" s="1"/>
  <c r="KI56" i="1" s="1" a="1"/>
  <c r="KI56" i="1" s="1"/>
  <c r="KI53" i="1" a="1"/>
  <c r="KI53" i="1" s="1"/>
  <c r="KI54" i="1" s="1" a="1"/>
  <c r="KI54" i="1" s="1"/>
  <c r="KI51" i="1" a="1"/>
  <c r="KI51" i="1" s="1"/>
  <c r="KI52" i="1" s="1" a="1"/>
  <c r="KI52" i="1" s="1"/>
  <c r="MF55" i="1" a="1"/>
  <c r="MF55" i="1" s="1"/>
  <c r="MF56" i="1" s="1" a="1"/>
  <c r="MF56" i="1" s="1"/>
  <c r="MF51" i="1" a="1"/>
  <c r="MF51" i="1" s="1"/>
  <c r="MF52" i="1" s="1" a="1"/>
  <c r="MF52" i="1" s="1"/>
  <c r="MF53" i="1" a="1"/>
  <c r="MF53" i="1" s="1"/>
  <c r="MF54" i="1" s="1" a="1"/>
  <c r="MF54" i="1" s="1"/>
  <c r="KT53" i="1" a="1"/>
  <c r="KT53" i="1" s="1"/>
  <c r="KT54" i="1" s="1" a="1"/>
  <c r="KT54" i="1" s="1"/>
  <c r="KT55" i="1" a="1"/>
  <c r="KT55" i="1" s="1"/>
  <c r="KT56" i="1" s="1" a="1"/>
  <c r="KT56" i="1" s="1"/>
  <c r="KT51" i="1" a="1"/>
  <c r="KT51" i="1" s="1"/>
  <c r="KT52" i="1" s="1" a="1"/>
  <c r="KT52" i="1" s="1"/>
  <c r="DA51" i="1" a="1"/>
  <c r="DA51" i="1" s="1"/>
  <c r="DA52" i="1" s="1" a="1"/>
  <c r="DA52" i="1" s="1"/>
  <c r="LF53" i="1" a="1"/>
  <c r="LF53" i="1" s="1"/>
  <c r="LF54" i="1" s="1" a="1"/>
  <c r="LF54" i="1" s="1"/>
  <c r="LF55" i="1" a="1"/>
  <c r="LF55" i="1" s="1"/>
  <c r="LF56" i="1" s="1" a="1"/>
  <c r="LF56" i="1" s="1"/>
  <c r="LF51" i="1" a="1"/>
  <c r="LF51" i="1" s="1"/>
  <c r="LF52" i="1" s="1" a="1"/>
  <c r="LF52" i="1" s="1"/>
  <c r="KX53" i="1" a="1"/>
  <c r="KX53" i="1" s="1"/>
  <c r="KX54" i="1" s="1" a="1"/>
  <c r="KX54" i="1" s="1"/>
  <c r="KX55" i="1" a="1"/>
  <c r="KX55" i="1" s="1"/>
  <c r="KX56" i="1" s="1" a="1"/>
  <c r="KX56" i="1" s="1"/>
  <c r="KX51" i="1" a="1"/>
  <c r="KX51" i="1" s="1"/>
  <c r="KX52" i="1" s="1" a="1"/>
  <c r="KX52" i="1" s="1"/>
  <c r="LC51" i="1" a="1"/>
  <c r="LC51" i="1" s="1"/>
  <c r="LC52" i="1" s="1" a="1"/>
  <c r="LC52" i="1" s="1"/>
  <c r="LC53" i="1" a="1"/>
  <c r="LC53" i="1" s="1"/>
  <c r="LC54" i="1" s="1" a="1"/>
  <c r="LC54" i="1" s="1"/>
  <c r="LC55" i="1" a="1"/>
  <c r="LC55" i="1" s="1"/>
  <c r="LC56" i="1" s="1" a="1"/>
  <c r="LC56" i="1" s="1"/>
  <c r="LG55" i="1" a="1"/>
  <c r="LG55" i="1" s="1"/>
  <c r="LG56" i="1" s="1" a="1"/>
  <c r="LG56" i="1" s="1"/>
  <c r="LG53" i="1" a="1"/>
  <c r="LG53" i="1" s="1"/>
  <c r="LG54" i="1" s="1" a="1"/>
  <c r="LG54" i="1" s="1"/>
  <c r="LG51" i="1" a="1"/>
  <c r="LG51" i="1" s="1"/>
  <c r="LG52" i="1" s="1" a="1"/>
  <c r="LG52" i="1" s="1"/>
  <c r="LN53" i="1" a="1"/>
  <c r="LN53" i="1" s="1"/>
  <c r="LN54" i="1" s="1" a="1"/>
  <c r="LN54" i="1" s="1"/>
  <c r="LN51" i="1" a="1"/>
  <c r="LN51" i="1" s="1"/>
  <c r="LN52" i="1" s="1" a="1"/>
  <c r="LN52" i="1" s="1"/>
  <c r="LN55" i="1" a="1"/>
  <c r="LN55" i="1" s="1"/>
  <c r="LN56" i="1" s="1" a="1"/>
  <c r="LN56" i="1" s="1"/>
  <c r="LH53" i="1" a="1"/>
  <c r="LH53" i="1" s="1"/>
  <c r="LH54" i="1" s="1" a="1"/>
  <c r="LH54" i="1" s="1"/>
  <c r="LH51" i="1" a="1"/>
  <c r="LH51" i="1" s="1"/>
  <c r="LH52" i="1" s="1" a="1"/>
  <c r="LH52" i="1" s="1"/>
  <c r="LH55" i="1" a="1"/>
  <c r="LH55" i="1" s="1"/>
  <c r="LH56" i="1" s="1" a="1"/>
  <c r="LH56" i="1" s="1"/>
  <c r="KU55" i="1" a="1"/>
  <c r="KU55" i="1" s="1"/>
  <c r="KU56" i="1" s="1" a="1"/>
  <c r="KU56" i="1" s="1"/>
  <c r="KU53" i="1" a="1"/>
  <c r="KU53" i="1" s="1"/>
  <c r="KU54" i="1" s="1" a="1"/>
  <c r="KU54" i="1" s="1"/>
  <c r="KU51" i="1" a="1"/>
  <c r="KU51" i="1" s="1"/>
  <c r="KU52" i="1" s="1" a="1"/>
  <c r="KU52" i="1" s="1"/>
  <c r="LR53" i="1" a="1"/>
  <c r="LR53" i="1" s="1"/>
  <c r="LR54" i="1" s="1" a="1"/>
  <c r="LR54" i="1" s="1"/>
  <c r="LR51" i="1" a="1"/>
  <c r="LR51" i="1" s="1"/>
  <c r="LR52" i="1" s="1" a="1"/>
  <c r="LR52" i="1" s="1"/>
  <c r="LR55" i="1" a="1"/>
  <c r="LR55" i="1" s="1"/>
  <c r="LR56" i="1" s="1" a="1"/>
  <c r="LR56" i="1" s="1"/>
  <c r="LW55" i="1" a="1"/>
  <c r="LW55" i="1" s="1"/>
  <c r="LW56" i="1" s="1" a="1"/>
  <c r="LW56" i="1" s="1"/>
  <c r="LW53" i="1" a="1"/>
  <c r="LW53" i="1" s="1"/>
  <c r="LW54" i="1" s="1" a="1"/>
  <c r="LW54" i="1" s="1"/>
  <c r="LW51" i="1" a="1"/>
  <c r="LW51" i="1" s="1"/>
  <c r="LW52" i="1" s="1" a="1"/>
  <c r="LW52" i="1" s="1"/>
  <c r="MH55" i="1" a="1"/>
  <c r="MH55" i="1" s="1"/>
  <c r="MH56" i="1" s="1" a="1"/>
  <c r="MH56" i="1" s="1"/>
  <c r="MH51" i="1" a="1"/>
  <c r="MH51" i="1" s="1"/>
  <c r="MH52" i="1" s="1" a="1"/>
  <c r="MH52" i="1" s="1"/>
  <c r="MH53" i="1" a="1"/>
  <c r="MH53" i="1" s="1"/>
  <c r="MH54" i="1" s="1" a="1"/>
  <c r="MH54" i="1" s="1"/>
  <c r="C51" i="7"/>
  <c r="U51" i="7" s="1"/>
  <c r="ACX53" i="1" a="1"/>
  <c r="ACX53" i="1" s="1"/>
  <c r="ACX54" i="1" s="1" a="1"/>
  <c r="ACX54" i="1" s="1"/>
  <c r="ACX51" i="1" a="1"/>
  <c r="ACX51" i="1" s="1"/>
  <c r="ACX52" i="1" s="1" a="1"/>
  <c r="ACX52" i="1" s="1"/>
  <c r="ACX55" i="1" a="1"/>
  <c r="ACX55" i="1" s="1"/>
  <c r="ACX56" i="1" s="1" a="1"/>
  <c r="ACX56" i="1" s="1"/>
  <c r="ADY51" i="1" a="1"/>
  <c r="ADY51" i="1" s="1"/>
  <c r="ADY52" i="1" s="1" a="1"/>
  <c r="ADY52" i="1" s="1"/>
  <c r="ADY55" i="1" a="1"/>
  <c r="ADY55" i="1" s="1"/>
  <c r="ADY56" i="1" s="1" a="1"/>
  <c r="ADY56" i="1" s="1"/>
  <c r="ADY53" i="1" a="1"/>
  <c r="ADY53" i="1" s="1"/>
  <c r="ADY54" i="1" s="1" a="1"/>
  <c r="ADY54" i="1" s="1"/>
  <c r="AEC55" i="1" a="1"/>
  <c r="AEC55" i="1" s="1"/>
  <c r="AEC56" i="1" s="1" a="1"/>
  <c r="AEC56" i="1" s="1"/>
  <c r="AEC53" i="1" a="1"/>
  <c r="AEC53" i="1" s="1"/>
  <c r="AEC54" i="1" s="1" a="1"/>
  <c r="AEC54" i="1" s="1"/>
  <c r="AEC51" i="1" a="1"/>
  <c r="AEC51" i="1" s="1"/>
  <c r="AEC52" i="1" s="1" a="1"/>
  <c r="AEC52" i="1" s="1"/>
  <c r="ADZ51" i="1" a="1"/>
  <c r="ADZ51" i="1" s="1"/>
  <c r="ADZ52" i="1" s="1" a="1"/>
  <c r="ADZ52" i="1" s="1"/>
  <c r="ADZ55" i="1" a="1"/>
  <c r="ADZ55" i="1" s="1"/>
  <c r="ADZ56" i="1" s="1" a="1"/>
  <c r="ADZ56" i="1" s="1"/>
  <c r="ADZ53" i="1" a="1"/>
  <c r="ADZ53" i="1" s="1"/>
  <c r="ADZ54" i="1" s="1" a="1"/>
  <c r="ADZ54" i="1" s="1"/>
  <c r="ACV53" i="1" a="1"/>
  <c r="ACV53" i="1" s="1"/>
  <c r="ACV54" i="1" s="1" a="1"/>
  <c r="ACV54" i="1" s="1"/>
  <c r="ACV51" i="1" a="1"/>
  <c r="ACV51" i="1" s="1"/>
  <c r="ACV52" i="1" s="1" a="1"/>
  <c r="ACV52" i="1" s="1"/>
  <c r="ACV55" i="1" a="1"/>
  <c r="ACV55" i="1" s="1"/>
  <c r="ACV56" i="1" s="1" a="1"/>
  <c r="ACV56" i="1" s="1"/>
  <c r="ACY55" i="1" a="1"/>
  <c r="ACY55" i="1" s="1"/>
  <c r="ACY56" i="1" s="1" a="1"/>
  <c r="ACY56" i="1" s="1"/>
  <c r="ACY51" i="1" a="1"/>
  <c r="ACY51" i="1" s="1"/>
  <c r="ACY52" i="1" s="1" a="1"/>
  <c r="ACY52" i="1" s="1"/>
  <c r="ACY53" i="1" a="1"/>
  <c r="ACY53" i="1" s="1"/>
  <c r="ACY54" i="1" s="1" a="1"/>
  <c r="ACY54" i="1" s="1"/>
  <c r="AEB55" i="1" a="1"/>
  <c r="AEB55" i="1" s="1"/>
  <c r="AEB56" i="1" s="1" a="1"/>
  <c r="AEB56" i="1" s="1"/>
  <c r="AEB53" i="1" a="1"/>
  <c r="AEB53" i="1" s="1"/>
  <c r="AEB54" i="1" s="1" a="1"/>
  <c r="AEB54" i="1" s="1"/>
  <c r="AEB51" i="1" a="1"/>
  <c r="AEB51" i="1" s="1"/>
  <c r="AEB52" i="1" s="1" a="1"/>
  <c r="AEB52" i="1" s="1"/>
  <c r="AEA55" i="1" a="1"/>
  <c r="AEA55" i="1" s="1"/>
  <c r="AEA56" i="1" s="1" a="1"/>
  <c r="AEA56" i="1" s="1"/>
  <c r="AEA51" i="1" a="1"/>
  <c r="AEA51" i="1" s="1"/>
  <c r="AEA52" i="1" s="1" a="1"/>
  <c r="AEA52" i="1" s="1"/>
  <c r="AEA53" i="1" a="1"/>
  <c r="AEA53" i="1" s="1"/>
  <c r="AEA54" i="1" s="1" a="1"/>
  <c r="AEA54" i="1" s="1"/>
  <c r="AED53" i="1" a="1"/>
  <c r="AED53" i="1" s="1"/>
  <c r="AED54" i="1" s="1" a="1"/>
  <c r="AED54" i="1" s="1"/>
  <c r="AED55" i="1" a="1"/>
  <c r="AED55" i="1" s="1"/>
  <c r="AED56" i="1" s="1" a="1"/>
  <c r="AED56" i="1" s="1"/>
  <c r="AED51" i="1" a="1"/>
  <c r="AED51" i="1" s="1"/>
  <c r="AED52" i="1" s="1" a="1"/>
  <c r="AED52" i="1" s="1"/>
  <c r="ACQ53" i="1" a="1"/>
  <c r="ACQ53" i="1" s="1"/>
  <c r="ACQ54" i="1" s="1" a="1"/>
  <c r="ACQ54" i="1" s="1"/>
  <c r="ACQ55" i="1" a="1"/>
  <c r="ACQ55" i="1" s="1"/>
  <c r="ACQ56" i="1" s="1" a="1"/>
  <c r="ACQ56" i="1" s="1"/>
  <c r="ACQ51" i="1" a="1"/>
  <c r="ACQ51" i="1" s="1"/>
  <c r="ACQ52" i="1" s="1" a="1"/>
  <c r="ACQ52" i="1" s="1"/>
  <c r="ACZ53" i="1" a="1"/>
  <c r="ACZ53" i="1" s="1"/>
  <c r="ACZ54" i="1" s="1" a="1"/>
  <c r="ACZ54" i="1" s="1"/>
  <c r="ACZ51" i="1" a="1"/>
  <c r="ACZ51" i="1" s="1"/>
  <c r="ACZ52" i="1" s="1" a="1"/>
  <c r="ACZ52" i="1" s="1"/>
  <c r="ACZ55" i="1" a="1"/>
  <c r="ACZ55" i="1" s="1"/>
  <c r="ACZ56" i="1" s="1" a="1"/>
  <c r="ACZ56" i="1" s="1"/>
  <c r="ACS51" i="1" a="1"/>
  <c r="ACS51" i="1" s="1"/>
  <c r="ACS52" i="1" s="1" a="1"/>
  <c r="ACS52" i="1" s="1"/>
  <c r="ACS53" i="1" a="1"/>
  <c r="ACS53" i="1" s="1"/>
  <c r="ACS54" i="1" s="1" a="1"/>
  <c r="ACS54" i="1" s="1"/>
  <c r="ACS55" i="1" a="1"/>
  <c r="ACS55" i="1" s="1"/>
  <c r="ACS56" i="1" s="1" a="1"/>
  <c r="ACS56" i="1" s="1"/>
  <c r="AEE53" i="1" a="1"/>
  <c r="AEE53" i="1" s="1"/>
  <c r="AEE54" i="1" s="1" a="1"/>
  <c r="AEE54" i="1" s="1"/>
  <c r="AEE51" i="1" a="1"/>
  <c r="AEE51" i="1" s="1"/>
  <c r="AEE52" i="1" s="1" a="1"/>
  <c r="AEE52" i="1" s="1"/>
  <c r="AEE55" i="1" a="1"/>
  <c r="AEE55" i="1" s="1"/>
  <c r="AEE56" i="1" s="1" a="1"/>
  <c r="AEE56" i="1" s="1"/>
  <c r="ACU55" i="1" a="1"/>
  <c r="ACU55" i="1" s="1"/>
  <c r="ACU56" i="1" s="1" a="1"/>
  <c r="ACU56" i="1" s="1"/>
  <c r="ACU53" i="1" a="1"/>
  <c r="ACU53" i="1" s="1"/>
  <c r="ACU54" i="1" s="1" a="1"/>
  <c r="ACU54" i="1" s="1"/>
  <c r="ACU51" i="1" a="1"/>
  <c r="ACU51" i="1" s="1"/>
  <c r="ACU52" i="1" s="1" a="1"/>
  <c r="ACU52" i="1" s="1"/>
  <c r="ADA51" i="1" a="1"/>
  <c r="ADA51" i="1" s="1"/>
  <c r="ADA52" i="1" s="1" a="1"/>
  <c r="ADA52" i="1" s="1"/>
  <c r="ADA53" i="1" a="1"/>
  <c r="ADA53" i="1" s="1"/>
  <c r="ADA54" i="1" s="1" a="1"/>
  <c r="ADA54" i="1" s="1"/>
  <c r="ADA55" i="1" a="1"/>
  <c r="ADA55" i="1" s="1"/>
  <c r="ADA56" i="1" s="1" a="1"/>
  <c r="ADA56" i="1" s="1"/>
  <c r="ADQ55" i="1" a="1"/>
  <c r="ADQ55" i="1" s="1"/>
  <c r="ADQ56" i="1" s="1" a="1"/>
  <c r="ADQ56" i="1" s="1"/>
  <c r="ADQ51" i="1" a="1"/>
  <c r="ADQ51" i="1" s="1"/>
  <c r="ADQ52" i="1" s="1" a="1"/>
  <c r="ADQ52" i="1" s="1"/>
  <c r="ADQ53" i="1" a="1"/>
  <c r="ADQ53" i="1" s="1"/>
  <c r="ADQ54" i="1" s="1" a="1"/>
  <c r="ADQ54" i="1" s="1"/>
  <c r="AEF53" i="1" a="1"/>
  <c r="AEF53" i="1" s="1"/>
  <c r="AEF54" i="1" s="1" a="1"/>
  <c r="AEF54" i="1" s="1"/>
  <c r="AEF55" i="1" a="1"/>
  <c r="AEF55" i="1" s="1"/>
  <c r="AEF56" i="1" s="1" a="1"/>
  <c r="AEF56" i="1" s="1"/>
  <c r="AEF51" i="1" a="1"/>
  <c r="AEF51" i="1" s="1"/>
  <c r="AEF52" i="1" s="1" a="1"/>
  <c r="AEF52" i="1" s="1"/>
  <c r="ACW55" i="1" a="1"/>
  <c r="ACW55" i="1" s="1"/>
  <c r="ACW56" i="1" s="1" a="1"/>
  <c r="ACW56" i="1" s="1"/>
  <c r="ACW51" i="1" a="1"/>
  <c r="ACW51" i="1" s="1"/>
  <c r="ACW52" i="1" s="1" a="1"/>
  <c r="ACW52" i="1" s="1"/>
  <c r="ACW53" i="1" a="1"/>
  <c r="ACW53" i="1" s="1"/>
  <c r="ACW54" i="1" s="1" a="1"/>
  <c r="ACW54" i="1" s="1"/>
  <c r="ADB53" i="1" a="1"/>
  <c r="ADB53" i="1" s="1"/>
  <c r="ADB54" i="1" s="1" a="1"/>
  <c r="ADB54" i="1" s="1"/>
  <c r="ADB51" i="1" a="1"/>
  <c r="ADB51" i="1" s="1"/>
  <c r="ADB52" i="1" s="1" a="1"/>
  <c r="ADB52" i="1" s="1"/>
  <c r="ADB55" i="1" a="1"/>
  <c r="ADB55" i="1" s="1"/>
  <c r="ADB56" i="1" s="1" a="1"/>
  <c r="ADB56" i="1" s="1"/>
  <c r="ADX55" i="1" a="1"/>
  <c r="ADX55" i="1" s="1"/>
  <c r="ADX56" i="1" s="1" a="1"/>
  <c r="ADX56" i="1" s="1"/>
  <c r="ADX51" i="1" a="1"/>
  <c r="ADX51" i="1" s="1"/>
  <c r="ADX52" i="1" s="1" a="1"/>
  <c r="ADX52" i="1" s="1"/>
  <c r="ADX53" i="1" a="1"/>
  <c r="ADX53" i="1" s="1"/>
  <c r="ADX54" i="1" s="1" a="1"/>
  <c r="ADX54" i="1" s="1"/>
  <c r="ADG51" i="1" a="1"/>
  <c r="ADG51" i="1" s="1"/>
  <c r="ADG52" i="1" s="1" a="1"/>
  <c r="ADG52" i="1" s="1"/>
  <c r="ADG55" i="1" a="1"/>
  <c r="ADG55" i="1" s="1"/>
  <c r="ADG56" i="1" s="1" a="1"/>
  <c r="ADG56" i="1" s="1"/>
  <c r="ADG53" i="1" a="1"/>
  <c r="ADG53" i="1" s="1"/>
  <c r="ADG54" i="1" s="1" a="1"/>
  <c r="ADG54" i="1" s="1"/>
  <c r="ACM51" i="1" a="1"/>
  <c r="ACM51" i="1" s="1"/>
  <c r="ACM52" i="1" s="1" a="1"/>
  <c r="ACM52" i="1" s="1"/>
  <c r="ACM53" i="1" a="1"/>
  <c r="ACM53" i="1" s="1"/>
  <c r="ACM54" i="1" s="1" a="1"/>
  <c r="ACM54" i="1" s="1"/>
  <c r="ACM55" i="1" a="1"/>
  <c r="ACM55" i="1" s="1"/>
  <c r="ACM56" i="1" s="1" a="1"/>
  <c r="ACM56" i="1" s="1"/>
  <c r="AEG53" i="1" a="1"/>
  <c r="AEG53" i="1" s="1"/>
  <c r="AEG54" i="1" s="1" a="1"/>
  <c r="AEG54" i="1" s="1"/>
  <c r="AEG51" i="1" a="1"/>
  <c r="AEG51" i="1" s="1"/>
  <c r="AEG52" i="1" s="1" a="1"/>
  <c r="AEG52" i="1" s="1"/>
  <c r="AEG55" i="1" a="1"/>
  <c r="AEG55" i="1" s="1"/>
  <c r="AEG56" i="1" s="1" a="1"/>
  <c r="AEG56" i="1" s="1"/>
  <c r="ADC51" i="1" a="1"/>
  <c r="ADC51" i="1" s="1"/>
  <c r="ADC52" i="1" s="1" a="1"/>
  <c r="ADC52" i="1" s="1"/>
  <c r="ADC55" i="1" a="1"/>
  <c r="ADC55" i="1" s="1"/>
  <c r="ADC56" i="1" s="1" a="1"/>
  <c r="ADC56" i="1" s="1"/>
  <c r="ADC53" i="1" a="1"/>
  <c r="ADC53" i="1" s="1"/>
  <c r="ADC54" i="1" s="1" a="1"/>
  <c r="ADC54" i="1" s="1"/>
  <c r="ADH53" i="1" a="1"/>
  <c r="ADH53" i="1" s="1"/>
  <c r="ADH54" i="1" s="1" a="1"/>
  <c r="ADH54" i="1" s="1"/>
  <c r="ADH51" i="1" a="1"/>
  <c r="ADH51" i="1" s="1"/>
  <c r="ADH52" i="1" s="1" a="1"/>
  <c r="ADH52" i="1" s="1"/>
  <c r="ADH55" i="1" a="1"/>
  <c r="ADH55" i="1" s="1"/>
  <c r="ADH56" i="1" s="1" a="1"/>
  <c r="ADH56" i="1" s="1"/>
  <c r="ADS51" i="1" a="1"/>
  <c r="ADS51" i="1" s="1"/>
  <c r="ADS52" i="1" s="1" a="1"/>
  <c r="ADS52" i="1" s="1"/>
  <c r="ADS55" i="1" a="1"/>
  <c r="ADS55" i="1" s="1"/>
  <c r="ADS56" i="1" s="1" a="1"/>
  <c r="ADS56" i="1" s="1"/>
  <c r="ADS53" i="1" a="1"/>
  <c r="ADS53" i="1" s="1"/>
  <c r="ADS54" i="1" s="1" a="1"/>
  <c r="ADS54" i="1" s="1"/>
  <c r="ADI51" i="1" a="1"/>
  <c r="ADI51" i="1" s="1"/>
  <c r="ADI52" i="1" s="1" a="1"/>
  <c r="ADI52" i="1" s="1"/>
  <c r="ADI55" i="1" a="1"/>
  <c r="ADI55" i="1" s="1"/>
  <c r="ADI56" i="1" s="1" a="1"/>
  <c r="ADI56" i="1" s="1"/>
  <c r="ADI53" i="1" a="1"/>
  <c r="ADI53" i="1" s="1"/>
  <c r="ADI54" i="1" s="1" a="1"/>
  <c r="ADI54" i="1" s="1"/>
  <c r="AEI51" i="1" a="1"/>
  <c r="AEI51" i="1" s="1"/>
  <c r="AEI52" i="1" s="1" a="1"/>
  <c r="AEI52" i="1" s="1"/>
  <c r="AEI55" i="1" a="1"/>
  <c r="AEI55" i="1" s="1"/>
  <c r="AEI56" i="1" s="1" a="1"/>
  <c r="AEI56" i="1" s="1"/>
  <c r="AEI53" i="1" a="1"/>
  <c r="AEI53" i="1" s="1"/>
  <c r="AEI54" i="1" s="1" a="1"/>
  <c r="AEI54" i="1" s="1"/>
  <c r="AEH51" i="1" a="1"/>
  <c r="AEH51" i="1" s="1"/>
  <c r="AEH52" i="1" s="1" a="1"/>
  <c r="AEH52" i="1" s="1"/>
  <c r="AEH55" i="1" a="1"/>
  <c r="AEH55" i="1" s="1"/>
  <c r="AEH56" i="1" s="1" a="1"/>
  <c r="AEH56" i="1" s="1"/>
  <c r="AEH53" i="1" a="1"/>
  <c r="AEH53" i="1" s="1"/>
  <c r="AEH54" i="1" s="1" a="1"/>
  <c r="AEH54" i="1" s="1"/>
  <c r="ACN51" i="1" a="1"/>
  <c r="ACN51" i="1" s="1"/>
  <c r="ACN52" i="1" s="1" a="1"/>
  <c r="ACN52" i="1" s="1"/>
  <c r="ACN55" i="1" a="1"/>
  <c r="ACN55" i="1" s="1"/>
  <c r="ACN56" i="1" s="1" a="1"/>
  <c r="ACN56" i="1" s="1"/>
  <c r="ACN53" i="1" a="1"/>
  <c r="ACN53" i="1" s="1"/>
  <c r="ACN54" i="1" s="1" a="1"/>
  <c r="ACN54" i="1" s="1"/>
  <c r="ADJ55" i="1" a="1"/>
  <c r="ADJ55" i="1" s="1"/>
  <c r="ADJ56" i="1" s="1" a="1"/>
  <c r="ADJ56" i="1" s="1"/>
  <c r="ADJ53" i="1" a="1"/>
  <c r="ADJ53" i="1" s="1"/>
  <c r="ADJ54" i="1" s="1" a="1"/>
  <c r="ADJ54" i="1" s="1"/>
  <c r="ADJ51" i="1" a="1"/>
  <c r="ADJ51" i="1" s="1"/>
  <c r="ADJ52" i="1" s="1" a="1"/>
  <c r="ADJ52" i="1" s="1"/>
  <c r="ADD51" i="1" a="1"/>
  <c r="ADD51" i="1" s="1"/>
  <c r="ADD52" i="1" s="1" a="1"/>
  <c r="ADD52" i="1" s="1"/>
  <c r="ADD55" i="1" a="1"/>
  <c r="ADD55" i="1" s="1"/>
  <c r="ADD56" i="1" s="1" a="1"/>
  <c r="ADD56" i="1" s="1"/>
  <c r="ADD53" i="1" a="1"/>
  <c r="ADD53" i="1" s="1"/>
  <c r="ADD54" i="1" s="1" a="1"/>
  <c r="ADD54" i="1" s="1"/>
  <c r="AEM53" i="1" a="1"/>
  <c r="AEM53" i="1" s="1"/>
  <c r="AEM54" i="1" s="1" a="1"/>
  <c r="AEM54" i="1" s="1"/>
  <c r="AEM55" i="1" a="1"/>
  <c r="AEM55" i="1" s="1"/>
  <c r="AEM56" i="1" s="1" a="1"/>
  <c r="AEM56" i="1" s="1"/>
  <c r="AEM51" i="1" a="1"/>
  <c r="AEM51" i="1" s="1"/>
  <c r="AEM52" i="1" s="1" a="1"/>
  <c r="AEM52" i="1" s="1"/>
  <c r="ADT55" i="1" a="1"/>
  <c r="ADT55" i="1" s="1"/>
  <c r="ADT56" i="1" s="1" a="1"/>
  <c r="ADT56" i="1" s="1"/>
  <c r="ADT51" i="1" a="1"/>
  <c r="ADT51" i="1" s="1"/>
  <c r="ADT52" i="1" s="1" a="1"/>
  <c r="ADT52" i="1" s="1"/>
  <c r="ADT53" i="1" a="1"/>
  <c r="ADT53" i="1" s="1"/>
  <c r="ADT54" i="1" s="1" a="1"/>
  <c r="ADT54" i="1" s="1"/>
  <c r="ADK55" i="1" a="1"/>
  <c r="ADK55" i="1" s="1"/>
  <c r="ADK56" i="1" s="1" a="1"/>
  <c r="ADK56" i="1" s="1"/>
  <c r="ADK51" i="1" a="1"/>
  <c r="ADK51" i="1" s="1"/>
  <c r="ADK52" i="1" s="1" a="1"/>
  <c r="ADK52" i="1" s="1"/>
  <c r="ADK53" i="1" a="1"/>
  <c r="ADK53" i="1" s="1"/>
  <c r="ADK54" i="1" s="1" a="1"/>
  <c r="ADK54" i="1" s="1"/>
  <c r="AEJ55" i="1" a="1"/>
  <c r="AEJ55" i="1" s="1"/>
  <c r="AEJ56" i="1" s="1" a="1"/>
  <c r="AEJ56" i="1" s="1"/>
  <c r="AEJ51" i="1" a="1"/>
  <c r="AEJ51" i="1" s="1"/>
  <c r="AEJ52" i="1" s="1" a="1"/>
  <c r="AEJ52" i="1" s="1"/>
  <c r="AEJ53" i="1" a="1"/>
  <c r="AEJ53" i="1" s="1"/>
  <c r="AEJ54" i="1" s="1" a="1"/>
  <c r="AEJ54" i="1" s="1"/>
  <c r="ADL55" i="1" a="1"/>
  <c r="ADL55" i="1" s="1"/>
  <c r="ADL56" i="1" s="1" a="1"/>
  <c r="ADL56" i="1" s="1"/>
  <c r="ADL53" i="1" a="1"/>
  <c r="ADL53" i="1" s="1"/>
  <c r="ADL54" i="1" s="1" a="1"/>
  <c r="ADL54" i="1" s="1"/>
  <c r="ADL51" i="1" a="1"/>
  <c r="ADL51" i="1" s="1"/>
  <c r="ADL52" i="1" s="1" a="1"/>
  <c r="ADL52" i="1" s="1"/>
  <c r="ACO55" i="1" a="1"/>
  <c r="ACO55" i="1" s="1"/>
  <c r="ACO56" i="1" s="1" a="1"/>
  <c r="ACO56" i="1" s="1"/>
  <c r="ACO51" i="1" a="1"/>
  <c r="ACO51" i="1" s="1"/>
  <c r="ACO52" i="1" s="1" a="1"/>
  <c r="ACO52" i="1" s="1"/>
  <c r="ACO53" i="1" a="1"/>
  <c r="ACO53" i="1" s="1"/>
  <c r="ACO54" i="1" s="1" a="1"/>
  <c r="ACO54" i="1" s="1"/>
  <c r="ACH55" i="1" a="1"/>
  <c r="ACH55" i="1" s="1"/>
  <c r="ACH56" i="1" s="1" a="1"/>
  <c r="ACH56" i="1" s="1"/>
  <c r="ACH53" i="1" a="1"/>
  <c r="ACH53" i="1" s="1"/>
  <c r="ACH54" i="1" s="1" a="1"/>
  <c r="ACH54" i="1" s="1"/>
  <c r="ACH51" i="1" a="1"/>
  <c r="ACH51" i="1" s="1"/>
  <c r="ACH52" i="1" s="1" a="1"/>
  <c r="ACH52" i="1" s="1"/>
  <c r="ADE55" i="1" a="1"/>
  <c r="ADE55" i="1" s="1"/>
  <c r="ADE56" i="1" s="1" a="1"/>
  <c r="ADE56" i="1" s="1"/>
  <c r="ADE53" i="1" a="1"/>
  <c r="ADE53" i="1" s="1"/>
  <c r="ADE54" i="1" s="1" a="1"/>
  <c r="ADE54" i="1" s="1"/>
  <c r="ADE51" i="1" a="1"/>
  <c r="ADE51" i="1" s="1"/>
  <c r="ADE52" i="1" s="1" a="1"/>
  <c r="ADE52" i="1" s="1"/>
  <c r="ADM53" i="1" a="1"/>
  <c r="ADM53" i="1" s="1"/>
  <c r="ADM54" i="1" s="1" a="1"/>
  <c r="ADM54" i="1" s="1"/>
  <c r="ADM55" i="1" a="1"/>
  <c r="ADM55" i="1" s="1"/>
  <c r="ADM56" i="1" s="1" a="1"/>
  <c r="ADM56" i="1" s="1"/>
  <c r="ADM51" i="1" a="1"/>
  <c r="ADM51" i="1" s="1"/>
  <c r="ADM52" i="1" s="1" a="1"/>
  <c r="ADM52" i="1" s="1"/>
  <c r="ADU51" i="1" a="1"/>
  <c r="ADU51" i="1" s="1"/>
  <c r="ADU52" i="1" s="1" a="1"/>
  <c r="ADU52" i="1" s="1"/>
  <c r="ADU53" i="1" a="1"/>
  <c r="ADU53" i="1" s="1"/>
  <c r="ADU54" i="1" s="1" a="1"/>
  <c r="ADU54" i="1" s="1"/>
  <c r="ADU55" i="1" a="1"/>
  <c r="ADU55" i="1" s="1"/>
  <c r="ADU56" i="1" s="1" a="1"/>
  <c r="ADU56" i="1" s="1"/>
  <c r="ACI51" i="1" a="1"/>
  <c r="ACI51" i="1" s="1"/>
  <c r="ACI52" i="1" s="1" a="1"/>
  <c r="ACI52" i="1" s="1"/>
  <c r="ACI55" i="1" a="1"/>
  <c r="ACI55" i="1" s="1"/>
  <c r="ACI56" i="1" s="1" a="1"/>
  <c r="ACI56" i="1" s="1"/>
  <c r="ACI53" i="1" a="1"/>
  <c r="ACI53" i="1" s="1"/>
  <c r="ACI54" i="1" s="1" a="1"/>
  <c r="ACI54" i="1" s="1"/>
  <c r="AEK51" i="1" a="1"/>
  <c r="AEK51" i="1" s="1"/>
  <c r="AEK52" i="1" s="1" a="1"/>
  <c r="AEK52" i="1" s="1"/>
  <c r="AEK53" i="1" a="1"/>
  <c r="AEK53" i="1" s="1"/>
  <c r="AEK54" i="1" s="1" a="1"/>
  <c r="AEK54" i="1" s="1"/>
  <c r="AEK55" i="1" a="1"/>
  <c r="AEK55" i="1" s="1"/>
  <c r="AEK56" i="1" s="1" a="1"/>
  <c r="AEK56" i="1" s="1"/>
  <c r="ADN51" i="1" a="1"/>
  <c r="ADN51" i="1" s="1"/>
  <c r="ADN52" i="1" s="1" a="1"/>
  <c r="ADN52" i="1" s="1"/>
  <c r="ADN53" i="1" a="1"/>
  <c r="ADN53" i="1" s="1"/>
  <c r="ADN54" i="1" s="1" a="1"/>
  <c r="ADN54" i="1" s="1"/>
  <c r="ADN55" i="1" a="1"/>
  <c r="ADN55" i="1" s="1"/>
  <c r="ADN56" i="1" s="1" a="1"/>
  <c r="ADN56" i="1" s="1"/>
  <c r="ACP51" i="1" a="1"/>
  <c r="ACP51" i="1" s="1"/>
  <c r="ACP52" i="1" s="1" a="1"/>
  <c r="ACP52" i="1" s="1"/>
  <c r="ACP53" i="1" a="1"/>
  <c r="ACP53" i="1" s="1"/>
  <c r="ACP54" i="1" s="1" a="1"/>
  <c r="ACP54" i="1" s="1"/>
  <c r="ACP55" i="1" a="1"/>
  <c r="ACP55" i="1" s="1"/>
  <c r="ACP56" i="1" s="1" a="1"/>
  <c r="ACP56" i="1" s="1"/>
  <c r="ACJ55" i="1" a="1"/>
  <c r="ACJ55" i="1" s="1"/>
  <c r="ACJ56" i="1" s="1" a="1"/>
  <c r="ACJ56" i="1" s="1"/>
  <c r="ACJ53" i="1" a="1"/>
  <c r="ACJ53" i="1" s="1"/>
  <c r="ACJ54" i="1" s="1" a="1"/>
  <c r="ACJ54" i="1" s="1"/>
  <c r="ACJ51" i="1" a="1"/>
  <c r="ACJ51" i="1" s="1"/>
  <c r="ACJ52" i="1" s="1" a="1"/>
  <c r="ACJ52" i="1" s="1"/>
  <c r="ADF53" i="1" a="1"/>
  <c r="ADF53" i="1" s="1"/>
  <c r="ADF54" i="1" s="1" a="1"/>
  <c r="ADF54" i="1" s="1"/>
  <c r="ADF55" i="1" a="1"/>
  <c r="ADF55" i="1" s="1"/>
  <c r="ADF56" i="1" s="1" a="1"/>
  <c r="ADF56" i="1" s="1"/>
  <c r="ADF51" i="1" a="1"/>
  <c r="ADF51" i="1" s="1"/>
  <c r="ADF52" i="1" s="1" a="1"/>
  <c r="ADF52" i="1" s="1"/>
  <c r="ADO51" i="1" a="1"/>
  <c r="ADO51" i="1" s="1"/>
  <c r="ADO52" i="1" s="1" a="1"/>
  <c r="ADO52" i="1" s="1"/>
  <c r="ADO53" i="1" a="1"/>
  <c r="ADO53" i="1" s="1"/>
  <c r="ADO54" i="1" s="1" a="1"/>
  <c r="ADO54" i="1" s="1"/>
  <c r="ADO55" i="1" a="1"/>
  <c r="ADO55" i="1" s="1"/>
  <c r="ADO56" i="1" s="1" a="1"/>
  <c r="ADO56" i="1" s="1"/>
  <c r="ADV53" i="1" a="1"/>
  <c r="ADV53" i="1" s="1"/>
  <c r="ADV54" i="1" s="1" a="1"/>
  <c r="ADV54" i="1" s="1"/>
  <c r="ADV55" i="1" a="1"/>
  <c r="ADV55" i="1" s="1"/>
  <c r="ADV56" i="1" s="1" a="1"/>
  <c r="ADV56" i="1" s="1"/>
  <c r="ADV51" i="1" a="1"/>
  <c r="ADV51" i="1" s="1"/>
  <c r="ADV52" i="1" s="1" a="1"/>
  <c r="ADV52" i="1" s="1"/>
  <c r="ADP55" i="1" a="1"/>
  <c r="ADP55" i="1" s="1"/>
  <c r="ADP56" i="1" s="1" a="1"/>
  <c r="ADP56" i="1" s="1"/>
  <c r="ADP53" i="1" a="1"/>
  <c r="ADP53" i="1" s="1"/>
  <c r="ADP54" i="1" s="1" a="1"/>
  <c r="ADP54" i="1" s="1"/>
  <c r="ADP51" i="1" a="1"/>
  <c r="ADP51" i="1" s="1"/>
  <c r="ADP52" i="1" s="1" a="1"/>
  <c r="ADP52" i="1" s="1"/>
  <c r="AEL53" i="1" a="1"/>
  <c r="AEL53" i="1" s="1"/>
  <c r="AEL54" i="1" s="1" a="1"/>
  <c r="AEL54" i="1" s="1"/>
  <c r="AEL51" i="1" a="1"/>
  <c r="AEL51" i="1" s="1"/>
  <c r="AEL52" i="1" s="1" a="1"/>
  <c r="AEL52" i="1" s="1"/>
  <c r="AEL55" i="1" a="1"/>
  <c r="AEL55" i="1" s="1"/>
  <c r="AEL56" i="1" s="1" a="1"/>
  <c r="AEL56" i="1" s="1"/>
  <c r="ACK53" i="1" a="1"/>
  <c r="ACK53" i="1" s="1"/>
  <c r="ACK54" i="1" s="1" a="1"/>
  <c r="ACK54" i="1" s="1"/>
  <c r="ACK55" i="1" a="1"/>
  <c r="ACK55" i="1" s="1"/>
  <c r="ACK56" i="1" s="1" a="1"/>
  <c r="ACK56" i="1" s="1"/>
  <c r="ACK51" i="1" a="1"/>
  <c r="ACK51" i="1" s="1"/>
  <c r="ACK52" i="1" s="1" a="1"/>
  <c r="ACK52" i="1" s="1"/>
  <c r="ACL53" i="1" a="1"/>
  <c r="ACL53" i="1" s="1"/>
  <c r="ACL54" i="1" s="1" a="1"/>
  <c r="ACL54" i="1" s="1"/>
  <c r="ACL51" i="1" a="1"/>
  <c r="ACL51" i="1" s="1"/>
  <c r="ACL52" i="1" s="1" a="1"/>
  <c r="ACL52" i="1" s="1"/>
  <c r="ACL55" i="1" a="1"/>
  <c r="ACL55" i="1" s="1"/>
  <c r="ACL56" i="1" s="1" a="1"/>
  <c r="ACL56" i="1" s="1"/>
  <c r="ADR53" i="1" a="1"/>
  <c r="ADR53" i="1" s="1"/>
  <c r="ADR54" i="1" s="1" a="1"/>
  <c r="ADR54" i="1" s="1"/>
  <c r="ADR51" i="1" a="1"/>
  <c r="ADR51" i="1" s="1"/>
  <c r="ADR52" i="1" s="1" a="1"/>
  <c r="ADR52" i="1" s="1"/>
  <c r="ADR55" i="1" a="1"/>
  <c r="ADR55" i="1" s="1"/>
  <c r="ADR56" i="1" s="1" a="1"/>
  <c r="ADR56" i="1" s="1"/>
  <c r="ACR55" i="1" a="1"/>
  <c r="ACR55" i="1" s="1"/>
  <c r="ACR56" i="1" s="1" a="1"/>
  <c r="ACR56" i="1" s="1"/>
  <c r="ACR53" i="1" a="1"/>
  <c r="ACR53" i="1" s="1"/>
  <c r="ACR54" i="1" s="1" a="1"/>
  <c r="ACR54" i="1" s="1"/>
  <c r="ACR51" i="1" a="1"/>
  <c r="ACR51" i="1" s="1"/>
  <c r="ACR52" i="1" s="1" a="1"/>
  <c r="ACR52" i="1" s="1"/>
  <c r="ADW51" i="1" a="1"/>
  <c r="ADW51" i="1" s="1"/>
  <c r="ADW52" i="1" s="1" a="1"/>
  <c r="ADW52" i="1" s="1"/>
  <c r="ADW53" i="1" a="1"/>
  <c r="ADW53" i="1" s="1"/>
  <c r="ADW54" i="1" s="1" a="1"/>
  <c r="ADW54" i="1" s="1"/>
  <c r="ADW55" i="1" a="1"/>
  <c r="ADW55" i="1" s="1"/>
  <c r="ADW56" i="1" s="1" a="1"/>
  <c r="ADW56" i="1" s="1"/>
  <c r="ACT51" i="1" a="1"/>
  <c r="ACT51" i="1" s="1"/>
  <c r="ACT52" i="1" s="1" a="1"/>
  <c r="ACT52" i="1" s="1"/>
  <c r="ACT53" i="1" a="1"/>
  <c r="ACT53" i="1" s="1"/>
  <c r="ACT54" i="1" s="1" a="1"/>
  <c r="ACT54" i="1" s="1"/>
  <c r="ACT55" i="1" a="1"/>
  <c r="ACT55" i="1" s="1"/>
  <c r="ACT56" i="1" s="1" a="1"/>
  <c r="ACT56" i="1" s="1"/>
  <c r="ABH51" i="1" a="1"/>
  <c r="ABH51" i="1" s="1"/>
  <c r="ABH52" i="1" s="1" a="1"/>
  <c r="ABH52" i="1" s="1"/>
  <c r="ABH55" i="1" a="1"/>
  <c r="ABH55" i="1" s="1"/>
  <c r="ABH56" i="1" s="1" a="1"/>
  <c r="ABH56" i="1" s="1"/>
  <c r="ABH53" i="1" a="1"/>
  <c r="ABH53" i="1" s="1"/>
  <c r="ABH54" i="1" s="1" a="1"/>
  <c r="ABH54" i="1" s="1"/>
  <c r="ABM53" i="1" a="1"/>
  <c r="ABM53" i="1" s="1"/>
  <c r="ABM54" i="1" s="1" a="1"/>
  <c r="ABM54" i="1" s="1"/>
  <c r="ABM55" i="1" a="1"/>
  <c r="ABM55" i="1" s="1"/>
  <c r="ABM56" i="1" s="1" a="1"/>
  <c r="ABM56" i="1" s="1"/>
  <c r="ABM51" i="1" a="1"/>
  <c r="ABM51" i="1" s="1"/>
  <c r="ABM52" i="1" s="1" a="1"/>
  <c r="ABM52" i="1" s="1"/>
  <c r="ABN51" i="1" a="1"/>
  <c r="ABN51" i="1" s="1"/>
  <c r="ABN52" i="1" s="1" a="1"/>
  <c r="ABN52" i="1" s="1"/>
  <c r="ABN55" i="1" a="1"/>
  <c r="ABN55" i="1" s="1"/>
  <c r="ABN56" i="1" s="1" a="1"/>
  <c r="ABN56" i="1" s="1"/>
  <c r="ABN53" i="1" a="1"/>
  <c r="ABN53" i="1" s="1"/>
  <c r="ABN54" i="1" s="1" a="1"/>
  <c r="ABN54" i="1" s="1"/>
  <c r="ABO53" i="1" a="1"/>
  <c r="ABO53" i="1" s="1"/>
  <c r="ABO54" i="1" s="1" a="1"/>
  <c r="ABO54" i="1" s="1"/>
  <c r="ABO51" i="1" a="1"/>
  <c r="ABO51" i="1" s="1"/>
  <c r="ABO52" i="1" s="1" a="1"/>
  <c r="ABO52" i="1" s="1"/>
  <c r="ABO55" i="1" a="1"/>
  <c r="ABO55" i="1" s="1"/>
  <c r="ABO56" i="1" s="1" a="1"/>
  <c r="ABO56" i="1" s="1"/>
  <c r="ABP53" i="1" a="1"/>
  <c r="ABP53" i="1" s="1"/>
  <c r="ABP54" i="1" s="1" a="1"/>
  <c r="ABP54" i="1" s="1"/>
  <c r="ABP51" i="1" a="1"/>
  <c r="ABP51" i="1" s="1"/>
  <c r="ABP52" i="1" s="1" a="1"/>
  <c r="ABP52" i="1" s="1"/>
  <c r="ABP55" i="1" a="1"/>
  <c r="ABP55" i="1" s="1"/>
  <c r="ABP56" i="1" s="1" a="1"/>
  <c r="ABP56" i="1" s="1"/>
  <c r="ABQ55" i="1" a="1"/>
  <c r="ABQ55" i="1" s="1"/>
  <c r="ABQ56" i="1" s="1" a="1"/>
  <c r="ABQ56" i="1" s="1"/>
  <c r="ABQ51" i="1" a="1"/>
  <c r="ABQ51" i="1" s="1"/>
  <c r="ABQ52" i="1" s="1" a="1"/>
  <c r="ABQ52" i="1" s="1"/>
  <c r="ABQ53" i="1" a="1"/>
  <c r="ABQ53" i="1" s="1"/>
  <c r="ABQ54" i="1" s="1" a="1"/>
  <c r="ABQ54" i="1" s="1"/>
  <c r="ABR53" i="1" a="1"/>
  <c r="ABR53" i="1" s="1"/>
  <c r="ABR54" i="1" s="1" a="1"/>
  <c r="ABR54" i="1" s="1"/>
  <c r="ABR55" i="1" a="1"/>
  <c r="ABR55" i="1" s="1"/>
  <c r="ABR56" i="1" s="1" a="1"/>
  <c r="ABR56" i="1" s="1"/>
  <c r="ABR51" i="1" a="1"/>
  <c r="ABR51" i="1" s="1"/>
  <c r="ABR52" i="1" s="1" a="1"/>
  <c r="ABR52" i="1" s="1"/>
  <c r="ABS53" i="1" a="1"/>
  <c r="ABS53" i="1" s="1"/>
  <c r="ABS54" i="1" s="1" a="1"/>
  <c r="ABS54" i="1" s="1"/>
  <c r="ABS55" i="1" a="1"/>
  <c r="ABS55" i="1" s="1"/>
  <c r="ABS56" i="1" s="1" a="1"/>
  <c r="ABS56" i="1" s="1"/>
  <c r="ABS51" i="1" a="1"/>
  <c r="ABS51" i="1" s="1"/>
  <c r="ABS52" i="1" s="1" a="1"/>
  <c r="ABS52" i="1" s="1"/>
  <c r="ABV51" i="1" a="1"/>
  <c r="ABV51" i="1" s="1"/>
  <c r="ABV52" i="1" s="1" a="1"/>
  <c r="ABV52" i="1" s="1"/>
  <c r="ABV53" i="1" a="1"/>
  <c r="ABV53" i="1" s="1"/>
  <c r="ABV54" i="1" s="1" a="1"/>
  <c r="ABV54" i="1" s="1"/>
  <c r="ABV55" i="1" a="1"/>
  <c r="ABV55" i="1" s="1"/>
  <c r="ABV56" i="1" s="1" a="1"/>
  <c r="ABV56" i="1" s="1"/>
  <c r="ABW53" i="1" a="1"/>
  <c r="ABW53" i="1" s="1"/>
  <c r="ABW54" i="1" s="1" a="1"/>
  <c r="ABW54" i="1" s="1"/>
  <c r="ABW55" i="1" a="1"/>
  <c r="ABW55" i="1" s="1"/>
  <c r="ABW56" i="1" s="1" a="1"/>
  <c r="ABW56" i="1" s="1"/>
  <c r="ABW51" i="1" a="1"/>
  <c r="ABW51" i="1" s="1"/>
  <c r="ABW52" i="1" s="1" a="1"/>
  <c r="ABW52" i="1" s="1"/>
  <c r="ABX55" i="1" a="1"/>
  <c r="ABX55" i="1" s="1"/>
  <c r="ABX56" i="1" s="1" a="1"/>
  <c r="ABX56" i="1" s="1"/>
  <c r="ABX53" i="1" a="1"/>
  <c r="ABX53" i="1" s="1"/>
  <c r="ABX54" i="1" s="1" a="1"/>
  <c r="ABX54" i="1" s="1"/>
  <c r="ABX51" i="1" a="1"/>
  <c r="ABX51" i="1" s="1"/>
  <c r="ABX52" i="1" s="1" a="1"/>
  <c r="ABX52" i="1" s="1"/>
  <c r="ACC51" i="1" a="1"/>
  <c r="ACC51" i="1" s="1"/>
  <c r="ACC52" i="1" s="1" a="1"/>
  <c r="ACC52" i="1" s="1"/>
  <c r="ACC55" i="1" a="1"/>
  <c r="ACC55" i="1" s="1"/>
  <c r="ACC56" i="1" s="1" a="1"/>
  <c r="ACC56" i="1" s="1"/>
  <c r="ACC53" i="1" a="1"/>
  <c r="ACC53" i="1" s="1"/>
  <c r="ACC54" i="1" s="1" a="1"/>
  <c r="ACC54" i="1" s="1"/>
  <c r="ACD51" i="1" a="1"/>
  <c r="ACD51" i="1" s="1"/>
  <c r="ACD52" i="1" s="1" a="1"/>
  <c r="ACD52" i="1" s="1"/>
  <c r="ACD55" i="1" a="1"/>
  <c r="ACD55" i="1" s="1"/>
  <c r="ACD56" i="1" s="1" a="1"/>
  <c r="ACD56" i="1" s="1"/>
  <c r="ACD53" i="1" a="1"/>
  <c r="ACD53" i="1" s="1"/>
  <c r="ACD54" i="1" s="1" a="1"/>
  <c r="ACD54" i="1" s="1"/>
  <c r="ACE53" i="1" a="1"/>
  <c r="ACE53" i="1" s="1"/>
  <c r="ACE54" i="1" s="1" a="1"/>
  <c r="ACE54" i="1" s="1"/>
  <c r="ACE55" i="1" a="1"/>
  <c r="ACE55" i="1" s="1"/>
  <c r="ACE56" i="1" s="1" a="1"/>
  <c r="ACE56" i="1" s="1"/>
  <c r="ACE51" i="1" a="1"/>
  <c r="ACE51" i="1" s="1"/>
  <c r="ACE52" i="1" s="1" a="1"/>
  <c r="ACE52" i="1" s="1"/>
  <c r="ABF53" i="1" a="1"/>
  <c r="ABF53" i="1" s="1"/>
  <c r="ABF54" i="1" s="1" a="1"/>
  <c r="ABF54" i="1" s="1"/>
  <c r="ABF51" i="1" a="1"/>
  <c r="ABF51" i="1" s="1"/>
  <c r="ABF52" i="1" s="1" a="1"/>
  <c r="ABF52" i="1" s="1"/>
  <c r="ABF55" i="1" a="1"/>
  <c r="ABF55" i="1" s="1"/>
  <c r="ABF56" i="1" s="1" a="1"/>
  <c r="ABF56" i="1" s="1"/>
  <c r="ABG53" i="1" a="1"/>
  <c r="ABG53" i="1" s="1"/>
  <c r="ABG54" i="1" s="1" a="1"/>
  <c r="ABG54" i="1" s="1"/>
  <c r="ABG51" i="1" a="1"/>
  <c r="ABG51" i="1" s="1"/>
  <c r="ABG52" i="1" s="1" a="1"/>
  <c r="ABG52" i="1" s="1"/>
  <c r="ABG55" i="1" a="1"/>
  <c r="ABG55" i="1" s="1"/>
  <c r="ABG56" i="1" s="1" a="1"/>
  <c r="ABG56" i="1" s="1"/>
  <c r="ABI51" i="1" a="1"/>
  <c r="ABI51" i="1" s="1"/>
  <c r="ABI52" i="1" s="1" a="1"/>
  <c r="ABI52" i="1" s="1"/>
  <c r="ABI55" i="1" a="1"/>
  <c r="ABI55" i="1" s="1"/>
  <c r="ABI56" i="1" s="1" a="1"/>
  <c r="ABI56" i="1" s="1"/>
  <c r="ABI53" i="1" a="1"/>
  <c r="ABI53" i="1" s="1"/>
  <c r="ABI54" i="1" s="1" a="1"/>
  <c r="ABI54" i="1" s="1"/>
  <c r="ABY55" i="1" a="1"/>
  <c r="ABY55" i="1" s="1"/>
  <c r="ABY56" i="1" s="1" a="1"/>
  <c r="ABY56" i="1" s="1"/>
  <c r="ABY53" i="1" a="1"/>
  <c r="ABY53" i="1" s="1"/>
  <c r="ABY54" i="1" s="1" a="1"/>
  <c r="ABY54" i="1" s="1"/>
  <c r="ABY51" i="1" a="1"/>
  <c r="ABY51" i="1" s="1"/>
  <c r="ABY52" i="1" s="1" a="1"/>
  <c r="ABY52" i="1" s="1"/>
  <c r="ABJ55" i="1" a="1"/>
  <c r="ABJ55" i="1" s="1"/>
  <c r="ABJ56" i="1" s="1" a="1"/>
  <c r="ABJ56" i="1" s="1"/>
  <c r="ABJ53" i="1" a="1"/>
  <c r="ABJ53" i="1" s="1"/>
  <c r="ABJ54" i="1" s="1" a="1"/>
  <c r="ABJ54" i="1" s="1"/>
  <c r="ABJ51" i="1" a="1"/>
  <c r="ABJ51" i="1" s="1"/>
  <c r="ABJ52" i="1" s="1" a="1"/>
  <c r="ABJ52" i="1" s="1"/>
  <c r="ABZ55" i="1" a="1"/>
  <c r="ABZ55" i="1" s="1"/>
  <c r="ABZ56" i="1" s="1" a="1"/>
  <c r="ABZ56" i="1" s="1"/>
  <c r="ABZ53" i="1" a="1"/>
  <c r="ABZ53" i="1" s="1"/>
  <c r="ABZ54" i="1" s="1" a="1"/>
  <c r="ABZ54" i="1" s="1"/>
  <c r="ABZ51" i="1" a="1"/>
  <c r="ABZ51" i="1" s="1"/>
  <c r="ABZ52" i="1" s="1" a="1"/>
  <c r="ABZ52" i="1" s="1"/>
  <c r="ABK51" i="1" a="1"/>
  <c r="ABK51" i="1" s="1"/>
  <c r="ABK52" i="1" s="1" a="1"/>
  <c r="ABK52" i="1" s="1"/>
  <c r="ABK53" i="1" a="1"/>
  <c r="ABK53" i="1" s="1"/>
  <c r="ABK54" i="1" s="1" a="1"/>
  <c r="ABK54" i="1" s="1"/>
  <c r="ABK55" i="1" a="1"/>
  <c r="ABK55" i="1" s="1"/>
  <c r="ABK56" i="1" s="1" a="1"/>
  <c r="ABK56" i="1" s="1"/>
  <c r="ACA55" i="1" a="1"/>
  <c r="ACA55" i="1" s="1"/>
  <c r="ACA56" i="1" s="1" a="1"/>
  <c r="ACA56" i="1" s="1"/>
  <c r="ACA51" i="1" a="1"/>
  <c r="ACA51" i="1" s="1"/>
  <c r="ACA52" i="1" s="1" a="1"/>
  <c r="ACA52" i="1" s="1"/>
  <c r="ACA53" i="1" a="1"/>
  <c r="ACA53" i="1" s="1"/>
  <c r="ACA54" i="1" s="1" a="1"/>
  <c r="ACA54" i="1" s="1"/>
  <c r="ABL51" i="1" a="1"/>
  <c r="ABL51" i="1" s="1"/>
  <c r="ABL52" i="1" s="1" a="1"/>
  <c r="ABL52" i="1" s="1"/>
  <c r="ABL55" i="1" a="1"/>
  <c r="ABL55" i="1" s="1"/>
  <c r="ABL56" i="1" s="1" a="1"/>
  <c r="ABL56" i="1" s="1"/>
  <c r="ABL53" i="1" a="1"/>
  <c r="ABL53" i="1" s="1"/>
  <c r="ABL54" i="1" s="1" a="1"/>
  <c r="ABL54" i="1" s="1"/>
  <c r="ACB55" i="1" a="1"/>
  <c r="ACB55" i="1" s="1"/>
  <c r="ACB56" i="1" s="1" a="1"/>
  <c r="ACB56" i="1" s="1"/>
  <c r="ACB51" i="1" a="1"/>
  <c r="ACB51" i="1" s="1"/>
  <c r="ACB52" i="1" s="1" a="1"/>
  <c r="ACB52" i="1" s="1"/>
  <c r="ACB53" i="1" a="1"/>
  <c r="ACB53" i="1" s="1"/>
  <c r="ACB54" i="1" s="1" a="1"/>
  <c r="ACB54" i="1" s="1"/>
  <c r="ABD55" i="1" a="1"/>
  <c r="ABD55" i="1" s="1"/>
  <c r="ABD56" i="1" s="1" a="1"/>
  <c r="ABD56" i="1" s="1"/>
  <c r="ABD51" i="1" a="1"/>
  <c r="ABD51" i="1" s="1"/>
  <c r="ABD52" i="1" s="1" a="1"/>
  <c r="ABD52" i="1" s="1"/>
  <c r="ABD53" i="1" a="1"/>
  <c r="ABD53" i="1" s="1"/>
  <c r="ABD54" i="1" s="1" a="1"/>
  <c r="ABD54" i="1" s="1"/>
  <c r="ABT55" i="1" a="1"/>
  <c r="ABT55" i="1" s="1"/>
  <c r="ABT56" i="1" s="1" a="1"/>
  <c r="ABT56" i="1" s="1"/>
  <c r="ABT53" i="1" a="1"/>
  <c r="ABT53" i="1" s="1"/>
  <c r="ABT54" i="1" s="1" a="1"/>
  <c r="ABT54" i="1" s="1"/>
  <c r="ABT51" i="1" a="1"/>
  <c r="ABT51" i="1" s="1"/>
  <c r="ABT52" i="1" s="1" a="1"/>
  <c r="ABT52" i="1" s="1"/>
  <c r="ABE51" i="1" a="1"/>
  <c r="ABE51" i="1" s="1"/>
  <c r="ABE52" i="1" s="1" a="1"/>
  <c r="ABE52" i="1" s="1"/>
  <c r="ABE53" i="1" a="1"/>
  <c r="ABE53" i="1" s="1"/>
  <c r="ABE54" i="1" s="1" a="1"/>
  <c r="ABE54" i="1" s="1"/>
  <c r="ABE55" i="1" a="1"/>
  <c r="ABE55" i="1" s="1"/>
  <c r="ABE56" i="1" s="1" a="1"/>
  <c r="ABE56" i="1" s="1"/>
  <c r="ABU51" i="1" a="1"/>
  <c r="ABU51" i="1" s="1"/>
  <c r="ABU52" i="1" s="1" a="1"/>
  <c r="ABU52" i="1" s="1"/>
  <c r="ABU53" i="1" a="1"/>
  <c r="ABU53" i="1" s="1"/>
  <c r="ABU54" i="1" s="1" a="1"/>
  <c r="ABU54" i="1" s="1"/>
  <c r="ABU55" i="1" a="1"/>
  <c r="ABU55" i="1" s="1"/>
  <c r="ABU56" i="1" s="1" a="1"/>
  <c r="ABU56" i="1" s="1"/>
  <c r="VO50" i="1" a="1"/>
  <c r="VO50" i="1" s="1"/>
  <c r="VO55" i="1" s="1" a="1"/>
  <c r="VO55" i="1" s="1"/>
  <c r="VO56" i="1" s="1" a="1"/>
  <c r="VO56" i="1" s="1"/>
  <c r="WO50" i="1" a="1"/>
  <c r="WO50" i="1" s="1"/>
  <c r="WO51" i="1" s="1" a="1"/>
  <c r="WO51" i="1" s="1"/>
  <c r="WO52" i="1" s="1" a="1"/>
  <c r="WO52" i="1" s="1"/>
  <c r="ZT51" i="1" a="1"/>
  <c r="ZT51" i="1" s="1"/>
  <c r="ZT52" i="1" s="1" a="1"/>
  <c r="ZT52" i="1" s="1"/>
  <c r="ZT53" i="1" a="1"/>
  <c r="ZT53" i="1" s="1"/>
  <c r="ZT54" i="1" s="1" a="1"/>
  <c r="ZT54" i="1" s="1"/>
  <c r="XF53" i="1" a="1"/>
  <c r="XF53" i="1" s="1"/>
  <c r="XF54" i="1" s="1" a="1"/>
  <c r="XF54" i="1" s="1"/>
  <c r="GP53" i="1" a="1"/>
  <c r="GP53" i="1" s="1"/>
  <c r="GP54" i="1" s="1" a="1"/>
  <c r="GP54" i="1" s="1"/>
  <c r="GP55" i="1" a="1"/>
  <c r="GP55" i="1" s="1"/>
  <c r="GP56" i="1" s="1" a="1"/>
  <c r="GP56" i="1" s="1"/>
  <c r="CD55" i="1" a="1"/>
  <c r="CD55" i="1" s="1"/>
  <c r="CD56" i="1" s="1" a="1"/>
  <c r="CD56" i="1" s="1"/>
  <c r="CD53" i="1" a="1"/>
  <c r="CD53" i="1" s="1"/>
  <c r="CD54" i="1" s="1" a="1"/>
  <c r="CD54" i="1" s="1"/>
  <c r="CD51" i="1" a="1"/>
  <c r="CD51" i="1" s="1"/>
  <c r="CD52" i="1" s="1" a="1"/>
  <c r="CD52" i="1" s="1"/>
  <c r="GQ55" i="1" a="1"/>
  <c r="GQ55" i="1" s="1"/>
  <c r="GQ56" i="1" s="1" a="1"/>
  <c r="GQ56" i="1" s="1"/>
  <c r="GQ51" i="1" a="1"/>
  <c r="GQ51" i="1" s="1"/>
  <c r="GQ52" i="1" s="1" a="1"/>
  <c r="GQ52" i="1" s="1"/>
  <c r="GQ53" i="1" a="1"/>
  <c r="GQ53" i="1" s="1"/>
  <c r="GQ54" i="1" s="1" a="1"/>
  <c r="GQ54" i="1" s="1"/>
  <c r="YL55" i="1" a="1"/>
  <c r="YL55" i="1" s="1"/>
  <c r="YL56" i="1" s="1" a="1"/>
  <c r="YL56" i="1" s="1"/>
  <c r="YL53" i="1" a="1"/>
  <c r="YL53" i="1" s="1"/>
  <c r="YL54" i="1" s="1" a="1"/>
  <c r="YL54" i="1" s="1"/>
  <c r="GO51" i="1" a="1"/>
  <c r="GO51" i="1" s="1"/>
  <c r="GO52" i="1" s="1" a="1"/>
  <c r="GO52" i="1" s="1"/>
  <c r="GO55" i="1" a="1"/>
  <c r="GO55" i="1" s="1"/>
  <c r="GO56" i="1" s="1" a="1"/>
  <c r="GO56" i="1" s="1"/>
  <c r="GO53" i="1" a="1"/>
  <c r="GO53" i="1" s="1"/>
  <c r="GO54" i="1" s="1" a="1"/>
  <c r="GO54" i="1" s="1"/>
  <c r="YK53" i="1" a="1"/>
  <c r="YK53" i="1" s="1"/>
  <c r="YK54" i="1" s="1" a="1"/>
  <c r="YK54" i="1" s="1"/>
  <c r="YK51" i="1" a="1"/>
  <c r="YK51" i="1" s="1"/>
  <c r="YK52" i="1" s="1" a="1"/>
  <c r="YK52" i="1" s="1"/>
  <c r="YK55" i="1" a="1"/>
  <c r="YK55" i="1" s="1"/>
  <c r="YK56" i="1" s="1" a="1"/>
  <c r="YK56" i="1" s="1"/>
  <c r="YM53" i="1" a="1"/>
  <c r="YM53" i="1" s="1"/>
  <c r="YM54" i="1" s="1" a="1"/>
  <c r="YM54" i="1" s="1"/>
  <c r="YM51" i="1" a="1"/>
  <c r="YM51" i="1" s="1"/>
  <c r="YM52" i="1" s="1" a="1"/>
  <c r="YM52" i="1" s="1"/>
  <c r="YM55" i="1" a="1"/>
  <c r="YM55" i="1" s="1"/>
  <c r="YM56" i="1" s="1" a="1"/>
  <c r="YM56" i="1" s="1"/>
  <c r="YO53" i="1" a="1"/>
  <c r="YO53" i="1" s="1"/>
  <c r="YO54" i="1" s="1" a="1"/>
  <c r="YO54" i="1" s="1"/>
  <c r="YO51" i="1" a="1"/>
  <c r="YO51" i="1" s="1"/>
  <c r="YO52" i="1" s="1" a="1"/>
  <c r="YO52" i="1" s="1"/>
  <c r="YO55" i="1" a="1"/>
  <c r="YO55" i="1" s="1"/>
  <c r="YO56" i="1" s="1" a="1"/>
  <c r="YO56" i="1" s="1"/>
  <c r="YN53" i="1" a="1"/>
  <c r="YN53" i="1" s="1"/>
  <c r="YN54" i="1" s="1" a="1"/>
  <c r="YN54" i="1" s="1"/>
  <c r="YN51" i="1" a="1"/>
  <c r="YN51" i="1" s="1"/>
  <c r="YN52" i="1" s="1" a="1"/>
  <c r="YN52" i="1" s="1"/>
  <c r="YN55" i="1" a="1"/>
  <c r="YN55" i="1" s="1"/>
  <c r="YN56" i="1" s="1" a="1"/>
  <c r="YN56" i="1" s="1"/>
  <c r="XQ53" i="1" a="1"/>
  <c r="XQ53" i="1" s="1"/>
  <c r="XQ54" i="1" s="1" a="1"/>
  <c r="XQ54" i="1" s="1"/>
  <c r="WB55" i="1" a="1"/>
  <c r="WB55" i="1" s="1"/>
  <c r="WB56" i="1" s="1" a="1"/>
  <c r="WB56" i="1" s="1"/>
  <c r="WB51" i="1" a="1"/>
  <c r="WB51" i="1" s="1"/>
  <c r="WB52" i="1" s="1" a="1"/>
  <c r="WB52" i="1" s="1"/>
  <c r="XQ55" i="1" a="1"/>
  <c r="XQ55" i="1" s="1"/>
  <c r="XQ56" i="1" s="1" a="1"/>
  <c r="XQ56" i="1" s="1"/>
  <c r="VX51" i="1" a="1"/>
  <c r="VX51" i="1" s="1"/>
  <c r="VX52" i="1" s="1" a="1"/>
  <c r="VX52" i="1" s="1"/>
  <c r="VX55" i="1" a="1"/>
  <c r="VX55" i="1" s="1"/>
  <c r="VX56" i="1" s="1" a="1"/>
  <c r="VX56" i="1" s="1"/>
  <c r="WF55" i="1" a="1"/>
  <c r="WF55" i="1" s="1"/>
  <c r="WF56" i="1" s="1" a="1"/>
  <c r="WF56" i="1" s="1"/>
  <c r="WF51" i="1" a="1"/>
  <c r="WF51" i="1" s="1"/>
  <c r="WF52" i="1" s="1" a="1"/>
  <c r="WF52" i="1" s="1"/>
  <c r="WI51" i="1" a="1"/>
  <c r="WI51" i="1" s="1"/>
  <c r="WI52" i="1" s="1" a="1"/>
  <c r="WI52" i="1" s="1"/>
  <c r="WI55" i="1" a="1"/>
  <c r="WI55" i="1" s="1"/>
  <c r="WI56" i="1" s="1" a="1"/>
  <c r="WI56" i="1" s="1"/>
  <c r="BD57" i="7"/>
  <c r="AS57" i="7" s="1"/>
  <c r="AX57" i="7"/>
  <c r="AM57" i="7" s="1"/>
  <c r="WX55" i="1" a="1"/>
  <c r="WX55" i="1" s="1"/>
  <c r="WX56" i="1" s="1" a="1"/>
  <c r="WX56" i="1" s="1"/>
  <c r="WX53" i="1" a="1"/>
  <c r="WX53" i="1" s="1"/>
  <c r="WX54" i="1" s="1" a="1"/>
  <c r="WX54" i="1" s="1"/>
  <c r="WX51" i="1" a="1"/>
  <c r="WX51" i="1" s="1"/>
  <c r="WX52" i="1" s="1" a="1"/>
  <c r="WX52" i="1" s="1"/>
  <c r="WW55" i="1" a="1"/>
  <c r="WW55" i="1" s="1"/>
  <c r="WW56" i="1" s="1" a="1"/>
  <c r="WW56" i="1" s="1"/>
  <c r="WW53" i="1" a="1"/>
  <c r="WW53" i="1" s="1"/>
  <c r="WW54" i="1" s="1" a="1"/>
  <c r="WW54" i="1" s="1"/>
  <c r="WW51" i="1" a="1"/>
  <c r="WW51" i="1" s="1"/>
  <c r="WW52" i="1" s="1" a="1"/>
  <c r="WW52" i="1" s="1"/>
  <c r="GB55" i="1" a="1"/>
  <c r="GB55" i="1" s="1"/>
  <c r="GB56" i="1" s="1" a="1"/>
  <c r="GB56" i="1" s="1"/>
  <c r="GB53" i="1" a="1"/>
  <c r="GB53" i="1" s="1"/>
  <c r="GB54" i="1" s="1" a="1"/>
  <c r="GB54" i="1" s="1"/>
  <c r="WV51" i="1" a="1"/>
  <c r="WV51" i="1" s="1"/>
  <c r="WV52" i="1" s="1" a="1"/>
  <c r="WV52" i="1" s="1"/>
  <c r="WV55" i="1" a="1"/>
  <c r="WV55" i="1" s="1"/>
  <c r="WV56" i="1" s="1" a="1"/>
  <c r="WV56" i="1" s="1"/>
  <c r="WV53" i="1" a="1"/>
  <c r="WV53" i="1" s="1"/>
  <c r="WV54" i="1" s="1" a="1"/>
  <c r="WV54" i="1" s="1"/>
  <c r="XZ51" i="1" a="1"/>
  <c r="XZ51" i="1" s="1"/>
  <c r="XZ52" i="1" s="1" a="1"/>
  <c r="XZ52" i="1" s="1"/>
  <c r="XZ53" i="1" a="1"/>
  <c r="XZ53" i="1" s="1"/>
  <c r="XZ54" i="1" s="1" a="1"/>
  <c r="XZ54" i="1" s="1"/>
  <c r="XZ55" i="1" a="1"/>
  <c r="XZ55" i="1" s="1"/>
  <c r="XZ56" i="1" s="1" a="1"/>
  <c r="XZ56" i="1" s="1"/>
  <c r="BW51" i="1" a="1"/>
  <c r="BW51" i="1" s="1"/>
  <c r="BW52" i="1" s="1" a="1"/>
  <c r="BW52" i="1" s="1"/>
  <c r="BW55" i="1" a="1"/>
  <c r="BW55" i="1" s="1"/>
  <c r="BW56" i="1" s="1" a="1"/>
  <c r="BW56" i="1" s="1"/>
  <c r="BW53" i="1" a="1"/>
  <c r="BW53" i="1" s="1"/>
  <c r="BW54" i="1" s="1" a="1"/>
  <c r="BW54" i="1" s="1"/>
  <c r="BS55" i="1" a="1"/>
  <c r="BS55" i="1" s="1"/>
  <c r="BS56" i="1" s="1" a="1"/>
  <c r="BS56" i="1" s="1"/>
  <c r="BS53" i="1" a="1"/>
  <c r="BS53" i="1" s="1"/>
  <c r="BS54" i="1" s="1" a="1"/>
  <c r="BS54" i="1" s="1"/>
  <c r="BS51" i="1" a="1"/>
  <c r="BS51" i="1" s="1"/>
  <c r="BS52" i="1" s="1" a="1"/>
  <c r="BS52" i="1" s="1"/>
  <c r="HY55" i="1" a="1"/>
  <c r="HY55" i="1" s="1"/>
  <c r="HY56" i="1" s="1" a="1"/>
  <c r="HY56" i="1" s="1"/>
  <c r="HY51" i="1" a="1"/>
  <c r="HY51" i="1" s="1"/>
  <c r="HY52" i="1" s="1" a="1"/>
  <c r="HY52" i="1" s="1"/>
  <c r="HY53" i="1" a="1"/>
  <c r="HY53" i="1" s="1"/>
  <c r="HY54" i="1" s="1" a="1"/>
  <c r="HY54" i="1" s="1"/>
  <c r="XP55" i="1" a="1"/>
  <c r="XP55" i="1" s="1"/>
  <c r="XP56" i="1" s="1" a="1"/>
  <c r="XP56" i="1" s="1"/>
  <c r="XP53" i="1" a="1"/>
  <c r="XP53" i="1" s="1"/>
  <c r="XP54" i="1" s="1" a="1"/>
  <c r="XP54" i="1" s="1"/>
  <c r="XP51" i="1" a="1"/>
  <c r="XP51" i="1" s="1"/>
  <c r="XP52" i="1" s="1" a="1"/>
  <c r="XP52" i="1" s="1"/>
  <c r="WC55" i="1" a="1"/>
  <c r="WC55" i="1" s="1"/>
  <c r="WC56" i="1" s="1" a="1"/>
  <c r="WC56" i="1" s="1"/>
  <c r="WC53" i="1" a="1"/>
  <c r="WC53" i="1" s="1"/>
  <c r="WC54" i="1" s="1" a="1"/>
  <c r="WC54" i="1" s="1"/>
  <c r="WC51" i="1" a="1"/>
  <c r="WC51" i="1" s="1"/>
  <c r="WC52" i="1" s="1" a="1"/>
  <c r="WC52" i="1" s="1"/>
  <c r="WH53" i="1" a="1"/>
  <c r="WH53" i="1" s="1"/>
  <c r="WH54" i="1" s="1" a="1"/>
  <c r="WH54" i="1" s="1"/>
  <c r="WH51" i="1" a="1"/>
  <c r="WH51" i="1" s="1"/>
  <c r="WH52" i="1" s="1" a="1"/>
  <c r="WH52" i="1" s="1"/>
  <c r="WH55" i="1" a="1"/>
  <c r="WH55" i="1" s="1"/>
  <c r="WH56" i="1" s="1" a="1"/>
  <c r="WH56" i="1" s="1"/>
  <c r="ZY55" i="1" a="1"/>
  <c r="ZY55" i="1" s="1"/>
  <c r="ZY56" i="1" s="1" a="1"/>
  <c r="ZY56" i="1" s="1"/>
  <c r="ZY51" i="1" a="1"/>
  <c r="ZY51" i="1" s="1"/>
  <c r="ZY52" i="1" s="1" a="1"/>
  <c r="ZY52" i="1" s="1"/>
  <c r="ZY53" i="1" a="1"/>
  <c r="ZY53" i="1" s="1"/>
  <c r="ZY54" i="1" s="1" a="1"/>
  <c r="ZY54" i="1" s="1"/>
  <c r="YF55" i="1" a="1"/>
  <c r="YF55" i="1" s="1"/>
  <c r="YF56" i="1" s="1" a="1"/>
  <c r="YF56" i="1" s="1"/>
  <c r="YF53" i="1" a="1"/>
  <c r="YF53" i="1" s="1"/>
  <c r="YF54" i="1" s="1" a="1"/>
  <c r="YF54" i="1" s="1"/>
  <c r="YF51" i="1" a="1"/>
  <c r="YF51" i="1" s="1"/>
  <c r="YF52" i="1" s="1" a="1"/>
  <c r="YF52" i="1" s="1"/>
  <c r="YC51" i="1" a="1"/>
  <c r="YC51" i="1" s="1"/>
  <c r="YC52" i="1" s="1" a="1"/>
  <c r="YC52" i="1" s="1"/>
  <c r="YC53" i="1" a="1"/>
  <c r="YC53" i="1" s="1"/>
  <c r="YC54" i="1" s="1" a="1"/>
  <c r="YC54" i="1" s="1"/>
  <c r="YC55" i="1" a="1"/>
  <c r="YC55" i="1" s="1"/>
  <c r="YC56" i="1" s="1" a="1"/>
  <c r="YC56" i="1" s="1"/>
  <c r="VW55" i="1" a="1"/>
  <c r="VW55" i="1" s="1"/>
  <c r="VW56" i="1" s="1" a="1"/>
  <c r="VW56" i="1" s="1"/>
  <c r="VW53" i="1" a="1"/>
  <c r="VW53" i="1" s="1"/>
  <c r="VW54" i="1" s="1" a="1"/>
  <c r="VW54" i="1" s="1"/>
  <c r="VW51" i="1" a="1"/>
  <c r="VW51" i="1" s="1"/>
  <c r="VW52" i="1" s="1" a="1"/>
  <c r="VW52" i="1" s="1"/>
  <c r="HU53" i="1" a="1"/>
  <c r="HU53" i="1" s="1"/>
  <c r="HU54" i="1" s="1" a="1"/>
  <c r="HU54" i="1" s="1"/>
  <c r="HU51" i="1" a="1"/>
  <c r="HU51" i="1" s="1"/>
  <c r="HU52" i="1" s="1" a="1"/>
  <c r="HU52" i="1" s="1"/>
  <c r="HU55" i="1" a="1"/>
  <c r="HU55" i="1" s="1"/>
  <c r="HU56" i="1" s="1" a="1"/>
  <c r="HU56" i="1" s="1"/>
  <c r="WR53" i="1" a="1"/>
  <c r="WR53" i="1" s="1"/>
  <c r="WR54" i="1" s="1" a="1"/>
  <c r="WR54" i="1" s="1"/>
  <c r="WR55" i="1" a="1"/>
  <c r="WR55" i="1" s="1"/>
  <c r="WR56" i="1" s="1" a="1"/>
  <c r="WR56" i="1" s="1"/>
  <c r="WR51" i="1" a="1"/>
  <c r="WR51" i="1" s="1"/>
  <c r="WR52" i="1" s="1" a="1"/>
  <c r="WR52" i="1" s="1"/>
  <c r="ZV51" i="1" a="1"/>
  <c r="ZV51" i="1" s="1"/>
  <c r="ZV52" i="1" s="1" a="1"/>
  <c r="ZV52" i="1" s="1"/>
  <c r="ZV53" i="1" a="1"/>
  <c r="ZV53" i="1" s="1"/>
  <c r="ZV54" i="1" s="1" a="1"/>
  <c r="ZV54" i="1" s="1"/>
  <c r="ZV55" i="1" a="1"/>
  <c r="ZV55" i="1" s="1"/>
  <c r="ZV56" i="1" s="1" a="1"/>
  <c r="ZV56" i="1" s="1"/>
  <c r="BX53" i="1" a="1"/>
  <c r="BX53" i="1" s="1"/>
  <c r="BX54" i="1" s="1" a="1"/>
  <c r="BX54" i="1" s="1"/>
  <c r="BX55" i="1" a="1"/>
  <c r="BX55" i="1" s="1"/>
  <c r="BX56" i="1" s="1" a="1"/>
  <c r="BX56" i="1" s="1"/>
  <c r="BX51" i="1" a="1"/>
  <c r="BX51" i="1" s="1"/>
  <c r="BX52" i="1" s="1" a="1"/>
  <c r="BX52" i="1" s="1"/>
  <c r="YD51" i="1" a="1"/>
  <c r="YD51" i="1" s="1"/>
  <c r="YD52" i="1" s="1" a="1"/>
  <c r="YD52" i="1" s="1"/>
  <c r="YD53" i="1" a="1"/>
  <c r="YD53" i="1" s="1"/>
  <c r="YD54" i="1" s="1" a="1"/>
  <c r="YD54" i="1" s="1"/>
  <c r="YD55" i="1" a="1"/>
  <c r="YD55" i="1" s="1"/>
  <c r="YD56" i="1" s="1" a="1"/>
  <c r="YD56" i="1" s="1"/>
  <c r="BV53" i="1" a="1"/>
  <c r="BV53" i="1" s="1"/>
  <c r="BV54" i="1" s="1" a="1"/>
  <c r="BV54" i="1" s="1"/>
  <c r="BV55" i="1" a="1"/>
  <c r="BV55" i="1" s="1"/>
  <c r="BV56" i="1" s="1" a="1"/>
  <c r="BV56" i="1" s="1"/>
  <c r="BV51" i="1" a="1"/>
  <c r="BV51" i="1" s="1"/>
  <c r="BV52" i="1" s="1" a="1"/>
  <c r="BV52" i="1" s="1"/>
  <c r="AEN53" i="1" a="1"/>
  <c r="AEN53" i="1" s="1"/>
  <c r="AEN54" i="1" s="1" a="1"/>
  <c r="AEN54" i="1" s="1"/>
  <c r="AEN55" i="1" a="1"/>
  <c r="AEN55" i="1" s="1"/>
  <c r="AEN56" i="1" s="1" a="1"/>
  <c r="AEN56" i="1" s="1"/>
  <c r="AEN51" i="1" a="1"/>
  <c r="AEN51" i="1" s="1"/>
  <c r="AEN52" i="1" s="1" a="1"/>
  <c r="AEN52" i="1" s="1"/>
  <c r="WT53" i="1" a="1"/>
  <c r="WT53" i="1" s="1"/>
  <c r="WT54" i="1" s="1" a="1"/>
  <c r="WT54" i="1" s="1"/>
  <c r="WT51" i="1" a="1"/>
  <c r="WT51" i="1" s="1"/>
  <c r="WT52" i="1" s="1" a="1"/>
  <c r="WT52" i="1" s="1"/>
  <c r="WT55" i="1" a="1"/>
  <c r="WT55" i="1" s="1"/>
  <c r="WT56" i="1" s="1" a="1"/>
  <c r="WT56" i="1" s="1"/>
  <c r="BY51" i="1" a="1"/>
  <c r="BY51" i="1" s="1"/>
  <c r="BY52" i="1" s="1" a="1"/>
  <c r="BY52" i="1" s="1"/>
  <c r="BY53" i="1" a="1"/>
  <c r="BY53" i="1" s="1"/>
  <c r="BY54" i="1" s="1" a="1"/>
  <c r="BY54" i="1" s="1"/>
  <c r="BY55" i="1" a="1"/>
  <c r="BY55" i="1" s="1"/>
  <c r="BY56" i="1" s="1" a="1"/>
  <c r="BY56" i="1" s="1"/>
  <c r="BT55" i="1" a="1"/>
  <c r="BT55" i="1" s="1"/>
  <c r="BT56" i="1" s="1" a="1"/>
  <c r="BT56" i="1" s="1"/>
  <c r="BT53" i="1" a="1"/>
  <c r="BT53" i="1" s="1"/>
  <c r="BT54" i="1" s="1" a="1"/>
  <c r="BT54" i="1" s="1"/>
  <c r="BT51" i="1" a="1"/>
  <c r="BT51" i="1" s="1"/>
  <c r="BT52" i="1" s="1" a="1"/>
  <c r="BT52" i="1" s="1"/>
  <c r="VS55" i="1" a="1"/>
  <c r="VS55" i="1" s="1"/>
  <c r="VS56" i="1" s="1" a="1"/>
  <c r="VS56" i="1" s="1"/>
  <c r="VS53" i="1" a="1"/>
  <c r="VS53" i="1" s="1"/>
  <c r="VS54" i="1" s="1" a="1"/>
  <c r="VS54" i="1" s="1"/>
  <c r="VS51" i="1" a="1"/>
  <c r="VS51" i="1" s="1"/>
  <c r="VS52" i="1" s="1" a="1"/>
  <c r="VS52" i="1" s="1"/>
  <c r="ZX53" i="1" a="1"/>
  <c r="ZX53" i="1" s="1"/>
  <c r="ZX54" i="1" s="1" a="1"/>
  <c r="ZX54" i="1" s="1"/>
  <c r="ZX55" i="1" a="1"/>
  <c r="ZX55" i="1" s="1"/>
  <c r="ZX56" i="1" s="1" a="1"/>
  <c r="ZX56" i="1" s="1"/>
  <c r="ZX51" i="1" a="1"/>
  <c r="ZX51" i="1" s="1"/>
  <c r="ZX52" i="1" s="1" a="1"/>
  <c r="ZX52" i="1" s="1"/>
  <c r="VK51" i="1" a="1"/>
  <c r="VK51" i="1" s="1"/>
  <c r="VK52" i="1" s="1" a="1"/>
  <c r="VK52" i="1" s="1"/>
  <c r="VK53" i="1" a="1"/>
  <c r="VK53" i="1" s="1"/>
  <c r="VK54" i="1" s="1" a="1"/>
  <c r="VK54" i="1" s="1"/>
  <c r="VK55" i="1" a="1"/>
  <c r="VK55" i="1" s="1"/>
  <c r="VK56" i="1" s="1" a="1"/>
  <c r="VK56" i="1" s="1"/>
  <c r="YG53" i="1" a="1"/>
  <c r="YG53" i="1" s="1"/>
  <c r="YG54" i="1" s="1" a="1"/>
  <c r="YG54" i="1" s="1"/>
  <c r="YG55" i="1" a="1"/>
  <c r="YG55" i="1" s="1"/>
  <c r="YG56" i="1" s="1" a="1"/>
  <c r="YG56" i="1" s="1"/>
  <c r="YG51" i="1" a="1"/>
  <c r="YG51" i="1" s="1"/>
  <c r="YG52" i="1" s="1" a="1"/>
  <c r="YG52" i="1" s="1"/>
  <c r="YE53" i="1" a="1"/>
  <c r="YE53" i="1" s="1"/>
  <c r="YE54" i="1" s="1" a="1"/>
  <c r="YE54" i="1" s="1"/>
  <c r="YE55" i="1" a="1"/>
  <c r="YE55" i="1" s="1"/>
  <c r="YE56" i="1" s="1" a="1"/>
  <c r="YE56" i="1" s="1"/>
  <c r="YE51" i="1" a="1"/>
  <c r="YE51" i="1" s="1"/>
  <c r="YE52" i="1" s="1" a="1"/>
  <c r="YE52" i="1" s="1"/>
  <c r="VY53" i="1" a="1"/>
  <c r="VY53" i="1" s="1"/>
  <c r="VY54" i="1" s="1" a="1"/>
  <c r="VY54" i="1" s="1"/>
  <c r="VY51" i="1" a="1"/>
  <c r="VY51" i="1" s="1"/>
  <c r="VY52" i="1" s="1" a="1"/>
  <c r="VY52" i="1" s="1"/>
  <c r="VY55" i="1" a="1"/>
  <c r="VY55" i="1" s="1"/>
  <c r="VY56" i="1" s="1" a="1"/>
  <c r="VY56" i="1" s="1"/>
  <c r="HN51" i="1" a="1"/>
  <c r="HN51" i="1" s="1"/>
  <c r="HN52" i="1" s="1" a="1"/>
  <c r="HN52" i="1" s="1"/>
  <c r="HN55" i="1" a="1"/>
  <c r="HN55" i="1" s="1"/>
  <c r="HN56" i="1" s="1" a="1"/>
  <c r="HN56" i="1" s="1"/>
  <c r="HN53" i="1" a="1"/>
  <c r="HN53" i="1" s="1"/>
  <c r="HN54" i="1" s="1" a="1"/>
  <c r="HN54" i="1" s="1"/>
  <c r="XL53" i="1" a="1"/>
  <c r="XL53" i="1" s="1"/>
  <c r="XL54" i="1" s="1" a="1"/>
  <c r="XL54" i="1" s="1"/>
  <c r="XL51" i="1" a="1"/>
  <c r="XL51" i="1" s="1"/>
  <c r="XL52" i="1" s="1" a="1"/>
  <c r="XL52" i="1" s="1"/>
  <c r="XL55" i="1" a="1"/>
  <c r="XL55" i="1" s="1"/>
  <c r="XL56" i="1" s="1" a="1"/>
  <c r="XL56" i="1" s="1"/>
  <c r="XD53" i="1" a="1"/>
  <c r="XD53" i="1" s="1"/>
  <c r="XD54" i="1" s="1" a="1"/>
  <c r="XD54" i="1" s="1"/>
  <c r="XD51" i="1" a="1"/>
  <c r="XD51" i="1" s="1"/>
  <c r="XD52" i="1" s="1" a="1"/>
  <c r="XD52" i="1" s="1"/>
  <c r="XD55" i="1" a="1"/>
  <c r="XD55" i="1" s="1"/>
  <c r="XD56" i="1" s="1" a="1"/>
  <c r="XD56" i="1" s="1"/>
  <c r="BU53" i="1" a="1"/>
  <c r="BU53" i="1" s="1"/>
  <c r="BU54" i="1" s="1" a="1"/>
  <c r="BU54" i="1" s="1"/>
  <c r="BU51" i="1" a="1"/>
  <c r="BU51" i="1" s="1"/>
  <c r="BU52" i="1" s="1" a="1"/>
  <c r="BU52" i="1" s="1"/>
  <c r="BU55" i="1" a="1"/>
  <c r="BU55" i="1" s="1"/>
  <c r="BU56" i="1" s="1" a="1"/>
  <c r="BU56" i="1" s="1"/>
  <c r="WJ53" i="1" a="1"/>
  <c r="WJ53" i="1" s="1"/>
  <c r="WJ54" i="1" s="1" a="1"/>
  <c r="WJ54" i="1" s="1"/>
  <c r="WJ55" i="1" a="1"/>
  <c r="WJ55" i="1" s="1"/>
  <c r="WJ56" i="1" s="1" a="1"/>
  <c r="WJ56" i="1" s="1"/>
  <c r="WJ51" i="1" a="1"/>
  <c r="WJ51" i="1" s="1"/>
  <c r="WJ52" i="1" s="1" a="1"/>
  <c r="WJ52" i="1" s="1"/>
  <c r="YA51" i="1" a="1"/>
  <c r="YA51" i="1" s="1"/>
  <c r="YA52" i="1" s="1" a="1"/>
  <c r="YA52" i="1" s="1"/>
  <c r="YA53" i="1" a="1"/>
  <c r="YA53" i="1" s="1"/>
  <c r="YA54" i="1" s="1" a="1"/>
  <c r="YA54" i="1" s="1"/>
  <c r="YA55" i="1" a="1"/>
  <c r="YA55" i="1" s="1"/>
  <c r="YA56" i="1" s="1" a="1"/>
  <c r="YA56" i="1" s="1"/>
  <c r="XG53" i="1" a="1"/>
  <c r="XG53" i="1" s="1"/>
  <c r="XG54" i="1" s="1" a="1"/>
  <c r="XG54" i="1" s="1"/>
  <c r="XG51" i="1" a="1"/>
  <c r="XG51" i="1" s="1"/>
  <c r="XG52" i="1" s="1" a="1"/>
  <c r="XG52" i="1" s="1"/>
  <c r="XG55" i="1" a="1"/>
  <c r="XG55" i="1" s="1"/>
  <c r="XG56" i="1" s="1" a="1"/>
  <c r="XG56" i="1" s="1"/>
  <c r="CA53" i="1" a="1"/>
  <c r="CA53" i="1" s="1"/>
  <c r="CA54" i="1" s="1" a="1"/>
  <c r="CA54" i="1" s="1"/>
  <c r="CA55" i="1" a="1"/>
  <c r="CA55" i="1" s="1"/>
  <c r="CA56" i="1" s="1" a="1"/>
  <c r="CA56" i="1" s="1"/>
  <c r="CA51" i="1" a="1"/>
  <c r="CA51" i="1" s="1"/>
  <c r="CA52" i="1" s="1" a="1"/>
  <c r="CA52" i="1" s="1"/>
  <c r="XK55" i="1" a="1"/>
  <c r="XK55" i="1" s="1"/>
  <c r="XK56" i="1" s="1" a="1"/>
  <c r="XK56" i="1" s="1"/>
  <c r="XK53" i="1" a="1"/>
  <c r="XK53" i="1" s="1"/>
  <c r="XK54" i="1" s="1" a="1"/>
  <c r="XK54" i="1" s="1"/>
  <c r="XK51" i="1" a="1"/>
  <c r="XK51" i="1" s="1"/>
  <c r="XK52" i="1" s="1" a="1"/>
  <c r="XK52" i="1" s="1"/>
  <c r="HL51" i="1" a="1"/>
  <c r="HL51" i="1" s="1"/>
  <c r="HL52" i="1" s="1" a="1"/>
  <c r="HL52" i="1" s="1"/>
  <c r="HL55" i="1" a="1"/>
  <c r="HL55" i="1" s="1"/>
  <c r="HL56" i="1" s="1" a="1"/>
  <c r="HL56" i="1" s="1"/>
  <c r="HL53" i="1" a="1"/>
  <c r="HL53" i="1" s="1"/>
  <c r="HL54" i="1" s="1" a="1"/>
  <c r="HL54" i="1" s="1"/>
  <c r="CE51" i="1" a="1"/>
  <c r="CE51" i="1" s="1"/>
  <c r="CE52" i="1" s="1" a="1"/>
  <c r="CE52" i="1" s="1"/>
  <c r="CE53" i="1" a="1"/>
  <c r="CE53" i="1" s="1"/>
  <c r="CE54" i="1" s="1" a="1"/>
  <c r="CE54" i="1" s="1"/>
  <c r="CE55" i="1" a="1"/>
  <c r="CE55" i="1" s="1"/>
  <c r="CE56" i="1" s="1" a="1"/>
  <c r="CE56" i="1" s="1"/>
  <c r="ABC53" i="1" a="1"/>
  <c r="ABC53" i="1" s="1"/>
  <c r="ABC54" i="1" s="1" a="1"/>
  <c r="ABC54" i="1" s="1"/>
  <c r="ABC51" i="1" a="1"/>
  <c r="ABC51" i="1" s="1"/>
  <c r="ABC52" i="1" s="1" a="1"/>
  <c r="ABC52" i="1" s="1"/>
  <c r="ABC55" i="1" a="1"/>
  <c r="ABC55" i="1" s="1"/>
  <c r="ABC56" i="1" s="1" a="1"/>
  <c r="ABC56" i="1" s="1"/>
  <c r="XW55" i="1" a="1"/>
  <c r="XW55" i="1" s="1"/>
  <c r="XW56" i="1" s="1" a="1"/>
  <c r="XW56" i="1" s="1"/>
  <c r="XW53" i="1" a="1"/>
  <c r="XW53" i="1" s="1"/>
  <c r="XW54" i="1" s="1" a="1"/>
  <c r="XW54" i="1" s="1"/>
  <c r="XW51" i="1" a="1"/>
  <c r="XW51" i="1" s="1"/>
  <c r="XW52" i="1" s="1" a="1"/>
  <c r="XW52" i="1" s="1"/>
  <c r="XA53" i="1" a="1"/>
  <c r="XA53" i="1" s="1"/>
  <c r="XA54" i="1" s="1" a="1"/>
  <c r="XA54" i="1" s="1"/>
  <c r="XA51" i="1" a="1"/>
  <c r="XA51" i="1" s="1"/>
  <c r="XA52" i="1" s="1" a="1"/>
  <c r="XA52" i="1" s="1"/>
  <c r="XA55" i="1" a="1"/>
  <c r="XA55" i="1" s="1"/>
  <c r="XA56" i="1" s="1" a="1"/>
  <c r="XA56" i="1" s="1"/>
  <c r="CB53" i="1" a="1"/>
  <c r="CB53" i="1" s="1"/>
  <c r="CB54" i="1" s="1" a="1"/>
  <c r="CB54" i="1" s="1"/>
  <c r="CB55" i="1" a="1"/>
  <c r="CB55" i="1" s="1"/>
  <c r="CB56" i="1" s="1" a="1"/>
  <c r="CB56" i="1" s="1"/>
  <c r="CB51" i="1" a="1"/>
  <c r="CB51" i="1" s="1"/>
  <c r="CB52" i="1" s="1" a="1"/>
  <c r="CB52" i="1" s="1"/>
  <c r="WA55" i="1" a="1"/>
  <c r="WA55" i="1" s="1"/>
  <c r="WA56" i="1" s="1" a="1"/>
  <c r="WA56" i="1" s="1"/>
  <c r="WA53" i="1" a="1"/>
  <c r="WA53" i="1" s="1"/>
  <c r="WA54" i="1" s="1" a="1"/>
  <c r="WA54" i="1" s="1"/>
  <c r="WA51" i="1" a="1"/>
  <c r="WA51" i="1" s="1"/>
  <c r="WA52" i="1" s="1" a="1"/>
  <c r="WA52" i="1" s="1"/>
  <c r="VL51" i="1" a="1"/>
  <c r="VL51" i="1" s="1"/>
  <c r="VL52" i="1" s="1" a="1"/>
  <c r="VL52" i="1" s="1"/>
  <c r="VL55" i="1" a="1"/>
  <c r="VL55" i="1" s="1"/>
  <c r="VL56" i="1" s="1" a="1"/>
  <c r="VL56" i="1" s="1"/>
  <c r="VL53" i="1" a="1"/>
  <c r="VL53" i="1" s="1"/>
  <c r="VL54" i="1" s="1" a="1"/>
  <c r="VL54" i="1" s="1"/>
  <c r="WQ53" i="1" a="1"/>
  <c r="WQ53" i="1" s="1"/>
  <c r="WQ54" i="1" s="1" a="1"/>
  <c r="WQ54" i="1" s="1"/>
  <c r="WQ51" i="1" a="1"/>
  <c r="WQ51" i="1" s="1"/>
  <c r="WQ52" i="1" s="1" a="1"/>
  <c r="WQ52" i="1" s="1"/>
  <c r="WQ55" i="1" a="1"/>
  <c r="WQ55" i="1" s="1"/>
  <c r="WQ56" i="1" s="1" a="1"/>
  <c r="WQ56" i="1" s="1"/>
  <c r="DI55" i="1" a="1"/>
  <c r="DI55" i="1" s="1"/>
  <c r="DI56" i="1" s="1" a="1"/>
  <c r="DI56" i="1" s="1"/>
  <c r="DI53" i="1" a="1"/>
  <c r="DI53" i="1" s="1"/>
  <c r="DI54" i="1" s="1" a="1"/>
  <c r="DI54" i="1" s="1"/>
  <c r="DI51" i="1" a="1"/>
  <c r="DI51" i="1" s="1"/>
  <c r="DI52" i="1" s="1" a="1"/>
  <c r="DI52" i="1" s="1"/>
  <c r="DP53" i="1" a="1"/>
  <c r="DP53" i="1" s="1"/>
  <c r="DP54" i="1" s="1" a="1"/>
  <c r="DP54" i="1" s="1"/>
  <c r="DP51" i="1" a="1"/>
  <c r="DP51" i="1" s="1"/>
  <c r="DP52" i="1" s="1" a="1"/>
  <c r="DP52" i="1" s="1"/>
  <c r="DP55" i="1" a="1"/>
  <c r="DP55" i="1" s="1"/>
  <c r="DP56" i="1" s="1" a="1"/>
  <c r="DP56" i="1" s="1"/>
  <c r="VZ55" i="1" a="1"/>
  <c r="VZ55" i="1" s="1"/>
  <c r="VZ56" i="1" s="1" a="1"/>
  <c r="VZ56" i="1" s="1"/>
  <c r="VZ53" i="1" a="1"/>
  <c r="VZ53" i="1" s="1"/>
  <c r="VZ54" i="1" s="1" a="1"/>
  <c r="VZ54" i="1" s="1"/>
  <c r="VZ51" i="1" a="1"/>
  <c r="VZ51" i="1" s="1"/>
  <c r="VZ52" i="1" s="1" a="1"/>
  <c r="VZ52" i="1" s="1"/>
  <c r="HP53" i="1" a="1"/>
  <c r="HP53" i="1" s="1"/>
  <c r="HP54" i="1" s="1" a="1"/>
  <c r="HP54" i="1" s="1"/>
  <c r="HP51" i="1" a="1"/>
  <c r="HP51" i="1" s="1"/>
  <c r="HP52" i="1" s="1" a="1"/>
  <c r="HP52" i="1" s="1"/>
  <c r="HP55" i="1" a="1"/>
  <c r="HP55" i="1" s="1"/>
  <c r="HP56" i="1" s="1" a="1"/>
  <c r="HP56" i="1" s="1"/>
  <c r="WG55" i="1" a="1"/>
  <c r="WG55" i="1" s="1"/>
  <c r="WG56" i="1" s="1" a="1"/>
  <c r="WG56" i="1" s="1"/>
  <c r="WG53" i="1" a="1"/>
  <c r="WG53" i="1" s="1"/>
  <c r="WG54" i="1" s="1" a="1"/>
  <c r="WG54" i="1" s="1"/>
  <c r="WG51" i="1" a="1"/>
  <c r="WG51" i="1" s="1"/>
  <c r="WG52" i="1" s="1" a="1"/>
  <c r="WG52" i="1" s="1"/>
  <c r="GV55" i="1" a="1"/>
  <c r="GV55" i="1" s="1"/>
  <c r="GV56" i="1" s="1" a="1"/>
  <c r="GV56" i="1" s="1"/>
  <c r="GV51" i="1" a="1"/>
  <c r="GV51" i="1" s="1"/>
  <c r="GV52" i="1" s="1" a="1"/>
  <c r="GV52" i="1" s="1"/>
  <c r="GV53" i="1" a="1"/>
  <c r="GV53" i="1" s="1"/>
  <c r="GV54" i="1" s="1" a="1"/>
  <c r="GV54" i="1" s="1"/>
  <c r="DO51" i="1" a="1"/>
  <c r="DO51" i="1" s="1"/>
  <c r="DO52" i="1" s="1" a="1"/>
  <c r="DO52" i="1" s="1"/>
  <c r="DO53" i="1" a="1"/>
  <c r="DO53" i="1" s="1"/>
  <c r="DO54" i="1" s="1" a="1"/>
  <c r="DO54" i="1" s="1"/>
  <c r="DO55" i="1" a="1"/>
  <c r="DO55" i="1" s="1"/>
  <c r="DO56" i="1" s="1" a="1"/>
  <c r="DO56" i="1" s="1"/>
  <c r="IF55" i="1" a="1"/>
  <c r="IF55" i="1" s="1"/>
  <c r="IF56" i="1" s="1" a="1"/>
  <c r="IF56" i="1" s="1"/>
  <c r="IF53" i="1" a="1"/>
  <c r="IF53" i="1" s="1"/>
  <c r="IF54" i="1" s="1" a="1"/>
  <c r="IF54" i="1" s="1"/>
  <c r="IF51" i="1" a="1"/>
  <c r="IF51" i="1" s="1"/>
  <c r="IF52" i="1" s="1" a="1"/>
  <c r="IF52" i="1" s="1"/>
  <c r="IC53" i="1" a="1"/>
  <c r="IC53" i="1" s="1"/>
  <c r="IC54" i="1" s="1" a="1"/>
  <c r="IC54" i="1" s="1"/>
  <c r="IC55" i="1" a="1"/>
  <c r="IC55" i="1" s="1"/>
  <c r="IC56" i="1" s="1" a="1"/>
  <c r="IC56" i="1" s="1"/>
  <c r="IC51" i="1" a="1"/>
  <c r="IC51" i="1" s="1"/>
  <c r="IC52" i="1" s="1" a="1"/>
  <c r="IC52" i="1" s="1"/>
  <c r="DN51" i="1" a="1"/>
  <c r="DN51" i="1" s="1"/>
  <c r="DN52" i="1" s="1" a="1"/>
  <c r="DN52" i="1" s="1"/>
  <c r="DN53" i="1" a="1"/>
  <c r="DN53" i="1" s="1"/>
  <c r="DN54" i="1" s="1" a="1"/>
  <c r="DN54" i="1" s="1"/>
  <c r="DN55" i="1" a="1"/>
  <c r="DN55" i="1" s="1"/>
  <c r="DN56" i="1" s="1" a="1"/>
  <c r="DN56" i="1" s="1"/>
  <c r="ACG53" i="1" a="1"/>
  <c r="ACG53" i="1" s="1"/>
  <c r="ACG54" i="1" s="1" a="1"/>
  <c r="ACG54" i="1" s="1"/>
  <c r="ACG51" i="1" a="1"/>
  <c r="ACG51" i="1" s="1"/>
  <c r="ACG52" i="1" s="1" a="1"/>
  <c r="ACG52" i="1" s="1"/>
  <c r="ACG55" i="1" a="1"/>
  <c r="ACG55" i="1" s="1"/>
  <c r="ACG56" i="1" s="1" a="1"/>
  <c r="ACG56" i="1" s="1"/>
  <c r="DQ55" i="1" a="1"/>
  <c r="DQ55" i="1" s="1"/>
  <c r="DQ56" i="1" s="1" a="1"/>
  <c r="DQ56" i="1" s="1"/>
  <c r="DQ51" i="1" a="1"/>
  <c r="DQ51" i="1" s="1"/>
  <c r="DQ52" i="1" s="1" a="1"/>
  <c r="DQ52" i="1" s="1"/>
  <c r="DQ53" i="1" a="1"/>
  <c r="DQ53" i="1" s="1"/>
  <c r="DQ54" i="1" s="1" a="1"/>
  <c r="DQ54" i="1" s="1"/>
  <c r="AO55" i="1" a="1"/>
  <c r="AO55" i="1" s="1"/>
  <c r="AO56" i="1" s="1" a="1"/>
  <c r="AO56" i="1" s="1"/>
  <c r="AO51" i="1" a="1"/>
  <c r="AO51" i="1" s="1"/>
  <c r="AO52" i="1" s="1" a="1"/>
  <c r="AO52" i="1" s="1"/>
  <c r="AO53" i="1" a="1"/>
  <c r="AO53" i="1" s="1"/>
  <c r="AO54" i="1" s="1" a="1"/>
  <c r="AO54" i="1" s="1"/>
  <c r="VQ53" i="1" a="1"/>
  <c r="VQ53" i="1" s="1"/>
  <c r="VQ54" i="1" s="1" a="1"/>
  <c r="VQ54" i="1" s="1"/>
  <c r="VQ55" i="1" a="1"/>
  <c r="VQ55" i="1" s="1"/>
  <c r="VQ56" i="1" s="1" a="1"/>
  <c r="VQ56" i="1" s="1"/>
  <c r="VQ51" i="1" a="1"/>
  <c r="VQ51" i="1" s="1"/>
  <c r="VQ52" i="1" s="1" a="1"/>
  <c r="VQ52" i="1" s="1"/>
  <c r="VV51" i="1" a="1"/>
  <c r="VV51" i="1" s="1"/>
  <c r="VV52" i="1" s="1" a="1"/>
  <c r="VV52" i="1" s="1"/>
  <c r="VV55" i="1" a="1"/>
  <c r="VV55" i="1" s="1"/>
  <c r="VV56" i="1" s="1" a="1"/>
  <c r="VV56" i="1" s="1"/>
  <c r="VV53" i="1" a="1"/>
  <c r="VV53" i="1" s="1"/>
  <c r="VV54" i="1" s="1" a="1"/>
  <c r="VV54" i="1" s="1"/>
  <c r="EX51" i="1" a="1"/>
  <c r="EX51" i="1" s="1"/>
  <c r="EX53" i="1" a="1"/>
  <c r="EX53" i="1" s="1"/>
  <c r="EX55" i="1" a="1"/>
  <c r="EX55" i="1" s="1"/>
  <c r="HV51" i="1" a="1"/>
  <c r="HV51" i="1" s="1"/>
  <c r="HV52" i="1" s="1" a="1"/>
  <c r="HV52" i="1" s="1"/>
  <c r="HV53" i="1" a="1"/>
  <c r="HV53" i="1" s="1"/>
  <c r="HV54" i="1" s="1" a="1"/>
  <c r="HV54" i="1" s="1"/>
  <c r="HV55" i="1" a="1"/>
  <c r="HV55" i="1" s="1"/>
  <c r="HV56" i="1" s="1" a="1"/>
  <c r="HV56" i="1" s="1"/>
  <c r="IG53" i="1" a="1"/>
  <c r="IG53" i="1" s="1"/>
  <c r="IG54" i="1" s="1" a="1"/>
  <c r="IG54" i="1" s="1"/>
  <c r="IG51" i="1" a="1"/>
  <c r="IG51" i="1" s="1"/>
  <c r="IG52" i="1" s="1" a="1"/>
  <c r="IG52" i="1" s="1"/>
  <c r="IG55" i="1" a="1"/>
  <c r="IG55" i="1" s="1"/>
  <c r="IG56" i="1" s="1" a="1"/>
  <c r="IG56" i="1" s="1"/>
  <c r="AAH53" i="1" a="1"/>
  <c r="AAH53" i="1" s="1"/>
  <c r="AAH54" i="1" s="1" a="1"/>
  <c r="AAH54" i="1" s="1"/>
  <c r="AAH51" i="1" a="1"/>
  <c r="AAH51" i="1" s="1"/>
  <c r="AAH52" i="1" s="1" a="1"/>
  <c r="AAH52" i="1" s="1"/>
  <c r="AAH55" i="1" a="1"/>
  <c r="AAH55" i="1" s="1"/>
  <c r="AAH56" i="1" s="1" a="1"/>
  <c r="AAH56" i="1" s="1"/>
  <c r="FB53" i="1" a="1"/>
  <c r="FB53" i="1" s="1"/>
  <c r="FB54" i="1" s="1" a="1"/>
  <c r="FB54" i="1" s="1"/>
  <c r="FB55" i="1" a="1"/>
  <c r="FB55" i="1" s="1"/>
  <c r="FB56" i="1" s="1" a="1"/>
  <c r="FB56" i="1" s="1"/>
  <c r="FB51" i="1" a="1"/>
  <c r="FB51" i="1" s="1"/>
  <c r="FB52" i="1" s="1" a="1"/>
  <c r="FB52" i="1" s="1"/>
  <c r="WY51" i="1" a="1"/>
  <c r="WY51" i="1" s="1"/>
  <c r="WY52" i="1" s="1" a="1"/>
  <c r="WY52" i="1" s="1"/>
  <c r="WY53" i="1" a="1"/>
  <c r="WY53" i="1" s="1"/>
  <c r="WY54" i="1" s="1" a="1"/>
  <c r="WY54" i="1" s="1"/>
  <c r="WY55" i="1" a="1"/>
  <c r="WY55" i="1" s="1"/>
  <c r="WY56" i="1" s="1" a="1"/>
  <c r="WY56" i="1" s="1"/>
  <c r="VM53" i="1" a="1"/>
  <c r="VM53" i="1" s="1"/>
  <c r="VM54" i="1" s="1" a="1"/>
  <c r="VM54" i="1" s="1"/>
  <c r="VM51" i="1" a="1"/>
  <c r="VM51" i="1" s="1"/>
  <c r="VM52" i="1" s="1" a="1"/>
  <c r="VM52" i="1" s="1"/>
  <c r="VM55" i="1" a="1"/>
  <c r="VM55" i="1" s="1"/>
  <c r="VM56" i="1" s="1" a="1"/>
  <c r="VM56" i="1" s="1"/>
  <c r="WZ51" i="1" a="1"/>
  <c r="WZ51" i="1" s="1"/>
  <c r="WZ52" i="1" s="1" a="1"/>
  <c r="WZ52" i="1" s="1"/>
  <c r="WZ53" i="1" a="1"/>
  <c r="WZ53" i="1" s="1"/>
  <c r="WZ54" i="1" s="1" a="1"/>
  <c r="WZ54" i="1" s="1"/>
  <c r="WZ55" i="1" a="1"/>
  <c r="WZ55" i="1" s="1"/>
  <c r="WZ56" i="1" s="1" a="1"/>
  <c r="WZ56" i="1" s="1"/>
  <c r="HK51" i="1" a="1"/>
  <c r="HK51" i="1" s="1"/>
  <c r="HK52" i="1" s="1" a="1"/>
  <c r="HK52" i="1" s="1"/>
  <c r="HK55" i="1" a="1"/>
  <c r="HK55" i="1" s="1"/>
  <c r="HK56" i="1" s="1" a="1"/>
  <c r="HK56" i="1" s="1"/>
  <c r="HK53" i="1" a="1"/>
  <c r="HK53" i="1" s="1"/>
  <c r="HK54" i="1" s="1" a="1"/>
  <c r="HK54" i="1" s="1"/>
  <c r="AP55" i="1" a="1"/>
  <c r="AP55" i="1" s="1"/>
  <c r="AP56" i="1" s="1" a="1"/>
  <c r="AP56" i="1" s="1"/>
  <c r="AP51" i="1" a="1"/>
  <c r="AP51" i="1" s="1"/>
  <c r="AP52" i="1" s="1" a="1"/>
  <c r="AP52" i="1" s="1"/>
  <c r="AP53" i="1" a="1"/>
  <c r="AP53" i="1" s="1"/>
  <c r="AP54" i="1" s="1" a="1"/>
  <c r="AP54" i="1" s="1"/>
  <c r="GD53" i="1" a="1"/>
  <c r="GD53" i="1" s="1"/>
  <c r="GD54" i="1" s="1" a="1"/>
  <c r="GD54" i="1" s="1"/>
  <c r="GD55" i="1" a="1"/>
  <c r="GD55" i="1" s="1"/>
  <c r="GD56" i="1" s="1" a="1"/>
  <c r="GD56" i="1" s="1"/>
  <c r="GD51" i="1" a="1"/>
  <c r="GD51" i="1" s="1"/>
  <c r="GD52" i="1" s="1" a="1"/>
  <c r="GD52" i="1" s="1"/>
  <c r="HI55" i="1" a="1"/>
  <c r="HI55" i="1" s="1"/>
  <c r="HI56" i="1" s="1" a="1"/>
  <c r="HI56" i="1" s="1"/>
  <c r="HI53" i="1" a="1"/>
  <c r="HI53" i="1" s="1"/>
  <c r="HI54" i="1" s="1" a="1"/>
  <c r="HI54" i="1" s="1"/>
  <c r="HI51" i="1" a="1"/>
  <c r="HI51" i="1" s="1"/>
  <c r="HI52" i="1" s="1" a="1"/>
  <c r="HI52" i="1" s="1"/>
  <c r="WD51" i="1" a="1"/>
  <c r="WD51" i="1" s="1"/>
  <c r="WD52" i="1" s="1" a="1"/>
  <c r="WD52" i="1" s="1"/>
  <c r="WD55" i="1" a="1"/>
  <c r="WD55" i="1" s="1"/>
  <c r="WD56" i="1" s="1" a="1"/>
  <c r="WD56" i="1" s="1"/>
  <c r="WD53" i="1" a="1"/>
  <c r="WD53" i="1" s="1"/>
  <c r="WD54" i="1" s="1" a="1"/>
  <c r="WD54" i="1" s="1"/>
  <c r="HQ55" i="1" a="1"/>
  <c r="HQ55" i="1" s="1"/>
  <c r="HQ56" i="1" s="1" a="1"/>
  <c r="HQ56" i="1" s="1"/>
  <c r="HQ53" i="1" a="1"/>
  <c r="HQ53" i="1" s="1"/>
  <c r="HQ54" i="1" s="1" a="1"/>
  <c r="HQ54" i="1" s="1"/>
  <c r="HQ51" i="1" a="1"/>
  <c r="HQ51" i="1" s="1"/>
  <c r="HQ52" i="1" s="1" a="1"/>
  <c r="HQ52" i="1" s="1"/>
  <c r="YI55" i="1" a="1"/>
  <c r="YI55" i="1" s="1"/>
  <c r="YI56" i="1" s="1" a="1"/>
  <c r="YI56" i="1" s="1"/>
  <c r="YI53" i="1" a="1"/>
  <c r="YI53" i="1" s="1"/>
  <c r="YI54" i="1" s="1" a="1"/>
  <c r="YI54" i="1" s="1"/>
  <c r="YI51" i="1" a="1"/>
  <c r="YI51" i="1" s="1"/>
  <c r="YI52" i="1" s="1" a="1"/>
  <c r="YI52" i="1" s="1"/>
  <c r="EA51" i="1" a="1"/>
  <c r="EA51" i="1" s="1"/>
  <c r="EA52" i="1" s="1" a="1"/>
  <c r="EA52" i="1" s="1"/>
  <c r="EA53" i="1" a="1"/>
  <c r="EA53" i="1" s="1"/>
  <c r="EA54" i="1" s="1" a="1"/>
  <c r="EA54" i="1" s="1"/>
  <c r="EA55" i="1" a="1"/>
  <c r="EA55" i="1" s="1"/>
  <c r="EA56" i="1" s="1" a="1"/>
  <c r="EA56" i="1" s="1"/>
  <c r="VT51" i="1" a="1"/>
  <c r="VT51" i="1" s="1"/>
  <c r="VT52" i="1" s="1" a="1"/>
  <c r="VT52" i="1" s="1"/>
  <c r="VT53" i="1" a="1"/>
  <c r="VT53" i="1" s="1"/>
  <c r="VT54" i="1" s="1" a="1"/>
  <c r="VT54" i="1" s="1"/>
  <c r="VT55" i="1" a="1"/>
  <c r="VT55" i="1" s="1"/>
  <c r="VT56" i="1" s="1" a="1"/>
  <c r="VT56" i="1" s="1"/>
  <c r="ZU53" i="1" a="1"/>
  <c r="ZU53" i="1" s="1"/>
  <c r="ZU54" i="1" s="1" a="1"/>
  <c r="ZU54" i="1" s="1"/>
  <c r="ZU51" i="1" a="1"/>
  <c r="ZU51" i="1" s="1"/>
  <c r="ZU52" i="1" s="1" a="1"/>
  <c r="ZU52" i="1" s="1"/>
  <c r="ZU55" i="1" a="1"/>
  <c r="ZU55" i="1" s="1"/>
  <c r="ZU56" i="1" s="1" a="1"/>
  <c r="ZU56" i="1" s="1"/>
  <c r="IA53" i="1" a="1"/>
  <c r="IA53" i="1" s="1"/>
  <c r="IA54" i="1" s="1" a="1"/>
  <c r="IA54" i="1" s="1"/>
  <c r="IA51" i="1" a="1"/>
  <c r="IA51" i="1" s="1"/>
  <c r="IA52" i="1" s="1" a="1"/>
  <c r="IA52" i="1" s="1"/>
  <c r="IA55" i="1" a="1"/>
  <c r="IA55" i="1" s="1"/>
  <c r="IA56" i="1" s="1" a="1"/>
  <c r="IA56" i="1" s="1"/>
  <c r="XY53" i="1" a="1"/>
  <c r="XY53" i="1" s="1"/>
  <c r="XY54" i="1" s="1" a="1"/>
  <c r="XY54" i="1" s="1"/>
  <c r="XY55" i="1" a="1"/>
  <c r="XY55" i="1" s="1"/>
  <c r="XY56" i="1" s="1" a="1"/>
  <c r="XY56" i="1" s="1"/>
  <c r="XY51" i="1" a="1"/>
  <c r="XY51" i="1" s="1"/>
  <c r="XY52" i="1" s="1" a="1"/>
  <c r="XY52" i="1" s="1"/>
  <c r="XM53" i="1" a="1"/>
  <c r="XM53" i="1" s="1"/>
  <c r="XM54" i="1" s="1" a="1"/>
  <c r="XM54" i="1" s="1"/>
  <c r="XM51" i="1" a="1"/>
  <c r="XM51" i="1" s="1"/>
  <c r="XM52" i="1" s="1" a="1"/>
  <c r="XM52" i="1" s="1"/>
  <c r="XM55" i="1" a="1"/>
  <c r="XM55" i="1" s="1"/>
  <c r="XM56" i="1" s="1" a="1"/>
  <c r="XM56" i="1" s="1"/>
  <c r="DK53" i="1" a="1"/>
  <c r="DK53" i="1" s="1"/>
  <c r="DK54" i="1" s="1" a="1"/>
  <c r="DK54" i="1" s="1"/>
  <c r="DK51" i="1" a="1"/>
  <c r="DK51" i="1" s="1"/>
  <c r="DK52" i="1" s="1" a="1"/>
  <c r="DK52" i="1" s="1"/>
  <c r="DK55" i="1" a="1"/>
  <c r="DK55" i="1" s="1"/>
  <c r="DK56" i="1" s="1" a="1"/>
  <c r="DK56" i="1" s="1"/>
  <c r="GE53" i="1" a="1"/>
  <c r="GE53" i="1" s="1"/>
  <c r="GE54" i="1" s="1" a="1"/>
  <c r="GE54" i="1" s="1"/>
  <c r="GE55" i="1" a="1"/>
  <c r="GE55" i="1" s="1"/>
  <c r="GE56" i="1" s="1" a="1"/>
  <c r="GE56" i="1" s="1"/>
  <c r="GE51" i="1" a="1"/>
  <c r="GE51" i="1" s="1"/>
  <c r="GE52" i="1" s="1" a="1"/>
  <c r="GE52" i="1" s="1"/>
  <c r="VU55" i="1" a="1"/>
  <c r="VU55" i="1" s="1"/>
  <c r="VU56" i="1" s="1" a="1"/>
  <c r="VU56" i="1" s="1"/>
  <c r="VU53" i="1" a="1"/>
  <c r="VU53" i="1" s="1"/>
  <c r="VU54" i="1" s="1" a="1"/>
  <c r="VU54" i="1" s="1"/>
  <c r="VU51" i="1" a="1"/>
  <c r="VU51" i="1" s="1"/>
  <c r="VU52" i="1" s="1" a="1"/>
  <c r="VU52" i="1" s="1"/>
  <c r="XC53" i="1" a="1"/>
  <c r="XC53" i="1" s="1"/>
  <c r="XC54" i="1" s="1" a="1"/>
  <c r="XC54" i="1" s="1"/>
  <c r="XC51" i="1" a="1"/>
  <c r="XC51" i="1" s="1"/>
  <c r="XC52" i="1" s="1" a="1"/>
  <c r="XC52" i="1" s="1"/>
  <c r="XC55" i="1" a="1"/>
  <c r="XC55" i="1" s="1"/>
  <c r="XC56" i="1" s="1" a="1"/>
  <c r="XC56" i="1" s="1"/>
  <c r="WU53" i="1" a="1"/>
  <c r="WU53" i="1" s="1"/>
  <c r="WU54" i="1" s="1" a="1"/>
  <c r="WU54" i="1" s="1"/>
  <c r="WU51" i="1" a="1"/>
  <c r="WU51" i="1" s="1"/>
  <c r="WU52" i="1" s="1" a="1"/>
  <c r="WU52" i="1" s="1"/>
  <c r="WU55" i="1" a="1"/>
  <c r="WU55" i="1" s="1"/>
  <c r="WU56" i="1" s="1" a="1"/>
  <c r="WU56" i="1" s="1"/>
  <c r="HO51" i="1" a="1"/>
  <c r="HO51" i="1" s="1"/>
  <c r="HO52" i="1" s="1" a="1"/>
  <c r="HO52" i="1" s="1"/>
  <c r="HO53" i="1" a="1"/>
  <c r="HO53" i="1" s="1"/>
  <c r="HO54" i="1" s="1" a="1"/>
  <c r="HO54" i="1" s="1"/>
  <c r="HO55" i="1" a="1"/>
  <c r="HO55" i="1" s="1"/>
  <c r="HO56" i="1" s="1" a="1"/>
  <c r="HO56" i="1" s="1"/>
  <c r="FC53" i="1" a="1"/>
  <c r="FC53" i="1" s="1"/>
  <c r="FC54" i="1" s="1" a="1"/>
  <c r="FC54" i="1" s="1"/>
  <c r="FC55" i="1" a="1"/>
  <c r="FC55" i="1" s="1"/>
  <c r="FC56" i="1" s="1" a="1"/>
  <c r="FC56" i="1" s="1"/>
  <c r="FC51" i="1" a="1"/>
  <c r="FC51" i="1" s="1"/>
  <c r="FC52" i="1" s="1" a="1"/>
  <c r="FC52" i="1" s="1"/>
  <c r="HJ55" i="1" a="1"/>
  <c r="HJ55" i="1" s="1"/>
  <c r="HJ56" i="1" s="1" a="1"/>
  <c r="HJ56" i="1" s="1"/>
  <c r="HJ53" i="1" a="1"/>
  <c r="HJ53" i="1" s="1"/>
  <c r="HJ54" i="1" s="1" a="1"/>
  <c r="HJ54" i="1" s="1"/>
  <c r="HJ51" i="1" a="1"/>
  <c r="HJ51" i="1" s="1"/>
  <c r="HJ52" i="1" s="1" a="1"/>
  <c r="HJ52" i="1" s="1"/>
  <c r="GS53" i="1" a="1"/>
  <c r="GS53" i="1" s="1"/>
  <c r="GS54" i="1" s="1" a="1"/>
  <c r="GS54" i="1" s="1"/>
  <c r="GS51" i="1" a="1"/>
  <c r="GS51" i="1" s="1"/>
  <c r="GS52" i="1" s="1" a="1"/>
  <c r="GS52" i="1" s="1"/>
  <c r="GS55" i="1" a="1"/>
  <c r="GS55" i="1" s="1"/>
  <c r="GS56" i="1" s="1" a="1"/>
  <c r="GS56" i="1" s="1"/>
  <c r="GX53" i="1" a="1"/>
  <c r="GX53" i="1" s="1"/>
  <c r="GX54" i="1" s="1" a="1"/>
  <c r="GX54" i="1" s="1"/>
  <c r="GX55" i="1" a="1"/>
  <c r="GX55" i="1" s="1"/>
  <c r="GX56" i="1" s="1" a="1"/>
  <c r="GX56" i="1" s="1"/>
  <c r="GX51" i="1" a="1"/>
  <c r="GX51" i="1" s="1"/>
  <c r="GX52" i="1" s="1" a="1"/>
  <c r="GX52" i="1" s="1"/>
  <c r="ZW55" i="1" a="1"/>
  <c r="ZW55" i="1" s="1"/>
  <c r="ZW56" i="1" s="1" a="1"/>
  <c r="ZW56" i="1" s="1"/>
  <c r="ZW53" i="1" a="1"/>
  <c r="ZW53" i="1" s="1"/>
  <c r="ZW54" i="1" s="1" a="1"/>
  <c r="ZW54" i="1" s="1"/>
  <c r="ZW51" i="1" a="1"/>
  <c r="ZW51" i="1" s="1"/>
  <c r="ZW52" i="1" s="1" a="1"/>
  <c r="ZW52" i="1" s="1"/>
  <c r="BO53" i="1" a="1"/>
  <c r="BO53" i="1" s="1"/>
  <c r="BO54" i="1" s="1" a="1"/>
  <c r="BO54" i="1" s="1"/>
  <c r="BO51" i="1" a="1"/>
  <c r="BO51" i="1" s="1"/>
  <c r="BO52" i="1" s="1" a="1"/>
  <c r="BO52" i="1" s="1"/>
  <c r="BO55" i="1" a="1"/>
  <c r="BO55" i="1" s="1"/>
  <c r="BO56" i="1" s="1" a="1"/>
  <c r="BO56" i="1" s="1"/>
  <c r="IJ53" i="1" a="1"/>
  <c r="IJ53" i="1" s="1"/>
  <c r="IJ54" i="1" s="1" a="1"/>
  <c r="IJ54" i="1" s="1"/>
  <c r="IJ55" i="1" a="1"/>
  <c r="IJ55" i="1" s="1"/>
  <c r="IJ56" i="1" s="1" a="1"/>
  <c r="IJ56" i="1" s="1"/>
  <c r="IJ51" i="1" a="1"/>
  <c r="IJ51" i="1" s="1"/>
  <c r="IJ52" i="1" s="1" a="1"/>
  <c r="IJ52" i="1" s="1"/>
  <c r="XE51" i="1" a="1"/>
  <c r="XE51" i="1" s="1"/>
  <c r="XE52" i="1" s="1" a="1"/>
  <c r="XE52" i="1" s="1"/>
  <c r="XE53" i="1" a="1"/>
  <c r="XE53" i="1" s="1"/>
  <c r="XE54" i="1" s="1" a="1"/>
  <c r="XE54" i="1" s="1"/>
  <c r="XE55" i="1" a="1"/>
  <c r="XE55" i="1" s="1"/>
  <c r="XE56" i="1" s="1" a="1"/>
  <c r="XE56" i="1" s="1"/>
  <c r="XX53" i="1" a="1"/>
  <c r="XX53" i="1" s="1"/>
  <c r="XX54" i="1" s="1" a="1"/>
  <c r="XX54" i="1" s="1"/>
  <c r="XX55" i="1" a="1"/>
  <c r="XX55" i="1" s="1"/>
  <c r="XX56" i="1" s="1" a="1"/>
  <c r="XX56" i="1" s="1"/>
  <c r="XX51" i="1" a="1"/>
  <c r="XX51" i="1" s="1"/>
  <c r="XX52" i="1" s="1" a="1"/>
  <c r="XX52" i="1" s="1"/>
  <c r="EB51" i="1" a="1"/>
  <c r="EB51" i="1" s="1"/>
  <c r="EB52" i="1" s="1" a="1"/>
  <c r="EB52" i="1" s="1"/>
  <c r="EB53" i="1" a="1"/>
  <c r="EB53" i="1" s="1"/>
  <c r="EB54" i="1" s="1" a="1"/>
  <c r="EB54" i="1" s="1"/>
  <c r="EB55" i="1" a="1"/>
  <c r="EB55" i="1" s="1"/>
  <c r="EB56" i="1" s="1" a="1"/>
  <c r="EB56" i="1" s="1"/>
  <c r="VR53" i="1" a="1"/>
  <c r="VR53" i="1" s="1"/>
  <c r="VR54" i="1" s="1" a="1"/>
  <c r="VR54" i="1" s="1"/>
  <c r="VR51" i="1" a="1"/>
  <c r="VR51" i="1" s="1"/>
  <c r="VR52" i="1" s="1" a="1"/>
  <c r="VR52" i="1" s="1"/>
  <c r="VR55" i="1" a="1"/>
  <c r="VR55" i="1" s="1"/>
  <c r="VR56" i="1" s="1" a="1"/>
  <c r="VR56" i="1" s="1"/>
  <c r="IE53" i="1" a="1"/>
  <c r="IE53" i="1" s="1"/>
  <c r="IE54" i="1" s="1" a="1"/>
  <c r="IE54" i="1" s="1"/>
  <c r="IE55" i="1" a="1"/>
  <c r="IE55" i="1" s="1"/>
  <c r="IE56" i="1" s="1" a="1"/>
  <c r="IE56" i="1" s="1"/>
  <c r="IE51" i="1" a="1"/>
  <c r="IE51" i="1" s="1"/>
  <c r="IE52" i="1" s="1" a="1"/>
  <c r="IE52" i="1" s="1"/>
  <c r="DJ55" i="1" a="1"/>
  <c r="DJ55" i="1" s="1"/>
  <c r="DJ56" i="1" s="1" a="1"/>
  <c r="DJ56" i="1" s="1"/>
  <c r="DJ53" i="1" a="1"/>
  <c r="DJ53" i="1" s="1"/>
  <c r="DJ54" i="1" s="1" a="1"/>
  <c r="DJ54" i="1" s="1"/>
  <c r="DJ51" i="1" a="1"/>
  <c r="DJ51" i="1" s="1"/>
  <c r="DJ52" i="1" s="1" a="1"/>
  <c r="DJ52" i="1" s="1"/>
  <c r="AAB53" i="1" a="1"/>
  <c r="AAB53" i="1" s="1"/>
  <c r="AAB54" i="1" s="1" a="1"/>
  <c r="AAB54" i="1" s="1"/>
  <c r="AAB51" i="1" a="1"/>
  <c r="AAB51" i="1" s="1"/>
  <c r="AAB52" i="1" s="1" a="1"/>
  <c r="AAB52" i="1" s="1"/>
  <c r="AAB55" i="1" a="1"/>
  <c r="AAB55" i="1" s="1"/>
  <c r="AAB56" i="1" s="1" a="1"/>
  <c r="AAB56" i="1" s="1"/>
  <c r="CC53" i="1" a="1"/>
  <c r="CC53" i="1" s="1"/>
  <c r="CC54" i="1" s="1" a="1"/>
  <c r="CC54" i="1" s="1"/>
  <c r="CC55" i="1" a="1"/>
  <c r="CC55" i="1" s="1"/>
  <c r="CC56" i="1" s="1" a="1"/>
  <c r="CC56" i="1" s="1"/>
  <c r="CC51" i="1" a="1"/>
  <c r="CC51" i="1" s="1"/>
  <c r="CC52" i="1" s="1" a="1"/>
  <c r="CC52" i="1" s="1"/>
  <c r="BP51" i="1" a="1"/>
  <c r="BP51" i="1" s="1"/>
  <c r="BP52" i="1" s="1" a="1"/>
  <c r="BP52" i="1" s="1"/>
  <c r="BP53" i="1" a="1"/>
  <c r="BP53" i="1" s="1"/>
  <c r="BP54" i="1" s="1" a="1"/>
  <c r="BP54" i="1" s="1"/>
  <c r="BP55" i="1" a="1"/>
  <c r="BP55" i="1" s="1"/>
  <c r="BP56" i="1" s="1" a="1"/>
  <c r="BP56" i="1" s="1"/>
  <c r="IB51" i="1" a="1"/>
  <c r="IB51" i="1" s="1"/>
  <c r="IB52" i="1" s="1" a="1"/>
  <c r="IB52" i="1" s="1"/>
  <c r="IB53" i="1" a="1"/>
  <c r="IB53" i="1" s="1"/>
  <c r="IB54" i="1" s="1" a="1"/>
  <c r="IB54" i="1" s="1"/>
  <c r="IB55" i="1" a="1"/>
  <c r="IB55" i="1" s="1"/>
  <c r="IB56" i="1" s="1" a="1"/>
  <c r="IB56" i="1" s="1"/>
  <c r="GA51" i="1" a="1"/>
  <c r="GA51" i="1" s="1"/>
  <c r="GA52" i="1" s="1" a="1"/>
  <c r="GA52" i="1" s="1"/>
  <c r="GA53" i="1" a="1"/>
  <c r="GA53" i="1" s="1"/>
  <c r="GA54" i="1" s="1" a="1"/>
  <c r="GA54" i="1" s="1"/>
  <c r="GA55" i="1" a="1"/>
  <c r="GA55" i="1" s="1"/>
  <c r="GA56" i="1" s="1" a="1"/>
  <c r="GA56" i="1" s="1"/>
  <c r="WS51" i="1" a="1"/>
  <c r="WS51" i="1" s="1"/>
  <c r="WS52" i="1" s="1" a="1"/>
  <c r="WS52" i="1" s="1"/>
  <c r="WS55" i="1" a="1"/>
  <c r="WS55" i="1" s="1"/>
  <c r="WS56" i="1" s="1" a="1"/>
  <c r="WS56" i="1" s="1"/>
  <c r="WS53" i="1" a="1"/>
  <c r="WS53" i="1" s="1"/>
  <c r="WS54" i="1" s="1" a="1"/>
  <c r="WS54" i="1" s="1"/>
  <c r="HW51" i="1" a="1"/>
  <c r="HW51" i="1" s="1"/>
  <c r="HW52" i="1" s="1" a="1"/>
  <c r="HW52" i="1" s="1"/>
  <c r="HW53" i="1" a="1"/>
  <c r="HW53" i="1" s="1"/>
  <c r="HW54" i="1" s="1" a="1"/>
  <c r="HW54" i="1" s="1"/>
  <c r="HW55" i="1" a="1"/>
  <c r="HW55" i="1" s="1"/>
  <c r="HW56" i="1" s="1" a="1"/>
  <c r="HW56" i="1" s="1"/>
  <c r="WL55" i="1" a="1"/>
  <c r="WL55" i="1" s="1"/>
  <c r="WL56" i="1" s="1" a="1"/>
  <c r="WL56" i="1" s="1"/>
  <c r="WL51" i="1" a="1"/>
  <c r="WL51" i="1" s="1"/>
  <c r="WL52" i="1" s="1" a="1"/>
  <c r="WL52" i="1" s="1"/>
  <c r="WL53" i="1" a="1"/>
  <c r="WL53" i="1" s="1"/>
  <c r="WL54" i="1" s="1" a="1"/>
  <c r="WL54" i="1" s="1"/>
  <c r="EC51" i="1" a="1"/>
  <c r="EC51" i="1" s="1"/>
  <c r="EC52" i="1" s="1" a="1"/>
  <c r="EC52" i="1" s="1"/>
  <c r="EC53" i="1" a="1"/>
  <c r="EC53" i="1" s="1"/>
  <c r="EC54" i="1" s="1" a="1"/>
  <c r="EC54" i="1" s="1"/>
  <c r="EC55" i="1" a="1"/>
  <c r="EC55" i="1" s="1"/>
  <c r="EC56" i="1" s="1" a="1"/>
  <c r="EC56" i="1" s="1"/>
  <c r="DM55" i="1" a="1"/>
  <c r="DM55" i="1" s="1"/>
  <c r="DM56" i="1" s="1" a="1"/>
  <c r="DM56" i="1" s="1"/>
  <c r="DM53" i="1" a="1"/>
  <c r="DM53" i="1" s="1"/>
  <c r="DM54" i="1" s="1" a="1"/>
  <c r="DM54" i="1" s="1"/>
  <c r="DM51" i="1" a="1"/>
  <c r="DM51" i="1" s="1"/>
  <c r="DM52" i="1" s="1" a="1"/>
  <c r="DM52" i="1" s="1"/>
  <c r="WE55" i="1" a="1"/>
  <c r="WE55" i="1" s="1"/>
  <c r="WE56" i="1" s="1" a="1"/>
  <c r="WE56" i="1" s="1"/>
  <c r="WE53" i="1" a="1"/>
  <c r="WE53" i="1" s="1"/>
  <c r="WE54" i="1" s="1" a="1"/>
  <c r="WE54" i="1" s="1"/>
  <c r="WE51" i="1" a="1"/>
  <c r="WE51" i="1" s="1"/>
  <c r="WE52" i="1" s="1" a="1"/>
  <c r="WE52" i="1" s="1"/>
  <c r="XB53" i="1" a="1"/>
  <c r="XB53" i="1" s="1"/>
  <c r="XB54" i="1" s="1" a="1"/>
  <c r="XB54" i="1" s="1"/>
  <c r="XB51" i="1" a="1"/>
  <c r="XB51" i="1" s="1"/>
  <c r="XB52" i="1" s="1" a="1"/>
  <c r="XB52" i="1" s="1"/>
  <c r="XB55" i="1" a="1"/>
  <c r="XB55" i="1" s="1"/>
  <c r="XB56" i="1" s="1" a="1"/>
  <c r="XB56" i="1" s="1"/>
  <c r="BQ55" i="1" a="1"/>
  <c r="BQ55" i="1" s="1"/>
  <c r="BQ56" i="1" s="1" a="1"/>
  <c r="BQ56" i="1" s="1"/>
  <c r="BQ53" i="1" a="1"/>
  <c r="BQ53" i="1" s="1"/>
  <c r="BQ54" i="1" s="1" a="1"/>
  <c r="BQ54" i="1" s="1"/>
  <c r="BQ51" i="1" a="1"/>
  <c r="BQ51" i="1" s="1"/>
  <c r="BQ52" i="1" s="1" a="1"/>
  <c r="BQ52" i="1" s="1"/>
  <c r="FY51" i="1" a="1"/>
  <c r="FY51" i="1" s="1"/>
  <c r="FY52" i="1" s="1" a="1"/>
  <c r="FY52" i="1" s="1"/>
  <c r="FY55" i="1" a="1"/>
  <c r="FY55" i="1" s="1"/>
  <c r="FY56" i="1" s="1" a="1"/>
  <c r="FY56" i="1" s="1"/>
  <c r="FY53" i="1" a="1"/>
  <c r="FY53" i="1" s="1"/>
  <c r="FY54" i="1" s="1" a="1"/>
  <c r="FY54" i="1" s="1"/>
  <c r="DV55" i="1" a="1"/>
  <c r="DV55" i="1" s="1"/>
  <c r="DV56" i="1" s="1" a="1"/>
  <c r="DV56" i="1" s="1"/>
  <c r="DV51" i="1" a="1"/>
  <c r="DV51" i="1" s="1"/>
  <c r="DV52" i="1" s="1" a="1"/>
  <c r="DV52" i="1" s="1"/>
  <c r="DV53" i="1" a="1"/>
  <c r="DV53" i="1" s="1"/>
  <c r="DV54" i="1" s="1" a="1"/>
  <c r="DV54" i="1" s="1"/>
  <c r="GC55" i="1" a="1"/>
  <c r="GC55" i="1" s="1"/>
  <c r="GC56" i="1" s="1" a="1"/>
  <c r="GC56" i="1" s="1"/>
  <c r="GC53" i="1" a="1"/>
  <c r="GC53" i="1" s="1"/>
  <c r="GC54" i="1" s="1" a="1"/>
  <c r="GC54" i="1" s="1"/>
  <c r="GC51" i="1" a="1"/>
  <c r="GC51" i="1" s="1"/>
  <c r="GC52" i="1" s="1" a="1"/>
  <c r="GC52" i="1" s="1"/>
  <c r="GZ55" i="1" a="1"/>
  <c r="GZ55" i="1" s="1"/>
  <c r="GZ56" i="1" s="1" a="1"/>
  <c r="GZ56" i="1" s="1"/>
  <c r="GZ53" i="1" a="1"/>
  <c r="GZ53" i="1" s="1"/>
  <c r="GZ54" i="1" s="1" a="1"/>
  <c r="GZ54" i="1" s="1"/>
  <c r="GZ51" i="1" a="1"/>
  <c r="GZ51" i="1" s="1"/>
  <c r="GZ52" i="1" s="1" a="1"/>
  <c r="GZ52" i="1" s="1"/>
  <c r="AN55" i="1" a="1"/>
  <c r="AN55" i="1" s="1"/>
  <c r="AN56" i="1" s="1" a="1"/>
  <c r="AN56" i="1" s="1"/>
  <c r="AN51" i="1" a="1"/>
  <c r="AN51" i="1" s="1"/>
  <c r="AN52" i="1" s="1" a="1"/>
  <c r="AN52" i="1" s="1"/>
  <c r="AN53" i="1" a="1"/>
  <c r="AN53" i="1" s="1"/>
  <c r="AN54" i="1" s="1" a="1"/>
  <c r="AN54" i="1" s="1"/>
  <c r="HM53" i="1" a="1"/>
  <c r="HM53" i="1" s="1"/>
  <c r="HM54" i="1" s="1" a="1"/>
  <c r="HM54" i="1" s="1"/>
  <c r="HM51" i="1" a="1"/>
  <c r="HM51" i="1" s="1"/>
  <c r="HM52" i="1" s="1" a="1"/>
  <c r="HM52" i="1" s="1"/>
  <c r="HM55" i="1" a="1"/>
  <c r="HM55" i="1" s="1"/>
  <c r="HM56" i="1" s="1" a="1"/>
  <c r="HM56" i="1" s="1"/>
  <c r="II53" i="1" a="1"/>
  <c r="II53" i="1" s="1"/>
  <c r="II54" i="1" s="1" a="1"/>
  <c r="II54" i="1" s="1"/>
  <c r="II51" i="1" a="1"/>
  <c r="II51" i="1" s="1"/>
  <c r="II52" i="1" s="1" a="1"/>
  <c r="II52" i="1" s="1"/>
  <c r="II55" i="1" a="1"/>
  <c r="II55" i="1" s="1"/>
  <c r="II56" i="1" s="1" a="1"/>
  <c r="II56" i="1" s="1"/>
  <c r="GW51" i="1" a="1"/>
  <c r="GW51" i="1" s="1"/>
  <c r="GW52" i="1" s="1" a="1"/>
  <c r="GW52" i="1" s="1"/>
  <c r="GW53" i="1" a="1"/>
  <c r="GW53" i="1" s="1"/>
  <c r="GW54" i="1" s="1" a="1"/>
  <c r="GW54" i="1" s="1"/>
  <c r="GW55" i="1" a="1"/>
  <c r="GW55" i="1" s="1"/>
  <c r="GW56" i="1" s="1" a="1"/>
  <c r="GW56" i="1" s="1"/>
  <c r="GY51" i="1" a="1"/>
  <c r="GY51" i="1" s="1"/>
  <c r="GY52" i="1" s="1" a="1"/>
  <c r="GY52" i="1" s="1"/>
  <c r="GY53" i="1" a="1"/>
  <c r="GY53" i="1" s="1"/>
  <c r="GY54" i="1" s="1" a="1"/>
  <c r="GY54" i="1" s="1"/>
  <c r="GY55" i="1" a="1"/>
  <c r="GY55" i="1" s="1"/>
  <c r="GY56" i="1" s="1" a="1"/>
  <c r="GY56" i="1" s="1"/>
  <c r="ED55" i="1" a="1"/>
  <c r="ED55" i="1" s="1"/>
  <c r="ED56" i="1" s="1" a="1"/>
  <c r="ED56" i="1" s="1"/>
  <c r="ED53" i="1" a="1"/>
  <c r="ED53" i="1" s="1"/>
  <c r="ED54" i="1" s="1" a="1"/>
  <c r="ED54" i="1" s="1"/>
  <c r="ED51" i="1" a="1"/>
  <c r="ED51" i="1" s="1"/>
  <c r="ED52" i="1" s="1" a="1"/>
  <c r="ED52" i="1" s="1"/>
  <c r="VP51" i="1" a="1"/>
  <c r="VP51" i="1" s="1"/>
  <c r="VP52" i="1" s="1" a="1"/>
  <c r="VP52" i="1" s="1"/>
  <c r="VP53" i="1" a="1"/>
  <c r="VP53" i="1" s="1"/>
  <c r="VP54" i="1" s="1" a="1"/>
  <c r="VP54" i="1" s="1"/>
  <c r="VP55" i="1" a="1"/>
  <c r="VP55" i="1" s="1"/>
  <c r="VP56" i="1" s="1" a="1"/>
  <c r="VP56" i="1" s="1"/>
  <c r="VJ51" i="1" a="1"/>
  <c r="VJ51" i="1" s="1"/>
  <c r="VJ52" i="1" s="1" a="1"/>
  <c r="VJ52" i="1" s="1"/>
  <c r="VJ53" i="1" a="1"/>
  <c r="VJ53" i="1" s="1"/>
  <c r="VJ54" i="1" s="1" a="1"/>
  <c r="VJ54" i="1" s="1"/>
  <c r="VJ55" i="1" a="1"/>
  <c r="VJ55" i="1" s="1"/>
  <c r="VJ56" i="1" s="1" a="1"/>
  <c r="VJ56" i="1" s="1"/>
  <c r="ZS51" i="1" a="1"/>
  <c r="ZS51" i="1" s="1"/>
  <c r="ZS52" i="1" s="1" a="1"/>
  <c r="ZS52" i="1" s="1"/>
  <c r="ZS53" i="1" a="1"/>
  <c r="ZS53" i="1" s="1"/>
  <c r="ZS54" i="1" s="1" a="1"/>
  <c r="ZS54" i="1" s="1"/>
  <c r="ZS55" i="1" a="1"/>
  <c r="ZS55" i="1" s="1"/>
  <c r="ZS56" i="1" s="1" a="1"/>
  <c r="ZS56" i="1" s="1"/>
  <c r="XO55" i="1" a="1"/>
  <c r="XO55" i="1" s="1"/>
  <c r="XO56" i="1" s="1" a="1"/>
  <c r="XO56" i="1" s="1"/>
  <c r="XO53" i="1" a="1"/>
  <c r="XO53" i="1" s="1"/>
  <c r="XO54" i="1" s="1" a="1"/>
  <c r="XO54" i="1" s="1"/>
  <c r="XO51" i="1" a="1"/>
  <c r="XO51" i="1" s="1"/>
  <c r="XO52" i="1" s="1" a="1"/>
  <c r="XO52" i="1" s="1"/>
  <c r="YJ51" i="1" a="1"/>
  <c r="YJ51" i="1" s="1"/>
  <c r="YJ52" i="1" s="1" a="1"/>
  <c r="YJ52" i="1" s="1"/>
  <c r="YJ55" i="1" a="1"/>
  <c r="YJ55" i="1" s="1"/>
  <c r="YJ56" i="1" s="1" a="1"/>
  <c r="YJ56" i="1" s="1"/>
  <c r="YJ53" i="1" a="1"/>
  <c r="YJ53" i="1" s="1"/>
  <c r="YJ54" i="1" s="1" a="1"/>
  <c r="YJ54" i="1" s="1"/>
  <c r="BR53" i="1" a="1"/>
  <c r="BR53" i="1" s="1"/>
  <c r="BR54" i="1" s="1" a="1"/>
  <c r="BR54" i="1" s="1"/>
  <c r="BR55" i="1" a="1"/>
  <c r="BR55" i="1" s="1"/>
  <c r="BR56" i="1" s="1" a="1"/>
  <c r="BR56" i="1" s="1"/>
  <c r="BR51" i="1" a="1"/>
  <c r="BR51" i="1" s="1"/>
  <c r="BR52" i="1" s="1" a="1"/>
  <c r="BR52" i="1" s="1"/>
  <c r="WP53" i="1" a="1"/>
  <c r="WP53" i="1" s="1"/>
  <c r="WP54" i="1" s="1" a="1"/>
  <c r="WP54" i="1" s="1"/>
  <c r="WP51" i="1" a="1"/>
  <c r="WP51" i="1" s="1"/>
  <c r="WP52" i="1" s="1" a="1"/>
  <c r="WP52" i="1" s="1"/>
  <c r="WP55" i="1" a="1"/>
  <c r="WP55" i="1" s="1"/>
  <c r="WP56" i="1" s="1" a="1"/>
  <c r="WP56" i="1" s="1"/>
  <c r="ID53" i="1" a="1"/>
  <c r="ID53" i="1" s="1"/>
  <c r="ID54" i="1" s="1" a="1"/>
  <c r="ID54" i="1" s="1"/>
  <c r="ID55" i="1" a="1"/>
  <c r="ID55" i="1" s="1"/>
  <c r="ID56" i="1" s="1" a="1"/>
  <c r="ID56" i="1" s="1"/>
  <c r="ID51" i="1" a="1"/>
  <c r="ID51" i="1" s="1"/>
  <c r="ID52" i="1" s="1" a="1"/>
  <c r="ID52" i="1" s="1"/>
  <c r="YH51" i="1" a="1"/>
  <c r="YH51" i="1" s="1"/>
  <c r="YH52" i="1" s="1" a="1"/>
  <c r="YH52" i="1" s="1"/>
  <c r="YH53" i="1" a="1"/>
  <c r="YH53" i="1" s="1"/>
  <c r="YH54" i="1" s="1" a="1"/>
  <c r="YH54" i="1" s="1"/>
  <c r="YH55" i="1" a="1"/>
  <c r="YH55" i="1" s="1"/>
  <c r="YH56" i="1" s="1" a="1"/>
  <c r="YH56" i="1" s="1"/>
  <c r="EE55" i="1" a="1"/>
  <c r="EE55" i="1" s="1"/>
  <c r="EE56" i="1" s="1" a="1"/>
  <c r="EE56" i="1" s="1"/>
  <c r="EE51" i="1" a="1"/>
  <c r="EE51" i="1" s="1"/>
  <c r="EE52" i="1" s="1" a="1"/>
  <c r="EE52" i="1" s="1"/>
  <c r="EE53" i="1" a="1"/>
  <c r="EE53" i="1" s="1"/>
  <c r="EE54" i="1" s="1" a="1"/>
  <c r="EE54" i="1" s="1"/>
  <c r="DW53" i="1" a="1"/>
  <c r="DW53" i="1" s="1"/>
  <c r="DW54" i="1" s="1" a="1"/>
  <c r="DW54" i="1" s="1"/>
  <c r="DW51" i="1" a="1"/>
  <c r="DW51" i="1" s="1"/>
  <c r="DW52" i="1" s="1" a="1"/>
  <c r="DW52" i="1" s="1"/>
  <c r="DW55" i="1" a="1"/>
  <c r="DW55" i="1" s="1"/>
  <c r="DW56" i="1" s="1" a="1"/>
  <c r="DW56" i="1" s="1"/>
  <c r="WK51" i="1" a="1"/>
  <c r="WK51" i="1" s="1"/>
  <c r="WK52" i="1" s="1" a="1"/>
  <c r="WK52" i="1" s="1"/>
  <c r="WK53" i="1" a="1"/>
  <c r="WK53" i="1" s="1"/>
  <c r="WK54" i="1" s="1" a="1"/>
  <c r="WK54" i="1" s="1"/>
  <c r="WK55" i="1" a="1"/>
  <c r="WK55" i="1" s="1"/>
  <c r="WK56" i="1" s="1" a="1"/>
  <c r="WK56" i="1" s="1"/>
  <c r="VN55" i="1" a="1"/>
  <c r="VN55" i="1" s="1"/>
  <c r="VN56" i="1" s="1" a="1"/>
  <c r="VN56" i="1" s="1"/>
  <c r="VN51" i="1" a="1"/>
  <c r="VN51" i="1" s="1"/>
  <c r="VN52" i="1" s="1" a="1"/>
  <c r="VN52" i="1" s="1"/>
  <c r="VN53" i="1" a="1"/>
  <c r="VN53" i="1" s="1"/>
  <c r="VN54" i="1" s="1" a="1"/>
  <c r="VN54"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M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YP107" i="1" l="1" a="1"/>
  <c r="YP107" i="1" s="1"/>
  <c r="YP88" i="1" a="1"/>
  <c r="YP88" i="1" s="1"/>
  <c r="YP90" i="1" s="1" a="1"/>
  <c r="YP90" i="1" s="1"/>
  <c r="YP92" i="1" s="1" a="1"/>
  <c r="YP92" i="1" s="1"/>
  <c r="YP94" i="1" s="1" a="1"/>
  <c r="YP94" i="1" s="1"/>
  <c r="YP96" i="1" s="1" a="1"/>
  <c r="YP96" i="1" s="1"/>
  <c r="YP98" i="1" s="1" a="1"/>
  <c r="YP98" i="1" s="1"/>
  <c r="YP100" i="1" s="1" a="1"/>
  <c r="YP100" i="1" s="1"/>
  <c r="YP102" i="1" s="1" a="1"/>
  <c r="YP102" i="1" s="1"/>
  <c r="YP104" i="1" s="1" a="1"/>
  <c r="YP104" i="1" s="1"/>
  <c r="YP89" i="1" a="1"/>
  <c r="YP89" i="1" s="1"/>
  <c r="YP91" i="1" s="1" a="1"/>
  <c r="YP91" i="1" s="1"/>
  <c r="YP93" i="1" s="1" a="1"/>
  <c r="YP93" i="1" s="1"/>
  <c r="YP95" i="1" s="1" a="1"/>
  <c r="YP95" i="1" s="1"/>
  <c r="YP97" i="1" s="1" a="1"/>
  <c r="YP97" i="1" s="1"/>
  <c r="YP99" i="1" s="1" a="1"/>
  <c r="YP99" i="1" s="1"/>
  <c r="YP101" i="1" s="1" a="1"/>
  <c r="YP101" i="1" s="1"/>
  <c r="YP103" i="1" s="1" a="1"/>
  <c r="YP103" i="1" s="1"/>
  <c r="YP105" i="1" s="1" a="1"/>
  <c r="YP105" i="1" s="1"/>
  <c r="YP108" i="1" a="1"/>
  <c r="YP108" i="1" s="1"/>
  <c r="YQ107" i="1" a="1"/>
  <c r="YQ107" i="1" s="1"/>
  <c r="YQ88" i="1" a="1"/>
  <c r="YQ88" i="1" s="1"/>
  <c r="YQ90" i="1" s="1" a="1"/>
  <c r="YQ90" i="1" s="1"/>
  <c r="YQ92" i="1" s="1" a="1"/>
  <c r="YQ92" i="1" s="1"/>
  <c r="YQ94" i="1" s="1" a="1"/>
  <c r="YQ94" i="1" s="1"/>
  <c r="YQ96" i="1" s="1" a="1"/>
  <c r="YQ96" i="1" s="1"/>
  <c r="YQ98" i="1" s="1" a="1"/>
  <c r="YQ98" i="1" s="1"/>
  <c r="YQ100" i="1" s="1" a="1"/>
  <c r="YQ100" i="1" s="1"/>
  <c r="YQ102" i="1" s="1" a="1"/>
  <c r="YQ102" i="1" s="1"/>
  <c r="YQ104" i="1" s="1" a="1"/>
  <c r="YQ104" i="1" s="1"/>
  <c r="YQ89" i="1" a="1"/>
  <c r="YQ89" i="1" s="1"/>
  <c r="YQ91" i="1" s="1" a="1"/>
  <c r="YQ91" i="1" s="1"/>
  <c r="YQ93" i="1" s="1" a="1"/>
  <c r="YQ93" i="1" s="1"/>
  <c r="YQ95" i="1" s="1" a="1"/>
  <c r="YQ95" i="1" s="1"/>
  <c r="YQ97" i="1" s="1" a="1"/>
  <c r="YQ97" i="1" s="1"/>
  <c r="YQ99" i="1" s="1" a="1"/>
  <c r="YQ99" i="1" s="1"/>
  <c r="YQ101" i="1" s="1" a="1"/>
  <c r="YQ101" i="1" s="1"/>
  <c r="YQ103" i="1" s="1" a="1"/>
  <c r="YQ103" i="1" s="1"/>
  <c r="YQ105" i="1" s="1" a="1"/>
  <c r="YQ105" i="1" s="1"/>
  <c r="YQ108" i="1" a="1"/>
  <c r="YQ108" i="1" s="1"/>
  <c r="QA124" i="1"/>
  <c r="QA128" i="1"/>
  <c r="QA126" i="1"/>
  <c r="QA127" i="1"/>
  <c r="QA121" i="1"/>
  <c r="QA122" i="1"/>
  <c r="QA125" i="1"/>
  <c r="QA123" i="1"/>
  <c r="QA120" i="1"/>
  <c r="QA117" i="1"/>
  <c r="QA118" i="1"/>
  <c r="QA119" i="1"/>
  <c r="YS107" i="1" a="1"/>
  <c r="YS107" i="1" s="1"/>
  <c r="YS88" i="1" a="1"/>
  <c r="YS88" i="1" s="1"/>
  <c r="YS90" i="1" s="1" a="1"/>
  <c r="YS90" i="1" s="1"/>
  <c r="YS92" i="1" s="1" a="1"/>
  <c r="YS92" i="1" s="1"/>
  <c r="YS94" i="1" s="1" a="1"/>
  <c r="YS94" i="1" s="1"/>
  <c r="YS96" i="1" s="1" a="1"/>
  <c r="YS96" i="1" s="1"/>
  <c r="YS98" i="1" s="1" a="1"/>
  <c r="YS98" i="1" s="1"/>
  <c r="YS100" i="1" s="1" a="1"/>
  <c r="YS100" i="1" s="1"/>
  <c r="YS102" i="1" s="1" a="1"/>
  <c r="YS102" i="1" s="1"/>
  <c r="YS104" i="1" s="1" a="1"/>
  <c r="YS104" i="1" s="1"/>
  <c r="YS89" i="1" a="1"/>
  <c r="YS89" i="1" s="1"/>
  <c r="YS91" i="1" s="1" a="1"/>
  <c r="YS91" i="1" s="1"/>
  <c r="YS93" i="1" s="1" a="1"/>
  <c r="YS93" i="1" s="1"/>
  <c r="YS95" i="1" s="1" a="1"/>
  <c r="YS95" i="1" s="1"/>
  <c r="YS97" i="1" s="1" a="1"/>
  <c r="YS97" i="1" s="1"/>
  <c r="YS99" i="1" s="1" a="1"/>
  <c r="YS99" i="1" s="1"/>
  <c r="YS101" i="1" s="1" a="1"/>
  <c r="YS101" i="1" s="1"/>
  <c r="YS103" i="1" s="1" a="1"/>
  <c r="YS103" i="1" s="1"/>
  <c r="YS105" i="1" s="1" a="1"/>
  <c r="YS105" i="1" s="1"/>
  <c r="YS108" i="1" a="1"/>
  <c r="YS108" i="1" s="1"/>
  <c r="EX56" i="1" a="1"/>
  <c r="EX56" i="1" s="1"/>
  <c r="EY55" i="1" a="1"/>
  <c r="EY55" i="1" s="1"/>
  <c r="EX54" i="1" a="1"/>
  <c r="EX54" i="1" s="1"/>
  <c r="EY53" i="1" a="1"/>
  <c r="EY53" i="1" s="1"/>
  <c r="EX52" i="1" a="1"/>
  <c r="EX52" i="1" s="1"/>
  <c r="EY51" i="1" a="1"/>
  <c r="EY51" i="1" s="1"/>
  <c r="FA88" i="1" a="1"/>
  <c r="FA88" i="1" s="1"/>
  <c r="FA90" i="1" s="1" a="1"/>
  <c r="FA90" i="1" s="1"/>
  <c r="FA92" i="1" s="1" a="1"/>
  <c r="FA92" i="1" s="1"/>
  <c r="FA94" i="1" s="1" a="1"/>
  <c r="FA94" i="1" s="1"/>
  <c r="FA96" i="1" s="1" a="1"/>
  <c r="FA96" i="1" s="1"/>
  <c r="FA98" i="1" s="1" a="1"/>
  <c r="FA98" i="1" s="1"/>
  <c r="FA100" i="1" s="1" a="1"/>
  <c r="FA100" i="1" s="1"/>
  <c r="FA102" i="1" s="1" a="1"/>
  <c r="FA102" i="1" s="1"/>
  <c r="FA104" i="1" s="1" a="1"/>
  <c r="FA104" i="1" s="1"/>
  <c r="FA108" i="1" a="1"/>
  <c r="FA108" i="1" s="1"/>
  <c r="ZC87" i="1" a="1"/>
  <c r="ZC87" i="1" s="1"/>
  <c r="DH87" i="1" a="1"/>
  <c r="DH87" i="1" s="1"/>
  <c r="DH86" i="1" a="1"/>
  <c r="DH86" i="1" s="1"/>
  <c r="Z52" i="1" a="1"/>
  <c r="Z52" i="1" s="1"/>
  <c r="Z54" i="1" a="1"/>
  <c r="Z54" i="1" s="1"/>
  <c r="Z56" i="1" a="1"/>
  <c r="Z56" i="1" s="1"/>
  <c r="HX88" i="1" a="1"/>
  <c r="HX88" i="1" s="1"/>
  <c r="HX90" i="1" s="1" a="1"/>
  <c r="HX90" i="1" s="1"/>
  <c r="HX92" i="1" s="1" a="1"/>
  <c r="HX92" i="1" s="1"/>
  <c r="HX94" i="1" s="1" a="1"/>
  <c r="HX94" i="1" s="1"/>
  <c r="HX96" i="1" s="1" a="1"/>
  <c r="HX96" i="1" s="1"/>
  <c r="HX98" i="1" s="1" a="1"/>
  <c r="HX98" i="1" s="1"/>
  <c r="HX100" i="1" s="1" a="1"/>
  <c r="HX100" i="1" s="1"/>
  <c r="HX102" i="1" s="1" a="1"/>
  <c r="HX102" i="1" s="1"/>
  <c r="HX104" i="1" s="1" a="1"/>
  <c r="HX104" i="1" s="1"/>
  <c r="DB107" i="1" a="1"/>
  <c r="DB107" i="1" s="1"/>
  <c r="DB88" i="1" a="1"/>
  <c r="DB88" i="1" s="1"/>
  <c r="DB90" i="1" s="1" a="1"/>
  <c r="DB90" i="1" s="1"/>
  <c r="DB92" i="1" s="1" a="1"/>
  <c r="DB92" i="1" s="1"/>
  <c r="DB94" i="1" s="1" a="1"/>
  <c r="DB94" i="1" s="1"/>
  <c r="DB96" i="1" s="1" a="1"/>
  <c r="DB96" i="1" s="1"/>
  <c r="DB98" i="1" s="1" a="1"/>
  <c r="DB98" i="1" s="1"/>
  <c r="DB100" i="1" s="1" a="1"/>
  <c r="DB100" i="1" s="1"/>
  <c r="DB102" i="1" s="1" a="1"/>
  <c r="DB102" i="1" s="1"/>
  <c r="DB104" i="1" s="1" a="1"/>
  <c r="DB104" i="1" s="1"/>
  <c r="DB89" i="1" a="1"/>
  <c r="DB89" i="1" s="1"/>
  <c r="DB91" i="1" s="1" a="1"/>
  <c r="DB91" i="1" s="1"/>
  <c r="DB93" i="1" s="1" a="1"/>
  <c r="DB93" i="1" s="1"/>
  <c r="DB95" i="1" s="1" a="1"/>
  <c r="DB95" i="1" s="1"/>
  <c r="DB97" i="1" s="1" a="1"/>
  <c r="DB97" i="1" s="1"/>
  <c r="DB99" i="1" s="1" a="1"/>
  <c r="DB99" i="1" s="1"/>
  <c r="DB101" i="1" s="1" a="1"/>
  <c r="DB101" i="1" s="1"/>
  <c r="DB103" i="1" s="1" a="1"/>
  <c r="DB103" i="1" s="1"/>
  <c r="DB105" i="1" s="1" a="1"/>
  <c r="DB105" i="1" s="1"/>
  <c r="DB108" i="1" a="1"/>
  <c r="DB108" i="1" s="1"/>
  <c r="CD107" i="1" a="1"/>
  <c r="CD107" i="1" s="1"/>
  <c r="ZD107" i="1" s="1" a="1"/>
  <c r="ZD107" i="1" s="1"/>
  <c r="CD108" i="1" a="1"/>
  <c r="CD108" i="1" s="1"/>
  <c r="HX108" i="1" a="1"/>
  <c r="HX108" i="1" s="1"/>
  <c r="HT108" i="1" a="1"/>
  <c r="HT108" i="1" s="1"/>
  <c r="HT88" i="1" a="1"/>
  <c r="HT88" i="1" s="1"/>
  <c r="HT90" i="1" s="1" a="1"/>
  <c r="HT90" i="1" s="1"/>
  <c r="HT92" i="1" s="1" a="1"/>
  <c r="HT92" i="1" s="1"/>
  <c r="HT94" i="1" s="1" a="1"/>
  <c r="HT94" i="1" s="1"/>
  <c r="HT96" i="1" s="1" a="1"/>
  <c r="HT96" i="1" s="1"/>
  <c r="HT98" i="1" s="1" a="1"/>
  <c r="HT98" i="1" s="1"/>
  <c r="HT100" i="1" s="1" a="1"/>
  <c r="HT100" i="1" s="1"/>
  <c r="HT102" i="1" s="1" a="1"/>
  <c r="HT102" i="1" s="1"/>
  <c r="HT104" i="1" s="1" a="1"/>
  <c r="HT104" i="1" s="1"/>
  <c r="YT97" i="1"/>
  <c r="YT96" i="1"/>
  <c r="XR107" i="1" a="1"/>
  <c r="XR107" i="1" s="1"/>
  <c r="XR88" i="1" a="1"/>
  <c r="XR88" i="1" s="1"/>
  <c r="XR90" i="1" s="1" a="1"/>
  <c r="XR90" i="1" s="1"/>
  <c r="XR92" i="1" s="1" a="1"/>
  <c r="XR92" i="1" s="1"/>
  <c r="XR94" i="1" s="1" a="1"/>
  <c r="XR94" i="1" s="1"/>
  <c r="XR96" i="1" s="1" a="1"/>
  <c r="XR96" i="1" s="1"/>
  <c r="XR98" i="1" s="1" a="1"/>
  <c r="XR98" i="1" s="1"/>
  <c r="XR100" i="1" s="1" a="1"/>
  <c r="XR100" i="1" s="1"/>
  <c r="XR102" i="1" s="1" a="1"/>
  <c r="XR102" i="1" s="1"/>
  <c r="XR104" i="1" s="1" a="1"/>
  <c r="XR104" i="1" s="1"/>
  <c r="XR89" i="1" a="1"/>
  <c r="XR89" i="1" s="1"/>
  <c r="XR91" i="1" s="1" a="1"/>
  <c r="XR91" i="1" s="1"/>
  <c r="XR93" i="1" s="1" a="1"/>
  <c r="XR93" i="1" s="1"/>
  <c r="XR95" i="1" s="1" a="1"/>
  <c r="XR95" i="1" s="1"/>
  <c r="XR97" i="1" s="1" a="1"/>
  <c r="XR97" i="1" s="1"/>
  <c r="XR99" i="1" s="1" a="1"/>
  <c r="XR99" i="1" s="1"/>
  <c r="XR101" i="1" s="1" a="1"/>
  <c r="XR101" i="1" s="1"/>
  <c r="XR103" i="1" s="1" a="1"/>
  <c r="XR103" i="1" s="1"/>
  <c r="XR105" i="1" s="1" a="1"/>
  <c r="XR105" i="1" s="1"/>
  <c r="XR108" i="1" a="1"/>
  <c r="XR108" i="1" s="1"/>
  <c r="XV89" i="1" a="1"/>
  <c r="XV89" i="1" s="1"/>
  <c r="XV91" i="1" s="1" a="1"/>
  <c r="XV91" i="1" s="1"/>
  <c r="XV93" i="1" s="1" a="1"/>
  <c r="XV93" i="1" s="1"/>
  <c r="XV95" i="1" s="1" a="1"/>
  <c r="XV95" i="1" s="1"/>
  <c r="XV97" i="1" s="1" a="1"/>
  <c r="XV97" i="1" s="1"/>
  <c r="XV99" i="1" s="1" a="1"/>
  <c r="XV99" i="1" s="1"/>
  <c r="XV101" i="1" s="1" a="1"/>
  <c r="XV101" i="1" s="1"/>
  <c r="XV103" i="1" s="1" a="1"/>
  <c r="XV103" i="1" s="1"/>
  <c r="XV105" i="1" s="1" a="1"/>
  <c r="XV105" i="1" s="1"/>
  <c r="XV108" i="1" a="1"/>
  <c r="XV108" i="1" s="1"/>
  <c r="XV107" i="1" a="1"/>
  <c r="XV107" i="1" s="1"/>
  <c r="XV88" i="1" a="1"/>
  <c r="XV88" i="1" s="1"/>
  <c r="XV90" i="1" s="1" a="1"/>
  <c r="XV90" i="1" s="1"/>
  <c r="XV92" i="1" s="1" a="1"/>
  <c r="XV92" i="1" s="1"/>
  <c r="XV94" i="1" s="1" a="1"/>
  <c r="XV94" i="1" s="1"/>
  <c r="XV96" i="1" s="1" a="1"/>
  <c r="XV96" i="1" s="1"/>
  <c r="XV98" i="1" s="1" a="1"/>
  <c r="XV98" i="1" s="1"/>
  <c r="XV100" i="1" s="1" a="1"/>
  <c r="XV100" i="1" s="1"/>
  <c r="XV102" i="1" s="1" a="1"/>
  <c r="XV102" i="1" s="1"/>
  <c r="XV104" i="1" s="1" a="1"/>
  <c r="XV104" i="1" s="1"/>
  <c r="XT107" i="1" a="1"/>
  <c r="XT107" i="1" s="1"/>
  <c r="XT88" i="1" a="1"/>
  <c r="XT88" i="1" s="1"/>
  <c r="XT90" i="1" s="1" a="1"/>
  <c r="XT90" i="1" s="1"/>
  <c r="XT92" i="1" s="1" a="1"/>
  <c r="XT92" i="1" s="1"/>
  <c r="XT94" i="1" s="1" a="1"/>
  <c r="XT94" i="1" s="1"/>
  <c r="XT96" i="1" s="1" a="1"/>
  <c r="XT96" i="1" s="1"/>
  <c r="XT98" i="1" s="1" a="1"/>
  <c r="XT98" i="1" s="1"/>
  <c r="XT100" i="1" s="1" a="1"/>
  <c r="XT100" i="1" s="1"/>
  <c r="XT102" i="1" s="1" a="1"/>
  <c r="XT102" i="1" s="1"/>
  <c r="XT104" i="1" s="1" a="1"/>
  <c r="XT104" i="1" s="1"/>
  <c r="XT89" i="1" a="1"/>
  <c r="XT89" i="1" s="1"/>
  <c r="XT91" i="1" s="1" a="1"/>
  <c r="XT91" i="1" s="1"/>
  <c r="XT93" i="1" s="1" a="1"/>
  <c r="XT93" i="1" s="1"/>
  <c r="XT95" i="1" s="1" a="1"/>
  <c r="XT95" i="1" s="1"/>
  <c r="XT97" i="1" s="1" a="1"/>
  <c r="XT97" i="1" s="1"/>
  <c r="XT99" i="1" s="1" a="1"/>
  <c r="XT99" i="1" s="1"/>
  <c r="XT101" i="1" s="1" a="1"/>
  <c r="XT101" i="1" s="1"/>
  <c r="XT103" i="1" s="1" a="1"/>
  <c r="XT103" i="1" s="1"/>
  <c r="XT105" i="1" s="1" a="1"/>
  <c r="XT105" i="1" s="1"/>
  <c r="XT108" i="1" a="1"/>
  <c r="XT108" i="1" s="1"/>
  <c r="XU107" i="1" a="1"/>
  <c r="XU107" i="1" s="1"/>
  <c r="XU88" i="1" a="1"/>
  <c r="XU88" i="1" s="1"/>
  <c r="XU90" i="1" s="1" a="1"/>
  <c r="XU90" i="1" s="1"/>
  <c r="XU92" i="1" s="1" a="1"/>
  <c r="XU92" i="1" s="1"/>
  <c r="XU94" i="1" s="1" a="1"/>
  <c r="XU94" i="1" s="1"/>
  <c r="XU96" i="1" s="1" a="1"/>
  <c r="XU96" i="1" s="1"/>
  <c r="XU98" i="1" s="1" a="1"/>
  <c r="XU98" i="1" s="1"/>
  <c r="XU100" i="1" s="1" a="1"/>
  <c r="XU100" i="1" s="1"/>
  <c r="XU102" i="1" s="1" a="1"/>
  <c r="XU102" i="1" s="1"/>
  <c r="XU104" i="1" s="1" a="1"/>
  <c r="XU104" i="1" s="1"/>
  <c r="XU89" i="1" a="1"/>
  <c r="XU89" i="1" s="1"/>
  <c r="XU91" i="1" s="1" a="1"/>
  <c r="XU91" i="1" s="1"/>
  <c r="XU93" i="1" s="1" a="1"/>
  <c r="XU93" i="1" s="1"/>
  <c r="XU95" i="1" s="1" a="1"/>
  <c r="XU95" i="1" s="1"/>
  <c r="XU97" i="1" s="1" a="1"/>
  <c r="XU97" i="1" s="1"/>
  <c r="XU99" i="1" s="1" a="1"/>
  <c r="XU99" i="1" s="1"/>
  <c r="XU101" i="1" s="1" a="1"/>
  <c r="XU101" i="1" s="1"/>
  <c r="XU103" i="1" s="1" a="1"/>
  <c r="XU103" i="1" s="1"/>
  <c r="XU105" i="1" s="1" a="1"/>
  <c r="XU105" i="1" s="1"/>
  <c r="XU108" i="1" a="1"/>
  <c r="XU108" i="1" s="1"/>
  <c r="XS89" i="1" a="1"/>
  <c r="XS89" i="1" s="1"/>
  <c r="XS91" i="1" s="1" a="1"/>
  <c r="XS91" i="1" s="1"/>
  <c r="XS93" i="1" s="1" a="1"/>
  <c r="XS93" i="1" s="1"/>
  <c r="XS95" i="1" s="1" a="1"/>
  <c r="XS95" i="1" s="1"/>
  <c r="XS97" i="1" s="1" a="1"/>
  <c r="XS97" i="1" s="1"/>
  <c r="XS99" i="1" s="1" a="1"/>
  <c r="XS99" i="1" s="1"/>
  <c r="XS101" i="1" s="1" a="1"/>
  <c r="XS101" i="1" s="1"/>
  <c r="XS103" i="1" s="1" a="1"/>
  <c r="XS103" i="1" s="1"/>
  <c r="XS105" i="1" s="1" a="1"/>
  <c r="XS105" i="1" s="1"/>
  <c r="XS108" i="1" a="1"/>
  <c r="XS108" i="1" s="1"/>
  <c r="XS107" i="1" a="1"/>
  <c r="XS107" i="1" s="1"/>
  <c r="XS88" i="1" a="1"/>
  <c r="XS88" i="1" s="1"/>
  <c r="XS90" i="1" s="1" a="1"/>
  <c r="XS90" i="1" s="1"/>
  <c r="XS92" i="1" s="1" a="1"/>
  <c r="XS92" i="1" s="1"/>
  <c r="XS94" i="1" s="1" a="1"/>
  <c r="XS94" i="1" s="1"/>
  <c r="XS96" i="1" s="1" a="1"/>
  <c r="XS96" i="1" s="1"/>
  <c r="XS98" i="1" s="1" a="1"/>
  <c r="XS98" i="1" s="1"/>
  <c r="XS100" i="1" s="1" a="1"/>
  <c r="XS100" i="1" s="1"/>
  <c r="XS102" i="1" s="1" a="1"/>
  <c r="XS102" i="1" s="1"/>
  <c r="XS104" i="1" s="1" a="1"/>
  <c r="XS104" i="1" s="1"/>
  <c r="JD56" i="1" a="1"/>
  <c r="JD56" i="1" s="1"/>
  <c r="JD54" i="1" a="1"/>
  <c r="JD54" i="1" s="1"/>
  <c r="JD52" i="1" a="1"/>
  <c r="JD52" i="1" s="1"/>
  <c r="HR108" i="1" a="1"/>
  <c r="HR108" i="1" s="1"/>
  <c r="HR89" i="1" a="1"/>
  <c r="HR89" i="1" s="1"/>
  <c r="HR91" i="1" s="1" a="1"/>
  <c r="HR91" i="1" s="1"/>
  <c r="HR93" i="1" s="1" a="1"/>
  <c r="HR93" i="1" s="1"/>
  <c r="HR95" i="1" s="1" a="1"/>
  <c r="HR95" i="1" s="1"/>
  <c r="HR97" i="1" s="1" a="1"/>
  <c r="HR97" i="1" s="1"/>
  <c r="HR99" i="1" s="1" a="1"/>
  <c r="HR99" i="1" s="1"/>
  <c r="HR101" i="1" s="1" a="1"/>
  <c r="HR101" i="1" s="1"/>
  <c r="HR103" i="1" s="1" a="1"/>
  <c r="HR103" i="1" s="1"/>
  <c r="HR105" i="1" s="1" a="1"/>
  <c r="HR105" i="1" s="1"/>
  <c r="HR107" i="1" a="1"/>
  <c r="HR107" i="1" s="1"/>
  <c r="HR88" i="1" a="1"/>
  <c r="HR88" i="1" s="1"/>
  <c r="HR90" i="1" s="1" a="1"/>
  <c r="HR90" i="1" s="1"/>
  <c r="HR92" i="1" s="1" a="1"/>
  <c r="HR92" i="1" s="1"/>
  <c r="HR94" i="1" s="1" a="1"/>
  <c r="HR94" i="1" s="1"/>
  <c r="HR96" i="1" s="1" a="1"/>
  <c r="HR96" i="1" s="1"/>
  <c r="HR98" i="1" s="1" a="1"/>
  <c r="HR98" i="1" s="1"/>
  <c r="HR100" i="1" s="1" a="1"/>
  <c r="HR100" i="1" s="1"/>
  <c r="HR102" i="1" s="1" a="1"/>
  <c r="HR102" i="1" s="1"/>
  <c r="HR104" i="1" s="1" a="1"/>
  <c r="HR104" i="1" s="1"/>
  <c r="HS108" i="1" a="1"/>
  <c r="HS108" i="1" s="1"/>
  <c r="HS89" i="1" a="1"/>
  <c r="HS89" i="1" s="1"/>
  <c r="HS91" i="1" s="1" a="1"/>
  <c r="HS91" i="1" s="1"/>
  <c r="HS93" i="1" s="1" a="1"/>
  <c r="HS93" i="1" s="1"/>
  <c r="HS95" i="1" s="1" a="1"/>
  <c r="HS95" i="1" s="1"/>
  <c r="HS97" i="1" s="1" a="1"/>
  <c r="HS97" i="1" s="1"/>
  <c r="HS99" i="1" s="1" a="1"/>
  <c r="HS99" i="1" s="1"/>
  <c r="HS101" i="1" s="1" a="1"/>
  <c r="HS101" i="1" s="1"/>
  <c r="HS103" i="1" s="1" a="1"/>
  <c r="HS103" i="1" s="1"/>
  <c r="HS105" i="1" s="1" a="1"/>
  <c r="HS105" i="1" s="1"/>
  <c r="HS107" i="1" a="1"/>
  <c r="HS107" i="1" s="1"/>
  <c r="HS88" i="1" a="1"/>
  <c r="HS88" i="1" s="1"/>
  <c r="HS90" i="1" s="1" a="1"/>
  <c r="HS90" i="1" s="1"/>
  <c r="HS92" i="1" s="1" a="1"/>
  <c r="HS92" i="1" s="1"/>
  <c r="HS94" i="1" s="1" a="1"/>
  <c r="HS94" i="1" s="1"/>
  <c r="HS96" i="1" s="1" a="1"/>
  <c r="HS96" i="1" s="1"/>
  <c r="HS98" i="1" s="1" a="1"/>
  <c r="HS98" i="1" s="1"/>
  <c r="HS100" i="1" s="1" a="1"/>
  <c r="HS100" i="1" s="1"/>
  <c r="HS102" i="1" s="1" a="1"/>
  <c r="HS102" i="1" s="1"/>
  <c r="HS104" i="1" s="1" a="1"/>
  <c r="HS104" i="1" s="1"/>
  <c r="IH107" i="1" a="1"/>
  <c r="IH107" i="1" s="1"/>
  <c r="IH88" i="1" a="1"/>
  <c r="IH88" i="1" s="1"/>
  <c r="IH90" i="1" s="1" a="1"/>
  <c r="IH90" i="1" s="1"/>
  <c r="IH92" i="1" s="1" a="1"/>
  <c r="IH92" i="1" s="1"/>
  <c r="IH94" i="1" s="1" a="1"/>
  <c r="IH94" i="1" s="1"/>
  <c r="IH96" i="1" s="1" a="1"/>
  <c r="IH96" i="1" s="1"/>
  <c r="IH98" i="1" s="1" a="1"/>
  <c r="IH98" i="1" s="1"/>
  <c r="IH100" i="1" s="1" a="1"/>
  <c r="IH100" i="1" s="1"/>
  <c r="IH102" i="1" s="1" a="1"/>
  <c r="IH102" i="1" s="1"/>
  <c r="IH104" i="1" s="1" a="1"/>
  <c r="IH104" i="1" s="1"/>
  <c r="IH89" i="1" a="1"/>
  <c r="IH89" i="1" s="1"/>
  <c r="IH91" i="1" s="1" a="1"/>
  <c r="IH91" i="1" s="1"/>
  <c r="IH93" i="1" s="1" a="1"/>
  <c r="IH93" i="1" s="1"/>
  <c r="IH95" i="1" s="1" a="1"/>
  <c r="IH95" i="1" s="1"/>
  <c r="IH97" i="1" s="1" a="1"/>
  <c r="IH97" i="1" s="1"/>
  <c r="IH99" i="1" s="1" a="1"/>
  <c r="IH99" i="1" s="1"/>
  <c r="IH101" i="1" s="1" a="1"/>
  <c r="IH101" i="1" s="1"/>
  <c r="IH103" i="1" s="1" a="1"/>
  <c r="IH103" i="1" s="1"/>
  <c r="IH105" i="1" s="1" a="1"/>
  <c r="IH105" i="1" s="1"/>
  <c r="IH108" i="1" a="1"/>
  <c r="IH108" i="1" s="1"/>
  <c r="C97" i="1"/>
  <c r="C96" i="1"/>
  <c r="YH107" i="1" a="1"/>
  <c r="YH107" i="1" s="1"/>
  <c r="CD88" i="1" a="1"/>
  <c r="CD88" i="1" s="1"/>
  <c r="ZD88" i="1" s="1" a="1"/>
  <c r="ZD88" i="1" s="1"/>
  <c r="CD89" i="1" a="1"/>
  <c r="CD89" i="1" s="1"/>
  <c r="YH108" i="1" a="1"/>
  <c r="YH108" i="1" s="1"/>
  <c r="YH88" i="1" a="1"/>
  <c r="YH88" i="1" s="1"/>
  <c r="YH90" i="1" s="1" a="1"/>
  <c r="YH90" i="1" s="1"/>
  <c r="YH92" i="1" s="1" a="1"/>
  <c r="YH92" i="1" s="1"/>
  <c r="YH94" i="1" s="1" a="1"/>
  <c r="YH94" i="1" s="1"/>
  <c r="YH96" i="1" s="1" a="1"/>
  <c r="YH96" i="1" s="1"/>
  <c r="YH98" i="1" s="1" a="1"/>
  <c r="YH98" i="1" s="1"/>
  <c r="YH100" i="1" s="1" a="1"/>
  <c r="YH100" i="1" s="1"/>
  <c r="YH102" i="1" s="1" a="1"/>
  <c r="YH102" i="1" s="1"/>
  <c r="YH104" i="1" s="1" a="1"/>
  <c r="YH104" i="1" s="1"/>
  <c r="WY108" i="1" a="1"/>
  <c r="WY108" i="1" s="1"/>
  <c r="IJ88" i="1" a="1"/>
  <c r="IJ88" i="1" s="1"/>
  <c r="IJ90" i="1" s="1" a="1"/>
  <c r="IJ90" i="1" s="1"/>
  <c r="IJ92" i="1" s="1" a="1"/>
  <c r="IJ92" i="1" s="1"/>
  <c r="IJ94" i="1" s="1" a="1"/>
  <c r="IJ94" i="1" s="1"/>
  <c r="IJ96" i="1" s="1" a="1"/>
  <c r="IJ96" i="1" s="1"/>
  <c r="IJ98" i="1" s="1" a="1"/>
  <c r="IJ98" i="1" s="1"/>
  <c r="IJ100" i="1" s="1" a="1"/>
  <c r="IJ100" i="1" s="1"/>
  <c r="IJ102" i="1" s="1" a="1"/>
  <c r="IJ102" i="1" s="1"/>
  <c r="IJ104" i="1" s="1" a="1"/>
  <c r="IJ104" i="1" s="1"/>
  <c r="XO88" i="1" a="1"/>
  <c r="XO88" i="1" s="1"/>
  <c r="XO90" i="1" s="1" a="1"/>
  <c r="XO90" i="1" s="1"/>
  <c r="XO92" i="1" s="1" a="1"/>
  <c r="XO92" i="1" s="1"/>
  <c r="XO94" i="1" s="1" a="1"/>
  <c r="XO94" i="1" s="1"/>
  <c r="XO96" i="1" s="1" a="1"/>
  <c r="XO96" i="1" s="1"/>
  <c r="XO98" i="1" s="1" a="1"/>
  <c r="XO98" i="1" s="1"/>
  <c r="XO100" i="1" s="1" a="1"/>
  <c r="XO100" i="1" s="1"/>
  <c r="XO102" i="1" s="1" a="1"/>
  <c r="XO102" i="1" s="1"/>
  <c r="XO104" i="1" s="1" a="1"/>
  <c r="XO104" i="1" s="1"/>
  <c r="IZ88" i="1" a="1"/>
  <c r="IZ88" i="1" s="1"/>
  <c r="IZ90" i="1" s="1" a="1"/>
  <c r="IZ90" i="1" s="1"/>
  <c r="IZ92" i="1" s="1" a="1"/>
  <c r="IZ92" i="1" s="1"/>
  <c r="IZ94" i="1" s="1" a="1"/>
  <c r="IZ94" i="1" s="1"/>
  <c r="IZ96" i="1" s="1" a="1"/>
  <c r="IZ96" i="1" s="1"/>
  <c r="IZ98" i="1" s="1" a="1"/>
  <c r="IZ98" i="1" s="1"/>
  <c r="IZ100" i="1" s="1" a="1"/>
  <c r="IZ100" i="1" s="1"/>
  <c r="IZ102" i="1" s="1" a="1"/>
  <c r="IZ102" i="1" s="1"/>
  <c r="IZ104" i="1" s="1" a="1"/>
  <c r="IZ104" i="1" s="1"/>
  <c r="GZ108" i="1" a="1"/>
  <c r="GZ108" i="1" s="1"/>
  <c r="BI108" i="1" a="1"/>
  <c r="BI108" i="1" s="1"/>
  <c r="IW108" i="1" a="1"/>
  <c r="IW108" i="1" s="1"/>
  <c r="GB97" i="1"/>
  <c r="GE97" i="1"/>
  <c r="GA97" i="1"/>
  <c r="JC88" i="1" a="1"/>
  <c r="JC88" i="1" s="1"/>
  <c r="JC90" i="1" s="1" a="1"/>
  <c r="JC90" i="1" s="1"/>
  <c r="JC92" i="1" s="1" a="1"/>
  <c r="JC92" i="1" s="1"/>
  <c r="JC94" i="1" s="1" a="1"/>
  <c r="JC94" i="1" s="1"/>
  <c r="JC96" i="1" s="1" a="1"/>
  <c r="JC96" i="1" s="1"/>
  <c r="JC98" i="1" s="1" a="1"/>
  <c r="JC98" i="1" s="1"/>
  <c r="JC100" i="1" s="1" a="1"/>
  <c r="JC100" i="1" s="1"/>
  <c r="JC102" i="1" s="1" a="1"/>
  <c r="JC102" i="1" s="1"/>
  <c r="JC104" i="1" s="1" a="1"/>
  <c r="JC104" i="1" s="1"/>
  <c r="L99" i="1" a="1"/>
  <c r="L99" i="1" s="1"/>
  <c r="GN99" i="1" s="1" a="1"/>
  <c r="GN99" i="1" s="1"/>
  <c r="D97" i="1"/>
  <c r="VK97" i="1"/>
  <c r="GM97" i="1"/>
  <c r="GF97" i="1"/>
  <c r="GG97" i="1"/>
  <c r="GH97" i="1"/>
  <c r="GI97" i="1"/>
  <c r="GJ97" i="1"/>
  <c r="GK97" i="1"/>
  <c r="GL97" i="1"/>
  <c r="VL97" i="1"/>
  <c r="VJ97" i="1"/>
  <c r="GC97" i="1"/>
  <c r="GD97" i="1"/>
  <c r="IT88" i="1" a="1"/>
  <c r="IT88" i="1" s="1"/>
  <c r="IT90" i="1" s="1" a="1"/>
  <c r="IT90" i="1" s="1"/>
  <c r="IT92" i="1" s="1" a="1"/>
  <c r="IT92" i="1" s="1"/>
  <c r="IT94" i="1" s="1" a="1"/>
  <c r="IT94" i="1" s="1"/>
  <c r="IT96" i="1" s="1" a="1"/>
  <c r="IT96" i="1" s="1"/>
  <c r="IT98" i="1" s="1" a="1"/>
  <c r="IT98" i="1" s="1"/>
  <c r="IT100" i="1" s="1" a="1"/>
  <c r="IT100" i="1" s="1"/>
  <c r="IT102" i="1" s="1" a="1"/>
  <c r="IT102" i="1" s="1"/>
  <c r="IT104" i="1" s="1" a="1"/>
  <c r="IT104" i="1" s="1"/>
  <c r="IR108" i="1" a="1"/>
  <c r="IR108" i="1" s="1"/>
  <c r="GY89" i="1" a="1"/>
  <c r="GY89" i="1" s="1"/>
  <c r="GY91" i="1" s="1" a="1"/>
  <c r="GY91" i="1" s="1"/>
  <c r="GY93" i="1" s="1" a="1"/>
  <c r="GY93" i="1" s="1"/>
  <c r="GY95" i="1" s="1" a="1"/>
  <c r="GY95" i="1" s="1"/>
  <c r="GY97" i="1" s="1" a="1"/>
  <c r="GY97" i="1" s="1"/>
  <c r="GY99" i="1" s="1" a="1"/>
  <c r="GY99" i="1" s="1"/>
  <c r="GY101" i="1" s="1" a="1"/>
  <c r="GY101" i="1" s="1"/>
  <c r="GY103" i="1" s="1" a="1"/>
  <c r="GY103" i="1" s="1"/>
  <c r="GY105" i="1" s="1" a="1"/>
  <c r="GY105" i="1" s="1"/>
  <c r="IT108" i="1" a="1"/>
  <c r="IT108" i="1" s="1"/>
  <c r="HK88" i="1" a="1"/>
  <c r="HK88" i="1" s="1"/>
  <c r="HK90" i="1" s="1" a="1"/>
  <c r="HK90" i="1" s="1"/>
  <c r="HK92" i="1" s="1" a="1"/>
  <c r="HK92" i="1" s="1"/>
  <c r="HK94" i="1" s="1" a="1"/>
  <c r="HK94" i="1" s="1"/>
  <c r="HK96" i="1" s="1" a="1"/>
  <c r="HK96" i="1" s="1"/>
  <c r="HK98" i="1" s="1" a="1"/>
  <c r="HK98" i="1" s="1"/>
  <c r="HK100" i="1" s="1" a="1"/>
  <c r="HK100" i="1" s="1"/>
  <c r="HK102" i="1" s="1" a="1"/>
  <c r="HK102" i="1" s="1"/>
  <c r="HK104" i="1" s="1" a="1"/>
  <c r="HK104" i="1" s="1"/>
  <c r="IY88" i="1" a="1"/>
  <c r="IY88" i="1" s="1"/>
  <c r="IY90" i="1" s="1" a="1"/>
  <c r="IY90" i="1" s="1"/>
  <c r="IY92" i="1" s="1" a="1"/>
  <c r="IY92" i="1" s="1"/>
  <c r="IY94" i="1" s="1" a="1"/>
  <c r="IY94" i="1" s="1"/>
  <c r="IY96" i="1" s="1" a="1"/>
  <c r="IY96" i="1" s="1"/>
  <c r="IY98" i="1" s="1" a="1"/>
  <c r="IY98" i="1" s="1"/>
  <c r="IY100" i="1" s="1" a="1"/>
  <c r="IY100" i="1" s="1"/>
  <c r="IY102" i="1" s="1" a="1"/>
  <c r="IY102" i="1" s="1"/>
  <c r="IY104" i="1" s="1" a="1"/>
  <c r="IY104" i="1" s="1"/>
  <c r="XW108" i="1" a="1"/>
  <c r="XW108" i="1" s="1"/>
  <c r="XF88" i="1" a="1"/>
  <c r="XF88" i="1" s="1"/>
  <c r="XF90" i="1" s="1" a="1"/>
  <c r="XF90" i="1" s="1"/>
  <c r="XF92" i="1" s="1" a="1"/>
  <c r="XF92" i="1" s="1"/>
  <c r="XF94" i="1" s="1" a="1"/>
  <c r="XF94" i="1" s="1"/>
  <c r="XF96" i="1" s="1" a="1"/>
  <c r="XF96" i="1" s="1"/>
  <c r="XF98" i="1" s="1" a="1"/>
  <c r="XF98" i="1" s="1"/>
  <c r="XF100" i="1" s="1" a="1"/>
  <c r="XF100" i="1" s="1"/>
  <c r="XF102" i="1" s="1" a="1"/>
  <c r="XF102" i="1" s="1"/>
  <c r="XF104" i="1" s="1" a="1"/>
  <c r="XF104" i="1" s="1"/>
  <c r="ZT89" i="1" a="1"/>
  <c r="ZT89" i="1" s="1"/>
  <c r="ZT91" i="1" s="1" a="1"/>
  <c r="ZT91" i="1" s="1"/>
  <c r="ZT93" i="1" s="1" a="1"/>
  <c r="ZT93" i="1" s="1"/>
  <c r="ZT95" i="1" s="1" a="1"/>
  <c r="ZT95" i="1" s="1"/>
  <c r="ZT97" i="1" s="1" a="1"/>
  <c r="ZT97" i="1" s="1"/>
  <c r="ZT99" i="1" s="1" a="1"/>
  <c r="ZT99" i="1" s="1"/>
  <c r="ZT101" i="1" s="1" a="1"/>
  <c r="ZT101" i="1" s="1"/>
  <c r="ZT103" i="1" s="1" a="1"/>
  <c r="ZT103" i="1" s="1"/>
  <c r="ZT105" i="1" s="1" a="1"/>
  <c r="ZT105" i="1" s="1"/>
  <c r="YA88" i="1" a="1"/>
  <c r="YA88" i="1" s="1"/>
  <c r="YA90" i="1" s="1" a="1"/>
  <c r="YA90" i="1" s="1"/>
  <c r="YA92" i="1" s="1" a="1"/>
  <c r="YA92" i="1" s="1"/>
  <c r="YA94" i="1" s="1" a="1"/>
  <c r="YA94" i="1" s="1"/>
  <c r="YA96" i="1" s="1" a="1"/>
  <c r="YA96" i="1" s="1"/>
  <c r="YA98" i="1" s="1" a="1"/>
  <c r="YA98" i="1" s="1"/>
  <c r="YA100" i="1" s="1" a="1"/>
  <c r="YA100" i="1" s="1"/>
  <c r="YA102" i="1" s="1" a="1"/>
  <c r="YA102" i="1" s="1"/>
  <c r="YA104" i="1" s="1" a="1"/>
  <c r="YA104" i="1" s="1"/>
  <c r="XF108" i="1" a="1"/>
  <c r="XF108" i="1" s="1"/>
  <c r="HK108" i="1" a="1"/>
  <c r="HK108" i="1" s="1"/>
  <c r="XM88" i="1" a="1"/>
  <c r="XM88" i="1" s="1"/>
  <c r="XM90" i="1" s="1" a="1"/>
  <c r="XM90" i="1" s="1"/>
  <c r="XM92" i="1" s="1" a="1"/>
  <c r="XM92" i="1" s="1"/>
  <c r="XM94" i="1" s="1" a="1"/>
  <c r="XM94" i="1" s="1"/>
  <c r="XM96" i="1" s="1" a="1"/>
  <c r="XM96" i="1" s="1"/>
  <c r="XM98" i="1" s="1" a="1"/>
  <c r="XM98" i="1" s="1"/>
  <c r="XM100" i="1" s="1" a="1"/>
  <c r="XM100" i="1" s="1"/>
  <c r="XM102" i="1" s="1" a="1"/>
  <c r="XM102" i="1" s="1"/>
  <c r="XM104" i="1" s="1" a="1"/>
  <c r="XM104" i="1" s="1"/>
  <c r="XM89" i="1" a="1"/>
  <c r="XM89" i="1" s="1"/>
  <c r="XM91" i="1" s="1" a="1"/>
  <c r="XM91" i="1" s="1"/>
  <c r="XM93" i="1" s="1" a="1"/>
  <c r="XM93" i="1" s="1"/>
  <c r="XM95" i="1" s="1" a="1"/>
  <c r="XM95" i="1" s="1"/>
  <c r="XM97" i="1" s="1" a="1"/>
  <c r="XM97" i="1" s="1"/>
  <c r="XM99" i="1" s="1" a="1"/>
  <c r="XM99" i="1" s="1"/>
  <c r="XM101" i="1" s="1" a="1"/>
  <c r="XM101" i="1" s="1"/>
  <c r="XM103" i="1" s="1" a="1"/>
  <c r="XM103" i="1" s="1"/>
  <c r="XM105" i="1" s="1" a="1"/>
  <c r="XM105" i="1" s="1"/>
  <c r="GO88" i="1" a="1"/>
  <c r="GO88" i="1" s="1"/>
  <c r="GO90" i="1" s="1" a="1"/>
  <c r="GO90" i="1" s="1"/>
  <c r="GO92" i="1" s="1" a="1"/>
  <c r="GO92" i="1" s="1"/>
  <c r="GO94" i="1" s="1" a="1"/>
  <c r="GO94" i="1" s="1"/>
  <c r="GO96" i="1" s="1" a="1"/>
  <c r="GO96" i="1" s="1"/>
  <c r="GO98" i="1" s="1" a="1"/>
  <c r="GO98" i="1" s="1"/>
  <c r="GO100" i="1" s="1" a="1"/>
  <c r="GO100" i="1" s="1"/>
  <c r="GO102" i="1" s="1" a="1"/>
  <c r="GO102" i="1" s="1"/>
  <c r="GO104" i="1" s="1" a="1"/>
  <c r="GO104" i="1" s="1"/>
  <c r="GW107" i="1" a="1"/>
  <c r="GW107" i="1" s="1"/>
  <c r="GX88" i="1" a="1"/>
  <c r="GX88" i="1" s="1"/>
  <c r="GX90" i="1" s="1" a="1"/>
  <c r="GX90" i="1" s="1"/>
  <c r="GX92" i="1" s="1" a="1"/>
  <c r="GX92" i="1" s="1"/>
  <c r="GX94" i="1" s="1" a="1"/>
  <c r="GX94" i="1" s="1"/>
  <c r="GX96" i="1" s="1" a="1"/>
  <c r="GX96" i="1" s="1"/>
  <c r="GX98" i="1" s="1" a="1"/>
  <c r="GX98" i="1" s="1"/>
  <c r="GX100" i="1" s="1" a="1"/>
  <c r="GX100" i="1" s="1"/>
  <c r="GX102" i="1" s="1" a="1"/>
  <c r="GX102" i="1" s="1"/>
  <c r="GX104" i="1" s="1" a="1"/>
  <c r="GX104" i="1" s="1"/>
  <c r="GM96" i="1"/>
  <c r="GF96" i="1"/>
  <c r="GG96" i="1"/>
  <c r="D96" i="1"/>
  <c r="GH96" i="1"/>
  <c r="GI96" i="1"/>
  <c r="VJ96" i="1"/>
  <c r="VL96" i="1"/>
  <c r="IZ89" i="1" a="1"/>
  <c r="IZ89" i="1" s="1"/>
  <c r="IZ91" i="1" s="1" a="1"/>
  <c r="IZ91" i="1" s="1"/>
  <c r="IZ93" i="1" s="1" a="1"/>
  <c r="IZ93" i="1" s="1"/>
  <c r="IZ95" i="1" s="1" a="1"/>
  <c r="IZ95" i="1" s="1"/>
  <c r="IZ97" i="1" s="1" a="1"/>
  <c r="IZ97" i="1" s="1"/>
  <c r="IZ99" i="1" s="1" a="1"/>
  <c r="IZ99" i="1" s="1"/>
  <c r="IZ101" i="1" s="1" a="1"/>
  <c r="IZ101" i="1" s="1"/>
  <c r="IZ103" i="1" s="1" a="1"/>
  <c r="IZ103" i="1" s="1"/>
  <c r="IZ105" i="1" s="1" a="1"/>
  <c r="IZ105" i="1" s="1"/>
  <c r="AEN88" i="1" a="1"/>
  <c r="AEN88" i="1" s="1"/>
  <c r="AEN90" i="1" s="1" a="1"/>
  <c r="AEN90" i="1" s="1"/>
  <c r="AEN92" i="1" s="1" a="1"/>
  <c r="AEN92" i="1" s="1"/>
  <c r="AEN94" i="1" s="1" a="1"/>
  <c r="AEN94" i="1" s="1"/>
  <c r="AEN96" i="1" s="1" a="1"/>
  <c r="AEN96" i="1" s="1"/>
  <c r="AEN98" i="1" s="1" a="1"/>
  <c r="AEN98" i="1" s="1"/>
  <c r="AEN100" i="1" s="1" a="1"/>
  <c r="AEN100" i="1" s="1"/>
  <c r="AEN102" i="1" s="1" a="1"/>
  <c r="AEN102" i="1" s="1"/>
  <c r="AEN104" i="1" s="1" a="1"/>
  <c r="AEN104" i="1" s="1"/>
  <c r="WT108" i="1" a="1"/>
  <c r="WT108" i="1" s="1"/>
  <c r="YL107" i="1" a="1"/>
  <c r="YL107" i="1" s="1"/>
  <c r="AEN108" i="1" a="1"/>
  <c r="AEN108" i="1" s="1"/>
  <c r="HM89" i="1" a="1"/>
  <c r="HM89" i="1" s="1"/>
  <c r="HM91" i="1" s="1" a="1"/>
  <c r="HM91" i="1" s="1"/>
  <c r="HM93" i="1" s="1" a="1"/>
  <c r="HM93" i="1" s="1"/>
  <c r="HM95" i="1" s="1" a="1"/>
  <c r="HM95" i="1" s="1"/>
  <c r="HM97" i="1" s="1" a="1"/>
  <c r="HM97" i="1" s="1"/>
  <c r="HM99" i="1" s="1" a="1"/>
  <c r="HM99" i="1" s="1"/>
  <c r="HM101" i="1" s="1" a="1"/>
  <c r="HM101" i="1" s="1"/>
  <c r="HM103" i="1" s="1" a="1"/>
  <c r="HM103" i="1" s="1"/>
  <c r="HM105" i="1" s="1" a="1"/>
  <c r="HM105" i="1" s="1"/>
  <c r="IM108" i="1" a="1"/>
  <c r="IM108" i="1" s="1"/>
  <c r="ZU88" i="1" a="1"/>
  <c r="ZU88" i="1" s="1"/>
  <c r="ZU90" i="1" s="1" a="1"/>
  <c r="ZU90" i="1" s="1"/>
  <c r="ZU92" i="1" s="1" a="1"/>
  <c r="ZU92" i="1" s="1"/>
  <c r="ZU94" i="1" s="1" a="1"/>
  <c r="ZU94" i="1" s="1"/>
  <c r="ZU96" i="1" s="1" a="1"/>
  <c r="ZU96" i="1" s="1"/>
  <c r="ZU98" i="1" s="1" a="1"/>
  <c r="ZU98" i="1" s="1"/>
  <c r="ZU100" i="1" s="1" a="1"/>
  <c r="ZU100" i="1" s="1"/>
  <c r="ZU102" i="1" s="1" a="1"/>
  <c r="ZU102" i="1" s="1"/>
  <c r="ZU104" i="1" s="1" a="1"/>
  <c r="ZU104" i="1" s="1"/>
  <c r="IX89" i="1" a="1"/>
  <c r="IX89" i="1" s="1"/>
  <c r="IX91" i="1" s="1" a="1"/>
  <c r="IX91" i="1" s="1"/>
  <c r="IX93" i="1" s="1" a="1"/>
  <c r="IX93" i="1" s="1"/>
  <c r="IX95" i="1" s="1" a="1"/>
  <c r="IX95" i="1" s="1"/>
  <c r="IX97" i="1" s="1" a="1"/>
  <c r="IX97" i="1" s="1"/>
  <c r="IX99" i="1" s="1" a="1"/>
  <c r="IX99" i="1" s="1"/>
  <c r="IX101" i="1" s="1" a="1"/>
  <c r="IX101" i="1" s="1"/>
  <c r="IX103" i="1" s="1" a="1"/>
  <c r="IX103" i="1" s="1"/>
  <c r="IX105" i="1" s="1" a="1"/>
  <c r="IX105" i="1" s="1"/>
  <c r="XD88" i="1" a="1"/>
  <c r="XD88" i="1" s="1"/>
  <c r="XD90" i="1" s="1" a="1"/>
  <c r="XD90" i="1" s="1"/>
  <c r="XD92" i="1" s="1" a="1"/>
  <c r="XD92" i="1" s="1"/>
  <c r="XD94" i="1" s="1" a="1"/>
  <c r="XD94" i="1" s="1"/>
  <c r="XD96" i="1" s="1" a="1"/>
  <c r="XD96" i="1" s="1"/>
  <c r="XD98" i="1" s="1" a="1"/>
  <c r="XD98" i="1" s="1"/>
  <c r="XD100" i="1" s="1" a="1"/>
  <c r="XD100" i="1" s="1"/>
  <c r="XD102" i="1" s="1" a="1"/>
  <c r="XD102" i="1" s="1"/>
  <c r="XD104" i="1" s="1" a="1"/>
  <c r="XD104" i="1" s="1"/>
  <c r="ZX88" i="1" a="1"/>
  <c r="ZX88" i="1" s="1"/>
  <c r="ZX90" i="1" s="1" a="1"/>
  <c r="ZX90" i="1" s="1"/>
  <c r="ZX92" i="1" s="1" a="1"/>
  <c r="ZX92" i="1" s="1"/>
  <c r="ZX94" i="1" s="1" a="1"/>
  <c r="ZX94" i="1" s="1"/>
  <c r="ZX96" i="1" s="1" a="1"/>
  <c r="ZX96" i="1" s="1"/>
  <c r="ZX98" i="1" s="1" a="1"/>
  <c r="ZX98" i="1" s="1"/>
  <c r="ZX100" i="1" s="1" a="1"/>
  <c r="ZX100" i="1" s="1"/>
  <c r="ZX102" i="1" s="1" a="1"/>
  <c r="ZX102" i="1" s="1"/>
  <c r="ZX104" i="1" s="1" a="1"/>
  <c r="ZX104" i="1" s="1"/>
  <c r="IJ89" i="1" a="1"/>
  <c r="IJ89" i="1" s="1"/>
  <c r="IJ91" i="1" s="1" a="1"/>
  <c r="IJ91" i="1" s="1"/>
  <c r="IJ93" i="1" s="1" a="1"/>
  <c r="IJ93" i="1" s="1"/>
  <c r="IJ95" i="1" s="1" a="1"/>
  <c r="IJ95" i="1" s="1"/>
  <c r="IJ97" i="1" s="1" a="1"/>
  <c r="IJ97" i="1" s="1"/>
  <c r="IJ99" i="1" s="1" a="1"/>
  <c r="IJ99" i="1" s="1"/>
  <c r="IJ101" i="1" s="1" a="1"/>
  <c r="IJ101" i="1" s="1"/>
  <c r="IJ103" i="1" s="1" a="1"/>
  <c r="IJ103" i="1" s="1"/>
  <c r="IJ105" i="1" s="1" a="1"/>
  <c r="IJ105" i="1" s="1"/>
  <c r="HM88" i="1" a="1"/>
  <c r="HM88" i="1" s="1"/>
  <c r="HM90" i="1" s="1" a="1"/>
  <c r="HM90" i="1" s="1"/>
  <c r="HM92" i="1" s="1" a="1"/>
  <c r="HM92" i="1" s="1"/>
  <c r="HM94" i="1" s="1" a="1"/>
  <c r="HM94" i="1" s="1"/>
  <c r="HM96" i="1" s="1" a="1"/>
  <c r="HM96" i="1" s="1"/>
  <c r="HM98" i="1" s="1" a="1"/>
  <c r="HM98" i="1" s="1"/>
  <c r="HM100" i="1" s="1" a="1"/>
  <c r="HM100" i="1" s="1"/>
  <c r="HM102" i="1" s="1" a="1"/>
  <c r="HM102" i="1" s="1"/>
  <c r="HM104" i="1" s="1" a="1"/>
  <c r="HM104" i="1" s="1"/>
  <c r="IX107" i="1" a="1"/>
  <c r="IX107" i="1" s="1"/>
  <c r="ZY108" i="1" a="1"/>
  <c r="ZY108" i="1" s="1"/>
  <c r="IS89" i="1" a="1"/>
  <c r="IS89" i="1" s="1"/>
  <c r="IS91" i="1" s="1" a="1"/>
  <c r="IS91" i="1" s="1"/>
  <c r="IS93" i="1" s="1" a="1"/>
  <c r="IS93" i="1" s="1"/>
  <c r="IS95" i="1" s="1" a="1"/>
  <c r="IS95" i="1" s="1"/>
  <c r="IS97" i="1" s="1" a="1"/>
  <c r="IS97" i="1" s="1"/>
  <c r="IS99" i="1" s="1" a="1"/>
  <c r="IS99" i="1" s="1"/>
  <c r="IS101" i="1" s="1" a="1"/>
  <c r="IS101" i="1" s="1"/>
  <c r="IS103" i="1" s="1" a="1"/>
  <c r="IS103" i="1" s="1"/>
  <c r="IS105" i="1" s="1" a="1"/>
  <c r="IS105" i="1" s="1"/>
  <c r="BH88" i="1" a="1"/>
  <c r="BH88" i="1" s="1"/>
  <c r="BH90" i="1" s="1" a="1"/>
  <c r="BH90" i="1" s="1"/>
  <c r="BH92" i="1" s="1" a="1"/>
  <c r="BH92" i="1" s="1"/>
  <c r="BH94" i="1" s="1" a="1"/>
  <c r="BH94" i="1" s="1"/>
  <c r="BH96" i="1" s="1" a="1"/>
  <c r="BH96" i="1" s="1"/>
  <c r="BH98" i="1" s="1" a="1"/>
  <c r="BH98" i="1" s="1"/>
  <c r="BH100" i="1" s="1" a="1"/>
  <c r="BH100" i="1" s="1"/>
  <c r="BH102" i="1" s="1" a="1"/>
  <c r="BH102" i="1" s="1"/>
  <c r="BH104" i="1" s="1" a="1"/>
  <c r="BH104" i="1" s="1"/>
  <c r="DA89" i="1" a="1"/>
  <c r="DA89" i="1" s="1"/>
  <c r="DA91" i="1" s="1" a="1"/>
  <c r="DA91" i="1" s="1"/>
  <c r="DA93" i="1" s="1" a="1"/>
  <c r="DA93" i="1" s="1"/>
  <c r="DA95" i="1" s="1" a="1"/>
  <c r="DA95" i="1" s="1"/>
  <c r="DA97" i="1" s="1" a="1"/>
  <c r="DA97" i="1" s="1"/>
  <c r="DA99" i="1" s="1" a="1"/>
  <c r="DA99" i="1" s="1"/>
  <c r="DA101" i="1" s="1" a="1"/>
  <c r="DA101" i="1" s="1"/>
  <c r="DA103" i="1" s="1" a="1"/>
  <c r="DA103" i="1" s="1"/>
  <c r="DA105" i="1" s="1" a="1"/>
  <c r="DA105" i="1" s="1"/>
  <c r="WQ108" i="1" a="1"/>
  <c r="WQ108" i="1" s="1"/>
  <c r="YL89" i="1" a="1"/>
  <c r="YL89" i="1" s="1"/>
  <c r="YL91" i="1" s="1" a="1"/>
  <c r="YL91" i="1" s="1"/>
  <c r="YL93" i="1" s="1" a="1"/>
  <c r="YL93" i="1" s="1"/>
  <c r="YL95" i="1" s="1" a="1"/>
  <c r="YL95" i="1" s="1"/>
  <c r="YL97" i="1" s="1" a="1"/>
  <c r="YL97" i="1" s="1"/>
  <c r="YL99" i="1" s="1" a="1"/>
  <c r="YL99" i="1" s="1"/>
  <c r="YL101" i="1" s="1" a="1"/>
  <c r="YL101" i="1" s="1"/>
  <c r="YL103" i="1" s="1" a="1"/>
  <c r="YL103" i="1" s="1"/>
  <c r="YL105" i="1" s="1" a="1"/>
  <c r="YL105" i="1" s="1"/>
  <c r="WQ88" i="1" a="1"/>
  <c r="WQ88" i="1" s="1"/>
  <c r="WQ90" i="1" s="1" a="1"/>
  <c r="WQ90" i="1" s="1"/>
  <c r="WQ92" i="1" s="1" a="1"/>
  <c r="WQ92" i="1" s="1"/>
  <c r="WQ94" i="1" s="1" a="1"/>
  <c r="WQ94" i="1" s="1"/>
  <c r="WQ96" i="1" s="1" a="1"/>
  <c r="WQ96" i="1" s="1"/>
  <c r="WQ98" i="1" s="1" a="1"/>
  <c r="WQ98" i="1" s="1"/>
  <c r="WQ100" i="1" s="1" a="1"/>
  <c r="WQ100" i="1" s="1"/>
  <c r="WQ102" i="1" s="1" a="1"/>
  <c r="WQ102" i="1" s="1"/>
  <c r="WQ104" i="1" s="1" a="1"/>
  <c r="WQ104" i="1" s="1"/>
  <c r="ZU89" i="1" a="1"/>
  <c r="ZU89" i="1" s="1"/>
  <c r="ZU91" i="1" s="1" a="1"/>
  <c r="ZU91" i="1" s="1"/>
  <c r="ZU93" i="1" s="1" a="1"/>
  <c r="ZU93" i="1" s="1"/>
  <c r="ZU95" i="1" s="1" a="1"/>
  <c r="ZU95" i="1" s="1"/>
  <c r="ZU97" i="1" s="1" a="1"/>
  <c r="ZU97" i="1" s="1"/>
  <c r="ZU99" i="1" s="1" a="1"/>
  <c r="ZU99" i="1" s="1"/>
  <c r="ZU101" i="1" s="1" a="1"/>
  <c r="ZU101" i="1" s="1"/>
  <c r="ZU103" i="1" s="1" a="1"/>
  <c r="ZU103" i="1" s="1"/>
  <c r="ZU105" i="1" s="1" a="1"/>
  <c r="ZU105" i="1" s="1"/>
  <c r="WV89" i="1" a="1"/>
  <c r="WV89" i="1" s="1"/>
  <c r="WV91" i="1" s="1" a="1"/>
  <c r="WV91" i="1" s="1"/>
  <c r="WV93" i="1" s="1" a="1"/>
  <c r="WV93" i="1" s="1"/>
  <c r="WV95" i="1" s="1" a="1"/>
  <c r="WV95" i="1" s="1"/>
  <c r="WV97" i="1" s="1" a="1"/>
  <c r="WV97" i="1" s="1"/>
  <c r="WV99" i="1" s="1" a="1"/>
  <c r="WV99" i="1" s="1"/>
  <c r="WV101" i="1" s="1" a="1"/>
  <c r="WV101" i="1" s="1"/>
  <c r="WV103" i="1" s="1" a="1"/>
  <c r="WV103" i="1" s="1"/>
  <c r="WV105" i="1" s="1" a="1"/>
  <c r="WV105" i="1" s="1"/>
  <c r="XG88" i="1" a="1"/>
  <c r="XG88" i="1" s="1"/>
  <c r="XG90" i="1" s="1" a="1"/>
  <c r="XG90" i="1" s="1"/>
  <c r="XG92" i="1" s="1" a="1"/>
  <c r="XG92" i="1" s="1"/>
  <c r="XG94" i="1" s="1" a="1"/>
  <c r="XG94" i="1" s="1"/>
  <c r="XG96" i="1" s="1" a="1"/>
  <c r="XG96" i="1" s="1"/>
  <c r="XG98" i="1" s="1" a="1"/>
  <c r="XG98" i="1" s="1"/>
  <c r="XG100" i="1" s="1" a="1"/>
  <c r="XG100" i="1" s="1"/>
  <c r="XG102" i="1" s="1" a="1"/>
  <c r="XG102" i="1" s="1"/>
  <c r="XG104" i="1" s="1" a="1"/>
  <c r="XG104" i="1" s="1"/>
  <c r="GW108" i="1" a="1"/>
  <c r="GW108" i="1" s="1"/>
  <c r="HL88" i="1" a="1"/>
  <c r="HL88" i="1" s="1"/>
  <c r="HL90" i="1" s="1" a="1"/>
  <c r="HL90" i="1" s="1"/>
  <c r="HL92" i="1" s="1" a="1"/>
  <c r="HL92" i="1" s="1"/>
  <c r="HL94" i="1" s="1" a="1"/>
  <c r="HL94" i="1" s="1"/>
  <c r="HL96" i="1" s="1" a="1"/>
  <c r="HL96" i="1" s="1"/>
  <c r="HL98" i="1" s="1" a="1"/>
  <c r="HL98" i="1" s="1"/>
  <c r="HL100" i="1" s="1" a="1"/>
  <c r="HL100" i="1" s="1"/>
  <c r="HL102" i="1" s="1" a="1"/>
  <c r="HL102" i="1" s="1"/>
  <c r="HL104" i="1" s="1" a="1"/>
  <c r="HL104" i="1" s="1"/>
  <c r="XL108" i="1" a="1"/>
  <c r="XL108" i="1" s="1"/>
  <c r="HO88" i="1" a="1"/>
  <c r="HO88" i="1" s="1"/>
  <c r="HO90" i="1" s="1" a="1"/>
  <c r="HO90" i="1" s="1"/>
  <c r="HO92" i="1" s="1" a="1"/>
  <c r="HO92" i="1" s="1"/>
  <c r="HO94" i="1" s="1" a="1"/>
  <c r="HO94" i="1" s="1"/>
  <c r="HO96" i="1" s="1" a="1"/>
  <c r="HO96" i="1" s="1"/>
  <c r="HO98" i="1" s="1" a="1"/>
  <c r="HO98" i="1" s="1"/>
  <c r="HO100" i="1" s="1" a="1"/>
  <c r="HO100" i="1" s="1"/>
  <c r="HO102" i="1" s="1" a="1"/>
  <c r="HO102" i="1" s="1"/>
  <c r="HO104" i="1" s="1" a="1"/>
  <c r="HO104" i="1" s="1"/>
  <c r="YG88" i="1" a="1"/>
  <c r="YG88" i="1" s="1"/>
  <c r="YG90" i="1" s="1" a="1"/>
  <c r="YG90" i="1" s="1"/>
  <c r="YG92" i="1" s="1" a="1"/>
  <c r="YG92" i="1" s="1"/>
  <c r="YG94" i="1" s="1" a="1"/>
  <c r="YG94" i="1" s="1"/>
  <c r="YG96" i="1" s="1" a="1"/>
  <c r="YG96" i="1" s="1"/>
  <c r="YG98" i="1" s="1" a="1"/>
  <c r="YG98" i="1" s="1"/>
  <c r="YG100" i="1" s="1" a="1"/>
  <c r="YG100" i="1" s="1"/>
  <c r="YG102" i="1" s="1" a="1"/>
  <c r="YG102" i="1" s="1"/>
  <c r="YG104" i="1" s="1" a="1"/>
  <c r="YG104" i="1" s="1"/>
  <c r="IM107" i="1" a="1"/>
  <c r="IM107" i="1" s="1"/>
  <c r="WZ89" i="1" a="1"/>
  <c r="WZ89" i="1" s="1"/>
  <c r="WZ91" i="1" s="1" a="1"/>
  <c r="WZ91" i="1" s="1"/>
  <c r="WZ93" i="1" s="1" a="1"/>
  <c r="WZ93" i="1" s="1"/>
  <c r="WZ95" i="1" s="1" a="1"/>
  <c r="WZ95" i="1" s="1"/>
  <c r="WZ97" i="1" s="1" a="1"/>
  <c r="WZ97" i="1" s="1"/>
  <c r="WZ99" i="1" s="1" a="1"/>
  <c r="WZ99" i="1" s="1"/>
  <c r="WZ101" i="1" s="1" a="1"/>
  <c r="WZ101" i="1" s="1"/>
  <c r="WZ103" i="1" s="1" a="1"/>
  <c r="WZ103" i="1" s="1"/>
  <c r="WZ105" i="1" s="1" a="1"/>
  <c r="WZ105" i="1" s="1"/>
  <c r="WS108" i="1" a="1"/>
  <c r="WS108" i="1" s="1"/>
  <c r="IQ108" i="1" a="1"/>
  <c r="IQ108" i="1" s="1"/>
  <c r="GA96" i="1"/>
  <c r="YG108" i="1" a="1"/>
  <c r="YG108" i="1" s="1"/>
  <c r="GC96" i="1"/>
  <c r="CB88" i="1" a="1"/>
  <c r="CB88" i="1" s="1"/>
  <c r="CB90" i="1" s="1" a="1"/>
  <c r="CB90" i="1" s="1"/>
  <c r="CB92" i="1" s="1" a="1"/>
  <c r="CB92" i="1" s="1"/>
  <c r="CB94" i="1" s="1" a="1"/>
  <c r="CB94" i="1" s="1"/>
  <c r="CB96" i="1" s="1" a="1"/>
  <c r="CB96" i="1" s="1"/>
  <c r="CB98" i="1" s="1" a="1"/>
  <c r="CB98" i="1" s="1"/>
  <c r="CB100" i="1" s="1" a="1"/>
  <c r="CB100" i="1" s="1"/>
  <c r="CB102" i="1" s="1" a="1"/>
  <c r="CB102" i="1" s="1"/>
  <c r="CB104" i="1" s="1" a="1"/>
  <c r="CB104" i="1" s="1"/>
  <c r="IP88" i="1" a="1"/>
  <c r="IP88" i="1" s="1"/>
  <c r="IP90" i="1" s="1" a="1"/>
  <c r="IP90" i="1" s="1"/>
  <c r="IP92" i="1" s="1" a="1"/>
  <c r="IP92" i="1" s="1"/>
  <c r="IP94" i="1" s="1" a="1"/>
  <c r="IP94" i="1" s="1"/>
  <c r="IP96" i="1" s="1" a="1"/>
  <c r="IP96" i="1" s="1"/>
  <c r="IP98" i="1" s="1" a="1"/>
  <c r="IP98" i="1" s="1"/>
  <c r="IP100" i="1" s="1" a="1"/>
  <c r="IP100" i="1" s="1"/>
  <c r="IP102" i="1" s="1" a="1"/>
  <c r="IP102" i="1" s="1"/>
  <c r="IP104" i="1" s="1" a="1"/>
  <c r="IP104" i="1" s="1"/>
  <c r="GD96" i="1"/>
  <c r="WX107" i="1" a="1"/>
  <c r="WX107" i="1" s="1"/>
  <c r="ZV108" i="1" a="1"/>
  <c r="ZV108" i="1" s="1"/>
  <c r="GB96" i="1"/>
  <c r="GE96" i="1"/>
  <c r="WX108" i="1" a="1"/>
  <c r="WX108" i="1" s="1"/>
  <c r="XY89" i="1" a="1"/>
  <c r="XY89" i="1" s="1"/>
  <c r="XY91" i="1" s="1" a="1"/>
  <c r="XY91" i="1" s="1"/>
  <c r="XY93" i="1" s="1" a="1"/>
  <c r="XY93" i="1" s="1"/>
  <c r="XY95" i="1" s="1" a="1"/>
  <c r="XY95" i="1" s="1"/>
  <c r="XY97" i="1" s="1" a="1"/>
  <c r="XY97" i="1" s="1"/>
  <c r="XY99" i="1" s="1" a="1"/>
  <c r="XY99" i="1" s="1"/>
  <c r="XY101" i="1" s="1" a="1"/>
  <c r="XY101" i="1" s="1"/>
  <c r="XY103" i="1" s="1" a="1"/>
  <c r="XY103" i="1" s="1"/>
  <c r="XY105" i="1" s="1" a="1"/>
  <c r="XY105" i="1" s="1"/>
  <c r="XX88" i="1" a="1"/>
  <c r="XX88" i="1" s="1"/>
  <c r="XX90" i="1" s="1" a="1"/>
  <c r="XX90" i="1" s="1"/>
  <c r="XX92" i="1" s="1" a="1"/>
  <c r="XX92" i="1" s="1"/>
  <c r="XX94" i="1" s="1" a="1"/>
  <c r="XX94" i="1" s="1"/>
  <c r="XX96" i="1" s="1" a="1"/>
  <c r="XX96" i="1" s="1"/>
  <c r="XX98" i="1" s="1" a="1"/>
  <c r="XX98" i="1" s="1"/>
  <c r="XX100" i="1" s="1" a="1"/>
  <c r="XX100" i="1" s="1"/>
  <c r="XX102" i="1" s="1" a="1"/>
  <c r="XX102" i="1" s="1"/>
  <c r="XX104" i="1" s="1" a="1"/>
  <c r="XX104" i="1" s="1"/>
  <c r="L98" i="1" a="1"/>
  <c r="L98" i="1" s="1"/>
  <c r="GN98" i="1" s="1" a="1"/>
  <c r="GN98" i="1" s="1"/>
  <c r="GL96" i="1"/>
  <c r="VK96" i="1"/>
  <c r="HO108" i="1" a="1"/>
  <c r="HO108" i="1" s="1"/>
  <c r="HQ88" i="1" a="1"/>
  <c r="HQ88" i="1" s="1"/>
  <c r="HQ90" i="1" s="1" a="1"/>
  <c r="HQ90" i="1" s="1"/>
  <c r="HQ92" i="1" s="1" a="1"/>
  <c r="HQ92" i="1" s="1"/>
  <c r="HQ94" i="1" s="1" a="1"/>
  <c r="HQ94" i="1" s="1"/>
  <c r="HQ96" i="1" s="1" a="1"/>
  <c r="HQ96" i="1" s="1"/>
  <c r="HQ98" i="1" s="1" a="1"/>
  <c r="HQ98" i="1" s="1"/>
  <c r="HQ100" i="1" s="1" a="1"/>
  <c r="HQ100" i="1" s="1"/>
  <c r="HQ102" i="1" s="1" a="1"/>
  <c r="HQ102" i="1" s="1"/>
  <c r="HQ104" i="1" s="1" a="1"/>
  <c r="HQ104" i="1" s="1"/>
  <c r="IW88" i="1" a="1"/>
  <c r="IW88" i="1" s="1"/>
  <c r="IW90" i="1" s="1" a="1"/>
  <c r="IW90" i="1" s="1"/>
  <c r="IW92" i="1" s="1" a="1"/>
  <c r="IW92" i="1" s="1"/>
  <c r="IW94" i="1" s="1" a="1"/>
  <c r="IW94" i="1" s="1"/>
  <c r="IW96" i="1" s="1" a="1"/>
  <c r="IW96" i="1" s="1"/>
  <c r="IW98" i="1" s="1" a="1"/>
  <c r="IW98" i="1" s="1"/>
  <c r="IW100" i="1" s="1" a="1"/>
  <c r="IW100" i="1" s="1"/>
  <c r="IW102" i="1" s="1" a="1"/>
  <c r="IW102" i="1" s="1"/>
  <c r="IW104" i="1" s="1" a="1"/>
  <c r="IW104" i="1" s="1"/>
  <c r="XD108" i="1" a="1"/>
  <c r="XD108" i="1" s="1"/>
  <c r="WL108" i="1" a="1"/>
  <c r="WL108" i="1" s="1"/>
  <c r="HW88" i="1" a="1"/>
  <c r="HW88" i="1" s="1"/>
  <c r="HW90" i="1" s="1" a="1"/>
  <c r="HW90" i="1" s="1"/>
  <c r="HW92" i="1" s="1" a="1"/>
  <c r="HW92" i="1" s="1"/>
  <c r="HW94" i="1" s="1" a="1"/>
  <c r="HW94" i="1" s="1"/>
  <c r="HW96" i="1" s="1" a="1"/>
  <c r="HW96" i="1" s="1"/>
  <c r="HW98" i="1" s="1" a="1"/>
  <c r="HW98" i="1" s="1"/>
  <c r="HW100" i="1" s="1" a="1"/>
  <c r="HW100" i="1" s="1"/>
  <c r="HW102" i="1" s="1" a="1"/>
  <c r="HW102" i="1" s="1"/>
  <c r="HW104" i="1" s="1" a="1"/>
  <c r="HW104" i="1" s="1"/>
  <c r="GJ96" i="1"/>
  <c r="CC89" i="1" a="1"/>
  <c r="CC89" i="1" s="1"/>
  <c r="CC91" i="1" s="1" a="1"/>
  <c r="CC91" i="1" s="1"/>
  <c r="CC93" i="1" s="1" a="1"/>
  <c r="CC93" i="1" s="1"/>
  <c r="CC95" i="1" s="1" a="1"/>
  <c r="CC95" i="1" s="1"/>
  <c r="CC97" i="1" s="1" a="1"/>
  <c r="CC97" i="1" s="1"/>
  <c r="CC99" i="1" s="1" a="1"/>
  <c r="CC99" i="1" s="1"/>
  <c r="CC101" i="1" s="1" a="1"/>
  <c r="CC101" i="1" s="1"/>
  <c r="CC103" i="1" s="1" a="1"/>
  <c r="CC103" i="1" s="1"/>
  <c r="CC105" i="1" s="1" a="1"/>
  <c r="CC105" i="1" s="1"/>
  <c r="WZ88" i="1" a="1"/>
  <c r="WZ88" i="1" s="1"/>
  <c r="WZ90" i="1" s="1" a="1"/>
  <c r="WZ90" i="1" s="1"/>
  <c r="WZ92" i="1" s="1" a="1"/>
  <c r="WZ92" i="1" s="1"/>
  <c r="WZ94" i="1" s="1" a="1"/>
  <c r="WZ94" i="1" s="1"/>
  <c r="WZ96" i="1" s="1" a="1"/>
  <c r="WZ96" i="1" s="1"/>
  <c r="WZ98" i="1" s="1" a="1"/>
  <c r="WZ98" i="1" s="1"/>
  <c r="WZ100" i="1" s="1" a="1"/>
  <c r="WZ100" i="1" s="1"/>
  <c r="WZ102" i="1" s="1" a="1"/>
  <c r="WZ102" i="1" s="1"/>
  <c r="WZ104" i="1" s="1" a="1"/>
  <c r="WZ104" i="1" s="1"/>
  <c r="GK96" i="1"/>
  <c r="XC88" i="1" a="1"/>
  <c r="XC88" i="1" s="1"/>
  <c r="XC90" i="1" s="1" a="1"/>
  <c r="XC90" i="1" s="1"/>
  <c r="XC92" i="1" s="1" a="1"/>
  <c r="XC92" i="1" s="1"/>
  <c r="XC94" i="1" s="1" a="1"/>
  <c r="XC94" i="1" s="1"/>
  <c r="XC96" i="1" s="1" a="1"/>
  <c r="XC96" i="1" s="1"/>
  <c r="XC98" i="1" s="1" a="1"/>
  <c r="XC98" i="1" s="1"/>
  <c r="XC100" i="1" s="1" a="1"/>
  <c r="XC100" i="1" s="1"/>
  <c r="XC102" i="1" s="1" a="1"/>
  <c r="XC102" i="1" s="1"/>
  <c r="XC104" i="1" s="1" a="1"/>
  <c r="XC104" i="1" s="1"/>
  <c r="XW88" i="1" a="1"/>
  <c r="XW88" i="1" s="1"/>
  <c r="XW90" i="1" s="1" a="1"/>
  <c r="XW90" i="1" s="1"/>
  <c r="XW92" i="1" s="1" a="1"/>
  <c r="XW92" i="1" s="1"/>
  <c r="XW94" i="1" s="1" a="1"/>
  <c r="XW94" i="1" s="1"/>
  <c r="XW96" i="1" s="1" a="1"/>
  <c r="XW96" i="1" s="1"/>
  <c r="XW98" i="1" s="1" a="1"/>
  <c r="XW98" i="1" s="1"/>
  <c r="XW100" i="1" s="1" a="1"/>
  <c r="XW100" i="1" s="1"/>
  <c r="XW102" i="1" s="1" a="1"/>
  <c r="XW102" i="1" s="1"/>
  <c r="XW104" i="1" s="1" a="1"/>
  <c r="XW104" i="1" s="1"/>
  <c r="XE88" i="1" a="1"/>
  <c r="XE88" i="1" s="1"/>
  <c r="XE90" i="1" s="1" a="1"/>
  <c r="XE90" i="1" s="1"/>
  <c r="XE92" i="1" s="1" a="1"/>
  <c r="XE92" i="1" s="1"/>
  <c r="XE94" i="1" s="1" a="1"/>
  <c r="XE94" i="1" s="1"/>
  <c r="XE96" i="1" s="1" a="1"/>
  <c r="XE96" i="1" s="1"/>
  <c r="XE98" i="1" s="1" a="1"/>
  <c r="XE98" i="1" s="1"/>
  <c r="XE100" i="1" s="1" a="1"/>
  <c r="XE100" i="1" s="1"/>
  <c r="XE102" i="1" s="1" a="1"/>
  <c r="XE102" i="1" s="1"/>
  <c r="XE104" i="1" s="1" a="1"/>
  <c r="XE104" i="1" s="1"/>
  <c r="IP108" i="1" a="1"/>
  <c r="IP108" i="1" s="1"/>
  <c r="II88" i="1" a="1"/>
  <c r="II88" i="1" s="1"/>
  <c r="II90" i="1" s="1" a="1"/>
  <c r="II90" i="1" s="1"/>
  <c r="II92" i="1" s="1" a="1"/>
  <c r="II92" i="1" s="1"/>
  <c r="II94" i="1" s="1" a="1"/>
  <c r="II94" i="1" s="1"/>
  <c r="II96" i="1" s="1" a="1"/>
  <c r="II96" i="1" s="1"/>
  <c r="II98" i="1" s="1" a="1"/>
  <c r="II98" i="1" s="1"/>
  <c r="II100" i="1" s="1" a="1"/>
  <c r="II100" i="1" s="1"/>
  <c r="II102" i="1" s="1" a="1"/>
  <c r="II102" i="1" s="1"/>
  <c r="II104" i="1" s="1" a="1"/>
  <c r="II104" i="1" s="1"/>
  <c r="WS88" i="1" a="1"/>
  <c r="WS88" i="1" s="1"/>
  <c r="WS90" i="1" s="1" a="1"/>
  <c r="WS90" i="1" s="1"/>
  <c r="WS92" i="1" s="1" a="1"/>
  <c r="WS92" i="1" s="1"/>
  <c r="WS94" i="1" s="1" a="1"/>
  <c r="WS94" i="1" s="1"/>
  <c r="WS96" i="1" s="1" a="1"/>
  <c r="WS96" i="1" s="1"/>
  <c r="WS98" i="1" s="1" a="1"/>
  <c r="WS98" i="1" s="1"/>
  <c r="WS100" i="1" s="1" a="1"/>
  <c r="WS100" i="1" s="1"/>
  <c r="WS102" i="1" s="1" a="1"/>
  <c r="WS102" i="1" s="1"/>
  <c r="WS104" i="1" s="1" a="1"/>
  <c r="WS104" i="1" s="1"/>
  <c r="BI88" i="1" a="1"/>
  <c r="BI88" i="1" s="1"/>
  <c r="BI90" i="1" s="1" a="1"/>
  <c r="BI90" i="1" s="1"/>
  <c r="BI92" i="1" s="1" a="1"/>
  <c r="BI92" i="1" s="1"/>
  <c r="BI94" i="1" s="1" a="1"/>
  <c r="BI94" i="1" s="1"/>
  <c r="BI96" i="1" s="1" a="1"/>
  <c r="BI96" i="1" s="1"/>
  <c r="BI98" i="1" s="1" a="1"/>
  <c r="BI98" i="1" s="1"/>
  <c r="BI100" i="1" s="1" a="1"/>
  <c r="BI100" i="1" s="1"/>
  <c r="BI102" i="1" s="1" a="1"/>
  <c r="BI102" i="1" s="1"/>
  <c r="BI104" i="1" s="1" a="1"/>
  <c r="BI104" i="1" s="1"/>
  <c r="XO89" i="1" a="1"/>
  <c r="XO89" i="1" s="1"/>
  <c r="XO91" i="1" s="1" a="1"/>
  <c r="XO91" i="1" s="1"/>
  <c r="XO93" i="1" s="1" a="1"/>
  <c r="XO93" i="1" s="1"/>
  <c r="XO95" i="1" s="1" a="1"/>
  <c r="XO95" i="1" s="1"/>
  <c r="XO97" i="1" s="1" a="1"/>
  <c r="XO97" i="1" s="1"/>
  <c r="XO99" i="1" s="1" a="1"/>
  <c r="XO99" i="1" s="1"/>
  <c r="XO101" i="1" s="1" a="1"/>
  <c r="XO101" i="1" s="1"/>
  <c r="XO103" i="1" s="1" a="1"/>
  <c r="XO103" i="1" s="1"/>
  <c r="XO105" i="1" s="1" a="1"/>
  <c r="XO105" i="1" s="1"/>
  <c r="CB108" i="1" a="1"/>
  <c r="CB108" i="1" s="1"/>
  <c r="HV88" i="1" a="1"/>
  <c r="HV88" i="1" s="1"/>
  <c r="HV90" i="1" s="1" a="1"/>
  <c r="HV90" i="1" s="1"/>
  <c r="HV92" i="1" s="1" a="1"/>
  <c r="HV92" i="1" s="1"/>
  <c r="HV94" i="1" s="1" a="1"/>
  <c r="HV94" i="1" s="1"/>
  <c r="HV96" i="1" s="1" a="1"/>
  <c r="HV96" i="1" s="1"/>
  <c r="HV98" i="1" s="1" a="1"/>
  <c r="HV98" i="1" s="1"/>
  <c r="HV100" i="1" s="1" a="1"/>
  <c r="HV100" i="1" s="1"/>
  <c r="HV102" i="1" s="1" a="1"/>
  <c r="HV102" i="1" s="1"/>
  <c r="HV104" i="1" s="1" a="1"/>
  <c r="HV104" i="1" s="1"/>
  <c r="XZ88" i="1" a="1"/>
  <c r="XZ88" i="1" s="1"/>
  <c r="XZ90" i="1" s="1" a="1"/>
  <c r="XZ90" i="1" s="1"/>
  <c r="XZ92" i="1" s="1" a="1"/>
  <c r="XZ92" i="1" s="1"/>
  <c r="XZ94" i="1" s="1" a="1"/>
  <c r="XZ94" i="1" s="1"/>
  <c r="XZ96" i="1" s="1" a="1"/>
  <c r="XZ96" i="1" s="1"/>
  <c r="XZ98" i="1" s="1" a="1"/>
  <c r="XZ98" i="1" s="1"/>
  <c r="XZ100" i="1" s="1" a="1"/>
  <c r="XZ100" i="1" s="1"/>
  <c r="XZ102" i="1" s="1" a="1"/>
  <c r="XZ102" i="1" s="1"/>
  <c r="XZ104" i="1" s="1" a="1"/>
  <c r="XZ104" i="1" s="1"/>
  <c r="HI107" i="1" a="1"/>
  <c r="HI107" i="1" s="1"/>
  <c r="IN88" i="1" a="1"/>
  <c r="IN88" i="1" s="1"/>
  <c r="IN90" i="1" s="1" a="1"/>
  <c r="IN90" i="1" s="1"/>
  <c r="IN92" i="1" s="1" a="1"/>
  <c r="IN92" i="1" s="1"/>
  <c r="IN94" i="1" s="1" a="1"/>
  <c r="IN94" i="1" s="1"/>
  <c r="IN96" i="1" s="1" a="1"/>
  <c r="IN96" i="1" s="1"/>
  <c r="IN98" i="1" s="1" a="1"/>
  <c r="IN98" i="1" s="1"/>
  <c r="IN100" i="1" s="1" a="1"/>
  <c r="IN100" i="1" s="1"/>
  <c r="IN102" i="1" s="1" a="1"/>
  <c r="IN102" i="1" s="1"/>
  <c r="IN104" i="1" s="1" a="1"/>
  <c r="IN104" i="1" s="1"/>
  <c r="HW108" i="1" a="1"/>
  <c r="HW108" i="1" s="1"/>
  <c r="IS88" i="1" a="1"/>
  <c r="IS88" i="1" s="1"/>
  <c r="IS90" i="1" s="1" a="1"/>
  <c r="IS90" i="1" s="1"/>
  <c r="IS92" i="1" s="1" a="1"/>
  <c r="IS92" i="1" s="1"/>
  <c r="IS94" i="1" s="1" a="1"/>
  <c r="IS94" i="1" s="1"/>
  <c r="IS96" i="1" s="1" a="1"/>
  <c r="IS96" i="1" s="1"/>
  <c r="IS98" i="1" s="1" a="1"/>
  <c r="IS98" i="1" s="1"/>
  <c r="IS100" i="1" s="1" a="1"/>
  <c r="IS100" i="1" s="1"/>
  <c r="IS102" i="1" s="1" a="1"/>
  <c r="IS102" i="1" s="1"/>
  <c r="IS104" i="1" s="1" a="1"/>
  <c r="IS104" i="1" s="1"/>
  <c r="XE108" i="1" a="1"/>
  <c r="XE108" i="1" s="1"/>
  <c r="HP89" i="1" a="1"/>
  <c r="HP89" i="1" s="1"/>
  <c r="HP91" i="1" s="1" a="1"/>
  <c r="HP91" i="1" s="1"/>
  <c r="HP93" i="1" s="1" a="1"/>
  <c r="HP93" i="1" s="1"/>
  <c r="HP95" i="1" s="1" a="1"/>
  <c r="HP95" i="1" s="1"/>
  <c r="HP97" i="1" s="1" a="1"/>
  <c r="HP97" i="1" s="1"/>
  <c r="HP99" i="1" s="1" a="1"/>
  <c r="HP99" i="1" s="1"/>
  <c r="HP101" i="1" s="1" a="1"/>
  <c r="HP101" i="1" s="1"/>
  <c r="HP103" i="1" s="1" a="1"/>
  <c r="HP103" i="1" s="1"/>
  <c r="HP105" i="1" s="1" a="1"/>
  <c r="HP105" i="1" s="1"/>
  <c r="WV107" i="1" a="1"/>
  <c r="WV107" i="1" s="1"/>
  <c r="WU88" i="1" a="1"/>
  <c r="WU88" i="1" s="1"/>
  <c r="WU90" i="1" s="1" a="1"/>
  <c r="WU90" i="1" s="1"/>
  <c r="WU92" i="1" s="1" a="1"/>
  <c r="WU92" i="1" s="1"/>
  <c r="WU94" i="1" s="1" a="1"/>
  <c r="WU94" i="1" s="1"/>
  <c r="WU96" i="1" s="1" a="1"/>
  <c r="WU96" i="1" s="1"/>
  <c r="WU98" i="1" s="1" a="1"/>
  <c r="WU98" i="1" s="1"/>
  <c r="WU100" i="1" s="1" a="1"/>
  <c r="WU100" i="1" s="1"/>
  <c r="WU102" i="1" s="1" a="1"/>
  <c r="WU102" i="1" s="1"/>
  <c r="WU104" i="1" s="1" a="1"/>
  <c r="WU104" i="1" s="1"/>
  <c r="WR88" i="1" a="1"/>
  <c r="WR88" i="1" s="1"/>
  <c r="WR90" i="1" s="1" a="1"/>
  <c r="WR90" i="1" s="1"/>
  <c r="WR92" i="1" s="1" a="1"/>
  <c r="WR92" i="1" s="1"/>
  <c r="WR94" i="1" s="1" a="1"/>
  <c r="WR94" i="1" s="1"/>
  <c r="WR96" i="1" s="1" a="1"/>
  <c r="WR96" i="1" s="1"/>
  <c r="WR98" i="1" s="1" a="1"/>
  <c r="WR98" i="1" s="1"/>
  <c r="WR100" i="1" s="1" a="1"/>
  <c r="WR100" i="1" s="1"/>
  <c r="WR102" i="1" s="1" a="1"/>
  <c r="WR102" i="1" s="1"/>
  <c r="WR104" i="1" s="1" a="1"/>
  <c r="WR104" i="1" s="1"/>
  <c r="XX108" i="1" a="1"/>
  <c r="XX108" i="1" s="1"/>
  <c r="XL88" i="1" a="1"/>
  <c r="XL88" i="1" s="1"/>
  <c r="XL90" i="1" s="1" a="1"/>
  <c r="XL90" i="1" s="1"/>
  <c r="XL92" i="1" s="1" a="1"/>
  <c r="XL92" i="1" s="1"/>
  <c r="XL94" i="1" s="1" a="1"/>
  <c r="XL94" i="1" s="1"/>
  <c r="XL96" i="1" s="1" a="1"/>
  <c r="XL96" i="1" s="1"/>
  <c r="XL98" i="1" s="1" a="1"/>
  <c r="XL98" i="1" s="1"/>
  <c r="XL100" i="1" s="1" a="1"/>
  <c r="XL100" i="1" s="1"/>
  <c r="XL102" i="1" s="1" a="1"/>
  <c r="XL102" i="1" s="1"/>
  <c r="XL104" i="1" s="1" a="1"/>
  <c r="XL104" i="1" s="1"/>
  <c r="XB88" i="1" a="1"/>
  <c r="XB88" i="1" s="1"/>
  <c r="XB90" i="1" s="1" a="1"/>
  <c r="XB90" i="1" s="1"/>
  <c r="XB92" i="1" s="1" a="1"/>
  <c r="XB92" i="1" s="1"/>
  <c r="XB94" i="1" s="1" a="1"/>
  <c r="XB94" i="1" s="1"/>
  <c r="XB96" i="1" s="1" a="1"/>
  <c r="XB96" i="1" s="1"/>
  <c r="XB98" i="1" s="1" a="1"/>
  <c r="XB98" i="1" s="1"/>
  <c r="XB100" i="1" s="1" a="1"/>
  <c r="XB100" i="1" s="1"/>
  <c r="XB102" i="1" s="1" a="1"/>
  <c r="XB102" i="1" s="1"/>
  <c r="XB104" i="1" s="1" a="1"/>
  <c r="XB104" i="1" s="1"/>
  <c r="WU89" i="1" a="1"/>
  <c r="WU89" i="1" s="1"/>
  <c r="WU91" i="1" s="1" a="1"/>
  <c r="WU91" i="1" s="1"/>
  <c r="WU93" i="1" s="1" a="1"/>
  <c r="WU93" i="1" s="1"/>
  <c r="WU95" i="1" s="1" a="1"/>
  <c r="WU95" i="1" s="1"/>
  <c r="WU97" i="1" s="1" a="1"/>
  <c r="WU97" i="1" s="1"/>
  <c r="WU99" i="1" s="1" a="1"/>
  <c r="WU99" i="1" s="1"/>
  <c r="WU101" i="1" s="1" a="1"/>
  <c r="WU101" i="1" s="1"/>
  <c r="WU103" i="1" s="1" a="1"/>
  <c r="WU103" i="1" s="1"/>
  <c r="WU105" i="1" s="1" a="1"/>
  <c r="WU105" i="1" s="1"/>
  <c r="JC108" i="1" a="1"/>
  <c r="JC108" i="1" s="1"/>
  <c r="GY88" i="1" a="1"/>
  <c r="GY88" i="1" s="1"/>
  <c r="GY90" i="1" s="1" a="1"/>
  <c r="GY90" i="1" s="1"/>
  <c r="GY92" i="1" s="1" a="1"/>
  <c r="GY92" i="1" s="1"/>
  <c r="GY94" i="1" s="1" a="1"/>
  <c r="GY94" i="1" s="1"/>
  <c r="GY96" i="1" s="1" a="1"/>
  <c r="GY96" i="1" s="1"/>
  <c r="GY98" i="1" s="1" a="1"/>
  <c r="GY98" i="1" s="1"/>
  <c r="GY100" i="1" s="1" a="1"/>
  <c r="GY100" i="1" s="1"/>
  <c r="GY102" i="1" s="1" a="1"/>
  <c r="GY102" i="1" s="1"/>
  <c r="GY104" i="1" s="1" a="1"/>
  <c r="GY104" i="1" s="1"/>
  <c r="XZ89" i="1" a="1"/>
  <c r="XZ89" i="1" s="1"/>
  <c r="XZ91" i="1" s="1" a="1"/>
  <c r="XZ91" i="1" s="1"/>
  <c r="XZ93" i="1" s="1" a="1"/>
  <c r="XZ93" i="1" s="1"/>
  <c r="XZ95" i="1" s="1" a="1"/>
  <c r="XZ95" i="1" s="1"/>
  <c r="XZ97" i="1" s="1" a="1"/>
  <c r="XZ97" i="1" s="1"/>
  <c r="XZ99" i="1" s="1" a="1"/>
  <c r="XZ99" i="1" s="1"/>
  <c r="XZ101" i="1" s="1" a="1"/>
  <c r="XZ101" i="1" s="1"/>
  <c r="XZ103" i="1" s="1" a="1"/>
  <c r="XZ103" i="1" s="1"/>
  <c r="XZ105" i="1" s="1" a="1"/>
  <c r="XZ105" i="1" s="1"/>
  <c r="IQ107" i="1" a="1"/>
  <c r="IQ107" i="1" s="1"/>
  <c r="XY88" i="1" a="1"/>
  <c r="XY88" i="1" s="1"/>
  <c r="XY90" i="1" s="1" a="1"/>
  <c r="XY90" i="1" s="1"/>
  <c r="XY92" i="1" s="1" a="1"/>
  <c r="XY92" i="1" s="1"/>
  <c r="XY94" i="1" s="1" a="1"/>
  <c r="XY94" i="1" s="1"/>
  <c r="XY96" i="1" s="1" a="1"/>
  <c r="XY96" i="1" s="1"/>
  <c r="XY98" i="1" s="1" a="1"/>
  <c r="XY98" i="1" s="1"/>
  <c r="XY100" i="1" s="1" a="1"/>
  <c r="XY100" i="1" s="1"/>
  <c r="XY102" i="1" s="1" a="1"/>
  <c r="XY102" i="1" s="1"/>
  <c r="XY104" i="1" s="1" a="1"/>
  <c r="XY104" i="1" s="1"/>
  <c r="HV108" i="1" a="1"/>
  <c r="HV108" i="1" s="1"/>
  <c r="GX108" i="1" a="1"/>
  <c r="GX108" i="1" s="1"/>
  <c r="ZV88" i="1" a="1"/>
  <c r="ZV88" i="1" s="1"/>
  <c r="ZV90" i="1" s="1" a="1"/>
  <c r="ZV90" i="1" s="1"/>
  <c r="ZV92" i="1" s="1" a="1"/>
  <c r="ZV92" i="1" s="1"/>
  <c r="ZV94" i="1" s="1" a="1"/>
  <c r="ZV94" i="1" s="1"/>
  <c r="ZV96" i="1" s="1" a="1"/>
  <c r="ZV96" i="1" s="1"/>
  <c r="ZV98" i="1" s="1" a="1"/>
  <c r="ZV98" i="1" s="1"/>
  <c r="ZV100" i="1" s="1" a="1"/>
  <c r="ZV100" i="1" s="1"/>
  <c r="ZV102" i="1" s="1" a="1"/>
  <c r="ZV102" i="1" s="1"/>
  <c r="ZV104" i="1" s="1" a="1"/>
  <c r="ZV104" i="1" s="1"/>
  <c r="HJ88" i="1" a="1"/>
  <c r="HJ88" i="1" s="1"/>
  <c r="HJ90" i="1" s="1" a="1"/>
  <c r="HJ90" i="1" s="1"/>
  <c r="HJ92" i="1" s="1" a="1"/>
  <c r="HJ92" i="1" s="1"/>
  <c r="HJ94" i="1" s="1" a="1"/>
  <c r="HJ94" i="1" s="1"/>
  <c r="HJ96" i="1" s="1" a="1"/>
  <c r="HJ96" i="1" s="1"/>
  <c r="HJ98" i="1" s="1" a="1"/>
  <c r="HJ98" i="1" s="1"/>
  <c r="HJ100" i="1" s="1" a="1"/>
  <c r="HJ100" i="1" s="1"/>
  <c r="HJ102" i="1" s="1" a="1"/>
  <c r="HJ102" i="1" s="1"/>
  <c r="HJ104" i="1" s="1" a="1"/>
  <c r="HJ104" i="1" s="1"/>
  <c r="WW88" i="1" a="1"/>
  <c r="WW88" i="1" s="1"/>
  <c r="WW90" i="1" s="1" a="1"/>
  <c r="WW90" i="1" s="1"/>
  <c r="WW92" i="1" s="1" a="1"/>
  <c r="WW92" i="1" s="1"/>
  <c r="WW94" i="1" s="1" a="1"/>
  <c r="WW94" i="1" s="1"/>
  <c r="WW96" i="1" s="1" a="1"/>
  <c r="WW96" i="1" s="1"/>
  <c r="WW98" i="1" s="1" a="1"/>
  <c r="WW98" i="1" s="1"/>
  <c r="WW100" i="1" s="1" a="1"/>
  <c r="WW100" i="1" s="1"/>
  <c r="WW102" i="1" s="1" a="1"/>
  <c r="WW102" i="1" s="1"/>
  <c r="WW104" i="1" s="1" a="1"/>
  <c r="WW104" i="1" s="1"/>
  <c r="QA86" i="1"/>
  <c r="QA85" i="1"/>
  <c r="QA87" i="1"/>
  <c r="QA88" i="1"/>
  <c r="QA89" i="1"/>
  <c r="QA90" i="1"/>
  <c r="QA91" i="1"/>
  <c r="QA92" i="1"/>
  <c r="QA93" i="1"/>
  <c r="QA94" i="1"/>
  <c r="QA95" i="1"/>
  <c r="QA96" i="1"/>
  <c r="QA97" i="1"/>
  <c r="QA98" i="1"/>
  <c r="QA99" i="1"/>
  <c r="QA100" i="1"/>
  <c r="QA101" i="1"/>
  <c r="QA102" i="1"/>
  <c r="QA103" i="1"/>
  <c r="QA104" i="1"/>
  <c r="QA105" i="1"/>
  <c r="QA106" i="1"/>
  <c r="QA107" i="1"/>
  <c r="QA108" i="1"/>
  <c r="WO86" i="1" a="1"/>
  <c r="WO86" i="1" s="1"/>
  <c r="WO107" i="1" s="1" a="1"/>
  <c r="WO107" i="1" s="1"/>
  <c r="WO87" i="1" a="1"/>
  <c r="WO87" i="1" s="1"/>
  <c r="WO108" i="1" s="1" a="1"/>
  <c r="WO108" i="1" s="1"/>
  <c r="ZT88" i="1" a="1"/>
  <c r="ZT88" i="1" s="1"/>
  <c r="ZT90" i="1" s="1" a="1"/>
  <c r="ZT90" i="1" s="1"/>
  <c r="ZT92" i="1" s="1" a="1"/>
  <c r="ZT92" i="1" s="1"/>
  <c r="ZT94" i="1" s="1" a="1"/>
  <c r="ZT94" i="1" s="1"/>
  <c r="ZT96" i="1" s="1" a="1"/>
  <c r="ZT96" i="1" s="1"/>
  <c r="ZT98" i="1" s="1" a="1"/>
  <c r="ZT98" i="1" s="1"/>
  <c r="ZT100" i="1" s="1" a="1"/>
  <c r="ZT100" i="1" s="1"/>
  <c r="ZT102" i="1" s="1" a="1"/>
  <c r="ZT102" i="1" s="1"/>
  <c r="ZT104" i="1" s="1" a="1"/>
  <c r="ZT104" i="1" s="1"/>
  <c r="YI89" i="1" a="1"/>
  <c r="YI89" i="1" s="1"/>
  <c r="YI91" i="1" s="1" a="1"/>
  <c r="YI91" i="1" s="1"/>
  <c r="YI93" i="1" s="1" a="1"/>
  <c r="YI93" i="1" s="1"/>
  <c r="YI95" i="1" s="1" a="1"/>
  <c r="YI95" i="1" s="1"/>
  <c r="YI97" i="1" s="1" a="1"/>
  <c r="YI97" i="1" s="1"/>
  <c r="YI99" i="1" s="1" a="1"/>
  <c r="YI99" i="1" s="1"/>
  <c r="YI101" i="1" s="1" a="1"/>
  <c r="YI101" i="1" s="1"/>
  <c r="YI103" i="1" s="1" a="1"/>
  <c r="YI103" i="1" s="1"/>
  <c r="YI105" i="1" s="1" a="1"/>
  <c r="YI105" i="1" s="1"/>
  <c r="IG108" i="1" a="1"/>
  <c r="IG108" i="1" s="1"/>
  <c r="IU88" i="1" a="1"/>
  <c r="IU88" i="1" s="1"/>
  <c r="IU90" i="1" s="1" a="1"/>
  <c r="IU90" i="1" s="1"/>
  <c r="IU92" i="1" s="1" a="1"/>
  <c r="IU92" i="1" s="1"/>
  <c r="IU94" i="1" s="1" a="1"/>
  <c r="IU94" i="1" s="1"/>
  <c r="IU96" i="1" s="1" a="1"/>
  <c r="IU96" i="1" s="1"/>
  <c r="IU98" i="1" s="1" a="1"/>
  <c r="IU98" i="1" s="1"/>
  <c r="IU100" i="1" s="1" a="1"/>
  <c r="IU100" i="1" s="1"/>
  <c r="IU102" i="1" s="1" a="1"/>
  <c r="IU102" i="1" s="1"/>
  <c r="IU104" i="1" s="1" a="1"/>
  <c r="IU104" i="1" s="1"/>
  <c r="YO108" i="1" a="1"/>
  <c r="YO108" i="1" s="1"/>
  <c r="GO89" i="1" a="1"/>
  <c r="GO89" i="1" s="1"/>
  <c r="GO91" i="1" s="1" a="1"/>
  <c r="GO91" i="1" s="1"/>
  <c r="GO93" i="1" s="1" a="1"/>
  <c r="GO93" i="1" s="1"/>
  <c r="GO95" i="1" s="1" a="1"/>
  <c r="GO95" i="1" s="1"/>
  <c r="GO97" i="1" s="1" a="1"/>
  <c r="GO97" i="1" s="1"/>
  <c r="GO99" i="1" s="1" a="1"/>
  <c r="GO99" i="1" s="1"/>
  <c r="GO101" i="1" s="1" a="1"/>
  <c r="GO101" i="1" s="1"/>
  <c r="GO103" i="1" s="1" a="1"/>
  <c r="GO103" i="1" s="1"/>
  <c r="GO105" i="1" s="1" a="1"/>
  <c r="GO105" i="1" s="1"/>
  <c r="ZS88" i="1" a="1"/>
  <c r="ZS88" i="1" s="1"/>
  <c r="CC88" i="1" a="1"/>
  <c r="CC88" i="1" s="1"/>
  <c r="CC90" i="1" s="1" a="1"/>
  <c r="CC90" i="1" s="1"/>
  <c r="CC92" i="1" s="1" a="1"/>
  <c r="CC92" i="1" s="1"/>
  <c r="CC94" i="1" s="1" a="1"/>
  <c r="CC94" i="1" s="1"/>
  <c r="CC96" i="1" s="1" a="1"/>
  <c r="CC96" i="1" s="1"/>
  <c r="CC98" i="1" s="1" a="1"/>
  <c r="CC98" i="1" s="1"/>
  <c r="CC100" i="1" s="1" a="1"/>
  <c r="CC100" i="1" s="1"/>
  <c r="CC102" i="1" s="1" a="1"/>
  <c r="CC102" i="1" s="1"/>
  <c r="CC104" i="1" s="1" a="1"/>
  <c r="CC104" i="1" s="1"/>
  <c r="HN88" i="1" a="1"/>
  <c r="HN88" i="1" s="1"/>
  <c r="HN90" i="1" s="1" a="1"/>
  <c r="HN90" i="1" s="1"/>
  <c r="HN92" i="1" s="1" a="1"/>
  <c r="HN92" i="1" s="1"/>
  <c r="HN94" i="1" s="1" a="1"/>
  <c r="HN94" i="1" s="1"/>
  <c r="HN96" i="1" s="1" a="1"/>
  <c r="HN96" i="1" s="1"/>
  <c r="HN98" i="1" s="1" a="1"/>
  <c r="HN98" i="1" s="1"/>
  <c r="HN100" i="1" s="1" a="1"/>
  <c r="HN100" i="1" s="1"/>
  <c r="HN102" i="1" s="1" a="1"/>
  <c r="HN102" i="1" s="1"/>
  <c r="HN104" i="1" s="1" a="1"/>
  <c r="HN104" i="1" s="1"/>
  <c r="IO108" i="1" a="1"/>
  <c r="IO108" i="1" s="1"/>
  <c r="BG108" i="1" a="1"/>
  <c r="BG108" i="1" s="1"/>
  <c r="IV88" i="1" a="1"/>
  <c r="IV88" i="1" s="1"/>
  <c r="IV90" i="1" s="1" a="1"/>
  <c r="IV90" i="1" s="1"/>
  <c r="IV92" i="1" s="1" a="1"/>
  <c r="IV92" i="1" s="1"/>
  <c r="IV94" i="1" s="1" a="1"/>
  <c r="IV94" i="1" s="1"/>
  <c r="IV96" i="1" s="1" a="1"/>
  <c r="IV96" i="1" s="1"/>
  <c r="IV98" i="1" s="1" a="1"/>
  <c r="IV98" i="1" s="1"/>
  <c r="IV100" i="1" s="1" a="1"/>
  <c r="IV100" i="1" s="1"/>
  <c r="IV102" i="1" s="1" a="1"/>
  <c r="IV102" i="1" s="1"/>
  <c r="IV104" i="1" s="1" a="1"/>
  <c r="IV104" i="1" s="1"/>
  <c r="IL88" i="1" a="1"/>
  <c r="IL88" i="1" s="1"/>
  <c r="IL90" i="1" s="1" a="1"/>
  <c r="IL90" i="1" s="1"/>
  <c r="IL92" i="1" s="1" a="1"/>
  <c r="IL92" i="1" s="1"/>
  <c r="IL94" i="1" s="1" a="1"/>
  <c r="IL94" i="1" s="1"/>
  <c r="IL96" i="1" s="1" a="1"/>
  <c r="IL96" i="1" s="1"/>
  <c r="IL98" i="1" s="1" a="1"/>
  <c r="IL98" i="1" s="1"/>
  <c r="IL100" i="1" s="1" a="1"/>
  <c r="IL100" i="1" s="1"/>
  <c r="IL102" i="1" s="1" a="1"/>
  <c r="IL102" i="1" s="1"/>
  <c r="IL104" i="1" s="1" a="1"/>
  <c r="IL104" i="1" s="1"/>
  <c r="YM88" i="1" a="1"/>
  <c r="YM88" i="1" s="1"/>
  <c r="YM90" i="1" s="1" a="1"/>
  <c r="YM90" i="1" s="1"/>
  <c r="YM92" i="1" s="1" a="1"/>
  <c r="YM92" i="1" s="1"/>
  <c r="YM94" i="1" s="1" a="1"/>
  <c r="YM94" i="1" s="1"/>
  <c r="YM96" i="1" s="1" a="1"/>
  <c r="YM96" i="1" s="1"/>
  <c r="YM98" i="1" s="1" a="1"/>
  <c r="YM98" i="1" s="1"/>
  <c r="YM100" i="1" s="1" a="1"/>
  <c r="YM100" i="1" s="1"/>
  <c r="YM102" i="1" s="1" a="1"/>
  <c r="YM102" i="1" s="1"/>
  <c r="YM104" i="1" s="1" a="1"/>
  <c r="YM104" i="1" s="1"/>
  <c r="BH108" i="1" a="1"/>
  <c r="BH108" i="1" s="1"/>
  <c r="XG108" i="1" a="1"/>
  <c r="XG108" i="1" s="1"/>
  <c r="YJ108" i="1" a="1"/>
  <c r="YJ108" i="1" s="1"/>
  <c r="GS88" i="1" a="1"/>
  <c r="GS88" i="1" s="1"/>
  <c r="GS90" i="1" s="1" a="1"/>
  <c r="GS90" i="1" s="1"/>
  <c r="GS92" i="1" s="1" a="1"/>
  <c r="GS92" i="1" s="1"/>
  <c r="GS94" i="1" s="1" a="1"/>
  <c r="GS94" i="1" s="1"/>
  <c r="GS96" i="1" s="1" a="1"/>
  <c r="GS96" i="1" s="1"/>
  <c r="GS98" i="1" s="1" a="1"/>
  <c r="GS98" i="1" s="1"/>
  <c r="GS100" i="1" s="1" a="1"/>
  <c r="GS100" i="1" s="1"/>
  <c r="GS102" i="1" s="1" a="1"/>
  <c r="GS102" i="1" s="1"/>
  <c r="GS104" i="1" s="1" a="1"/>
  <c r="GS104" i="1" s="1"/>
  <c r="XC89" i="1" a="1"/>
  <c r="XC89" i="1" s="1"/>
  <c r="XC91" i="1" s="1" a="1"/>
  <c r="XC91" i="1" s="1"/>
  <c r="XC93" i="1" s="1" a="1"/>
  <c r="XC93" i="1" s="1"/>
  <c r="XC95" i="1" s="1" a="1"/>
  <c r="XC95" i="1" s="1"/>
  <c r="XC97" i="1" s="1" a="1"/>
  <c r="XC97" i="1" s="1"/>
  <c r="XC99" i="1" s="1" a="1"/>
  <c r="XC99" i="1" s="1"/>
  <c r="XC101" i="1" s="1" a="1"/>
  <c r="XC101" i="1" s="1"/>
  <c r="XC103" i="1" s="1" a="1"/>
  <c r="XC103" i="1" s="1"/>
  <c r="XC105" i="1" s="1" a="1"/>
  <c r="XC105" i="1" s="1"/>
  <c r="HI89" i="1" a="1"/>
  <c r="HI89" i="1" s="1"/>
  <c r="HI91" i="1" s="1" a="1"/>
  <c r="HI91" i="1" s="1"/>
  <c r="HI93" i="1" s="1" a="1"/>
  <c r="HI93" i="1" s="1"/>
  <c r="HI95" i="1" s="1" a="1"/>
  <c r="HI95" i="1" s="1"/>
  <c r="HI97" i="1" s="1" a="1"/>
  <c r="HI97" i="1" s="1"/>
  <c r="HI99" i="1" s="1" a="1"/>
  <c r="HI99" i="1" s="1"/>
  <c r="HI101" i="1" s="1" a="1"/>
  <c r="HI101" i="1" s="1"/>
  <c r="HI103" i="1" s="1" a="1"/>
  <c r="HI103" i="1" s="1"/>
  <c r="HI105" i="1" s="1" a="1"/>
  <c r="HI105" i="1" s="1"/>
  <c r="XK107" i="1" a="1"/>
  <c r="XK107" i="1" s="1"/>
  <c r="GS108" i="1" a="1"/>
  <c r="GS108" i="1" s="1"/>
  <c r="YK89" i="1" a="1"/>
  <c r="YK89" i="1" s="1"/>
  <c r="YK91" i="1" s="1" a="1"/>
  <c r="YK91" i="1" s="1"/>
  <c r="YK93" i="1" s="1" a="1"/>
  <c r="YK93" i="1" s="1"/>
  <c r="YK95" i="1" s="1" a="1"/>
  <c r="YK95" i="1" s="1"/>
  <c r="YK97" i="1" s="1" a="1"/>
  <c r="YK97" i="1" s="1"/>
  <c r="YK99" i="1" s="1" a="1"/>
  <c r="YK99" i="1" s="1"/>
  <c r="YK101" i="1" s="1" a="1"/>
  <c r="YK101" i="1" s="1"/>
  <c r="YK103" i="1" s="1" a="1"/>
  <c r="YK103" i="1" s="1"/>
  <c r="YK105" i="1" s="1" a="1"/>
  <c r="YK105" i="1" s="1"/>
  <c r="II108" i="1" a="1"/>
  <c r="II108" i="1" s="1"/>
  <c r="HJ89" i="1" a="1"/>
  <c r="HJ89" i="1" s="1"/>
  <c r="HJ91" i="1" s="1" a="1"/>
  <c r="HJ91" i="1" s="1"/>
  <c r="HJ93" i="1" s="1" a="1"/>
  <c r="HJ93" i="1" s="1"/>
  <c r="HJ95" i="1" s="1" a="1"/>
  <c r="HJ95" i="1" s="1"/>
  <c r="HJ97" i="1" s="1" a="1"/>
  <c r="HJ97" i="1" s="1"/>
  <c r="HJ99" i="1" s="1" a="1"/>
  <c r="HJ99" i="1" s="1"/>
  <c r="HJ101" i="1" s="1" a="1"/>
  <c r="HJ101" i="1" s="1"/>
  <c r="HJ103" i="1" s="1" a="1"/>
  <c r="HJ103" i="1" s="1"/>
  <c r="HJ105" i="1" s="1" a="1"/>
  <c r="HJ105" i="1" s="1"/>
  <c r="XK108" i="1" a="1"/>
  <c r="XK108" i="1" s="1"/>
  <c r="YK88" i="1" a="1"/>
  <c r="YK88" i="1" s="1"/>
  <c r="YK90" i="1" s="1" a="1"/>
  <c r="YK90" i="1" s="1"/>
  <c r="YK92" i="1" s="1" a="1"/>
  <c r="YK92" i="1" s="1"/>
  <c r="YK94" i="1" s="1" a="1"/>
  <c r="YK94" i="1" s="1"/>
  <c r="YK96" i="1" s="1" a="1"/>
  <c r="YK96" i="1" s="1"/>
  <c r="YK98" i="1" s="1" a="1"/>
  <c r="YK98" i="1" s="1"/>
  <c r="YK100" i="1" s="1" a="1"/>
  <c r="YK100" i="1" s="1"/>
  <c r="YK102" i="1" s="1" a="1"/>
  <c r="YK102" i="1" s="1"/>
  <c r="YK104" i="1" s="1" a="1"/>
  <c r="YK104" i="1" s="1"/>
  <c r="WW108" i="1" a="1"/>
  <c r="WW108" i="1" s="1"/>
  <c r="ZX89" i="1" a="1"/>
  <c r="ZX89" i="1" s="1"/>
  <c r="ZX91" i="1" s="1" a="1"/>
  <c r="ZX91" i="1" s="1"/>
  <c r="ZX93" i="1" s="1" a="1"/>
  <c r="ZX93" i="1" s="1"/>
  <c r="ZX95" i="1" s="1" a="1"/>
  <c r="ZX95" i="1" s="1"/>
  <c r="ZX97" i="1" s="1" a="1"/>
  <c r="ZX97" i="1" s="1"/>
  <c r="ZX99" i="1" s="1" a="1"/>
  <c r="ZX99" i="1" s="1"/>
  <c r="ZX101" i="1" s="1" a="1"/>
  <c r="ZX101" i="1" s="1"/>
  <c r="ZX103" i="1" s="1" a="1"/>
  <c r="ZX103" i="1" s="1"/>
  <c r="ZX105" i="1" s="1" a="1"/>
  <c r="ZX105" i="1" s="1"/>
  <c r="IG88" i="1" a="1"/>
  <c r="IG88" i="1" s="1"/>
  <c r="IG90" i="1" s="1" a="1"/>
  <c r="IG90" i="1" s="1"/>
  <c r="IG92" i="1" s="1" a="1"/>
  <c r="IG92" i="1" s="1"/>
  <c r="IG94" i="1" s="1" a="1"/>
  <c r="IG94" i="1" s="1"/>
  <c r="IG96" i="1" s="1" a="1"/>
  <c r="IG96" i="1" s="1"/>
  <c r="IG98" i="1" s="1" a="1"/>
  <c r="IG98" i="1" s="1"/>
  <c r="IG100" i="1" s="1" a="1"/>
  <c r="IG100" i="1" s="1"/>
  <c r="IG102" i="1" s="1" a="1"/>
  <c r="IG102" i="1" s="1"/>
  <c r="IG104" i="1" s="1" a="1"/>
  <c r="IG104" i="1" s="1"/>
  <c r="YJ88" i="1" a="1"/>
  <c r="YJ88" i="1" s="1"/>
  <c r="YJ90" i="1" s="1" a="1"/>
  <c r="YJ90" i="1" s="1"/>
  <c r="YJ92" i="1" s="1" a="1"/>
  <c r="YJ92" i="1" s="1"/>
  <c r="YJ94" i="1" s="1" a="1"/>
  <c r="YJ94" i="1" s="1"/>
  <c r="YJ96" i="1" s="1" a="1"/>
  <c r="YJ96" i="1" s="1"/>
  <c r="YJ98" i="1" s="1" a="1"/>
  <c r="YJ98" i="1" s="1"/>
  <c r="YJ100" i="1" s="1" a="1"/>
  <c r="YJ100" i="1" s="1"/>
  <c r="YJ102" i="1" s="1" a="1"/>
  <c r="YJ102" i="1" s="1"/>
  <c r="YJ104" i="1" s="1" a="1"/>
  <c r="YJ104" i="1" s="1"/>
  <c r="YN89" i="1" a="1"/>
  <c r="YN89" i="1" s="1"/>
  <c r="YN91" i="1" s="1" a="1"/>
  <c r="YN91" i="1" s="1"/>
  <c r="YN93" i="1" s="1" a="1"/>
  <c r="YN93" i="1" s="1"/>
  <c r="YN95" i="1" s="1" a="1"/>
  <c r="YN95" i="1" s="1"/>
  <c r="YN97" i="1" s="1" a="1"/>
  <c r="YN97" i="1" s="1"/>
  <c r="YN99" i="1" s="1" a="1"/>
  <c r="YN99" i="1" s="1"/>
  <c r="YN101" i="1" s="1" a="1"/>
  <c r="YN101" i="1" s="1"/>
  <c r="YN103" i="1" s="1" a="1"/>
  <c r="YN103" i="1" s="1"/>
  <c r="YN105" i="1" s="1" a="1"/>
  <c r="YN105" i="1" s="1"/>
  <c r="JA88" i="1" a="1"/>
  <c r="JA88" i="1" s="1"/>
  <c r="JA90" i="1" s="1" a="1"/>
  <c r="JA90" i="1" s="1"/>
  <c r="JA92" i="1" s="1" a="1"/>
  <c r="JA92" i="1" s="1"/>
  <c r="JA94" i="1" s="1" a="1"/>
  <c r="JA94" i="1" s="1"/>
  <c r="JA96" i="1" s="1" a="1"/>
  <c r="JA96" i="1" s="1"/>
  <c r="JA98" i="1" s="1" a="1"/>
  <c r="JA98" i="1" s="1"/>
  <c r="JA100" i="1" s="1" a="1"/>
  <c r="JA100" i="1" s="1"/>
  <c r="JA102" i="1" s="1" a="1"/>
  <c r="JA102" i="1" s="1"/>
  <c r="JA104" i="1" s="1" a="1"/>
  <c r="JA104" i="1" s="1"/>
  <c r="IV89" i="1" a="1"/>
  <c r="IV89" i="1" s="1"/>
  <c r="IV91" i="1" s="1" a="1"/>
  <c r="IV91" i="1" s="1"/>
  <c r="IV93" i="1" s="1" a="1"/>
  <c r="IV93" i="1" s="1"/>
  <c r="IV95" i="1" s="1" a="1"/>
  <c r="IV95" i="1" s="1"/>
  <c r="IV97" i="1" s="1" a="1"/>
  <c r="IV97" i="1" s="1"/>
  <c r="IV99" i="1" s="1" a="1"/>
  <c r="IV99" i="1" s="1"/>
  <c r="IV101" i="1" s="1" a="1"/>
  <c r="IV101" i="1" s="1"/>
  <c r="IV103" i="1" s="1" a="1"/>
  <c r="IV103" i="1" s="1"/>
  <c r="IV105" i="1" s="1" a="1"/>
  <c r="IV105" i="1" s="1"/>
  <c r="BG88" i="1" a="1"/>
  <c r="BG88" i="1" s="1"/>
  <c r="BG90" i="1" s="1" a="1"/>
  <c r="BG90" i="1" s="1"/>
  <c r="BG92" i="1" s="1" a="1"/>
  <c r="BG92" i="1" s="1"/>
  <c r="BG94" i="1" s="1" a="1"/>
  <c r="BG94" i="1" s="1"/>
  <c r="BG96" i="1" s="1" a="1"/>
  <c r="BG96" i="1" s="1"/>
  <c r="BG98" i="1" s="1" a="1"/>
  <c r="BG98" i="1" s="1"/>
  <c r="BG100" i="1" s="1" a="1"/>
  <c r="BG100" i="1" s="1"/>
  <c r="BG102" i="1" s="1" a="1"/>
  <c r="BG102" i="1" s="1"/>
  <c r="BG104" i="1" s="1" a="1"/>
  <c r="BG104" i="1" s="1"/>
  <c r="ZY88" i="1" a="1"/>
  <c r="ZY88" i="1" s="1"/>
  <c r="ZY90" i="1" s="1" a="1"/>
  <c r="ZY90" i="1" s="1"/>
  <c r="ZY92" i="1" s="1" a="1"/>
  <c r="ZY92" i="1" s="1"/>
  <c r="ZY94" i="1" s="1" a="1"/>
  <c r="ZY94" i="1" s="1"/>
  <c r="ZY96" i="1" s="1" a="1"/>
  <c r="ZY96" i="1" s="1"/>
  <c r="ZY98" i="1" s="1" a="1"/>
  <c r="ZY98" i="1" s="1"/>
  <c r="ZY100" i="1" s="1" a="1"/>
  <c r="ZY100" i="1" s="1"/>
  <c r="ZY102" i="1" s="1" a="1"/>
  <c r="ZY102" i="1" s="1"/>
  <c r="ZY104" i="1" s="1" a="1"/>
  <c r="ZY104" i="1" s="1"/>
  <c r="IU108" i="1" a="1"/>
  <c r="IU108" i="1" s="1"/>
  <c r="YI88" i="1" a="1"/>
  <c r="YI88" i="1" s="1"/>
  <c r="YI90" i="1" s="1" a="1"/>
  <c r="YI90" i="1" s="1"/>
  <c r="YI92" i="1" s="1" a="1"/>
  <c r="YI92" i="1" s="1"/>
  <c r="YI94" i="1" s="1" a="1"/>
  <c r="YI94" i="1" s="1"/>
  <c r="YI96" i="1" s="1" a="1"/>
  <c r="YI96" i="1" s="1"/>
  <c r="YI98" i="1" s="1" a="1"/>
  <c r="YI98" i="1" s="1"/>
  <c r="YI100" i="1" s="1" a="1"/>
  <c r="YI100" i="1" s="1"/>
  <c r="YI102" i="1" s="1" a="1"/>
  <c r="YI102" i="1" s="1"/>
  <c r="YI104" i="1" s="1" a="1"/>
  <c r="YI104" i="1" s="1"/>
  <c r="CG107" i="1" a="1"/>
  <c r="CG107" i="1" s="1"/>
  <c r="GQ89" i="1" a="1"/>
  <c r="GQ89" i="1" s="1"/>
  <c r="GQ91" i="1" s="1" a="1"/>
  <c r="GQ91" i="1" s="1"/>
  <c r="GQ93" i="1" s="1" a="1"/>
  <c r="GQ93" i="1" s="1"/>
  <c r="GQ95" i="1" s="1" a="1"/>
  <c r="GQ95" i="1" s="1"/>
  <c r="GQ97" i="1" s="1" a="1"/>
  <c r="GQ97" i="1" s="1"/>
  <c r="GQ99" i="1" s="1" a="1"/>
  <c r="GQ99" i="1" s="1"/>
  <c r="GQ101" i="1" s="1" a="1"/>
  <c r="GQ101" i="1" s="1"/>
  <c r="GQ103" i="1" s="1" a="1"/>
  <c r="GQ103" i="1" s="1"/>
  <c r="GQ105" i="1" s="1" a="1"/>
  <c r="GQ105" i="1" s="1"/>
  <c r="WR89" i="1" a="1"/>
  <c r="WR89" i="1" s="1"/>
  <c r="WR91" i="1" s="1" a="1"/>
  <c r="WR91" i="1" s="1"/>
  <c r="WR93" i="1" s="1" a="1"/>
  <c r="WR93" i="1" s="1"/>
  <c r="WR95" i="1" s="1" a="1"/>
  <c r="WR95" i="1" s="1"/>
  <c r="WR97" i="1" s="1" a="1"/>
  <c r="WR97" i="1" s="1"/>
  <c r="WR99" i="1" s="1" a="1"/>
  <c r="WR99" i="1" s="1"/>
  <c r="WR101" i="1" s="1" a="1"/>
  <c r="WR101" i="1" s="1"/>
  <c r="WR103" i="1" s="1" a="1"/>
  <c r="WR103" i="1" s="1"/>
  <c r="WR105" i="1" s="1" a="1"/>
  <c r="WR105" i="1" s="1"/>
  <c r="GP88" i="1" a="1"/>
  <c r="GP88" i="1" s="1"/>
  <c r="GP90" i="1" s="1" a="1"/>
  <c r="GP90" i="1" s="1"/>
  <c r="GP92" i="1" s="1" a="1"/>
  <c r="GP92" i="1" s="1"/>
  <c r="GP94" i="1" s="1" a="1"/>
  <c r="GP94" i="1" s="1"/>
  <c r="GP96" i="1" s="1" a="1"/>
  <c r="GP96" i="1" s="1"/>
  <c r="GP98" i="1" s="1" a="1"/>
  <c r="GP98" i="1" s="1"/>
  <c r="GP100" i="1" s="1" a="1"/>
  <c r="GP100" i="1" s="1"/>
  <c r="GP102" i="1" s="1" a="1"/>
  <c r="GP102" i="1" s="1"/>
  <c r="GP104" i="1" s="1" a="1"/>
  <c r="GP104" i="1" s="1"/>
  <c r="ZW88" i="1" a="1"/>
  <c r="ZW88" i="1" s="1"/>
  <c r="ZW90" i="1" s="1" a="1"/>
  <c r="ZW90" i="1" s="1"/>
  <c r="ZW92" i="1" s="1" a="1"/>
  <c r="ZW92" i="1" s="1"/>
  <c r="ZW94" i="1" s="1" a="1"/>
  <c r="ZW94" i="1" s="1"/>
  <c r="ZW96" i="1" s="1" a="1"/>
  <c r="ZW96" i="1" s="1"/>
  <c r="ZW98" i="1" s="1" a="1"/>
  <c r="ZW98" i="1" s="1"/>
  <c r="ZW100" i="1" s="1" a="1"/>
  <c r="ZW100" i="1" s="1"/>
  <c r="ZW102" i="1" s="1" a="1"/>
  <c r="ZW102" i="1" s="1"/>
  <c r="ZW104" i="1" s="1" a="1"/>
  <c r="ZW104" i="1" s="1"/>
  <c r="YO88" i="1" a="1"/>
  <c r="YO88" i="1" s="1"/>
  <c r="YO90" i="1" s="1" a="1"/>
  <c r="YO90" i="1" s="1"/>
  <c r="YO92" i="1" s="1" a="1"/>
  <c r="YO92" i="1" s="1"/>
  <c r="YO94" i="1" s="1" a="1"/>
  <c r="YO94" i="1" s="1"/>
  <c r="YO96" i="1" s="1" a="1"/>
  <c r="YO96" i="1" s="1"/>
  <c r="YO98" i="1" s="1" a="1"/>
  <c r="YO98" i="1" s="1"/>
  <c r="YO100" i="1" s="1" a="1"/>
  <c r="YO100" i="1" s="1"/>
  <c r="YO102" i="1" s="1" a="1"/>
  <c r="YO102" i="1" s="1"/>
  <c r="YO104" i="1" s="1" a="1"/>
  <c r="YO104" i="1" s="1"/>
  <c r="QB12" i="1"/>
  <c r="QC6" i="1"/>
  <c r="XA108" i="1" a="1"/>
  <c r="XA108" i="1" s="1"/>
  <c r="HN108" i="1" a="1"/>
  <c r="HN108" i="1" s="1"/>
  <c r="ZW89" i="1" a="1"/>
  <c r="ZW89" i="1" s="1"/>
  <c r="ZW91" i="1" s="1" a="1"/>
  <c r="ZW91" i="1" s="1"/>
  <c r="ZW93" i="1" s="1" a="1"/>
  <c r="ZW93" i="1" s="1"/>
  <c r="ZW95" i="1" s="1" a="1"/>
  <c r="ZW95" i="1" s="1"/>
  <c r="ZW97" i="1" s="1" a="1"/>
  <c r="ZW97" i="1" s="1"/>
  <c r="ZW99" i="1" s="1" a="1"/>
  <c r="ZW99" i="1" s="1"/>
  <c r="ZW101" i="1" s="1" a="1"/>
  <c r="ZW101" i="1" s="1"/>
  <c r="ZW103" i="1" s="1" a="1"/>
  <c r="ZW103" i="1" s="1"/>
  <c r="ZW105" i="1" s="1" a="1"/>
  <c r="ZW105" i="1" s="1"/>
  <c r="YM108" i="1" a="1"/>
  <c r="YM108" i="1" s="1"/>
  <c r="IO88" i="1" a="1"/>
  <c r="IO88" i="1" s="1"/>
  <c r="IO90" i="1" s="1" a="1"/>
  <c r="IO90" i="1" s="1"/>
  <c r="IO92" i="1" s="1" a="1"/>
  <c r="IO92" i="1" s="1"/>
  <c r="IO94" i="1" s="1" a="1"/>
  <c r="IO94" i="1" s="1"/>
  <c r="IO96" i="1" s="1" a="1"/>
  <c r="IO96" i="1" s="1"/>
  <c r="IO98" i="1" s="1" a="1"/>
  <c r="IO98" i="1" s="1"/>
  <c r="IO100" i="1" s="1" a="1"/>
  <c r="IO100" i="1" s="1"/>
  <c r="IO102" i="1" s="1" a="1"/>
  <c r="IO102" i="1" s="1"/>
  <c r="IO104" i="1" s="1" a="1"/>
  <c r="IO104" i="1" s="1"/>
  <c r="ZS108" i="1" a="1"/>
  <c r="ZS108" i="1" s="1"/>
  <c r="CG108" i="1" a="1"/>
  <c r="CG108" i="1" s="1"/>
  <c r="YN88" i="1" a="1"/>
  <c r="YN88" i="1" s="1"/>
  <c r="YN90" i="1" s="1" a="1"/>
  <c r="YN90" i="1" s="1"/>
  <c r="YN92" i="1" s="1" a="1"/>
  <c r="YN92" i="1" s="1"/>
  <c r="YN94" i="1" s="1" a="1"/>
  <c r="YN94" i="1" s="1"/>
  <c r="YN96" i="1" s="1" a="1"/>
  <c r="YN96" i="1" s="1"/>
  <c r="YN98" i="1" s="1" a="1"/>
  <c r="YN98" i="1" s="1"/>
  <c r="YN100" i="1" s="1" a="1"/>
  <c r="YN100" i="1" s="1"/>
  <c r="YN102" i="1" s="1" a="1"/>
  <c r="YN102" i="1" s="1"/>
  <c r="YN104" i="1" s="1" a="1"/>
  <c r="YN104" i="1" s="1"/>
  <c r="WL88" i="1" a="1"/>
  <c r="WL88" i="1" s="1"/>
  <c r="WL90" i="1" s="1" a="1"/>
  <c r="WL90" i="1" s="1"/>
  <c r="WL92" i="1" s="1" a="1"/>
  <c r="WL92" i="1" s="1"/>
  <c r="WL94" i="1" s="1" a="1"/>
  <c r="WL94" i="1" s="1"/>
  <c r="WL96" i="1" s="1" a="1"/>
  <c r="WL96" i="1" s="1"/>
  <c r="WL98" i="1" s="1" a="1"/>
  <c r="WL98" i="1" s="1"/>
  <c r="WL100" i="1" s="1" a="1"/>
  <c r="WL100" i="1" s="1"/>
  <c r="WL102" i="1" s="1" a="1"/>
  <c r="WL102" i="1" s="1"/>
  <c r="WL104" i="1" s="1" a="1"/>
  <c r="WL104" i="1" s="1"/>
  <c r="ZN108" i="1" a="1"/>
  <c r="ZN108" i="1" s="1"/>
  <c r="ZN89" i="1" a="1"/>
  <c r="ZN89" i="1" s="1"/>
  <c r="ZN91" i="1" s="1" a="1"/>
  <c r="ZN91" i="1" s="1"/>
  <c r="ZN93" i="1" s="1" a="1"/>
  <c r="ZN93" i="1" s="1"/>
  <c r="ZN95" i="1" s="1" a="1"/>
  <c r="ZN95" i="1" s="1"/>
  <c r="ZN97" i="1" s="1" a="1"/>
  <c r="ZN97" i="1" s="1"/>
  <c r="ZN99" i="1" s="1" a="1"/>
  <c r="ZN99" i="1" s="1"/>
  <c r="ZN101" i="1" s="1" a="1"/>
  <c r="ZN101" i="1" s="1"/>
  <c r="ZN103" i="1" s="1" a="1"/>
  <c r="ZN103" i="1" s="1"/>
  <c r="ZN105" i="1" s="1" a="1"/>
  <c r="ZN105" i="1" s="1"/>
  <c r="ZN107" i="1" a="1"/>
  <c r="ZN107" i="1" s="1"/>
  <c r="ZN88" i="1" a="1"/>
  <c r="ZN88" i="1" s="1"/>
  <c r="ZN90" i="1" s="1" a="1"/>
  <c r="ZN90" i="1" s="1"/>
  <c r="ZN92" i="1" s="1" a="1"/>
  <c r="ZN92" i="1" s="1"/>
  <c r="ZN94" i="1" s="1" a="1"/>
  <c r="ZN94" i="1" s="1"/>
  <c r="ZN96" i="1" s="1" a="1"/>
  <c r="ZN96" i="1" s="1"/>
  <c r="ZN98" i="1" s="1" a="1"/>
  <c r="ZN98" i="1" s="1"/>
  <c r="ZN100" i="1" s="1" a="1"/>
  <c r="ZN100" i="1" s="1"/>
  <c r="ZN102" i="1" s="1" a="1"/>
  <c r="ZN102" i="1" s="1"/>
  <c r="ZN104" i="1" s="1" a="1"/>
  <c r="ZN104" i="1" s="1"/>
  <c r="DG89" i="1" a="1"/>
  <c r="DG89" i="1" s="1"/>
  <c r="DG91" i="1" s="1" a="1"/>
  <c r="DG91" i="1" s="1"/>
  <c r="DG93" i="1" s="1" a="1"/>
  <c r="DG93" i="1" s="1"/>
  <c r="DG95" i="1" s="1" a="1"/>
  <c r="DG95" i="1" s="1"/>
  <c r="DG97" i="1" s="1" a="1"/>
  <c r="DG97" i="1" s="1"/>
  <c r="DG99" i="1" s="1" a="1"/>
  <c r="DG99" i="1" s="1"/>
  <c r="DG101" i="1" s="1" a="1"/>
  <c r="DG101" i="1" s="1"/>
  <c r="DG103" i="1" s="1" a="1"/>
  <c r="DG103" i="1" s="1"/>
  <c r="DG105" i="1" s="1" a="1"/>
  <c r="DG105" i="1" s="1"/>
  <c r="DG108" i="1" a="1"/>
  <c r="DG108" i="1" s="1"/>
  <c r="DG107" i="1" a="1"/>
  <c r="DG107" i="1" s="1"/>
  <c r="DG88" i="1" a="1"/>
  <c r="DG88" i="1" s="1"/>
  <c r="DG90" i="1" s="1" a="1"/>
  <c r="DG90" i="1" s="1"/>
  <c r="DG92" i="1" s="1" a="1"/>
  <c r="DG92" i="1" s="1"/>
  <c r="DG94" i="1" s="1" a="1"/>
  <c r="DG94" i="1" s="1"/>
  <c r="DG96" i="1" s="1" a="1"/>
  <c r="DG96" i="1" s="1"/>
  <c r="DG98" i="1" s="1" a="1"/>
  <c r="DG98" i="1" s="1"/>
  <c r="DG100" i="1" s="1" a="1"/>
  <c r="DG100" i="1" s="1"/>
  <c r="DG102" i="1" s="1" a="1"/>
  <c r="DG102" i="1" s="1"/>
  <c r="DG104" i="1" s="1" a="1"/>
  <c r="DG104" i="1" s="1"/>
  <c r="VM97" i="1"/>
  <c r="VM96" i="1"/>
  <c r="VM85" i="1"/>
  <c r="VM106" i="1"/>
  <c r="VM87" i="1"/>
  <c r="VM86" i="1"/>
  <c r="VM89" i="1"/>
  <c r="VM88" i="1"/>
  <c r="VM108" i="1"/>
  <c r="VM107" i="1"/>
  <c r="VM90" i="1"/>
  <c r="VM91" i="1"/>
  <c r="VM92" i="1"/>
  <c r="VM93" i="1"/>
  <c r="VM95" i="1"/>
  <c r="VM94" i="1"/>
  <c r="C56" i="6"/>
  <c r="U56" i="6" s="1"/>
  <c r="C56" i="7"/>
  <c r="U56" i="7" s="1"/>
  <c r="E56" i="7"/>
  <c r="W56" i="7" s="1"/>
  <c r="E56" i="6"/>
  <c r="W56" i="6" s="1"/>
  <c r="D56" i="7"/>
  <c r="V56" i="7" s="1"/>
  <c r="VO53" i="1" a="1"/>
  <c r="VO53" i="1" s="1"/>
  <c r="VO54" i="1" s="1" a="1"/>
  <c r="VO54" i="1" s="1"/>
  <c r="VO51" i="1" a="1"/>
  <c r="VO51" i="1" s="1"/>
  <c r="VO52" i="1" s="1" a="1"/>
  <c r="VO52" i="1" s="1"/>
  <c r="WO55" i="1" a="1"/>
  <c r="WO55" i="1" s="1"/>
  <c r="WO56" i="1" s="1" a="1"/>
  <c r="WO56" i="1" s="1"/>
  <c r="WO53" i="1" a="1"/>
  <c r="WO53" i="1" s="1"/>
  <c r="WO54" i="1" s="1" a="1"/>
  <c r="WO54"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N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QB128" i="1" l="1"/>
  <c r="QB126" i="1"/>
  <c r="QB125" i="1"/>
  <c r="QB127" i="1"/>
  <c r="QB119" i="1"/>
  <c r="QB123" i="1"/>
  <c r="QB124" i="1"/>
  <c r="QB120" i="1"/>
  <c r="QB121" i="1"/>
  <c r="QB117" i="1"/>
  <c r="QB118" i="1"/>
  <c r="QB122" i="1"/>
  <c r="ZC89" i="1" a="1"/>
  <c r="ZC89" i="1" s="1"/>
  <c r="DH89" i="1" a="1"/>
  <c r="DH89" i="1" s="1"/>
  <c r="ZC88" i="1" a="1"/>
  <c r="ZC88" i="1" s="1"/>
  <c r="DH88" i="1" a="1"/>
  <c r="DH88" i="1" s="1"/>
  <c r="ZC108" i="1" a="1"/>
  <c r="ZC108" i="1" s="1"/>
  <c r="DH108" i="1" a="1"/>
  <c r="DH108" i="1" s="1"/>
  <c r="DH107" i="1" a="1"/>
  <c r="DH107" i="1" s="1"/>
  <c r="CD90" i="1" a="1"/>
  <c r="CD90" i="1" s="1"/>
  <c r="ZD90" i="1" s="1" a="1"/>
  <c r="ZD90" i="1" s="1"/>
  <c r="CD91" i="1" a="1"/>
  <c r="CD91" i="1" s="1"/>
  <c r="YT98" i="1"/>
  <c r="YT99" i="1"/>
  <c r="C61" i="7"/>
  <c r="U61" i="7" s="1"/>
  <c r="E61" i="7"/>
  <c r="W61" i="7" s="1"/>
  <c r="C99" i="1"/>
  <c r="C98" i="1"/>
  <c r="D61" i="7"/>
  <c r="V61" i="7" s="1"/>
  <c r="L101" i="1" a="1"/>
  <c r="L101" i="1" s="1"/>
  <c r="GN101" i="1" s="1" a="1"/>
  <c r="GN101" i="1" s="1"/>
  <c r="GG99" i="1"/>
  <c r="GJ99" i="1"/>
  <c r="D99" i="1"/>
  <c r="GM99" i="1"/>
  <c r="GF99" i="1"/>
  <c r="GH99" i="1"/>
  <c r="GL99" i="1"/>
  <c r="VK99" i="1"/>
  <c r="GI99" i="1"/>
  <c r="VJ99" i="1"/>
  <c r="GK99" i="1"/>
  <c r="VL99" i="1"/>
  <c r="GB99" i="1"/>
  <c r="GC99" i="1"/>
  <c r="GE99" i="1"/>
  <c r="GD99" i="1"/>
  <c r="VM99" i="1"/>
  <c r="GA99" i="1"/>
  <c r="GC98" i="1"/>
  <c r="GA98" i="1"/>
  <c r="GD98" i="1"/>
  <c r="GE98" i="1"/>
  <c r="L100" i="1" a="1"/>
  <c r="L100" i="1" s="1"/>
  <c r="GN100" i="1" s="1" a="1"/>
  <c r="GN100" i="1" s="1"/>
  <c r="GF98" i="1"/>
  <c r="GI98" i="1"/>
  <c r="VJ98" i="1"/>
  <c r="VL98" i="1"/>
  <c r="VM98" i="1"/>
  <c r="GK98" i="1"/>
  <c r="GH98" i="1"/>
  <c r="GM98" i="1"/>
  <c r="D98" i="1"/>
  <c r="GB98" i="1"/>
  <c r="GG98" i="1"/>
  <c r="GJ98" i="1"/>
  <c r="VK98" i="1"/>
  <c r="GL98" i="1"/>
  <c r="WO89" i="1" a="1"/>
  <c r="WO89" i="1" s="1"/>
  <c r="WO91" i="1" s="1" a="1"/>
  <c r="WO91" i="1" s="1"/>
  <c r="WO93" i="1" s="1" a="1"/>
  <c r="WO93" i="1" s="1"/>
  <c r="WO95" i="1" s="1" a="1"/>
  <c r="WO95" i="1" s="1"/>
  <c r="WO97" i="1" s="1" a="1"/>
  <c r="WO97" i="1" s="1"/>
  <c r="WO99" i="1" s="1" a="1"/>
  <c r="WO99" i="1" s="1"/>
  <c r="WO101" i="1" s="1" a="1"/>
  <c r="WO101" i="1" s="1"/>
  <c r="WO103" i="1" s="1" a="1"/>
  <c r="WO103" i="1" s="1"/>
  <c r="WO105" i="1" s="1" a="1"/>
  <c r="WO105" i="1" s="1"/>
  <c r="WO88" i="1" a="1"/>
  <c r="WO88" i="1" s="1"/>
  <c r="WO90" i="1" s="1" a="1"/>
  <c r="WO90" i="1" s="1"/>
  <c r="WO92" i="1" s="1" a="1"/>
  <c r="WO92" i="1" s="1"/>
  <c r="WO94" i="1" s="1" a="1"/>
  <c r="WO94" i="1" s="1"/>
  <c r="WO96" i="1" s="1" a="1"/>
  <c r="WO96" i="1" s="1"/>
  <c r="WO98" i="1" s="1" a="1"/>
  <c r="WO98" i="1" s="1"/>
  <c r="WO100" i="1" s="1" a="1"/>
  <c r="WO100" i="1" s="1"/>
  <c r="WO102" i="1" s="1" a="1"/>
  <c r="WO102" i="1" s="1"/>
  <c r="WO104" i="1" s="1" a="1"/>
  <c r="WO104" i="1" s="1"/>
  <c r="QB86" i="1"/>
  <c r="QB85" i="1"/>
  <c r="QB87" i="1"/>
  <c r="QB88" i="1"/>
  <c r="QB89" i="1"/>
  <c r="QB90" i="1"/>
  <c r="QB91" i="1"/>
  <c r="QB92" i="1"/>
  <c r="QB93" i="1"/>
  <c r="QB94" i="1"/>
  <c r="QB95" i="1"/>
  <c r="QB96" i="1"/>
  <c r="QB97" i="1"/>
  <c r="QB98" i="1"/>
  <c r="QB99" i="1"/>
  <c r="QB100" i="1"/>
  <c r="QB101" i="1"/>
  <c r="QB102" i="1"/>
  <c r="QB103" i="1"/>
  <c r="QB104" i="1"/>
  <c r="QB105" i="1"/>
  <c r="QB106" i="1"/>
  <c r="QB107" i="1"/>
  <c r="QB108" i="1"/>
  <c r="QC12" i="1"/>
  <c r="QD6" i="1"/>
  <c r="E61" i="6"/>
  <c r="W61" i="6" s="1"/>
  <c r="VN99" i="1"/>
  <c r="VN98" i="1"/>
  <c r="VN85" i="1"/>
  <c r="VN87" i="1"/>
  <c r="VN86" i="1"/>
  <c r="VN106" i="1"/>
  <c r="VN107" i="1"/>
  <c r="VN88" i="1"/>
  <c r="VN89" i="1"/>
  <c r="VN108" i="1"/>
  <c r="VN90" i="1"/>
  <c r="VN91" i="1"/>
  <c r="VN92" i="1"/>
  <c r="VN93" i="1"/>
  <c r="VN94" i="1"/>
  <c r="VN95" i="1"/>
  <c r="VN96" i="1"/>
  <c r="VN97"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VO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QC125" i="1" l="1"/>
  <c r="QC124" i="1"/>
  <c r="QC126" i="1"/>
  <c r="QC128" i="1"/>
  <c r="QC127" i="1"/>
  <c r="QC123" i="1"/>
  <c r="QC121" i="1"/>
  <c r="QC122" i="1"/>
  <c r="QC119" i="1"/>
  <c r="QC120" i="1"/>
  <c r="QC117" i="1"/>
  <c r="QC118" i="1"/>
  <c r="ZC91" i="1" a="1"/>
  <c r="ZC91" i="1" s="1"/>
  <c r="DH91" i="1" a="1"/>
  <c r="DH91" i="1" s="1"/>
  <c r="ZC90" i="1" a="1"/>
  <c r="ZC90" i="1" s="1"/>
  <c r="DH90" i="1" a="1"/>
  <c r="DH90" i="1" s="1"/>
  <c r="D66" i="6"/>
  <c r="V66" i="6" s="1"/>
  <c r="E66" i="6"/>
  <c r="W66" i="6" s="1"/>
  <c r="CD93" i="1" a="1"/>
  <c r="CD93" i="1" s="1"/>
  <c r="CD92" i="1" a="1"/>
  <c r="CD92" i="1" s="1"/>
  <c r="ZD92" i="1" s="1" a="1"/>
  <c r="ZD92" i="1" s="1"/>
  <c r="YT100" i="1"/>
  <c r="YT101" i="1"/>
  <c r="C100" i="1"/>
  <c r="C101" i="1"/>
  <c r="E66" i="7"/>
  <c r="W66" i="7" s="1"/>
  <c r="GJ101" i="1"/>
  <c r="VN101" i="1"/>
  <c r="GH101" i="1"/>
  <c r="GI101" i="1"/>
  <c r="VM101" i="1"/>
  <c r="GD101" i="1"/>
  <c r="GE101" i="1"/>
  <c r="GA101" i="1"/>
  <c r="VJ101" i="1"/>
  <c r="GB101" i="1"/>
  <c r="GC101" i="1"/>
  <c r="L103" i="1" a="1"/>
  <c r="L103" i="1" s="1"/>
  <c r="GN103" i="1" s="1" a="1"/>
  <c r="GN103" i="1" s="1"/>
  <c r="GM101" i="1"/>
  <c r="GL101" i="1"/>
  <c r="GF101" i="1"/>
  <c r="D101" i="1"/>
  <c r="GG101" i="1"/>
  <c r="GK101" i="1"/>
  <c r="VK101" i="1"/>
  <c r="VL101" i="1"/>
  <c r="VJ100" i="1"/>
  <c r="GD100" i="1"/>
  <c r="VK100" i="1"/>
  <c r="VL100" i="1"/>
  <c r="GF100" i="1"/>
  <c r="GE100" i="1"/>
  <c r="GC100" i="1"/>
  <c r="GG100" i="1"/>
  <c r="GH100" i="1"/>
  <c r="GI100" i="1"/>
  <c r="GJ100" i="1"/>
  <c r="GA100" i="1"/>
  <c r="L102" i="1" a="1"/>
  <c r="L102" i="1" s="1"/>
  <c r="GN102" i="1" s="1" a="1"/>
  <c r="GN102" i="1" s="1"/>
  <c r="GK100" i="1"/>
  <c r="GL100" i="1"/>
  <c r="GB100" i="1"/>
  <c r="GM100" i="1"/>
  <c r="D100" i="1"/>
  <c r="VM100" i="1"/>
  <c r="VN100" i="1"/>
  <c r="QC85" i="1"/>
  <c r="QC86" i="1"/>
  <c r="QC87" i="1"/>
  <c r="QC88" i="1"/>
  <c r="QC89" i="1"/>
  <c r="QC90" i="1"/>
  <c r="QC91" i="1"/>
  <c r="QC92" i="1"/>
  <c r="QC93" i="1"/>
  <c r="QC94" i="1"/>
  <c r="QC95" i="1"/>
  <c r="QC96" i="1"/>
  <c r="QC97" i="1"/>
  <c r="QC98" i="1"/>
  <c r="QC99" i="1"/>
  <c r="QC100" i="1"/>
  <c r="QC101" i="1"/>
  <c r="QC102" i="1"/>
  <c r="QC103" i="1"/>
  <c r="QC104" i="1"/>
  <c r="QC105" i="1"/>
  <c r="QC106" i="1"/>
  <c r="QC107" i="1"/>
  <c r="QC108" i="1"/>
  <c r="QD12" i="1"/>
  <c r="QE6" i="1"/>
  <c r="C66" i="7"/>
  <c r="U66" i="7" s="1"/>
  <c r="VO101" i="1"/>
  <c r="VO85" i="1"/>
  <c r="VO87" i="1"/>
  <c r="VO86" i="1"/>
  <c r="VO106" i="1"/>
  <c r="VO108" i="1"/>
  <c r="VO89" i="1"/>
  <c r="VO107" i="1"/>
  <c r="VO88" i="1"/>
  <c r="VO90" i="1"/>
  <c r="VO91" i="1"/>
  <c r="VO92" i="1"/>
  <c r="VO93" i="1"/>
  <c r="VO94" i="1"/>
  <c r="VO95" i="1"/>
  <c r="VO96" i="1"/>
  <c r="VO97" i="1"/>
  <c r="VO99" i="1"/>
  <c r="VO98" i="1"/>
  <c r="VO100" i="1"/>
  <c r="VP8" i="1"/>
  <c r="D66" i="8"/>
  <c r="V66" i="8" s="1"/>
  <c r="C66" i="8"/>
  <c r="U66" i="8" s="1"/>
  <c r="E66" i="8"/>
  <c r="W66" i="8" s="1"/>
  <c r="QD124" i="1" l="1"/>
  <c r="QD127" i="1"/>
  <c r="QD126" i="1"/>
  <c r="QD128" i="1"/>
  <c r="QD123" i="1"/>
  <c r="QD121" i="1"/>
  <c r="QD119" i="1"/>
  <c r="QD120" i="1"/>
  <c r="QD125" i="1"/>
  <c r="QD122" i="1"/>
  <c r="QD117" i="1"/>
  <c r="QD118" i="1"/>
  <c r="ZC92" i="1" a="1"/>
  <c r="ZC92" i="1" s="1"/>
  <c r="DH92" i="1" a="1"/>
  <c r="DH92" i="1" s="1"/>
  <c r="ZC93" i="1" a="1"/>
  <c r="ZC93" i="1" s="1"/>
  <c r="DH93" i="1" a="1"/>
  <c r="DH93" i="1" s="1"/>
  <c r="CD94" i="1" a="1"/>
  <c r="CD94" i="1" s="1"/>
  <c r="ZD94" i="1" s="1" a="1"/>
  <c r="ZD94" i="1" s="1"/>
  <c r="CD95" i="1" a="1"/>
  <c r="CD95" i="1" s="1"/>
  <c r="YT102" i="1"/>
  <c r="YT103" i="1"/>
  <c r="C103" i="1"/>
  <c r="C102" i="1"/>
  <c r="GM103" i="1"/>
  <c r="VJ103" i="1"/>
  <c r="VK103" i="1"/>
  <c r="VL103" i="1"/>
  <c r="VM103" i="1"/>
  <c r="VO103" i="1"/>
  <c r="GG103" i="1"/>
  <c r="GK103" i="1"/>
  <c r="GL103" i="1"/>
  <c r="D103" i="1"/>
  <c r="VN103" i="1"/>
  <c r="GA103" i="1"/>
  <c r="GH103" i="1"/>
  <c r="GB103" i="1"/>
  <c r="GC103" i="1"/>
  <c r="GD103" i="1"/>
  <c r="GE103" i="1"/>
  <c r="L105" i="1" a="1"/>
  <c r="L105" i="1" s="1"/>
  <c r="GN105" i="1" s="1" a="1"/>
  <c r="GN105" i="1" s="1"/>
  <c r="GF103" i="1"/>
  <c r="GI103" i="1"/>
  <c r="GJ103" i="1"/>
  <c r="GK102" i="1"/>
  <c r="VJ102" i="1"/>
  <c r="GB102" i="1"/>
  <c r="GC102" i="1"/>
  <c r="GA102" i="1"/>
  <c r="GD102" i="1"/>
  <c r="GE102" i="1"/>
  <c r="VO102" i="1"/>
  <c r="VN102" i="1"/>
  <c r="L104" i="1" a="1"/>
  <c r="L104" i="1" s="1"/>
  <c r="GN104" i="1" s="1" a="1"/>
  <c r="GN104" i="1" s="1"/>
  <c r="VM102" i="1"/>
  <c r="VL102" i="1"/>
  <c r="VK102" i="1"/>
  <c r="GF102" i="1"/>
  <c r="GM102" i="1"/>
  <c r="D102" i="1"/>
  <c r="GJ102" i="1"/>
  <c r="GG102" i="1"/>
  <c r="GL102" i="1"/>
  <c r="GH102" i="1"/>
  <c r="GI102" i="1"/>
  <c r="QD85" i="1"/>
  <c r="QD86" i="1"/>
  <c r="QD87" i="1"/>
  <c r="QD88" i="1"/>
  <c r="QD89" i="1"/>
  <c r="QD90" i="1"/>
  <c r="QD91" i="1"/>
  <c r="QD92" i="1"/>
  <c r="QD93" i="1"/>
  <c r="QD94" i="1"/>
  <c r="QD95" i="1"/>
  <c r="QD96" i="1"/>
  <c r="QD97" i="1"/>
  <c r="QD98" i="1"/>
  <c r="QD99" i="1"/>
  <c r="QD100" i="1"/>
  <c r="QD101" i="1"/>
  <c r="QD102" i="1"/>
  <c r="QD103" i="1"/>
  <c r="QD104" i="1"/>
  <c r="QD105" i="1"/>
  <c r="QD106" i="1"/>
  <c r="QD107" i="1"/>
  <c r="QD108" i="1"/>
  <c r="QE12" i="1"/>
  <c r="QF6" i="1"/>
  <c r="VP102" i="1"/>
  <c r="VP103" i="1"/>
  <c r="VP85" i="1"/>
  <c r="VP87" i="1"/>
  <c r="VP106" i="1"/>
  <c r="VP86" i="1"/>
  <c r="VP88" i="1"/>
  <c r="VP89" i="1"/>
  <c r="VP107" i="1"/>
  <c r="VP108" i="1"/>
  <c r="VP90" i="1"/>
  <c r="VP91" i="1"/>
  <c r="VP92" i="1"/>
  <c r="VP93" i="1"/>
  <c r="VP95" i="1"/>
  <c r="VP94" i="1"/>
  <c r="VP96" i="1"/>
  <c r="VP97" i="1"/>
  <c r="VP99" i="1"/>
  <c r="VP98" i="1"/>
  <c r="VP101" i="1"/>
  <c r="VP100" i="1"/>
  <c r="VQ8" i="1"/>
  <c r="QE127" i="1" l="1"/>
  <c r="QE128" i="1"/>
  <c r="QE126" i="1"/>
  <c r="QE122" i="1"/>
  <c r="QE120" i="1"/>
  <c r="QE125" i="1"/>
  <c r="QE123" i="1"/>
  <c r="QE124" i="1"/>
  <c r="QE117" i="1"/>
  <c r="QE118" i="1"/>
  <c r="QE121" i="1"/>
  <c r="QE119" i="1"/>
  <c r="ZC95" i="1" a="1"/>
  <c r="ZC95" i="1" s="1"/>
  <c r="DH95" i="1" a="1"/>
  <c r="DH95" i="1" s="1"/>
  <c r="ZC94" i="1" a="1"/>
  <c r="ZC94" i="1" s="1"/>
  <c r="DH94" i="1" a="1"/>
  <c r="DH94" i="1" s="1"/>
  <c r="CD97" i="1" a="1"/>
  <c r="CD97" i="1" s="1"/>
  <c r="CD96" i="1" a="1"/>
  <c r="CD96" i="1" s="1"/>
  <c r="ZD96" i="1" s="1" a="1"/>
  <c r="ZD96" i="1" s="1"/>
  <c r="YT105" i="1"/>
  <c r="YT104" i="1"/>
  <c r="C104" i="1"/>
  <c r="C105" i="1"/>
  <c r="VP105" i="1"/>
  <c r="GA105" i="1"/>
  <c r="GB105" i="1"/>
  <c r="GC105" i="1"/>
  <c r="GD105" i="1"/>
  <c r="GE105" i="1"/>
  <c r="VM105" i="1"/>
  <c r="VK105" i="1"/>
  <c r="VN105" i="1"/>
  <c r="GH105" i="1"/>
  <c r="GJ105" i="1"/>
  <c r="GL105" i="1"/>
  <c r="GM105" i="1"/>
  <c r="GF105" i="1"/>
  <c r="VO105" i="1"/>
  <c r="GG105" i="1"/>
  <c r="GI105" i="1"/>
  <c r="GK105" i="1"/>
  <c r="D105" i="1"/>
  <c r="VJ105" i="1"/>
  <c r="VL105" i="1"/>
  <c r="GK104" i="1"/>
  <c r="GD104" i="1"/>
  <c r="GC104" i="1"/>
  <c r="GE104" i="1"/>
  <c r="GA104" i="1"/>
  <c r="VK104" i="1"/>
  <c r="GB104" i="1"/>
  <c r="VM104" i="1"/>
  <c r="GH104" i="1"/>
  <c r="GM104" i="1"/>
  <c r="VP104" i="1"/>
  <c r="D104" i="1"/>
  <c r="GG104" i="1"/>
  <c r="VJ104" i="1"/>
  <c r="VL104" i="1"/>
  <c r="VN104" i="1"/>
  <c r="VO104" i="1"/>
  <c r="GF104" i="1"/>
  <c r="GI104" i="1"/>
  <c r="GJ104" i="1"/>
  <c r="GL104" i="1"/>
  <c r="QE85" i="1"/>
  <c r="QE86" i="1"/>
  <c r="QE87" i="1"/>
  <c r="QE88" i="1"/>
  <c r="QE89" i="1"/>
  <c r="QE90" i="1"/>
  <c r="QE91" i="1"/>
  <c r="QE92" i="1"/>
  <c r="QE93" i="1"/>
  <c r="QE94" i="1"/>
  <c r="QE95" i="1"/>
  <c r="QE96" i="1"/>
  <c r="QE97" i="1"/>
  <c r="QE98" i="1"/>
  <c r="QE99" i="1"/>
  <c r="QE100" i="1"/>
  <c r="QE101" i="1"/>
  <c r="QE102" i="1"/>
  <c r="QE103" i="1"/>
  <c r="QE104" i="1"/>
  <c r="QE105" i="1"/>
  <c r="QE106" i="1"/>
  <c r="QE107" i="1"/>
  <c r="QE108" i="1"/>
  <c r="QF12" i="1"/>
  <c r="QG6" i="1"/>
  <c r="VQ104" i="1"/>
  <c r="VQ105" i="1"/>
  <c r="VQ85" i="1"/>
  <c r="VQ87" i="1"/>
  <c r="VQ106" i="1"/>
  <c r="VQ86" i="1"/>
  <c r="VQ108" i="1"/>
  <c r="VQ107" i="1"/>
  <c r="VQ89" i="1"/>
  <c r="VQ88" i="1"/>
  <c r="VQ90" i="1"/>
  <c r="VQ91" i="1"/>
  <c r="VQ92" i="1"/>
  <c r="VQ93" i="1"/>
  <c r="VQ95" i="1"/>
  <c r="VQ94" i="1"/>
  <c r="VQ96" i="1"/>
  <c r="VQ97" i="1"/>
  <c r="VQ99" i="1"/>
  <c r="VQ98" i="1"/>
  <c r="VQ100" i="1"/>
  <c r="VQ101" i="1"/>
  <c r="VQ103" i="1"/>
  <c r="VQ102" i="1"/>
  <c r="VR8" i="1"/>
  <c r="QF127" i="1" l="1"/>
  <c r="QF126" i="1"/>
  <c r="QF121" i="1"/>
  <c r="QF123" i="1"/>
  <c r="QF124" i="1"/>
  <c r="QF128" i="1"/>
  <c r="QF118" i="1"/>
  <c r="QF117" i="1"/>
  <c r="QF119" i="1"/>
  <c r="QF120" i="1"/>
  <c r="QF125" i="1"/>
  <c r="QF122" i="1"/>
  <c r="ZC96" i="1" a="1"/>
  <c r="ZC96" i="1" s="1"/>
  <c r="DH96" i="1" a="1"/>
  <c r="DH96" i="1" s="1"/>
  <c r="ZC97" i="1" a="1"/>
  <c r="ZC97" i="1" s="1"/>
  <c r="DH97" i="1" a="1"/>
  <c r="DH97" i="1" s="1"/>
  <c r="CD99" i="1" a="1"/>
  <c r="CD99" i="1" s="1"/>
  <c r="CD98" i="1" a="1"/>
  <c r="CD98" i="1" s="1"/>
  <c r="ZD98" i="1" s="1" a="1"/>
  <c r="ZD98" i="1" s="1"/>
  <c r="QF86" i="1"/>
  <c r="QF85" i="1"/>
  <c r="QF87" i="1"/>
  <c r="QF88" i="1"/>
  <c r="QF89" i="1"/>
  <c r="QF90" i="1"/>
  <c r="QF91" i="1"/>
  <c r="QF92" i="1"/>
  <c r="QF93" i="1"/>
  <c r="QF94" i="1"/>
  <c r="QF95" i="1"/>
  <c r="QF96" i="1"/>
  <c r="QF97" i="1"/>
  <c r="QF98" i="1"/>
  <c r="QF99" i="1"/>
  <c r="QF100" i="1"/>
  <c r="QF101" i="1"/>
  <c r="QF102" i="1"/>
  <c r="QF103" i="1"/>
  <c r="QF104" i="1"/>
  <c r="QF105" i="1"/>
  <c r="QF106" i="1"/>
  <c r="QF107" i="1"/>
  <c r="QF108" i="1"/>
  <c r="QG12" i="1"/>
  <c r="QH6" i="1"/>
  <c r="VR85" i="1"/>
  <c r="VR86" i="1"/>
  <c r="VR87" i="1"/>
  <c r="VR106" i="1"/>
  <c r="VR108" i="1"/>
  <c r="VR89" i="1"/>
  <c r="VR107" i="1"/>
  <c r="VR88" i="1"/>
  <c r="VR90" i="1"/>
  <c r="VR91" i="1"/>
  <c r="VR92" i="1"/>
  <c r="VR93" i="1"/>
  <c r="VR95" i="1"/>
  <c r="VR94" i="1"/>
  <c r="VR96" i="1"/>
  <c r="VR97" i="1"/>
  <c r="VR99" i="1"/>
  <c r="VR98" i="1"/>
  <c r="VR100" i="1"/>
  <c r="VR101" i="1"/>
  <c r="VR103" i="1"/>
  <c r="VR102" i="1"/>
  <c r="VR104" i="1"/>
  <c r="VR105" i="1"/>
  <c r="VS8" i="1"/>
  <c r="QG123" i="1" l="1"/>
  <c r="QG127" i="1"/>
  <c r="QG126" i="1"/>
  <c r="QG125" i="1"/>
  <c r="QG128" i="1"/>
  <c r="QG121" i="1"/>
  <c r="QG118" i="1"/>
  <c r="QG122" i="1"/>
  <c r="QG124" i="1"/>
  <c r="QG119" i="1"/>
  <c r="QG120" i="1"/>
  <c r="QG117" i="1"/>
  <c r="ZC98" i="1" a="1"/>
  <c r="ZC98" i="1" s="1"/>
  <c r="DH98" i="1" a="1"/>
  <c r="DH98" i="1" s="1"/>
  <c r="ZC99" i="1" a="1"/>
  <c r="ZC99" i="1" s="1"/>
  <c r="DH99" i="1" a="1"/>
  <c r="DH99" i="1" s="1"/>
  <c r="CD100" i="1" a="1"/>
  <c r="CD100" i="1" s="1"/>
  <c r="ZD100" i="1" s="1" a="1"/>
  <c r="ZD100" i="1" s="1"/>
  <c r="CD101" i="1" a="1"/>
  <c r="CD101" i="1" s="1"/>
  <c r="QG85" i="1"/>
  <c r="QG86" i="1"/>
  <c r="QG87" i="1"/>
  <c r="QG88" i="1"/>
  <c r="QG89" i="1"/>
  <c r="QG90" i="1"/>
  <c r="QG91" i="1"/>
  <c r="QG92" i="1"/>
  <c r="QG93" i="1"/>
  <c r="QG94" i="1"/>
  <c r="QG95" i="1"/>
  <c r="QG96" i="1"/>
  <c r="QG97" i="1"/>
  <c r="QG98" i="1"/>
  <c r="QG99" i="1"/>
  <c r="QG100" i="1"/>
  <c r="QG101" i="1"/>
  <c r="QG102" i="1"/>
  <c r="QG103" i="1"/>
  <c r="QG104" i="1"/>
  <c r="QG105" i="1"/>
  <c r="QG106" i="1"/>
  <c r="QG107" i="1"/>
  <c r="QG108" i="1"/>
  <c r="QH12" i="1"/>
  <c r="QI6" i="1"/>
  <c r="VS85" i="1"/>
  <c r="VS106" i="1"/>
  <c r="VS86" i="1"/>
  <c r="VS87" i="1"/>
  <c r="VS107" i="1"/>
  <c r="VS108" i="1"/>
  <c r="VS89" i="1"/>
  <c r="VS88" i="1"/>
  <c r="VS90" i="1"/>
  <c r="VS91" i="1"/>
  <c r="VS92" i="1"/>
  <c r="VS93" i="1"/>
  <c r="VS94" i="1"/>
  <c r="VS95" i="1"/>
  <c r="VS96" i="1"/>
  <c r="VS97" i="1"/>
  <c r="VS99" i="1"/>
  <c r="VS98" i="1"/>
  <c r="VS100" i="1"/>
  <c r="VS101" i="1"/>
  <c r="VS102" i="1"/>
  <c r="VS103" i="1"/>
  <c r="VS104" i="1"/>
  <c r="VS105" i="1"/>
  <c r="VT8" i="1"/>
  <c r="QH125" i="1" l="1"/>
  <c r="QH128" i="1"/>
  <c r="QH126" i="1"/>
  <c r="QH123" i="1"/>
  <c r="QH124" i="1"/>
  <c r="QH127" i="1"/>
  <c r="QH118" i="1"/>
  <c r="QH120" i="1"/>
  <c r="QH122" i="1"/>
  <c r="QH117" i="1"/>
  <c r="QH119" i="1"/>
  <c r="QH121" i="1"/>
  <c r="ZC101" i="1" a="1"/>
  <c r="ZC101" i="1" s="1"/>
  <c r="DH101" i="1" a="1"/>
  <c r="DH101" i="1" s="1"/>
  <c r="ZC100" i="1" a="1"/>
  <c r="ZC100" i="1" s="1"/>
  <c r="DH100" i="1" a="1"/>
  <c r="DH100" i="1" s="1"/>
  <c r="CD103" i="1" a="1"/>
  <c r="CD103" i="1" s="1"/>
  <c r="CD102" i="1" a="1"/>
  <c r="CD102" i="1" s="1"/>
  <c r="ZD102" i="1" s="1" a="1"/>
  <c r="ZD102" i="1" s="1"/>
  <c r="QH85" i="1"/>
  <c r="QH86" i="1"/>
  <c r="QH87" i="1"/>
  <c r="QH88" i="1"/>
  <c r="QH89" i="1"/>
  <c r="QH90" i="1"/>
  <c r="QH91" i="1"/>
  <c r="QH92" i="1"/>
  <c r="QH93" i="1"/>
  <c r="QH94" i="1"/>
  <c r="QH95" i="1"/>
  <c r="QH96" i="1"/>
  <c r="QH97" i="1"/>
  <c r="QH98" i="1"/>
  <c r="QH99" i="1"/>
  <c r="QH100" i="1"/>
  <c r="QH101" i="1"/>
  <c r="QH102" i="1"/>
  <c r="QH103" i="1"/>
  <c r="QH104" i="1"/>
  <c r="QH105" i="1"/>
  <c r="QH106" i="1"/>
  <c r="QH107" i="1"/>
  <c r="QH108" i="1"/>
  <c r="QI12" i="1"/>
  <c r="QJ6" i="1"/>
  <c r="VT85" i="1"/>
  <c r="VT87" i="1"/>
  <c r="VT86" i="1"/>
  <c r="VT106" i="1"/>
  <c r="VT108" i="1"/>
  <c r="VT89" i="1"/>
  <c r="VT88" i="1"/>
  <c r="VT107" i="1"/>
  <c r="VT90" i="1"/>
  <c r="VT91" i="1"/>
  <c r="VT92" i="1"/>
  <c r="VT93" i="1"/>
  <c r="VT94" i="1"/>
  <c r="VT95" i="1"/>
  <c r="VT96" i="1"/>
  <c r="VT97" i="1"/>
  <c r="VT99" i="1"/>
  <c r="VT98" i="1"/>
  <c r="VT100" i="1"/>
  <c r="VT101" i="1"/>
  <c r="VT102" i="1"/>
  <c r="VT103" i="1"/>
  <c r="VT104" i="1"/>
  <c r="VT105" i="1"/>
  <c r="VU8" i="1"/>
  <c r="VV10" i="1"/>
  <c r="VW10" i="1" s="1"/>
  <c r="VX10" i="1" s="1"/>
  <c r="VY10" i="1" s="1"/>
  <c r="VZ10" i="1" s="1"/>
  <c r="WA10" i="1" s="1"/>
  <c r="WB10" i="1" s="1"/>
  <c r="WC10" i="1" s="1"/>
  <c r="WD10" i="1" s="1"/>
  <c r="WE10" i="1" s="1"/>
  <c r="WF10" i="1" s="1"/>
  <c r="WG10" i="1" s="1"/>
  <c r="WH10" i="1" s="1"/>
  <c r="WI10" i="1" s="1"/>
  <c r="WJ10" i="1" s="1"/>
  <c r="WK10" i="1" s="1"/>
  <c r="WL10" i="1" s="1"/>
  <c r="QI126" i="1" l="1"/>
  <c r="QI124" i="1"/>
  <c r="QI127" i="1"/>
  <c r="QI128" i="1"/>
  <c r="QI125" i="1"/>
  <c r="QI121" i="1"/>
  <c r="QI120" i="1"/>
  <c r="QI119" i="1"/>
  <c r="QI123" i="1"/>
  <c r="QI118" i="1"/>
  <c r="QI117" i="1"/>
  <c r="QI122" i="1"/>
  <c r="ZC102" i="1" a="1"/>
  <c r="ZC102" i="1" s="1"/>
  <c r="DH102" i="1" a="1"/>
  <c r="DH102" i="1" s="1"/>
  <c r="ZC103" i="1" a="1"/>
  <c r="ZC103" i="1" s="1"/>
  <c r="DH103" i="1" a="1"/>
  <c r="DH103" i="1" s="1"/>
  <c r="CD104" i="1" a="1"/>
  <c r="CD104" i="1" s="1"/>
  <c r="ZD104" i="1" s="1" a="1"/>
  <c r="ZD104" i="1" s="1"/>
  <c r="CD105" i="1" a="1"/>
  <c r="CD105" i="1" s="1"/>
  <c r="ZD105" i="1" s="1" a="1"/>
  <c r="ZD105" i="1" s="1"/>
  <c r="QI85" i="1"/>
  <c r="QI86" i="1"/>
  <c r="QI87" i="1"/>
  <c r="QI88" i="1"/>
  <c r="QI89" i="1"/>
  <c r="QI90" i="1"/>
  <c r="QI91" i="1"/>
  <c r="QI92" i="1"/>
  <c r="QI93" i="1"/>
  <c r="QI94" i="1"/>
  <c r="QI95" i="1"/>
  <c r="QI96" i="1"/>
  <c r="QI97" i="1"/>
  <c r="QI98" i="1"/>
  <c r="QI99" i="1"/>
  <c r="QI100" i="1"/>
  <c r="QI101" i="1"/>
  <c r="QI102" i="1"/>
  <c r="QI103" i="1"/>
  <c r="QI104" i="1"/>
  <c r="QI105" i="1"/>
  <c r="QI106" i="1"/>
  <c r="QI107" i="1"/>
  <c r="QI108" i="1"/>
  <c r="QK6" i="1"/>
  <c r="QJ12" i="1"/>
  <c r="VU85" i="1"/>
  <c r="VU86" i="1"/>
  <c r="VU106" i="1"/>
  <c r="VU87" i="1"/>
  <c r="VU108" i="1"/>
  <c r="VU89" i="1"/>
  <c r="VU88" i="1"/>
  <c r="VU107" i="1"/>
  <c r="VU90" i="1"/>
  <c r="VU91" i="1"/>
  <c r="VU93" i="1"/>
  <c r="VU92" i="1"/>
  <c r="VU94" i="1"/>
  <c r="VU95" i="1"/>
  <c r="VU96" i="1"/>
  <c r="VU97" i="1"/>
  <c r="VU98" i="1"/>
  <c r="VU99" i="1"/>
  <c r="VU100" i="1"/>
  <c r="VU101" i="1"/>
  <c r="VU103" i="1"/>
  <c r="VU102" i="1"/>
  <c r="VU104" i="1"/>
  <c r="VU105" i="1"/>
  <c r="VV8" i="1"/>
  <c r="QJ124" i="1" l="1"/>
  <c r="QJ128" i="1"/>
  <c r="QJ126" i="1"/>
  <c r="QJ127" i="1"/>
  <c r="QJ121" i="1"/>
  <c r="QJ123" i="1"/>
  <c r="QJ120" i="1"/>
  <c r="QJ119" i="1"/>
  <c r="QJ125" i="1"/>
  <c r="QJ117" i="1"/>
  <c r="QJ122" i="1"/>
  <c r="QJ118" i="1"/>
  <c r="ZC105" i="1" a="1"/>
  <c r="ZC105" i="1" s="1"/>
  <c r="DH105" i="1" a="1"/>
  <c r="DH105" i="1" s="1"/>
  <c r="ZC104" i="1" a="1"/>
  <c r="ZC104" i="1" s="1"/>
  <c r="DH104" i="1" a="1"/>
  <c r="DH104" i="1" s="1"/>
  <c r="QJ86" i="1"/>
  <c r="QJ85" i="1"/>
  <c r="QJ87" i="1"/>
  <c r="QJ88" i="1"/>
  <c r="QJ89" i="1"/>
  <c r="QJ90" i="1"/>
  <c r="QJ91" i="1"/>
  <c r="QJ92" i="1"/>
  <c r="QJ93" i="1"/>
  <c r="QJ94" i="1"/>
  <c r="QJ95" i="1"/>
  <c r="QJ96" i="1"/>
  <c r="QJ97" i="1"/>
  <c r="QJ98" i="1"/>
  <c r="QJ99" i="1"/>
  <c r="QJ100" i="1"/>
  <c r="QJ101" i="1"/>
  <c r="QJ102" i="1"/>
  <c r="QJ103" i="1"/>
  <c r="QJ104" i="1"/>
  <c r="QJ105" i="1"/>
  <c r="QJ106" i="1"/>
  <c r="QJ107" i="1"/>
  <c r="QJ108" i="1"/>
  <c r="QL6" i="1"/>
  <c r="QK12" i="1"/>
  <c r="VV85" i="1"/>
  <c r="VV87" i="1"/>
  <c r="VV86" i="1"/>
  <c r="VV106" i="1"/>
  <c r="VV108" i="1"/>
  <c r="VV89" i="1"/>
  <c r="VV107" i="1"/>
  <c r="VV88" i="1"/>
  <c r="VV90" i="1"/>
  <c r="VV91" i="1"/>
  <c r="VV93" i="1"/>
  <c r="VV92" i="1"/>
  <c r="VV95" i="1"/>
  <c r="VV94" i="1"/>
  <c r="VV96" i="1"/>
  <c r="VV97" i="1"/>
  <c r="VV99" i="1"/>
  <c r="VV98" i="1"/>
  <c r="VV100" i="1"/>
  <c r="VV101" i="1"/>
  <c r="VV103" i="1"/>
  <c r="VV102" i="1"/>
  <c r="VV105" i="1"/>
  <c r="VV104" i="1"/>
  <c r="VW8" i="1"/>
  <c r="QK124" i="1" l="1"/>
  <c r="QK123" i="1"/>
  <c r="QK127" i="1"/>
  <c r="QK125" i="1"/>
  <c r="QK126" i="1"/>
  <c r="QK128" i="1"/>
  <c r="QK120" i="1"/>
  <c r="QK119" i="1"/>
  <c r="QK122" i="1"/>
  <c r="QK118" i="1"/>
  <c r="QK117" i="1"/>
  <c r="QK121" i="1"/>
  <c r="QK86" i="1"/>
  <c r="QK85" i="1"/>
  <c r="QK87" i="1"/>
  <c r="QK88" i="1"/>
  <c r="QK89" i="1"/>
  <c r="QK90" i="1"/>
  <c r="QK91" i="1"/>
  <c r="QK92" i="1"/>
  <c r="QK93" i="1"/>
  <c r="QK94" i="1"/>
  <c r="QK95" i="1"/>
  <c r="QK96" i="1"/>
  <c r="QK97" i="1"/>
  <c r="QK98" i="1"/>
  <c r="QK99" i="1"/>
  <c r="QK100" i="1"/>
  <c r="QK101" i="1"/>
  <c r="QK102" i="1"/>
  <c r="QK103" i="1"/>
  <c r="QK104" i="1"/>
  <c r="QK105" i="1"/>
  <c r="QK106" i="1"/>
  <c r="QK107" i="1"/>
  <c r="QK108" i="1"/>
  <c r="QM6" i="1"/>
  <c r="QL12" i="1"/>
  <c r="VW85" i="1"/>
  <c r="VW86" i="1"/>
  <c r="VW106" i="1"/>
  <c r="VW87" i="1"/>
  <c r="VW89" i="1"/>
  <c r="VW107" i="1"/>
  <c r="VW88" i="1"/>
  <c r="VW108" i="1"/>
  <c r="VW90" i="1"/>
  <c r="VW91" i="1"/>
  <c r="VW93" i="1"/>
  <c r="VW92" i="1"/>
  <c r="VW95" i="1"/>
  <c r="VW94" i="1"/>
  <c r="VW97" i="1"/>
  <c r="VW96" i="1"/>
  <c r="VW98" i="1"/>
  <c r="VW99" i="1"/>
  <c r="VW100" i="1"/>
  <c r="VW101" i="1"/>
  <c r="VW102" i="1"/>
  <c r="VW103" i="1"/>
  <c r="VW104" i="1"/>
  <c r="VW105" i="1"/>
  <c r="VX8" i="1"/>
  <c r="QL126" i="1" l="1"/>
  <c r="QL128" i="1"/>
  <c r="QL127" i="1"/>
  <c r="QL122" i="1"/>
  <c r="QL124" i="1"/>
  <c r="QL125" i="1"/>
  <c r="QL123" i="1"/>
  <c r="QL117" i="1"/>
  <c r="QL118" i="1"/>
  <c r="QL119" i="1"/>
  <c r="QL121" i="1"/>
  <c r="QL120" i="1"/>
  <c r="QL86" i="1"/>
  <c r="QL85" i="1"/>
  <c r="QL87" i="1"/>
  <c r="QL88" i="1"/>
  <c r="QL89" i="1"/>
  <c r="QL90" i="1"/>
  <c r="QL91" i="1"/>
  <c r="QL92" i="1"/>
  <c r="QL93" i="1"/>
  <c r="QL94" i="1"/>
  <c r="QL95" i="1"/>
  <c r="QL96" i="1"/>
  <c r="QL97" i="1"/>
  <c r="QL98" i="1"/>
  <c r="QL99" i="1"/>
  <c r="QL100" i="1"/>
  <c r="QL101" i="1"/>
  <c r="QL102" i="1"/>
  <c r="QL103" i="1"/>
  <c r="QL104" i="1"/>
  <c r="QL105" i="1"/>
  <c r="QL106" i="1"/>
  <c r="QL107" i="1"/>
  <c r="QL108" i="1"/>
  <c r="QN6" i="1"/>
  <c r="QM12" i="1"/>
  <c r="VX85" i="1"/>
  <c r="VX87" i="1"/>
  <c r="VX86" i="1"/>
  <c r="VX106" i="1"/>
  <c r="VX107" i="1"/>
  <c r="VX89" i="1"/>
  <c r="VX88" i="1"/>
  <c r="VX108" i="1"/>
  <c r="VX90" i="1"/>
  <c r="VX91" i="1"/>
  <c r="VX93" i="1"/>
  <c r="VX92" i="1"/>
  <c r="VX94" i="1"/>
  <c r="VX95" i="1"/>
  <c r="VX97" i="1"/>
  <c r="VX96" i="1"/>
  <c r="VX98" i="1"/>
  <c r="VX99" i="1"/>
  <c r="VX100" i="1"/>
  <c r="VX101" i="1"/>
  <c r="VX103" i="1"/>
  <c r="VX102" i="1"/>
  <c r="VX104" i="1"/>
  <c r="VX105" i="1"/>
  <c r="VY8" i="1"/>
  <c r="QM126" i="1" l="1"/>
  <c r="QM128" i="1"/>
  <c r="QM127" i="1"/>
  <c r="QM120" i="1"/>
  <c r="QM125" i="1"/>
  <c r="QM124" i="1"/>
  <c r="QM117" i="1"/>
  <c r="QM119" i="1"/>
  <c r="QM122" i="1"/>
  <c r="QM121" i="1"/>
  <c r="QM123" i="1"/>
  <c r="QM118" i="1"/>
  <c r="QM85" i="1"/>
  <c r="QM86" i="1"/>
  <c r="QM87" i="1"/>
  <c r="QM88" i="1"/>
  <c r="QM89" i="1"/>
  <c r="QM90" i="1"/>
  <c r="QM91" i="1"/>
  <c r="QM92" i="1"/>
  <c r="QM93" i="1"/>
  <c r="QM94" i="1"/>
  <c r="QM95" i="1"/>
  <c r="QM96" i="1"/>
  <c r="QM97" i="1"/>
  <c r="QM98" i="1"/>
  <c r="QM99" i="1"/>
  <c r="QM100" i="1"/>
  <c r="QM101" i="1"/>
  <c r="QM102" i="1"/>
  <c r="QM103" i="1"/>
  <c r="QM104" i="1"/>
  <c r="QM105" i="1"/>
  <c r="QM106" i="1"/>
  <c r="QM107" i="1"/>
  <c r="QM108" i="1"/>
  <c r="QN12" i="1"/>
  <c r="QO6" i="1"/>
  <c r="VY85" i="1"/>
  <c r="VY86" i="1"/>
  <c r="VY87" i="1"/>
  <c r="VY106" i="1"/>
  <c r="VY89" i="1"/>
  <c r="VY107" i="1"/>
  <c r="VY88" i="1"/>
  <c r="VY108" i="1"/>
  <c r="VY90" i="1"/>
  <c r="VY91" i="1"/>
  <c r="VY93" i="1"/>
  <c r="VY92" i="1"/>
  <c r="VY94" i="1"/>
  <c r="VY95" i="1"/>
  <c r="VY97" i="1"/>
  <c r="VY96" i="1"/>
  <c r="VY98" i="1"/>
  <c r="VY99" i="1"/>
  <c r="VY100" i="1"/>
  <c r="VY101" i="1"/>
  <c r="VY103" i="1"/>
  <c r="VY102" i="1"/>
  <c r="VY105" i="1"/>
  <c r="VY104" i="1"/>
  <c r="VZ8" i="1"/>
  <c r="QN127" i="1" l="1"/>
  <c r="QN123" i="1"/>
  <c r="QN125" i="1"/>
  <c r="QN128" i="1"/>
  <c r="QN126" i="1"/>
  <c r="QN124" i="1"/>
  <c r="QN121" i="1"/>
  <c r="QN119" i="1"/>
  <c r="QN117" i="1"/>
  <c r="QN120" i="1"/>
  <c r="QN122" i="1"/>
  <c r="QN118" i="1"/>
  <c r="QN86" i="1"/>
  <c r="QN85" i="1"/>
  <c r="QN87" i="1"/>
  <c r="QN88" i="1"/>
  <c r="QN89" i="1"/>
  <c r="QN90" i="1"/>
  <c r="QN91" i="1"/>
  <c r="QN92" i="1"/>
  <c r="QN93" i="1"/>
  <c r="QN94" i="1"/>
  <c r="QN95" i="1"/>
  <c r="QN96" i="1"/>
  <c r="QN97" i="1"/>
  <c r="QN98" i="1"/>
  <c r="QN99" i="1"/>
  <c r="QN100" i="1"/>
  <c r="QN101" i="1"/>
  <c r="QN102" i="1"/>
  <c r="QN103" i="1"/>
  <c r="QN104" i="1"/>
  <c r="QN105" i="1"/>
  <c r="QN106" i="1"/>
  <c r="QN107" i="1"/>
  <c r="QN108" i="1"/>
  <c r="QO12" i="1"/>
  <c r="QP6" i="1"/>
  <c r="VZ85" i="1"/>
  <c r="VZ86" i="1"/>
  <c r="VZ106" i="1"/>
  <c r="VZ87" i="1"/>
  <c r="VZ107" i="1"/>
  <c r="VZ88" i="1"/>
  <c r="VZ89" i="1"/>
  <c r="VZ108" i="1"/>
  <c r="VZ90" i="1"/>
  <c r="VZ91" i="1"/>
  <c r="VZ92" i="1"/>
  <c r="VZ93" i="1"/>
  <c r="VZ95" i="1"/>
  <c r="VZ94" i="1"/>
  <c r="VZ97" i="1"/>
  <c r="VZ96" i="1"/>
  <c r="VZ98" i="1"/>
  <c r="VZ99" i="1"/>
  <c r="VZ100" i="1"/>
  <c r="VZ101" i="1"/>
  <c r="VZ102" i="1"/>
  <c r="VZ103" i="1"/>
  <c r="VZ105" i="1"/>
  <c r="VZ104" i="1"/>
  <c r="WA8" i="1"/>
  <c r="QO125" i="1" l="1"/>
  <c r="QO127" i="1"/>
  <c r="QO128" i="1"/>
  <c r="QO126" i="1"/>
  <c r="QO119" i="1"/>
  <c r="QO124" i="1"/>
  <c r="QO120" i="1"/>
  <c r="QO122" i="1"/>
  <c r="QO123" i="1"/>
  <c r="QO121" i="1"/>
  <c r="QO117" i="1"/>
  <c r="QO118" i="1"/>
  <c r="QO86" i="1"/>
  <c r="QO85" i="1"/>
  <c r="QO87" i="1"/>
  <c r="QO88" i="1"/>
  <c r="QO89" i="1"/>
  <c r="QO90" i="1"/>
  <c r="QO91" i="1"/>
  <c r="QO92" i="1"/>
  <c r="QO93" i="1"/>
  <c r="QO94" i="1"/>
  <c r="QO95" i="1"/>
  <c r="QO96" i="1"/>
  <c r="QO97" i="1"/>
  <c r="QO98" i="1"/>
  <c r="QO99" i="1"/>
  <c r="QO100" i="1"/>
  <c r="QO101" i="1"/>
  <c r="QO102" i="1"/>
  <c r="QO103" i="1"/>
  <c r="QO104" i="1"/>
  <c r="QO105" i="1"/>
  <c r="QO106" i="1"/>
  <c r="QO107" i="1"/>
  <c r="QO108" i="1"/>
  <c r="QP12" i="1"/>
  <c r="QQ6" i="1"/>
  <c r="WA85" i="1"/>
  <c r="WA86" i="1"/>
  <c r="WA106" i="1"/>
  <c r="WA87" i="1"/>
  <c r="WA88" i="1"/>
  <c r="WA107" i="1"/>
  <c r="WA89" i="1"/>
  <c r="WA108" i="1"/>
  <c r="WA91" i="1"/>
  <c r="WA90" i="1"/>
  <c r="WA92" i="1"/>
  <c r="WA93" i="1"/>
  <c r="WA94" i="1"/>
  <c r="WA95" i="1"/>
  <c r="WA97" i="1"/>
  <c r="WA96" i="1"/>
  <c r="WA98" i="1"/>
  <c r="WA99" i="1"/>
  <c r="WA101" i="1"/>
  <c r="WA100" i="1"/>
  <c r="WA102" i="1"/>
  <c r="WA103" i="1"/>
  <c r="WA105" i="1"/>
  <c r="WA104" i="1"/>
  <c r="WB8" i="1"/>
  <c r="QP128" i="1" l="1"/>
  <c r="QP127" i="1"/>
  <c r="QP126" i="1"/>
  <c r="QP124" i="1"/>
  <c r="QP122" i="1"/>
  <c r="QP121" i="1"/>
  <c r="QP123" i="1"/>
  <c r="QP118" i="1"/>
  <c r="QP125" i="1"/>
  <c r="QP117" i="1"/>
  <c r="QP120" i="1"/>
  <c r="QP119" i="1"/>
  <c r="QP85" i="1"/>
  <c r="QP86" i="1"/>
  <c r="QP87" i="1"/>
  <c r="QP88" i="1"/>
  <c r="QP89" i="1"/>
  <c r="QP90" i="1"/>
  <c r="QP91" i="1"/>
  <c r="QP92" i="1"/>
  <c r="QP93" i="1"/>
  <c r="QP94" i="1"/>
  <c r="QP95" i="1"/>
  <c r="QP96" i="1"/>
  <c r="QP97" i="1"/>
  <c r="QP98" i="1"/>
  <c r="QP99" i="1"/>
  <c r="QP100" i="1"/>
  <c r="QP101" i="1"/>
  <c r="QP102" i="1"/>
  <c r="QP103" i="1"/>
  <c r="QP104" i="1"/>
  <c r="QP105" i="1"/>
  <c r="QP106" i="1"/>
  <c r="QP107" i="1"/>
  <c r="QP108" i="1"/>
  <c r="QQ12" i="1"/>
  <c r="QR6" i="1"/>
  <c r="WB85" i="1"/>
  <c r="WB86" i="1"/>
  <c r="WB106" i="1"/>
  <c r="WB87" i="1"/>
  <c r="WB88" i="1"/>
  <c r="WB89" i="1"/>
  <c r="WB107" i="1"/>
  <c r="WB108" i="1"/>
  <c r="WB90" i="1"/>
  <c r="WB91" i="1"/>
  <c r="WB92" i="1"/>
  <c r="WB93" i="1"/>
  <c r="WB95" i="1"/>
  <c r="WB94" i="1"/>
  <c r="WB96" i="1"/>
  <c r="WB97" i="1"/>
  <c r="WB98" i="1"/>
  <c r="WB99" i="1"/>
  <c r="WB100" i="1"/>
  <c r="WB101" i="1"/>
  <c r="WB103" i="1"/>
  <c r="WB102" i="1"/>
  <c r="WB105" i="1"/>
  <c r="WB104" i="1"/>
  <c r="WC8" i="1"/>
  <c r="QQ126" i="1" l="1"/>
  <c r="QQ122" i="1"/>
  <c r="QQ124" i="1"/>
  <c r="QQ123" i="1"/>
  <c r="QQ125" i="1"/>
  <c r="QQ128" i="1"/>
  <c r="QQ127" i="1"/>
  <c r="QQ118" i="1"/>
  <c r="QQ120" i="1"/>
  <c r="QQ119" i="1"/>
  <c r="QQ117" i="1"/>
  <c r="QQ121" i="1"/>
  <c r="QQ85" i="1"/>
  <c r="QQ86" i="1"/>
  <c r="QQ87" i="1"/>
  <c r="QQ88" i="1"/>
  <c r="QQ89" i="1"/>
  <c r="QQ90" i="1"/>
  <c r="QQ91" i="1"/>
  <c r="QQ92" i="1"/>
  <c r="QQ93" i="1"/>
  <c r="QQ94" i="1"/>
  <c r="QQ95" i="1"/>
  <c r="QQ96" i="1"/>
  <c r="QQ97" i="1"/>
  <c r="QQ98" i="1"/>
  <c r="QQ99" i="1"/>
  <c r="QQ100" i="1"/>
  <c r="QQ101" i="1"/>
  <c r="QQ102" i="1"/>
  <c r="QQ103" i="1"/>
  <c r="QQ104" i="1"/>
  <c r="QQ105" i="1"/>
  <c r="QQ106" i="1"/>
  <c r="QQ107" i="1"/>
  <c r="QQ108" i="1"/>
  <c r="QR12" i="1"/>
  <c r="QS6" i="1"/>
  <c r="WC85" i="1"/>
  <c r="WC106" i="1"/>
  <c r="WC87" i="1"/>
  <c r="WC86" i="1"/>
  <c r="WC88" i="1"/>
  <c r="WC107" i="1"/>
  <c r="WC89" i="1"/>
  <c r="WC108" i="1"/>
  <c r="WC91" i="1"/>
  <c r="WC90" i="1"/>
  <c r="WC92" i="1"/>
  <c r="WC93" i="1"/>
  <c r="WC95" i="1"/>
  <c r="WC94" i="1"/>
  <c r="WC96" i="1"/>
  <c r="WC97" i="1"/>
  <c r="WC99" i="1"/>
  <c r="WC98" i="1"/>
  <c r="WC100" i="1"/>
  <c r="WC101" i="1"/>
  <c r="WC102" i="1"/>
  <c r="WC103" i="1"/>
  <c r="WC105" i="1"/>
  <c r="WC104" i="1"/>
  <c r="WD8" i="1"/>
  <c r="QR124" i="1" l="1"/>
  <c r="QR128" i="1"/>
  <c r="QR127" i="1"/>
  <c r="QR125" i="1"/>
  <c r="QR123" i="1"/>
  <c r="QR120" i="1"/>
  <c r="QR122" i="1"/>
  <c r="QR119" i="1"/>
  <c r="QR126" i="1"/>
  <c r="QR118" i="1"/>
  <c r="QR117" i="1"/>
  <c r="QR121" i="1"/>
  <c r="QR86" i="1"/>
  <c r="QR85" i="1"/>
  <c r="QR87" i="1"/>
  <c r="QR88" i="1"/>
  <c r="QR89" i="1"/>
  <c r="QR90" i="1"/>
  <c r="QR91" i="1"/>
  <c r="QR92" i="1"/>
  <c r="QR93" i="1"/>
  <c r="QR94" i="1"/>
  <c r="QR95" i="1"/>
  <c r="QR96" i="1"/>
  <c r="QR97" i="1"/>
  <c r="QR98" i="1"/>
  <c r="QR99" i="1"/>
  <c r="QR100" i="1"/>
  <c r="QR101" i="1"/>
  <c r="QR102" i="1"/>
  <c r="QR103" i="1"/>
  <c r="QR104" i="1"/>
  <c r="QR105" i="1"/>
  <c r="QR106" i="1"/>
  <c r="QR107" i="1"/>
  <c r="QR108" i="1"/>
  <c r="QT6" i="1"/>
  <c r="QS12" i="1"/>
  <c r="WD85" i="1"/>
  <c r="WD86" i="1"/>
  <c r="WD87" i="1"/>
  <c r="WD106" i="1"/>
  <c r="WD108" i="1"/>
  <c r="WD89" i="1"/>
  <c r="WD107" i="1"/>
  <c r="WD88" i="1"/>
  <c r="WD91" i="1"/>
  <c r="WD90" i="1"/>
  <c r="WD92" i="1"/>
  <c r="WD93" i="1"/>
  <c r="WD95" i="1"/>
  <c r="WD94" i="1"/>
  <c r="WD96" i="1"/>
  <c r="WD97" i="1"/>
  <c r="WD98" i="1"/>
  <c r="WD99" i="1"/>
  <c r="WD100" i="1"/>
  <c r="WD101" i="1"/>
  <c r="WD103" i="1"/>
  <c r="WD102" i="1"/>
  <c r="WD104" i="1"/>
  <c r="WD105" i="1"/>
  <c r="WE8" i="1"/>
  <c r="QS124" i="1" l="1"/>
  <c r="QS128" i="1"/>
  <c r="QS126" i="1"/>
  <c r="QS127" i="1"/>
  <c r="QS122" i="1"/>
  <c r="QS125" i="1"/>
  <c r="QS119" i="1"/>
  <c r="QS121" i="1"/>
  <c r="QS117" i="1"/>
  <c r="QS120" i="1"/>
  <c r="QS123" i="1"/>
  <c r="QS118" i="1"/>
  <c r="QS86" i="1"/>
  <c r="QS85" i="1"/>
  <c r="QS87" i="1"/>
  <c r="QS88" i="1"/>
  <c r="QS89" i="1"/>
  <c r="QS90" i="1"/>
  <c r="QS91" i="1"/>
  <c r="QS92" i="1"/>
  <c r="QS93" i="1"/>
  <c r="QS94" i="1"/>
  <c r="QS95" i="1"/>
  <c r="QS96" i="1"/>
  <c r="QS97" i="1"/>
  <c r="QS98" i="1"/>
  <c r="QS99" i="1"/>
  <c r="QS100" i="1"/>
  <c r="QS101" i="1"/>
  <c r="QS102" i="1"/>
  <c r="QS103" i="1"/>
  <c r="QS104" i="1"/>
  <c r="QS105" i="1"/>
  <c r="QS106" i="1"/>
  <c r="QS107" i="1"/>
  <c r="QS108" i="1"/>
  <c r="QT12" i="1"/>
  <c r="QU6" i="1"/>
  <c r="WE85" i="1"/>
  <c r="WE86" i="1"/>
  <c r="WE87" i="1"/>
  <c r="WE106" i="1"/>
  <c r="WE88" i="1"/>
  <c r="WE107" i="1"/>
  <c r="WE108" i="1"/>
  <c r="WE89" i="1"/>
  <c r="WE91" i="1"/>
  <c r="WE90" i="1"/>
  <c r="WE92" i="1"/>
  <c r="WE93" i="1"/>
  <c r="WE95" i="1"/>
  <c r="WE94" i="1"/>
  <c r="WE96" i="1"/>
  <c r="WE97" i="1"/>
  <c r="WE99" i="1"/>
  <c r="WE98" i="1"/>
  <c r="WE100" i="1"/>
  <c r="WE101" i="1"/>
  <c r="WE102" i="1"/>
  <c r="WE103" i="1"/>
  <c r="WE104" i="1"/>
  <c r="WE105" i="1"/>
  <c r="WF8" i="1"/>
  <c r="QT128" i="1" l="1"/>
  <c r="QT126" i="1"/>
  <c r="QT127" i="1"/>
  <c r="QT121" i="1"/>
  <c r="QT122" i="1"/>
  <c r="QT123" i="1"/>
  <c r="QT125" i="1"/>
  <c r="QT124" i="1"/>
  <c r="QT119" i="1"/>
  <c r="QT117" i="1"/>
  <c r="QT118" i="1"/>
  <c r="QT120" i="1"/>
  <c r="QT85" i="1"/>
  <c r="QT86" i="1"/>
  <c r="QT87" i="1"/>
  <c r="QT88" i="1"/>
  <c r="QT89" i="1"/>
  <c r="QT90" i="1"/>
  <c r="QT91" i="1"/>
  <c r="QT92" i="1"/>
  <c r="QT93" i="1"/>
  <c r="QT94" i="1"/>
  <c r="QT95" i="1"/>
  <c r="QT96" i="1"/>
  <c r="QT97" i="1"/>
  <c r="QT98" i="1"/>
  <c r="QT99" i="1"/>
  <c r="QT100" i="1"/>
  <c r="QT101" i="1"/>
  <c r="QT102" i="1"/>
  <c r="QT103" i="1"/>
  <c r="QT104" i="1"/>
  <c r="QT105" i="1"/>
  <c r="QT106" i="1"/>
  <c r="QT107" i="1"/>
  <c r="QT108" i="1"/>
  <c r="QU12" i="1"/>
  <c r="QV6" i="1"/>
  <c r="WF85" i="1"/>
  <c r="WF106" i="1"/>
  <c r="WF86" i="1"/>
  <c r="WF87" i="1"/>
  <c r="WF88" i="1"/>
  <c r="WF89" i="1"/>
  <c r="WF108" i="1"/>
  <c r="WF107" i="1"/>
  <c r="WF91" i="1"/>
  <c r="WF90" i="1"/>
  <c r="WF92" i="1"/>
  <c r="WF93" i="1"/>
  <c r="WF95" i="1"/>
  <c r="WF94" i="1"/>
  <c r="WF96" i="1"/>
  <c r="WF97" i="1"/>
  <c r="WF98" i="1"/>
  <c r="WF99" i="1"/>
  <c r="WF101" i="1"/>
  <c r="WF100" i="1"/>
  <c r="WF102" i="1"/>
  <c r="WF103" i="1"/>
  <c r="WF104" i="1"/>
  <c r="WF105" i="1"/>
  <c r="WG8" i="1"/>
  <c r="QU127" i="1" l="1"/>
  <c r="QU126" i="1"/>
  <c r="QU120" i="1"/>
  <c r="QU128" i="1"/>
  <c r="QU122" i="1"/>
  <c r="QU123" i="1"/>
  <c r="QU124" i="1"/>
  <c r="QU125" i="1"/>
  <c r="QU119" i="1"/>
  <c r="QU121" i="1"/>
  <c r="QU117" i="1"/>
  <c r="QU118" i="1"/>
  <c r="QU85" i="1"/>
  <c r="QU86" i="1"/>
  <c r="QU87" i="1"/>
  <c r="QU88" i="1"/>
  <c r="QU89" i="1"/>
  <c r="QU90" i="1"/>
  <c r="QU91" i="1"/>
  <c r="QU92" i="1"/>
  <c r="QU93" i="1"/>
  <c r="QU94" i="1"/>
  <c r="QU95" i="1"/>
  <c r="QU96" i="1"/>
  <c r="QU97" i="1"/>
  <c r="QU98" i="1"/>
  <c r="QU99" i="1"/>
  <c r="QU100" i="1"/>
  <c r="QU101" i="1"/>
  <c r="QU102" i="1"/>
  <c r="QU103" i="1"/>
  <c r="QU104" i="1"/>
  <c r="QU105" i="1"/>
  <c r="QU106" i="1"/>
  <c r="QU107" i="1"/>
  <c r="QU108" i="1"/>
  <c r="QW6" i="1"/>
  <c r="QV12" i="1"/>
  <c r="WG85" i="1"/>
  <c r="WG86" i="1"/>
  <c r="WG87" i="1"/>
  <c r="WG106" i="1"/>
  <c r="WG88" i="1"/>
  <c r="WG107" i="1"/>
  <c r="WG108" i="1"/>
  <c r="WG89" i="1"/>
  <c r="WG91" i="1"/>
  <c r="WG90" i="1"/>
  <c r="WG92" i="1"/>
  <c r="WG93" i="1"/>
  <c r="WG95" i="1"/>
  <c r="WG94" i="1"/>
  <c r="WG96" i="1"/>
  <c r="WG97" i="1"/>
  <c r="WG98" i="1"/>
  <c r="WG99" i="1"/>
  <c r="WG101" i="1"/>
  <c r="WG100" i="1"/>
  <c r="WG103" i="1"/>
  <c r="WG102" i="1"/>
  <c r="WG105" i="1"/>
  <c r="WG104" i="1"/>
  <c r="WH8" i="1"/>
  <c r="QV128" i="1" l="1"/>
  <c r="QV126" i="1"/>
  <c r="QV127" i="1"/>
  <c r="QV124" i="1"/>
  <c r="QV118" i="1"/>
  <c r="QV123" i="1"/>
  <c r="QV119" i="1"/>
  <c r="QV120" i="1"/>
  <c r="QV125" i="1"/>
  <c r="QV121" i="1"/>
  <c r="QV117" i="1"/>
  <c r="QV122" i="1"/>
  <c r="QV85" i="1"/>
  <c r="QV86" i="1"/>
  <c r="QV87" i="1"/>
  <c r="QV88" i="1"/>
  <c r="QV89" i="1"/>
  <c r="QV90" i="1"/>
  <c r="QV91" i="1"/>
  <c r="QV92" i="1"/>
  <c r="QV93" i="1"/>
  <c r="QV94" i="1"/>
  <c r="QV95" i="1"/>
  <c r="QV96" i="1"/>
  <c r="QV97" i="1"/>
  <c r="QV98" i="1"/>
  <c r="QV99" i="1"/>
  <c r="QV100" i="1"/>
  <c r="QV101" i="1"/>
  <c r="QV102" i="1"/>
  <c r="QV103" i="1"/>
  <c r="QV104" i="1"/>
  <c r="QV105" i="1"/>
  <c r="QV106" i="1"/>
  <c r="QV107" i="1"/>
  <c r="QV108" i="1"/>
  <c r="QW12" i="1"/>
  <c r="QX6" i="1"/>
  <c r="WH85" i="1"/>
  <c r="WH86" i="1"/>
  <c r="WH106" i="1"/>
  <c r="WH87" i="1"/>
  <c r="WH88" i="1"/>
  <c r="WH107" i="1"/>
  <c r="WH108" i="1"/>
  <c r="WH89" i="1"/>
  <c r="WH90" i="1"/>
  <c r="WH91" i="1"/>
  <c r="WH92" i="1"/>
  <c r="WH93" i="1"/>
  <c r="WH95" i="1"/>
  <c r="WH94" i="1"/>
  <c r="WH97" i="1"/>
  <c r="WH96" i="1"/>
  <c r="WH98" i="1"/>
  <c r="WH99" i="1"/>
  <c r="WH101" i="1"/>
  <c r="WH100" i="1"/>
  <c r="WH103" i="1"/>
  <c r="WH102" i="1"/>
  <c r="WH104" i="1"/>
  <c r="WH105" i="1"/>
  <c r="WI8" i="1"/>
  <c r="QW124" i="1" l="1"/>
  <c r="QW127" i="1"/>
  <c r="QW128" i="1"/>
  <c r="QW126" i="1"/>
  <c r="QW125" i="1"/>
  <c r="QW123" i="1"/>
  <c r="QW118" i="1"/>
  <c r="QW117" i="1"/>
  <c r="QW122" i="1"/>
  <c r="QW119" i="1"/>
  <c r="QW121" i="1"/>
  <c r="QW120" i="1"/>
  <c r="QW86" i="1"/>
  <c r="QW85" i="1"/>
  <c r="QW87" i="1"/>
  <c r="QW88" i="1"/>
  <c r="QW89" i="1"/>
  <c r="QW90" i="1"/>
  <c r="QW91" i="1"/>
  <c r="QW92" i="1"/>
  <c r="QW93" i="1"/>
  <c r="QW94" i="1"/>
  <c r="QW95" i="1"/>
  <c r="QW96" i="1"/>
  <c r="QW97" i="1"/>
  <c r="QW98" i="1"/>
  <c r="QW99" i="1"/>
  <c r="QW100" i="1"/>
  <c r="QW101" i="1"/>
  <c r="QW102" i="1"/>
  <c r="QW103" i="1"/>
  <c r="QW104" i="1"/>
  <c r="QW105" i="1"/>
  <c r="QW106" i="1"/>
  <c r="QW107" i="1"/>
  <c r="QW108" i="1"/>
  <c r="QX12" i="1"/>
  <c r="QY6" i="1"/>
  <c r="WI85" i="1"/>
  <c r="WI87" i="1"/>
  <c r="WI86" i="1"/>
  <c r="WI106" i="1"/>
  <c r="WI107" i="1"/>
  <c r="WI108" i="1"/>
  <c r="WI89" i="1"/>
  <c r="WI88" i="1"/>
  <c r="WI90" i="1"/>
  <c r="WI91" i="1"/>
  <c r="WI92" i="1"/>
  <c r="WI93" i="1"/>
  <c r="WI95" i="1"/>
  <c r="WI94" i="1"/>
  <c r="WI96" i="1"/>
  <c r="WI97" i="1"/>
  <c r="WI98" i="1"/>
  <c r="WI99" i="1"/>
  <c r="WI101" i="1"/>
  <c r="WI100" i="1"/>
  <c r="WI103" i="1"/>
  <c r="WI102" i="1"/>
  <c r="WI104" i="1"/>
  <c r="WI105" i="1"/>
  <c r="WJ8" i="1"/>
  <c r="QX127" i="1" l="1"/>
  <c r="QX126" i="1"/>
  <c r="QX128" i="1"/>
  <c r="QX121" i="1"/>
  <c r="QX124" i="1"/>
  <c r="QX122" i="1"/>
  <c r="QX119" i="1"/>
  <c r="QX123" i="1"/>
  <c r="QX118" i="1"/>
  <c r="QX120" i="1"/>
  <c r="QX125" i="1"/>
  <c r="QX117" i="1"/>
  <c r="QX86" i="1"/>
  <c r="QX85" i="1"/>
  <c r="QX87" i="1"/>
  <c r="QX88" i="1"/>
  <c r="QX89" i="1"/>
  <c r="QX90" i="1"/>
  <c r="QX91" i="1"/>
  <c r="QX92" i="1"/>
  <c r="QX93" i="1"/>
  <c r="QX94" i="1"/>
  <c r="QX95" i="1"/>
  <c r="QX96" i="1"/>
  <c r="QX97" i="1"/>
  <c r="QX98" i="1"/>
  <c r="QX99" i="1"/>
  <c r="QX100" i="1"/>
  <c r="QX101" i="1"/>
  <c r="QX102" i="1"/>
  <c r="QX103" i="1"/>
  <c r="QX104" i="1"/>
  <c r="QX105" i="1"/>
  <c r="QX106" i="1"/>
  <c r="QX107" i="1"/>
  <c r="QX108" i="1"/>
  <c r="QY12" i="1"/>
  <c r="QZ6" i="1"/>
  <c r="WJ85" i="1"/>
  <c r="WJ87" i="1"/>
  <c r="WJ86" i="1"/>
  <c r="WJ106" i="1"/>
  <c r="WJ107" i="1"/>
  <c r="WJ88" i="1"/>
  <c r="WJ108" i="1"/>
  <c r="WJ89" i="1"/>
  <c r="WJ91" i="1"/>
  <c r="WJ90" i="1"/>
  <c r="WJ93" i="1"/>
  <c r="WJ92" i="1"/>
  <c r="WJ95" i="1"/>
  <c r="WJ94" i="1"/>
  <c r="WJ96" i="1"/>
  <c r="WJ97" i="1"/>
  <c r="WJ98" i="1"/>
  <c r="WJ99" i="1"/>
  <c r="WJ101" i="1"/>
  <c r="WJ100" i="1"/>
  <c r="WJ102" i="1"/>
  <c r="WJ103" i="1"/>
  <c r="WJ104" i="1"/>
  <c r="WJ105" i="1"/>
  <c r="WK8" i="1"/>
  <c r="QY126" i="1" l="1"/>
  <c r="QY124" i="1"/>
  <c r="QY128" i="1"/>
  <c r="QY127" i="1"/>
  <c r="QY120" i="1"/>
  <c r="QY119" i="1"/>
  <c r="QY125" i="1"/>
  <c r="QY123" i="1"/>
  <c r="QY118" i="1"/>
  <c r="QY121" i="1"/>
  <c r="QY122" i="1"/>
  <c r="QY117" i="1"/>
  <c r="QY86" i="1"/>
  <c r="QY85" i="1"/>
  <c r="QY87" i="1"/>
  <c r="QY88" i="1"/>
  <c r="QY89" i="1"/>
  <c r="QY90" i="1"/>
  <c r="QY91" i="1"/>
  <c r="QY92" i="1"/>
  <c r="QY93" i="1"/>
  <c r="QY94" i="1"/>
  <c r="QY95" i="1"/>
  <c r="QY96" i="1"/>
  <c r="QY97" i="1"/>
  <c r="QY98" i="1"/>
  <c r="QY99" i="1"/>
  <c r="QY100" i="1"/>
  <c r="QY101" i="1"/>
  <c r="QY102" i="1"/>
  <c r="QY103" i="1"/>
  <c r="QY104" i="1"/>
  <c r="QY105" i="1"/>
  <c r="QY106" i="1"/>
  <c r="QY107" i="1"/>
  <c r="QY108" i="1"/>
  <c r="QZ12" i="1"/>
  <c r="RA6" i="1"/>
  <c r="WK85" i="1"/>
  <c r="WK106" i="1"/>
  <c r="WK87" i="1"/>
  <c r="WK86" i="1"/>
  <c r="WK107" i="1"/>
  <c r="WK89" i="1"/>
  <c r="WK108" i="1"/>
  <c r="WK88" i="1"/>
  <c r="WK91" i="1"/>
  <c r="WK90" i="1"/>
  <c r="WK92" i="1"/>
  <c r="WK93" i="1"/>
  <c r="WK94" i="1"/>
  <c r="WK95" i="1"/>
  <c r="WK96" i="1"/>
  <c r="WK97" i="1"/>
  <c r="WK98" i="1"/>
  <c r="WK99" i="1"/>
  <c r="WK100" i="1"/>
  <c r="WK101" i="1"/>
  <c r="WK102" i="1"/>
  <c r="WK103" i="1"/>
  <c r="WK105" i="1"/>
  <c r="WK104" i="1"/>
  <c r="WL8" i="1"/>
  <c r="QZ126" i="1" l="1"/>
  <c r="QZ127" i="1"/>
  <c r="QZ128" i="1"/>
  <c r="QZ120" i="1"/>
  <c r="QZ119" i="1"/>
  <c r="QZ118" i="1"/>
  <c r="QZ125" i="1"/>
  <c r="QZ123" i="1"/>
  <c r="QZ122" i="1"/>
  <c r="QZ124" i="1"/>
  <c r="QZ117" i="1"/>
  <c r="QZ121" i="1"/>
  <c r="QZ85" i="1"/>
  <c r="QZ86" i="1"/>
  <c r="QZ87" i="1"/>
  <c r="QZ88" i="1"/>
  <c r="QZ89" i="1"/>
  <c r="QZ90" i="1"/>
  <c r="QZ91" i="1"/>
  <c r="QZ92" i="1"/>
  <c r="QZ93" i="1"/>
  <c r="QZ94" i="1"/>
  <c r="QZ95" i="1"/>
  <c r="QZ96" i="1"/>
  <c r="QZ97" i="1"/>
  <c r="QZ98" i="1"/>
  <c r="QZ99" i="1"/>
  <c r="QZ100" i="1"/>
  <c r="QZ101" i="1"/>
  <c r="QZ102" i="1"/>
  <c r="QZ103" i="1"/>
  <c r="QZ104" i="1"/>
  <c r="QZ105" i="1"/>
  <c r="QZ106" i="1"/>
  <c r="QZ107" i="1"/>
  <c r="QZ108" i="1"/>
  <c r="RA12" i="1"/>
  <c r="RB6" i="1"/>
  <c r="XI15" i="1"/>
  <c r="MN130" i="1"/>
  <c r="S14" i="1"/>
  <c r="R14" i="1"/>
  <c r="Q14" i="1"/>
  <c r="P14" i="1"/>
  <c r="AK14" i="1"/>
  <c r="N14" i="1"/>
  <c r="T14" i="1"/>
  <c r="AM14" i="1"/>
  <c r="AN14" i="1"/>
  <c r="J14" i="1"/>
  <c r="I14" i="1"/>
  <c r="HH130" i="1"/>
  <c r="HG130" i="1"/>
  <c r="HF130" i="1"/>
  <c r="HE130" i="1"/>
  <c r="HD130" i="1"/>
  <c r="HC130" i="1"/>
  <c r="GT130" i="1"/>
  <c r="A6" i="5"/>
  <c r="HZ130" i="1"/>
  <c r="RA126" i="1" l="1"/>
  <c r="RA127" i="1"/>
  <c r="RA125" i="1"/>
  <c r="RA128" i="1"/>
  <c r="RA119" i="1"/>
  <c r="RA123" i="1"/>
  <c r="RA122" i="1"/>
  <c r="RA124" i="1"/>
  <c r="RA121" i="1"/>
  <c r="RA118" i="1"/>
  <c r="RA120" i="1"/>
  <c r="RA117" i="1"/>
  <c r="RA86" i="1"/>
  <c r="RA85" i="1"/>
  <c r="RA87" i="1"/>
  <c r="RA88" i="1"/>
  <c r="RA89" i="1"/>
  <c r="RA90" i="1"/>
  <c r="RA91" i="1"/>
  <c r="RA92" i="1"/>
  <c r="RA93" i="1"/>
  <c r="RA94" i="1"/>
  <c r="RA95" i="1"/>
  <c r="RA96" i="1"/>
  <c r="RA97" i="1"/>
  <c r="RA98" i="1"/>
  <c r="RA99" i="1"/>
  <c r="RA100" i="1"/>
  <c r="RA101" i="1"/>
  <c r="RA102" i="1"/>
  <c r="RA103" i="1"/>
  <c r="RA104" i="1"/>
  <c r="RA105" i="1"/>
  <c r="RA106" i="1"/>
  <c r="RA107" i="1"/>
  <c r="RA108" i="1"/>
  <c r="RC6" i="1"/>
  <c r="RB12" i="1"/>
  <c r="V14" i="1"/>
  <c r="AD14" i="1"/>
  <c r="ACF14" i="1"/>
  <c r="ABB14" i="1"/>
  <c r="GF14" i="1"/>
  <c r="GM14" i="1"/>
  <c r="GL14" i="1"/>
  <c r="GK14" i="1"/>
  <c r="GJ14" i="1"/>
  <c r="GI14" i="1"/>
  <c r="GH14" i="1"/>
  <c r="GG14" i="1"/>
  <c r="MN14" i="1"/>
  <c r="MN15" i="1" s="1" a="1"/>
  <c r="MN15" i="1" s="1"/>
  <c r="MN50" i="1" s="1" a="1"/>
  <c r="MN50" i="1" s="1"/>
  <c r="GU130" i="1"/>
  <c r="GU14" i="1"/>
  <c r="GU15" i="1" s="1" a="1"/>
  <c r="GU15" i="1" s="1"/>
  <c r="GU117" i="1" s="1" a="1"/>
  <c r="GU117" i="1" s="1"/>
  <c r="HA130" i="1"/>
  <c r="HA14" i="1"/>
  <c r="HA15" i="1" s="1" a="1"/>
  <c r="HA15" i="1" s="1"/>
  <c r="HA117" i="1" s="1" a="1"/>
  <c r="HA117" i="1" s="1"/>
  <c r="HB130" i="1"/>
  <c r="HB14" i="1"/>
  <c r="HB15" i="1" s="1" a="1"/>
  <c r="HB15" i="1" s="1"/>
  <c r="HB117" i="1" s="1" a="1"/>
  <c r="HB117" i="1" s="1"/>
  <c r="GT14" i="1"/>
  <c r="GT15" i="1" s="1" a="1"/>
  <c r="GT15" i="1" s="1"/>
  <c r="GT117" i="1" s="1" a="1"/>
  <c r="GT117" i="1" s="1"/>
  <c r="HE14" i="1"/>
  <c r="HE15" i="1" s="1" a="1"/>
  <c r="HE15" i="1" s="1"/>
  <c r="HE117" i="1" s="1" a="1"/>
  <c r="HE117" i="1" s="1"/>
  <c r="HF14" i="1"/>
  <c r="HF15" i="1" s="1" a="1"/>
  <c r="HF15" i="1" s="1"/>
  <c r="HF117" i="1" s="1" a="1"/>
  <c r="HF117" i="1" s="1"/>
  <c r="HG14" i="1"/>
  <c r="HG15" i="1" s="1" a="1"/>
  <c r="HG15" i="1" s="1"/>
  <c r="HG117" i="1" s="1" a="1"/>
  <c r="HG117" i="1" s="1"/>
  <c r="HC14" i="1"/>
  <c r="HC15" i="1" s="1" a="1"/>
  <c r="HC15" i="1" s="1"/>
  <c r="HC117" i="1" s="1" a="1"/>
  <c r="HC117" i="1" s="1"/>
  <c r="HD14" i="1"/>
  <c r="HD15" i="1" s="1" a="1"/>
  <c r="HD15" i="1" s="1"/>
  <c r="HD117" i="1" s="1" a="1"/>
  <c r="HD117" i="1" s="1"/>
  <c r="HH14" i="1"/>
  <c r="HH15" i="1" s="1" a="1"/>
  <c r="HH15" i="1" s="1"/>
  <c r="HH117" i="1" s="1" a="1"/>
  <c r="HH117" i="1" s="1"/>
  <c r="HZ14" i="1"/>
  <c r="HZ15" i="1" s="1" a="1"/>
  <c r="HZ15" i="1" s="1"/>
  <c r="GU118" i="1" l="1" a="1"/>
  <c r="GU118" i="1" s="1"/>
  <c r="GU119" i="1" a="1"/>
  <c r="GU119" i="1" s="1"/>
  <c r="GU120" i="1" a="1"/>
  <c r="GU120" i="1" s="1"/>
  <c r="GU121" i="1" a="1"/>
  <c r="GU121" i="1" s="1"/>
  <c r="GU122" i="1" a="1"/>
  <c r="GU122" i="1" s="1"/>
  <c r="GU123" i="1" a="1"/>
  <c r="GU123" i="1" s="1"/>
  <c r="GU124" i="1" a="1"/>
  <c r="GU124" i="1" s="1"/>
  <c r="GU125" i="1" a="1"/>
  <c r="GU125" i="1" s="1"/>
  <c r="GU126" i="1" a="1"/>
  <c r="GU126" i="1" s="1"/>
  <c r="GU127" i="1" a="1"/>
  <c r="GU127" i="1" s="1"/>
  <c r="GU128" i="1" a="1"/>
  <c r="GU128" i="1" s="1"/>
  <c r="RB128" i="1"/>
  <c r="RB125" i="1"/>
  <c r="RB124" i="1"/>
  <c r="RB127" i="1"/>
  <c r="RB123" i="1"/>
  <c r="RB121" i="1"/>
  <c r="RB126" i="1"/>
  <c r="RB122" i="1"/>
  <c r="RB120" i="1"/>
  <c r="RB119" i="1"/>
  <c r="RB118" i="1"/>
  <c r="RB117" i="1"/>
  <c r="HC118" i="1" a="1"/>
  <c r="HC118" i="1" s="1"/>
  <c r="HC119" i="1" a="1"/>
  <c r="HC119" i="1" s="1"/>
  <c r="HC120" i="1" a="1"/>
  <c r="HC120" i="1" s="1"/>
  <c r="HC121" i="1" a="1"/>
  <c r="HC121" i="1" s="1"/>
  <c r="HC122" i="1" a="1"/>
  <c r="HC122" i="1" s="1"/>
  <c r="HC123" i="1" a="1"/>
  <c r="HC123" i="1" s="1"/>
  <c r="HC124" i="1" a="1"/>
  <c r="HC124" i="1" s="1"/>
  <c r="HC125" i="1" a="1"/>
  <c r="HC125" i="1" s="1"/>
  <c r="HC126" i="1" a="1"/>
  <c r="HC126" i="1" s="1"/>
  <c r="HC127" i="1" a="1"/>
  <c r="HC127" i="1" s="1"/>
  <c r="HC128" i="1" a="1"/>
  <c r="HC128" i="1" s="1"/>
  <c r="HG118" i="1" a="1"/>
  <c r="HG118" i="1" s="1"/>
  <c r="HG119" i="1" a="1"/>
  <c r="HG119" i="1" s="1"/>
  <c r="HG120" i="1" a="1"/>
  <c r="HG120" i="1" s="1"/>
  <c r="HG121" i="1" a="1"/>
  <c r="HG121" i="1" s="1"/>
  <c r="HG122" i="1" a="1"/>
  <c r="HG122" i="1" s="1"/>
  <c r="HG123" i="1" a="1"/>
  <c r="HG123" i="1" s="1"/>
  <c r="HG124" i="1" a="1"/>
  <c r="HG124" i="1" s="1"/>
  <c r="HG125" i="1" a="1"/>
  <c r="HG125" i="1" s="1"/>
  <c r="HG126" i="1" a="1"/>
  <c r="HG126" i="1" s="1"/>
  <c r="HG127" i="1" a="1"/>
  <c r="HG127" i="1" s="1"/>
  <c r="HG128" i="1" a="1"/>
  <c r="HG128" i="1" s="1"/>
  <c r="HE118" i="1" a="1"/>
  <c r="HE118" i="1" s="1"/>
  <c r="HE119" i="1" a="1"/>
  <c r="HE119" i="1" s="1"/>
  <c r="HE120" i="1" a="1"/>
  <c r="HE120" i="1" s="1"/>
  <c r="HE121" i="1" a="1"/>
  <c r="HE121" i="1" s="1"/>
  <c r="HE122" i="1" a="1"/>
  <c r="HE122" i="1" s="1"/>
  <c r="HE123" i="1" a="1"/>
  <c r="HE123" i="1" s="1"/>
  <c r="HE124" i="1" a="1"/>
  <c r="HE124" i="1" s="1"/>
  <c r="HE125" i="1" a="1"/>
  <c r="HE125" i="1" s="1"/>
  <c r="HE126" i="1" a="1"/>
  <c r="HE126" i="1" s="1"/>
  <c r="HE127" i="1" a="1"/>
  <c r="HE127" i="1" s="1"/>
  <c r="HE128" i="1" a="1"/>
  <c r="HE128" i="1" s="1"/>
  <c r="HF118" i="1" a="1"/>
  <c r="HF118" i="1" s="1"/>
  <c r="HF119" i="1" a="1"/>
  <c r="HF119" i="1" s="1"/>
  <c r="HF120" i="1" a="1"/>
  <c r="HF120" i="1" s="1"/>
  <c r="HF121" i="1" a="1"/>
  <c r="HF121" i="1" s="1"/>
  <c r="HF122" i="1" a="1"/>
  <c r="HF122" i="1" s="1"/>
  <c r="HF123" i="1" a="1"/>
  <c r="HF123" i="1" s="1"/>
  <c r="HF124" i="1" a="1"/>
  <c r="HF124" i="1" s="1"/>
  <c r="HF125" i="1" a="1"/>
  <c r="HF125" i="1" s="1"/>
  <c r="HF126" i="1" a="1"/>
  <c r="HF126" i="1" s="1"/>
  <c r="HF127" i="1" a="1"/>
  <c r="HF127" i="1" s="1"/>
  <c r="HF128" i="1" a="1"/>
  <c r="HF128" i="1" s="1"/>
  <c r="HH118" i="1" a="1"/>
  <c r="HH118" i="1" s="1"/>
  <c r="HH119" i="1" a="1"/>
  <c r="HH119" i="1" s="1"/>
  <c r="HH120" i="1" a="1"/>
  <c r="HH120" i="1" s="1"/>
  <c r="HH121" i="1" a="1"/>
  <c r="HH121" i="1" s="1"/>
  <c r="HH122" i="1" a="1"/>
  <c r="HH122" i="1" s="1"/>
  <c r="HH123" i="1" a="1"/>
  <c r="HH123" i="1" s="1"/>
  <c r="HH124" i="1" a="1"/>
  <c r="HH124" i="1" s="1"/>
  <c r="HH125" i="1" a="1"/>
  <c r="HH125" i="1" s="1"/>
  <c r="HH126" i="1" a="1"/>
  <c r="HH126" i="1" s="1"/>
  <c r="HH127" i="1" a="1"/>
  <c r="HH127" i="1" s="1"/>
  <c r="HH128" i="1" a="1"/>
  <c r="HH128" i="1" s="1"/>
  <c r="HB118" i="1" a="1"/>
  <c r="HB118" i="1" s="1"/>
  <c r="HB119" i="1" a="1"/>
  <c r="HB119" i="1" s="1"/>
  <c r="HB120" i="1" a="1"/>
  <c r="HB120" i="1" s="1"/>
  <c r="HB121" i="1" a="1"/>
  <c r="HB121" i="1" s="1"/>
  <c r="HB122" i="1" a="1"/>
  <c r="HB122" i="1" s="1"/>
  <c r="HB123" i="1" a="1"/>
  <c r="HB123" i="1" s="1"/>
  <c r="HB124" i="1" a="1"/>
  <c r="HB124" i="1" s="1"/>
  <c r="HB125" i="1" a="1"/>
  <c r="HB125" i="1" s="1"/>
  <c r="HB126" i="1" a="1"/>
  <c r="HB126" i="1" s="1"/>
  <c r="HB127" i="1" a="1"/>
  <c r="HB127" i="1" s="1"/>
  <c r="HB128" i="1" a="1"/>
  <c r="HB128" i="1" s="1"/>
  <c r="HD118" i="1" a="1"/>
  <c r="HD118" i="1" s="1"/>
  <c r="HD119" i="1" a="1"/>
  <c r="HD119" i="1" s="1"/>
  <c r="HD120" i="1" a="1"/>
  <c r="HD120" i="1" s="1"/>
  <c r="HD121" i="1" a="1"/>
  <c r="HD121" i="1" s="1"/>
  <c r="HD122" i="1" a="1"/>
  <c r="HD122" i="1" s="1"/>
  <c r="HD123" i="1" a="1"/>
  <c r="HD123" i="1" s="1"/>
  <c r="HD124" i="1" a="1"/>
  <c r="HD124" i="1" s="1"/>
  <c r="HD125" i="1" a="1"/>
  <c r="HD125" i="1" s="1"/>
  <c r="HD126" i="1" a="1"/>
  <c r="HD126" i="1" s="1"/>
  <c r="HD127" i="1" a="1"/>
  <c r="HD127" i="1" s="1"/>
  <c r="HD128" i="1" a="1"/>
  <c r="HD128" i="1" s="1"/>
  <c r="HA118" i="1" a="1"/>
  <c r="HA118" i="1" s="1"/>
  <c r="HA119" i="1" a="1"/>
  <c r="HA119" i="1" s="1"/>
  <c r="HA120" i="1" a="1"/>
  <c r="HA120" i="1" s="1"/>
  <c r="HA121" i="1" a="1"/>
  <c r="HA121" i="1" s="1"/>
  <c r="HA122" i="1" a="1"/>
  <c r="HA122" i="1" s="1"/>
  <c r="HA123" i="1" a="1"/>
  <c r="HA123" i="1" s="1"/>
  <c r="HA124" i="1" a="1"/>
  <c r="HA124" i="1" s="1"/>
  <c r="HA125" i="1" a="1"/>
  <c r="HA125" i="1" s="1"/>
  <c r="HA126" i="1" a="1"/>
  <c r="HA126" i="1" s="1"/>
  <c r="HA127" i="1" a="1"/>
  <c r="HA127" i="1" s="1"/>
  <c r="HA128" i="1" a="1"/>
  <c r="HA128" i="1" s="1"/>
  <c r="GT118" i="1" a="1"/>
  <c r="GT118" i="1" s="1"/>
  <c r="GT119" i="1" a="1"/>
  <c r="GT119" i="1" s="1"/>
  <c r="GT120" i="1" a="1"/>
  <c r="GT120" i="1" s="1"/>
  <c r="GT121" i="1" a="1"/>
  <c r="GT121" i="1" s="1"/>
  <c r="GT122" i="1" a="1"/>
  <c r="GT122" i="1" s="1"/>
  <c r="GT123" i="1" a="1"/>
  <c r="GT123" i="1" s="1"/>
  <c r="GT124" i="1" a="1"/>
  <c r="GT124" i="1" s="1"/>
  <c r="GT125" i="1" a="1"/>
  <c r="GT125" i="1" s="1"/>
  <c r="GT126" i="1" a="1"/>
  <c r="GT126" i="1" s="1"/>
  <c r="GT127" i="1" a="1"/>
  <c r="GT127" i="1" s="1"/>
  <c r="GT128" i="1" a="1"/>
  <c r="GT128" i="1" s="1"/>
  <c r="AB14" i="1"/>
  <c r="AA14" i="1" s="1"/>
  <c r="RB86" i="1"/>
  <c r="RB85" i="1"/>
  <c r="RB87" i="1"/>
  <c r="RB88" i="1"/>
  <c r="RB89" i="1"/>
  <c r="RB90" i="1"/>
  <c r="RB91" i="1"/>
  <c r="RB92" i="1"/>
  <c r="RB93" i="1"/>
  <c r="RB94" i="1"/>
  <c r="RB95" i="1"/>
  <c r="RB96" i="1"/>
  <c r="RB97" i="1"/>
  <c r="RB98" i="1"/>
  <c r="RB99" i="1"/>
  <c r="RB100" i="1"/>
  <c r="RB101" i="1"/>
  <c r="RB102" i="1"/>
  <c r="RB103" i="1"/>
  <c r="RB104" i="1"/>
  <c r="RB105" i="1"/>
  <c r="RB106" i="1"/>
  <c r="RB107" i="1"/>
  <c r="RB108" i="1"/>
  <c r="RD6" i="1"/>
  <c r="RC12" i="1"/>
  <c r="HZ85" i="1" a="1"/>
  <c r="HZ85" i="1" s="1"/>
  <c r="HZ106" i="1" s="1" a="1"/>
  <c r="HZ106" i="1" s="1"/>
  <c r="HH85" i="1" a="1"/>
  <c r="HH85" i="1" s="1"/>
  <c r="HH106" i="1" s="1" a="1"/>
  <c r="HH106" i="1" s="1"/>
  <c r="HD85" i="1" a="1"/>
  <c r="HD85" i="1" s="1"/>
  <c r="HD106" i="1" s="1" a="1"/>
  <c r="HD106" i="1" s="1"/>
  <c r="HC85" i="1" a="1"/>
  <c r="HC85" i="1" s="1"/>
  <c r="HC86" i="1" s="1" a="1"/>
  <c r="HC86" i="1" s="1"/>
  <c r="HG85" i="1" a="1"/>
  <c r="HG85" i="1" s="1"/>
  <c r="HG106" i="1" s="1" a="1"/>
  <c r="HG106" i="1" s="1"/>
  <c r="HE85" i="1" a="1"/>
  <c r="HE85" i="1" s="1"/>
  <c r="HE86" i="1" s="1" a="1"/>
  <c r="HE86" i="1" s="1"/>
  <c r="HF85" i="1" a="1"/>
  <c r="HF85" i="1" s="1"/>
  <c r="HF106" i="1" s="1" a="1"/>
  <c r="HF106" i="1" s="1"/>
  <c r="GT85" i="1" a="1"/>
  <c r="GT85" i="1" s="1"/>
  <c r="GT106" i="1" s="1" a="1"/>
  <c r="GT106" i="1" s="1"/>
  <c r="HA85" i="1" a="1"/>
  <c r="HA85" i="1" s="1"/>
  <c r="HA86" i="1" s="1" a="1"/>
  <c r="HA86" i="1" s="1"/>
  <c r="HB85" i="1" a="1"/>
  <c r="HB85" i="1" s="1"/>
  <c r="HB86" i="1" s="1" a="1"/>
  <c r="HB86" i="1" s="1"/>
  <c r="GU85" i="1" a="1"/>
  <c r="GU85" i="1" s="1"/>
  <c r="GU106" i="1" s="1" a="1"/>
  <c r="GU106" i="1" s="1"/>
  <c r="HD50" i="1" a="1"/>
  <c r="HD50" i="1" s="1"/>
  <c r="HF50" i="1" a="1"/>
  <c r="HF50" i="1" s="1"/>
  <c r="HE50" i="1" a="1"/>
  <c r="HE50" i="1" s="1"/>
  <c r="GT50" i="1" a="1"/>
  <c r="GT50" i="1" s="1"/>
  <c r="HZ50" i="1" a="1"/>
  <c r="HZ50" i="1" s="1"/>
  <c r="HB50" i="1" a="1"/>
  <c r="HB50" i="1" s="1"/>
  <c r="HC50" i="1" a="1"/>
  <c r="HC50" i="1" s="1"/>
  <c r="HA50" i="1" a="1"/>
  <c r="HA50" i="1" s="1"/>
  <c r="HG50" i="1" a="1"/>
  <c r="HG50" i="1" s="1"/>
  <c r="HH50" i="1" a="1"/>
  <c r="HH50" i="1" s="1"/>
  <c r="GU50" i="1" a="1"/>
  <c r="GU50" i="1" s="1"/>
  <c r="MN51" i="1" a="1"/>
  <c r="MN51" i="1" s="1"/>
  <c r="MN52" i="1" s="1" a="1"/>
  <c r="MN52" i="1" s="1"/>
  <c r="MN53" i="1" a="1"/>
  <c r="MN53" i="1" s="1"/>
  <c r="MN54" i="1" s="1" a="1"/>
  <c r="MN54" i="1" s="1"/>
  <c r="MN55" i="1" a="1"/>
  <c r="MN55" i="1" s="1"/>
  <c r="MN56" i="1" s="1" a="1"/>
  <c r="MN56" i="1" s="1"/>
  <c r="GU17" i="1"/>
  <c r="GU18" i="1" s="1" a="1"/>
  <c r="GU18" i="1" s="1"/>
  <c r="GT17" i="1"/>
  <c r="GT18" i="1" s="1" a="1"/>
  <c r="GT18" i="1" s="1"/>
  <c r="HZ17" i="1"/>
  <c r="HZ18" i="1" s="1" a="1"/>
  <c r="HZ18" i="1" s="1"/>
  <c r="MN17" i="1"/>
  <c r="MN18" i="1" s="1" a="1"/>
  <c r="MN18" i="1" s="1"/>
  <c r="HH17" i="1"/>
  <c r="HH18" i="1" s="1" a="1"/>
  <c r="HH18" i="1" s="1"/>
  <c r="HD17" i="1"/>
  <c r="HD18" i="1" s="1" a="1"/>
  <c r="HD18" i="1" s="1"/>
  <c r="HF17" i="1"/>
  <c r="HF18" i="1" s="1" a="1"/>
  <c r="HF18" i="1" s="1"/>
  <c r="HE17" i="1"/>
  <c r="HE18" i="1" s="1" a="1"/>
  <c r="HE18" i="1" s="1"/>
  <c r="HB17" i="1"/>
  <c r="HB18" i="1" s="1" a="1"/>
  <c r="HB18" i="1" s="1"/>
  <c r="HA17" i="1"/>
  <c r="HA18" i="1" s="1" a="1"/>
  <c r="HA18" i="1" s="1"/>
  <c r="HC17" i="1"/>
  <c r="HC18" i="1" s="1" a="1"/>
  <c r="HC18" i="1" s="1"/>
  <c r="HG17" i="1"/>
  <c r="HG18" i="1" s="1" a="1"/>
  <c r="HG18" i="1" s="1"/>
  <c r="RC127" i="1" l="1"/>
  <c r="RC124" i="1"/>
  <c r="RC125" i="1"/>
  <c r="RC123" i="1"/>
  <c r="RC126" i="1"/>
  <c r="RC128" i="1"/>
  <c r="RC120" i="1"/>
  <c r="RC118" i="1"/>
  <c r="RC122" i="1"/>
  <c r="RC121" i="1"/>
  <c r="RC119" i="1"/>
  <c r="RC117" i="1"/>
  <c r="HZ86" i="1" a="1"/>
  <c r="HZ86" i="1" s="1"/>
  <c r="HZ107" i="1" s="1" a="1"/>
  <c r="HZ107" i="1" s="1"/>
  <c r="HZ87" i="1" a="1"/>
  <c r="HZ87" i="1" s="1"/>
  <c r="HZ89" i="1" s="1" a="1"/>
  <c r="HZ89" i="1" s="1"/>
  <c r="HZ91" i="1" s="1" a="1"/>
  <c r="HZ91" i="1" s="1"/>
  <c r="HZ93" i="1" s="1" a="1"/>
  <c r="HZ93" i="1" s="1"/>
  <c r="HZ95" i="1" s="1" a="1"/>
  <c r="HZ95" i="1" s="1"/>
  <c r="HZ97" i="1" s="1" a="1"/>
  <c r="HZ97" i="1" s="1"/>
  <c r="HZ99" i="1" s="1" a="1"/>
  <c r="HZ99" i="1" s="1"/>
  <c r="HZ101" i="1" s="1" a="1"/>
  <c r="HZ101" i="1" s="1"/>
  <c r="HZ103" i="1" s="1" a="1"/>
  <c r="HZ103" i="1" s="1"/>
  <c r="HZ105" i="1" s="1" a="1"/>
  <c r="HZ105" i="1" s="1"/>
  <c r="HC87" i="1" a="1"/>
  <c r="HC87" i="1" s="1"/>
  <c r="HC108" i="1" s="1" a="1"/>
  <c r="HC108" i="1" s="1"/>
  <c r="HC106" i="1" a="1"/>
  <c r="HC106" i="1" s="1"/>
  <c r="HD87" i="1" a="1"/>
  <c r="HD87" i="1" s="1"/>
  <c r="HD89" i="1" s="1" a="1"/>
  <c r="HD89" i="1" s="1"/>
  <c r="HD91" i="1" s="1" a="1"/>
  <c r="HD91" i="1" s="1"/>
  <c r="HD93" i="1" s="1" a="1"/>
  <c r="HD93" i="1" s="1"/>
  <c r="HD95" i="1" s="1" a="1"/>
  <c r="HD95" i="1" s="1"/>
  <c r="HD97" i="1" s="1" a="1"/>
  <c r="HD97" i="1" s="1"/>
  <c r="HD99" i="1" s="1" a="1"/>
  <c r="HD99" i="1" s="1"/>
  <c r="HD101" i="1" s="1" a="1"/>
  <c r="HD101" i="1" s="1"/>
  <c r="HD103" i="1" s="1" a="1"/>
  <c r="HD103" i="1" s="1"/>
  <c r="HD105" i="1" s="1" a="1"/>
  <c r="HD105" i="1" s="1"/>
  <c r="HG86" i="1" a="1"/>
  <c r="HG86" i="1" s="1"/>
  <c r="HG88" i="1" s="1" a="1"/>
  <c r="HG88" i="1" s="1"/>
  <c r="HG90" i="1" s="1" a="1"/>
  <c r="HG90" i="1" s="1"/>
  <c r="HG92" i="1" s="1" a="1"/>
  <c r="HG92" i="1" s="1"/>
  <c r="HG94" i="1" s="1" a="1"/>
  <c r="HG94" i="1" s="1"/>
  <c r="HG96" i="1" s="1" a="1"/>
  <c r="HG96" i="1" s="1"/>
  <c r="HG98" i="1" s="1" a="1"/>
  <c r="HG98" i="1" s="1"/>
  <c r="HG100" i="1" s="1" a="1"/>
  <c r="HG100" i="1" s="1"/>
  <c r="HG102" i="1" s="1" a="1"/>
  <c r="HG102" i="1" s="1"/>
  <c r="HG104" i="1" s="1" a="1"/>
  <c r="HG104" i="1" s="1"/>
  <c r="HH87" i="1" a="1"/>
  <c r="HH87" i="1" s="1"/>
  <c r="HH89" i="1" s="1" a="1"/>
  <c r="HH89" i="1" s="1"/>
  <c r="HH91" i="1" s="1" a="1"/>
  <c r="HH91" i="1" s="1"/>
  <c r="HH93" i="1" s="1" a="1"/>
  <c r="HH93" i="1" s="1"/>
  <c r="HH95" i="1" s="1" a="1"/>
  <c r="HH95" i="1" s="1"/>
  <c r="HH97" i="1" s="1" a="1"/>
  <c r="HH97" i="1" s="1"/>
  <c r="HH99" i="1" s="1" a="1"/>
  <c r="HH99" i="1" s="1"/>
  <c r="HH101" i="1" s="1" a="1"/>
  <c r="HH101" i="1" s="1"/>
  <c r="HH103" i="1" s="1" a="1"/>
  <c r="HH103" i="1" s="1"/>
  <c r="HH105" i="1" s="1" a="1"/>
  <c r="HH105" i="1" s="1"/>
  <c r="HH86" i="1" a="1"/>
  <c r="HH86" i="1" s="1"/>
  <c r="HH88" i="1" s="1" a="1"/>
  <c r="HH88" i="1" s="1"/>
  <c r="HH90" i="1" s="1" a="1"/>
  <c r="HH90" i="1" s="1"/>
  <c r="HH92" i="1" s="1" a="1"/>
  <c r="HH92" i="1" s="1"/>
  <c r="HH94" i="1" s="1" a="1"/>
  <c r="HH94" i="1" s="1"/>
  <c r="HH96" i="1" s="1" a="1"/>
  <c r="HH96" i="1" s="1"/>
  <c r="HH98" i="1" s="1" a="1"/>
  <c r="HH98" i="1" s="1"/>
  <c r="HH100" i="1" s="1" a="1"/>
  <c r="HH100" i="1" s="1"/>
  <c r="HH102" i="1" s="1" a="1"/>
  <c r="HH102" i="1" s="1"/>
  <c r="HH104" i="1" s="1" a="1"/>
  <c r="HH104" i="1" s="1"/>
  <c r="HD86" i="1" a="1"/>
  <c r="HD86" i="1" s="1"/>
  <c r="HD107" i="1" s="1" a="1"/>
  <c r="HD107" i="1" s="1"/>
  <c r="RC85" i="1"/>
  <c r="RC86" i="1"/>
  <c r="RC87" i="1"/>
  <c r="RC88" i="1"/>
  <c r="RC89" i="1"/>
  <c r="RC90" i="1"/>
  <c r="RC91" i="1"/>
  <c r="RC92" i="1"/>
  <c r="RC93" i="1"/>
  <c r="RC94" i="1"/>
  <c r="RC95" i="1"/>
  <c r="RC96" i="1"/>
  <c r="RC97" i="1"/>
  <c r="RC98" i="1"/>
  <c r="RC99" i="1"/>
  <c r="RC100" i="1"/>
  <c r="RC101" i="1"/>
  <c r="RC102" i="1"/>
  <c r="RC103" i="1"/>
  <c r="RC104" i="1"/>
  <c r="RC105" i="1"/>
  <c r="RC106" i="1"/>
  <c r="RC107" i="1"/>
  <c r="RC108" i="1"/>
  <c r="HF86" i="1" a="1"/>
  <c r="HF86" i="1" s="1"/>
  <c r="HF88" i="1" s="1" a="1"/>
  <c r="HF88" i="1" s="1"/>
  <c r="HF90" i="1" s="1" a="1"/>
  <c r="HF90" i="1" s="1"/>
  <c r="HF92" i="1" s="1" a="1"/>
  <c r="HF92" i="1" s="1"/>
  <c r="HF94" i="1" s="1" a="1"/>
  <c r="HF94" i="1" s="1"/>
  <c r="HF96" i="1" s="1" a="1"/>
  <c r="HF96" i="1" s="1"/>
  <c r="HF98" i="1" s="1" a="1"/>
  <c r="HF98" i="1" s="1"/>
  <c r="HF100" i="1" s="1" a="1"/>
  <c r="HF100" i="1" s="1"/>
  <c r="HF102" i="1" s="1" a="1"/>
  <c r="HF102" i="1" s="1"/>
  <c r="HF104" i="1" s="1" a="1"/>
  <c r="HF104" i="1" s="1"/>
  <c r="HF87" i="1" a="1"/>
  <c r="HF87" i="1" s="1"/>
  <c r="HF108" i="1" s="1" a="1"/>
  <c r="HF108" i="1" s="1"/>
  <c r="RE6" i="1"/>
  <c r="RD12" i="1"/>
  <c r="HG87" i="1" a="1"/>
  <c r="HG87" i="1" s="1"/>
  <c r="HG108" i="1" s="1" a="1"/>
  <c r="HG108" i="1" s="1"/>
  <c r="HE106" i="1" a="1"/>
  <c r="HE106" i="1" s="1"/>
  <c r="HB87" i="1" a="1"/>
  <c r="HB87" i="1" s="1"/>
  <c r="HB89" i="1" s="1" a="1"/>
  <c r="HB89" i="1" s="1"/>
  <c r="HB91" i="1" s="1" a="1"/>
  <c r="HB91" i="1" s="1"/>
  <c r="HB93" i="1" s="1" a="1"/>
  <c r="HB93" i="1" s="1"/>
  <c r="HB95" i="1" s="1" a="1"/>
  <c r="HB95" i="1" s="1"/>
  <c r="HB97" i="1" s="1" a="1"/>
  <c r="HB97" i="1" s="1"/>
  <c r="HB99" i="1" s="1" a="1"/>
  <c r="HB99" i="1" s="1"/>
  <c r="HB101" i="1" s="1" a="1"/>
  <c r="HB101" i="1" s="1"/>
  <c r="HB103" i="1" s="1" a="1"/>
  <c r="HB103" i="1" s="1"/>
  <c r="HB105" i="1" s="1" a="1"/>
  <c r="HB105" i="1" s="1"/>
  <c r="GU86" i="1" a="1"/>
  <c r="GU86" i="1" s="1"/>
  <c r="GU107" i="1" s="1" a="1"/>
  <c r="GU107" i="1" s="1"/>
  <c r="HA87" i="1" a="1"/>
  <c r="HA87" i="1" s="1"/>
  <c r="HA108" i="1" s="1" a="1"/>
  <c r="HA108" i="1" s="1"/>
  <c r="GU87" i="1" a="1"/>
  <c r="GU87" i="1" s="1"/>
  <c r="GU108" i="1" s="1" a="1"/>
  <c r="GU108" i="1" s="1"/>
  <c r="HB106" i="1" a="1"/>
  <c r="HB106" i="1" s="1"/>
  <c r="HA106" i="1" a="1"/>
  <c r="HA106" i="1" s="1"/>
  <c r="GT87" i="1" a="1"/>
  <c r="GT87" i="1" s="1"/>
  <c r="GT89" i="1" s="1" a="1"/>
  <c r="GT89" i="1" s="1"/>
  <c r="GT91" i="1" s="1" a="1"/>
  <c r="GT91" i="1" s="1"/>
  <c r="GT93" i="1" s="1" a="1"/>
  <c r="GT93" i="1" s="1"/>
  <c r="GT95" i="1" s="1" a="1"/>
  <c r="GT95" i="1" s="1"/>
  <c r="GT97" i="1" s="1" a="1"/>
  <c r="GT97" i="1" s="1"/>
  <c r="GT99" i="1" s="1" a="1"/>
  <c r="GT99" i="1" s="1"/>
  <c r="GT101" i="1" s="1" a="1"/>
  <c r="GT101" i="1" s="1"/>
  <c r="GT103" i="1" s="1" a="1"/>
  <c r="GT103" i="1" s="1"/>
  <c r="GT105" i="1" s="1" a="1"/>
  <c r="GT105" i="1" s="1"/>
  <c r="GT86" i="1" a="1"/>
  <c r="GT86" i="1" s="1"/>
  <c r="GT88" i="1" s="1" a="1"/>
  <c r="GT88" i="1" s="1"/>
  <c r="GT90" i="1" s="1" a="1"/>
  <c r="GT90" i="1" s="1"/>
  <c r="GT92" i="1" s="1" a="1"/>
  <c r="GT92" i="1" s="1"/>
  <c r="GT94" i="1" s="1" a="1"/>
  <c r="GT94" i="1" s="1"/>
  <c r="GT96" i="1" s="1" a="1"/>
  <c r="GT96" i="1" s="1"/>
  <c r="GT98" i="1" s="1" a="1"/>
  <c r="GT98" i="1" s="1"/>
  <c r="GT100" i="1" s="1" a="1"/>
  <c r="GT100" i="1" s="1"/>
  <c r="GT102" i="1" s="1" a="1"/>
  <c r="GT102" i="1" s="1"/>
  <c r="GT104" i="1" s="1" a="1"/>
  <c r="GT104" i="1" s="1"/>
  <c r="HE87" i="1" a="1"/>
  <c r="HE87" i="1" s="1"/>
  <c r="HE108" i="1" s="1" a="1"/>
  <c r="HE108" i="1" s="1"/>
  <c r="HB107" i="1" a="1"/>
  <c r="HB107" i="1" s="1"/>
  <c r="HB88" i="1" a="1"/>
  <c r="HB88" i="1" s="1"/>
  <c r="HB90" i="1" s="1" a="1"/>
  <c r="HB90" i="1" s="1"/>
  <c r="HB92" i="1" s="1" a="1"/>
  <c r="HB92" i="1" s="1"/>
  <c r="HB94" i="1" s="1" a="1"/>
  <c r="HB94" i="1" s="1"/>
  <c r="HB96" i="1" s="1" a="1"/>
  <c r="HB96" i="1" s="1"/>
  <c r="HB98" i="1" s="1" a="1"/>
  <c r="HB98" i="1" s="1"/>
  <c r="HB100" i="1" s="1" a="1"/>
  <c r="HB100" i="1" s="1"/>
  <c r="HB102" i="1" s="1" a="1"/>
  <c r="HB102" i="1" s="1"/>
  <c r="HB104" i="1" s="1" a="1"/>
  <c r="HB104" i="1" s="1"/>
  <c r="HE107" i="1" a="1"/>
  <c r="HE107" i="1" s="1"/>
  <c r="HE88" i="1" a="1"/>
  <c r="HE88" i="1" s="1"/>
  <c r="HE90" i="1" s="1" a="1"/>
  <c r="HE90" i="1" s="1"/>
  <c r="HE92" i="1" s="1" a="1"/>
  <c r="HE92" i="1" s="1"/>
  <c r="HE94" i="1" s="1" a="1"/>
  <c r="HE94" i="1" s="1"/>
  <c r="HE96" i="1" s="1" a="1"/>
  <c r="HE96" i="1" s="1"/>
  <c r="HE98" i="1" s="1" a="1"/>
  <c r="HE98" i="1" s="1"/>
  <c r="HE100" i="1" s="1" a="1"/>
  <c r="HE100" i="1" s="1"/>
  <c r="HE102" i="1" s="1" a="1"/>
  <c r="HE102" i="1" s="1"/>
  <c r="HE104" i="1" s="1" a="1"/>
  <c r="HE104" i="1" s="1"/>
  <c r="HA107" i="1" a="1"/>
  <c r="HA107" i="1" s="1"/>
  <c r="HA88" i="1" a="1"/>
  <c r="HA88" i="1" s="1"/>
  <c r="HA90" i="1" s="1" a="1"/>
  <c r="HA90" i="1" s="1"/>
  <c r="HA92" i="1" s="1" a="1"/>
  <c r="HA92" i="1" s="1"/>
  <c r="HA94" i="1" s="1" a="1"/>
  <c r="HA94" i="1" s="1"/>
  <c r="HA96" i="1" s="1" a="1"/>
  <c r="HA96" i="1" s="1"/>
  <c r="HA98" i="1" s="1" a="1"/>
  <c r="HA98" i="1" s="1"/>
  <c r="HA100" i="1" s="1" a="1"/>
  <c r="HA100" i="1" s="1"/>
  <c r="HA102" i="1" s="1" a="1"/>
  <c r="HA102" i="1" s="1"/>
  <c r="HA104" i="1" s="1" a="1"/>
  <c r="HA104" i="1" s="1"/>
  <c r="HC107" i="1" a="1"/>
  <c r="HC107" i="1" s="1"/>
  <c r="HC88" i="1" a="1"/>
  <c r="HC88" i="1" s="1"/>
  <c r="HC90" i="1" s="1" a="1"/>
  <c r="HC90" i="1" s="1"/>
  <c r="HC92" i="1" s="1" a="1"/>
  <c r="HC92" i="1" s="1"/>
  <c r="HC94" i="1" s="1" a="1"/>
  <c r="HC94" i="1" s="1"/>
  <c r="HC96" i="1" s="1" a="1"/>
  <c r="HC96" i="1" s="1"/>
  <c r="HC98" i="1" s="1" a="1"/>
  <c r="HC98" i="1" s="1"/>
  <c r="HC100" i="1" s="1" a="1"/>
  <c r="HC100" i="1" s="1"/>
  <c r="HC102" i="1" s="1" a="1"/>
  <c r="HC102" i="1" s="1"/>
  <c r="HC104" i="1" s="1" a="1"/>
  <c r="HC104" i="1" s="1"/>
  <c r="HZ53" i="1" a="1"/>
  <c r="HZ53" i="1" s="1"/>
  <c r="HZ54" i="1" s="1" a="1"/>
  <c r="HZ54" i="1" s="1"/>
  <c r="HZ55" i="1" a="1"/>
  <c r="HZ55" i="1" s="1"/>
  <c r="HZ56" i="1" s="1" a="1"/>
  <c r="HZ56" i="1" s="1"/>
  <c r="HZ51" i="1" a="1"/>
  <c r="HZ51" i="1" s="1"/>
  <c r="HZ52" i="1" s="1" a="1"/>
  <c r="HZ52" i="1" s="1"/>
  <c r="GU51" i="1" a="1"/>
  <c r="GU51" i="1" s="1"/>
  <c r="GU52" i="1" s="1" a="1"/>
  <c r="GU52" i="1" s="1"/>
  <c r="GU53" i="1" a="1"/>
  <c r="GU53" i="1" s="1"/>
  <c r="GU54" i="1" s="1" a="1"/>
  <c r="GU54" i="1" s="1"/>
  <c r="GU55" i="1" a="1"/>
  <c r="GU55" i="1" s="1"/>
  <c r="GU56" i="1" s="1" a="1"/>
  <c r="GU56" i="1" s="1"/>
  <c r="HC53" i="1" a="1"/>
  <c r="HC53" i="1" s="1"/>
  <c r="HC54" i="1" s="1" a="1"/>
  <c r="HC54" i="1" s="1"/>
  <c r="HC51" i="1" a="1"/>
  <c r="HC51" i="1" s="1"/>
  <c r="HC52" i="1" s="1" a="1"/>
  <c r="HC52" i="1" s="1"/>
  <c r="HC55" i="1" a="1"/>
  <c r="HC55" i="1" s="1"/>
  <c r="HC56" i="1" s="1" a="1"/>
  <c r="HC56" i="1" s="1"/>
  <c r="HE51" i="1" a="1"/>
  <c r="HE51" i="1" s="1"/>
  <c r="HE52" i="1" s="1" a="1"/>
  <c r="HE52" i="1" s="1"/>
  <c r="HE55" i="1" a="1"/>
  <c r="HE55" i="1" s="1"/>
  <c r="HE56" i="1" s="1" a="1"/>
  <c r="HE56" i="1" s="1"/>
  <c r="HE53" i="1" a="1"/>
  <c r="HE53" i="1" s="1"/>
  <c r="HE54" i="1" s="1" a="1"/>
  <c r="HE54" i="1" s="1"/>
  <c r="HG55" i="1" a="1"/>
  <c r="HG55" i="1" s="1"/>
  <c r="HG56" i="1" s="1" a="1"/>
  <c r="HG56" i="1" s="1"/>
  <c r="HG53" i="1" a="1"/>
  <c r="HG53" i="1" s="1"/>
  <c r="HG54" i="1" s="1" a="1"/>
  <c r="HG54" i="1" s="1"/>
  <c r="HG51" i="1" a="1"/>
  <c r="HG51" i="1" s="1"/>
  <c r="HG52" i="1" s="1" a="1"/>
  <c r="HG52" i="1" s="1"/>
  <c r="HD53" i="1" a="1"/>
  <c r="HD53" i="1" s="1"/>
  <c r="HD54" i="1" s="1" a="1"/>
  <c r="HD54" i="1" s="1"/>
  <c r="HD55" i="1" a="1"/>
  <c r="HD55" i="1" s="1"/>
  <c r="HD56" i="1" s="1" a="1"/>
  <c r="HD56" i="1" s="1"/>
  <c r="HD51" i="1" a="1"/>
  <c r="HD51" i="1" s="1"/>
  <c r="HD52" i="1" s="1" a="1"/>
  <c r="HD52" i="1" s="1"/>
  <c r="HB55" i="1" a="1"/>
  <c r="HB55" i="1" s="1"/>
  <c r="HB56" i="1" s="1" a="1"/>
  <c r="HB56" i="1" s="1"/>
  <c r="HB51" i="1" a="1"/>
  <c r="HB51" i="1" s="1"/>
  <c r="HB52" i="1" s="1" a="1"/>
  <c r="HB52" i="1" s="1"/>
  <c r="HB53" i="1" a="1"/>
  <c r="HB53" i="1" s="1"/>
  <c r="HB54" i="1" s="1" a="1"/>
  <c r="HB54" i="1" s="1"/>
  <c r="GT55" i="1" a="1"/>
  <c r="GT55" i="1" s="1"/>
  <c r="GT56" i="1" s="1" a="1"/>
  <c r="GT56" i="1" s="1"/>
  <c r="GT53" i="1" a="1"/>
  <c r="GT53" i="1" s="1"/>
  <c r="GT54" i="1" s="1" a="1"/>
  <c r="GT54" i="1" s="1"/>
  <c r="GT51" i="1" a="1"/>
  <c r="GT51" i="1" s="1"/>
  <c r="GT52" i="1" s="1" a="1"/>
  <c r="GT52" i="1" s="1"/>
  <c r="HA51" i="1" a="1"/>
  <c r="HA51" i="1" s="1"/>
  <c r="HA52" i="1" s="1" a="1"/>
  <c r="HA52" i="1" s="1"/>
  <c r="HA55" i="1" a="1"/>
  <c r="HA55" i="1" s="1"/>
  <c r="HA56" i="1" s="1" a="1"/>
  <c r="HA56" i="1" s="1"/>
  <c r="HA53" i="1" a="1"/>
  <c r="HA53" i="1" s="1"/>
  <c r="HA54" i="1" s="1" a="1"/>
  <c r="HA54" i="1" s="1"/>
  <c r="HF51" i="1" a="1"/>
  <c r="HF51" i="1" s="1"/>
  <c r="HF52" i="1" s="1" a="1"/>
  <c r="HF52" i="1" s="1"/>
  <c r="HF55" i="1" a="1"/>
  <c r="HF55" i="1" s="1"/>
  <c r="HF56" i="1" s="1" a="1"/>
  <c r="HF56" i="1" s="1"/>
  <c r="HF53" i="1" a="1"/>
  <c r="HF53" i="1" s="1"/>
  <c r="HF54" i="1" s="1" a="1"/>
  <c r="HF54" i="1" s="1"/>
  <c r="HH51" i="1" a="1"/>
  <c r="HH51" i="1" s="1"/>
  <c r="HH52" i="1" s="1" a="1"/>
  <c r="HH52" i="1" s="1"/>
  <c r="HH53" i="1" a="1"/>
  <c r="HH53" i="1" s="1"/>
  <c r="HH54" i="1" s="1" a="1"/>
  <c r="HH54" i="1" s="1"/>
  <c r="HH55" i="1" a="1"/>
  <c r="HH55" i="1" s="1"/>
  <c r="HH56" i="1" s="1" a="1"/>
  <c r="HH56" i="1" s="1"/>
  <c r="AJ263" i="4"/>
  <c r="AI263" i="4"/>
  <c r="AH263" i="4"/>
  <c r="AG263" i="4"/>
  <c r="RD128" i="1" l="1"/>
  <c r="RD127" i="1"/>
  <c r="RD126" i="1"/>
  <c r="RD125" i="1"/>
  <c r="RD124" i="1"/>
  <c r="RD123" i="1"/>
  <c r="RD122" i="1"/>
  <c r="RD120" i="1"/>
  <c r="RD119" i="1"/>
  <c r="RD117" i="1"/>
  <c r="RD121" i="1"/>
  <c r="RD118" i="1"/>
  <c r="HZ88" i="1" a="1"/>
  <c r="HZ88" i="1" s="1"/>
  <c r="HZ90" i="1" s="1" a="1"/>
  <c r="HZ90" i="1" s="1"/>
  <c r="HZ92" i="1" s="1" a="1"/>
  <c r="HZ92" i="1" s="1"/>
  <c r="HZ94" i="1" s="1" a="1"/>
  <c r="HZ94" i="1" s="1"/>
  <c r="HZ96" i="1" s="1" a="1"/>
  <c r="HZ96" i="1" s="1"/>
  <c r="HZ98" i="1" s="1" a="1"/>
  <c r="HZ98" i="1" s="1"/>
  <c r="HZ100" i="1" s="1" a="1"/>
  <c r="HZ100" i="1" s="1"/>
  <c r="HZ102" i="1" s="1" a="1"/>
  <c r="HZ102" i="1" s="1"/>
  <c r="HZ104" i="1" s="1" a="1"/>
  <c r="HZ104" i="1" s="1"/>
  <c r="HZ108" i="1" a="1"/>
  <c r="HZ108" i="1" s="1"/>
  <c r="HC89" i="1" a="1"/>
  <c r="HC89" i="1" s="1"/>
  <c r="HC91" i="1" s="1" a="1"/>
  <c r="HC91" i="1" s="1"/>
  <c r="HC93" i="1" s="1" a="1"/>
  <c r="HC93" i="1" s="1"/>
  <c r="HC95" i="1" s="1" a="1"/>
  <c r="HC95" i="1" s="1"/>
  <c r="HC97" i="1" s="1" a="1"/>
  <c r="HC97" i="1" s="1"/>
  <c r="HC99" i="1" s="1" a="1"/>
  <c r="HC99" i="1" s="1"/>
  <c r="HC101" i="1" s="1" a="1"/>
  <c r="HC101" i="1" s="1"/>
  <c r="HC103" i="1" s="1" a="1"/>
  <c r="HC103" i="1" s="1"/>
  <c r="HC105" i="1" s="1" a="1"/>
  <c r="HC105" i="1" s="1"/>
  <c r="HF107" i="1" a="1"/>
  <c r="HF107" i="1" s="1"/>
  <c r="HF89" i="1" a="1"/>
  <c r="HF89" i="1" s="1"/>
  <c r="HF91" i="1" s="1" a="1"/>
  <c r="HF91" i="1" s="1"/>
  <c r="HF93" i="1" s="1" a="1"/>
  <c r="HF93" i="1" s="1"/>
  <c r="HF95" i="1" s="1" a="1"/>
  <c r="HF95" i="1" s="1"/>
  <c r="HF97" i="1" s="1" a="1"/>
  <c r="HF97" i="1" s="1"/>
  <c r="HF99" i="1" s="1" a="1"/>
  <c r="HF99" i="1" s="1"/>
  <c r="HF101" i="1" s="1" a="1"/>
  <c r="HF101" i="1" s="1"/>
  <c r="HF103" i="1" s="1" a="1"/>
  <c r="HF103" i="1" s="1"/>
  <c r="HF105" i="1" s="1" a="1"/>
  <c r="HF105" i="1" s="1"/>
  <c r="HG107" i="1" a="1"/>
  <c r="HG107" i="1" s="1"/>
  <c r="HD108" i="1" a="1"/>
  <c r="HD108" i="1" s="1"/>
  <c r="HH107" i="1" a="1"/>
  <c r="HH107" i="1" s="1"/>
  <c r="HD88" i="1" a="1"/>
  <c r="HD88" i="1" s="1"/>
  <c r="HD90" i="1" s="1" a="1"/>
  <c r="HD90" i="1" s="1"/>
  <c r="HD92" i="1" s="1" a="1"/>
  <c r="HD92" i="1" s="1"/>
  <c r="HD94" i="1" s="1" a="1"/>
  <c r="HD94" i="1" s="1"/>
  <c r="HD96" i="1" s="1" a="1"/>
  <c r="HD96" i="1" s="1"/>
  <c r="HD98" i="1" s="1" a="1"/>
  <c r="HD98" i="1" s="1"/>
  <c r="HD100" i="1" s="1" a="1"/>
  <c r="HD100" i="1" s="1"/>
  <c r="HD102" i="1" s="1" a="1"/>
  <c r="HD102" i="1" s="1"/>
  <c r="HD104" i="1" s="1" a="1"/>
  <c r="HD104" i="1" s="1"/>
  <c r="HH108" i="1" a="1"/>
  <c r="HH108" i="1" s="1"/>
  <c r="RD85" i="1"/>
  <c r="RD86" i="1"/>
  <c r="RD87" i="1"/>
  <c r="RD88" i="1"/>
  <c r="RD89" i="1"/>
  <c r="RD90" i="1"/>
  <c r="RD91" i="1"/>
  <c r="RD92" i="1"/>
  <c r="RD93" i="1"/>
  <c r="RD94" i="1"/>
  <c r="RD95" i="1"/>
  <c r="RD96" i="1"/>
  <c r="RD97" i="1"/>
  <c r="RD98" i="1"/>
  <c r="RD99" i="1"/>
  <c r="RD100" i="1"/>
  <c r="RD101" i="1"/>
  <c r="RD102" i="1"/>
  <c r="RD103" i="1"/>
  <c r="RD104" i="1"/>
  <c r="RD105" i="1"/>
  <c r="RD106" i="1"/>
  <c r="RD107" i="1"/>
  <c r="RD108" i="1"/>
  <c r="HE89" i="1" a="1"/>
  <c r="HE89" i="1" s="1"/>
  <c r="HE91" i="1" s="1" a="1"/>
  <c r="HE91" i="1" s="1"/>
  <c r="HE93" i="1" s="1" a="1"/>
  <c r="HE93" i="1" s="1"/>
  <c r="HE95" i="1" s="1" a="1"/>
  <c r="HE95" i="1" s="1"/>
  <c r="HE97" i="1" s="1" a="1"/>
  <c r="HE97" i="1" s="1"/>
  <c r="HE99" i="1" s="1" a="1"/>
  <c r="HE99" i="1" s="1"/>
  <c r="HE101" i="1" s="1" a="1"/>
  <c r="HE101" i="1" s="1"/>
  <c r="HE103" i="1" s="1" a="1"/>
  <c r="HE103" i="1" s="1"/>
  <c r="HE105" i="1" s="1" a="1"/>
  <c r="HE105" i="1" s="1"/>
  <c r="HA89" i="1" a="1"/>
  <c r="HA89" i="1" s="1"/>
  <c r="HA91" i="1" s="1" a="1"/>
  <c r="HA91" i="1" s="1"/>
  <c r="HA93" i="1" s="1" a="1"/>
  <c r="HA93" i="1" s="1"/>
  <c r="HA95" i="1" s="1" a="1"/>
  <c r="HA95" i="1" s="1"/>
  <c r="HA97" i="1" s="1" a="1"/>
  <c r="HA97" i="1" s="1"/>
  <c r="HA99" i="1" s="1" a="1"/>
  <c r="HA99" i="1" s="1"/>
  <c r="HA101" i="1" s="1" a="1"/>
  <c r="HA101" i="1" s="1"/>
  <c r="HA103" i="1" s="1" a="1"/>
  <c r="HA103" i="1" s="1"/>
  <c r="HA105" i="1" s="1" a="1"/>
  <c r="HA105" i="1" s="1"/>
  <c r="GU89" i="1" a="1"/>
  <c r="GU89" i="1" s="1"/>
  <c r="GU91" i="1" s="1" a="1"/>
  <c r="GU91" i="1" s="1"/>
  <c r="GU93" i="1" s="1" a="1"/>
  <c r="GU93" i="1" s="1"/>
  <c r="GU95" i="1" s="1" a="1"/>
  <c r="GU95" i="1" s="1"/>
  <c r="GU97" i="1" s="1" a="1"/>
  <c r="GU97" i="1" s="1"/>
  <c r="GU99" i="1" s="1" a="1"/>
  <c r="GU99" i="1" s="1"/>
  <c r="GU101" i="1" s="1" a="1"/>
  <c r="GU101" i="1" s="1"/>
  <c r="GU103" i="1" s="1" a="1"/>
  <c r="GU103" i="1" s="1"/>
  <c r="GU105" i="1" s="1" a="1"/>
  <c r="GU105" i="1" s="1"/>
  <c r="GT108" i="1" a="1"/>
  <c r="GT108" i="1" s="1"/>
  <c r="HB108" i="1" a="1"/>
  <c r="HB108" i="1" s="1"/>
  <c r="GU88" i="1" a="1"/>
  <c r="GU88" i="1" s="1"/>
  <c r="GU90" i="1" s="1" a="1"/>
  <c r="GU90" i="1" s="1"/>
  <c r="GU92" i="1" s="1" a="1"/>
  <c r="GU92" i="1" s="1"/>
  <c r="GU94" i="1" s="1" a="1"/>
  <c r="GU94" i="1" s="1"/>
  <c r="GU96" i="1" s="1" a="1"/>
  <c r="GU96" i="1" s="1"/>
  <c r="GU98" i="1" s="1" a="1"/>
  <c r="GU98" i="1" s="1"/>
  <c r="GU100" i="1" s="1" a="1"/>
  <c r="GU100" i="1" s="1"/>
  <c r="GU102" i="1" s="1" a="1"/>
  <c r="GU102" i="1" s="1"/>
  <c r="GU104" i="1" s="1" a="1"/>
  <c r="GU104" i="1" s="1"/>
  <c r="HG89" i="1" a="1"/>
  <c r="HG89" i="1" s="1"/>
  <c r="HG91" i="1" s="1" a="1"/>
  <c r="HG91" i="1" s="1"/>
  <c r="HG93" i="1" s="1" a="1"/>
  <c r="HG93" i="1" s="1"/>
  <c r="HG95" i="1" s="1" a="1"/>
  <c r="HG95" i="1" s="1"/>
  <c r="HG97" i="1" s="1" a="1"/>
  <c r="HG97" i="1" s="1"/>
  <c r="HG99" i="1" s="1" a="1"/>
  <c r="HG99" i="1" s="1"/>
  <c r="HG101" i="1" s="1" a="1"/>
  <c r="HG101" i="1" s="1"/>
  <c r="HG103" i="1" s="1" a="1"/>
  <c r="HG103" i="1" s="1"/>
  <c r="HG105" i="1" s="1" a="1"/>
  <c r="HG105" i="1" s="1"/>
  <c r="GT107" i="1" a="1"/>
  <c r="GT107" i="1" s="1"/>
  <c r="RF6" i="1"/>
  <c r="RE12" i="1"/>
  <c r="RE124" i="1" l="1"/>
  <c r="RE125" i="1"/>
  <c r="RE126" i="1"/>
  <c r="RE127" i="1"/>
  <c r="RE119" i="1"/>
  <c r="RE118" i="1"/>
  <c r="RE121" i="1"/>
  <c r="RE122" i="1"/>
  <c r="RE123" i="1"/>
  <c r="RE128" i="1"/>
  <c r="RE117" i="1"/>
  <c r="RE120" i="1"/>
  <c r="RE85" i="1"/>
  <c r="RE86" i="1"/>
  <c r="RE87" i="1"/>
  <c r="RE88" i="1"/>
  <c r="RE89" i="1"/>
  <c r="RE90" i="1"/>
  <c r="RE91" i="1"/>
  <c r="RE92" i="1"/>
  <c r="RE93" i="1"/>
  <c r="RE94" i="1"/>
  <c r="RE95" i="1"/>
  <c r="RE96" i="1"/>
  <c r="RE97" i="1"/>
  <c r="RE98" i="1"/>
  <c r="RE99" i="1"/>
  <c r="RE100" i="1"/>
  <c r="RE101" i="1"/>
  <c r="RE102" i="1"/>
  <c r="RE103" i="1"/>
  <c r="RE104" i="1"/>
  <c r="RE105" i="1"/>
  <c r="RE106" i="1"/>
  <c r="RE107" i="1"/>
  <c r="RE108" i="1"/>
  <c r="RF12" i="1"/>
  <c r="RG6" i="1"/>
  <c r="RF125" i="1" l="1"/>
  <c r="RF128" i="1"/>
  <c r="RF127" i="1"/>
  <c r="RF123" i="1"/>
  <c r="RF124" i="1"/>
  <c r="RF120" i="1"/>
  <c r="RF122" i="1"/>
  <c r="RF126" i="1"/>
  <c r="RF119" i="1"/>
  <c r="RF118" i="1"/>
  <c r="RF121" i="1"/>
  <c r="RF117" i="1"/>
  <c r="RF85" i="1"/>
  <c r="RF86" i="1"/>
  <c r="RF87" i="1"/>
  <c r="RF88" i="1"/>
  <c r="RF89" i="1"/>
  <c r="RF90" i="1"/>
  <c r="RF91" i="1"/>
  <c r="RF92" i="1"/>
  <c r="RF93" i="1"/>
  <c r="RF94" i="1"/>
  <c r="RF95" i="1"/>
  <c r="RF96" i="1"/>
  <c r="RF97" i="1"/>
  <c r="RF98" i="1"/>
  <c r="RF99" i="1"/>
  <c r="RF100" i="1"/>
  <c r="RF101" i="1"/>
  <c r="RF102" i="1"/>
  <c r="RF103" i="1"/>
  <c r="RF104" i="1"/>
  <c r="RF105" i="1"/>
  <c r="RF106" i="1"/>
  <c r="RF107" i="1"/>
  <c r="RF108" i="1"/>
  <c r="RG12" i="1"/>
  <c r="RH6" i="1"/>
  <c r="RG122" i="1" l="1"/>
  <c r="RG128" i="1"/>
  <c r="RG123" i="1"/>
  <c r="RG126" i="1"/>
  <c r="RG127" i="1"/>
  <c r="RG124" i="1"/>
  <c r="RG120" i="1"/>
  <c r="RG119" i="1"/>
  <c r="RG125" i="1"/>
  <c r="RG118" i="1"/>
  <c r="RG117" i="1"/>
  <c r="RG121" i="1"/>
  <c r="RG86" i="1"/>
  <c r="RG85" i="1"/>
  <c r="RG87" i="1"/>
  <c r="RG88" i="1"/>
  <c r="RG89" i="1"/>
  <c r="RG90" i="1"/>
  <c r="RG91" i="1"/>
  <c r="RG92" i="1"/>
  <c r="RG93" i="1"/>
  <c r="RG94" i="1"/>
  <c r="RG95" i="1"/>
  <c r="RG96" i="1"/>
  <c r="RG97" i="1"/>
  <c r="RG98" i="1"/>
  <c r="RG99" i="1"/>
  <c r="RG100" i="1"/>
  <c r="RG101" i="1"/>
  <c r="RG102" i="1"/>
  <c r="RG103" i="1"/>
  <c r="RG104" i="1"/>
  <c r="RG105" i="1"/>
  <c r="RG106" i="1"/>
  <c r="RG107" i="1"/>
  <c r="RG108" i="1"/>
  <c r="RH12" i="1"/>
  <c r="RI6" i="1"/>
  <c r="T757" i="4"/>
  <c r="S757" i="4"/>
  <c r="R757" i="4"/>
  <c r="Q757" i="4"/>
  <c r="P757" i="4"/>
  <c r="T756" i="4"/>
  <c r="S756" i="4"/>
  <c r="R756" i="4"/>
  <c r="Q756" i="4"/>
  <c r="P756" i="4"/>
  <c r="T755" i="4"/>
  <c r="S755" i="4"/>
  <c r="R755" i="4"/>
  <c r="Q755" i="4"/>
  <c r="P755" i="4"/>
  <c r="S754" i="4"/>
  <c r="R754" i="4"/>
  <c r="Q754" i="4"/>
  <c r="P754" i="4"/>
  <c r="T754" i="4"/>
  <c r="RH126" i="1" l="1"/>
  <c r="RH125" i="1"/>
  <c r="RH124" i="1"/>
  <c r="RH127" i="1"/>
  <c r="RH128" i="1"/>
  <c r="RH121" i="1"/>
  <c r="RH122" i="1"/>
  <c r="RH123" i="1"/>
  <c r="RH118" i="1"/>
  <c r="RH120" i="1"/>
  <c r="RH119" i="1"/>
  <c r="RH117" i="1"/>
  <c r="RH85" i="1"/>
  <c r="RH86" i="1"/>
  <c r="RH87" i="1"/>
  <c r="RH88" i="1"/>
  <c r="RH89" i="1"/>
  <c r="RH90" i="1"/>
  <c r="RH91" i="1"/>
  <c r="RH92" i="1"/>
  <c r="RH93" i="1"/>
  <c r="RH94" i="1"/>
  <c r="RH95" i="1"/>
  <c r="RH96" i="1"/>
  <c r="RH97" i="1"/>
  <c r="RH98" i="1"/>
  <c r="RH99" i="1"/>
  <c r="RH100" i="1"/>
  <c r="RH101" i="1"/>
  <c r="RH102" i="1"/>
  <c r="RH103" i="1"/>
  <c r="RH104" i="1"/>
  <c r="RH105" i="1"/>
  <c r="RH106" i="1"/>
  <c r="RH107" i="1"/>
  <c r="RH108" i="1"/>
  <c r="RI12" i="1"/>
  <c r="RJ6" i="1"/>
  <c r="I857" i="4"/>
  <c r="I833" i="4"/>
  <c r="AX68" i="4"/>
  <c r="AW68" i="4"/>
  <c r="AR68" i="4"/>
  <c r="AQ68" i="4"/>
  <c r="AO68" i="4"/>
  <c r="AN68" i="4"/>
  <c r="RI125" i="1" l="1"/>
  <c r="RI127" i="1"/>
  <c r="RI126" i="1"/>
  <c r="RI128" i="1"/>
  <c r="RI119" i="1"/>
  <c r="RI122" i="1"/>
  <c r="RI123" i="1"/>
  <c r="RI124" i="1"/>
  <c r="RI120" i="1"/>
  <c r="RI118" i="1"/>
  <c r="RI117" i="1"/>
  <c r="RI121" i="1"/>
  <c r="RI85" i="1"/>
  <c r="RI86" i="1"/>
  <c r="RI87" i="1"/>
  <c r="RI88" i="1"/>
  <c r="RI89" i="1"/>
  <c r="RI90" i="1"/>
  <c r="RI91" i="1"/>
  <c r="RI92" i="1"/>
  <c r="RI93" i="1"/>
  <c r="RI94" i="1"/>
  <c r="RI95" i="1"/>
  <c r="RI96" i="1"/>
  <c r="RI97" i="1"/>
  <c r="RI98" i="1"/>
  <c r="RI99" i="1"/>
  <c r="RI100" i="1"/>
  <c r="RI101" i="1"/>
  <c r="RI102" i="1"/>
  <c r="RI103" i="1"/>
  <c r="RI104" i="1"/>
  <c r="RI105" i="1"/>
  <c r="RI106" i="1"/>
  <c r="RI107" i="1"/>
  <c r="RI108" i="1"/>
  <c r="RJ12" i="1"/>
  <c r="RK6" i="1"/>
  <c r="F154" i="8"/>
  <c r="F153" i="8"/>
  <c r="F154" i="7"/>
  <c r="F153" i="7"/>
  <c r="F154" i="6"/>
  <c r="F153" i="6"/>
  <c r="F152" i="8"/>
  <c r="F152" i="7"/>
  <c r="F152" i="6"/>
  <c r="RJ127" i="1" l="1"/>
  <c r="RJ128" i="1"/>
  <c r="RJ126" i="1"/>
  <c r="RJ118" i="1"/>
  <c r="RJ125" i="1"/>
  <c r="RJ124" i="1"/>
  <c r="RJ117" i="1"/>
  <c r="RJ120" i="1"/>
  <c r="RJ122" i="1"/>
  <c r="RJ123" i="1"/>
  <c r="RJ121" i="1"/>
  <c r="RJ119" i="1"/>
  <c r="RJ85" i="1"/>
  <c r="RJ86" i="1"/>
  <c r="RJ87" i="1"/>
  <c r="RJ88" i="1"/>
  <c r="RJ89" i="1"/>
  <c r="RJ90" i="1"/>
  <c r="RJ91" i="1"/>
  <c r="RJ92" i="1"/>
  <c r="RJ93" i="1"/>
  <c r="RJ94" i="1"/>
  <c r="RJ95" i="1"/>
  <c r="RJ96" i="1"/>
  <c r="RJ97" i="1"/>
  <c r="RJ98" i="1"/>
  <c r="RJ99" i="1"/>
  <c r="RJ100" i="1"/>
  <c r="RJ101" i="1"/>
  <c r="RJ102" i="1"/>
  <c r="RJ103" i="1"/>
  <c r="RJ104" i="1"/>
  <c r="RJ105" i="1"/>
  <c r="RJ106" i="1"/>
  <c r="RJ107" i="1"/>
  <c r="RJ108" i="1"/>
  <c r="RK12" i="1"/>
  <c r="RL6" i="1"/>
  <c r="BT36" i="4"/>
  <c r="BS36" i="4"/>
  <c r="BR36" i="4"/>
  <c r="N240" i="4"/>
  <c r="M240" i="4"/>
  <c r="L240" i="4"/>
  <c r="J240" i="4"/>
  <c r="H238" i="4"/>
  <c r="G238" i="4"/>
  <c r="F238" i="4"/>
  <c r="E236" i="4"/>
  <c r="D236" i="4"/>
  <c r="C236" i="4"/>
  <c r="N241" i="4"/>
  <c r="M241" i="4"/>
  <c r="L241" i="4"/>
  <c r="N238" i="4"/>
  <c r="M238" i="4"/>
  <c r="L238" i="4"/>
  <c r="N237" i="4"/>
  <c r="N242" i="4" s="1"/>
  <c r="M237" i="4"/>
  <c r="M242" i="4" s="1"/>
  <c r="L237" i="4"/>
  <c r="L242" i="4" s="1"/>
  <c r="K241" i="4"/>
  <c r="J241" i="4"/>
  <c r="I241" i="4"/>
  <c r="K240" i="4"/>
  <c r="I240" i="4"/>
  <c r="K238" i="4"/>
  <c r="J238" i="4"/>
  <c r="I238" i="4"/>
  <c r="K237" i="4"/>
  <c r="K242" i="4" s="1"/>
  <c r="J237" i="4"/>
  <c r="J242" i="4" s="1"/>
  <c r="I237" i="4"/>
  <c r="I242" i="4" s="1"/>
  <c r="H241" i="4"/>
  <c r="G241" i="4"/>
  <c r="F241" i="4"/>
  <c r="H240" i="4"/>
  <c r="G240" i="4"/>
  <c r="F240" i="4"/>
  <c r="H237" i="4"/>
  <c r="H242" i="4" s="1"/>
  <c r="G237" i="4"/>
  <c r="G242" i="4" s="1"/>
  <c r="F237" i="4"/>
  <c r="F242" i="4" s="1"/>
  <c r="Q34" i="8"/>
  <c r="AI34" i="8" s="1"/>
  <c r="Q34" i="7"/>
  <c r="AI34" i="7" s="1"/>
  <c r="Q34" i="6"/>
  <c r="AI34" i="6" s="1"/>
  <c r="P34" i="8"/>
  <c r="AH34" i="8" s="1"/>
  <c r="P34" i="7"/>
  <c r="AH34" i="7" s="1"/>
  <c r="P34" i="6"/>
  <c r="AH34" i="6" s="1"/>
  <c r="O34" i="8"/>
  <c r="AG34" i="8" s="1"/>
  <c r="O34" i="7"/>
  <c r="AG34" i="7" s="1"/>
  <c r="O34" i="6"/>
  <c r="AG34" i="6" s="1"/>
  <c r="AR408" i="8"/>
  <c r="AR408" i="7"/>
  <c r="AR408" i="6"/>
  <c r="AR408" i="4"/>
  <c r="B398" i="8"/>
  <c r="B398" i="7"/>
  <c r="B398" i="6"/>
  <c r="B398" i="4"/>
  <c r="F222" i="4"/>
  <c r="E222" i="4"/>
  <c r="D222" i="4"/>
  <c r="N242" i="8"/>
  <c r="M242" i="8"/>
  <c r="L242" i="8"/>
  <c r="K242" i="8"/>
  <c r="J242" i="8"/>
  <c r="I242" i="8"/>
  <c r="H242" i="8"/>
  <c r="G242" i="8"/>
  <c r="N242" i="7"/>
  <c r="M242" i="7"/>
  <c r="L242" i="7"/>
  <c r="K242" i="7"/>
  <c r="J242" i="7"/>
  <c r="I242" i="7"/>
  <c r="H242" i="7"/>
  <c r="G242" i="7"/>
  <c r="N242" i="6"/>
  <c r="M242" i="6"/>
  <c r="L242" i="6"/>
  <c r="K242" i="6"/>
  <c r="J242" i="6"/>
  <c r="I242" i="6"/>
  <c r="H242" i="6"/>
  <c r="G242" i="6"/>
  <c r="F242" i="8"/>
  <c r="F242" i="7"/>
  <c r="F242" i="6"/>
  <c r="M806" i="6"/>
  <c r="L806" i="6"/>
  <c r="M805" i="6"/>
  <c r="L805" i="6"/>
  <c r="M804" i="6"/>
  <c r="L804" i="6"/>
  <c r="H804" i="6"/>
  <c r="AB803" i="6"/>
  <c r="AD803" i="6" s="1"/>
  <c r="AA803" i="6"/>
  <c r="AC803" i="6" s="1"/>
  <c r="S803" i="6"/>
  <c r="R803" i="6"/>
  <c r="M802" i="6"/>
  <c r="L802" i="6"/>
  <c r="M801" i="6"/>
  <c r="L801" i="6"/>
  <c r="M800" i="6"/>
  <c r="L800" i="6"/>
  <c r="K800" i="6"/>
  <c r="K801" i="6" s="1"/>
  <c r="J800" i="6"/>
  <c r="J801" i="6" s="1"/>
  <c r="J802" i="6" s="1"/>
  <c r="J803" i="6" s="1"/>
  <c r="J804" i="6" s="1"/>
  <c r="J805" i="6" s="1"/>
  <c r="J806" i="6" s="1"/>
  <c r="I800" i="6"/>
  <c r="I801" i="6" s="1"/>
  <c r="I802" i="6" s="1"/>
  <c r="I803" i="6" s="1"/>
  <c r="I804" i="6" s="1"/>
  <c r="I805" i="6" s="1"/>
  <c r="I806" i="6" s="1"/>
  <c r="H800" i="6"/>
  <c r="H801" i="6" s="1"/>
  <c r="H802" i="6" s="1"/>
  <c r="AB799" i="6"/>
  <c r="AD799" i="6" s="1"/>
  <c r="M799" i="6" s="1"/>
  <c r="AA799" i="6"/>
  <c r="AC799" i="6" s="1"/>
  <c r="S799" i="6"/>
  <c r="R799" i="6"/>
  <c r="AC796" i="6"/>
  <c r="AA796" i="6"/>
  <c r="Y796" i="6"/>
  <c r="M806" i="7"/>
  <c r="L806" i="7"/>
  <c r="M805" i="7"/>
  <c r="L805" i="7"/>
  <c r="M804" i="7"/>
  <c r="L804" i="7"/>
  <c r="H804" i="7"/>
  <c r="H805" i="7" s="1"/>
  <c r="AB803" i="7"/>
  <c r="AD803" i="7" s="1"/>
  <c r="AA803" i="7"/>
  <c r="AC803" i="7" s="1"/>
  <c r="S803" i="7"/>
  <c r="R803" i="7"/>
  <c r="M802" i="7"/>
  <c r="L802" i="7"/>
  <c r="M801" i="7"/>
  <c r="L801" i="7"/>
  <c r="M800" i="7"/>
  <c r="L800" i="7"/>
  <c r="K800" i="7"/>
  <c r="K801" i="7" s="1"/>
  <c r="K802" i="7" s="1"/>
  <c r="K803" i="7" s="1"/>
  <c r="K804" i="7" s="1"/>
  <c r="J800" i="7"/>
  <c r="J801" i="7" s="1"/>
  <c r="J802" i="7" s="1"/>
  <c r="J803" i="7" s="1"/>
  <c r="J804" i="7" s="1"/>
  <c r="J805" i="7" s="1"/>
  <c r="J806" i="7" s="1"/>
  <c r="I800" i="7"/>
  <c r="I801" i="7" s="1"/>
  <c r="I802" i="7" s="1"/>
  <c r="I803" i="7" s="1"/>
  <c r="I804" i="7" s="1"/>
  <c r="I805" i="7" s="1"/>
  <c r="I806" i="7" s="1"/>
  <c r="H800" i="7"/>
  <c r="H801" i="7" s="1"/>
  <c r="AB799" i="7"/>
  <c r="AD799" i="7" s="1"/>
  <c r="M799" i="7" s="1"/>
  <c r="AA799" i="7"/>
  <c r="AC799" i="7" s="1"/>
  <c r="L799" i="7" s="1"/>
  <c r="S799" i="7"/>
  <c r="R799" i="7"/>
  <c r="AC796" i="7"/>
  <c r="AA796" i="7"/>
  <c r="Y796" i="7"/>
  <c r="M806" i="8"/>
  <c r="L806" i="8"/>
  <c r="M805" i="8"/>
  <c r="L805" i="8"/>
  <c r="M804" i="8"/>
  <c r="L804" i="8"/>
  <c r="H804" i="8"/>
  <c r="H805" i="8" s="1"/>
  <c r="AB803" i="8"/>
  <c r="AD803" i="8" s="1"/>
  <c r="AA803" i="8"/>
  <c r="AC803" i="8" s="1"/>
  <c r="S803" i="8"/>
  <c r="R803" i="8"/>
  <c r="M802" i="8"/>
  <c r="L802" i="8"/>
  <c r="M801" i="8"/>
  <c r="L801" i="8"/>
  <c r="M800" i="8"/>
  <c r="L800" i="8"/>
  <c r="K800" i="8"/>
  <c r="K801" i="8" s="1"/>
  <c r="K802" i="8" s="1"/>
  <c r="K803" i="8" s="1"/>
  <c r="K804" i="8" s="1"/>
  <c r="K805" i="8" s="1"/>
  <c r="K806" i="8" s="1"/>
  <c r="J800" i="8"/>
  <c r="J801" i="8" s="1"/>
  <c r="J802" i="8" s="1"/>
  <c r="J803" i="8" s="1"/>
  <c r="J804" i="8" s="1"/>
  <c r="J805" i="8" s="1"/>
  <c r="J806" i="8" s="1"/>
  <c r="I800" i="8"/>
  <c r="I801" i="8" s="1"/>
  <c r="I802" i="8" s="1"/>
  <c r="I803" i="8" s="1"/>
  <c r="I804" i="8" s="1"/>
  <c r="I805" i="8" s="1"/>
  <c r="I806" i="8" s="1"/>
  <c r="H800" i="8"/>
  <c r="AB799" i="8"/>
  <c r="AD799" i="8" s="1"/>
  <c r="M799" i="8" s="1"/>
  <c r="AA799" i="8"/>
  <c r="AC799" i="8" s="1"/>
  <c r="S799" i="8"/>
  <c r="R799" i="8"/>
  <c r="AC796" i="8"/>
  <c r="AA796" i="8"/>
  <c r="Y796" i="8"/>
  <c r="N846" i="6"/>
  <c r="I846" i="6"/>
  <c r="H846" i="6"/>
  <c r="N845" i="6"/>
  <c r="I845" i="6"/>
  <c r="H845" i="6"/>
  <c r="N844" i="6"/>
  <c r="I844" i="6"/>
  <c r="H844" i="6"/>
  <c r="N840" i="6"/>
  <c r="I840" i="6"/>
  <c r="H840" i="6"/>
  <c r="N839" i="6"/>
  <c r="I839" i="6"/>
  <c r="H839" i="6"/>
  <c r="N838" i="6"/>
  <c r="I838" i="6"/>
  <c r="H838" i="6"/>
  <c r="N837" i="6"/>
  <c r="I837" i="6"/>
  <c r="H837" i="6"/>
  <c r="N836" i="6"/>
  <c r="I836" i="6"/>
  <c r="H836" i="6"/>
  <c r="N835" i="6"/>
  <c r="I835" i="6"/>
  <c r="H835" i="6"/>
  <c r="N834" i="6"/>
  <c r="I834" i="6"/>
  <c r="H834" i="6"/>
  <c r="N833" i="6"/>
  <c r="I833" i="6"/>
  <c r="H833" i="6"/>
  <c r="N832" i="6"/>
  <c r="I832" i="6"/>
  <c r="H832" i="6"/>
  <c r="N828" i="6"/>
  <c r="I828" i="6"/>
  <c r="H828" i="6"/>
  <c r="N827" i="6"/>
  <c r="I827" i="6"/>
  <c r="H827" i="6"/>
  <c r="N826" i="6"/>
  <c r="I826" i="6"/>
  <c r="H826" i="6"/>
  <c r="N825" i="6"/>
  <c r="I825" i="6"/>
  <c r="H825" i="6"/>
  <c r="N824" i="6"/>
  <c r="I824" i="6"/>
  <c r="H824" i="6"/>
  <c r="N823" i="6"/>
  <c r="I823" i="6"/>
  <c r="H823" i="6"/>
  <c r="N822" i="6"/>
  <c r="I822" i="6"/>
  <c r="H822" i="6"/>
  <c r="N821" i="6"/>
  <c r="I821" i="6"/>
  <c r="H821" i="6"/>
  <c r="N820" i="6"/>
  <c r="I820" i="6"/>
  <c r="H820" i="6"/>
  <c r="N816" i="6"/>
  <c r="I816" i="6"/>
  <c r="H816" i="6"/>
  <c r="N815" i="6"/>
  <c r="I815" i="6"/>
  <c r="H815" i="6"/>
  <c r="N814" i="6"/>
  <c r="I814" i="6"/>
  <c r="H814" i="6"/>
  <c r="N813" i="6"/>
  <c r="I813" i="6"/>
  <c r="H813" i="6"/>
  <c r="N812" i="6"/>
  <c r="I812" i="6"/>
  <c r="H812" i="6"/>
  <c r="N811" i="6"/>
  <c r="I811" i="6"/>
  <c r="H811" i="6"/>
  <c r="N846" i="7"/>
  <c r="I846" i="7"/>
  <c r="H846" i="7"/>
  <c r="N845" i="7"/>
  <c r="I845" i="7"/>
  <c r="H845" i="7"/>
  <c r="N844" i="7"/>
  <c r="I844" i="7"/>
  <c r="H844" i="7"/>
  <c r="N840" i="7"/>
  <c r="I840" i="7"/>
  <c r="H840" i="7"/>
  <c r="N839" i="7"/>
  <c r="I839" i="7"/>
  <c r="H839" i="7"/>
  <c r="N838" i="7"/>
  <c r="I838" i="7"/>
  <c r="H838" i="7"/>
  <c r="N837" i="7"/>
  <c r="I837" i="7"/>
  <c r="H837" i="7"/>
  <c r="N836" i="7"/>
  <c r="I836" i="7"/>
  <c r="H836" i="7"/>
  <c r="N835" i="7"/>
  <c r="I835" i="7"/>
  <c r="H835" i="7"/>
  <c r="N834" i="7"/>
  <c r="I834" i="7"/>
  <c r="H834" i="7"/>
  <c r="N833" i="7"/>
  <c r="I833" i="7"/>
  <c r="H833" i="7"/>
  <c r="N832" i="7"/>
  <c r="I832" i="7"/>
  <c r="H832" i="7"/>
  <c r="N828" i="7"/>
  <c r="I828" i="7"/>
  <c r="H828" i="7"/>
  <c r="N827" i="7"/>
  <c r="I827" i="7"/>
  <c r="H827" i="7"/>
  <c r="N826" i="7"/>
  <c r="I826" i="7"/>
  <c r="H826" i="7"/>
  <c r="N825" i="7"/>
  <c r="I825" i="7"/>
  <c r="H825" i="7"/>
  <c r="N824" i="7"/>
  <c r="I824" i="7"/>
  <c r="H824" i="7"/>
  <c r="N823" i="7"/>
  <c r="I823" i="7"/>
  <c r="H823" i="7"/>
  <c r="N822" i="7"/>
  <c r="I822" i="7"/>
  <c r="H822" i="7"/>
  <c r="N821" i="7"/>
  <c r="I821" i="7"/>
  <c r="H821" i="7"/>
  <c r="N820" i="7"/>
  <c r="I820" i="7"/>
  <c r="H820" i="7"/>
  <c r="N816" i="7"/>
  <c r="I816" i="7"/>
  <c r="H816" i="7"/>
  <c r="N815" i="7"/>
  <c r="I815" i="7"/>
  <c r="H815" i="7"/>
  <c r="N814" i="7"/>
  <c r="I814" i="7"/>
  <c r="H814" i="7"/>
  <c r="N813" i="7"/>
  <c r="I813" i="7"/>
  <c r="H813" i="7"/>
  <c r="N812" i="7"/>
  <c r="I812" i="7"/>
  <c r="H812" i="7"/>
  <c r="N811" i="7"/>
  <c r="I811" i="7"/>
  <c r="H811" i="7"/>
  <c r="N846" i="8"/>
  <c r="I846" i="8"/>
  <c r="H846" i="8"/>
  <c r="N845" i="8"/>
  <c r="I845" i="8"/>
  <c r="H845" i="8"/>
  <c r="N844" i="8"/>
  <c r="I844" i="8"/>
  <c r="H844" i="8"/>
  <c r="N840" i="8"/>
  <c r="I840" i="8"/>
  <c r="H840" i="8"/>
  <c r="N839" i="8"/>
  <c r="I839" i="8"/>
  <c r="H839" i="8"/>
  <c r="N838" i="8"/>
  <c r="I838" i="8"/>
  <c r="H838" i="8"/>
  <c r="N837" i="8"/>
  <c r="I837" i="8"/>
  <c r="H837" i="8"/>
  <c r="N836" i="8"/>
  <c r="I836" i="8"/>
  <c r="H836" i="8"/>
  <c r="N835" i="8"/>
  <c r="I835" i="8"/>
  <c r="H835" i="8"/>
  <c r="N834" i="8"/>
  <c r="I834" i="8"/>
  <c r="H834" i="8"/>
  <c r="N833" i="8"/>
  <c r="I833" i="8"/>
  <c r="H833" i="8"/>
  <c r="N832" i="8"/>
  <c r="I832" i="8"/>
  <c r="H832" i="8"/>
  <c r="N828" i="8"/>
  <c r="I828" i="8"/>
  <c r="H828" i="8"/>
  <c r="N827" i="8"/>
  <c r="I827" i="8"/>
  <c r="H827" i="8"/>
  <c r="N826" i="8"/>
  <c r="I826" i="8"/>
  <c r="H826" i="8"/>
  <c r="N825" i="8"/>
  <c r="I825" i="8"/>
  <c r="H825" i="8"/>
  <c r="N824" i="8"/>
  <c r="I824" i="8"/>
  <c r="H824" i="8"/>
  <c r="N823" i="8"/>
  <c r="I823" i="8"/>
  <c r="H823" i="8"/>
  <c r="N822" i="8"/>
  <c r="I822" i="8"/>
  <c r="H822" i="8"/>
  <c r="N821" i="8"/>
  <c r="I821" i="8"/>
  <c r="H821" i="8"/>
  <c r="N820" i="8"/>
  <c r="I820" i="8"/>
  <c r="H820" i="8"/>
  <c r="N816" i="8"/>
  <c r="I816" i="8"/>
  <c r="H816" i="8"/>
  <c r="N815" i="8"/>
  <c r="I815" i="8"/>
  <c r="H815" i="8"/>
  <c r="N814" i="8"/>
  <c r="I814" i="8"/>
  <c r="H814" i="8"/>
  <c r="N813" i="8"/>
  <c r="I813" i="8"/>
  <c r="H813" i="8"/>
  <c r="N812" i="8"/>
  <c r="I812" i="8"/>
  <c r="H812" i="8"/>
  <c r="N811" i="8"/>
  <c r="I811" i="8"/>
  <c r="H811" i="8"/>
  <c r="CL130" i="1"/>
  <c r="H811" i="4"/>
  <c r="N811" i="4"/>
  <c r="H812" i="4"/>
  <c r="N812" i="4"/>
  <c r="H813" i="4"/>
  <c r="N813" i="4"/>
  <c r="H814" i="4"/>
  <c r="N814" i="4"/>
  <c r="H815" i="4"/>
  <c r="N815" i="4"/>
  <c r="H816" i="4"/>
  <c r="N816" i="4"/>
  <c r="H820" i="4"/>
  <c r="N820" i="4"/>
  <c r="H821" i="4"/>
  <c r="N821" i="4"/>
  <c r="H822" i="4"/>
  <c r="N822" i="4"/>
  <c r="H823" i="4"/>
  <c r="N823" i="4"/>
  <c r="H824" i="4"/>
  <c r="N824" i="4"/>
  <c r="H825" i="4"/>
  <c r="N825" i="4"/>
  <c r="H826" i="4"/>
  <c r="N826" i="4"/>
  <c r="H827" i="4"/>
  <c r="N827" i="4"/>
  <c r="H828" i="4"/>
  <c r="N828" i="4"/>
  <c r="H832" i="4"/>
  <c r="N832" i="4"/>
  <c r="H833" i="4"/>
  <c r="N833" i="4"/>
  <c r="H834" i="4"/>
  <c r="N834" i="4"/>
  <c r="H847" i="4"/>
  <c r="N847" i="4"/>
  <c r="H848" i="4"/>
  <c r="N848" i="4"/>
  <c r="H849" i="4"/>
  <c r="N849" i="4"/>
  <c r="H850" i="4"/>
  <c r="N850" i="4"/>
  <c r="H851" i="4"/>
  <c r="N851" i="4"/>
  <c r="H852" i="4"/>
  <c r="N852" i="4"/>
  <c r="H856" i="4"/>
  <c r="N856" i="4"/>
  <c r="H857" i="4"/>
  <c r="N857" i="4"/>
  <c r="H858" i="4"/>
  <c r="N858" i="4"/>
  <c r="BZ15" i="1"/>
  <c r="BZ50" i="1" s="1" a="1"/>
  <c r="BZ50" i="1" s="1"/>
  <c r="BN15" i="1"/>
  <c r="BN50" i="1" s="1" a="1"/>
  <c r="BN50" i="1" s="1"/>
  <c r="XI14" i="1"/>
  <c r="XI17" i="1" s="1"/>
  <c r="XI18" i="1" s="1" a="1"/>
  <c r="XI18" i="1" s="1"/>
  <c r="RK123" i="1" l="1"/>
  <c r="RK128" i="1"/>
  <c r="RK126" i="1"/>
  <c r="RK124" i="1"/>
  <c r="RK127" i="1"/>
  <c r="RK121" i="1"/>
  <c r="RK125" i="1"/>
  <c r="RK120" i="1"/>
  <c r="RK122" i="1"/>
  <c r="RK117" i="1"/>
  <c r="RK119" i="1"/>
  <c r="RK118" i="1"/>
  <c r="C242" i="7"/>
  <c r="RK86" i="1"/>
  <c r="RK85" i="1"/>
  <c r="RK87" i="1"/>
  <c r="RK88" i="1"/>
  <c r="RK89" i="1"/>
  <c r="RK90" i="1"/>
  <c r="RK91" i="1"/>
  <c r="RK92" i="1"/>
  <c r="RK93" i="1"/>
  <c r="RK94" i="1"/>
  <c r="RK95" i="1"/>
  <c r="RK96" i="1"/>
  <c r="RK97" i="1"/>
  <c r="RK98" i="1"/>
  <c r="RK99" i="1"/>
  <c r="RK100" i="1"/>
  <c r="RK101" i="1"/>
  <c r="RK102" i="1"/>
  <c r="RK103" i="1"/>
  <c r="RK104" i="1"/>
  <c r="RK105" i="1"/>
  <c r="RK106" i="1"/>
  <c r="RK107" i="1"/>
  <c r="RK108" i="1"/>
  <c r="RL12" i="1"/>
  <c r="RM6" i="1"/>
  <c r="E242" i="6"/>
  <c r="E242" i="7"/>
  <c r="C242" i="6"/>
  <c r="D242" i="6"/>
  <c r="D242" i="7"/>
  <c r="C242" i="8"/>
  <c r="D242" i="8"/>
  <c r="E242" i="8"/>
  <c r="AI106" i="1"/>
  <c r="AI107" i="1"/>
  <c r="AI108" i="1"/>
  <c r="AI85" i="1"/>
  <c r="AI86" i="1"/>
  <c r="AI87" i="1"/>
  <c r="AI89" i="1"/>
  <c r="AI88" i="1"/>
  <c r="AI90" i="1"/>
  <c r="AI91" i="1"/>
  <c r="AI92" i="1"/>
  <c r="AI93" i="1"/>
  <c r="AI94" i="1"/>
  <c r="AI95" i="1"/>
  <c r="AI96" i="1"/>
  <c r="AI97" i="1"/>
  <c r="AI98" i="1"/>
  <c r="AI99" i="1"/>
  <c r="AI100" i="1"/>
  <c r="AI101" i="1"/>
  <c r="AI102" i="1"/>
  <c r="AI103" i="1"/>
  <c r="AI104" i="1"/>
  <c r="AI105" i="1"/>
  <c r="C222" i="4"/>
  <c r="C240" i="4"/>
  <c r="C239" i="4"/>
  <c r="C238" i="4"/>
  <c r="C242" i="4"/>
  <c r="C237" i="4"/>
  <c r="C241" i="4"/>
  <c r="D240" i="4"/>
  <c r="D239" i="4"/>
  <c r="D238" i="4"/>
  <c r="D237" i="4"/>
  <c r="D242" i="4"/>
  <c r="D241" i="4"/>
  <c r="E240" i="4"/>
  <c r="E239" i="4"/>
  <c r="E238" i="4"/>
  <c r="E237" i="4"/>
  <c r="E241" i="4"/>
  <c r="E242" i="4"/>
  <c r="BN51" i="1" a="1"/>
  <c r="BN51" i="1" s="1"/>
  <c r="BN52" i="1" s="1" a="1"/>
  <c r="BN52" i="1" s="1"/>
  <c r="BN53" i="1" a="1"/>
  <c r="BN53" i="1" s="1"/>
  <c r="BN54" i="1" s="1" a="1"/>
  <c r="BN54" i="1" s="1"/>
  <c r="BN55" i="1" a="1"/>
  <c r="BN55" i="1" s="1"/>
  <c r="BN56" i="1" s="1" a="1"/>
  <c r="BN56" i="1" s="1"/>
  <c r="BZ53" i="1" a="1"/>
  <c r="BZ53" i="1" s="1"/>
  <c r="BZ54" i="1" s="1" a="1"/>
  <c r="BZ54" i="1" s="1"/>
  <c r="BZ51" i="1" a="1"/>
  <c r="BZ51" i="1" s="1"/>
  <c r="BZ52" i="1" s="1" a="1"/>
  <c r="BZ52" i="1" s="1"/>
  <c r="BZ55" i="1" a="1"/>
  <c r="BZ55" i="1" s="1"/>
  <c r="BZ56" i="1" s="1" a="1"/>
  <c r="BZ56" i="1" s="1"/>
  <c r="AI15" i="1"/>
  <c r="AI14" i="1"/>
  <c r="L799" i="6"/>
  <c r="T799" i="6" s="1"/>
  <c r="C799"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9" i="8"/>
  <c r="T799" i="8" s="1"/>
  <c r="C799" i="8" s="1"/>
  <c r="AZ36" i="4"/>
  <c r="AM35" i="4"/>
  <c r="AM39" i="4"/>
  <c r="AM40" i="4"/>
  <c r="AN35" i="4"/>
  <c r="AN39" i="4"/>
  <c r="AP40" i="4"/>
  <c r="AP35" i="4"/>
  <c r="L803" i="8"/>
  <c r="T803" i="8" s="1"/>
  <c r="C803" i="8" s="1"/>
  <c r="L803" i="7"/>
  <c r="T803" i="7" s="1"/>
  <c r="C803" i="7" s="1"/>
  <c r="L803" i="6"/>
  <c r="T803" i="6" s="1"/>
  <c r="C803" i="6" s="1"/>
  <c r="M803" i="8"/>
  <c r="U803" i="8" s="1"/>
  <c r="D803" i="8" s="1"/>
  <c r="M803" i="7"/>
  <c r="U803" i="7" s="1"/>
  <c r="D803" i="7" s="1"/>
  <c r="M803" i="6"/>
  <c r="U803" i="6" s="1"/>
  <c r="AP39" i="4"/>
  <c r="AN40" i="4"/>
  <c r="AO35" i="4"/>
  <c r="AO39" i="4"/>
  <c r="AO40" i="4"/>
  <c r="K221" i="4"/>
  <c r="Q37" i="8"/>
  <c r="Q37" i="7"/>
  <c r="Q37" i="6"/>
  <c r="P37" i="8"/>
  <c r="P37" i="7"/>
  <c r="P37" i="6"/>
  <c r="O37" i="8"/>
  <c r="O37" i="7"/>
  <c r="O37" i="6"/>
  <c r="U799" i="7"/>
  <c r="D799" i="7" s="1"/>
  <c r="T799" i="7"/>
  <c r="C799" i="7" s="1"/>
  <c r="U799" i="6"/>
  <c r="D799" i="6" s="1"/>
  <c r="O800" i="6"/>
  <c r="Q800" i="6" s="1"/>
  <c r="U800" i="6" s="1"/>
  <c r="D800" i="6" s="1"/>
  <c r="O800" i="7"/>
  <c r="U799" i="8"/>
  <c r="D799" i="8" s="1"/>
  <c r="J221" i="4"/>
  <c r="CL14" i="1"/>
  <c r="CL15" i="1" s="1" a="1"/>
  <c r="CL15" i="1" s="1"/>
  <c r="CL117" i="1" s="1" a="1"/>
  <c r="CL117" i="1" s="1"/>
  <c r="K805" i="7"/>
  <c r="K806" i="7" s="1"/>
  <c r="O804" i="7"/>
  <c r="K802" i="6"/>
  <c r="K803" i="6" s="1"/>
  <c r="K804" i="6" s="1"/>
  <c r="K805" i="6" s="1"/>
  <c r="K806" i="6" s="1"/>
  <c r="O801" i="6"/>
  <c r="H801" i="8"/>
  <c r="O800" i="8"/>
  <c r="H802" i="7"/>
  <c r="O801" i="7"/>
  <c r="O805" i="8"/>
  <c r="H806" i="7"/>
  <c r="O804" i="8"/>
  <c r="H806" i="8"/>
  <c r="H805" i="6"/>
  <c r="CL118" i="1" l="1" a="1"/>
  <c r="CL118" i="1" s="1"/>
  <c r="CL119" i="1" a="1"/>
  <c r="CL119" i="1" s="1"/>
  <c r="CL120" i="1" a="1"/>
  <c r="CL120" i="1" s="1"/>
  <c r="CL121" i="1" a="1"/>
  <c r="CL121" i="1" s="1"/>
  <c r="CL122" i="1" a="1"/>
  <c r="CL122" i="1" s="1"/>
  <c r="CL123" i="1" a="1"/>
  <c r="CL123" i="1" s="1"/>
  <c r="CL124" i="1" a="1"/>
  <c r="CL124" i="1" s="1"/>
  <c r="CL125" i="1" a="1"/>
  <c r="CL125" i="1" s="1"/>
  <c r="CL126" i="1" a="1"/>
  <c r="CL126" i="1" s="1"/>
  <c r="CL127" i="1" a="1"/>
  <c r="CL127" i="1" s="1"/>
  <c r="CL128" i="1" a="1"/>
  <c r="CL128" i="1" s="1"/>
  <c r="RL124" i="1"/>
  <c r="RL125" i="1"/>
  <c r="RL127" i="1"/>
  <c r="RL128" i="1"/>
  <c r="RL120" i="1"/>
  <c r="RL123" i="1"/>
  <c r="RL126" i="1"/>
  <c r="RL122" i="1"/>
  <c r="RL117" i="1"/>
  <c r="RL121" i="1"/>
  <c r="RL118" i="1"/>
  <c r="RL119" i="1"/>
  <c r="BH45" i="4"/>
  <c r="BK45" i="4"/>
  <c r="BF45" i="4"/>
  <c r="BL45" i="4"/>
  <c r="BC45" i="4"/>
  <c r="BG45" i="4"/>
  <c r="BI45" i="4"/>
  <c r="AU45" i="4" s="1"/>
  <c r="BA45" i="4"/>
  <c r="BD45" i="4"/>
  <c r="BE45" i="4"/>
  <c r="BJ45" i="4"/>
  <c r="BB45" i="4"/>
  <c r="AN45" i="4" s="1"/>
  <c r="BH37" i="4"/>
  <c r="BE37" i="4"/>
  <c r="BD37" i="4"/>
  <c r="BC37" i="4"/>
  <c r="BK37" i="4"/>
  <c r="BL37" i="4"/>
  <c r="BG37" i="4"/>
  <c r="BI37" i="4"/>
  <c r="BA37" i="4"/>
  <c r="BJ37" i="4"/>
  <c r="BB37" i="4"/>
  <c r="BF37" i="4"/>
  <c r="AZ42" i="4"/>
  <c r="BA41" i="4"/>
  <c r="BB41" i="4"/>
  <c r="BK41" i="4"/>
  <c r="BF41" i="4"/>
  <c r="BD41" i="4"/>
  <c r="BI41" i="4"/>
  <c r="BG41" i="4"/>
  <c r="BL41" i="4"/>
  <c r="BE41" i="4"/>
  <c r="BJ41" i="4"/>
  <c r="BH41" i="4"/>
  <c r="BC41" i="4"/>
  <c r="BL36" i="4"/>
  <c r="BE36" i="4"/>
  <c r="BJ36" i="4"/>
  <c r="BC36" i="4"/>
  <c r="BH36" i="4"/>
  <c r="BA36" i="4"/>
  <c r="BK36" i="4"/>
  <c r="BF36" i="4"/>
  <c r="BD36" i="4"/>
  <c r="BI36" i="4"/>
  <c r="BG36" i="4"/>
  <c r="BB36" i="4"/>
  <c r="ER85" i="1"/>
  <c r="EQ85" i="1"/>
  <c r="ER99" i="1"/>
  <c r="EQ99" i="1"/>
  <c r="ER100" i="1"/>
  <c r="EQ100" i="1"/>
  <c r="ER102" i="1"/>
  <c r="EQ102" i="1"/>
  <c r="ER97" i="1"/>
  <c r="EQ97" i="1"/>
  <c r="ER98" i="1"/>
  <c r="EQ98" i="1"/>
  <c r="ER108" i="1"/>
  <c r="EQ108" i="1"/>
  <c r="ER107" i="1"/>
  <c r="EQ107" i="1"/>
  <c r="ER101" i="1"/>
  <c r="EQ101" i="1"/>
  <c r="ER106" i="1"/>
  <c r="EQ106" i="1"/>
  <c r="ER103" i="1"/>
  <c r="EQ103" i="1"/>
  <c r="ER105" i="1"/>
  <c r="EQ105" i="1"/>
  <c r="ER104" i="1"/>
  <c r="EQ104" i="1"/>
  <c r="ER96" i="1"/>
  <c r="EQ96" i="1"/>
  <c r="ER87" i="1"/>
  <c r="EQ87" i="1"/>
  <c r="ER94" i="1"/>
  <c r="EQ94" i="1"/>
  <c r="ER93" i="1"/>
  <c r="EQ93" i="1"/>
  <c r="ER95" i="1"/>
  <c r="EQ95" i="1"/>
  <c r="ER92" i="1"/>
  <c r="EQ92" i="1"/>
  <c r="ER88" i="1"/>
  <c r="EQ88" i="1"/>
  <c r="ER90" i="1"/>
  <c r="EQ90" i="1"/>
  <c r="ER91" i="1"/>
  <c r="EQ91" i="1"/>
  <c r="ER89" i="1"/>
  <c r="EQ89" i="1"/>
  <c r="ER86" i="1"/>
  <c r="EQ86" i="1"/>
  <c r="AI50" i="1" a="1"/>
  <c r="AI50" i="1" s="1"/>
  <c r="RL86" i="1"/>
  <c r="RL85" i="1"/>
  <c r="RL87" i="1"/>
  <c r="RL88" i="1"/>
  <c r="RL89" i="1"/>
  <c r="RL90" i="1"/>
  <c r="RL91" i="1"/>
  <c r="RL92" i="1"/>
  <c r="RL93" i="1"/>
  <c r="RL94" i="1"/>
  <c r="RL95" i="1"/>
  <c r="RL96" i="1"/>
  <c r="RL97" i="1"/>
  <c r="RL98" i="1"/>
  <c r="RL99" i="1"/>
  <c r="RL100" i="1"/>
  <c r="RL101" i="1"/>
  <c r="RL102" i="1"/>
  <c r="RL103" i="1"/>
  <c r="RL104" i="1"/>
  <c r="RL105" i="1"/>
  <c r="RL106" i="1"/>
  <c r="RL107" i="1"/>
  <c r="RL108" i="1"/>
  <c r="RM12" i="1"/>
  <c r="RN6" i="1"/>
  <c r="FC96" i="1"/>
  <c r="FN96" i="1"/>
  <c r="FQ96" i="1"/>
  <c r="FQ91" i="1"/>
  <c r="FC91" i="1"/>
  <c r="FN91" i="1"/>
  <c r="FQ103" i="1"/>
  <c r="FC103" i="1"/>
  <c r="FN103" i="1"/>
  <c r="FN90" i="1"/>
  <c r="FQ90" i="1"/>
  <c r="FC90" i="1"/>
  <c r="FN102" i="1"/>
  <c r="FC102" i="1"/>
  <c r="FQ102" i="1"/>
  <c r="FN101" i="1"/>
  <c r="FC101" i="1"/>
  <c r="FQ101" i="1"/>
  <c r="FN95" i="1"/>
  <c r="FC95" i="1"/>
  <c r="FQ95" i="1"/>
  <c r="FN100" i="1"/>
  <c r="FC100" i="1"/>
  <c r="FQ100" i="1"/>
  <c r="FQ94" i="1"/>
  <c r="FN94" i="1"/>
  <c r="FC94" i="1"/>
  <c r="FC88" i="1"/>
  <c r="FQ88" i="1"/>
  <c r="FN88" i="1"/>
  <c r="FC89" i="1"/>
  <c r="FQ89" i="1"/>
  <c r="FN89" i="1"/>
  <c r="FC105" i="1"/>
  <c r="FQ105" i="1"/>
  <c r="FN105" i="1"/>
  <c r="FC99" i="1"/>
  <c r="FQ99" i="1"/>
  <c r="FN99" i="1"/>
  <c r="FQ93" i="1"/>
  <c r="FN93" i="1"/>
  <c r="FC93" i="1"/>
  <c r="FN87" i="1"/>
  <c r="FQ87" i="1"/>
  <c r="FC87" i="1"/>
  <c r="FQ104" i="1"/>
  <c r="FN104" i="1"/>
  <c r="FC104" i="1"/>
  <c r="FC98" i="1"/>
  <c r="FQ98" i="1"/>
  <c r="FN98" i="1"/>
  <c r="FN86" i="1"/>
  <c r="FC86" i="1"/>
  <c r="FQ86" i="1"/>
  <c r="FQ85" i="1"/>
  <c r="FN85" i="1"/>
  <c r="FC85" i="1"/>
  <c r="FQ108" i="1"/>
  <c r="FN108" i="1"/>
  <c r="FC108" i="1"/>
  <c r="FQ97" i="1"/>
  <c r="FC97" i="1"/>
  <c r="FN97" i="1"/>
  <c r="FC92" i="1"/>
  <c r="FQ92" i="1"/>
  <c r="FN92" i="1"/>
  <c r="FQ107" i="1"/>
  <c r="FN107" i="1"/>
  <c r="FC107" i="1"/>
  <c r="FQ106" i="1"/>
  <c r="FC106" i="1"/>
  <c r="FN106" i="1"/>
  <c r="CL85" i="1" a="1"/>
  <c r="CL85" i="1" s="1"/>
  <c r="CL106" i="1" s="1" a="1"/>
  <c r="CL106" i="1" s="1"/>
  <c r="ZG85" i="1"/>
  <c r="ZG86" i="1"/>
  <c r="ZG87" i="1"/>
  <c r="ZG88" i="1"/>
  <c r="ZG89" i="1"/>
  <c r="ZG90" i="1"/>
  <c r="ZG91" i="1"/>
  <c r="ZG92" i="1"/>
  <c r="ZG93" i="1"/>
  <c r="ZG94" i="1"/>
  <c r="ZG95" i="1"/>
  <c r="ZG96" i="1"/>
  <c r="ZG97" i="1"/>
  <c r="ZG98" i="1"/>
  <c r="ZG99" i="1"/>
  <c r="ZG100" i="1"/>
  <c r="ZG101" i="1"/>
  <c r="ZG102" i="1"/>
  <c r="ZG103" i="1"/>
  <c r="ZG104" i="1"/>
  <c r="ZG105" i="1"/>
  <c r="ZG106" i="1"/>
  <c r="ZG107" i="1"/>
  <c r="ZG108" i="1"/>
  <c r="ZF106" i="1"/>
  <c r="ZF107" i="1"/>
  <c r="ZF108" i="1"/>
  <c r="ZF85" i="1"/>
  <c r="ZF86" i="1"/>
  <c r="ZF87" i="1"/>
  <c r="ZF88" i="1"/>
  <c r="ZF89" i="1"/>
  <c r="ZF90" i="1"/>
  <c r="ZF91" i="1"/>
  <c r="ZF92" i="1"/>
  <c r="ZF93" i="1"/>
  <c r="ZF94" i="1"/>
  <c r="ZF95" i="1"/>
  <c r="ZF96" i="1"/>
  <c r="ZF97" i="1"/>
  <c r="ZF98" i="1"/>
  <c r="ZF99" i="1"/>
  <c r="ZF100" i="1"/>
  <c r="ZF101" i="1"/>
  <c r="ZF102" i="1"/>
  <c r="ZF103" i="1"/>
  <c r="ZF104" i="1"/>
  <c r="ZF105" i="1"/>
  <c r="ZE85" i="1"/>
  <c r="ZE86" i="1"/>
  <c r="ZE87" i="1"/>
  <c r="ZE88" i="1"/>
  <c r="ZE89" i="1"/>
  <c r="ZE90" i="1"/>
  <c r="ZE91" i="1"/>
  <c r="ZE92" i="1"/>
  <c r="ZE93" i="1"/>
  <c r="ZE94" i="1"/>
  <c r="ZE95" i="1"/>
  <c r="ZE96" i="1"/>
  <c r="ZE97" i="1"/>
  <c r="ZE98" i="1"/>
  <c r="ZE99" i="1"/>
  <c r="ZE100" i="1"/>
  <c r="ZE101" i="1"/>
  <c r="ZE102" i="1"/>
  <c r="ZE103" i="1"/>
  <c r="ZE104" i="1"/>
  <c r="ZE105" i="1"/>
  <c r="ZE106" i="1"/>
  <c r="ZE107" i="1"/>
  <c r="ZE108" i="1"/>
  <c r="CL50" i="1" a="1"/>
  <c r="CL50" i="1" s="1"/>
  <c r="AX45" i="4"/>
  <c r="AM45" i="4"/>
  <c r="AR45" i="4"/>
  <c r="AQ45" i="4"/>
  <c r="AP45" i="4"/>
  <c r="AW45" i="4"/>
  <c r="AO45" i="4"/>
  <c r="AV45" i="4"/>
  <c r="AN36" i="4"/>
  <c r="AU36" i="4"/>
  <c r="AS36" i="4"/>
  <c r="AT36" i="4"/>
  <c r="AP38" i="4"/>
  <c r="AT38" i="4"/>
  <c r="AU38" i="4"/>
  <c r="AS38" i="4"/>
  <c r="AZ50" i="4"/>
  <c r="AS45" i="4"/>
  <c r="AT45" i="4"/>
  <c r="AN37" i="4"/>
  <c r="AS37" i="4"/>
  <c r="AU37" i="4"/>
  <c r="AT37" i="4"/>
  <c r="AZ46" i="4"/>
  <c r="AS41" i="4"/>
  <c r="AU41" i="4"/>
  <c r="AT41" i="4"/>
  <c r="AP37" i="4"/>
  <c r="AO37" i="4"/>
  <c r="AM37" i="4"/>
  <c r="AO38" i="4"/>
  <c r="AN38" i="4"/>
  <c r="AM38" i="4"/>
  <c r="AX38" i="4"/>
  <c r="AW38" i="4"/>
  <c r="AV38" i="4"/>
  <c r="AR38" i="4"/>
  <c r="AQ38" i="4"/>
  <c r="AP41" i="4"/>
  <c r="AO41" i="4"/>
  <c r="AN41" i="4"/>
  <c r="AM36" i="4"/>
  <c r="AP36" i="4"/>
  <c r="AO36" i="4"/>
  <c r="AM41" i="4"/>
  <c r="D803" i="6"/>
  <c r="V803" i="6"/>
  <c r="P800" i="6"/>
  <c r="T800" i="6" s="1"/>
  <c r="C800" i="6" s="1"/>
  <c r="V803" i="8"/>
  <c r="V799" i="7"/>
  <c r="V799" i="6"/>
  <c r="V799" i="8"/>
  <c r="Q800" i="7"/>
  <c r="U800" i="7" s="1"/>
  <c r="D800" i="7" s="1"/>
  <c r="P800" i="7"/>
  <c r="T800" i="7" s="1"/>
  <c r="O804" i="6"/>
  <c r="Q804" i="6" s="1"/>
  <c r="U804" i="6" s="1"/>
  <c r="D804" i="6" s="1"/>
  <c r="O805" i="7"/>
  <c r="Q805" i="7" s="1"/>
  <c r="U805" i="7" s="1"/>
  <c r="D805" i="7" s="1"/>
  <c r="O802" i="6"/>
  <c r="Q802" i="6" s="1"/>
  <c r="U802" i="6" s="1"/>
  <c r="D802" i="6" s="1"/>
  <c r="V803" i="7"/>
  <c r="Q804" i="7"/>
  <c r="U804" i="7" s="1"/>
  <c r="D804" i="7" s="1"/>
  <c r="P804" i="7"/>
  <c r="T804" i="7" s="1"/>
  <c r="H806" i="6"/>
  <c r="O805" i="6"/>
  <c r="O806" i="8"/>
  <c r="Q804" i="8"/>
  <c r="U804" i="8" s="1"/>
  <c r="D804" i="8" s="1"/>
  <c r="P804" i="8"/>
  <c r="T804" i="8" s="1"/>
  <c r="O806" i="7"/>
  <c r="Q805" i="8"/>
  <c r="U805" i="8" s="1"/>
  <c r="D805" i="8" s="1"/>
  <c r="P805" i="8"/>
  <c r="T805" i="8" s="1"/>
  <c r="Q801" i="7"/>
  <c r="U801" i="7" s="1"/>
  <c r="D801" i="7" s="1"/>
  <c r="P801" i="7"/>
  <c r="T801" i="7" s="1"/>
  <c r="O802" i="7"/>
  <c r="Q800" i="8"/>
  <c r="U800" i="8" s="1"/>
  <c r="D800" i="8" s="1"/>
  <c r="P800" i="8"/>
  <c r="T800" i="8" s="1"/>
  <c r="H802" i="8"/>
  <c r="O801" i="8"/>
  <c r="Q801" i="6"/>
  <c r="U801" i="6" s="1"/>
  <c r="D801" i="6" s="1"/>
  <c r="P801" i="6"/>
  <c r="T801" i="6" s="1"/>
  <c r="RM127" i="1" l="1"/>
  <c r="RM126" i="1"/>
  <c r="RM128" i="1"/>
  <c r="RM122" i="1"/>
  <c r="RM120" i="1"/>
  <c r="RM123" i="1"/>
  <c r="RM124" i="1"/>
  <c r="RM125" i="1"/>
  <c r="RM121" i="1"/>
  <c r="RM119" i="1"/>
  <c r="RM118" i="1"/>
  <c r="RM117" i="1"/>
  <c r="BL42" i="4"/>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BF46" i="4"/>
  <c r="BB46" i="4"/>
  <c r="BA46" i="4"/>
  <c r="BJ46" i="4"/>
  <c r="BC46" i="4"/>
  <c r="AO46" i="4" s="1"/>
  <c r="BH46" i="4"/>
  <c r="BK46" i="4"/>
  <c r="BD46" i="4"/>
  <c r="BI46" i="4"/>
  <c r="BL46" i="4"/>
  <c r="BG46" i="4"/>
  <c r="BL50" i="4"/>
  <c r="BK50" i="4"/>
  <c r="BH50" i="4"/>
  <c r="BF50" i="4"/>
  <c r="BJ50" i="4"/>
  <c r="BD50" i="4"/>
  <c r="BG50" i="4"/>
  <c r="BB50" i="4"/>
  <c r="BE50" i="4"/>
  <c r="BC50" i="4"/>
  <c r="BI50" i="4"/>
  <c r="BA50" i="4"/>
  <c r="AI51" i="1" a="1"/>
  <c r="AI51" i="1" s="1"/>
  <c r="AI55" i="1" a="1"/>
  <c r="AI55" i="1" s="1"/>
  <c r="AI53" i="1" a="1"/>
  <c r="AI53" i="1" s="1"/>
  <c r="CL86" i="1" a="1"/>
  <c r="CL86" i="1" s="1"/>
  <c r="CL88" i="1" s="1" a="1"/>
  <c r="CL88" i="1" s="1"/>
  <c r="CL90" i="1" s="1" a="1"/>
  <c r="CL90" i="1" s="1"/>
  <c r="CL92" i="1" s="1" a="1"/>
  <c r="CL92" i="1" s="1"/>
  <c r="CL94" i="1" s="1" a="1"/>
  <c r="CL94" i="1" s="1"/>
  <c r="CL96" i="1" s="1" a="1"/>
  <c r="CL96" i="1" s="1"/>
  <c r="CL98" i="1" s="1" a="1"/>
  <c r="CL98" i="1" s="1"/>
  <c r="CL100" i="1" s="1" a="1"/>
  <c r="CL100" i="1" s="1"/>
  <c r="CL102" i="1" s="1" a="1"/>
  <c r="CL102" i="1" s="1"/>
  <c r="CL104" i="1" s="1" a="1"/>
  <c r="CL104" i="1" s="1"/>
  <c r="CL87" i="1" a="1"/>
  <c r="CL87" i="1" s="1"/>
  <c r="CL108" i="1" s="1" a="1"/>
  <c r="CL108" i="1" s="1"/>
  <c r="RM85" i="1"/>
  <c r="RM86" i="1"/>
  <c r="RM87" i="1"/>
  <c r="RM88" i="1"/>
  <c r="RM89" i="1"/>
  <c r="RM90" i="1"/>
  <c r="RM91" i="1"/>
  <c r="RM92" i="1"/>
  <c r="RM93" i="1"/>
  <c r="RM94" i="1"/>
  <c r="RM95" i="1"/>
  <c r="RM96" i="1"/>
  <c r="RM97" i="1"/>
  <c r="RM98" i="1"/>
  <c r="RM99" i="1"/>
  <c r="RM100" i="1"/>
  <c r="RM101" i="1"/>
  <c r="RM102" i="1"/>
  <c r="RM103" i="1"/>
  <c r="RM104" i="1"/>
  <c r="RM105" i="1"/>
  <c r="RM106" i="1"/>
  <c r="RM107" i="1"/>
  <c r="RM108" i="1"/>
  <c r="RN12" i="1"/>
  <c r="RO6" i="1"/>
  <c r="Q38" i="4"/>
  <c r="P38" i="4"/>
  <c r="O38" i="4"/>
  <c r="CL55" i="1" a="1"/>
  <c r="CL55" i="1" s="1"/>
  <c r="CL56" i="1" s="1" a="1"/>
  <c r="CL56" i="1" s="1"/>
  <c r="CL51" i="1" a="1"/>
  <c r="CL51" i="1" s="1"/>
  <c r="CL52" i="1" s="1" a="1"/>
  <c r="CL52" i="1" s="1"/>
  <c r="CL53" i="1" a="1"/>
  <c r="CL53" i="1" s="1"/>
  <c r="CL54" i="1" s="1" a="1"/>
  <c r="CL54" i="1" s="1"/>
  <c r="AZ51" i="4"/>
  <c r="AS46" i="4"/>
  <c r="AT46" i="4"/>
  <c r="AU46" i="4"/>
  <c r="AZ55" i="4"/>
  <c r="AU50" i="4"/>
  <c r="AT50" i="4"/>
  <c r="AS50" i="4"/>
  <c r="AV50" i="4"/>
  <c r="AP50" i="4"/>
  <c r="AM50" i="4"/>
  <c r="AQ50" i="4"/>
  <c r="AW50" i="4"/>
  <c r="AN50" i="4"/>
  <c r="AO50" i="4"/>
  <c r="AR50" i="4"/>
  <c r="AX50" i="4"/>
  <c r="AT43" i="4"/>
  <c r="AS43" i="4"/>
  <c r="AU43" i="4"/>
  <c r="AM46" i="4"/>
  <c r="AW46" i="4"/>
  <c r="AX46" i="4"/>
  <c r="AN46" i="4"/>
  <c r="AP46" i="4"/>
  <c r="AQ46" i="4"/>
  <c r="AV46" i="4"/>
  <c r="AR46" i="4"/>
  <c r="AM43" i="4"/>
  <c r="AR43" i="4"/>
  <c r="AX43" i="4"/>
  <c r="AO43" i="4"/>
  <c r="AW43" i="4"/>
  <c r="AN43" i="4"/>
  <c r="AQ43" i="4"/>
  <c r="AV43" i="4"/>
  <c r="AP43" i="4"/>
  <c r="V800" i="6"/>
  <c r="P804" i="6"/>
  <c r="T804" i="6" s="1"/>
  <c r="V804" i="6" s="1"/>
  <c r="P802" i="6"/>
  <c r="T802" i="6" s="1"/>
  <c r="C802" i="6" s="1"/>
  <c r="P805" i="7"/>
  <c r="T805" i="7" s="1"/>
  <c r="V805" i="7" s="1"/>
  <c r="C800" i="7"/>
  <c r="V800" i="7"/>
  <c r="C801" i="6"/>
  <c r="V801" i="6"/>
  <c r="P806" i="7"/>
  <c r="T806" i="7" s="1"/>
  <c r="Q806" i="7"/>
  <c r="U806" i="7" s="1"/>
  <c r="D806" i="7" s="1"/>
  <c r="C804" i="8"/>
  <c r="V804" i="8"/>
  <c r="C801" i="7"/>
  <c r="V801" i="7"/>
  <c r="C804" i="7"/>
  <c r="V804" i="7"/>
  <c r="C800" i="8"/>
  <c r="V800" i="8"/>
  <c r="Q802" i="7"/>
  <c r="U802" i="7" s="1"/>
  <c r="D802" i="7" s="1"/>
  <c r="P802" i="7"/>
  <c r="T802" i="7" s="1"/>
  <c r="Q801" i="8"/>
  <c r="U801" i="8" s="1"/>
  <c r="D801" i="8" s="1"/>
  <c r="P801" i="8"/>
  <c r="T801" i="8" s="1"/>
  <c r="Q806" i="8"/>
  <c r="U806" i="8" s="1"/>
  <c r="D806" i="8" s="1"/>
  <c r="P806" i="8"/>
  <c r="T806" i="8" s="1"/>
  <c r="O802" i="8"/>
  <c r="Q805" i="6"/>
  <c r="U805" i="6" s="1"/>
  <c r="D805" i="6" s="1"/>
  <c r="P805" i="6"/>
  <c r="T805" i="6" s="1"/>
  <c r="C805" i="8"/>
  <c r="V805" i="8"/>
  <c r="O806" i="6"/>
  <c r="RN128" i="1" l="1"/>
  <c r="RN123" i="1"/>
  <c r="RN124" i="1"/>
  <c r="RN126" i="1"/>
  <c r="RN127" i="1"/>
  <c r="RN119" i="1"/>
  <c r="RN121" i="1"/>
  <c r="RN125" i="1"/>
  <c r="RN117" i="1"/>
  <c r="RN118" i="1"/>
  <c r="RN120" i="1"/>
  <c r="RN122" i="1"/>
  <c r="AI52" i="1" a="1"/>
  <c r="AI52"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AX55" i="4" s="1"/>
  <c r="BK55" i="4"/>
  <c r="AW55" i="4" s="1"/>
  <c r="BE55" i="4"/>
  <c r="AQ55" i="4" s="1"/>
  <c r="BJ55" i="4"/>
  <c r="AV55" i="4" s="1"/>
  <c r="BC55" i="4"/>
  <c r="AO55" i="4" s="1"/>
  <c r="BH55" i="4"/>
  <c r="AT55" i="4" s="1"/>
  <c r="BA55" i="4"/>
  <c r="AM55" i="4" s="1"/>
  <c r="BF55" i="4"/>
  <c r="AR55" i="4" s="1"/>
  <c r="BD55" i="4"/>
  <c r="BI55" i="4"/>
  <c r="BG55" i="4"/>
  <c r="BB55" i="4"/>
  <c r="AZ52" i="4"/>
  <c r="BJ51" i="4"/>
  <c r="AV51" i="4" s="1"/>
  <c r="BI51" i="4"/>
  <c r="BE51" i="4"/>
  <c r="BC51" i="4"/>
  <c r="BB51" i="4"/>
  <c r="BK51" i="4"/>
  <c r="BG51" i="4"/>
  <c r="BD51" i="4"/>
  <c r="BL51" i="4"/>
  <c r="BA51" i="4"/>
  <c r="BH51" i="4"/>
  <c r="BF51" i="4"/>
  <c r="AI56" i="1" a="1"/>
  <c r="AI56" i="1" s="1"/>
  <c r="AG38" i="4"/>
  <c r="ZH69" i="1"/>
  <c r="ZH75" i="1"/>
  <c r="AI38" i="4"/>
  <c r="ZJ69" i="1"/>
  <c r="ZJ75" i="1"/>
  <c r="AH38" i="4"/>
  <c r="ZI69" i="1"/>
  <c r="ZI75" i="1"/>
  <c r="AI54" i="1" a="1"/>
  <c r="AI54" i="1" s="1"/>
  <c r="CL107" i="1" a="1"/>
  <c r="CL107" i="1" s="1"/>
  <c r="CL89" i="1" a="1"/>
  <c r="CL89" i="1" s="1"/>
  <c r="CL91" i="1" s="1" a="1"/>
  <c r="CL91" i="1" s="1"/>
  <c r="CL93" i="1" s="1" a="1"/>
  <c r="CL93" i="1" s="1"/>
  <c r="CL95" i="1" s="1" a="1"/>
  <c r="CL95" i="1" s="1"/>
  <c r="CL97" i="1" s="1" a="1"/>
  <c r="CL97" i="1" s="1"/>
  <c r="CL99" i="1" s="1" a="1"/>
  <c r="CL99" i="1" s="1"/>
  <c r="CL101" i="1" s="1" a="1"/>
  <c r="CL101" i="1" s="1"/>
  <c r="CL103" i="1" s="1" a="1"/>
  <c r="CL103" i="1" s="1"/>
  <c r="CL105" i="1" s="1" a="1"/>
  <c r="CL105" i="1" s="1"/>
  <c r="RN85" i="1"/>
  <c r="RN86" i="1"/>
  <c r="RN87" i="1"/>
  <c r="RN88" i="1"/>
  <c r="RN89" i="1"/>
  <c r="RN90" i="1"/>
  <c r="RN91" i="1"/>
  <c r="RN92" i="1"/>
  <c r="RN93" i="1"/>
  <c r="RN94" i="1"/>
  <c r="RN95" i="1"/>
  <c r="RN96" i="1"/>
  <c r="RN97" i="1"/>
  <c r="RN98" i="1"/>
  <c r="RN99" i="1"/>
  <c r="RN100" i="1"/>
  <c r="RN101" i="1"/>
  <c r="RN102" i="1"/>
  <c r="RN103" i="1"/>
  <c r="RN104" i="1"/>
  <c r="RN105" i="1"/>
  <c r="RN106" i="1"/>
  <c r="RN107" i="1"/>
  <c r="RN108" i="1"/>
  <c r="RO12" i="1"/>
  <c r="RP6" i="1"/>
  <c r="D46" i="4"/>
  <c r="AQ305" i="7" s="1"/>
  <c r="AZ60" i="4"/>
  <c r="AU55" i="4"/>
  <c r="AS55" i="4"/>
  <c r="AP55" i="4"/>
  <c r="AN55" i="4"/>
  <c r="AU48" i="4"/>
  <c r="AT48" i="4"/>
  <c r="AS48" i="4"/>
  <c r="AZ56" i="4"/>
  <c r="AS51" i="4"/>
  <c r="AU51" i="4"/>
  <c r="AT51" i="4"/>
  <c r="E46" i="4"/>
  <c r="AQ305" i="6" s="1"/>
  <c r="C46" i="4"/>
  <c r="AQ305" i="8" s="1"/>
  <c r="AW51" i="4"/>
  <c r="AO51" i="4"/>
  <c r="AX51" i="4"/>
  <c r="AQ51" i="4"/>
  <c r="AM51" i="4"/>
  <c r="AN51" i="4"/>
  <c r="AP51" i="4"/>
  <c r="AR51" i="4"/>
  <c r="AO48" i="4"/>
  <c r="AW48" i="4"/>
  <c r="AX48" i="4"/>
  <c r="AP48" i="4"/>
  <c r="AQ48" i="4"/>
  <c r="AM48" i="4"/>
  <c r="AV48" i="4"/>
  <c r="AN48" i="4"/>
  <c r="AR48" i="4"/>
  <c r="C804" i="6"/>
  <c r="C805" i="7"/>
  <c r="V802" i="6"/>
  <c r="Q806" i="6"/>
  <c r="U806" i="6" s="1"/>
  <c r="D806" i="6" s="1"/>
  <c r="P806" i="6"/>
  <c r="T806" i="6" s="1"/>
  <c r="C806" i="8"/>
  <c r="V806" i="8"/>
  <c r="C806" i="7"/>
  <c r="V806" i="7"/>
  <c r="C802" i="7"/>
  <c r="V802" i="7"/>
  <c r="C805" i="6"/>
  <c r="V805" i="6"/>
  <c r="C801" i="8"/>
  <c r="V801" i="8"/>
  <c r="Q802" i="8"/>
  <c r="U802" i="8" s="1"/>
  <c r="D802" i="8" s="1"/>
  <c r="P802" i="8"/>
  <c r="T802" i="8" s="1"/>
  <c r="RO126" i="1" l="1"/>
  <c r="RO125" i="1"/>
  <c r="RO127" i="1"/>
  <c r="RO128" i="1"/>
  <c r="RO121" i="1"/>
  <c r="RO119" i="1"/>
  <c r="RO118" i="1"/>
  <c r="RO122" i="1"/>
  <c r="RO124" i="1"/>
  <c r="RO123" i="1"/>
  <c r="RO120" i="1"/>
  <c r="RO117" i="1"/>
  <c r="BD60" i="4"/>
  <c r="BI60" i="4"/>
  <c r="BK60" i="4"/>
  <c r="BG60" i="4"/>
  <c r="BL60" i="4"/>
  <c r="BB60" i="4"/>
  <c r="AN60" i="4" s="1"/>
  <c r="BE60" i="4"/>
  <c r="AQ60" i="4" s="1"/>
  <c r="BJ60" i="4"/>
  <c r="BC60" i="4"/>
  <c r="BF60" i="4"/>
  <c r="BH60" i="4"/>
  <c r="BA60" i="4"/>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BB56" i="4"/>
  <c r="BK56" i="4"/>
  <c r="BC56" i="4"/>
  <c r="BH56" i="4"/>
  <c r="BD56" i="4"/>
  <c r="BE56" i="4"/>
  <c r="BI56" i="4"/>
  <c r="BL56" i="4"/>
  <c r="BA56" i="4"/>
  <c r="BF56" i="4"/>
  <c r="BJ56" i="4"/>
  <c r="V46" i="4"/>
  <c r="RO86" i="1"/>
  <c r="RO85" i="1"/>
  <c r="RO87" i="1"/>
  <c r="RO88" i="1"/>
  <c r="RO89" i="1"/>
  <c r="RO90" i="1"/>
  <c r="RO91" i="1"/>
  <c r="RO92" i="1"/>
  <c r="RO93" i="1"/>
  <c r="RO94" i="1"/>
  <c r="RO95" i="1"/>
  <c r="RO96" i="1"/>
  <c r="RO97" i="1"/>
  <c r="RO98" i="1"/>
  <c r="RO99" i="1"/>
  <c r="RO100" i="1"/>
  <c r="RO101" i="1"/>
  <c r="RO102" i="1"/>
  <c r="RO103" i="1"/>
  <c r="RO104" i="1"/>
  <c r="RO105" i="1"/>
  <c r="RO106" i="1"/>
  <c r="RO107" i="1"/>
  <c r="RO108" i="1"/>
  <c r="RQ6" i="1"/>
  <c r="RP12" i="1"/>
  <c r="C51" i="4"/>
  <c r="U51" i="4" s="1"/>
  <c r="AZ61" i="4"/>
  <c r="AU56" i="4"/>
  <c r="AT56" i="4"/>
  <c r="AS56" i="4"/>
  <c r="AS53" i="4"/>
  <c r="AU53" i="4"/>
  <c r="AT53" i="4"/>
  <c r="AZ65" i="4"/>
  <c r="AU60" i="4"/>
  <c r="AS60" i="4"/>
  <c r="AT60" i="4"/>
  <c r="AV60" i="4"/>
  <c r="AX60" i="4"/>
  <c r="AP60" i="4"/>
  <c r="AM60" i="4"/>
  <c r="AR60" i="4"/>
  <c r="AW60" i="4"/>
  <c r="AO60" i="4"/>
  <c r="W46" i="4"/>
  <c r="U46" i="4"/>
  <c r="AQ305" i="4"/>
  <c r="D51" i="4"/>
  <c r="V51" i="4" s="1"/>
  <c r="E51" i="4"/>
  <c r="W51" i="4" s="1"/>
  <c r="AR56" i="4"/>
  <c r="AO56" i="4"/>
  <c r="AX56" i="4"/>
  <c r="AP56" i="4"/>
  <c r="AQ56" i="4"/>
  <c r="AM56" i="4"/>
  <c r="AV56" i="4"/>
  <c r="AN56" i="4"/>
  <c r="AW56" i="4"/>
  <c r="AX53" i="4"/>
  <c r="AO53" i="4"/>
  <c r="AQ53" i="4"/>
  <c r="AV53" i="4"/>
  <c r="AW53" i="4"/>
  <c r="AR53" i="4"/>
  <c r="AN53" i="4"/>
  <c r="AP53" i="4"/>
  <c r="AM53" i="4"/>
  <c r="C802" i="8"/>
  <c r="V802" i="8"/>
  <c r="C806" i="6"/>
  <c r="V806" i="6"/>
  <c r="RP126" i="1" l="1"/>
  <c r="RP125" i="1"/>
  <c r="RP127" i="1"/>
  <c r="RP128" i="1"/>
  <c r="RP124" i="1"/>
  <c r="RP123" i="1"/>
  <c r="RP117" i="1"/>
  <c r="RP120" i="1"/>
  <c r="RP119" i="1"/>
  <c r="RP122" i="1"/>
  <c r="RP121" i="1"/>
  <c r="RP118" i="1"/>
  <c r="BA57" i="4"/>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AT61" i="4" s="1"/>
  <c r="BK61" i="4"/>
  <c r="BF61" i="4"/>
  <c r="BG61" i="4"/>
  <c r="BE61" i="4"/>
  <c r="BB61" i="4"/>
  <c r="BC61" i="4"/>
  <c r="BL61" i="4"/>
  <c r="BD61" i="4"/>
  <c r="BI61" i="4"/>
  <c r="BA61" i="4"/>
  <c r="BJ61" i="4"/>
  <c r="BB65" i="4"/>
  <c r="BA65" i="4"/>
  <c r="BH65" i="4"/>
  <c r="BC65" i="4"/>
  <c r="BK65" i="4"/>
  <c r="BF65" i="4"/>
  <c r="BD65" i="4"/>
  <c r="AP65" i="4" s="1"/>
  <c r="BI65" i="4"/>
  <c r="BG65" i="4"/>
  <c r="BL65" i="4"/>
  <c r="BJ65" i="4"/>
  <c r="BE65" i="4"/>
  <c r="RP86" i="1"/>
  <c r="RP85" i="1"/>
  <c r="RP87" i="1"/>
  <c r="RP88" i="1"/>
  <c r="RP89" i="1"/>
  <c r="RP90" i="1"/>
  <c r="RP91" i="1"/>
  <c r="RP92" i="1"/>
  <c r="RP93" i="1"/>
  <c r="RP94" i="1"/>
  <c r="RP95" i="1"/>
  <c r="RP96" i="1"/>
  <c r="RP97" i="1"/>
  <c r="RP98" i="1"/>
  <c r="RP99" i="1"/>
  <c r="RP100" i="1"/>
  <c r="RP101" i="1"/>
  <c r="RP102" i="1"/>
  <c r="RP103" i="1"/>
  <c r="RP104" i="1"/>
  <c r="RP105" i="1"/>
  <c r="RP106" i="1"/>
  <c r="RP107" i="1"/>
  <c r="RP108" i="1"/>
  <c r="RR6" i="1"/>
  <c r="RQ12" i="1"/>
  <c r="AS65" i="4"/>
  <c r="AT65" i="4"/>
  <c r="AU65" i="4"/>
  <c r="AN65" i="4"/>
  <c r="AV65" i="4"/>
  <c r="AM65" i="4"/>
  <c r="AO65" i="4"/>
  <c r="AR65" i="4"/>
  <c r="AW65" i="4"/>
  <c r="AQ65" i="4"/>
  <c r="AX65" i="4"/>
  <c r="AT58" i="4"/>
  <c r="AS58" i="4"/>
  <c r="AU58" i="4"/>
  <c r="AZ66" i="4"/>
  <c r="AU61" i="4"/>
  <c r="AS61" i="4"/>
  <c r="C56" i="4"/>
  <c r="U56" i="4" s="1"/>
  <c r="D56" i="4"/>
  <c r="V56" i="4" s="1"/>
  <c r="E56" i="4"/>
  <c r="W56" i="4" s="1"/>
  <c r="AO61" i="4"/>
  <c r="AX61" i="4"/>
  <c r="AW61" i="4"/>
  <c r="AQ61" i="4"/>
  <c r="AR61" i="4"/>
  <c r="AV61" i="4"/>
  <c r="AN61" i="4"/>
  <c r="AP61" i="4"/>
  <c r="AM61" i="4"/>
  <c r="AQ58" i="4"/>
  <c r="AR58" i="4"/>
  <c r="AV58" i="4"/>
  <c r="AO58" i="4"/>
  <c r="AN58" i="4"/>
  <c r="AW58" i="4"/>
  <c r="AP58" i="4"/>
  <c r="AX58" i="4"/>
  <c r="AM58" i="4"/>
  <c r="RQ123" i="1" l="1"/>
  <c r="RQ125" i="1"/>
  <c r="RQ126" i="1"/>
  <c r="RQ128" i="1"/>
  <c r="RQ127" i="1"/>
  <c r="RQ120" i="1"/>
  <c r="RQ122" i="1"/>
  <c r="RQ119" i="1"/>
  <c r="RQ124" i="1"/>
  <c r="RQ118" i="1"/>
  <c r="RQ117" i="1"/>
  <c r="RQ121" i="1"/>
  <c r="BE62" i="4"/>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BK66" i="4"/>
  <c r="BH66" i="4"/>
  <c r="BA66" i="4"/>
  <c r="BI66" i="4"/>
  <c r="AU66" i="4" s="1"/>
  <c r="BB66" i="4"/>
  <c r="BJ66" i="4"/>
  <c r="AV66" i="4" s="1"/>
  <c r="BF66" i="4"/>
  <c r="BD66" i="4"/>
  <c r="BE66" i="4"/>
  <c r="BG66" i="4"/>
  <c r="BC66" i="4"/>
  <c r="RQ85" i="1"/>
  <c r="RQ86" i="1"/>
  <c r="RQ87" i="1"/>
  <c r="RQ88" i="1"/>
  <c r="RQ89" i="1"/>
  <c r="RQ90" i="1"/>
  <c r="RQ91" i="1"/>
  <c r="RQ92" i="1"/>
  <c r="RQ93" i="1"/>
  <c r="RQ94" i="1"/>
  <c r="RQ95" i="1"/>
  <c r="RQ96" i="1"/>
  <c r="RQ97" i="1"/>
  <c r="RQ98" i="1"/>
  <c r="RQ99" i="1"/>
  <c r="RQ100" i="1"/>
  <c r="RQ101" i="1"/>
  <c r="RQ102" i="1"/>
  <c r="RQ103" i="1"/>
  <c r="RQ104" i="1"/>
  <c r="RQ105" i="1"/>
  <c r="RQ106" i="1"/>
  <c r="RQ107" i="1"/>
  <c r="RQ108" i="1"/>
  <c r="RS6" i="1"/>
  <c r="RR12" i="1"/>
  <c r="AU63" i="4"/>
  <c r="AS63" i="4"/>
  <c r="AT63" i="4"/>
  <c r="AS66" i="4"/>
  <c r="AT66" i="4"/>
  <c r="C61" i="4"/>
  <c r="U61" i="4" s="1"/>
  <c r="D61" i="4"/>
  <c r="V61" i="4" s="1"/>
  <c r="E61" i="4"/>
  <c r="W61" i="4" s="1"/>
  <c r="AX66" i="4"/>
  <c r="AQ66" i="4"/>
  <c r="AR66" i="4"/>
  <c r="AW66" i="4"/>
  <c r="AN66" i="4"/>
  <c r="AP66" i="4"/>
  <c r="AM66" i="4"/>
  <c r="AO66" i="4"/>
  <c r="AM63" i="4"/>
  <c r="AR63" i="4"/>
  <c r="AN63" i="4"/>
  <c r="AW63" i="4"/>
  <c r="AP63" i="4"/>
  <c r="AV63" i="4"/>
  <c r="AX63" i="4"/>
  <c r="AQ63" i="4"/>
  <c r="AO63" i="4"/>
  <c r="RR125" i="1" l="1"/>
  <c r="RR127" i="1"/>
  <c r="RR128" i="1"/>
  <c r="RR126" i="1"/>
  <c r="RR120" i="1"/>
  <c r="RR119" i="1"/>
  <c r="RR123" i="1"/>
  <c r="RR124" i="1"/>
  <c r="RR122" i="1"/>
  <c r="RR121" i="1"/>
  <c r="RR117" i="1"/>
  <c r="RR118" i="1"/>
  <c r="RR85" i="1"/>
  <c r="RR86" i="1"/>
  <c r="RR87" i="1"/>
  <c r="RR88" i="1"/>
  <c r="RR89" i="1"/>
  <c r="RR90" i="1"/>
  <c r="RR91" i="1"/>
  <c r="RR92" i="1"/>
  <c r="RR93" i="1"/>
  <c r="RR94" i="1"/>
  <c r="RR95" i="1"/>
  <c r="RR96" i="1"/>
  <c r="RR97" i="1"/>
  <c r="RR98" i="1"/>
  <c r="RR99" i="1"/>
  <c r="RR100" i="1"/>
  <c r="RR101" i="1"/>
  <c r="RR102" i="1"/>
  <c r="RR103" i="1"/>
  <c r="RR104" i="1"/>
  <c r="RR105" i="1"/>
  <c r="RR106" i="1"/>
  <c r="RR107" i="1"/>
  <c r="RR108" i="1"/>
  <c r="RT6" i="1"/>
  <c r="RS12" i="1"/>
  <c r="D66" i="4"/>
  <c r="V66" i="4" s="1"/>
  <c r="E66" i="4"/>
  <c r="W66" i="4" s="1"/>
  <c r="C66" i="4"/>
  <c r="U66" i="4" s="1"/>
  <c r="RS128" i="1" l="1"/>
  <c r="RS127" i="1"/>
  <c r="RS124" i="1"/>
  <c r="RS126" i="1"/>
  <c r="RS119" i="1"/>
  <c r="RS121" i="1"/>
  <c r="RS118" i="1"/>
  <c r="RS122" i="1"/>
  <c r="RS117" i="1"/>
  <c r="RS123" i="1"/>
  <c r="RS125" i="1"/>
  <c r="RS120" i="1"/>
  <c r="RS85" i="1"/>
  <c r="RS86" i="1"/>
  <c r="RS87" i="1"/>
  <c r="RS88" i="1"/>
  <c r="RS89" i="1"/>
  <c r="RS90" i="1"/>
  <c r="RS91" i="1"/>
  <c r="RS92" i="1"/>
  <c r="RS93" i="1"/>
  <c r="RS94" i="1"/>
  <c r="RS95" i="1"/>
  <c r="RS96" i="1"/>
  <c r="RS97" i="1"/>
  <c r="RS98" i="1"/>
  <c r="RS99" i="1"/>
  <c r="RS100" i="1"/>
  <c r="RS101" i="1"/>
  <c r="RS102" i="1"/>
  <c r="RS103" i="1"/>
  <c r="RS104" i="1"/>
  <c r="RS105" i="1"/>
  <c r="RS106" i="1"/>
  <c r="RS107" i="1"/>
  <c r="RS108" i="1"/>
  <c r="RT12" i="1"/>
  <c r="RU6" i="1"/>
  <c r="BK305" i="8"/>
  <c r="BK305" i="6"/>
  <c r="BK305" i="7"/>
  <c r="RT124" i="1" l="1"/>
  <c r="RT126" i="1"/>
  <c r="RT123" i="1"/>
  <c r="RT127" i="1"/>
  <c r="RT128" i="1"/>
  <c r="RT125" i="1"/>
  <c r="RT117" i="1"/>
  <c r="RT121" i="1"/>
  <c r="RT118" i="1"/>
  <c r="RT119" i="1"/>
  <c r="RT120" i="1"/>
  <c r="RT122" i="1"/>
  <c r="RT86" i="1"/>
  <c r="RT85" i="1"/>
  <c r="RT87" i="1"/>
  <c r="RT88" i="1"/>
  <c r="RT89" i="1"/>
  <c r="RT90" i="1"/>
  <c r="RT91" i="1"/>
  <c r="RT92" i="1"/>
  <c r="RT93" i="1"/>
  <c r="RT94" i="1"/>
  <c r="RT95" i="1"/>
  <c r="RT96" i="1"/>
  <c r="RT97" i="1"/>
  <c r="RT98" i="1"/>
  <c r="RT99" i="1"/>
  <c r="RT100" i="1"/>
  <c r="RT101" i="1"/>
  <c r="RT102" i="1"/>
  <c r="RT103" i="1"/>
  <c r="RT104" i="1"/>
  <c r="RT105" i="1"/>
  <c r="RT106" i="1"/>
  <c r="RT107" i="1"/>
  <c r="RT108" i="1"/>
  <c r="RU12" i="1"/>
  <c r="RV6" i="1"/>
  <c r="F114" i="4"/>
  <c r="F113" i="4"/>
  <c r="F112" i="4"/>
  <c r="F111" i="4"/>
  <c r="B351" i="6"/>
  <c r="B350" i="6"/>
  <c r="B349" i="6"/>
  <c r="B343" i="6"/>
  <c r="B342" i="6"/>
  <c r="B341" i="6"/>
  <c r="B335" i="6"/>
  <c r="B334" i="6"/>
  <c r="B333" i="6"/>
  <c r="B351" i="7"/>
  <c r="B350" i="7"/>
  <c r="B349" i="7"/>
  <c r="B343" i="7"/>
  <c r="B342" i="7"/>
  <c r="B341" i="7"/>
  <c r="B335" i="7"/>
  <c r="B334" i="7"/>
  <c r="B333" i="7"/>
  <c r="B351" i="8"/>
  <c r="B350" i="8"/>
  <c r="B349" i="8"/>
  <c r="B343" i="8"/>
  <c r="B342" i="8"/>
  <c r="B341" i="8"/>
  <c r="B335" i="8"/>
  <c r="B334" i="8"/>
  <c r="B333" i="8"/>
  <c r="AD83" i="4"/>
  <c r="AC83" i="4"/>
  <c r="W83" i="4"/>
  <c r="I78" i="3"/>
  <c r="I71" i="3"/>
  <c r="I69" i="3"/>
  <c r="I62" i="3"/>
  <c r="I59" i="3"/>
  <c r="C85" i="7"/>
  <c r="C85" i="6"/>
  <c r="AC796" i="4"/>
  <c r="AA796" i="4"/>
  <c r="Y796" i="4"/>
  <c r="H804" i="4"/>
  <c r="AB803" i="4"/>
  <c r="AA803" i="4"/>
  <c r="S803" i="4"/>
  <c r="R803" i="4"/>
  <c r="K800" i="4"/>
  <c r="K801" i="4" s="1"/>
  <c r="K802" i="4" s="1"/>
  <c r="K803" i="4" s="1"/>
  <c r="K804" i="4" s="1"/>
  <c r="K805" i="4" s="1"/>
  <c r="K806" i="4" s="1"/>
  <c r="J800" i="4"/>
  <c r="J801" i="4" s="1"/>
  <c r="J802" i="4" s="1"/>
  <c r="J803" i="4" s="1"/>
  <c r="J804" i="4" s="1"/>
  <c r="J805" i="4" s="1"/>
  <c r="J806" i="4" s="1"/>
  <c r="I800" i="4"/>
  <c r="I801" i="4" s="1"/>
  <c r="I802" i="4" s="1"/>
  <c r="I803" i="4" s="1"/>
  <c r="I804" i="4" s="1"/>
  <c r="I805" i="4" s="1"/>
  <c r="I806" i="4" s="1"/>
  <c r="H800" i="4"/>
  <c r="AB799" i="4"/>
  <c r="AA799" i="4"/>
  <c r="S799" i="4"/>
  <c r="R799" i="4"/>
  <c r="RU127" i="1" l="1"/>
  <c r="RU125" i="1"/>
  <c r="RU128" i="1"/>
  <c r="RU120" i="1"/>
  <c r="RU123" i="1"/>
  <c r="RU122" i="1"/>
  <c r="RU119" i="1"/>
  <c r="RU124" i="1"/>
  <c r="RU126" i="1"/>
  <c r="RU118" i="1"/>
  <c r="RU121" i="1"/>
  <c r="RU117" i="1"/>
  <c r="F118" i="4"/>
  <c r="F117" i="4"/>
  <c r="RU86" i="1"/>
  <c r="RU85" i="1"/>
  <c r="RU87" i="1"/>
  <c r="RU88" i="1"/>
  <c r="RU89" i="1"/>
  <c r="RU90" i="1"/>
  <c r="RU91" i="1"/>
  <c r="RU92" i="1"/>
  <c r="RU93" i="1"/>
  <c r="RU94" i="1"/>
  <c r="RU95" i="1"/>
  <c r="RU96" i="1"/>
  <c r="RU97" i="1"/>
  <c r="RU98" i="1"/>
  <c r="RU99" i="1"/>
  <c r="RU100" i="1"/>
  <c r="RU101" i="1"/>
  <c r="RU102" i="1"/>
  <c r="RU103" i="1"/>
  <c r="RU104" i="1"/>
  <c r="RU105" i="1"/>
  <c r="RU106" i="1"/>
  <c r="RU107" i="1"/>
  <c r="RU108" i="1"/>
  <c r="RV12" i="1"/>
  <c r="RW6" i="1"/>
  <c r="AC799" i="4"/>
  <c r="L799" i="4"/>
  <c r="T799" i="4" s="1"/>
  <c r="AD799" i="4"/>
  <c r="M799" i="4" s="1"/>
  <c r="U799" i="4" s="1"/>
  <c r="D799" i="4" s="1"/>
  <c r="ZE14" i="1"/>
  <c r="ZE15" i="1" s="1" a="1"/>
  <c r="ZE15" i="1" s="1"/>
  <c r="ZE50" i="1" s="1" a="1"/>
  <c r="ZE50" i="1" s="1"/>
  <c r="ZF14" i="1"/>
  <c r="ZF15" i="1" s="1" a="1"/>
  <c r="ZF15" i="1" s="1"/>
  <c r="ZF50" i="1" s="1" a="1"/>
  <c r="ZF50" i="1" s="1"/>
  <c r="ZE130" i="1"/>
  <c r="ZG14" i="1"/>
  <c r="ZG15" i="1" s="1" a="1"/>
  <c r="ZG15" i="1" s="1"/>
  <c r="ZG50" i="1" s="1" a="1"/>
  <c r="ZG50" i="1" s="1"/>
  <c r="ZF130" i="1"/>
  <c r="ZG130" i="1"/>
  <c r="O804" i="4"/>
  <c r="AC803" i="4"/>
  <c r="AD803" i="4"/>
  <c r="O800" i="4"/>
  <c r="H805" i="4"/>
  <c r="H801" i="4"/>
  <c r="RV125" i="1" l="1"/>
  <c r="RV128" i="1"/>
  <c r="RV127" i="1"/>
  <c r="RV126" i="1"/>
  <c r="RV122" i="1"/>
  <c r="RV119" i="1"/>
  <c r="RV123" i="1"/>
  <c r="RV124" i="1"/>
  <c r="RV118" i="1"/>
  <c r="RV120" i="1"/>
  <c r="RV117" i="1"/>
  <c r="RV121" i="1"/>
  <c r="RV85" i="1"/>
  <c r="RV86" i="1"/>
  <c r="RV87" i="1"/>
  <c r="RV88" i="1"/>
  <c r="RV89" i="1"/>
  <c r="RV90" i="1"/>
  <c r="RV91" i="1"/>
  <c r="RV92" i="1"/>
  <c r="RV93" i="1"/>
  <c r="RV94" i="1"/>
  <c r="RV95" i="1"/>
  <c r="RV96" i="1"/>
  <c r="RV97" i="1"/>
  <c r="RV98" i="1"/>
  <c r="RV99" i="1"/>
  <c r="RV100" i="1"/>
  <c r="RV101" i="1"/>
  <c r="RV102" i="1"/>
  <c r="RV103" i="1"/>
  <c r="RV104" i="1"/>
  <c r="RV105" i="1"/>
  <c r="RV106" i="1"/>
  <c r="RV107" i="1"/>
  <c r="RV108" i="1"/>
  <c r="RW12" i="1"/>
  <c r="RX6" i="1"/>
  <c r="M803" i="4"/>
  <c r="U803" i="4" s="1"/>
  <c r="D803" i="4" s="1"/>
  <c r="L803" i="4"/>
  <c r="T803" i="4" s="1"/>
  <c r="ZF55" i="1" a="1"/>
  <c r="ZF55" i="1" s="1"/>
  <c r="ZF56" i="1" s="1" a="1"/>
  <c r="ZF56" i="1" s="1"/>
  <c r="ZF53" i="1" a="1"/>
  <c r="ZF53" i="1" s="1"/>
  <c r="ZF54" i="1" s="1" a="1"/>
  <c r="ZF54" i="1" s="1"/>
  <c r="ZF51" i="1" a="1"/>
  <c r="ZF51" i="1" s="1"/>
  <c r="ZF52" i="1" s="1" a="1"/>
  <c r="ZF52" i="1" s="1"/>
  <c r="ZE55" i="1" a="1"/>
  <c r="ZE55" i="1" s="1"/>
  <c r="ZE56" i="1" s="1" a="1"/>
  <c r="ZE56" i="1" s="1"/>
  <c r="ZE53" i="1" a="1"/>
  <c r="ZE53" i="1" s="1"/>
  <c r="ZE54" i="1" s="1" a="1"/>
  <c r="ZE54" i="1" s="1"/>
  <c r="ZE51" i="1" a="1"/>
  <c r="ZE51" i="1" s="1"/>
  <c r="ZE52" i="1" s="1" a="1"/>
  <c r="ZE52" i="1" s="1"/>
  <c r="ZG55" i="1" a="1"/>
  <c r="ZG55" i="1" s="1"/>
  <c r="ZG56" i="1" s="1" a="1"/>
  <c r="ZG56" i="1" s="1"/>
  <c r="ZG53" i="1" a="1"/>
  <c r="ZG53" i="1" s="1"/>
  <c r="ZG54" i="1" s="1" a="1"/>
  <c r="ZG54" i="1" s="1"/>
  <c r="ZG51" i="1" a="1"/>
  <c r="ZG51" i="1" s="1"/>
  <c r="ZG52" i="1" s="1" a="1"/>
  <c r="ZG52" i="1" s="1"/>
  <c r="V799" i="4"/>
  <c r="C799" i="4"/>
  <c r="P800" i="4"/>
  <c r="T800" i="4" s="1"/>
  <c r="Q800" i="4"/>
  <c r="U800" i="4" s="1"/>
  <c r="D800" i="4" s="1"/>
  <c r="H802" i="4"/>
  <c r="O801" i="4"/>
  <c r="O805" i="4"/>
  <c r="H806" i="4"/>
  <c r="P804" i="4"/>
  <c r="T804" i="4" s="1"/>
  <c r="Q804" i="4"/>
  <c r="U804" i="4" s="1"/>
  <c r="D804" i="4" s="1"/>
  <c r="RW122" i="1" l="1"/>
  <c r="RW126" i="1"/>
  <c r="RW128" i="1"/>
  <c r="RW127" i="1"/>
  <c r="RW125" i="1"/>
  <c r="RW124" i="1"/>
  <c r="RW121" i="1"/>
  <c r="RW120" i="1"/>
  <c r="RW119" i="1"/>
  <c r="RW117" i="1"/>
  <c r="RW123" i="1"/>
  <c r="RW118" i="1"/>
  <c r="RW85" i="1"/>
  <c r="RW86" i="1"/>
  <c r="RW87" i="1"/>
  <c r="RW88" i="1"/>
  <c r="RW89" i="1"/>
  <c r="RW90" i="1"/>
  <c r="RW91" i="1"/>
  <c r="RW92" i="1"/>
  <c r="RW93" i="1"/>
  <c r="RW94" i="1"/>
  <c r="RW95" i="1"/>
  <c r="RW96" i="1"/>
  <c r="RW97" i="1"/>
  <c r="RW98" i="1"/>
  <c r="RW99" i="1"/>
  <c r="RW100" i="1"/>
  <c r="RW101" i="1"/>
  <c r="RW102" i="1"/>
  <c r="RW103" i="1"/>
  <c r="RW104" i="1"/>
  <c r="RW105" i="1"/>
  <c r="RW106" i="1"/>
  <c r="RW107" i="1"/>
  <c r="RW108" i="1"/>
  <c r="RX12" i="1"/>
  <c r="RY6" i="1"/>
  <c r="V803" i="4"/>
  <c r="C803" i="4"/>
  <c r="C800" i="4"/>
  <c r="V800" i="4"/>
  <c r="C804" i="4"/>
  <c r="V804" i="4"/>
  <c r="O806" i="4"/>
  <c r="Q805" i="4"/>
  <c r="U805" i="4" s="1"/>
  <c r="D805" i="4" s="1"/>
  <c r="P805" i="4"/>
  <c r="T805" i="4" s="1"/>
  <c r="O802" i="4"/>
  <c r="Q801" i="4"/>
  <c r="U801" i="4" s="1"/>
  <c r="D801" i="4" s="1"/>
  <c r="P801" i="4"/>
  <c r="T801" i="4" s="1"/>
  <c r="ZR130" i="1"/>
  <c r="ZQ130" i="1"/>
  <c r="ZJ130" i="1"/>
  <c r="ZI130"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18" i="4"/>
  <c r="FP130" i="1"/>
  <c r="Q114" i="4"/>
  <c r="V761" i="4"/>
  <c r="U761" i="4"/>
  <c r="S761" i="4"/>
  <c r="Q761" i="4"/>
  <c r="V760" i="4"/>
  <c r="U760" i="4"/>
  <c r="S760" i="4"/>
  <c r="Q760" i="4"/>
  <c r="V759" i="4"/>
  <c r="U759" i="4"/>
  <c r="S759" i="4"/>
  <c r="Q759" i="4"/>
  <c r="V758" i="4"/>
  <c r="U758" i="4"/>
  <c r="O754" i="4"/>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O782" i="4" s="1"/>
  <c r="O783" i="4" s="1"/>
  <c r="O784" i="4" s="1"/>
  <c r="O785" i="4" s="1"/>
  <c r="O786" i="4" s="1"/>
  <c r="T114" i="4"/>
  <c r="T118" i="4" s="1"/>
  <c r="S114" i="4"/>
  <c r="S118" i="4" s="1"/>
  <c r="S122" i="4" s="1"/>
  <c r="R114" i="4"/>
  <c r="R118" i="4" s="1"/>
  <c r="R122" i="4" s="1"/>
  <c r="T113" i="4"/>
  <c r="S113" i="4"/>
  <c r="S117" i="4" s="1"/>
  <c r="R113" i="4"/>
  <c r="R117" i="4" s="1"/>
  <c r="R121" i="4" s="1"/>
  <c r="Q113" i="4"/>
  <c r="T112" i="4"/>
  <c r="T116" i="4" s="1"/>
  <c r="S112" i="4"/>
  <c r="S116" i="4" s="1"/>
  <c r="R112" i="4"/>
  <c r="Q112" i="4"/>
  <c r="T111" i="4"/>
  <c r="T115" i="4" s="1"/>
  <c r="S111" i="4"/>
  <c r="S115" i="4" s="1"/>
  <c r="R111" i="4"/>
  <c r="R115" i="4" s="1"/>
  <c r="R119" i="4" s="1"/>
  <c r="Q111" i="4"/>
  <c r="Q115" i="4" s="1"/>
  <c r="Q119" i="4" s="1"/>
  <c r="H114" i="8"/>
  <c r="H118" i="8" s="1"/>
  <c r="H122" i="8" s="1"/>
  <c r="G114" i="8"/>
  <c r="G118" i="8" s="1"/>
  <c r="G122" i="8" s="1"/>
  <c r="H113" i="8"/>
  <c r="H117" i="8" s="1"/>
  <c r="H121" i="8" s="1"/>
  <c r="G113" i="8"/>
  <c r="G117" i="8" s="1"/>
  <c r="G121" i="8" s="1"/>
  <c r="H112" i="8"/>
  <c r="H116" i="8" s="1"/>
  <c r="H120" i="8" s="1"/>
  <c r="G112" i="8"/>
  <c r="G116" i="8" s="1"/>
  <c r="G120" i="8" s="1"/>
  <c r="H111" i="8"/>
  <c r="H115" i="8" s="1"/>
  <c r="H119" i="8" s="1"/>
  <c r="G111" i="8"/>
  <c r="G115" i="8" s="1"/>
  <c r="G119" i="8" s="1"/>
  <c r="H114" i="7"/>
  <c r="H118" i="7" s="1"/>
  <c r="H122" i="7" s="1"/>
  <c r="G114" i="7"/>
  <c r="G118" i="7" s="1"/>
  <c r="G122" i="7" s="1"/>
  <c r="H113" i="7"/>
  <c r="H117" i="7" s="1"/>
  <c r="H121" i="7" s="1"/>
  <c r="G113" i="7"/>
  <c r="G117" i="7" s="1"/>
  <c r="G121" i="7" s="1"/>
  <c r="H112" i="7"/>
  <c r="H116" i="7" s="1"/>
  <c r="H120" i="7" s="1"/>
  <c r="G112" i="7"/>
  <c r="G116" i="7" s="1"/>
  <c r="G120" i="7" s="1"/>
  <c r="H111" i="7"/>
  <c r="H115" i="7" s="1"/>
  <c r="H119" i="7" s="1"/>
  <c r="G111" i="7"/>
  <c r="G115" i="7" s="1"/>
  <c r="G119" i="7" s="1"/>
  <c r="H114" i="6"/>
  <c r="H118" i="6" s="1"/>
  <c r="H122" i="6" s="1"/>
  <c r="G114" i="6"/>
  <c r="G118" i="6" s="1"/>
  <c r="G122" i="6" s="1"/>
  <c r="H113" i="6"/>
  <c r="H117" i="6" s="1"/>
  <c r="H121" i="6" s="1"/>
  <c r="G113" i="6"/>
  <c r="G117" i="6" s="1"/>
  <c r="G121" i="6" s="1"/>
  <c r="H112" i="6"/>
  <c r="H116" i="6" s="1"/>
  <c r="H120" i="6" s="1"/>
  <c r="G112" i="6"/>
  <c r="G116" i="6" s="1"/>
  <c r="G120" i="6" s="1"/>
  <c r="H111" i="6"/>
  <c r="H115" i="6" s="1"/>
  <c r="H119" i="6" s="1"/>
  <c r="G111" i="6"/>
  <c r="G115" i="6" s="1"/>
  <c r="G119" i="6" s="1"/>
  <c r="GE130" i="1"/>
  <c r="YZ14" i="1"/>
  <c r="YZ15" i="1" s="1" a="1"/>
  <c r="YZ15" i="1" s="1"/>
  <c r="AW40" i="4"/>
  <c r="AZ34" i="4"/>
  <c r="BC130" i="1"/>
  <c r="J162" i="7"/>
  <c r="I162" i="7"/>
  <c r="H162" i="7"/>
  <c r="G162" i="7"/>
  <c r="F162" i="7"/>
  <c r="E162" i="7"/>
  <c r="J161" i="7"/>
  <c r="I161" i="7"/>
  <c r="H161" i="7"/>
  <c r="G161" i="7"/>
  <c r="F161" i="7"/>
  <c r="E161" i="7"/>
  <c r="J160" i="7"/>
  <c r="I160" i="7"/>
  <c r="H160" i="7"/>
  <c r="G160" i="7"/>
  <c r="F160" i="7"/>
  <c r="E160" i="7"/>
  <c r="J162" i="6"/>
  <c r="I162" i="6"/>
  <c r="H162" i="6"/>
  <c r="G162" i="6"/>
  <c r="F162" i="6"/>
  <c r="E162" i="6"/>
  <c r="J161" i="6"/>
  <c r="I161" i="6"/>
  <c r="H161" i="6"/>
  <c r="G161" i="6"/>
  <c r="F161" i="6"/>
  <c r="E161" i="6"/>
  <c r="J160" i="6"/>
  <c r="I160" i="6"/>
  <c r="H160" i="6"/>
  <c r="G160" i="6"/>
  <c r="F160" i="6"/>
  <c r="E160" i="6"/>
  <c r="J162" i="8"/>
  <c r="I162" i="8"/>
  <c r="H162" i="8"/>
  <c r="G162" i="8"/>
  <c r="F162" i="8"/>
  <c r="E162" i="8"/>
  <c r="J161" i="8"/>
  <c r="I161" i="8"/>
  <c r="H161" i="8"/>
  <c r="G161" i="8"/>
  <c r="F161" i="8"/>
  <c r="E161" i="8"/>
  <c r="J160" i="8"/>
  <c r="I160" i="8"/>
  <c r="H160" i="8"/>
  <c r="G160" i="8"/>
  <c r="F160" i="8"/>
  <c r="E160" i="8"/>
  <c r="CE130" i="1"/>
  <c r="CA130" i="1"/>
  <c r="RX126" i="1" l="1"/>
  <c r="RX125" i="1"/>
  <c r="RX127" i="1"/>
  <c r="RX128" i="1"/>
  <c r="RX122" i="1"/>
  <c r="RX124" i="1"/>
  <c r="RX123" i="1"/>
  <c r="RX118" i="1"/>
  <c r="RX121" i="1"/>
  <c r="RX120" i="1"/>
  <c r="RX119" i="1"/>
  <c r="RX117" i="1"/>
  <c r="YZ117" i="1" a="1"/>
  <c r="YZ117" i="1" s="1"/>
  <c r="Q117" i="4"/>
  <c r="Q121" i="4" s="1"/>
  <c r="Q118" i="4"/>
  <c r="Q122" i="4" s="1"/>
  <c r="T122" i="4"/>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6" i="4"/>
  <c r="Q120" i="4" s="1"/>
  <c r="T117" i="4"/>
  <c r="T119" i="4"/>
  <c r="T120" i="4"/>
  <c r="FP85" i="1"/>
  <c r="FP106" i="1"/>
  <c r="FP104" i="1"/>
  <c r="FP90" i="1"/>
  <c r="FP87" i="1"/>
  <c r="FP100" i="1"/>
  <c r="FP92" i="1"/>
  <c r="FP96" i="1"/>
  <c r="FP91" i="1"/>
  <c r="FP88" i="1"/>
  <c r="FP107" i="1"/>
  <c r="FP98" i="1"/>
  <c r="FP99" i="1"/>
  <c r="FP108" i="1"/>
  <c r="FP103" i="1"/>
  <c r="FP102" i="1"/>
  <c r="FP86" i="1"/>
  <c r="FP89" i="1"/>
  <c r="FP94" i="1"/>
  <c r="FP105" i="1"/>
  <c r="FP95" i="1"/>
  <c r="FP93" i="1"/>
  <c r="FP97" i="1"/>
  <c r="FP101" i="1"/>
  <c r="S121" i="4"/>
  <c r="S120" i="4"/>
  <c r="S119" i="4"/>
  <c r="RX86" i="1"/>
  <c r="RX85" i="1"/>
  <c r="RX87" i="1"/>
  <c r="RX88" i="1"/>
  <c r="RX89" i="1"/>
  <c r="RX90" i="1"/>
  <c r="RX91" i="1"/>
  <c r="RX92" i="1"/>
  <c r="RX93" i="1"/>
  <c r="RX94" i="1"/>
  <c r="RX95" i="1"/>
  <c r="RX96" i="1"/>
  <c r="RX97" i="1"/>
  <c r="RX98" i="1"/>
  <c r="RX99" i="1"/>
  <c r="RX100" i="1"/>
  <c r="RX101" i="1"/>
  <c r="RX102" i="1"/>
  <c r="RX103" i="1"/>
  <c r="RX104" i="1"/>
  <c r="RX105" i="1"/>
  <c r="RX106" i="1"/>
  <c r="RX107" i="1"/>
  <c r="RX108" i="1"/>
  <c r="RZ6" i="1"/>
  <c r="RY12" i="1"/>
  <c r="FO100" i="1"/>
  <c r="FO94" i="1"/>
  <c r="FO89" i="1"/>
  <c r="FO99" i="1"/>
  <c r="FO93" i="1"/>
  <c r="FO98" i="1"/>
  <c r="FO96" i="1"/>
  <c r="FO102" i="1"/>
  <c r="FO97" i="1"/>
  <c r="FO103" i="1"/>
  <c r="FO87" i="1"/>
  <c r="FO104" i="1"/>
  <c r="FO90" i="1"/>
  <c r="FO88" i="1"/>
  <c r="FO86" i="1"/>
  <c r="FO95" i="1"/>
  <c r="FO92" i="1"/>
  <c r="FO91" i="1"/>
  <c r="FO101" i="1"/>
  <c r="FO85" i="1"/>
  <c r="FO105" i="1"/>
  <c r="R116" i="4"/>
  <c r="R120" i="4" s="1"/>
  <c r="C801" i="4"/>
  <c r="V801" i="4"/>
  <c r="P802" i="4"/>
  <c r="T802" i="4" s="1"/>
  <c r="Q802" i="4"/>
  <c r="U802" i="4" s="1"/>
  <c r="D802" i="4" s="1"/>
  <c r="C805" i="4"/>
  <c r="V805" i="4"/>
  <c r="P806" i="4"/>
  <c r="T806" i="4" s="1"/>
  <c r="Q806" i="4"/>
  <c r="U806" i="4" s="1"/>
  <c r="D806" i="4" s="1"/>
  <c r="AC266" i="4"/>
  <c r="ZQ14" i="1"/>
  <c r="ZQ15" i="1" s="1" a="1"/>
  <c r="ZQ15" i="1" s="1"/>
  <c r="ZQ117" i="1" s="1" a="1"/>
  <c r="ZQ117" i="1" s="1"/>
  <c r="ZR14" i="1"/>
  <c r="ZR15" i="1" s="1" a="1"/>
  <c r="ZR15" i="1" s="1"/>
  <c r="ZR117" i="1" s="1" a="1"/>
  <c r="ZR117" i="1" s="1"/>
  <c r="ZI14" i="1"/>
  <c r="ZI15" i="1" s="1" a="1"/>
  <c r="ZI15" i="1" s="1"/>
  <c r="ZI50" i="1" s="1" a="1"/>
  <c r="ZI50" i="1" s="1"/>
  <c r="ZJ14" i="1"/>
  <c r="ZJ15" i="1" s="1" a="1"/>
  <c r="ZJ15" i="1" s="1"/>
  <c r="ZJ50" i="1" s="1" a="1"/>
  <c r="ZJ50" i="1" s="1"/>
  <c r="ZH130" i="1"/>
  <c r="ZH14" i="1"/>
  <c r="ZH15" i="1" s="1" a="1"/>
  <c r="ZH15" i="1" s="1"/>
  <c r="ZH50" i="1" s="1" a="1"/>
  <c r="ZH50" i="1" s="1"/>
  <c r="AD261" i="4"/>
  <c r="R266" i="4"/>
  <c r="T266" i="4"/>
  <c r="U266" i="4"/>
  <c r="V266" i="4"/>
  <c r="Z266" i="4"/>
  <c r="W261" i="4"/>
  <c r="AE261" i="4"/>
  <c r="AC261" i="4"/>
  <c r="FP14" i="1"/>
  <c r="FP15" i="1" s="1" a="1"/>
  <c r="FP15" i="1" s="1"/>
  <c r="AV41" i="4"/>
  <c r="AR41" i="4"/>
  <c r="AX41" i="4"/>
  <c r="AX40" i="4"/>
  <c r="AV40" i="4"/>
  <c r="O40" i="4" s="1"/>
  <c r="AR40" i="4"/>
  <c r="AR35" i="4"/>
  <c r="GE14" i="1"/>
  <c r="GE17" i="1" s="1"/>
  <c r="GE18" i="1" s="1" a="1"/>
  <c r="GE18" i="1" s="1"/>
  <c r="AW41" i="4"/>
  <c r="AQ40" i="4"/>
  <c r="P40" i="4" s="1"/>
  <c r="AX35" i="4"/>
  <c r="AV35" i="4"/>
  <c r="O35" i="4" s="1"/>
  <c r="AQ35" i="4"/>
  <c r="AX36" i="4"/>
  <c r="AX37" i="4"/>
  <c r="AW37" i="4"/>
  <c r="AV37" i="4"/>
  <c r="O37" i="4" s="1"/>
  <c r="AR37" i="4"/>
  <c r="AQ37" i="4"/>
  <c r="YZ130" i="1"/>
  <c r="AQ39" i="4"/>
  <c r="AR39" i="4"/>
  <c r="AV39" i="4"/>
  <c r="O39" i="4" s="1"/>
  <c r="AW39" i="4"/>
  <c r="AX39" i="4"/>
  <c r="AW35" i="4"/>
  <c r="AQ41" i="4"/>
  <c r="AW36" i="4"/>
  <c r="AV36" i="4"/>
  <c r="O36" i="4" s="1"/>
  <c r="AR36" i="4"/>
  <c r="AQ36" i="4"/>
  <c r="YT14" i="1"/>
  <c r="YT15" i="1" s="1" a="1"/>
  <c r="YT15" i="1" s="1"/>
  <c r="CE14" i="1"/>
  <c r="CA14" i="1"/>
  <c r="CA17" i="1" s="1"/>
  <c r="CA18" i="1" s="1" a="1"/>
  <c r="CA18" i="1" s="1"/>
  <c r="YZ118" i="1" l="1" a="1"/>
  <c r="YZ118" i="1" s="1"/>
  <c r="YZ119" i="1" a="1"/>
  <c r="YZ119" i="1" s="1"/>
  <c r="YZ120" i="1" a="1"/>
  <c r="YZ120" i="1" s="1"/>
  <c r="YZ121" i="1" a="1"/>
  <c r="YZ121" i="1" s="1"/>
  <c r="YZ122" i="1" a="1"/>
  <c r="YZ122" i="1" s="1"/>
  <c r="YZ123" i="1" a="1"/>
  <c r="YZ123" i="1" s="1"/>
  <c r="YZ124" i="1" a="1"/>
  <c r="YZ124" i="1" s="1"/>
  <c r="YZ125" i="1" a="1"/>
  <c r="YZ125" i="1" s="1"/>
  <c r="YZ126" i="1" a="1"/>
  <c r="YZ126" i="1" s="1"/>
  <c r="YZ127" i="1" a="1"/>
  <c r="YZ127" i="1" s="1"/>
  <c r="YZ128" i="1" a="1"/>
  <c r="YZ128" i="1" s="1"/>
  <c r="RY125" i="1"/>
  <c r="RY127" i="1"/>
  <c r="RY126" i="1"/>
  <c r="RY128" i="1"/>
  <c r="RY121" i="1"/>
  <c r="RY119" i="1"/>
  <c r="RY123" i="1"/>
  <c r="RY124" i="1"/>
  <c r="RY122" i="1"/>
  <c r="RY117" i="1"/>
  <c r="RY120" i="1"/>
  <c r="RY118" i="1"/>
  <c r="ZR118" i="1" a="1"/>
  <c r="ZR118" i="1" s="1"/>
  <c r="ZR119" i="1" a="1"/>
  <c r="ZR119" i="1" s="1"/>
  <c r="ZR120" i="1" a="1"/>
  <c r="ZR120" i="1" s="1"/>
  <c r="ZR121" i="1" a="1"/>
  <c r="ZR121" i="1" s="1"/>
  <c r="ZR122" i="1" a="1"/>
  <c r="ZR122" i="1" s="1"/>
  <c r="ZR123" i="1" a="1"/>
  <c r="ZR123" i="1" s="1"/>
  <c r="ZR124" i="1" a="1"/>
  <c r="ZR124" i="1" s="1"/>
  <c r="ZR125" i="1" a="1"/>
  <c r="ZR125" i="1" s="1"/>
  <c r="ZR126" i="1" a="1"/>
  <c r="ZR126" i="1" s="1"/>
  <c r="ZR127" i="1" a="1"/>
  <c r="ZR127" i="1" s="1"/>
  <c r="ZR128" i="1" a="1"/>
  <c r="ZR128" i="1" s="1"/>
  <c r="ZQ118" i="1" a="1"/>
  <c r="ZQ118" i="1" s="1"/>
  <c r="ZQ119" i="1" a="1"/>
  <c r="ZQ119" i="1" s="1"/>
  <c r="ZQ120" i="1" a="1"/>
  <c r="ZQ120" i="1" s="1"/>
  <c r="ZQ121" i="1" a="1"/>
  <c r="ZQ121" i="1" s="1"/>
  <c r="ZQ122" i="1" a="1"/>
  <c r="ZQ122" i="1" s="1"/>
  <c r="ZQ123" i="1" a="1"/>
  <c r="ZQ123" i="1" s="1"/>
  <c r="ZQ124" i="1" a="1"/>
  <c r="ZQ124" i="1" s="1"/>
  <c r="ZQ125" i="1" a="1"/>
  <c r="ZQ125" i="1" s="1"/>
  <c r="ZQ126" i="1" a="1"/>
  <c r="ZQ126" i="1" s="1"/>
  <c r="ZQ127" i="1" a="1"/>
  <c r="ZQ127" i="1" s="1"/>
  <c r="ZQ128" i="1" a="1"/>
  <c r="ZQ128" i="1" s="1"/>
  <c r="T121" i="4"/>
  <c r="ZK69" i="1"/>
  <c r="ZK75" i="1"/>
  <c r="FO106" i="1"/>
  <c r="FO108" i="1"/>
  <c r="FO107" i="1"/>
  <c r="RY86" i="1"/>
  <c r="RY85" i="1"/>
  <c r="RY87" i="1"/>
  <c r="RY88" i="1"/>
  <c r="RY89" i="1"/>
  <c r="RY90" i="1"/>
  <c r="RY91" i="1"/>
  <c r="RY92" i="1"/>
  <c r="RY93" i="1"/>
  <c r="RY94" i="1"/>
  <c r="RY95" i="1"/>
  <c r="RY96" i="1"/>
  <c r="RY97" i="1"/>
  <c r="RY98" i="1"/>
  <c r="RY99" i="1"/>
  <c r="RY100" i="1"/>
  <c r="RY101" i="1"/>
  <c r="RY102" i="1"/>
  <c r="RY103" i="1"/>
  <c r="RY104" i="1"/>
  <c r="RY105" i="1"/>
  <c r="RY106" i="1"/>
  <c r="RY107" i="1"/>
  <c r="RY108" i="1"/>
  <c r="SA6" i="1"/>
  <c r="RZ12" i="1"/>
  <c r="ZR85" i="1" a="1"/>
  <c r="ZR85" i="1" s="1"/>
  <c r="ZR106" i="1" s="1" a="1"/>
  <c r="ZR106" i="1" s="1"/>
  <c r="ZQ85" i="1" a="1"/>
  <c r="ZQ85" i="1" s="1"/>
  <c r="ZQ87" i="1" s="1" a="1"/>
  <c r="ZQ87" i="1" s="1"/>
  <c r="ZR50" i="1" a="1"/>
  <c r="ZR50" i="1" s="1"/>
  <c r="ZQ50" i="1" a="1"/>
  <c r="ZQ50" i="1" s="1"/>
  <c r="ZH51" i="1" a="1"/>
  <c r="ZH51" i="1" s="1"/>
  <c r="ZH52" i="1" s="1" a="1"/>
  <c r="ZH52" i="1" s="1"/>
  <c r="ZH53" i="1" a="1"/>
  <c r="ZH53" i="1" s="1"/>
  <c r="ZH54" i="1" s="1" a="1"/>
  <c r="ZH54" i="1" s="1"/>
  <c r="ZH55" i="1" a="1"/>
  <c r="ZH55" i="1" s="1"/>
  <c r="ZH56" i="1" s="1" a="1"/>
  <c r="ZH56" i="1" s="1"/>
  <c r="ZI53" i="1" a="1"/>
  <c r="ZI53" i="1" s="1"/>
  <c r="ZI54" i="1" s="1" a="1"/>
  <c r="ZI54" i="1" s="1"/>
  <c r="ZI51" i="1" a="1"/>
  <c r="ZI51" i="1" s="1"/>
  <c r="ZI52" i="1" s="1" a="1"/>
  <c r="ZI52" i="1" s="1"/>
  <c r="ZI55" i="1" a="1"/>
  <c r="ZI55" i="1" s="1"/>
  <c r="ZI56" i="1" s="1" a="1"/>
  <c r="ZI56" i="1" s="1"/>
  <c r="ZJ53" i="1" a="1"/>
  <c r="ZJ53" i="1" s="1"/>
  <c r="ZJ54" i="1" s="1" a="1"/>
  <c r="ZJ54" i="1" s="1"/>
  <c r="ZJ55" i="1" a="1"/>
  <c r="ZJ55" i="1" s="1"/>
  <c r="ZJ56" i="1" s="1" a="1"/>
  <c r="ZJ56" i="1" s="1"/>
  <c r="ZJ51" i="1" a="1"/>
  <c r="ZJ51" i="1" s="1"/>
  <c r="ZJ52" i="1" s="1" a="1"/>
  <c r="ZJ52" i="1" s="1"/>
  <c r="ZQ17" i="1"/>
  <c r="ZQ18" i="1" s="1" a="1"/>
  <c r="ZQ18" i="1" s="1"/>
  <c r="FP17" i="1"/>
  <c r="FP18" i="1" s="1" a="1"/>
  <c r="FP18" i="1" s="1"/>
  <c r="ZR17" i="1"/>
  <c r="ZR18" i="1" s="1" a="1"/>
  <c r="ZR18" i="1" s="1"/>
  <c r="AH40" i="4"/>
  <c r="AF304" i="7"/>
  <c r="AG40" i="4"/>
  <c r="AF304" i="8"/>
  <c r="Q39" i="4"/>
  <c r="P39" i="4"/>
  <c r="AU411" i="7" s="1"/>
  <c r="XY17" i="1"/>
  <c r="XY18" i="1" s="1" a="1"/>
  <c r="XY18" i="1" s="1"/>
  <c r="YA17" i="1"/>
  <c r="YA18" i="1" s="1" a="1"/>
  <c r="YA18" i="1" s="1"/>
  <c r="P36" i="4"/>
  <c r="Q36" i="4"/>
  <c r="P37" i="4"/>
  <c r="AT411" i="7" s="1"/>
  <c r="P35" i="4"/>
  <c r="Q35" i="4"/>
  <c r="Q37" i="4"/>
  <c r="AI37" i="4" s="1"/>
  <c r="Q40" i="4"/>
  <c r="T41" i="4"/>
  <c r="AL305" i="6" s="1"/>
  <c r="Q41" i="4"/>
  <c r="AF305" i="6" s="1"/>
  <c r="E41" i="4"/>
  <c r="H41" i="4"/>
  <c r="N305" i="6" s="1"/>
  <c r="K41" i="4"/>
  <c r="T305" i="6" s="1"/>
  <c r="N41" i="4"/>
  <c r="Z305" i="6" s="1"/>
  <c r="AT411" i="8"/>
  <c r="AG37" i="4"/>
  <c r="AG36" i="4"/>
  <c r="AS411" i="8"/>
  <c r="AG35" i="4"/>
  <c r="AR411" i="8"/>
  <c r="R41" i="4"/>
  <c r="AL305" i="8" s="1"/>
  <c r="O41" i="4"/>
  <c r="AF305" i="8" s="1"/>
  <c r="C41" i="4"/>
  <c r="H305" i="8" s="1"/>
  <c r="F41" i="4"/>
  <c r="N305" i="8" s="1"/>
  <c r="I41" i="4"/>
  <c r="T305" i="8" s="1"/>
  <c r="L41" i="4"/>
  <c r="Z305" i="8" s="1"/>
  <c r="H34" i="4"/>
  <c r="E34" i="4"/>
  <c r="Q34" i="4"/>
  <c r="AI34" i="4" s="1"/>
  <c r="T34" i="4"/>
  <c r="N34" i="4"/>
  <c r="K34" i="4"/>
  <c r="G34" i="4"/>
  <c r="D34" i="4"/>
  <c r="C304" i="7" s="1"/>
  <c r="P34" i="4"/>
  <c r="AH34" i="4" s="1"/>
  <c r="S34" i="4"/>
  <c r="M34" i="4"/>
  <c r="J34" i="4"/>
  <c r="F34" i="4"/>
  <c r="C34" i="4"/>
  <c r="C304" i="8" s="1"/>
  <c r="O34" i="4"/>
  <c r="AG34" i="4" s="1"/>
  <c r="R34" i="4"/>
  <c r="L34" i="4"/>
  <c r="I34" i="4"/>
  <c r="AU411" i="8"/>
  <c r="AG39" i="4"/>
  <c r="S41" i="4"/>
  <c r="AL305" i="7" s="1"/>
  <c r="P41" i="4"/>
  <c r="AF305" i="7" s="1"/>
  <c r="D41" i="4"/>
  <c r="G41" i="4"/>
  <c r="N305" i="7" s="1"/>
  <c r="J41" i="4"/>
  <c r="T305" i="7" s="1"/>
  <c r="M41" i="4"/>
  <c r="Z305" i="7" s="1"/>
  <c r="C806" i="4"/>
  <c r="V806" i="4"/>
  <c r="C802" i="4"/>
  <c r="V802" i="4"/>
  <c r="RZ128" i="1" l="1"/>
  <c r="RZ124" i="1"/>
  <c r="RZ126" i="1"/>
  <c r="RZ127" i="1"/>
  <c r="RZ119" i="1"/>
  <c r="RZ123" i="1"/>
  <c r="RZ120" i="1"/>
  <c r="RZ122" i="1"/>
  <c r="RZ125" i="1"/>
  <c r="RZ118" i="1"/>
  <c r="RZ121" i="1"/>
  <c r="RZ117" i="1"/>
  <c r="ZL69" i="1"/>
  <c r="ZL75" i="1"/>
  <c r="ZM69" i="1"/>
  <c r="ZM75" i="1"/>
  <c r="RZ85" i="1"/>
  <c r="RZ86" i="1"/>
  <c r="RZ87" i="1"/>
  <c r="RZ88" i="1"/>
  <c r="RZ89" i="1"/>
  <c r="RZ90" i="1"/>
  <c r="RZ91" i="1"/>
  <c r="RZ92" i="1"/>
  <c r="RZ93" i="1"/>
  <c r="RZ94" i="1"/>
  <c r="RZ95" i="1"/>
  <c r="RZ96" i="1"/>
  <c r="RZ97" i="1"/>
  <c r="RZ98" i="1"/>
  <c r="RZ99" i="1"/>
  <c r="RZ100" i="1"/>
  <c r="RZ101" i="1"/>
  <c r="RZ102" i="1"/>
  <c r="RZ103" i="1"/>
  <c r="RZ104" i="1"/>
  <c r="RZ105" i="1"/>
  <c r="RZ106" i="1"/>
  <c r="RZ107" i="1"/>
  <c r="RZ108" i="1"/>
  <c r="ZR86" i="1" a="1"/>
  <c r="ZR86" i="1" s="1"/>
  <c r="ZR107" i="1" s="1" a="1"/>
  <c r="ZR107" i="1" s="1"/>
  <c r="ZR87" i="1" a="1"/>
  <c r="ZR87" i="1" s="1"/>
  <c r="ZR89" i="1" s="1" a="1"/>
  <c r="ZR89" i="1" s="1"/>
  <c r="ZR91" i="1" s="1" a="1"/>
  <c r="ZR91" i="1" s="1"/>
  <c r="ZR93" i="1" s="1" a="1"/>
  <c r="ZR93" i="1" s="1"/>
  <c r="ZR95" i="1" s="1" a="1"/>
  <c r="ZR95" i="1" s="1"/>
  <c r="ZR97" i="1" s="1" a="1"/>
  <c r="ZR97" i="1" s="1"/>
  <c r="ZR99" i="1" s="1" a="1"/>
  <c r="ZR99" i="1" s="1"/>
  <c r="ZR101" i="1" s="1" a="1"/>
  <c r="ZR101" i="1" s="1"/>
  <c r="ZR103" i="1" s="1" a="1"/>
  <c r="ZR103" i="1" s="1"/>
  <c r="ZR105" i="1" s="1" a="1"/>
  <c r="ZR105" i="1" s="1"/>
  <c r="ZQ86" i="1" a="1"/>
  <c r="ZQ86" i="1" s="1"/>
  <c r="ZQ107" i="1" s="1" a="1"/>
  <c r="ZQ107" i="1" s="1"/>
  <c r="ZQ106" i="1" a="1"/>
  <c r="ZQ106" i="1" s="1"/>
  <c r="SB6" i="1"/>
  <c r="SA12" i="1"/>
  <c r="ZQ108" i="1" a="1"/>
  <c r="ZQ108" i="1" s="1"/>
  <c r="ZQ89" i="1" a="1"/>
  <c r="ZQ89" i="1" s="1"/>
  <c r="ZQ91" i="1" s="1" a="1"/>
  <c r="ZQ91" i="1" s="1"/>
  <c r="ZQ93" i="1" s="1" a="1"/>
  <c r="ZQ93" i="1" s="1"/>
  <c r="ZQ95" i="1" s="1" a="1"/>
  <c r="ZQ95" i="1" s="1"/>
  <c r="ZQ97" i="1" s="1" a="1"/>
  <c r="ZQ97" i="1" s="1"/>
  <c r="ZQ99" i="1" s="1" a="1"/>
  <c r="ZQ99" i="1" s="1"/>
  <c r="ZQ101" i="1" s="1" a="1"/>
  <c r="ZQ101" i="1" s="1"/>
  <c r="ZQ103" i="1" s="1" a="1"/>
  <c r="ZQ103" i="1" s="1"/>
  <c r="ZQ105" i="1" s="1" a="1"/>
  <c r="ZQ105" i="1" s="1"/>
  <c r="AF307" i="8"/>
  <c r="AH35" i="4"/>
  <c r="AH39" i="4"/>
  <c r="AR411" i="4"/>
  <c r="AU411" i="6"/>
  <c r="ZR51" i="1" a="1"/>
  <c r="ZR51" i="1" s="1"/>
  <c r="ZR52" i="1" s="1" a="1"/>
  <c r="ZR52" i="1" s="1"/>
  <c r="ZR53" i="1" a="1"/>
  <c r="ZR53" i="1" s="1"/>
  <c r="ZR54" i="1" s="1" a="1"/>
  <c r="ZR54" i="1" s="1"/>
  <c r="ZR55" i="1" a="1"/>
  <c r="ZR55" i="1" s="1"/>
  <c r="ZR56" i="1" s="1" a="1"/>
  <c r="ZR56" i="1" s="1"/>
  <c r="ZQ55" i="1" a="1"/>
  <c r="ZQ55" i="1" s="1"/>
  <c r="ZQ56" i="1" s="1" a="1"/>
  <c r="ZQ56" i="1" s="1"/>
  <c r="ZQ53" i="1" a="1"/>
  <c r="ZQ53" i="1" s="1"/>
  <c r="ZQ54" i="1" s="1" a="1"/>
  <c r="ZQ54" i="1" s="1"/>
  <c r="ZQ51" i="1" a="1"/>
  <c r="ZQ51" i="1" s="1"/>
  <c r="ZQ52" i="1" s="1" a="1"/>
  <c r="ZQ52" i="1" s="1"/>
  <c r="C304" i="4"/>
  <c r="C304" i="6"/>
  <c r="AL305" i="4"/>
  <c r="AM304" i="8"/>
  <c r="H305" i="4"/>
  <c r="H305" i="6"/>
  <c r="AM304" i="6"/>
  <c r="AM304" i="4"/>
  <c r="H305" i="7"/>
  <c r="AM304" i="7"/>
  <c r="AU411" i="4"/>
  <c r="AI39" i="4"/>
  <c r="AA41" i="4"/>
  <c r="AB41" i="4"/>
  <c r="Y41" i="4"/>
  <c r="AE41" i="4"/>
  <c r="AF41" i="4"/>
  <c r="Z305" i="4"/>
  <c r="AC41" i="4"/>
  <c r="T305" i="4"/>
  <c r="Z41" i="4"/>
  <c r="N305" i="4"/>
  <c r="AJ41" i="4"/>
  <c r="AH41" i="4"/>
  <c r="AI41" i="4"/>
  <c r="AF305" i="4"/>
  <c r="X41" i="4"/>
  <c r="AL41" i="4"/>
  <c r="AI40" i="4"/>
  <c r="AF304" i="4"/>
  <c r="AF304" i="6"/>
  <c r="AD41" i="4"/>
  <c r="AK41" i="4"/>
  <c r="AG41" i="4"/>
  <c r="AF316" i="8"/>
  <c r="AS411" i="6"/>
  <c r="AS411" i="7"/>
  <c r="AR412" i="7" s="1"/>
  <c r="AH36" i="4"/>
  <c r="AR411" i="6"/>
  <c r="AI36" i="4"/>
  <c r="W41" i="4"/>
  <c r="BK305" i="4"/>
  <c r="V41" i="4"/>
  <c r="U41" i="4"/>
  <c r="AT411" i="6"/>
  <c r="AS411" i="4"/>
  <c r="AI35" i="4"/>
  <c r="AH37" i="4"/>
  <c r="AT411" i="4"/>
  <c r="AR411" i="7"/>
  <c r="AS412" i="8"/>
  <c r="AT412" i="8" s="1"/>
  <c r="AU412" i="8" s="1"/>
  <c r="AV412" i="8" s="1"/>
  <c r="AW412" i="8" s="1"/>
  <c r="AX412" i="8" s="1"/>
  <c r="AS412" i="7"/>
  <c r="AT412" i="7" s="1"/>
  <c r="AU412" i="7" s="1"/>
  <c r="AV412" i="7" s="1"/>
  <c r="AW412" i="7" s="1"/>
  <c r="AX412" i="7" s="1"/>
  <c r="AR412" i="8"/>
  <c r="BL130" i="1"/>
  <c r="SA124" i="1" l="1"/>
  <c r="SA123" i="1"/>
  <c r="SA127" i="1"/>
  <c r="SA126" i="1"/>
  <c r="SA128" i="1"/>
  <c r="SA121" i="1"/>
  <c r="SA125" i="1"/>
  <c r="SA118" i="1"/>
  <c r="SA120" i="1"/>
  <c r="SA119" i="1"/>
  <c r="SA122" i="1"/>
  <c r="SA117" i="1"/>
  <c r="ZR88" i="1" a="1"/>
  <c r="ZR88" i="1" s="1"/>
  <c r="SA85" i="1"/>
  <c r="SA86" i="1"/>
  <c r="SA87" i="1"/>
  <c r="SA88" i="1"/>
  <c r="SA89" i="1"/>
  <c r="SA90" i="1"/>
  <c r="SA91" i="1"/>
  <c r="SA92" i="1"/>
  <c r="SA93" i="1"/>
  <c r="SA94" i="1"/>
  <c r="SA95" i="1"/>
  <c r="SA96" i="1"/>
  <c r="SA97" i="1"/>
  <c r="SA98" i="1"/>
  <c r="SA99" i="1"/>
  <c r="SA100" i="1"/>
  <c r="SA101" i="1"/>
  <c r="SA102" i="1"/>
  <c r="SA103" i="1"/>
  <c r="SA104" i="1"/>
  <c r="SA105" i="1"/>
  <c r="SA106" i="1"/>
  <c r="SA107" i="1"/>
  <c r="SA108" i="1"/>
  <c r="ZR108" i="1" a="1"/>
  <c r="ZR108" i="1" s="1"/>
  <c r="ZQ88" i="1" a="1"/>
  <c r="ZQ88" i="1" s="1"/>
  <c r="SB12" i="1"/>
  <c r="SC6" i="1"/>
  <c r="AS412" i="6"/>
  <c r="AT412" i="6" s="1"/>
  <c r="AU412" i="6" s="1"/>
  <c r="AV412" i="6" s="1"/>
  <c r="AW412" i="6" s="1"/>
  <c r="AX412" i="6" s="1"/>
  <c r="AF315" i="8"/>
  <c r="AF314" i="8"/>
  <c r="AF313" i="8"/>
  <c r="AF312" i="8"/>
  <c r="AF311" i="8"/>
  <c r="AF310" i="8"/>
  <c r="AF309" i="8"/>
  <c r="AS412" i="4"/>
  <c r="AT412" i="4" s="1"/>
  <c r="AU412" i="4" s="1"/>
  <c r="AV412" i="4" s="1"/>
  <c r="AW412" i="4" s="1"/>
  <c r="AX412" i="4" s="1"/>
  <c r="AF308" i="8"/>
  <c r="AR412" i="6"/>
  <c r="AR412" i="4"/>
  <c r="BL14" i="1"/>
  <c r="BL15" i="1" s="1" a="1"/>
  <c r="BL15" i="1" s="1"/>
  <c r="SB126" i="1" l="1"/>
  <c r="SB125" i="1"/>
  <c r="SB127" i="1"/>
  <c r="SB128" i="1"/>
  <c r="SB121" i="1"/>
  <c r="SB124" i="1"/>
  <c r="SB120" i="1"/>
  <c r="SB122" i="1"/>
  <c r="SB123" i="1"/>
  <c r="SB119" i="1"/>
  <c r="SB117" i="1"/>
  <c r="SB118" i="1"/>
  <c r="BL117" i="1" a="1"/>
  <c r="BL117" i="1" s="1"/>
  <c r="SB85" i="1"/>
  <c r="SB86" i="1"/>
  <c r="SB87" i="1"/>
  <c r="SB88" i="1"/>
  <c r="SB89" i="1"/>
  <c r="SB90" i="1"/>
  <c r="SB91" i="1"/>
  <c r="SB92" i="1"/>
  <c r="SB93" i="1"/>
  <c r="SB94" i="1"/>
  <c r="SB95" i="1"/>
  <c r="SB96" i="1"/>
  <c r="SB97" i="1"/>
  <c r="SB98" i="1"/>
  <c r="SB99" i="1"/>
  <c r="SB100" i="1"/>
  <c r="SB101" i="1"/>
  <c r="SB102" i="1"/>
  <c r="SB103" i="1"/>
  <c r="SB104" i="1"/>
  <c r="SB105" i="1"/>
  <c r="SB106" i="1"/>
  <c r="SB107" i="1"/>
  <c r="SB108" i="1"/>
  <c r="SC12" i="1"/>
  <c r="SD6" i="1"/>
  <c r="BL106" i="1" a="1"/>
  <c r="BL106" i="1" s="1"/>
  <c r="B351" i="4"/>
  <c r="B350" i="4"/>
  <c r="B349" i="4"/>
  <c r="B343" i="4"/>
  <c r="B342" i="4"/>
  <c r="B341" i="4"/>
  <c r="B335" i="4"/>
  <c r="B334" i="4"/>
  <c r="B333" i="4"/>
  <c r="C418" i="4"/>
  <c r="P418" i="4" s="1"/>
  <c r="F498" i="4"/>
  <c r="S498" i="4" s="1"/>
  <c r="E498" i="4"/>
  <c r="R498" i="4" s="1"/>
  <c r="D498" i="4"/>
  <c r="Q498" i="4" s="1"/>
  <c r="I434" i="4"/>
  <c r="V434" i="4" s="1"/>
  <c r="H434" i="4"/>
  <c r="U434" i="4" s="1"/>
  <c r="G434" i="4"/>
  <c r="T434" i="4" s="1"/>
  <c r="D434" i="4"/>
  <c r="I418" i="4"/>
  <c r="V418" i="4" s="1"/>
  <c r="H418" i="4"/>
  <c r="U418" i="4" s="1"/>
  <c r="G418" i="4"/>
  <c r="T418" i="4" s="1"/>
  <c r="F418" i="4"/>
  <c r="S418" i="4" s="1"/>
  <c r="E418" i="4"/>
  <c r="R418" i="4" s="1"/>
  <c r="Q418" i="4"/>
  <c r="H411" i="4"/>
  <c r="G411" i="4"/>
  <c r="H410" i="4"/>
  <c r="G410" i="4"/>
  <c r="H409" i="4"/>
  <c r="G409" i="4"/>
  <c r="H408" i="4"/>
  <c r="G408" i="4"/>
  <c r="V413" i="6"/>
  <c r="U413" i="6"/>
  <c r="AB413" i="6" s="1"/>
  <c r="AI413" i="6" s="1"/>
  <c r="T413" i="6"/>
  <c r="AA413" i="6" s="1"/>
  <c r="AH413" i="6" s="1"/>
  <c r="AV413" i="6" s="1"/>
  <c r="AV414" i="6" s="1"/>
  <c r="TQ4" i="1" s="1"/>
  <c r="S413" i="6"/>
  <c r="Z413" i="6" s="1"/>
  <c r="AG413" i="6" s="1"/>
  <c r="AU413" i="6" s="1"/>
  <c r="AU414" i="6" s="1"/>
  <c r="TP4" i="1" s="1"/>
  <c r="R413" i="6"/>
  <c r="Y413" i="6" s="1"/>
  <c r="AF413" i="6" s="1"/>
  <c r="P413" i="6"/>
  <c r="W413" i="6" s="1"/>
  <c r="AD413" i="6" s="1"/>
  <c r="AR413" i="6" s="1"/>
  <c r="AR414" i="6" s="1"/>
  <c r="TM4" i="1" s="1"/>
  <c r="D413" i="6"/>
  <c r="Q413" i="6" s="1"/>
  <c r="AY408" i="6"/>
  <c r="AK408" i="6"/>
  <c r="AD408" i="6"/>
  <c r="W408" i="6"/>
  <c r="P408" i="6"/>
  <c r="V413" i="7"/>
  <c r="AC413" i="7" s="1"/>
  <c r="AJ413" i="7" s="1"/>
  <c r="AX413" i="7" s="1"/>
  <c r="AX414" i="7" s="1"/>
  <c r="QT4" i="1" s="1"/>
  <c r="U413" i="7"/>
  <c r="AB413" i="7" s="1"/>
  <c r="AI413" i="7" s="1"/>
  <c r="AW413" i="7" s="1"/>
  <c r="AW414" i="7" s="1"/>
  <c r="QS4" i="1" s="1"/>
  <c r="T413" i="7"/>
  <c r="AA413" i="7" s="1"/>
  <c r="AH413" i="7" s="1"/>
  <c r="AV413" i="7" s="1"/>
  <c r="AV414" i="7" s="1"/>
  <c r="QR4" i="1" s="1"/>
  <c r="S413" i="7"/>
  <c r="Z413" i="7" s="1"/>
  <c r="AG413" i="7" s="1"/>
  <c r="AU413" i="7" s="1"/>
  <c r="AU414" i="7" s="1"/>
  <c r="QQ4" i="1" s="1"/>
  <c r="R413" i="7"/>
  <c r="Y413" i="7" s="1"/>
  <c r="AF413" i="7" s="1"/>
  <c r="AT413" i="7" s="1"/>
  <c r="AT414" i="7" s="1"/>
  <c r="QP4" i="1" s="1"/>
  <c r="P413" i="7"/>
  <c r="P415" i="7" s="1"/>
  <c r="W415" i="7" s="1"/>
  <c r="D413" i="7"/>
  <c r="Q413" i="7" s="1"/>
  <c r="AY408" i="7"/>
  <c r="AK408" i="7"/>
  <c r="AD408" i="7"/>
  <c r="W408" i="7"/>
  <c r="P408" i="7"/>
  <c r="V413" i="8"/>
  <c r="U413" i="8"/>
  <c r="T413" i="8"/>
  <c r="S413" i="8"/>
  <c r="R413" i="8"/>
  <c r="P413" i="8"/>
  <c r="P415" i="8" s="1"/>
  <c r="D413" i="8"/>
  <c r="Q413" i="8" s="1"/>
  <c r="AY408" i="8"/>
  <c r="AK408" i="8"/>
  <c r="AD408" i="8"/>
  <c r="W408" i="8"/>
  <c r="P408" i="8"/>
  <c r="G68" i="7"/>
  <c r="F68" i="7"/>
  <c r="G68" i="6"/>
  <c r="F68" i="6"/>
  <c r="G68" i="8"/>
  <c r="F68" i="8"/>
  <c r="V413" i="4"/>
  <c r="AC413" i="4" s="1"/>
  <c r="AJ413" i="4" s="1"/>
  <c r="U413" i="4"/>
  <c r="AB413" i="4" s="1"/>
  <c r="AI413" i="4" s="1"/>
  <c r="T413" i="4"/>
  <c r="AA413" i="4" s="1"/>
  <c r="AH413" i="4" s="1"/>
  <c r="S413" i="4"/>
  <c r="Z413" i="4" s="1"/>
  <c r="AG413" i="4" s="1"/>
  <c r="R413" i="4"/>
  <c r="Y413" i="4" s="1"/>
  <c r="AF413" i="4" s="1"/>
  <c r="P413" i="4"/>
  <c r="W413" i="4" s="1"/>
  <c r="AD413" i="4" s="1"/>
  <c r="D153" i="4"/>
  <c r="MM130" i="1"/>
  <c r="AY408" i="4"/>
  <c r="AK408" i="4"/>
  <c r="AD408" i="4"/>
  <c r="W408" i="4"/>
  <c r="P408" i="4"/>
  <c r="B401" i="4"/>
  <c r="B395" i="4"/>
  <c r="B392" i="4"/>
  <c r="B389" i="4"/>
  <c r="B401" i="7"/>
  <c r="B395" i="7"/>
  <c r="B392" i="7"/>
  <c r="B389" i="7"/>
  <c r="B401" i="6"/>
  <c r="B395" i="6"/>
  <c r="B392" i="6"/>
  <c r="B389" i="6"/>
  <c r="B401" i="8"/>
  <c r="B395" i="8"/>
  <c r="B392" i="8"/>
  <c r="B389" i="8"/>
  <c r="BL118" i="1" l="1" a="1"/>
  <c r="BL118" i="1" s="1"/>
  <c r="BL119" i="1" a="1"/>
  <c r="BL119" i="1" s="1"/>
  <c r="BL120" i="1" a="1"/>
  <c r="BL120" i="1" s="1"/>
  <c r="BL121" i="1" a="1"/>
  <c r="BL121" i="1" s="1"/>
  <c r="BL122" i="1" a="1"/>
  <c r="BL122" i="1" s="1"/>
  <c r="BL123" i="1" a="1"/>
  <c r="BL123" i="1" s="1"/>
  <c r="BL124" i="1" a="1"/>
  <c r="BL124" i="1" s="1"/>
  <c r="BL125" i="1" a="1"/>
  <c r="BL125" i="1" s="1"/>
  <c r="BL126" i="1" a="1"/>
  <c r="BL126" i="1" s="1"/>
  <c r="BL127" i="1" a="1"/>
  <c r="BL127" i="1" s="1"/>
  <c r="BL128" i="1" a="1"/>
  <c r="BL128" i="1" s="1"/>
  <c r="SC125" i="1"/>
  <c r="SC126" i="1"/>
  <c r="SC124" i="1"/>
  <c r="SC127" i="1"/>
  <c r="SC128" i="1"/>
  <c r="SC122" i="1"/>
  <c r="SC119" i="1"/>
  <c r="SC123" i="1"/>
  <c r="SC121" i="1"/>
  <c r="SC117" i="1"/>
  <c r="SC118" i="1"/>
  <c r="SC120" i="1"/>
  <c r="BL87" i="1" a="1"/>
  <c r="BL87" i="1" s="1"/>
  <c r="BL89" i="1" s="1" a="1"/>
  <c r="BL89" i="1" s="1"/>
  <c r="BL91" i="1" s="1" a="1"/>
  <c r="BL91" i="1" s="1"/>
  <c r="BL93" i="1" s="1" a="1"/>
  <c r="BL93" i="1" s="1"/>
  <c r="BL95" i="1" s="1" a="1"/>
  <c r="BL95" i="1" s="1"/>
  <c r="BL97" i="1" s="1" a="1"/>
  <c r="BL97" i="1" s="1"/>
  <c r="BL99" i="1" s="1" a="1"/>
  <c r="BL99" i="1" s="1"/>
  <c r="BL101" i="1" s="1" a="1"/>
  <c r="BL101" i="1" s="1"/>
  <c r="BL103" i="1" s="1" a="1"/>
  <c r="BL103" i="1" s="1"/>
  <c r="BL105" i="1" s="1" a="1"/>
  <c r="BL105" i="1" s="1"/>
  <c r="BL86" i="1" a="1"/>
  <c r="BL86" i="1" s="1"/>
  <c r="BL107" i="1" s="1" a="1"/>
  <c r="BL107" i="1" s="1"/>
  <c r="SC86" i="1"/>
  <c r="SC85" i="1"/>
  <c r="SC87" i="1"/>
  <c r="SC88" i="1"/>
  <c r="SC89" i="1"/>
  <c r="SC90" i="1"/>
  <c r="SC91" i="1"/>
  <c r="SC92" i="1"/>
  <c r="SC93" i="1"/>
  <c r="SC94" i="1"/>
  <c r="SC95" i="1"/>
  <c r="SC96" i="1"/>
  <c r="SC97" i="1"/>
  <c r="SC98" i="1"/>
  <c r="SC99" i="1"/>
  <c r="SC100" i="1"/>
  <c r="SC101" i="1"/>
  <c r="SC102" i="1"/>
  <c r="SC103" i="1"/>
  <c r="SC104" i="1"/>
  <c r="SC105" i="1"/>
  <c r="SC106" i="1"/>
  <c r="SC107" i="1"/>
  <c r="SC108" i="1"/>
  <c r="SD12" i="1"/>
  <c r="SE6" i="1"/>
  <c r="F153" i="4"/>
  <c r="AF307" i="7" s="1"/>
  <c r="WM106" i="1"/>
  <c r="WM107" i="1"/>
  <c r="WM108" i="1"/>
  <c r="M38" i="7"/>
  <c r="M38" i="8"/>
  <c r="N38" i="6"/>
  <c r="N38" i="7"/>
  <c r="N38" i="8"/>
  <c r="L38" i="8"/>
  <c r="L38" i="6"/>
  <c r="L38" i="7"/>
  <c r="M38" i="6"/>
  <c r="N38" i="4"/>
  <c r="M38" i="4"/>
  <c r="L38" i="4"/>
  <c r="I153" i="4"/>
  <c r="H153" i="4"/>
  <c r="G153" i="4"/>
  <c r="AK413" i="4"/>
  <c r="AY413" i="4" s="1"/>
  <c r="BF413" i="4" s="1"/>
  <c r="BM413" i="4" s="1"/>
  <c r="BT413" i="4" s="1"/>
  <c r="CA413" i="4" s="1"/>
  <c r="CH413" i="4" s="1"/>
  <c r="AR413" i="4"/>
  <c r="AR414" i="4" s="1"/>
  <c r="AM413" i="4"/>
  <c r="BA413" i="4" s="1"/>
  <c r="BH413" i="4" s="1"/>
  <c r="BO413" i="4" s="1"/>
  <c r="BV413" i="4" s="1"/>
  <c r="CC413" i="4" s="1"/>
  <c r="CJ413" i="4" s="1"/>
  <c r="AT413" i="4"/>
  <c r="AT414" i="4" s="1"/>
  <c r="AN413" i="4"/>
  <c r="BB413" i="4" s="1"/>
  <c r="BI413" i="4" s="1"/>
  <c r="BP413" i="4" s="1"/>
  <c r="BW413" i="4" s="1"/>
  <c r="CD413" i="4" s="1"/>
  <c r="CK413" i="4" s="1"/>
  <c r="AU413" i="4"/>
  <c r="AU414" i="4" s="1"/>
  <c r="AO413" i="4"/>
  <c r="BC413" i="4" s="1"/>
  <c r="BJ413" i="4" s="1"/>
  <c r="BQ413" i="4" s="1"/>
  <c r="BX413" i="4" s="1"/>
  <c r="CE413" i="4" s="1"/>
  <c r="CL413" i="4" s="1"/>
  <c r="AV413" i="4"/>
  <c r="AV414" i="4" s="1"/>
  <c r="AP413" i="4"/>
  <c r="BD413" i="4" s="1"/>
  <c r="BK413" i="4" s="1"/>
  <c r="BR413" i="4" s="1"/>
  <c r="BY413" i="4" s="1"/>
  <c r="CF413" i="4" s="1"/>
  <c r="CM413" i="4" s="1"/>
  <c r="AW413" i="4"/>
  <c r="AW414" i="4" s="1"/>
  <c r="AQ413" i="4"/>
  <c r="BE413" i="4" s="1"/>
  <c r="BL413" i="4" s="1"/>
  <c r="BS413" i="4" s="1"/>
  <c r="BZ413" i="4" s="1"/>
  <c r="CG413" i="4" s="1"/>
  <c r="CN413" i="4" s="1"/>
  <c r="AX413" i="4"/>
  <c r="AX414" i="4" s="1"/>
  <c r="AM413" i="6"/>
  <c r="BA413" i="6" s="1"/>
  <c r="BH413" i="6" s="1"/>
  <c r="AT413" i="6"/>
  <c r="AT414" i="6" s="1"/>
  <c r="TO4" i="1" s="1"/>
  <c r="AP413" i="6"/>
  <c r="BD413" i="6" s="1"/>
  <c r="AW413" i="6"/>
  <c r="AW414" i="6" s="1"/>
  <c r="TR4" i="1" s="1"/>
  <c r="D154" i="4"/>
  <c r="AD34" i="4"/>
  <c r="ABK4" i="1" s="1"/>
  <c r="AE34" i="4"/>
  <c r="ABL4" i="1" s="1"/>
  <c r="AF34" i="4"/>
  <c r="ABM4" i="1" s="1"/>
  <c r="J220" i="4"/>
  <c r="M36" i="4"/>
  <c r="L37" i="4"/>
  <c r="AD37" i="4" s="1"/>
  <c r="N39" i="4"/>
  <c r="L35" i="4"/>
  <c r="AD35" i="4" s="1"/>
  <c r="N36" i="4"/>
  <c r="M37" i="4"/>
  <c r="AE37" i="4" s="1"/>
  <c r="M35" i="4"/>
  <c r="N37" i="4"/>
  <c r="AF37" i="4" s="1"/>
  <c r="N35" i="4"/>
  <c r="L40" i="4"/>
  <c r="L39" i="4"/>
  <c r="N40" i="4"/>
  <c r="L36" i="4"/>
  <c r="M39" i="4"/>
  <c r="M40" i="4"/>
  <c r="W413" i="7"/>
  <c r="AD413" i="7" s="1"/>
  <c r="P415" i="6"/>
  <c r="W415" i="6" s="1"/>
  <c r="AD415" i="6" s="1"/>
  <c r="X413" i="6"/>
  <c r="AE413" i="6" s="1"/>
  <c r="Q415" i="6"/>
  <c r="X415" i="6" s="1"/>
  <c r="AE415" i="6" s="1"/>
  <c r="AO413" i="7"/>
  <c r="AP413" i="7"/>
  <c r="AQ413" i="7"/>
  <c r="AD415" i="7"/>
  <c r="AR415" i="7" s="1"/>
  <c r="AR416" i="7" s="1"/>
  <c r="AK413" i="6"/>
  <c r="Q415" i="7"/>
  <c r="X413" i="7"/>
  <c r="AN413" i="6"/>
  <c r="AO413" i="6"/>
  <c r="AM413" i="7"/>
  <c r="AN413" i="7"/>
  <c r="AC413" i="6"/>
  <c r="Q415" i="8"/>
  <c r="X413" i="8"/>
  <c r="W415" i="8"/>
  <c r="W413" i="8"/>
  <c r="Y413" i="8"/>
  <c r="Z413" i="8"/>
  <c r="AA413" i="8"/>
  <c r="AB413" i="8"/>
  <c r="AC413" i="8"/>
  <c r="M37" i="6"/>
  <c r="N37" i="6"/>
  <c r="L34" i="8"/>
  <c r="M34" i="8"/>
  <c r="N34" i="8"/>
  <c r="L34" i="7"/>
  <c r="M34" i="7"/>
  <c r="N34" i="7"/>
  <c r="L37" i="8"/>
  <c r="L34" i="6"/>
  <c r="M37" i="8"/>
  <c r="M34" i="6"/>
  <c r="N37" i="8"/>
  <c r="N34" i="6"/>
  <c r="L37" i="7"/>
  <c r="M37" i="7"/>
  <c r="N37" i="7"/>
  <c r="L37" i="6"/>
  <c r="MM14" i="1"/>
  <c r="MM15" i="1" s="1" a="1"/>
  <c r="MM15" i="1" s="1"/>
  <c r="MM50" i="1" s="1" a="1"/>
  <c r="MM50" i="1" s="1"/>
  <c r="K220" i="4"/>
  <c r="ZA130" i="1"/>
  <c r="SD124" i="1" l="1"/>
  <c r="SD128" i="1"/>
  <c r="SD126" i="1"/>
  <c r="SD118" i="1"/>
  <c r="SD119" i="1"/>
  <c r="SD120" i="1"/>
  <c r="SD123" i="1"/>
  <c r="SD127" i="1"/>
  <c r="SD125" i="1"/>
  <c r="SD122" i="1"/>
  <c r="SD121" i="1"/>
  <c r="SD117" i="1"/>
  <c r="ZL68" i="1"/>
  <c r="ZL74" i="1"/>
  <c r="ZK68" i="1"/>
  <c r="ZK74" i="1"/>
  <c r="AD38" i="4"/>
  <c r="ZH68" i="1"/>
  <c r="ZH74" i="1"/>
  <c r="AE38" i="4"/>
  <c r="ZI68" i="1"/>
  <c r="ZI74" i="1"/>
  <c r="AF38" i="4"/>
  <c r="ZJ68" i="1"/>
  <c r="ZJ74" i="1"/>
  <c r="ZM68" i="1"/>
  <c r="ZM74" i="1"/>
  <c r="F154" i="4"/>
  <c r="AF307" i="6" s="1"/>
  <c r="BL108" i="1" a="1"/>
  <c r="BL108" i="1" s="1"/>
  <c r="BL88" i="1" a="1"/>
  <c r="BL88" i="1" s="1"/>
  <c r="BL90" i="1" s="1" a="1"/>
  <c r="BL90" i="1" s="1"/>
  <c r="BL92" i="1" s="1" a="1"/>
  <c r="BL92" i="1" s="1"/>
  <c r="BL94" i="1" s="1" a="1"/>
  <c r="BL94" i="1" s="1"/>
  <c r="BL96" i="1" s="1" a="1"/>
  <c r="BL96" i="1" s="1"/>
  <c r="BL98" i="1" s="1" a="1"/>
  <c r="BL98" i="1" s="1"/>
  <c r="BL100" i="1" s="1" a="1"/>
  <c r="BL100" i="1" s="1"/>
  <c r="BL102" i="1" s="1" a="1"/>
  <c r="BL102" i="1" s="1"/>
  <c r="BL104" i="1" s="1" a="1"/>
  <c r="BL104" i="1" s="1"/>
  <c r="SD86" i="1"/>
  <c r="SD85" i="1"/>
  <c r="SD87" i="1"/>
  <c r="SD88" i="1"/>
  <c r="SD89" i="1"/>
  <c r="SD90" i="1"/>
  <c r="SD91" i="1"/>
  <c r="SD92" i="1"/>
  <c r="SD93" i="1"/>
  <c r="SD94" i="1"/>
  <c r="SD95" i="1"/>
  <c r="SD96" i="1"/>
  <c r="SD97" i="1"/>
  <c r="SD98" i="1"/>
  <c r="SD99" i="1"/>
  <c r="SD100" i="1"/>
  <c r="SD101" i="1"/>
  <c r="SD102" i="1"/>
  <c r="SD103" i="1"/>
  <c r="SD104" i="1"/>
  <c r="SD105" i="1"/>
  <c r="SD106" i="1"/>
  <c r="SD107" i="1"/>
  <c r="SD108" i="1"/>
  <c r="SE12" i="1"/>
  <c r="SF6" i="1"/>
  <c r="AE35" i="4"/>
  <c r="AF35" i="4"/>
  <c r="AEI4" i="1"/>
  <c r="AEH4" i="1"/>
  <c r="AEJ4" i="1"/>
  <c r="MM55" i="1" a="1"/>
  <c r="MM55" i="1" s="1"/>
  <c r="MM56" i="1" s="1" a="1"/>
  <c r="MM56" i="1" s="1"/>
  <c r="MM53" i="1" a="1"/>
  <c r="MM53" i="1" s="1"/>
  <c r="MM54" i="1" s="1" a="1"/>
  <c r="MM54" i="1" s="1"/>
  <c r="MM51" i="1" a="1"/>
  <c r="MM51" i="1" s="1"/>
  <c r="MM52" i="1" s="1" a="1"/>
  <c r="MM52" i="1" s="1"/>
  <c r="AF312" i="7"/>
  <c r="AF313" i="7"/>
  <c r="AF310" i="7"/>
  <c r="AF309" i="7"/>
  <c r="AF315" i="7"/>
  <c r="AF314" i="7"/>
  <c r="AF311" i="7"/>
  <c r="MM17" i="1"/>
  <c r="MM18" i="1" s="1" a="1"/>
  <c r="MM18" i="1" s="1"/>
  <c r="AE40" i="4"/>
  <c r="Z304" i="7"/>
  <c r="Z307" i="7" s="1"/>
  <c r="AF40" i="4"/>
  <c r="Z304" i="6"/>
  <c r="Z304" i="4"/>
  <c r="AF308" i="7"/>
  <c r="AF316" i="7"/>
  <c r="AD40" i="4"/>
  <c r="Z304" i="8"/>
  <c r="Z307" i="8" s="1"/>
  <c r="I154" i="4"/>
  <c r="H154" i="4"/>
  <c r="G154" i="4"/>
  <c r="AL415" i="6"/>
  <c r="AZ415" i="6" s="1"/>
  <c r="AS415" i="6"/>
  <c r="AS416" i="6" s="1"/>
  <c r="AL413" i="6"/>
  <c r="AZ413" i="6" s="1"/>
  <c r="AS413" i="6"/>
  <c r="AS414" i="6" s="1"/>
  <c r="TN4" i="1" s="1"/>
  <c r="AK415" i="6"/>
  <c r="AY415" i="6" s="1"/>
  <c r="AR415" i="6"/>
  <c r="AR416" i="6" s="1"/>
  <c r="AK413" i="7"/>
  <c r="AY413" i="7" s="1"/>
  <c r="BF413" i="7" s="1"/>
  <c r="BM413" i="7" s="1"/>
  <c r="AR413" i="7"/>
  <c r="AR414" i="7" s="1"/>
  <c r="QN4" i="1" s="1"/>
  <c r="AF36" i="4"/>
  <c r="AE36" i="4"/>
  <c r="AD36" i="4"/>
  <c r="AM411" i="8"/>
  <c r="AE39" i="4"/>
  <c r="AN411" i="7"/>
  <c r="AD39" i="4"/>
  <c r="AN411" i="8"/>
  <c r="AF39" i="4"/>
  <c r="AN411" i="6"/>
  <c r="AN411" i="4"/>
  <c r="AK411" i="6"/>
  <c r="AL411" i="6"/>
  <c r="AM411" i="7"/>
  <c r="ZB14" i="1"/>
  <c r="ZB15" i="1" s="1" a="1"/>
  <c r="ZB15" i="1" s="1"/>
  <c r="ZB130" i="1"/>
  <c r="AL411" i="7"/>
  <c r="BA413" i="7"/>
  <c r="BO413" i="6"/>
  <c r="BK413" i="6"/>
  <c r="BC413" i="6"/>
  <c r="AM411" i="4"/>
  <c r="AM411" i="6"/>
  <c r="BB413" i="6"/>
  <c r="AE413" i="7"/>
  <c r="AS413" i="7" s="1"/>
  <c r="AS414" i="7" s="1"/>
  <c r="QO4" i="1" s="1"/>
  <c r="X415" i="7"/>
  <c r="AJ413" i="6"/>
  <c r="AX413" i="6" s="1"/>
  <c r="AX414" i="6" s="1"/>
  <c r="TS4" i="1" s="1"/>
  <c r="AY413" i="6"/>
  <c r="AK415" i="7"/>
  <c r="AK411" i="7"/>
  <c r="BE413" i="7"/>
  <c r="BD413" i="7"/>
  <c r="BB413" i="7"/>
  <c r="BC413" i="7"/>
  <c r="AK411" i="8"/>
  <c r="AL411" i="8"/>
  <c r="AJ413" i="8"/>
  <c r="AX413" i="8" s="1"/>
  <c r="AX414" i="8" s="1"/>
  <c r="NU4" i="1" s="1"/>
  <c r="AI413" i="8"/>
  <c r="AW413" i="8" s="1"/>
  <c r="AW414" i="8" s="1"/>
  <c r="NT4" i="1" s="1"/>
  <c r="AH413" i="8"/>
  <c r="AV413" i="8" s="1"/>
  <c r="AV414" i="8" s="1"/>
  <c r="NS4" i="1" s="1"/>
  <c r="AG413" i="8"/>
  <c r="AU413" i="8" s="1"/>
  <c r="AU414" i="8" s="1"/>
  <c r="NR4" i="1" s="1"/>
  <c r="AF413" i="8"/>
  <c r="AT413" i="8" s="1"/>
  <c r="AT414" i="8" s="1"/>
  <c r="NQ4" i="1" s="1"/>
  <c r="AD413" i="8"/>
  <c r="AR413" i="8" s="1"/>
  <c r="AR414" i="8" s="1"/>
  <c r="NO4" i="1" s="1"/>
  <c r="AD415" i="8"/>
  <c r="AR415" i="8" s="1"/>
  <c r="AR416" i="8" s="1"/>
  <c r="AE413" i="8"/>
  <c r="AS413" i="8" s="1"/>
  <c r="AS414" i="8" s="1"/>
  <c r="NP4" i="1" s="1"/>
  <c r="X415" i="8"/>
  <c r="AK411" i="4"/>
  <c r="AL411" i="4"/>
  <c r="ZA14" i="1"/>
  <c r="ZA15" i="1" s="1" a="1"/>
  <c r="ZA15" i="1" s="1"/>
  <c r="AAK130" i="1"/>
  <c r="D413" i="4"/>
  <c r="Q413" i="4" s="1"/>
  <c r="X413" i="4" s="1"/>
  <c r="AE413" i="4" s="1"/>
  <c r="B418" i="4"/>
  <c r="A419" i="4"/>
  <c r="A435" i="4"/>
  <c r="A499" i="4"/>
  <c r="F68" i="4"/>
  <c r="G68" i="4"/>
  <c r="ZD130" i="1"/>
  <c r="M171" i="8"/>
  <c r="M171" i="7"/>
  <c r="M171" i="6"/>
  <c r="M170" i="8"/>
  <c r="M170" i="7"/>
  <c r="M170" i="6"/>
  <c r="DZ130" i="1"/>
  <c r="G172" i="7"/>
  <c r="G171" i="7"/>
  <c r="G170" i="7"/>
  <c r="G172" i="6"/>
  <c r="G171" i="6"/>
  <c r="G170" i="6"/>
  <c r="G172" i="8"/>
  <c r="G171" i="8"/>
  <c r="G170" i="8"/>
  <c r="G78" i="3"/>
  <c r="G71" i="3"/>
  <c r="G69" i="3"/>
  <c r="G62" i="3"/>
  <c r="G59" i="3"/>
  <c r="I325" i="8"/>
  <c r="U325" i="8" s="1"/>
  <c r="AA325" i="8" s="1"/>
  <c r="AG325" i="8" s="1"/>
  <c r="I322" i="8"/>
  <c r="U322" i="8" s="1"/>
  <c r="AA322" i="8" s="1"/>
  <c r="AG322" i="8" s="1"/>
  <c r="M321" i="8"/>
  <c r="S321" i="8" s="1"/>
  <c r="Y321" i="8" s="1"/>
  <c r="AE321" i="8" s="1"/>
  <c r="L321" i="8"/>
  <c r="R321" i="8" s="1"/>
  <c r="X321" i="8" s="1"/>
  <c r="AD321" i="8" s="1"/>
  <c r="AJ321" i="8" s="1"/>
  <c r="AQ321" i="8" s="1"/>
  <c r="AW321" i="8" s="1"/>
  <c r="J321" i="8"/>
  <c r="P321" i="8" s="1"/>
  <c r="V321" i="8" s="1"/>
  <c r="AB321" i="8" s="1"/>
  <c r="AH321" i="8" s="1"/>
  <c r="I321" i="8"/>
  <c r="M320" i="8"/>
  <c r="S320" i="8" s="1"/>
  <c r="Y320" i="8" s="1"/>
  <c r="AE320" i="8" s="1"/>
  <c r="L320" i="8"/>
  <c r="R320" i="8" s="1"/>
  <c r="X320" i="8" s="1"/>
  <c r="AD320" i="8" s="1"/>
  <c r="AJ320" i="8" s="1"/>
  <c r="AQ320" i="8" s="1"/>
  <c r="AW320" i="8" s="1"/>
  <c r="J320" i="8"/>
  <c r="P320" i="8" s="1"/>
  <c r="V320" i="8" s="1"/>
  <c r="AB320" i="8" s="1"/>
  <c r="AH320" i="8" s="1"/>
  <c r="I320" i="8"/>
  <c r="M319" i="8"/>
  <c r="S319" i="8" s="1"/>
  <c r="Y319" i="8" s="1"/>
  <c r="AE319" i="8" s="1"/>
  <c r="L319" i="8"/>
  <c r="R319" i="8" s="1"/>
  <c r="X319" i="8" s="1"/>
  <c r="AD319" i="8" s="1"/>
  <c r="AJ319" i="8" s="1"/>
  <c r="AQ319" i="8" s="1"/>
  <c r="AW319" i="8" s="1"/>
  <c r="J319" i="8"/>
  <c r="P319" i="8" s="1"/>
  <c r="V319" i="8" s="1"/>
  <c r="AB319" i="8" s="1"/>
  <c r="AH319" i="8" s="1"/>
  <c r="I319" i="8"/>
  <c r="M318" i="8"/>
  <c r="S318" i="8" s="1"/>
  <c r="Y318" i="8" s="1"/>
  <c r="AE318" i="8" s="1"/>
  <c r="L318" i="8"/>
  <c r="R318" i="8" s="1"/>
  <c r="X318" i="8" s="1"/>
  <c r="AD318" i="8" s="1"/>
  <c r="AJ318" i="8" s="1"/>
  <c r="AQ318" i="8" s="1"/>
  <c r="AW318" i="8" s="1"/>
  <c r="J318" i="8"/>
  <c r="P318" i="8" s="1"/>
  <c r="V318" i="8" s="1"/>
  <c r="AB318" i="8" s="1"/>
  <c r="AH318" i="8" s="1"/>
  <c r="I318" i="8"/>
  <c r="I300" i="8"/>
  <c r="D300" i="8"/>
  <c r="AU294" i="8"/>
  <c r="AU295" i="8" s="1"/>
  <c r="AU296" i="8" s="1"/>
  <c r="AT294" i="8"/>
  <c r="AT295" i="8" s="1"/>
  <c r="AT296" i="8" s="1"/>
  <c r="AS294" i="8"/>
  <c r="AS295" i="8" s="1"/>
  <c r="AS296" i="8" s="1"/>
  <c r="AR294" i="8"/>
  <c r="AR295" i="8" s="1"/>
  <c r="AR296" i="8" s="1"/>
  <c r="AQ294" i="8"/>
  <c r="AQ295" i="8" s="1"/>
  <c r="AQ296" i="8" s="1"/>
  <c r="AP294" i="8"/>
  <c r="AP295" i="8" s="1"/>
  <c r="AP296" i="8" s="1"/>
  <c r="AO294" i="8"/>
  <c r="AO295" i="8" s="1"/>
  <c r="AO296" i="8" s="1"/>
  <c r="AN294" i="8"/>
  <c r="AN295" i="8" s="1"/>
  <c r="AN296" i="8" s="1"/>
  <c r="AM294" i="8"/>
  <c r="AM295" i="8" s="1"/>
  <c r="AM296" i="8" s="1"/>
  <c r="AL294" i="8"/>
  <c r="AL295" i="8" s="1"/>
  <c r="AL296" i="8" s="1"/>
  <c r="AK294" i="8"/>
  <c r="AK295" i="8" s="1"/>
  <c r="AK296" i="8" s="1"/>
  <c r="AJ294" i="8"/>
  <c r="AJ295" i="8" s="1"/>
  <c r="AJ296" i="8" s="1"/>
  <c r="AI294" i="8"/>
  <c r="AI295" i="8" s="1"/>
  <c r="AI296" i="8" s="1"/>
  <c r="AH294" i="8"/>
  <c r="AH295" i="8" s="1"/>
  <c r="AH296" i="8" s="1"/>
  <c r="AG294" i="8"/>
  <c r="AG295" i="8" s="1"/>
  <c r="AG296" i="8" s="1"/>
  <c r="AF294" i="8"/>
  <c r="AF295" i="8" s="1"/>
  <c r="AF296" i="8" s="1"/>
  <c r="AE294" i="8"/>
  <c r="AE295" i="8" s="1"/>
  <c r="AE296" i="8" s="1"/>
  <c r="AD294" i="8"/>
  <c r="AD295" i="8" s="1"/>
  <c r="AD296" i="8" s="1"/>
  <c r="AC294" i="8"/>
  <c r="AC295" i="8" s="1"/>
  <c r="AC296" i="8" s="1"/>
  <c r="AB294" i="8"/>
  <c r="AB295" i="8" s="1"/>
  <c r="AB296" i="8" s="1"/>
  <c r="AA294" i="8"/>
  <c r="AA295" i="8" s="1"/>
  <c r="AA296" i="8" s="1"/>
  <c r="Z294" i="8"/>
  <c r="Z295" i="8" s="1"/>
  <c r="Z296" i="8" s="1"/>
  <c r="Y294" i="8"/>
  <c r="Y295" i="8" s="1"/>
  <c r="Y296" i="8" s="1"/>
  <c r="X294" i="8"/>
  <c r="X295" i="8" s="1"/>
  <c r="X296" i="8" s="1"/>
  <c r="W294" i="8"/>
  <c r="W295" i="8" s="1"/>
  <c r="W296" i="8" s="1"/>
  <c r="V294" i="8"/>
  <c r="V295" i="8" s="1"/>
  <c r="V296" i="8" s="1"/>
  <c r="U294" i="8"/>
  <c r="U295" i="8" s="1"/>
  <c r="U296" i="8" s="1"/>
  <c r="T294" i="8"/>
  <c r="T295" i="8" s="1"/>
  <c r="T296" i="8" s="1"/>
  <c r="S294" i="8"/>
  <c r="S295" i="8" s="1"/>
  <c r="S296" i="8" s="1"/>
  <c r="R294" i="8"/>
  <c r="R295" i="8" s="1"/>
  <c r="R296" i="8" s="1"/>
  <c r="Q294" i="8"/>
  <c r="Q295" i="8" s="1"/>
  <c r="Q296" i="8" s="1"/>
  <c r="P294" i="8"/>
  <c r="P295" i="8" s="1"/>
  <c r="P296" i="8" s="1"/>
  <c r="O294" i="8"/>
  <c r="O295" i="8" s="1"/>
  <c r="O296" i="8" s="1"/>
  <c r="N294" i="8"/>
  <c r="N295" i="8" s="1"/>
  <c r="N296" i="8" s="1"/>
  <c r="M294" i="8"/>
  <c r="M295" i="8" s="1"/>
  <c r="M296" i="8" s="1"/>
  <c r="L294" i="8"/>
  <c r="L295" i="8" s="1"/>
  <c r="L296" i="8" s="1"/>
  <c r="K294" i="8"/>
  <c r="K295" i="8" s="1"/>
  <c r="K296" i="8" s="1"/>
  <c r="J294" i="8"/>
  <c r="J295" i="8" s="1"/>
  <c r="J296" i="8" s="1"/>
  <c r="I294" i="8"/>
  <c r="I295" i="8" s="1"/>
  <c r="I296" i="8" s="1"/>
  <c r="H294" i="8"/>
  <c r="H295" i="8" s="1"/>
  <c r="H296" i="8" s="1"/>
  <c r="G294" i="8"/>
  <c r="G295" i="8" s="1"/>
  <c r="G296" i="8" s="1"/>
  <c r="F294" i="8"/>
  <c r="F295" i="8" s="1"/>
  <c r="F296" i="8" s="1"/>
  <c r="E294" i="8"/>
  <c r="E295" i="8" s="1"/>
  <c r="E296" i="8" s="1"/>
  <c r="D294" i="8"/>
  <c r="D295" i="8" s="1"/>
  <c r="D296" i="8" s="1"/>
  <c r="C294" i="8"/>
  <c r="C295" i="8" s="1"/>
  <c r="C296" i="8" s="1"/>
  <c r="AU289" i="8"/>
  <c r="AU290" i="8" s="1"/>
  <c r="AU291" i="8" s="1"/>
  <c r="AT289" i="8"/>
  <c r="AT290" i="8" s="1"/>
  <c r="AT291" i="8" s="1"/>
  <c r="AS289" i="8"/>
  <c r="AS290" i="8" s="1"/>
  <c r="AS291" i="8" s="1"/>
  <c r="AR289" i="8"/>
  <c r="AR290" i="8" s="1"/>
  <c r="AR291" i="8" s="1"/>
  <c r="AQ289" i="8"/>
  <c r="AQ290" i="8" s="1"/>
  <c r="AQ291" i="8" s="1"/>
  <c r="AP289" i="8"/>
  <c r="AP290" i="8" s="1"/>
  <c r="AP291" i="8" s="1"/>
  <c r="AO289" i="8"/>
  <c r="AO290" i="8" s="1"/>
  <c r="AO291" i="8" s="1"/>
  <c r="AN289" i="8"/>
  <c r="AN290" i="8" s="1"/>
  <c r="AN291" i="8" s="1"/>
  <c r="AM289" i="8"/>
  <c r="AM290" i="8" s="1"/>
  <c r="AM291" i="8" s="1"/>
  <c r="AL289" i="8"/>
  <c r="AL290" i="8" s="1"/>
  <c r="AL291" i="8" s="1"/>
  <c r="AK289" i="8"/>
  <c r="AK290" i="8" s="1"/>
  <c r="AK291" i="8" s="1"/>
  <c r="AJ289" i="8"/>
  <c r="AJ290" i="8" s="1"/>
  <c r="AJ291" i="8" s="1"/>
  <c r="AI289" i="8"/>
  <c r="AI290" i="8" s="1"/>
  <c r="AI291" i="8" s="1"/>
  <c r="AH289" i="8"/>
  <c r="AH290" i="8" s="1"/>
  <c r="AH291" i="8" s="1"/>
  <c r="AG289" i="8"/>
  <c r="AG290" i="8" s="1"/>
  <c r="AG291" i="8" s="1"/>
  <c r="AF289" i="8"/>
  <c r="AF290" i="8" s="1"/>
  <c r="AF291" i="8" s="1"/>
  <c r="AE289" i="8"/>
  <c r="AE290" i="8" s="1"/>
  <c r="AE291" i="8" s="1"/>
  <c r="AD289" i="8"/>
  <c r="AD290" i="8" s="1"/>
  <c r="AD291" i="8" s="1"/>
  <c r="AC289" i="8"/>
  <c r="AC290" i="8" s="1"/>
  <c r="AC291" i="8" s="1"/>
  <c r="AB289" i="8"/>
  <c r="AB290" i="8" s="1"/>
  <c r="AB291" i="8" s="1"/>
  <c r="AA289" i="8"/>
  <c r="AA290" i="8" s="1"/>
  <c r="AA291" i="8" s="1"/>
  <c r="Z289" i="8"/>
  <c r="Z290" i="8" s="1"/>
  <c r="Z291" i="8" s="1"/>
  <c r="Y289" i="8"/>
  <c r="Y290" i="8" s="1"/>
  <c r="Y291" i="8" s="1"/>
  <c r="X289" i="8"/>
  <c r="X290" i="8" s="1"/>
  <c r="X291" i="8" s="1"/>
  <c r="W289" i="8"/>
  <c r="W290" i="8" s="1"/>
  <c r="W291" i="8" s="1"/>
  <c r="V289" i="8"/>
  <c r="V290" i="8" s="1"/>
  <c r="V291" i="8" s="1"/>
  <c r="U289" i="8"/>
  <c r="U290" i="8" s="1"/>
  <c r="U291" i="8" s="1"/>
  <c r="T289" i="8"/>
  <c r="T290" i="8" s="1"/>
  <c r="T291" i="8" s="1"/>
  <c r="S289" i="8"/>
  <c r="S290" i="8" s="1"/>
  <c r="S291" i="8" s="1"/>
  <c r="R289" i="8"/>
  <c r="R290" i="8" s="1"/>
  <c r="R291" i="8" s="1"/>
  <c r="Q289" i="8"/>
  <c r="Q290" i="8" s="1"/>
  <c r="Q291" i="8" s="1"/>
  <c r="P289" i="8"/>
  <c r="P290" i="8" s="1"/>
  <c r="P291" i="8" s="1"/>
  <c r="O289" i="8"/>
  <c r="O290" i="8" s="1"/>
  <c r="O291" i="8" s="1"/>
  <c r="N289" i="8"/>
  <c r="N290" i="8" s="1"/>
  <c r="N291" i="8" s="1"/>
  <c r="M289" i="8"/>
  <c r="M290" i="8" s="1"/>
  <c r="M291" i="8" s="1"/>
  <c r="L289" i="8"/>
  <c r="L290" i="8" s="1"/>
  <c r="L291" i="8" s="1"/>
  <c r="K289" i="8"/>
  <c r="K290" i="8" s="1"/>
  <c r="K291" i="8" s="1"/>
  <c r="J289" i="8"/>
  <c r="J290" i="8" s="1"/>
  <c r="J291" i="8" s="1"/>
  <c r="I289" i="8"/>
  <c r="I290" i="8" s="1"/>
  <c r="I291" i="8" s="1"/>
  <c r="H289" i="8"/>
  <c r="H290" i="8" s="1"/>
  <c r="H291" i="8" s="1"/>
  <c r="G289" i="8"/>
  <c r="G290" i="8" s="1"/>
  <c r="G291" i="8" s="1"/>
  <c r="F289" i="8"/>
  <c r="F290" i="8" s="1"/>
  <c r="F291" i="8" s="1"/>
  <c r="E289" i="8"/>
  <c r="E290" i="8" s="1"/>
  <c r="E291" i="8" s="1"/>
  <c r="D289" i="8"/>
  <c r="D290" i="8" s="1"/>
  <c r="D291" i="8" s="1"/>
  <c r="C289" i="8"/>
  <c r="C290" i="8" s="1"/>
  <c r="C291" i="8" s="1"/>
  <c r="AU284" i="8"/>
  <c r="AU285" i="8" s="1"/>
  <c r="AU286" i="8" s="1"/>
  <c r="AT284" i="8"/>
  <c r="AT285" i="8" s="1"/>
  <c r="AT286" i="8" s="1"/>
  <c r="AS284" i="8"/>
  <c r="AS285" i="8" s="1"/>
  <c r="AS286" i="8" s="1"/>
  <c r="AR284" i="8"/>
  <c r="AR285" i="8" s="1"/>
  <c r="AR286" i="8" s="1"/>
  <c r="AQ284" i="8"/>
  <c r="AQ285" i="8" s="1"/>
  <c r="AQ286" i="8" s="1"/>
  <c r="AP284" i="8"/>
  <c r="AP285" i="8" s="1"/>
  <c r="AP286" i="8" s="1"/>
  <c r="AO284" i="8"/>
  <c r="AO285" i="8" s="1"/>
  <c r="AO286" i="8" s="1"/>
  <c r="AN284" i="8"/>
  <c r="AN285" i="8" s="1"/>
  <c r="AN286" i="8" s="1"/>
  <c r="AM284" i="8"/>
  <c r="AM285" i="8" s="1"/>
  <c r="AM286" i="8" s="1"/>
  <c r="AL284" i="8"/>
  <c r="AL285" i="8" s="1"/>
  <c r="AL286" i="8" s="1"/>
  <c r="AK284" i="8"/>
  <c r="AK285" i="8" s="1"/>
  <c r="AK286" i="8" s="1"/>
  <c r="AJ284" i="8"/>
  <c r="AJ285" i="8" s="1"/>
  <c r="AJ286" i="8" s="1"/>
  <c r="AI284" i="8"/>
  <c r="AI285" i="8" s="1"/>
  <c r="AI286" i="8" s="1"/>
  <c r="AH284" i="8"/>
  <c r="AH285" i="8" s="1"/>
  <c r="AH286" i="8" s="1"/>
  <c r="AG284" i="8"/>
  <c r="AG285" i="8" s="1"/>
  <c r="AG286" i="8" s="1"/>
  <c r="AF284" i="8"/>
  <c r="AF285" i="8" s="1"/>
  <c r="AF286" i="8" s="1"/>
  <c r="AE284" i="8"/>
  <c r="AE285" i="8" s="1"/>
  <c r="AE286" i="8" s="1"/>
  <c r="AD284" i="8"/>
  <c r="AD285" i="8" s="1"/>
  <c r="AD286" i="8" s="1"/>
  <c r="AC284" i="8"/>
  <c r="AC285" i="8" s="1"/>
  <c r="AC286" i="8" s="1"/>
  <c r="AB284" i="8"/>
  <c r="AB285" i="8" s="1"/>
  <c r="AB286" i="8" s="1"/>
  <c r="AA284" i="8"/>
  <c r="AA285" i="8" s="1"/>
  <c r="AA286" i="8" s="1"/>
  <c r="Z284" i="8"/>
  <c r="Z285" i="8" s="1"/>
  <c r="Z286" i="8" s="1"/>
  <c r="Y284" i="8"/>
  <c r="Y285" i="8" s="1"/>
  <c r="Y286" i="8" s="1"/>
  <c r="X284" i="8"/>
  <c r="X285" i="8" s="1"/>
  <c r="X286" i="8" s="1"/>
  <c r="W284" i="8"/>
  <c r="W285" i="8" s="1"/>
  <c r="W286" i="8" s="1"/>
  <c r="V284" i="8"/>
  <c r="V285" i="8" s="1"/>
  <c r="V286" i="8" s="1"/>
  <c r="U284" i="8"/>
  <c r="U285" i="8" s="1"/>
  <c r="U286" i="8" s="1"/>
  <c r="T284" i="8"/>
  <c r="T285" i="8" s="1"/>
  <c r="T286" i="8" s="1"/>
  <c r="S284" i="8"/>
  <c r="S285" i="8" s="1"/>
  <c r="S286" i="8" s="1"/>
  <c r="R284" i="8"/>
  <c r="R285" i="8" s="1"/>
  <c r="R286" i="8" s="1"/>
  <c r="Q284" i="8"/>
  <c r="Q285" i="8" s="1"/>
  <c r="Q286" i="8" s="1"/>
  <c r="P284" i="8"/>
  <c r="P285" i="8" s="1"/>
  <c r="P286" i="8" s="1"/>
  <c r="O284" i="8"/>
  <c r="O285" i="8" s="1"/>
  <c r="O286" i="8" s="1"/>
  <c r="N284" i="8"/>
  <c r="N285" i="8" s="1"/>
  <c r="N286" i="8" s="1"/>
  <c r="M284" i="8"/>
  <c r="M285" i="8" s="1"/>
  <c r="M286" i="8" s="1"/>
  <c r="L284" i="8"/>
  <c r="L285" i="8" s="1"/>
  <c r="L286" i="8" s="1"/>
  <c r="K284" i="8"/>
  <c r="K285" i="8" s="1"/>
  <c r="K286" i="8" s="1"/>
  <c r="J284" i="8"/>
  <c r="J285" i="8" s="1"/>
  <c r="J286" i="8" s="1"/>
  <c r="I284" i="8"/>
  <c r="I285" i="8" s="1"/>
  <c r="I286" i="8" s="1"/>
  <c r="H284" i="8"/>
  <c r="H285" i="8" s="1"/>
  <c r="H286" i="8" s="1"/>
  <c r="G284" i="8"/>
  <c r="G285" i="8" s="1"/>
  <c r="G286" i="8" s="1"/>
  <c r="F284" i="8"/>
  <c r="F285" i="8" s="1"/>
  <c r="F286" i="8" s="1"/>
  <c r="E284" i="8"/>
  <c r="E285" i="8" s="1"/>
  <c r="E286" i="8" s="1"/>
  <c r="D284" i="8"/>
  <c r="D285" i="8" s="1"/>
  <c r="D286" i="8" s="1"/>
  <c r="C284" i="8"/>
  <c r="C285" i="8" s="1"/>
  <c r="C286" i="8" s="1"/>
  <c r="AU279" i="8"/>
  <c r="AU280" i="8" s="1"/>
  <c r="AU281" i="8" s="1"/>
  <c r="AT279" i="8"/>
  <c r="AT280" i="8" s="1"/>
  <c r="AT281" i="8" s="1"/>
  <c r="AS279" i="8"/>
  <c r="AS280" i="8" s="1"/>
  <c r="AS281" i="8" s="1"/>
  <c r="AR279" i="8"/>
  <c r="AR280" i="8" s="1"/>
  <c r="AR281" i="8" s="1"/>
  <c r="AQ279" i="8"/>
  <c r="AQ280" i="8" s="1"/>
  <c r="AQ281" i="8" s="1"/>
  <c r="AP279" i="8"/>
  <c r="AP280" i="8" s="1"/>
  <c r="AP281" i="8" s="1"/>
  <c r="AO279" i="8"/>
  <c r="AO280" i="8" s="1"/>
  <c r="AO281" i="8" s="1"/>
  <c r="AN279" i="8"/>
  <c r="AN280" i="8" s="1"/>
  <c r="AN281" i="8" s="1"/>
  <c r="AM279" i="8"/>
  <c r="AM280" i="8" s="1"/>
  <c r="AM281" i="8" s="1"/>
  <c r="AL279" i="8"/>
  <c r="AL280" i="8" s="1"/>
  <c r="AL281" i="8" s="1"/>
  <c r="AK279" i="8"/>
  <c r="AK280" i="8" s="1"/>
  <c r="AK281" i="8" s="1"/>
  <c r="AJ279" i="8"/>
  <c r="AJ280" i="8" s="1"/>
  <c r="AJ281" i="8" s="1"/>
  <c r="AI279" i="8"/>
  <c r="AI280" i="8" s="1"/>
  <c r="AI281" i="8" s="1"/>
  <c r="AH279" i="8"/>
  <c r="AH280" i="8" s="1"/>
  <c r="AH281" i="8" s="1"/>
  <c r="AG279" i="8"/>
  <c r="AG280" i="8" s="1"/>
  <c r="AG281" i="8" s="1"/>
  <c r="AF279" i="8"/>
  <c r="AF280" i="8" s="1"/>
  <c r="AF281" i="8" s="1"/>
  <c r="AE279" i="8"/>
  <c r="AE280" i="8" s="1"/>
  <c r="AE281" i="8" s="1"/>
  <c r="AD279" i="8"/>
  <c r="AD280" i="8" s="1"/>
  <c r="AD281" i="8" s="1"/>
  <c r="AC279" i="8"/>
  <c r="AC280" i="8" s="1"/>
  <c r="AC281" i="8" s="1"/>
  <c r="AB279" i="8"/>
  <c r="AB280" i="8" s="1"/>
  <c r="AB281" i="8" s="1"/>
  <c r="AA279" i="8"/>
  <c r="AA280" i="8" s="1"/>
  <c r="AA281" i="8" s="1"/>
  <c r="Z279" i="8"/>
  <c r="Z280" i="8" s="1"/>
  <c r="Z281" i="8" s="1"/>
  <c r="Y279" i="8"/>
  <c r="Y280" i="8" s="1"/>
  <c r="Y281" i="8" s="1"/>
  <c r="X279" i="8"/>
  <c r="X280" i="8" s="1"/>
  <c r="X281" i="8" s="1"/>
  <c r="W279" i="8"/>
  <c r="W280" i="8" s="1"/>
  <c r="W281" i="8" s="1"/>
  <c r="V279" i="8"/>
  <c r="V280" i="8" s="1"/>
  <c r="V281" i="8" s="1"/>
  <c r="U279" i="8"/>
  <c r="U280" i="8" s="1"/>
  <c r="U281" i="8" s="1"/>
  <c r="T279" i="8"/>
  <c r="T280" i="8" s="1"/>
  <c r="T281" i="8" s="1"/>
  <c r="S279" i="8"/>
  <c r="S280" i="8" s="1"/>
  <c r="S281" i="8" s="1"/>
  <c r="R279" i="8"/>
  <c r="R280" i="8" s="1"/>
  <c r="R281" i="8" s="1"/>
  <c r="Q279" i="8"/>
  <c r="Q280" i="8" s="1"/>
  <c r="Q281" i="8" s="1"/>
  <c r="P279" i="8"/>
  <c r="P280" i="8" s="1"/>
  <c r="P281" i="8" s="1"/>
  <c r="O279" i="8"/>
  <c r="O280" i="8" s="1"/>
  <c r="O281" i="8" s="1"/>
  <c r="N279" i="8"/>
  <c r="N280" i="8" s="1"/>
  <c r="N281" i="8" s="1"/>
  <c r="M279" i="8"/>
  <c r="M280" i="8" s="1"/>
  <c r="M281" i="8" s="1"/>
  <c r="L279" i="8"/>
  <c r="L280" i="8" s="1"/>
  <c r="L281" i="8" s="1"/>
  <c r="K279" i="8"/>
  <c r="K280" i="8" s="1"/>
  <c r="K281" i="8" s="1"/>
  <c r="J279" i="8"/>
  <c r="J280" i="8" s="1"/>
  <c r="J281" i="8" s="1"/>
  <c r="I279" i="8"/>
  <c r="I280" i="8" s="1"/>
  <c r="I281" i="8" s="1"/>
  <c r="H279" i="8"/>
  <c r="H280" i="8" s="1"/>
  <c r="H281" i="8" s="1"/>
  <c r="G279" i="8"/>
  <c r="G280" i="8" s="1"/>
  <c r="G281" i="8" s="1"/>
  <c r="F279" i="8"/>
  <c r="F280" i="8" s="1"/>
  <c r="F281" i="8" s="1"/>
  <c r="E279" i="8"/>
  <c r="E280" i="8" s="1"/>
  <c r="E281" i="8" s="1"/>
  <c r="D279" i="8"/>
  <c r="D280" i="8" s="1"/>
  <c r="D281" i="8" s="1"/>
  <c r="C279" i="8"/>
  <c r="C280" i="8" s="1"/>
  <c r="C281" i="8" s="1"/>
  <c r="AU274" i="8"/>
  <c r="AU275" i="8" s="1"/>
  <c r="AU276" i="8" s="1"/>
  <c r="AT274" i="8"/>
  <c r="AT275" i="8" s="1"/>
  <c r="AT276" i="8" s="1"/>
  <c r="AS274" i="8"/>
  <c r="AS275" i="8" s="1"/>
  <c r="AS276" i="8" s="1"/>
  <c r="AR274" i="8"/>
  <c r="AR275" i="8" s="1"/>
  <c r="AR276" i="8" s="1"/>
  <c r="AQ274" i="8"/>
  <c r="AQ275" i="8" s="1"/>
  <c r="AQ276" i="8" s="1"/>
  <c r="AP274" i="8"/>
  <c r="AP275" i="8" s="1"/>
  <c r="AP276" i="8" s="1"/>
  <c r="AO274" i="8"/>
  <c r="AO275" i="8" s="1"/>
  <c r="AO276" i="8" s="1"/>
  <c r="AN274" i="8"/>
  <c r="AN275" i="8" s="1"/>
  <c r="AN276" i="8" s="1"/>
  <c r="AM274" i="8"/>
  <c r="AM275" i="8" s="1"/>
  <c r="AM276" i="8" s="1"/>
  <c r="AL274" i="8"/>
  <c r="AL275" i="8" s="1"/>
  <c r="AL276" i="8" s="1"/>
  <c r="AK274" i="8"/>
  <c r="AK275" i="8" s="1"/>
  <c r="AK276" i="8" s="1"/>
  <c r="AJ274" i="8"/>
  <c r="AJ275" i="8" s="1"/>
  <c r="AJ276" i="8" s="1"/>
  <c r="AI274" i="8"/>
  <c r="AI275" i="8" s="1"/>
  <c r="AI276" i="8" s="1"/>
  <c r="AH274" i="8"/>
  <c r="AH275" i="8" s="1"/>
  <c r="AH276" i="8" s="1"/>
  <c r="AG274" i="8"/>
  <c r="AG275" i="8" s="1"/>
  <c r="AG276" i="8" s="1"/>
  <c r="AF274" i="8"/>
  <c r="AF275" i="8" s="1"/>
  <c r="AF276" i="8" s="1"/>
  <c r="AE274" i="8"/>
  <c r="AE275" i="8" s="1"/>
  <c r="AE276" i="8" s="1"/>
  <c r="AD274" i="8"/>
  <c r="AD275" i="8" s="1"/>
  <c r="AD276" i="8" s="1"/>
  <c r="AC274" i="8"/>
  <c r="AC275" i="8" s="1"/>
  <c r="AC276" i="8" s="1"/>
  <c r="AB274" i="8"/>
  <c r="AB275" i="8" s="1"/>
  <c r="AB276" i="8" s="1"/>
  <c r="AA274" i="8"/>
  <c r="AA275" i="8" s="1"/>
  <c r="AA276" i="8" s="1"/>
  <c r="Z274" i="8"/>
  <c r="Z275" i="8" s="1"/>
  <c r="Z276" i="8" s="1"/>
  <c r="Y274" i="8"/>
  <c r="Y275" i="8" s="1"/>
  <c r="Y276" i="8" s="1"/>
  <c r="X274" i="8"/>
  <c r="X275" i="8" s="1"/>
  <c r="X276" i="8" s="1"/>
  <c r="W274" i="8"/>
  <c r="W275" i="8" s="1"/>
  <c r="W276" i="8" s="1"/>
  <c r="V274" i="8"/>
  <c r="V275" i="8" s="1"/>
  <c r="V276" i="8" s="1"/>
  <c r="U274" i="8"/>
  <c r="U275" i="8" s="1"/>
  <c r="U276" i="8" s="1"/>
  <c r="T274" i="8"/>
  <c r="T275" i="8" s="1"/>
  <c r="T276" i="8" s="1"/>
  <c r="S274" i="8"/>
  <c r="S275" i="8" s="1"/>
  <c r="S276" i="8" s="1"/>
  <c r="R274" i="8"/>
  <c r="R275" i="8" s="1"/>
  <c r="R276" i="8" s="1"/>
  <c r="Q274" i="8"/>
  <c r="Q275" i="8" s="1"/>
  <c r="Q276" i="8" s="1"/>
  <c r="P274" i="8"/>
  <c r="P275" i="8" s="1"/>
  <c r="P276" i="8" s="1"/>
  <c r="O274" i="8"/>
  <c r="O275" i="8" s="1"/>
  <c r="O276" i="8" s="1"/>
  <c r="N274" i="8"/>
  <c r="N275" i="8" s="1"/>
  <c r="N276" i="8" s="1"/>
  <c r="M274" i="8"/>
  <c r="M275" i="8" s="1"/>
  <c r="M276" i="8" s="1"/>
  <c r="L274" i="8"/>
  <c r="L275" i="8" s="1"/>
  <c r="L276" i="8" s="1"/>
  <c r="K274" i="8"/>
  <c r="K275" i="8" s="1"/>
  <c r="K276" i="8" s="1"/>
  <c r="J274" i="8"/>
  <c r="J275" i="8" s="1"/>
  <c r="J276" i="8" s="1"/>
  <c r="I274" i="8"/>
  <c r="I275" i="8" s="1"/>
  <c r="I276" i="8" s="1"/>
  <c r="H274" i="8"/>
  <c r="H275" i="8" s="1"/>
  <c r="H276" i="8" s="1"/>
  <c r="G274" i="8"/>
  <c r="G275" i="8" s="1"/>
  <c r="G276" i="8" s="1"/>
  <c r="F274" i="8"/>
  <c r="F275" i="8" s="1"/>
  <c r="F276" i="8" s="1"/>
  <c r="E274" i="8"/>
  <c r="E275" i="8" s="1"/>
  <c r="E276" i="8" s="1"/>
  <c r="D274" i="8"/>
  <c r="D275" i="8" s="1"/>
  <c r="D276" i="8" s="1"/>
  <c r="C274" i="8"/>
  <c r="C275" i="8" s="1"/>
  <c r="C276" i="8" s="1"/>
  <c r="AU269" i="8"/>
  <c r="AU270" i="8" s="1"/>
  <c r="AU271" i="8" s="1"/>
  <c r="AT269" i="8"/>
  <c r="AT270" i="8" s="1"/>
  <c r="AT271" i="8" s="1"/>
  <c r="AS269" i="8"/>
  <c r="AS270" i="8" s="1"/>
  <c r="AS271" i="8" s="1"/>
  <c r="AR269" i="8"/>
  <c r="AR270" i="8" s="1"/>
  <c r="AR271" i="8" s="1"/>
  <c r="AQ269" i="8"/>
  <c r="AQ270" i="8" s="1"/>
  <c r="AQ271" i="8" s="1"/>
  <c r="AP269" i="8"/>
  <c r="AP270" i="8" s="1"/>
  <c r="AP271" i="8" s="1"/>
  <c r="AO269" i="8"/>
  <c r="AO270" i="8" s="1"/>
  <c r="AO271" i="8" s="1"/>
  <c r="AN269" i="8"/>
  <c r="AN270" i="8" s="1"/>
  <c r="AN271" i="8" s="1"/>
  <c r="AM269" i="8"/>
  <c r="AM270" i="8" s="1"/>
  <c r="AM271" i="8" s="1"/>
  <c r="AL269" i="8"/>
  <c r="AL270" i="8" s="1"/>
  <c r="AL271" i="8" s="1"/>
  <c r="AK269" i="8"/>
  <c r="AK270" i="8" s="1"/>
  <c r="AK271" i="8" s="1"/>
  <c r="AJ269" i="8"/>
  <c r="AJ270" i="8" s="1"/>
  <c r="AJ271" i="8" s="1"/>
  <c r="AI269" i="8"/>
  <c r="AI270" i="8" s="1"/>
  <c r="AI271" i="8" s="1"/>
  <c r="AH269" i="8"/>
  <c r="AH270" i="8" s="1"/>
  <c r="AH271" i="8" s="1"/>
  <c r="AG269" i="8"/>
  <c r="AG270" i="8" s="1"/>
  <c r="AG271" i="8" s="1"/>
  <c r="AF269" i="8"/>
  <c r="AF270" i="8" s="1"/>
  <c r="AF271" i="8" s="1"/>
  <c r="AE269" i="8"/>
  <c r="AE270" i="8" s="1"/>
  <c r="AE271" i="8" s="1"/>
  <c r="AD269" i="8"/>
  <c r="AD270" i="8" s="1"/>
  <c r="AD271" i="8" s="1"/>
  <c r="AC269" i="8"/>
  <c r="AC270" i="8" s="1"/>
  <c r="AC271" i="8" s="1"/>
  <c r="AB269" i="8"/>
  <c r="AB270" i="8" s="1"/>
  <c r="AB271" i="8" s="1"/>
  <c r="AA269" i="8"/>
  <c r="AA270" i="8" s="1"/>
  <c r="AA271" i="8" s="1"/>
  <c r="Z269" i="8"/>
  <c r="Z270" i="8" s="1"/>
  <c r="Z271" i="8" s="1"/>
  <c r="Y269" i="8"/>
  <c r="Y270" i="8" s="1"/>
  <c r="Y271" i="8" s="1"/>
  <c r="X269" i="8"/>
  <c r="X270" i="8" s="1"/>
  <c r="X271" i="8" s="1"/>
  <c r="W269" i="8"/>
  <c r="W270" i="8" s="1"/>
  <c r="W271" i="8" s="1"/>
  <c r="V269" i="8"/>
  <c r="V270" i="8" s="1"/>
  <c r="V271" i="8" s="1"/>
  <c r="U269" i="8"/>
  <c r="U270" i="8" s="1"/>
  <c r="U271" i="8" s="1"/>
  <c r="T269" i="8"/>
  <c r="T270" i="8" s="1"/>
  <c r="T271" i="8" s="1"/>
  <c r="S269" i="8"/>
  <c r="S270" i="8" s="1"/>
  <c r="S271" i="8" s="1"/>
  <c r="R269" i="8"/>
  <c r="R270" i="8" s="1"/>
  <c r="R271" i="8" s="1"/>
  <c r="Q269" i="8"/>
  <c r="Q270" i="8" s="1"/>
  <c r="Q271" i="8" s="1"/>
  <c r="P269" i="8"/>
  <c r="P270" i="8" s="1"/>
  <c r="P271" i="8" s="1"/>
  <c r="O269" i="8"/>
  <c r="O270" i="8" s="1"/>
  <c r="O271" i="8" s="1"/>
  <c r="N269" i="8"/>
  <c r="N270" i="8" s="1"/>
  <c r="N271" i="8" s="1"/>
  <c r="M269" i="8"/>
  <c r="M270" i="8" s="1"/>
  <c r="M271" i="8" s="1"/>
  <c r="L269" i="8"/>
  <c r="L270" i="8" s="1"/>
  <c r="L271" i="8" s="1"/>
  <c r="K269" i="8"/>
  <c r="K270" i="8" s="1"/>
  <c r="K271" i="8" s="1"/>
  <c r="J269" i="8"/>
  <c r="J270" i="8" s="1"/>
  <c r="J271" i="8" s="1"/>
  <c r="I269" i="8"/>
  <c r="I270" i="8" s="1"/>
  <c r="I271" i="8" s="1"/>
  <c r="H269" i="8"/>
  <c r="H270" i="8" s="1"/>
  <c r="H271" i="8" s="1"/>
  <c r="G269" i="8"/>
  <c r="G270" i="8" s="1"/>
  <c r="G271" i="8" s="1"/>
  <c r="F269" i="8"/>
  <c r="F270" i="8" s="1"/>
  <c r="F271" i="8" s="1"/>
  <c r="E269" i="8"/>
  <c r="E270" i="8" s="1"/>
  <c r="E271" i="8" s="1"/>
  <c r="D269" i="8"/>
  <c r="D270" i="8" s="1"/>
  <c r="D271" i="8" s="1"/>
  <c r="C269" i="8"/>
  <c r="C270" i="8" s="1"/>
  <c r="C271" i="8" s="1"/>
  <c r="AU264" i="8"/>
  <c r="AU265" i="8" s="1"/>
  <c r="AU266" i="8" s="1"/>
  <c r="AT264" i="8"/>
  <c r="AT265" i="8" s="1"/>
  <c r="AT266" i="8" s="1"/>
  <c r="AS264" i="8"/>
  <c r="AS265" i="8" s="1"/>
  <c r="AS266" i="8" s="1"/>
  <c r="AR264" i="8"/>
  <c r="AR265" i="8" s="1"/>
  <c r="AR266" i="8" s="1"/>
  <c r="AQ264" i="8"/>
  <c r="AQ265" i="8" s="1"/>
  <c r="AQ266" i="8" s="1"/>
  <c r="AP264" i="8"/>
  <c r="AP265" i="8" s="1"/>
  <c r="AP266" i="8" s="1"/>
  <c r="AO264" i="8"/>
  <c r="AO265" i="8" s="1"/>
  <c r="AO266" i="8" s="1"/>
  <c r="AN264" i="8"/>
  <c r="AN265" i="8" s="1"/>
  <c r="AN266" i="8" s="1"/>
  <c r="AM264" i="8"/>
  <c r="AM265" i="8" s="1"/>
  <c r="AM266" i="8" s="1"/>
  <c r="AL264" i="8"/>
  <c r="AL265" i="8" s="1"/>
  <c r="AL266" i="8" s="1"/>
  <c r="AK264" i="8"/>
  <c r="AK265" i="8" s="1"/>
  <c r="AK266" i="8" s="1"/>
  <c r="AJ264" i="8"/>
  <c r="AJ265" i="8" s="1"/>
  <c r="AJ266" i="8" s="1"/>
  <c r="AI264" i="8"/>
  <c r="AI265" i="8" s="1"/>
  <c r="AI266" i="8" s="1"/>
  <c r="AH264" i="8"/>
  <c r="AH265" i="8" s="1"/>
  <c r="AH266" i="8" s="1"/>
  <c r="AG264" i="8"/>
  <c r="AG265" i="8" s="1"/>
  <c r="AG266" i="8" s="1"/>
  <c r="AF264" i="8"/>
  <c r="AF265" i="8" s="1"/>
  <c r="AF266" i="8" s="1"/>
  <c r="AE264" i="8"/>
  <c r="AE265" i="8" s="1"/>
  <c r="AE266" i="8" s="1"/>
  <c r="AD264" i="8"/>
  <c r="AD265" i="8" s="1"/>
  <c r="AD266" i="8" s="1"/>
  <c r="AC264" i="8"/>
  <c r="AC265" i="8" s="1"/>
  <c r="AC266" i="8" s="1"/>
  <c r="AB264" i="8"/>
  <c r="AB265" i="8" s="1"/>
  <c r="AB266" i="8" s="1"/>
  <c r="AA264" i="8"/>
  <c r="AA265" i="8" s="1"/>
  <c r="AA266" i="8" s="1"/>
  <c r="Z264" i="8"/>
  <c r="Z265" i="8" s="1"/>
  <c r="Z266" i="8" s="1"/>
  <c r="Y264" i="8"/>
  <c r="Y265" i="8" s="1"/>
  <c r="Y266" i="8" s="1"/>
  <c r="X264" i="8"/>
  <c r="X265" i="8" s="1"/>
  <c r="X266" i="8" s="1"/>
  <c r="W264" i="8"/>
  <c r="W265" i="8" s="1"/>
  <c r="W266" i="8" s="1"/>
  <c r="V264" i="8"/>
  <c r="V265" i="8" s="1"/>
  <c r="V266" i="8" s="1"/>
  <c r="U264" i="8"/>
  <c r="U265" i="8" s="1"/>
  <c r="U266" i="8" s="1"/>
  <c r="T264" i="8"/>
  <c r="T265" i="8" s="1"/>
  <c r="T266" i="8" s="1"/>
  <c r="S264" i="8"/>
  <c r="S265" i="8" s="1"/>
  <c r="S266" i="8" s="1"/>
  <c r="R264" i="8"/>
  <c r="R265" i="8" s="1"/>
  <c r="R266" i="8" s="1"/>
  <c r="Q264" i="8"/>
  <c r="Q265" i="8" s="1"/>
  <c r="Q266" i="8" s="1"/>
  <c r="P264" i="8"/>
  <c r="P265" i="8" s="1"/>
  <c r="P266" i="8" s="1"/>
  <c r="O264" i="8"/>
  <c r="O265" i="8" s="1"/>
  <c r="O266" i="8" s="1"/>
  <c r="N264" i="8"/>
  <c r="N265" i="8" s="1"/>
  <c r="N266" i="8" s="1"/>
  <c r="M264" i="8"/>
  <c r="M265" i="8" s="1"/>
  <c r="M266" i="8" s="1"/>
  <c r="L264" i="8"/>
  <c r="L265" i="8" s="1"/>
  <c r="L266" i="8" s="1"/>
  <c r="K264" i="8"/>
  <c r="K265" i="8" s="1"/>
  <c r="K266" i="8" s="1"/>
  <c r="J264" i="8"/>
  <c r="J265" i="8" s="1"/>
  <c r="J266" i="8" s="1"/>
  <c r="I264" i="8"/>
  <c r="I265" i="8" s="1"/>
  <c r="I266" i="8" s="1"/>
  <c r="H264" i="8"/>
  <c r="H265" i="8" s="1"/>
  <c r="H266" i="8" s="1"/>
  <c r="G264" i="8"/>
  <c r="G265" i="8" s="1"/>
  <c r="G266" i="8" s="1"/>
  <c r="F264" i="8"/>
  <c r="F265" i="8" s="1"/>
  <c r="F266" i="8" s="1"/>
  <c r="E264" i="8"/>
  <c r="E265" i="8" s="1"/>
  <c r="E266" i="8" s="1"/>
  <c r="D264" i="8"/>
  <c r="D265" i="8" s="1"/>
  <c r="D266" i="8" s="1"/>
  <c r="C264" i="8"/>
  <c r="C265" i="8" s="1"/>
  <c r="C266" i="8" s="1"/>
  <c r="AU259" i="8"/>
  <c r="AU260" i="8" s="1"/>
  <c r="AU261" i="8" s="1"/>
  <c r="AT259" i="8"/>
  <c r="AT260" i="8" s="1"/>
  <c r="AT261" i="8" s="1"/>
  <c r="AS259" i="8"/>
  <c r="AS260" i="8" s="1"/>
  <c r="AS261" i="8" s="1"/>
  <c r="AR259" i="8"/>
  <c r="AR260" i="8" s="1"/>
  <c r="AR261" i="8" s="1"/>
  <c r="AQ259" i="8"/>
  <c r="AQ260" i="8" s="1"/>
  <c r="AQ261" i="8" s="1"/>
  <c r="AP259" i="8"/>
  <c r="AP260" i="8" s="1"/>
  <c r="AP261" i="8" s="1"/>
  <c r="AO259" i="8"/>
  <c r="AO260" i="8" s="1"/>
  <c r="AO261" i="8" s="1"/>
  <c r="AN259" i="8"/>
  <c r="AN260" i="8" s="1"/>
  <c r="AN261" i="8" s="1"/>
  <c r="AM259" i="8"/>
  <c r="AM260" i="8" s="1"/>
  <c r="AM261" i="8" s="1"/>
  <c r="AL259" i="8"/>
  <c r="AL260" i="8" s="1"/>
  <c r="AL261" i="8" s="1"/>
  <c r="AK259" i="8"/>
  <c r="AK260" i="8" s="1"/>
  <c r="AK261" i="8" s="1"/>
  <c r="AJ259" i="8"/>
  <c r="AJ260" i="8" s="1"/>
  <c r="AJ261" i="8" s="1"/>
  <c r="AI259" i="8"/>
  <c r="AI260" i="8" s="1"/>
  <c r="AI261" i="8" s="1"/>
  <c r="AH259" i="8"/>
  <c r="AH260" i="8" s="1"/>
  <c r="AH261" i="8" s="1"/>
  <c r="AG259" i="8"/>
  <c r="AG260" i="8" s="1"/>
  <c r="AG261" i="8" s="1"/>
  <c r="AF259" i="8"/>
  <c r="AF260" i="8" s="1"/>
  <c r="AF261" i="8" s="1"/>
  <c r="AE259" i="8"/>
  <c r="AE260" i="8" s="1"/>
  <c r="AE261" i="8" s="1"/>
  <c r="AD259" i="8"/>
  <c r="AD260" i="8" s="1"/>
  <c r="AD261" i="8" s="1"/>
  <c r="AC259" i="8"/>
  <c r="AC260" i="8" s="1"/>
  <c r="AC261" i="8" s="1"/>
  <c r="AB259" i="8"/>
  <c r="AB260" i="8" s="1"/>
  <c r="AB261" i="8" s="1"/>
  <c r="AA259" i="8"/>
  <c r="AA260" i="8" s="1"/>
  <c r="AA261" i="8" s="1"/>
  <c r="Z259" i="8"/>
  <c r="Z260" i="8" s="1"/>
  <c r="Z261" i="8" s="1"/>
  <c r="Y259" i="8"/>
  <c r="Y260" i="8" s="1"/>
  <c r="Y261" i="8" s="1"/>
  <c r="X259" i="8"/>
  <c r="X260" i="8" s="1"/>
  <c r="X261" i="8" s="1"/>
  <c r="W259" i="8"/>
  <c r="W260" i="8" s="1"/>
  <c r="W261" i="8" s="1"/>
  <c r="V259" i="8"/>
  <c r="V260" i="8" s="1"/>
  <c r="V261" i="8" s="1"/>
  <c r="U259" i="8"/>
  <c r="U260" i="8" s="1"/>
  <c r="U261" i="8" s="1"/>
  <c r="T259" i="8"/>
  <c r="T260" i="8" s="1"/>
  <c r="T261" i="8" s="1"/>
  <c r="S259" i="8"/>
  <c r="S260" i="8" s="1"/>
  <c r="S261" i="8" s="1"/>
  <c r="R259" i="8"/>
  <c r="R260" i="8" s="1"/>
  <c r="R261" i="8" s="1"/>
  <c r="Q259" i="8"/>
  <c r="Q260" i="8" s="1"/>
  <c r="Q261" i="8" s="1"/>
  <c r="P259" i="8"/>
  <c r="P260" i="8" s="1"/>
  <c r="P261" i="8" s="1"/>
  <c r="O259" i="8"/>
  <c r="O260" i="8" s="1"/>
  <c r="O261" i="8" s="1"/>
  <c r="N259" i="8"/>
  <c r="N260" i="8" s="1"/>
  <c r="N261" i="8" s="1"/>
  <c r="M259" i="8"/>
  <c r="M260" i="8" s="1"/>
  <c r="M261" i="8" s="1"/>
  <c r="L259" i="8"/>
  <c r="L260" i="8" s="1"/>
  <c r="L261" i="8" s="1"/>
  <c r="K259" i="8"/>
  <c r="K260" i="8" s="1"/>
  <c r="K261" i="8" s="1"/>
  <c r="J259" i="8"/>
  <c r="J260" i="8" s="1"/>
  <c r="J261" i="8" s="1"/>
  <c r="I259" i="8"/>
  <c r="I260" i="8" s="1"/>
  <c r="I261" i="8" s="1"/>
  <c r="H259" i="8"/>
  <c r="H260" i="8" s="1"/>
  <c r="H261" i="8" s="1"/>
  <c r="G259" i="8"/>
  <c r="G260" i="8" s="1"/>
  <c r="G261" i="8" s="1"/>
  <c r="F259" i="8"/>
  <c r="F260" i="8" s="1"/>
  <c r="F261" i="8" s="1"/>
  <c r="E259" i="8"/>
  <c r="E260" i="8" s="1"/>
  <c r="E261" i="8" s="1"/>
  <c r="D259" i="8"/>
  <c r="D260" i="8" s="1"/>
  <c r="D261" i="8" s="1"/>
  <c r="C259" i="8"/>
  <c r="C260" i="8" s="1"/>
  <c r="C261" i="8" s="1"/>
  <c r="DE248" i="8"/>
  <c r="DF248" i="8" s="1"/>
  <c r="CP248" i="8"/>
  <c r="CA248" i="8"/>
  <c r="BL248" i="8"/>
  <c r="AW248" i="8"/>
  <c r="AH248" i="8"/>
  <c r="S248" i="8"/>
  <c r="D248" i="8"/>
  <c r="A248" i="8"/>
  <c r="AT173" i="8"/>
  <c r="AU173" i="8" s="1"/>
  <c r="AV173" i="8" s="1"/>
  <c r="AW173" i="8" s="1"/>
  <c r="AX173" i="8" s="1"/>
  <c r="AY173" i="8" s="1"/>
  <c r="Y173" i="8"/>
  <c r="X172" i="8"/>
  <c r="AS171" i="8"/>
  <c r="Y171" i="8"/>
  <c r="Z171" i="8" s="1"/>
  <c r="AT170" i="8"/>
  <c r="AU170" i="8" s="1"/>
  <c r="AV170" i="8" s="1"/>
  <c r="AW170" i="8" s="1"/>
  <c r="AX170" i="8" s="1"/>
  <c r="AY170" i="8" s="1"/>
  <c r="Y170" i="8"/>
  <c r="Z170" i="8" s="1"/>
  <c r="E154" i="8"/>
  <c r="E153" i="8"/>
  <c r="E152" i="8"/>
  <c r="L122" i="8"/>
  <c r="L120" i="8"/>
  <c r="K120" i="8"/>
  <c r="K121" i="8" s="1"/>
  <c r="K122" i="8" s="1"/>
  <c r="K116" i="8"/>
  <c r="K117" i="8" s="1"/>
  <c r="K118" i="8" s="1"/>
  <c r="L114" i="8"/>
  <c r="L118" i="8" s="1"/>
  <c r="J114" i="8"/>
  <c r="J118" i="8" s="1"/>
  <c r="J122" i="8" s="1"/>
  <c r="I114" i="8"/>
  <c r="I118" i="8" s="1"/>
  <c r="I122" i="8" s="1"/>
  <c r="F114" i="8"/>
  <c r="F118" i="8" s="1"/>
  <c r="F122" i="8" s="1"/>
  <c r="D114" i="8"/>
  <c r="D118" i="8" s="1"/>
  <c r="D122" i="8" s="1"/>
  <c r="J113" i="8"/>
  <c r="J117" i="8" s="1"/>
  <c r="J121" i="8" s="1"/>
  <c r="I113" i="8"/>
  <c r="I117" i="8" s="1"/>
  <c r="I121" i="8" s="1"/>
  <c r="F113" i="8"/>
  <c r="F117" i="8" s="1"/>
  <c r="F121" i="8" s="1"/>
  <c r="D113" i="8"/>
  <c r="D117" i="8" s="1"/>
  <c r="D121" i="8" s="1"/>
  <c r="L112" i="8"/>
  <c r="L116" i="8" s="1"/>
  <c r="K112" i="8"/>
  <c r="K113" i="8" s="1"/>
  <c r="K114" i="8" s="1"/>
  <c r="J112" i="8"/>
  <c r="J116" i="8" s="1"/>
  <c r="J120" i="8" s="1"/>
  <c r="I112" i="8"/>
  <c r="I116" i="8" s="1"/>
  <c r="I120" i="8" s="1"/>
  <c r="F112" i="8"/>
  <c r="F116" i="8" s="1"/>
  <c r="F120" i="8" s="1"/>
  <c r="D112" i="8"/>
  <c r="D116" i="8" s="1"/>
  <c r="D120" i="8" s="1"/>
  <c r="L111" i="8"/>
  <c r="L115" i="8" s="1"/>
  <c r="J111" i="8"/>
  <c r="J115" i="8" s="1"/>
  <c r="J119" i="8" s="1"/>
  <c r="I111" i="8"/>
  <c r="I115" i="8" s="1"/>
  <c r="I119" i="8" s="1"/>
  <c r="F111" i="8"/>
  <c r="F115" i="8" s="1"/>
  <c r="F119" i="8" s="1"/>
  <c r="D111" i="8"/>
  <c r="D115" i="8" s="1"/>
  <c r="D119" i="8" s="1"/>
  <c r="L109" i="8"/>
  <c r="L121" i="8" s="1"/>
  <c r="T108" i="8"/>
  <c r="T109" i="8" s="1"/>
  <c r="T110" i="8" s="1"/>
  <c r="S108" i="8"/>
  <c r="S109" i="8" s="1"/>
  <c r="S110" i="8" s="1"/>
  <c r="R108" i="8"/>
  <c r="R109" i="8" s="1"/>
  <c r="R110" i="8" s="1"/>
  <c r="Q108" i="8"/>
  <c r="Q109" i="8" s="1"/>
  <c r="Q110" i="8" s="1"/>
  <c r="K108" i="8"/>
  <c r="K109" i="8" s="1"/>
  <c r="K110" i="8" s="1"/>
  <c r="AU39" i="8"/>
  <c r="AT39" i="8"/>
  <c r="AS39" i="8"/>
  <c r="AS41" i="8" s="1"/>
  <c r="AR39" i="8"/>
  <c r="AQ39" i="8"/>
  <c r="AP39" i="8"/>
  <c r="AO39" i="8"/>
  <c r="AN39" i="8"/>
  <c r="AM39" i="8"/>
  <c r="FP166" i="8"/>
  <c r="I325" i="7"/>
  <c r="U325" i="7" s="1"/>
  <c r="AA325" i="7" s="1"/>
  <c r="AG325" i="7" s="1"/>
  <c r="I322" i="7"/>
  <c r="U322" i="7" s="1"/>
  <c r="AA322" i="7" s="1"/>
  <c r="AG322" i="7" s="1"/>
  <c r="M321" i="7"/>
  <c r="S321" i="7" s="1"/>
  <c r="Y321" i="7" s="1"/>
  <c r="AE321" i="7" s="1"/>
  <c r="L321" i="7"/>
  <c r="R321" i="7" s="1"/>
  <c r="X321" i="7" s="1"/>
  <c r="AD321" i="7" s="1"/>
  <c r="AJ321" i="7" s="1"/>
  <c r="AQ321" i="7" s="1"/>
  <c r="AW321" i="7" s="1"/>
  <c r="J321" i="7"/>
  <c r="P321" i="7" s="1"/>
  <c r="V321" i="7" s="1"/>
  <c r="AB321" i="7" s="1"/>
  <c r="AH321" i="7" s="1"/>
  <c r="I321" i="7"/>
  <c r="M320" i="7"/>
  <c r="S320" i="7" s="1"/>
  <c r="Y320" i="7" s="1"/>
  <c r="AE320" i="7" s="1"/>
  <c r="L320" i="7"/>
  <c r="R320" i="7" s="1"/>
  <c r="X320" i="7" s="1"/>
  <c r="AD320" i="7" s="1"/>
  <c r="AJ320" i="7" s="1"/>
  <c r="AQ320" i="7" s="1"/>
  <c r="AW320" i="7" s="1"/>
  <c r="J320" i="7"/>
  <c r="P320" i="7" s="1"/>
  <c r="V320" i="7" s="1"/>
  <c r="AB320" i="7" s="1"/>
  <c r="AH320" i="7" s="1"/>
  <c r="I320" i="7"/>
  <c r="M319" i="7"/>
  <c r="S319" i="7" s="1"/>
  <c r="Y319" i="7" s="1"/>
  <c r="AE319" i="7" s="1"/>
  <c r="L319" i="7"/>
  <c r="R319" i="7" s="1"/>
  <c r="X319" i="7" s="1"/>
  <c r="AD319" i="7" s="1"/>
  <c r="AJ319" i="7" s="1"/>
  <c r="AQ319" i="7" s="1"/>
  <c r="AW319" i="7" s="1"/>
  <c r="J319" i="7"/>
  <c r="P319" i="7" s="1"/>
  <c r="V319" i="7" s="1"/>
  <c r="AB319" i="7" s="1"/>
  <c r="AH319" i="7" s="1"/>
  <c r="I319" i="7"/>
  <c r="M318" i="7"/>
  <c r="S318" i="7" s="1"/>
  <c r="Y318" i="7" s="1"/>
  <c r="AE318" i="7" s="1"/>
  <c r="L318" i="7"/>
  <c r="R318" i="7" s="1"/>
  <c r="X318" i="7" s="1"/>
  <c r="AD318" i="7" s="1"/>
  <c r="AJ318" i="7" s="1"/>
  <c r="AQ318" i="7" s="1"/>
  <c r="AW318" i="7" s="1"/>
  <c r="J318" i="7"/>
  <c r="P318" i="7" s="1"/>
  <c r="V318" i="7" s="1"/>
  <c r="AB318" i="7" s="1"/>
  <c r="AH318" i="7" s="1"/>
  <c r="I318" i="7"/>
  <c r="I300" i="7"/>
  <c r="D300" i="7"/>
  <c r="AU294" i="7"/>
  <c r="AU295" i="7" s="1"/>
  <c r="AU296" i="7" s="1"/>
  <c r="AT294" i="7"/>
  <c r="AT295" i="7" s="1"/>
  <c r="AT296" i="7" s="1"/>
  <c r="AS294" i="7"/>
  <c r="AS295" i="7" s="1"/>
  <c r="AS296" i="7" s="1"/>
  <c r="AR294" i="7"/>
  <c r="AR295" i="7" s="1"/>
  <c r="AR296" i="7" s="1"/>
  <c r="AQ294" i="7"/>
  <c r="AQ295" i="7" s="1"/>
  <c r="AQ296" i="7" s="1"/>
  <c r="AP294" i="7"/>
  <c r="AP295" i="7" s="1"/>
  <c r="AP296" i="7" s="1"/>
  <c r="AO294" i="7"/>
  <c r="AO295" i="7" s="1"/>
  <c r="AO296" i="7" s="1"/>
  <c r="AN294" i="7"/>
  <c r="AN295" i="7" s="1"/>
  <c r="AN296" i="7" s="1"/>
  <c r="AM294" i="7"/>
  <c r="AM295" i="7" s="1"/>
  <c r="AM296" i="7" s="1"/>
  <c r="AL294" i="7"/>
  <c r="AL295" i="7" s="1"/>
  <c r="AL296" i="7" s="1"/>
  <c r="AK294" i="7"/>
  <c r="AK295" i="7" s="1"/>
  <c r="AK296" i="7" s="1"/>
  <c r="AJ294" i="7"/>
  <c r="AJ295" i="7" s="1"/>
  <c r="AJ296" i="7" s="1"/>
  <c r="AI294" i="7"/>
  <c r="AI295" i="7" s="1"/>
  <c r="AI296" i="7" s="1"/>
  <c r="AH294" i="7"/>
  <c r="AH295" i="7" s="1"/>
  <c r="AH296" i="7" s="1"/>
  <c r="AG294" i="7"/>
  <c r="AG295" i="7" s="1"/>
  <c r="AG296" i="7" s="1"/>
  <c r="AF294" i="7"/>
  <c r="AF295" i="7" s="1"/>
  <c r="AF296" i="7" s="1"/>
  <c r="AE294" i="7"/>
  <c r="AE295" i="7" s="1"/>
  <c r="AE296" i="7" s="1"/>
  <c r="AD294" i="7"/>
  <c r="AD295" i="7" s="1"/>
  <c r="AD296" i="7" s="1"/>
  <c r="AC294" i="7"/>
  <c r="AC295" i="7" s="1"/>
  <c r="AC296" i="7" s="1"/>
  <c r="AB294" i="7"/>
  <c r="AB295" i="7" s="1"/>
  <c r="AB296" i="7" s="1"/>
  <c r="AA294" i="7"/>
  <c r="AA295" i="7" s="1"/>
  <c r="AA296" i="7" s="1"/>
  <c r="Z294" i="7"/>
  <c r="Z295" i="7" s="1"/>
  <c r="Z296" i="7" s="1"/>
  <c r="Y294" i="7"/>
  <c r="Y295" i="7" s="1"/>
  <c r="Y296" i="7" s="1"/>
  <c r="X294" i="7"/>
  <c r="X295" i="7" s="1"/>
  <c r="X296" i="7" s="1"/>
  <c r="W294" i="7"/>
  <c r="W295" i="7" s="1"/>
  <c r="W296" i="7" s="1"/>
  <c r="V294" i="7"/>
  <c r="V295" i="7" s="1"/>
  <c r="V296" i="7" s="1"/>
  <c r="U294" i="7"/>
  <c r="U295" i="7" s="1"/>
  <c r="U296" i="7" s="1"/>
  <c r="T294" i="7"/>
  <c r="T295" i="7" s="1"/>
  <c r="T296" i="7" s="1"/>
  <c r="S294" i="7"/>
  <c r="S295" i="7" s="1"/>
  <c r="S296" i="7" s="1"/>
  <c r="R294" i="7"/>
  <c r="R295" i="7" s="1"/>
  <c r="R296" i="7" s="1"/>
  <c r="Q294" i="7"/>
  <c r="Q295" i="7" s="1"/>
  <c r="Q296" i="7" s="1"/>
  <c r="P294" i="7"/>
  <c r="P295" i="7" s="1"/>
  <c r="P296" i="7" s="1"/>
  <c r="O294" i="7"/>
  <c r="O295" i="7" s="1"/>
  <c r="O296" i="7" s="1"/>
  <c r="N294" i="7"/>
  <c r="N295" i="7" s="1"/>
  <c r="N296" i="7" s="1"/>
  <c r="M294" i="7"/>
  <c r="M295" i="7" s="1"/>
  <c r="M296" i="7" s="1"/>
  <c r="L294" i="7"/>
  <c r="L295" i="7" s="1"/>
  <c r="L296" i="7" s="1"/>
  <c r="K294" i="7"/>
  <c r="K295" i="7" s="1"/>
  <c r="K296" i="7" s="1"/>
  <c r="J294" i="7"/>
  <c r="J295" i="7" s="1"/>
  <c r="J296" i="7" s="1"/>
  <c r="I294" i="7"/>
  <c r="I295" i="7" s="1"/>
  <c r="I296" i="7" s="1"/>
  <c r="H294" i="7"/>
  <c r="H295" i="7" s="1"/>
  <c r="H296" i="7" s="1"/>
  <c r="G294" i="7"/>
  <c r="G295" i="7" s="1"/>
  <c r="G296" i="7" s="1"/>
  <c r="F294" i="7"/>
  <c r="F295" i="7" s="1"/>
  <c r="F296" i="7" s="1"/>
  <c r="E294" i="7"/>
  <c r="E295" i="7" s="1"/>
  <c r="E296" i="7" s="1"/>
  <c r="D294" i="7"/>
  <c r="D295" i="7" s="1"/>
  <c r="D296" i="7" s="1"/>
  <c r="C294" i="7"/>
  <c r="C295" i="7" s="1"/>
  <c r="C296" i="7" s="1"/>
  <c r="AU289" i="7"/>
  <c r="AU290" i="7" s="1"/>
  <c r="AU291" i="7" s="1"/>
  <c r="AT289" i="7"/>
  <c r="AT290" i="7" s="1"/>
  <c r="AT291" i="7" s="1"/>
  <c r="AS289" i="7"/>
  <c r="AS290" i="7" s="1"/>
  <c r="AS291" i="7" s="1"/>
  <c r="AR289" i="7"/>
  <c r="AR290" i="7" s="1"/>
  <c r="AR291" i="7" s="1"/>
  <c r="AQ289" i="7"/>
  <c r="AQ290" i="7" s="1"/>
  <c r="AQ291" i="7" s="1"/>
  <c r="AP289" i="7"/>
  <c r="AP290" i="7" s="1"/>
  <c r="AP291" i="7" s="1"/>
  <c r="AO289" i="7"/>
  <c r="AO290" i="7" s="1"/>
  <c r="AO291" i="7" s="1"/>
  <c r="AN289" i="7"/>
  <c r="AN290" i="7" s="1"/>
  <c r="AN291" i="7" s="1"/>
  <c r="AM289" i="7"/>
  <c r="AM290" i="7" s="1"/>
  <c r="AM291" i="7" s="1"/>
  <c r="AL289" i="7"/>
  <c r="AL290" i="7" s="1"/>
  <c r="AL291" i="7" s="1"/>
  <c r="AK289" i="7"/>
  <c r="AK290" i="7" s="1"/>
  <c r="AK291" i="7" s="1"/>
  <c r="AJ289" i="7"/>
  <c r="AJ290" i="7" s="1"/>
  <c r="AJ291" i="7" s="1"/>
  <c r="AI289" i="7"/>
  <c r="AI290" i="7" s="1"/>
  <c r="AI291" i="7" s="1"/>
  <c r="AH289" i="7"/>
  <c r="AH290" i="7" s="1"/>
  <c r="AH291" i="7" s="1"/>
  <c r="AG289" i="7"/>
  <c r="AG290" i="7" s="1"/>
  <c r="AG291" i="7" s="1"/>
  <c r="AF289" i="7"/>
  <c r="AF290" i="7" s="1"/>
  <c r="AF291" i="7" s="1"/>
  <c r="AE289" i="7"/>
  <c r="AE290" i="7" s="1"/>
  <c r="AE291" i="7" s="1"/>
  <c r="AD289" i="7"/>
  <c r="AD290" i="7" s="1"/>
  <c r="AD291" i="7" s="1"/>
  <c r="AC289" i="7"/>
  <c r="AC290" i="7" s="1"/>
  <c r="AC291" i="7" s="1"/>
  <c r="AB289" i="7"/>
  <c r="AB290" i="7" s="1"/>
  <c r="AB291" i="7" s="1"/>
  <c r="AA289" i="7"/>
  <c r="AA290" i="7" s="1"/>
  <c r="AA291" i="7" s="1"/>
  <c r="Z289" i="7"/>
  <c r="Z290" i="7" s="1"/>
  <c r="Z291" i="7" s="1"/>
  <c r="Y289" i="7"/>
  <c r="Y290" i="7" s="1"/>
  <c r="Y291" i="7" s="1"/>
  <c r="X289" i="7"/>
  <c r="X290" i="7" s="1"/>
  <c r="X291" i="7" s="1"/>
  <c r="W289" i="7"/>
  <c r="W290" i="7" s="1"/>
  <c r="W291" i="7" s="1"/>
  <c r="V289" i="7"/>
  <c r="V290" i="7" s="1"/>
  <c r="V291" i="7" s="1"/>
  <c r="U289" i="7"/>
  <c r="U290" i="7" s="1"/>
  <c r="U291" i="7" s="1"/>
  <c r="T289" i="7"/>
  <c r="T290" i="7" s="1"/>
  <c r="T291" i="7" s="1"/>
  <c r="S289" i="7"/>
  <c r="S290" i="7" s="1"/>
  <c r="S291" i="7" s="1"/>
  <c r="R289" i="7"/>
  <c r="R290" i="7" s="1"/>
  <c r="R291" i="7" s="1"/>
  <c r="Q289" i="7"/>
  <c r="Q290" i="7" s="1"/>
  <c r="Q291" i="7" s="1"/>
  <c r="P289" i="7"/>
  <c r="P290" i="7" s="1"/>
  <c r="P291" i="7" s="1"/>
  <c r="O289" i="7"/>
  <c r="O290" i="7" s="1"/>
  <c r="O291" i="7" s="1"/>
  <c r="N289" i="7"/>
  <c r="N290" i="7" s="1"/>
  <c r="N291" i="7" s="1"/>
  <c r="M289" i="7"/>
  <c r="M290" i="7" s="1"/>
  <c r="M291" i="7" s="1"/>
  <c r="L289" i="7"/>
  <c r="L290" i="7" s="1"/>
  <c r="L291" i="7" s="1"/>
  <c r="K289" i="7"/>
  <c r="K290" i="7" s="1"/>
  <c r="K291" i="7" s="1"/>
  <c r="J289" i="7"/>
  <c r="J290" i="7" s="1"/>
  <c r="J291" i="7" s="1"/>
  <c r="I289" i="7"/>
  <c r="I290" i="7" s="1"/>
  <c r="I291" i="7" s="1"/>
  <c r="H289" i="7"/>
  <c r="H290" i="7" s="1"/>
  <c r="H291" i="7" s="1"/>
  <c r="G289" i="7"/>
  <c r="G290" i="7" s="1"/>
  <c r="G291" i="7" s="1"/>
  <c r="F289" i="7"/>
  <c r="F290" i="7" s="1"/>
  <c r="F291" i="7" s="1"/>
  <c r="E289" i="7"/>
  <c r="E290" i="7" s="1"/>
  <c r="E291" i="7" s="1"/>
  <c r="D289" i="7"/>
  <c r="D290" i="7" s="1"/>
  <c r="D291" i="7" s="1"/>
  <c r="C289" i="7"/>
  <c r="C290" i="7" s="1"/>
  <c r="C291" i="7" s="1"/>
  <c r="AU284" i="7"/>
  <c r="AU285" i="7" s="1"/>
  <c r="AU286" i="7" s="1"/>
  <c r="AT284" i="7"/>
  <c r="AT285" i="7" s="1"/>
  <c r="AT286" i="7" s="1"/>
  <c r="AS284" i="7"/>
  <c r="AS285" i="7" s="1"/>
  <c r="AS286" i="7" s="1"/>
  <c r="AR284" i="7"/>
  <c r="AR285" i="7" s="1"/>
  <c r="AR286" i="7" s="1"/>
  <c r="AQ284" i="7"/>
  <c r="AQ285" i="7" s="1"/>
  <c r="AQ286" i="7" s="1"/>
  <c r="AP284" i="7"/>
  <c r="AP285" i="7" s="1"/>
  <c r="AP286" i="7" s="1"/>
  <c r="AO284" i="7"/>
  <c r="AO285" i="7" s="1"/>
  <c r="AO286" i="7" s="1"/>
  <c r="AN284" i="7"/>
  <c r="AN285" i="7" s="1"/>
  <c r="AN286" i="7" s="1"/>
  <c r="AM284" i="7"/>
  <c r="AM285" i="7" s="1"/>
  <c r="AM286" i="7" s="1"/>
  <c r="AL284" i="7"/>
  <c r="AL285" i="7" s="1"/>
  <c r="AL286" i="7" s="1"/>
  <c r="AK284" i="7"/>
  <c r="AK285" i="7" s="1"/>
  <c r="AK286" i="7" s="1"/>
  <c r="AJ284" i="7"/>
  <c r="AJ285" i="7" s="1"/>
  <c r="AJ286" i="7" s="1"/>
  <c r="AI284" i="7"/>
  <c r="AI285" i="7" s="1"/>
  <c r="AI286" i="7" s="1"/>
  <c r="AH284" i="7"/>
  <c r="AH285" i="7" s="1"/>
  <c r="AH286" i="7" s="1"/>
  <c r="AG284" i="7"/>
  <c r="AG285" i="7" s="1"/>
  <c r="AG286" i="7" s="1"/>
  <c r="AF284" i="7"/>
  <c r="AF285" i="7" s="1"/>
  <c r="AF286" i="7" s="1"/>
  <c r="AE284" i="7"/>
  <c r="AE285" i="7" s="1"/>
  <c r="AE286" i="7" s="1"/>
  <c r="AD284" i="7"/>
  <c r="AD285" i="7" s="1"/>
  <c r="AD286" i="7" s="1"/>
  <c r="AC284" i="7"/>
  <c r="AC285" i="7" s="1"/>
  <c r="AC286" i="7" s="1"/>
  <c r="AB284" i="7"/>
  <c r="AB285" i="7" s="1"/>
  <c r="AB286" i="7" s="1"/>
  <c r="AA284" i="7"/>
  <c r="AA285" i="7" s="1"/>
  <c r="AA286" i="7" s="1"/>
  <c r="Z284" i="7"/>
  <c r="Z285" i="7" s="1"/>
  <c r="Z286" i="7" s="1"/>
  <c r="Y284" i="7"/>
  <c r="Y285" i="7" s="1"/>
  <c r="Y286" i="7" s="1"/>
  <c r="X284" i="7"/>
  <c r="X285" i="7" s="1"/>
  <c r="X286" i="7" s="1"/>
  <c r="W284" i="7"/>
  <c r="W285" i="7" s="1"/>
  <c r="W286" i="7" s="1"/>
  <c r="V284" i="7"/>
  <c r="V285" i="7" s="1"/>
  <c r="V286" i="7" s="1"/>
  <c r="U284" i="7"/>
  <c r="U285" i="7" s="1"/>
  <c r="U286" i="7" s="1"/>
  <c r="T284" i="7"/>
  <c r="T285" i="7" s="1"/>
  <c r="T286" i="7" s="1"/>
  <c r="S284" i="7"/>
  <c r="S285" i="7" s="1"/>
  <c r="S286" i="7" s="1"/>
  <c r="R284" i="7"/>
  <c r="R285" i="7" s="1"/>
  <c r="R286" i="7" s="1"/>
  <c r="Q284" i="7"/>
  <c r="Q285" i="7" s="1"/>
  <c r="Q286" i="7" s="1"/>
  <c r="P284" i="7"/>
  <c r="P285" i="7" s="1"/>
  <c r="P286" i="7" s="1"/>
  <c r="O284" i="7"/>
  <c r="O285" i="7" s="1"/>
  <c r="O286" i="7" s="1"/>
  <c r="N284" i="7"/>
  <c r="N285" i="7" s="1"/>
  <c r="N286" i="7" s="1"/>
  <c r="M284" i="7"/>
  <c r="M285" i="7" s="1"/>
  <c r="M286" i="7" s="1"/>
  <c r="L284" i="7"/>
  <c r="L285" i="7" s="1"/>
  <c r="L286" i="7" s="1"/>
  <c r="K284" i="7"/>
  <c r="K285" i="7" s="1"/>
  <c r="K286" i="7" s="1"/>
  <c r="J284" i="7"/>
  <c r="J285" i="7" s="1"/>
  <c r="J286" i="7" s="1"/>
  <c r="I284" i="7"/>
  <c r="I285" i="7" s="1"/>
  <c r="I286" i="7" s="1"/>
  <c r="H284" i="7"/>
  <c r="H285" i="7" s="1"/>
  <c r="H286" i="7" s="1"/>
  <c r="G284" i="7"/>
  <c r="G285" i="7" s="1"/>
  <c r="G286" i="7" s="1"/>
  <c r="F284" i="7"/>
  <c r="F285" i="7" s="1"/>
  <c r="F286" i="7" s="1"/>
  <c r="E284" i="7"/>
  <c r="E285" i="7" s="1"/>
  <c r="E286" i="7" s="1"/>
  <c r="D284" i="7"/>
  <c r="D285" i="7" s="1"/>
  <c r="D286" i="7" s="1"/>
  <c r="C284" i="7"/>
  <c r="C285" i="7" s="1"/>
  <c r="C286" i="7" s="1"/>
  <c r="AU279" i="7"/>
  <c r="AU280" i="7" s="1"/>
  <c r="AU281" i="7" s="1"/>
  <c r="AT279" i="7"/>
  <c r="AT280" i="7" s="1"/>
  <c r="AT281" i="7" s="1"/>
  <c r="AS279" i="7"/>
  <c r="AS280" i="7" s="1"/>
  <c r="AS281" i="7" s="1"/>
  <c r="AR279" i="7"/>
  <c r="AR280" i="7" s="1"/>
  <c r="AR281" i="7" s="1"/>
  <c r="AQ279" i="7"/>
  <c r="AQ280" i="7" s="1"/>
  <c r="AQ281" i="7" s="1"/>
  <c r="AP279" i="7"/>
  <c r="AP280" i="7" s="1"/>
  <c r="AP281" i="7" s="1"/>
  <c r="AO279" i="7"/>
  <c r="AO280" i="7" s="1"/>
  <c r="AO281" i="7" s="1"/>
  <c r="AN279" i="7"/>
  <c r="AN280" i="7" s="1"/>
  <c r="AN281" i="7" s="1"/>
  <c r="AM279" i="7"/>
  <c r="AM280" i="7" s="1"/>
  <c r="AM281" i="7" s="1"/>
  <c r="AL279" i="7"/>
  <c r="AL280" i="7" s="1"/>
  <c r="AL281" i="7" s="1"/>
  <c r="AK279" i="7"/>
  <c r="AK280" i="7" s="1"/>
  <c r="AK281" i="7" s="1"/>
  <c r="AJ279" i="7"/>
  <c r="AJ280" i="7" s="1"/>
  <c r="AJ281" i="7" s="1"/>
  <c r="AI279" i="7"/>
  <c r="AI280" i="7" s="1"/>
  <c r="AI281" i="7" s="1"/>
  <c r="AH279" i="7"/>
  <c r="AH280" i="7" s="1"/>
  <c r="AH281" i="7" s="1"/>
  <c r="AG279" i="7"/>
  <c r="AG280" i="7" s="1"/>
  <c r="AG281" i="7" s="1"/>
  <c r="AF279" i="7"/>
  <c r="AF280" i="7" s="1"/>
  <c r="AF281" i="7" s="1"/>
  <c r="AE279" i="7"/>
  <c r="AE280" i="7" s="1"/>
  <c r="AE281" i="7" s="1"/>
  <c r="AD279" i="7"/>
  <c r="AD280" i="7" s="1"/>
  <c r="AD281" i="7" s="1"/>
  <c r="AC279" i="7"/>
  <c r="AC280" i="7" s="1"/>
  <c r="AC281" i="7" s="1"/>
  <c r="AB279" i="7"/>
  <c r="AB280" i="7" s="1"/>
  <c r="AB281" i="7" s="1"/>
  <c r="AA279" i="7"/>
  <c r="AA280" i="7" s="1"/>
  <c r="AA281" i="7" s="1"/>
  <c r="Z279" i="7"/>
  <c r="Z280" i="7" s="1"/>
  <c r="Z281" i="7" s="1"/>
  <c r="Y279" i="7"/>
  <c r="Y280" i="7" s="1"/>
  <c r="Y281" i="7" s="1"/>
  <c r="X279" i="7"/>
  <c r="X280" i="7" s="1"/>
  <c r="X281" i="7" s="1"/>
  <c r="W279" i="7"/>
  <c r="W280" i="7" s="1"/>
  <c r="W281" i="7" s="1"/>
  <c r="V279" i="7"/>
  <c r="V280" i="7" s="1"/>
  <c r="V281" i="7" s="1"/>
  <c r="U279" i="7"/>
  <c r="U280" i="7" s="1"/>
  <c r="U281" i="7" s="1"/>
  <c r="T279" i="7"/>
  <c r="T280" i="7" s="1"/>
  <c r="T281" i="7" s="1"/>
  <c r="S279" i="7"/>
  <c r="S280" i="7" s="1"/>
  <c r="S281" i="7" s="1"/>
  <c r="R279" i="7"/>
  <c r="R280" i="7" s="1"/>
  <c r="R281" i="7" s="1"/>
  <c r="Q279" i="7"/>
  <c r="Q280" i="7" s="1"/>
  <c r="Q281" i="7" s="1"/>
  <c r="P279" i="7"/>
  <c r="P280" i="7" s="1"/>
  <c r="P281" i="7" s="1"/>
  <c r="O279" i="7"/>
  <c r="O280" i="7" s="1"/>
  <c r="O281" i="7" s="1"/>
  <c r="N279" i="7"/>
  <c r="N280" i="7" s="1"/>
  <c r="N281" i="7" s="1"/>
  <c r="M279" i="7"/>
  <c r="M280" i="7" s="1"/>
  <c r="M281" i="7" s="1"/>
  <c r="L279" i="7"/>
  <c r="L280" i="7" s="1"/>
  <c r="L281" i="7" s="1"/>
  <c r="K279" i="7"/>
  <c r="K280" i="7" s="1"/>
  <c r="K281" i="7" s="1"/>
  <c r="J279" i="7"/>
  <c r="J280" i="7" s="1"/>
  <c r="J281" i="7" s="1"/>
  <c r="I279" i="7"/>
  <c r="I280" i="7" s="1"/>
  <c r="I281" i="7" s="1"/>
  <c r="H279" i="7"/>
  <c r="H280" i="7" s="1"/>
  <c r="H281" i="7" s="1"/>
  <c r="G279" i="7"/>
  <c r="G280" i="7" s="1"/>
  <c r="G281" i="7" s="1"/>
  <c r="F279" i="7"/>
  <c r="F280" i="7" s="1"/>
  <c r="F281" i="7" s="1"/>
  <c r="E279" i="7"/>
  <c r="E280" i="7" s="1"/>
  <c r="E281" i="7" s="1"/>
  <c r="D279" i="7"/>
  <c r="D280" i="7" s="1"/>
  <c r="D281" i="7" s="1"/>
  <c r="C279" i="7"/>
  <c r="C280" i="7" s="1"/>
  <c r="C281" i="7" s="1"/>
  <c r="AU274" i="7"/>
  <c r="AU275" i="7" s="1"/>
  <c r="AU276" i="7" s="1"/>
  <c r="AT274" i="7"/>
  <c r="AT275" i="7" s="1"/>
  <c r="AT276" i="7" s="1"/>
  <c r="AS274" i="7"/>
  <c r="AS275" i="7" s="1"/>
  <c r="AS276" i="7" s="1"/>
  <c r="AR274" i="7"/>
  <c r="AR275" i="7" s="1"/>
  <c r="AR276" i="7" s="1"/>
  <c r="AQ274" i="7"/>
  <c r="AQ275" i="7" s="1"/>
  <c r="AQ276" i="7" s="1"/>
  <c r="AP274" i="7"/>
  <c r="AP275" i="7" s="1"/>
  <c r="AP276" i="7" s="1"/>
  <c r="AO274" i="7"/>
  <c r="AO275" i="7" s="1"/>
  <c r="AO276" i="7" s="1"/>
  <c r="AN274" i="7"/>
  <c r="AN275" i="7" s="1"/>
  <c r="AN276" i="7" s="1"/>
  <c r="AM274" i="7"/>
  <c r="AM275" i="7" s="1"/>
  <c r="AM276" i="7" s="1"/>
  <c r="AL274" i="7"/>
  <c r="AL275" i="7" s="1"/>
  <c r="AL276" i="7" s="1"/>
  <c r="AK274" i="7"/>
  <c r="AK275" i="7" s="1"/>
  <c r="AK276" i="7" s="1"/>
  <c r="AJ274" i="7"/>
  <c r="AJ275" i="7" s="1"/>
  <c r="AJ276" i="7" s="1"/>
  <c r="AI274" i="7"/>
  <c r="AI275" i="7" s="1"/>
  <c r="AI276" i="7" s="1"/>
  <c r="AH274" i="7"/>
  <c r="AH275" i="7" s="1"/>
  <c r="AH276" i="7" s="1"/>
  <c r="AG274" i="7"/>
  <c r="AG275" i="7" s="1"/>
  <c r="AG276" i="7" s="1"/>
  <c r="AF274" i="7"/>
  <c r="AF275" i="7" s="1"/>
  <c r="AF276" i="7" s="1"/>
  <c r="AE274" i="7"/>
  <c r="AE275" i="7" s="1"/>
  <c r="AE276" i="7" s="1"/>
  <c r="AD274" i="7"/>
  <c r="AD275" i="7" s="1"/>
  <c r="AD276" i="7" s="1"/>
  <c r="AC274" i="7"/>
  <c r="AC275" i="7" s="1"/>
  <c r="AC276" i="7" s="1"/>
  <c r="AB274" i="7"/>
  <c r="AB275" i="7" s="1"/>
  <c r="AB276" i="7" s="1"/>
  <c r="AA274" i="7"/>
  <c r="AA275" i="7" s="1"/>
  <c r="AA276" i="7" s="1"/>
  <c r="Z274" i="7"/>
  <c r="Z275" i="7" s="1"/>
  <c r="Z276" i="7" s="1"/>
  <c r="Y274" i="7"/>
  <c r="Y275" i="7" s="1"/>
  <c r="Y276" i="7" s="1"/>
  <c r="X274" i="7"/>
  <c r="X275" i="7" s="1"/>
  <c r="X276" i="7" s="1"/>
  <c r="W274" i="7"/>
  <c r="W275" i="7" s="1"/>
  <c r="W276" i="7" s="1"/>
  <c r="V274" i="7"/>
  <c r="V275" i="7" s="1"/>
  <c r="V276" i="7" s="1"/>
  <c r="U274" i="7"/>
  <c r="U275" i="7" s="1"/>
  <c r="U276" i="7" s="1"/>
  <c r="T274" i="7"/>
  <c r="T275" i="7" s="1"/>
  <c r="T276" i="7" s="1"/>
  <c r="S274" i="7"/>
  <c r="S275" i="7" s="1"/>
  <c r="S276" i="7" s="1"/>
  <c r="R274" i="7"/>
  <c r="R275" i="7" s="1"/>
  <c r="R276" i="7" s="1"/>
  <c r="Q274" i="7"/>
  <c r="Q275" i="7" s="1"/>
  <c r="Q276" i="7" s="1"/>
  <c r="P274" i="7"/>
  <c r="P275" i="7" s="1"/>
  <c r="P276" i="7" s="1"/>
  <c r="O274" i="7"/>
  <c r="O275" i="7" s="1"/>
  <c r="O276" i="7" s="1"/>
  <c r="N274" i="7"/>
  <c r="N275" i="7" s="1"/>
  <c r="N276" i="7" s="1"/>
  <c r="M274" i="7"/>
  <c r="M275" i="7" s="1"/>
  <c r="M276" i="7" s="1"/>
  <c r="L274" i="7"/>
  <c r="L275" i="7" s="1"/>
  <c r="L276" i="7" s="1"/>
  <c r="K274" i="7"/>
  <c r="K275" i="7" s="1"/>
  <c r="K276" i="7" s="1"/>
  <c r="J274" i="7"/>
  <c r="J275" i="7" s="1"/>
  <c r="J276" i="7" s="1"/>
  <c r="I274" i="7"/>
  <c r="I275" i="7" s="1"/>
  <c r="I276" i="7" s="1"/>
  <c r="H274" i="7"/>
  <c r="H275" i="7" s="1"/>
  <c r="H276" i="7" s="1"/>
  <c r="G274" i="7"/>
  <c r="G275" i="7" s="1"/>
  <c r="G276" i="7" s="1"/>
  <c r="F274" i="7"/>
  <c r="F275" i="7" s="1"/>
  <c r="F276" i="7" s="1"/>
  <c r="E274" i="7"/>
  <c r="E275" i="7" s="1"/>
  <c r="E276" i="7" s="1"/>
  <c r="D274" i="7"/>
  <c r="D275" i="7" s="1"/>
  <c r="D276" i="7" s="1"/>
  <c r="C274" i="7"/>
  <c r="C275" i="7" s="1"/>
  <c r="C276" i="7" s="1"/>
  <c r="AU269" i="7"/>
  <c r="AU270" i="7" s="1"/>
  <c r="AU271" i="7" s="1"/>
  <c r="AT269" i="7"/>
  <c r="AT270" i="7" s="1"/>
  <c r="AT271" i="7" s="1"/>
  <c r="AS269" i="7"/>
  <c r="AS270" i="7" s="1"/>
  <c r="AS271" i="7" s="1"/>
  <c r="AR269" i="7"/>
  <c r="AR270" i="7" s="1"/>
  <c r="AR271" i="7" s="1"/>
  <c r="AQ269" i="7"/>
  <c r="AQ270" i="7" s="1"/>
  <c r="AQ271" i="7" s="1"/>
  <c r="AP269" i="7"/>
  <c r="AP270" i="7" s="1"/>
  <c r="AP271" i="7" s="1"/>
  <c r="AO269" i="7"/>
  <c r="AO270" i="7" s="1"/>
  <c r="AO271" i="7" s="1"/>
  <c r="AN269" i="7"/>
  <c r="AN270" i="7" s="1"/>
  <c r="AN271" i="7" s="1"/>
  <c r="AM269" i="7"/>
  <c r="AM270" i="7" s="1"/>
  <c r="AM271" i="7" s="1"/>
  <c r="AL269" i="7"/>
  <c r="AL270" i="7" s="1"/>
  <c r="AL271" i="7" s="1"/>
  <c r="AK269" i="7"/>
  <c r="AK270" i="7" s="1"/>
  <c r="AK271" i="7" s="1"/>
  <c r="AJ269" i="7"/>
  <c r="AJ270" i="7" s="1"/>
  <c r="AJ271" i="7" s="1"/>
  <c r="AI269" i="7"/>
  <c r="AI270" i="7" s="1"/>
  <c r="AI271" i="7" s="1"/>
  <c r="AH269" i="7"/>
  <c r="AH270" i="7" s="1"/>
  <c r="AH271" i="7" s="1"/>
  <c r="AG269" i="7"/>
  <c r="AG270" i="7" s="1"/>
  <c r="AG271" i="7" s="1"/>
  <c r="AF269" i="7"/>
  <c r="AF270" i="7" s="1"/>
  <c r="AF271" i="7" s="1"/>
  <c r="AE269" i="7"/>
  <c r="AE270" i="7" s="1"/>
  <c r="AE271" i="7" s="1"/>
  <c r="AD269" i="7"/>
  <c r="AD270" i="7" s="1"/>
  <c r="AD271" i="7" s="1"/>
  <c r="AC269" i="7"/>
  <c r="AC270" i="7" s="1"/>
  <c r="AC271" i="7" s="1"/>
  <c r="AB269" i="7"/>
  <c r="AB270" i="7" s="1"/>
  <c r="AB271" i="7" s="1"/>
  <c r="AA269" i="7"/>
  <c r="AA270" i="7" s="1"/>
  <c r="AA271" i="7" s="1"/>
  <c r="Z269" i="7"/>
  <c r="Z270" i="7" s="1"/>
  <c r="Z271" i="7" s="1"/>
  <c r="Y269" i="7"/>
  <c r="Y270" i="7" s="1"/>
  <c r="Y271" i="7" s="1"/>
  <c r="X269" i="7"/>
  <c r="X270" i="7" s="1"/>
  <c r="X271" i="7" s="1"/>
  <c r="W269" i="7"/>
  <c r="W270" i="7" s="1"/>
  <c r="W271" i="7" s="1"/>
  <c r="V269" i="7"/>
  <c r="V270" i="7" s="1"/>
  <c r="V271" i="7" s="1"/>
  <c r="U269" i="7"/>
  <c r="U270" i="7" s="1"/>
  <c r="U271" i="7" s="1"/>
  <c r="T269" i="7"/>
  <c r="T270" i="7" s="1"/>
  <c r="T271" i="7" s="1"/>
  <c r="S269" i="7"/>
  <c r="S270" i="7" s="1"/>
  <c r="S271" i="7" s="1"/>
  <c r="R269" i="7"/>
  <c r="R270" i="7" s="1"/>
  <c r="R271" i="7" s="1"/>
  <c r="Q269" i="7"/>
  <c r="Q270" i="7" s="1"/>
  <c r="Q271" i="7" s="1"/>
  <c r="P269" i="7"/>
  <c r="P270" i="7" s="1"/>
  <c r="P271" i="7" s="1"/>
  <c r="O269" i="7"/>
  <c r="O270" i="7" s="1"/>
  <c r="O271" i="7" s="1"/>
  <c r="N269" i="7"/>
  <c r="N270" i="7" s="1"/>
  <c r="N271" i="7" s="1"/>
  <c r="M269" i="7"/>
  <c r="M270" i="7" s="1"/>
  <c r="M271" i="7" s="1"/>
  <c r="L269" i="7"/>
  <c r="L270" i="7" s="1"/>
  <c r="L271" i="7" s="1"/>
  <c r="K269" i="7"/>
  <c r="K270" i="7" s="1"/>
  <c r="K271" i="7" s="1"/>
  <c r="J269" i="7"/>
  <c r="J270" i="7" s="1"/>
  <c r="J271" i="7" s="1"/>
  <c r="I269" i="7"/>
  <c r="I270" i="7" s="1"/>
  <c r="I271" i="7" s="1"/>
  <c r="H269" i="7"/>
  <c r="H270" i="7" s="1"/>
  <c r="H271" i="7" s="1"/>
  <c r="G269" i="7"/>
  <c r="G270" i="7" s="1"/>
  <c r="G271" i="7" s="1"/>
  <c r="F269" i="7"/>
  <c r="F270" i="7" s="1"/>
  <c r="F271" i="7" s="1"/>
  <c r="E269" i="7"/>
  <c r="E270" i="7" s="1"/>
  <c r="E271" i="7" s="1"/>
  <c r="D269" i="7"/>
  <c r="D270" i="7" s="1"/>
  <c r="D271" i="7" s="1"/>
  <c r="C269" i="7"/>
  <c r="C270" i="7" s="1"/>
  <c r="C271" i="7" s="1"/>
  <c r="AU264" i="7"/>
  <c r="AU265" i="7" s="1"/>
  <c r="AU266" i="7" s="1"/>
  <c r="AT264" i="7"/>
  <c r="AT265" i="7" s="1"/>
  <c r="AT266" i="7" s="1"/>
  <c r="AS264" i="7"/>
  <c r="AS265" i="7" s="1"/>
  <c r="AS266" i="7" s="1"/>
  <c r="AR264" i="7"/>
  <c r="AR265" i="7" s="1"/>
  <c r="AR266" i="7" s="1"/>
  <c r="AQ264" i="7"/>
  <c r="AQ265" i="7" s="1"/>
  <c r="AQ266" i="7" s="1"/>
  <c r="AP264" i="7"/>
  <c r="AP265" i="7" s="1"/>
  <c r="AP266" i="7" s="1"/>
  <c r="AO264" i="7"/>
  <c r="AO265" i="7" s="1"/>
  <c r="AO266" i="7" s="1"/>
  <c r="AN264" i="7"/>
  <c r="AN265" i="7" s="1"/>
  <c r="AN266" i="7" s="1"/>
  <c r="AM264" i="7"/>
  <c r="AM265" i="7" s="1"/>
  <c r="AM266" i="7" s="1"/>
  <c r="AL264" i="7"/>
  <c r="AL265" i="7" s="1"/>
  <c r="AL266" i="7" s="1"/>
  <c r="AK264" i="7"/>
  <c r="AK265" i="7" s="1"/>
  <c r="AK266" i="7" s="1"/>
  <c r="AJ264" i="7"/>
  <c r="AJ265" i="7" s="1"/>
  <c r="AJ266" i="7" s="1"/>
  <c r="AI264" i="7"/>
  <c r="AI265" i="7" s="1"/>
  <c r="AI266" i="7" s="1"/>
  <c r="AH264" i="7"/>
  <c r="AH265" i="7" s="1"/>
  <c r="AH266" i="7" s="1"/>
  <c r="AG264" i="7"/>
  <c r="AG265" i="7" s="1"/>
  <c r="AG266" i="7" s="1"/>
  <c r="AF264" i="7"/>
  <c r="AF265" i="7" s="1"/>
  <c r="AF266" i="7" s="1"/>
  <c r="AE264" i="7"/>
  <c r="AE265" i="7" s="1"/>
  <c r="AE266" i="7" s="1"/>
  <c r="AD264" i="7"/>
  <c r="AD265" i="7" s="1"/>
  <c r="AD266" i="7" s="1"/>
  <c r="AC264" i="7"/>
  <c r="AC265" i="7" s="1"/>
  <c r="AC266" i="7" s="1"/>
  <c r="AB264" i="7"/>
  <c r="AB265" i="7" s="1"/>
  <c r="AB266" i="7" s="1"/>
  <c r="AA264" i="7"/>
  <c r="AA265" i="7" s="1"/>
  <c r="AA266" i="7" s="1"/>
  <c r="Z264" i="7"/>
  <c r="Z265" i="7" s="1"/>
  <c r="Z266" i="7" s="1"/>
  <c r="Y264" i="7"/>
  <c r="Y265" i="7" s="1"/>
  <c r="Y266" i="7" s="1"/>
  <c r="X264" i="7"/>
  <c r="X265" i="7" s="1"/>
  <c r="X266" i="7" s="1"/>
  <c r="W264" i="7"/>
  <c r="W265" i="7" s="1"/>
  <c r="W266" i="7" s="1"/>
  <c r="V264" i="7"/>
  <c r="V265" i="7" s="1"/>
  <c r="V266" i="7" s="1"/>
  <c r="U264" i="7"/>
  <c r="U265" i="7" s="1"/>
  <c r="U266" i="7" s="1"/>
  <c r="T264" i="7"/>
  <c r="T265" i="7" s="1"/>
  <c r="T266" i="7" s="1"/>
  <c r="S264" i="7"/>
  <c r="S265" i="7" s="1"/>
  <c r="S266" i="7" s="1"/>
  <c r="R264" i="7"/>
  <c r="R265" i="7" s="1"/>
  <c r="R266" i="7" s="1"/>
  <c r="Q264" i="7"/>
  <c r="Q265" i="7" s="1"/>
  <c r="Q266" i="7" s="1"/>
  <c r="P264" i="7"/>
  <c r="P265" i="7" s="1"/>
  <c r="P266" i="7" s="1"/>
  <c r="O264" i="7"/>
  <c r="O265" i="7" s="1"/>
  <c r="O266" i="7" s="1"/>
  <c r="N264" i="7"/>
  <c r="N265" i="7" s="1"/>
  <c r="N266" i="7" s="1"/>
  <c r="M264" i="7"/>
  <c r="M265" i="7" s="1"/>
  <c r="M266" i="7" s="1"/>
  <c r="L264" i="7"/>
  <c r="L265" i="7" s="1"/>
  <c r="L266" i="7" s="1"/>
  <c r="K264" i="7"/>
  <c r="K265" i="7" s="1"/>
  <c r="K266" i="7" s="1"/>
  <c r="J264" i="7"/>
  <c r="J265" i="7" s="1"/>
  <c r="J266" i="7" s="1"/>
  <c r="I264" i="7"/>
  <c r="I265" i="7" s="1"/>
  <c r="I266" i="7" s="1"/>
  <c r="H264" i="7"/>
  <c r="H265" i="7" s="1"/>
  <c r="H266" i="7" s="1"/>
  <c r="G264" i="7"/>
  <c r="G265" i="7" s="1"/>
  <c r="G266" i="7" s="1"/>
  <c r="F264" i="7"/>
  <c r="F265" i="7" s="1"/>
  <c r="F266" i="7" s="1"/>
  <c r="E264" i="7"/>
  <c r="E265" i="7" s="1"/>
  <c r="E266" i="7" s="1"/>
  <c r="D264" i="7"/>
  <c r="D265" i="7" s="1"/>
  <c r="D266" i="7" s="1"/>
  <c r="C264" i="7"/>
  <c r="C265" i="7" s="1"/>
  <c r="C266" i="7" s="1"/>
  <c r="AU259" i="7"/>
  <c r="AU260" i="7" s="1"/>
  <c r="AU261" i="7" s="1"/>
  <c r="AT259" i="7"/>
  <c r="AT260" i="7" s="1"/>
  <c r="AT261" i="7" s="1"/>
  <c r="AS259" i="7"/>
  <c r="AS260" i="7" s="1"/>
  <c r="AS261" i="7" s="1"/>
  <c r="AR259" i="7"/>
  <c r="AR260" i="7" s="1"/>
  <c r="AR261" i="7" s="1"/>
  <c r="AQ259" i="7"/>
  <c r="AQ260" i="7" s="1"/>
  <c r="AQ261" i="7" s="1"/>
  <c r="AP259" i="7"/>
  <c r="AP260" i="7" s="1"/>
  <c r="AP261" i="7" s="1"/>
  <c r="AO259" i="7"/>
  <c r="AO260" i="7" s="1"/>
  <c r="AO261" i="7" s="1"/>
  <c r="AN259" i="7"/>
  <c r="AN260" i="7" s="1"/>
  <c r="AN261" i="7" s="1"/>
  <c r="AM259" i="7"/>
  <c r="AM260" i="7" s="1"/>
  <c r="AM261" i="7" s="1"/>
  <c r="AL259" i="7"/>
  <c r="AL260" i="7" s="1"/>
  <c r="AL261" i="7" s="1"/>
  <c r="AK259" i="7"/>
  <c r="AK260" i="7" s="1"/>
  <c r="AK261" i="7" s="1"/>
  <c r="AJ259" i="7"/>
  <c r="AJ260" i="7" s="1"/>
  <c r="AJ261" i="7" s="1"/>
  <c r="AI259" i="7"/>
  <c r="AI260" i="7" s="1"/>
  <c r="AI261" i="7" s="1"/>
  <c r="AH259" i="7"/>
  <c r="AH260" i="7" s="1"/>
  <c r="AH261" i="7" s="1"/>
  <c r="AG259" i="7"/>
  <c r="AG260" i="7" s="1"/>
  <c r="AG261" i="7" s="1"/>
  <c r="AF259" i="7"/>
  <c r="AF260" i="7" s="1"/>
  <c r="AF261" i="7" s="1"/>
  <c r="AE259" i="7"/>
  <c r="AE260" i="7" s="1"/>
  <c r="AE261" i="7" s="1"/>
  <c r="AD259" i="7"/>
  <c r="AD260" i="7" s="1"/>
  <c r="AD261" i="7" s="1"/>
  <c r="AC259" i="7"/>
  <c r="AC260" i="7" s="1"/>
  <c r="AC261" i="7" s="1"/>
  <c r="AB259" i="7"/>
  <c r="AB260" i="7" s="1"/>
  <c r="AB261" i="7" s="1"/>
  <c r="AA259" i="7"/>
  <c r="AA260" i="7" s="1"/>
  <c r="AA261" i="7" s="1"/>
  <c r="Z259" i="7"/>
  <c r="Z260" i="7" s="1"/>
  <c r="Z261" i="7" s="1"/>
  <c r="Y259" i="7"/>
  <c r="Y260" i="7" s="1"/>
  <c r="Y261" i="7" s="1"/>
  <c r="X259" i="7"/>
  <c r="X260" i="7" s="1"/>
  <c r="X261" i="7" s="1"/>
  <c r="W259" i="7"/>
  <c r="W260" i="7" s="1"/>
  <c r="W261" i="7" s="1"/>
  <c r="V259" i="7"/>
  <c r="V260" i="7" s="1"/>
  <c r="V261" i="7" s="1"/>
  <c r="U259" i="7"/>
  <c r="U260" i="7" s="1"/>
  <c r="U261" i="7" s="1"/>
  <c r="T259" i="7"/>
  <c r="T260" i="7" s="1"/>
  <c r="T261" i="7" s="1"/>
  <c r="S259" i="7"/>
  <c r="S260" i="7" s="1"/>
  <c r="S261" i="7" s="1"/>
  <c r="R259" i="7"/>
  <c r="R260" i="7" s="1"/>
  <c r="R261" i="7" s="1"/>
  <c r="Q259" i="7"/>
  <c r="Q260" i="7" s="1"/>
  <c r="Q261" i="7" s="1"/>
  <c r="P259" i="7"/>
  <c r="P260" i="7" s="1"/>
  <c r="P261" i="7" s="1"/>
  <c r="O259" i="7"/>
  <c r="O260" i="7" s="1"/>
  <c r="O261" i="7" s="1"/>
  <c r="N259" i="7"/>
  <c r="N260" i="7" s="1"/>
  <c r="N261" i="7" s="1"/>
  <c r="M259" i="7"/>
  <c r="M260" i="7" s="1"/>
  <c r="M261" i="7" s="1"/>
  <c r="L259" i="7"/>
  <c r="L260" i="7" s="1"/>
  <c r="L261" i="7" s="1"/>
  <c r="K259" i="7"/>
  <c r="K260" i="7" s="1"/>
  <c r="K261" i="7" s="1"/>
  <c r="J259" i="7"/>
  <c r="J260" i="7" s="1"/>
  <c r="J261" i="7" s="1"/>
  <c r="I259" i="7"/>
  <c r="I260" i="7" s="1"/>
  <c r="I261" i="7" s="1"/>
  <c r="H259" i="7"/>
  <c r="H260" i="7" s="1"/>
  <c r="H261" i="7" s="1"/>
  <c r="G259" i="7"/>
  <c r="G260" i="7" s="1"/>
  <c r="G261" i="7" s="1"/>
  <c r="F259" i="7"/>
  <c r="F260" i="7" s="1"/>
  <c r="F261" i="7" s="1"/>
  <c r="E259" i="7"/>
  <c r="E260" i="7" s="1"/>
  <c r="E261" i="7" s="1"/>
  <c r="D259" i="7"/>
  <c r="D260" i="7" s="1"/>
  <c r="D261" i="7" s="1"/>
  <c r="C259" i="7"/>
  <c r="C260" i="7" s="1"/>
  <c r="C261" i="7" s="1"/>
  <c r="DE248" i="7"/>
  <c r="DF248" i="7" s="1"/>
  <c r="CP248" i="7"/>
  <c r="CA248" i="7"/>
  <c r="CB248" i="7" s="1"/>
  <c r="BL248" i="7"/>
  <c r="AW248" i="7"/>
  <c r="AX248" i="7" s="1"/>
  <c r="AH248" i="7"/>
  <c r="S248" i="7"/>
  <c r="T248" i="7" s="1"/>
  <c r="D248" i="7"/>
  <c r="E248" i="7" s="1"/>
  <c r="A248" i="7"/>
  <c r="AT173" i="7"/>
  <c r="AU173" i="7" s="1"/>
  <c r="AV173" i="7" s="1"/>
  <c r="AW173" i="7" s="1"/>
  <c r="AX173" i="7" s="1"/>
  <c r="AY173" i="7" s="1"/>
  <c r="Y173" i="7"/>
  <c r="Z173" i="7" s="1"/>
  <c r="AA173" i="7" s="1"/>
  <c r="AB173" i="7" s="1"/>
  <c r="AC173" i="7" s="1"/>
  <c r="AD173" i="7" s="1"/>
  <c r="X172" i="7"/>
  <c r="AS171" i="7"/>
  <c r="Y171" i="7"/>
  <c r="Z171" i="7" s="1"/>
  <c r="AT170" i="7"/>
  <c r="AU170" i="7" s="1"/>
  <c r="AV170" i="7" s="1"/>
  <c r="AW170" i="7" s="1"/>
  <c r="AX170" i="7" s="1"/>
  <c r="AY170" i="7" s="1"/>
  <c r="Y170" i="7"/>
  <c r="Y172" i="7" s="1"/>
  <c r="AT172" i="7" s="1"/>
  <c r="E154" i="7"/>
  <c r="E153" i="7"/>
  <c r="E152" i="7"/>
  <c r="L122" i="7"/>
  <c r="L120" i="7"/>
  <c r="K120" i="7"/>
  <c r="K121" i="7" s="1"/>
  <c r="K122" i="7" s="1"/>
  <c r="K116" i="7"/>
  <c r="K117" i="7" s="1"/>
  <c r="K118" i="7" s="1"/>
  <c r="L114" i="7"/>
  <c r="L118" i="7" s="1"/>
  <c r="J114" i="7"/>
  <c r="J118" i="7" s="1"/>
  <c r="J122" i="7" s="1"/>
  <c r="I114" i="7"/>
  <c r="I118" i="7" s="1"/>
  <c r="I122" i="7" s="1"/>
  <c r="F114" i="7"/>
  <c r="F118" i="7" s="1"/>
  <c r="F122" i="7" s="1"/>
  <c r="D114" i="7"/>
  <c r="D118" i="7" s="1"/>
  <c r="D122" i="7" s="1"/>
  <c r="J113" i="7"/>
  <c r="J117" i="7" s="1"/>
  <c r="J121" i="7" s="1"/>
  <c r="I113" i="7"/>
  <c r="I117" i="7" s="1"/>
  <c r="I121" i="7" s="1"/>
  <c r="F113" i="7"/>
  <c r="F117" i="7" s="1"/>
  <c r="F121" i="7" s="1"/>
  <c r="D113" i="7"/>
  <c r="D117" i="7" s="1"/>
  <c r="D121" i="7" s="1"/>
  <c r="L112" i="7"/>
  <c r="L116" i="7" s="1"/>
  <c r="K112" i="7"/>
  <c r="K113" i="7" s="1"/>
  <c r="K114" i="7" s="1"/>
  <c r="J112" i="7"/>
  <c r="J116" i="7" s="1"/>
  <c r="J120" i="7" s="1"/>
  <c r="I112" i="7"/>
  <c r="I116" i="7" s="1"/>
  <c r="I120" i="7" s="1"/>
  <c r="F112" i="7"/>
  <c r="F116" i="7" s="1"/>
  <c r="F120" i="7" s="1"/>
  <c r="D112" i="7"/>
  <c r="D116" i="7" s="1"/>
  <c r="D120" i="7" s="1"/>
  <c r="L111" i="7"/>
  <c r="L115" i="7" s="1"/>
  <c r="J111" i="7"/>
  <c r="J115" i="7" s="1"/>
  <c r="J119" i="7" s="1"/>
  <c r="I111" i="7"/>
  <c r="I115" i="7" s="1"/>
  <c r="I119" i="7" s="1"/>
  <c r="F111" i="7"/>
  <c r="F115" i="7" s="1"/>
  <c r="F119" i="7" s="1"/>
  <c r="D111" i="7"/>
  <c r="D115" i="7" s="1"/>
  <c r="D119" i="7" s="1"/>
  <c r="L109" i="7"/>
  <c r="L121" i="7" s="1"/>
  <c r="T108" i="7"/>
  <c r="T109" i="7" s="1"/>
  <c r="T110" i="7" s="1"/>
  <c r="S108" i="7"/>
  <c r="S109" i="7" s="1"/>
  <c r="S110" i="7" s="1"/>
  <c r="R108" i="7"/>
  <c r="R109" i="7" s="1"/>
  <c r="R110" i="7" s="1"/>
  <c r="Q108" i="7"/>
  <c r="Q109" i="7" s="1"/>
  <c r="Q110" i="7" s="1"/>
  <c r="K108" i="7"/>
  <c r="K109" i="7" s="1"/>
  <c r="K110" i="7" s="1"/>
  <c r="AU39" i="7"/>
  <c r="AU41" i="7" s="1"/>
  <c r="AT39" i="7"/>
  <c r="AT40" i="7" s="1"/>
  <c r="AS39" i="7"/>
  <c r="AS40" i="7" s="1"/>
  <c r="AR39" i="7"/>
  <c r="AQ39" i="7"/>
  <c r="AP39" i="7"/>
  <c r="AO39" i="7"/>
  <c r="AN39" i="7"/>
  <c r="AM39" i="7"/>
  <c r="FP166" i="7"/>
  <c r="SE127" i="1" l="1"/>
  <c r="SE124" i="1"/>
  <c r="SE128" i="1"/>
  <c r="SE125" i="1"/>
  <c r="SE126" i="1"/>
  <c r="SE121" i="1"/>
  <c r="SE122" i="1"/>
  <c r="SE117" i="1"/>
  <c r="SE118" i="1"/>
  <c r="SE120" i="1"/>
  <c r="SE123" i="1"/>
  <c r="SE119" i="1"/>
  <c r="ZA117" i="1" a="1"/>
  <c r="ZA117" i="1" s="1"/>
  <c r="ZB117" i="1" a="1"/>
  <c r="ZB117" i="1" s="1"/>
  <c r="Z307" i="6"/>
  <c r="SE85" i="1"/>
  <c r="SE86" i="1"/>
  <c r="SE87" i="1"/>
  <c r="SE88" i="1"/>
  <c r="SE89" i="1"/>
  <c r="SE90" i="1"/>
  <c r="SE91" i="1"/>
  <c r="SE92" i="1"/>
  <c r="SE93" i="1"/>
  <c r="SE94" i="1"/>
  <c r="SE95" i="1"/>
  <c r="SE96" i="1"/>
  <c r="SE97" i="1"/>
  <c r="SE98" i="1"/>
  <c r="SE99" i="1"/>
  <c r="SE100" i="1"/>
  <c r="SE101" i="1"/>
  <c r="SE102" i="1"/>
  <c r="SE103" i="1"/>
  <c r="SE104" i="1"/>
  <c r="SE105" i="1"/>
  <c r="SE106" i="1"/>
  <c r="SE107" i="1"/>
  <c r="SE108" i="1"/>
  <c r="SF12" i="1"/>
  <c r="SG6" i="1"/>
  <c r="AF312" i="4"/>
  <c r="AF315" i="4"/>
  <c r="AF309" i="6"/>
  <c r="AF309" i="4"/>
  <c r="AF310" i="6"/>
  <c r="AF313" i="4"/>
  <c r="AF311" i="6"/>
  <c r="AF312" i="6"/>
  <c r="AF310" i="4"/>
  <c r="AF313" i="6"/>
  <c r="AF311" i="4"/>
  <c r="AF314" i="6"/>
  <c r="AF314" i="4"/>
  <c r="AF315" i="6"/>
  <c r="Z314" i="8"/>
  <c r="Z315" i="8"/>
  <c r="Z309" i="8"/>
  <c r="Z310" i="8"/>
  <c r="Z311" i="8"/>
  <c r="Z312" i="8"/>
  <c r="Z313" i="8"/>
  <c r="Z313" i="4"/>
  <c r="Z314" i="4"/>
  <c r="Z315" i="4"/>
  <c r="Z309" i="4"/>
  <c r="Z310" i="4"/>
  <c r="Z311" i="4"/>
  <c r="Z312" i="4"/>
  <c r="Z309" i="6"/>
  <c r="Z310" i="6"/>
  <c r="Z311" i="6"/>
  <c r="Z312" i="6"/>
  <c r="Z313" i="6"/>
  <c r="Z314" i="6"/>
  <c r="Z315" i="6"/>
  <c r="Z316" i="7"/>
  <c r="Z310" i="7"/>
  <c r="Z311" i="7"/>
  <c r="Z312" i="7"/>
  <c r="Z313" i="7"/>
  <c r="Z314" i="7"/>
  <c r="Z315" i="7"/>
  <c r="Z309" i="7"/>
  <c r="E300" i="7"/>
  <c r="E300" i="8"/>
  <c r="Z308" i="7"/>
  <c r="I304" i="7"/>
  <c r="O318" i="7"/>
  <c r="U318" i="7" s="1"/>
  <c r="AA318" i="7" s="1"/>
  <c r="AG318" i="7" s="1"/>
  <c r="AM318" i="7" s="1"/>
  <c r="O319" i="7"/>
  <c r="U319" i="7" s="1"/>
  <c r="AA319" i="7" s="1"/>
  <c r="AG319" i="7" s="1"/>
  <c r="AM319" i="7" s="1"/>
  <c r="Z308" i="8"/>
  <c r="Z316" i="8"/>
  <c r="I304" i="8"/>
  <c r="O318" i="8"/>
  <c r="U318" i="8" s="1"/>
  <c r="AA318" i="8" s="1"/>
  <c r="AG318" i="8" s="1"/>
  <c r="AM318" i="8" s="1"/>
  <c r="O321" i="7"/>
  <c r="U321" i="7" s="1"/>
  <c r="AA321" i="7" s="1"/>
  <c r="AG321" i="7" s="1"/>
  <c r="AM321" i="7" s="1"/>
  <c r="O319" i="8"/>
  <c r="U319" i="8" s="1"/>
  <c r="AA319" i="8" s="1"/>
  <c r="AG319" i="8" s="1"/>
  <c r="AM319" i="8" s="1"/>
  <c r="O320" i="8"/>
  <c r="U320" i="8" s="1"/>
  <c r="AA320" i="8" s="1"/>
  <c r="AG320" i="8" s="1"/>
  <c r="AM320" i="8" s="1"/>
  <c r="O320" i="7"/>
  <c r="U320" i="7" s="1"/>
  <c r="AA320" i="7" s="1"/>
  <c r="AG320" i="7" s="1"/>
  <c r="AM320" i="7" s="1"/>
  <c r="O321" i="8"/>
  <c r="U321" i="8" s="1"/>
  <c r="AA321" i="8" s="1"/>
  <c r="AG321" i="8" s="1"/>
  <c r="AM321" i="8" s="1"/>
  <c r="AF308" i="6"/>
  <c r="AF308" i="4"/>
  <c r="Z308" i="4"/>
  <c r="Z308" i="6"/>
  <c r="AF316" i="6"/>
  <c r="Z316" i="6"/>
  <c r="Z316" i="4"/>
  <c r="AF316" i="4"/>
  <c r="AP318" i="7"/>
  <c r="AV318" i="7" s="1"/>
  <c r="BB318" i="7" s="1"/>
  <c r="AN318" i="7"/>
  <c r="AT318" i="7" s="1"/>
  <c r="BE318" i="7"/>
  <c r="BK318" i="7" s="1"/>
  <c r="BC318" i="7"/>
  <c r="BI318" i="7" s="1"/>
  <c r="AP319" i="7"/>
  <c r="AV319" i="7" s="1"/>
  <c r="BB319" i="7" s="1"/>
  <c r="AN319" i="7"/>
  <c r="AT319" i="7" s="1"/>
  <c r="BE319" i="7"/>
  <c r="BK319" i="7" s="1"/>
  <c r="BC319" i="7"/>
  <c r="BI319" i="7" s="1"/>
  <c r="AP318" i="8"/>
  <c r="AV318" i="8" s="1"/>
  <c r="BB318" i="8" s="1"/>
  <c r="AN318" i="8"/>
  <c r="AT318" i="8" s="1"/>
  <c r="BE318" i="8"/>
  <c r="BK318" i="8" s="1"/>
  <c r="BC318" i="8"/>
  <c r="BI318" i="8" s="1"/>
  <c r="AP321" i="7"/>
  <c r="AV321" i="7" s="1"/>
  <c r="BB321" i="7" s="1"/>
  <c r="AN321" i="7"/>
  <c r="AT321" i="7" s="1"/>
  <c r="AP320" i="8"/>
  <c r="AV320" i="8" s="1"/>
  <c r="BB320" i="8" s="1"/>
  <c r="AN320" i="8"/>
  <c r="AT320" i="8" s="1"/>
  <c r="BE320" i="8"/>
  <c r="BK320" i="8" s="1"/>
  <c r="BC320" i="8"/>
  <c r="BI320" i="8" s="1"/>
  <c r="AP319" i="8"/>
  <c r="AV319" i="8" s="1"/>
  <c r="BB319" i="8" s="1"/>
  <c r="AN319" i="8"/>
  <c r="AT319" i="8" s="1"/>
  <c r="AP321" i="8"/>
  <c r="AV321" i="8" s="1"/>
  <c r="BB321" i="8" s="1"/>
  <c r="AN321" i="8"/>
  <c r="AT321" i="8" s="1"/>
  <c r="BE321" i="8"/>
  <c r="BK321" i="8" s="1"/>
  <c r="BC321" i="8"/>
  <c r="BI321" i="8" s="1"/>
  <c r="BE321" i="7"/>
  <c r="BK321" i="7" s="1"/>
  <c r="BC321" i="7"/>
  <c r="BI321" i="7" s="1"/>
  <c r="BE320" i="7"/>
  <c r="BK320" i="7" s="1"/>
  <c r="BC320" i="7"/>
  <c r="BI320" i="7" s="1"/>
  <c r="BE319" i="8"/>
  <c r="BK319" i="8" s="1"/>
  <c r="BC319" i="8"/>
  <c r="BI319" i="8" s="1"/>
  <c r="AP320" i="7"/>
  <c r="AV320" i="7" s="1"/>
  <c r="BB320" i="7" s="1"/>
  <c r="AN320" i="7"/>
  <c r="AT320" i="7" s="1"/>
  <c r="AK318" i="7"/>
  <c r="AR318" i="7" s="1"/>
  <c r="AK318" i="8"/>
  <c r="AR318" i="8" s="1"/>
  <c r="AK321" i="7"/>
  <c r="AR321" i="7" s="1"/>
  <c r="AK319" i="8"/>
  <c r="AR319" i="8" s="1"/>
  <c r="AK320" i="8"/>
  <c r="AR320" i="8" s="1"/>
  <c r="AK319" i="7"/>
  <c r="AR319" i="7" s="1"/>
  <c r="AK321" i="8"/>
  <c r="AR321" i="8" s="1"/>
  <c r="AK320" i="7"/>
  <c r="AR320" i="7" s="1"/>
  <c r="AK412" i="4"/>
  <c r="AM41" i="8"/>
  <c r="O39" i="8"/>
  <c r="AN41" i="8"/>
  <c r="P39" i="8"/>
  <c r="AO40" i="8"/>
  <c r="Q39" i="8"/>
  <c r="AL413" i="4"/>
  <c r="AZ413" i="4" s="1"/>
  <c r="BG413" i="4" s="1"/>
  <c r="BN413" i="4" s="1"/>
  <c r="BU413" i="4" s="1"/>
  <c r="CB413" i="4" s="1"/>
  <c r="CI413" i="4" s="1"/>
  <c r="AS413" i="4"/>
  <c r="AS414" i="4" s="1"/>
  <c r="AM40" i="7"/>
  <c r="O39" i="7"/>
  <c r="AN40" i="7"/>
  <c r="P39" i="7"/>
  <c r="AO40" i="7"/>
  <c r="Q39" i="7"/>
  <c r="AL412" i="6"/>
  <c r="AL414" i="6" s="1"/>
  <c r="TG4" i="1" s="1"/>
  <c r="AL412" i="8"/>
  <c r="AM412" i="8" s="1"/>
  <c r="AN412" i="8" s="1"/>
  <c r="AO412" i="8" s="1"/>
  <c r="AP412" i="8" s="1"/>
  <c r="AQ412" i="8" s="1"/>
  <c r="AL412" i="7"/>
  <c r="AM412" i="7" s="1"/>
  <c r="AN412" i="7" s="1"/>
  <c r="AO412" i="7" s="1"/>
  <c r="AP412" i="7" s="1"/>
  <c r="AQ412" i="7" s="1"/>
  <c r="AQ414" i="7" s="1"/>
  <c r="QM4" i="1" s="1"/>
  <c r="AL412" i="4"/>
  <c r="AM412" i="4" s="1"/>
  <c r="AN412" i="4" s="1"/>
  <c r="AO412" i="4" s="1"/>
  <c r="AP412" i="4" s="1"/>
  <c r="AQ412" i="4" s="1"/>
  <c r="AK412" i="6"/>
  <c r="AK414" i="6" s="1"/>
  <c r="TF4" i="1" s="1"/>
  <c r="AK412" i="7"/>
  <c r="AK414" i="7" s="1"/>
  <c r="QG4" i="1" s="1"/>
  <c r="AK412" i="8"/>
  <c r="I435" i="4"/>
  <c r="V435" i="4" s="1"/>
  <c r="H435" i="4"/>
  <c r="U435" i="4" s="1"/>
  <c r="G435" i="4"/>
  <c r="T435" i="4" s="1"/>
  <c r="D435" i="4"/>
  <c r="Q435" i="4" s="1"/>
  <c r="I419" i="4"/>
  <c r="V419" i="4" s="1"/>
  <c r="H419" i="4"/>
  <c r="U419" i="4" s="1"/>
  <c r="G419" i="4"/>
  <c r="T419" i="4" s="1"/>
  <c r="F419" i="4"/>
  <c r="S419" i="4" s="1"/>
  <c r="E419" i="4"/>
  <c r="R419" i="4" s="1"/>
  <c r="F499" i="4"/>
  <c r="S499" i="4" s="1"/>
  <c r="E499" i="4"/>
  <c r="R499" i="4" s="1"/>
  <c r="D499" i="4"/>
  <c r="Q499" i="4" s="1"/>
  <c r="A500" i="4"/>
  <c r="A420" i="4"/>
  <c r="BG415" i="6"/>
  <c r="U415" i="6"/>
  <c r="T415" i="6"/>
  <c r="V415" i="7"/>
  <c r="S415" i="6"/>
  <c r="U415" i="7"/>
  <c r="R415" i="6"/>
  <c r="T415" i="7"/>
  <c r="S415" i="7"/>
  <c r="R415" i="7"/>
  <c r="V415" i="6"/>
  <c r="BT413" i="7"/>
  <c r="AY415" i="7"/>
  <c r="BF413" i="6"/>
  <c r="AQ413" i="6"/>
  <c r="BG413" i="6"/>
  <c r="AE415" i="7"/>
  <c r="AS415" i="7" s="1"/>
  <c r="AS416" i="7" s="1"/>
  <c r="AL413" i="7"/>
  <c r="BI413" i="6"/>
  <c r="BJ413" i="7"/>
  <c r="BJ413" i="6"/>
  <c r="BF415" i="6"/>
  <c r="BR413" i="6"/>
  <c r="BI413" i="7"/>
  <c r="BV413" i="6"/>
  <c r="BK413" i="7"/>
  <c r="BH413" i="7"/>
  <c r="BL413" i="7"/>
  <c r="R415" i="8"/>
  <c r="S415" i="8"/>
  <c r="T415" i="8"/>
  <c r="U415" i="8"/>
  <c r="V415" i="8"/>
  <c r="AE415" i="8"/>
  <c r="AS415" i="8" s="1"/>
  <c r="AS416" i="8" s="1"/>
  <c r="AL413" i="8"/>
  <c r="AK415" i="8"/>
  <c r="AK413" i="8"/>
  <c r="AM413" i="8"/>
  <c r="AN413" i="8"/>
  <c r="AO413" i="8"/>
  <c r="AP413" i="8"/>
  <c r="AQ413" i="8"/>
  <c r="O300" i="7"/>
  <c r="AP40" i="7"/>
  <c r="L39" i="7"/>
  <c r="AQ40" i="7"/>
  <c r="M39" i="7"/>
  <c r="AR40" i="7"/>
  <c r="N39" i="7"/>
  <c r="F300" i="8"/>
  <c r="O300" i="8"/>
  <c r="AP40" i="8"/>
  <c r="L39" i="8"/>
  <c r="M39" i="8"/>
  <c r="N39" i="8"/>
  <c r="R415" i="4"/>
  <c r="Y415" i="4" s="1"/>
  <c r="AF415" i="4" s="1"/>
  <c r="P415" i="4"/>
  <c r="W415" i="4" s="1"/>
  <c r="AD415" i="4" s="1"/>
  <c r="V415" i="4"/>
  <c r="AC415" i="4" s="1"/>
  <c r="AJ415" i="4" s="1"/>
  <c r="S415" i="4"/>
  <c r="Z415" i="4" s="1"/>
  <c r="AG415" i="4" s="1"/>
  <c r="A436" i="4"/>
  <c r="AAK14" i="1"/>
  <c r="AAK15" i="1" s="1" a="1"/>
  <c r="AAK15" i="1" s="1"/>
  <c r="AAK117" i="1" s="1" a="1"/>
  <c r="AAK117" i="1" s="1"/>
  <c r="ZD14" i="1"/>
  <c r="ZD15" i="1" s="1" a="1"/>
  <c r="ZD15" i="1" s="1"/>
  <c r="DZ14" i="1"/>
  <c r="DZ15" i="1" s="1" a="1"/>
  <c r="DZ15" i="1" s="1"/>
  <c r="DZ50" i="1" s="1" a="1"/>
  <c r="DZ50" i="1" s="1"/>
  <c r="J300" i="8"/>
  <c r="AT41" i="7"/>
  <c r="AM35" i="8"/>
  <c r="AO35" i="8"/>
  <c r="AR41" i="7"/>
  <c r="AW251" i="8"/>
  <c r="AT35" i="7"/>
  <c r="AT36" i="7" s="1"/>
  <c r="AU35" i="7"/>
  <c r="AU36" i="7" s="1"/>
  <c r="AQ35" i="8"/>
  <c r="AS35" i="8"/>
  <c r="AS36" i="8" s="1"/>
  <c r="AQ40" i="8"/>
  <c r="AO41" i="8"/>
  <c r="AT171" i="8"/>
  <c r="AA170" i="8"/>
  <c r="AA172" i="8" s="1"/>
  <c r="AV172" i="8" s="1"/>
  <c r="Z172" i="8"/>
  <c r="AU172" i="8" s="1"/>
  <c r="D251" i="8"/>
  <c r="AS172" i="7"/>
  <c r="AN35" i="8"/>
  <c r="Y172" i="8"/>
  <c r="AT172" i="8" s="1"/>
  <c r="AH251" i="8"/>
  <c r="AX248" i="8"/>
  <c r="AX251" i="8" s="1"/>
  <c r="BL251" i="8"/>
  <c r="C249" i="8"/>
  <c r="C250" i="8" s="1"/>
  <c r="D249" i="8"/>
  <c r="D250" i="8" s="1"/>
  <c r="AG249" i="8"/>
  <c r="AG250" i="8" s="1"/>
  <c r="AH249" i="8"/>
  <c r="AH250" i="8" s="1"/>
  <c r="AU40" i="7"/>
  <c r="BK249" i="8"/>
  <c r="BK250" i="8" s="1"/>
  <c r="BL249" i="8"/>
  <c r="BL250" i="8" s="1"/>
  <c r="AN41" i="7"/>
  <c r="X166" i="8"/>
  <c r="CO249" i="8"/>
  <c r="CO250" i="8" s="1"/>
  <c r="AO41" i="7"/>
  <c r="AM40" i="8"/>
  <c r="AS166" i="8"/>
  <c r="R251" i="8"/>
  <c r="AP41" i="7"/>
  <c r="AN40" i="8"/>
  <c r="BO166" i="8"/>
  <c r="AV251" i="8"/>
  <c r="CJ166" i="8"/>
  <c r="AS41" i="7"/>
  <c r="DE166" i="8"/>
  <c r="DZ166" i="8"/>
  <c r="BZ251" i="8"/>
  <c r="EU166" i="8"/>
  <c r="DD251" i="8"/>
  <c r="DE251" i="8"/>
  <c r="DF251" i="8"/>
  <c r="L113" i="7"/>
  <c r="L117" i="7" s="1"/>
  <c r="L113" i="8"/>
  <c r="L117" i="8" s="1"/>
  <c r="R251" i="7"/>
  <c r="AG249" i="7"/>
  <c r="AG250" i="7" s="1"/>
  <c r="AV251" i="7"/>
  <c r="DD249" i="7"/>
  <c r="DD250" i="7" s="1"/>
  <c r="BK249" i="7"/>
  <c r="BK250" i="7" s="1"/>
  <c r="BZ251" i="7"/>
  <c r="C251" i="7"/>
  <c r="CO249" i="7"/>
  <c r="CO250" i="7" s="1"/>
  <c r="DD251" i="7"/>
  <c r="AH251" i="7"/>
  <c r="AG251" i="7"/>
  <c r="AV249" i="7"/>
  <c r="AV250" i="7" s="1"/>
  <c r="BK251" i="7"/>
  <c r="CA249" i="7"/>
  <c r="CA250" i="7" s="1"/>
  <c r="D249" i="7"/>
  <c r="D250" i="7" s="1"/>
  <c r="BZ249" i="7"/>
  <c r="BZ250" i="7" s="1"/>
  <c r="C249" i="7"/>
  <c r="C250" i="7" s="1"/>
  <c r="CO251" i="7"/>
  <c r="DF249" i="7"/>
  <c r="DF250" i="7" s="1"/>
  <c r="R249" i="7"/>
  <c r="R250" i="7" s="1"/>
  <c r="AM41" i="7"/>
  <c r="AQ41" i="7"/>
  <c r="AA171" i="7"/>
  <c r="AM35" i="7"/>
  <c r="AN35" i="7"/>
  <c r="X166" i="7"/>
  <c r="AO35" i="7"/>
  <c r="AS166" i="7"/>
  <c r="AP35" i="7"/>
  <c r="BO166" i="7"/>
  <c r="AQ35" i="7"/>
  <c r="CJ166" i="7"/>
  <c r="AT171" i="7"/>
  <c r="AR35" i="7"/>
  <c r="DE166" i="7"/>
  <c r="AU171" i="7"/>
  <c r="AS35" i="7"/>
  <c r="AS36" i="7" s="1"/>
  <c r="DZ166" i="7"/>
  <c r="EU166" i="7"/>
  <c r="Z170" i="7"/>
  <c r="D251" i="7"/>
  <c r="T249" i="7"/>
  <c r="T250" i="7" s="1"/>
  <c r="T251" i="7"/>
  <c r="U248" i="7"/>
  <c r="CA251" i="7"/>
  <c r="CB251" i="7"/>
  <c r="CB249" i="7"/>
  <c r="CB250" i="7" s="1"/>
  <c r="CC248" i="7"/>
  <c r="CP251" i="7"/>
  <c r="DE249" i="7"/>
  <c r="DE250" i="7" s="1"/>
  <c r="DF251" i="7"/>
  <c r="F248" i="7"/>
  <c r="S251" i="7"/>
  <c r="AP41" i="8"/>
  <c r="E249" i="7"/>
  <c r="E250" i="7" s="1"/>
  <c r="AR41" i="8"/>
  <c r="AX251" i="7"/>
  <c r="AT41" i="8"/>
  <c r="AT35" i="8"/>
  <c r="AT36" i="8" s="1"/>
  <c r="AY248" i="7"/>
  <c r="AU41" i="8"/>
  <c r="AU35" i="8"/>
  <c r="AU36" i="8" s="1"/>
  <c r="Z173" i="8"/>
  <c r="AA173" i="8" s="1"/>
  <c r="AB173" i="8" s="1"/>
  <c r="AC173" i="8" s="1"/>
  <c r="AD173" i="8" s="1"/>
  <c r="BL251" i="7"/>
  <c r="AW249" i="7"/>
  <c r="AW250" i="7" s="1"/>
  <c r="CQ248" i="7"/>
  <c r="AX249" i="7"/>
  <c r="AX250" i="7" s="1"/>
  <c r="S249" i="7"/>
  <c r="S250" i="7" s="1"/>
  <c r="BM248" i="7"/>
  <c r="F300" i="7"/>
  <c r="AR40" i="8"/>
  <c r="DE251" i="7"/>
  <c r="AS40" i="8"/>
  <c r="CP249" i="7"/>
  <c r="CP250" i="7" s="1"/>
  <c r="AT40" i="8"/>
  <c r="J300" i="7"/>
  <c r="AU40" i="8"/>
  <c r="E251" i="7"/>
  <c r="AA171" i="8"/>
  <c r="AH249" i="7"/>
  <c r="AH250" i="7" s="1"/>
  <c r="DG248" i="7"/>
  <c r="AI248" i="7"/>
  <c r="BL249" i="7"/>
  <c r="BL250" i="7" s="1"/>
  <c r="AU171" i="8"/>
  <c r="AP35" i="8"/>
  <c r="AS172" i="8"/>
  <c r="AW251" i="7"/>
  <c r="AR35" i="8"/>
  <c r="AQ41" i="8"/>
  <c r="S249" i="8"/>
  <c r="S250" i="8" s="1"/>
  <c r="CA249" i="8"/>
  <c r="CA250" i="8" s="1"/>
  <c r="T248" i="8"/>
  <c r="CB248" i="8"/>
  <c r="CP251" i="8"/>
  <c r="CQ248" i="8"/>
  <c r="AW249" i="8"/>
  <c r="AW250" i="8" s="1"/>
  <c r="DG248" i="8"/>
  <c r="DF249" i="8"/>
  <c r="DF250" i="8" s="1"/>
  <c r="CP249" i="8"/>
  <c r="CP250" i="8" s="1"/>
  <c r="S251" i="8"/>
  <c r="CA251" i="8"/>
  <c r="BM248" i="8"/>
  <c r="DD249" i="8"/>
  <c r="DD250" i="8" s="1"/>
  <c r="DE249" i="8"/>
  <c r="DE250" i="8" s="1"/>
  <c r="CO251" i="8"/>
  <c r="BZ249" i="8"/>
  <c r="BZ250" i="8" s="1"/>
  <c r="BK251" i="8"/>
  <c r="AI248" i="8"/>
  <c r="AV249" i="8"/>
  <c r="AV250" i="8" s="1"/>
  <c r="AG251" i="8"/>
  <c r="R249" i="8"/>
  <c r="R250" i="8" s="1"/>
  <c r="C251" i="8"/>
  <c r="E248" i="8"/>
  <c r="ZB118" i="1" l="1" a="1"/>
  <c r="ZB118" i="1" s="1"/>
  <c r="ZB119" i="1" a="1"/>
  <c r="ZB119" i="1" s="1"/>
  <c r="ZB120" i="1" a="1"/>
  <c r="ZB120" i="1" s="1"/>
  <c r="ZB121" i="1" a="1"/>
  <c r="ZB121" i="1" s="1"/>
  <c r="ZB122" i="1" a="1"/>
  <c r="ZB122" i="1" s="1"/>
  <c r="ZB123" i="1" a="1"/>
  <c r="ZB123" i="1" s="1"/>
  <c r="ZB124" i="1" a="1"/>
  <c r="ZB124" i="1" s="1"/>
  <c r="ZB125" i="1" a="1"/>
  <c r="ZB125" i="1" s="1"/>
  <c r="ZB126" i="1" a="1"/>
  <c r="ZB126" i="1" s="1"/>
  <c r="ZB127" i="1" a="1"/>
  <c r="ZB127" i="1" s="1"/>
  <c r="ZB128" i="1" a="1"/>
  <c r="ZB128" i="1" s="1"/>
  <c r="ZA118" i="1" a="1"/>
  <c r="ZA118" i="1" s="1"/>
  <c r="ZA119" i="1" a="1"/>
  <c r="ZA119" i="1" s="1"/>
  <c r="ZA120" i="1" a="1"/>
  <c r="ZA120" i="1" s="1"/>
  <c r="ZA121" i="1" a="1"/>
  <c r="ZA121" i="1" s="1"/>
  <c r="ZA122" i="1" a="1"/>
  <c r="ZA122" i="1" s="1"/>
  <c r="ZA123" i="1" a="1"/>
  <c r="ZA123" i="1" s="1"/>
  <c r="ZA124" i="1" a="1"/>
  <c r="ZA124" i="1" s="1"/>
  <c r="ZA125" i="1" a="1"/>
  <c r="ZA125" i="1" s="1"/>
  <c r="ZA126" i="1" a="1"/>
  <c r="ZA126" i="1" s="1"/>
  <c r="ZA127" i="1" a="1"/>
  <c r="ZA127" i="1" s="1"/>
  <c r="ZA128" i="1" a="1"/>
  <c r="ZA128" i="1" s="1"/>
  <c r="ZD117" i="1" a="1"/>
  <c r="ZD117" i="1" s="1"/>
  <c r="AAK118" i="1" a="1"/>
  <c r="AAK118" i="1" s="1"/>
  <c r="AAK119" i="1" a="1"/>
  <c r="AAK119" i="1" s="1"/>
  <c r="AAK120" i="1" a="1"/>
  <c r="AAK120" i="1" s="1"/>
  <c r="AAK121" i="1" a="1"/>
  <c r="AAK121" i="1" s="1"/>
  <c r="AAK122" i="1" a="1"/>
  <c r="AAK122" i="1" s="1"/>
  <c r="AAK123" i="1" a="1"/>
  <c r="AAK123" i="1" s="1"/>
  <c r="AAK124" i="1" a="1"/>
  <c r="AAK124" i="1" s="1"/>
  <c r="AAK125" i="1" a="1"/>
  <c r="AAK125" i="1" s="1"/>
  <c r="AAK126" i="1" a="1"/>
  <c r="AAK126" i="1" s="1"/>
  <c r="AAK127" i="1" a="1"/>
  <c r="AAK127" i="1" s="1"/>
  <c r="AAK128" i="1" a="1"/>
  <c r="AAK128" i="1" s="1"/>
  <c r="SF127" i="1"/>
  <c r="SF124" i="1"/>
  <c r="SF126" i="1"/>
  <c r="SF128" i="1"/>
  <c r="SF120" i="1"/>
  <c r="SF121" i="1"/>
  <c r="SF122" i="1"/>
  <c r="SF125" i="1"/>
  <c r="SF123" i="1"/>
  <c r="SF117" i="1"/>
  <c r="SF118" i="1"/>
  <c r="SF119" i="1"/>
  <c r="SF85" i="1"/>
  <c r="SF86" i="1"/>
  <c r="SF87" i="1"/>
  <c r="SF88" i="1"/>
  <c r="SF89" i="1"/>
  <c r="SF90" i="1"/>
  <c r="SF91" i="1"/>
  <c r="SF92" i="1"/>
  <c r="SF93" i="1"/>
  <c r="SF94" i="1"/>
  <c r="SF95" i="1"/>
  <c r="SF96" i="1"/>
  <c r="SF97" i="1"/>
  <c r="SF98" i="1"/>
  <c r="SF99" i="1"/>
  <c r="SF100" i="1"/>
  <c r="SF101" i="1"/>
  <c r="SF102" i="1"/>
  <c r="SF103" i="1"/>
  <c r="SF104" i="1"/>
  <c r="SF105" i="1"/>
  <c r="SF106" i="1"/>
  <c r="SF107" i="1"/>
  <c r="SF108" i="1"/>
  <c r="SG12" i="1"/>
  <c r="SH6" i="1"/>
  <c r="AAK85" i="1" a="1"/>
  <c r="AAK85" i="1" s="1"/>
  <c r="AAK106" i="1" s="1" a="1"/>
  <c r="AAK106" i="1" s="1"/>
  <c r="AAK50" i="1" a="1"/>
  <c r="AAK50" i="1" s="1"/>
  <c r="DZ53" i="1" a="1"/>
  <c r="DZ53" i="1" s="1"/>
  <c r="DZ54" i="1" s="1" a="1"/>
  <c r="DZ54" i="1" s="1"/>
  <c r="DZ51" i="1" a="1"/>
  <c r="DZ51" i="1" s="1"/>
  <c r="DZ52" i="1" s="1" a="1"/>
  <c r="DZ52" i="1" s="1"/>
  <c r="DZ55" i="1" a="1"/>
  <c r="DZ55" i="1" s="1"/>
  <c r="DZ56" i="1" s="1" a="1"/>
  <c r="DZ56" i="1" s="1"/>
  <c r="AAK17" i="1"/>
  <c r="AAK18" i="1" s="1" a="1"/>
  <c r="AAK18" i="1" s="1"/>
  <c r="DZ17" i="1"/>
  <c r="DZ18" i="1" s="1" a="1"/>
  <c r="DZ18" i="1" s="1"/>
  <c r="AU319" i="8"/>
  <c r="BA319" i="8" s="1"/>
  <c r="BG319" i="8" s="1"/>
  <c r="AS319" i="8"/>
  <c r="AY319" i="8" s="1"/>
  <c r="AU321" i="7"/>
  <c r="BA321" i="7" s="1"/>
  <c r="BG321" i="7" s="1"/>
  <c r="AS321" i="7"/>
  <c r="AY321" i="7" s="1"/>
  <c r="AS321" i="8"/>
  <c r="AY321" i="8" s="1"/>
  <c r="AU321" i="8"/>
  <c r="BA321" i="8" s="1"/>
  <c r="BG321" i="8" s="1"/>
  <c r="AU320" i="7"/>
  <c r="BA320" i="7" s="1"/>
  <c r="BG320" i="7" s="1"/>
  <c r="AS320" i="7"/>
  <c r="AY320" i="7" s="1"/>
  <c r="AU320" i="8"/>
  <c r="BA320" i="8" s="1"/>
  <c r="BG320" i="8" s="1"/>
  <c r="AS320" i="8"/>
  <c r="AY320" i="8" s="1"/>
  <c r="AU318" i="8"/>
  <c r="BA318" i="8" s="1"/>
  <c r="BG318" i="8" s="1"/>
  <c r="AS318" i="8"/>
  <c r="AY318" i="8" s="1"/>
  <c r="AU319" i="7"/>
  <c r="BA319" i="7" s="1"/>
  <c r="BG319" i="7" s="1"/>
  <c r="AS319" i="7"/>
  <c r="AY319" i="7" s="1"/>
  <c r="AU318" i="7"/>
  <c r="BA318" i="7" s="1"/>
  <c r="BG318" i="7" s="1"/>
  <c r="AS318" i="7"/>
  <c r="AY318" i="7" s="1"/>
  <c r="P300" i="7"/>
  <c r="R300" i="7" s="1"/>
  <c r="O304" i="7"/>
  <c r="P300" i="8"/>
  <c r="O304" i="8"/>
  <c r="K300" i="8"/>
  <c r="K300" i="7"/>
  <c r="G300" i="8"/>
  <c r="BJ319" i="8"/>
  <c r="BH319" i="8"/>
  <c r="BJ320" i="8"/>
  <c r="BH320" i="8"/>
  <c r="BJ321" i="7"/>
  <c r="BH321" i="7"/>
  <c r="BJ318" i="8"/>
  <c r="BH318" i="8"/>
  <c r="BJ320" i="7"/>
  <c r="BH320" i="7"/>
  <c r="AZ320" i="7"/>
  <c r="BF320" i="7" s="1"/>
  <c r="AX320" i="7"/>
  <c r="BD320" i="7" s="1"/>
  <c r="AZ321" i="8"/>
  <c r="BF321" i="8" s="1"/>
  <c r="AX321" i="8"/>
  <c r="BD321" i="8" s="1"/>
  <c r="AZ319" i="7"/>
  <c r="BF319" i="7" s="1"/>
  <c r="AX319" i="7"/>
  <c r="BD319" i="7" s="1"/>
  <c r="AZ320" i="8"/>
  <c r="BF320" i="8" s="1"/>
  <c r="AX320" i="8"/>
  <c r="BD320" i="8" s="1"/>
  <c r="BJ319" i="7"/>
  <c r="BH319" i="7"/>
  <c r="AZ319" i="8"/>
  <c r="BF319" i="8" s="1"/>
  <c r="AX319" i="8"/>
  <c r="BD319" i="8" s="1"/>
  <c r="AZ321" i="7"/>
  <c r="BF321" i="7" s="1"/>
  <c r="AX321" i="7"/>
  <c r="BD321" i="7" s="1"/>
  <c r="AZ318" i="8"/>
  <c r="BF318" i="8" s="1"/>
  <c r="AX318" i="8"/>
  <c r="BD318" i="8" s="1"/>
  <c r="AZ318" i="7"/>
  <c r="BF318" i="7" s="1"/>
  <c r="AX318" i="7"/>
  <c r="BD318" i="7" s="1"/>
  <c r="BJ318" i="7"/>
  <c r="BH318" i="7"/>
  <c r="BJ321" i="8"/>
  <c r="BH321" i="8"/>
  <c r="R41" i="7"/>
  <c r="O41" i="7"/>
  <c r="O40" i="8"/>
  <c r="T41" i="7"/>
  <c r="Q41" i="7"/>
  <c r="S41" i="7"/>
  <c r="P41" i="7"/>
  <c r="AO36" i="8"/>
  <c r="Q35" i="8"/>
  <c r="AI35" i="8" s="1"/>
  <c r="Q40" i="7"/>
  <c r="P40" i="7"/>
  <c r="AN36" i="7"/>
  <c r="P35" i="7"/>
  <c r="AH35" i="7" s="1"/>
  <c r="T41" i="8"/>
  <c r="Q41" i="8"/>
  <c r="AN415" i="4"/>
  <c r="BB415" i="4" s="1"/>
  <c r="BI415" i="4" s="1"/>
  <c r="BP415" i="4" s="1"/>
  <c r="BW415" i="4" s="1"/>
  <c r="CD415" i="4" s="1"/>
  <c r="CK415" i="4" s="1"/>
  <c r="AU415" i="4"/>
  <c r="AU416" i="4" s="1"/>
  <c r="AO36" i="7"/>
  <c r="Q35" i="7"/>
  <c r="AI35" i="7" s="1"/>
  <c r="AQ415" i="4"/>
  <c r="BE415" i="4" s="1"/>
  <c r="BL415" i="4" s="1"/>
  <c r="BS415" i="4" s="1"/>
  <c r="BZ415" i="4" s="1"/>
  <c r="CG415" i="4" s="1"/>
  <c r="CN415" i="4" s="1"/>
  <c r="AX415" i="4"/>
  <c r="AX416" i="4" s="1"/>
  <c r="AM36" i="7"/>
  <c r="O35" i="7"/>
  <c r="AG35" i="7" s="1"/>
  <c r="O40" i="7"/>
  <c r="AM36" i="8"/>
  <c r="O35" i="8"/>
  <c r="AG35" i="8" s="1"/>
  <c r="AN36" i="8"/>
  <c r="P35" i="8"/>
  <c r="AH35" i="8" s="1"/>
  <c r="AK415" i="4"/>
  <c r="AY415" i="4" s="1"/>
  <c r="BF415" i="4" s="1"/>
  <c r="BM415" i="4" s="1"/>
  <c r="BT415" i="4" s="1"/>
  <c r="CA415" i="4" s="1"/>
  <c r="CH415" i="4" s="1"/>
  <c r="AR415" i="4"/>
  <c r="AR416" i="4" s="1"/>
  <c r="Q40" i="8"/>
  <c r="AM415" i="4"/>
  <c r="BA415" i="4" s="1"/>
  <c r="BH415" i="4" s="1"/>
  <c r="BO415" i="4" s="1"/>
  <c r="BV415" i="4" s="1"/>
  <c r="CC415" i="4" s="1"/>
  <c r="CJ415" i="4" s="1"/>
  <c r="AT415" i="4"/>
  <c r="AT416" i="4" s="1"/>
  <c r="P40" i="8"/>
  <c r="S41" i="8"/>
  <c r="P41" i="8"/>
  <c r="R41" i="8"/>
  <c r="O41" i="8"/>
  <c r="AL416" i="6"/>
  <c r="AM412" i="6"/>
  <c r="AN412" i="6" s="1"/>
  <c r="AO412" i="6" s="1"/>
  <c r="AO414" i="7"/>
  <c r="QK4" i="1" s="1"/>
  <c r="AM414" i="7"/>
  <c r="QI4" i="1" s="1"/>
  <c r="AP414" i="7"/>
  <c r="QL4" i="1" s="1"/>
  <c r="AN414" i="7"/>
  <c r="QJ4" i="1" s="1"/>
  <c r="AK416" i="6"/>
  <c r="D419" i="4"/>
  <c r="C419" i="4" s="1"/>
  <c r="U300" i="7"/>
  <c r="U305" i="7" s="1"/>
  <c r="AB170" i="8"/>
  <c r="AC170" i="8" s="1"/>
  <c r="U300" i="8"/>
  <c r="U305" i="8" s="1"/>
  <c r="AK416" i="7"/>
  <c r="A501" i="4"/>
  <c r="F501" i="4" s="1"/>
  <c r="S501" i="4" s="1"/>
  <c r="F500" i="4"/>
  <c r="S500" i="4" s="1"/>
  <c r="E500" i="4"/>
  <c r="R500" i="4" s="1"/>
  <c r="D500" i="4"/>
  <c r="Q500" i="4" s="1"/>
  <c r="I420" i="4"/>
  <c r="V420" i="4" s="1"/>
  <c r="H420" i="4"/>
  <c r="U420" i="4" s="1"/>
  <c r="G420" i="4"/>
  <c r="T420" i="4" s="1"/>
  <c r="F420" i="4"/>
  <c r="S420" i="4" s="1"/>
  <c r="E420" i="4"/>
  <c r="R420" i="4" s="1"/>
  <c r="I436" i="4"/>
  <c r="V436" i="4" s="1"/>
  <c r="H436" i="4"/>
  <c r="U436" i="4" s="1"/>
  <c r="G436" i="4"/>
  <c r="T436" i="4" s="1"/>
  <c r="D436" i="4"/>
  <c r="Q436" i="4" s="1"/>
  <c r="A437" i="4"/>
  <c r="A421" i="4"/>
  <c r="BQ413" i="7"/>
  <c r="BP413" i="6"/>
  <c r="AZ413" i="7"/>
  <c r="AL414" i="7"/>
  <c r="QH4" i="1" s="1"/>
  <c r="AL415" i="7"/>
  <c r="BN413" i="6"/>
  <c r="BS413" i="7"/>
  <c r="BO413" i="7"/>
  <c r="BE413" i="6"/>
  <c r="BR413" i="7"/>
  <c r="BM413" i="6"/>
  <c r="BF415" i="7"/>
  <c r="CC413" i="6"/>
  <c r="CA413" i="7"/>
  <c r="AC415" i="6"/>
  <c r="Y415" i="7"/>
  <c r="Z415" i="7"/>
  <c r="BP413" i="7"/>
  <c r="AA415" i="7"/>
  <c r="Y415" i="6"/>
  <c r="BY413" i="6"/>
  <c r="AB415" i="7"/>
  <c r="Z415" i="6"/>
  <c r="AC415" i="7"/>
  <c r="BM415" i="6"/>
  <c r="AA415" i="6"/>
  <c r="AB415" i="6"/>
  <c r="BQ413" i="6"/>
  <c r="BN415" i="6"/>
  <c r="BE413" i="8"/>
  <c r="AQ414" i="8"/>
  <c r="NN4" i="1" s="1"/>
  <c r="BD413" i="8"/>
  <c r="AP414" i="8"/>
  <c r="NM4" i="1" s="1"/>
  <c r="BC413" i="8"/>
  <c r="AO414" i="8"/>
  <c r="NL4" i="1" s="1"/>
  <c r="BB413" i="8"/>
  <c r="AN414" i="8"/>
  <c r="NK4" i="1" s="1"/>
  <c r="BA413" i="8"/>
  <c r="AM414" i="8"/>
  <c r="NJ4" i="1" s="1"/>
  <c r="AY413" i="8"/>
  <c r="AK414" i="8"/>
  <c r="NH4" i="1" s="1"/>
  <c r="AY415" i="8"/>
  <c r="AK416" i="8"/>
  <c r="AZ413" i="8"/>
  <c r="AL414" i="8"/>
  <c r="NI4" i="1" s="1"/>
  <c r="AL415" i="8"/>
  <c r="AC415" i="8"/>
  <c r="AB415" i="8"/>
  <c r="AA415" i="8"/>
  <c r="Z415" i="8"/>
  <c r="Y415" i="8"/>
  <c r="N41" i="8"/>
  <c r="K41" i="8"/>
  <c r="H41" i="8"/>
  <c r="E41" i="8"/>
  <c r="N35" i="8"/>
  <c r="L40" i="8"/>
  <c r="N35" i="7"/>
  <c r="M40" i="8"/>
  <c r="L35" i="8"/>
  <c r="N40" i="7"/>
  <c r="C41" i="8"/>
  <c r="L41" i="8"/>
  <c r="I41" i="8"/>
  <c r="F41" i="8"/>
  <c r="M35" i="7"/>
  <c r="N41" i="7"/>
  <c r="K41" i="7"/>
  <c r="H41" i="7"/>
  <c r="E41" i="7"/>
  <c r="M40" i="7"/>
  <c r="M41" i="7"/>
  <c r="J41" i="7"/>
  <c r="G41" i="7"/>
  <c r="D41" i="7"/>
  <c r="AQ36" i="8"/>
  <c r="M35" i="8"/>
  <c r="L300" i="8"/>
  <c r="L40" i="7"/>
  <c r="C41" i="7"/>
  <c r="L41" i="7"/>
  <c r="I41" i="7"/>
  <c r="F41" i="7"/>
  <c r="D41" i="8"/>
  <c r="M41" i="8"/>
  <c r="J41" i="8"/>
  <c r="G41" i="8"/>
  <c r="N40" i="8"/>
  <c r="L35" i="7"/>
  <c r="AK414" i="4"/>
  <c r="AM414" i="4"/>
  <c r="AN414" i="4"/>
  <c r="AO414" i="4"/>
  <c r="AP414" i="4"/>
  <c r="AQ414" i="4"/>
  <c r="T415" i="4"/>
  <c r="AA415" i="4" s="1"/>
  <c r="U415" i="4"/>
  <c r="AB415" i="4" s="1"/>
  <c r="AI415" i="4" s="1"/>
  <c r="Q415" i="4"/>
  <c r="AY248" i="8"/>
  <c r="AY249" i="8" s="1"/>
  <c r="AY250" i="8" s="1"/>
  <c r="AX249" i="8"/>
  <c r="AX250" i="8" s="1"/>
  <c r="BM251" i="8"/>
  <c r="BN248" i="8"/>
  <c r="BM249" i="8"/>
  <c r="BM250" i="8" s="1"/>
  <c r="AY249" i="7"/>
  <c r="AY250" i="7" s="1"/>
  <c r="AZ248" i="7"/>
  <c r="AY251" i="7"/>
  <c r="AQ36" i="7"/>
  <c r="AJ248" i="7"/>
  <c r="AI251" i="7"/>
  <c r="AI249" i="7"/>
  <c r="AI250" i="7" s="1"/>
  <c r="DH248" i="7"/>
  <c r="DG251" i="7"/>
  <c r="DG249" i="7"/>
  <c r="DG250" i="7" s="1"/>
  <c r="CC251" i="7"/>
  <c r="CC249" i="7"/>
  <c r="CC250" i="7" s="1"/>
  <c r="CD248" i="7"/>
  <c r="G300" i="7"/>
  <c r="BM249" i="7"/>
  <c r="BM250" i="7" s="1"/>
  <c r="BN248" i="7"/>
  <c r="BM251" i="7"/>
  <c r="AR36" i="7"/>
  <c r="Z172" i="7"/>
  <c r="AA170" i="7"/>
  <c r="AV171" i="7"/>
  <c r="AB171" i="7"/>
  <c r="F249" i="7"/>
  <c r="F250" i="7" s="1"/>
  <c r="F251" i="7"/>
  <c r="G248" i="7"/>
  <c r="AI251" i="8"/>
  <c r="AJ248" i="8"/>
  <c r="AI249" i="8"/>
  <c r="AI250" i="8" s="1"/>
  <c r="DG249" i="8"/>
  <c r="DG250" i="8" s="1"/>
  <c r="DH248" i="8"/>
  <c r="DG251" i="8"/>
  <c r="AR36" i="8"/>
  <c r="CB249" i="8"/>
  <c r="CB250" i="8" s="1"/>
  <c r="CB251" i="8"/>
  <c r="CC248" i="8"/>
  <c r="CR248" i="7"/>
  <c r="CQ249" i="7"/>
  <c r="CQ250" i="7" s="1"/>
  <c r="CQ251" i="7"/>
  <c r="U249" i="7"/>
  <c r="U250" i="7" s="1"/>
  <c r="U251" i="7"/>
  <c r="V248" i="7"/>
  <c r="CQ251" i="8"/>
  <c r="CQ249" i="8"/>
  <c r="CQ250" i="8" s="1"/>
  <c r="CR248" i="8"/>
  <c r="AP36" i="7"/>
  <c r="T249" i="8"/>
  <c r="T250" i="8" s="1"/>
  <c r="T251" i="8"/>
  <c r="U248" i="8"/>
  <c r="L300" i="7"/>
  <c r="E251" i="8"/>
  <c r="F248" i="8"/>
  <c r="E249" i="8"/>
  <c r="E250" i="8" s="1"/>
  <c r="AV171" i="8"/>
  <c r="AB171" i="8"/>
  <c r="AP36" i="8"/>
  <c r="ZD118" i="1" l="1" a="1"/>
  <c r="ZD118" i="1" s="1"/>
  <c r="ZD119" i="1" a="1"/>
  <c r="ZD119" i="1" s="1"/>
  <c r="ZD120" i="1" a="1"/>
  <c r="ZD120" i="1" s="1"/>
  <c r="ZD121" i="1" a="1"/>
  <c r="ZD121" i="1" s="1"/>
  <c r="ZD122" i="1" a="1"/>
  <c r="ZD122" i="1" s="1"/>
  <c r="ZD123" i="1" a="1"/>
  <c r="ZD123" i="1" s="1"/>
  <c r="ZD124" i="1" a="1"/>
  <c r="ZD124" i="1" s="1"/>
  <c r="ZD125" i="1" a="1"/>
  <c r="ZD125" i="1" s="1"/>
  <c r="ZD126" i="1" a="1"/>
  <c r="ZD126" i="1" s="1"/>
  <c r="ZD127" i="1" a="1"/>
  <c r="ZD127" i="1" s="1"/>
  <c r="ZD128" i="1" a="1"/>
  <c r="ZD128" i="1" s="1"/>
  <c r="SG127" i="1"/>
  <c r="SG128" i="1"/>
  <c r="SG126" i="1"/>
  <c r="SG125" i="1"/>
  <c r="SG119" i="1"/>
  <c r="SG123" i="1"/>
  <c r="SG124" i="1"/>
  <c r="SG120" i="1"/>
  <c r="SG122" i="1"/>
  <c r="SG118" i="1"/>
  <c r="SG117" i="1"/>
  <c r="SG121" i="1"/>
  <c r="SG86" i="1"/>
  <c r="SG85" i="1"/>
  <c r="SG87" i="1"/>
  <c r="SG88" i="1"/>
  <c r="SG89" i="1"/>
  <c r="SG90" i="1"/>
  <c r="SG91" i="1"/>
  <c r="SG92" i="1"/>
  <c r="SG93" i="1"/>
  <c r="SG94" i="1"/>
  <c r="SG95" i="1"/>
  <c r="SG96" i="1"/>
  <c r="SG97" i="1"/>
  <c r="SG98" i="1"/>
  <c r="SG99" i="1"/>
  <c r="SG100" i="1"/>
  <c r="SG101" i="1"/>
  <c r="SG102" i="1"/>
  <c r="SG103" i="1"/>
  <c r="SG104" i="1"/>
  <c r="SG105" i="1"/>
  <c r="SG106" i="1"/>
  <c r="SG107" i="1"/>
  <c r="SG108" i="1"/>
  <c r="AAK87" i="1" a="1"/>
  <c r="AAK87" i="1" s="1"/>
  <c r="AAK108" i="1" s="1" a="1"/>
  <c r="AAK108" i="1" s="1"/>
  <c r="AAK86" i="1" a="1"/>
  <c r="AAK86" i="1" s="1"/>
  <c r="AAK88" i="1" s="1" a="1"/>
  <c r="AAK88" i="1" s="1"/>
  <c r="AAK90" i="1" s="1" a="1"/>
  <c r="AAK90" i="1" s="1"/>
  <c r="AAK92" i="1" s="1" a="1"/>
  <c r="AAK92" i="1" s="1"/>
  <c r="AAK94" i="1" s="1" a="1"/>
  <c r="AAK94" i="1" s="1"/>
  <c r="AAK96" i="1" s="1" a="1"/>
  <c r="AAK96" i="1" s="1"/>
  <c r="AAK98" i="1" s="1" a="1"/>
  <c r="AAK98" i="1" s="1"/>
  <c r="AAK100" i="1" s="1" a="1"/>
  <c r="AAK100" i="1" s="1"/>
  <c r="AAK102" i="1" s="1" a="1"/>
  <c r="AAK102" i="1" s="1"/>
  <c r="AAK104" i="1" s="1" a="1"/>
  <c r="AAK104" i="1" s="1"/>
  <c r="SI6" i="1"/>
  <c r="SH12" i="1"/>
  <c r="R300" i="8"/>
  <c r="S300" i="8" s="1"/>
  <c r="AAK55" i="1" a="1"/>
  <c r="AAK55" i="1" s="1"/>
  <c r="AAK56" i="1" s="1" a="1"/>
  <c r="AAK56" i="1" s="1"/>
  <c r="AAK53" i="1" a="1"/>
  <c r="AAK53" i="1" s="1"/>
  <c r="AAK54" i="1" s="1" a="1"/>
  <c r="AAK54" i="1" s="1"/>
  <c r="AAK51" i="1" a="1"/>
  <c r="AAK51" i="1" s="1"/>
  <c r="AAK52" i="1" s="1" a="1"/>
  <c r="AAK52" i="1" s="1"/>
  <c r="Q300" i="8"/>
  <c r="Q300" i="7"/>
  <c r="U304" i="8"/>
  <c r="U307" i="8" s="1"/>
  <c r="AA300" i="7"/>
  <c r="AA305" i="7" s="1"/>
  <c r="U304" i="7"/>
  <c r="U307" i="7" s="1"/>
  <c r="AM416" i="4"/>
  <c r="AK416" i="4"/>
  <c r="AN416" i="4"/>
  <c r="AN414" i="6"/>
  <c r="TI4" i="1" s="1"/>
  <c r="AM414" i="6"/>
  <c r="TH4" i="1" s="1"/>
  <c r="AQ416" i="4"/>
  <c r="O36" i="7"/>
  <c r="Q36" i="7"/>
  <c r="P36" i="7"/>
  <c r="AP415" i="4"/>
  <c r="BD415" i="4" s="1"/>
  <c r="BK415" i="4" s="1"/>
  <c r="BR415" i="4" s="1"/>
  <c r="BY415" i="4" s="1"/>
  <c r="CF415" i="4" s="1"/>
  <c r="CM415" i="4" s="1"/>
  <c r="AW415" i="4"/>
  <c r="AW416" i="4" s="1"/>
  <c r="Q36" i="8"/>
  <c r="P36" i="8"/>
  <c r="O36" i="8"/>
  <c r="AA300" i="8"/>
  <c r="AA305" i="8" s="1"/>
  <c r="AB172" i="8"/>
  <c r="AW172" i="8" s="1"/>
  <c r="V300" i="7"/>
  <c r="V305" i="7" s="1"/>
  <c r="D420" i="4"/>
  <c r="C420" i="4" s="1"/>
  <c r="V300" i="8"/>
  <c r="V305" i="8" s="1"/>
  <c r="A502" i="4"/>
  <c r="F502" i="4" s="1"/>
  <c r="D501" i="4"/>
  <c r="Q501" i="4" s="1"/>
  <c r="E501" i="4"/>
  <c r="R501" i="4" s="1"/>
  <c r="Q419" i="4"/>
  <c r="B419" i="4"/>
  <c r="I437" i="4"/>
  <c r="V437" i="4" s="1"/>
  <c r="H437" i="4"/>
  <c r="U437" i="4" s="1"/>
  <c r="G437" i="4"/>
  <c r="T437" i="4" s="1"/>
  <c r="D437" i="4"/>
  <c r="Q437" i="4" s="1"/>
  <c r="A438" i="4"/>
  <c r="A439" i="4" s="1"/>
  <c r="I421" i="4"/>
  <c r="V421" i="4" s="1"/>
  <c r="H421" i="4"/>
  <c r="U421" i="4" s="1"/>
  <c r="G421" i="4"/>
  <c r="T421" i="4" s="1"/>
  <c r="F421" i="4"/>
  <c r="S421" i="4" s="1"/>
  <c r="E421" i="4"/>
  <c r="R421" i="4" s="1"/>
  <c r="A422" i="4"/>
  <c r="AF415" i="7"/>
  <c r="AT415" i="7" s="1"/>
  <c r="AT416" i="7" s="1"/>
  <c r="AP412" i="6"/>
  <c r="AO414" i="6"/>
  <c r="TJ4" i="1" s="1"/>
  <c r="AJ415" i="6"/>
  <c r="AX415" i="6" s="1"/>
  <c r="AX416" i="6" s="1"/>
  <c r="BU415" i="6"/>
  <c r="CH413" i="7"/>
  <c r="BX413" i="6"/>
  <c r="CJ413" i="6"/>
  <c r="AI415" i="6"/>
  <c r="AW415" i="6" s="1"/>
  <c r="AW416" i="6" s="1"/>
  <c r="BM415" i="7"/>
  <c r="AH415" i="6"/>
  <c r="AV415" i="6" s="1"/>
  <c r="AV416" i="6" s="1"/>
  <c r="BT413" i="6"/>
  <c r="BT415" i="6"/>
  <c r="BY413" i="7"/>
  <c r="AJ415" i="7"/>
  <c r="AX415" i="7" s="1"/>
  <c r="AX416" i="7" s="1"/>
  <c r="BL413" i="6"/>
  <c r="AG415" i="6"/>
  <c r="AU415" i="6" s="1"/>
  <c r="AU416" i="6" s="1"/>
  <c r="BV413" i="7"/>
  <c r="AI415" i="7"/>
  <c r="AW415" i="7" s="1"/>
  <c r="AW416" i="7" s="1"/>
  <c r="BZ413" i="7"/>
  <c r="CF413" i="6"/>
  <c r="BU413" i="6"/>
  <c r="AF415" i="6"/>
  <c r="AT415" i="6" s="1"/>
  <c r="AT416" i="6" s="1"/>
  <c r="AZ415" i="7"/>
  <c r="AL416" i="7"/>
  <c r="AH415" i="7"/>
  <c r="AV415" i="7" s="1"/>
  <c r="AV416" i="7" s="1"/>
  <c r="BG413" i="7"/>
  <c r="BW413" i="7"/>
  <c r="BW413" i="6"/>
  <c r="AG415" i="7"/>
  <c r="AU415" i="7" s="1"/>
  <c r="AU416" i="7" s="1"/>
  <c r="BX413" i="7"/>
  <c r="AF415" i="8"/>
  <c r="AT415" i="8" s="1"/>
  <c r="AT416" i="8" s="1"/>
  <c r="AG415" i="8"/>
  <c r="AU415" i="8" s="1"/>
  <c r="AU416" i="8" s="1"/>
  <c r="AH415" i="8"/>
  <c r="AV415" i="8" s="1"/>
  <c r="AV416" i="8" s="1"/>
  <c r="AI415" i="8"/>
  <c r="AW415" i="8" s="1"/>
  <c r="AW416" i="8" s="1"/>
  <c r="AJ415" i="8"/>
  <c r="AX415" i="8" s="1"/>
  <c r="AX416" i="8" s="1"/>
  <c r="AZ415" i="8"/>
  <c r="AL416" i="8"/>
  <c r="BG413" i="8"/>
  <c r="BF415" i="8"/>
  <c r="BF413" i="8"/>
  <c r="BH413" i="8"/>
  <c r="BI413" i="8"/>
  <c r="BJ413" i="8"/>
  <c r="BK413" i="8"/>
  <c r="BL413" i="8"/>
  <c r="X415" i="4"/>
  <c r="AE415" i="4" s="1"/>
  <c r="AH415" i="4"/>
  <c r="AV415" i="4" s="1"/>
  <c r="AV416" i="4" s="1"/>
  <c r="M300" i="8"/>
  <c r="M36" i="8"/>
  <c r="M36" i="7"/>
  <c r="N36" i="7"/>
  <c r="L36" i="7"/>
  <c r="L36" i="8"/>
  <c r="N36" i="8"/>
  <c r="AY251" i="8"/>
  <c r="AZ248" i="8"/>
  <c r="AZ249" i="8" s="1"/>
  <c r="AZ250" i="8" s="1"/>
  <c r="AL414" i="4"/>
  <c r="CC249" i="8"/>
  <c r="CC250" i="8" s="1"/>
  <c r="CD248" i="8"/>
  <c r="CC251" i="8"/>
  <c r="F251" i="8"/>
  <c r="G248" i="8"/>
  <c r="F249" i="8"/>
  <c r="F250" i="8" s="1"/>
  <c r="CD251" i="7"/>
  <c r="CD249" i="7"/>
  <c r="CD250" i="7" s="1"/>
  <c r="CE248" i="7"/>
  <c r="U249" i="8"/>
  <c r="U250" i="8" s="1"/>
  <c r="U251" i="8"/>
  <c r="V248" i="8"/>
  <c r="S300" i="7"/>
  <c r="G251" i="7"/>
  <c r="G249" i="7"/>
  <c r="G250" i="7" s="1"/>
  <c r="H248" i="7"/>
  <c r="BN249" i="7"/>
  <c r="BN250" i="7" s="1"/>
  <c r="BO248" i="7"/>
  <c r="BN251" i="7"/>
  <c r="AZ249" i="7"/>
  <c r="AZ250" i="7" s="1"/>
  <c r="BA248" i="7"/>
  <c r="AZ251" i="7"/>
  <c r="CS248" i="7"/>
  <c r="CR249" i="7"/>
  <c r="CR250" i="7" s="1"/>
  <c r="CR251" i="7"/>
  <c r="AJ251" i="8"/>
  <c r="AK248" i="8"/>
  <c r="AJ249" i="8"/>
  <c r="AJ250" i="8" s="1"/>
  <c r="AW171" i="7"/>
  <c r="AC171" i="7"/>
  <c r="M300" i="7"/>
  <c r="AA172" i="7"/>
  <c r="AB170" i="7"/>
  <c r="AU172" i="7"/>
  <c r="CR251" i="8"/>
  <c r="CR249" i="8"/>
  <c r="CR250" i="8" s="1"/>
  <c r="CS248" i="8"/>
  <c r="DH249" i="8"/>
  <c r="DH250" i="8" s="1"/>
  <c r="DI248" i="8"/>
  <c r="DH251" i="8"/>
  <c r="DI248" i="7"/>
  <c r="DH251" i="7"/>
  <c r="DH249" i="7"/>
  <c r="DH250" i="7" s="1"/>
  <c r="AK248" i="7"/>
  <c r="AJ251" i="7"/>
  <c r="AJ249" i="7"/>
  <c r="AJ250" i="7" s="1"/>
  <c r="AC172" i="8"/>
  <c r="AX172" i="8" s="1"/>
  <c r="AD170" i="8"/>
  <c r="AD172" i="8" s="1"/>
  <c r="AY172" i="8" s="1"/>
  <c r="AW171" i="8"/>
  <c r="AC171" i="8"/>
  <c r="BN251" i="8"/>
  <c r="BO248" i="8"/>
  <c r="BN249" i="8"/>
  <c r="BN250" i="8" s="1"/>
  <c r="V251" i="7"/>
  <c r="V249" i="7"/>
  <c r="V250" i="7" s="1"/>
  <c r="W248" i="7"/>
  <c r="SH128" i="1" l="1"/>
  <c r="SH126" i="1"/>
  <c r="SH124" i="1"/>
  <c r="SH127" i="1"/>
  <c r="SH125" i="1"/>
  <c r="SH120" i="1"/>
  <c r="SH123" i="1"/>
  <c r="SH122" i="1"/>
  <c r="SH121" i="1"/>
  <c r="SH118" i="1"/>
  <c r="SH119" i="1"/>
  <c r="SH117" i="1"/>
  <c r="AAK107" i="1" a="1"/>
  <c r="AAK107" i="1" s="1"/>
  <c r="AAK89" i="1" a="1"/>
  <c r="AAK89" i="1" s="1"/>
  <c r="AAK91" i="1" s="1" a="1"/>
  <c r="AAK91" i="1" s="1"/>
  <c r="AAK93" i="1" s="1" a="1"/>
  <c r="AAK93" i="1" s="1"/>
  <c r="AAK95" i="1" s="1" a="1"/>
  <c r="AAK95" i="1" s="1"/>
  <c r="AAK97" i="1" s="1" a="1"/>
  <c r="AAK97" i="1" s="1"/>
  <c r="AAK99" i="1" s="1" a="1"/>
  <c r="AAK99" i="1" s="1"/>
  <c r="AAK101" i="1" s="1" a="1"/>
  <c r="AAK101" i="1" s="1"/>
  <c r="AAK103" i="1" s="1" a="1"/>
  <c r="AAK103" i="1" s="1"/>
  <c r="AAK105" i="1" s="1" a="1"/>
  <c r="AAK105" i="1" s="1"/>
  <c r="SH86" i="1"/>
  <c r="SH85" i="1"/>
  <c r="SH87" i="1"/>
  <c r="SH88" i="1"/>
  <c r="SH89" i="1"/>
  <c r="SH90" i="1"/>
  <c r="SH91" i="1"/>
  <c r="SH92" i="1"/>
  <c r="SH93" i="1"/>
  <c r="SH94" i="1"/>
  <c r="SH95" i="1"/>
  <c r="SH96" i="1"/>
  <c r="SH97" i="1"/>
  <c r="SH98" i="1"/>
  <c r="SH99" i="1"/>
  <c r="SH100" i="1"/>
  <c r="SH101" i="1"/>
  <c r="SH102" i="1"/>
  <c r="SH103" i="1"/>
  <c r="SH104" i="1"/>
  <c r="SH105" i="1"/>
  <c r="SH106" i="1"/>
  <c r="SH107" i="1"/>
  <c r="SH108" i="1"/>
  <c r="SJ6" i="1"/>
  <c r="SI12" i="1"/>
  <c r="U309" i="7"/>
  <c r="U310" i="7"/>
  <c r="U311" i="7"/>
  <c r="U312" i="7"/>
  <c r="U313" i="7"/>
  <c r="U314" i="7"/>
  <c r="U315" i="7"/>
  <c r="U312" i="8"/>
  <c r="U313" i="8"/>
  <c r="U314" i="8"/>
  <c r="U315" i="8"/>
  <c r="U309" i="8"/>
  <c r="U310" i="8"/>
  <c r="U311" i="8"/>
  <c r="V304" i="7"/>
  <c r="V307" i="7" s="1"/>
  <c r="AA304" i="7"/>
  <c r="AA307" i="7" s="1"/>
  <c r="V304" i="8"/>
  <c r="V307" i="8" s="1"/>
  <c r="AA304" i="8"/>
  <c r="AA307" i="8" s="1"/>
  <c r="AG300" i="7"/>
  <c r="AH300" i="7" s="1"/>
  <c r="AB300" i="7"/>
  <c r="W300" i="8"/>
  <c r="W305" i="8" s="1"/>
  <c r="X300" i="7"/>
  <c r="W300" i="7"/>
  <c r="W305" i="7" s="1"/>
  <c r="U308" i="7"/>
  <c r="U308" i="8"/>
  <c r="AP416" i="4"/>
  <c r="U316" i="8"/>
  <c r="U316" i="7"/>
  <c r="AL415" i="4"/>
  <c r="AZ415" i="4" s="1"/>
  <c r="BG415" i="4" s="1"/>
  <c r="BN415" i="4" s="1"/>
  <c r="BU415" i="4" s="1"/>
  <c r="CB415" i="4" s="1"/>
  <c r="CI415" i="4" s="1"/>
  <c r="AS415" i="4"/>
  <c r="AS416" i="4" s="1"/>
  <c r="AB300" i="8"/>
  <c r="AB305" i="8" s="1"/>
  <c r="AG300" i="8"/>
  <c r="X300" i="8"/>
  <c r="X305" i="8" s="1"/>
  <c r="Q420" i="4"/>
  <c r="D421" i="4"/>
  <c r="C421" i="4" s="1"/>
  <c r="AZ251" i="8"/>
  <c r="BA248" i="8"/>
  <c r="BA251" i="8" s="1"/>
  <c r="A503" i="4"/>
  <c r="E503" i="4" s="1"/>
  <c r="D502" i="4"/>
  <c r="Q502" i="4" s="1"/>
  <c r="E502" i="4"/>
  <c r="P419" i="4"/>
  <c r="I422" i="4"/>
  <c r="V422" i="4" s="1"/>
  <c r="H422" i="4"/>
  <c r="U422" i="4" s="1"/>
  <c r="G422" i="4"/>
  <c r="T422" i="4" s="1"/>
  <c r="F422" i="4"/>
  <c r="S422" i="4" s="1"/>
  <c r="E422" i="4"/>
  <c r="R422" i="4" s="1"/>
  <c r="D439" i="4"/>
  <c r="Q439" i="4" s="1"/>
  <c r="I439" i="4"/>
  <c r="V439" i="4" s="1"/>
  <c r="H439" i="4"/>
  <c r="U439" i="4" s="1"/>
  <c r="G439" i="4"/>
  <c r="T439" i="4" s="1"/>
  <c r="I438" i="4"/>
  <c r="V438" i="4" s="1"/>
  <c r="H438" i="4"/>
  <c r="U438" i="4" s="1"/>
  <c r="G438" i="4"/>
  <c r="T438" i="4" s="1"/>
  <c r="D438" i="4"/>
  <c r="Q438" i="4" s="1"/>
  <c r="A423" i="4"/>
  <c r="AN415" i="6"/>
  <c r="BS413" i="6"/>
  <c r="AQ415" i="7"/>
  <c r="CE413" i="7"/>
  <c r="CF413" i="7"/>
  <c r="AN415" i="7"/>
  <c r="CA415" i="6"/>
  <c r="CD413" i="6"/>
  <c r="CA413" i="6"/>
  <c r="CD413" i="7"/>
  <c r="AO415" i="6"/>
  <c r="BN413" i="7"/>
  <c r="BT415" i="7"/>
  <c r="AO415" i="7"/>
  <c r="AP415" i="6"/>
  <c r="BG415" i="7"/>
  <c r="AM415" i="6"/>
  <c r="CE413" i="6"/>
  <c r="CB413" i="6"/>
  <c r="CM413" i="6"/>
  <c r="CB415" i="6"/>
  <c r="CG413" i="7"/>
  <c r="AQ415" i="6"/>
  <c r="AP415" i="7"/>
  <c r="AQ412" i="6"/>
  <c r="AQ414" i="6" s="1"/>
  <c r="TL4" i="1" s="1"/>
  <c r="AP414" i="6"/>
  <c r="TK4" i="1" s="1"/>
  <c r="CC413" i="7"/>
  <c r="AM415" i="7"/>
  <c r="BS413" i="8"/>
  <c r="BR413" i="8"/>
  <c r="BQ413" i="8"/>
  <c r="BP413" i="8"/>
  <c r="BO413" i="8"/>
  <c r="BM413" i="8"/>
  <c r="BM415" i="8"/>
  <c r="BN413" i="8"/>
  <c r="BG415" i="8"/>
  <c r="AQ415" i="8"/>
  <c r="AP415" i="8"/>
  <c r="AO415" i="8"/>
  <c r="AN415" i="8"/>
  <c r="AM415" i="8"/>
  <c r="AO415" i="4"/>
  <c r="A440" i="4"/>
  <c r="DJ248" i="7"/>
  <c r="DI251" i="7"/>
  <c r="DI249" i="7"/>
  <c r="DI250" i="7" s="1"/>
  <c r="H251" i="7"/>
  <c r="H249" i="7"/>
  <c r="H250" i="7" s="1"/>
  <c r="I248" i="7"/>
  <c r="V249" i="8"/>
  <c r="V250" i="8" s="1"/>
  <c r="V251" i="8"/>
  <c r="W248" i="8"/>
  <c r="AX171" i="7"/>
  <c r="AD171" i="7"/>
  <c r="AK251" i="8"/>
  <c r="AL248" i="8"/>
  <c r="AK249" i="8"/>
  <c r="AK250" i="8" s="1"/>
  <c r="BO251" i="8"/>
  <c r="BP248" i="8"/>
  <c r="BO249" i="8"/>
  <c r="BO250" i="8" s="1"/>
  <c r="BB248" i="7"/>
  <c r="BA249" i="7"/>
  <c r="BA250" i="7" s="1"/>
  <c r="BA251" i="7"/>
  <c r="AX171" i="8"/>
  <c r="AD171" i="8"/>
  <c r="AB172" i="7"/>
  <c r="AC170" i="7"/>
  <c r="X248" i="7"/>
  <c r="W249" i="7"/>
  <c r="W250" i="7" s="1"/>
  <c r="W251" i="7"/>
  <c r="AV172" i="7"/>
  <c r="CS249" i="7"/>
  <c r="CS250" i="7" s="1"/>
  <c r="CT248" i="7"/>
  <c r="CS251" i="7"/>
  <c r="CE251" i="7"/>
  <c r="CE249" i="7"/>
  <c r="CE250" i="7" s="1"/>
  <c r="CF248" i="7"/>
  <c r="G251" i="8"/>
  <c r="H248" i="8"/>
  <c r="G249" i="8"/>
  <c r="G250" i="8" s="1"/>
  <c r="AL248" i="7"/>
  <c r="AK251" i="7"/>
  <c r="AK249" i="7"/>
  <c r="AK250" i="7" s="1"/>
  <c r="DI249" i="8"/>
  <c r="DI250" i="8" s="1"/>
  <c r="DJ248" i="8"/>
  <c r="DI251" i="8"/>
  <c r="BO249" i="7"/>
  <c r="BO250" i="7" s="1"/>
  <c r="BP248" i="7"/>
  <c r="BO251" i="7"/>
  <c r="CD249" i="8"/>
  <c r="CD250" i="8" s="1"/>
  <c r="CE248" i="8"/>
  <c r="CD251" i="8"/>
  <c r="CS251" i="8"/>
  <c r="CT248" i="8"/>
  <c r="CS249" i="8"/>
  <c r="CS250" i="8" s="1"/>
  <c r="SI124" i="1" l="1"/>
  <c r="SI125" i="1"/>
  <c r="SI127" i="1"/>
  <c r="SI126" i="1"/>
  <c r="SI128" i="1"/>
  <c r="SI121" i="1"/>
  <c r="SI119" i="1"/>
  <c r="SI122" i="1"/>
  <c r="SI117" i="1"/>
  <c r="SI123" i="1"/>
  <c r="SI118" i="1"/>
  <c r="SI120" i="1"/>
  <c r="SI85" i="1"/>
  <c r="SI86" i="1"/>
  <c r="SI87" i="1"/>
  <c r="SI88" i="1"/>
  <c r="SI89" i="1"/>
  <c r="SI90" i="1"/>
  <c r="SI91" i="1"/>
  <c r="SI92" i="1"/>
  <c r="SI93" i="1"/>
  <c r="SI94" i="1"/>
  <c r="SI95" i="1"/>
  <c r="SI96" i="1"/>
  <c r="SI97" i="1"/>
  <c r="SI98" i="1"/>
  <c r="SI99" i="1"/>
  <c r="SI100" i="1"/>
  <c r="SI101" i="1"/>
  <c r="SI102" i="1"/>
  <c r="SI103" i="1"/>
  <c r="SI104" i="1"/>
  <c r="SI105" i="1"/>
  <c r="SI106" i="1"/>
  <c r="SI107" i="1"/>
  <c r="SI108" i="1"/>
  <c r="SJ12" i="1"/>
  <c r="Y300" i="7"/>
  <c r="Y305" i="7" s="1"/>
  <c r="X305" i="7"/>
  <c r="AD300" i="7"/>
  <c r="AD305" i="7" s="1"/>
  <c r="AB305" i="7"/>
  <c r="AA314" i="8"/>
  <c r="AA315" i="8"/>
  <c r="AA309" i="8"/>
  <c r="AA310" i="8"/>
  <c r="AA311" i="8"/>
  <c r="AA312" i="8"/>
  <c r="AA313" i="8"/>
  <c r="V312" i="8"/>
  <c r="V313" i="8"/>
  <c r="V314" i="8"/>
  <c r="V315" i="8"/>
  <c r="V309" i="8"/>
  <c r="V310" i="8"/>
  <c r="V311" i="8"/>
  <c r="AA310" i="7"/>
  <c r="AA311" i="7"/>
  <c r="AA312" i="7"/>
  <c r="AA313" i="7"/>
  <c r="AA314" i="7"/>
  <c r="AA315" i="7"/>
  <c r="AA309" i="7"/>
  <c r="V309" i="7"/>
  <c r="V310" i="7"/>
  <c r="V311" i="7"/>
  <c r="V312" i="7"/>
  <c r="V313" i="7"/>
  <c r="V314" i="7"/>
  <c r="V315" i="7"/>
  <c r="V308" i="7"/>
  <c r="AA316" i="7"/>
  <c r="AA308" i="7"/>
  <c r="V308" i="8"/>
  <c r="AI300" i="7"/>
  <c r="AG304" i="8"/>
  <c r="AC300" i="8"/>
  <c r="AC305" i="8" s="1"/>
  <c r="AB304" i="8"/>
  <c r="AB307" i="8" s="1"/>
  <c r="X304" i="8"/>
  <c r="X307" i="8" s="1"/>
  <c r="AC300" i="7"/>
  <c r="AC305" i="7" s="1"/>
  <c r="AB304" i="7"/>
  <c r="AG304" i="7"/>
  <c r="W304" i="7"/>
  <c r="W307" i="7" s="1"/>
  <c r="X304" i="7"/>
  <c r="W304" i="8"/>
  <c r="W307" i="8" s="1"/>
  <c r="AA308" i="8"/>
  <c r="AL416" i="4"/>
  <c r="V316" i="8"/>
  <c r="V316" i="7"/>
  <c r="AA316" i="8"/>
  <c r="AJ300" i="7"/>
  <c r="AH300" i="8"/>
  <c r="AD300" i="8"/>
  <c r="AD305" i="8" s="1"/>
  <c r="Y300" i="8"/>
  <c r="Y305" i="8" s="1"/>
  <c r="BB248" i="8"/>
  <c r="BB249" i="8" s="1"/>
  <c r="BB250" i="8" s="1"/>
  <c r="BA249" i="8"/>
  <c r="BA250" i="8" s="1"/>
  <c r="Q421" i="4"/>
  <c r="D422" i="4"/>
  <c r="C422" i="4" s="1"/>
  <c r="F503" i="4"/>
  <c r="A504" i="4"/>
  <c r="D504" i="4" s="1"/>
  <c r="Q504" i="4" s="1"/>
  <c r="D503" i="4"/>
  <c r="Q503" i="4" s="1"/>
  <c r="P420" i="4"/>
  <c r="B420" i="4"/>
  <c r="E423" i="4"/>
  <c r="R423" i="4" s="1"/>
  <c r="F423" i="4"/>
  <c r="S423" i="4" s="1"/>
  <c r="I423" i="4"/>
  <c r="V423" i="4" s="1"/>
  <c r="H423" i="4"/>
  <c r="U423" i="4" s="1"/>
  <c r="G423" i="4"/>
  <c r="T423" i="4" s="1"/>
  <c r="I440" i="4"/>
  <c r="V440" i="4" s="1"/>
  <c r="H440" i="4"/>
  <c r="U440" i="4" s="1"/>
  <c r="G440" i="4"/>
  <c r="T440" i="4" s="1"/>
  <c r="D440" i="4"/>
  <c r="Q440" i="4" s="1"/>
  <c r="A424" i="4"/>
  <c r="BN415" i="7"/>
  <c r="BD415" i="6"/>
  <c r="AP416" i="6"/>
  <c r="BC415" i="7"/>
  <c r="AO416" i="7"/>
  <c r="CA415" i="7"/>
  <c r="BA415" i="7"/>
  <c r="AM416" i="7"/>
  <c r="BU413" i="7"/>
  <c r="CJ413" i="7"/>
  <c r="BC415" i="6"/>
  <c r="AO416" i="6"/>
  <c r="CK413" i="7"/>
  <c r="CH413" i="6"/>
  <c r="BD415" i="7"/>
  <c r="AP416" i="7"/>
  <c r="BE415" i="6"/>
  <c r="AQ416" i="6"/>
  <c r="CK413" i="6"/>
  <c r="CN413" i="7"/>
  <c r="CH415" i="6"/>
  <c r="CI415" i="6"/>
  <c r="BB415" i="7"/>
  <c r="AN416" i="7"/>
  <c r="CM413" i="7"/>
  <c r="CL413" i="7"/>
  <c r="CI413" i="6"/>
  <c r="BE415" i="7"/>
  <c r="AQ416" i="7"/>
  <c r="CL413" i="6"/>
  <c r="BZ413" i="6"/>
  <c r="BA415" i="6"/>
  <c r="AM416" i="6"/>
  <c r="BB415" i="6"/>
  <c r="AN416" i="6"/>
  <c r="BA415" i="8"/>
  <c r="AM416" i="8"/>
  <c r="BB415" i="8"/>
  <c r="AN416" i="8"/>
  <c r="BC415" i="8"/>
  <c r="AO416" i="8"/>
  <c r="BD415" i="8"/>
  <c r="AP416" i="8"/>
  <c r="BE415" i="8"/>
  <c r="AQ416" i="8"/>
  <c r="BN415" i="8"/>
  <c r="BU413" i="8"/>
  <c r="BT415" i="8"/>
  <c r="BT413" i="8"/>
  <c r="BV413" i="8"/>
  <c r="BW413" i="8"/>
  <c r="BX413" i="8"/>
  <c r="BY413" i="8"/>
  <c r="BZ413" i="8"/>
  <c r="BC415" i="4"/>
  <c r="AO416" i="4"/>
  <c r="A441" i="4"/>
  <c r="AY171" i="8"/>
  <c r="BB251" i="7"/>
  <c r="BC248" i="7"/>
  <c r="BB249" i="7"/>
  <c r="BB250" i="7" s="1"/>
  <c r="I248" i="8"/>
  <c r="H251" i="8"/>
  <c r="H249" i="8"/>
  <c r="H250" i="8" s="1"/>
  <c r="X249" i="7"/>
  <c r="X250" i="7" s="1"/>
  <c r="Y248" i="7"/>
  <c r="X251" i="7"/>
  <c r="CT249" i="7"/>
  <c r="CT250" i="7" s="1"/>
  <c r="CU248" i="7"/>
  <c r="CT251" i="7"/>
  <c r="CF251" i="7"/>
  <c r="CF249" i="7"/>
  <c r="CF250" i="7" s="1"/>
  <c r="CG248" i="7"/>
  <c r="I249" i="7"/>
  <c r="I250" i="7" s="1"/>
  <c r="I251" i="7"/>
  <c r="J248" i="7"/>
  <c r="CT251" i="8"/>
  <c r="CU248" i="8"/>
  <c r="CT249" i="8"/>
  <c r="CT250" i="8" s="1"/>
  <c r="AY171" i="7"/>
  <c r="BP251" i="8"/>
  <c r="BQ248" i="8"/>
  <c r="BP249" i="8"/>
  <c r="BP250" i="8" s="1"/>
  <c r="CE249" i="8"/>
  <c r="CE250" i="8" s="1"/>
  <c r="CF248" i="8"/>
  <c r="CE251" i="8"/>
  <c r="DJ249" i="8"/>
  <c r="DJ250" i="8" s="1"/>
  <c r="DK248" i="8"/>
  <c r="DJ251" i="8"/>
  <c r="W249" i="8"/>
  <c r="W250" i="8" s="1"/>
  <c r="X248" i="8"/>
  <c r="W251" i="8"/>
  <c r="AL249" i="7"/>
  <c r="AL250" i="7" s="1"/>
  <c r="AM248" i="7"/>
  <c r="AL251" i="7"/>
  <c r="AC172" i="7"/>
  <c r="AD170" i="7"/>
  <c r="AD172" i="7" s="1"/>
  <c r="AY172" i="7" s="1"/>
  <c r="BP249" i="7"/>
  <c r="BP250" i="7" s="1"/>
  <c r="BQ248" i="7"/>
  <c r="BP251" i="7"/>
  <c r="AW172" i="7"/>
  <c r="DJ251" i="7"/>
  <c r="DK248" i="7"/>
  <c r="DJ249" i="7"/>
  <c r="DJ250" i="7" s="1"/>
  <c r="AL251" i="8"/>
  <c r="AM248" i="8"/>
  <c r="AL249" i="8"/>
  <c r="AL250" i="8" s="1"/>
  <c r="M318" i="6"/>
  <c r="S318" i="6" s="1"/>
  <c r="Y318" i="6" s="1"/>
  <c r="AE318" i="6" s="1"/>
  <c r="L318" i="6"/>
  <c r="R318" i="6" s="1"/>
  <c r="X318" i="6" s="1"/>
  <c r="AD318" i="6" s="1"/>
  <c r="AJ318" i="6" s="1"/>
  <c r="AQ318" i="6" s="1"/>
  <c r="AW318" i="6" s="1"/>
  <c r="J318" i="6"/>
  <c r="P318" i="6" s="1"/>
  <c r="V318" i="6" s="1"/>
  <c r="AB318" i="6" s="1"/>
  <c r="AH318" i="6" s="1"/>
  <c r="I318" i="6"/>
  <c r="M318" i="4"/>
  <c r="L318" i="4"/>
  <c r="J318" i="4"/>
  <c r="I318" i="4"/>
  <c r="I325" i="6"/>
  <c r="U325" i="6" s="1"/>
  <c r="AA325" i="6" s="1"/>
  <c r="AG325" i="6" s="1"/>
  <c r="I322" i="6"/>
  <c r="U322" i="6" s="1"/>
  <c r="AA322" i="6" s="1"/>
  <c r="AG322" i="6" s="1"/>
  <c r="M321" i="6"/>
  <c r="S321" i="6" s="1"/>
  <c r="Y321" i="6" s="1"/>
  <c r="AE321" i="6" s="1"/>
  <c r="L321" i="6"/>
  <c r="R321" i="6" s="1"/>
  <c r="X321" i="6" s="1"/>
  <c r="AD321" i="6" s="1"/>
  <c r="AJ321" i="6" s="1"/>
  <c r="AQ321" i="6" s="1"/>
  <c r="AW321" i="6" s="1"/>
  <c r="J321" i="6"/>
  <c r="P321" i="6" s="1"/>
  <c r="V321" i="6" s="1"/>
  <c r="AB321" i="6" s="1"/>
  <c r="AH321" i="6" s="1"/>
  <c r="I321" i="6"/>
  <c r="M320" i="6"/>
  <c r="S320" i="6" s="1"/>
  <c r="Y320" i="6" s="1"/>
  <c r="AE320" i="6" s="1"/>
  <c r="L320" i="6"/>
  <c r="R320" i="6" s="1"/>
  <c r="X320" i="6" s="1"/>
  <c r="AD320" i="6" s="1"/>
  <c r="AJ320" i="6" s="1"/>
  <c r="AQ320" i="6" s="1"/>
  <c r="AW320" i="6" s="1"/>
  <c r="J320" i="6"/>
  <c r="P320" i="6" s="1"/>
  <c r="V320" i="6" s="1"/>
  <c r="AB320" i="6" s="1"/>
  <c r="AH320" i="6" s="1"/>
  <c r="I320" i="6"/>
  <c r="M319" i="6"/>
  <c r="S319" i="6" s="1"/>
  <c r="Y319" i="6" s="1"/>
  <c r="AE319" i="6" s="1"/>
  <c r="L319" i="6"/>
  <c r="R319" i="6" s="1"/>
  <c r="X319" i="6" s="1"/>
  <c r="AD319" i="6" s="1"/>
  <c r="AJ319" i="6" s="1"/>
  <c r="AQ319" i="6" s="1"/>
  <c r="AW319" i="6" s="1"/>
  <c r="J319" i="6"/>
  <c r="P319" i="6" s="1"/>
  <c r="V319" i="6" s="1"/>
  <c r="AB319" i="6" s="1"/>
  <c r="AH319" i="6" s="1"/>
  <c r="I319" i="6"/>
  <c r="SJ126" i="1" l="1"/>
  <c r="SJ124" i="1"/>
  <c r="SJ128" i="1"/>
  <c r="SJ127" i="1"/>
  <c r="SJ122" i="1"/>
  <c r="SJ125" i="1"/>
  <c r="SJ123" i="1"/>
  <c r="SJ121" i="1"/>
  <c r="SJ119" i="1"/>
  <c r="SJ118" i="1"/>
  <c r="SJ120" i="1"/>
  <c r="SJ117" i="1"/>
  <c r="AE300" i="7"/>
  <c r="AE305" i="7" s="1"/>
  <c r="AB307" i="7"/>
  <c r="AD304" i="7"/>
  <c r="AD311" i="7" s="1"/>
  <c r="SJ85" i="1"/>
  <c r="SJ86" i="1"/>
  <c r="SJ87" i="1"/>
  <c r="SJ88" i="1"/>
  <c r="SJ89" i="1"/>
  <c r="SJ90" i="1"/>
  <c r="SJ91" i="1"/>
  <c r="SJ92" i="1"/>
  <c r="SJ93" i="1"/>
  <c r="SJ94" i="1"/>
  <c r="SJ95" i="1"/>
  <c r="SJ96" i="1"/>
  <c r="SJ97" i="1"/>
  <c r="SJ98" i="1"/>
  <c r="SJ99" i="1"/>
  <c r="SJ100" i="1"/>
  <c r="SJ101" i="1"/>
  <c r="SJ102" i="1"/>
  <c r="SJ103" i="1"/>
  <c r="SJ104" i="1"/>
  <c r="SJ105" i="1"/>
  <c r="SJ106" i="1"/>
  <c r="SJ107" i="1"/>
  <c r="SJ108" i="1"/>
  <c r="SK12" i="1"/>
  <c r="Y304" i="7"/>
  <c r="Y307" i="7" s="1"/>
  <c r="O318" i="4"/>
  <c r="X307" i="7"/>
  <c r="AJ15" i="1"/>
  <c r="AJ50" i="1" s="1" a="1"/>
  <c r="AJ50" i="1" s="1"/>
  <c r="AJ14" i="1"/>
  <c r="W313" i="8"/>
  <c r="W314" i="8"/>
  <c r="W315" i="8"/>
  <c r="W309" i="8"/>
  <c r="W310" i="8"/>
  <c r="W311" i="8"/>
  <c r="W312" i="8"/>
  <c r="X309" i="7"/>
  <c r="X310" i="7"/>
  <c r="X311" i="7"/>
  <c r="X312" i="7"/>
  <c r="X313" i="7"/>
  <c r="X314" i="7"/>
  <c r="X315" i="7"/>
  <c r="W309" i="7"/>
  <c r="W310" i="7"/>
  <c r="W311" i="7"/>
  <c r="W312" i="7"/>
  <c r="W313" i="7"/>
  <c r="W314" i="7"/>
  <c r="W315" i="7"/>
  <c r="X313" i="8"/>
  <c r="X314" i="8"/>
  <c r="X315" i="8"/>
  <c r="X309" i="8"/>
  <c r="X310" i="8"/>
  <c r="X311" i="8"/>
  <c r="X312" i="8"/>
  <c r="AB314" i="8"/>
  <c r="AB315" i="8"/>
  <c r="AB309" i="8"/>
  <c r="AB310" i="8"/>
  <c r="AB311" i="8"/>
  <c r="AB312" i="8"/>
  <c r="AB313" i="8"/>
  <c r="AB311" i="7"/>
  <c r="AB312" i="7"/>
  <c r="AB313" i="7"/>
  <c r="AB314" i="7"/>
  <c r="AB315" i="7"/>
  <c r="AB309" i="7"/>
  <c r="AB310" i="7"/>
  <c r="X316" i="7"/>
  <c r="X308" i="8"/>
  <c r="X308" i="7"/>
  <c r="AB308" i="7"/>
  <c r="AB316" i="7"/>
  <c r="AD304" i="8"/>
  <c r="AD307" i="8" s="1"/>
  <c r="AI300" i="8"/>
  <c r="AC304" i="7"/>
  <c r="AC307" i="7" s="1"/>
  <c r="Y304" i="8"/>
  <c r="Y307" i="8" s="1"/>
  <c r="AC304" i="8"/>
  <c r="AC307" i="8" s="1"/>
  <c r="O320" i="6"/>
  <c r="U320" i="6" s="1"/>
  <c r="AA320" i="6" s="1"/>
  <c r="AG320" i="6" s="1"/>
  <c r="AM320" i="6" s="1"/>
  <c r="O318" i="6"/>
  <c r="U318" i="6" s="1"/>
  <c r="AA318" i="6" s="1"/>
  <c r="AG318" i="6" s="1"/>
  <c r="AM318" i="6" s="1"/>
  <c r="O319" i="6"/>
  <c r="U319" i="6" s="1"/>
  <c r="AA319" i="6" s="1"/>
  <c r="AG319" i="6" s="1"/>
  <c r="AM319" i="6" s="1"/>
  <c r="O321" i="6"/>
  <c r="U321" i="6" s="1"/>
  <c r="AA321" i="6" s="1"/>
  <c r="AG321" i="6" s="1"/>
  <c r="AM321" i="6" s="1"/>
  <c r="BE321" i="6"/>
  <c r="BK321" i="6" s="1"/>
  <c r="BC321" i="6"/>
  <c r="BI321" i="6" s="1"/>
  <c r="AP318" i="6"/>
  <c r="AV318" i="6" s="1"/>
  <c r="BB318" i="6" s="1"/>
  <c r="AN318" i="6"/>
  <c r="AT318" i="6" s="1"/>
  <c r="BE318" i="6"/>
  <c r="BK318" i="6" s="1"/>
  <c r="BC318" i="6"/>
  <c r="BI318" i="6" s="1"/>
  <c r="AP319" i="6"/>
  <c r="AV319" i="6" s="1"/>
  <c r="BB319" i="6" s="1"/>
  <c r="AN319" i="6"/>
  <c r="AT319" i="6" s="1"/>
  <c r="BE319" i="6"/>
  <c r="BK319" i="6" s="1"/>
  <c r="BC319" i="6"/>
  <c r="BI319" i="6" s="1"/>
  <c r="W316" i="8"/>
  <c r="W308" i="8"/>
  <c r="W316" i="7"/>
  <c r="W308" i="7"/>
  <c r="AP321" i="6"/>
  <c r="AV321" i="6" s="1"/>
  <c r="BB321" i="6" s="1"/>
  <c r="AN321" i="6"/>
  <c r="AT321" i="6" s="1"/>
  <c r="AP320" i="6"/>
  <c r="AV320" i="6" s="1"/>
  <c r="BB320" i="6" s="1"/>
  <c r="AN320" i="6"/>
  <c r="AT320" i="6" s="1"/>
  <c r="BE320" i="6"/>
  <c r="BK320" i="6" s="1"/>
  <c r="BC320" i="6"/>
  <c r="BI320" i="6" s="1"/>
  <c r="AB308" i="8"/>
  <c r="AK320" i="6"/>
  <c r="AR320" i="6" s="1"/>
  <c r="AK321" i="6"/>
  <c r="AR321" i="6" s="1"/>
  <c r="AK319" i="6"/>
  <c r="AR319" i="6" s="1"/>
  <c r="AK318" i="6"/>
  <c r="AR318" i="6" s="1"/>
  <c r="X316" i="8"/>
  <c r="AB316" i="8"/>
  <c r="AE300" i="8"/>
  <c r="AE305" i="8" s="1"/>
  <c r="AJ300" i="8"/>
  <c r="AK300" i="7"/>
  <c r="C329" i="6"/>
  <c r="C329" i="7"/>
  <c r="C329" i="4"/>
  <c r="BB251" i="8"/>
  <c r="BC248" i="8"/>
  <c r="BC249" i="8" s="1"/>
  <c r="BC250" i="8" s="1"/>
  <c r="D423" i="4"/>
  <c r="C423" i="4" s="1"/>
  <c r="DS130" i="1"/>
  <c r="DS14" i="1"/>
  <c r="DS15" i="1" s="1" a="1"/>
  <c r="DS15" i="1" s="1"/>
  <c r="DS50" i="1" s="1" a="1"/>
  <c r="DS50" i="1" s="1"/>
  <c r="DT130" i="1"/>
  <c r="DT14" i="1"/>
  <c r="DT15" i="1" s="1" a="1"/>
  <c r="DT15" i="1" s="1"/>
  <c r="DT50" i="1" s="1" a="1"/>
  <c r="DT50" i="1" s="1"/>
  <c r="DU130" i="1"/>
  <c r="DU14" i="1"/>
  <c r="DU15" i="1" s="1" a="1"/>
  <c r="DU15" i="1" s="1"/>
  <c r="DU50" i="1" s="1" a="1"/>
  <c r="DU50" i="1" s="1"/>
  <c r="A505" i="4"/>
  <c r="E505" i="4" s="1"/>
  <c r="E504" i="4"/>
  <c r="F504" i="4"/>
  <c r="Q422" i="4"/>
  <c r="P421" i="4"/>
  <c r="B421" i="4"/>
  <c r="I441" i="4"/>
  <c r="V441" i="4" s="1"/>
  <c r="H441" i="4"/>
  <c r="U441" i="4" s="1"/>
  <c r="G441" i="4"/>
  <c r="T441" i="4" s="1"/>
  <c r="D441" i="4"/>
  <c r="Q441" i="4" s="1"/>
  <c r="I424" i="4"/>
  <c r="V424" i="4" s="1"/>
  <c r="H424" i="4"/>
  <c r="U424" i="4" s="1"/>
  <c r="G424" i="4"/>
  <c r="T424" i="4" s="1"/>
  <c r="F424" i="4"/>
  <c r="S424" i="4" s="1"/>
  <c r="E424" i="4"/>
  <c r="R424" i="4" s="1"/>
  <c r="A425" i="4"/>
  <c r="BL415" i="6"/>
  <c r="BK415" i="7"/>
  <c r="BI415" i="6"/>
  <c r="BH415" i="6"/>
  <c r="BJ415" i="6"/>
  <c r="CG413" i="6"/>
  <c r="CB413" i="7"/>
  <c r="BL415" i="7"/>
  <c r="BH415" i="7"/>
  <c r="CH415" i="7"/>
  <c r="BJ415" i="7"/>
  <c r="BK415" i="6"/>
  <c r="BI415" i="7"/>
  <c r="BU415" i="7"/>
  <c r="CG413" i="8"/>
  <c r="CF413" i="8"/>
  <c r="CE413" i="8"/>
  <c r="CD413" i="8"/>
  <c r="CC413" i="8"/>
  <c r="CA413" i="8"/>
  <c r="CA415" i="8"/>
  <c r="CB413" i="8"/>
  <c r="BU415" i="8"/>
  <c r="BL415" i="8"/>
  <c r="BK415" i="8"/>
  <c r="BJ415" i="8"/>
  <c r="BI415" i="8"/>
  <c r="BH415" i="8"/>
  <c r="BJ415" i="4"/>
  <c r="C383" i="6"/>
  <c r="C383" i="7"/>
  <c r="C383" i="8"/>
  <c r="C383" i="4"/>
  <c r="A442" i="4"/>
  <c r="CU249" i="7"/>
  <c r="CU250" i="7" s="1"/>
  <c r="CV248" i="7"/>
  <c r="CU251" i="7"/>
  <c r="BQ249" i="7"/>
  <c r="BQ250" i="7" s="1"/>
  <c r="BR248" i="7"/>
  <c r="BQ251" i="7"/>
  <c r="AX172" i="7"/>
  <c r="BQ251" i="8"/>
  <c r="BR248" i="8"/>
  <c r="BQ249" i="8"/>
  <c r="BQ250" i="8" s="1"/>
  <c r="Y251" i="7"/>
  <c r="Y249" i="7"/>
  <c r="Y250" i="7" s="1"/>
  <c r="Z248" i="7"/>
  <c r="AN248" i="7"/>
  <c r="AM251" i="7"/>
  <c r="AM249" i="7"/>
  <c r="AM250" i="7" s="1"/>
  <c r="X249" i="8"/>
  <c r="X250" i="8" s="1"/>
  <c r="Y248" i="8"/>
  <c r="X251" i="8"/>
  <c r="CU251" i="8"/>
  <c r="CV248" i="8"/>
  <c r="CU249" i="8"/>
  <c r="CU250" i="8" s="1"/>
  <c r="J248" i="8"/>
  <c r="I251" i="8"/>
  <c r="I249" i="8"/>
  <c r="I250" i="8" s="1"/>
  <c r="J249" i="7"/>
  <c r="J250" i="7" s="1"/>
  <c r="J251" i="7"/>
  <c r="K248" i="7"/>
  <c r="AM251" i="8"/>
  <c r="AN248" i="8"/>
  <c r="AM249" i="8"/>
  <c r="AM250" i="8" s="1"/>
  <c r="CG251" i="7"/>
  <c r="CG249" i="7"/>
  <c r="CG250" i="7" s="1"/>
  <c r="CH248" i="7"/>
  <c r="DK249" i="8"/>
  <c r="DK250" i="8" s="1"/>
  <c r="DL248" i="8"/>
  <c r="DK251" i="8"/>
  <c r="BC249" i="7"/>
  <c r="BC250" i="7" s="1"/>
  <c r="BD248" i="7"/>
  <c r="BC251" i="7"/>
  <c r="DL248" i="7"/>
  <c r="DK251" i="7"/>
  <c r="DK249" i="7"/>
  <c r="DK250" i="7" s="1"/>
  <c r="CF249" i="8"/>
  <c r="CF250" i="8" s="1"/>
  <c r="CG248" i="8"/>
  <c r="CF251" i="8"/>
  <c r="P318" i="4"/>
  <c r="R318" i="4"/>
  <c r="S318" i="4"/>
  <c r="FN130" i="1"/>
  <c r="FL130" i="1"/>
  <c r="M321" i="4"/>
  <c r="L321" i="4"/>
  <c r="J321" i="4"/>
  <c r="I321" i="4"/>
  <c r="M320" i="4"/>
  <c r="L320" i="4"/>
  <c r="J320" i="4"/>
  <c r="I320" i="4"/>
  <c r="E154" i="4"/>
  <c r="E153" i="4"/>
  <c r="E152" i="4"/>
  <c r="E154" i="6"/>
  <c r="E153" i="6"/>
  <c r="E152" i="6"/>
  <c r="I300" i="6"/>
  <c r="D300" i="6"/>
  <c r="AU294" i="6"/>
  <c r="AU295" i="6" s="1"/>
  <c r="AU296" i="6" s="1"/>
  <c r="AT294" i="6"/>
  <c r="AT295" i="6" s="1"/>
  <c r="AT296" i="6" s="1"/>
  <c r="AS294" i="6"/>
  <c r="AS295" i="6" s="1"/>
  <c r="AS296" i="6" s="1"/>
  <c r="AR294" i="6"/>
  <c r="AR295" i="6" s="1"/>
  <c r="AR296" i="6" s="1"/>
  <c r="AQ294" i="6"/>
  <c r="AQ295" i="6" s="1"/>
  <c r="AQ296" i="6" s="1"/>
  <c r="AP294" i="6"/>
  <c r="AP295" i="6" s="1"/>
  <c r="AP296" i="6" s="1"/>
  <c r="AO294" i="6"/>
  <c r="AO295" i="6" s="1"/>
  <c r="AO296" i="6" s="1"/>
  <c r="AN294" i="6"/>
  <c r="AN295" i="6" s="1"/>
  <c r="AN296" i="6" s="1"/>
  <c r="AM294" i="6"/>
  <c r="AM295" i="6" s="1"/>
  <c r="AM296" i="6" s="1"/>
  <c r="AL294" i="6"/>
  <c r="AL295" i="6" s="1"/>
  <c r="AL296" i="6" s="1"/>
  <c r="AK294" i="6"/>
  <c r="AK295" i="6" s="1"/>
  <c r="AK296" i="6" s="1"/>
  <c r="AJ294" i="6"/>
  <c r="AJ295" i="6" s="1"/>
  <c r="AJ296" i="6" s="1"/>
  <c r="AI294" i="6"/>
  <c r="AI295" i="6" s="1"/>
  <c r="AI296" i="6" s="1"/>
  <c r="AH294" i="6"/>
  <c r="AH295" i="6" s="1"/>
  <c r="AH296" i="6" s="1"/>
  <c r="AG294" i="6"/>
  <c r="AG295" i="6" s="1"/>
  <c r="AG296" i="6" s="1"/>
  <c r="AF294" i="6"/>
  <c r="AF295" i="6" s="1"/>
  <c r="AF296" i="6" s="1"/>
  <c r="AE294" i="6"/>
  <c r="AE295" i="6" s="1"/>
  <c r="AE296" i="6" s="1"/>
  <c r="AD294" i="6"/>
  <c r="AD295" i="6" s="1"/>
  <c r="AD296" i="6" s="1"/>
  <c r="AC294" i="6"/>
  <c r="AC295" i="6" s="1"/>
  <c r="AC296" i="6" s="1"/>
  <c r="AB294" i="6"/>
  <c r="AB295" i="6" s="1"/>
  <c r="AB296" i="6" s="1"/>
  <c r="AA294" i="6"/>
  <c r="AA295" i="6" s="1"/>
  <c r="AA296" i="6" s="1"/>
  <c r="Z294" i="6"/>
  <c r="Z295" i="6" s="1"/>
  <c r="Z296" i="6" s="1"/>
  <c r="Y294" i="6"/>
  <c r="Y295" i="6" s="1"/>
  <c r="Y296" i="6" s="1"/>
  <c r="X294" i="6"/>
  <c r="X295" i="6" s="1"/>
  <c r="X296" i="6" s="1"/>
  <c r="W294" i="6"/>
  <c r="W295" i="6" s="1"/>
  <c r="W296" i="6" s="1"/>
  <c r="V294" i="6"/>
  <c r="V295" i="6" s="1"/>
  <c r="V296" i="6" s="1"/>
  <c r="U294" i="6"/>
  <c r="U295" i="6" s="1"/>
  <c r="U296" i="6" s="1"/>
  <c r="T294" i="6"/>
  <c r="T295" i="6" s="1"/>
  <c r="T296" i="6" s="1"/>
  <c r="S294" i="6"/>
  <c r="S295" i="6" s="1"/>
  <c r="S296" i="6" s="1"/>
  <c r="R294" i="6"/>
  <c r="R295" i="6" s="1"/>
  <c r="R296" i="6" s="1"/>
  <c r="Q294" i="6"/>
  <c r="Q295" i="6" s="1"/>
  <c r="Q296" i="6" s="1"/>
  <c r="P294" i="6"/>
  <c r="P295" i="6" s="1"/>
  <c r="P296" i="6" s="1"/>
  <c r="O294" i="6"/>
  <c r="O295" i="6" s="1"/>
  <c r="O296" i="6" s="1"/>
  <c r="N294" i="6"/>
  <c r="N295" i="6" s="1"/>
  <c r="N296" i="6" s="1"/>
  <c r="M294" i="6"/>
  <c r="M295" i="6" s="1"/>
  <c r="M296" i="6" s="1"/>
  <c r="L294" i="6"/>
  <c r="L295" i="6" s="1"/>
  <c r="L296" i="6" s="1"/>
  <c r="K294" i="6"/>
  <c r="K295" i="6" s="1"/>
  <c r="K296" i="6" s="1"/>
  <c r="J294" i="6"/>
  <c r="J295" i="6" s="1"/>
  <c r="J296" i="6" s="1"/>
  <c r="I294" i="6"/>
  <c r="I295" i="6" s="1"/>
  <c r="I296" i="6" s="1"/>
  <c r="H294" i="6"/>
  <c r="H295" i="6" s="1"/>
  <c r="H296" i="6" s="1"/>
  <c r="G294" i="6"/>
  <c r="G295" i="6" s="1"/>
  <c r="G296" i="6" s="1"/>
  <c r="F294" i="6"/>
  <c r="F295" i="6" s="1"/>
  <c r="F296" i="6" s="1"/>
  <c r="E294" i="6"/>
  <c r="E295" i="6" s="1"/>
  <c r="E296" i="6" s="1"/>
  <c r="D294" i="6"/>
  <c r="D295" i="6" s="1"/>
  <c r="D296" i="6" s="1"/>
  <c r="C294" i="6"/>
  <c r="C295" i="6" s="1"/>
  <c r="C296" i="6" s="1"/>
  <c r="AU289" i="6"/>
  <c r="AU290" i="6" s="1"/>
  <c r="AU291" i="6" s="1"/>
  <c r="AT289" i="6"/>
  <c r="AT290" i="6" s="1"/>
  <c r="AT291" i="6" s="1"/>
  <c r="AS289" i="6"/>
  <c r="AS290" i="6" s="1"/>
  <c r="AS291" i="6" s="1"/>
  <c r="AR289" i="6"/>
  <c r="AR290" i="6" s="1"/>
  <c r="AR291" i="6" s="1"/>
  <c r="AQ289" i="6"/>
  <c r="AQ290" i="6" s="1"/>
  <c r="AQ291" i="6" s="1"/>
  <c r="AP289" i="6"/>
  <c r="AP290" i="6" s="1"/>
  <c r="AP291" i="6" s="1"/>
  <c r="AO289" i="6"/>
  <c r="AO290" i="6" s="1"/>
  <c r="AO291" i="6" s="1"/>
  <c r="AN289" i="6"/>
  <c r="AN290" i="6" s="1"/>
  <c r="AN291" i="6" s="1"/>
  <c r="AM289" i="6"/>
  <c r="AM290" i="6" s="1"/>
  <c r="AM291" i="6" s="1"/>
  <c r="AL289" i="6"/>
  <c r="AL290" i="6" s="1"/>
  <c r="AL291" i="6" s="1"/>
  <c r="AK289" i="6"/>
  <c r="AK290" i="6" s="1"/>
  <c r="AK291" i="6" s="1"/>
  <c r="AJ289" i="6"/>
  <c r="AJ290" i="6" s="1"/>
  <c r="AJ291" i="6" s="1"/>
  <c r="AI289" i="6"/>
  <c r="AI290" i="6" s="1"/>
  <c r="AI291" i="6" s="1"/>
  <c r="AH289" i="6"/>
  <c r="AH290" i="6" s="1"/>
  <c r="AH291" i="6" s="1"/>
  <c r="AG289" i="6"/>
  <c r="AG290" i="6" s="1"/>
  <c r="AG291" i="6" s="1"/>
  <c r="AF289" i="6"/>
  <c r="AF290" i="6" s="1"/>
  <c r="AF291" i="6" s="1"/>
  <c r="AE289" i="6"/>
  <c r="AE290" i="6" s="1"/>
  <c r="AE291" i="6" s="1"/>
  <c r="AD289" i="6"/>
  <c r="AD290" i="6" s="1"/>
  <c r="AD291" i="6" s="1"/>
  <c r="AC289" i="6"/>
  <c r="AC290" i="6" s="1"/>
  <c r="AC291" i="6" s="1"/>
  <c r="AB289" i="6"/>
  <c r="AB290" i="6" s="1"/>
  <c r="AB291" i="6" s="1"/>
  <c r="AA289" i="6"/>
  <c r="AA290" i="6" s="1"/>
  <c r="AA291" i="6" s="1"/>
  <c r="Z289" i="6"/>
  <c r="Z290" i="6" s="1"/>
  <c r="Z291" i="6" s="1"/>
  <c r="Y289" i="6"/>
  <c r="Y290" i="6" s="1"/>
  <c r="Y291" i="6" s="1"/>
  <c r="X289" i="6"/>
  <c r="X290" i="6" s="1"/>
  <c r="X291" i="6" s="1"/>
  <c r="W289" i="6"/>
  <c r="W290" i="6" s="1"/>
  <c r="W291" i="6" s="1"/>
  <c r="V289" i="6"/>
  <c r="V290" i="6" s="1"/>
  <c r="V291" i="6" s="1"/>
  <c r="U289" i="6"/>
  <c r="U290" i="6" s="1"/>
  <c r="U291" i="6" s="1"/>
  <c r="T289" i="6"/>
  <c r="T290" i="6" s="1"/>
  <c r="T291" i="6" s="1"/>
  <c r="S289" i="6"/>
  <c r="S290" i="6" s="1"/>
  <c r="S291" i="6" s="1"/>
  <c r="R289" i="6"/>
  <c r="R290" i="6" s="1"/>
  <c r="R291" i="6" s="1"/>
  <c r="Q289" i="6"/>
  <c r="Q290" i="6" s="1"/>
  <c r="Q291" i="6" s="1"/>
  <c r="P289" i="6"/>
  <c r="P290" i="6" s="1"/>
  <c r="P291" i="6" s="1"/>
  <c r="O289" i="6"/>
  <c r="O290" i="6" s="1"/>
  <c r="O291" i="6" s="1"/>
  <c r="N289" i="6"/>
  <c r="N290" i="6" s="1"/>
  <c r="N291" i="6" s="1"/>
  <c r="M289" i="6"/>
  <c r="M290" i="6" s="1"/>
  <c r="M291" i="6" s="1"/>
  <c r="L289" i="6"/>
  <c r="L290" i="6" s="1"/>
  <c r="L291" i="6" s="1"/>
  <c r="K289" i="6"/>
  <c r="K290" i="6" s="1"/>
  <c r="K291" i="6" s="1"/>
  <c r="J289" i="6"/>
  <c r="J290" i="6" s="1"/>
  <c r="J291" i="6" s="1"/>
  <c r="I289" i="6"/>
  <c r="I290" i="6" s="1"/>
  <c r="I291" i="6" s="1"/>
  <c r="H289" i="6"/>
  <c r="H290" i="6" s="1"/>
  <c r="H291" i="6" s="1"/>
  <c r="G289" i="6"/>
  <c r="G290" i="6" s="1"/>
  <c r="G291" i="6" s="1"/>
  <c r="F289" i="6"/>
  <c r="F290" i="6" s="1"/>
  <c r="F291" i="6" s="1"/>
  <c r="E289" i="6"/>
  <c r="E290" i="6" s="1"/>
  <c r="E291" i="6" s="1"/>
  <c r="D289" i="6"/>
  <c r="D290" i="6" s="1"/>
  <c r="D291" i="6" s="1"/>
  <c r="C289" i="6"/>
  <c r="C290" i="6" s="1"/>
  <c r="C291" i="6" s="1"/>
  <c r="AU284" i="6"/>
  <c r="AU285" i="6" s="1"/>
  <c r="AU286" i="6" s="1"/>
  <c r="AT284" i="6"/>
  <c r="AT285" i="6" s="1"/>
  <c r="AT286" i="6" s="1"/>
  <c r="AS284" i="6"/>
  <c r="AS285" i="6" s="1"/>
  <c r="AS286" i="6" s="1"/>
  <c r="AR284" i="6"/>
  <c r="AR285" i="6" s="1"/>
  <c r="AR286" i="6" s="1"/>
  <c r="AQ284" i="6"/>
  <c r="AQ285" i="6" s="1"/>
  <c r="AQ286" i="6" s="1"/>
  <c r="AP284" i="6"/>
  <c r="AP285" i="6" s="1"/>
  <c r="AP286" i="6" s="1"/>
  <c r="AO284" i="6"/>
  <c r="AO285" i="6" s="1"/>
  <c r="AO286" i="6" s="1"/>
  <c r="AN284" i="6"/>
  <c r="AN285" i="6" s="1"/>
  <c r="AN286" i="6" s="1"/>
  <c r="AM284" i="6"/>
  <c r="AM285" i="6" s="1"/>
  <c r="AM286" i="6" s="1"/>
  <c r="AL284" i="6"/>
  <c r="AL285" i="6" s="1"/>
  <c r="AL286" i="6" s="1"/>
  <c r="AK284" i="6"/>
  <c r="AK285" i="6" s="1"/>
  <c r="AK286" i="6" s="1"/>
  <c r="AJ284" i="6"/>
  <c r="AJ285" i="6" s="1"/>
  <c r="AJ286" i="6" s="1"/>
  <c r="AI284" i="6"/>
  <c r="AI285" i="6" s="1"/>
  <c r="AI286" i="6" s="1"/>
  <c r="AH284" i="6"/>
  <c r="AH285" i="6" s="1"/>
  <c r="AH286" i="6" s="1"/>
  <c r="AG284" i="6"/>
  <c r="AG285" i="6" s="1"/>
  <c r="AG286" i="6" s="1"/>
  <c r="AF284" i="6"/>
  <c r="AF285" i="6" s="1"/>
  <c r="AF286" i="6" s="1"/>
  <c r="AE284" i="6"/>
  <c r="AE285" i="6" s="1"/>
  <c r="AE286" i="6" s="1"/>
  <c r="AD284" i="6"/>
  <c r="AD285" i="6" s="1"/>
  <c r="AD286" i="6" s="1"/>
  <c r="AC284" i="6"/>
  <c r="AC285" i="6" s="1"/>
  <c r="AC286" i="6" s="1"/>
  <c r="AB284" i="6"/>
  <c r="AB285" i="6" s="1"/>
  <c r="AB286" i="6" s="1"/>
  <c r="AA284" i="6"/>
  <c r="AA285" i="6" s="1"/>
  <c r="AA286" i="6" s="1"/>
  <c r="Z284" i="6"/>
  <c r="Z285" i="6" s="1"/>
  <c r="Z286" i="6" s="1"/>
  <c r="Y284" i="6"/>
  <c r="Y285" i="6" s="1"/>
  <c r="Y286" i="6" s="1"/>
  <c r="X284" i="6"/>
  <c r="X285" i="6" s="1"/>
  <c r="X286" i="6" s="1"/>
  <c r="W284" i="6"/>
  <c r="W285" i="6" s="1"/>
  <c r="W286" i="6" s="1"/>
  <c r="V284" i="6"/>
  <c r="V285" i="6" s="1"/>
  <c r="V286" i="6" s="1"/>
  <c r="U284" i="6"/>
  <c r="U285" i="6" s="1"/>
  <c r="U286" i="6" s="1"/>
  <c r="T284" i="6"/>
  <c r="T285" i="6" s="1"/>
  <c r="T286" i="6" s="1"/>
  <c r="S284" i="6"/>
  <c r="S285" i="6" s="1"/>
  <c r="S286" i="6" s="1"/>
  <c r="R284" i="6"/>
  <c r="R285" i="6" s="1"/>
  <c r="R286" i="6" s="1"/>
  <c r="Q284" i="6"/>
  <c r="Q285" i="6" s="1"/>
  <c r="Q286" i="6" s="1"/>
  <c r="P284" i="6"/>
  <c r="P285" i="6" s="1"/>
  <c r="P286" i="6" s="1"/>
  <c r="O284" i="6"/>
  <c r="O285" i="6" s="1"/>
  <c r="O286" i="6" s="1"/>
  <c r="N284" i="6"/>
  <c r="N285" i="6" s="1"/>
  <c r="N286" i="6" s="1"/>
  <c r="M284" i="6"/>
  <c r="M285" i="6" s="1"/>
  <c r="M286" i="6" s="1"/>
  <c r="L284" i="6"/>
  <c r="L285" i="6" s="1"/>
  <c r="L286" i="6" s="1"/>
  <c r="K284" i="6"/>
  <c r="K285" i="6" s="1"/>
  <c r="K286" i="6" s="1"/>
  <c r="J284" i="6"/>
  <c r="J285" i="6" s="1"/>
  <c r="J286" i="6" s="1"/>
  <c r="I284" i="6"/>
  <c r="I285" i="6" s="1"/>
  <c r="I286" i="6" s="1"/>
  <c r="H284" i="6"/>
  <c r="H285" i="6" s="1"/>
  <c r="H286" i="6" s="1"/>
  <c r="G284" i="6"/>
  <c r="G285" i="6" s="1"/>
  <c r="G286" i="6" s="1"/>
  <c r="F284" i="6"/>
  <c r="F285" i="6" s="1"/>
  <c r="F286" i="6" s="1"/>
  <c r="E284" i="6"/>
  <c r="E285" i="6" s="1"/>
  <c r="E286" i="6" s="1"/>
  <c r="D284" i="6"/>
  <c r="D285" i="6" s="1"/>
  <c r="D286" i="6" s="1"/>
  <c r="C284" i="6"/>
  <c r="C285" i="6" s="1"/>
  <c r="C286" i="6" s="1"/>
  <c r="AU279" i="6"/>
  <c r="AU280" i="6" s="1"/>
  <c r="AU281" i="6" s="1"/>
  <c r="AT279" i="6"/>
  <c r="AT280" i="6" s="1"/>
  <c r="AT281" i="6" s="1"/>
  <c r="AS279" i="6"/>
  <c r="AS280" i="6" s="1"/>
  <c r="AS281" i="6" s="1"/>
  <c r="AR279" i="6"/>
  <c r="AR280" i="6" s="1"/>
  <c r="AR281" i="6" s="1"/>
  <c r="AQ279" i="6"/>
  <c r="AQ280" i="6" s="1"/>
  <c r="AQ281" i="6" s="1"/>
  <c r="AP279" i="6"/>
  <c r="AP280" i="6" s="1"/>
  <c r="AP281" i="6" s="1"/>
  <c r="AO279" i="6"/>
  <c r="AO280" i="6" s="1"/>
  <c r="AO281" i="6" s="1"/>
  <c r="AN279" i="6"/>
  <c r="AN280" i="6" s="1"/>
  <c r="AN281" i="6" s="1"/>
  <c r="AM279" i="6"/>
  <c r="AM280" i="6" s="1"/>
  <c r="AM281" i="6" s="1"/>
  <c r="AL279" i="6"/>
  <c r="AL280" i="6" s="1"/>
  <c r="AL281" i="6" s="1"/>
  <c r="AK279" i="6"/>
  <c r="AK280" i="6" s="1"/>
  <c r="AK281" i="6" s="1"/>
  <c r="AJ279" i="6"/>
  <c r="AJ280" i="6" s="1"/>
  <c r="AJ281" i="6" s="1"/>
  <c r="AI279" i="6"/>
  <c r="AI280" i="6" s="1"/>
  <c r="AI281" i="6" s="1"/>
  <c r="AH279" i="6"/>
  <c r="AH280" i="6" s="1"/>
  <c r="AH281" i="6" s="1"/>
  <c r="AG279" i="6"/>
  <c r="AG280" i="6" s="1"/>
  <c r="AG281" i="6" s="1"/>
  <c r="AF279" i="6"/>
  <c r="AF280" i="6" s="1"/>
  <c r="AF281" i="6" s="1"/>
  <c r="AE279" i="6"/>
  <c r="AE280" i="6" s="1"/>
  <c r="AE281" i="6" s="1"/>
  <c r="AD279" i="6"/>
  <c r="AD280" i="6" s="1"/>
  <c r="AD281" i="6" s="1"/>
  <c r="AC279" i="6"/>
  <c r="AC280" i="6" s="1"/>
  <c r="AC281" i="6" s="1"/>
  <c r="AB279" i="6"/>
  <c r="AB280" i="6" s="1"/>
  <c r="AB281" i="6" s="1"/>
  <c r="AA279" i="6"/>
  <c r="AA280" i="6" s="1"/>
  <c r="AA281" i="6" s="1"/>
  <c r="Z279" i="6"/>
  <c r="Z280" i="6" s="1"/>
  <c r="Z281" i="6" s="1"/>
  <c r="Y279" i="6"/>
  <c r="Y280" i="6" s="1"/>
  <c r="Y281" i="6" s="1"/>
  <c r="X279" i="6"/>
  <c r="X280" i="6" s="1"/>
  <c r="X281" i="6" s="1"/>
  <c r="W279" i="6"/>
  <c r="W280" i="6" s="1"/>
  <c r="W281" i="6" s="1"/>
  <c r="V279" i="6"/>
  <c r="V280" i="6" s="1"/>
  <c r="V281" i="6" s="1"/>
  <c r="U279" i="6"/>
  <c r="U280" i="6" s="1"/>
  <c r="U281" i="6" s="1"/>
  <c r="T279" i="6"/>
  <c r="T280" i="6" s="1"/>
  <c r="T281" i="6" s="1"/>
  <c r="S279" i="6"/>
  <c r="S280" i="6" s="1"/>
  <c r="S281" i="6" s="1"/>
  <c r="R279" i="6"/>
  <c r="R280" i="6" s="1"/>
  <c r="R281" i="6" s="1"/>
  <c r="Q279" i="6"/>
  <c r="Q280" i="6" s="1"/>
  <c r="Q281" i="6" s="1"/>
  <c r="P279" i="6"/>
  <c r="P280" i="6" s="1"/>
  <c r="P281" i="6" s="1"/>
  <c r="O279" i="6"/>
  <c r="O280" i="6" s="1"/>
  <c r="O281" i="6" s="1"/>
  <c r="N279" i="6"/>
  <c r="N280" i="6" s="1"/>
  <c r="N281" i="6" s="1"/>
  <c r="M279" i="6"/>
  <c r="M280" i="6" s="1"/>
  <c r="M281" i="6" s="1"/>
  <c r="L279" i="6"/>
  <c r="L280" i="6" s="1"/>
  <c r="L281" i="6" s="1"/>
  <c r="K279" i="6"/>
  <c r="K280" i="6" s="1"/>
  <c r="K281" i="6" s="1"/>
  <c r="J279" i="6"/>
  <c r="J280" i="6" s="1"/>
  <c r="J281" i="6" s="1"/>
  <c r="I279" i="6"/>
  <c r="I280" i="6" s="1"/>
  <c r="I281" i="6" s="1"/>
  <c r="H279" i="6"/>
  <c r="H280" i="6" s="1"/>
  <c r="H281" i="6" s="1"/>
  <c r="G279" i="6"/>
  <c r="G280" i="6" s="1"/>
  <c r="G281" i="6" s="1"/>
  <c r="F279" i="6"/>
  <c r="F280" i="6" s="1"/>
  <c r="F281" i="6" s="1"/>
  <c r="E279" i="6"/>
  <c r="E280" i="6" s="1"/>
  <c r="E281" i="6" s="1"/>
  <c r="D279" i="6"/>
  <c r="D280" i="6" s="1"/>
  <c r="D281" i="6" s="1"/>
  <c r="C279" i="6"/>
  <c r="C280" i="6" s="1"/>
  <c r="C281" i="6" s="1"/>
  <c r="AU274" i="6"/>
  <c r="AU275" i="6" s="1"/>
  <c r="AU276" i="6" s="1"/>
  <c r="AT274" i="6"/>
  <c r="AT275" i="6" s="1"/>
  <c r="AT276" i="6" s="1"/>
  <c r="AS274" i="6"/>
  <c r="AS275" i="6" s="1"/>
  <c r="AS276" i="6" s="1"/>
  <c r="AR274" i="6"/>
  <c r="AR275" i="6" s="1"/>
  <c r="AR276" i="6" s="1"/>
  <c r="AQ274" i="6"/>
  <c r="AQ275" i="6" s="1"/>
  <c r="AQ276" i="6" s="1"/>
  <c r="AP274" i="6"/>
  <c r="AP275" i="6" s="1"/>
  <c r="AP276" i="6" s="1"/>
  <c r="AO274" i="6"/>
  <c r="AO275" i="6" s="1"/>
  <c r="AO276" i="6" s="1"/>
  <c r="AN274" i="6"/>
  <c r="AN275" i="6" s="1"/>
  <c r="AN276" i="6" s="1"/>
  <c r="AM274" i="6"/>
  <c r="AM275" i="6" s="1"/>
  <c r="AM276" i="6" s="1"/>
  <c r="AL274" i="6"/>
  <c r="AL275" i="6" s="1"/>
  <c r="AL276" i="6" s="1"/>
  <c r="AK274" i="6"/>
  <c r="AK275" i="6" s="1"/>
  <c r="AK276" i="6" s="1"/>
  <c r="AJ274" i="6"/>
  <c r="AJ275" i="6" s="1"/>
  <c r="AJ276" i="6" s="1"/>
  <c r="AI274" i="6"/>
  <c r="AI275" i="6" s="1"/>
  <c r="AI276" i="6" s="1"/>
  <c r="AH274" i="6"/>
  <c r="AH275" i="6" s="1"/>
  <c r="AH276" i="6" s="1"/>
  <c r="AG274" i="6"/>
  <c r="AG275" i="6" s="1"/>
  <c r="AG276" i="6" s="1"/>
  <c r="AF274" i="6"/>
  <c r="AF275" i="6" s="1"/>
  <c r="AF276" i="6" s="1"/>
  <c r="AE274" i="6"/>
  <c r="AE275" i="6" s="1"/>
  <c r="AE276" i="6" s="1"/>
  <c r="AD274" i="6"/>
  <c r="AD275" i="6" s="1"/>
  <c r="AD276" i="6" s="1"/>
  <c r="AC274" i="6"/>
  <c r="AC275" i="6" s="1"/>
  <c r="AC276" i="6" s="1"/>
  <c r="AB274" i="6"/>
  <c r="AB275" i="6" s="1"/>
  <c r="AB276" i="6" s="1"/>
  <c r="AA274" i="6"/>
  <c r="AA275" i="6" s="1"/>
  <c r="AA276" i="6" s="1"/>
  <c r="Z274" i="6"/>
  <c r="Z275" i="6" s="1"/>
  <c r="Z276" i="6" s="1"/>
  <c r="Y274" i="6"/>
  <c r="Y275" i="6" s="1"/>
  <c r="Y276" i="6" s="1"/>
  <c r="X274" i="6"/>
  <c r="X275" i="6" s="1"/>
  <c r="X276" i="6" s="1"/>
  <c r="W274" i="6"/>
  <c r="W275" i="6" s="1"/>
  <c r="W276" i="6" s="1"/>
  <c r="V274" i="6"/>
  <c r="V275" i="6" s="1"/>
  <c r="V276" i="6" s="1"/>
  <c r="U274" i="6"/>
  <c r="U275" i="6" s="1"/>
  <c r="U276" i="6" s="1"/>
  <c r="T274" i="6"/>
  <c r="T275" i="6" s="1"/>
  <c r="T276" i="6" s="1"/>
  <c r="S274" i="6"/>
  <c r="S275" i="6" s="1"/>
  <c r="S276" i="6" s="1"/>
  <c r="R274" i="6"/>
  <c r="R275" i="6" s="1"/>
  <c r="R276" i="6" s="1"/>
  <c r="Q274" i="6"/>
  <c r="Q275" i="6" s="1"/>
  <c r="Q276" i="6" s="1"/>
  <c r="P274" i="6"/>
  <c r="P275" i="6" s="1"/>
  <c r="P276" i="6" s="1"/>
  <c r="O274" i="6"/>
  <c r="O275" i="6" s="1"/>
  <c r="O276" i="6" s="1"/>
  <c r="N274" i="6"/>
  <c r="N275" i="6" s="1"/>
  <c r="N276" i="6" s="1"/>
  <c r="M274" i="6"/>
  <c r="M275" i="6" s="1"/>
  <c r="M276" i="6" s="1"/>
  <c r="L274" i="6"/>
  <c r="L275" i="6" s="1"/>
  <c r="L276" i="6" s="1"/>
  <c r="K274" i="6"/>
  <c r="K275" i="6" s="1"/>
  <c r="K276" i="6" s="1"/>
  <c r="J274" i="6"/>
  <c r="J275" i="6" s="1"/>
  <c r="J276" i="6" s="1"/>
  <c r="I274" i="6"/>
  <c r="I275" i="6" s="1"/>
  <c r="I276" i="6" s="1"/>
  <c r="H274" i="6"/>
  <c r="H275" i="6" s="1"/>
  <c r="H276" i="6" s="1"/>
  <c r="G274" i="6"/>
  <c r="G275" i="6" s="1"/>
  <c r="G276" i="6" s="1"/>
  <c r="F274" i="6"/>
  <c r="F275" i="6" s="1"/>
  <c r="F276" i="6" s="1"/>
  <c r="E274" i="6"/>
  <c r="E275" i="6" s="1"/>
  <c r="E276" i="6" s="1"/>
  <c r="D274" i="6"/>
  <c r="D275" i="6" s="1"/>
  <c r="D276" i="6" s="1"/>
  <c r="C274" i="6"/>
  <c r="C275" i="6" s="1"/>
  <c r="C276" i="6" s="1"/>
  <c r="AU269" i="6"/>
  <c r="AU270" i="6" s="1"/>
  <c r="AU271" i="6" s="1"/>
  <c r="AT269" i="6"/>
  <c r="AT270" i="6" s="1"/>
  <c r="AT271" i="6" s="1"/>
  <c r="AS269" i="6"/>
  <c r="AS270" i="6" s="1"/>
  <c r="AS271" i="6" s="1"/>
  <c r="AR269" i="6"/>
  <c r="AR270" i="6" s="1"/>
  <c r="AR271" i="6" s="1"/>
  <c r="AQ269" i="6"/>
  <c r="AQ270" i="6" s="1"/>
  <c r="AQ271" i="6" s="1"/>
  <c r="AP269" i="6"/>
  <c r="AP270" i="6" s="1"/>
  <c r="AP271" i="6" s="1"/>
  <c r="AO269" i="6"/>
  <c r="AO270" i="6" s="1"/>
  <c r="AO271" i="6" s="1"/>
  <c r="AN269" i="6"/>
  <c r="AN270" i="6" s="1"/>
  <c r="AN271" i="6" s="1"/>
  <c r="AM269" i="6"/>
  <c r="AM270" i="6" s="1"/>
  <c r="AM271" i="6" s="1"/>
  <c r="AL269" i="6"/>
  <c r="AL270" i="6" s="1"/>
  <c r="AL271" i="6" s="1"/>
  <c r="AK269" i="6"/>
  <c r="AK270" i="6" s="1"/>
  <c r="AK271" i="6" s="1"/>
  <c r="AJ269" i="6"/>
  <c r="AJ270" i="6" s="1"/>
  <c r="AJ271" i="6" s="1"/>
  <c r="AI269" i="6"/>
  <c r="AI270" i="6" s="1"/>
  <c r="AI271" i="6" s="1"/>
  <c r="AH269" i="6"/>
  <c r="AH270" i="6" s="1"/>
  <c r="AH271" i="6" s="1"/>
  <c r="AG269" i="6"/>
  <c r="AG270" i="6" s="1"/>
  <c r="AG271" i="6" s="1"/>
  <c r="AF269" i="6"/>
  <c r="AF270" i="6" s="1"/>
  <c r="AF271" i="6" s="1"/>
  <c r="AE269" i="6"/>
  <c r="AE270" i="6" s="1"/>
  <c r="AE271" i="6" s="1"/>
  <c r="AD269" i="6"/>
  <c r="AD270" i="6" s="1"/>
  <c r="AD271" i="6" s="1"/>
  <c r="AC269" i="6"/>
  <c r="AC270" i="6" s="1"/>
  <c r="AC271" i="6" s="1"/>
  <c r="AB269" i="6"/>
  <c r="AB270" i="6" s="1"/>
  <c r="AB271" i="6" s="1"/>
  <c r="AA269" i="6"/>
  <c r="AA270" i="6" s="1"/>
  <c r="AA271" i="6" s="1"/>
  <c r="Z269" i="6"/>
  <c r="Z270" i="6" s="1"/>
  <c r="Z271" i="6" s="1"/>
  <c r="Y269" i="6"/>
  <c r="Y270" i="6" s="1"/>
  <c r="Y271" i="6" s="1"/>
  <c r="X269" i="6"/>
  <c r="X270" i="6" s="1"/>
  <c r="X271" i="6" s="1"/>
  <c r="W269" i="6"/>
  <c r="W270" i="6" s="1"/>
  <c r="W271" i="6" s="1"/>
  <c r="V269" i="6"/>
  <c r="V270" i="6" s="1"/>
  <c r="V271" i="6" s="1"/>
  <c r="U269" i="6"/>
  <c r="U270" i="6" s="1"/>
  <c r="U271" i="6" s="1"/>
  <c r="T269" i="6"/>
  <c r="T270" i="6" s="1"/>
  <c r="T271" i="6" s="1"/>
  <c r="S269" i="6"/>
  <c r="S270" i="6" s="1"/>
  <c r="S271" i="6" s="1"/>
  <c r="R269" i="6"/>
  <c r="R270" i="6" s="1"/>
  <c r="R271" i="6" s="1"/>
  <c r="Q269" i="6"/>
  <c r="Q270" i="6" s="1"/>
  <c r="Q271" i="6" s="1"/>
  <c r="P269" i="6"/>
  <c r="P270" i="6" s="1"/>
  <c r="P271" i="6" s="1"/>
  <c r="O269" i="6"/>
  <c r="O270" i="6" s="1"/>
  <c r="O271" i="6" s="1"/>
  <c r="N269" i="6"/>
  <c r="N270" i="6" s="1"/>
  <c r="N271" i="6" s="1"/>
  <c r="M269" i="6"/>
  <c r="M270" i="6" s="1"/>
  <c r="M271" i="6" s="1"/>
  <c r="L269" i="6"/>
  <c r="L270" i="6" s="1"/>
  <c r="L271" i="6" s="1"/>
  <c r="K269" i="6"/>
  <c r="K270" i="6" s="1"/>
  <c r="K271" i="6" s="1"/>
  <c r="J269" i="6"/>
  <c r="J270" i="6" s="1"/>
  <c r="J271" i="6" s="1"/>
  <c r="I269" i="6"/>
  <c r="I270" i="6" s="1"/>
  <c r="I271" i="6" s="1"/>
  <c r="H269" i="6"/>
  <c r="H270" i="6" s="1"/>
  <c r="H271" i="6" s="1"/>
  <c r="G269" i="6"/>
  <c r="G270" i="6" s="1"/>
  <c r="G271" i="6" s="1"/>
  <c r="F269" i="6"/>
  <c r="F270" i="6" s="1"/>
  <c r="F271" i="6" s="1"/>
  <c r="E269" i="6"/>
  <c r="E270" i="6" s="1"/>
  <c r="E271" i="6" s="1"/>
  <c r="D269" i="6"/>
  <c r="D270" i="6" s="1"/>
  <c r="D271" i="6" s="1"/>
  <c r="C269" i="6"/>
  <c r="C270" i="6" s="1"/>
  <c r="C271" i="6" s="1"/>
  <c r="AU264" i="6"/>
  <c r="AU265" i="6" s="1"/>
  <c r="AU266" i="6" s="1"/>
  <c r="AT264" i="6"/>
  <c r="AT265" i="6" s="1"/>
  <c r="AT266" i="6" s="1"/>
  <c r="AS264" i="6"/>
  <c r="AS265" i="6" s="1"/>
  <c r="AS266" i="6" s="1"/>
  <c r="AR264" i="6"/>
  <c r="AR265" i="6" s="1"/>
  <c r="AR266" i="6" s="1"/>
  <c r="AQ264" i="6"/>
  <c r="AQ265" i="6" s="1"/>
  <c r="AQ266" i="6" s="1"/>
  <c r="AP264" i="6"/>
  <c r="AP265" i="6" s="1"/>
  <c r="AP266" i="6" s="1"/>
  <c r="AO264" i="6"/>
  <c r="AO265" i="6" s="1"/>
  <c r="AO266" i="6" s="1"/>
  <c r="AN264" i="6"/>
  <c r="AN265" i="6" s="1"/>
  <c r="AN266" i="6" s="1"/>
  <c r="AM264" i="6"/>
  <c r="AM265" i="6" s="1"/>
  <c r="AM266" i="6" s="1"/>
  <c r="AL264" i="6"/>
  <c r="AL265" i="6" s="1"/>
  <c r="AL266" i="6" s="1"/>
  <c r="AK264" i="6"/>
  <c r="AK265" i="6" s="1"/>
  <c r="AK266" i="6" s="1"/>
  <c r="AJ264" i="6"/>
  <c r="AJ265" i="6" s="1"/>
  <c r="AJ266" i="6" s="1"/>
  <c r="AI264" i="6"/>
  <c r="AI265" i="6" s="1"/>
  <c r="AI266" i="6" s="1"/>
  <c r="AH264" i="6"/>
  <c r="AH265" i="6" s="1"/>
  <c r="AH266" i="6" s="1"/>
  <c r="AG264" i="6"/>
  <c r="AG265" i="6" s="1"/>
  <c r="AG266" i="6" s="1"/>
  <c r="AF264" i="6"/>
  <c r="AF265" i="6" s="1"/>
  <c r="AF266" i="6" s="1"/>
  <c r="AE264" i="6"/>
  <c r="AE265" i="6" s="1"/>
  <c r="AE266" i="6" s="1"/>
  <c r="AD264" i="6"/>
  <c r="AD265" i="6" s="1"/>
  <c r="AD266" i="6" s="1"/>
  <c r="AC264" i="6"/>
  <c r="AC265" i="6" s="1"/>
  <c r="AC266" i="6" s="1"/>
  <c r="AB264" i="6"/>
  <c r="AB265" i="6" s="1"/>
  <c r="AB266" i="6" s="1"/>
  <c r="AA264" i="6"/>
  <c r="AA265" i="6" s="1"/>
  <c r="AA266" i="6" s="1"/>
  <c r="Z264" i="6"/>
  <c r="Z265" i="6" s="1"/>
  <c r="Z266" i="6" s="1"/>
  <c r="Y264" i="6"/>
  <c r="Y265" i="6" s="1"/>
  <c r="Y266" i="6" s="1"/>
  <c r="X264" i="6"/>
  <c r="X265" i="6" s="1"/>
  <c r="X266" i="6" s="1"/>
  <c r="W264" i="6"/>
  <c r="W265" i="6" s="1"/>
  <c r="W266" i="6" s="1"/>
  <c r="V264" i="6"/>
  <c r="V265" i="6" s="1"/>
  <c r="V266" i="6" s="1"/>
  <c r="U264" i="6"/>
  <c r="U265" i="6" s="1"/>
  <c r="U266" i="6" s="1"/>
  <c r="T264" i="6"/>
  <c r="T265" i="6" s="1"/>
  <c r="T266" i="6" s="1"/>
  <c r="S264" i="6"/>
  <c r="S265" i="6" s="1"/>
  <c r="S266" i="6" s="1"/>
  <c r="R264" i="6"/>
  <c r="R265" i="6" s="1"/>
  <c r="R266" i="6" s="1"/>
  <c r="Q264" i="6"/>
  <c r="Q265" i="6" s="1"/>
  <c r="Q266" i="6" s="1"/>
  <c r="P264" i="6"/>
  <c r="P265" i="6" s="1"/>
  <c r="P266" i="6" s="1"/>
  <c r="O264" i="6"/>
  <c r="O265" i="6" s="1"/>
  <c r="O266" i="6" s="1"/>
  <c r="N264" i="6"/>
  <c r="N265" i="6" s="1"/>
  <c r="N266" i="6" s="1"/>
  <c r="M264" i="6"/>
  <c r="M265" i="6" s="1"/>
  <c r="M266" i="6" s="1"/>
  <c r="L264" i="6"/>
  <c r="L265" i="6" s="1"/>
  <c r="L266" i="6" s="1"/>
  <c r="K264" i="6"/>
  <c r="K265" i="6" s="1"/>
  <c r="K266" i="6" s="1"/>
  <c r="J264" i="6"/>
  <c r="J265" i="6" s="1"/>
  <c r="J266" i="6" s="1"/>
  <c r="I264" i="6"/>
  <c r="I265" i="6" s="1"/>
  <c r="I266" i="6" s="1"/>
  <c r="H264" i="6"/>
  <c r="H265" i="6" s="1"/>
  <c r="H266" i="6" s="1"/>
  <c r="G264" i="6"/>
  <c r="G265" i="6" s="1"/>
  <c r="G266" i="6" s="1"/>
  <c r="F264" i="6"/>
  <c r="F265" i="6" s="1"/>
  <c r="F266" i="6" s="1"/>
  <c r="E264" i="6"/>
  <c r="E265" i="6" s="1"/>
  <c r="E266" i="6" s="1"/>
  <c r="D264" i="6"/>
  <c r="D265" i="6" s="1"/>
  <c r="D266" i="6" s="1"/>
  <c r="C264" i="6"/>
  <c r="C265" i="6" s="1"/>
  <c r="C266" i="6" s="1"/>
  <c r="AU259" i="6"/>
  <c r="AU260" i="6" s="1"/>
  <c r="AU261" i="6" s="1"/>
  <c r="AT259" i="6"/>
  <c r="AT260" i="6" s="1"/>
  <c r="AT261" i="6" s="1"/>
  <c r="AS259" i="6"/>
  <c r="AS260" i="6" s="1"/>
  <c r="AS261" i="6" s="1"/>
  <c r="AR259" i="6"/>
  <c r="AR260" i="6" s="1"/>
  <c r="AR261" i="6" s="1"/>
  <c r="AQ259" i="6"/>
  <c r="AQ260" i="6" s="1"/>
  <c r="AQ261" i="6" s="1"/>
  <c r="AP259" i="6"/>
  <c r="AP260" i="6" s="1"/>
  <c r="AP261" i="6" s="1"/>
  <c r="AO259" i="6"/>
  <c r="AO260" i="6" s="1"/>
  <c r="AO261" i="6" s="1"/>
  <c r="AN259" i="6"/>
  <c r="AN260" i="6" s="1"/>
  <c r="AN261" i="6" s="1"/>
  <c r="AM259" i="6"/>
  <c r="AM260" i="6" s="1"/>
  <c r="AM261" i="6" s="1"/>
  <c r="AL259" i="6"/>
  <c r="AL260" i="6" s="1"/>
  <c r="AL261" i="6" s="1"/>
  <c r="AK259" i="6"/>
  <c r="AK260" i="6" s="1"/>
  <c r="AK261" i="6" s="1"/>
  <c r="AJ259" i="6"/>
  <c r="AJ260" i="6" s="1"/>
  <c r="AJ261" i="6" s="1"/>
  <c r="AI259" i="6"/>
  <c r="AI260" i="6" s="1"/>
  <c r="AI261" i="6" s="1"/>
  <c r="AH259" i="6"/>
  <c r="AH260" i="6" s="1"/>
  <c r="AH261" i="6" s="1"/>
  <c r="AG259" i="6"/>
  <c r="AG260" i="6" s="1"/>
  <c r="AG261" i="6" s="1"/>
  <c r="AF259" i="6"/>
  <c r="AF260" i="6" s="1"/>
  <c r="AF261" i="6" s="1"/>
  <c r="AE259" i="6"/>
  <c r="AE260" i="6" s="1"/>
  <c r="AE261" i="6" s="1"/>
  <c r="AD259" i="6"/>
  <c r="AD260" i="6" s="1"/>
  <c r="AD261" i="6" s="1"/>
  <c r="AC259" i="6"/>
  <c r="AC260" i="6" s="1"/>
  <c r="AC261" i="6" s="1"/>
  <c r="AB259" i="6"/>
  <c r="AB260" i="6" s="1"/>
  <c r="AB261" i="6" s="1"/>
  <c r="AA259" i="6"/>
  <c r="AA260" i="6" s="1"/>
  <c r="AA261" i="6" s="1"/>
  <c r="Z259" i="6"/>
  <c r="Z260" i="6" s="1"/>
  <c r="Z261" i="6" s="1"/>
  <c r="Y259" i="6"/>
  <c r="Y260" i="6" s="1"/>
  <c r="Y261" i="6" s="1"/>
  <c r="X259" i="6"/>
  <c r="X260" i="6" s="1"/>
  <c r="X261" i="6" s="1"/>
  <c r="W259" i="6"/>
  <c r="W260" i="6" s="1"/>
  <c r="W261" i="6" s="1"/>
  <c r="V259" i="6"/>
  <c r="V260" i="6" s="1"/>
  <c r="V261" i="6" s="1"/>
  <c r="U259" i="6"/>
  <c r="U260" i="6" s="1"/>
  <c r="U261" i="6" s="1"/>
  <c r="T259" i="6"/>
  <c r="T260" i="6" s="1"/>
  <c r="T261" i="6" s="1"/>
  <c r="S259" i="6"/>
  <c r="S260" i="6" s="1"/>
  <c r="S261" i="6" s="1"/>
  <c r="R259" i="6"/>
  <c r="R260" i="6" s="1"/>
  <c r="Q259" i="6"/>
  <c r="Q260" i="6" s="1"/>
  <c r="Q261" i="6" s="1"/>
  <c r="P259" i="6"/>
  <c r="P260" i="6" s="1"/>
  <c r="P261" i="6" s="1"/>
  <c r="O259" i="6"/>
  <c r="O260" i="6" s="1"/>
  <c r="O261" i="6" s="1"/>
  <c r="N259" i="6"/>
  <c r="N260" i="6" s="1"/>
  <c r="N261" i="6" s="1"/>
  <c r="M259" i="6"/>
  <c r="M260" i="6" s="1"/>
  <c r="M261" i="6" s="1"/>
  <c r="L259" i="6"/>
  <c r="L260" i="6" s="1"/>
  <c r="L261" i="6" s="1"/>
  <c r="K259" i="6"/>
  <c r="K260" i="6" s="1"/>
  <c r="K261" i="6" s="1"/>
  <c r="J259" i="6"/>
  <c r="J260" i="6" s="1"/>
  <c r="J261" i="6" s="1"/>
  <c r="I259" i="6"/>
  <c r="I260" i="6" s="1"/>
  <c r="I261" i="6" s="1"/>
  <c r="H259" i="6"/>
  <c r="H260" i="6" s="1"/>
  <c r="H261" i="6" s="1"/>
  <c r="G259" i="6"/>
  <c r="G260" i="6" s="1"/>
  <c r="G261" i="6" s="1"/>
  <c r="F259" i="6"/>
  <c r="F260" i="6" s="1"/>
  <c r="F261" i="6" s="1"/>
  <c r="E259" i="6"/>
  <c r="E260" i="6" s="1"/>
  <c r="E261" i="6" s="1"/>
  <c r="D259" i="6"/>
  <c r="D260" i="6" s="1"/>
  <c r="D261" i="6" s="1"/>
  <c r="C259" i="6"/>
  <c r="C260" i="6" s="1"/>
  <c r="C261" i="6" s="1"/>
  <c r="DE248" i="6"/>
  <c r="CP248" i="6"/>
  <c r="CQ248" i="6" s="1"/>
  <c r="CA248" i="6"/>
  <c r="BL248" i="6"/>
  <c r="BM248" i="6" s="1"/>
  <c r="AW248" i="6"/>
  <c r="AH248" i="6"/>
  <c r="AI248" i="6" s="1"/>
  <c r="S248" i="6"/>
  <c r="T248" i="6" s="1"/>
  <c r="D248" i="6"/>
  <c r="A248" i="6"/>
  <c r="CO251" i="6" s="1"/>
  <c r="AT173" i="6"/>
  <c r="AU173" i="6" s="1"/>
  <c r="AV173" i="6" s="1"/>
  <c r="AW173" i="6" s="1"/>
  <c r="AX173" i="6" s="1"/>
  <c r="AY173" i="6" s="1"/>
  <c r="Y173" i="6"/>
  <c r="Z173" i="6" s="1"/>
  <c r="AA173" i="6" s="1"/>
  <c r="AB173" i="6" s="1"/>
  <c r="AC173" i="6" s="1"/>
  <c r="AD173" i="6" s="1"/>
  <c r="X172" i="6"/>
  <c r="AS172" i="6" s="1"/>
  <c r="AS171" i="6"/>
  <c r="Y171" i="6"/>
  <c r="AT171" i="6" s="1"/>
  <c r="AT170" i="6"/>
  <c r="Y170" i="6"/>
  <c r="Z170" i="6" s="1"/>
  <c r="L122" i="6"/>
  <c r="L120" i="6"/>
  <c r="K120" i="6"/>
  <c r="K121" i="6" s="1"/>
  <c r="K122" i="6" s="1"/>
  <c r="K116" i="6"/>
  <c r="K117" i="6" s="1"/>
  <c r="K118" i="6" s="1"/>
  <c r="L114" i="6"/>
  <c r="L118" i="6" s="1"/>
  <c r="J114" i="6"/>
  <c r="J118" i="6" s="1"/>
  <c r="J122" i="6" s="1"/>
  <c r="I114" i="6"/>
  <c r="I118" i="6" s="1"/>
  <c r="I122" i="6" s="1"/>
  <c r="F114" i="6"/>
  <c r="F118" i="6" s="1"/>
  <c r="F122" i="6" s="1"/>
  <c r="D114" i="6"/>
  <c r="D118" i="6" s="1"/>
  <c r="D122" i="6" s="1"/>
  <c r="J113" i="6"/>
  <c r="J117" i="6" s="1"/>
  <c r="J121" i="6" s="1"/>
  <c r="I113" i="6"/>
  <c r="I117" i="6" s="1"/>
  <c r="I121" i="6" s="1"/>
  <c r="F113" i="6"/>
  <c r="F117" i="6" s="1"/>
  <c r="F121" i="6" s="1"/>
  <c r="D113" i="6"/>
  <c r="D117" i="6" s="1"/>
  <c r="D121" i="6" s="1"/>
  <c r="L112" i="6"/>
  <c r="L116" i="6" s="1"/>
  <c r="K112" i="6"/>
  <c r="K113" i="6" s="1"/>
  <c r="K114" i="6" s="1"/>
  <c r="J112" i="6"/>
  <c r="J116" i="6" s="1"/>
  <c r="J120" i="6" s="1"/>
  <c r="I112" i="6"/>
  <c r="I116" i="6" s="1"/>
  <c r="I120" i="6" s="1"/>
  <c r="F112" i="6"/>
  <c r="F116" i="6" s="1"/>
  <c r="F120" i="6" s="1"/>
  <c r="D112" i="6"/>
  <c r="D116" i="6" s="1"/>
  <c r="D120" i="6" s="1"/>
  <c r="L111" i="6"/>
  <c r="L115" i="6" s="1"/>
  <c r="J111" i="6"/>
  <c r="J115" i="6" s="1"/>
  <c r="J119" i="6" s="1"/>
  <c r="I111" i="6"/>
  <c r="I115" i="6" s="1"/>
  <c r="I119" i="6" s="1"/>
  <c r="F111" i="6"/>
  <c r="F115" i="6" s="1"/>
  <c r="F119" i="6" s="1"/>
  <c r="D111" i="6"/>
  <c r="D115" i="6" s="1"/>
  <c r="D119" i="6" s="1"/>
  <c r="L109" i="6"/>
  <c r="L113" i="6" s="1"/>
  <c r="L117" i="6" s="1"/>
  <c r="T108" i="6"/>
  <c r="T109" i="6" s="1"/>
  <c r="T110" i="6" s="1"/>
  <c r="S108" i="6"/>
  <c r="S109" i="6" s="1"/>
  <c r="S110" i="6" s="1"/>
  <c r="R108" i="6"/>
  <c r="R109" i="6" s="1"/>
  <c r="R110" i="6" s="1"/>
  <c r="Q108" i="6"/>
  <c r="Q109" i="6" s="1"/>
  <c r="Q110" i="6" s="1"/>
  <c r="K108" i="6"/>
  <c r="K109" i="6" s="1"/>
  <c r="K110" i="6" s="1"/>
  <c r="AU39" i="6"/>
  <c r="AU35" i="6" s="1"/>
  <c r="AU36" i="6" s="1"/>
  <c r="AT39" i="6"/>
  <c r="AT40" i="6" s="1"/>
  <c r="AS39" i="6"/>
  <c r="AS35" i="6" s="1"/>
  <c r="AS36" i="6" s="1"/>
  <c r="AR39" i="6"/>
  <c r="AQ39" i="6"/>
  <c r="AP39" i="6"/>
  <c r="AO39" i="6"/>
  <c r="AN39" i="6"/>
  <c r="AM39" i="6"/>
  <c r="M319" i="4"/>
  <c r="L319" i="4"/>
  <c r="J319" i="4"/>
  <c r="I319" i="4"/>
  <c r="I300" i="4"/>
  <c r="D300" i="4"/>
  <c r="SK127" i="1" l="1"/>
  <c r="SK123" i="1"/>
  <c r="SK125" i="1"/>
  <c r="SK126" i="1"/>
  <c r="SK128" i="1"/>
  <c r="SK118" i="1"/>
  <c r="SK124" i="1"/>
  <c r="SK120" i="1"/>
  <c r="SK119" i="1"/>
  <c r="SK122" i="1"/>
  <c r="SK117" i="1"/>
  <c r="SK121" i="1"/>
  <c r="AD307" i="7"/>
  <c r="AD316" i="7"/>
  <c r="AE304" i="7"/>
  <c r="AE307" i="7" s="1"/>
  <c r="AD314" i="7"/>
  <c r="AD308" i="7"/>
  <c r="AD310" i="7"/>
  <c r="AD309" i="7"/>
  <c r="AD315" i="7"/>
  <c r="AD313" i="7"/>
  <c r="AD312" i="7"/>
  <c r="Y316" i="7"/>
  <c r="Y309" i="7"/>
  <c r="Y313" i="7"/>
  <c r="Y314" i="7"/>
  <c r="Y315" i="7"/>
  <c r="Y312" i="7"/>
  <c r="O320" i="4"/>
  <c r="Y311" i="7"/>
  <c r="Y310" i="7"/>
  <c r="Y308" i="7"/>
  <c r="O321" i="4"/>
  <c r="SK85" i="1"/>
  <c r="SK86" i="1"/>
  <c r="SK87" i="1"/>
  <c r="SK88" i="1"/>
  <c r="SK89" i="1"/>
  <c r="SK90" i="1"/>
  <c r="SK91" i="1"/>
  <c r="SK92" i="1"/>
  <c r="SK93" i="1"/>
  <c r="SK94" i="1"/>
  <c r="SK95" i="1"/>
  <c r="SK96" i="1"/>
  <c r="SK97" i="1"/>
  <c r="SK98" i="1"/>
  <c r="SK99" i="1"/>
  <c r="SK100" i="1"/>
  <c r="SK101" i="1"/>
  <c r="SK102" i="1"/>
  <c r="SK103" i="1"/>
  <c r="SK104" i="1"/>
  <c r="SK105" i="1"/>
  <c r="SK106" i="1"/>
  <c r="SK107" i="1"/>
  <c r="SK108" i="1"/>
  <c r="SL12" i="1"/>
  <c r="O319" i="4"/>
  <c r="AJ51" i="1" a="1"/>
  <c r="AJ51" i="1" s="1"/>
  <c r="AJ53" i="1" a="1"/>
  <c r="AJ53" i="1" s="1"/>
  <c r="AJ55" i="1" a="1"/>
  <c r="AJ55" i="1" s="1"/>
  <c r="DS53" i="1" a="1"/>
  <c r="DS53" i="1" s="1"/>
  <c r="DS54" i="1" s="1" a="1"/>
  <c r="DS54" i="1" s="1"/>
  <c r="DS55" i="1" a="1"/>
  <c r="DS55" i="1" s="1"/>
  <c r="DS56" i="1" s="1" a="1"/>
  <c r="DS56" i="1" s="1"/>
  <c r="DS51" i="1" a="1"/>
  <c r="DS51" i="1" s="1"/>
  <c r="DS52" i="1" s="1" a="1"/>
  <c r="DS52" i="1" s="1"/>
  <c r="DU53" i="1" a="1"/>
  <c r="DU53" i="1" s="1"/>
  <c r="DU54" i="1" s="1" a="1"/>
  <c r="DU54" i="1" s="1"/>
  <c r="DU55" i="1" a="1"/>
  <c r="DU55" i="1" s="1"/>
  <c r="DU56" i="1" s="1" a="1"/>
  <c r="DU56" i="1" s="1"/>
  <c r="DU51" i="1" a="1"/>
  <c r="DU51" i="1" s="1"/>
  <c r="DU52" i="1" s="1" a="1"/>
  <c r="DU52" i="1" s="1"/>
  <c r="DT51" i="1" a="1"/>
  <c r="DT51" i="1" s="1"/>
  <c r="DT52" i="1" s="1" a="1"/>
  <c r="DT52" i="1" s="1"/>
  <c r="DT53" i="1" a="1"/>
  <c r="DT53" i="1" s="1"/>
  <c r="DT54" i="1" s="1" a="1"/>
  <c r="DT54" i="1" s="1"/>
  <c r="DT55" i="1" a="1"/>
  <c r="DT55" i="1" s="1"/>
  <c r="DT56" i="1" s="1" a="1"/>
  <c r="DT56" i="1" s="1"/>
  <c r="AC315" i="8"/>
  <c r="AC309" i="8"/>
  <c r="AC310" i="8"/>
  <c r="AC311" i="8"/>
  <c r="AC312" i="8"/>
  <c r="AC313" i="8"/>
  <c r="AC314" i="8"/>
  <c r="Y313" i="8"/>
  <c r="Y314" i="8"/>
  <c r="Y315" i="8"/>
  <c r="Y309" i="8"/>
  <c r="Y310" i="8"/>
  <c r="Y311" i="8"/>
  <c r="Y312" i="8"/>
  <c r="AC311" i="7"/>
  <c r="AC312" i="7"/>
  <c r="AC313" i="7"/>
  <c r="AC314" i="7"/>
  <c r="AC315" i="7"/>
  <c r="AC309" i="7"/>
  <c r="AC310" i="7"/>
  <c r="AD315" i="8"/>
  <c r="AD309" i="8"/>
  <c r="AD310" i="8"/>
  <c r="AD311" i="8"/>
  <c r="AD312" i="8"/>
  <c r="AD313" i="8"/>
  <c r="AD314" i="8"/>
  <c r="DS17" i="1"/>
  <c r="DS18" i="1" s="1" a="1"/>
  <c r="DS18" i="1" s="1"/>
  <c r="DT17" i="1"/>
  <c r="DT18" i="1" s="1" a="1"/>
  <c r="DT18" i="1" s="1"/>
  <c r="DU17" i="1"/>
  <c r="DU18" i="1" s="1" a="1"/>
  <c r="DU18" i="1" s="1"/>
  <c r="Y308" i="8"/>
  <c r="AD308" i="8"/>
  <c r="FQ50" i="1"/>
  <c r="FN50" i="1"/>
  <c r="FO50" i="1"/>
  <c r="FP50" i="1"/>
  <c r="E300" i="4"/>
  <c r="J38" i="7"/>
  <c r="J38" i="8"/>
  <c r="K38" i="6"/>
  <c r="K38" i="7"/>
  <c r="K38" i="8"/>
  <c r="I38" i="6"/>
  <c r="I38" i="8"/>
  <c r="I38" i="7"/>
  <c r="J38" i="6"/>
  <c r="K38" i="4"/>
  <c r="J38" i="4"/>
  <c r="I38" i="4"/>
  <c r="E300" i="6"/>
  <c r="AC316" i="8"/>
  <c r="AC308" i="8"/>
  <c r="AU321" i="6"/>
  <c r="BA321" i="6" s="1"/>
  <c r="BG321" i="6" s="1"/>
  <c r="AS321" i="6"/>
  <c r="AY321" i="6" s="1"/>
  <c r="AU319" i="6"/>
  <c r="BA319" i="6" s="1"/>
  <c r="BG319" i="6" s="1"/>
  <c r="AS319" i="6"/>
  <c r="AY319" i="6" s="1"/>
  <c r="AU318" i="6"/>
  <c r="BA318" i="6" s="1"/>
  <c r="BG318" i="6" s="1"/>
  <c r="AS318" i="6"/>
  <c r="AY318" i="6" s="1"/>
  <c r="AU320" i="6"/>
  <c r="BA320" i="6" s="1"/>
  <c r="BG320" i="6" s="1"/>
  <c r="AS320" i="6"/>
  <c r="AY320" i="6" s="1"/>
  <c r="AC306" i="8"/>
  <c r="Z306" i="8"/>
  <c r="KH4" i="1" s="1" a="1"/>
  <c r="KH4" i="1" s="1"/>
  <c r="AF306" i="8"/>
  <c r="KL4" i="1" s="1" a="1"/>
  <c r="KL4" i="1" s="1"/>
  <c r="AC306" i="7"/>
  <c r="Z306" i="7"/>
  <c r="LF4" i="1" s="1" a="1"/>
  <c r="LF4" i="1" s="1"/>
  <c r="AF306" i="7"/>
  <c r="LJ4" i="1" s="1" a="1"/>
  <c r="LJ4" i="1" s="1"/>
  <c r="I304" i="6"/>
  <c r="AF306" i="4"/>
  <c r="Z306" i="4"/>
  <c r="AF306" i="6"/>
  <c r="MH4" i="1" s="1" a="1"/>
  <c r="MH4" i="1" s="1"/>
  <c r="Z306" i="6"/>
  <c r="MD4" i="1" s="1" a="1"/>
  <c r="MD4" i="1" s="1"/>
  <c r="AC316" i="7"/>
  <c r="AC308" i="7"/>
  <c r="I304" i="4"/>
  <c r="AE304" i="8"/>
  <c r="AE307" i="8" s="1"/>
  <c r="BJ320" i="6"/>
  <c r="BH320" i="6"/>
  <c r="BJ321" i="6"/>
  <c r="BH321" i="6"/>
  <c r="W306" i="7"/>
  <c r="W306" i="8"/>
  <c r="AZ318" i="6"/>
  <c r="BF318" i="6" s="1"/>
  <c r="AX318" i="6"/>
  <c r="BD318" i="6" s="1"/>
  <c r="AZ319" i="6"/>
  <c r="BF319" i="6" s="1"/>
  <c r="AX319" i="6"/>
  <c r="BD319" i="6" s="1"/>
  <c r="AZ321" i="6"/>
  <c r="BF321" i="6" s="1"/>
  <c r="AX321" i="6"/>
  <c r="BD321" i="6" s="1"/>
  <c r="BJ319" i="6"/>
  <c r="BH319" i="6"/>
  <c r="BJ318" i="6"/>
  <c r="BH318" i="6"/>
  <c r="AZ320" i="6"/>
  <c r="BF320" i="6" s="1"/>
  <c r="AX320" i="6"/>
  <c r="BD320" i="6" s="1"/>
  <c r="AD306" i="7"/>
  <c r="U306" i="8"/>
  <c r="KE4" i="1" s="1" a="1"/>
  <c r="KE4" i="1" s="1"/>
  <c r="V306" i="8"/>
  <c r="AA306" i="8"/>
  <c r="KI4" i="1" s="1" a="1"/>
  <c r="KI4" i="1" s="1"/>
  <c r="AA306" i="7"/>
  <c r="LG4" i="1" s="1" a="1"/>
  <c r="LG4" i="1" s="1"/>
  <c r="U306" i="7"/>
  <c r="LC4" i="1" s="1" a="1"/>
  <c r="LC4" i="1" s="1"/>
  <c r="X306" i="7"/>
  <c r="V306" i="7"/>
  <c r="AB306" i="7"/>
  <c r="Y316" i="8"/>
  <c r="Y306" i="8"/>
  <c r="AB306" i="8"/>
  <c r="Y306" i="7"/>
  <c r="AD306" i="8"/>
  <c r="AD316" i="8"/>
  <c r="X306" i="8"/>
  <c r="AN40" i="6"/>
  <c r="P39" i="6"/>
  <c r="AM40" i="6"/>
  <c r="O39" i="6"/>
  <c r="AO40" i="6"/>
  <c r="Q39" i="6"/>
  <c r="AK300" i="8"/>
  <c r="BC251" i="8"/>
  <c r="BD248" i="8"/>
  <c r="BD249" i="8" s="1"/>
  <c r="BD250" i="8" s="1"/>
  <c r="D14" i="1"/>
  <c r="D130" i="1"/>
  <c r="Q423" i="4"/>
  <c r="D424" i="4"/>
  <c r="C424" i="4" s="1"/>
  <c r="Y318" i="4"/>
  <c r="X318" i="4"/>
  <c r="V318" i="4"/>
  <c r="BM792" i="8"/>
  <c r="BO792" i="8" s="1"/>
  <c r="BF792" i="8"/>
  <c r="BH792" i="8" s="1"/>
  <c r="CH792" i="8"/>
  <c r="CJ792" i="8" s="1"/>
  <c r="CA792" i="8"/>
  <c r="CC792" i="8" s="1"/>
  <c r="BT792" i="8"/>
  <c r="BV792" i="8" s="1"/>
  <c r="BF792" i="7"/>
  <c r="BH792" i="7" s="1"/>
  <c r="CH792" i="7"/>
  <c r="CJ792" i="7" s="1"/>
  <c r="CA792" i="7"/>
  <c r="CC792" i="7" s="1"/>
  <c r="BT792" i="7"/>
  <c r="BV792" i="7" s="1"/>
  <c r="BM792" i="7"/>
  <c r="BO792" i="7" s="1"/>
  <c r="BF792" i="6"/>
  <c r="BH792" i="6" s="1"/>
  <c r="BM792" i="6"/>
  <c r="BO792" i="6" s="1"/>
  <c r="CH792" i="6"/>
  <c r="CJ792" i="6" s="1"/>
  <c r="CA792" i="6"/>
  <c r="CC792" i="6" s="1"/>
  <c r="BT792" i="6"/>
  <c r="BV792" i="6" s="1"/>
  <c r="S321" i="4"/>
  <c r="R321" i="4"/>
  <c r="AA34" i="4"/>
  <c r="ABH4" i="1" s="1"/>
  <c r="AB34" i="4"/>
  <c r="ABI4" i="1" s="1"/>
  <c r="AC34" i="4"/>
  <c r="ABJ4" i="1" s="1"/>
  <c r="K35" i="4"/>
  <c r="I40" i="4"/>
  <c r="S305" i="8" s="1"/>
  <c r="J40" i="4"/>
  <c r="S305" i="7" s="1"/>
  <c r="I39" i="4"/>
  <c r="K40" i="4"/>
  <c r="I36" i="4"/>
  <c r="J39" i="4"/>
  <c r="I35" i="4"/>
  <c r="O305" i="8" s="1"/>
  <c r="O307" i="8" s="1"/>
  <c r="K36" i="4"/>
  <c r="J37" i="4"/>
  <c r="J35" i="4"/>
  <c r="O305" i="7" s="1"/>
  <c r="O307" i="7" s="1"/>
  <c r="J36" i="4"/>
  <c r="I37" i="4"/>
  <c r="K37" i="4"/>
  <c r="AC37" i="4" s="1"/>
  <c r="K39" i="4"/>
  <c r="D505" i="4"/>
  <c r="Q505" i="4" s="1"/>
  <c r="A506" i="4"/>
  <c r="D506" i="4" s="1"/>
  <c r="Q506" i="4" s="1"/>
  <c r="F505" i="4"/>
  <c r="AS166" i="4"/>
  <c r="X166" i="4"/>
  <c r="P422" i="4"/>
  <c r="B422" i="4"/>
  <c r="I425" i="4"/>
  <c r="V425" i="4" s="1"/>
  <c r="H425" i="4"/>
  <c r="U425" i="4" s="1"/>
  <c r="G425" i="4"/>
  <c r="T425" i="4" s="1"/>
  <c r="F425" i="4"/>
  <c r="S425" i="4" s="1"/>
  <c r="E425" i="4"/>
  <c r="R425" i="4" s="1"/>
  <c r="I442" i="4"/>
  <c r="V442" i="4" s="1"/>
  <c r="H442" i="4"/>
  <c r="U442" i="4" s="1"/>
  <c r="G442" i="4"/>
  <c r="T442" i="4" s="1"/>
  <c r="D442" i="4"/>
  <c r="Q442" i="4" s="1"/>
  <c r="A426" i="4"/>
  <c r="BQ415" i="7"/>
  <c r="BO415" i="7"/>
  <c r="BS415" i="7"/>
  <c r="CI413" i="7"/>
  <c r="CN413" i="6"/>
  <c r="BQ415" i="6"/>
  <c r="BO415" i="6"/>
  <c r="BP415" i="6"/>
  <c r="BR415" i="7"/>
  <c r="CB415" i="7"/>
  <c r="BS415" i="6"/>
  <c r="BP415" i="7"/>
  <c r="BR415" i="6"/>
  <c r="BO415" i="8"/>
  <c r="BP415" i="8"/>
  <c r="BQ415" i="8"/>
  <c r="BR415" i="8"/>
  <c r="BS415" i="8"/>
  <c r="CB415" i="8"/>
  <c r="CI413" i="8"/>
  <c r="CH415" i="8"/>
  <c r="CH413" i="8"/>
  <c r="CJ413" i="8"/>
  <c r="CK413" i="8"/>
  <c r="CL413" i="8"/>
  <c r="CM413" i="8"/>
  <c r="CN413" i="8"/>
  <c r="BQ415" i="4"/>
  <c r="AP40" i="6"/>
  <c r="L39" i="6"/>
  <c r="I39" i="6"/>
  <c r="AQ40" i="6"/>
  <c r="M39" i="6"/>
  <c r="J39" i="6"/>
  <c r="AR40" i="6"/>
  <c r="N39" i="6"/>
  <c r="K39" i="6"/>
  <c r="F300" i="6"/>
  <c r="F300" i="4"/>
  <c r="O300" i="4"/>
  <c r="J219"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8" i="4"/>
  <c r="K219" i="4"/>
  <c r="A443" i="4"/>
  <c r="FP166" i="4"/>
  <c r="EU166" i="4"/>
  <c r="DZ166" i="4"/>
  <c r="DE166" i="4"/>
  <c r="CJ166" i="4"/>
  <c r="BO166" i="4"/>
  <c r="AN251" i="7"/>
  <c r="AN249" i="7"/>
  <c r="AN250" i="7" s="1"/>
  <c r="AO248" i="7"/>
  <c r="DM248" i="7"/>
  <c r="DL251" i="7"/>
  <c r="DL249" i="7"/>
  <c r="DL250" i="7" s="1"/>
  <c r="K251" i="7"/>
  <c r="K249" i="7"/>
  <c r="K250" i="7" s="1"/>
  <c r="L248" i="7"/>
  <c r="Z251" i="7"/>
  <c r="AA248" i="7"/>
  <c r="Z249" i="7"/>
  <c r="Z250" i="7" s="1"/>
  <c r="BD249" i="7"/>
  <c r="BD250" i="7" s="1"/>
  <c r="BE248" i="7"/>
  <c r="BD251" i="7"/>
  <c r="DL249" i="8"/>
  <c r="DL250" i="8" s="1"/>
  <c r="DM248" i="8"/>
  <c r="DL251" i="8"/>
  <c r="BR251" i="8"/>
  <c r="BS248" i="8"/>
  <c r="BR249" i="8"/>
  <c r="BR250" i="8" s="1"/>
  <c r="K248" i="8"/>
  <c r="J251" i="8"/>
  <c r="J249" i="8"/>
  <c r="J250" i="8" s="1"/>
  <c r="X166" i="6"/>
  <c r="EU166" i="6"/>
  <c r="DE166" i="6"/>
  <c r="BO166" i="6"/>
  <c r="CH251" i="7"/>
  <c r="CH249" i="7"/>
  <c r="CH250" i="7" s="1"/>
  <c r="CI248" i="7"/>
  <c r="CV251" i="8"/>
  <c r="CW248" i="8"/>
  <c r="CV249" i="8"/>
  <c r="CV250" i="8" s="1"/>
  <c r="BR249" i="7"/>
  <c r="BR250" i="7" s="1"/>
  <c r="BS248" i="7"/>
  <c r="BR251" i="7"/>
  <c r="Y249" i="8"/>
  <c r="Y250" i="8" s="1"/>
  <c r="Z248" i="8"/>
  <c r="Y251" i="8"/>
  <c r="CV249" i="7"/>
  <c r="CV250" i="7" s="1"/>
  <c r="CV251" i="7"/>
  <c r="CW248" i="7"/>
  <c r="CG249" i="8"/>
  <c r="CG250" i="8" s="1"/>
  <c r="CH248" i="8"/>
  <c r="CG251" i="8"/>
  <c r="AO248" i="8"/>
  <c r="AN249" i="8"/>
  <c r="AN250" i="8" s="1"/>
  <c r="AN251" i="8"/>
  <c r="AG251" i="6"/>
  <c r="AT35" i="6"/>
  <c r="AT36" i="6" s="1"/>
  <c r="Y172" i="6"/>
  <c r="AT172" i="6" s="1"/>
  <c r="AS41" i="6"/>
  <c r="AV251" i="6"/>
  <c r="FP166" i="6"/>
  <c r="CJ166" i="6"/>
  <c r="DZ166" i="6"/>
  <c r="CQ251" i="6"/>
  <c r="AU40" i="6"/>
  <c r="C249" i="6"/>
  <c r="C250" i="6" s="1"/>
  <c r="AN41" i="6"/>
  <c r="AG249" i="6"/>
  <c r="AG250" i="6" s="1"/>
  <c r="AP41" i="6"/>
  <c r="AV249" i="6"/>
  <c r="AV250" i="6" s="1"/>
  <c r="BK249" i="6"/>
  <c r="BK250" i="6" s="1"/>
  <c r="AR41" i="6"/>
  <c r="BL249" i="6"/>
  <c r="BL250" i="6" s="1"/>
  <c r="BM249" i="6"/>
  <c r="BM250" i="6" s="1"/>
  <c r="AQ41" i="6"/>
  <c r="AT41" i="6"/>
  <c r="BZ249" i="6"/>
  <c r="BZ250" i="6" s="1"/>
  <c r="AU41" i="6"/>
  <c r="CO249" i="6"/>
  <c r="CO250" i="6" s="1"/>
  <c r="CP249" i="6"/>
  <c r="CP250" i="6" s="1"/>
  <c r="R251" i="6"/>
  <c r="P319" i="4"/>
  <c r="R320" i="4"/>
  <c r="S320" i="4"/>
  <c r="R319" i="4"/>
  <c r="S319" i="4"/>
  <c r="P321" i="4"/>
  <c r="FN14" i="1"/>
  <c r="FN15" i="1" s="1" a="1"/>
  <c r="FN15" i="1" s="1"/>
  <c r="FL14" i="1"/>
  <c r="FL15" i="1" s="1" a="1"/>
  <c r="FL15" i="1" s="1"/>
  <c r="P320" i="4"/>
  <c r="AO41" i="6"/>
  <c r="DF248" i="6"/>
  <c r="Z171" i="6"/>
  <c r="AU170" i="6"/>
  <c r="AV170" i="6" s="1"/>
  <c r="BK251" i="6"/>
  <c r="BL251" i="6"/>
  <c r="BZ251" i="6"/>
  <c r="CP251" i="6"/>
  <c r="AS40" i="6"/>
  <c r="S251" i="6"/>
  <c r="AX248" i="6"/>
  <c r="AM41" i="6"/>
  <c r="L121" i="6"/>
  <c r="AA170" i="6"/>
  <c r="Z172" i="6"/>
  <c r="R261" i="6"/>
  <c r="AS166" i="6"/>
  <c r="AM35" i="6"/>
  <c r="AN35" i="6"/>
  <c r="AP35" i="6"/>
  <c r="AO35" i="6"/>
  <c r="DE249" i="6"/>
  <c r="DE250" i="6" s="1"/>
  <c r="DE251" i="6"/>
  <c r="AQ35" i="6"/>
  <c r="AR35" i="6"/>
  <c r="AW249" i="6"/>
  <c r="AW250" i="6" s="1"/>
  <c r="AW251" i="6"/>
  <c r="O300" i="6"/>
  <c r="J300" i="6"/>
  <c r="BN248" i="6"/>
  <c r="BM251" i="6"/>
  <c r="CA249" i="6"/>
  <c r="CA250" i="6" s="1"/>
  <c r="CB248" i="6"/>
  <c r="CA251" i="6"/>
  <c r="S249" i="6"/>
  <c r="S250" i="6" s="1"/>
  <c r="T251" i="6"/>
  <c r="T249" i="6"/>
  <c r="T250" i="6" s="1"/>
  <c r="U248" i="6"/>
  <c r="AH251" i="6"/>
  <c r="AI251" i="6"/>
  <c r="AJ248" i="6"/>
  <c r="CR248" i="6"/>
  <c r="CQ249" i="6"/>
  <c r="CQ250" i="6" s="1"/>
  <c r="AH249" i="6"/>
  <c r="AH250" i="6" s="1"/>
  <c r="AI249" i="6"/>
  <c r="AI250" i="6" s="1"/>
  <c r="R249" i="6"/>
  <c r="R250" i="6" s="1"/>
  <c r="C251" i="6"/>
  <c r="E248" i="6"/>
  <c r="D251" i="6"/>
  <c r="DD251" i="6"/>
  <c r="D249" i="6"/>
  <c r="D250" i="6" s="1"/>
  <c r="DD249" i="6"/>
  <c r="DD250" i="6" s="1"/>
  <c r="J300" i="4"/>
  <c r="SL125" i="1" l="1"/>
  <c r="SL127" i="1"/>
  <c r="SL128" i="1"/>
  <c r="SL126" i="1"/>
  <c r="SL119" i="1"/>
  <c r="SL123" i="1"/>
  <c r="SL120" i="1"/>
  <c r="SL122" i="1"/>
  <c r="SL124" i="1"/>
  <c r="SL118" i="1"/>
  <c r="SL121" i="1"/>
  <c r="SL117" i="1"/>
  <c r="AE314" i="7"/>
  <c r="AE313" i="7"/>
  <c r="AE312" i="7"/>
  <c r="AE315" i="7"/>
  <c r="AE308" i="7"/>
  <c r="AE311" i="7"/>
  <c r="AE310" i="7"/>
  <c r="AE309" i="7"/>
  <c r="ZL67" i="1"/>
  <c r="ZL73" i="1"/>
  <c r="ZM67" i="1"/>
  <c r="ZM73" i="1"/>
  <c r="ZK67" i="1"/>
  <c r="ZK73" i="1"/>
  <c r="AA38" i="4"/>
  <c r="ZH67" i="1"/>
  <c r="ZH73" i="1"/>
  <c r="AB38" i="4"/>
  <c r="ZI67" i="1"/>
  <c r="ZI73" i="1"/>
  <c r="AE306" i="7"/>
  <c r="AC38" i="4"/>
  <c r="ZJ67" i="1"/>
  <c r="ZJ73" i="1"/>
  <c r="AE316" i="7"/>
  <c r="AJ56" i="1" a="1"/>
  <c r="AJ56" i="1" s="1"/>
  <c r="AJ54" i="1" a="1"/>
  <c r="AJ54" i="1" s="1"/>
  <c r="AJ52" i="1" a="1"/>
  <c r="AJ52" i="1" s="1"/>
  <c r="SL85" i="1"/>
  <c r="SL86" i="1"/>
  <c r="SL87" i="1"/>
  <c r="SL88" i="1"/>
  <c r="SL89" i="1"/>
  <c r="SL90" i="1"/>
  <c r="SL91" i="1"/>
  <c r="SL92" i="1"/>
  <c r="SL93" i="1"/>
  <c r="SL94" i="1"/>
  <c r="SL95" i="1"/>
  <c r="SL96" i="1"/>
  <c r="SL97" i="1"/>
  <c r="SL98" i="1"/>
  <c r="SL99" i="1"/>
  <c r="SL100" i="1"/>
  <c r="SL101" i="1"/>
  <c r="SL102" i="1"/>
  <c r="SL103" i="1"/>
  <c r="SL104" i="1"/>
  <c r="SL105" i="1"/>
  <c r="SL106" i="1"/>
  <c r="SL107" i="1"/>
  <c r="SL108" i="1"/>
  <c r="SM12" i="1"/>
  <c r="P305" i="7"/>
  <c r="P305" i="8"/>
  <c r="R305" i="7"/>
  <c r="Q305" i="7"/>
  <c r="Q305" i="8"/>
  <c r="R305" i="8"/>
  <c r="AC35" i="4"/>
  <c r="ACB4" i="1" s="1"/>
  <c r="O305" i="6"/>
  <c r="KK4" i="1" a="1"/>
  <c r="KK4" i="1" s="1"/>
  <c r="KG4" i="1" a="1"/>
  <c r="KG4" i="1" s="1"/>
  <c r="KF4" i="1" a="1"/>
  <c r="KF4" i="1" s="1"/>
  <c r="KJ4" i="1" a="1"/>
  <c r="KJ4" i="1" s="1"/>
  <c r="LH4" i="1" a="1"/>
  <c r="LH4" i="1" s="1"/>
  <c r="LD4" i="1" a="1"/>
  <c r="LD4" i="1" s="1"/>
  <c r="LE4" i="1" a="1"/>
  <c r="LE4" i="1" s="1"/>
  <c r="LI4" i="1" a="1"/>
  <c r="LI4" i="1" s="1"/>
  <c r="ADR4" i="1"/>
  <c r="AEG4" i="1"/>
  <c r="AE315" i="8"/>
  <c r="AE309" i="8"/>
  <c r="AE310" i="8"/>
  <c r="AE311" i="8"/>
  <c r="AE312" i="8"/>
  <c r="AE313" i="8"/>
  <c r="AE314" i="8"/>
  <c r="FL17" i="1"/>
  <c r="FL18" i="1" s="1" a="1"/>
  <c r="FL18" i="1" s="1"/>
  <c r="FN17" i="1"/>
  <c r="FN18" i="1" s="1" a="1"/>
  <c r="FN18" i="1" s="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304" i="7"/>
  <c r="S304" i="7"/>
  <c r="S307" i="7" s="1"/>
  <c r="S304" i="8"/>
  <c r="S307" i="8" s="1"/>
  <c r="AB37" i="4"/>
  <c r="R304" i="7"/>
  <c r="T304" i="7"/>
  <c r="T307" i="7" s="1"/>
  <c r="T304" i="8"/>
  <c r="T307" i="8" s="1"/>
  <c r="P304" i="8"/>
  <c r="Q304" i="8"/>
  <c r="AC40" i="4"/>
  <c r="T304" i="6"/>
  <c r="T307" i="6" s="1"/>
  <c r="T304" i="4"/>
  <c r="K300" i="6"/>
  <c r="K300" i="4"/>
  <c r="AA37" i="4"/>
  <c r="R304" i="8"/>
  <c r="O304" i="6"/>
  <c r="P300" i="4"/>
  <c r="R300" i="4" s="1"/>
  <c r="O305" i="4"/>
  <c r="O304" i="4"/>
  <c r="Q304" i="7"/>
  <c r="G300" i="6"/>
  <c r="AE308" i="8"/>
  <c r="AB40" i="4"/>
  <c r="AA40" i="4"/>
  <c r="AB35" i="4"/>
  <c r="ACA4" i="1" s="1"/>
  <c r="AA35" i="4"/>
  <c r="ABZ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5" i="8" s="1"/>
  <c r="C53" i="4"/>
  <c r="AY304" i="8" s="1"/>
  <c r="E53" i="4"/>
  <c r="E64" i="4"/>
  <c r="E58" i="4"/>
  <c r="D49" i="4"/>
  <c r="AT305" i="7" s="1"/>
  <c r="D63" i="4"/>
  <c r="BI304" i="7" s="1"/>
  <c r="E55" i="4"/>
  <c r="W55" i="4" s="1"/>
  <c r="C63" i="4"/>
  <c r="BI304" i="8" s="1"/>
  <c r="D45" i="4"/>
  <c r="C43" i="4"/>
  <c r="D59" i="4"/>
  <c r="BD305" i="7" s="1"/>
  <c r="C58" i="4"/>
  <c r="BD304" i="8" s="1"/>
  <c r="E60" i="4"/>
  <c r="W60" i="4" s="1"/>
  <c r="C45" i="4"/>
  <c r="C54" i="4"/>
  <c r="AY305" i="8" s="1"/>
  <c r="D65" i="4"/>
  <c r="V65" i="4" s="1"/>
  <c r="E43" i="4"/>
  <c r="C60" i="4"/>
  <c r="U60" i="4" s="1"/>
  <c r="C50" i="4"/>
  <c r="C48" i="4"/>
  <c r="AT304" i="8" s="1"/>
  <c r="E48" i="4"/>
  <c r="C65" i="4"/>
  <c r="U65" i="4" s="1"/>
  <c r="D50" i="4"/>
  <c r="D55" i="4"/>
  <c r="V55" i="4" s="1"/>
  <c r="D64" i="4"/>
  <c r="BI305" i="7" s="1"/>
  <c r="E45" i="4"/>
  <c r="E65" i="4"/>
  <c r="W65" i="4" s="1"/>
  <c r="D48" i="4"/>
  <c r="AT304" i="7" s="1"/>
  <c r="C64" i="4"/>
  <c r="BI305" i="8" s="1"/>
  <c r="E63" i="4"/>
  <c r="D44" i="4"/>
  <c r="E44" i="4"/>
  <c r="C44" i="4"/>
  <c r="C49" i="4"/>
  <c r="AT305" i="8" s="1"/>
  <c r="D43" i="4"/>
  <c r="E54" i="4"/>
  <c r="E59" i="4"/>
  <c r="D53" i="4"/>
  <c r="AY304" i="7" s="1"/>
  <c r="D54" i="4"/>
  <c r="AY305" i="7" s="1"/>
  <c r="E50" i="4"/>
  <c r="E49" i="4"/>
  <c r="D60" i="4"/>
  <c r="V60" i="4" s="1"/>
  <c r="D58" i="4"/>
  <c r="C55" i="4"/>
  <c r="U55" i="4" s="1"/>
  <c r="BD251" i="8"/>
  <c r="BE248" i="8"/>
  <c r="BE251" i="8" s="1"/>
  <c r="AD318" i="4"/>
  <c r="AE306" i="8"/>
  <c r="AE316" i="8"/>
  <c r="AE318" i="4"/>
  <c r="AA318" i="4"/>
  <c r="AB318" i="4"/>
  <c r="R41" i="6"/>
  <c r="O41" i="6"/>
  <c r="S41" i="6"/>
  <c r="P41" i="6"/>
  <c r="R40" i="4"/>
  <c r="AK305" i="8" s="1"/>
  <c r="T36" i="4"/>
  <c r="R35" i="4"/>
  <c r="AG305" i="8" s="1"/>
  <c r="AG307" i="8" s="1"/>
  <c r="S36" i="4"/>
  <c r="T37" i="8"/>
  <c r="T37" i="7"/>
  <c r="T37" i="6"/>
  <c r="T37" i="4"/>
  <c r="AL37" i="4" s="1"/>
  <c r="R36" i="4"/>
  <c r="S37" i="8"/>
  <c r="S37" i="7"/>
  <c r="S37" i="6"/>
  <c r="S37" i="4"/>
  <c r="R37" i="8"/>
  <c r="R37" i="7"/>
  <c r="R37" i="6"/>
  <c r="T39" i="4"/>
  <c r="R37" i="4"/>
  <c r="S39" i="4"/>
  <c r="T40" i="4"/>
  <c r="R39" i="4"/>
  <c r="T35" i="4"/>
  <c r="S40" i="4"/>
  <c r="S35" i="4"/>
  <c r="AG305" i="7" s="1"/>
  <c r="AG307"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1" i="4"/>
  <c r="AD321" i="4" s="1"/>
  <c r="Y321" i="4"/>
  <c r="AE321" i="4" s="1"/>
  <c r="U321" i="4"/>
  <c r="AB36" i="4"/>
  <c r="AC36" i="4"/>
  <c r="AA36" i="4"/>
  <c r="AE411" i="8"/>
  <c r="AE411" i="7"/>
  <c r="AE411" i="6"/>
  <c r="Q424" i="4"/>
  <c r="D425" i="4"/>
  <c r="C425" i="4" s="1"/>
  <c r="AA39" i="4"/>
  <c r="AG411" i="8"/>
  <c r="AC39" i="4"/>
  <c r="AG411" i="6"/>
  <c r="AG411" i="4"/>
  <c r="AB39" i="4"/>
  <c r="AG411" i="7"/>
  <c r="U320" i="4"/>
  <c r="A507" i="4"/>
  <c r="E507" i="4" s="1"/>
  <c r="Y319" i="4"/>
  <c r="AE319" i="4" s="1"/>
  <c r="Y320" i="4"/>
  <c r="AE320" i="4" s="1"/>
  <c r="V321" i="4"/>
  <c r="X320" i="4"/>
  <c r="AD320" i="4" s="1"/>
  <c r="AF411" i="8"/>
  <c r="AF411" i="7"/>
  <c r="X34" i="4"/>
  <c r="ABE4" i="1" s="1"/>
  <c r="Y34" i="4"/>
  <c r="ABF4" i="1" s="1"/>
  <c r="Z34" i="4"/>
  <c r="ABG4" i="1" s="1"/>
  <c r="AJ34" i="4"/>
  <c r="ABN4" i="1" s="1"/>
  <c r="AK34" i="4"/>
  <c r="ABO4" i="1" s="1"/>
  <c r="AL34" i="4"/>
  <c r="ABP4" i="1" s="1"/>
  <c r="V34" i="4"/>
  <c r="W34" i="4"/>
  <c r="ABD4" i="1" s="1"/>
  <c r="C40" i="4"/>
  <c r="D40" i="4"/>
  <c r="C39" i="4"/>
  <c r="E305" i="8" s="1"/>
  <c r="E40" i="4"/>
  <c r="C36" i="4"/>
  <c r="D39" i="4"/>
  <c r="E305" i="7" s="1"/>
  <c r="D36" i="4"/>
  <c r="C37" i="4"/>
  <c r="E39" i="4"/>
  <c r="C35" i="4"/>
  <c r="E36" i="4"/>
  <c r="D37" i="4"/>
  <c r="D35" i="4"/>
  <c r="E37" i="4"/>
  <c r="E35" i="4"/>
  <c r="F39" i="6"/>
  <c r="F40" i="4"/>
  <c r="M305" i="8" s="1"/>
  <c r="G40" i="4"/>
  <c r="M305" i="7" s="1"/>
  <c r="F39" i="4"/>
  <c r="H40" i="4"/>
  <c r="F36" i="4"/>
  <c r="G39" i="4"/>
  <c r="G36" i="4"/>
  <c r="F37" i="4"/>
  <c r="H39" i="4"/>
  <c r="F35" i="4"/>
  <c r="I305" i="8" s="1"/>
  <c r="I307" i="8" s="1"/>
  <c r="H36" i="4"/>
  <c r="G37" i="4"/>
  <c r="G35" i="4"/>
  <c r="I305" i="7" s="1"/>
  <c r="I307" i="7" s="1"/>
  <c r="H37" i="4"/>
  <c r="Z37" i="4" s="1"/>
  <c r="H35" i="4"/>
  <c r="FO14" i="1"/>
  <c r="FO15" i="1" s="1" a="1"/>
  <c r="FO15" i="1" s="1"/>
  <c r="FO130" i="1"/>
  <c r="E506" i="4"/>
  <c r="F506" i="4"/>
  <c r="P423" i="4"/>
  <c r="B423" i="4"/>
  <c r="I426" i="4"/>
  <c r="V426" i="4" s="1"/>
  <c r="H426" i="4"/>
  <c r="U426" i="4" s="1"/>
  <c r="G426" i="4"/>
  <c r="T426" i="4" s="1"/>
  <c r="F426" i="4"/>
  <c r="S426" i="4" s="1"/>
  <c r="E426" i="4"/>
  <c r="R426" i="4" s="1"/>
  <c r="I443" i="4"/>
  <c r="V443" i="4" s="1"/>
  <c r="H443" i="4"/>
  <c r="U443" i="4" s="1"/>
  <c r="G443" i="4"/>
  <c r="T443" i="4" s="1"/>
  <c r="D443" i="4"/>
  <c r="Q443" i="4" s="1"/>
  <c r="A427" i="4"/>
  <c r="BY415" i="6"/>
  <c r="BW415" i="7"/>
  <c r="AD411" i="7"/>
  <c r="BZ415" i="6"/>
  <c r="AD411" i="4"/>
  <c r="AD411" i="6"/>
  <c r="CI415" i="7"/>
  <c r="BY415" i="7"/>
  <c r="BW415" i="6"/>
  <c r="BV415" i="6"/>
  <c r="BX415" i="6"/>
  <c r="AF411" i="4"/>
  <c r="AF411" i="6"/>
  <c r="BZ415" i="7"/>
  <c r="BV415" i="7"/>
  <c r="BX415" i="7"/>
  <c r="AD411" i="8"/>
  <c r="CI415" i="8"/>
  <c r="BZ415" i="8"/>
  <c r="BY415" i="8"/>
  <c r="BX415" i="8"/>
  <c r="BW415" i="8"/>
  <c r="BV415" i="8"/>
  <c r="AE411" i="4"/>
  <c r="BX415" i="4"/>
  <c r="U300" i="4"/>
  <c r="M41" i="6"/>
  <c r="J41" i="6"/>
  <c r="G41" i="6"/>
  <c r="D41" i="6"/>
  <c r="J217"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8"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22" i="4"/>
  <c r="U319" i="4"/>
  <c r="V319" i="4"/>
  <c r="K222" i="4"/>
  <c r="K217" i="4"/>
  <c r="K218" i="4"/>
  <c r="A444" i="4"/>
  <c r="AB248" i="7"/>
  <c r="AA249" i="7"/>
  <c r="AA250" i="7" s="1"/>
  <c r="AA251" i="7"/>
  <c r="L251" i="7"/>
  <c r="L249" i="7"/>
  <c r="L250" i="7" s="1"/>
  <c r="M248" i="7"/>
  <c r="AP248" i="8"/>
  <c r="AO249" i="8"/>
  <c r="AO250" i="8" s="1"/>
  <c r="AO251" i="8"/>
  <c r="BS249" i="7"/>
  <c r="BS250" i="7" s="1"/>
  <c r="BT248" i="7"/>
  <c r="BS251" i="7"/>
  <c r="K249" i="8"/>
  <c r="K250" i="8" s="1"/>
  <c r="K251" i="8"/>
  <c r="L248" i="8"/>
  <c r="CH249" i="8"/>
  <c r="CH250" i="8" s="1"/>
  <c r="CI248" i="8"/>
  <c r="CH251" i="8"/>
  <c r="DM251" i="7"/>
  <c r="DM249" i="7"/>
  <c r="DM250" i="7" s="1"/>
  <c r="DN248" i="7"/>
  <c r="CW249" i="7"/>
  <c r="CW250" i="7" s="1"/>
  <c r="CX248" i="7"/>
  <c r="CW251" i="7"/>
  <c r="BS251" i="8"/>
  <c r="BT248" i="8"/>
  <c r="BS249" i="8"/>
  <c r="BS250" i="8" s="1"/>
  <c r="AO249" i="7"/>
  <c r="AO250" i="7" s="1"/>
  <c r="AO251" i="7"/>
  <c r="AP248" i="7"/>
  <c r="CW251" i="8"/>
  <c r="CX248" i="8"/>
  <c r="CW249" i="8"/>
  <c r="CW250" i="8" s="1"/>
  <c r="DM249" i="8"/>
  <c r="DM250" i="8" s="1"/>
  <c r="DN248" i="8"/>
  <c r="DM251" i="8"/>
  <c r="CJ248" i="7"/>
  <c r="CI251" i="7"/>
  <c r="CI249" i="7"/>
  <c r="CI250" i="7" s="1"/>
  <c r="Z249" i="8"/>
  <c r="Z250" i="8" s="1"/>
  <c r="AA248" i="8"/>
  <c r="Z251" i="8"/>
  <c r="BE251" i="7"/>
  <c r="BF248" i="7"/>
  <c r="BE249" i="7"/>
  <c r="BE250" i="7" s="1"/>
  <c r="AX249" i="6"/>
  <c r="AX250" i="6" s="1"/>
  <c r="DG248" i="6"/>
  <c r="DF251" i="6"/>
  <c r="AY248" i="6"/>
  <c r="AY251" i="6" s="1"/>
  <c r="AX251" i="6"/>
  <c r="X319" i="4"/>
  <c r="AD319" i="4" s="1"/>
  <c r="V320" i="4"/>
  <c r="AA171" i="6"/>
  <c r="AU171" i="6"/>
  <c r="DF249" i="6"/>
  <c r="DF250" i="6" s="1"/>
  <c r="CS248" i="6"/>
  <c r="CR249" i="6"/>
  <c r="CR250" i="6" s="1"/>
  <c r="CR251" i="6"/>
  <c r="L300" i="6"/>
  <c r="AJ249" i="6"/>
  <c r="AJ250" i="6" s="1"/>
  <c r="AJ251" i="6"/>
  <c r="AK248" i="6"/>
  <c r="U300" i="6"/>
  <c r="U305" i="6" s="1"/>
  <c r="P300" i="6"/>
  <c r="P305" i="6" s="1"/>
  <c r="AR36" i="6"/>
  <c r="AQ36" i="6"/>
  <c r="AP36" i="6"/>
  <c r="BN251" i="6"/>
  <c r="BN249" i="6"/>
  <c r="BN250" i="6" s="1"/>
  <c r="BO248" i="6"/>
  <c r="E249" i="6"/>
  <c r="E250" i="6" s="1"/>
  <c r="F248" i="6"/>
  <c r="E251" i="6"/>
  <c r="CB251" i="6"/>
  <c r="CC248" i="6"/>
  <c r="CB249" i="6"/>
  <c r="CB250" i="6" s="1"/>
  <c r="AW170" i="6"/>
  <c r="U251" i="6"/>
  <c r="V248" i="6"/>
  <c r="U249" i="6"/>
  <c r="U250" i="6" s="1"/>
  <c r="AU172" i="6"/>
  <c r="AA172" i="6"/>
  <c r="AB170" i="6"/>
  <c r="SM128" i="1" l="1"/>
  <c r="SM127" i="1"/>
  <c r="SM126" i="1"/>
  <c r="SM123" i="1"/>
  <c r="SM121" i="1"/>
  <c r="SM120" i="1"/>
  <c r="SM124" i="1"/>
  <c r="SM122" i="1"/>
  <c r="SM125" i="1"/>
  <c r="SM119" i="1"/>
  <c r="SM117" i="1"/>
  <c r="SM118" i="1"/>
  <c r="ZM70" i="1"/>
  <c r="ZM76" i="1"/>
  <c r="ZM66" i="1"/>
  <c r="ZM72" i="1"/>
  <c r="ZL66" i="1"/>
  <c r="ZL72" i="1"/>
  <c r="X38" i="4"/>
  <c r="ZH66" i="1"/>
  <c r="ZH72" i="1"/>
  <c r="Y38" i="4"/>
  <c r="ZI66" i="1"/>
  <c r="ZI72" i="1"/>
  <c r="ZK66" i="1"/>
  <c r="ZK72" i="1"/>
  <c r="Z38" i="4"/>
  <c r="ZJ66" i="1"/>
  <c r="ZJ72" i="1"/>
  <c r="ZM85" i="1"/>
  <c r="ZM86" i="1"/>
  <c r="ZM65" i="1"/>
  <c r="ZM87" i="1"/>
  <c r="ZM88" i="1"/>
  <c r="ZM89" i="1"/>
  <c r="ZM90" i="1"/>
  <c r="ZM91" i="1"/>
  <c r="ZM92" i="1"/>
  <c r="ZM93" i="1"/>
  <c r="ZM94" i="1"/>
  <c r="ZM95" i="1"/>
  <c r="ZM96" i="1"/>
  <c r="ZM97" i="1"/>
  <c r="ZM98" i="1"/>
  <c r="ZM99" i="1"/>
  <c r="ZM100" i="1"/>
  <c r="ZM101" i="1"/>
  <c r="ZM102" i="1"/>
  <c r="ZM103" i="1"/>
  <c r="ZM104" i="1"/>
  <c r="ZM105" i="1"/>
  <c r="ZM106" i="1"/>
  <c r="ZM107" i="1"/>
  <c r="ZM108" i="1"/>
  <c r="ZM71" i="1"/>
  <c r="ZH85" i="1"/>
  <c r="ZH65" i="1"/>
  <c r="ZH86" i="1"/>
  <c r="ZH87" i="1"/>
  <c r="ZH88" i="1"/>
  <c r="ZH89" i="1"/>
  <c r="ZH90" i="1"/>
  <c r="ZH91" i="1"/>
  <c r="ZH92" i="1"/>
  <c r="ZH93" i="1"/>
  <c r="ZH94" i="1"/>
  <c r="ZH95" i="1"/>
  <c r="ZH96" i="1"/>
  <c r="ZH97" i="1"/>
  <c r="ZH98" i="1"/>
  <c r="ZH99" i="1"/>
  <c r="ZH100" i="1"/>
  <c r="ZH101" i="1"/>
  <c r="ZH102" i="1"/>
  <c r="ZH103" i="1"/>
  <c r="ZH104" i="1"/>
  <c r="ZH105" i="1"/>
  <c r="ZH106" i="1"/>
  <c r="ZH107" i="1"/>
  <c r="ZH108" i="1"/>
  <c r="ZH71" i="1"/>
  <c r="ZI85" i="1"/>
  <c r="ZI65" i="1"/>
  <c r="ZI86" i="1"/>
  <c r="ZI87" i="1"/>
  <c r="ZI88" i="1"/>
  <c r="ZI89" i="1"/>
  <c r="ZI90" i="1"/>
  <c r="ZI91" i="1"/>
  <c r="ZI92" i="1"/>
  <c r="ZI93" i="1"/>
  <c r="ZI94" i="1"/>
  <c r="ZI95" i="1"/>
  <c r="ZI96" i="1"/>
  <c r="ZI97" i="1"/>
  <c r="ZI98" i="1"/>
  <c r="ZI99" i="1"/>
  <c r="ZI100" i="1"/>
  <c r="ZI101" i="1"/>
  <c r="ZI102" i="1"/>
  <c r="ZI103" i="1"/>
  <c r="ZI104" i="1"/>
  <c r="ZI105" i="1"/>
  <c r="ZI106" i="1"/>
  <c r="ZI107" i="1"/>
  <c r="ZI108" i="1"/>
  <c r="ZI71" i="1"/>
  <c r="W38" i="4"/>
  <c r="ZJ85" i="1"/>
  <c r="ZJ65" i="1"/>
  <c r="ZJ86" i="1"/>
  <c r="ZJ87" i="1"/>
  <c r="ZJ88" i="1"/>
  <c r="ZJ89" i="1"/>
  <c r="ZJ90" i="1"/>
  <c r="ZJ91" i="1"/>
  <c r="ZJ92" i="1"/>
  <c r="ZJ93" i="1"/>
  <c r="ZJ94" i="1"/>
  <c r="ZJ95" i="1"/>
  <c r="ZJ96" i="1"/>
  <c r="ZJ97" i="1"/>
  <c r="ZJ98" i="1"/>
  <c r="ZJ99" i="1"/>
  <c r="ZJ100" i="1"/>
  <c r="ZJ101" i="1"/>
  <c r="ZJ102" i="1"/>
  <c r="ZJ103" i="1"/>
  <c r="ZJ104" i="1"/>
  <c r="ZJ105" i="1"/>
  <c r="ZJ106" i="1"/>
  <c r="ZJ107" i="1"/>
  <c r="ZJ108" i="1"/>
  <c r="ZJ71" i="1"/>
  <c r="ZL85" i="1"/>
  <c r="ZL86" i="1"/>
  <c r="ZL65" i="1"/>
  <c r="ZL87" i="1"/>
  <c r="ZL88" i="1"/>
  <c r="ZL89" i="1"/>
  <c r="ZL90" i="1"/>
  <c r="ZL91" i="1"/>
  <c r="ZL92" i="1"/>
  <c r="ZL93" i="1"/>
  <c r="ZL94" i="1"/>
  <c r="ZL95" i="1"/>
  <c r="ZL96" i="1"/>
  <c r="ZL97" i="1"/>
  <c r="ZL98" i="1"/>
  <c r="ZL99" i="1"/>
  <c r="ZL100" i="1"/>
  <c r="ZL101" i="1"/>
  <c r="ZL102" i="1"/>
  <c r="ZL103" i="1"/>
  <c r="ZL104" i="1"/>
  <c r="ZL105" i="1"/>
  <c r="ZL106" i="1"/>
  <c r="ZL107" i="1"/>
  <c r="ZL108" i="1"/>
  <c r="ZL71" i="1"/>
  <c r="ZK85" i="1"/>
  <c r="ZK86" i="1"/>
  <c r="ZK65" i="1"/>
  <c r="ZK87" i="1"/>
  <c r="ZK88" i="1"/>
  <c r="ZK89" i="1"/>
  <c r="ZK90" i="1"/>
  <c r="ZK91" i="1"/>
  <c r="ZK92" i="1"/>
  <c r="ZK93" i="1"/>
  <c r="ZK94" i="1"/>
  <c r="ZK95" i="1"/>
  <c r="ZK96" i="1"/>
  <c r="ZK97" i="1"/>
  <c r="ZK98" i="1"/>
  <c r="ZK99" i="1"/>
  <c r="ZK100" i="1"/>
  <c r="ZK101" i="1"/>
  <c r="ZK102" i="1"/>
  <c r="ZK103" i="1"/>
  <c r="ZK104" i="1"/>
  <c r="ZK105" i="1"/>
  <c r="ZK106" i="1"/>
  <c r="ZK107" i="1"/>
  <c r="ZK108" i="1"/>
  <c r="ZK71" i="1"/>
  <c r="ZK70" i="1"/>
  <c r="ZK76" i="1"/>
  <c r="AJ38" i="4"/>
  <c r="ZH70" i="1"/>
  <c r="ZH76" i="1"/>
  <c r="AK38" i="4"/>
  <c r="ZI70" i="1"/>
  <c r="ZI76" i="1"/>
  <c r="AL38" i="4"/>
  <c r="ZJ70" i="1"/>
  <c r="ZJ76" i="1"/>
  <c r="ZL70" i="1"/>
  <c r="ZL76" i="1"/>
  <c r="P307" i="8"/>
  <c r="AY307" i="7"/>
  <c r="P307" i="7"/>
  <c r="SM85" i="1"/>
  <c r="SM86" i="1"/>
  <c r="SM87" i="1"/>
  <c r="SM88" i="1"/>
  <c r="SM89" i="1"/>
  <c r="SM90" i="1"/>
  <c r="SM91" i="1"/>
  <c r="SM92" i="1"/>
  <c r="SM93" i="1"/>
  <c r="SM94" i="1"/>
  <c r="SM95" i="1"/>
  <c r="SM96" i="1"/>
  <c r="SM97" i="1"/>
  <c r="SM98" i="1"/>
  <c r="SM99" i="1"/>
  <c r="SM100" i="1"/>
  <c r="SM101" i="1"/>
  <c r="SM102" i="1"/>
  <c r="SM103" i="1"/>
  <c r="SM104" i="1"/>
  <c r="SM105" i="1"/>
  <c r="SM106" i="1"/>
  <c r="SM107" i="1"/>
  <c r="SM108" i="1"/>
  <c r="SN12" i="1"/>
  <c r="AT307" i="7"/>
  <c r="Q307" i="7"/>
  <c r="AG318" i="4"/>
  <c r="R307" i="8"/>
  <c r="Q307" i="8"/>
  <c r="AH305" i="7"/>
  <c r="J305" i="6"/>
  <c r="J305" i="8"/>
  <c r="J305" i="7"/>
  <c r="O307" i="6"/>
  <c r="AH305" i="8"/>
  <c r="E304" i="7"/>
  <c r="E307" i="7" s="1"/>
  <c r="ADJ4" i="1"/>
  <c r="R307" i="7"/>
  <c r="AY307" i="8"/>
  <c r="E304" i="8"/>
  <c r="E307" i="8" s="1"/>
  <c r="BI307" i="7"/>
  <c r="L305" i="6"/>
  <c r="K305" i="6"/>
  <c r="F305" i="6"/>
  <c r="E305" i="6"/>
  <c r="AT307" i="8"/>
  <c r="L305" i="7"/>
  <c r="K305" i="7"/>
  <c r="K305" i="8"/>
  <c r="L305" i="8"/>
  <c r="AL304" i="7"/>
  <c r="AL307" i="7" s="1"/>
  <c r="AK305" i="7"/>
  <c r="E304" i="6"/>
  <c r="AJ305" i="8"/>
  <c r="AI305" i="8"/>
  <c r="AJ305" i="7"/>
  <c r="AI305" i="7"/>
  <c r="J304" i="6"/>
  <c r="I305" i="6"/>
  <c r="I307" i="6" s="1"/>
  <c r="AL35" i="4"/>
  <c r="ADX4" i="1" s="1"/>
  <c r="BD307" i="8"/>
  <c r="BI307" i="8"/>
  <c r="ADP4" i="1"/>
  <c r="AEE4" i="1"/>
  <c r="ADQ4" i="1"/>
  <c r="AEF4" i="1"/>
  <c r="S309" i="7"/>
  <c r="S310" i="7"/>
  <c r="S311" i="7"/>
  <c r="S312" i="7"/>
  <c r="S314" i="7"/>
  <c r="S315" i="7"/>
  <c r="S313" i="7"/>
  <c r="P309" i="7"/>
  <c r="P310" i="7"/>
  <c r="P311" i="7"/>
  <c r="P312" i="7"/>
  <c r="P313" i="7"/>
  <c r="P314" i="7"/>
  <c r="P315" i="7"/>
  <c r="O309" i="7"/>
  <c r="O310" i="7"/>
  <c r="O311" i="7"/>
  <c r="O312" i="7"/>
  <c r="O313" i="7"/>
  <c r="O314" i="7"/>
  <c r="O315" i="7"/>
  <c r="Q309" i="7"/>
  <c r="Q310" i="7"/>
  <c r="Q311" i="7"/>
  <c r="Q312" i="7"/>
  <c r="Q313" i="7"/>
  <c r="Q314" i="7"/>
  <c r="Q315" i="7"/>
  <c r="O310" i="4"/>
  <c r="O311" i="4"/>
  <c r="O312" i="4"/>
  <c r="O313" i="4"/>
  <c r="O314" i="4"/>
  <c r="O309" i="4"/>
  <c r="O315" i="4"/>
  <c r="O313" i="6"/>
  <c r="O314" i="6"/>
  <c r="O315" i="6"/>
  <c r="O309" i="6"/>
  <c r="O310" i="6"/>
  <c r="O311" i="6"/>
  <c r="O312" i="6"/>
  <c r="R311" i="8"/>
  <c r="R312" i="8"/>
  <c r="R313" i="8"/>
  <c r="R314" i="8"/>
  <c r="R315" i="8"/>
  <c r="R309" i="8"/>
  <c r="R310" i="8"/>
  <c r="BD313" i="8"/>
  <c r="BD314" i="8"/>
  <c r="BD315" i="8"/>
  <c r="BD309" i="8"/>
  <c r="BD310" i="8"/>
  <c r="BD311" i="8"/>
  <c r="BD312" i="8"/>
  <c r="T311" i="4"/>
  <c r="T312" i="4"/>
  <c r="T313" i="4"/>
  <c r="T314" i="4"/>
  <c r="T315" i="4"/>
  <c r="T309" i="4"/>
  <c r="T310" i="4"/>
  <c r="T315" i="6"/>
  <c r="T309" i="6"/>
  <c r="T310" i="6"/>
  <c r="T311" i="6"/>
  <c r="T312" i="6"/>
  <c r="T313" i="6"/>
  <c r="T314" i="6"/>
  <c r="BI315" i="8"/>
  <c r="BI309" i="8"/>
  <c r="BI310" i="8"/>
  <c r="BI311" i="8"/>
  <c r="BI312" i="8"/>
  <c r="BI313" i="8"/>
  <c r="BI314" i="8"/>
  <c r="Q311" i="8"/>
  <c r="Q312" i="8"/>
  <c r="Q313" i="8"/>
  <c r="Q314" i="8"/>
  <c r="Q315" i="8"/>
  <c r="Q309" i="8"/>
  <c r="Q310" i="8"/>
  <c r="AY309" i="7"/>
  <c r="AY310" i="7"/>
  <c r="AY311" i="7"/>
  <c r="AY312" i="7"/>
  <c r="AY313" i="7"/>
  <c r="AY314" i="7"/>
  <c r="AY315" i="7"/>
  <c r="BI311" i="7"/>
  <c r="BI312" i="7"/>
  <c r="BI313" i="7"/>
  <c r="BI314" i="7"/>
  <c r="BI315" i="7"/>
  <c r="BI309" i="7"/>
  <c r="BI310" i="7"/>
  <c r="P310" i="8"/>
  <c r="P311" i="8"/>
  <c r="P312" i="8"/>
  <c r="P313" i="8"/>
  <c r="P314" i="8"/>
  <c r="P315" i="8"/>
  <c r="P309" i="8"/>
  <c r="O310" i="8"/>
  <c r="O311" i="8"/>
  <c r="O312" i="8"/>
  <c r="O313" i="8"/>
  <c r="O314" i="8"/>
  <c r="O315" i="8"/>
  <c r="O309" i="8"/>
  <c r="T312" i="8"/>
  <c r="T313" i="8"/>
  <c r="T314" i="8"/>
  <c r="T315" i="8"/>
  <c r="T309" i="8"/>
  <c r="T310" i="8"/>
  <c r="T311" i="8"/>
  <c r="AT310" i="8"/>
  <c r="AT311" i="8"/>
  <c r="AT312" i="8"/>
  <c r="AT313" i="8"/>
  <c r="AT314" i="8"/>
  <c r="AT315" i="8"/>
  <c r="AT309" i="8"/>
  <c r="AY311" i="8"/>
  <c r="AY312" i="8"/>
  <c r="AY313" i="8"/>
  <c r="AY314" i="8"/>
  <c r="AY315" i="8"/>
  <c r="AY309" i="8"/>
  <c r="AY310" i="8"/>
  <c r="T309" i="7"/>
  <c r="T310" i="7"/>
  <c r="T311" i="7"/>
  <c r="T312" i="7"/>
  <c r="T313" i="7"/>
  <c r="T314" i="7"/>
  <c r="T315" i="7"/>
  <c r="R309" i="7"/>
  <c r="R310" i="7"/>
  <c r="R311" i="7"/>
  <c r="R312" i="7"/>
  <c r="R313" i="7"/>
  <c r="R314" i="7"/>
  <c r="R315" i="7"/>
  <c r="AT309" i="7"/>
  <c r="AT310" i="7"/>
  <c r="AT311" i="7"/>
  <c r="AT312" i="7"/>
  <c r="AT313" i="7"/>
  <c r="AT314" i="7"/>
  <c r="AT315" i="7"/>
  <c r="S311" i="8"/>
  <c r="S312" i="8"/>
  <c r="S313" i="8"/>
  <c r="S314" i="8"/>
  <c r="S315" i="8"/>
  <c r="S309" i="8"/>
  <c r="S310" i="8"/>
  <c r="D305" i="7"/>
  <c r="D305" i="8"/>
  <c r="F304" i="4"/>
  <c r="E305" i="4"/>
  <c r="F305" i="8"/>
  <c r="G304" i="8"/>
  <c r="H304" i="7"/>
  <c r="H307" i="7" s="1"/>
  <c r="G305" i="7"/>
  <c r="AL304" i="8"/>
  <c r="AL307" i="8" s="1"/>
  <c r="H304" i="8"/>
  <c r="H307" i="8" s="1"/>
  <c r="G305" i="8"/>
  <c r="G304" i="6"/>
  <c r="G305" i="6"/>
  <c r="AN305" i="7"/>
  <c r="AO304" i="7"/>
  <c r="G304" i="4"/>
  <c r="G305" i="4"/>
  <c r="AO305" i="8"/>
  <c r="AP304" i="8"/>
  <c r="AP304" i="6"/>
  <c r="AO305" i="6"/>
  <c r="AO305" i="4"/>
  <c r="AP304" i="4"/>
  <c r="AO305" i="7"/>
  <c r="AP304" i="7"/>
  <c r="AP305" i="6"/>
  <c r="AQ304" i="6"/>
  <c r="AQ307" i="6" s="1"/>
  <c r="AP305" i="4"/>
  <c r="AQ304" i="4"/>
  <c r="AL304" i="4"/>
  <c r="AL304" i="6"/>
  <c r="AL307" i="6" s="1"/>
  <c r="AM305" i="6"/>
  <c r="AM307" i="6" s="1"/>
  <c r="AM305" i="4"/>
  <c r="AN304" i="4"/>
  <c r="AN304" i="6"/>
  <c r="F305" i="4"/>
  <c r="U38" i="4"/>
  <c r="F304" i="8"/>
  <c r="AM305" i="7"/>
  <c r="AM307" i="7" s="1"/>
  <c r="AN304" i="7"/>
  <c r="V38" i="4"/>
  <c r="F304" i="7"/>
  <c r="AM305" i="8"/>
  <c r="AM307" i="8" s="1"/>
  <c r="AN304" i="8"/>
  <c r="E304" i="4"/>
  <c r="C305" i="4"/>
  <c r="C305" i="6"/>
  <c r="C307" i="6" s="1"/>
  <c r="D304" i="4"/>
  <c r="D304" i="6"/>
  <c r="C305" i="7"/>
  <c r="C307" i="7" s="1"/>
  <c r="D304" i="7"/>
  <c r="AN305" i="6"/>
  <c r="AO304" i="6"/>
  <c r="AN305" i="4"/>
  <c r="AO304" i="4"/>
  <c r="D305" i="4"/>
  <c r="D305" i="6"/>
  <c r="C305" i="8"/>
  <c r="C307" i="8" s="1"/>
  <c r="D304" i="8"/>
  <c r="AP305" i="8"/>
  <c r="AQ304" i="8"/>
  <c r="AQ307" i="8" s="1"/>
  <c r="F305" i="7"/>
  <c r="G304" i="7"/>
  <c r="AN305" i="8"/>
  <c r="AO304" i="8"/>
  <c r="F304" i="6"/>
  <c r="AP305" i="7"/>
  <c r="AQ304" i="7"/>
  <c r="AQ307" i="7" s="1"/>
  <c r="H304" i="4"/>
  <c r="H304" i="6"/>
  <c r="H307" i="6" s="1"/>
  <c r="S308" i="8"/>
  <c r="S308" i="7"/>
  <c r="AY306" i="7"/>
  <c r="X37" i="4"/>
  <c r="L304" i="8"/>
  <c r="K304" i="7"/>
  <c r="BI304" i="4"/>
  <c r="BI304" i="6"/>
  <c r="J304" i="4"/>
  <c r="M304" i="7"/>
  <c r="M307" i="7" s="1"/>
  <c r="AH304" i="7"/>
  <c r="J305" i="4"/>
  <c r="K304" i="8"/>
  <c r="AT308" i="7"/>
  <c r="AT316" i="7"/>
  <c r="K305" i="4"/>
  <c r="K304" i="4"/>
  <c r="Z40" i="4"/>
  <c r="N304" i="6"/>
  <c r="N307" i="6" s="1"/>
  <c r="N304" i="4"/>
  <c r="M304" i="8"/>
  <c r="M307" i="8" s="1"/>
  <c r="N304" i="7"/>
  <c r="N307" i="7" s="1"/>
  <c r="AL40" i="4"/>
  <c r="K304" i="6"/>
  <c r="AA300" i="4"/>
  <c r="AB300" i="4" s="1"/>
  <c r="U304" i="4"/>
  <c r="U305" i="4"/>
  <c r="N304" i="8"/>
  <c r="N307" i="8" s="1"/>
  <c r="AK304" i="7"/>
  <c r="AJ37" i="4"/>
  <c r="AJ304" i="8"/>
  <c r="T316" i="4"/>
  <c r="T308" i="4"/>
  <c r="T306" i="4"/>
  <c r="W37" i="4"/>
  <c r="AT304" i="6"/>
  <c r="AT304" i="4"/>
  <c r="T316" i="6"/>
  <c r="T308" i="6"/>
  <c r="T306" i="6"/>
  <c r="LZ4" i="1" s="1" a="1"/>
  <c r="LZ4" i="1" s="1"/>
  <c r="AT316" i="8"/>
  <c r="AT308" i="8"/>
  <c r="AT306" i="8"/>
  <c r="AK37" i="4"/>
  <c r="AJ304" i="7"/>
  <c r="W43" i="4"/>
  <c r="O308" i="8"/>
  <c r="O316" i="8"/>
  <c r="O306" i="8"/>
  <c r="KA4" i="1" s="1" a="1"/>
  <c r="KA4" i="1" s="1"/>
  <c r="U37" i="4"/>
  <c r="AI304" i="8"/>
  <c r="T316" i="8"/>
  <c r="T308" i="8"/>
  <c r="T306" i="8"/>
  <c r="KD4" i="1" s="1" a="1"/>
  <c r="KD4" i="1" s="1"/>
  <c r="Q300" i="6"/>
  <c r="Q305" i="6" s="1"/>
  <c r="P304" i="6"/>
  <c r="P307" i="6" s="1"/>
  <c r="AK304" i="8"/>
  <c r="AK307" i="8" s="1"/>
  <c r="AA300" i="6"/>
  <c r="U304" i="6"/>
  <c r="U307" i="6" s="1"/>
  <c r="BD306" i="8"/>
  <c r="BD316" i="8"/>
  <c r="BD308" i="8"/>
  <c r="R304" i="4"/>
  <c r="R305" i="4"/>
  <c r="L305" i="4"/>
  <c r="L304" i="4"/>
  <c r="BH305" i="7"/>
  <c r="BD304" i="7"/>
  <c r="BD307" i="7" s="1"/>
  <c r="U43" i="4"/>
  <c r="T308" i="7"/>
  <c r="T316" i="7"/>
  <c r="T306" i="7"/>
  <c r="LB4" i="1" s="1" a="1"/>
  <c r="LB4" i="1" s="1"/>
  <c r="AI304" i="7"/>
  <c r="AT305" i="4"/>
  <c r="AT305" i="6"/>
  <c r="L304" i="6"/>
  <c r="AH304" i="8"/>
  <c r="BI306" i="8"/>
  <c r="BI308" i="8"/>
  <c r="BI316" i="8"/>
  <c r="V37" i="4"/>
  <c r="Z35" i="4"/>
  <c r="ABY4" i="1" s="1"/>
  <c r="I305" i="4"/>
  <c r="AJ40" i="4"/>
  <c r="AY308" i="7"/>
  <c r="AY316" i="7"/>
  <c r="BI308" i="7"/>
  <c r="BI316" i="7"/>
  <c r="BI306" i="7"/>
  <c r="O308" i="4"/>
  <c r="O316" i="4"/>
  <c r="O306" i="4"/>
  <c r="BD305" i="4"/>
  <c r="BD305" i="6"/>
  <c r="AT306" i="7"/>
  <c r="J304" i="7"/>
  <c r="AY305" i="4"/>
  <c r="AY305" i="6"/>
  <c r="BD304" i="4"/>
  <c r="BD304" i="6"/>
  <c r="Q300" i="4"/>
  <c r="P305" i="4"/>
  <c r="P304" i="4"/>
  <c r="Y37" i="4"/>
  <c r="L304" i="7"/>
  <c r="V43" i="4"/>
  <c r="BI305" i="4"/>
  <c r="BI305" i="6"/>
  <c r="O316" i="6"/>
  <c r="O308" i="6"/>
  <c r="O306" i="6"/>
  <c r="LW4" i="1" s="1" a="1"/>
  <c r="LW4" i="1" s="1"/>
  <c r="AY304" i="4"/>
  <c r="AY304" i="6"/>
  <c r="J304" i="8"/>
  <c r="AY316" i="8"/>
  <c r="AY308" i="8"/>
  <c r="AY306" i="8"/>
  <c r="O308" i="7"/>
  <c r="O316" i="7"/>
  <c r="O306" i="7"/>
  <c r="KY4" i="1" s="1" a="1"/>
  <c r="KY4" i="1" s="1"/>
  <c r="U47" i="4"/>
  <c r="AS305" i="8"/>
  <c r="V47" i="4"/>
  <c r="AS305" i="7"/>
  <c r="W47" i="4"/>
  <c r="AS305" i="6"/>
  <c r="AS305" i="4"/>
  <c r="Y40" i="4"/>
  <c r="X40" i="4"/>
  <c r="BC305" i="8"/>
  <c r="BH305" i="8"/>
  <c r="BC305" i="7"/>
  <c r="P308" i="8"/>
  <c r="BC304" i="7"/>
  <c r="BA305" i="7"/>
  <c r="U57" i="4"/>
  <c r="BH304" i="8"/>
  <c r="BF305" i="8"/>
  <c r="Y35" i="4"/>
  <c r="ABX4" i="1" s="1"/>
  <c r="BE305" i="6"/>
  <c r="AX304" i="7"/>
  <c r="AV305" i="7"/>
  <c r="V57" i="4"/>
  <c r="BH304" i="7"/>
  <c r="BF305" i="7"/>
  <c r="AZ305" i="6"/>
  <c r="BC305" i="6"/>
  <c r="BC305" i="4"/>
  <c r="BH305" i="6"/>
  <c r="BH305" i="4"/>
  <c r="W57" i="4"/>
  <c r="BH304" i="6"/>
  <c r="BH304" i="4"/>
  <c r="BF305" i="6"/>
  <c r="BF305" i="4"/>
  <c r="BJ305" i="6"/>
  <c r="X35" i="4"/>
  <c r="ABW4" i="1" s="1"/>
  <c r="AX304" i="8"/>
  <c r="AV305" i="8"/>
  <c r="BC304" i="6"/>
  <c r="BC304" i="4"/>
  <c r="BA305" i="6"/>
  <c r="BA305" i="4"/>
  <c r="BC304" i="8"/>
  <c r="BA305" i="8"/>
  <c r="W42" i="4"/>
  <c r="V42" i="4"/>
  <c r="U42" i="4"/>
  <c r="W45" i="4"/>
  <c r="AS304" i="6"/>
  <c r="AS304" i="4"/>
  <c r="V50" i="4"/>
  <c r="AX305" i="7"/>
  <c r="R308" i="7"/>
  <c r="U50" i="4"/>
  <c r="AX305" i="8"/>
  <c r="R308" i="8"/>
  <c r="U45" i="4"/>
  <c r="AS304" i="8"/>
  <c r="Q316" i="8"/>
  <c r="Q308" i="8"/>
  <c r="Q306" i="8"/>
  <c r="AU305" i="6"/>
  <c r="AX304" i="4"/>
  <c r="AX304" i="6"/>
  <c r="AV305" i="6"/>
  <c r="AV305" i="4"/>
  <c r="V45" i="4"/>
  <c r="AS304" i="7"/>
  <c r="Q316" i="7"/>
  <c r="Q308" i="7"/>
  <c r="Q306" i="7"/>
  <c r="W50" i="4"/>
  <c r="AX305" i="6"/>
  <c r="AX305" i="4"/>
  <c r="P308" i="7"/>
  <c r="V48" i="4"/>
  <c r="AR305" i="7"/>
  <c r="V64" i="4"/>
  <c r="BJ305" i="7"/>
  <c r="W48" i="4"/>
  <c r="AR305" i="6"/>
  <c r="U48" i="4"/>
  <c r="AR305" i="8"/>
  <c r="U54" i="4"/>
  <c r="AZ305" i="8"/>
  <c r="U58" i="4"/>
  <c r="BB305" i="8"/>
  <c r="V58" i="4"/>
  <c r="BB305" i="7"/>
  <c r="V59" i="4"/>
  <c r="BE305" i="7"/>
  <c r="U63" i="4"/>
  <c r="BG305" i="8"/>
  <c r="V54" i="4"/>
  <c r="AZ305" i="7"/>
  <c r="V53" i="4"/>
  <c r="AW305" i="7"/>
  <c r="V63" i="4"/>
  <c r="BG305" i="7"/>
  <c r="V49" i="4"/>
  <c r="AU305" i="7"/>
  <c r="W58" i="4"/>
  <c r="BB305" i="6"/>
  <c r="U49" i="4"/>
  <c r="AU305" i="8"/>
  <c r="W53" i="4"/>
  <c r="AW305" i="6"/>
  <c r="U44" i="4"/>
  <c r="U53" i="4"/>
  <c r="AW305" i="8"/>
  <c r="U59" i="4"/>
  <c r="BE305" i="8"/>
  <c r="V44" i="4"/>
  <c r="W63" i="4"/>
  <c r="BG305" i="6"/>
  <c r="U64" i="4"/>
  <c r="BJ305" i="8"/>
  <c r="W49" i="4"/>
  <c r="AU305" i="4"/>
  <c r="W59" i="4"/>
  <c r="BE305" i="4"/>
  <c r="W54" i="4"/>
  <c r="AZ305" i="4"/>
  <c r="W64" i="4"/>
  <c r="BJ305" i="4"/>
  <c r="W44" i="4"/>
  <c r="W35" i="4"/>
  <c r="BG304" i="6"/>
  <c r="BG304" i="4"/>
  <c r="BB304" i="6"/>
  <c r="BB304" i="4"/>
  <c r="AW304" i="6"/>
  <c r="AW304" i="4"/>
  <c r="AR304" i="6"/>
  <c r="AR304" i="4"/>
  <c r="V35" i="4"/>
  <c r="AR304" i="7"/>
  <c r="BG304" i="7"/>
  <c r="BB304" i="7"/>
  <c r="AW304" i="7"/>
  <c r="BG305" i="4"/>
  <c r="BB305" i="4"/>
  <c r="AW305" i="4"/>
  <c r="AR305" i="4"/>
  <c r="BJ304" i="6"/>
  <c r="BJ304" i="4"/>
  <c r="BE304" i="6"/>
  <c r="BE304" i="4"/>
  <c r="AZ304" i="6"/>
  <c r="AZ304" i="4"/>
  <c r="AU304" i="6"/>
  <c r="AU304" i="4"/>
  <c r="U35" i="4"/>
  <c r="AR304" i="8"/>
  <c r="BG304" i="8"/>
  <c r="BB304" i="8"/>
  <c r="AW304" i="8"/>
  <c r="W39" i="4"/>
  <c r="AU304" i="7"/>
  <c r="BJ304" i="7"/>
  <c r="BE304" i="7"/>
  <c r="AZ304" i="7"/>
  <c r="V39" i="4"/>
  <c r="BJ304" i="8"/>
  <c r="BE304" i="8"/>
  <c r="AZ304" i="8"/>
  <c r="AU304" i="8"/>
  <c r="W40" i="4"/>
  <c r="BK304" i="6"/>
  <c r="BK307" i="6" s="1"/>
  <c r="BK304" i="4"/>
  <c r="BF304" i="6"/>
  <c r="BF304" i="4"/>
  <c r="BA304" i="6"/>
  <c r="BA304" i="4"/>
  <c r="AV304" i="6"/>
  <c r="AV304" i="4"/>
  <c r="V40" i="4"/>
  <c r="BK304" i="7"/>
  <c r="BK307" i="7" s="1"/>
  <c r="BF304" i="7"/>
  <c r="BA304" i="7"/>
  <c r="AV304" i="7"/>
  <c r="U40" i="4"/>
  <c r="BK304" i="8"/>
  <c r="BK307" i="8" s="1"/>
  <c r="BF304" i="8"/>
  <c r="BA304" i="8"/>
  <c r="AV304" i="8"/>
  <c r="U39" i="4"/>
  <c r="BE249" i="8"/>
  <c r="BE250" i="8" s="1"/>
  <c r="BF248" i="8"/>
  <c r="BF251" i="8" s="1"/>
  <c r="AE412" i="6"/>
  <c r="AF412" i="6" s="1"/>
  <c r="AH318" i="4"/>
  <c r="AJ318" i="4"/>
  <c r="AN318" i="4" s="1"/>
  <c r="AK318" i="4"/>
  <c r="AP318" i="4" s="1"/>
  <c r="AU318" i="4" s="1"/>
  <c r="AZ318" i="4" s="1"/>
  <c r="BE318" i="4" s="1"/>
  <c r="BJ318" i="4" s="1"/>
  <c r="AJ320" i="4"/>
  <c r="AN320" i="4" s="1"/>
  <c r="AJ321" i="4"/>
  <c r="AN321" i="4" s="1"/>
  <c r="AK320" i="4"/>
  <c r="AP320" i="4" s="1"/>
  <c r="AU320" i="4" s="1"/>
  <c r="AZ320" i="4" s="1"/>
  <c r="BE320" i="4" s="1"/>
  <c r="BJ320" i="4" s="1"/>
  <c r="AK319" i="4"/>
  <c r="AP319" i="4" s="1"/>
  <c r="AU319" i="4" s="1"/>
  <c r="AZ319" i="4" s="1"/>
  <c r="BE319" i="4" s="1"/>
  <c r="BJ319" i="4" s="1"/>
  <c r="AK321" i="4"/>
  <c r="AP321" i="4" s="1"/>
  <c r="AU321" i="4" s="1"/>
  <c r="AZ321" i="4" s="1"/>
  <c r="BE321" i="4" s="1"/>
  <c r="BJ321" i="4" s="1"/>
  <c r="R306" i="8"/>
  <c r="R316" i="8"/>
  <c r="S306" i="7"/>
  <c r="S316" i="7"/>
  <c r="AJ319" i="4"/>
  <c r="AN319" i="4" s="1"/>
  <c r="P316" i="7"/>
  <c r="P306" i="7"/>
  <c r="P316" i="8"/>
  <c r="P306" i="8"/>
  <c r="R306" i="7"/>
  <c r="R316" i="7"/>
  <c r="S316" i="8"/>
  <c r="S306" i="8"/>
  <c r="T36" i="6"/>
  <c r="Q36" i="6"/>
  <c r="R36" i="6"/>
  <c r="O36" i="6"/>
  <c r="S36" i="6"/>
  <c r="P36" i="6"/>
  <c r="AA321" i="4"/>
  <c r="AB321" i="4"/>
  <c r="AK35" i="4"/>
  <c r="AB319" i="4"/>
  <c r="AB320" i="4"/>
  <c r="AJ35" i="4"/>
  <c r="AK40" i="4"/>
  <c r="AA319" i="4"/>
  <c r="AA320" i="4"/>
  <c r="AE412" i="4"/>
  <c r="AE416" i="4" s="1"/>
  <c r="AE412" i="7"/>
  <c r="AF412" i="7" s="1"/>
  <c r="AF414" i="7" s="1"/>
  <c r="QB4" i="1" s="1"/>
  <c r="AY411" i="7"/>
  <c r="AE412" i="8"/>
  <c r="AF412" i="8" s="1"/>
  <c r="Z36" i="4"/>
  <c r="AK36" i="4"/>
  <c r="ACS4" i="1" s="1"/>
  <c r="AJ36" i="4"/>
  <c r="ACR4" i="1" s="1"/>
  <c r="AL36" i="4"/>
  <c r="ACT4" i="1" s="1"/>
  <c r="Y36" i="4"/>
  <c r="X36" i="4"/>
  <c r="Y411" i="8"/>
  <c r="U34" i="4"/>
  <c r="ABB4" i="1" s="1"/>
  <c r="Q425" i="4"/>
  <c r="S411" i="6"/>
  <c r="BH411" i="6" s="1"/>
  <c r="X411" i="7"/>
  <c r="X411" i="8"/>
  <c r="F507" i="4"/>
  <c r="D426" i="4"/>
  <c r="C426" i="4" s="1"/>
  <c r="W411" i="8"/>
  <c r="P411" i="7"/>
  <c r="BF411" i="7" s="1"/>
  <c r="BF790" i="7" s="1"/>
  <c r="BE790" i="7" s="1"/>
  <c r="BF791" i="7" s="1"/>
  <c r="BF793" i="7" s="1"/>
  <c r="AZ411" i="6"/>
  <c r="A508" i="4"/>
  <c r="A509" i="4" s="1"/>
  <c r="D507" i="4"/>
  <c r="Q507" i="4" s="1"/>
  <c r="AL39" i="4"/>
  <c r="BB411" i="6"/>
  <c r="BB411" i="4"/>
  <c r="AK39" i="4"/>
  <c r="BB411" i="7"/>
  <c r="AJ39" i="4"/>
  <c r="BB411" i="8"/>
  <c r="AD412" i="8"/>
  <c r="AD416" i="8" s="1"/>
  <c r="W411" i="6"/>
  <c r="Z39" i="4"/>
  <c r="ACZ4" i="1" s="1"/>
  <c r="Z411" i="6"/>
  <c r="Z411" i="4"/>
  <c r="Y39" i="4"/>
  <c r="ACY4" i="1" s="1"/>
  <c r="Z411" i="7"/>
  <c r="V36" i="4"/>
  <c r="ACM4" i="1" s="1"/>
  <c r="Q411" i="7"/>
  <c r="AD412" i="4"/>
  <c r="U36" i="4"/>
  <c r="ACL4" i="1" s="1"/>
  <c r="Q411" i="8"/>
  <c r="X39" i="4"/>
  <c r="ACX4" i="1" s="1"/>
  <c r="Z411" i="8"/>
  <c r="X411" i="6"/>
  <c r="AZ411" i="8"/>
  <c r="AD412" i="6"/>
  <c r="AD414" i="6" s="1"/>
  <c r="SY4" i="1" s="1"/>
  <c r="W36" i="4"/>
  <c r="ACH4" i="1" s="1"/>
  <c r="Q411" i="6"/>
  <c r="Q411" i="4"/>
  <c r="AY411" i="8"/>
  <c r="Y411" i="7"/>
  <c r="AD412" i="7"/>
  <c r="AD414" i="7" s="1"/>
  <c r="PZ4" i="1" s="1"/>
  <c r="W411" i="7"/>
  <c r="AZ411" i="7"/>
  <c r="R411" i="7"/>
  <c r="BG411" i="7" s="1"/>
  <c r="BG790" i="7" s="1"/>
  <c r="AY411" i="6"/>
  <c r="R411" i="6"/>
  <c r="BG411" i="6" s="1"/>
  <c r="BG790" i="6" s="1"/>
  <c r="R411" i="8"/>
  <c r="BG411" i="8" s="1"/>
  <c r="BG790" i="8" s="1"/>
  <c r="BA411" i="7"/>
  <c r="BA411" i="8"/>
  <c r="P424" i="4"/>
  <c r="B424" i="4"/>
  <c r="G444" i="4"/>
  <c r="T444" i="4" s="1"/>
  <c r="D444" i="4"/>
  <c r="Q444" i="4" s="1"/>
  <c r="H444" i="4"/>
  <c r="U444" i="4" s="1"/>
  <c r="I444" i="4"/>
  <c r="V444" i="4" s="1"/>
  <c r="I427" i="4"/>
  <c r="V427" i="4" s="1"/>
  <c r="H427" i="4"/>
  <c r="U427" i="4" s="1"/>
  <c r="G427" i="4"/>
  <c r="T427" i="4" s="1"/>
  <c r="F427" i="4"/>
  <c r="S427" i="4" s="1"/>
  <c r="E427" i="4"/>
  <c r="R427" i="4" s="1"/>
  <c r="A428" i="4"/>
  <c r="CC415" i="7"/>
  <c r="BA411" i="4"/>
  <c r="BA411" i="6"/>
  <c r="CG415" i="7"/>
  <c r="CE415" i="6"/>
  <c r="CC415" i="6"/>
  <c r="CD415" i="6"/>
  <c r="P411" i="4"/>
  <c r="BF411" i="4" s="1"/>
  <c r="P411" i="6"/>
  <c r="CF415" i="7"/>
  <c r="Y411" i="4"/>
  <c r="Y411" i="6"/>
  <c r="CG415" i="6"/>
  <c r="S411" i="7"/>
  <c r="BH411" i="7" s="1"/>
  <c r="CD415" i="7"/>
  <c r="CE415" i="7"/>
  <c r="CF415" i="6"/>
  <c r="P411" i="8"/>
  <c r="CC415" i="8"/>
  <c r="S411" i="8"/>
  <c r="BH411" i="8" s="1"/>
  <c r="CD415" i="8"/>
  <c r="CE415" i="8"/>
  <c r="CF415" i="8"/>
  <c r="CG415" i="8"/>
  <c r="S411" i="4"/>
  <c r="BH411" i="4" s="1"/>
  <c r="BO411" i="4" s="1"/>
  <c r="BV411" i="4" s="1"/>
  <c r="CC411" i="4" s="1"/>
  <c r="CJ411" i="4" s="1"/>
  <c r="X411" i="4"/>
  <c r="W411" i="4"/>
  <c r="R411" i="4"/>
  <c r="CE415" i="4"/>
  <c r="AZ411" i="4"/>
  <c r="AY411" i="4"/>
  <c r="M300" i="4"/>
  <c r="M36" i="6"/>
  <c r="J36" i="6"/>
  <c r="G36" i="6"/>
  <c r="D36" i="6"/>
  <c r="N36" i="6"/>
  <c r="K36" i="6"/>
  <c r="H36" i="6"/>
  <c r="E36" i="6"/>
  <c r="V300" i="4"/>
  <c r="L36" i="6"/>
  <c r="I36" i="6"/>
  <c r="F36" i="6"/>
  <c r="C36" i="6"/>
  <c r="S300" i="4"/>
  <c r="A445" i="4"/>
  <c r="M251" i="7"/>
  <c r="M249" i="7"/>
  <c r="M250" i="7" s="1"/>
  <c r="N248" i="7"/>
  <c r="CX251" i="8"/>
  <c r="CY248" i="8"/>
  <c r="CX249" i="8"/>
  <c r="CX250" i="8" s="1"/>
  <c r="CI249" i="8"/>
  <c r="CI250" i="8" s="1"/>
  <c r="CJ248" i="8"/>
  <c r="CI251" i="8"/>
  <c r="AP249" i="7"/>
  <c r="AP250" i="7" s="1"/>
  <c r="AP251" i="7"/>
  <c r="AQ248" i="7"/>
  <c r="AP249" i="8"/>
  <c r="AP250" i="8" s="1"/>
  <c r="AQ248" i="8"/>
  <c r="AP251" i="8"/>
  <c r="AA251" i="8"/>
  <c r="AA249" i="8"/>
  <c r="AA250" i="8" s="1"/>
  <c r="AB248" i="8"/>
  <c r="L249" i="8"/>
  <c r="L250" i="8" s="1"/>
  <c r="L251" i="8"/>
  <c r="M248" i="8"/>
  <c r="CJ249" i="7"/>
  <c r="CJ250" i="7" s="1"/>
  <c r="CK248" i="7"/>
  <c r="CJ251" i="7"/>
  <c r="BU248" i="8"/>
  <c r="BT251" i="8"/>
  <c r="BT249" i="8"/>
  <c r="BT250" i="8" s="1"/>
  <c r="AB249" i="7"/>
  <c r="AB250" i="7" s="1"/>
  <c r="AC248" i="7"/>
  <c r="AB251" i="7"/>
  <c r="CX249" i="7"/>
  <c r="CX250" i="7" s="1"/>
  <c r="CY248" i="7"/>
  <c r="CX251" i="7"/>
  <c r="BU248" i="7"/>
  <c r="BT251" i="7"/>
  <c r="BT249" i="7"/>
  <c r="BT250" i="7" s="1"/>
  <c r="DN251" i="7"/>
  <c r="DN249" i="7"/>
  <c r="DN250" i="7" s="1"/>
  <c r="DO248" i="7"/>
  <c r="DN249" i="8"/>
  <c r="DN250" i="8" s="1"/>
  <c r="DN251" i="8"/>
  <c r="DO248" i="8"/>
  <c r="BF251" i="7"/>
  <c r="BF249" i="7"/>
  <c r="BF250" i="7" s="1"/>
  <c r="BG248" i="7"/>
  <c r="AY249" i="6"/>
  <c r="AY250" i="6" s="1"/>
  <c r="DG249" i="6"/>
  <c r="DG250" i="6" s="1"/>
  <c r="DH248" i="6"/>
  <c r="DG251" i="6"/>
  <c r="AZ248" i="6"/>
  <c r="AZ251" i="6" s="1"/>
  <c r="AB171" i="6"/>
  <c r="AV171" i="6"/>
  <c r="M300" i="6"/>
  <c r="M305" i="6" s="1"/>
  <c r="BO251" i="6"/>
  <c r="BO249" i="6"/>
  <c r="BO250" i="6" s="1"/>
  <c r="BP248" i="6"/>
  <c r="CD248" i="6"/>
  <c r="CC249" i="6"/>
  <c r="CC250" i="6" s="1"/>
  <c r="CC251" i="6"/>
  <c r="R300" i="6"/>
  <c r="R305" i="6" s="1"/>
  <c r="CT248" i="6"/>
  <c r="CS251" i="6"/>
  <c r="CS249" i="6"/>
  <c r="CS250" i="6" s="1"/>
  <c r="V300" i="6"/>
  <c r="V305" i="6" s="1"/>
  <c r="F249" i="6"/>
  <c r="F250" i="6" s="1"/>
  <c r="G248" i="6"/>
  <c r="F251" i="6"/>
  <c r="AK249" i="6"/>
  <c r="AK250" i="6" s="1"/>
  <c r="AL248" i="6"/>
  <c r="AK251" i="6"/>
  <c r="V251" i="6"/>
  <c r="W248" i="6"/>
  <c r="V249" i="6"/>
  <c r="V250" i="6" s="1"/>
  <c r="AB172" i="6"/>
  <c r="AC170" i="6"/>
  <c r="AV172" i="6"/>
  <c r="AX170"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SN126" i="1" l="1"/>
  <c r="SN124" i="1"/>
  <c r="SN125" i="1"/>
  <c r="SN123" i="1"/>
  <c r="SN127" i="1"/>
  <c r="SN128" i="1"/>
  <c r="SN120" i="1"/>
  <c r="SN122" i="1"/>
  <c r="SN121" i="1"/>
  <c r="SN118" i="1"/>
  <c r="SN119" i="1"/>
  <c r="SN117" i="1"/>
  <c r="L307" i="7"/>
  <c r="L307" i="6"/>
  <c r="J307" i="8"/>
  <c r="AH307" i="7"/>
  <c r="E315" i="7"/>
  <c r="AH307" i="8"/>
  <c r="K307" i="6"/>
  <c r="BO411" i="6"/>
  <c r="BH790" i="6"/>
  <c r="BH791" i="6" s="1"/>
  <c r="BH793" i="6" s="1"/>
  <c r="BO411" i="8"/>
  <c r="BH790" i="8"/>
  <c r="BH791" i="8" s="1"/>
  <c r="BH793" i="8" s="1"/>
  <c r="BO411" i="7"/>
  <c r="BH790" i="7"/>
  <c r="BH791" i="7" s="1"/>
  <c r="BH793" i="7" s="1"/>
  <c r="JI4" i="1" s="1" a="1"/>
  <c r="JI4" i="1" s="1"/>
  <c r="BA307" i="8"/>
  <c r="AS319" i="4"/>
  <c r="AX319" i="4" s="1"/>
  <c r="BC319" i="4" s="1"/>
  <c r="BH319" i="4" s="1"/>
  <c r="AO319" i="4"/>
  <c r="AT319" i="4" s="1"/>
  <c r="AY319" i="4" s="1"/>
  <c r="BD319" i="4" s="1"/>
  <c r="BI319" i="4" s="1"/>
  <c r="AS321" i="4"/>
  <c r="AX321" i="4" s="1"/>
  <c r="BC321" i="4" s="1"/>
  <c r="BH321" i="4" s="1"/>
  <c r="AO321" i="4"/>
  <c r="AT321" i="4" s="1"/>
  <c r="AY321" i="4" s="1"/>
  <c r="BD321" i="4" s="1"/>
  <c r="BI321" i="4" s="1"/>
  <c r="F307" i="6"/>
  <c r="AO320" i="4"/>
  <c r="AT320" i="4" s="1"/>
  <c r="AY320" i="4" s="1"/>
  <c r="BD320" i="4" s="1"/>
  <c r="BI320" i="4" s="1"/>
  <c r="AS320" i="4"/>
  <c r="AX320" i="4" s="1"/>
  <c r="BC320" i="4" s="1"/>
  <c r="BH320" i="4" s="1"/>
  <c r="AS318" i="4"/>
  <c r="AX318" i="4" s="1"/>
  <c r="BC318" i="4" s="1"/>
  <c r="BH318" i="4" s="1"/>
  <c r="AO318" i="4"/>
  <c r="AT318" i="4" s="1"/>
  <c r="AY318" i="4" s="1"/>
  <c r="BD318" i="4" s="1"/>
  <c r="BI318" i="4" s="1"/>
  <c r="E310" i="6"/>
  <c r="AI307" i="8"/>
  <c r="AJ307" i="8"/>
  <c r="L307" i="8"/>
  <c r="J307" i="6"/>
  <c r="AI307" i="7"/>
  <c r="F307" i="7"/>
  <c r="AL313" i="7"/>
  <c r="AL309" i="7"/>
  <c r="AL315" i="7"/>
  <c r="AZ307" i="8"/>
  <c r="AS307" i="7"/>
  <c r="AK307" i="7"/>
  <c r="SN85" i="1"/>
  <c r="SN86" i="1"/>
  <c r="SN87" i="1"/>
  <c r="SN88" i="1"/>
  <c r="SN89" i="1"/>
  <c r="SN90" i="1"/>
  <c r="SN91" i="1"/>
  <c r="SN92" i="1"/>
  <c r="SN93" i="1"/>
  <c r="SN94" i="1"/>
  <c r="SN95" i="1"/>
  <c r="SN96" i="1"/>
  <c r="SN97" i="1"/>
  <c r="SN98" i="1"/>
  <c r="SN99" i="1"/>
  <c r="SN100" i="1"/>
  <c r="SN101" i="1"/>
  <c r="SN102" i="1"/>
  <c r="SN103" i="1"/>
  <c r="SN104" i="1"/>
  <c r="SN105" i="1"/>
  <c r="SN106" i="1"/>
  <c r="SN107" i="1"/>
  <c r="SN108" i="1"/>
  <c r="SO12" i="1"/>
  <c r="BE307" i="8"/>
  <c r="BJ307" i="8"/>
  <c r="K307" i="8"/>
  <c r="AL312" i="7"/>
  <c r="AL310" i="7"/>
  <c r="E316" i="8"/>
  <c r="AU307" i="6"/>
  <c r="AO307" i="6"/>
  <c r="BD307" i="6"/>
  <c r="BH307" i="6"/>
  <c r="AX307" i="7"/>
  <c r="BB307" i="7"/>
  <c r="K307" i="7"/>
  <c r="J307" i="7"/>
  <c r="ACV4" i="1"/>
  <c r="ADE4" i="1"/>
  <c r="E307" i="6"/>
  <c r="AL311" i="7"/>
  <c r="BE307" i="7"/>
  <c r="ADG4" i="1"/>
  <c r="ADS4" i="1"/>
  <c r="ACW4" i="1"/>
  <c r="ADF4" i="1"/>
  <c r="AL314" i="7"/>
  <c r="ADB4" i="1"/>
  <c r="ADH4" i="1"/>
  <c r="ADT4" i="1"/>
  <c r="J308" i="6"/>
  <c r="ADI4" i="1"/>
  <c r="ADU4" i="1"/>
  <c r="ACU4" i="1"/>
  <c r="ADD4" i="1"/>
  <c r="ADC4" i="1"/>
  <c r="ACK4" i="1"/>
  <c r="ACQ4" i="1"/>
  <c r="ADA4" i="1"/>
  <c r="BF307" i="7"/>
  <c r="AJ307" i="7"/>
  <c r="BJ307" i="6"/>
  <c r="D307" i="7"/>
  <c r="ACI4" i="1"/>
  <c r="ACO4" i="1"/>
  <c r="ACJ4" i="1"/>
  <c r="ACP4" i="1"/>
  <c r="AO307" i="7"/>
  <c r="ACN4" i="1"/>
  <c r="G307" i="6"/>
  <c r="AS307" i="6"/>
  <c r="AP307" i="6"/>
  <c r="BC307" i="7"/>
  <c r="BC307" i="6"/>
  <c r="AN307" i="6"/>
  <c r="ACE4" i="1"/>
  <c r="BE307" i="6"/>
  <c r="BI307" i="6"/>
  <c r="BA307" i="6"/>
  <c r="AW307" i="7"/>
  <c r="BF307" i="6"/>
  <c r="AT307" i="6"/>
  <c r="AN307" i="7"/>
  <c r="AX307" i="8"/>
  <c r="AZ307" i="7"/>
  <c r="BG307" i="6"/>
  <c r="BB307" i="8"/>
  <c r="BG307" i="8"/>
  <c r="AS307" i="8"/>
  <c r="D307" i="8"/>
  <c r="AV307" i="7"/>
  <c r="AR307" i="6"/>
  <c r="AW307" i="6"/>
  <c r="BB307" i="6"/>
  <c r="AX307" i="6"/>
  <c r="AB300" i="6"/>
  <c r="AB305" i="6" s="1"/>
  <c r="AA305" i="6"/>
  <c r="AY307" i="6"/>
  <c r="AZ307" i="6"/>
  <c r="AV307" i="6"/>
  <c r="D307" i="6"/>
  <c r="BG307" i="7"/>
  <c r="AR307" i="7"/>
  <c r="BJ307" i="7"/>
  <c r="AU307" i="7"/>
  <c r="G307" i="7"/>
  <c r="BH307" i="7"/>
  <c r="AP307" i="7"/>
  <c r="BA307" i="7"/>
  <c r="AR307" i="8"/>
  <c r="AU307" i="8"/>
  <c r="AO307" i="8"/>
  <c r="BF307" i="8"/>
  <c r="AEM4" i="1"/>
  <c r="F307" i="8"/>
  <c r="G307" i="8"/>
  <c r="AW307" i="8"/>
  <c r="KC4" i="1" a="1"/>
  <c r="KC4" i="1" s="1"/>
  <c r="KB4" i="1" a="1"/>
  <c r="KB4" i="1" s="1"/>
  <c r="AP307" i="8"/>
  <c r="BH307" i="8"/>
  <c r="AV307" i="8"/>
  <c r="AN307" i="8"/>
  <c r="BC307" i="8"/>
  <c r="KZ4" i="1" a="1"/>
  <c r="KZ4" i="1" s="1"/>
  <c r="LA4" i="1" a="1"/>
  <c r="LA4" i="1" s="1"/>
  <c r="ABU4" i="1"/>
  <c r="ADN4" i="1"/>
  <c r="AEC4" i="1"/>
  <c r="ABT4" i="1"/>
  <c r="ADM4" i="1"/>
  <c r="AEB4" i="1"/>
  <c r="ABR4" i="1"/>
  <c r="ADZ4" i="1"/>
  <c r="ADK4" i="1"/>
  <c r="ACC4" i="1"/>
  <c r="ADV4" i="1"/>
  <c r="AEK4" i="1"/>
  <c r="ABS4" i="1"/>
  <c r="ADL4" i="1"/>
  <c r="AEA4" i="1"/>
  <c r="ACD4" i="1"/>
  <c r="ADW4" i="1"/>
  <c r="AEL4" i="1"/>
  <c r="ABC4" i="1"/>
  <c r="ABQ4" i="1"/>
  <c r="ADY4" i="1"/>
  <c r="ABV4" i="1"/>
  <c r="ADO4" i="1"/>
  <c r="AED4" i="1"/>
  <c r="E314" i="7"/>
  <c r="E309" i="6"/>
  <c r="J309" i="6"/>
  <c r="J314" i="6"/>
  <c r="J312" i="6"/>
  <c r="BB312" i="4"/>
  <c r="BB313" i="4"/>
  <c r="BB314" i="4"/>
  <c r="BB315" i="4"/>
  <c r="BB310" i="4"/>
  <c r="BB309" i="4"/>
  <c r="BB311" i="4"/>
  <c r="BC312" i="4"/>
  <c r="BC313" i="4"/>
  <c r="BC314" i="4"/>
  <c r="BC315" i="4"/>
  <c r="BC309" i="4"/>
  <c r="BC310" i="4"/>
  <c r="BC311" i="4"/>
  <c r="C308" i="8"/>
  <c r="C309" i="8"/>
  <c r="C310" i="8"/>
  <c r="C311" i="8"/>
  <c r="C312" i="8"/>
  <c r="C313" i="8"/>
  <c r="C314" i="8"/>
  <c r="C315" i="8"/>
  <c r="F309" i="4"/>
  <c r="F310" i="4"/>
  <c r="F311" i="4"/>
  <c r="F313" i="4"/>
  <c r="F314" i="4"/>
  <c r="F315" i="4"/>
  <c r="F312" i="4"/>
  <c r="AW311" i="8"/>
  <c r="AW312" i="8"/>
  <c r="AW313" i="8"/>
  <c r="AW314" i="8"/>
  <c r="AW315" i="8"/>
  <c r="AW309" i="8"/>
  <c r="AW310" i="8"/>
  <c r="AX314" i="6"/>
  <c r="AX315" i="6"/>
  <c r="AX310" i="6"/>
  <c r="AX311" i="6"/>
  <c r="AX312" i="6"/>
  <c r="AX309" i="6"/>
  <c r="AX313" i="6"/>
  <c r="L309" i="4"/>
  <c r="L310" i="4"/>
  <c r="L311" i="4"/>
  <c r="L312" i="4"/>
  <c r="L313" i="4"/>
  <c r="L315" i="4"/>
  <c r="L314" i="4"/>
  <c r="K309" i="8"/>
  <c r="K310" i="8"/>
  <c r="K311" i="8"/>
  <c r="K312" i="8"/>
  <c r="K314" i="8"/>
  <c r="K313" i="8"/>
  <c r="K315" i="8"/>
  <c r="AQ312" i="6"/>
  <c r="AQ313" i="6"/>
  <c r="AQ314" i="6"/>
  <c r="AQ315" i="6"/>
  <c r="AQ309" i="6"/>
  <c r="AQ310" i="6"/>
  <c r="AQ311" i="6"/>
  <c r="BB312" i="8"/>
  <c r="BB313" i="8"/>
  <c r="BB314" i="8"/>
  <c r="BB315" i="8"/>
  <c r="BB309" i="8"/>
  <c r="BB310" i="8"/>
  <c r="BB311" i="8"/>
  <c r="AX311" i="4"/>
  <c r="AX312" i="4"/>
  <c r="AX313" i="4"/>
  <c r="AX314" i="4"/>
  <c r="AX315" i="4"/>
  <c r="AX310" i="4"/>
  <c r="AX309" i="4"/>
  <c r="AT309" i="4"/>
  <c r="AT310" i="4"/>
  <c r="AT311" i="4"/>
  <c r="AT312" i="4"/>
  <c r="AT313" i="4"/>
  <c r="AT314" i="4"/>
  <c r="AT315" i="4"/>
  <c r="E315" i="6"/>
  <c r="BG314" i="8"/>
  <c r="BG315" i="8"/>
  <c r="BG309" i="8"/>
  <c r="BG310" i="8"/>
  <c r="BG311" i="8"/>
  <c r="BG312" i="8"/>
  <c r="BG313" i="8"/>
  <c r="BH314" i="4"/>
  <c r="BH315" i="4"/>
  <c r="BH309" i="4"/>
  <c r="BH310" i="4"/>
  <c r="BH311" i="4"/>
  <c r="BH312" i="4"/>
  <c r="BH313" i="4"/>
  <c r="AT313" i="6"/>
  <c r="AT314" i="6"/>
  <c r="AT315" i="6"/>
  <c r="AT309" i="6"/>
  <c r="AT310" i="6"/>
  <c r="AT311" i="6"/>
  <c r="AT312" i="6"/>
  <c r="AO309" i="4"/>
  <c r="AO310" i="4"/>
  <c r="AO311" i="4"/>
  <c r="AO312" i="4"/>
  <c r="AO314" i="4"/>
  <c r="AO315" i="4"/>
  <c r="AO313" i="4"/>
  <c r="AP315" i="7"/>
  <c r="AP309" i="7"/>
  <c r="AP310" i="7"/>
  <c r="AP311" i="7"/>
  <c r="AP312" i="7"/>
  <c r="AP313" i="7"/>
  <c r="AP314" i="7"/>
  <c r="E314" i="6"/>
  <c r="AV310" i="8"/>
  <c r="AV311" i="8"/>
  <c r="AV312" i="8"/>
  <c r="AV313" i="8"/>
  <c r="AV314" i="8"/>
  <c r="AV315" i="8"/>
  <c r="AV309" i="8"/>
  <c r="AR309" i="8"/>
  <c r="AR310" i="8"/>
  <c r="AR311" i="8"/>
  <c r="AR312" i="8"/>
  <c r="AR313" i="8"/>
  <c r="AR314" i="8"/>
  <c r="AR315" i="8"/>
  <c r="BH309" i="6"/>
  <c r="BH310" i="6"/>
  <c r="BH311" i="6"/>
  <c r="BH312" i="6"/>
  <c r="BH313" i="6"/>
  <c r="BH314" i="6"/>
  <c r="BH315" i="6"/>
  <c r="R311" i="4"/>
  <c r="R312" i="4"/>
  <c r="R313" i="4"/>
  <c r="R314" i="4"/>
  <c r="R315" i="4"/>
  <c r="R310" i="4"/>
  <c r="R309" i="4"/>
  <c r="AG308" i="7"/>
  <c r="AG315" i="7"/>
  <c r="AG309" i="7"/>
  <c r="AG310" i="7"/>
  <c r="AG311" i="7"/>
  <c r="AG312" i="7"/>
  <c r="AG313" i="7"/>
  <c r="AG314" i="7"/>
  <c r="E313" i="6"/>
  <c r="BA312" i="8"/>
  <c r="BA313" i="8"/>
  <c r="BA314" i="8"/>
  <c r="BA315" i="8"/>
  <c r="BA309" i="8"/>
  <c r="BA310" i="8"/>
  <c r="BA311" i="8"/>
  <c r="AH313" i="7"/>
  <c r="AH314" i="7"/>
  <c r="AH315" i="7"/>
  <c r="AH309" i="7"/>
  <c r="AH310" i="7"/>
  <c r="AH311" i="7"/>
  <c r="AH312" i="7"/>
  <c r="AO311" i="6"/>
  <c r="AO312" i="6"/>
  <c r="AO313" i="6"/>
  <c r="AO314" i="6"/>
  <c r="AO315" i="6"/>
  <c r="AO309" i="6"/>
  <c r="AO310" i="6"/>
  <c r="AP309" i="4"/>
  <c r="AP310" i="4"/>
  <c r="AP311" i="4"/>
  <c r="AP312" i="4"/>
  <c r="AP313" i="4"/>
  <c r="AP315" i="4"/>
  <c r="AP314" i="4"/>
  <c r="E312" i="6"/>
  <c r="M309" i="7"/>
  <c r="M310" i="7"/>
  <c r="M311" i="7"/>
  <c r="M312" i="7"/>
  <c r="M313" i="7"/>
  <c r="M314" i="7"/>
  <c r="M315" i="7"/>
  <c r="E311" i="6"/>
  <c r="BF314" i="8"/>
  <c r="BF315" i="8"/>
  <c r="BF309" i="8"/>
  <c r="BF310" i="8"/>
  <c r="BF311" i="8"/>
  <c r="BF312" i="8"/>
  <c r="BF313" i="8"/>
  <c r="AU310" i="4"/>
  <c r="AU311" i="4"/>
  <c r="AU312" i="4"/>
  <c r="AU313" i="4"/>
  <c r="AU314" i="4"/>
  <c r="AU309" i="4"/>
  <c r="AU315" i="4"/>
  <c r="BK308" i="8"/>
  <c r="BK315" i="8"/>
  <c r="BK309" i="8"/>
  <c r="BK310" i="8"/>
  <c r="BK311" i="8"/>
  <c r="BK312" i="8"/>
  <c r="BK313" i="8"/>
  <c r="BK314" i="8"/>
  <c r="AU313" i="6"/>
  <c r="AU314" i="6"/>
  <c r="AU315" i="6"/>
  <c r="AU309" i="6"/>
  <c r="AU310" i="6"/>
  <c r="AU311" i="6"/>
  <c r="AU312" i="6"/>
  <c r="AS309" i="8"/>
  <c r="AS310" i="8"/>
  <c r="AS311" i="8"/>
  <c r="AS312" i="8"/>
  <c r="AS313" i="8"/>
  <c r="AS314" i="8"/>
  <c r="AS315" i="8"/>
  <c r="D313" i="7"/>
  <c r="D314" i="7"/>
  <c r="D315" i="7"/>
  <c r="D309" i="7"/>
  <c r="D310" i="7"/>
  <c r="D311" i="7"/>
  <c r="D312" i="7"/>
  <c r="AZ311" i="4"/>
  <c r="AZ312" i="4"/>
  <c r="AZ313" i="4"/>
  <c r="AZ314" i="4"/>
  <c r="AZ315" i="4"/>
  <c r="AZ309" i="4"/>
  <c r="AZ310" i="4"/>
  <c r="AJ309" i="8"/>
  <c r="AJ310" i="8"/>
  <c r="AJ311" i="8"/>
  <c r="AJ312" i="8"/>
  <c r="AJ313" i="8"/>
  <c r="AJ314" i="8"/>
  <c r="AJ315" i="8"/>
  <c r="J309" i="4"/>
  <c r="J310" i="4"/>
  <c r="J311" i="4"/>
  <c r="J312" i="4"/>
  <c r="J313" i="4"/>
  <c r="J315" i="4"/>
  <c r="J314" i="4"/>
  <c r="C313" i="7"/>
  <c r="C314" i="7"/>
  <c r="C315" i="7"/>
  <c r="C309" i="7"/>
  <c r="C310" i="7"/>
  <c r="C311" i="7"/>
  <c r="C312" i="7"/>
  <c r="AP312" i="6"/>
  <c r="AP313" i="6"/>
  <c r="AP314" i="6"/>
  <c r="AP315" i="6"/>
  <c r="AP309" i="6"/>
  <c r="AP311" i="6"/>
  <c r="AP310" i="6"/>
  <c r="AV309" i="7"/>
  <c r="AV310" i="7"/>
  <c r="AV311" i="7"/>
  <c r="AV312" i="7"/>
  <c r="AV313" i="7"/>
  <c r="AV314" i="7"/>
  <c r="AV315" i="7"/>
  <c r="AZ315" i="6"/>
  <c r="AZ309" i="6"/>
  <c r="AZ310" i="6"/>
  <c r="AZ311" i="6"/>
  <c r="AZ312" i="6"/>
  <c r="AZ313" i="6"/>
  <c r="AZ314" i="6"/>
  <c r="U315" i="6"/>
  <c r="U309" i="6"/>
  <c r="U311" i="6"/>
  <c r="U312" i="6"/>
  <c r="U313" i="6"/>
  <c r="U310" i="6"/>
  <c r="U314" i="6"/>
  <c r="BI309" i="6"/>
  <c r="BI310" i="6"/>
  <c r="BI311" i="6"/>
  <c r="BI312" i="6"/>
  <c r="BI313" i="6"/>
  <c r="BI314" i="6"/>
  <c r="BI315" i="6"/>
  <c r="D310" i="6"/>
  <c r="D311" i="6"/>
  <c r="D312" i="6"/>
  <c r="D313" i="6"/>
  <c r="D314" i="6"/>
  <c r="D309" i="6"/>
  <c r="D315" i="6"/>
  <c r="AP309" i="8"/>
  <c r="AP310" i="8"/>
  <c r="AP311" i="8"/>
  <c r="AP312" i="8"/>
  <c r="AP313" i="8"/>
  <c r="AP314" i="8"/>
  <c r="AP315" i="8"/>
  <c r="J310" i="6"/>
  <c r="BA309" i="7"/>
  <c r="BA310" i="7"/>
  <c r="BA311" i="7"/>
  <c r="BA312" i="7"/>
  <c r="BA313" i="7"/>
  <c r="BA314" i="7"/>
  <c r="BA315" i="7"/>
  <c r="BE313" i="4"/>
  <c r="BE314" i="4"/>
  <c r="BE315" i="4"/>
  <c r="BE309" i="4"/>
  <c r="BE311" i="4"/>
  <c r="BE312" i="4"/>
  <c r="BE310" i="4"/>
  <c r="J309" i="8"/>
  <c r="J310" i="8"/>
  <c r="J311" i="8"/>
  <c r="J312" i="8"/>
  <c r="J313" i="8"/>
  <c r="J314" i="8"/>
  <c r="J315" i="8"/>
  <c r="BI314" i="4"/>
  <c r="BI315" i="4"/>
  <c r="BI310" i="4"/>
  <c r="BI311" i="4"/>
  <c r="BI312" i="4"/>
  <c r="BI309" i="4"/>
  <c r="BI313" i="4"/>
  <c r="D309" i="4"/>
  <c r="D310" i="4"/>
  <c r="D311" i="4"/>
  <c r="D313" i="4"/>
  <c r="D314" i="4"/>
  <c r="D312" i="4"/>
  <c r="D315" i="4"/>
  <c r="J311" i="6"/>
  <c r="BF310" i="7"/>
  <c r="BF311" i="7"/>
  <c r="BF312" i="7"/>
  <c r="BF313" i="7"/>
  <c r="BF314" i="7"/>
  <c r="BF315" i="7"/>
  <c r="BF309" i="7"/>
  <c r="BE309" i="6"/>
  <c r="BE310" i="6"/>
  <c r="BE311" i="6"/>
  <c r="BE312" i="6"/>
  <c r="BE313" i="6"/>
  <c r="BE314" i="6"/>
  <c r="BE315" i="6"/>
  <c r="I309" i="8"/>
  <c r="I310" i="8"/>
  <c r="I311" i="8"/>
  <c r="I312" i="8"/>
  <c r="I313" i="8"/>
  <c r="I314" i="8"/>
  <c r="I315" i="8"/>
  <c r="AK309" i="8"/>
  <c r="AK310" i="8"/>
  <c r="AK311" i="8"/>
  <c r="AK312" i="8"/>
  <c r="AK313" i="8"/>
  <c r="AK314" i="8"/>
  <c r="AK315" i="8"/>
  <c r="AK314" i="7"/>
  <c r="AK315" i="7"/>
  <c r="AK309" i="7"/>
  <c r="AK310" i="7"/>
  <c r="AK311" i="7"/>
  <c r="AK312" i="7"/>
  <c r="AK313" i="7"/>
  <c r="K309" i="7"/>
  <c r="K310" i="7"/>
  <c r="K311" i="7"/>
  <c r="K312" i="7"/>
  <c r="K313" i="7"/>
  <c r="K314" i="7"/>
  <c r="K315" i="7"/>
  <c r="C309" i="6"/>
  <c r="C310" i="6"/>
  <c r="C311" i="6"/>
  <c r="C313" i="6"/>
  <c r="C315" i="6"/>
  <c r="C312" i="6"/>
  <c r="C314" i="6"/>
  <c r="BK308" i="7"/>
  <c r="BK312" i="7"/>
  <c r="BK313" i="7"/>
  <c r="BK314" i="7"/>
  <c r="BK315" i="7"/>
  <c r="BK309" i="7"/>
  <c r="BK310" i="7"/>
  <c r="BK311" i="7"/>
  <c r="BJ315" i="4"/>
  <c r="BJ309" i="4"/>
  <c r="BJ311" i="4"/>
  <c r="BJ312" i="4"/>
  <c r="BJ314" i="4"/>
  <c r="BJ310" i="4"/>
  <c r="BJ313" i="4"/>
  <c r="BH311" i="7"/>
  <c r="BH312" i="7"/>
  <c r="BH313" i="7"/>
  <c r="BH314" i="7"/>
  <c r="BH315" i="7"/>
  <c r="BH309" i="7"/>
  <c r="BH310" i="7"/>
  <c r="AY315" i="6"/>
  <c r="AY309" i="6"/>
  <c r="AY311" i="6"/>
  <c r="AY312" i="6"/>
  <c r="AY314" i="6"/>
  <c r="AY313" i="6"/>
  <c r="AY310" i="6"/>
  <c r="I311" i="6"/>
  <c r="I312" i="6"/>
  <c r="I313" i="6"/>
  <c r="I314" i="6"/>
  <c r="I315" i="6"/>
  <c r="I309" i="6"/>
  <c r="I310" i="6"/>
  <c r="C311" i="4"/>
  <c r="C314" i="4"/>
  <c r="C315" i="4"/>
  <c r="C309" i="4"/>
  <c r="C312" i="4"/>
  <c r="C313" i="4"/>
  <c r="C310" i="4"/>
  <c r="G309" i="4"/>
  <c r="G310" i="4"/>
  <c r="G311" i="4"/>
  <c r="G312" i="4"/>
  <c r="G314" i="4"/>
  <c r="G315" i="4"/>
  <c r="G313" i="4"/>
  <c r="J315" i="6"/>
  <c r="P314" i="6"/>
  <c r="P315" i="6"/>
  <c r="P310" i="6"/>
  <c r="P311" i="6"/>
  <c r="P313" i="6"/>
  <c r="P309" i="6"/>
  <c r="P312" i="6"/>
  <c r="L309" i="8"/>
  <c r="L310" i="8"/>
  <c r="L311" i="8"/>
  <c r="L312" i="8"/>
  <c r="L313" i="8"/>
  <c r="L314" i="8"/>
  <c r="L315" i="8"/>
  <c r="E309" i="4"/>
  <c r="E310" i="4"/>
  <c r="E311" i="4"/>
  <c r="E312" i="4"/>
  <c r="E313" i="4"/>
  <c r="E314" i="4"/>
  <c r="E315" i="4"/>
  <c r="AO315" i="7"/>
  <c r="AO309" i="7"/>
  <c r="AO310" i="7"/>
  <c r="AO311" i="7"/>
  <c r="AO312" i="7"/>
  <c r="AO313" i="7"/>
  <c r="AO314" i="7"/>
  <c r="N310" i="8"/>
  <c r="N311" i="8"/>
  <c r="N312" i="8"/>
  <c r="N313" i="8"/>
  <c r="N314" i="8"/>
  <c r="N315" i="8"/>
  <c r="N309" i="8"/>
  <c r="AN309" i="8"/>
  <c r="AN310" i="8"/>
  <c r="AN311" i="8"/>
  <c r="AN312" i="8"/>
  <c r="AN313" i="8"/>
  <c r="AN314" i="8"/>
  <c r="AN315" i="8"/>
  <c r="J313" i="6"/>
  <c r="BJ309" i="6"/>
  <c r="BJ310" i="6"/>
  <c r="BJ311" i="6"/>
  <c r="BJ312" i="6"/>
  <c r="BJ314" i="6"/>
  <c r="BJ315" i="6"/>
  <c r="BJ313" i="6"/>
  <c r="AY311" i="4"/>
  <c r="AY312" i="4"/>
  <c r="AY313" i="4"/>
  <c r="AY314" i="4"/>
  <c r="AY315" i="4"/>
  <c r="AY309" i="4"/>
  <c r="AY310" i="4"/>
  <c r="AM313" i="8"/>
  <c r="AM310" i="8"/>
  <c r="AM314" i="8"/>
  <c r="AM309" i="8"/>
  <c r="AM315" i="8"/>
  <c r="AM311" i="8"/>
  <c r="AM312" i="8"/>
  <c r="AX309" i="7"/>
  <c r="AX310" i="7"/>
  <c r="AX311" i="7"/>
  <c r="AX312" i="7"/>
  <c r="AX313" i="7"/>
  <c r="AX314" i="7"/>
  <c r="AX315" i="7"/>
  <c r="BA312" i="4"/>
  <c r="BA313" i="4"/>
  <c r="BA314" i="4"/>
  <c r="BA315" i="4"/>
  <c r="BA309" i="4"/>
  <c r="BA311" i="4"/>
  <c r="BA310" i="4"/>
  <c r="AS313" i="6"/>
  <c r="AS314" i="6"/>
  <c r="AS315" i="6"/>
  <c r="AS309" i="6"/>
  <c r="AS310" i="6"/>
  <c r="AS312" i="6"/>
  <c r="AS311" i="6"/>
  <c r="U312" i="4"/>
  <c r="U313" i="4"/>
  <c r="U314" i="4"/>
  <c r="U315" i="4"/>
  <c r="U309" i="4"/>
  <c r="U311" i="4"/>
  <c r="U310" i="4"/>
  <c r="G311" i="6"/>
  <c r="G312" i="6"/>
  <c r="G313" i="6"/>
  <c r="G314" i="6"/>
  <c r="G315" i="6"/>
  <c r="G310" i="6"/>
  <c r="G309" i="6"/>
  <c r="BA315" i="6"/>
  <c r="BA309" i="6"/>
  <c r="BA311" i="6"/>
  <c r="BA312" i="6"/>
  <c r="BA313" i="6"/>
  <c r="BA314" i="6"/>
  <c r="BA310" i="6"/>
  <c r="F314" i="7"/>
  <c r="F315" i="7"/>
  <c r="F309" i="7"/>
  <c r="F310" i="7"/>
  <c r="F311" i="7"/>
  <c r="F312" i="7"/>
  <c r="F313" i="7"/>
  <c r="AI309" i="8"/>
  <c r="AI310" i="8"/>
  <c r="AI311" i="8"/>
  <c r="AI312" i="8"/>
  <c r="AI313" i="8"/>
  <c r="AI314" i="8"/>
  <c r="AI315" i="8"/>
  <c r="K312" i="6"/>
  <c r="K313" i="6"/>
  <c r="K314" i="6"/>
  <c r="K315" i="6"/>
  <c r="K309" i="6"/>
  <c r="K310" i="6"/>
  <c r="K311" i="6"/>
  <c r="H309" i="8"/>
  <c r="H310" i="8"/>
  <c r="H311" i="8"/>
  <c r="H312" i="8"/>
  <c r="H313" i="8"/>
  <c r="H314" i="8"/>
  <c r="H315" i="8"/>
  <c r="BF309" i="6"/>
  <c r="BF310" i="6"/>
  <c r="BF311" i="6"/>
  <c r="BF312" i="6"/>
  <c r="BF313" i="6"/>
  <c r="BF314" i="6"/>
  <c r="BF315" i="6"/>
  <c r="BB309" i="7"/>
  <c r="BB310" i="7"/>
  <c r="BB311" i="7"/>
  <c r="BB312" i="7"/>
  <c r="BB313" i="7"/>
  <c r="BB314" i="7"/>
  <c r="BB315" i="7"/>
  <c r="BH314" i="8"/>
  <c r="BH315" i="8"/>
  <c r="BH309" i="8"/>
  <c r="BH310" i="8"/>
  <c r="BH311" i="8"/>
  <c r="BH312" i="8"/>
  <c r="BH313" i="8"/>
  <c r="AH309" i="8"/>
  <c r="AH310" i="8"/>
  <c r="AH311" i="8"/>
  <c r="AH312" i="8"/>
  <c r="AH313" i="8"/>
  <c r="AH314" i="8"/>
  <c r="AH315" i="8"/>
  <c r="H311" i="6"/>
  <c r="H312" i="6"/>
  <c r="H313" i="6"/>
  <c r="H314" i="6"/>
  <c r="H315" i="6"/>
  <c r="H309" i="6"/>
  <c r="H310" i="6"/>
  <c r="AN315" i="7"/>
  <c r="AN309" i="7"/>
  <c r="AN310" i="7"/>
  <c r="AN311" i="7"/>
  <c r="AN312" i="7"/>
  <c r="AN313" i="7"/>
  <c r="AN314" i="7"/>
  <c r="AL309" i="8"/>
  <c r="AL310" i="8"/>
  <c r="AL311" i="8"/>
  <c r="AL312" i="8"/>
  <c r="AL313" i="8"/>
  <c r="AL314" i="8"/>
  <c r="AL315" i="8"/>
  <c r="E313" i="7"/>
  <c r="I309" i="4"/>
  <c r="I310" i="4"/>
  <c r="I311" i="4"/>
  <c r="I312" i="4"/>
  <c r="I314" i="4"/>
  <c r="I315" i="4"/>
  <c r="I313" i="4"/>
  <c r="BF313" i="4"/>
  <c r="BF314" i="4"/>
  <c r="BF315" i="4"/>
  <c r="BF309" i="4"/>
  <c r="BF310" i="4"/>
  <c r="BF311" i="4"/>
  <c r="BF312" i="4"/>
  <c r="AW309" i="7"/>
  <c r="AW310" i="7"/>
  <c r="AW311" i="7"/>
  <c r="AW312" i="7"/>
  <c r="AW313" i="7"/>
  <c r="AW314" i="7"/>
  <c r="AW315" i="7"/>
  <c r="BK308" i="4"/>
  <c r="BK315" i="4"/>
  <c r="BK309" i="4"/>
  <c r="BK310" i="4"/>
  <c r="BK311" i="4"/>
  <c r="BK312" i="4"/>
  <c r="BK313" i="4"/>
  <c r="BK314" i="4"/>
  <c r="BG310" i="7"/>
  <c r="BG311" i="7"/>
  <c r="BG312" i="7"/>
  <c r="BG313" i="7"/>
  <c r="BG314" i="7"/>
  <c r="BG315" i="7"/>
  <c r="BG309" i="7"/>
  <c r="L309" i="7"/>
  <c r="L310" i="7"/>
  <c r="L311" i="7"/>
  <c r="L312" i="7"/>
  <c r="L313" i="7"/>
  <c r="L314" i="7"/>
  <c r="L315" i="7"/>
  <c r="AG308" i="8"/>
  <c r="AG309" i="8"/>
  <c r="AG310" i="8"/>
  <c r="AG311" i="8"/>
  <c r="AG312" i="8"/>
  <c r="AG313" i="8"/>
  <c r="AG314" i="8"/>
  <c r="AG315" i="8"/>
  <c r="H309" i="4"/>
  <c r="H310" i="4"/>
  <c r="H311" i="4"/>
  <c r="H312" i="4"/>
  <c r="H313" i="4"/>
  <c r="H314" i="4"/>
  <c r="H315" i="4"/>
  <c r="AM314" i="7"/>
  <c r="AM315" i="7"/>
  <c r="AM309" i="7"/>
  <c r="AM310" i="7"/>
  <c r="AM311" i="7"/>
  <c r="AM312" i="7"/>
  <c r="AM313" i="7"/>
  <c r="E312" i="7"/>
  <c r="AV314" i="6"/>
  <c r="AV315" i="6"/>
  <c r="AV310" i="6"/>
  <c r="AV311" i="6"/>
  <c r="AV313" i="6"/>
  <c r="AV309" i="6"/>
  <c r="AV312" i="6"/>
  <c r="AS309" i="4"/>
  <c r="AS310" i="4"/>
  <c r="AS311" i="4"/>
  <c r="AS312" i="4"/>
  <c r="AS313" i="4"/>
  <c r="AS314" i="4"/>
  <c r="AS315" i="4"/>
  <c r="BK308" i="6"/>
  <c r="BK309" i="6"/>
  <c r="BK310" i="6"/>
  <c r="BK311" i="6"/>
  <c r="BK312" i="6"/>
  <c r="BK313" i="6"/>
  <c r="BK314" i="6"/>
  <c r="BK315" i="6"/>
  <c r="AR309" i="7"/>
  <c r="AR310" i="7"/>
  <c r="AR311" i="7"/>
  <c r="AR312" i="7"/>
  <c r="AR313" i="7"/>
  <c r="AR314" i="7"/>
  <c r="AR315" i="7"/>
  <c r="L312" i="6"/>
  <c r="L313" i="6"/>
  <c r="L314" i="6"/>
  <c r="L315" i="6"/>
  <c r="L309" i="6"/>
  <c r="L310" i="6"/>
  <c r="L311" i="6"/>
  <c r="AQ308" i="7"/>
  <c r="AQ309" i="7"/>
  <c r="AQ310" i="7"/>
  <c r="AQ311" i="7"/>
  <c r="AQ312" i="7"/>
  <c r="AQ313" i="7"/>
  <c r="AQ314" i="7"/>
  <c r="AQ315" i="7"/>
  <c r="F309" i="8"/>
  <c r="F310" i="8"/>
  <c r="F311" i="8"/>
  <c r="F312" i="8"/>
  <c r="F313" i="8"/>
  <c r="F314" i="8"/>
  <c r="F315" i="8"/>
  <c r="E311" i="7"/>
  <c r="AV310" i="4"/>
  <c r="AV311" i="4"/>
  <c r="AV312" i="4"/>
  <c r="AV313" i="4"/>
  <c r="AV314" i="4"/>
  <c r="AV315" i="4"/>
  <c r="AV309" i="4"/>
  <c r="BC309" i="7"/>
  <c r="BC310" i="7"/>
  <c r="BC311" i="7"/>
  <c r="BC312" i="7"/>
  <c r="BC313" i="7"/>
  <c r="BC314" i="7"/>
  <c r="BC315" i="7"/>
  <c r="N309" i="7"/>
  <c r="N310" i="7"/>
  <c r="N311" i="7"/>
  <c r="N312" i="7"/>
  <c r="N313" i="7"/>
  <c r="N314" i="7"/>
  <c r="N315" i="7"/>
  <c r="H315" i="7"/>
  <c r="H309" i="7"/>
  <c r="H310" i="7"/>
  <c r="H311" i="7"/>
  <c r="H312" i="7"/>
  <c r="H313" i="7"/>
  <c r="H314" i="7"/>
  <c r="E310" i="7"/>
  <c r="AU310" i="8"/>
  <c r="AU311" i="8"/>
  <c r="AU312" i="8"/>
  <c r="AU313" i="8"/>
  <c r="AU314" i="8"/>
  <c r="AU315" i="8"/>
  <c r="AU309" i="8"/>
  <c r="AR309" i="4"/>
  <c r="AR310" i="4"/>
  <c r="AR311" i="4"/>
  <c r="AR312" i="4"/>
  <c r="AR313" i="4"/>
  <c r="AR315" i="4"/>
  <c r="AR314" i="4"/>
  <c r="P310" i="4"/>
  <c r="P311" i="4"/>
  <c r="P312" i="4"/>
  <c r="P313" i="4"/>
  <c r="P314" i="4"/>
  <c r="P315" i="4"/>
  <c r="P309" i="4"/>
  <c r="M309" i="8"/>
  <c r="M310" i="8"/>
  <c r="M311" i="8"/>
  <c r="M312" i="8"/>
  <c r="M313" i="8"/>
  <c r="M314" i="8"/>
  <c r="M315" i="8"/>
  <c r="F308" i="6"/>
  <c r="F310" i="6"/>
  <c r="F311" i="6"/>
  <c r="F312" i="6"/>
  <c r="F313" i="6"/>
  <c r="F314" i="6"/>
  <c r="F315" i="6"/>
  <c r="F309" i="6"/>
  <c r="G309" i="8"/>
  <c r="G310" i="8"/>
  <c r="G311" i="8"/>
  <c r="G312" i="8"/>
  <c r="G313" i="8"/>
  <c r="G314" i="8"/>
  <c r="G315" i="8"/>
  <c r="E309" i="7"/>
  <c r="E315" i="8"/>
  <c r="AZ312" i="8"/>
  <c r="AZ313" i="8"/>
  <c r="AZ314" i="8"/>
  <c r="AZ315" i="8"/>
  <c r="AZ309" i="8"/>
  <c r="AZ310" i="8"/>
  <c r="AZ311" i="8"/>
  <c r="AR312" i="6"/>
  <c r="AR313" i="6"/>
  <c r="AR314" i="6"/>
  <c r="AR315" i="6"/>
  <c r="AR309" i="6"/>
  <c r="AR310" i="6"/>
  <c r="AR311" i="6"/>
  <c r="BC313" i="8"/>
  <c r="BC314" i="8"/>
  <c r="BC315" i="8"/>
  <c r="BC309" i="8"/>
  <c r="BC310" i="8"/>
  <c r="BC311" i="8"/>
  <c r="BC312" i="8"/>
  <c r="AO309" i="8"/>
  <c r="AO310" i="8"/>
  <c r="AO311" i="8"/>
  <c r="AO312" i="8"/>
  <c r="AO313" i="8"/>
  <c r="AO314" i="8"/>
  <c r="AO315" i="8"/>
  <c r="E314" i="8"/>
  <c r="BE313" i="8"/>
  <c r="BE314" i="8"/>
  <c r="BE315" i="8"/>
  <c r="BE309" i="8"/>
  <c r="BE310" i="8"/>
  <c r="BE311" i="8"/>
  <c r="BE312" i="8"/>
  <c r="AW310" i="4"/>
  <c r="AW311" i="4"/>
  <c r="AW312" i="4"/>
  <c r="AW313" i="4"/>
  <c r="AW314" i="4"/>
  <c r="AW315" i="4"/>
  <c r="AW309" i="4"/>
  <c r="AI313" i="7"/>
  <c r="AI314" i="7"/>
  <c r="AI315" i="7"/>
  <c r="AI309" i="7"/>
  <c r="AI310" i="7"/>
  <c r="AI311" i="7"/>
  <c r="AI312" i="7"/>
  <c r="N309" i="4"/>
  <c r="N310" i="4"/>
  <c r="N311" i="4"/>
  <c r="N312" i="4"/>
  <c r="N313" i="4"/>
  <c r="N314" i="4"/>
  <c r="N315" i="4"/>
  <c r="AN311" i="6"/>
  <c r="AN312" i="6"/>
  <c r="AN313" i="6"/>
  <c r="AN314" i="6"/>
  <c r="AN315" i="6"/>
  <c r="AN309" i="6"/>
  <c r="AN310" i="6"/>
  <c r="E313" i="8"/>
  <c r="BJ315" i="8"/>
  <c r="BJ309" i="8"/>
  <c r="BJ310" i="8"/>
  <c r="BJ311" i="8"/>
  <c r="BJ312" i="8"/>
  <c r="BJ313" i="8"/>
  <c r="BJ314" i="8"/>
  <c r="AW314" i="6"/>
  <c r="AW315" i="6"/>
  <c r="AW309" i="6"/>
  <c r="AW310" i="6"/>
  <c r="AW311" i="6"/>
  <c r="AW312" i="6"/>
  <c r="AW313" i="6"/>
  <c r="BD309" i="6"/>
  <c r="BD310" i="6"/>
  <c r="BD312" i="6"/>
  <c r="BD313" i="6"/>
  <c r="BD314" i="6"/>
  <c r="BD315" i="6"/>
  <c r="BD311" i="6"/>
  <c r="AJ313" i="7"/>
  <c r="AJ314" i="7"/>
  <c r="AJ315" i="7"/>
  <c r="AJ309" i="7"/>
  <c r="AJ310" i="7"/>
  <c r="AJ311" i="7"/>
  <c r="AJ312" i="7"/>
  <c r="N313" i="6"/>
  <c r="N314" i="6"/>
  <c r="N315" i="6"/>
  <c r="N309" i="6"/>
  <c r="N310" i="6"/>
  <c r="N311" i="6"/>
  <c r="N312" i="6"/>
  <c r="G314" i="7"/>
  <c r="G315" i="7"/>
  <c r="G309" i="7"/>
  <c r="G310" i="7"/>
  <c r="G311" i="7"/>
  <c r="G312" i="7"/>
  <c r="G313" i="7"/>
  <c r="AN309" i="4"/>
  <c r="AN310" i="4"/>
  <c r="AN311" i="4"/>
  <c r="AN312" i="4"/>
  <c r="AN313" i="4"/>
  <c r="AN314" i="4"/>
  <c r="AN315" i="4"/>
  <c r="E311" i="8"/>
  <c r="BD313" i="4"/>
  <c r="BD314" i="4"/>
  <c r="BD315" i="4"/>
  <c r="BD309" i="4"/>
  <c r="BD310" i="4"/>
  <c r="BD312" i="4"/>
  <c r="BD311" i="4"/>
  <c r="AM314" i="4"/>
  <c r="AM313" i="4"/>
  <c r="AM312" i="4"/>
  <c r="AM309" i="4"/>
  <c r="AM311" i="4"/>
  <c r="AM315" i="4"/>
  <c r="AM310" i="4"/>
  <c r="E312" i="8"/>
  <c r="AZ309" i="7"/>
  <c r="AZ310" i="7"/>
  <c r="AZ311" i="7"/>
  <c r="AZ312" i="7"/>
  <c r="AZ313" i="7"/>
  <c r="AZ314" i="7"/>
  <c r="AZ315" i="7"/>
  <c r="BB309" i="6"/>
  <c r="BB310" i="6"/>
  <c r="BB312" i="6"/>
  <c r="BB313" i="6"/>
  <c r="BB315" i="6"/>
  <c r="BB314" i="6"/>
  <c r="BB311" i="6"/>
  <c r="BC309" i="6"/>
  <c r="BC310" i="6"/>
  <c r="BC311" i="6"/>
  <c r="BC312" i="6"/>
  <c r="BC313" i="6"/>
  <c r="BC314" i="6"/>
  <c r="BC315" i="6"/>
  <c r="K309" i="4"/>
  <c r="K310" i="4"/>
  <c r="K311" i="4"/>
  <c r="K312" i="4"/>
  <c r="K313" i="4"/>
  <c r="K314" i="4"/>
  <c r="K315" i="4"/>
  <c r="AM313" i="6"/>
  <c r="AM314" i="6"/>
  <c r="AM315" i="6"/>
  <c r="AM310" i="6"/>
  <c r="AM309" i="6"/>
  <c r="AM311" i="6"/>
  <c r="AM312" i="6"/>
  <c r="E310" i="8"/>
  <c r="BE310" i="7"/>
  <c r="BE311" i="7"/>
  <c r="BE312" i="7"/>
  <c r="BE313" i="7"/>
  <c r="BE314" i="7"/>
  <c r="BE315" i="7"/>
  <c r="BE309" i="7"/>
  <c r="BG314" i="4"/>
  <c r="BG315" i="4"/>
  <c r="BG310" i="4"/>
  <c r="BG311" i="4"/>
  <c r="BG313" i="4"/>
  <c r="BG312" i="4"/>
  <c r="BG309" i="4"/>
  <c r="AS309" i="7"/>
  <c r="AS310" i="7"/>
  <c r="AS311" i="7"/>
  <c r="AS312" i="7"/>
  <c r="AS313" i="7"/>
  <c r="AS314" i="7"/>
  <c r="AS315" i="7"/>
  <c r="AQ308" i="8"/>
  <c r="AQ309" i="8"/>
  <c r="AQ310" i="8"/>
  <c r="AQ311" i="8"/>
  <c r="AQ312" i="8"/>
  <c r="AQ314" i="8"/>
  <c r="AQ313" i="8"/>
  <c r="AQ315" i="8"/>
  <c r="AL310" i="6"/>
  <c r="AL311" i="6"/>
  <c r="AL312" i="6"/>
  <c r="AL313" i="6"/>
  <c r="AL314" i="6"/>
  <c r="AL315" i="6"/>
  <c r="AL309" i="6"/>
  <c r="E309" i="8"/>
  <c r="BJ311" i="7"/>
  <c r="BJ312" i="7"/>
  <c r="BJ313" i="7"/>
  <c r="BJ314" i="7"/>
  <c r="BJ315" i="7"/>
  <c r="BJ309" i="7"/>
  <c r="BJ310" i="7"/>
  <c r="BG309" i="6"/>
  <c r="BG310" i="6"/>
  <c r="BG311" i="6"/>
  <c r="BG313" i="6"/>
  <c r="BG314" i="6"/>
  <c r="BG315" i="6"/>
  <c r="BG312" i="6"/>
  <c r="AX311" i="8"/>
  <c r="AX312" i="8"/>
  <c r="AX313" i="8"/>
  <c r="AX314" i="8"/>
  <c r="AX315" i="8"/>
  <c r="AX309" i="8"/>
  <c r="AX310" i="8"/>
  <c r="J315" i="7"/>
  <c r="J309" i="7"/>
  <c r="J310" i="7"/>
  <c r="J311" i="7"/>
  <c r="J312" i="7"/>
  <c r="J313" i="7"/>
  <c r="J314" i="7"/>
  <c r="AL309" i="4"/>
  <c r="AL310" i="4"/>
  <c r="AL311" i="4"/>
  <c r="AL313" i="4"/>
  <c r="AL314" i="4"/>
  <c r="AL315" i="4"/>
  <c r="AL312" i="4"/>
  <c r="AU309" i="7"/>
  <c r="AU310" i="7"/>
  <c r="AU311" i="7"/>
  <c r="AU312" i="7"/>
  <c r="AU313" i="7"/>
  <c r="AU314" i="7"/>
  <c r="AU315" i="7"/>
  <c r="I315" i="7"/>
  <c r="I309" i="7"/>
  <c r="I310" i="7"/>
  <c r="I311" i="7"/>
  <c r="I312" i="7"/>
  <c r="I313" i="7"/>
  <c r="I314" i="7"/>
  <c r="BD316" i="7"/>
  <c r="BD309" i="7"/>
  <c r="BD310" i="7"/>
  <c r="BD311" i="7"/>
  <c r="BD312" i="7"/>
  <c r="BD313" i="7"/>
  <c r="BD314" i="7"/>
  <c r="BD315" i="7"/>
  <c r="D309" i="8"/>
  <c r="D310" i="8"/>
  <c r="D311" i="8"/>
  <c r="D312" i="8"/>
  <c r="D313" i="8"/>
  <c r="D314" i="8"/>
  <c r="D315" i="8"/>
  <c r="AQ309" i="4"/>
  <c r="AQ310" i="4"/>
  <c r="AQ311" i="4"/>
  <c r="AQ312" i="4"/>
  <c r="AQ313" i="4"/>
  <c r="AQ314" i="4"/>
  <c r="AQ315" i="4"/>
  <c r="AG300" i="6"/>
  <c r="AG305" i="6" s="1"/>
  <c r="BA308" i="7"/>
  <c r="BE308" i="6"/>
  <c r="P308" i="4"/>
  <c r="R308" i="4"/>
  <c r="BA308" i="6"/>
  <c r="BA308" i="4"/>
  <c r="G308" i="6"/>
  <c r="P316" i="4"/>
  <c r="P306" i="4"/>
  <c r="BF308" i="8"/>
  <c r="M308" i="8"/>
  <c r="AV308" i="7"/>
  <c r="AG300" i="4"/>
  <c r="AG305" i="4" s="1"/>
  <c r="BA308" i="8"/>
  <c r="J308" i="8"/>
  <c r="G308" i="8"/>
  <c r="AK308" i="8"/>
  <c r="G308" i="7"/>
  <c r="AV308" i="8"/>
  <c r="BF308" i="6"/>
  <c r="AU308" i="6"/>
  <c r="BJ308" i="6"/>
  <c r="AV308" i="4"/>
  <c r="AV308" i="6"/>
  <c r="BF308" i="4"/>
  <c r="AK308" i="7"/>
  <c r="E306" i="8"/>
  <c r="E308" i="8"/>
  <c r="BG248" i="8"/>
  <c r="BG254" i="8" s="1"/>
  <c r="BF249" i="8"/>
  <c r="BF250" i="8" s="1"/>
  <c r="AJ306" i="7"/>
  <c r="F316" i="8"/>
  <c r="F308" i="8"/>
  <c r="F306" i="8"/>
  <c r="AI306" i="8"/>
  <c r="AP308" i="6"/>
  <c r="AQ308" i="4"/>
  <c r="AI316" i="7"/>
  <c r="BB308" i="7"/>
  <c r="E316" i="7"/>
  <c r="BJ308" i="8"/>
  <c r="AI316" i="8"/>
  <c r="AI308" i="8"/>
  <c r="AW308" i="8"/>
  <c r="M308" i="7"/>
  <c r="BD308" i="6"/>
  <c r="AP308" i="7"/>
  <c r="BF308" i="7"/>
  <c r="AZ308" i="6"/>
  <c r="E306" i="7"/>
  <c r="AQ308" i="6"/>
  <c r="E308" i="7"/>
  <c r="BD308" i="7"/>
  <c r="BD306" i="7"/>
  <c r="N316" i="7"/>
  <c r="N308" i="7"/>
  <c r="N306" i="7"/>
  <c r="KX4" i="1" s="1" a="1"/>
  <c r="KX4" i="1" s="1"/>
  <c r="H308" i="7"/>
  <c r="H316" i="7"/>
  <c r="H306" i="7"/>
  <c r="KT4" i="1" s="1" a="1"/>
  <c r="KT4" i="1" s="1"/>
  <c r="H316" i="4"/>
  <c r="H308" i="4"/>
  <c r="H306" i="4"/>
  <c r="N306" i="4"/>
  <c r="N316" i="4"/>
  <c r="N308" i="4"/>
  <c r="H316" i="6"/>
  <c r="H308" i="6"/>
  <c r="H306" i="6"/>
  <c r="LR4" i="1" s="1" a="1"/>
  <c r="LR4" i="1" s="1"/>
  <c r="N316" i="6"/>
  <c r="N308" i="6"/>
  <c r="N306" i="6"/>
  <c r="LV4" i="1" s="1" a="1"/>
  <c r="LV4" i="1" s="1"/>
  <c r="AY308" i="6"/>
  <c r="AY306" i="6"/>
  <c r="AL316" i="8"/>
  <c r="AL308" i="8"/>
  <c r="AL306" i="8"/>
  <c r="KP4" i="1" s="1" a="1"/>
  <c r="KP4" i="1" s="1"/>
  <c r="AT308" i="4"/>
  <c r="AT306" i="4"/>
  <c r="AY316" i="4"/>
  <c r="AY308" i="4"/>
  <c r="AY306" i="4"/>
  <c r="AT308" i="6"/>
  <c r="WH4" i="1" s="1"/>
  <c r="AT316" i="6"/>
  <c r="WI4" i="1" s="1"/>
  <c r="AC300" i="4"/>
  <c r="AB304" i="4"/>
  <c r="AB305" i="4"/>
  <c r="AA304" i="6"/>
  <c r="AA307" i="6" s="1"/>
  <c r="AL308" i="7"/>
  <c r="AL316" i="7"/>
  <c r="AL306" i="7"/>
  <c r="LN4" i="1" s="1" a="1"/>
  <c r="LN4" i="1" s="1"/>
  <c r="AO316" i="7"/>
  <c r="AO306" i="7"/>
  <c r="Q304" i="6"/>
  <c r="Q307" i="6" s="1"/>
  <c r="W300" i="6"/>
  <c r="W305" i="6" s="1"/>
  <c r="V304" i="6"/>
  <c r="V307" i="6" s="1"/>
  <c r="M304" i="6"/>
  <c r="M307" i="6" s="1"/>
  <c r="AM308" i="8"/>
  <c r="AC300" i="6"/>
  <c r="AC305" i="6" s="1"/>
  <c r="AB304" i="6"/>
  <c r="AM308" i="6"/>
  <c r="H308" i="8"/>
  <c r="H316" i="8"/>
  <c r="H306" i="8"/>
  <c r="JV4" i="1" s="1" a="1"/>
  <c r="JV4" i="1" s="1"/>
  <c r="W300" i="4"/>
  <c r="V304" i="4"/>
  <c r="V305" i="4"/>
  <c r="Q305" i="4"/>
  <c r="Q304" i="4"/>
  <c r="BI316" i="6"/>
  <c r="BI308" i="6"/>
  <c r="BI306" i="6"/>
  <c r="R304" i="6"/>
  <c r="R307" i="6" s="1"/>
  <c r="BD316" i="6"/>
  <c r="BD306" i="6"/>
  <c r="BI316" i="4"/>
  <c r="BI308" i="4"/>
  <c r="BI306" i="4"/>
  <c r="BD308" i="4"/>
  <c r="BD316" i="4"/>
  <c r="BD306" i="4"/>
  <c r="AT306" i="6"/>
  <c r="N316" i="8"/>
  <c r="N308" i="8"/>
  <c r="N306" i="8"/>
  <c r="JZ4" i="1" s="1" a="1"/>
  <c r="JZ4" i="1" s="1"/>
  <c r="AY316" i="6"/>
  <c r="AT316" i="4"/>
  <c r="AO308" i="7"/>
  <c r="AA304" i="4"/>
  <c r="AA305" i="4"/>
  <c r="AO316" i="6"/>
  <c r="AO308" i="6"/>
  <c r="AO306" i="6"/>
  <c r="M305" i="4"/>
  <c r="M304" i="4"/>
  <c r="AO316" i="4"/>
  <c r="AO308" i="4"/>
  <c r="AL316" i="6"/>
  <c r="AL308" i="6"/>
  <c r="AL306" i="6"/>
  <c r="ML4" i="1" s="1" a="1"/>
  <c r="ML4" i="1" s="1"/>
  <c r="S304" i="4"/>
  <c r="S305" i="4"/>
  <c r="AO308" i="8"/>
  <c r="AO316" i="8"/>
  <c r="AO306" i="8"/>
  <c r="AL308" i="4"/>
  <c r="AL316" i="4"/>
  <c r="AL306" i="4"/>
  <c r="AO306" i="4"/>
  <c r="BE308" i="7"/>
  <c r="BB308" i="8"/>
  <c r="BB308" i="4"/>
  <c r="BG308" i="4"/>
  <c r="AR308" i="8"/>
  <c r="BG308" i="6"/>
  <c r="AU308" i="4"/>
  <c r="BE308" i="4"/>
  <c r="C308" i="7"/>
  <c r="AP308" i="4"/>
  <c r="C308" i="6"/>
  <c r="C308" i="4"/>
  <c r="AZ308" i="8"/>
  <c r="J308" i="7"/>
  <c r="G308" i="4"/>
  <c r="BJ308" i="7"/>
  <c r="BC316" i="4"/>
  <c r="BC308" i="4"/>
  <c r="BC306" i="4"/>
  <c r="BC316" i="6"/>
  <c r="BC308" i="6"/>
  <c r="BC306" i="6"/>
  <c r="E316" i="4"/>
  <c r="E308" i="4"/>
  <c r="E306" i="4"/>
  <c r="AX316" i="8"/>
  <c r="AX308" i="8"/>
  <c r="AX306" i="8"/>
  <c r="AS316" i="7"/>
  <c r="AS308" i="7"/>
  <c r="AS306" i="7"/>
  <c r="E316" i="6"/>
  <c r="E308" i="6"/>
  <c r="E306" i="6"/>
  <c r="K316" i="8"/>
  <c r="K308" i="8"/>
  <c r="K306" i="8"/>
  <c r="AX316" i="6"/>
  <c r="AX308" i="6"/>
  <c r="AX306" i="6"/>
  <c r="AX316" i="4"/>
  <c r="AX308" i="4"/>
  <c r="AX306" i="4"/>
  <c r="BH316" i="4"/>
  <c r="BH308" i="4"/>
  <c r="BH306" i="4"/>
  <c r="BH316" i="6"/>
  <c r="BH308" i="6"/>
  <c r="BH306" i="6"/>
  <c r="AS316" i="4"/>
  <c r="AS308" i="4"/>
  <c r="AS306" i="4"/>
  <c r="AS306" i="6"/>
  <c r="AS316" i="6"/>
  <c r="AS308" i="6"/>
  <c r="AN316" i="8"/>
  <c r="AN308" i="8"/>
  <c r="AN306" i="8"/>
  <c r="BH316" i="7"/>
  <c r="BH308" i="7"/>
  <c r="BH306" i="7"/>
  <c r="AN316" i="7"/>
  <c r="AN308" i="7"/>
  <c r="AN306" i="7"/>
  <c r="AN306" i="4"/>
  <c r="AN316" i="4"/>
  <c r="AN308" i="4"/>
  <c r="AX316" i="7"/>
  <c r="AX308" i="7"/>
  <c r="AX306" i="7"/>
  <c r="K316" i="4"/>
  <c r="K308" i="4"/>
  <c r="K306" i="4"/>
  <c r="AN316" i="6"/>
  <c r="AN308" i="6"/>
  <c r="AN306" i="6"/>
  <c r="K316" i="6"/>
  <c r="K308" i="6"/>
  <c r="K306" i="6"/>
  <c r="AI306" i="7"/>
  <c r="K316" i="7"/>
  <c r="K308" i="7"/>
  <c r="K306" i="7"/>
  <c r="AI308" i="7"/>
  <c r="AU308" i="7"/>
  <c r="AW308" i="4"/>
  <c r="AS316" i="8"/>
  <c r="AS308" i="8"/>
  <c r="AS306" i="8"/>
  <c r="BH316" i="8"/>
  <c r="BH308" i="8"/>
  <c r="BH306" i="8"/>
  <c r="BG308" i="8"/>
  <c r="BB308" i="6"/>
  <c r="BC316" i="8"/>
  <c r="BC308" i="8"/>
  <c r="BC306" i="8"/>
  <c r="BC316" i="7"/>
  <c r="BC308" i="7"/>
  <c r="BC306" i="7"/>
  <c r="L308" i="7"/>
  <c r="L308" i="8"/>
  <c r="U308" i="6"/>
  <c r="AJ308" i="8"/>
  <c r="AZ308" i="4"/>
  <c r="BJ308" i="4"/>
  <c r="I308" i="4"/>
  <c r="AU308" i="8"/>
  <c r="I308" i="6"/>
  <c r="D308" i="8"/>
  <c r="AH308" i="8"/>
  <c r="BE308" i="8"/>
  <c r="L308" i="6"/>
  <c r="D308" i="7"/>
  <c r="J308" i="4"/>
  <c r="AP308" i="8"/>
  <c r="AW308" i="7"/>
  <c r="F308" i="4"/>
  <c r="U308" i="4"/>
  <c r="I308" i="7"/>
  <c r="BG308" i="7"/>
  <c r="F308" i="7"/>
  <c r="D308" i="4"/>
  <c r="AZ308" i="7"/>
  <c r="AM308" i="7"/>
  <c r="D308" i="6"/>
  <c r="AR308" i="7"/>
  <c r="AH308" i="7"/>
  <c r="AR308" i="4"/>
  <c r="AR308" i="6"/>
  <c r="I308" i="8"/>
  <c r="L308" i="4"/>
  <c r="AW308" i="6"/>
  <c r="P308" i="6"/>
  <c r="AM308" i="4"/>
  <c r="AJ308" i="7"/>
  <c r="ACF4" i="1"/>
  <c r="ACG4" i="1"/>
  <c r="AQ316" i="7"/>
  <c r="AQ306" i="7"/>
  <c r="BE316" i="7"/>
  <c r="BE306" i="7"/>
  <c r="BE316" i="4"/>
  <c r="BE306" i="4"/>
  <c r="BJ316" i="7"/>
  <c r="BJ306" i="7"/>
  <c r="BE316" i="6"/>
  <c r="BE306" i="6"/>
  <c r="BJ316" i="4"/>
  <c r="BJ306" i="4"/>
  <c r="AV316" i="4"/>
  <c r="AV306" i="4"/>
  <c r="BJ316" i="6"/>
  <c r="BJ306" i="6"/>
  <c r="AV316" i="6"/>
  <c r="AV306" i="6"/>
  <c r="AP316" i="6"/>
  <c r="AP306" i="6"/>
  <c r="BA316" i="4"/>
  <c r="BA306" i="4"/>
  <c r="BA316" i="6"/>
  <c r="BA306" i="6"/>
  <c r="AP316" i="7"/>
  <c r="AP306" i="7"/>
  <c r="AQ316" i="4"/>
  <c r="AQ306" i="4"/>
  <c r="BF316" i="4"/>
  <c r="BF306" i="4"/>
  <c r="AU316" i="7"/>
  <c r="AU306" i="7"/>
  <c r="BF316" i="6"/>
  <c r="BF306" i="6"/>
  <c r="BK316" i="4"/>
  <c r="BK306" i="4"/>
  <c r="BK316" i="6"/>
  <c r="BK306" i="6"/>
  <c r="AQ316" i="6"/>
  <c r="AQ306" i="6"/>
  <c r="AW316" i="7"/>
  <c r="AW306" i="7"/>
  <c r="AU316" i="8"/>
  <c r="AU306" i="8"/>
  <c r="BB316" i="7"/>
  <c r="BB306" i="7"/>
  <c r="AZ316" i="8"/>
  <c r="AZ306" i="8"/>
  <c r="BG316" i="7"/>
  <c r="BG306" i="7"/>
  <c r="BE316" i="8"/>
  <c r="BE306" i="8"/>
  <c r="AM316" i="7"/>
  <c r="AM306" i="7"/>
  <c r="BJ316" i="8"/>
  <c r="BJ306" i="8"/>
  <c r="AR316" i="7"/>
  <c r="AR306" i="7"/>
  <c r="AZ316" i="7"/>
  <c r="AZ306" i="7"/>
  <c r="AV316" i="8"/>
  <c r="AV306" i="8"/>
  <c r="AW316" i="8"/>
  <c r="AW306" i="8"/>
  <c r="AR316" i="4"/>
  <c r="AR306" i="4"/>
  <c r="BA316" i="8"/>
  <c r="BA306" i="8"/>
  <c r="AP316" i="8"/>
  <c r="AP306" i="8"/>
  <c r="BB316" i="8"/>
  <c r="BB306" i="8"/>
  <c r="AR316" i="6"/>
  <c r="AR306" i="6"/>
  <c r="BF316" i="8"/>
  <c r="BF306" i="8"/>
  <c r="BG316" i="8"/>
  <c r="BG306" i="8"/>
  <c r="AW316" i="4"/>
  <c r="AW306" i="4"/>
  <c r="BK316" i="8"/>
  <c r="BK306" i="8"/>
  <c r="AM316" i="8"/>
  <c r="AM306" i="8"/>
  <c r="AW316" i="6"/>
  <c r="AW306" i="6"/>
  <c r="AQ316" i="8"/>
  <c r="AQ306" i="8"/>
  <c r="AR316" i="8"/>
  <c r="AR306" i="8"/>
  <c r="AM316" i="4"/>
  <c r="AM306" i="4"/>
  <c r="BB316" i="4"/>
  <c r="BB306" i="4"/>
  <c r="AU316" i="4"/>
  <c r="AU306" i="4"/>
  <c r="BB316" i="6"/>
  <c r="BB306" i="6"/>
  <c r="AV316" i="7"/>
  <c r="AV306" i="7"/>
  <c r="AU316" i="6"/>
  <c r="AU306" i="6"/>
  <c r="BG316" i="4"/>
  <c r="BG306" i="4"/>
  <c r="BA316" i="7"/>
  <c r="BA306" i="7"/>
  <c r="AZ316" i="4"/>
  <c r="AZ306" i="4"/>
  <c r="BG316" i="6"/>
  <c r="BG306" i="6"/>
  <c r="BF316" i="7"/>
  <c r="BF306" i="7"/>
  <c r="AZ316" i="6"/>
  <c r="AZ306" i="6"/>
  <c r="AM316" i="6"/>
  <c r="AM306" i="6"/>
  <c r="BK316" i="7"/>
  <c r="BK306" i="7"/>
  <c r="AP316" i="4"/>
  <c r="AP306" i="4"/>
  <c r="AJ316" i="8"/>
  <c r="AE414" i="6"/>
  <c r="SZ4" i="1" s="1"/>
  <c r="AE416" i="6"/>
  <c r="AH319" i="4"/>
  <c r="AH321" i="4"/>
  <c r="AG321" i="4"/>
  <c r="AG320" i="4"/>
  <c r="AG319" i="4"/>
  <c r="U316" i="4"/>
  <c r="U306" i="4"/>
  <c r="I306" i="6"/>
  <c r="LS4" i="1" s="1" a="1"/>
  <c r="LS4" i="1" s="1"/>
  <c r="I316" i="6"/>
  <c r="G306" i="6"/>
  <c r="G316" i="6"/>
  <c r="D306" i="8"/>
  <c r="D316" i="8"/>
  <c r="F316" i="4"/>
  <c r="F306" i="4"/>
  <c r="AH306" i="8"/>
  <c r="AH316" i="8"/>
  <c r="G316" i="7"/>
  <c r="G306" i="7"/>
  <c r="D316" i="7"/>
  <c r="D306" i="7"/>
  <c r="G316" i="8"/>
  <c r="G306" i="8"/>
  <c r="AH320" i="4"/>
  <c r="C316" i="7"/>
  <c r="C306" i="7"/>
  <c r="KQ4" i="1" s="1" a="1"/>
  <c r="KQ4" i="1" s="1"/>
  <c r="I306" i="7"/>
  <c r="KU4" i="1" s="1" a="1"/>
  <c r="KU4" i="1" s="1"/>
  <c r="I316" i="7"/>
  <c r="D316" i="4"/>
  <c r="D306" i="4"/>
  <c r="D306" i="6"/>
  <c r="D316" i="6"/>
  <c r="J316" i="4"/>
  <c r="J306" i="4"/>
  <c r="P306" i="6"/>
  <c r="P316" i="6"/>
  <c r="AG306" i="7"/>
  <c r="LK4" i="1" s="1" a="1"/>
  <c r="LK4" i="1" s="1"/>
  <c r="AG316" i="7"/>
  <c r="I316" i="8"/>
  <c r="I306" i="8"/>
  <c r="JW4" i="1" s="1" a="1"/>
  <c r="JW4" i="1" s="1"/>
  <c r="L316" i="4"/>
  <c r="L306" i="4"/>
  <c r="AH306" i="7"/>
  <c r="AH316" i="7"/>
  <c r="J316" i="7"/>
  <c r="J306" i="7"/>
  <c r="AG306" i="8"/>
  <c r="KM4" i="1" s="1" a="1"/>
  <c r="KM4" i="1" s="1"/>
  <c r="AG316" i="8"/>
  <c r="AJ306" i="8"/>
  <c r="AJ316" i="7"/>
  <c r="M306" i="7"/>
  <c r="M316" i="7"/>
  <c r="J306" i="6"/>
  <c r="J316" i="6"/>
  <c r="AK306" i="8"/>
  <c r="AK316" i="8"/>
  <c r="J306" i="8"/>
  <c r="J316" i="8"/>
  <c r="F316" i="7"/>
  <c r="F306" i="7"/>
  <c r="M316" i="8"/>
  <c r="M306" i="8"/>
  <c r="U316" i="6"/>
  <c r="U306" i="6"/>
  <c r="MA4" i="1" s="1" a="1"/>
  <c r="MA4" i="1" s="1"/>
  <c r="L316" i="6"/>
  <c r="L306" i="6"/>
  <c r="F316" i="6"/>
  <c r="F306" i="6"/>
  <c r="C316" i="6"/>
  <c r="C306" i="6"/>
  <c r="LO4" i="1" s="1" a="1"/>
  <c r="LO4" i="1" s="1"/>
  <c r="C306" i="4"/>
  <c r="C316" i="4"/>
  <c r="C306" i="8"/>
  <c r="JS4" i="1" s="1" a="1"/>
  <c r="JS4" i="1" s="1"/>
  <c r="C316" i="8"/>
  <c r="R316" i="4"/>
  <c r="R306" i="4"/>
  <c r="G316" i="4"/>
  <c r="G306" i="4"/>
  <c r="L306" i="7"/>
  <c r="L316" i="7"/>
  <c r="L306" i="8"/>
  <c r="L316" i="8"/>
  <c r="I316" i="4"/>
  <c r="I306" i="4"/>
  <c r="AK316" i="7"/>
  <c r="AK306" i="7"/>
  <c r="AD300" i="4"/>
  <c r="AD300" i="6"/>
  <c r="AD305" i="6" s="1"/>
  <c r="AG412" i="7"/>
  <c r="AH412" i="7" s="1"/>
  <c r="AF416" i="7"/>
  <c r="W412" i="8"/>
  <c r="W414" i="8" s="1"/>
  <c r="MT4" i="1" s="1"/>
  <c r="X412" i="8"/>
  <c r="Y412" i="8" s="1"/>
  <c r="AE414" i="7"/>
  <c r="QA4" i="1" s="1"/>
  <c r="AE416" i="8"/>
  <c r="AE416" i="7"/>
  <c r="AE414" i="8"/>
  <c r="NB4" i="1" s="1"/>
  <c r="BF254" i="7"/>
  <c r="AA252" i="8"/>
  <c r="AB254" i="7"/>
  <c r="L252" i="8"/>
  <c r="M254" i="7"/>
  <c r="AP254" i="7"/>
  <c r="BT254" i="8"/>
  <c r="CA251" i="4"/>
  <c r="CO252" i="4"/>
  <c r="CP251" i="4"/>
  <c r="DD252" i="4"/>
  <c r="DE251" i="4"/>
  <c r="AD416" i="6"/>
  <c r="Q412" i="6"/>
  <c r="Q416" i="6" s="1"/>
  <c r="AZ412" i="6"/>
  <c r="BA412" i="6" s="1"/>
  <c r="AZ412" i="4"/>
  <c r="BA412" i="4" s="1"/>
  <c r="X412" i="4"/>
  <c r="Y412" i="4" s="1"/>
  <c r="AD416" i="7"/>
  <c r="AZ412" i="8"/>
  <c r="AZ416" i="8" s="1"/>
  <c r="X412" i="6"/>
  <c r="Y412" i="6" s="1"/>
  <c r="AZ412" i="7"/>
  <c r="AZ414" i="7" s="1"/>
  <c r="QV4" i="1" s="1"/>
  <c r="AD414" i="8"/>
  <c r="NA4" i="1" s="1"/>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26" i="4"/>
  <c r="AA290" i="4"/>
  <c r="CX253" i="7" s="1"/>
  <c r="AB290" i="4"/>
  <c r="CY253" i="8" s="1"/>
  <c r="AC290" i="4"/>
  <c r="AD290" i="4"/>
  <c r="AE290" i="4"/>
  <c r="AF290" i="4"/>
  <c r="AB295" i="4"/>
  <c r="DN253" i="7" s="1"/>
  <c r="AC295" i="4"/>
  <c r="DO253" i="7" s="1"/>
  <c r="AD295" i="4"/>
  <c r="AE295" i="4"/>
  <c r="AF295" i="4"/>
  <c r="AB285" i="4"/>
  <c r="CJ253" i="7" s="1"/>
  <c r="AC285" i="4"/>
  <c r="CK253" i="7" s="1"/>
  <c r="AD285" i="4"/>
  <c r="AF285" i="4"/>
  <c r="AE285" i="4"/>
  <c r="D427" i="4"/>
  <c r="C427" i="4" s="1"/>
  <c r="X412" i="7"/>
  <c r="Y412" i="7" s="1"/>
  <c r="Z412" i="7" s="1"/>
  <c r="AY412" i="7"/>
  <c r="AY414" i="7" s="1"/>
  <c r="QU4" i="1" s="1"/>
  <c r="D508" i="4"/>
  <c r="Q508" i="4" s="1"/>
  <c r="E508" i="4"/>
  <c r="F508" i="4"/>
  <c r="AY412" i="6"/>
  <c r="AY416" i="6" s="1"/>
  <c r="AY412" i="8"/>
  <c r="AY416" i="8" s="1"/>
  <c r="W412" i="6"/>
  <c r="W414" i="6" s="1"/>
  <c r="SR4" i="1" s="1"/>
  <c r="P412" i="4"/>
  <c r="P416" i="4" s="1"/>
  <c r="P412" i="6"/>
  <c r="P412" i="8"/>
  <c r="W412" i="4"/>
  <c r="W416" i="4" s="1"/>
  <c r="W412" i="7"/>
  <c r="W414" i="7" s="1"/>
  <c r="PS4" i="1" s="1"/>
  <c r="AY412" i="4"/>
  <c r="AY414" i="4" s="1"/>
  <c r="P412" i="7"/>
  <c r="P414" i="7" s="1"/>
  <c r="PL4" i="1" s="1"/>
  <c r="BF253" i="8"/>
  <c r="BF254" i="8"/>
  <c r="BT253" i="7"/>
  <c r="BT254" i="7"/>
  <c r="Q412" i="7"/>
  <c r="R412" i="7" s="1"/>
  <c r="P425" i="4"/>
  <c r="B425" i="4"/>
  <c r="G428" i="4"/>
  <c r="T428" i="4" s="1"/>
  <c r="F428" i="4"/>
  <c r="S428" i="4" s="1"/>
  <c r="E428" i="4"/>
  <c r="R428" i="4" s="1"/>
  <c r="H428" i="4"/>
  <c r="U428" i="4" s="1"/>
  <c r="I428" i="4"/>
  <c r="V428" i="4" s="1"/>
  <c r="I445" i="4"/>
  <c r="V445" i="4" s="1"/>
  <c r="H445" i="4"/>
  <c r="U445" i="4" s="1"/>
  <c r="G445" i="4"/>
  <c r="T445" i="4" s="1"/>
  <c r="D445" i="4"/>
  <c r="Q445" i="4" s="1"/>
  <c r="F509" i="4"/>
  <c r="E509" i="4"/>
  <c r="D509" i="4"/>
  <c r="Q509" i="4" s="1"/>
  <c r="Q412" i="8"/>
  <c r="Q414" i="8" s="1"/>
  <c r="MN4" i="1" s="1"/>
  <c r="A429" i="4"/>
  <c r="AE414" i="4"/>
  <c r="AF412" i="4"/>
  <c r="AF416" i="4" s="1"/>
  <c r="BM411" i="7"/>
  <c r="BF412" i="7"/>
  <c r="BN411" i="7"/>
  <c r="BN790" i="7" s="1"/>
  <c r="BG412" i="7"/>
  <c r="CM415" i="6"/>
  <c r="CM415" i="7"/>
  <c r="CL415" i="7"/>
  <c r="BF411" i="6"/>
  <c r="BF790" i="6" s="1"/>
  <c r="BE790" i="6" s="1"/>
  <c r="BF791" i="6" s="1"/>
  <c r="BF793" i="6" s="1"/>
  <c r="CK415" i="6"/>
  <c r="CK415" i="7"/>
  <c r="CJ415" i="6"/>
  <c r="CL415" i="6"/>
  <c r="CN415" i="7"/>
  <c r="CN415" i="6"/>
  <c r="CJ415" i="7"/>
  <c r="BN411" i="6"/>
  <c r="BN790" i="6" s="1"/>
  <c r="BG412" i="6"/>
  <c r="AF414" i="6"/>
  <c r="TA4" i="1" s="1"/>
  <c r="AG412" i="6"/>
  <c r="AF416" i="6"/>
  <c r="AG412" i="8"/>
  <c r="AF414" i="8"/>
  <c r="NC4" i="1" s="1"/>
  <c r="AF416" i="8"/>
  <c r="CN415" i="8"/>
  <c r="CM415" i="8"/>
  <c r="CL415" i="8"/>
  <c r="CK415" i="8"/>
  <c r="CJ415" i="8"/>
  <c r="BF411" i="8"/>
  <c r="BF790" i="8" s="1"/>
  <c r="BE790" i="8" s="1"/>
  <c r="BF791" i="8" s="1"/>
  <c r="BF793" i="8" s="1"/>
  <c r="BN411" i="8"/>
  <c r="BN790" i="8" s="1"/>
  <c r="BG412" i="8"/>
  <c r="AD414" i="4"/>
  <c r="AD416" i="4"/>
  <c r="CL415" i="4"/>
  <c r="BG411" i="4"/>
  <c r="BF412" i="4" s="1"/>
  <c r="Q412" i="4"/>
  <c r="BM411" i="4"/>
  <c r="X300" i="4"/>
  <c r="A510" i="4"/>
  <c r="A446" i="4"/>
  <c r="BF252" i="8"/>
  <c r="M253" i="7"/>
  <c r="E280" i="4"/>
  <c r="BM252" i="8"/>
  <c r="BM252" i="7"/>
  <c r="E275" i="4"/>
  <c r="AX252" i="8"/>
  <c r="AX252" i="7"/>
  <c r="D275" i="4"/>
  <c r="AW253" i="4" s="1"/>
  <c r="AW252" i="8"/>
  <c r="AW252" i="7"/>
  <c r="BT252" i="7"/>
  <c r="C275" i="4"/>
  <c r="AV253" i="4" s="1"/>
  <c r="AV252" i="8"/>
  <c r="AV252" i="7"/>
  <c r="F280" i="4"/>
  <c r="BN252" i="7"/>
  <c r="BN252" i="8"/>
  <c r="AP253" i="8"/>
  <c r="AP254" i="8"/>
  <c r="D280" i="4"/>
  <c r="BL253" i="4" s="1"/>
  <c r="BL252" i="8"/>
  <c r="BL252" i="7"/>
  <c r="D270" i="4"/>
  <c r="AH253" i="4" s="1"/>
  <c r="AH252" i="7"/>
  <c r="AH252" i="8"/>
  <c r="D260" i="4"/>
  <c r="D253" i="4" s="1"/>
  <c r="D252" i="8"/>
  <c r="D252" i="7"/>
  <c r="F265" i="4"/>
  <c r="U252" i="7"/>
  <c r="U252" i="8"/>
  <c r="G270" i="4"/>
  <c r="AK253" i="6" s="1"/>
  <c r="AK252" i="8"/>
  <c r="AK252" i="7"/>
  <c r="AB252" i="7"/>
  <c r="AP252" i="7"/>
  <c r="J280" i="4"/>
  <c r="BR252" i="7"/>
  <c r="BR252" i="8"/>
  <c r="I275" i="4"/>
  <c r="BB252" i="7"/>
  <c r="BB252" i="8"/>
  <c r="AP252" i="8"/>
  <c r="C270" i="4"/>
  <c r="AG253" i="4" s="1"/>
  <c r="AG252" i="8"/>
  <c r="AG252" i="7"/>
  <c r="D265" i="4"/>
  <c r="S253" i="4" s="1"/>
  <c r="S252" i="8"/>
  <c r="S252" i="7"/>
  <c r="E260" i="4"/>
  <c r="E252" i="7"/>
  <c r="E252" i="8"/>
  <c r="G265" i="4"/>
  <c r="V253" i="6" s="1"/>
  <c r="V252" i="7"/>
  <c r="V252" i="8"/>
  <c r="H260" i="4"/>
  <c r="H252" i="7"/>
  <c r="H252" i="8"/>
  <c r="AB253" i="7"/>
  <c r="E265" i="4"/>
  <c r="T252" i="7"/>
  <c r="T252" i="8"/>
  <c r="J275" i="4"/>
  <c r="BC252" i="8"/>
  <c r="BC252" i="7"/>
  <c r="L260" i="4"/>
  <c r="L252" i="7"/>
  <c r="BT253" i="8"/>
  <c r="H275" i="4"/>
  <c r="BA252" i="7"/>
  <c r="BA252" i="8"/>
  <c r="L265" i="4"/>
  <c r="AA252" i="7"/>
  <c r="J265" i="4"/>
  <c r="Y252" i="7"/>
  <c r="Y252" i="8"/>
  <c r="K265" i="4"/>
  <c r="Z252" i="7"/>
  <c r="Z252" i="8"/>
  <c r="AP253" i="7"/>
  <c r="H280" i="4"/>
  <c r="BP253" i="6" s="1"/>
  <c r="BP252" i="7"/>
  <c r="BP252" i="8"/>
  <c r="G260" i="4"/>
  <c r="G253" i="6" s="1"/>
  <c r="G252" i="7"/>
  <c r="G252" i="8"/>
  <c r="S252" i="6"/>
  <c r="C260" i="4"/>
  <c r="C253" i="4" s="1"/>
  <c r="C252" i="7"/>
  <c r="C252" i="8"/>
  <c r="BT252" i="8"/>
  <c r="F270" i="4"/>
  <c r="AJ252" i="8"/>
  <c r="AJ252" i="7"/>
  <c r="F260" i="4"/>
  <c r="F253" i="6" s="1"/>
  <c r="F252" i="7"/>
  <c r="F252" i="8"/>
  <c r="H265" i="4"/>
  <c r="W253" i="6" s="1"/>
  <c r="W252" i="7"/>
  <c r="W252" i="8"/>
  <c r="CI252" i="8"/>
  <c r="C265" i="4"/>
  <c r="R253" i="4" s="1"/>
  <c r="R252" i="8"/>
  <c r="R252" i="7"/>
  <c r="G275" i="4"/>
  <c r="AZ253" i="6" s="1"/>
  <c r="AZ252" i="8"/>
  <c r="AZ252" i="7"/>
  <c r="K280" i="4"/>
  <c r="BS252" i="8"/>
  <c r="BS252" i="7"/>
  <c r="I270" i="4"/>
  <c r="AM252" i="7"/>
  <c r="AM252" i="8"/>
  <c r="J270" i="4"/>
  <c r="AN252" i="7"/>
  <c r="AN252" i="8"/>
  <c r="I280" i="4"/>
  <c r="BQ252" i="7"/>
  <c r="BQ252" i="8"/>
  <c r="H270" i="4"/>
  <c r="AL253" i="6" s="1"/>
  <c r="AL252" i="8"/>
  <c r="AL252" i="7"/>
  <c r="I265" i="4"/>
  <c r="X252" i="7"/>
  <c r="X252" i="8"/>
  <c r="I260" i="4"/>
  <c r="I252" i="7"/>
  <c r="I252" i="8"/>
  <c r="L275" i="4"/>
  <c r="BE252" i="8"/>
  <c r="BE252" i="7"/>
  <c r="BF253" i="7"/>
  <c r="F275" i="4"/>
  <c r="AY253" i="6" s="1"/>
  <c r="AY252" i="7"/>
  <c r="AY252" i="8"/>
  <c r="K270" i="4"/>
  <c r="AO252" i="7"/>
  <c r="AO252" i="8"/>
  <c r="K260" i="4"/>
  <c r="K252" i="7"/>
  <c r="K252" i="8"/>
  <c r="BF252" i="7"/>
  <c r="M252" i="7"/>
  <c r="G280" i="4"/>
  <c r="BO253" i="6" s="1"/>
  <c r="BO252" i="7"/>
  <c r="BO252" i="8"/>
  <c r="K275" i="4"/>
  <c r="BD252" i="7"/>
  <c r="BD252" i="8"/>
  <c r="C280" i="4"/>
  <c r="BK253" i="4" s="1"/>
  <c r="BK252" i="8"/>
  <c r="BK252" i="7"/>
  <c r="E270" i="4"/>
  <c r="AI252" i="8"/>
  <c r="AI252" i="7"/>
  <c r="J260" i="4"/>
  <c r="J252" i="7"/>
  <c r="J252" i="8"/>
  <c r="DN252" i="7"/>
  <c r="DN252" i="8"/>
  <c r="CO252" i="8"/>
  <c r="CO252" i="7"/>
  <c r="CP252" i="8"/>
  <c r="CP252" i="7"/>
  <c r="CQ252" i="7"/>
  <c r="CQ252" i="8"/>
  <c r="CR252" i="7"/>
  <c r="CR252" i="8"/>
  <c r="V290" i="4"/>
  <c r="CS252" i="7"/>
  <c r="CS252" i="8"/>
  <c r="W290" i="4"/>
  <c r="CT252" i="7"/>
  <c r="CT252" i="8"/>
  <c r="X290" i="4"/>
  <c r="CU252" i="7"/>
  <c r="CU252" i="8"/>
  <c r="Y290" i="4"/>
  <c r="CV252" i="8"/>
  <c r="CV252" i="7"/>
  <c r="CJ252" i="7"/>
  <c r="DD252" i="7"/>
  <c r="DD252" i="8"/>
  <c r="DE252" i="7"/>
  <c r="DE252" i="8"/>
  <c r="DF252" i="8"/>
  <c r="DF252" i="7"/>
  <c r="U295" i="4"/>
  <c r="DG252" i="7"/>
  <c r="DG252" i="8"/>
  <c r="CX252" i="8"/>
  <c r="V295" i="4"/>
  <c r="DH252" i="8"/>
  <c r="DH252" i="7"/>
  <c r="W295" i="4"/>
  <c r="DI252" i="8"/>
  <c r="DI252" i="7"/>
  <c r="CA252" i="7"/>
  <c r="CA252" i="8"/>
  <c r="Y295" i="4"/>
  <c r="DK252" i="8"/>
  <c r="DK252" i="7"/>
  <c r="BZ252" i="7"/>
  <c r="BZ252" i="8"/>
  <c r="X295" i="4"/>
  <c r="DJ252" i="8"/>
  <c r="DJ252" i="7"/>
  <c r="CB252" i="7"/>
  <c r="CB252" i="8"/>
  <c r="Z295" i="4"/>
  <c r="DL252" i="8"/>
  <c r="DL252" i="7"/>
  <c r="U285" i="4"/>
  <c r="CC252" i="7"/>
  <c r="CC252" i="8"/>
  <c r="V285" i="4"/>
  <c r="CD252" i="7"/>
  <c r="CD252" i="8"/>
  <c r="W285" i="4"/>
  <c r="CE252" i="7"/>
  <c r="CE252" i="8"/>
  <c r="CX252" i="7"/>
  <c r="X285" i="4"/>
  <c r="CF252" i="7"/>
  <c r="CF252" i="8"/>
  <c r="Y285" i="4"/>
  <c r="CG252" i="7"/>
  <c r="CG252" i="8"/>
  <c r="Z290" i="4"/>
  <c r="CW252" i="8"/>
  <c r="CW252" i="7"/>
  <c r="AA285" i="4"/>
  <c r="CI252" i="7"/>
  <c r="AA295" i="4"/>
  <c r="DM252" i="8"/>
  <c r="DM252" i="7"/>
  <c r="Z285" i="4"/>
  <c r="CH252" i="7"/>
  <c r="CH252" i="8"/>
  <c r="DO251" i="7"/>
  <c r="DO249" i="7"/>
  <c r="DO250" i="7" s="1"/>
  <c r="DO252" i="7"/>
  <c r="DP248" i="7"/>
  <c r="BG253" i="7"/>
  <c r="BG249" i="7"/>
  <c r="BG250" i="7" s="1"/>
  <c r="BG252" i="7"/>
  <c r="BG251" i="7"/>
  <c r="BG254" i="7"/>
  <c r="BH248" i="7"/>
  <c r="AC253" i="7"/>
  <c r="AC249" i="7"/>
  <c r="AC250" i="7" s="1"/>
  <c r="AC252" i="7"/>
  <c r="AD248" i="7"/>
  <c r="AC251" i="7"/>
  <c r="AC254" i="7"/>
  <c r="AQ252" i="8"/>
  <c r="AQ253" i="8"/>
  <c r="AQ249" i="8"/>
  <c r="AQ250" i="8" s="1"/>
  <c r="AR248" i="8"/>
  <c r="AQ251" i="8"/>
  <c r="AQ254" i="8"/>
  <c r="AQ251" i="7"/>
  <c r="AQ254" i="7"/>
  <c r="AQ253" i="7"/>
  <c r="AQ249" i="7"/>
  <c r="AQ250" i="7" s="1"/>
  <c r="AR248" i="7"/>
  <c r="AQ252" i="7"/>
  <c r="BG251" i="8"/>
  <c r="BV248" i="8"/>
  <c r="BU252" i="8"/>
  <c r="BU251" i="8"/>
  <c r="BU254" i="8"/>
  <c r="BU249" i="8"/>
  <c r="BU250" i="8" s="1"/>
  <c r="BU253" i="8"/>
  <c r="CJ249" i="8"/>
  <c r="CJ250" i="8" s="1"/>
  <c r="CK248" i="8"/>
  <c r="CJ252" i="8"/>
  <c r="CJ251" i="8"/>
  <c r="DO249" i="8"/>
  <c r="DO250" i="8" s="1"/>
  <c r="DO252" i="8"/>
  <c r="DO251" i="8"/>
  <c r="DP248" i="8"/>
  <c r="CK251" i="7"/>
  <c r="CK249" i="7"/>
  <c r="CK250" i="7" s="1"/>
  <c r="CK252" i="7"/>
  <c r="CL248" i="7"/>
  <c r="M252" i="8"/>
  <c r="M253" i="8"/>
  <c r="M249" i="8"/>
  <c r="M250" i="8" s="1"/>
  <c r="M251" i="8"/>
  <c r="M254" i="8"/>
  <c r="N248" i="8"/>
  <c r="BU253" i="7"/>
  <c r="BU249" i="7"/>
  <c r="BU250" i="7" s="1"/>
  <c r="BU252" i="7"/>
  <c r="BV248" i="7"/>
  <c r="BU251" i="7"/>
  <c r="BU254" i="7"/>
  <c r="CY251" i="8"/>
  <c r="CZ248" i="8"/>
  <c r="CY252" i="8"/>
  <c r="CY249" i="8"/>
  <c r="CY250" i="8" s="1"/>
  <c r="N254" i="7"/>
  <c r="N253" i="7"/>
  <c r="N249" i="7"/>
  <c r="N250" i="7" s="1"/>
  <c r="O248" i="7"/>
  <c r="N252" i="7"/>
  <c r="N251" i="7"/>
  <c r="CY249" i="7"/>
  <c r="CY250" i="7" s="1"/>
  <c r="CY252" i="7"/>
  <c r="CZ248" i="7"/>
  <c r="CY251" i="7"/>
  <c r="AB254" i="8"/>
  <c r="AB251" i="8"/>
  <c r="AC248" i="8"/>
  <c r="AB249" i="8"/>
  <c r="AB250" i="8" s="1"/>
  <c r="AB253" i="8"/>
  <c r="AB252"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52" i="6"/>
  <c r="CC252" i="6"/>
  <c r="R290" i="4"/>
  <c r="CO253" i="4" s="1"/>
  <c r="CO252" i="6"/>
  <c r="T252" i="6"/>
  <c r="S290" i="4"/>
  <c r="CP253" i="4" s="1"/>
  <c r="CP252" i="6"/>
  <c r="U290" i="4"/>
  <c r="CR252" i="6"/>
  <c r="BL252" i="6"/>
  <c r="V252" i="6"/>
  <c r="AY252" i="6"/>
  <c r="BN252" i="6"/>
  <c r="R252" i="6"/>
  <c r="BO252" i="6"/>
  <c r="S295" i="4"/>
  <c r="DE253" i="4" s="1"/>
  <c r="DE252" i="6"/>
  <c r="T295" i="4"/>
  <c r="DF252" i="6"/>
  <c r="CS252" i="6"/>
  <c r="DH252" i="6"/>
  <c r="T290" i="4"/>
  <c r="CQ252" i="6"/>
  <c r="R295" i="4"/>
  <c r="DD253" i="4" s="1"/>
  <c r="DD252" i="6"/>
  <c r="C252" i="6"/>
  <c r="BK252" i="6"/>
  <c r="AI252" i="6"/>
  <c r="AJ252" i="6"/>
  <c r="D252" i="6"/>
  <c r="R285" i="4"/>
  <c r="BZ253" i="4" s="1"/>
  <c r="BZ252" i="6"/>
  <c r="AK252" i="6"/>
  <c r="E252" i="6"/>
  <c r="S285" i="4"/>
  <c r="CA253" i="4" s="1"/>
  <c r="CA252" i="6"/>
  <c r="AG252" i="6"/>
  <c r="AH252" i="6"/>
  <c r="T285" i="4"/>
  <c r="CB252" i="6"/>
  <c r="F252" i="6"/>
  <c r="AX252" i="6"/>
  <c r="U252" i="6"/>
  <c r="BM252" i="6"/>
  <c r="AV252" i="6"/>
  <c r="AW252" i="6"/>
  <c r="DH249" i="6"/>
  <c r="DH250" i="6" s="1"/>
  <c r="DI248" i="6"/>
  <c r="DH251" i="6"/>
  <c r="AZ249" i="6"/>
  <c r="AZ250" i="6" s="1"/>
  <c r="BA248" i="6"/>
  <c r="AZ252" i="6"/>
  <c r="AC171" i="6"/>
  <c r="AW171" i="6"/>
  <c r="S300" i="6"/>
  <c r="S305" i="6" s="1"/>
  <c r="W251" i="6"/>
  <c r="X248" i="6"/>
  <c r="W252" i="6"/>
  <c r="W249" i="6"/>
  <c r="W250" i="6" s="1"/>
  <c r="AY170" i="6"/>
  <c r="CU248" i="6"/>
  <c r="CT252" i="6"/>
  <c r="CT251" i="6"/>
  <c r="CT249" i="6"/>
  <c r="CT250" i="6" s="1"/>
  <c r="CD249" i="6"/>
  <c r="CD250" i="6" s="1"/>
  <c r="CD251" i="6"/>
  <c r="CE248" i="6"/>
  <c r="CD252" i="6"/>
  <c r="AW172" i="6"/>
  <c r="X300" i="6"/>
  <c r="X305" i="6" s="1"/>
  <c r="AL249" i="6"/>
  <c r="AL250" i="6" s="1"/>
  <c r="AM248" i="6"/>
  <c r="AL252" i="6"/>
  <c r="AL251" i="6"/>
  <c r="G249" i="6"/>
  <c r="G250" i="6" s="1"/>
  <c r="G252" i="6"/>
  <c r="G251" i="6"/>
  <c r="H248" i="6"/>
  <c r="BP252" i="6"/>
  <c r="BP249" i="6"/>
  <c r="BP250" i="6" s="1"/>
  <c r="BP251" i="6"/>
  <c r="BQ248" i="6"/>
  <c r="AD170" i="6"/>
  <c r="AC172" i="6"/>
  <c r="SO123" i="1" l="1"/>
  <c r="SO127" i="1"/>
  <c r="SO126" i="1"/>
  <c r="SO128" i="1"/>
  <c r="SO118" i="1"/>
  <c r="SO125" i="1"/>
  <c r="SO124" i="1"/>
  <c r="SO120" i="1"/>
  <c r="SO117" i="1"/>
  <c r="SO119" i="1"/>
  <c r="SO121" i="1"/>
  <c r="SO122" i="1"/>
  <c r="AB307" i="6"/>
  <c r="BG249" i="8"/>
  <c r="BG250" i="8" s="1"/>
  <c r="BG252" i="8"/>
  <c r="JN4" i="1" a="1"/>
  <c r="JN4" i="1" s="1"/>
  <c r="BV411" i="7"/>
  <c r="BO790" i="7"/>
  <c r="BN412" i="6"/>
  <c r="BV411" i="8"/>
  <c r="BO790" i="8"/>
  <c r="BN412" i="7"/>
  <c r="BN412" i="8"/>
  <c r="JD4" i="1" a="1"/>
  <c r="JD4" i="1" s="1"/>
  <c r="BV411" i="6"/>
  <c r="BO790" i="6"/>
  <c r="BH248" i="8"/>
  <c r="BG253" i="8"/>
  <c r="SO85" i="1"/>
  <c r="SO86" i="1"/>
  <c r="SO87" i="1"/>
  <c r="SO88" i="1"/>
  <c r="SO89" i="1"/>
  <c r="SO90" i="1"/>
  <c r="SO91" i="1"/>
  <c r="SO92" i="1"/>
  <c r="SO93" i="1"/>
  <c r="SO94" i="1"/>
  <c r="SO95" i="1"/>
  <c r="SO96" i="1"/>
  <c r="SO97" i="1"/>
  <c r="SO98" i="1"/>
  <c r="SO99" i="1"/>
  <c r="SO100" i="1"/>
  <c r="SO101" i="1"/>
  <c r="SO102" i="1"/>
  <c r="SO103" i="1"/>
  <c r="SO104" i="1"/>
  <c r="SO105" i="1"/>
  <c r="SO106" i="1"/>
  <c r="SO107" i="1"/>
  <c r="SO108" i="1"/>
  <c r="SP12" i="1"/>
  <c r="LP4" i="1" a="1"/>
  <c r="LP4" i="1" s="1"/>
  <c r="KR4" i="1" a="1"/>
  <c r="KR4" i="1" s="1"/>
  <c r="KO4" i="1" a="1"/>
  <c r="KO4" i="1" s="1"/>
  <c r="JY4" i="1" a="1"/>
  <c r="JY4" i="1" s="1"/>
  <c r="KN4" i="1" a="1"/>
  <c r="KN4" i="1" s="1"/>
  <c r="JU4" i="1" a="1"/>
  <c r="JU4" i="1" s="1"/>
  <c r="JT4" i="1" a="1"/>
  <c r="JT4" i="1" s="1"/>
  <c r="JX4" i="1" a="1"/>
  <c r="JX4" i="1" s="1"/>
  <c r="LT4" i="1" a="1"/>
  <c r="LT4" i="1" s="1"/>
  <c r="LX4" i="1" a="1"/>
  <c r="LX4" i="1" s="1"/>
  <c r="KV4" i="1" a="1"/>
  <c r="KV4" i="1" s="1"/>
  <c r="LL4" i="1" a="1"/>
  <c r="LL4" i="1" s="1"/>
  <c r="LQ4" i="1" a="1"/>
  <c r="LQ4" i="1" s="1"/>
  <c r="KW4" i="1" a="1"/>
  <c r="KW4" i="1" s="1"/>
  <c r="LM4" i="1" a="1"/>
  <c r="LM4" i="1" s="1"/>
  <c r="LU4" i="1" a="1"/>
  <c r="LU4" i="1" s="1"/>
  <c r="KS4" i="1" a="1"/>
  <c r="KS4" i="1" s="1"/>
  <c r="VJ4" i="1"/>
  <c r="VZ4" i="1"/>
  <c r="WG4" i="1"/>
  <c r="WF4" i="1"/>
  <c r="WL4" i="1"/>
  <c r="WK4" i="1"/>
  <c r="WA4" i="1"/>
  <c r="WC4" i="1"/>
  <c r="WJ4" i="1"/>
  <c r="WD4" i="1"/>
  <c r="WE4" i="1"/>
  <c r="WB4" i="1"/>
  <c r="VL4" i="1"/>
  <c r="AH300" i="6"/>
  <c r="AG304" i="6"/>
  <c r="Q310" i="4"/>
  <c r="Q311" i="4"/>
  <c r="Q312" i="4"/>
  <c r="Q313" i="4"/>
  <c r="Q314" i="4"/>
  <c r="Q315" i="4"/>
  <c r="Q309" i="4"/>
  <c r="V312" i="4"/>
  <c r="V313" i="4"/>
  <c r="V314" i="4"/>
  <c r="V315" i="4"/>
  <c r="V310" i="4"/>
  <c r="V309" i="4"/>
  <c r="V311" i="4"/>
  <c r="M309" i="4"/>
  <c r="M310" i="4"/>
  <c r="M311" i="4"/>
  <c r="M312" i="4"/>
  <c r="M313" i="4"/>
  <c r="M314" i="4"/>
  <c r="M315" i="4"/>
  <c r="AB309" i="6"/>
  <c r="AB310" i="6"/>
  <c r="AB311" i="6"/>
  <c r="AB312" i="6"/>
  <c r="AB313" i="6"/>
  <c r="AB314" i="6"/>
  <c r="AB315" i="6"/>
  <c r="AA314" i="4"/>
  <c r="AA315" i="4"/>
  <c r="AA310" i="4"/>
  <c r="AA311" i="4"/>
  <c r="AA313" i="4"/>
  <c r="AA309" i="4"/>
  <c r="AA312" i="4"/>
  <c r="M313" i="6"/>
  <c r="M314" i="6"/>
  <c r="M315" i="6"/>
  <c r="M309" i="6"/>
  <c r="M310" i="6"/>
  <c r="M312" i="6"/>
  <c r="M311" i="6"/>
  <c r="V309" i="6"/>
  <c r="V310" i="6"/>
  <c r="V312" i="6"/>
  <c r="V313" i="6"/>
  <c r="V315" i="6"/>
  <c r="V314" i="6"/>
  <c r="V311" i="6"/>
  <c r="Q314" i="6"/>
  <c r="Q315" i="6"/>
  <c r="Q309" i="6"/>
  <c r="Q310" i="6"/>
  <c r="Q311" i="6"/>
  <c r="Q312" i="6"/>
  <c r="Q313" i="6"/>
  <c r="R314" i="6"/>
  <c r="R315" i="6"/>
  <c r="R310" i="6"/>
  <c r="R311" i="6"/>
  <c r="R312" i="6"/>
  <c r="R309" i="6"/>
  <c r="R313" i="6"/>
  <c r="AA309" i="6"/>
  <c r="AA310" i="6"/>
  <c r="AA311" i="6"/>
  <c r="AA313" i="6"/>
  <c r="AA314" i="6"/>
  <c r="AA315" i="6"/>
  <c r="AA312" i="6"/>
  <c r="AB314" i="4"/>
  <c r="AB315" i="4"/>
  <c r="AB309" i="4"/>
  <c r="AB310" i="4"/>
  <c r="AB312" i="4"/>
  <c r="AB313" i="4"/>
  <c r="AB311" i="4"/>
  <c r="S311" i="4"/>
  <c r="S312" i="4"/>
  <c r="S313" i="4"/>
  <c r="S314" i="4"/>
  <c r="S315" i="4"/>
  <c r="S309" i="4"/>
  <c r="S310" i="4"/>
  <c r="S308" i="4"/>
  <c r="VY4" i="1"/>
  <c r="VX4" i="1"/>
  <c r="VO4" i="1"/>
  <c r="V308" i="4"/>
  <c r="VR4" i="1"/>
  <c r="AH300" i="4"/>
  <c r="AI300" i="4" s="1"/>
  <c r="AG304" i="4"/>
  <c r="VW4" i="1"/>
  <c r="VV4" i="1"/>
  <c r="VM4" i="1"/>
  <c r="VP4" i="1"/>
  <c r="VN4" i="1"/>
  <c r="VK4" i="1"/>
  <c r="R308" i="6"/>
  <c r="AA316" i="6"/>
  <c r="AA306" i="6"/>
  <c r="ME4" i="1" s="1" a="1"/>
  <c r="ME4" i="1" s="1"/>
  <c r="VS4" i="1"/>
  <c r="VQ4" i="1"/>
  <c r="VT4" i="1"/>
  <c r="VU4" i="1"/>
  <c r="Q308" i="6"/>
  <c r="AA316" i="4"/>
  <c r="Q316" i="6"/>
  <c r="AA308" i="4"/>
  <c r="AA306" i="4"/>
  <c r="AA308" i="6"/>
  <c r="Q306" i="6"/>
  <c r="W304" i="4"/>
  <c r="W305" i="4"/>
  <c r="X304" i="4"/>
  <c r="X305" i="4"/>
  <c r="AC304" i="6"/>
  <c r="AC307" i="6" s="1"/>
  <c r="W304" i="6"/>
  <c r="W307" i="6" s="1"/>
  <c r="S304" i="6"/>
  <c r="S307" i="6" s="1"/>
  <c r="AD304" i="6"/>
  <c r="AD307" i="6" s="1"/>
  <c r="AH304" i="6"/>
  <c r="AD304" i="4"/>
  <c r="AD305" i="4"/>
  <c r="AC304" i="4"/>
  <c r="AC305" i="4"/>
  <c r="Q308" i="4"/>
  <c r="Q306" i="4"/>
  <c r="Q316" i="4"/>
  <c r="X304" i="6"/>
  <c r="X307" i="6" s="1"/>
  <c r="M308" i="6"/>
  <c r="V308" i="6"/>
  <c r="AB308" i="6"/>
  <c r="M308" i="4"/>
  <c r="AB308" i="4"/>
  <c r="CX253" i="8"/>
  <c r="CY253" i="7"/>
  <c r="AG416" i="7"/>
  <c r="AG414" i="7"/>
  <c r="QC4" i="1" s="1"/>
  <c r="DN253" i="8"/>
  <c r="M306" i="6"/>
  <c r="M316" i="6"/>
  <c r="AB316" i="4"/>
  <c r="AB306" i="4"/>
  <c r="R316" i="6"/>
  <c r="R306" i="6"/>
  <c r="V316" i="6"/>
  <c r="V306" i="6"/>
  <c r="M316" i="4"/>
  <c r="M306" i="4"/>
  <c r="S306" i="4"/>
  <c r="S316" i="4"/>
  <c r="V306" i="4"/>
  <c r="V316" i="4"/>
  <c r="AB316" i="6"/>
  <c r="AB306" i="6"/>
  <c r="X416" i="8"/>
  <c r="X414" i="8"/>
  <c r="MU4" i="1" s="1"/>
  <c r="AE300" i="4"/>
  <c r="AE300" i="6"/>
  <c r="AE305" i="6" s="1"/>
  <c r="R412" i="6"/>
  <c r="R416" i="6" s="1"/>
  <c r="Q414" i="6"/>
  <c r="SL4" i="1" s="1"/>
  <c r="W416" i="8"/>
  <c r="AZ414" i="6"/>
  <c r="TU4" i="1" s="1"/>
  <c r="AZ416" i="6"/>
  <c r="DO253" i="8"/>
  <c r="CJ253" i="8"/>
  <c r="CB253" i="4"/>
  <c r="W416" i="6"/>
  <c r="P416" i="7"/>
  <c r="BA412" i="7"/>
  <c r="BB412" i="7" s="1"/>
  <c r="AZ414" i="8"/>
  <c r="NW4" i="1" s="1"/>
  <c r="X414" i="6"/>
  <c r="SS4" i="1" s="1"/>
  <c r="X416" i="6"/>
  <c r="AZ416" i="7"/>
  <c r="BA412" i="8"/>
  <c r="BB412" i="8" s="1"/>
  <c r="BB414" i="8" s="1"/>
  <c r="NY4" i="1" s="1"/>
  <c r="X416" i="7"/>
  <c r="AY414" i="6"/>
  <c r="TT4" i="1" s="1"/>
  <c r="Y416" i="7"/>
  <c r="Y414" i="7"/>
  <c r="PU4" i="1" s="1"/>
  <c r="DF253" i="4"/>
  <c r="AY414" i="8"/>
  <c r="NV4" i="1" s="1"/>
  <c r="AY416" i="7"/>
  <c r="X414" i="7"/>
  <c r="PT4" i="1" s="1"/>
  <c r="CQ253" i="4"/>
  <c r="DF252" i="4"/>
  <c r="W416"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27" i="4"/>
  <c r="AD286" i="4"/>
  <c r="CL254" i="7" s="1"/>
  <c r="AF286" i="4"/>
  <c r="AC286" i="4"/>
  <c r="CK254" i="8" s="1"/>
  <c r="CD253" i="6"/>
  <c r="AB286" i="4"/>
  <c r="CC253" i="6"/>
  <c r="AF296" i="4"/>
  <c r="AE286" i="4"/>
  <c r="AE296" i="4"/>
  <c r="AD296" i="4"/>
  <c r="DP254" i="8" s="1"/>
  <c r="AC296" i="4"/>
  <c r="AB296" i="4"/>
  <c r="AF291" i="4"/>
  <c r="DH253" i="6"/>
  <c r="AE291" i="4"/>
  <c r="CT253" i="6"/>
  <c r="AD291" i="4"/>
  <c r="CS253" i="6"/>
  <c r="AC291" i="4"/>
  <c r="CZ254" i="8" s="1"/>
  <c r="AB291" i="4"/>
  <c r="AA291" i="4"/>
  <c r="D428" i="4"/>
  <c r="C428" i="4" s="1"/>
  <c r="Q416" i="7"/>
  <c r="Q414" i="7"/>
  <c r="PM4" i="1" s="1"/>
  <c r="BM790" i="7"/>
  <c r="BL790" i="7" s="1"/>
  <c r="BM791" i="7" s="1"/>
  <c r="BM793" i="7" s="1"/>
  <c r="BM412" i="7"/>
  <c r="P414" i="4"/>
  <c r="R412" i="8"/>
  <c r="S412" i="8" s="1"/>
  <c r="Q416" i="8"/>
  <c r="X414" i="4"/>
  <c r="X416" i="4"/>
  <c r="P426" i="4"/>
  <c r="B426" i="4"/>
  <c r="I446" i="4"/>
  <c r="V446" i="4" s="1"/>
  <c r="H446" i="4"/>
  <c r="U446" i="4" s="1"/>
  <c r="G446" i="4"/>
  <c r="T446" i="4" s="1"/>
  <c r="D446" i="4"/>
  <c r="Q446" i="4" s="1"/>
  <c r="F510" i="4"/>
  <c r="E510" i="4"/>
  <c r="D510" i="4"/>
  <c r="Q510" i="4" s="1"/>
  <c r="I429" i="4"/>
  <c r="V429" i="4" s="1"/>
  <c r="H429" i="4"/>
  <c r="U429" i="4" s="1"/>
  <c r="G429" i="4"/>
  <c r="T429" i="4" s="1"/>
  <c r="F429" i="4"/>
  <c r="S429" i="4" s="1"/>
  <c r="E429" i="4"/>
  <c r="R429" i="4" s="1"/>
  <c r="AZ416" i="4"/>
  <c r="AZ414" i="4"/>
  <c r="AG412" i="4"/>
  <c r="AH412" i="4" s="1"/>
  <c r="A430" i="4"/>
  <c r="AY416" i="4"/>
  <c r="AF414" i="4"/>
  <c r="AH412" i="6"/>
  <c r="AG414" i="6"/>
  <c r="TB4" i="1" s="1"/>
  <c r="AG416" i="6"/>
  <c r="BH412" i="6"/>
  <c r="BG414" i="6"/>
  <c r="UB4" i="1" s="1"/>
  <c r="BG416" i="6"/>
  <c r="AI412" i="7"/>
  <c r="AH414" i="7"/>
  <c r="QD4" i="1" s="1"/>
  <c r="AH416" i="7"/>
  <c r="BU411" i="6"/>
  <c r="BU790" i="6" s="1"/>
  <c r="P414" i="6"/>
  <c r="SK4" i="1" s="1"/>
  <c r="P416" i="6"/>
  <c r="BM411" i="6"/>
  <c r="BF412" i="6"/>
  <c r="AA412" i="7"/>
  <c r="Z414" i="7"/>
  <c r="PV4" i="1" s="1"/>
  <c r="Z416" i="7"/>
  <c r="BH412" i="7"/>
  <c r="BG414" i="7"/>
  <c r="RC4" i="1" s="1"/>
  <c r="BG416" i="7"/>
  <c r="BU411" i="7"/>
  <c r="BU790" i="7" s="1"/>
  <c r="W414" i="4"/>
  <c r="BB412" i="6"/>
  <c r="BA414" i="6"/>
  <c r="TV4" i="1" s="1"/>
  <c r="BA416" i="6"/>
  <c r="R414" i="7"/>
  <c r="PN4" i="1" s="1"/>
  <c r="S412" i="7"/>
  <c r="R416" i="7"/>
  <c r="BF414" i="7"/>
  <c r="RB4" i="1" s="1"/>
  <c r="BF416" i="7"/>
  <c r="BT411" i="7"/>
  <c r="Z412" i="6"/>
  <c r="Y414" i="6"/>
  <c r="ST4" i="1" s="1"/>
  <c r="Y416" i="6"/>
  <c r="BH412" i="8"/>
  <c r="BG414" i="8"/>
  <c r="OD4" i="1" s="1"/>
  <c r="BG416" i="8"/>
  <c r="BU411" i="8"/>
  <c r="BU790" i="8" s="1"/>
  <c r="P416" i="8"/>
  <c r="P414" i="8"/>
  <c r="MM4" i="1" s="1"/>
  <c r="BM411" i="8"/>
  <c r="BF412" i="8"/>
  <c r="AH412" i="8"/>
  <c r="AG414" i="8"/>
  <c r="ND4" i="1" s="1"/>
  <c r="AG416" i="8"/>
  <c r="Z412" i="8"/>
  <c r="Y414" i="8"/>
  <c r="MV4" i="1" s="1"/>
  <c r="Y416" i="8"/>
  <c r="Z412" i="4"/>
  <c r="Y414" i="4"/>
  <c r="Y416" i="4"/>
  <c r="BF416" i="4"/>
  <c r="BF414" i="4"/>
  <c r="BT411" i="4"/>
  <c r="R412" i="4"/>
  <c r="Q416" i="4"/>
  <c r="Q414" i="4"/>
  <c r="BN411" i="4"/>
  <c r="BN412" i="4" s="1"/>
  <c r="BG412" i="4"/>
  <c r="BB412" i="4"/>
  <c r="BA416" i="4"/>
  <c r="BA414" i="4"/>
  <c r="Y300" i="4"/>
  <c r="A511" i="4"/>
  <c r="A447" i="4"/>
  <c r="J276" i="4"/>
  <c r="BC253" i="8"/>
  <c r="BC253" i="7"/>
  <c r="J261" i="4"/>
  <c r="J253" i="7"/>
  <c r="J253" i="8"/>
  <c r="I266" i="4"/>
  <c r="X254" i="6" s="1"/>
  <c r="X253" i="7"/>
  <c r="X253" i="8"/>
  <c r="F271" i="4"/>
  <c r="AJ253" i="8"/>
  <c r="AJ253" i="7"/>
  <c r="F266" i="4"/>
  <c r="U253" i="7"/>
  <c r="U253" i="8"/>
  <c r="E266" i="4"/>
  <c r="T254" i="4" s="1"/>
  <c r="T253" i="7"/>
  <c r="T253" i="8"/>
  <c r="E271" i="4"/>
  <c r="AI254" i="4" s="1"/>
  <c r="AI253" i="8"/>
  <c r="AI253" i="7"/>
  <c r="H271" i="4"/>
  <c r="AL253" i="8"/>
  <c r="AL253" i="7"/>
  <c r="D261" i="4"/>
  <c r="D254" i="4" s="1"/>
  <c r="D253" i="8"/>
  <c r="D253" i="7"/>
  <c r="C281" i="4"/>
  <c r="BK254" i="4" s="1"/>
  <c r="BK253" i="8"/>
  <c r="BK253" i="7"/>
  <c r="C261" i="4"/>
  <c r="C254" i="4" s="1"/>
  <c r="C253" i="7"/>
  <c r="C253" i="8"/>
  <c r="H261" i="4"/>
  <c r="H254" i="6" s="1"/>
  <c r="H253" i="7"/>
  <c r="H253" i="8"/>
  <c r="I281" i="4"/>
  <c r="BQ254" i="6" s="1"/>
  <c r="BQ253" i="7"/>
  <c r="BQ253" i="8"/>
  <c r="D271" i="4"/>
  <c r="AH254" i="4" s="1"/>
  <c r="AH253" i="7"/>
  <c r="AH253" i="8"/>
  <c r="K276" i="4"/>
  <c r="BD253" i="8"/>
  <c r="BD253" i="7"/>
  <c r="G266" i="4"/>
  <c r="V253" i="7"/>
  <c r="V253" i="8"/>
  <c r="J271" i="4"/>
  <c r="AN253" i="8"/>
  <c r="AN253" i="7"/>
  <c r="G261" i="4"/>
  <c r="G253" i="7"/>
  <c r="G253" i="8"/>
  <c r="D281" i="4"/>
  <c r="BL253" i="8"/>
  <c r="BL253" i="7"/>
  <c r="G281" i="4"/>
  <c r="BO253" i="8"/>
  <c r="BO253" i="7"/>
  <c r="E261" i="4"/>
  <c r="E254" i="4" s="1"/>
  <c r="E253" i="7"/>
  <c r="E253" i="8"/>
  <c r="I271" i="4"/>
  <c r="AM253" i="7"/>
  <c r="AM253" i="8"/>
  <c r="H281" i="4"/>
  <c r="BP253" i="8"/>
  <c r="BP253" i="7"/>
  <c r="D266" i="4"/>
  <c r="S254" i="4" s="1"/>
  <c r="S253" i="8"/>
  <c r="S253" i="7"/>
  <c r="F281" i="4"/>
  <c r="BN253" i="7"/>
  <c r="BN253" i="8"/>
  <c r="K281" i="4"/>
  <c r="BS253" i="8"/>
  <c r="BS253" i="7"/>
  <c r="K261" i="4"/>
  <c r="K253" i="7"/>
  <c r="K253" i="8"/>
  <c r="K266" i="4"/>
  <c r="Z253" i="7"/>
  <c r="Z253" i="8"/>
  <c r="C271" i="4"/>
  <c r="AG253" i="7"/>
  <c r="AG253" i="8"/>
  <c r="C276" i="4"/>
  <c r="AV253" i="8"/>
  <c r="AV253" i="7"/>
  <c r="G276" i="4"/>
  <c r="AZ253" i="8"/>
  <c r="AZ253" i="7"/>
  <c r="K271" i="4"/>
  <c r="AO253" i="8"/>
  <c r="AO253" i="7"/>
  <c r="J266" i="4"/>
  <c r="Y253" i="7"/>
  <c r="Y253" i="8"/>
  <c r="L266" i="4"/>
  <c r="AA253" i="7"/>
  <c r="AA253" i="8"/>
  <c r="I276" i="4"/>
  <c r="BB253" i="7"/>
  <c r="BB253" i="8"/>
  <c r="D276" i="4"/>
  <c r="AW254" i="4" s="1"/>
  <c r="AW253" i="8"/>
  <c r="AW253" i="7"/>
  <c r="F276" i="4"/>
  <c r="AY253" i="8"/>
  <c r="AY253" i="7"/>
  <c r="C266" i="4"/>
  <c r="R253" i="8"/>
  <c r="R253" i="7"/>
  <c r="H276" i="4"/>
  <c r="BA253" i="7"/>
  <c r="BA253" i="8"/>
  <c r="J281" i="4"/>
  <c r="BR253" i="7"/>
  <c r="BR253" i="8"/>
  <c r="E276" i="4"/>
  <c r="AX254" i="4" s="1"/>
  <c r="AX253" i="8"/>
  <c r="AX253" i="7"/>
  <c r="L276" i="4"/>
  <c r="BE253" i="7"/>
  <c r="BE253" i="8"/>
  <c r="H266" i="4"/>
  <c r="W253" i="7"/>
  <c r="W253" i="8"/>
  <c r="L261" i="4"/>
  <c r="L253" i="7"/>
  <c r="L253" i="8"/>
  <c r="E281" i="4"/>
  <c r="BM254" i="4" s="1"/>
  <c r="BM253" i="7"/>
  <c r="BM253" i="8"/>
  <c r="I261" i="4"/>
  <c r="I253" i="7"/>
  <c r="I253" i="8"/>
  <c r="F261" i="4"/>
  <c r="F253" i="7"/>
  <c r="F253" i="8"/>
  <c r="G271" i="4"/>
  <c r="AK253" i="8"/>
  <c r="AK253" i="7"/>
  <c r="V286" i="4"/>
  <c r="CD253" i="7"/>
  <c r="CD253" i="8"/>
  <c r="DF253" i="8"/>
  <c r="DF253" i="7"/>
  <c r="CB253" i="7"/>
  <c r="CB253" i="8"/>
  <c r="U286" i="4"/>
  <c r="CC253" i="7"/>
  <c r="CC253" i="8"/>
  <c r="U296" i="4"/>
  <c r="DG253" i="7"/>
  <c r="DG253" i="8"/>
  <c r="Z296" i="4"/>
  <c r="DL253" i="8"/>
  <c r="DL253" i="7"/>
  <c r="CA253" i="7"/>
  <c r="CA253" i="8"/>
  <c r="Z286" i="4"/>
  <c r="CH253" i="7"/>
  <c r="CH253" i="8"/>
  <c r="Y291" i="4"/>
  <c r="CV253" i="8"/>
  <c r="CV253" i="7"/>
  <c r="CR253" i="7"/>
  <c r="CR253" i="8"/>
  <c r="X296" i="4"/>
  <c r="DJ253" i="8"/>
  <c r="DJ253" i="7"/>
  <c r="BZ253" i="8"/>
  <c r="BZ253" i="7"/>
  <c r="CP253" i="8"/>
  <c r="CP253" i="7"/>
  <c r="AA296" i="4"/>
  <c r="DM253" i="7"/>
  <c r="DM253" i="8"/>
  <c r="X291" i="4"/>
  <c r="CU253" i="7"/>
  <c r="CU253" i="8"/>
  <c r="AA286" i="4"/>
  <c r="CI253" i="7"/>
  <c r="CI253" i="8"/>
  <c r="CO253" i="8"/>
  <c r="CO253" i="7"/>
  <c r="Y296" i="4"/>
  <c r="DK253" i="8"/>
  <c r="DK253" i="7"/>
  <c r="W291" i="4"/>
  <c r="CT253" i="7"/>
  <c r="CT253" i="8"/>
  <c r="DG253" i="6"/>
  <c r="Z291" i="4"/>
  <c r="CW253" i="7"/>
  <c r="CW253" i="8"/>
  <c r="V291" i="4"/>
  <c r="CS253" i="7"/>
  <c r="CS253" i="8"/>
  <c r="DE253" i="8"/>
  <c r="DE253" i="7"/>
  <c r="Y286" i="4"/>
  <c r="CG253" i="7"/>
  <c r="CG253" i="8"/>
  <c r="W296" i="4"/>
  <c r="DI253" i="8"/>
  <c r="DI253" i="7"/>
  <c r="DD253" i="7"/>
  <c r="DD253" i="8"/>
  <c r="X286" i="4"/>
  <c r="CF253" i="7"/>
  <c r="CF253" i="8"/>
  <c r="V296" i="4"/>
  <c r="DH253" i="8"/>
  <c r="DH253" i="7"/>
  <c r="CQ253" i="7"/>
  <c r="CQ253" i="8"/>
  <c r="W286" i="4"/>
  <c r="CE253" i="7"/>
  <c r="CE253" i="8"/>
  <c r="AR251" i="7"/>
  <c r="AR254" i="7"/>
  <c r="AR253" i="7"/>
  <c r="AR249" i="7"/>
  <c r="AR250" i="7" s="1"/>
  <c r="AS248" i="7"/>
  <c r="AR252" i="7"/>
  <c r="CL251" i="7"/>
  <c r="CL252" i="7"/>
  <c r="CL253" i="7"/>
  <c r="CM248" i="7"/>
  <c r="CL249" i="7"/>
  <c r="CL250" i="7" s="1"/>
  <c r="CZ249" i="7"/>
  <c r="CZ250" i="7" s="1"/>
  <c r="CZ252" i="7"/>
  <c r="DA248" i="7"/>
  <c r="CZ251" i="7"/>
  <c r="CZ253" i="7"/>
  <c r="DP252" i="8"/>
  <c r="DP251" i="8"/>
  <c r="DP249" i="8"/>
  <c r="DP250" i="8" s="1"/>
  <c r="DP253" i="8"/>
  <c r="DQ248" i="8"/>
  <c r="AR252" i="8"/>
  <c r="AR253" i="8"/>
  <c r="AR249" i="8"/>
  <c r="AR250" i="8" s="1"/>
  <c r="AS248" i="8"/>
  <c r="AR251" i="8"/>
  <c r="AR254" i="8"/>
  <c r="AC254" i="8"/>
  <c r="AC251" i="8"/>
  <c r="AD248" i="8"/>
  <c r="AC249" i="8"/>
  <c r="AC250" i="8" s="1"/>
  <c r="AC253" i="8"/>
  <c r="AC252" i="8"/>
  <c r="O254" i="7"/>
  <c r="O253" i="7"/>
  <c r="O249" i="7"/>
  <c r="O250" i="7" s="1"/>
  <c r="P248" i="7"/>
  <c r="O252" i="7"/>
  <c r="O251" i="7"/>
  <c r="AD252" i="7"/>
  <c r="AD249" i="7"/>
  <c r="AD250" i="7" s="1"/>
  <c r="AE248" i="7"/>
  <c r="AD251" i="7"/>
  <c r="AD254" i="7"/>
  <c r="AD253" i="7"/>
  <c r="CK249" i="8"/>
  <c r="CK250" i="8" s="1"/>
  <c r="CL248" i="8"/>
  <c r="CK253" i="8"/>
  <c r="CK252" i="8"/>
  <c r="CK251" i="8"/>
  <c r="BI248" i="7"/>
  <c r="BH253" i="7"/>
  <c r="BH249" i="7"/>
  <c r="BH250" i="7" s="1"/>
  <c r="BH252" i="7"/>
  <c r="BH251" i="7"/>
  <c r="BH254" i="7"/>
  <c r="DA248" i="8"/>
  <c r="CZ252" i="8"/>
  <c r="CZ253" i="8"/>
  <c r="CZ251" i="8"/>
  <c r="CZ249" i="8"/>
  <c r="CZ250" i="8" s="1"/>
  <c r="BV253" i="7"/>
  <c r="BV249" i="7"/>
  <c r="BV250" i="7" s="1"/>
  <c r="BV254" i="7"/>
  <c r="BV252" i="7"/>
  <c r="BW248" i="7"/>
  <c r="BV251" i="7"/>
  <c r="DP251" i="7"/>
  <c r="DP253" i="7"/>
  <c r="DP249" i="7"/>
  <c r="DP250" i="7" s="1"/>
  <c r="DP252" i="7"/>
  <c r="DQ248" i="7"/>
  <c r="BW248" i="8"/>
  <c r="BV252" i="8"/>
  <c r="BV251" i="8"/>
  <c r="BV254" i="8"/>
  <c r="BV249" i="8"/>
  <c r="BV250" i="8" s="1"/>
  <c r="BV253" i="8"/>
  <c r="BH254" i="8"/>
  <c r="BH251" i="8"/>
  <c r="BH252" i="8"/>
  <c r="BH249" i="8"/>
  <c r="BH250" i="8" s="1"/>
  <c r="BI248" i="8"/>
  <c r="BH253" i="8"/>
  <c r="N252" i="8"/>
  <c r="N253" i="8"/>
  <c r="N249" i="8"/>
  <c r="N250" i="8" s="1"/>
  <c r="N251" i="8"/>
  <c r="N254" i="8"/>
  <c r="O248" i="8"/>
  <c r="DF249" i="4"/>
  <c r="DF250" i="4" s="1"/>
  <c r="CQ249" i="4"/>
  <c r="CQ250" i="4" s="1"/>
  <c r="AX249" i="4"/>
  <c r="AX250" i="4" s="1"/>
  <c r="DJ248" i="6"/>
  <c r="DK248" i="6" s="1"/>
  <c r="DI251" i="6"/>
  <c r="DI249" i="6"/>
  <c r="DI250" i="6" s="1"/>
  <c r="CC248" i="4"/>
  <c r="F248" i="4"/>
  <c r="DG248" i="4"/>
  <c r="CR248" i="4"/>
  <c r="CR253" i="4" s="1"/>
  <c r="AJ248" i="4"/>
  <c r="BN248" i="4"/>
  <c r="AY248" i="4"/>
  <c r="U248" i="4"/>
  <c r="DI253" i="6"/>
  <c r="DI252" i="6"/>
  <c r="AV253" i="6"/>
  <c r="C253" i="6"/>
  <c r="BM253" i="6"/>
  <c r="R296" i="4"/>
  <c r="DD254" i="4" s="1"/>
  <c r="DD253" i="6"/>
  <c r="U253" i="6"/>
  <c r="T291" i="4"/>
  <c r="CQ254" i="4" s="1"/>
  <c r="CQ253" i="6"/>
  <c r="AX253" i="6"/>
  <c r="T296" i="4"/>
  <c r="DF254" i="4" s="1"/>
  <c r="DF253" i="6"/>
  <c r="T286" i="4"/>
  <c r="CB254" i="4" s="1"/>
  <c r="CB253" i="6"/>
  <c r="S296" i="4"/>
  <c r="DE254" i="4" s="1"/>
  <c r="DE253" i="6"/>
  <c r="AH253" i="6"/>
  <c r="S253" i="6"/>
  <c r="AG253" i="6"/>
  <c r="R253" i="6"/>
  <c r="S286" i="4"/>
  <c r="CA254" i="4" s="1"/>
  <c r="CA253" i="6"/>
  <c r="BN253" i="6"/>
  <c r="E253" i="6"/>
  <c r="R286" i="4"/>
  <c r="BZ254" i="4" s="1"/>
  <c r="BZ253" i="6"/>
  <c r="BL253" i="6"/>
  <c r="D253" i="6"/>
  <c r="U291" i="4"/>
  <c r="CR253" i="6"/>
  <c r="AJ253" i="6"/>
  <c r="S291" i="4"/>
  <c r="CP254" i="4" s="1"/>
  <c r="CP253" i="6"/>
  <c r="AI253" i="6"/>
  <c r="T253" i="6"/>
  <c r="AW253" i="6"/>
  <c r="BK253" i="6"/>
  <c r="R291" i="4"/>
  <c r="CO254" i="4" s="1"/>
  <c r="CO253" i="6"/>
  <c r="BA249" i="6"/>
  <c r="BA250" i="6" s="1"/>
  <c r="BA253" i="6"/>
  <c r="BA252" i="6"/>
  <c r="BB248" i="6"/>
  <c r="BB251" i="6" s="1"/>
  <c r="BA251" i="6"/>
  <c r="AD171" i="6"/>
  <c r="AY171" i="6" s="1"/>
  <c r="AX171" i="6"/>
  <c r="H253" i="6"/>
  <c r="H249" i="6"/>
  <c r="H250" i="6" s="1"/>
  <c r="I248" i="6"/>
  <c r="H252" i="6"/>
  <c r="H251" i="6"/>
  <c r="AM253" i="6"/>
  <c r="AM249" i="6"/>
  <c r="AM250" i="6" s="1"/>
  <c r="AM252" i="6"/>
  <c r="AM251" i="6"/>
  <c r="AN248" i="6"/>
  <c r="Y300" i="6"/>
  <c r="Y305" i="6" s="1"/>
  <c r="AX172" i="6"/>
  <c r="X251" i="6"/>
  <c r="Y248" i="6"/>
  <c r="X252" i="6"/>
  <c r="X253" i="6"/>
  <c r="X249" i="6"/>
  <c r="X250" i="6" s="1"/>
  <c r="AD172" i="6"/>
  <c r="CE253" i="6"/>
  <c r="CE249" i="6"/>
  <c r="CE250" i="6" s="1"/>
  <c r="CE251" i="6"/>
  <c r="CF248" i="6"/>
  <c r="CE252" i="6"/>
  <c r="BQ252" i="6"/>
  <c r="BQ253" i="6"/>
  <c r="BQ249" i="6"/>
  <c r="BQ250" i="6" s="1"/>
  <c r="BR248" i="6"/>
  <c r="BQ251" i="6"/>
  <c r="CV248" i="6"/>
  <c r="CU252" i="6"/>
  <c r="CU251" i="6"/>
  <c r="CU253" i="6"/>
  <c r="CU249" i="6"/>
  <c r="CU250" i="6" s="1"/>
  <c r="SP127" i="1" l="1"/>
  <c r="SP128" i="1"/>
  <c r="SP126" i="1"/>
  <c r="SP119" i="1"/>
  <c r="SP121" i="1"/>
  <c r="SP123" i="1"/>
  <c r="SP125" i="1"/>
  <c r="SP124" i="1"/>
  <c r="SP122" i="1"/>
  <c r="SP117" i="1"/>
  <c r="SP120" i="1"/>
  <c r="SP118" i="1"/>
  <c r="BO791" i="8"/>
  <c r="BO793" i="8" s="1"/>
  <c r="BO791" i="7"/>
  <c r="BO793" i="7" s="1"/>
  <c r="JJ4" i="1" s="1" a="1"/>
  <c r="JJ4" i="1" s="1"/>
  <c r="BU412" i="7"/>
  <c r="BU412" i="6"/>
  <c r="CC411" i="6"/>
  <c r="BV790" i="6"/>
  <c r="BU412" i="8"/>
  <c r="CC411" i="8"/>
  <c r="BV790" i="8"/>
  <c r="BO791" i="6"/>
  <c r="BO793" i="6" s="1"/>
  <c r="CC411" i="7"/>
  <c r="BV790" i="7"/>
  <c r="SP85" i="1"/>
  <c r="SP86" i="1"/>
  <c r="SP87" i="1"/>
  <c r="SP88" i="1"/>
  <c r="SP89" i="1"/>
  <c r="SP90" i="1"/>
  <c r="SP91" i="1"/>
  <c r="SP92" i="1"/>
  <c r="SP93" i="1"/>
  <c r="SP94" i="1"/>
  <c r="SP95" i="1"/>
  <c r="SP96" i="1"/>
  <c r="SP97" i="1"/>
  <c r="SP98" i="1"/>
  <c r="SP99" i="1"/>
  <c r="SP100" i="1"/>
  <c r="SP101" i="1"/>
  <c r="SP102" i="1"/>
  <c r="SP103" i="1"/>
  <c r="SP104" i="1"/>
  <c r="SP105" i="1"/>
  <c r="SP106" i="1"/>
  <c r="SP107" i="1"/>
  <c r="SP108" i="1"/>
  <c r="SQ12" i="1"/>
  <c r="AG311" i="6"/>
  <c r="AG307" i="6"/>
  <c r="AJ300" i="6"/>
  <c r="AJ305" i="6" s="1"/>
  <c r="AH305" i="6"/>
  <c r="AH307" i="6" s="1"/>
  <c r="MF4" i="1" a="1"/>
  <c r="MF4" i="1" s="1"/>
  <c r="MB4" i="1" a="1"/>
  <c r="MB4" i="1" s="1"/>
  <c r="LY4" i="1" a="1"/>
  <c r="LY4" i="1" s="1"/>
  <c r="AI300" i="6"/>
  <c r="AI305" i="6" s="1"/>
  <c r="AJ300" i="4"/>
  <c r="AJ304" i="4" s="1"/>
  <c r="AG313" i="6"/>
  <c r="AG312" i="6"/>
  <c r="AG309" i="6"/>
  <c r="AG308" i="6"/>
  <c r="AG306" i="6"/>
  <c r="MI4" i="1" s="1" a="1"/>
  <c r="MI4" i="1" s="1"/>
  <c r="AG314" i="6"/>
  <c r="AG316" i="6"/>
  <c r="AG315" i="6"/>
  <c r="AG310" i="6"/>
  <c r="AC314" i="4"/>
  <c r="AC315" i="4"/>
  <c r="AC310" i="4"/>
  <c r="AC311" i="4"/>
  <c r="AC312" i="4"/>
  <c r="AC313" i="4"/>
  <c r="AC309" i="4"/>
  <c r="AD315" i="4"/>
  <c r="AD309" i="4"/>
  <c r="AD311" i="4"/>
  <c r="AD312" i="4"/>
  <c r="AD314" i="4"/>
  <c r="AD310" i="4"/>
  <c r="AD313" i="4"/>
  <c r="AD309" i="6"/>
  <c r="AD310" i="6"/>
  <c r="AD311" i="6"/>
  <c r="AD312" i="6"/>
  <c r="AD314" i="6"/>
  <c r="AD315" i="6"/>
  <c r="AD313" i="6"/>
  <c r="AG306" i="4"/>
  <c r="AG309" i="4"/>
  <c r="AG310" i="4"/>
  <c r="AG312" i="4"/>
  <c r="AG313" i="4"/>
  <c r="AG315" i="4"/>
  <c r="AG311" i="4"/>
  <c r="AG314" i="4"/>
  <c r="S315" i="6"/>
  <c r="S309" i="6"/>
  <c r="S311" i="6"/>
  <c r="S312" i="6"/>
  <c r="S314" i="6"/>
  <c r="S310" i="6"/>
  <c r="S313" i="6"/>
  <c r="W309" i="6"/>
  <c r="W310" i="6"/>
  <c r="W311" i="6"/>
  <c r="W312" i="6"/>
  <c r="W313" i="6"/>
  <c r="W314" i="6"/>
  <c r="W315" i="6"/>
  <c r="AC309" i="6"/>
  <c r="AC310" i="6"/>
  <c r="AC311" i="6"/>
  <c r="AC312" i="6"/>
  <c r="AC313" i="6"/>
  <c r="AC314" i="6"/>
  <c r="AC315" i="6"/>
  <c r="X313" i="4"/>
  <c r="X314" i="4"/>
  <c r="X315" i="4"/>
  <c r="X309" i="4"/>
  <c r="X310" i="4"/>
  <c r="X312" i="4"/>
  <c r="X311" i="4"/>
  <c r="W312" i="4"/>
  <c r="W313" i="4"/>
  <c r="W314" i="4"/>
  <c r="W315" i="4"/>
  <c r="W309" i="4"/>
  <c r="W310" i="4"/>
  <c r="W311" i="4"/>
  <c r="X309" i="6"/>
  <c r="X310" i="6"/>
  <c r="X312" i="6"/>
  <c r="X313" i="6"/>
  <c r="X314" i="6"/>
  <c r="X315" i="6"/>
  <c r="X311" i="6"/>
  <c r="AG316" i="4"/>
  <c r="AG308" i="4"/>
  <c r="AH304" i="4"/>
  <c r="AH305" i="4"/>
  <c r="S308" i="6"/>
  <c r="W316" i="4"/>
  <c r="AD308" i="4"/>
  <c r="X308" i="6"/>
  <c r="AC316" i="4"/>
  <c r="W316" i="6"/>
  <c r="X308" i="4"/>
  <c r="W308" i="4"/>
  <c r="AC316" i="6"/>
  <c r="W306" i="4"/>
  <c r="W306" i="6"/>
  <c r="W308" i="6"/>
  <c r="AC306" i="6"/>
  <c r="AC308" i="6"/>
  <c r="AI305" i="4"/>
  <c r="AI304" i="4"/>
  <c r="Y304" i="6"/>
  <c r="Y307" i="6" s="1"/>
  <c r="Y304" i="4"/>
  <c r="Y305" i="4"/>
  <c r="AE304" i="6"/>
  <c r="AE307" i="6" s="1"/>
  <c r="AC306" i="4"/>
  <c r="AC308" i="4"/>
  <c r="AE304" i="4"/>
  <c r="AE305" i="4"/>
  <c r="AD308" i="6"/>
  <c r="DP254" i="7"/>
  <c r="S412" i="6"/>
  <c r="S416" i="6" s="1"/>
  <c r="R414" i="6"/>
  <c r="SM4" i="1" s="1"/>
  <c r="X306" i="4"/>
  <c r="X316" i="4"/>
  <c r="AD306" i="6"/>
  <c r="AD316" i="6"/>
  <c r="AD306" i="4"/>
  <c r="AD316" i="4"/>
  <c r="S306" i="6"/>
  <c r="S316" i="6"/>
  <c r="X316" i="6"/>
  <c r="X306" i="6"/>
  <c r="BA414" i="7"/>
  <c r="QW4" i="1" s="1"/>
  <c r="BA416" i="7"/>
  <c r="BB416" i="8"/>
  <c r="BC412" i="8"/>
  <c r="BD412" i="8" s="1"/>
  <c r="BL254" i="4"/>
  <c r="AG254" i="4"/>
  <c r="AV254" i="4"/>
  <c r="R254" i="4"/>
  <c r="BA414" i="8"/>
  <c r="NX4" i="1" s="1"/>
  <c r="BA416" i="8"/>
  <c r="CZ254"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28" i="4"/>
  <c r="DN254" i="7"/>
  <c r="DN254" i="8"/>
  <c r="DO254" i="8"/>
  <c r="DO254" i="7"/>
  <c r="DI254" i="6"/>
  <c r="CE254" i="6"/>
  <c r="CX254" i="8"/>
  <c r="CX254" i="7"/>
  <c r="CJ254" i="7"/>
  <c r="CJ254" i="8"/>
  <c r="CY254" i="7"/>
  <c r="CY254" i="8"/>
  <c r="CK254" i="7"/>
  <c r="CU254" i="6"/>
  <c r="D429" i="4"/>
  <c r="C429" i="4" s="1"/>
  <c r="BM790" i="6"/>
  <c r="BL790" i="6" s="1"/>
  <c r="BM791" i="6" s="1"/>
  <c r="BM793" i="6" s="1"/>
  <c r="BM412" i="6"/>
  <c r="BM790" i="8"/>
  <c r="BL790" i="8" s="1"/>
  <c r="BM791" i="8" s="1"/>
  <c r="BM793" i="8" s="1"/>
  <c r="BM412" i="8"/>
  <c r="BT790" i="7"/>
  <c r="BS790" i="7" s="1"/>
  <c r="BT791" i="7" s="1"/>
  <c r="BT793" i="7" s="1"/>
  <c r="BT412" i="7"/>
  <c r="BM412" i="4"/>
  <c r="BM416" i="4" s="1"/>
  <c r="R416" i="8"/>
  <c r="R414" i="8"/>
  <c r="MO4" i="1" s="1"/>
  <c r="AG414" i="4"/>
  <c r="P427" i="4"/>
  <c r="B427" i="4"/>
  <c r="I430" i="4"/>
  <c r="V430" i="4" s="1"/>
  <c r="H430" i="4"/>
  <c r="U430" i="4" s="1"/>
  <c r="G430" i="4"/>
  <c r="T430" i="4" s="1"/>
  <c r="F430" i="4"/>
  <c r="S430" i="4" s="1"/>
  <c r="E430" i="4"/>
  <c r="R430" i="4" s="1"/>
  <c r="I447" i="4"/>
  <c r="V447" i="4" s="1"/>
  <c r="H447" i="4"/>
  <c r="U447" i="4" s="1"/>
  <c r="G447" i="4"/>
  <c r="T447" i="4" s="1"/>
  <c r="D447" i="4"/>
  <c r="Q447" i="4" s="1"/>
  <c r="F511" i="4"/>
  <c r="E511" i="4"/>
  <c r="D511" i="4"/>
  <c r="Q511" i="4" s="1"/>
  <c r="AG416" i="4"/>
  <c r="A431" i="4"/>
  <c r="BI412" i="7"/>
  <c r="BH414" i="7"/>
  <c r="RD4" i="1" s="1"/>
  <c r="BH416" i="7"/>
  <c r="AB412" i="7"/>
  <c r="AA414" i="7"/>
  <c r="PW4" i="1" s="1"/>
  <c r="AA416" i="7"/>
  <c r="BF416" i="6"/>
  <c r="BF414" i="6"/>
  <c r="UA4" i="1" s="1"/>
  <c r="BT411" i="6"/>
  <c r="AA412" i="6"/>
  <c r="Z414" i="6"/>
  <c r="SU4" i="1" s="1"/>
  <c r="Z416" i="6"/>
  <c r="BO412" i="6"/>
  <c r="BN416" i="6"/>
  <c r="BN414" i="6"/>
  <c r="UI4" i="1" s="1"/>
  <c r="BM414" i="7"/>
  <c r="RI4" i="1" s="1"/>
  <c r="BM416" i="7"/>
  <c r="CB411" i="6"/>
  <c r="CB790" i="6" s="1"/>
  <c r="CA411" i="7"/>
  <c r="AJ412" i="7"/>
  <c r="AI414" i="7"/>
  <c r="QE4" i="1" s="1"/>
  <c r="AI416" i="7"/>
  <c r="S414" i="7"/>
  <c r="PO4" i="1" s="1"/>
  <c r="T412" i="7"/>
  <c r="S416" i="7"/>
  <c r="BI412" i="6"/>
  <c r="BH414" i="6"/>
  <c r="UC4" i="1" s="1"/>
  <c r="BH416" i="6"/>
  <c r="BC412" i="7"/>
  <c r="BB414" i="7"/>
  <c r="QX4" i="1" s="1"/>
  <c r="BB416" i="7"/>
  <c r="BC412" i="6"/>
  <c r="BB414" i="6"/>
  <c r="TW4" i="1" s="1"/>
  <c r="BB416" i="6"/>
  <c r="BO412" i="7"/>
  <c r="BN414" i="7"/>
  <c r="RJ4" i="1" s="1"/>
  <c r="BN416" i="7"/>
  <c r="CB411" i="7"/>
  <c r="CB790" i="7" s="1"/>
  <c r="AI412" i="6"/>
  <c r="AH414" i="6"/>
  <c r="TC4" i="1" s="1"/>
  <c r="AH416" i="6"/>
  <c r="AA412" i="8"/>
  <c r="Z414" i="8"/>
  <c r="MW4" i="1" s="1"/>
  <c r="Z416" i="8"/>
  <c r="AI412" i="8"/>
  <c r="AH414" i="8"/>
  <c r="NE4" i="1" s="1"/>
  <c r="AH416" i="8"/>
  <c r="BF414" i="8"/>
  <c r="OC4" i="1" s="1"/>
  <c r="BF416" i="8"/>
  <c r="BT411" i="8"/>
  <c r="T412" i="8"/>
  <c r="S414" i="8"/>
  <c r="MP4" i="1" s="1"/>
  <c r="S416" i="8"/>
  <c r="BO412" i="8"/>
  <c r="BN414" i="8"/>
  <c r="OK4" i="1" s="1"/>
  <c r="BN416" i="8"/>
  <c r="CB411" i="8"/>
  <c r="CB790" i="8" s="1"/>
  <c r="BI412" i="8"/>
  <c r="BH414" i="8"/>
  <c r="OE4" i="1" s="1"/>
  <c r="BH416" i="8"/>
  <c r="AI412" i="4"/>
  <c r="AH414" i="4"/>
  <c r="AH416" i="4"/>
  <c r="BC412" i="4"/>
  <c r="BB416" i="4"/>
  <c r="BB414" i="4"/>
  <c r="BH412" i="4"/>
  <c r="BG416" i="4"/>
  <c r="BG414" i="4"/>
  <c r="BU411" i="4"/>
  <c r="BU412" i="4" s="1"/>
  <c r="S412" i="4"/>
  <c r="R416" i="4"/>
  <c r="R414" i="4"/>
  <c r="CA411" i="4"/>
  <c r="AA412" i="4"/>
  <c r="Z416" i="4"/>
  <c r="Z414" i="4"/>
  <c r="A448" i="4"/>
  <c r="A512" i="4"/>
  <c r="DJ254" i="6"/>
  <c r="DJ249" i="6"/>
  <c r="DJ250" i="6" s="1"/>
  <c r="DJ253" i="6"/>
  <c r="AM254" i="7"/>
  <c r="AM254" i="8"/>
  <c r="W254" i="7"/>
  <c r="W254" i="8"/>
  <c r="W254" i="6"/>
  <c r="C254" i="8"/>
  <c r="C254" i="7"/>
  <c r="AO254" i="7"/>
  <c r="AO254" i="8"/>
  <c r="E254" i="7"/>
  <c r="E254" i="8"/>
  <c r="BE254" i="7"/>
  <c r="BE254" i="8"/>
  <c r="BK254" i="7"/>
  <c r="BK254" i="8"/>
  <c r="AZ254" i="8"/>
  <c r="AZ254" i="7"/>
  <c r="BO254" i="7"/>
  <c r="BO254" i="8"/>
  <c r="BO254" i="6"/>
  <c r="AX254" i="8"/>
  <c r="AX254" i="7"/>
  <c r="D254" i="7"/>
  <c r="D254" i="8"/>
  <c r="AV254" i="8"/>
  <c r="AV254" i="7"/>
  <c r="BL254" i="8"/>
  <c r="BL254" i="7"/>
  <c r="BR254" i="7"/>
  <c r="BR254" i="8"/>
  <c r="AL254" i="8"/>
  <c r="AL254" i="7"/>
  <c r="AL254" i="6"/>
  <c r="AG254" i="7"/>
  <c r="AG254" i="8"/>
  <c r="G254" i="7"/>
  <c r="G254" i="8"/>
  <c r="G254" i="6"/>
  <c r="BA254" i="7"/>
  <c r="BA254" i="8"/>
  <c r="AI254" i="8"/>
  <c r="AI254" i="7"/>
  <c r="Z254" i="7"/>
  <c r="Z254" i="8"/>
  <c r="AN254" i="8"/>
  <c r="AN254" i="7"/>
  <c r="R254" i="8"/>
  <c r="R254" i="7"/>
  <c r="T254" i="7"/>
  <c r="T254" i="8"/>
  <c r="K254" i="7"/>
  <c r="K254" i="8"/>
  <c r="AK254" i="8"/>
  <c r="AK254" i="7"/>
  <c r="AK254" i="6"/>
  <c r="V254" i="7"/>
  <c r="V254" i="8"/>
  <c r="V254" i="6"/>
  <c r="AY254" i="8"/>
  <c r="AY254" i="7"/>
  <c r="U254" i="7"/>
  <c r="U254" i="8"/>
  <c r="BS254" i="8"/>
  <c r="BS254" i="7"/>
  <c r="F254" i="7"/>
  <c r="F254" i="8"/>
  <c r="F254" i="6"/>
  <c r="BD254" i="7"/>
  <c r="BD254" i="8"/>
  <c r="AW254" i="8"/>
  <c r="AW254" i="7"/>
  <c r="AJ254" i="8"/>
  <c r="AJ254" i="7"/>
  <c r="BN254" i="7"/>
  <c r="BN254" i="8"/>
  <c r="I254" i="7"/>
  <c r="I254" i="8"/>
  <c r="AH254" i="7"/>
  <c r="AH254" i="8"/>
  <c r="BB254" i="7"/>
  <c r="BB254" i="8"/>
  <c r="X254" i="7"/>
  <c r="X254" i="8"/>
  <c r="S254" i="7"/>
  <c r="S254" i="8"/>
  <c r="BM254" i="8"/>
  <c r="BM254" i="7"/>
  <c r="BQ254" i="7"/>
  <c r="BQ254" i="8"/>
  <c r="AM254" i="6"/>
  <c r="AA254" i="7"/>
  <c r="AA254" i="8"/>
  <c r="J254" i="7"/>
  <c r="J254" i="8"/>
  <c r="BP254" i="8"/>
  <c r="BP254" i="7"/>
  <c r="BP254" i="6"/>
  <c r="L254" i="7"/>
  <c r="L254" i="8"/>
  <c r="H254" i="7"/>
  <c r="H254" i="8"/>
  <c r="Y254" i="7"/>
  <c r="Y254" i="8"/>
  <c r="BC254" i="8"/>
  <c r="BC254" i="7"/>
  <c r="DJ251" i="6"/>
  <c r="DE254" i="8"/>
  <c r="DE254" i="7"/>
  <c r="CO254" i="7"/>
  <c r="CO254" i="8"/>
  <c r="CS254" i="6"/>
  <c r="CS254" i="7"/>
  <c r="CS254" i="8"/>
  <c r="DJ254" i="7"/>
  <c r="DJ254" i="8"/>
  <c r="CW254" i="7"/>
  <c r="CW254" i="8"/>
  <c r="CV254" i="8"/>
  <c r="CV254" i="7"/>
  <c r="CP254" i="7"/>
  <c r="CP254" i="8"/>
  <c r="CQ254" i="7"/>
  <c r="CQ254" i="8"/>
  <c r="CT254" i="7"/>
  <c r="CT254" i="8"/>
  <c r="CT254" i="6"/>
  <c r="CH254" i="7"/>
  <c r="CH254" i="8"/>
  <c r="CR254" i="8"/>
  <c r="CR254" i="7"/>
  <c r="DD254" i="8"/>
  <c r="DD254" i="7"/>
  <c r="CE254" i="7"/>
  <c r="CE254" i="8"/>
  <c r="DK254" i="8"/>
  <c r="DK254" i="7"/>
  <c r="CB254" i="7"/>
  <c r="CB254" i="8"/>
  <c r="DH254" i="8"/>
  <c r="DH254" i="7"/>
  <c r="DH254" i="6"/>
  <c r="DL254" i="8"/>
  <c r="DL254" i="7"/>
  <c r="BZ254" i="8"/>
  <c r="BZ254" i="7"/>
  <c r="CF254" i="7"/>
  <c r="CF254" i="8"/>
  <c r="CI254" i="7"/>
  <c r="CI254" i="8"/>
  <c r="DG254" i="6"/>
  <c r="DG254" i="7"/>
  <c r="DG254" i="8"/>
  <c r="DF254" i="7"/>
  <c r="DF254" i="8"/>
  <c r="CA254" i="8"/>
  <c r="CA254" i="7"/>
  <c r="CU254" i="7"/>
  <c r="CU254" i="8"/>
  <c r="CC254" i="6"/>
  <c r="CC254" i="7"/>
  <c r="CC254" i="8"/>
  <c r="DI254" i="8"/>
  <c r="DI254" i="7"/>
  <c r="DM254" i="7"/>
  <c r="DM254" i="8"/>
  <c r="CG254" i="7"/>
  <c r="CG254" i="8"/>
  <c r="CD254" i="7"/>
  <c r="CD254" i="8"/>
  <c r="CD254" i="6"/>
  <c r="O252" i="8"/>
  <c r="O253" i="8"/>
  <c r="O249" i="8"/>
  <c r="O250" i="8" s="1"/>
  <c r="O251" i="8"/>
  <c r="O254" i="8"/>
  <c r="P248" i="8"/>
  <c r="DB248" i="8"/>
  <c r="DA252" i="8"/>
  <c r="DA251" i="8"/>
  <c r="DA254" i="8"/>
  <c r="DA249" i="8"/>
  <c r="DA250" i="8" s="1"/>
  <c r="DA253" i="8"/>
  <c r="AS252" i="8"/>
  <c r="AS253" i="8"/>
  <c r="AS249" i="8"/>
  <c r="AS250" i="8" s="1"/>
  <c r="AT248" i="8"/>
  <c r="AS251" i="8"/>
  <c r="AS254" i="8"/>
  <c r="DQ254" i="8"/>
  <c r="DQ252" i="8"/>
  <c r="DQ251" i="8"/>
  <c r="DQ249" i="8"/>
  <c r="DQ250" i="8" s="1"/>
  <c r="DQ253" i="8"/>
  <c r="DR248" i="8"/>
  <c r="BJ248" i="7"/>
  <c r="BI253" i="7"/>
  <c r="BI249" i="7"/>
  <c r="BI250" i="7" s="1"/>
  <c r="BI252" i="7"/>
  <c r="BI251" i="7"/>
  <c r="BI254" i="7"/>
  <c r="CL254" i="8"/>
  <c r="CL249" i="8"/>
  <c r="CL250" i="8" s="1"/>
  <c r="CM248" i="8"/>
  <c r="CL253" i="8"/>
  <c r="CL252" i="8"/>
  <c r="CL251" i="8"/>
  <c r="BX248" i="8"/>
  <c r="BW252" i="8"/>
  <c r="BW253" i="8"/>
  <c r="BW249" i="8"/>
  <c r="BW250" i="8" s="1"/>
  <c r="BW251" i="8"/>
  <c r="BW254" i="8"/>
  <c r="DA253" i="7"/>
  <c r="DA249" i="7"/>
  <c r="DA250" i="7" s="1"/>
  <c r="DA252" i="7"/>
  <c r="DB248" i="7"/>
  <c r="DA251" i="7"/>
  <c r="DA254" i="7"/>
  <c r="AE249" i="7"/>
  <c r="AE250" i="7" s="1"/>
  <c r="AF248" i="7"/>
  <c r="AE252" i="7"/>
  <c r="AE251" i="7"/>
  <c r="AE254" i="7"/>
  <c r="AE253" i="7"/>
  <c r="CN248" i="7"/>
  <c r="CM254" i="7"/>
  <c r="CM253" i="7"/>
  <c r="CM249" i="7"/>
  <c r="CM250" i="7" s="1"/>
  <c r="CM252" i="7"/>
  <c r="CM251" i="7"/>
  <c r="BI254" i="8"/>
  <c r="BI251" i="8"/>
  <c r="BI252" i="8"/>
  <c r="BI249" i="8"/>
  <c r="BI250" i="8" s="1"/>
  <c r="BJ248" i="8"/>
  <c r="BI253" i="8"/>
  <c r="DQ251" i="7"/>
  <c r="DR248" i="7"/>
  <c r="DQ254" i="7"/>
  <c r="DQ253" i="7"/>
  <c r="DQ249" i="7"/>
  <c r="DQ250" i="7" s="1"/>
  <c r="DQ252" i="7"/>
  <c r="P254" i="7"/>
  <c r="P253" i="7"/>
  <c r="P249" i="7"/>
  <c r="P250" i="7" s="1"/>
  <c r="Q248" i="7"/>
  <c r="P252" i="7"/>
  <c r="P251" i="7"/>
  <c r="BW252" i="7"/>
  <c r="BX248" i="7"/>
  <c r="BW251" i="7"/>
  <c r="BW254" i="7"/>
  <c r="BW253" i="7"/>
  <c r="BW249" i="7"/>
  <c r="BW250" i="7" s="1"/>
  <c r="AS251" i="7"/>
  <c r="AS254" i="7"/>
  <c r="AS253" i="7"/>
  <c r="AS249" i="7"/>
  <c r="AS250" i="7" s="1"/>
  <c r="AT248" i="7"/>
  <c r="AS252" i="7"/>
  <c r="AD254" i="8"/>
  <c r="AD251" i="8"/>
  <c r="AE248" i="8"/>
  <c r="AD249" i="8"/>
  <c r="AD250" i="8" s="1"/>
  <c r="AD253" i="8"/>
  <c r="AD252" i="8"/>
  <c r="DJ252" i="6"/>
  <c r="BO248" i="4"/>
  <c r="AZ248" i="4"/>
  <c r="AK248" i="4"/>
  <c r="CS248" i="4"/>
  <c r="DH248" i="4"/>
  <c r="DH254" i="4" s="1"/>
  <c r="BA254" i="6"/>
  <c r="G248" i="4"/>
  <c r="V248" i="4"/>
  <c r="CD248" i="4"/>
  <c r="AY254" i="6"/>
  <c r="AZ254" i="6"/>
  <c r="BB249" i="6"/>
  <c r="BB250" i="6" s="1"/>
  <c r="BB254" i="6"/>
  <c r="BB253" i="6"/>
  <c r="BB252" i="6"/>
  <c r="BC248" i="6"/>
  <c r="BC251" i="6" s="1"/>
  <c r="BN254" i="6"/>
  <c r="CA254" i="6"/>
  <c r="R254" i="6"/>
  <c r="AG254" i="6"/>
  <c r="CO254" i="6"/>
  <c r="S254" i="6"/>
  <c r="BK254" i="6"/>
  <c r="AH254" i="6"/>
  <c r="AW254" i="6"/>
  <c r="DE254" i="6"/>
  <c r="T254" i="6"/>
  <c r="CB254" i="6"/>
  <c r="AI254" i="6"/>
  <c r="DF254" i="6"/>
  <c r="CP254" i="6"/>
  <c r="AX254" i="6"/>
  <c r="AJ254" i="6"/>
  <c r="CQ254" i="6"/>
  <c r="CR254" i="6"/>
  <c r="U254" i="6"/>
  <c r="D254" i="6"/>
  <c r="DD254" i="6"/>
  <c r="BL254" i="6"/>
  <c r="BM254" i="6"/>
  <c r="BZ254" i="6"/>
  <c r="C254" i="6"/>
  <c r="E254" i="6"/>
  <c r="AV254" i="6"/>
  <c r="Y251" i="6"/>
  <c r="Z248" i="6"/>
  <c r="Y254" i="6"/>
  <c r="Y252" i="6"/>
  <c r="Y253" i="6"/>
  <c r="Y249" i="6"/>
  <c r="Y250" i="6" s="1"/>
  <c r="DK254" i="6"/>
  <c r="DL248" i="6"/>
  <c r="DK253" i="6"/>
  <c r="DK249" i="6"/>
  <c r="DK250" i="6" s="1"/>
  <c r="DK251" i="6"/>
  <c r="DK252" i="6"/>
  <c r="AN253" i="6"/>
  <c r="AN249" i="6"/>
  <c r="AN250" i="6" s="1"/>
  <c r="AN252" i="6"/>
  <c r="AN251" i="6"/>
  <c r="AO248" i="6"/>
  <c r="AN254" i="6"/>
  <c r="BR253" i="6"/>
  <c r="BR249" i="6"/>
  <c r="BR250" i="6" s="1"/>
  <c r="BS248" i="6"/>
  <c r="BR254" i="6"/>
  <c r="BR252" i="6"/>
  <c r="BR251" i="6"/>
  <c r="I253" i="6"/>
  <c r="I249" i="6"/>
  <c r="I250" i="6" s="1"/>
  <c r="I252" i="6"/>
  <c r="I254" i="6"/>
  <c r="J248" i="6"/>
  <c r="I251" i="6"/>
  <c r="CF254" i="6"/>
  <c r="CF251" i="6"/>
  <c r="CF252" i="6"/>
  <c r="CF253" i="6"/>
  <c r="CF249" i="6"/>
  <c r="CF250" i="6" s="1"/>
  <c r="CG248" i="6"/>
  <c r="AY172" i="6"/>
  <c r="CV252" i="6"/>
  <c r="CV253" i="6"/>
  <c r="CV249" i="6"/>
  <c r="CV250" i="6" s="1"/>
  <c r="CV254" i="6"/>
  <c r="CV251" i="6"/>
  <c r="CW248" i="6"/>
  <c r="AS171" i="4"/>
  <c r="AT170" i="4"/>
  <c r="AU170" i="4" s="1"/>
  <c r="AV170" i="4" s="1"/>
  <c r="AW170" i="4" s="1"/>
  <c r="AX170" i="4" s="1"/>
  <c r="AY170" i="4" s="1"/>
  <c r="X172" i="4"/>
  <c r="Y170" i="4"/>
  <c r="Z170" i="4" s="1"/>
  <c r="AA170" i="4" s="1"/>
  <c r="AB170" i="4" s="1"/>
  <c r="AC170" i="4" s="1"/>
  <c r="AD170" i="4" s="1"/>
  <c r="AD172" i="4" s="1"/>
  <c r="AY172" i="4" s="1"/>
  <c r="Y171" i="4"/>
  <c r="Z171" i="4" s="1"/>
  <c r="AA171" i="4" s="1"/>
  <c r="AB171" i="4" s="1"/>
  <c r="AC171" i="4" s="1"/>
  <c r="AD171" i="4" s="1"/>
  <c r="AY171" i="4" s="1"/>
  <c r="SQ128" i="1" l="1"/>
  <c r="SQ124" i="1"/>
  <c r="SQ126" i="1"/>
  <c r="SQ122" i="1"/>
  <c r="SQ123" i="1"/>
  <c r="SQ125" i="1"/>
  <c r="SQ118" i="1"/>
  <c r="SQ120" i="1"/>
  <c r="SQ127" i="1"/>
  <c r="SQ121" i="1"/>
  <c r="SQ117" i="1"/>
  <c r="SQ119" i="1"/>
  <c r="JE4" i="1" a="1"/>
  <c r="JE4" i="1" s="1"/>
  <c r="JO4" i="1" a="1"/>
  <c r="JO4" i="1" s="1"/>
  <c r="BV791" i="6"/>
  <c r="BV793" i="6" s="1"/>
  <c r="CB412" i="6"/>
  <c r="CB412" i="7"/>
  <c r="CJ411" i="7"/>
  <c r="CJ790" i="7" s="1"/>
  <c r="CC790" i="7"/>
  <c r="CJ411" i="8"/>
  <c r="CJ790" i="8" s="1"/>
  <c r="CC790" i="8"/>
  <c r="BV791" i="8"/>
  <c r="BV793" i="8" s="1"/>
  <c r="CB412" i="8"/>
  <c r="CJ411" i="6"/>
  <c r="CJ790" i="6" s="1"/>
  <c r="CC790" i="6"/>
  <c r="BV791" i="7"/>
  <c r="BV793" i="7" s="1"/>
  <c r="JK4" i="1" s="1" a="1"/>
  <c r="JK4" i="1" s="1"/>
  <c r="SQ86" i="1"/>
  <c r="SQ85" i="1"/>
  <c r="SQ87" i="1"/>
  <c r="SQ88" i="1"/>
  <c r="SQ89" i="1"/>
  <c r="SQ90" i="1"/>
  <c r="SQ91" i="1"/>
  <c r="SQ92" i="1"/>
  <c r="SQ93" i="1"/>
  <c r="SQ94" i="1"/>
  <c r="SQ95" i="1"/>
  <c r="SQ96" i="1"/>
  <c r="SQ97" i="1"/>
  <c r="SQ98" i="1"/>
  <c r="SQ99" i="1"/>
  <c r="SQ100" i="1"/>
  <c r="SQ101" i="1"/>
  <c r="SQ102" i="1"/>
  <c r="SQ103" i="1"/>
  <c r="SQ104" i="1"/>
  <c r="SQ105" i="1"/>
  <c r="SQ106" i="1"/>
  <c r="SQ107" i="1"/>
  <c r="SQ108" i="1"/>
  <c r="SR12" i="1"/>
  <c r="AJ304" i="6"/>
  <c r="AJ306" i="6" s="1"/>
  <c r="AK300" i="6"/>
  <c r="AK305" i="6" s="1"/>
  <c r="AH309" i="6"/>
  <c r="MG4" i="1" a="1"/>
  <c r="MG4" i="1" s="1"/>
  <c r="MC4" i="1" a="1"/>
  <c r="MC4" i="1" s="1"/>
  <c r="AI304" i="6"/>
  <c r="AI308" i="6" s="1"/>
  <c r="AH306" i="6"/>
  <c r="AH316" i="6"/>
  <c r="AH308" i="6"/>
  <c r="AH315" i="6"/>
  <c r="AH314" i="6"/>
  <c r="AH313" i="6"/>
  <c r="AH312" i="6"/>
  <c r="AH311" i="6"/>
  <c r="AH310" i="6"/>
  <c r="AK300" i="4"/>
  <c r="AK305" i="4" s="1"/>
  <c r="AJ305" i="4"/>
  <c r="AJ315" i="4" s="1"/>
  <c r="AE315" i="4"/>
  <c r="AE309" i="4"/>
  <c r="AE310" i="4"/>
  <c r="AE311" i="4"/>
  <c r="AE312" i="4"/>
  <c r="AE313" i="4"/>
  <c r="AE314" i="4"/>
  <c r="AE309" i="6"/>
  <c r="AE310" i="6"/>
  <c r="AE311" i="6"/>
  <c r="AE312" i="6"/>
  <c r="AE313" i="6"/>
  <c r="AE314" i="6"/>
  <c r="AE315" i="6"/>
  <c r="Y313" i="4"/>
  <c r="Y314" i="4"/>
  <c r="Y315" i="4"/>
  <c r="Y309" i="4"/>
  <c r="Y311" i="4"/>
  <c r="Y310" i="4"/>
  <c r="Y312" i="4"/>
  <c r="Y309" i="6"/>
  <c r="Y310" i="6"/>
  <c r="Y311" i="6"/>
  <c r="Y313" i="6"/>
  <c r="Y314" i="6"/>
  <c r="Y315" i="6"/>
  <c r="Y312" i="6"/>
  <c r="AI309" i="4"/>
  <c r="AI310" i="4"/>
  <c r="AI312" i="4"/>
  <c r="AI313" i="4"/>
  <c r="AI314" i="4"/>
  <c r="AI315" i="4"/>
  <c r="AI311" i="4"/>
  <c r="AH309" i="4"/>
  <c r="AH310" i="4"/>
  <c r="AH311" i="4"/>
  <c r="AH312" i="4"/>
  <c r="AH313" i="4"/>
  <c r="AH314" i="4"/>
  <c r="AH315" i="4"/>
  <c r="AH306" i="4"/>
  <c r="AH308" i="4"/>
  <c r="AH316" i="4"/>
  <c r="T412" i="6"/>
  <c r="T414" i="6" s="1"/>
  <c r="SO4" i="1" s="1"/>
  <c r="S414" i="6"/>
  <c r="SN4" i="1" s="1"/>
  <c r="AI308" i="4"/>
  <c r="AI316" i="4"/>
  <c r="AI306" i="4"/>
  <c r="Y308" i="4"/>
  <c r="AE308" i="4"/>
  <c r="AE308" i="6"/>
  <c r="Y308" i="6"/>
  <c r="BC416" i="8"/>
  <c r="BC414" i="8"/>
  <c r="NZ4" i="1" s="1"/>
  <c r="AE306" i="6"/>
  <c r="AE316" i="6"/>
  <c r="Y316" i="4"/>
  <c r="Y306" i="4"/>
  <c r="Y306" i="6"/>
  <c r="Y316" i="6"/>
  <c r="AE316" i="4"/>
  <c r="AE306" i="4"/>
  <c r="Q429" i="4"/>
  <c r="BM414"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30" i="4"/>
  <c r="C430" i="4" s="1"/>
  <c r="CA790" i="7"/>
  <c r="BZ790" i="7" s="1"/>
  <c r="CA791" i="7" s="1"/>
  <c r="CA793" i="7" s="1"/>
  <c r="CA412" i="7"/>
  <c r="BT790" i="8"/>
  <c r="BS790" i="8" s="1"/>
  <c r="BT791" i="8" s="1"/>
  <c r="BT793" i="8" s="1"/>
  <c r="JF4" i="1" s="1" a="1"/>
  <c r="JF4" i="1" s="1"/>
  <c r="BT412" i="8"/>
  <c r="BT412" i="4"/>
  <c r="BT414" i="4" s="1"/>
  <c r="BT790" i="6"/>
  <c r="BS790" i="6" s="1"/>
  <c r="BT791" i="6" s="1"/>
  <c r="BT793" i="6" s="1"/>
  <c r="BT412" i="6"/>
  <c r="P428" i="4"/>
  <c r="B428" i="4"/>
  <c r="F512" i="4"/>
  <c r="E512" i="4"/>
  <c r="D512" i="4"/>
  <c r="Q512" i="4" s="1"/>
  <c r="I448" i="4"/>
  <c r="V448" i="4" s="1"/>
  <c r="H448" i="4"/>
  <c r="U448" i="4" s="1"/>
  <c r="G448" i="4"/>
  <c r="T448" i="4" s="1"/>
  <c r="D448" i="4"/>
  <c r="Q448" i="4" s="1"/>
  <c r="I431" i="4"/>
  <c r="V431" i="4" s="1"/>
  <c r="H431" i="4"/>
  <c r="U431" i="4" s="1"/>
  <c r="G431" i="4"/>
  <c r="T431" i="4" s="1"/>
  <c r="F431" i="4"/>
  <c r="S431" i="4" s="1"/>
  <c r="E431" i="4"/>
  <c r="R431" i="4" s="1"/>
  <c r="A432" i="4"/>
  <c r="T414" i="7"/>
  <c r="PP4" i="1" s="1"/>
  <c r="U412" i="7"/>
  <c r="T416" i="7"/>
  <c r="AJ414" i="7"/>
  <c r="QF4" i="1" s="1"/>
  <c r="AJ416" i="7"/>
  <c r="BT414" i="7"/>
  <c r="RP4" i="1" s="1"/>
  <c r="BT416" i="7"/>
  <c r="CH411" i="7"/>
  <c r="BV412" i="6"/>
  <c r="BU414" i="6"/>
  <c r="UP4" i="1" s="1"/>
  <c r="BU416" i="6"/>
  <c r="CI411" i="6"/>
  <c r="CI790" i="6" s="1"/>
  <c r="BP412" i="6"/>
  <c r="BO414" i="6"/>
  <c r="UJ4" i="1" s="1"/>
  <c r="BO416" i="6"/>
  <c r="AJ412" i="6"/>
  <c r="AI414" i="6"/>
  <c r="TD4" i="1" s="1"/>
  <c r="AI416" i="6"/>
  <c r="AB412" i="6"/>
  <c r="AA414" i="6"/>
  <c r="SV4" i="1" s="1"/>
  <c r="AA416" i="6"/>
  <c r="BV412" i="7"/>
  <c r="BU414" i="7"/>
  <c r="RQ4" i="1" s="1"/>
  <c r="BU416" i="7"/>
  <c r="CI411" i="7"/>
  <c r="CI790" i="7" s="1"/>
  <c r="BP412" i="7"/>
  <c r="BO414" i="7"/>
  <c r="RK4" i="1" s="1"/>
  <c r="BO416" i="7"/>
  <c r="BM414" i="6"/>
  <c r="UH4" i="1" s="1"/>
  <c r="BM416" i="6"/>
  <c r="CA411" i="6"/>
  <c r="BD412" i="6"/>
  <c r="BC414" i="6"/>
  <c r="TX4" i="1" s="1"/>
  <c r="BC416" i="6"/>
  <c r="BD412" i="7"/>
  <c r="BC414" i="7"/>
  <c r="QY4" i="1" s="1"/>
  <c r="BC416" i="7"/>
  <c r="AC412" i="7"/>
  <c r="AB414" i="7"/>
  <c r="PX4" i="1" s="1"/>
  <c r="AB416" i="7"/>
  <c r="BJ412" i="6"/>
  <c r="BI414" i="6"/>
  <c r="UD4" i="1" s="1"/>
  <c r="BI416" i="6"/>
  <c r="BJ412" i="7"/>
  <c r="BI414" i="7"/>
  <c r="RE4" i="1" s="1"/>
  <c r="BI416" i="7"/>
  <c r="BJ412" i="8"/>
  <c r="BI414" i="8"/>
  <c r="OF4" i="1" s="1"/>
  <c r="BI416" i="8"/>
  <c r="BV412" i="8"/>
  <c r="BU414" i="8"/>
  <c r="OR4" i="1" s="1"/>
  <c r="BU416" i="8"/>
  <c r="CI411" i="8"/>
  <c r="CI790" i="8" s="1"/>
  <c r="BP412" i="8"/>
  <c r="BO414" i="8"/>
  <c r="OL4" i="1" s="1"/>
  <c r="BO416" i="8"/>
  <c r="U412" i="8"/>
  <c r="T414" i="8"/>
  <c r="MQ4" i="1" s="1"/>
  <c r="T416" i="8"/>
  <c r="BE412" i="8"/>
  <c r="BD414" i="8"/>
  <c r="OA4" i="1" s="1"/>
  <c r="BD416" i="8"/>
  <c r="BM416" i="8"/>
  <c r="BM414" i="8"/>
  <c r="OJ4" i="1" s="1"/>
  <c r="CA411" i="8"/>
  <c r="AJ412" i="8"/>
  <c r="AI414" i="8"/>
  <c r="NF4" i="1" s="1"/>
  <c r="AI416" i="8"/>
  <c r="AB412" i="8"/>
  <c r="AA414" i="8"/>
  <c r="MX4" i="1" s="1"/>
  <c r="AA416" i="8"/>
  <c r="AB412" i="4"/>
  <c r="AA414" i="4"/>
  <c r="AA416" i="4"/>
  <c r="CH411" i="4"/>
  <c r="S414" i="4"/>
  <c r="T412" i="4"/>
  <c r="S416" i="4"/>
  <c r="BO412" i="4"/>
  <c r="BN416" i="4"/>
  <c r="BN414" i="4"/>
  <c r="CB411" i="4"/>
  <c r="CB412" i="4" s="1"/>
  <c r="BI412" i="4"/>
  <c r="BH416" i="4"/>
  <c r="BH414" i="4"/>
  <c r="BD412" i="4"/>
  <c r="BC414" i="4"/>
  <c r="BC416" i="4"/>
  <c r="AJ412" i="4"/>
  <c r="AI414" i="4"/>
  <c r="AI416" i="4"/>
  <c r="A513" i="4"/>
  <c r="A449" i="4"/>
  <c r="AE254" i="8"/>
  <c r="AE251" i="8"/>
  <c r="AF248" i="8"/>
  <c r="AE249" i="8"/>
  <c r="AE250" i="8" s="1"/>
  <c r="AE253" i="8"/>
  <c r="AE252" i="8"/>
  <c r="AT254" i="7"/>
  <c r="AT251" i="7"/>
  <c r="AT253" i="7"/>
  <c r="AT249" i="7"/>
  <c r="AT250" i="7" s="1"/>
  <c r="AU248" i="7"/>
  <c r="AT252" i="7"/>
  <c r="BJ252" i="7"/>
  <c r="BJ253" i="7"/>
  <c r="BJ249" i="7"/>
  <c r="BJ250" i="7" s="1"/>
  <c r="BJ251" i="7"/>
  <c r="BJ254" i="7"/>
  <c r="DR254" i="8"/>
  <c r="DR251" i="8"/>
  <c r="DR249" i="8"/>
  <c r="DR250" i="8" s="1"/>
  <c r="DR253" i="8"/>
  <c r="DR252" i="8"/>
  <c r="CN254" i="7"/>
  <c r="CN253" i="7"/>
  <c r="CN249" i="7"/>
  <c r="CN250" i="7" s="1"/>
  <c r="CN252" i="7"/>
  <c r="CN251" i="7"/>
  <c r="AF249" i="7"/>
  <c r="AF250" i="7" s="1"/>
  <c r="AF252" i="7"/>
  <c r="AF251" i="7"/>
  <c r="AF254" i="7"/>
  <c r="AF253" i="7"/>
  <c r="BX252" i="7"/>
  <c r="BY248" i="7"/>
  <c r="BX251" i="7"/>
  <c r="BX254" i="7"/>
  <c r="BX253" i="7"/>
  <c r="BX249" i="7"/>
  <c r="BX250" i="7" s="1"/>
  <c r="AT252" i="8"/>
  <c r="AT253" i="8"/>
  <c r="AT249" i="8"/>
  <c r="AT250" i="8" s="1"/>
  <c r="AU248" i="8"/>
  <c r="AT251" i="8"/>
  <c r="AT254" i="8"/>
  <c r="DB253" i="7"/>
  <c r="DB249" i="7"/>
  <c r="DB250" i="7" s="1"/>
  <c r="DB254" i="7"/>
  <c r="DB252" i="7"/>
  <c r="DC248" i="7"/>
  <c r="DB251" i="7"/>
  <c r="Q254" i="7"/>
  <c r="Q253" i="7"/>
  <c r="Q249" i="7"/>
  <c r="Q250" i="7" s="1"/>
  <c r="Q252" i="7"/>
  <c r="Q251" i="7"/>
  <c r="DC248" i="8"/>
  <c r="DB252" i="8"/>
  <c r="DB251" i="8"/>
  <c r="DB254" i="8"/>
  <c r="DB249" i="8"/>
  <c r="DB250" i="8" s="1"/>
  <c r="DB253" i="8"/>
  <c r="P253" i="8"/>
  <c r="P249" i="8"/>
  <c r="P250" i="8" s="1"/>
  <c r="P252" i="8"/>
  <c r="P251" i="8"/>
  <c r="P254" i="8"/>
  <c r="Q248" i="8"/>
  <c r="BX252" i="8"/>
  <c r="BX253" i="8"/>
  <c r="BX249" i="8"/>
  <c r="BX250" i="8" s="1"/>
  <c r="BX251" i="8"/>
  <c r="BX254" i="8"/>
  <c r="BY248" i="8"/>
  <c r="DR251" i="7"/>
  <c r="DR252" i="7"/>
  <c r="DR254" i="7"/>
  <c r="DR253" i="7"/>
  <c r="DR249" i="7"/>
  <c r="DR250" i="7" s="1"/>
  <c r="BJ254" i="8"/>
  <c r="BJ251" i="8"/>
  <c r="BJ252" i="8"/>
  <c r="BJ249" i="8"/>
  <c r="BJ250" i="8" s="1"/>
  <c r="BJ253" i="8"/>
  <c r="CM254" i="8"/>
  <c r="CM251" i="8"/>
  <c r="CM249" i="8"/>
  <c r="CM250" i="8" s="1"/>
  <c r="CN248" i="8"/>
  <c r="CM253" i="8"/>
  <c r="CM252" i="8"/>
  <c r="BC252" i="6"/>
  <c r="BD248" i="6"/>
  <c r="BD251" i="6" s="1"/>
  <c r="AZ249" i="4"/>
  <c r="AZ250" i="4" s="1"/>
  <c r="DI248" i="4"/>
  <c r="CT248" i="4"/>
  <c r="CE248" i="4"/>
  <c r="W248" i="4"/>
  <c r="AL248" i="4"/>
  <c r="H248" i="4"/>
  <c r="BA248" i="4"/>
  <c r="BP248" i="4"/>
  <c r="BC249" i="6"/>
  <c r="BC250" i="6" s="1"/>
  <c r="BC253" i="6"/>
  <c r="BC254" i="6"/>
  <c r="BS253" i="6"/>
  <c r="BS249" i="6"/>
  <c r="BS250" i="6" s="1"/>
  <c r="BT248" i="6"/>
  <c r="BS254" i="6"/>
  <c r="BS252" i="6"/>
  <c r="BS251" i="6"/>
  <c r="CW252" i="6"/>
  <c r="CW253" i="6"/>
  <c r="CW249" i="6"/>
  <c r="CW250" i="6" s="1"/>
  <c r="CW254" i="6"/>
  <c r="CX248" i="6"/>
  <c r="CW251" i="6"/>
  <c r="AO253" i="6"/>
  <c r="AO249" i="6"/>
  <c r="AO250" i="6" s="1"/>
  <c r="AO252" i="6"/>
  <c r="AO251" i="6"/>
  <c r="AP248" i="6"/>
  <c r="AO254" i="6"/>
  <c r="CG254" i="6"/>
  <c r="CG251" i="6"/>
  <c r="CH248" i="6"/>
  <c r="CG252" i="6"/>
  <c r="CG253" i="6"/>
  <c r="CG249" i="6"/>
  <c r="CG250" i="6" s="1"/>
  <c r="DL254" i="6"/>
  <c r="DL251" i="6"/>
  <c r="DL252" i="6"/>
  <c r="DL253" i="6"/>
  <c r="DL249" i="6"/>
  <c r="DL250" i="6" s="1"/>
  <c r="DM248" i="6"/>
  <c r="Z251" i="6"/>
  <c r="AA248" i="6"/>
  <c r="Z254" i="6"/>
  <c r="Z252" i="6"/>
  <c r="Z253" i="6"/>
  <c r="Z249" i="6"/>
  <c r="Z250" i="6" s="1"/>
  <c r="J253" i="6"/>
  <c r="J249" i="6"/>
  <c r="J250" i="6" s="1"/>
  <c r="J252" i="6"/>
  <c r="J254" i="6"/>
  <c r="K248" i="6"/>
  <c r="J251" i="6"/>
  <c r="AS172" i="4"/>
  <c r="AT171" i="4"/>
  <c r="AU171" i="4"/>
  <c r="AV171" i="4"/>
  <c r="AW171" i="4"/>
  <c r="Y172" i="4"/>
  <c r="AT172" i="4" s="1"/>
  <c r="AA172" i="4"/>
  <c r="AV172" i="4" s="1"/>
  <c r="AC172" i="4"/>
  <c r="AX172" i="4" s="1"/>
  <c r="Z172" i="4"/>
  <c r="AU172" i="4" s="1"/>
  <c r="AB172" i="4"/>
  <c r="AW172" i="4" s="1"/>
  <c r="AX171" i="4"/>
  <c r="D94" i="3"/>
  <c r="D93" i="3"/>
  <c r="D92" i="3"/>
  <c r="D71" i="3"/>
  <c r="D69" i="3"/>
  <c r="D59" i="3"/>
  <c r="SR126" i="1" l="1"/>
  <c r="SR125" i="1"/>
  <c r="SR127" i="1"/>
  <c r="SR128" i="1"/>
  <c r="SR122" i="1"/>
  <c r="SR123" i="1"/>
  <c r="SR120" i="1"/>
  <c r="SR124" i="1"/>
  <c r="SR119" i="1"/>
  <c r="SR121" i="1"/>
  <c r="SR118" i="1"/>
  <c r="SR117" i="1"/>
  <c r="JP4" i="1" a="1"/>
  <c r="JP4" i="1" s="1"/>
  <c r="CC791" i="7"/>
  <c r="CC793" i="7" s="1"/>
  <c r="JL4" i="1" s="1" a="1"/>
  <c r="JL4" i="1" s="1"/>
  <c r="AJ308" i="6"/>
  <c r="CC791" i="8"/>
  <c r="CC793" i="8" s="1"/>
  <c r="CI412" i="7"/>
  <c r="CJ412" i="7" s="1"/>
  <c r="CJ791" i="7"/>
  <c r="CJ793" i="7" s="1"/>
  <c r="CI412" i="8"/>
  <c r="CJ412" i="8" s="1"/>
  <c r="CJ791" i="8"/>
  <c r="CJ793" i="8" s="1"/>
  <c r="CI412" i="6"/>
  <c r="CJ412" i="6" s="1"/>
  <c r="CJ791" i="6"/>
  <c r="CJ793" i="6" s="1"/>
  <c r="CC791" i="6"/>
  <c r="CC793" i="6" s="1"/>
  <c r="AJ314" i="6"/>
  <c r="AK304" i="4"/>
  <c r="AK310" i="4" s="1"/>
  <c r="AJ311" i="6"/>
  <c r="AK304" i="6"/>
  <c r="AK307" i="6" s="1"/>
  <c r="AJ315" i="6"/>
  <c r="AJ309" i="6"/>
  <c r="AJ313" i="6"/>
  <c r="AJ312" i="6"/>
  <c r="AJ310" i="6"/>
  <c r="AJ316" i="6"/>
  <c r="AJ307" i="6"/>
  <c r="SR86" i="1"/>
  <c r="SR85" i="1"/>
  <c r="SR87" i="1"/>
  <c r="SR88" i="1"/>
  <c r="SR89" i="1"/>
  <c r="SR90" i="1"/>
  <c r="SR91" i="1"/>
  <c r="SR92" i="1"/>
  <c r="SR93" i="1"/>
  <c r="SR94" i="1"/>
  <c r="SR95" i="1"/>
  <c r="SR96" i="1"/>
  <c r="SR97" i="1"/>
  <c r="SR98" i="1"/>
  <c r="SR99" i="1"/>
  <c r="SR100" i="1"/>
  <c r="SR101" i="1"/>
  <c r="SR102" i="1"/>
  <c r="SR103" i="1"/>
  <c r="SR104" i="1"/>
  <c r="SR105" i="1"/>
  <c r="SR106" i="1"/>
  <c r="SR107" i="1"/>
  <c r="SR108" i="1"/>
  <c r="SS12" i="1"/>
  <c r="AI312" i="6"/>
  <c r="AI309" i="6"/>
  <c r="AI307" i="6"/>
  <c r="MJ4" i="1" a="1"/>
  <c r="MJ4" i="1" s="1"/>
  <c r="AI311" i="6"/>
  <c r="AI310" i="6"/>
  <c r="AI306" i="6"/>
  <c r="AI316" i="6"/>
  <c r="AI315" i="6"/>
  <c r="AI314" i="6"/>
  <c r="AI313" i="6"/>
  <c r="AJ306" i="4"/>
  <c r="AJ314" i="4"/>
  <c r="AJ313" i="4"/>
  <c r="AJ311" i="4"/>
  <c r="AJ310" i="4"/>
  <c r="AJ309" i="4"/>
  <c r="AJ308" i="4"/>
  <c r="AJ312" i="4"/>
  <c r="AJ316" i="4"/>
  <c r="T416" i="6"/>
  <c r="U412" i="6"/>
  <c r="U414" i="6" s="1"/>
  <c r="SP4" i="1" s="1"/>
  <c r="BT416"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31" i="4"/>
  <c r="C431" i="4" s="1"/>
  <c r="CH790" i="7"/>
  <c r="CG790" i="7" s="1"/>
  <c r="CH791" i="7" s="1"/>
  <c r="CH793" i="7" s="1"/>
  <c r="CH412" i="7"/>
  <c r="CA790" i="8"/>
  <c r="BZ790" i="8" s="1"/>
  <c r="CA791" i="8" s="1"/>
  <c r="CA793" i="8" s="1"/>
  <c r="CA412" i="8"/>
  <c r="CA790" i="6"/>
  <c r="BZ790" i="6" s="1"/>
  <c r="CA791" i="6" s="1"/>
  <c r="CA793" i="6" s="1"/>
  <c r="CA412" i="6"/>
  <c r="CA412" i="4"/>
  <c r="P429" i="4"/>
  <c r="B429" i="4"/>
  <c r="Q430" i="4"/>
  <c r="I432" i="4"/>
  <c r="V432" i="4" s="1"/>
  <c r="H432" i="4"/>
  <c r="U432" i="4" s="1"/>
  <c r="G432" i="4"/>
  <c r="T432" i="4" s="1"/>
  <c r="F432" i="4"/>
  <c r="S432" i="4" s="1"/>
  <c r="E432" i="4"/>
  <c r="R432" i="4" s="1"/>
  <c r="I449" i="4"/>
  <c r="V449" i="4" s="1"/>
  <c r="H449" i="4"/>
  <c r="U449" i="4" s="1"/>
  <c r="G449" i="4"/>
  <c r="T449" i="4" s="1"/>
  <c r="D449" i="4"/>
  <c r="Q449" i="4" s="1"/>
  <c r="F513" i="4"/>
  <c r="E513" i="4"/>
  <c r="D513" i="4"/>
  <c r="Q513" i="4" s="1"/>
  <c r="A433" i="4"/>
  <c r="BQ412" i="7"/>
  <c r="BP414" i="7"/>
  <c r="RL4" i="1" s="1"/>
  <c r="BP416" i="7"/>
  <c r="CC412" i="7"/>
  <c r="CB414" i="7"/>
  <c r="RX4" i="1" s="1"/>
  <c r="CB416" i="7"/>
  <c r="BW412" i="7"/>
  <c r="BV414" i="7"/>
  <c r="RR4" i="1" s="1"/>
  <c r="BV416" i="7"/>
  <c r="AC412" i="6"/>
  <c r="AB414" i="6"/>
  <c r="SW4" i="1" s="1"/>
  <c r="AB416" i="6"/>
  <c r="BK412" i="7"/>
  <c r="BJ414" i="7"/>
  <c r="RF4" i="1" s="1"/>
  <c r="BJ416" i="7"/>
  <c r="AJ414" i="6"/>
  <c r="TE4" i="1" s="1"/>
  <c r="AJ416" i="6"/>
  <c r="BK412" i="6"/>
  <c r="BJ414" i="6"/>
  <c r="UE4" i="1" s="1"/>
  <c r="BJ416" i="6"/>
  <c r="BQ412" i="6"/>
  <c r="BP414" i="6"/>
  <c r="UK4" i="1" s="1"/>
  <c r="BP416" i="6"/>
  <c r="CC412" i="6"/>
  <c r="CB414" i="6"/>
  <c r="UW4" i="1" s="1"/>
  <c r="CB416" i="6"/>
  <c r="AC414" i="7"/>
  <c r="PY4" i="1" s="1"/>
  <c r="AC416" i="7"/>
  <c r="BE412" i="7"/>
  <c r="BD414" i="7"/>
  <c r="QZ4" i="1" s="1"/>
  <c r="BD416" i="7"/>
  <c r="BW412" i="6"/>
  <c r="BV414" i="6"/>
  <c r="UQ4" i="1" s="1"/>
  <c r="BV416" i="6"/>
  <c r="CA414" i="7"/>
  <c r="RW4" i="1" s="1"/>
  <c r="CA416" i="7"/>
  <c r="BE412" i="6"/>
  <c r="BD414" i="6"/>
  <c r="TY4" i="1" s="1"/>
  <c r="BD416" i="6"/>
  <c r="BT416" i="6"/>
  <c r="BT414" i="6"/>
  <c r="UO4" i="1" s="1"/>
  <c r="CH411" i="6"/>
  <c r="CH412" i="6" s="1"/>
  <c r="U414" i="7"/>
  <c r="PQ4" i="1" s="1"/>
  <c r="V412" i="7"/>
  <c r="U416" i="7"/>
  <c r="AC412" i="8"/>
  <c r="AB414" i="8"/>
  <c r="MY4" i="1" s="1"/>
  <c r="AB416" i="8"/>
  <c r="AJ414" i="8"/>
  <c r="NG4" i="1" s="1"/>
  <c r="AJ416" i="8"/>
  <c r="BT414" i="8"/>
  <c r="OQ4" i="1" s="1"/>
  <c r="BT416" i="8"/>
  <c r="CH411" i="8"/>
  <c r="CH412" i="8" s="1"/>
  <c r="BE414" i="8"/>
  <c r="OB4" i="1" s="1"/>
  <c r="BE416" i="8"/>
  <c r="V412" i="8"/>
  <c r="U414" i="8"/>
  <c r="MR4" i="1" s="1"/>
  <c r="U416" i="8"/>
  <c r="BQ412" i="8"/>
  <c r="BP414" i="8"/>
  <c r="OM4" i="1" s="1"/>
  <c r="BP416" i="8"/>
  <c r="CC412" i="8"/>
  <c r="CB414" i="8"/>
  <c r="OY4" i="1" s="1"/>
  <c r="CB416" i="8"/>
  <c r="BW412" i="8"/>
  <c r="BV414" i="8"/>
  <c r="OS4" i="1" s="1"/>
  <c r="BV416" i="8"/>
  <c r="BK412" i="8"/>
  <c r="BJ414" i="8"/>
  <c r="OG4" i="1" s="1"/>
  <c r="BJ416" i="8"/>
  <c r="AJ416" i="4"/>
  <c r="AJ414" i="4"/>
  <c r="BE412" i="4"/>
  <c r="BD414" i="4"/>
  <c r="BD416" i="4"/>
  <c r="BJ412" i="4"/>
  <c r="BI416" i="4"/>
  <c r="BI414" i="4"/>
  <c r="BV412" i="4"/>
  <c r="BU416" i="4"/>
  <c r="BU414" i="4"/>
  <c r="CI411" i="4"/>
  <c r="CI412" i="4" s="1"/>
  <c r="BP412" i="4"/>
  <c r="BO416" i="4"/>
  <c r="BO414" i="4"/>
  <c r="T416" i="4"/>
  <c r="T414" i="4"/>
  <c r="U412" i="4"/>
  <c r="AC412" i="4"/>
  <c r="AB414" i="4"/>
  <c r="AB416" i="4"/>
  <c r="A450" i="4"/>
  <c r="A514" i="4"/>
  <c r="DC252" i="8"/>
  <c r="DC253" i="8"/>
  <c r="DC249" i="8"/>
  <c r="DC250" i="8" s="1"/>
  <c r="DC251" i="8"/>
  <c r="DC254" i="8"/>
  <c r="CN254" i="8"/>
  <c r="CN251" i="8"/>
  <c r="CN249" i="8"/>
  <c r="CN250" i="8" s="1"/>
  <c r="CN253" i="8"/>
  <c r="CN252" i="8"/>
  <c r="DC249" i="7"/>
  <c r="DC250" i="7" s="1"/>
  <c r="DC252" i="7"/>
  <c r="DC251" i="7"/>
  <c r="DC254" i="7"/>
  <c r="DC253" i="7"/>
  <c r="AU251" i="7"/>
  <c r="AU254" i="7"/>
  <c r="AU253" i="7"/>
  <c r="AU249" i="7"/>
  <c r="AU250" i="7" s="1"/>
  <c r="AU252" i="7"/>
  <c r="AU252" i="8"/>
  <c r="AU253" i="8"/>
  <c r="AU249" i="8"/>
  <c r="AU250" i="8" s="1"/>
  <c r="AU251" i="8"/>
  <c r="AU254" i="8"/>
  <c r="BY252" i="8"/>
  <c r="BY253" i="8"/>
  <c r="BY249" i="8"/>
  <c r="BY250" i="8" s="1"/>
  <c r="BY251" i="8"/>
  <c r="BY254" i="8"/>
  <c r="Q253" i="8"/>
  <c r="Q249" i="8"/>
  <c r="Q250" i="8" s="1"/>
  <c r="Q252" i="8"/>
  <c r="Q251" i="8"/>
  <c r="Q254" i="8"/>
  <c r="AF251" i="8"/>
  <c r="AF254" i="8"/>
  <c r="AF249" i="8"/>
  <c r="AF250" i="8" s="1"/>
  <c r="AF253" i="8"/>
  <c r="AF252" i="8"/>
  <c r="BY252" i="7"/>
  <c r="BY251" i="7"/>
  <c r="BY254" i="7"/>
  <c r="BY253" i="7"/>
  <c r="BY249" i="7"/>
  <c r="BY250" i="7" s="1"/>
  <c r="BD249" i="6"/>
  <c r="BD250" i="6" s="1"/>
  <c r="BD253" i="6"/>
  <c r="BD254" i="6"/>
  <c r="BE248" i="6"/>
  <c r="BE253" i="6" s="1"/>
  <c r="BD252" i="6"/>
  <c r="X248" i="4"/>
  <c r="CF248" i="4"/>
  <c r="BQ248" i="4"/>
  <c r="CU248" i="4"/>
  <c r="AM248" i="4"/>
  <c r="BB248" i="4"/>
  <c r="I248" i="4"/>
  <c r="DJ248" i="4"/>
  <c r="CH251" i="6"/>
  <c r="CI248" i="6"/>
  <c r="CH252" i="6"/>
  <c r="CH254" i="6"/>
  <c r="CH253" i="6"/>
  <c r="CH249" i="6"/>
  <c r="CH250" i="6" s="1"/>
  <c r="AP253" i="6"/>
  <c r="AP249" i="6"/>
  <c r="AP250" i="6" s="1"/>
  <c r="AP252" i="6"/>
  <c r="AP254" i="6"/>
  <c r="AP251" i="6"/>
  <c r="AQ248" i="6"/>
  <c r="K253" i="6"/>
  <c r="K249" i="6"/>
  <c r="K250" i="6" s="1"/>
  <c r="K252" i="6"/>
  <c r="K254" i="6"/>
  <c r="L248" i="6"/>
  <c r="K251" i="6"/>
  <c r="CX253" i="6"/>
  <c r="CX249" i="6"/>
  <c r="CX250" i="6" s="1"/>
  <c r="CX252" i="6"/>
  <c r="CX251" i="6"/>
  <c r="CX254" i="6"/>
  <c r="CY248" i="6"/>
  <c r="AA251" i="6"/>
  <c r="AB248" i="6"/>
  <c r="AA254" i="6"/>
  <c r="AA252" i="6"/>
  <c r="AA253" i="6"/>
  <c r="AA249" i="6"/>
  <c r="AA250" i="6" s="1"/>
  <c r="DM254" i="6"/>
  <c r="DM251" i="6"/>
  <c r="DN248" i="6"/>
  <c r="DM252" i="6"/>
  <c r="DM253" i="6"/>
  <c r="DM249" i="6"/>
  <c r="DM250" i="6" s="1"/>
  <c r="BT253" i="6"/>
  <c r="BT249" i="6"/>
  <c r="BT250" i="6" s="1"/>
  <c r="BU248" i="6"/>
  <c r="BT254" i="6"/>
  <c r="BT252" i="6"/>
  <c r="BT251" i="6"/>
  <c r="SS126" i="1" l="1"/>
  <c r="SS123" i="1"/>
  <c r="SS128" i="1"/>
  <c r="SS127" i="1"/>
  <c r="SS124" i="1"/>
  <c r="SS120" i="1"/>
  <c r="SS121" i="1"/>
  <c r="SS122" i="1"/>
  <c r="SS125" i="1"/>
  <c r="SS117" i="1"/>
  <c r="SS119" i="1"/>
  <c r="SS118" i="1"/>
  <c r="CI416" i="6"/>
  <c r="JQ4" i="1" a="1"/>
  <c r="JQ4" i="1" s="1"/>
  <c r="CI414" i="6"/>
  <c r="VD4" i="1" s="1"/>
  <c r="CI414" i="8"/>
  <c r="PF4" i="1" s="1"/>
  <c r="JM4" i="1" a="1"/>
  <c r="JM4" i="1" s="1"/>
  <c r="CI414" i="7"/>
  <c r="SE4" i="1" s="1"/>
  <c r="CI416" i="8"/>
  <c r="JG4" i="1" a="1"/>
  <c r="JG4" i="1" s="1"/>
  <c r="CI416" i="7"/>
  <c r="AK316" i="4"/>
  <c r="AK316" i="6"/>
  <c r="AK308" i="6"/>
  <c r="AK308" i="4"/>
  <c r="AK306" i="6"/>
  <c r="AK306" i="4"/>
  <c r="AK309" i="6"/>
  <c r="AK315" i="6"/>
  <c r="AK314" i="6"/>
  <c r="AK313" i="6"/>
  <c r="AK312" i="6"/>
  <c r="AK311" i="6"/>
  <c r="AK315" i="4"/>
  <c r="AK313" i="4"/>
  <c r="AK314" i="4"/>
  <c r="AK311" i="4"/>
  <c r="AK309" i="4"/>
  <c r="AK312" i="4"/>
  <c r="AK310" i="6"/>
  <c r="SS86" i="1"/>
  <c r="SS85" i="1"/>
  <c r="SS87" i="1"/>
  <c r="SS88" i="1"/>
  <c r="SS89" i="1"/>
  <c r="SS90" i="1"/>
  <c r="SS91" i="1"/>
  <c r="SS92" i="1"/>
  <c r="SS93" i="1"/>
  <c r="SS94" i="1"/>
  <c r="SS95" i="1"/>
  <c r="SS96" i="1"/>
  <c r="SS97" i="1"/>
  <c r="SS98" i="1"/>
  <c r="SS99" i="1"/>
  <c r="SS100" i="1"/>
  <c r="SS101" i="1"/>
  <c r="SS102" i="1"/>
  <c r="SS103" i="1"/>
  <c r="SS104" i="1"/>
  <c r="SS105" i="1"/>
  <c r="SS106" i="1"/>
  <c r="SS107" i="1"/>
  <c r="SS108" i="1"/>
  <c r="ST12" i="1"/>
  <c r="MK4" i="1" a="1"/>
  <c r="MK4" i="1" s="1"/>
  <c r="V412" i="6"/>
  <c r="V414" i="6" s="1"/>
  <c r="SQ4" i="1" s="1"/>
  <c r="U416"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31" i="4"/>
  <c r="D432" i="4"/>
  <c r="Q432" i="4" s="1"/>
  <c r="CH412" i="4"/>
  <c r="CH416" i="4" s="1"/>
  <c r="CH790" i="6"/>
  <c r="CG790" i="6" s="1"/>
  <c r="CH791" i="6" s="1"/>
  <c r="CH793" i="6" s="1"/>
  <c r="JR4" i="1" s="1" a="1"/>
  <c r="JR4" i="1" s="1"/>
  <c r="CH790" i="8"/>
  <c r="CG790" i="8" s="1"/>
  <c r="CH791" i="8" s="1"/>
  <c r="CH793" i="8" s="1"/>
  <c r="JH4" i="1" s="1" a="1"/>
  <c r="JH4" i="1" s="1"/>
  <c r="C434" i="4"/>
  <c r="P430" i="4"/>
  <c r="B430" i="4"/>
  <c r="I433" i="4"/>
  <c r="V433" i="4" s="1"/>
  <c r="H433" i="4"/>
  <c r="U433" i="4" s="1"/>
  <c r="G433" i="4"/>
  <c r="T433" i="4" s="1"/>
  <c r="F433" i="4"/>
  <c r="S433" i="4" s="1"/>
  <c r="E433" i="4"/>
  <c r="R433" i="4" s="1"/>
  <c r="F434" i="4"/>
  <c r="F435" i="4" s="1"/>
  <c r="F436" i="4" s="1"/>
  <c r="F437" i="4" s="1"/>
  <c r="F438" i="4" s="1"/>
  <c r="F439" i="4" s="1"/>
  <c r="F440" i="4" s="1"/>
  <c r="F441" i="4" s="1"/>
  <c r="F442" i="4" s="1"/>
  <c r="F443" i="4" s="1"/>
  <c r="F444" i="4" s="1"/>
  <c r="F445" i="4" s="1"/>
  <c r="F446" i="4" s="1"/>
  <c r="F447" i="4" s="1"/>
  <c r="F448" i="4" s="1"/>
  <c r="F449" i="4" s="1"/>
  <c r="E434" i="4"/>
  <c r="D514" i="4"/>
  <c r="Q514" i="4" s="1"/>
  <c r="F514" i="4"/>
  <c r="E514" i="4"/>
  <c r="D450" i="4"/>
  <c r="Q450" i="4" s="1"/>
  <c r="I450" i="4"/>
  <c r="V450" i="4" s="1"/>
  <c r="H450" i="4"/>
  <c r="U450" i="4" s="1"/>
  <c r="G450" i="4"/>
  <c r="T450" i="4" s="1"/>
  <c r="CD412" i="6"/>
  <c r="CC414" i="6"/>
  <c r="UX4" i="1" s="1"/>
  <c r="CC416" i="6"/>
  <c r="BR412" i="6"/>
  <c r="BQ414" i="6"/>
  <c r="UL4" i="1" s="1"/>
  <c r="BQ416" i="6"/>
  <c r="BL412" i="6"/>
  <c r="BK414" i="6"/>
  <c r="UF4" i="1" s="1"/>
  <c r="BK416" i="6"/>
  <c r="V414" i="7"/>
  <c r="PR4" i="1" s="1"/>
  <c r="V416" i="7"/>
  <c r="CA414" i="6"/>
  <c r="UV4" i="1" s="1"/>
  <c r="CA416" i="6"/>
  <c r="CH416" i="6"/>
  <c r="CH414" i="6"/>
  <c r="VC4" i="1" s="1"/>
  <c r="BL412" i="7"/>
  <c r="BK414" i="7"/>
  <c r="RG4" i="1" s="1"/>
  <c r="BK416" i="7"/>
  <c r="AC414" i="6"/>
  <c r="SX4" i="1" s="1"/>
  <c r="AC416" i="6"/>
  <c r="BE414" i="6"/>
  <c r="TZ4" i="1" s="1"/>
  <c r="BE416" i="6"/>
  <c r="CH414" i="7"/>
  <c r="SD4" i="1" s="1"/>
  <c r="CH416" i="7"/>
  <c r="BX412" i="7"/>
  <c r="BW414" i="7"/>
  <c r="RS4" i="1" s="1"/>
  <c r="BW416" i="7"/>
  <c r="CK412" i="7"/>
  <c r="CJ414" i="7"/>
  <c r="SF4" i="1" s="1"/>
  <c r="CJ416" i="7"/>
  <c r="BX412" i="6"/>
  <c r="BW414" i="6"/>
  <c r="UR4" i="1" s="1"/>
  <c r="BW416" i="6"/>
  <c r="CD412" i="7"/>
  <c r="CC414" i="7"/>
  <c r="RY4" i="1" s="1"/>
  <c r="CC416" i="7"/>
  <c r="BE414" i="7"/>
  <c r="RA4" i="1" s="1"/>
  <c r="BE416" i="7"/>
  <c r="CK412" i="6"/>
  <c r="CJ414" i="6"/>
  <c r="VE4" i="1" s="1"/>
  <c r="CJ416" i="6"/>
  <c r="BR412" i="7"/>
  <c r="BQ414" i="7"/>
  <c r="RM4" i="1" s="1"/>
  <c r="BQ416" i="7"/>
  <c r="BL412" i="8"/>
  <c r="BK414" i="8"/>
  <c r="OH4" i="1" s="1"/>
  <c r="BK416" i="8"/>
  <c r="BX412" i="8"/>
  <c r="BW414" i="8"/>
  <c r="OT4" i="1" s="1"/>
  <c r="BW416" i="8"/>
  <c r="CK412" i="8"/>
  <c r="CJ414" i="8"/>
  <c r="PG4" i="1" s="1"/>
  <c r="CJ416" i="8"/>
  <c r="CD412" i="8"/>
  <c r="CC414" i="8"/>
  <c r="OZ4" i="1" s="1"/>
  <c r="CC416" i="8"/>
  <c r="BR412" i="8"/>
  <c r="BQ414" i="8"/>
  <c r="ON4" i="1" s="1"/>
  <c r="BQ416" i="8"/>
  <c r="V414" i="8"/>
  <c r="MS4" i="1" s="1"/>
  <c r="V416" i="8"/>
  <c r="CA416" i="8"/>
  <c r="CA414" i="8"/>
  <c r="OX4" i="1" s="1"/>
  <c r="CH414" i="8"/>
  <c r="PE4" i="1" s="1"/>
  <c r="CH416" i="8"/>
  <c r="AC414" i="8"/>
  <c r="MZ4" i="1" s="1"/>
  <c r="AC416" i="8"/>
  <c r="AC414" i="4"/>
  <c r="AC416" i="4"/>
  <c r="CA416" i="4"/>
  <c r="CA414" i="4"/>
  <c r="V412" i="4"/>
  <c r="U416" i="4"/>
  <c r="U414" i="4"/>
  <c r="BQ412" i="4"/>
  <c r="BP416" i="4"/>
  <c r="BP414" i="4"/>
  <c r="CC412" i="4"/>
  <c r="CB416" i="4"/>
  <c r="CB414" i="4"/>
  <c r="CJ412" i="4"/>
  <c r="CI416" i="4"/>
  <c r="CI414" i="4"/>
  <c r="BW412" i="4"/>
  <c r="BV416" i="4"/>
  <c r="BV414" i="4"/>
  <c r="BK412" i="4"/>
  <c r="BJ414" i="4"/>
  <c r="BJ416" i="4"/>
  <c r="BE416" i="4"/>
  <c r="BE414" i="4"/>
  <c r="BE254" i="6"/>
  <c r="BE251" i="6"/>
  <c r="BF248" i="6"/>
  <c r="BF254" i="6" s="1"/>
  <c r="BE249" i="6"/>
  <c r="BE250" i="6" s="1"/>
  <c r="BE252" i="6"/>
  <c r="A515" i="4"/>
  <c r="A451" i="4"/>
  <c r="DK248" i="4"/>
  <c r="AN248" i="4"/>
  <c r="CG248" i="4"/>
  <c r="J248" i="4"/>
  <c r="CV248" i="4"/>
  <c r="BC248" i="4"/>
  <c r="BR248" i="4"/>
  <c r="Y248" i="4"/>
  <c r="AB251" i="6"/>
  <c r="AC248" i="6"/>
  <c r="AB252" i="6"/>
  <c r="AB253" i="6"/>
  <c r="AB249" i="6"/>
  <c r="AB250" i="6" s="1"/>
  <c r="AB254" i="6"/>
  <c r="CY253" i="6"/>
  <c r="CY249" i="6"/>
  <c r="CY250" i="6" s="1"/>
  <c r="CZ248" i="6"/>
  <c r="CY252" i="6"/>
  <c r="CY251" i="6"/>
  <c r="CY254" i="6"/>
  <c r="AQ253" i="6"/>
  <c r="AQ249" i="6"/>
  <c r="AQ250" i="6" s="1"/>
  <c r="AQ252" i="6"/>
  <c r="AQ254" i="6"/>
  <c r="AQ251" i="6"/>
  <c r="AR248" i="6"/>
  <c r="L253" i="6"/>
  <c r="L249" i="6"/>
  <c r="L250" i="6" s="1"/>
  <c r="L254" i="6"/>
  <c r="L251" i="6"/>
  <c r="M248" i="6"/>
  <c r="L252" i="6"/>
  <c r="DN251" i="6"/>
  <c r="DO248" i="6"/>
  <c r="DN252" i="6"/>
  <c r="DN254" i="6"/>
  <c r="DN253" i="6"/>
  <c r="DN249" i="6"/>
  <c r="DN250" i="6" s="1"/>
  <c r="BU253" i="6"/>
  <c r="BU249" i="6"/>
  <c r="BU250" i="6" s="1"/>
  <c r="BU252" i="6"/>
  <c r="BU254" i="6"/>
  <c r="BU251" i="6"/>
  <c r="BV248" i="6"/>
  <c r="CI251" i="6"/>
  <c r="CJ248" i="6"/>
  <c r="CI252" i="6"/>
  <c r="CI254" i="6"/>
  <c r="CI253" i="6"/>
  <c r="CI249" i="6"/>
  <c r="CI250" i="6" s="1"/>
  <c r="WM14" i="1"/>
  <c r="WM15" i="1" s="1" a="1"/>
  <c r="WM15" i="1" s="1"/>
  <c r="WM50" i="1" s="1" a="1"/>
  <c r="WM50" i="1" s="1"/>
  <c r="ST128" i="1" l="1"/>
  <c r="ST123" i="1"/>
  <c r="ST127" i="1"/>
  <c r="ST126" i="1"/>
  <c r="ST118" i="1"/>
  <c r="ST125" i="1"/>
  <c r="ST124" i="1"/>
  <c r="ST119" i="1"/>
  <c r="ST122" i="1"/>
  <c r="ST120" i="1"/>
  <c r="ST117" i="1"/>
  <c r="ST121" i="1"/>
  <c r="ST85" i="1"/>
  <c r="ST86" i="1"/>
  <c r="ST87" i="1"/>
  <c r="ST88" i="1"/>
  <c r="ST89" i="1"/>
  <c r="ST90" i="1"/>
  <c r="ST91" i="1"/>
  <c r="ST92" i="1"/>
  <c r="ST93" i="1"/>
  <c r="ST94" i="1"/>
  <c r="ST95" i="1"/>
  <c r="ST96" i="1"/>
  <c r="ST97" i="1"/>
  <c r="ST98" i="1"/>
  <c r="ST99" i="1"/>
  <c r="ST100" i="1"/>
  <c r="ST101" i="1"/>
  <c r="ST102" i="1"/>
  <c r="ST103" i="1"/>
  <c r="ST104" i="1"/>
  <c r="ST105" i="1"/>
  <c r="ST106" i="1"/>
  <c r="ST107" i="1"/>
  <c r="ST108" i="1"/>
  <c r="SU12" i="1"/>
  <c r="WM51" i="1" a="1"/>
  <c r="WM51" i="1" s="1"/>
  <c r="WM52" i="1" s="1" a="1"/>
  <c r="WM52" i="1" s="1"/>
  <c r="WM53" i="1" a="1"/>
  <c r="WM53" i="1" s="1"/>
  <c r="WM54" i="1" s="1" a="1"/>
  <c r="WM54" i="1" s="1"/>
  <c r="WM55" i="1" a="1"/>
  <c r="WM55" i="1" s="1"/>
  <c r="WM56" i="1" s="1" a="1"/>
  <c r="WM56" i="1" s="1"/>
  <c r="V416" i="6"/>
  <c r="WM17" i="1"/>
  <c r="WM18" i="1" s="1" a="1"/>
  <c r="WM18" i="1" s="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33" i="4"/>
  <c r="Q433" i="4" s="1"/>
  <c r="C432" i="4"/>
  <c r="CH414" i="4"/>
  <c r="F450" i="4"/>
  <c r="P431" i="4"/>
  <c r="B431" i="4"/>
  <c r="P434" i="4"/>
  <c r="F515" i="4"/>
  <c r="E515" i="4"/>
  <c r="D515" i="4"/>
  <c r="Q515" i="4" s="1"/>
  <c r="I451" i="4"/>
  <c r="V451" i="4" s="1"/>
  <c r="H451" i="4"/>
  <c r="U451" i="4" s="1"/>
  <c r="G451" i="4"/>
  <c r="D451" i="4"/>
  <c r="Q451" i="4" s="1"/>
  <c r="E435" i="4"/>
  <c r="E436" i="4" s="1"/>
  <c r="E437" i="4" s="1"/>
  <c r="E438" i="4" s="1"/>
  <c r="E439" i="4" s="1"/>
  <c r="E440" i="4" s="1"/>
  <c r="E441" i="4" s="1"/>
  <c r="E442" i="4" s="1"/>
  <c r="E443" i="4" s="1"/>
  <c r="E444" i="4" s="1"/>
  <c r="E445" i="4" s="1"/>
  <c r="E446" i="4" s="1"/>
  <c r="E447" i="4" s="1"/>
  <c r="E448" i="4" s="1"/>
  <c r="E449" i="4" s="1"/>
  <c r="R434" i="4"/>
  <c r="B434" i="4"/>
  <c r="S434" i="4"/>
  <c r="Q434" i="4"/>
  <c r="CL412" i="7"/>
  <c r="CK414" i="7"/>
  <c r="SG4" i="1" s="1"/>
  <c r="CK416" i="7"/>
  <c r="BY412" i="7"/>
  <c r="BX414" i="7"/>
  <c r="RT4" i="1" s="1"/>
  <c r="BX416" i="7"/>
  <c r="BL414" i="7"/>
  <c r="RH4" i="1" s="1"/>
  <c r="BL416" i="7"/>
  <c r="BS412" i="7"/>
  <c r="BR414" i="7"/>
  <c r="RN4" i="1" s="1"/>
  <c r="BR416" i="7"/>
  <c r="BY412" i="6"/>
  <c r="BX414" i="6"/>
  <c r="US4" i="1" s="1"/>
  <c r="BX416" i="6"/>
  <c r="CL412" i="6"/>
  <c r="CK414" i="6"/>
  <c r="VF4" i="1" s="1"/>
  <c r="CK416" i="6"/>
  <c r="BL414" i="6"/>
  <c r="UG4" i="1" s="1"/>
  <c r="BL416" i="6"/>
  <c r="BS412" i="6"/>
  <c r="BR414" i="6"/>
  <c r="UM4" i="1" s="1"/>
  <c r="BR416" i="6"/>
  <c r="CE412" i="7"/>
  <c r="CD414" i="7"/>
  <c r="RZ4" i="1" s="1"/>
  <c r="CD416" i="7"/>
  <c r="CE412" i="6"/>
  <c r="CD414" i="6"/>
  <c r="UY4" i="1" s="1"/>
  <c r="CD416" i="6"/>
  <c r="BS412" i="8"/>
  <c r="BR414" i="8"/>
  <c r="OO4" i="1" s="1"/>
  <c r="BR416" i="8"/>
  <c r="CE412" i="8"/>
  <c r="CD414" i="8"/>
  <c r="PA4" i="1" s="1"/>
  <c r="CD416" i="8"/>
  <c r="CL412" i="8"/>
  <c r="CK414" i="8"/>
  <c r="PH4" i="1" s="1"/>
  <c r="CK416" i="8"/>
  <c r="BY412" i="8"/>
  <c r="BX414" i="8"/>
  <c r="OU4" i="1" s="1"/>
  <c r="BX416" i="8"/>
  <c r="BL414" i="8"/>
  <c r="OI4" i="1" s="1"/>
  <c r="BL416" i="8"/>
  <c r="BL412" i="4"/>
  <c r="BK414" i="4"/>
  <c r="BK416" i="4"/>
  <c r="BX412" i="4"/>
  <c r="BW414" i="4"/>
  <c r="BW416" i="4"/>
  <c r="CK412" i="4"/>
  <c r="CJ416" i="4"/>
  <c r="CJ414" i="4"/>
  <c r="CD412" i="4"/>
  <c r="CC416" i="4"/>
  <c r="CC414" i="4"/>
  <c r="BR412" i="4"/>
  <c r="BQ414" i="4"/>
  <c r="BQ416" i="4"/>
  <c r="V416" i="4"/>
  <c r="V414" i="4"/>
  <c r="BF249" i="6"/>
  <c r="BF250" i="6" s="1"/>
  <c r="BF253" i="6"/>
  <c r="BG248" i="6"/>
  <c r="BH248" i="6" s="1"/>
  <c r="BF251" i="6"/>
  <c r="BF252" i="6"/>
  <c r="A452" i="4"/>
  <c r="A516" i="4"/>
  <c r="CW248" i="4"/>
  <c r="AO248" i="4"/>
  <c r="BS248" i="4"/>
  <c r="BD248" i="4"/>
  <c r="K248" i="4"/>
  <c r="DL248" i="4"/>
  <c r="Z248" i="4"/>
  <c r="CH248" i="4"/>
  <c r="AR253" i="6"/>
  <c r="AR249" i="6"/>
  <c r="AR250" i="6" s="1"/>
  <c r="AR254" i="6"/>
  <c r="AR251" i="6"/>
  <c r="AR252" i="6"/>
  <c r="AS248" i="6"/>
  <c r="CJ251" i="6"/>
  <c r="CK248" i="6"/>
  <c r="CJ252" i="6"/>
  <c r="CJ254" i="6"/>
  <c r="CJ253" i="6"/>
  <c r="CJ249" i="6"/>
  <c r="CJ250" i="6" s="1"/>
  <c r="DO251" i="6"/>
  <c r="DP248" i="6"/>
  <c r="DO252" i="6"/>
  <c r="DO254" i="6"/>
  <c r="DO253" i="6"/>
  <c r="DO249" i="6"/>
  <c r="DO250" i="6" s="1"/>
  <c r="CZ253" i="6"/>
  <c r="CZ249" i="6"/>
  <c r="CZ250" i="6" s="1"/>
  <c r="DA248" i="6"/>
  <c r="CZ254" i="6"/>
  <c r="CZ251" i="6"/>
  <c r="CZ252" i="6"/>
  <c r="M253" i="6"/>
  <c r="M249" i="6"/>
  <c r="M250" i="6" s="1"/>
  <c r="M254" i="6"/>
  <c r="N248" i="6"/>
  <c r="M251" i="6"/>
  <c r="M252" i="6"/>
  <c r="AC251" i="6"/>
  <c r="AD248" i="6"/>
  <c r="AC252" i="6"/>
  <c r="AC253" i="6"/>
  <c r="AC249" i="6"/>
  <c r="AC250" i="6" s="1"/>
  <c r="AC254" i="6"/>
  <c r="BV253" i="6"/>
  <c r="BV249" i="6"/>
  <c r="BV250" i="6" s="1"/>
  <c r="BV252" i="6"/>
  <c r="BV254" i="6"/>
  <c r="BV251" i="6"/>
  <c r="BW248" i="6"/>
  <c r="SU127" i="1" l="1"/>
  <c r="SU126" i="1"/>
  <c r="SU128" i="1"/>
  <c r="SU122" i="1"/>
  <c r="SU125" i="1"/>
  <c r="SU121" i="1"/>
  <c r="SU123" i="1"/>
  <c r="SU124" i="1"/>
  <c r="SU117" i="1"/>
  <c r="SU118" i="1"/>
  <c r="SU119" i="1"/>
  <c r="SU120" i="1"/>
  <c r="SU86" i="1"/>
  <c r="SU85" i="1"/>
  <c r="SU87" i="1"/>
  <c r="SU88" i="1"/>
  <c r="SU89" i="1"/>
  <c r="SU90" i="1"/>
  <c r="SU91" i="1"/>
  <c r="SU92" i="1"/>
  <c r="SU93" i="1"/>
  <c r="SU94" i="1"/>
  <c r="SU95" i="1"/>
  <c r="SU96" i="1"/>
  <c r="SU97" i="1"/>
  <c r="SU98" i="1"/>
  <c r="SU99" i="1"/>
  <c r="SU100" i="1"/>
  <c r="SU101" i="1"/>
  <c r="SU102" i="1"/>
  <c r="SU103" i="1"/>
  <c r="SU104" i="1"/>
  <c r="SU105" i="1"/>
  <c r="SU106" i="1"/>
  <c r="SU107" i="1"/>
  <c r="SU108" i="1"/>
  <c r="SV12" i="1"/>
  <c r="CW249" i="4"/>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50" i="4"/>
  <c r="BG251" i="6"/>
  <c r="BG249" i="6"/>
  <c r="BG250" i="6" s="1"/>
  <c r="BG253" i="6"/>
  <c r="BG252" i="6"/>
  <c r="BG254" i="6"/>
  <c r="C435" i="4"/>
  <c r="P435" i="4" s="1"/>
  <c r="P432" i="4"/>
  <c r="C433" i="4"/>
  <c r="B432" i="4"/>
  <c r="F451" i="4"/>
  <c r="F516" i="4"/>
  <c r="E516" i="4"/>
  <c r="D516" i="4"/>
  <c r="Q516" i="4" s="1"/>
  <c r="I452" i="4"/>
  <c r="V452" i="4" s="1"/>
  <c r="H452" i="4"/>
  <c r="G452" i="4"/>
  <c r="T452" i="4" s="1"/>
  <c r="D452" i="4"/>
  <c r="Q452" i="4" s="1"/>
  <c r="T451" i="4"/>
  <c r="R435" i="4"/>
  <c r="S435" i="4"/>
  <c r="CF412" i="6"/>
  <c r="CE414" i="6"/>
  <c r="UZ4" i="1" s="1"/>
  <c r="CE416" i="6"/>
  <c r="CF412" i="7"/>
  <c r="CE414" i="7"/>
  <c r="SA4" i="1" s="1"/>
  <c r="CE416" i="7"/>
  <c r="BS414" i="6"/>
  <c r="UN4" i="1" s="1"/>
  <c r="BS416" i="6"/>
  <c r="CM412" i="6"/>
  <c r="CL414" i="6"/>
  <c r="VG4" i="1" s="1"/>
  <c r="CL416" i="6"/>
  <c r="BZ412" i="6"/>
  <c r="BY414" i="6"/>
  <c r="UT4" i="1" s="1"/>
  <c r="BY416" i="6"/>
  <c r="BS414" i="7"/>
  <c r="RO4" i="1" s="1"/>
  <c r="BS416" i="7"/>
  <c r="BZ412" i="7"/>
  <c r="BY414" i="7"/>
  <c r="RU4" i="1" s="1"/>
  <c r="BY416" i="7"/>
  <c r="CM412" i="7"/>
  <c r="CL414" i="7"/>
  <c r="SH4" i="1" s="1"/>
  <c r="CL416" i="7"/>
  <c r="BZ412" i="8"/>
  <c r="BY414" i="8"/>
  <c r="OV4" i="1" s="1"/>
  <c r="BY416" i="8"/>
  <c r="CM412" i="8"/>
  <c r="CL414" i="8"/>
  <c r="PI4" i="1" s="1"/>
  <c r="CL416" i="8"/>
  <c r="CF412" i="8"/>
  <c r="CE414" i="8"/>
  <c r="PB4" i="1" s="1"/>
  <c r="CE416" i="8"/>
  <c r="BS414" i="8"/>
  <c r="OP4" i="1" s="1"/>
  <c r="BS416" i="8"/>
  <c r="BS412" i="4"/>
  <c r="BR414" i="4"/>
  <c r="BR416" i="4"/>
  <c r="CE412" i="4"/>
  <c r="CD414" i="4"/>
  <c r="CD416" i="4"/>
  <c r="CL412" i="4"/>
  <c r="CK414" i="4"/>
  <c r="CK416" i="4"/>
  <c r="BY412" i="4"/>
  <c r="BX414" i="4"/>
  <c r="BX416" i="4"/>
  <c r="BL414" i="4"/>
  <c r="BL416" i="4"/>
  <c r="A517" i="4"/>
  <c r="A453" i="4"/>
  <c r="BT248" i="4"/>
  <c r="DM248" i="4"/>
  <c r="CX248" i="4"/>
  <c r="CI248" i="4"/>
  <c r="L248" i="4"/>
  <c r="AP248" i="4"/>
  <c r="BE248" i="4"/>
  <c r="AA248" i="4"/>
  <c r="DP251" i="6"/>
  <c r="DQ248" i="6"/>
  <c r="DP252" i="6"/>
  <c r="DP254" i="6"/>
  <c r="DP253" i="6"/>
  <c r="DP249" i="6"/>
  <c r="DP250" i="6" s="1"/>
  <c r="DA253" i="6"/>
  <c r="DA249" i="6"/>
  <c r="DA250" i="6" s="1"/>
  <c r="DB248" i="6"/>
  <c r="DA252" i="6"/>
  <c r="DA254" i="6"/>
  <c r="DA251" i="6"/>
  <c r="BW253" i="6"/>
  <c r="BW249" i="6"/>
  <c r="BW250" i="6" s="1"/>
  <c r="BW252" i="6"/>
  <c r="BW254" i="6"/>
  <c r="BW251" i="6"/>
  <c r="BX248" i="6"/>
  <c r="CK251" i="6"/>
  <c r="CL248" i="6"/>
  <c r="CK254" i="6"/>
  <c r="CK252" i="6"/>
  <c r="CK253" i="6"/>
  <c r="CK249" i="6"/>
  <c r="CK250" i="6" s="1"/>
  <c r="BH251" i="6"/>
  <c r="BI248" i="6"/>
  <c r="BH252" i="6"/>
  <c r="BH253" i="6"/>
  <c r="BH249" i="6"/>
  <c r="BH250" i="6" s="1"/>
  <c r="BH254" i="6"/>
  <c r="AE248" i="6"/>
  <c r="AD252" i="6"/>
  <c r="AD253" i="6"/>
  <c r="AD249" i="6"/>
  <c r="AD250" i="6" s="1"/>
  <c r="AD254" i="6"/>
  <c r="AD251" i="6"/>
  <c r="AS253" i="6"/>
  <c r="AS249" i="6"/>
  <c r="AS250" i="6" s="1"/>
  <c r="AS254" i="6"/>
  <c r="AS252" i="6"/>
  <c r="AT248" i="6"/>
  <c r="AS251" i="6"/>
  <c r="N254" i="6"/>
  <c r="O248" i="6"/>
  <c r="N251" i="6"/>
  <c r="N253" i="6"/>
  <c r="N252" i="6"/>
  <c r="N249" i="6"/>
  <c r="N250" i="6" s="1"/>
  <c r="FU130" i="1"/>
  <c r="SV127" i="1" l="1"/>
  <c r="SV128" i="1"/>
  <c r="SV123" i="1"/>
  <c r="SV126" i="1"/>
  <c r="SV125" i="1"/>
  <c r="SV119" i="1"/>
  <c r="SV124" i="1"/>
  <c r="SV117" i="1"/>
  <c r="SV120" i="1"/>
  <c r="SV121" i="1"/>
  <c r="SV122" i="1"/>
  <c r="SV118" i="1"/>
  <c r="SV86" i="1"/>
  <c r="SV85" i="1"/>
  <c r="SV87" i="1"/>
  <c r="SV88" i="1"/>
  <c r="SV89" i="1"/>
  <c r="SV90" i="1"/>
  <c r="SV91" i="1"/>
  <c r="SV92" i="1"/>
  <c r="SV93" i="1"/>
  <c r="SV94" i="1"/>
  <c r="SV95" i="1"/>
  <c r="SV96" i="1"/>
  <c r="SV97" i="1"/>
  <c r="SV98" i="1"/>
  <c r="SV99" i="1"/>
  <c r="SV100" i="1"/>
  <c r="SV101" i="1"/>
  <c r="SV102" i="1"/>
  <c r="SV103" i="1"/>
  <c r="SV104" i="1"/>
  <c r="SV105" i="1"/>
  <c r="SV106" i="1"/>
  <c r="SV107" i="1"/>
  <c r="SV108" i="1"/>
  <c r="SW12" i="1"/>
  <c r="L249" i="4"/>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FX14" i="1"/>
  <c r="FX15" i="1" s="1" a="1"/>
  <c r="FX15" i="1" s="1"/>
  <c r="FX50" i="1" s="1" a="1"/>
  <c r="FX50" i="1" s="1"/>
  <c r="FX130" i="1"/>
  <c r="FW14" i="1"/>
  <c r="FW15" i="1" s="1" a="1"/>
  <c r="FW15" i="1" s="1"/>
  <c r="FW50" i="1" s="1" a="1"/>
  <c r="FW50" i="1" s="1"/>
  <c r="FW130" i="1"/>
  <c r="FZ14" i="1"/>
  <c r="FZ15" i="1" s="1" a="1"/>
  <c r="FZ15" i="1" s="1"/>
  <c r="FZ50" i="1" s="1" a="1"/>
  <c r="FZ50" i="1" s="1"/>
  <c r="FZ130" i="1"/>
  <c r="E451" i="4"/>
  <c r="B435" i="4"/>
  <c r="C436" i="4"/>
  <c r="C437" i="4" s="1"/>
  <c r="P433" i="4"/>
  <c r="B433" i="4"/>
  <c r="F452" i="4"/>
  <c r="I453" i="4"/>
  <c r="V453" i="4" s="1"/>
  <c r="H453" i="4"/>
  <c r="U453" i="4" s="1"/>
  <c r="G453" i="4"/>
  <c r="D453" i="4"/>
  <c r="Q453" i="4" s="1"/>
  <c r="F517" i="4"/>
  <c r="E517" i="4"/>
  <c r="D517" i="4"/>
  <c r="Q517" i="4" s="1"/>
  <c r="U452" i="4"/>
  <c r="R439" i="4"/>
  <c r="R436" i="4"/>
  <c r="S436" i="4"/>
  <c r="CN412" i="7"/>
  <c r="CM414" i="7"/>
  <c r="SI4" i="1" s="1"/>
  <c r="CM416" i="7"/>
  <c r="BZ414" i="7"/>
  <c r="RV4" i="1" s="1"/>
  <c r="BZ416" i="7"/>
  <c r="BZ414" i="6"/>
  <c r="UU4" i="1" s="1"/>
  <c r="BZ416" i="6"/>
  <c r="CN412" i="6"/>
  <c r="CM414" i="6"/>
  <c r="VH4" i="1" s="1"/>
  <c r="CM416" i="6"/>
  <c r="CG412" i="7"/>
  <c r="CF414" i="7"/>
  <c r="SB4" i="1" s="1"/>
  <c r="CF416" i="7"/>
  <c r="CG412" i="6"/>
  <c r="CF414" i="6"/>
  <c r="VA4" i="1" s="1"/>
  <c r="CF416" i="6"/>
  <c r="CG412" i="8"/>
  <c r="CF414" i="8"/>
  <c r="PC4" i="1" s="1"/>
  <c r="CF416" i="8"/>
  <c r="CN412" i="8"/>
  <c r="CM414" i="8"/>
  <c r="PJ4" i="1" s="1"/>
  <c r="CM416" i="8"/>
  <c r="BZ414" i="8"/>
  <c r="OW4" i="1" s="1"/>
  <c r="BZ416" i="8"/>
  <c r="BZ412" i="4"/>
  <c r="BY416" i="4"/>
  <c r="BY414" i="4"/>
  <c r="CM412" i="4"/>
  <c r="CL414" i="4"/>
  <c r="CL416" i="4"/>
  <c r="CF412" i="4"/>
  <c r="CE414" i="4"/>
  <c r="CE416" i="4"/>
  <c r="BS414" i="4"/>
  <c r="BS416" i="4"/>
  <c r="A454" i="4"/>
  <c r="A518" i="4"/>
  <c r="AQ248" i="4"/>
  <c r="DN248" i="4"/>
  <c r="CY248" i="4"/>
  <c r="AB248" i="4"/>
  <c r="CJ248" i="4"/>
  <c r="BF248" i="4"/>
  <c r="M248" i="4"/>
  <c r="BU248" i="4"/>
  <c r="AE252" i="6"/>
  <c r="AE253" i="6"/>
  <c r="AE249" i="6"/>
  <c r="AE250" i="6" s="1"/>
  <c r="AF248" i="6"/>
  <c r="AE254" i="6"/>
  <c r="AE251" i="6"/>
  <c r="O254" i="6"/>
  <c r="P248" i="6"/>
  <c r="O251" i="6"/>
  <c r="O253" i="6"/>
  <c r="O252" i="6"/>
  <c r="O249" i="6"/>
  <c r="O250" i="6" s="1"/>
  <c r="BI251" i="6"/>
  <c r="BJ248" i="6"/>
  <c r="BI252" i="6"/>
  <c r="BI253" i="6"/>
  <c r="BI249" i="6"/>
  <c r="BI250" i="6" s="1"/>
  <c r="BI254" i="6"/>
  <c r="AT254" i="6"/>
  <c r="AU248" i="6"/>
  <c r="AT251" i="6"/>
  <c r="AT249" i="6"/>
  <c r="AT250" i="6" s="1"/>
  <c r="AT253" i="6"/>
  <c r="AT252" i="6"/>
  <c r="DB253" i="6"/>
  <c r="DB249" i="6"/>
  <c r="DB250" i="6" s="1"/>
  <c r="DC248" i="6"/>
  <c r="DB252" i="6"/>
  <c r="DB254" i="6"/>
  <c r="DB251" i="6"/>
  <c r="CL251" i="6"/>
  <c r="CM248" i="6"/>
  <c r="CL254" i="6"/>
  <c r="CL252" i="6"/>
  <c r="CL253" i="6"/>
  <c r="CL249" i="6"/>
  <c r="CL250" i="6" s="1"/>
  <c r="DQ251" i="6"/>
  <c r="DQ254" i="6"/>
  <c r="DR248" i="6"/>
  <c r="DQ252" i="6"/>
  <c r="DQ253" i="6"/>
  <c r="DQ249" i="6"/>
  <c r="DQ250" i="6" s="1"/>
  <c r="BX253" i="6"/>
  <c r="BX249" i="6"/>
  <c r="BX250" i="6" s="1"/>
  <c r="BX254" i="6"/>
  <c r="BX251" i="6"/>
  <c r="BX252" i="6"/>
  <c r="BY248" i="6"/>
  <c r="SW123" i="1" l="1"/>
  <c r="SW124" i="1"/>
  <c r="SW125" i="1"/>
  <c r="SW126" i="1"/>
  <c r="SW128" i="1"/>
  <c r="SW122" i="1"/>
  <c r="SW120" i="1"/>
  <c r="SW127" i="1"/>
  <c r="SW119" i="1"/>
  <c r="SW118" i="1"/>
  <c r="SW117" i="1"/>
  <c r="SW121" i="1"/>
  <c r="SW86" i="1"/>
  <c r="SW85" i="1"/>
  <c r="SW87" i="1"/>
  <c r="SW88" i="1"/>
  <c r="SW89" i="1"/>
  <c r="SW90" i="1"/>
  <c r="SW91" i="1"/>
  <c r="SW92" i="1"/>
  <c r="SW93" i="1"/>
  <c r="SW94" i="1"/>
  <c r="SW95" i="1"/>
  <c r="SW96" i="1"/>
  <c r="SW97" i="1"/>
  <c r="SW98" i="1"/>
  <c r="SW99" i="1"/>
  <c r="SW100" i="1"/>
  <c r="SW101" i="1"/>
  <c r="SW102" i="1"/>
  <c r="SW103" i="1"/>
  <c r="SW104" i="1"/>
  <c r="SW105" i="1"/>
  <c r="SW106" i="1"/>
  <c r="SW107" i="1"/>
  <c r="SW108" i="1"/>
  <c r="SX12" i="1"/>
  <c r="FX53" i="1" a="1"/>
  <c r="FX53" i="1" s="1"/>
  <c r="FX54" i="1" s="1" a="1"/>
  <c r="FX54" i="1" s="1"/>
  <c r="FX55" i="1" a="1"/>
  <c r="FX55" i="1" s="1"/>
  <c r="FX56" i="1" s="1" a="1"/>
  <c r="FX56" i="1" s="1"/>
  <c r="FX51" i="1" a="1"/>
  <c r="FX51" i="1" s="1"/>
  <c r="FX52" i="1" s="1" a="1"/>
  <c r="FX52" i="1" s="1"/>
  <c r="FW53" i="1" a="1"/>
  <c r="FW53" i="1" s="1"/>
  <c r="FW54" i="1" s="1" a="1"/>
  <c r="FW54" i="1" s="1"/>
  <c r="FW51" i="1" a="1"/>
  <c r="FW51" i="1" s="1"/>
  <c r="FW52" i="1" s="1" a="1"/>
  <c r="FW52" i="1" s="1"/>
  <c r="FW55" i="1" a="1"/>
  <c r="FW55" i="1" s="1"/>
  <c r="FW56" i="1" s="1" a="1"/>
  <c r="FW56" i="1" s="1"/>
  <c r="FZ51" i="1" a="1"/>
  <c r="FZ51" i="1" s="1"/>
  <c r="FZ52" i="1" s="1" a="1"/>
  <c r="FZ52" i="1" s="1"/>
  <c r="FZ53" i="1" a="1"/>
  <c r="FZ53" i="1" s="1"/>
  <c r="FZ54" i="1" s="1" a="1"/>
  <c r="FZ54" i="1" s="1"/>
  <c r="FZ55" i="1" a="1"/>
  <c r="FZ55" i="1" s="1"/>
  <c r="FZ56" i="1" s="1" a="1"/>
  <c r="FZ56" i="1" s="1"/>
  <c r="FZ17" i="1"/>
  <c r="FZ18" i="1" s="1" a="1"/>
  <c r="FZ18" i="1" s="1"/>
  <c r="FW17" i="1"/>
  <c r="FW18" i="1" s="1" a="1"/>
  <c r="FW18" i="1" s="1"/>
  <c r="FX17" i="1"/>
  <c r="FX18" i="1" s="1" a="1"/>
  <c r="FX18" i="1" s="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52" i="4"/>
  <c r="B436" i="4"/>
  <c r="P436" i="4"/>
  <c r="P437" i="4"/>
  <c r="C438" i="4"/>
  <c r="F453" i="4"/>
  <c r="F518" i="4"/>
  <c r="E518" i="4"/>
  <c r="D518" i="4"/>
  <c r="Q518" i="4" s="1"/>
  <c r="I454" i="4"/>
  <c r="V454" i="4" s="1"/>
  <c r="H454" i="4"/>
  <c r="G454" i="4"/>
  <c r="T454" i="4" s="1"/>
  <c r="D454" i="4"/>
  <c r="Q454" i="4" s="1"/>
  <c r="T453" i="4"/>
  <c r="R440" i="4"/>
  <c r="R437" i="4"/>
  <c r="R443" i="4"/>
  <c r="S437" i="4"/>
  <c r="B437" i="4"/>
  <c r="CG414" i="6"/>
  <c r="VB4" i="1" s="1"/>
  <c r="CG416" i="6"/>
  <c r="CG414" i="7"/>
  <c r="SC4" i="1" s="1"/>
  <c r="CG416" i="7"/>
  <c r="CN414" i="6"/>
  <c r="VI4" i="1" s="1"/>
  <c r="CN416" i="6"/>
  <c r="CN414" i="7"/>
  <c r="SJ4" i="1" s="1"/>
  <c r="CN416" i="7"/>
  <c r="CN414" i="8"/>
  <c r="PK4" i="1" s="1"/>
  <c r="CN416" i="8"/>
  <c r="CG414" i="8"/>
  <c r="PD4" i="1" s="1"/>
  <c r="CG416" i="8"/>
  <c r="CG412" i="4"/>
  <c r="CF416" i="4"/>
  <c r="CF414" i="4"/>
  <c r="CN412" i="4"/>
  <c r="CM416" i="4"/>
  <c r="CM414" i="4"/>
  <c r="BZ416" i="4"/>
  <c r="BZ414" i="4"/>
  <c r="A519" i="4"/>
  <c r="A455" i="4"/>
  <c r="CZ248" i="4"/>
  <c r="DO248" i="4"/>
  <c r="BV248" i="4"/>
  <c r="CK248" i="4"/>
  <c r="AC248" i="4"/>
  <c r="N248" i="4"/>
  <c r="AR248" i="4"/>
  <c r="BG248" i="4"/>
  <c r="DC253" i="6"/>
  <c r="DC249" i="6"/>
  <c r="DC250" i="6" s="1"/>
  <c r="DC252" i="6"/>
  <c r="DC254" i="6"/>
  <c r="DC251" i="6"/>
  <c r="BY253" i="6"/>
  <c r="BY249" i="6"/>
  <c r="BY250" i="6" s="1"/>
  <c r="BY254" i="6"/>
  <c r="BY251" i="6"/>
  <c r="BY252" i="6"/>
  <c r="BJ252" i="6"/>
  <c r="BJ253" i="6"/>
  <c r="BJ249" i="6"/>
  <c r="BJ250" i="6" s="1"/>
  <c r="BJ251" i="6"/>
  <c r="BJ254" i="6"/>
  <c r="CM251" i="6"/>
  <c r="CN248" i="6"/>
  <c r="CM254" i="6"/>
  <c r="CM252" i="6"/>
  <c r="CM253" i="6"/>
  <c r="CM249" i="6"/>
  <c r="CM250" i="6" s="1"/>
  <c r="P254" i="6"/>
  <c r="Q248" i="6"/>
  <c r="P251" i="6"/>
  <c r="P253" i="6"/>
  <c r="P252" i="6"/>
  <c r="P249" i="6"/>
  <c r="P250" i="6" s="1"/>
  <c r="DR251" i="6"/>
  <c r="DR254" i="6"/>
  <c r="DR252" i="6"/>
  <c r="DR253" i="6"/>
  <c r="DR249" i="6"/>
  <c r="DR250" i="6" s="1"/>
  <c r="AU254" i="6"/>
  <c r="AU251" i="6"/>
  <c r="AU249" i="6"/>
  <c r="AU250" i="6" s="1"/>
  <c r="AU253" i="6"/>
  <c r="AU252" i="6"/>
  <c r="AF252" i="6"/>
  <c r="AF253" i="6"/>
  <c r="AF249" i="6"/>
  <c r="AF250" i="6" s="1"/>
  <c r="AF254" i="6"/>
  <c r="AF251" i="6"/>
  <c r="B66" i="1"/>
  <c r="SX126" i="1" l="1"/>
  <c r="SX125" i="1"/>
  <c r="SX128" i="1"/>
  <c r="SX127" i="1"/>
  <c r="SX124" i="1"/>
  <c r="SX120" i="1"/>
  <c r="SX119" i="1"/>
  <c r="SX118" i="1"/>
  <c r="SX121" i="1"/>
  <c r="SX123" i="1"/>
  <c r="SX122" i="1"/>
  <c r="SX117" i="1"/>
  <c r="SX86" i="1"/>
  <c r="SX85" i="1"/>
  <c r="SX87" i="1"/>
  <c r="SX88" i="1"/>
  <c r="SX89" i="1"/>
  <c r="SX90" i="1"/>
  <c r="SX91" i="1"/>
  <c r="SX92" i="1"/>
  <c r="SX93" i="1"/>
  <c r="SX94" i="1"/>
  <c r="SX95" i="1"/>
  <c r="SX96" i="1"/>
  <c r="SX97" i="1"/>
  <c r="SX98" i="1"/>
  <c r="SX99" i="1"/>
  <c r="SX100" i="1"/>
  <c r="SX101" i="1"/>
  <c r="SX102" i="1"/>
  <c r="SX103" i="1"/>
  <c r="SX104" i="1"/>
  <c r="SX105" i="1"/>
  <c r="SX106" i="1"/>
  <c r="SX107" i="1"/>
  <c r="SX108" i="1"/>
  <c r="SY12" i="1"/>
  <c r="B67" i="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53" i="4"/>
  <c r="F454" i="4"/>
  <c r="P438" i="4"/>
  <c r="C439" i="4"/>
  <c r="U454" i="4"/>
  <c r="D455" i="4"/>
  <c r="Q455" i="4" s="1"/>
  <c r="I455" i="4"/>
  <c r="V455" i="4" s="1"/>
  <c r="H455" i="4"/>
  <c r="U455" i="4" s="1"/>
  <c r="G455" i="4"/>
  <c r="T455" i="4" s="1"/>
  <c r="E519" i="4"/>
  <c r="D519" i="4"/>
  <c r="Q519" i="4" s="1"/>
  <c r="F519" i="4"/>
  <c r="R447" i="4"/>
  <c r="R451" i="4"/>
  <c r="R441" i="4"/>
  <c r="R438" i="4"/>
  <c r="R444" i="4"/>
  <c r="S438" i="4"/>
  <c r="B438" i="4"/>
  <c r="CN416" i="4"/>
  <c r="CN414" i="4"/>
  <c r="CG414" i="4"/>
  <c r="CG416" i="4"/>
  <c r="A520" i="4"/>
  <c r="A456" i="4"/>
  <c r="BW248" i="4"/>
  <c r="AS248" i="4"/>
  <c r="DA248" i="4"/>
  <c r="O248" i="4"/>
  <c r="BH248" i="4"/>
  <c r="DP248" i="4"/>
  <c r="AD248" i="4"/>
  <c r="CL248" i="4"/>
  <c r="CN251" i="6"/>
  <c r="CN252" i="6"/>
  <c r="CN253" i="6"/>
  <c r="CN249" i="6"/>
  <c r="CN250" i="6" s="1"/>
  <c r="CN254" i="6"/>
  <c r="Q254" i="6"/>
  <c r="Q253" i="6"/>
  <c r="Q249" i="6"/>
  <c r="Q250" i="6" s="1"/>
  <c r="Q251" i="6"/>
  <c r="Q252" i="6"/>
  <c r="XW17" i="1"/>
  <c r="XW18" i="1" s="1" a="1"/>
  <c r="XW18" i="1" s="1"/>
  <c r="SY128" i="1" l="1"/>
  <c r="SY123" i="1"/>
  <c r="SY125" i="1"/>
  <c r="SY127" i="1"/>
  <c r="SY126" i="1"/>
  <c r="SY121" i="1"/>
  <c r="SY124" i="1"/>
  <c r="SY122" i="1"/>
  <c r="SY118" i="1"/>
  <c r="SY117" i="1"/>
  <c r="SY120" i="1"/>
  <c r="SY119" i="1"/>
  <c r="SY86" i="1"/>
  <c r="SY85" i="1"/>
  <c r="SY87" i="1"/>
  <c r="SY88" i="1"/>
  <c r="SY89" i="1"/>
  <c r="SY90" i="1"/>
  <c r="SY91" i="1"/>
  <c r="SY92" i="1"/>
  <c r="SY93" i="1"/>
  <c r="SY94" i="1"/>
  <c r="SY95" i="1"/>
  <c r="SY96" i="1"/>
  <c r="SY97" i="1"/>
  <c r="SY98" i="1"/>
  <c r="SY99" i="1"/>
  <c r="SY100" i="1"/>
  <c r="SY101" i="1"/>
  <c r="SY102" i="1"/>
  <c r="SY103" i="1"/>
  <c r="SY104" i="1"/>
  <c r="SY105" i="1"/>
  <c r="SY106" i="1"/>
  <c r="SY107" i="1"/>
  <c r="SY108" i="1"/>
  <c r="SZ12" i="1"/>
  <c r="B68" i="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DR130" i="1"/>
  <c r="DR14" i="1"/>
  <c r="DR15" i="1" s="1" a="1"/>
  <c r="DR15" i="1" s="1"/>
  <c r="DR50" i="1" s="1" a="1"/>
  <c r="DR50" i="1" s="1"/>
  <c r="E454" i="4"/>
  <c r="P439" i="4"/>
  <c r="C440" i="4"/>
  <c r="F455" i="4"/>
  <c r="I456" i="4"/>
  <c r="V456" i="4" s="1"/>
  <c r="H456" i="4"/>
  <c r="G456" i="4"/>
  <c r="D456" i="4"/>
  <c r="Q456" i="4" s="1"/>
  <c r="F520" i="4"/>
  <c r="E520" i="4"/>
  <c r="D520" i="4"/>
  <c r="Q520" i="4" s="1"/>
  <c r="R448" i="4"/>
  <c r="R452" i="4"/>
  <c r="R442" i="4"/>
  <c r="R445" i="4"/>
  <c r="S439" i="4"/>
  <c r="B439" i="4"/>
  <c r="A457" i="4"/>
  <c r="A521" i="4"/>
  <c r="AT248" i="4"/>
  <c r="DB248" i="4"/>
  <c r="BX248" i="4"/>
  <c r="DQ248" i="4"/>
  <c r="BI248" i="4"/>
  <c r="P248" i="4"/>
  <c r="AE248" i="4"/>
  <c r="CM248" i="4"/>
  <c r="EA14" i="1"/>
  <c r="SZ125" i="1" l="1"/>
  <c r="SZ123" i="1"/>
  <c r="SZ124" i="1"/>
  <c r="SZ127" i="1"/>
  <c r="SZ126" i="1"/>
  <c r="SZ128" i="1"/>
  <c r="SZ118" i="1"/>
  <c r="SZ120" i="1"/>
  <c r="SZ119" i="1"/>
  <c r="SZ122" i="1"/>
  <c r="SZ121" i="1"/>
  <c r="SZ117" i="1"/>
  <c r="SZ86" i="1"/>
  <c r="SZ85" i="1"/>
  <c r="SZ87" i="1"/>
  <c r="SZ88" i="1"/>
  <c r="SZ89" i="1"/>
  <c r="SZ90" i="1"/>
  <c r="SZ91" i="1"/>
  <c r="SZ92" i="1"/>
  <c r="SZ93" i="1"/>
  <c r="SZ94" i="1"/>
  <c r="SZ95" i="1"/>
  <c r="SZ96" i="1"/>
  <c r="SZ97" i="1"/>
  <c r="SZ98" i="1"/>
  <c r="SZ99" i="1"/>
  <c r="SZ100" i="1"/>
  <c r="SZ101" i="1"/>
  <c r="SZ102" i="1"/>
  <c r="SZ103" i="1"/>
  <c r="SZ104" i="1"/>
  <c r="SZ105" i="1"/>
  <c r="SZ106" i="1"/>
  <c r="SZ107" i="1"/>
  <c r="SZ108" i="1"/>
  <c r="TA12" i="1"/>
  <c r="DR53" i="1" a="1"/>
  <c r="DR53" i="1" s="1"/>
  <c r="DR54" i="1" s="1" a="1"/>
  <c r="DR54" i="1" s="1"/>
  <c r="DR51" i="1" a="1"/>
  <c r="DR51" i="1" s="1"/>
  <c r="DR52" i="1" s="1" a="1"/>
  <c r="DR52" i="1" s="1"/>
  <c r="DR55" i="1" a="1"/>
  <c r="DR55" i="1" s="1"/>
  <c r="DR56" i="1" s="1" a="1"/>
  <c r="DR56" i="1" s="1"/>
  <c r="B69"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55" i="4"/>
  <c r="R455" i="4" s="1"/>
  <c r="F456" i="4"/>
  <c r="P440" i="4"/>
  <c r="C441" i="4"/>
  <c r="U456" i="4"/>
  <c r="F521" i="4"/>
  <c r="E521" i="4"/>
  <c r="D521" i="4"/>
  <c r="Q521" i="4" s="1"/>
  <c r="I457" i="4"/>
  <c r="V457" i="4" s="1"/>
  <c r="H457" i="4"/>
  <c r="U457" i="4" s="1"/>
  <c r="G457" i="4"/>
  <c r="D457" i="4"/>
  <c r="Q457" i="4" s="1"/>
  <c r="T456" i="4"/>
  <c r="R449" i="4"/>
  <c r="R453" i="4"/>
  <c r="R446" i="4"/>
  <c r="S440" i="4"/>
  <c r="B440" i="4"/>
  <c r="A522" i="4"/>
  <c r="A458" i="4"/>
  <c r="DC248" i="4"/>
  <c r="BY248" i="4"/>
  <c r="AU248" i="4"/>
  <c r="CN248" i="4"/>
  <c r="AF248" i="4"/>
  <c r="BJ248" i="4"/>
  <c r="Q248" i="4"/>
  <c r="DR248" i="4"/>
  <c r="DR17" i="1"/>
  <c r="DR18" i="1" s="1" a="1"/>
  <c r="DR18" i="1" s="1"/>
  <c r="TA125" i="1" l="1"/>
  <c r="TA127" i="1"/>
  <c r="TA126" i="1"/>
  <c r="TA128" i="1"/>
  <c r="TA124" i="1"/>
  <c r="TA119" i="1"/>
  <c r="TA122" i="1"/>
  <c r="TA123" i="1"/>
  <c r="TA121" i="1"/>
  <c r="TA117" i="1"/>
  <c r="TA118" i="1"/>
  <c r="TA120" i="1"/>
  <c r="TA85" i="1"/>
  <c r="TA86" i="1"/>
  <c r="TA87" i="1"/>
  <c r="TA88" i="1"/>
  <c r="TA89" i="1"/>
  <c r="TA90" i="1"/>
  <c r="TA91" i="1"/>
  <c r="TA92" i="1"/>
  <c r="TA93" i="1"/>
  <c r="TA94" i="1"/>
  <c r="TA95" i="1"/>
  <c r="TA96" i="1"/>
  <c r="TA97" i="1"/>
  <c r="TA98" i="1"/>
  <c r="TA99" i="1"/>
  <c r="TA100" i="1"/>
  <c r="TA101" i="1"/>
  <c r="TA102" i="1"/>
  <c r="TA103" i="1"/>
  <c r="TA104" i="1"/>
  <c r="TA105" i="1"/>
  <c r="TA106" i="1"/>
  <c r="TA107" i="1"/>
  <c r="TA108" i="1"/>
  <c r="TB12" i="1"/>
  <c r="B70" i="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56" i="4"/>
  <c r="R456" i="4" s="1"/>
  <c r="F457" i="4"/>
  <c r="P441" i="4"/>
  <c r="C442" i="4"/>
  <c r="T457" i="4"/>
  <c r="I458" i="4"/>
  <c r="V458" i="4" s="1"/>
  <c r="H458" i="4"/>
  <c r="U458" i="4" s="1"/>
  <c r="G458" i="4"/>
  <c r="D458" i="4"/>
  <c r="Q458" i="4" s="1"/>
  <c r="F522" i="4"/>
  <c r="E522" i="4"/>
  <c r="D522" i="4"/>
  <c r="Q522" i="4" s="1"/>
  <c r="R454" i="4"/>
  <c r="R450" i="4"/>
  <c r="S441" i="4"/>
  <c r="B441" i="4"/>
  <c r="A459" i="4"/>
  <c r="A523" i="4"/>
  <c r="TB126" i="1" l="1"/>
  <c r="TB128" i="1"/>
  <c r="TB127" i="1"/>
  <c r="TB124" i="1"/>
  <c r="TB125" i="1"/>
  <c r="TB123" i="1"/>
  <c r="TB120" i="1"/>
  <c r="TB121" i="1"/>
  <c r="TB117" i="1"/>
  <c r="TB118" i="1"/>
  <c r="TB122" i="1"/>
  <c r="TB119" i="1"/>
  <c r="TB85" i="1"/>
  <c r="TB86" i="1"/>
  <c r="TB87" i="1"/>
  <c r="TB88" i="1"/>
  <c r="TB89" i="1"/>
  <c r="TB90" i="1"/>
  <c r="TB91" i="1"/>
  <c r="TB92" i="1"/>
  <c r="TB93" i="1"/>
  <c r="TB94" i="1"/>
  <c r="TB95" i="1"/>
  <c r="TB96" i="1"/>
  <c r="TB97" i="1"/>
  <c r="TB98" i="1"/>
  <c r="TB99" i="1"/>
  <c r="TB100" i="1"/>
  <c r="TB101" i="1"/>
  <c r="TB102" i="1"/>
  <c r="TB103" i="1"/>
  <c r="TB104" i="1"/>
  <c r="TB105" i="1"/>
  <c r="TB106" i="1"/>
  <c r="TB107" i="1"/>
  <c r="TB108" i="1"/>
  <c r="TC12" i="1"/>
  <c r="B71" i="1"/>
  <c r="E457" i="4"/>
  <c r="R457" i="4" s="1"/>
  <c r="F458" i="4"/>
  <c r="P442" i="4"/>
  <c r="C443" i="4"/>
  <c r="F523" i="4"/>
  <c r="E523" i="4"/>
  <c r="D523" i="4"/>
  <c r="Q523" i="4" s="1"/>
  <c r="I459" i="4"/>
  <c r="V459" i="4" s="1"/>
  <c r="H459" i="4"/>
  <c r="U459" i="4" s="1"/>
  <c r="G459" i="4"/>
  <c r="D459" i="4"/>
  <c r="Q459" i="4" s="1"/>
  <c r="T458" i="4"/>
  <c r="S442" i="4"/>
  <c r="B442" i="4"/>
  <c r="A524" i="4"/>
  <c r="A460" i="4"/>
  <c r="ZC130" i="1"/>
  <c r="YX130" i="1"/>
  <c r="TC126" i="1" l="1"/>
  <c r="TC128" i="1"/>
  <c r="TC127" i="1"/>
  <c r="TC125" i="1"/>
  <c r="TC120" i="1"/>
  <c r="TC123" i="1"/>
  <c r="TC124" i="1"/>
  <c r="TC121" i="1"/>
  <c r="TC117" i="1"/>
  <c r="TC118" i="1"/>
  <c r="TC119" i="1"/>
  <c r="TC122" i="1"/>
  <c r="TC85" i="1"/>
  <c r="TC86" i="1"/>
  <c r="TC87" i="1"/>
  <c r="TC88" i="1"/>
  <c r="TC89" i="1"/>
  <c r="TC90" i="1"/>
  <c r="TC91" i="1"/>
  <c r="TC92" i="1"/>
  <c r="TC93" i="1"/>
  <c r="TC94" i="1"/>
  <c r="TC95" i="1"/>
  <c r="TC96" i="1"/>
  <c r="TC97" i="1"/>
  <c r="TC98" i="1"/>
  <c r="TC99" i="1"/>
  <c r="TC100" i="1"/>
  <c r="TC101" i="1"/>
  <c r="TC102" i="1"/>
  <c r="TC103" i="1"/>
  <c r="TC104" i="1"/>
  <c r="TC105" i="1"/>
  <c r="TC106" i="1"/>
  <c r="TC107" i="1"/>
  <c r="TC108" i="1"/>
  <c r="TD12" i="1"/>
  <c r="B72" i="1"/>
  <c r="E458" i="4"/>
  <c r="R458" i="4" s="1"/>
  <c r="YY14" i="1"/>
  <c r="YY130" i="1"/>
  <c r="F459" i="4"/>
  <c r="P443" i="4"/>
  <c r="C444" i="4"/>
  <c r="T459" i="4"/>
  <c r="F524" i="4"/>
  <c r="E524" i="4"/>
  <c r="D524" i="4"/>
  <c r="Q524" i="4" s="1"/>
  <c r="G460" i="4"/>
  <c r="D460" i="4"/>
  <c r="Q460" i="4" s="1"/>
  <c r="H460" i="4"/>
  <c r="I460" i="4"/>
  <c r="V460" i="4" s="1"/>
  <c r="S443" i="4"/>
  <c r="B443" i="4"/>
  <c r="A461" i="4"/>
  <c r="A525" i="4"/>
  <c r="YX14" i="1"/>
  <c r="YX15" i="1" s="1" a="1"/>
  <c r="YX15" i="1" s="1"/>
  <c r="ZC14" i="1"/>
  <c r="ZC15" i="1" s="1" a="1"/>
  <c r="ZC15" i="1" s="1"/>
  <c r="GM130" i="1"/>
  <c r="ZC117" i="1" l="1" a="1"/>
  <c r="ZC117" i="1" s="1"/>
  <c r="TD126" i="1"/>
  <c r="TD128" i="1"/>
  <c r="TD127" i="1"/>
  <c r="TD119" i="1"/>
  <c r="TD123" i="1"/>
  <c r="TD121" i="1"/>
  <c r="TD124" i="1"/>
  <c r="TD125" i="1"/>
  <c r="TD117" i="1"/>
  <c r="TD120" i="1"/>
  <c r="TD118" i="1"/>
  <c r="TD122" i="1"/>
  <c r="YX117" i="1" a="1"/>
  <c r="YX117" i="1" s="1"/>
  <c r="TD86" i="1"/>
  <c r="TD85" i="1"/>
  <c r="TD87" i="1"/>
  <c r="TD88" i="1"/>
  <c r="TD89" i="1"/>
  <c r="TD90" i="1"/>
  <c r="TD91" i="1"/>
  <c r="TD92" i="1"/>
  <c r="TD93" i="1"/>
  <c r="TD94" i="1"/>
  <c r="TD95" i="1"/>
  <c r="TD96" i="1"/>
  <c r="TD97" i="1"/>
  <c r="TD98" i="1"/>
  <c r="TD99" i="1"/>
  <c r="TD100" i="1"/>
  <c r="TD101" i="1"/>
  <c r="TD102" i="1"/>
  <c r="TD103" i="1"/>
  <c r="TD104" i="1"/>
  <c r="TD105" i="1"/>
  <c r="TD106" i="1"/>
  <c r="TD107" i="1"/>
  <c r="TD108" i="1"/>
  <c r="TE12" i="1"/>
  <c r="YY15" i="1" a="1"/>
  <c r="YY15" i="1" s="1"/>
  <c r="YY117" i="1" s="1" a="1"/>
  <c r="YY117" i="1" s="1"/>
  <c r="B73" i="1"/>
  <c r="E459" i="4"/>
  <c r="R459" i="4" s="1"/>
  <c r="F460" i="4"/>
  <c r="P444" i="4"/>
  <c r="C445" i="4"/>
  <c r="F525" i="4"/>
  <c r="E525" i="4"/>
  <c r="D525" i="4"/>
  <c r="Q525" i="4" s="1"/>
  <c r="I461" i="4"/>
  <c r="V461" i="4" s="1"/>
  <c r="H461" i="4"/>
  <c r="U461" i="4" s="1"/>
  <c r="G461" i="4"/>
  <c r="T461" i="4" s="1"/>
  <c r="D461" i="4"/>
  <c r="Q461" i="4" s="1"/>
  <c r="U460" i="4"/>
  <c r="T460" i="4"/>
  <c r="S444" i="4"/>
  <c r="B444" i="4"/>
  <c r="A526" i="4"/>
  <c r="A462" i="4"/>
  <c r="YX118" i="1" l="1" a="1"/>
  <c r="YX118" i="1" s="1"/>
  <c r="YX119" i="1" a="1"/>
  <c r="YX119" i="1" s="1"/>
  <c r="YX120" i="1" a="1"/>
  <c r="YX120" i="1" s="1"/>
  <c r="YX121" i="1" a="1"/>
  <c r="YX121" i="1" s="1"/>
  <c r="YX122" i="1" a="1"/>
  <c r="YX122" i="1" s="1"/>
  <c r="YX123" i="1" a="1"/>
  <c r="YX123" i="1" s="1"/>
  <c r="YX124" i="1" a="1"/>
  <c r="YX124" i="1" s="1"/>
  <c r="YX125" i="1" a="1"/>
  <c r="YX125" i="1" s="1"/>
  <c r="YX126" i="1" a="1"/>
  <c r="YX126" i="1" s="1"/>
  <c r="YX127" i="1" a="1"/>
  <c r="YX127" i="1" s="1"/>
  <c r="YX128" i="1" a="1"/>
  <c r="YX128" i="1" s="1"/>
  <c r="YY118" i="1" a="1"/>
  <c r="YY118" i="1" s="1"/>
  <c r="YY119" i="1" a="1"/>
  <c r="YY119" i="1" s="1"/>
  <c r="YY120" i="1" a="1"/>
  <c r="YY120" i="1" s="1"/>
  <c r="YY121" i="1" a="1"/>
  <c r="YY121" i="1" s="1"/>
  <c r="YY122" i="1" a="1"/>
  <c r="YY122" i="1" s="1"/>
  <c r="YY123" i="1" a="1"/>
  <c r="YY123" i="1" s="1"/>
  <c r="YY124" i="1" a="1"/>
  <c r="YY124" i="1" s="1"/>
  <c r="YY125" i="1" a="1"/>
  <c r="YY125" i="1" s="1"/>
  <c r="YY126" i="1" a="1"/>
  <c r="YY126" i="1" s="1"/>
  <c r="YY127" i="1" a="1"/>
  <c r="YY127" i="1" s="1"/>
  <c r="YY128" i="1" a="1"/>
  <c r="YY128" i="1" s="1"/>
  <c r="TE123" i="1"/>
  <c r="TE127" i="1"/>
  <c r="TE128" i="1"/>
  <c r="TE126" i="1"/>
  <c r="TE120" i="1"/>
  <c r="TE121" i="1"/>
  <c r="TE122" i="1"/>
  <c r="TE124" i="1"/>
  <c r="TE125" i="1"/>
  <c r="TE118" i="1"/>
  <c r="TE119" i="1"/>
  <c r="TE117" i="1"/>
  <c r="ZC118" i="1" a="1"/>
  <c r="ZC118" i="1" s="1"/>
  <c r="ZC119" i="1" a="1"/>
  <c r="ZC119" i="1" s="1"/>
  <c r="ZC120" i="1" a="1"/>
  <c r="ZC120" i="1" s="1"/>
  <c r="ZC121" i="1" a="1"/>
  <c r="ZC121" i="1" s="1"/>
  <c r="ZC122" i="1" a="1"/>
  <c r="ZC122" i="1" s="1"/>
  <c r="ZC123" i="1" a="1"/>
  <c r="ZC123" i="1" s="1"/>
  <c r="ZC124" i="1" a="1"/>
  <c r="ZC124" i="1" s="1"/>
  <c r="ZC125" i="1" a="1"/>
  <c r="ZC125" i="1" s="1"/>
  <c r="ZC126" i="1" a="1"/>
  <c r="ZC126" i="1" s="1"/>
  <c r="ZC127" i="1" a="1"/>
  <c r="ZC127" i="1" s="1"/>
  <c r="ZC128" i="1" a="1"/>
  <c r="ZC128" i="1" s="1"/>
  <c r="TE85" i="1"/>
  <c r="TE86" i="1"/>
  <c r="TE87" i="1"/>
  <c r="TE88" i="1"/>
  <c r="TE89" i="1"/>
  <c r="TE90" i="1"/>
  <c r="TE91" i="1"/>
  <c r="TE92" i="1"/>
  <c r="TE93" i="1"/>
  <c r="TE94" i="1"/>
  <c r="TE95" i="1"/>
  <c r="TE96" i="1"/>
  <c r="TE97" i="1"/>
  <c r="TE98" i="1"/>
  <c r="TE99" i="1"/>
  <c r="TE100" i="1"/>
  <c r="TE101" i="1"/>
  <c r="TE102" i="1"/>
  <c r="TE103" i="1"/>
  <c r="TE104" i="1"/>
  <c r="TE105" i="1"/>
  <c r="TE106" i="1"/>
  <c r="TE107" i="1"/>
  <c r="TE108" i="1"/>
  <c r="TF12" i="1"/>
  <c r="YY85" i="1" a="1"/>
  <c r="YY85" i="1" s="1"/>
  <c r="ZD85" i="1" s="1" a="1"/>
  <c r="ZD85" i="1" s="1"/>
  <c r="YY50" i="1" a="1"/>
  <c r="YY50" i="1" s="1"/>
  <c r="YY51" i="1" s="1" a="1"/>
  <c r="YY51" i="1" s="1"/>
  <c r="YY52" i="1" s="1" a="1"/>
  <c r="YY52" i="1" s="1"/>
  <c r="B74" i="1"/>
  <c r="E460" i="4"/>
  <c r="R460" i="4" s="1"/>
  <c r="F461" i="4"/>
  <c r="P445" i="4"/>
  <c r="C446" i="4"/>
  <c r="I462" i="4"/>
  <c r="V462" i="4" s="1"/>
  <c r="H462" i="4"/>
  <c r="U462" i="4" s="1"/>
  <c r="G462" i="4"/>
  <c r="D462" i="4"/>
  <c r="Q462" i="4" s="1"/>
  <c r="F526" i="4"/>
  <c r="E526" i="4"/>
  <c r="D526" i="4"/>
  <c r="Q526" i="4" s="1"/>
  <c r="S445" i="4"/>
  <c r="B445" i="4"/>
  <c r="A527" i="4"/>
  <c r="A463" i="4"/>
  <c r="TF125" i="1" l="1"/>
  <c r="TF128" i="1"/>
  <c r="TF126" i="1"/>
  <c r="TF124" i="1"/>
  <c r="TF127" i="1"/>
  <c r="TF122" i="1"/>
  <c r="TF123" i="1"/>
  <c r="TF119" i="1"/>
  <c r="TF118" i="1"/>
  <c r="TF117" i="1"/>
  <c r="TF120" i="1"/>
  <c r="TF121" i="1"/>
  <c r="YY106" i="1" a="1"/>
  <c r="YY106" i="1" s="1"/>
  <c r="ZD106" i="1" s="1" a="1"/>
  <c r="ZD106" i="1" s="1"/>
  <c r="YY87" i="1" a="1"/>
  <c r="YY87" i="1" s="1"/>
  <c r="ZD87" i="1" s="1" a="1"/>
  <c r="ZD87" i="1" s="1"/>
  <c r="TF85" i="1"/>
  <c r="TF86" i="1"/>
  <c r="TF87" i="1"/>
  <c r="TF88" i="1"/>
  <c r="TF89" i="1"/>
  <c r="TF90" i="1"/>
  <c r="TF91" i="1"/>
  <c r="TF92" i="1"/>
  <c r="TF93" i="1"/>
  <c r="TF94" i="1"/>
  <c r="TF95" i="1"/>
  <c r="TF96" i="1"/>
  <c r="TF97" i="1"/>
  <c r="TF98" i="1"/>
  <c r="TF99" i="1"/>
  <c r="TF100" i="1"/>
  <c r="TF101" i="1"/>
  <c r="TF102" i="1"/>
  <c r="TF103" i="1"/>
  <c r="TF104" i="1"/>
  <c r="TF105" i="1"/>
  <c r="TF106" i="1"/>
  <c r="TF107" i="1"/>
  <c r="TF108" i="1"/>
  <c r="TG12" i="1"/>
  <c r="YY55" i="1" a="1"/>
  <c r="YY55" i="1" s="1"/>
  <c r="YY56" i="1" s="1" a="1"/>
  <c r="YY56" i="1" s="1"/>
  <c r="YY53" i="1" a="1"/>
  <c r="YY53" i="1" s="1"/>
  <c r="YY54" i="1" s="1" a="1"/>
  <c r="YY54" i="1" s="1"/>
  <c r="B75" i="1"/>
  <c r="E461" i="4"/>
  <c r="R461" i="4" s="1"/>
  <c r="P446" i="4"/>
  <c r="C447" i="4"/>
  <c r="F462" i="4"/>
  <c r="I463" i="4"/>
  <c r="V463" i="4" s="1"/>
  <c r="H463" i="4"/>
  <c r="U463" i="4" s="1"/>
  <c r="G463" i="4"/>
  <c r="T463" i="4" s="1"/>
  <c r="D463" i="4"/>
  <c r="Q463" i="4" s="1"/>
  <c r="F527" i="4"/>
  <c r="E527" i="4"/>
  <c r="D527" i="4"/>
  <c r="Q527" i="4" s="1"/>
  <c r="T462" i="4"/>
  <c r="S446" i="4"/>
  <c r="B446" i="4"/>
  <c r="A528" i="4"/>
  <c r="A464" i="4"/>
  <c r="TG123" i="1" l="1"/>
  <c r="TG127" i="1"/>
  <c r="TG128" i="1"/>
  <c r="TG119" i="1"/>
  <c r="TG124" i="1"/>
  <c r="TG126" i="1"/>
  <c r="TG125" i="1"/>
  <c r="TG122" i="1"/>
  <c r="TG120" i="1"/>
  <c r="TG121" i="1"/>
  <c r="TG117" i="1"/>
  <c r="TG118" i="1"/>
  <c r="YY108" i="1" a="1"/>
  <c r="YY108" i="1" s="1"/>
  <c r="ZD108" i="1" s="1" a="1"/>
  <c r="ZD108" i="1" s="1"/>
  <c r="YY89" i="1" a="1"/>
  <c r="YY89" i="1" s="1"/>
  <c r="ZD89" i="1" s="1" a="1"/>
  <c r="ZD89" i="1" s="1"/>
  <c r="TG85" i="1"/>
  <c r="TG86" i="1"/>
  <c r="TG87" i="1"/>
  <c r="TG88" i="1"/>
  <c r="TG89" i="1"/>
  <c r="TG90" i="1"/>
  <c r="TG91" i="1"/>
  <c r="TG92" i="1"/>
  <c r="TG93" i="1"/>
  <c r="TG94" i="1"/>
  <c r="TG95" i="1"/>
  <c r="TG96" i="1"/>
  <c r="TG97" i="1"/>
  <c r="TG98" i="1"/>
  <c r="TG99" i="1"/>
  <c r="TG100" i="1"/>
  <c r="TG101" i="1"/>
  <c r="TG102" i="1"/>
  <c r="TG103" i="1"/>
  <c r="TG104" i="1"/>
  <c r="TG105" i="1"/>
  <c r="TG106" i="1"/>
  <c r="TG107" i="1"/>
  <c r="TG108" i="1"/>
  <c r="TH12" i="1"/>
  <c r="B76" i="1"/>
  <c r="E462" i="4"/>
  <c r="R462" i="4" s="1"/>
  <c r="P447" i="4"/>
  <c r="C448" i="4"/>
  <c r="F463" i="4"/>
  <c r="I464" i="4"/>
  <c r="H464" i="4"/>
  <c r="G464" i="4"/>
  <c r="T464" i="4" s="1"/>
  <c r="D464" i="4"/>
  <c r="Q464" i="4" s="1"/>
  <c r="F528" i="4"/>
  <c r="E528" i="4"/>
  <c r="D528" i="4"/>
  <c r="Q528" i="4" s="1"/>
  <c r="S447" i="4"/>
  <c r="B447" i="4"/>
  <c r="A465" i="4"/>
  <c r="A529" i="4"/>
  <c r="TH126" i="1" l="1"/>
  <c r="TH127" i="1"/>
  <c r="TH119" i="1"/>
  <c r="TH124" i="1"/>
  <c r="TH122" i="1"/>
  <c r="TH121" i="1"/>
  <c r="TH120" i="1"/>
  <c r="TH125" i="1"/>
  <c r="TH123" i="1"/>
  <c r="TH128" i="1"/>
  <c r="TH118" i="1"/>
  <c r="TH117" i="1"/>
  <c r="YY91" i="1" a="1"/>
  <c r="YY91" i="1" s="1"/>
  <c r="ZD91" i="1" s="1" a="1"/>
  <c r="ZD91" i="1" s="1"/>
  <c r="TH85" i="1"/>
  <c r="TH86" i="1"/>
  <c r="TH87" i="1"/>
  <c r="TH88" i="1"/>
  <c r="TH89" i="1"/>
  <c r="TH90" i="1"/>
  <c r="TH91" i="1"/>
  <c r="TH92" i="1"/>
  <c r="TH93" i="1"/>
  <c r="TH94" i="1"/>
  <c r="TH95" i="1"/>
  <c r="TH96" i="1"/>
  <c r="TH97" i="1"/>
  <c r="TH98" i="1"/>
  <c r="TH99" i="1"/>
  <c r="TH100" i="1"/>
  <c r="TH101" i="1"/>
  <c r="TH102" i="1"/>
  <c r="TH103" i="1"/>
  <c r="TH104" i="1"/>
  <c r="TH105" i="1"/>
  <c r="TH106" i="1"/>
  <c r="TH107" i="1"/>
  <c r="TH108" i="1"/>
  <c r="TI12" i="1"/>
  <c r="E463" i="4"/>
  <c r="R463" i="4" s="1"/>
  <c r="P448" i="4"/>
  <c r="C449" i="4"/>
  <c r="F464" i="4"/>
  <c r="F529" i="4"/>
  <c r="E529" i="4"/>
  <c r="D529" i="4"/>
  <c r="Q529" i="4" s="1"/>
  <c r="I465" i="4"/>
  <c r="V465" i="4" s="1"/>
  <c r="H465" i="4"/>
  <c r="U465" i="4" s="1"/>
  <c r="G465" i="4"/>
  <c r="T465" i="4" s="1"/>
  <c r="D465" i="4"/>
  <c r="Q465" i="4" s="1"/>
  <c r="U464" i="4"/>
  <c r="V464" i="4"/>
  <c r="S448" i="4"/>
  <c r="B448" i="4"/>
  <c r="A530" i="4"/>
  <c r="A466" i="4"/>
  <c r="CX130" i="1"/>
  <c r="CR130" i="1"/>
  <c r="CN130" i="1"/>
  <c r="CH130" i="1"/>
  <c r="TI124" i="1" l="1"/>
  <c r="TI127" i="1"/>
  <c r="TI125" i="1"/>
  <c r="TI128" i="1"/>
  <c r="TI126" i="1"/>
  <c r="TI120" i="1"/>
  <c r="TI123" i="1"/>
  <c r="TI121" i="1"/>
  <c r="TI119" i="1"/>
  <c r="TI117" i="1"/>
  <c r="TI118" i="1"/>
  <c r="TI122" i="1"/>
  <c r="YY93" i="1" a="1"/>
  <c r="YY93" i="1" s="1"/>
  <c r="ZD93" i="1" s="1" a="1"/>
  <c r="ZD93" i="1" s="1"/>
  <c r="TI86" i="1"/>
  <c r="TI85" i="1"/>
  <c r="TI87" i="1"/>
  <c r="TI88" i="1"/>
  <c r="TI89" i="1"/>
  <c r="TI90" i="1"/>
  <c r="TI91" i="1"/>
  <c r="TI92" i="1"/>
  <c r="TI93" i="1"/>
  <c r="TI94" i="1"/>
  <c r="TI95" i="1"/>
  <c r="TI96" i="1"/>
  <c r="TI97" i="1"/>
  <c r="TI98" i="1"/>
  <c r="TI99" i="1"/>
  <c r="TI100" i="1"/>
  <c r="TI101" i="1"/>
  <c r="TI102" i="1"/>
  <c r="TI103" i="1"/>
  <c r="TI104" i="1"/>
  <c r="TI105" i="1"/>
  <c r="TI106" i="1"/>
  <c r="TI107" i="1"/>
  <c r="TI108" i="1"/>
  <c r="TJ12" i="1"/>
  <c r="E464" i="4"/>
  <c r="R464" i="4" s="1"/>
  <c r="P449" i="4"/>
  <c r="C450" i="4"/>
  <c r="F465" i="4"/>
  <c r="D530" i="4"/>
  <c r="Q530" i="4" s="1"/>
  <c r="F530" i="4"/>
  <c r="E530" i="4"/>
  <c r="D466" i="4"/>
  <c r="Q466" i="4" s="1"/>
  <c r="I466" i="4"/>
  <c r="V466" i="4" s="1"/>
  <c r="H466" i="4"/>
  <c r="U466" i="4" s="1"/>
  <c r="G466" i="4"/>
  <c r="S449" i="4"/>
  <c r="B449" i="4"/>
  <c r="A467" i="4"/>
  <c r="A531" i="4"/>
  <c r="CX14" i="1"/>
  <c r="CX15" i="1" s="1" a="1"/>
  <c r="CX15" i="1" s="1"/>
  <c r="CX117" i="1" s="1"/>
  <c r="CX125" i="1" s="1"/>
  <c r="CR14" i="1"/>
  <c r="CR15" i="1" s="1" a="1"/>
  <c r="CR15" i="1" s="1"/>
  <c r="CR117" i="1" s="1"/>
  <c r="CR125" i="1" s="1"/>
  <c r="CN14" i="1"/>
  <c r="CN15" i="1" s="1" a="1"/>
  <c r="CN15" i="1" s="1"/>
  <c r="CN117" i="1" s="1"/>
  <c r="CN125" i="1" s="1"/>
  <c r="CH14" i="1"/>
  <c r="CH15" i="1" s="1" a="1"/>
  <c r="CH15" i="1" s="1"/>
  <c r="CH117" i="1" s="1"/>
  <c r="CH125" i="1" s="1"/>
  <c r="TJ125" i="1" l="1"/>
  <c r="TJ124" i="1"/>
  <c r="TJ126" i="1"/>
  <c r="TJ128" i="1"/>
  <c r="TJ127" i="1"/>
  <c r="TJ119" i="1"/>
  <c r="TJ123" i="1"/>
  <c r="TJ122" i="1"/>
  <c r="TJ120" i="1"/>
  <c r="TJ117" i="1"/>
  <c r="TJ121" i="1"/>
  <c r="TJ118" i="1"/>
  <c r="CN120" i="1"/>
  <c r="CN121" i="1"/>
  <c r="CN123" i="1"/>
  <c r="CN119" i="1"/>
  <c r="CN122" i="1"/>
  <c r="CN118" i="1"/>
  <c r="CN124" i="1"/>
  <c r="CH120" i="1"/>
  <c r="CH123" i="1"/>
  <c r="CH119" i="1"/>
  <c r="CH122" i="1"/>
  <c r="CH118" i="1"/>
  <c r="CH121" i="1"/>
  <c r="CH124" i="1"/>
  <c r="CR119" i="1"/>
  <c r="CR123" i="1"/>
  <c r="CR121" i="1"/>
  <c r="CR122" i="1"/>
  <c r="CR118" i="1"/>
  <c r="CR120" i="1"/>
  <c r="CR124" i="1"/>
  <c r="CX123" i="1"/>
  <c r="CX119" i="1"/>
  <c r="CX121" i="1"/>
  <c r="CX118" i="1"/>
  <c r="CX122" i="1"/>
  <c r="CX124" i="1"/>
  <c r="CX120" i="1"/>
  <c r="YY95" i="1" a="1"/>
  <c r="YY95" i="1" s="1"/>
  <c r="ZD95" i="1" s="1" a="1"/>
  <c r="ZD95" i="1" s="1"/>
  <c r="TJ85" i="1"/>
  <c r="TJ86" i="1"/>
  <c r="TJ87" i="1"/>
  <c r="TJ88" i="1"/>
  <c r="TJ89" i="1"/>
  <c r="TJ90" i="1"/>
  <c r="TJ91" i="1"/>
  <c r="TJ92" i="1"/>
  <c r="TJ93" i="1"/>
  <c r="TJ94" i="1"/>
  <c r="TJ95" i="1"/>
  <c r="TJ96" i="1"/>
  <c r="TJ97" i="1"/>
  <c r="TJ98" i="1"/>
  <c r="TJ99" i="1"/>
  <c r="TJ100" i="1"/>
  <c r="TJ101" i="1"/>
  <c r="TJ102" i="1"/>
  <c r="TJ103" i="1"/>
  <c r="TJ104" i="1"/>
  <c r="TJ105" i="1"/>
  <c r="TJ106" i="1"/>
  <c r="TJ107" i="1"/>
  <c r="TJ108" i="1"/>
  <c r="TK12" i="1"/>
  <c r="CH85" i="1"/>
  <c r="CH106" i="1" s="1"/>
  <c r="CN85" i="1"/>
  <c r="CN87" i="1" s="1"/>
  <c r="CR85" i="1"/>
  <c r="CR86" i="1" s="1"/>
  <c r="CX85" i="1"/>
  <c r="CX87" i="1" s="1"/>
  <c r="E465" i="4"/>
  <c r="C451" i="4"/>
  <c r="P450" i="4"/>
  <c r="F466" i="4"/>
  <c r="F531" i="4"/>
  <c r="E531" i="4"/>
  <c r="D531" i="4"/>
  <c r="Q531" i="4" s="1"/>
  <c r="I467" i="4"/>
  <c r="V467" i="4" s="1"/>
  <c r="H467" i="4"/>
  <c r="U467" i="4" s="1"/>
  <c r="G467" i="4"/>
  <c r="T467" i="4" s="1"/>
  <c r="D467" i="4"/>
  <c r="Q467" i="4" s="1"/>
  <c r="T466" i="4"/>
  <c r="S450" i="4"/>
  <c r="B450" i="4"/>
  <c r="A468" i="4"/>
  <c r="A532" i="4"/>
  <c r="TK124" i="1" l="1"/>
  <c r="TK128" i="1"/>
  <c r="TK127" i="1"/>
  <c r="TK126" i="1"/>
  <c r="TK125" i="1"/>
  <c r="TK119" i="1"/>
  <c r="TK122" i="1"/>
  <c r="TK117" i="1"/>
  <c r="TK123" i="1"/>
  <c r="TK118" i="1"/>
  <c r="TK120" i="1"/>
  <c r="TK121" i="1"/>
  <c r="YY97" i="1" a="1"/>
  <c r="YY97" i="1" s="1"/>
  <c r="ZD97" i="1" s="1" a="1"/>
  <c r="ZD97" i="1" s="1"/>
  <c r="TK85" i="1"/>
  <c r="TK86" i="1"/>
  <c r="TK87" i="1"/>
  <c r="TK88" i="1"/>
  <c r="TK89" i="1"/>
  <c r="TK90" i="1"/>
  <c r="TK91" i="1"/>
  <c r="TK92" i="1"/>
  <c r="TK93" i="1"/>
  <c r="TK94" i="1"/>
  <c r="TK95" i="1"/>
  <c r="TK96" i="1"/>
  <c r="TK97" i="1"/>
  <c r="TK98" i="1"/>
  <c r="TK99" i="1"/>
  <c r="TK100" i="1"/>
  <c r="TK101" i="1"/>
  <c r="TK102" i="1"/>
  <c r="TK103" i="1"/>
  <c r="TK104" i="1"/>
  <c r="TK105" i="1"/>
  <c r="TK106" i="1"/>
  <c r="TK107" i="1"/>
  <c r="TK108" i="1"/>
  <c r="CN86" i="1"/>
  <c r="CN88" i="1" s="1"/>
  <c r="CN90" i="1" s="1"/>
  <c r="CN92" i="1" s="1"/>
  <c r="CN94" i="1" s="1"/>
  <c r="CN96" i="1" s="1"/>
  <c r="CN98" i="1" s="1"/>
  <c r="CN100" i="1" s="1"/>
  <c r="CN102" i="1" s="1"/>
  <c r="CN104" i="1" s="1"/>
  <c r="CN106" i="1"/>
  <c r="CR106" i="1"/>
  <c r="CR87" i="1"/>
  <c r="CR108" i="1" s="1"/>
  <c r="CH87" i="1"/>
  <c r="CH89" i="1" s="1"/>
  <c r="CH91" i="1" s="1"/>
  <c r="CH93" i="1" s="1"/>
  <c r="CH95" i="1" s="1"/>
  <c r="CH97" i="1" s="1"/>
  <c r="CH99" i="1" s="1"/>
  <c r="CH101" i="1" s="1"/>
  <c r="CH103" i="1" s="1"/>
  <c r="CH105" i="1" s="1"/>
  <c r="TL12" i="1"/>
  <c r="CH86" i="1"/>
  <c r="CH107" i="1" s="1"/>
  <c r="CX106" i="1"/>
  <c r="CX86" i="1"/>
  <c r="CX107" i="1" s="1"/>
  <c r="CR88" i="1"/>
  <c r="CR90" i="1" s="1"/>
  <c r="CR92" i="1" s="1"/>
  <c r="CR94" i="1" s="1"/>
  <c r="CR96" i="1" s="1"/>
  <c r="CR98" i="1" s="1"/>
  <c r="CR100" i="1" s="1"/>
  <c r="CR102" i="1" s="1"/>
  <c r="CR104" i="1" s="1"/>
  <c r="CR107" i="1"/>
  <c r="CN89" i="1"/>
  <c r="CN91" i="1" s="1"/>
  <c r="CN93" i="1" s="1"/>
  <c r="CN95" i="1" s="1"/>
  <c r="CN97" i="1" s="1"/>
  <c r="CN99" i="1" s="1"/>
  <c r="CN101" i="1" s="1"/>
  <c r="CN103" i="1" s="1"/>
  <c r="CN105" i="1" s="1"/>
  <c r="CN108" i="1"/>
  <c r="CX89" i="1"/>
  <c r="CX91" i="1" s="1"/>
  <c r="CX93" i="1" s="1"/>
  <c r="CX95" i="1" s="1"/>
  <c r="CX97" i="1" s="1"/>
  <c r="CX99" i="1" s="1"/>
  <c r="CX101" i="1" s="1"/>
  <c r="CX103" i="1" s="1"/>
  <c r="CX105" i="1" s="1"/>
  <c r="CX108" i="1"/>
  <c r="E466" i="4"/>
  <c r="C452" i="4"/>
  <c r="P451" i="4"/>
  <c r="F467" i="4"/>
  <c r="F532" i="4"/>
  <c r="E532" i="4"/>
  <c r="D532" i="4"/>
  <c r="Q532" i="4" s="1"/>
  <c r="I468" i="4"/>
  <c r="V468" i="4" s="1"/>
  <c r="H468" i="4"/>
  <c r="U468" i="4" s="1"/>
  <c r="G468" i="4"/>
  <c r="D468" i="4"/>
  <c r="Q468" i="4" s="1"/>
  <c r="R465" i="4"/>
  <c r="S451" i="4"/>
  <c r="B451" i="4"/>
  <c r="A533" i="4"/>
  <c r="A469" i="4"/>
  <c r="TL124" i="1" l="1"/>
  <c r="TL125" i="1"/>
  <c r="TL126" i="1"/>
  <c r="TL128" i="1"/>
  <c r="TL127" i="1"/>
  <c r="TL123" i="1"/>
  <c r="TL121" i="1"/>
  <c r="TL119" i="1"/>
  <c r="TL118" i="1"/>
  <c r="TL117" i="1"/>
  <c r="TL122" i="1"/>
  <c r="TL120" i="1"/>
  <c r="YY99" i="1" a="1"/>
  <c r="YY99" i="1" s="1"/>
  <c r="ZD99" i="1" s="1" a="1"/>
  <c r="ZD99" i="1" s="1"/>
  <c r="CN107" i="1"/>
  <c r="CH108" i="1"/>
  <c r="CR89" i="1"/>
  <c r="CR91" i="1" s="1"/>
  <c r="CR93" i="1" s="1"/>
  <c r="CR95" i="1" s="1"/>
  <c r="CR97" i="1" s="1"/>
  <c r="CR99" i="1" s="1"/>
  <c r="CR101" i="1" s="1"/>
  <c r="CR103" i="1" s="1"/>
  <c r="CR105" i="1" s="1"/>
  <c r="TL85" i="1"/>
  <c r="TL86" i="1"/>
  <c r="TL87" i="1"/>
  <c r="TL88" i="1"/>
  <c r="TL89" i="1"/>
  <c r="TL90" i="1"/>
  <c r="TL91" i="1"/>
  <c r="TL92" i="1"/>
  <c r="TL93" i="1"/>
  <c r="TL94" i="1"/>
  <c r="TL95" i="1"/>
  <c r="TL96" i="1"/>
  <c r="TL97" i="1"/>
  <c r="TL98" i="1"/>
  <c r="TL99" i="1"/>
  <c r="TL100" i="1"/>
  <c r="TL101" i="1"/>
  <c r="TL102" i="1"/>
  <c r="TL103" i="1"/>
  <c r="TL104" i="1"/>
  <c r="TL105" i="1"/>
  <c r="TL106" i="1"/>
  <c r="TL107" i="1"/>
  <c r="TL108" i="1"/>
  <c r="CH88" i="1"/>
  <c r="CH90" i="1" s="1"/>
  <c r="CH92" i="1" s="1"/>
  <c r="CH94" i="1" s="1"/>
  <c r="CH96" i="1" s="1"/>
  <c r="CH98" i="1" s="1"/>
  <c r="CH100" i="1" s="1"/>
  <c r="CH102" i="1" s="1"/>
  <c r="CH104" i="1" s="1"/>
  <c r="TM12" i="1"/>
  <c r="CX88" i="1"/>
  <c r="CX90" i="1" s="1"/>
  <c r="CX92" i="1" s="1"/>
  <c r="CX94" i="1" s="1"/>
  <c r="CX96" i="1" s="1"/>
  <c r="CX98" i="1" s="1"/>
  <c r="CX100" i="1" s="1"/>
  <c r="CX102" i="1" s="1"/>
  <c r="CX104" i="1" s="1"/>
  <c r="E467" i="4"/>
  <c r="C453" i="4"/>
  <c r="P452" i="4"/>
  <c r="F468" i="4"/>
  <c r="F533" i="4"/>
  <c r="E533" i="4"/>
  <c r="D533" i="4"/>
  <c r="Q533" i="4" s="1"/>
  <c r="I469" i="4"/>
  <c r="V469" i="4" s="1"/>
  <c r="H469" i="4"/>
  <c r="U469" i="4" s="1"/>
  <c r="G469" i="4"/>
  <c r="D469" i="4"/>
  <c r="Q469" i="4" s="1"/>
  <c r="T468" i="4"/>
  <c r="R466" i="4"/>
  <c r="S452" i="4"/>
  <c r="B452" i="4"/>
  <c r="A534" i="4"/>
  <c r="A470" i="4"/>
  <c r="YY101" i="1" l="1" a="1"/>
  <c r="YY101" i="1" s="1"/>
  <c r="ZD101" i="1" s="1" a="1"/>
  <c r="ZD101" i="1" s="1"/>
  <c r="TM125" i="1"/>
  <c r="TM126" i="1"/>
  <c r="TM128" i="1"/>
  <c r="TM127" i="1"/>
  <c r="TM120" i="1"/>
  <c r="TM122" i="1"/>
  <c r="TM124" i="1"/>
  <c r="TM123" i="1"/>
  <c r="TM118" i="1"/>
  <c r="TM121" i="1"/>
  <c r="TM119" i="1"/>
  <c r="TM117" i="1"/>
  <c r="TM86" i="1"/>
  <c r="TM85" i="1"/>
  <c r="TM87" i="1"/>
  <c r="TM88" i="1"/>
  <c r="TM89" i="1"/>
  <c r="TM90" i="1"/>
  <c r="TM91" i="1"/>
  <c r="TM92" i="1"/>
  <c r="TM93" i="1"/>
  <c r="TM94" i="1"/>
  <c r="TM95" i="1"/>
  <c r="TM96" i="1"/>
  <c r="TM97" i="1"/>
  <c r="TM98" i="1"/>
  <c r="TM99" i="1"/>
  <c r="TM100" i="1"/>
  <c r="TM101" i="1"/>
  <c r="TM102" i="1"/>
  <c r="TM103" i="1"/>
  <c r="TM104" i="1"/>
  <c r="TM105" i="1"/>
  <c r="TM106" i="1"/>
  <c r="TM107" i="1"/>
  <c r="TM108" i="1"/>
  <c r="TN12" i="1"/>
  <c r="YY103" i="1" a="1"/>
  <c r="YY103" i="1" s="1"/>
  <c r="ZD103" i="1" s="1" a="1"/>
  <c r="ZD103" i="1" s="1"/>
  <c r="E468" i="4"/>
  <c r="P453" i="4"/>
  <c r="C454" i="4"/>
  <c r="F469" i="4"/>
  <c r="I470" i="4"/>
  <c r="V470" i="4" s="1"/>
  <c r="H470" i="4"/>
  <c r="U470" i="4" s="1"/>
  <c r="G470" i="4"/>
  <c r="D470" i="4"/>
  <c r="Q470" i="4" s="1"/>
  <c r="F534" i="4"/>
  <c r="E534" i="4"/>
  <c r="D534" i="4"/>
  <c r="Q534" i="4" s="1"/>
  <c r="T469" i="4"/>
  <c r="R467" i="4"/>
  <c r="S453" i="4"/>
  <c r="B453" i="4"/>
  <c r="A471" i="4"/>
  <c r="A535" i="4"/>
  <c r="BZ130" i="1"/>
  <c r="TN122" i="1" l="1"/>
  <c r="TN128" i="1"/>
  <c r="TN126" i="1"/>
  <c r="TN124" i="1"/>
  <c r="TN127" i="1"/>
  <c r="TN119" i="1"/>
  <c r="TN125" i="1"/>
  <c r="TN123" i="1"/>
  <c r="TN118" i="1"/>
  <c r="TN121" i="1"/>
  <c r="TN117" i="1"/>
  <c r="TN120" i="1"/>
  <c r="TN85" i="1"/>
  <c r="TN86" i="1"/>
  <c r="TN87" i="1"/>
  <c r="TN88" i="1"/>
  <c r="TN89" i="1"/>
  <c r="TN90" i="1"/>
  <c r="TN91" i="1"/>
  <c r="TN92" i="1"/>
  <c r="TN93" i="1"/>
  <c r="TN94" i="1"/>
  <c r="TN95" i="1"/>
  <c r="TN96" i="1"/>
  <c r="TN97" i="1"/>
  <c r="TN98" i="1"/>
  <c r="TN99" i="1"/>
  <c r="TN100" i="1"/>
  <c r="TN101" i="1"/>
  <c r="TN102" i="1"/>
  <c r="TN103" i="1"/>
  <c r="TN104" i="1"/>
  <c r="TN105" i="1"/>
  <c r="TN106" i="1"/>
  <c r="TN107" i="1"/>
  <c r="TN108" i="1"/>
  <c r="TO12" i="1"/>
  <c r="E469" i="4"/>
  <c r="P454" i="4"/>
  <c r="C455" i="4"/>
  <c r="F470" i="4"/>
  <c r="T470" i="4"/>
  <c r="D471" i="4"/>
  <c r="Q471" i="4" s="1"/>
  <c r="I471" i="4"/>
  <c r="V471" i="4" s="1"/>
  <c r="H471" i="4"/>
  <c r="U471" i="4" s="1"/>
  <c r="G471" i="4"/>
  <c r="T471" i="4" s="1"/>
  <c r="E535" i="4"/>
  <c r="D535" i="4"/>
  <c r="Q535" i="4" s="1"/>
  <c r="F535" i="4"/>
  <c r="R468" i="4"/>
  <c r="S454" i="4"/>
  <c r="B454" i="4"/>
  <c r="A536" i="4"/>
  <c r="A472" i="4"/>
  <c r="BZ14" i="1"/>
  <c r="TO125" i="1" l="1"/>
  <c r="TO126" i="1"/>
  <c r="TO127" i="1"/>
  <c r="TO128" i="1"/>
  <c r="TO122" i="1"/>
  <c r="TO121" i="1"/>
  <c r="TO123" i="1"/>
  <c r="TO124" i="1"/>
  <c r="TO120" i="1"/>
  <c r="TO117" i="1"/>
  <c r="TO119" i="1"/>
  <c r="TO118" i="1"/>
  <c r="TO86" i="1"/>
  <c r="TO85" i="1"/>
  <c r="TO87" i="1"/>
  <c r="TO88" i="1"/>
  <c r="TO89" i="1"/>
  <c r="TO90" i="1"/>
  <c r="TO91" i="1"/>
  <c r="TO92" i="1"/>
  <c r="TO93" i="1"/>
  <c r="TO94" i="1"/>
  <c r="TO95" i="1"/>
  <c r="TO96" i="1"/>
  <c r="TO97" i="1"/>
  <c r="TO98" i="1"/>
  <c r="TO99" i="1"/>
  <c r="TO100" i="1"/>
  <c r="TO101" i="1"/>
  <c r="TO102" i="1"/>
  <c r="TO103" i="1"/>
  <c r="TO104" i="1"/>
  <c r="TO105" i="1"/>
  <c r="TO106" i="1"/>
  <c r="TO107" i="1"/>
  <c r="TO108" i="1"/>
  <c r="TP12" i="1"/>
  <c r="E470" i="4"/>
  <c r="P455" i="4"/>
  <c r="C456" i="4"/>
  <c r="F471" i="4"/>
  <c r="I472" i="4"/>
  <c r="V472" i="4" s="1"/>
  <c r="H472" i="4"/>
  <c r="U472" i="4" s="1"/>
  <c r="G472" i="4"/>
  <c r="T472" i="4" s="1"/>
  <c r="D472" i="4"/>
  <c r="Q472" i="4" s="1"/>
  <c r="F536" i="4"/>
  <c r="E536" i="4"/>
  <c r="D536" i="4"/>
  <c r="Q536" i="4" s="1"/>
  <c r="R469" i="4"/>
  <c r="S455" i="4"/>
  <c r="B455" i="4"/>
  <c r="A473" i="4"/>
  <c r="A537" i="4"/>
  <c r="BA17" i="1"/>
  <c r="TP126" i="1" l="1"/>
  <c r="TP128" i="1"/>
  <c r="TP123" i="1"/>
  <c r="TP127" i="1"/>
  <c r="TP121" i="1"/>
  <c r="TP120" i="1"/>
  <c r="TP119" i="1"/>
  <c r="TP125" i="1"/>
  <c r="TP124" i="1"/>
  <c r="TP122" i="1"/>
  <c r="TP117" i="1"/>
  <c r="TP118" i="1"/>
  <c r="BB18" i="1"/>
  <c r="TP86" i="1"/>
  <c r="TP85" i="1"/>
  <c r="TP87" i="1"/>
  <c r="TP88" i="1"/>
  <c r="TP89" i="1"/>
  <c r="TP90" i="1"/>
  <c r="TP91" i="1"/>
  <c r="TP92" i="1"/>
  <c r="TP93" i="1"/>
  <c r="TP94" i="1"/>
  <c r="TP95" i="1"/>
  <c r="TP96" i="1"/>
  <c r="TP97" i="1"/>
  <c r="TP98" i="1"/>
  <c r="TP99" i="1"/>
  <c r="TP100" i="1"/>
  <c r="TP101" i="1"/>
  <c r="TP102" i="1"/>
  <c r="TP103" i="1"/>
  <c r="TP104" i="1"/>
  <c r="TP105" i="1"/>
  <c r="TP106" i="1"/>
  <c r="TP107" i="1"/>
  <c r="TP108" i="1"/>
  <c r="TQ12" i="1"/>
  <c r="BB17" i="1"/>
  <c r="E471" i="4"/>
  <c r="P456" i="4"/>
  <c r="C457" i="4"/>
  <c r="F472" i="4"/>
  <c r="I473" i="4"/>
  <c r="V473" i="4" s="1"/>
  <c r="H473" i="4"/>
  <c r="U473" i="4" s="1"/>
  <c r="G473" i="4"/>
  <c r="T473" i="4" s="1"/>
  <c r="D473" i="4"/>
  <c r="Q473" i="4" s="1"/>
  <c r="F537" i="4"/>
  <c r="E537" i="4"/>
  <c r="D537" i="4"/>
  <c r="Q537" i="4" s="1"/>
  <c r="R470" i="4"/>
  <c r="S456" i="4"/>
  <c r="B456" i="4"/>
  <c r="A474" i="4"/>
  <c r="A538" i="4"/>
  <c r="TQ122" i="1" l="1"/>
  <c r="TQ127" i="1"/>
  <c r="TQ125" i="1"/>
  <c r="TQ126" i="1"/>
  <c r="TQ128" i="1"/>
  <c r="TQ118" i="1"/>
  <c r="TQ124" i="1"/>
  <c r="TQ123" i="1"/>
  <c r="TQ119" i="1"/>
  <c r="TQ121" i="1"/>
  <c r="TQ120" i="1"/>
  <c r="TQ117" i="1"/>
  <c r="TQ85" i="1"/>
  <c r="TQ86" i="1"/>
  <c r="TQ87" i="1"/>
  <c r="TQ88" i="1"/>
  <c r="TQ89" i="1"/>
  <c r="TQ90" i="1"/>
  <c r="TQ91" i="1"/>
  <c r="TQ92" i="1"/>
  <c r="TQ93" i="1"/>
  <c r="TQ94" i="1"/>
  <c r="TQ95" i="1"/>
  <c r="TQ96" i="1"/>
  <c r="TQ97" i="1"/>
  <c r="TQ98" i="1"/>
  <c r="TQ99" i="1"/>
  <c r="TQ100" i="1"/>
  <c r="TQ101" i="1"/>
  <c r="TQ102" i="1"/>
  <c r="TQ103" i="1"/>
  <c r="TQ104" i="1"/>
  <c r="TQ105" i="1"/>
  <c r="TQ106" i="1"/>
  <c r="TQ107" i="1"/>
  <c r="TQ108" i="1"/>
  <c r="TR12" i="1"/>
  <c r="P457" i="4"/>
  <c r="C458" i="4"/>
  <c r="F473" i="4"/>
  <c r="E472" i="4"/>
  <c r="F538" i="4"/>
  <c r="E538" i="4"/>
  <c r="D538" i="4"/>
  <c r="Q538" i="4" s="1"/>
  <c r="I474" i="4"/>
  <c r="H474" i="4"/>
  <c r="G474" i="4"/>
  <c r="T474" i="4" s="1"/>
  <c r="D474" i="4"/>
  <c r="Q474" i="4" s="1"/>
  <c r="R471" i="4"/>
  <c r="S457" i="4"/>
  <c r="B457" i="4"/>
  <c r="A475" i="4"/>
  <c r="A539" i="4"/>
  <c r="TR125" i="1" l="1"/>
  <c r="TR128" i="1"/>
  <c r="TR127" i="1"/>
  <c r="TR124" i="1"/>
  <c r="TR122" i="1"/>
  <c r="TR121" i="1"/>
  <c r="TR119" i="1"/>
  <c r="TR126" i="1"/>
  <c r="TR123" i="1"/>
  <c r="TR117" i="1"/>
  <c r="TR118" i="1"/>
  <c r="TR120" i="1"/>
  <c r="TR85" i="1"/>
  <c r="TR86" i="1"/>
  <c r="TR87" i="1"/>
  <c r="TR88" i="1"/>
  <c r="TR89" i="1"/>
  <c r="TR90" i="1"/>
  <c r="TR91" i="1"/>
  <c r="TR92" i="1"/>
  <c r="TR93" i="1"/>
  <c r="TR94" i="1"/>
  <c r="TR95" i="1"/>
  <c r="TR96" i="1"/>
  <c r="TR97" i="1"/>
  <c r="TR98" i="1"/>
  <c r="TR99" i="1"/>
  <c r="TR100" i="1"/>
  <c r="TR101" i="1"/>
  <c r="TR102" i="1"/>
  <c r="TR103" i="1"/>
  <c r="TR104" i="1"/>
  <c r="TR105" i="1"/>
  <c r="TR106" i="1"/>
  <c r="TR107" i="1"/>
  <c r="TR108" i="1"/>
  <c r="TS12" i="1"/>
  <c r="E473" i="4"/>
  <c r="P458" i="4"/>
  <c r="C459" i="4"/>
  <c r="F474" i="4"/>
  <c r="U474" i="4"/>
  <c r="F539" i="4"/>
  <c r="E539" i="4"/>
  <c r="D539" i="4"/>
  <c r="Q539" i="4" s="1"/>
  <c r="I475" i="4"/>
  <c r="H475" i="4"/>
  <c r="U475" i="4" s="1"/>
  <c r="G475" i="4"/>
  <c r="D475" i="4"/>
  <c r="Q475" i="4" s="1"/>
  <c r="V474" i="4"/>
  <c r="R472" i="4"/>
  <c r="S458" i="4"/>
  <c r="B458" i="4"/>
  <c r="A540" i="4"/>
  <c r="A476" i="4"/>
  <c r="TS128" i="1" l="1"/>
  <c r="TS126" i="1"/>
  <c r="TS127" i="1"/>
  <c r="TS121" i="1"/>
  <c r="TS124" i="1"/>
  <c r="TS120" i="1"/>
  <c r="TS119" i="1"/>
  <c r="TS122" i="1"/>
  <c r="TS123" i="1"/>
  <c r="TS125" i="1"/>
  <c r="TS118" i="1"/>
  <c r="TS117" i="1"/>
  <c r="TS86" i="1"/>
  <c r="TS85" i="1"/>
  <c r="TS87" i="1"/>
  <c r="TS88" i="1"/>
  <c r="TS89" i="1"/>
  <c r="TS90" i="1"/>
  <c r="TS91" i="1"/>
  <c r="TS92" i="1"/>
  <c r="TS93" i="1"/>
  <c r="TS94" i="1"/>
  <c r="TS95" i="1"/>
  <c r="TS96" i="1"/>
  <c r="TS97" i="1"/>
  <c r="TS98" i="1"/>
  <c r="TS99" i="1"/>
  <c r="TS100" i="1"/>
  <c r="TS101" i="1"/>
  <c r="TS102" i="1"/>
  <c r="TS103" i="1"/>
  <c r="TS104" i="1"/>
  <c r="TS105" i="1"/>
  <c r="TS106" i="1"/>
  <c r="TS107" i="1"/>
  <c r="TS108" i="1"/>
  <c r="TT12" i="1"/>
  <c r="E474" i="4"/>
  <c r="P459" i="4"/>
  <c r="C460" i="4"/>
  <c r="F475" i="4"/>
  <c r="T475" i="4"/>
  <c r="G476" i="4"/>
  <c r="D476" i="4"/>
  <c r="Q476" i="4" s="1"/>
  <c r="I476" i="4"/>
  <c r="V476" i="4" s="1"/>
  <c r="H476" i="4"/>
  <c r="U476" i="4" s="1"/>
  <c r="F540" i="4"/>
  <c r="E540" i="4"/>
  <c r="D540" i="4"/>
  <c r="Q540" i="4" s="1"/>
  <c r="V475" i="4"/>
  <c r="R473" i="4"/>
  <c r="S459" i="4"/>
  <c r="B459" i="4"/>
  <c r="A541" i="4"/>
  <c r="A477" i="4"/>
  <c r="TT127" i="1" l="1"/>
  <c r="TT126" i="1"/>
  <c r="TT125" i="1"/>
  <c r="TT124" i="1"/>
  <c r="TT128" i="1"/>
  <c r="TT119" i="1"/>
  <c r="TT123" i="1"/>
  <c r="TT120" i="1"/>
  <c r="TT122" i="1"/>
  <c r="TT118" i="1"/>
  <c r="TT117" i="1"/>
  <c r="TT121" i="1"/>
  <c r="TT86" i="1"/>
  <c r="TT85" i="1"/>
  <c r="TT87" i="1"/>
  <c r="TT88" i="1"/>
  <c r="TT89" i="1"/>
  <c r="TT90" i="1"/>
  <c r="TT91" i="1"/>
  <c r="TT92" i="1"/>
  <c r="TT93" i="1"/>
  <c r="TT94" i="1"/>
  <c r="TT95" i="1"/>
  <c r="TT96" i="1"/>
  <c r="TT97" i="1"/>
  <c r="TT98" i="1"/>
  <c r="TT99" i="1"/>
  <c r="TT100" i="1"/>
  <c r="TT101" i="1"/>
  <c r="TT102" i="1"/>
  <c r="TT103" i="1"/>
  <c r="TT104" i="1"/>
  <c r="TT105" i="1"/>
  <c r="TT106" i="1"/>
  <c r="TT107" i="1"/>
  <c r="TT108" i="1"/>
  <c r="TU12" i="1"/>
  <c r="E475" i="4"/>
  <c r="P460" i="4"/>
  <c r="C461" i="4"/>
  <c r="F476" i="4"/>
  <c r="I477" i="4"/>
  <c r="H477" i="4"/>
  <c r="U477" i="4" s="1"/>
  <c r="G477" i="4"/>
  <c r="T477" i="4" s="1"/>
  <c r="D477" i="4"/>
  <c r="Q477" i="4" s="1"/>
  <c r="F541" i="4"/>
  <c r="E541" i="4"/>
  <c r="D541" i="4"/>
  <c r="Q541" i="4" s="1"/>
  <c r="T476" i="4"/>
  <c r="R474" i="4"/>
  <c r="S460" i="4"/>
  <c r="B460" i="4"/>
  <c r="A478" i="4"/>
  <c r="A542" i="4"/>
  <c r="TU127" i="1" l="1"/>
  <c r="TU124" i="1"/>
  <c r="TU126" i="1"/>
  <c r="TU128" i="1"/>
  <c r="TU120" i="1"/>
  <c r="TU125" i="1"/>
  <c r="TU122" i="1"/>
  <c r="TU123" i="1"/>
  <c r="TU117" i="1"/>
  <c r="TU119" i="1"/>
  <c r="TU121" i="1"/>
  <c r="TU118" i="1"/>
  <c r="TU85" i="1"/>
  <c r="TU86" i="1"/>
  <c r="TU87" i="1"/>
  <c r="TU88" i="1"/>
  <c r="TU89" i="1"/>
  <c r="TU90" i="1"/>
  <c r="TU91" i="1"/>
  <c r="TU92" i="1"/>
  <c r="TU93" i="1"/>
  <c r="TU94" i="1"/>
  <c r="TU95" i="1"/>
  <c r="TU96" i="1"/>
  <c r="TU97" i="1"/>
  <c r="TU98" i="1"/>
  <c r="TU99" i="1"/>
  <c r="TU100" i="1"/>
  <c r="TU101" i="1"/>
  <c r="TU102" i="1"/>
  <c r="TU103" i="1"/>
  <c r="TU104" i="1"/>
  <c r="TU105" i="1"/>
  <c r="TU106" i="1"/>
  <c r="TU107" i="1"/>
  <c r="TU108" i="1"/>
  <c r="TV12" i="1"/>
  <c r="E476" i="4"/>
  <c r="P461" i="4"/>
  <c r="C462" i="4"/>
  <c r="F477" i="4"/>
  <c r="F542" i="4"/>
  <c r="E542" i="4"/>
  <c r="D542" i="4"/>
  <c r="Q542" i="4" s="1"/>
  <c r="I478" i="4"/>
  <c r="V478" i="4" s="1"/>
  <c r="H478" i="4"/>
  <c r="U478" i="4" s="1"/>
  <c r="G478" i="4"/>
  <c r="T478" i="4" s="1"/>
  <c r="D478" i="4"/>
  <c r="Q478" i="4" s="1"/>
  <c r="V477" i="4"/>
  <c r="R475" i="4"/>
  <c r="S461" i="4"/>
  <c r="B461" i="4"/>
  <c r="A543" i="4"/>
  <c r="A479" i="4"/>
  <c r="TV124" i="1" l="1"/>
  <c r="TV126" i="1"/>
  <c r="TV125" i="1"/>
  <c r="TV128" i="1"/>
  <c r="TV127" i="1"/>
  <c r="TV121" i="1"/>
  <c r="TV122" i="1"/>
  <c r="TV123" i="1"/>
  <c r="TV119" i="1"/>
  <c r="TV118" i="1"/>
  <c r="TV120" i="1"/>
  <c r="TV117" i="1"/>
  <c r="TV85" i="1"/>
  <c r="TV86" i="1"/>
  <c r="TV87" i="1"/>
  <c r="TV88" i="1"/>
  <c r="TV89" i="1"/>
  <c r="TV90" i="1"/>
  <c r="TV91" i="1"/>
  <c r="TV92" i="1"/>
  <c r="TV93" i="1"/>
  <c r="TV94" i="1"/>
  <c r="TV95" i="1"/>
  <c r="TV96" i="1"/>
  <c r="TV97" i="1"/>
  <c r="TV98" i="1"/>
  <c r="TV99" i="1"/>
  <c r="TV100" i="1"/>
  <c r="TV101" i="1"/>
  <c r="TV102" i="1"/>
  <c r="TV103" i="1"/>
  <c r="TV104" i="1"/>
  <c r="TV105" i="1"/>
  <c r="TV106" i="1"/>
  <c r="TV107" i="1"/>
  <c r="TV108" i="1"/>
  <c r="TW12" i="1"/>
  <c r="E477" i="4"/>
  <c r="F478" i="4"/>
  <c r="P462" i="4"/>
  <c r="C463" i="4"/>
  <c r="I479" i="4"/>
  <c r="V479" i="4" s="1"/>
  <c r="H479" i="4"/>
  <c r="U479" i="4" s="1"/>
  <c r="G479" i="4"/>
  <c r="D479" i="4"/>
  <c r="Q479" i="4" s="1"/>
  <c r="F543" i="4"/>
  <c r="E543" i="4"/>
  <c r="D543" i="4"/>
  <c r="Q543" i="4" s="1"/>
  <c r="R476" i="4"/>
  <c r="S462" i="4"/>
  <c r="B462" i="4"/>
  <c r="A480" i="4"/>
  <c r="A544" i="4"/>
  <c r="TW128" i="1" l="1"/>
  <c r="TW126" i="1"/>
  <c r="TW118" i="1"/>
  <c r="TW127" i="1"/>
  <c r="TW125" i="1"/>
  <c r="TW123" i="1"/>
  <c r="TW122" i="1"/>
  <c r="TW121" i="1"/>
  <c r="TW120" i="1"/>
  <c r="TW117" i="1"/>
  <c r="TW119" i="1"/>
  <c r="TW124" i="1"/>
  <c r="TW86" i="1"/>
  <c r="TW85" i="1"/>
  <c r="TW87" i="1"/>
  <c r="TW88" i="1"/>
  <c r="TW89" i="1"/>
  <c r="TW90" i="1"/>
  <c r="TW91" i="1"/>
  <c r="TW92" i="1"/>
  <c r="TW93" i="1"/>
  <c r="TW94" i="1"/>
  <c r="TW95" i="1"/>
  <c r="TW96" i="1"/>
  <c r="TW97" i="1"/>
  <c r="TW98" i="1"/>
  <c r="TW99" i="1"/>
  <c r="TW100" i="1"/>
  <c r="TW101" i="1"/>
  <c r="TW102" i="1"/>
  <c r="TW103" i="1"/>
  <c r="TW104" i="1"/>
  <c r="TW105" i="1"/>
  <c r="TW106" i="1"/>
  <c r="TW107" i="1"/>
  <c r="TW108" i="1"/>
  <c r="TX12" i="1"/>
  <c r="E478" i="4"/>
  <c r="F479" i="4"/>
  <c r="P463" i="4"/>
  <c r="C464" i="4"/>
  <c r="T479" i="4"/>
  <c r="I480" i="4"/>
  <c r="V480" i="4" s="1"/>
  <c r="H480" i="4"/>
  <c r="U480" i="4" s="1"/>
  <c r="G480" i="4"/>
  <c r="D480" i="4"/>
  <c r="Q480" i="4" s="1"/>
  <c r="F544" i="4"/>
  <c r="E544" i="4"/>
  <c r="D544" i="4"/>
  <c r="Q544" i="4" s="1"/>
  <c r="R477" i="4"/>
  <c r="S463" i="4"/>
  <c r="B463" i="4"/>
  <c r="A545" i="4"/>
  <c r="A481" i="4"/>
  <c r="TX126" i="1" l="1"/>
  <c r="TX125" i="1"/>
  <c r="TX128" i="1"/>
  <c r="TX127" i="1"/>
  <c r="TX123" i="1"/>
  <c r="TX122" i="1"/>
  <c r="TX124" i="1"/>
  <c r="TX120" i="1"/>
  <c r="TX117" i="1"/>
  <c r="TX121" i="1"/>
  <c r="TX119" i="1"/>
  <c r="TX118" i="1"/>
  <c r="TX86" i="1"/>
  <c r="TX85" i="1"/>
  <c r="TX87" i="1"/>
  <c r="TX88" i="1"/>
  <c r="TX89" i="1"/>
  <c r="TX90" i="1"/>
  <c r="TX91" i="1"/>
  <c r="TX92" i="1"/>
  <c r="TX93" i="1"/>
  <c r="TX94" i="1"/>
  <c r="TX95" i="1"/>
  <c r="TX96" i="1"/>
  <c r="TX97" i="1"/>
  <c r="TX98" i="1"/>
  <c r="TX99" i="1"/>
  <c r="TX100" i="1"/>
  <c r="TX101" i="1"/>
  <c r="TX102" i="1"/>
  <c r="TX103" i="1"/>
  <c r="TX104" i="1"/>
  <c r="TX105" i="1"/>
  <c r="TX106" i="1"/>
  <c r="TX107" i="1"/>
  <c r="TX108" i="1"/>
  <c r="TY12" i="1"/>
  <c r="E479" i="4"/>
  <c r="F480" i="4"/>
  <c r="T480" i="4"/>
  <c r="P464" i="4"/>
  <c r="C465" i="4"/>
  <c r="I481" i="4"/>
  <c r="V481" i="4" s="1"/>
  <c r="H481" i="4"/>
  <c r="U481" i="4" s="1"/>
  <c r="G481" i="4"/>
  <c r="D481" i="4"/>
  <c r="Q481" i="4" s="1"/>
  <c r="F545" i="4"/>
  <c r="E545" i="4"/>
  <c r="D545" i="4"/>
  <c r="Q545" i="4" s="1"/>
  <c r="R478" i="4"/>
  <c r="S464" i="4"/>
  <c r="B464" i="4"/>
  <c r="A546" i="4"/>
  <c r="A482" i="4"/>
  <c r="TY125" i="1" l="1"/>
  <c r="TY123" i="1"/>
  <c r="TY126" i="1"/>
  <c r="TY124" i="1"/>
  <c r="TY128" i="1"/>
  <c r="TY127" i="1"/>
  <c r="TY119" i="1"/>
  <c r="TY122" i="1"/>
  <c r="TY120" i="1"/>
  <c r="TY121" i="1"/>
  <c r="TY117" i="1"/>
  <c r="TY118" i="1"/>
  <c r="TY85" i="1"/>
  <c r="TY86" i="1"/>
  <c r="TY87" i="1"/>
  <c r="TY88" i="1"/>
  <c r="TY89" i="1"/>
  <c r="TY90" i="1"/>
  <c r="TY91" i="1"/>
  <c r="TY92" i="1"/>
  <c r="TY93" i="1"/>
  <c r="TY94" i="1"/>
  <c r="TY95" i="1"/>
  <c r="TY96" i="1"/>
  <c r="TY97" i="1"/>
  <c r="TY98" i="1"/>
  <c r="TY99" i="1"/>
  <c r="TY100" i="1"/>
  <c r="TY101" i="1"/>
  <c r="TY102" i="1"/>
  <c r="TY103" i="1"/>
  <c r="TY104" i="1"/>
  <c r="TY105" i="1"/>
  <c r="TY106" i="1"/>
  <c r="TY107" i="1"/>
  <c r="TY108" i="1"/>
  <c r="TZ12" i="1"/>
  <c r="E480" i="4"/>
  <c r="F481" i="4"/>
  <c r="P465" i="4"/>
  <c r="C466" i="4"/>
  <c r="D482" i="4"/>
  <c r="Q482" i="4" s="1"/>
  <c r="I482" i="4"/>
  <c r="H482" i="4"/>
  <c r="U482" i="4" s="1"/>
  <c r="G482" i="4"/>
  <c r="D546" i="4"/>
  <c r="Q546" i="4" s="1"/>
  <c r="F546" i="4"/>
  <c r="E546" i="4"/>
  <c r="T481" i="4"/>
  <c r="R479" i="4"/>
  <c r="S465" i="4"/>
  <c r="B465" i="4"/>
  <c r="A483" i="4"/>
  <c r="A547" i="4"/>
  <c r="TZ126" i="1" l="1"/>
  <c r="TZ124" i="1"/>
  <c r="TZ128" i="1"/>
  <c r="TZ123" i="1"/>
  <c r="TZ127" i="1"/>
  <c r="TZ120" i="1"/>
  <c r="TZ121" i="1"/>
  <c r="TZ119" i="1"/>
  <c r="TZ125" i="1"/>
  <c r="TZ118" i="1"/>
  <c r="TZ117" i="1"/>
  <c r="TZ122" i="1"/>
  <c r="TZ85" i="1"/>
  <c r="TZ86" i="1"/>
  <c r="TZ87" i="1"/>
  <c r="TZ88" i="1"/>
  <c r="TZ89" i="1"/>
  <c r="TZ90" i="1"/>
  <c r="TZ91" i="1"/>
  <c r="TZ92" i="1"/>
  <c r="TZ93" i="1"/>
  <c r="TZ94" i="1"/>
  <c r="TZ95" i="1"/>
  <c r="TZ96" i="1"/>
  <c r="TZ97" i="1"/>
  <c r="TZ98" i="1"/>
  <c r="TZ99" i="1"/>
  <c r="TZ100" i="1"/>
  <c r="TZ101" i="1"/>
  <c r="TZ102" i="1"/>
  <c r="TZ103" i="1"/>
  <c r="TZ104" i="1"/>
  <c r="TZ105" i="1"/>
  <c r="TZ106" i="1"/>
  <c r="TZ107" i="1"/>
  <c r="TZ108" i="1"/>
  <c r="UA12" i="1"/>
  <c r="E481" i="4"/>
  <c r="F482" i="4"/>
  <c r="P466" i="4"/>
  <c r="C467" i="4"/>
  <c r="T482" i="4"/>
  <c r="I483" i="4"/>
  <c r="V483" i="4" s="1"/>
  <c r="H483" i="4"/>
  <c r="G483" i="4"/>
  <c r="T483" i="4" s="1"/>
  <c r="D483" i="4"/>
  <c r="Q483" i="4" s="1"/>
  <c r="F547" i="4"/>
  <c r="E547" i="4"/>
  <c r="D547" i="4"/>
  <c r="Q547" i="4" s="1"/>
  <c r="V482" i="4"/>
  <c r="R480" i="4"/>
  <c r="S466" i="4"/>
  <c r="B466" i="4"/>
  <c r="A484" i="4"/>
  <c r="A548" i="4"/>
  <c r="UA126" i="1" l="1"/>
  <c r="UA125" i="1"/>
  <c r="UA127" i="1"/>
  <c r="UA128" i="1"/>
  <c r="UA119" i="1"/>
  <c r="UA120" i="1"/>
  <c r="UA121" i="1"/>
  <c r="UA122" i="1"/>
  <c r="UA123" i="1"/>
  <c r="UA124" i="1"/>
  <c r="UA117" i="1"/>
  <c r="UA118" i="1"/>
  <c r="UA86" i="1"/>
  <c r="UA85" i="1"/>
  <c r="UA87" i="1"/>
  <c r="UA88" i="1"/>
  <c r="UA89" i="1"/>
  <c r="UA90" i="1"/>
  <c r="UA91" i="1"/>
  <c r="UA92" i="1"/>
  <c r="UA93" i="1"/>
  <c r="UA94" i="1"/>
  <c r="UA95" i="1"/>
  <c r="UA96" i="1"/>
  <c r="UA97" i="1"/>
  <c r="UA98" i="1"/>
  <c r="UA99" i="1"/>
  <c r="UA100" i="1"/>
  <c r="UA101" i="1"/>
  <c r="UA102" i="1"/>
  <c r="UA103" i="1"/>
  <c r="UA104" i="1"/>
  <c r="UA105" i="1"/>
  <c r="UA106" i="1"/>
  <c r="UA107" i="1"/>
  <c r="UA108" i="1"/>
  <c r="UB12" i="1"/>
  <c r="E482" i="4"/>
  <c r="P467" i="4"/>
  <c r="C468" i="4"/>
  <c r="F483" i="4"/>
  <c r="U483" i="4"/>
  <c r="F548" i="4"/>
  <c r="E548" i="4"/>
  <c r="D548" i="4"/>
  <c r="Q548" i="4" s="1"/>
  <c r="I484" i="4"/>
  <c r="V484" i="4" s="1"/>
  <c r="H484" i="4"/>
  <c r="U484" i="4" s="1"/>
  <c r="G484" i="4"/>
  <c r="D484" i="4"/>
  <c r="Q484" i="4" s="1"/>
  <c r="R481" i="4"/>
  <c r="S467" i="4"/>
  <c r="B467" i="4"/>
  <c r="A485" i="4"/>
  <c r="A549" i="4"/>
  <c r="UB128" i="1" l="1"/>
  <c r="UB123" i="1"/>
  <c r="UB124" i="1"/>
  <c r="UB127" i="1"/>
  <c r="UB126" i="1"/>
  <c r="UB118" i="1"/>
  <c r="UB125" i="1"/>
  <c r="UB121" i="1"/>
  <c r="UB119" i="1"/>
  <c r="UB120" i="1"/>
  <c r="UB122" i="1"/>
  <c r="UB117" i="1"/>
  <c r="UB86" i="1"/>
  <c r="UB85" i="1"/>
  <c r="UB87" i="1"/>
  <c r="UB88" i="1"/>
  <c r="UB89" i="1"/>
  <c r="UB90" i="1"/>
  <c r="UB91" i="1"/>
  <c r="UB92" i="1"/>
  <c r="UB93" i="1"/>
  <c r="UB94" i="1"/>
  <c r="UB95" i="1"/>
  <c r="UB96" i="1"/>
  <c r="UB97" i="1"/>
  <c r="UB98" i="1"/>
  <c r="UB99" i="1"/>
  <c r="UB100" i="1"/>
  <c r="UB101" i="1"/>
  <c r="UB102" i="1"/>
  <c r="UB103" i="1"/>
  <c r="UB104" i="1"/>
  <c r="UB105" i="1"/>
  <c r="UB106" i="1"/>
  <c r="UB107" i="1"/>
  <c r="UB108" i="1"/>
  <c r="UC12" i="1"/>
  <c r="E483" i="4"/>
  <c r="P468" i="4"/>
  <c r="C469" i="4"/>
  <c r="F484" i="4"/>
  <c r="I485" i="4"/>
  <c r="V485" i="4" s="1"/>
  <c r="H485" i="4"/>
  <c r="G485" i="4"/>
  <c r="T485" i="4" s="1"/>
  <c r="D485" i="4"/>
  <c r="Q485" i="4" s="1"/>
  <c r="F549" i="4"/>
  <c r="E549" i="4"/>
  <c r="D549" i="4"/>
  <c r="Q549" i="4" s="1"/>
  <c r="T484" i="4"/>
  <c r="R482" i="4"/>
  <c r="S468" i="4"/>
  <c r="B468" i="4"/>
  <c r="A550" i="4"/>
  <c r="A486" i="4"/>
  <c r="UC124" i="1" l="1"/>
  <c r="UC125" i="1"/>
  <c r="UC127" i="1"/>
  <c r="UC128" i="1"/>
  <c r="UC123" i="1"/>
  <c r="UC126" i="1"/>
  <c r="UC122" i="1"/>
  <c r="UC120" i="1"/>
  <c r="UC118" i="1"/>
  <c r="UC117" i="1"/>
  <c r="UC119" i="1"/>
  <c r="UC121" i="1"/>
  <c r="UC86" i="1"/>
  <c r="UC85" i="1"/>
  <c r="UC87" i="1"/>
  <c r="UC88" i="1"/>
  <c r="UC89" i="1"/>
  <c r="UC90" i="1"/>
  <c r="UC91" i="1"/>
  <c r="UC92" i="1"/>
  <c r="UC93" i="1"/>
  <c r="UC94" i="1"/>
  <c r="UC95" i="1"/>
  <c r="UC96" i="1"/>
  <c r="UC97" i="1"/>
  <c r="UC98" i="1"/>
  <c r="UC99" i="1"/>
  <c r="UC100" i="1"/>
  <c r="UC101" i="1"/>
  <c r="UC102" i="1"/>
  <c r="UC103" i="1"/>
  <c r="UC104" i="1"/>
  <c r="UC105" i="1"/>
  <c r="UC106" i="1"/>
  <c r="UC107" i="1"/>
  <c r="UC108" i="1"/>
  <c r="UD12" i="1"/>
  <c r="E484" i="4"/>
  <c r="P469" i="4"/>
  <c r="C470" i="4"/>
  <c r="F485" i="4"/>
  <c r="U485" i="4"/>
  <c r="I486" i="4"/>
  <c r="V486" i="4" s="1"/>
  <c r="H486" i="4"/>
  <c r="G486" i="4"/>
  <c r="T486" i="4" s="1"/>
  <c r="D486" i="4"/>
  <c r="Q486" i="4" s="1"/>
  <c r="F550" i="4"/>
  <c r="E550" i="4"/>
  <c r="D550" i="4"/>
  <c r="Q550" i="4" s="1"/>
  <c r="R483" i="4"/>
  <c r="S469" i="4"/>
  <c r="B469" i="4"/>
  <c r="A551" i="4"/>
  <c r="A487" i="4"/>
  <c r="UD125" i="1" l="1"/>
  <c r="UD128" i="1"/>
  <c r="UD127" i="1"/>
  <c r="UD126" i="1"/>
  <c r="UD124" i="1"/>
  <c r="UD118" i="1"/>
  <c r="UD121" i="1"/>
  <c r="UD120" i="1"/>
  <c r="UD123" i="1"/>
  <c r="UD119" i="1"/>
  <c r="UD117" i="1"/>
  <c r="UD122" i="1"/>
  <c r="UD85" i="1"/>
  <c r="UD86" i="1"/>
  <c r="UD87" i="1"/>
  <c r="UD88" i="1"/>
  <c r="UD89" i="1"/>
  <c r="UD90" i="1"/>
  <c r="UD91" i="1"/>
  <c r="UD92" i="1"/>
  <c r="UD93" i="1"/>
  <c r="UD94" i="1"/>
  <c r="UD95" i="1"/>
  <c r="UD96" i="1"/>
  <c r="UD97" i="1"/>
  <c r="UD98" i="1"/>
  <c r="UD99" i="1"/>
  <c r="UD100" i="1"/>
  <c r="UD101" i="1"/>
  <c r="UD102" i="1"/>
  <c r="UD103" i="1"/>
  <c r="UD104" i="1"/>
  <c r="UD105" i="1"/>
  <c r="UD106" i="1"/>
  <c r="UD107" i="1"/>
  <c r="UD108" i="1"/>
  <c r="UE12" i="1"/>
  <c r="E485" i="4"/>
  <c r="P470" i="4"/>
  <c r="C471" i="4"/>
  <c r="F486" i="4"/>
  <c r="U486" i="4"/>
  <c r="E551" i="4"/>
  <c r="D551" i="4"/>
  <c r="Q551" i="4" s="1"/>
  <c r="F551" i="4"/>
  <c r="D487" i="4"/>
  <c r="Q487" i="4" s="1"/>
  <c r="I487" i="4"/>
  <c r="H487" i="4"/>
  <c r="U487" i="4" s="1"/>
  <c r="G487" i="4"/>
  <c r="T487" i="4" s="1"/>
  <c r="R484" i="4"/>
  <c r="S470" i="4"/>
  <c r="B470" i="4"/>
  <c r="A552" i="4"/>
  <c r="A488" i="4"/>
  <c r="UE128" i="1" l="1"/>
  <c r="UE127" i="1"/>
  <c r="UE126" i="1"/>
  <c r="UE118" i="1"/>
  <c r="UE120" i="1"/>
  <c r="UE122" i="1"/>
  <c r="UE119" i="1"/>
  <c r="UE125" i="1"/>
  <c r="UE123" i="1"/>
  <c r="UE117" i="1"/>
  <c r="UE124" i="1"/>
  <c r="UE121" i="1"/>
  <c r="UE85" i="1"/>
  <c r="UE86" i="1"/>
  <c r="UE87" i="1"/>
  <c r="UE88" i="1"/>
  <c r="UE89" i="1"/>
  <c r="UE90" i="1"/>
  <c r="UE91" i="1"/>
  <c r="UE92" i="1"/>
  <c r="UE93" i="1"/>
  <c r="UE94" i="1"/>
  <c r="UE95" i="1"/>
  <c r="UE96" i="1"/>
  <c r="UE97" i="1"/>
  <c r="UE98" i="1"/>
  <c r="UE99" i="1"/>
  <c r="UE100" i="1"/>
  <c r="UE101" i="1"/>
  <c r="UE102" i="1"/>
  <c r="UE103" i="1"/>
  <c r="UE104" i="1"/>
  <c r="UE105" i="1"/>
  <c r="UE106" i="1"/>
  <c r="UE107" i="1"/>
  <c r="UE108" i="1"/>
  <c r="UF12" i="1"/>
  <c r="E486" i="4"/>
  <c r="F487" i="4"/>
  <c r="P471" i="4"/>
  <c r="C472" i="4"/>
  <c r="F552" i="4"/>
  <c r="E552" i="4"/>
  <c r="D552" i="4"/>
  <c r="Q552" i="4" s="1"/>
  <c r="I488" i="4"/>
  <c r="V488" i="4" s="1"/>
  <c r="H488" i="4"/>
  <c r="G488" i="4"/>
  <c r="T488" i="4" s="1"/>
  <c r="D488" i="4"/>
  <c r="Q488" i="4" s="1"/>
  <c r="V487" i="4"/>
  <c r="R485" i="4"/>
  <c r="S471" i="4"/>
  <c r="B471" i="4"/>
  <c r="A489" i="4"/>
  <c r="A553" i="4"/>
  <c r="UF127" i="1" l="1"/>
  <c r="UF124" i="1"/>
  <c r="UF123" i="1"/>
  <c r="UF126" i="1"/>
  <c r="UF128" i="1"/>
  <c r="UF121" i="1"/>
  <c r="UF125" i="1"/>
  <c r="UF119" i="1"/>
  <c r="UF122" i="1"/>
  <c r="UF118" i="1"/>
  <c r="UF117" i="1"/>
  <c r="UF120" i="1"/>
  <c r="UF85" i="1"/>
  <c r="UF86" i="1"/>
  <c r="UF87" i="1"/>
  <c r="UF88" i="1"/>
  <c r="UF89" i="1"/>
  <c r="UF90" i="1"/>
  <c r="UF91" i="1"/>
  <c r="UF92" i="1"/>
  <c r="UF93" i="1"/>
  <c r="UF94" i="1"/>
  <c r="UF95" i="1"/>
  <c r="UF96" i="1"/>
  <c r="UF97" i="1"/>
  <c r="UF98" i="1"/>
  <c r="UF99" i="1"/>
  <c r="UF100" i="1"/>
  <c r="UF101" i="1"/>
  <c r="UF102" i="1"/>
  <c r="UF103" i="1"/>
  <c r="UF104" i="1"/>
  <c r="UF105" i="1"/>
  <c r="UF106" i="1"/>
  <c r="UF107" i="1"/>
  <c r="UF108" i="1"/>
  <c r="UG12" i="1"/>
  <c r="E487" i="4"/>
  <c r="F488" i="4"/>
  <c r="P472" i="4"/>
  <c r="C473" i="4"/>
  <c r="U488" i="4"/>
  <c r="I489" i="4"/>
  <c r="V489" i="4" s="1"/>
  <c r="H489" i="4"/>
  <c r="U489" i="4" s="1"/>
  <c r="G489" i="4"/>
  <c r="T489" i="4" s="1"/>
  <c r="D489" i="4"/>
  <c r="Q489" i="4" s="1"/>
  <c r="F553" i="4"/>
  <c r="E553" i="4"/>
  <c r="D553" i="4"/>
  <c r="Q553" i="4" s="1"/>
  <c r="R486" i="4"/>
  <c r="S472" i="4"/>
  <c r="B472" i="4"/>
  <c r="A554" i="4"/>
  <c r="A490" i="4"/>
  <c r="EZ14" i="1"/>
  <c r="UG127" i="1" l="1"/>
  <c r="UG128" i="1"/>
  <c r="UG125" i="1"/>
  <c r="UG123" i="1"/>
  <c r="UG122" i="1"/>
  <c r="UG119" i="1"/>
  <c r="UG126" i="1"/>
  <c r="UG124" i="1"/>
  <c r="UG118" i="1"/>
  <c r="UG117" i="1"/>
  <c r="UG121" i="1"/>
  <c r="UG120" i="1"/>
  <c r="EZ15" i="1" a="1"/>
  <c r="EZ15" i="1" s="1"/>
  <c r="EZ17" i="1"/>
  <c r="EZ18" i="1" s="1" a="1"/>
  <c r="EZ18" i="1" s="1"/>
  <c r="UG85" i="1"/>
  <c r="UG86" i="1"/>
  <c r="UG87" i="1"/>
  <c r="UG88" i="1"/>
  <c r="UG89" i="1"/>
  <c r="UG90" i="1"/>
  <c r="UG91" i="1"/>
  <c r="UG92" i="1"/>
  <c r="UG93" i="1"/>
  <c r="UG94" i="1"/>
  <c r="UG95" i="1"/>
  <c r="UG96" i="1"/>
  <c r="UG97" i="1"/>
  <c r="UG98" i="1"/>
  <c r="UG99" i="1"/>
  <c r="UG100" i="1"/>
  <c r="UG101" i="1"/>
  <c r="UG102" i="1"/>
  <c r="UG103" i="1"/>
  <c r="UG104" i="1"/>
  <c r="UG105" i="1"/>
  <c r="UG106" i="1"/>
  <c r="UG107" i="1"/>
  <c r="UG108" i="1"/>
  <c r="UH12" i="1"/>
  <c r="E488" i="4"/>
  <c r="F489" i="4"/>
  <c r="P473" i="4"/>
  <c r="C474" i="4"/>
  <c r="F554" i="4"/>
  <c r="E554" i="4"/>
  <c r="D554" i="4"/>
  <c r="Q554" i="4" s="1"/>
  <c r="I490" i="4"/>
  <c r="V490" i="4" s="1"/>
  <c r="H490" i="4"/>
  <c r="U490" i="4" s="1"/>
  <c r="G490" i="4"/>
  <c r="T490" i="4" s="1"/>
  <c r="D490" i="4"/>
  <c r="Q490" i="4" s="1"/>
  <c r="R487" i="4"/>
  <c r="S473" i="4"/>
  <c r="B473" i="4"/>
  <c r="A555" i="4"/>
  <c r="A491" i="4"/>
  <c r="ZP130" i="1"/>
  <c r="EZ85" i="1" l="1" a="1"/>
  <c r="EZ85" i="1" s="1"/>
  <c r="EZ106" i="1" s="1" a="1"/>
  <c r="EZ106" i="1" s="1"/>
  <c r="EZ117" i="1" a="1"/>
  <c r="EZ117" i="1" s="1"/>
  <c r="UH128" i="1"/>
  <c r="UH127" i="1"/>
  <c r="UH125" i="1"/>
  <c r="UH126" i="1"/>
  <c r="UH123" i="1"/>
  <c r="UH124" i="1"/>
  <c r="UH122" i="1"/>
  <c r="UH119" i="1"/>
  <c r="UH117" i="1"/>
  <c r="UH118" i="1"/>
  <c r="UH120" i="1"/>
  <c r="UH121" i="1"/>
  <c r="EZ50" i="1" a="1"/>
  <c r="EZ50" i="1" s="1"/>
  <c r="EZ53" i="1" s="1" a="1"/>
  <c r="EZ53" i="1" s="1"/>
  <c r="EZ54" i="1" s="1" a="1"/>
  <c r="EZ54" i="1" s="1"/>
  <c r="UH85" i="1"/>
  <c r="UH86" i="1"/>
  <c r="UH87" i="1"/>
  <c r="UH88" i="1"/>
  <c r="UH89" i="1"/>
  <c r="UH90" i="1"/>
  <c r="UH91" i="1"/>
  <c r="UH92" i="1"/>
  <c r="UH93" i="1"/>
  <c r="UH94" i="1"/>
  <c r="UH95" i="1"/>
  <c r="UH96" i="1"/>
  <c r="UH97" i="1"/>
  <c r="UH98" i="1"/>
  <c r="UH99" i="1"/>
  <c r="UH100" i="1"/>
  <c r="UH101" i="1"/>
  <c r="UH102" i="1"/>
  <c r="UH103" i="1"/>
  <c r="UH104" i="1"/>
  <c r="UH105" i="1"/>
  <c r="UH106" i="1"/>
  <c r="UH107" i="1"/>
  <c r="UH108" i="1"/>
  <c r="EZ86" i="1" a="1"/>
  <c r="EZ86" i="1" s="1"/>
  <c r="EZ107" i="1" s="1" a="1"/>
  <c r="EZ107" i="1" s="1"/>
  <c r="EZ87" i="1" a="1"/>
  <c r="EZ87" i="1" s="1"/>
  <c r="EZ108" i="1" s="1" a="1"/>
  <c r="EZ108" i="1" s="1"/>
  <c r="UI12" i="1"/>
  <c r="E489" i="4"/>
  <c r="F490" i="4"/>
  <c r="P474" i="4"/>
  <c r="C475" i="4"/>
  <c r="I491" i="4"/>
  <c r="V491" i="4" s="1"/>
  <c r="H491" i="4"/>
  <c r="U491" i="4" s="1"/>
  <c r="G491" i="4"/>
  <c r="D491" i="4"/>
  <c r="Q491" i="4" s="1"/>
  <c r="F555" i="4"/>
  <c r="E555" i="4"/>
  <c r="D555" i="4"/>
  <c r="Q555" i="4" s="1"/>
  <c r="R488" i="4"/>
  <c r="S474" i="4"/>
  <c r="B474" i="4"/>
  <c r="A492" i="4"/>
  <c r="A556" i="4"/>
  <c r="ZP14" i="1"/>
  <c r="ZP15" i="1" s="1" a="1"/>
  <c r="ZP15" i="1" s="1"/>
  <c r="ZP117" i="1" s="1" a="1"/>
  <c r="ZP117" i="1" s="1"/>
  <c r="EZ51" i="1" l="1" a="1"/>
  <c r="EZ51" i="1" s="1"/>
  <c r="EZ52" i="1" s="1" a="1"/>
  <c r="EZ52" i="1" s="1"/>
  <c r="EZ55" i="1" a="1"/>
  <c r="EZ55" i="1" s="1"/>
  <c r="EZ56" i="1" s="1" a="1"/>
  <c r="EZ56" i="1" s="1"/>
  <c r="ZP118" i="1" a="1"/>
  <c r="ZP118" i="1" s="1"/>
  <c r="ZP119" i="1" a="1"/>
  <c r="ZP119" i="1" s="1"/>
  <c r="ZP120" i="1" a="1"/>
  <c r="ZP120" i="1" s="1"/>
  <c r="ZP121" i="1" a="1"/>
  <c r="ZP121" i="1" s="1"/>
  <c r="ZP122" i="1" a="1"/>
  <c r="ZP122" i="1" s="1"/>
  <c r="ZP123" i="1" a="1"/>
  <c r="ZP123" i="1" s="1"/>
  <c r="ZP124" i="1" a="1"/>
  <c r="ZP124" i="1" s="1"/>
  <c r="ZP125" i="1" a="1"/>
  <c r="ZP125" i="1" s="1"/>
  <c r="ZP126" i="1" a="1"/>
  <c r="ZP126" i="1" s="1"/>
  <c r="ZP127" i="1" a="1"/>
  <c r="ZP127" i="1" s="1"/>
  <c r="ZP128" i="1" a="1"/>
  <c r="ZP128" i="1" s="1"/>
  <c r="UI125" i="1"/>
  <c r="UI124" i="1"/>
  <c r="UI126" i="1"/>
  <c r="UI128" i="1"/>
  <c r="UI122" i="1"/>
  <c r="UI127" i="1"/>
  <c r="UI120" i="1"/>
  <c r="UI123" i="1"/>
  <c r="UI121" i="1"/>
  <c r="UI118" i="1"/>
  <c r="UI117" i="1"/>
  <c r="UI119" i="1"/>
  <c r="EZ118" i="1" a="1"/>
  <c r="EZ118" i="1" s="1"/>
  <c r="EZ119" i="1" a="1"/>
  <c r="EZ119" i="1" s="1"/>
  <c r="EZ120" i="1" a="1"/>
  <c r="EZ120" i="1" s="1"/>
  <c r="EZ121" i="1" a="1"/>
  <c r="EZ121" i="1" s="1"/>
  <c r="EZ122" i="1" a="1"/>
  <c r="EZ122" i="1" s="1"/>
  <c r="EZ123" i="1" a="1"/>
  <c r="EZ123" i="1" s="1"/>
  <c r="EZ124" i="1" a="1"/>
  <c r="EZ124" i="1" s="1"/>
  <c r="EZ125" i="1" a="1"/>
  <c r="EZ125" i="1" s="1"/>
  <c r="EZ126" i="1" a="1"/>
  <c r="EZ126" i="1" s="1"/>
  <c r="EZ127" i="1" a="1"/>
  <c r="EZ127" i="1" s="1"/>
  <c r="EZ128" i="1" a="1"/>
  <c r="EZ128" i="1" s="1"/>
  <c r="EZ88" i="1" a="1"/>
  <c r="EZ88" i="1" s="1"/>
  <c r="EZ90" i="1" s="1" a="1"/>
  <c r="EZ90" i="1" s="1"/>
  <c r="EZ92" i="1" s="1" a="1"/>
  <c r="EZ92" i="1" s="1"/>
  <c r="EZ94" i="1" s="1" a="1"/>
  <c r="EZ94" i="1" s="1"/>
  <c r="EZ96" i="1" s="1" a="1"/>
  <c r="EZ96" i="1" s="1"/>
  <c r="EZ98" i="1" s="1" a="1"/>
  <c r="EZ98" i="1" s="1"/>
  <c r="EZ100" i="1" s="1" a="1"/>
  <c r="EZ100" i="1" s="1"/>
  <c r="EZ102" i="1" s="1" a="1"/>
  <c r="EZ102" i="1" s="1"/>
  <c r="EZ104" i="1" s="1" a="1"/>
  <c r="EZ104" i="1" s="1"/>
  <c r="EZ89" i="1" a="1"/>
  <c r="EZ89" i="1" s="1"/>
  <c r="EZ91" i="1" s="1" a="1"/>
  <c r="EZ91" i="1" s="1"/>
  <c r="EZ93" i="1" s="1" a="1"/>
  <c r="EZ93" i="1" s="1"/>
  <c r="EZ95" i="1" s="1" a="1"/>
  <c r="EZ95" i="1" s="1"/>
  <c r="EZ97" i="1" s="1" a="1"/>
  <c r="EZ97" i="1" s="1"/>
  <c r="EZ99" i="1" s="1" a="1"/>
  <c r="EZ99" i="1" s="1"/>
  <c r="EZ101" i="1" s="1" a="1"/>
  <c r="EZ101" i="1" s="1"/>
  <c r="EZ103" i="1" s="1" a="1"/>
  <c r="EZ103" i="1" s="1"/>
  <c r="EZ105" i="1" s="1" a="1"/>
  <c r="EZ105" i="1" s="1"/>
  <c r="UI85" i="1"/>
  <c r="UI86" i="1"/>
  <c r="UI87" i="1"/>
  <c r="UI88" i="1"/>
  <c r="UI89" i="1"/>
  <c r="UI90" i="1"/>
  <c r="UI91" i="1"/>
  <c r="UI92" i="1"/>
  <c r="UI93" i="1"/>
  <c r="UI94" i="1"/>
  <c r="UI95" i="1"/>
  <c r="UI96" i="1"/>
  <c r="UI97" i="1"/>
  <c r="UI98" i="1"/>
  <c r="UI99" i="1"/>
  <c r="UI100" i="1"/>
  <c r="UI101" i="1"/>
  <c r="UI102" i="1"/>
  <c r="UI103" i="1"/>
  <c r="UI104" i="1"/>
  <c r="UI105" i="1"/>
  <c r="UI106" i="1"/>
  <c r="UI107" i="1"/>
  <c r="UI108" i="1"/>
  <c r="UJ12" i="1"/>
  <c r="ZP85" i="1" a="1"/>
  <c r="ZP85" i="1" s="1"/>
  <c r="ZP106" i="1" s="1" a="1"/>
  <c r="ZP106" i="1" s="1"/>
  <c r="ZP50" i="1" a="1"/>
  <c r="ZP50" i="1" s="1"/>
  <c r="E490" i="4"/>
  <c r="F491" i="4"/>
  <c r="P475" i="4"/>
  <c r="C476" i="4"/>
  <c r="T491" i="4"/>
  <c r="G492" i="4"/>
  <c r="D492" i="4"/>
  <c r="Q492" i="4" s="1"/>
  <c r="H492" i="4"/>
  <c r="U492" i="4" s="1"/>
  <c r="I492" i="4"/>
  <c r="V492" i="4" s="1"/>
  <c r="F556" i="4"/>
  <c r="E556" i="4"/>
  <c r="D556" i="4"/>
  <c r="Q556" i="4" s="1"/>
  <c r="R489" i="4"/>
  <c r="S475" i="4"/>
  <c r="B475" i="4"/>
  <c r="A557" i="4"/>
  <c r="A493" i="4"/>
  <c r="ZP17" i="1"/>
  <c r="ZP18" i="1" s="1" a="1"/>
  <c r="ZP18" i="1" s="1"/>
  <c r="UJ126" i="1" l="1"/>
  <c r="UJ128" i="1"/>
  <c r="UJ127" i="1"/>
  <c r="UJ125" i="1"/>
  <c r="UJ124" i="1"/>
  <c r="UJ119" i="1"/>
  <c r="UJ123" i="1"/>
  <c r="UJ120" i="1"/>
  <c r="UJ118" i="1"/>
  <c r="UJ121" i="1"/>
  <c r="UJ117" i="1"/>
  <c r="UJ122" i="1"/>
  <c r="ZP87" i="1" a="1"/>
  <c r="ZP87" i="1" s="1"/>
  <c r="ZP89" i="1" s="1" a="1"/>
  <c r="ZP89" i="1" s="1"/>
  <c r="ZP91" i="1" s="1" a="1"/>
  <c r="ZP91" i="1" s="1"/>
  <c r="ZP93" i="1" s="1" a="1"/>
  <c r="ZP93" i="1" s="1"/>
  <c r="ZP95" i="1" s="1" a="1"/>
  <c r="ZP95" i="1" s="1"/>
  <c r="ZP97" i="1" s="1" a="1"/>
  <c r="ZP97" i="1" s="1"/>
  <c r="ZP99" i="1" s="1" a="1"/>
  <c r="ZP99" i="1" s="1"/>
  <c r="ZP101" i="1" s="1" a="1"/>
  <c r="ZP101" i="1" s="1"/>
  <c r="ZP103" i="1" s="1" a="1"/>
  <c r="ZP103" i="1" s="1"/>
  <c r="ZP105" i="1" s="1" a="1"/>
  <c r="ZP105" i="1" s="1"/>
  <c r="UJ86" i="1"/>
  <c r="UJ85" i="1"/>
  <c r="UJ87" i="1"/>
  <c r="UJ88" i="1"/>
  <c r="UJ89" i="1"/>
  <c r="UJ90" i="1"/>
  <c r="UJ91" i="1"/>
  <c r="UJ92" i="1"/>
  <c r="UJ93" i="1"/>
  <c r="UJ94" i="1"/>
  <c r="UJ95" i="1"/>
  <c r="UJ96" i="1"/>
  <c r="UJ97" i="1"/>
  <c r="UJ98" i="1"/>
  <c r="UJ99" i="1"/>
  <c r="UJ100" i="1"/>
  <c r="UJ101" i="1"/>
  <c r="UJ102" i="1"/>
  <c r="UJ103" i="1"/>
  <c r="UJ104" i="1"/>
  <c r="UJ105" i="1"/>
  <c r="UJ106" i="1"/>
  <c r="UJ107" i="1"/>
  <c r="UJ108" i="1"/>
  <c r="UK12" i="1"/>
  <c r="ZP86" i="1" a="1"/>
  <c r="ZP86" i="1" s="1"/>
  <c r="ZP107" i="1" s="1" a="1"/>
  <c r="ZP107" i="1" s="1"/>
  <c r="ZP53" i="1" a="1"/>
  <c r="ZP53" i="1" s="1"/>
  <c r="ZP54" i="1" s="1" a="1"/>
  <c r="ZP54" i="1" s="1"/>
  <c r="ZP55" i="1" a="1"/>
  <c r="ZP55" i="1" s="1"/>
  <c r="ZP56" i="1" s="1" a="1"/>
  <c r="ZP56" i="1" s="1"/>
  <c r="ZP51" i="1" a="1"/>
  <c r="ZP51" i="1" s="1"/>
  <c r="ZP52" i="1" s="1" a="1"/>
  <c r="ZP52" i="1" s="1"/>
  <c r="E491" i="4"/>
  <c r="F492" i="4"/>
  <c r="P476" i="4"/>
  <c r="C477" i="4"/>
  <c r="I493" i="4"/>
  <c r="V493" i="4" s="1"/>
  <c r="H493" i="4"/>
  <c r="U493" i="4" s="1"/>
  <c r="G493" i="4"/>
  <c r="T493" i="4" s="1"/>
  <c r="D493" i="4"/>
  <c r="Q493" i="4" s="1"/>
  <c r="F557" i="4"/>
  <c r="E557" i="4"/>
  <c r="D557" i="4"/>
  <c r="Q557" i="4" s="1"/>
  <c r="T492" i="4"/>
  <c r="R490" i="4"/>
  <c r="S476" i="4"/>
  <c r="B476" i="4"/>
  <c r="A558" i="4"/>
  <c r="A494" i="4"/>
  <c r="UK127" i="1" l="1"/>
  <c r="UK128" i="1"/>
  <c r="UK126" i="1"/>
  <c r="UK123" i="1"/>
  <c r="UK120" i="1"/>
  <c r="UK121" i="1"/>
  <c r="UK124" i="1"/>
  <c r="UK125" i="1"/>
  <c r="UK117" i="1"/>
  <c r="UK122" i="1"/>
  <c r="UK118" i="1"/>
  <c r="UK119" i="1"/>
  <c r="ZP108" i="1" a="1"/>
  <c r="ZP108" i="1" s="1"/>
  <c r="ZP88" i="1" a="1"/>
  <c r="ZP88" i="1" s="1"/>
  <c r="UK85" i="1"/>
  <c r="UK86" i="1"/>
  <c r="UK87" i="1"/>
  <c r="UK88" i="1"/>
  <c r="UK89" i="1"/>
  <c r="UK90" i="1"/>
  <c r="UK91" i="1"/>
  <c r="UK92" i="1"/>
  <c r="UK93" i="1"/>
  <c r="UK94" i="1"/>
  <c r="UK95" i="1"/>
  <c r="UK96" i="1"/>
  <c r="UK97" i="1"/>
  <c r="UK98" i="1"/>
  <c r="UK99" i="1"/>
  <c r="UK100" i="1"/>
  <c r="UK101" i="1"/>
  <c r="UK102" i="1"/>
  <c r="UK103" i="1"/>
  <c r="UK104" i="1"/>
  <c r="UK105" i="1"/>
  <c r="UK106" i="1"/>
  <c r="UK107" i="1"/>
  <c r="UK108" i="1"/>
  <c r="UL12" i="1"/>
  <c r="E492" i="4"/>
  <c r="F493" i="4"/>
  <c r="P477" i="4"/>
  <c r="C478" i="4"/>
  <c r="I494" i="4"/>
  <c r="H494" i="4"/>
  <c r="U494" i="4" s="1"/>
  <c r="G494" i="4"/>
  <c r="T494" i="4" s="1"/>
  <c r="D494" i="4"/>
  <c r="Q494" i="4" s="1"/>
  <c r="F558" i="4"/>
  <c r="E558" i="4"/>
  <c r="D558" i="4"/>
  <c r="Q558" i="4" s="1"/>
  <c r="R491" i="4"/>
  <c r="S477" i="4"/>
  <c r="B477" i="4"/>
  <c r="A495" i="4"/>
  <c r="A559" i="4"/>
  <c r="J114" i="4"/>
  <c r="D114" i="4"/>
  <c r="J113" i="4"/>
  <c r="D113" i="4"/>
  <c r="J112" i="4"/>
  <c r="D112" i="4"/>
  <c r="J111" i="4"/>
  <c r="D111" i="4"/>
  <c r="UL128" i="1" l="1"/>
  <c r="UL124" i="1"/>
  <c r="UL127" i="1"/>
  <c r="UL126" i="1"/>
  <c r="UL121" i="1"/>
  <c r="UL122" i="1"/>
  <c r="UL125" i="1"/>
  <c r="UL123" i="1"/>
  <c r="UL120" i="1"/>
  <c r="UL119" i="1"/>
  <c r="UL118" i="1"/>
  <c r="UL117" i="1"/>
  <c r="UL85" i="1"/>
  <c r="UL86" i="1"/>
  <c r="UL87" i="1"/>
  <c r="UL88" i="1"/>
  <c r="UL89" i="1"/>
  <c r="UL90" i="1"/>
  <c r="UL91" i="1"/>
  <c r="UL92" i="1"/>
  <c r="UL93" i="1"/>
  <c r="UL94" i="1"/>
  <c r="UL95" i="1"/>
  <c r="UL96" i="1"/>
  <c r="UL97" i="1"/>
  <c r="UL98" i="1"/>
  <c r="UL99" i="1"/>
  <c r="UL100" i="1"/>
  <c r="UL101" i="1"/>
  <c r="UL102" i="1"/>
  <c r="UL103" i="1"/>
  <c r="UL104" i="1"/>
  <c r="UL105" i="1"/>
  <c r="UL106" i="1"/>
  <c r="UL107" i="1"/>
  <c r="UL108" i="1"/>
  <c r="UM12" i="1"/>
  <c r="E493" i="4"/>
  <c r="F494" i="4"/>
  <c r="P478" i="4"/>
  <c r="C479" i="4"/>
  <c r="F559" i="4"/>
  <c r="E559" i="4"/>
  <c r="D559" i="4"/>
  <c r="Q559" i="4" s="1"/>
  <c r="I495" i="4"/>
  <c r="V495" i="4" s="1"/>
  <c r="H495" i="4"/>
  <c r="U495" i="4" s="1"/>
  <c r="G495" i="4"/>
  <c r="D495" i="4"/>
  <c r="Q495" i="4" s="1"/>
  <c r="V494" i="4"/>
  <c r="R492" i="4"/>
  <c r="S478" i="4"/>
  <c r="B478" i="4"/>
  <c r="A560" i="4"/>
  <c r="A496" i="4"/>
  <c r="J117" i="4"/>
  <c r="J118" i="4"/>
  <c r="D117" i="4"/>
  <c r="D118" i="4"/>
  <c r="D116" i="4"/>
  <c r="F116" i="4"/>
  <c r="J115" i="4"/>
  <c r="J116" i="4"/>
  <c r="D115" i="4"/>
  <c r="F115" i="4"/>
  <c r="AEN17" i="1"/>
  <c r="AEN18" i="1" s="1" a="1"/>
  <c r="AEN18" i="1" s="1"/>
  <c r="UM127" i="1" l="1"/>
  <c r="UM126" i="1"/>
  <c r="UM125" i="1"/>
  <c r="UM128" i="1"/>
  <c r="UM120" i="1"/>
  <c r="UM119" i="1"/>
  <c r="UM122" i="1"/>
  <c r="UM124" i="1"/>
  <c r="UM123" i="1"/>
  <c r="UM117" i="1"/>
  <c r="UM118" i="1"/>
  <c r="UM121" i="1"/>
  <c r="UM85" i="1"/>
  <c r="UM86" i="1"/>
  <c r="UM87" i="1"/>
  <c r="UM88" i="1"/>
  <c r="UM89" i="1"/>
  <c r="UM90" i="1"/>
  <c r="UM91" i="1"/>
  <c r="UM92" i="1"/>
  <c r="UM93" i="1"/>
  <c r="UM94" i="1"/>
  <c r="UM95" i="1"/>
  <c r="UM96" i="1"/>
  <c r="UM97" i="1"/>
  <c r="UM98" i="1"/>
  <c r="UM99" i="1"/>
  <c r="UM100" i="1"/>
  <c r="UM101" i="1"/>
  <c r="UM102" i="1"/>
  <c r="UM103" i="1"/>
  <c r="UM104" i="1"/>
  <c r="UM105" i="1"/>
  <c r="UM106" i="1"/>
  <c r="UM107" i="1"/>
  <c r="UM108" i="1"/>
  <c r="UN12" i="1"/>
  <c r="E494" i="4"/>
  <c r="F495" i="4"/>
  <c r="P479" i="4"/>
  <c r="C480" i="4"/>
  <c r="F560" i="4"/>
  <c r="E560" i="4"/>
  <c r="D560" i="4"/>
  <c r="Q560" i="4" s="1"/>
  <c r="I496" i="4"/>
  <c r="V496" i="4" s="1"/>
  <c r="H496" i="4"/>
  <c r="U496" i="4" s="1"/>
  <c r="G496" i="4"/>
  <c r="D496" i="4"/>
  <c r="Q496" i="4" s="1"/>
  <c r="T495" i="4"/>
  <c r="R493" i="4"/>
  <c r="S479" i="4"/>
  <c r="B479" i="4"/>
  <c r="A497" i="4"/>
  <c r="R502" i="4"/>
  <c r="A561" i="4"/>
  <c r="J121" i="4"/>
  <c r="D121" i="4"/>
  <c r="F122" i="4"/>
  <c r="J120" i="4"/>
  <c r="J119" i="4"/>
  <c r="J122" i="4"/>
  <c r="F120" i="4"/>
  <c r="D120" i="4"/>
  <c r="D122" i="4"/>
  <c r="F121" i="4"/>
  <c r="F119" i="4"/>
  <c r="D119" i="4"/>
  <c r="UN125" i="1" l="1"/>
  <c r="UN128" i="1"/>
  <c r="UN127" i="1"/>
  <c r="UN119" i="1"/>
  <c r="UN124" i="1"/>
  <c r="UN120" i="1"/>
  <c r="UN123" i="1"/>
  <c r="UN118" i="1"/>
  <c r="UN122" i="1"/>
  <c r="UN117" i="1"/>
  <c r="UN121" i="1"/>
  <c r="UN126" i="1"/>
  <c r="FM97" i="1"/>
  <c r="FM94" i="1"/>
  <c r="FM107" i="1"/>
  <c r="FM105" i="1"/>
  <c r="FM88" i="1"/>
  <c r="FM87" i="1"/>
  <c r="FM106" i="1"/>
  <c r="FM90" i="1"/>
  <c r="FM92" i="1"/>
  <c r="FM99" i="1"/>
  <c r="FM93" i="1"/>
  <c r="FM96" i="1"/>
  <c r="FM89" i="1"/>
  <c r="FM103" i="1"/>
  <c r="FM85" i="1"/>
  <c r="FM102" i="1"/>
  <c r="FM86" i="1"/>
  <c r="FM104" i="1"/>
  <c r="FM101" i="1"/>
  <c r="FM98" i="1"/>
  <c r="FM95" i="1"/>
  <c r="FM91" i="1"/>
  <c r="FM100" i="1"/>
  <c r="FM108" i="1"/>
  <c r="FL87" i="1"/>
  <c r="FL96" i="1"/>
  <c r="FL104" i="1"/>
  <c r="FL98" i="1"/>
  <c r="FL92" i="1"/>
  <c r="FL100" i="1"/>
  <c r="FL99" i="1"/>
  <c r="FL107" i="1"/>
  <c r="FL91" i="1"/>
  <c r="FL88" i="1"/>
  <c r="FL108" i="1"/>
  <c r="FL90" i="1"/>
  <c r="FL101" i="1"/>
  <c r="FL106" i="1"/>
  <c r="FL102" i="1"/>
  <c r="FL86" i="1"/>
  <c r="FL89" i="1"/>
  <c r="FL103" i="1"/>
  <c r="FL105" i="1"/>
  <c r="FL94" i="1"/>
  <c r="FL95" i="1"/>
  <c r="FL97" i="1"/>
  <c r="FL93" i="1"/>
  <c r="FL85" i="1"/>
  <c r="FL50" i="1"/>
  <c r="UN86" i="1"/>
  <c r="UN85" i="1"/>
  <c r="UN87" i="1"/>
  <c r="UN88" i="1"/>
  <c r="UN89" i="1"/>
  <c r="UN90" i="1"/>
  <c r="UN91" i="1"/>
  <c r="UN92" i="1"/>
  <c r="UN93" i="1"/>
  <c r="UN94" i="1"/>
  <c r="UN95" i="1"/>
  <c r="UN96" i="1"/>
  <c r="UN97" i="1"/>
  <c r="UN98" i="1"/>
  <c r="UN99" i="1"/>
  <c r="UN100" i="1"/>
  <c r="UN101" i="1"/>
  <c r="UN102" i="1"/>
  <c r="UN103" i="1"/>
  <c r="UN104" i="1"/>
  <c r="UN105" i="1"/>
  <c r="UN106" i="1"/>
  <c r="UN107" i="1"/>
  <c r="UN108" i="1"/>
  <c r="UO12" i="1"/>
  <c r="FK98" i="1"/>
  <c r="FK101" i="1"/>
  <c r="FK102" i="1"/>
  <c r="FK100" i="1"/>
  <c r="FK99" i="1"/>
  <c r="FK107" i="1"/>
  <c r="FK94" i="1"/>
  <c r="FK97" i="1"/>
  <c r="FK89" i="1"/>
  <c r="FK93" i="1"/>
  <c r="FK96" i="1"/>
  <c r="FK95" i="1"/>
  <c r="FK86" i="1"/>
  <c r="FK90" i="1"/>
  <c r="FK103" i="1"/>
  <c r="FK87" i="1"/>
  <c r="FK88" i="1"/>
  <c r="FK105" i="1"/>
  <c r="FK85" i="1"/>
  <c r="FK92" i="1"/>
  <c r="FK91" i="1"/>
  <c r="FK104" i="1"/>
  <c r="FK108" i="1"/>
  <c r="FK106" i="1"/>
  <c r="FM50" i="1"/>
  <c r="FK50" i="1"/>
  <c r="E495" i="4"/>
  <c r="F496" i="4"/>
  <c r="C498" i="4"/>
  <c r="P498" i="4" s="1"/>
  <c r="P480" i="4"/>
  <c r="C481" i="4"/>
  <c r="I497" i="4"/>
  <c r="V497" i="4" s="1"/>
  <c r="H497" i="4"/>
  <c r="U497" i="4" s="1"/>
  <c r="G497" i="4"/>
  <c r="T497" i="4" s="1"/>
  <c r="D497" i="4"/>
  <c r="Q497" i="4" s="1"/>
  <c r="I498" i="4"/>
  <c r="H498" i="4"/>
  <c r="U498" i="4" s="1"/>
  <c r="G498" i="4"/>
  <c r="F561" i="4"/>
  <c r="E561" i="4"/>
  <c r="D561" i="4"/>
  <c r="Q561" i="4" s="1"/>
  <c r="T496" i="4"/>
  <c r="R494" i="4"/>
  <c r="S480" i="4"/>
  <c r="B480" i="4"/>
  <c r="R506" i="4"/>
  <c r="R503" i="4"/>
  <c r="A562" i="4"/>
  <c r="UO125" i="1" l="1"/>
  <c r="UO124" i="1"/>
  <c r="UO127" i="1"/>
  <c r="UO128" i="1"/>
  <c r="UO126" i="1"/>
  <c r="UO123" i="1"/>
  <c r="UO118" i="1"/>
  <c r="UO121" i="1"/>
  <c r="UO119" i="1"/>
  <c r="UO120" i="1"/>
  <c r="UO122" i="1"/>
  <c r="UO117" i="1"/>
  <c r="UO85" i="1"/>
  <c r="UO86" i="1"/>
  <c r="UO87" i="1"/>
  <c r="UO88" i="1"/>
  <c r="UO89" i="1"/>
  <c r="UO90" i="1"/>
  <c r="UO91" i="1"/>
  <c r="UO92" i="1"/>
  <c r="UO93" i="1"/>
  <c r="UO94" i="1"/>
  <c r="UO95" i="1"/>
  <c r="UO96" i="1"/>
  <c r="UO97" i="1"/>
  <c r="UO98" i="1"/>
  <c r="UO99" i="1"/>
  <c r="UO100" i="1"/>
  <c r="UO101" i="1"/>
  <c r="UO102" i="1"/>
  <c r="UO103" i="1"/>
  <c r="UO104" i="1"/>
  <c r="UO105" i="1"/>
  <c r="UO106" i="1"/>
  <c r="UO107" i="1"/>
  <c r="UO108" i="1"/>
  <c r="UP12" i="1"/>
  <c r="E496" i="4"/>
  <c r="I499" i="4"/>
  <c r="H499" i="4" s="1"/>
  <c r="V498" i="4"/>
  <c r="F497" i="4"/>
  <c r="P481" i="4"/>
  <c r="C482" i="4"/>
  <c r="D562" i="4"/>
  <c r="Q562" i="4" s="1"/>
  <c r="F562" i="4"/>
  <c r="E562" i="4"/>
  <c r="B498" i="4"/>
  <c r="R495" i="4"/>
  <c r="S481" i="4"/>
  <c r="B481" i="4"/>
  <c r="R510" i="4"/>
  <c r="R504" i="4"/>
  <c r="A563" i="4"/>
  <c r="R507" i="4"/>
  <c r="UP126" i="1" l="1"/>
  <c r="UP123" i="1"/>
  <c r="UP128" i="1"/>
  <c r="UP127" i="1"/>
  <c r="UP121" i="1"/>
  <c r="UP122" i="1"/>
  <c r="UP125" i="1"/>
  <c r="UP124" i="1"/>
  <c r="UP119" i="1"/>
  <c r="UP120" i="1"/>
  <c r="UP117" i="1"/>
  <c r="UP118" i="1"/>
  <c r="UP86" i="1"/>
  <c r="UP85" i="1"/>
  <c r="UP87" i="1"/>
  <c r="UP88" i="1"/>
  <c r="UP89" i="1"/>
  <c r="UP90" i="1"/>
  <c r="UP91" i="1"/>
  <c r="UP92" i="1"/>
  <c r="UP93" i="1"/>
  <c r="UP94" i="1"/>
  <c r="UP95" i="1"/>
  <c r="UP96" i="1"/>
  <c r="UP97" i="1"/>
  <c r="UP98" i="1"/>
  <c r="UP99" i="1"/>
  <c r="UP100" i="1"/>
  <c r="UP101" i="1"/>
  <c r="UP102" i="1"/>
  <c r="UP103" i="1"/>
  <c r="UP104" i="1"/>
  <c r="UP105" i="1"/>
  <c r="UP106" i="1"/>
  <c r="UP107" i="1"/>
  <c r="UP108" i="1"/>
  <c r="UQ12" i="1"/>
  <c r="E497" i="4"/>
  <c r="R497" i="4" s="1"/>
  <c r="U499" i="4"/>
  <c r="I500" i="4"/>
  <c r="V499" i="4"/>
  <c r="G499" i="4"/>
  <c r="P482" i="4"/>
  <c r="C483" i="4"/>
  <c r="F563" i="4"/>
  <c r="E563" i="4"/>
  <c r="D563" i="4"/>
  <c r="Q563" i="4" s="1"/>
  <c r="R496" i="4"/>
  <c r="S482" i="4"/>
  <c r="B482" i="4"/>
  <c r="R505" i="4"/>
  <c r="R514" i="4"/>
  <c r="R511" i="4"/>
  <c r="R508" i="4"/>
  <c r="A564" i="4"/>
  <c r="XV130" i="1"/>
  <c r="JB130" i="1"/>
  <c r="UQ127" i="1" l="1"/>
  <c r="UQ128" i="1"/>
  <c r="UQ123" i="1"/>
  <c r="UQ126" i="1"/>
  <c r="UQ119" i="1"/>
  <c r="UQ120" i="1"/>
  <c r="UQ125" i="1"/>
  <c r="UQ118" i="1"/>
  <c r="UQ124" i="1"/>
  <c r="UQ122" i="1"/>
  <c r="UQ117" i="1"/>
  <c r="UQ121" i="1"/>
  <c r="UQ85" i="1"/>
  <c r="UQ86" i="1"/>
  <c r="UQ87" i="1"/>
  <c r="UQ88" i="1"/>
  <c r="UQ89" i="1"/>
  <c r="UQ90" i="1"/>
  <c r="UQ91" i="1"/>
  <c r="UQ92" i="1"/>
  <c r="UQ93" i="1"/>
  <c r="UQ94" i="1"/>
  <c r="UQ95" i="1"/>
  <c r="UQ96" i="1"/>
  <c r="UQ97" i="1"/>
  <c r="UQ98" i="1"/>
  <c r="UQ99" i="1"/>
  <c r="UQ100" i="1"/>
  <c r="UQ101" i="1"/>
  <c r="UQ102" i="1"/>
  <c r="UQ103" i="1"/>
  <c r="UQ104" i="1"/>
  <c r="UQ105" i="1"/>
  <c r="UQ106" i="1"/>
  <c r="UQ107" i="1"/>
  <c r="UQ108" i="1"/>
  <c r="UR12" i="1"/>
  <c r="I501" i="4"/>
  <c r="V500" i="4"/>
  <c r="H500" i="4"/>
  <c r="G500" i="4" s="1"/>
  <c r="C499" i="4"/>
  <c r="P499" i="4" s="1"/>
  <c r="P483" i="4"/>
  <c r="C484" i="4"/>
  <c r="F564" i="4"/>
  <c r="E564" i="4"/>
  <c r="D564" i="4"/>
  <c r="Q564" i="4" s="1"/>
  <c r="S483" i="4"/>
  <c r="B483" i="4"/>
  <c r="A565" i="4"/>
  <c r="R512" i="4"/>
  <c r="R515" i="4"/>
  <c r="R509" i="4"/>
  <c r="R518" i="4"/>
  <c r="JB14" i="1"/>
  <c r="JB15" i="1" s="1" a="1"/>
  <c r="JB15" i="1" s="1"/>
  <c r="JB117" i="1" s="1" a="1"/>
  <c r="JB117" i="1" s="1"/>
  <c r="UR127" i="1" l="1"/>
  <c r="UR126" i="1"/>
  <c r="UR124" i="1"/>
  <c r="UR125" i="1"/>
  <c r="UR128" i="1"/>
  <c r="UR122" i="1"/>
  <c r="UR123" i="1"/>
  <c r="UR121" i="1"/>
  <c r="UR120" i="1"/>
  <c r="UR118" i="1"/>
  <c r="UR119" i="1"/>
  <c r="UR117" i="1"/>
  <c r="JB118" i="1" a="1"/>
  <c r="JB118" i="1" s="1"/>
  <c r="JB119" i="1" a="1"/>
  <c r="JB119" i="1" s="1"/>
  <c r="JB120" i="1" a="1"/>
  <c r="JB120" i="1" s="1"/>
  <c r="JB121" i="1" a="1"/>
  <c r="JB121" i="1" s="1"/>
  <c r="JB122" i="1" a="1"/>
  <c r="JB122" i="1" s="1"/>
  <c r="JB123" i="1" a="1"/>
  <c r="JB123" i="1" s="1"/>
  <c r="JB124" i="1" a="1"/>
  <c r="JB124" i="1" s="1"/>
  <c r="JB125" i="1" a="1"/>
  <c r="JB125" i="1" s="1"/>
  <c r="JB126" i="1" a="1"/>
  <c r="JB126" i="1" s="1"/>
  <c r="JB127" i="1" a="1"/>
  <c r="JB127" i="1" s="1"/>
  <c r="JB128" i="1" a="1"/>
  <c r="JB128" i="1" s="1"/>
  <c r="UR85" i="1"/>
  <c r="UR86" i="1"/>
  <c r="UR87" i="1"/>
  <c r="UR88" i="1"/>
  <c r="UR89" i="1"/>
  <c r="UR90" i="1"/>
  <c r="UR91" i="1"/>
  <c r="UR92" i="1"/>
  <c r="UR93" i="1"/>
  <c r="UR94" i="1"/>
  <c r="UR95" i="1"/>
  <c r="UR96" i="1"/>
  <c r="UR97" i="1"/>
  <c r="UR98" i="1"/>
  <c r="UR99" i="1"/>
  <c r="UR100" i="1"/>
  <c r="UR101" i="1"/>
  <c r="UR102" i="1"/>
  <c r="UR103" i="1"/>
  <c r="UR104" i="1"/>
  <c r="UR105" i="1"/>
  <c r="UR106" i="1"/>
  <c r="UR107" i="1"/>
  <c r="UR108" i="1"/>
  <c r="US12" i="1"/>
  <c r="JB85" i="1" a="1"/>
  <c r="JB85" i="1" s="1"/>
  <c r="JB106" i="1" s="1" a="1"/>
  <c r="JB106" i="1" s="1"/>
  <c r="JB50" i="1" a="1"/>
  <c r="JB50" i="1" s="1"/>
  <c r="H501" i="4"/>
  <c r="G501" i="4" s="1"/>
  <c r="U500" i="4"/>
  <c r="I502" i="4"/>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V501" i="4"/>
  <c r="C500" i="4"/>
  <c r="P500" i="4" s="1"/>
  <c r="P484" i="4"/>
  <c r="C485" i="4"/>
  <c r="F565" i="4"/>
  <c r="E565" i="4"/>
  <c r="D565" i="4"/>
  <c r="Q565" i="4" s="1"/>
  <c r="B499" i="4"/>
  <c r="S484" i="4"/>
  <c r="B484" i="4"/>
  <c r="R522" i="4"/>
  <c r="R519" i="4"/>
  <c r="R516" i="4"/>
  <c r="R513" i="4"/>
  <c r="A566" i="4"/>
  <c r="JB17" i="1"/>
  <c r="JB18" i="1" s="1" a="1"/>
  <c r="JB18" i="1" s="1"/>
  <c r="US125" i="1" l="1"/>
  <c r="US128" i="1"/>
  <c r="US127" i="1"/>
  <c r="US126" i="1"/>
  <c r="US122" i="1"/>
  <c r="US121" i="1"/>
  <c r="US123" i="1"/>
  <c r="US124" i="1"/>
  <c r="US120" i="1"/>
  <c r="US118" i="1"/>
  <c r="US119" i="1"/>
  <c r="US117" i="1"/>
  <c r="US85" i="1"/>
  <c r="US86" i="1"/>
  <c r="US87" i="1"/>
  <c r="US88" i="1"/>
  <c r="US89" i="1"/>
  <c r="US90" i="1"/>
  <c r="US91" i="1"/>
  <c r="US92" i="1"/>
  <c r="US93" i="1"/>
  <c r="US94" i="1"/>
  <c r="US95" i="1"/>
  <c r="US96" i="1"/>
  <c r="US97" i="1"/>
  <c r="US98" i="1"/>
  <c r="US99" i="1"/>
  <c r="US100" i="1"/>
  <c r="US101" i="1"/>
  <c r="US102" i="1"/>
  <c r="US103" i="1"/>
  <c r="US104" i="1"/>
  <c r="US105" i="1"/>
  <c r="US106" i="1"/>
  <c r="US107" i="1"/>
  <c r="US108" i="1"/>
  <c r="JB86" i="1" a="1"/>
  <c r="JB86" i="1" s="1"/>
  <c r="JB107" i="1" s="1" a="1"/>
  <c r="JB107" i="1" s="1"/>
  <c r="UT12" i="1"/>
  <c r="JB87" i="1" a="1"/>
  <c r="JB87" i="1" s="1"/>
  <c r="JB89" i="1" s="1" a="1"/>
  <c r="JB89" i="1" s="1"/>
  <c r="JB91" i="1" s="1" a="1"/>
  <c r="JB91" i="1" s="1"/>
  <c r="JB93" i="1" s="1" a="1"/>
  <c r="JB93" i="1" s="1"/>
  <c r="JB95" i="1" s="1" a="1"/>
  <c r="JB95" i="1" s="1"/>
  <c r="JB97" i="1" s="1" a="1"/>
  <c r="JB97" i="1" s="1"/>
  <c r="JB99" i="1" s="1" a="1"/>
  <c r="JB99" i="1" s="1"/>
  <c r="JB101" i="1" s="1" a="1"/>
  <c r="JB101" i="1" s="1"/>
  <c r="JB103" i="1" s="1" a="1"/>
  <c r="JB103" i="1" s="1"/>
  <c r="JB105" i="1" s="1" a="1"/>
  <c r="JB105" i="1" s="1"/>
  <c r="JB51" i="1" a="1"/>
  <c r="JB51" i="1" s="1"/>
  <c r="JB52" i="1" s="1" a="1"/>
  <c r="JB52" i="1" s="1"/>
  <c r="JB55" i="1" a="1"/>
  <c r="JB55" i="1" s="1"/>
  <c r="JB56" i="1" s="1" a="1"/>
  <c r="JB56" i="1" s="1"/>
  <c r="JB53" i="1" a="1"/>
  <c r="JB53" i="1" s="1"/>
  <c r="JB54" i="1" s="1" a="1"/>
  <c r="JB54" i="1" s="1"/>
  <c r="I564" i="4"/>
  <c r="H502" i="4"/>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U501" i="4"/>
  <c r="C501" i="4"/>
  <c r="P501" i="4" s="1"/>
  <c r="P485" i="4"/>
  <c r="C486" i="4"/>
  <c r="F566" i="4"/>
  <c r="E566" i="4"/>
  <c r="D566" i="4"/>
  <c r="Q566" i="4" s="1"/>
  <c r="B500" i="4"/>
  <c r="V502" i="4"/>
  <c r="S485" i="4"/>
  <c r="B485" i="4"/>
  <c r="R517" i="4"/>
  <c r="A567" i="4"/>
  <c r="R523" i="4"/>
  <c r="R520" i="4"/>
  <c r="R526" i="4"/>
  <c r="UT128" i="1" l="1"/>
  <c r="UT125" i="1"/>
  <c r="UT124" i="1"/>
  <c r="UT127" i="1"/>
  <c r="UT126" i="1"/>
  <c r="UT119" i="1"/>
  <c r="UT123" i="1"/>
  <c r="UT122" i="1"/>
  <c r="UT118" i="1"/>
  <c r="UT117" i="1"/>
  <c r="UT120" i="1"/>
  <c r="UT121" i="1"/>
  <c r="JB88" i="1" a="1"/>
  <c r="JB88" i="1" s="1"/>
  <c r="JB90" i="1" s="1" a="1"/>
  <c r="JB90" i="1" s="1"/>
  <c r="JB92" i="1" s="1" a="1"/>
  <c r="JB92" i="1" s="1"/>
  <c r="JB94" i="1" s="1" a="1"/>
  <c r="JB94" i="1" s="1"/>
  <c r="JB96" i="1" s="1" a="1"/>
  <c r="JB96" i="1" s="1"/>
  <c r="JB98" i="1" s="1" a="1"/>
  <c r="JB98" i="1" s="1"/>
  <c r="JB100" i="1" s="1" a="1"/>
  <c r="JB100" i="1" s="1"/>
  <c r="JB102" i="1" s="1" a="1"/>
  <c r="JB102" i="1" s="1"/>
  <c r="JB104" i="1" s="1" a="1"/>
  <c r="JB104" i="1" s="1"/>
  <c r="UT86" i="1"/>
  <c r="UT85" i="1"/>
  <c r="UT87" i="1"/>
  <c r="UT88" i="1"/>
  <c r="UT89" i="1"/>
  <c r="UT90" i="1"/>
  <c r="UT91" i="1"/>
  <c r="UT92" i="1"/>
  <c r="UT93" i="1"/>
  <c r="UT94" i="1"/>
  <c r="UT95" i="1"/>
  <c r="UT96" i="1"/>
  <c r="UT97" i="1"/>
  <c r="UT98" i="1"/>
  <c r="UT99" i="1"/>
  <c r="UT100" i="1"/>
  <c r="UT101" i="1"/>
  <c r="UT102" i="1"/>
  <c r="UT103" i="1"/>
  <c r="UT104" i="1"/>
  <c r="UT105" i="1"/>
  <c r="UT106" i="1"/>
  <c r="UT107" i="1"/>
  <c r="UT108" i="1"/>
  <c r="JB108" i="1" a="1"/>
  <c r="JB108" i="1" s="1"/>
  <c r="UU12" i="1"/>
  <c r="G502" i="4"/>
  <c r="G503" i="4" s="1"/>
  <c r="G504" i="4" s="1"/>
  <c r="G505" i="4" s="1"/>
  <c r="G506" i="4" s="1"/>
  <c r="G507" i="4" s="1"/>
  <c r="G508" i="4" s="1"/>
  <c r="G509" i="4" s="1"/>
  <c r="G510" i="4" s="1"/>
  <c r="G511" i="4" s="1"/>
  <c r="G512" i="4" s="1"/>
  <c r="G513" i="4" s="1"/>
  <c r="G514" i="4" s="1"/>
  <c r="G515" i="4" s="1"/>
  <c r="H564" i="4"/>
  <c r="I565" i="4"/>
  <c r="P486" i="4"/>
  <c r="C487" i="4"/>
  <c r="E567" i="4"/>
  <c r="D567" i="4"/>
  <c r="Q567" i="4" s="1"/>
  <c r="F567" i="4"/>
  <c r="V503" i="4"/>
  <c r="B501" i="4"/>
  <c r="U502" i="4"/>
  <c r="S486" i="4"/>
  <c r="B486" i="4"/>
  <c r="R524" i="4"/>
  <c r="R527" i="4"/>
  <c r="R521" i="4"/>
  <c r="R530" i="4"/>
  <c r="A568" i="4"/>
  <c r="UU125" i="1" l="1"/>
  <c r="UU126" i="1"/>
  <c r="UU127" i="1"/>
  <c r="UU128" i="1"/>
  <c r="UU120" i="1"/>
  <c r="UU123" i="1"/>
  <c r="UU124" i="1"/>
  <c r="UU122" i="1"/>
  <c r="UU119" i="1"/>
  <c r="UU117" i="1"/>
  <c r="UU121" i="1"/>
  <c r="UU118" i="1"/>
  <c r="UU85" i="1"/>
  <c r="UU86" i="1"/>
  <c r="UU87" i="1"/>
  <c r="UU88" i="1"/>
  <c r="UU89" i="1"/>
  <c r="UU90" i="1"/>
  <c r="UU91" i="1"/>
  <c r="UU92" i="1"/>
  <c r="UU93" i="1"/>
  <c r="UU94" i="1"/>
  <c r="UU95" i="1"/>
  <c r="UU96" i="1"/>
  <c r="UU97" i="1"/>
  <c r="UU98" i="1"/>
  <c r="UU99" i="1"/>
  <c r="UU100" i="1"/>
  <c r="UU101" i="1"/>
  <c r="UU102" i="1"/>
  <c r="UU103" i="1"/>
  <c r="UU104" i="1"/>
  <c r="UU105" i="1"/>
  <c r="UU106" i="1"/>
  <c r="UU107" i="1"/>
  <c r="UU108" i="1"/>
  <c r="UV12" i="1"/>
  <c r="C502" i="4"/>
  <c r="P502" i="4" s="1"/>
  <c r="H565" i="4"/>
  <c r="I566" i="4"/>
  <c r="G516" i="4"/>
  <c r="P487" i="4"/>
  <c r="C488" i="4"/>
  <c r="F568" i="4"/>
  <c r="E568" i="4"/>
  <c r="D568" i="4"/>
  <c r="Q568" i="4" s="1"/>
  <c r="U503" i="4"/>
  <c r="V504" i="4"/>
  <c r="S487" i="4"/>
  <c r="B487" i="4"/>
  <c r="R528" i="4"/>
  <c r="R534" i="4"/>
  <c r="R525" i="4"/>
  <c r="A569" i="4"/>
  <c r="R531" i="4"/>
  <c r="UV122" i="1" l="1"/>
  <c r="UV126" i="1"/>
  <c r="UV128" i="1"/>
  <c r="UV124" i="1"/>
  <c r="UV127" i="1"/>
  <c r="UV123" i="1"/>
  <c r="UV121" i="1"/>
  <c r="UV125" i="1"/>
  <c r="UV119" i="1"/>
  <c r="UV118" i="1"/>
  <c r="UV117" i="1"/>
  <c r="UV120" i="1"/>
  <c r="UV85" i="1"/>
  <c r="UV86" i="1"/>
  <c r="UV87" i="1"/>
  <c r="UV88" i="1"/>
  <c r="UV89" i="1"/>
  <c r="UV90" i="1"/>
  <c r="UV91" i="1"/>
  <c r="UV92" i="1"/>
  <c r="UV93" i="1"/>
  <c r="UV94" i="1"/>
  <c r="UV95" i="1"/>
  <c r="UV96" i="1"/>
  <c r="UV97" i="1"/>
  <c r="UV98" i="1"/>
  <c r="UV99" i="1"/>
  <c r="UV100" i="1"/>
  <c r="UV101" i="1"/>
  <c r="UV102" i="1"/>
  <c r="UV103" i="1"/>
  <c r="UV104" i="1"/>
  <c r="UV105" i="1"/>
  <c r="UV106" i="1"/>
  <c r="UV107" i="1"/>
  <c r="UV108" i="1"/>
  <c r="UW12" i="1"/>
  <c r="B502" i="4"/>
  <c r="C503" i="4"/>
  <c r="P503" i="4" s="1"/>
  <c r="G517" i="4"/>
  <c r="H566" i="4"/>
  <c r="I567" i="4"/>
  <c r="P488" i="4"/>
  <c r="C489" i="4"/>
  <c r="F569" i="4"/>
  <c r="E569" i="4"/>
  <c r="D569" i="4"/>
  <c r="Q569" i="4" s="1"/>
  <c r="V505" i="4"/>
  <c r="U504" i="4"/>
  <c r="S488" i="4"/>
  <c r="B488" i="4"/>
  <c r="R529" i="4"/>
  <c r="R535" i="4"/>
  <c r="R538" i="4"/>
  <c r="R532" i="4"/>
  <c r="A570" i="4"/>
  <c r="CT130" i="1"/>
  <c r="CQ130" i="1"/>
  <c r="CW130" i="1"/>
  <c r="CK130" i="1"/>
  <c r="DW17" i="1"/>
  <c r="DW18" i="1" s="1" a="1"/>
  <c r="DW18" i="1" s="1"/>
  <c r="DV17" i="1"/>
  <c r="DV18" i="1" s="1" a="1"/>
  <c r="DV18" i="1" s="1"/>
  <c r="UW124" i="1" l="1"/>
  <c r="UW127" i="1"/>
  <c r="UW125" i="1"/>
  <c r="UW126" i="1"/>
  <c r="UW128" i="1"/>
  <c r="UW122" i="1"/>
  <c r="UW120" i="1"/>
  <c r="UW123" i="1"/>
  <c r="UW118" i="1"/>
  <c r="UW121" i="1"/>
  <c r="UW117" i="1"/>
  <c r="UW119" i="1"/>
  <c r="UW85" i="1"/>
  <c r="UW86" i="1"/>
  <c r="UW87" i="1"/>
  <c r="UW88" i="1"/>
  <c r="UW89" i="1"/>
  <c r="UW90" i="1"/>
  <c r="UW91" i="1"/>
  <c r="UW92" i="1"/>
  <c r="UW93" i="1"/>
  <c r="UW94" i="1"/>
  <c r="UW95" i="1"/>
  <c r="UW96" i="1"/>
  <c r="UW97" i="1"/>
  <c r="UW98" i="1"/>
  <c r="UW99" i="1"/>
  <c r="UW100" i="1"/>
  <c r="UW101" i="1"/>
  <c r="UW102" i="1"/>
  <c r="UW103" i="1"/>
  <c r="UW104" i="1"/>
  <c r="UW105" i="1"/>
  <c r="UW106" i="1"/>
  <c r="UW107" i="1"/>
  <c r="UW108" i="1"/>
  <c r="UX12" i="1"/>
  <c r="B19" i="1"/>
  <c r="B503" i="4"/>
  <c r="C504" i="4"/>
  <c r="P504" i="4" s="1"/>
  <c r="H567" i="4"/>
  <c r="I568" i="4"/>
  <c r="G518" i="4"/>
  <c r="P489" i="4"/>
  <c r="C490" i="4"/>
  <c r="F570" i="4"/>
  <c r="E570" i="4"/>
  <c r="D570" i="4"/>
  <c r="Q570" i="4" s="1"/>
  <c r="U505" i="4"/>
  <c r="V506" i="4"/>
  <c r="S489" i="4"/>
  <c r="B489" i="4"/>
  <c r="R539" i="4"/>
  <c r="R542" i="4"/>
  <c r="R536" i="4"/>
  <c r="A571" i="4"/>
  <c r="R533" i="4"/>
  <c r="B65" i="1"/>
  <c r="CT14" i="1"/>
  <c r="CT15" i="1" s="1" a="1"/>
  <c r="CT15" i="1" s="1"/>
  <c r="CT117" i="1" s="1" a="1"/>
  <c r="CT117" i="1" s="1"/>
  <c r="CQ14" i="1"/>
  <c r="CQ15" i="1" s="1" a="1"/>
  <c r="CQ15" i="1" s="1"/>
  <c r="CQ117" i="1" s="1" a="1"/>
  <c r="CQ117" i="1" s="1"/>
  <c r="CW14" i="1"/>
  <c r="CW15" i="1" s="1" a="1"/>
  <c r="CW15" i="1" s="1"/>
  <c r="CW117" i="1" s="1" a="1"/>
  <c r="CW117" i="1" s="1"/>
  <c r="CK14" i="1"/>
  <c r="CK15" i="1" s="1" a="1"/>
  <c r="CK15" i="1" s="1"/>
  <c r="CK117" i="1" s="1" a="1"/>
  <c r="CK117" i="1" s="1"/>
  <c r="YQ19" i="1" l="1" a="1"/>
  <c r="YQ19" i="1" s="1"/>
  <c r="YP19" i="1" a="1"/>
  <c r="YP19" i="1" s="1"/>
  <c r="YP65" i="1" a="1"/>
  <c r="YP65" i="1" s="1"/>
  <c r="YQ65" i="1" a="1"/>
  <c r="YQ65" i="1" s="1"/>
  <c r="CW118" i="1" a="1"/>
  <c r="CW118" i="1" s="1"/>
  <c r="CW119" i="1" a="1"/>
  <c r="CW119" i="1" s="1"/>
  <c r="CW120" i="1" a="1"/>
  <c r="CW120" i="1" s="1"/>
  <c r="CW121" i="1" a="1"/>
  <c r="CW121" i="1" s="1"/>
  <c r="CW122" i="1" a="1"/>
  <c r="CW122" i="1" s="1"/>
  <c r="CW123" i="1" a="1"/>
  <c r="CW123" i="1" s="1"/>
  <c r="CW124" i="1" a="1"/>
  <c r="CW124" i="1" s="1"/>
  <c r="CW125" i="1" a="1"/>
  <c r="CW125" i="1" s="1"/>
  <c r="CW126" i="1" a="1"/>
  <c r="CW126" i="1" s="1"/>
  <c r="CW127" i="1" a="1"/>
  <c r="CW127" i="1" s="1"/>
  <c r="CW128" i="1" a="1"/>
  <c r="CW128" i="1" s="1"/>
  <c r="UX128" i="1"/>
  <c r="UX126" i="1"/>
  <c r="UX127" i="1"/>
  <c r="UX125" i="1"/>
  <c r="UX120" i="1"/>
  <c r="UX124" i="1"/>
  <c r="UX119" i="1"/>
  <c r="UX122" i="1"/>
  <c r="UX123" i="1"/>
  <c r="UX118" i="1"/>
  <c r="UX117" i="1"/>
  <c r="UX121" i="1"/>
  <c r="CT118" i="1" a="1"/>
  <c r="CT118" i="1" s="1"/>
  <c r="CT119" i="1" a="1"/>
  <c r="CT119" i="1" s="1"/>
  <c r="CT120" i="1" a="1"/>
  <c r="CT120" i="1" s="1"/>
  <c r="CT121" i="1" a="1"/>
  <c r="CT121" i="1" s="1"/>
  <c r="CT122" i="1" a="1"/>
  <c r="CT122" i="1" s="1"/>
  <c r="CT123" i="1" a="1"/>
  <c r="CT123" i="1" s="1"/>
  <c r="CT124" i="1" a="1"/>
  <c r="CT124" i="1" s="1"/>
  <c r="CT125" i="1" a="1"/>
  <c r="CT125" i="1" s="1"/>
  <c r="CT126" i="1" a="1"/>
  <c r="CT126" i="1" s="1"/>
  <c r="CT127" i="1" a="1"/>
  <c r="CT127" i="1" s="1"/>
  <c r="CT128" i="1" a="1"/>
  <c r="CT128" i="1" s="1"/>
  <c r="CK118" i="1" a="1"/>
  <c r="CK118" i="1" s="1"/>
  <c r="CK119" i="1" a="1"/>
  <c r="CK119" i="1" s="1"/>
  <c r="CK120" i="1" a="1"/>
  <c r="CK120" i="1" s="1"/>
  <c r="CK121" i="1" a="1"/>
  <c r="CK121" i="1" s="1"/>
  <c r="CK122" i="1" a="1"/>
  <c r="CK122" i="1" s="1"/>
  <c r="CK123" i="1" a="1"/>
  <c r="CK123" i="1" s="1"/>
  <c r="CK124" i="1" a="1"/>
  <c r="CK124" i="1" s="1"/>
  <c r="CK125" i="1" a="1"/>
  <c r="CK125" i="1" s="1"/>
  <c r="CK126" i="1" a="1"/>
  <c r="CK126" i="1" s="1"/>
  <c r="CK127" i="1" a="1"/>
  <c r="CK127" i="1" s="1"/>
  <c r="CK128" i="1" a="1"/>
  <c r="CK128" i="1" s="1"/>
  <c r="CQ118" i="1" a="1"/>
  <c r="CQ118" i="1" s="1"/>
  <c r="CQ119" i="1" a="1"/>
  <c r="CQ119" i="1" s="1"/>
  <c r="CQ120" i="1" a="1"/>
  <c r="CQ120" i="1" s="1"/>
  <c r="CQ121" i="1" a="1"/>
  <c r="CQ121" i="1" s="1"/>
  <c r="CQ122" i="1" a="1"/>
  <c r="CQ122" i="1" s="1"/>
  <c r="CQ123" i="1" a="1"/>
  <c r="CQ123" i="1" s="1"/>
  <c r="CQ124" i="1" a="1"/>
  <c r="CQ124" i="1" s="1"/>
  <c r="CQ125" i="1" a="1"/>
  <c r="CQ125" i="1" s="1"/>
  <c r="CQ126" i="1" a="1"/>
  <c r="CQ126" i="1" s="1"/>
  <c r="CQ127" i="1" a="1"/>
  <c r="CQ127" i="1" s="1"/>
  <c r="CQ128" i="1" a="1"/>
  <c r="CQ128" i="1" s="1"/>
  <c r="YW65" i="1" a="1"/>
  <c r="YW65" i="1" s="1"/>
  <c r="YW74" i="1" s="1" a="1"/>
  <c r="YW74" i="1" s="1"/>
  <c r="YS65" i="1" a="1"/>
  <c r="YS65" i="1" s="1"/>
  <c r="YS19" i="1" a="1"/>
  <c r="YS19" i="1" s="1"/>
  <c r="ACY19" i="1" a="1"/>
  <c r="ACY19" i="1" s="1"/>
  <c r="ACY42" i="1" s="1" a="1"/>
  <c r="ACY42" i="1" s="1"/>
  <c r="ABE19" i="1" a="1"/>
  <c r="ABE19" i="1" s="1"/>
  <c r="XG19" i="1" a="1"/>
  <c r="XG19" i="1" s="1"/>
  <c r="XG42" i="1" s="1" a="1"/>
  <c r="XG42" i="1" s="1"/>
  <c r="WG19" i="1" a="1"/>
  <c r="WG19" i="1" s="1"/>
  <c r="VK19" i="1" a="1"/>
  <c r="VK19" i="1" s="1"/>
  <c r="VK42" i="1" s="1" a="1"/>
  <c r="VK42" i="1" s="1"/>
  <c r="UL19" i="1" a="1"/>
  <c r="UL19" i="1" s="1"/>
  <c r="TP19" i="1" a="1"/>
  <c r="TP19" i="1" s="1"/>
  <c r="RS19" i="1" a="1"/>
  <c r="RS19" i="1" s="1"/>
  <c r="QS19" i="1" a="1"/>
  <c r="QS19" i="1" s="1"/>
  <c r="PV19" i="1" a="1"/>
  <c r="PV19" i="1" s="1"/>
  <c r="NY19" i="1" a="1"/>
  <c r="NY19" i="1" s="1"/>
  <c r="MZ19" i="1" a="1"/>
  <c r="MZ19" i="1" s="1"/>
  <c r="LZ19" i="1" a="1"/>
  <c r="LZ19" i="1" s="1"/>
  <c r="JZ19" i="1" a="1"/>
  <c r="JZ19" i="1" s="1"/>
  <c r="JB19" i="1" a="1"/>
  <c r="JB19" i="1" s="1"/>
  <c r="HX19" i="1" a="1"/>
  <c r="HX19" i="1" s="1"/>
  <c r="EB19" i="1" a="1"/>
  <c r="EB19" i="1" s="1"/>
  <c r="CA19" i="1" a="1"/>
  <c r="CA19" i="1" s="1"/>
  <c r="P19" i="1" a="1"/>
  <c r="P19" i="1" s="1"/>
  <c r="TF19" i="1" a="1"/>
  <c r="TF19" i="1" s="1"/>
  <c r="MR19" i="1" a="1"/>
  <c r="MR19" i="1" s="1"/>
  <c r="VA19" i="1" a="1"/>
  <c r="VA19" i="1" s="1"/>
  <c r="QK19" i="1" a="1"/>
  <c r="QK19" i="1" s="1"/>
  <c r="FW19" i="1" a="1"/>
  <c r="FW19" i="1" s="1"/>
  <c r="FW42" i="1" s="1" a="1"/>
  <c r="FW42" i="1" s="1"/>
  <c r="ZW19" i="1" a="1"/>
  <c r="ZW19" i="1" s="1"/>
  <c r="ZW42" i="1" s="1" a="1"/>
  <c r="ZW42" i="1" s="1"/>
  <c r="RH19" i="1" a="1"/>
  <c r="RH19" i="1" s="1"/>
  <c r="HK19" i="1" a="1"/>
  <c r="HK19" i="1" s="1"/>
  <c r="HK42" i="1" s="1" a="1"/>
  <c r="HK42" i="1" s="1"/>
  <c r="AAT19" i="1" a="1"/>
  <c r="AAT19" i="1" s="1"/>
  <c r="VW19" i="1" a="1"/>
  <c r="VW19" i="1" s="1"/>
  <c r="VW42" i="1" s="1" a="1"/>
  <c r="VW42" i="1" s="1"/>
  <c r="OK19" i="1" a="1"/>
  <c r="OK19" i="1" s="1"/>
  <c r="VV19" i="1" a="1"/>
  <c r="VV19" i="1" s="1"/>
  <c r="KN19" i="1" a="1"/>
  <c r="KN19" i="1" s="1"/>
  <c r="PI19" i="1" a="1"/>
  <c r="PI19" i="1" s="1"/>
  <c r="PI42" i="1" s="1" a="1"/>
  <c r="PI42" i="1" s="1"/>
  <c r="AJ19" i="1" a="1"/>
  <c r="AJ19" i="1" s="1"/>
  <c r="KK19" i="1" a="1"/>
  <c r="KK19" i="1" s="1"/>
  <c r="KK42" i="1" s="1" a="1"/>
  <c r="KK42" i="1" s="1"/>
  <c r="IC19" i="1" a="1"/>
  <c r="IC19" i="1" s="1"/>
  <c r="ADW19" i="1" a="1"/>
  <c r="ADW19" i="1" s="1"/>
  <c r="ADW42" i="1" s="1" a="1"/>
  <c r="ADW42" i="1" s="1"/>
  <c r="ACX19" i="1" a="1"/>
  <c r="ACX19" i="1" s="1"/>
  <c r="ACB19" i="1" a="1"/>
  <c r="ACB19" i="1" s="1"/>
  <c r="ABD19" i="1" a="1"/>
  <c r="ABD19" i="1" s="1"/>
  <c r="XF19" i="1" a="1"/>
  <c r="XF19" i="1" s="1"/>
  <c r="TO19" i="1" a="1"/>
  <c r="TO19" i="1" s="1"/>
  <c r="SO19" i="1" a="1"/>
  <c r="SO19" i="1" s="1"/>
  <c r="RR19" i="1" a="1"/>
  <c r="RR19" i="1" s="1"/>
  <c r="PU19" i="1" a="1"/>
  <c r="PU19" i="1" s="1"/>
  <c r="OV19" i="1" a="1"/>
  <c r="OV19" i="1" s="1"/>
  <c r="NX19" i="1" a="1"/>
  <c r="NX19" i="1" s="1"/>
  <c r="MY19" i="1" a="1"/>
  <c r="MY19" i="1" s="1"/>
  <c r="LY19" i="1" a="1"/>
  <c r="LY19" i="1" s="1"/>
  <c r="LA19" i="1" a="1"/>
  <c r="LA19" i="1" s="1"/>
  <c r="JA19" i="1" a="1"/>
  <c r="JA19" i="1" s="1"/>
  <c r="HW19" i="1" a="1"/>
  <c r="HW19" i="1" s="1"/>
  <c r="GU19" i="1" a="1"/>
  <c r="GU19" i="1" s="1"/>
  <c r="GU42" i="1" s="1" a="1"/>
  <c r="GU42" i="1" s="1"/>
  <c r="EA19" i="1" a="1"/>
  <c r="EA19" i="1" s="1"/>
  <c r="BZ19" i="1" a="1"/>
  <c r="BZ19" i="1" s="1"/>
  <c r="BZ42" i="1" s="1" a="1"/>
  <c r="BZ42" i="1" s="1"/>
  <c r="QM19" i="1" a="1"/>
  <c r="QM19" i="1" s="1"/>
  <c r="PM19" i="1" a="1"/>
  <c r="PM19" i="1" s="1"/>
  <c r="IR19" i="1" a="1"/>
  <c r="IR19" i="1" s="1"/>
  <c r="VZ19" i="1" a="1"/>
  <c r="VZ19" i="1" s="1"/>
  <c r="KP19" i="1" a="1"/>
  <c r="KP19" i="1" s="1"/>
  <c r="WV19" i="1" a="1"/>
  <c r="WV19" i="1" s="1"/>
  <c r="WV42" i="1" s="1" a="1"/>
  <c r="WV42" i="1" s="1"/>
  <c r="SG19" i="1" a="1"/>
  <c r="SG19" i="1" s="1"/>
  <c r="PK19" i="1" a="1"/>
  <c r="PK19" i="1" s="1"/>
  <c r="FD19" i="1" a="1"/>
  <c r="FD19" i="1" s="1"/>
  <c r="FD42" i="1" s="1" a="1"/>
  <c r="FD42" i="1" s="1"/>
  <c r="BN19" i="1" a="1"/>
  <c r="BN19" i="1" s="1"/>
  <c r="BN42" i="1" s="1" a="1"/>
  <c r="BN42" i="1" s="1"/>
  <c r="VX19" i="1" a="1"/>
  <c r="VX19" i="1" s="1"/>
  <c r="RG19" i="1" a="1"/>
  <c r="RG19" i="1" s="1"/>
  <c r="RG42" i="1" s="1" a="1"/>
  <c r="RG42" i="1" s="1"/>
  <c r="NN19" i="1" a="1"/>
  <c r="NN19" i="1" s="1"/>
  <c r="AP19" i="1" a="1"/>
  <c r="AP19" i="1" s="1"/>
  <c r="AP42" i="1" s="1" a="1"/>
  <c r="AP42" i="1" s="1"/>
  <c r="MM19" i="1" a="1"/>
  <c r="MM19" i="1" s="1"/>
  <c r="UA19" i="1" a="1"/>
  <c r="UA19" i="1" s="1"/>
  <c r="LN19" i="1" a="1"/>
  <c r="LN19" i="1" s="1"/>
  <c r="QF19" i="1" a="1"/>
  <c r="QF19" i="1" s="1"/>
  <c r="KJ19" i="1" a="1"/>
  <c r="KJ19" i="1" s="1"/>
  <c r="ADV19" i="1" a="1"/>
  <c r="ADV19" i="1" s="1"/>
  <c r="ACW19" i="1" a="1"/>
  <c r="ACW19" i="1" s="1"/>
  <c r="ABC19" i="1" a="1"/>
  <c r="ABC19" i="1" s="1"/>
  <c r="XE19" i="1" a="1"/>
  <c r="XE19" i="1" s="1"/>
  <c r="WF19" i="1" a="1"/>
  <c r="WF19" i="1" s="1"/>
  <c r="VJ19" i="1" a="1"/>
  <c r="VJ19" i="1" s="1"/>
  <c r="UK19" i="1" a="1"/>
  <c r="UK19" i="1" s="1"/>
  <c r="TN19" i="1" a="1"/>
  <c r="TN19" i="1" s="1"/>
  <c r="TN42" i="1" s="1" a="1"/>
  <c r="TN42" i="1" s="1"/>
  <c r="RQ19" i="1" a="1"/>
  <c r="RQ19" i="1" s="1"/>
  <c r="RQ42" i="1" s="1" a="1"/>
  <c r="RQ42" i="1" s="1"/>
  <c r="QR19" i="1" a="1"/>
  <c r="QR19" i="1" s="1"/>
  <c r="PT19" i="1" a="1"/>
  <c r="PT19" i="1" s="1"/>
  <c r="PT42" i="1" s="1" a="1"/>
  <c r="PT42" i="1" s="1"/>
  <c r="OU19" i="1" a="1"/>
  <c r="OU19" i="1" s="1"/>
  <c r="NW19" i="1" a="1"/>
  <c r="NW19" i="1" s="1"/>
  <c r="LX19" i="1" a="1"/>
  <c r="LX19" i="1" s="1"/>
  <c r="KZ19" i="1" a="1"/>
  <c r="KZ19" i="1" s="1"/>
  <c r="JY19" i="1" a="1"/>
  <c r="JY19" i="1" s="1"/>
  <c r="IZ19" i="1" a="1"/>
  <c r="IZ19" i="1" s="1"/>
  <c r="HV19" i="1" a="1"/>
  <c r="HV19" i="1" s="1"/>
  <c r="GS19" i="1" a="1"/>
  <c r="GS19" i="1" s="1"/>
  <c r="GS42" i="1" s="1" a="1"/>
  <c r="GS42" i="1" s="1"/>
  <c r="DU19" i="1" a="1"/>
  <c r="DU19" i="1" s="1"/>
  <c r="BY19" i="1" a="1"/>
  <c r="BY19" i="1" s="1"/>
  <c r="O19" i="1" a="1"/>
  <c r="O19" i="1" s="1"/>
  <c r="HN19" i="1" a="1"/>
  <c r="HN19" i="1" s="1"/>
  <c r="HN42" i="1" s="1" a="1"/>
  <c r="HN42" i="1" s="1"/>
  <c r="TE19" i="1" a="1"/>
  <c r="TE19" i="1" s="1"/>
  <c r="PL19" i="1" a="1"/>
  <c r="PL19" i="1" s="1"/>
  <c r="PL42" i="1" s="1" a="1"/>
  <c r="PL42" i="1" s="1"/>
  <c r="HL19" i="1" a="1"/>
  <c r="HL19" i="1" s="1"/>
  <c r="AEJ19" i="1" a="1"/>
  <c r="AEJ19" i="1" s="1"/>
  <c r="AEJ42" i="1" s="1" a="1"/>
  <c r="AEJ42" i="1" s="1"/>
  <c r="SE19" i="1" a="1"/>
  <c r="SE19" i="1" s="1"/>
  <c r="SD19" i="1" a="1"/>
  <c r="SD19" i="1" s="1"/>
  <c r="ML19" i="1" a="1"/>
  <c r="ML19" i="1" s="1"/>
  <c r="OI19" i="1" a="1"/>
  <c r="OI19" i="1" s="1"/>
  <c r="ACA19" i="1" a="1"/>
  <c r="ACA19" i="1" s="1"/>
  <c r="XD19" i="1" a="1"/>
  <c r="XD19" i="1" s="1"/>
  <c r="WE19" i="1" a="1"/>
  <c r="WE19" i="1" s="1"/>
  <c r="VI19" i="1" a="1"/>
  <c r="VI19" i="1" s="1"/>
  <c r="TM19" i="1" a="1"/>
  <c r="TM19" i="1" s="1"/>
  <c r="TM42" i="1" s="1" a="1"/>
  <c r="TM42" i="1" s="1"/>
  <c r="SN19" i="1" a="1"/>
  <c r="SN19" i="1" s="1"/>
  <c r="RP19" i="1" a="1"/>
  <c r="RP19" i="1" s="1"/>
  <c r="RP42" i="1" s="1" a="1"/>
  <c r="RP42" i="1" s="1"/>
  <c r="QQ19" i="1" a="1"/>
  <c r="QQ19" i="1" s="1"/>
  <c r="PS19" i="1" a="1"/>
  <c r="PS19" i="1" s="1"/>
  <c r="NV19" i="1" a="1"/>
  <c r="NV19" i="1" s="1"/>
  <c r="MX19" i="1" a="1"/>
  <c r="MX19" i="1" s="1"/>
  <c r="LW19" i="1" a="1"/>
  <c r="LW19" i="1" s="1"/>
  <c r="KY19" i="1" a="1"/>
  <c r="KY19" i="1" s="1"/>
  <c r="IY19" i="1" a="1"/>
  <c r="IY19" i="1" s="1"/>
  <c r="HU19" i="1" a="1"/>
  <c r="HU19" i="1" s="1"/>
  <c r="DT19" i="1" a="1"/>
  <c r="DT19" i="1" s="1"/>
  <c r="BX19" i="1" a="1"/>
  <c r="BX19" i="1" s="1"/>
  <c r="SJ19" i="1" a="1"/>
  <c r="SJ19" i="1" s="1"/>
  <c r="OP19" i="1" a="1"/>
  <c r="OP19" i="1" s="1"/>
  <c r="KR19" i="1" a="1"/>
  <c r="KR19" i="1" s="1"/>
  <c r="KR42" i="1" s="1" a="1"/>
  <c r="KR42" i="1" s="1"/>
  <c r="BQ19" i="1" a="1"/>
  <c r="BQ19" i="1" s="1"/>
  <c r="WW19" i="1" a="1"/>
  <c r="WW19" i="1" s="1"/>
  <c r="IP19" i="1" a="1"/>
  <c r="IP19" i="1" s="1"/>
  <c r="VY19" i="1" a="1"/>
  <c r="VY19" i="1" s="1"/>
  <c r="VY42" i="1" s="1" a="1"/>
  <c r="VY42" i="1" s="1"/>
  <c r="QJ19" i="1" a="1"/>
  <c r="QJ19" i="1" s="1"/>
  <c r="OM19" i="1" a="1"/>
  <c r="OM19" i="1" s="1"/>
  <c r="OM42" i="1" s="1" a="1"/>
  <c r="OM42" i="1" s="1"/>
  <c r="LQ19" i="1" a="1"/>
  <c r="LQ19" i="1" s="1"/>
  <c r="DF19" i="1" a="1"/>
  <c r="DF19" i="1" s="1"/>
  <c r="DF42" i="1" s="1" a="1"/>
  <c r="DF42" i="1" s="1"/>
  <c r="D19" i="1" a="1"/>
  <c r="D19" i="1" s="1"/>
  <c r="UZ19" i="1" a="1"/>
  <c r="UZ19" i="1" s="1"/>
  <c r="SF19" i="1" a="1"/>
  <c r="SF19" i="1" s="1"/>
  <c r="QI19" i="1" a="1"/>
  <c r="QI19" i="1" s="1"/>
  <c r="OL19" i="1" a="1"/>
  <c r="OL19" i="1" s="1"/>
  <c r="KO19" i="1" a="1"/>
  <c r="KO19" i="1" s="1"/>
  <c r="FA19" i="1" a="1"/>
  <c r="FA19" i="1" s="1"/>
  <c r="ADU19" i="1" a="1"/>
  <c r="ADU19" i="1" s="1"/>
  <c r="ADU42" i="1" s="1" a="1"/>
  <c r="ADU42" i="1" s="1"/>
  <c r="ACV19" i="1" a="1"/>
  <c r="ACV19" i="1" s="1"/>
  <c r="ACV42" i="1" s="1" a="1"/>
  <c r="ACV42" i="1" s="1"/>
  <c r="ABZ19" i="1" a="1"/>
  <c r="ABZ19" i="1" s="1"/>
  <c r="AAZ19" i="1" a="1"/>
  <c r="AAZ19" i="1" s="1"/>
  <c r="AAZ42" i="1" s="1" a="1"/>
  <c r="AAZ42" i="1" s="1"/>
  <c r="XC19" i="1" a="1"/>
  <c r="XC19" i="1" s="1"/>
  <c r="VH19" i="1" a="1"/>
  <c r="VH19" i="1" s="1"/>
  <c r="UJ19" i="1" a="1"/>
  <c r="UJ19" i="1" s="1"/>
  <c r="TL19" i="1" a="1"/>
  <c r="TL19" i="1" s="1"/>
  <c r="SM19" i="1" a="1"/>
  <c r="SM19" i="1" s="1"/>
  <c r="RO19" i="1" a="1"/>
  <c r="RO19" i="1" s="1"/>
  <c r="PR19" i="1" a="1"/>
  <c r="PR19" i="1" s="1"/>
  <c r="OT19" i="1" a="1"/>
  <c r="OT19" i="1" s="1"/>
  <c r="NU19" i="1" a="1"/>
  <c r="NU19" i="1" s="1"/>
  <c r="LV19" i="1" a="1"/>
  <c r="LV19" i="1" s="1"/>
  <c r="KX19" i="1" a="1"/>
  <c r="KX19" i="1" s="1"/>
  <c r="JX19" i="1" a="1"/>
  <c r="JX19" i="1" s="1"/>
  <c r="IX19" i="1" a="1"/>
  <c r="IX19" i="1" s="1"/>
  <c r="IX42" i="1" s="1" a="1"/>
  <c r="IX42" i="1" s="1"/>
  <c r="HT19" i="1" a="1"/>
  <c r="HT19" i="1" s="1"/>
  <c r="GQ19" i="1" a="1"/>
  <c r="GQ19" i="1" s="1"/>
  <c r="DS19" i="1" a="1"/>
  <c r="DS19" i="1" s="1"/>
  <c r="BW19" i="1" a="1"/>
  <c r="BW19" i="1" s="1"/>
  <c r="BW42" i="1" s="1" a="1"/>
  <c r="BW42" i="1" s="1"/>
  <c r="N19" i="1" a="1"/>
  <c r="N19" i="1" s="1"/>
  <c r="VB19" i="1" a="1"/>
  <c r="VB19" i="1" s="1"/>
  <c r="VB42" i="1" s="1" a="1"/>
  <c r="VB42" i="1" s="1"/>
  <c r="J19" i="1" a="1"/>
  <c r="J19" i="1" s="1"/>
  <c r="MP19" i="1" a="1"/>
  <c r="MP19" i="1" s="1"/>
  <c r="MP42" i="1" s="1" a="1"/>
  <c r="MP42" i="1" s="1"/>
  <c r="AAU19" i="1" a="1"/>
  <c r="AAU19" i="1" s="1"/>
  <c r="IO19" i="1" a="1"/>
  <c r="IO19" i="1" s="1"/>
  <c r="LO19" i="1" a="1"/>
  <c r="LO19" i="1" s="1"/>
  <c r="TB19" i="1" a="1"/>
  <c r="TB19" i="1" s="1"/>
  <c r="HF19" i="1" a="1"/>
  <c r="HF19" i="1" s="1"/>
  <c r="EJ19" i="1" a="1"/>
  <c r="EJ19" i="1" s="1"/>
  <c r="ADT19" i="1" a="1"/>
  <c r="ADT19" i="1" s="1"/>
  <c r="ADT42" i="1" s="1" a="1"/>
  <c r="ADT42" i="1" s="1"/>
  <c r="XB19" i="1" a="1"/>
  <c r="XB19" i="1" s="1"/>
  <c r="WD19" i="1" a="1"/>
  <c r="WD19" i="1" s="1"/>
  <c r="VG19" i="1" a="1"/>
  <c r="VG19" i="1" s="1"/>
  <c r="UI19" i="1" a="1"/>
  <c r="UI19" i="1" s="1"/>
  <c r="TK19" i="1" a="1"/>
  <c r="TK19" i="1" s="1"/>
  <c r="RN19" i="1" a="1"/>
  <c r="RN19" i="1" s="1"/>
  <c r="QP19" i="1" a="1"/>
  <c r="QP19" i="1" s="1"/>
  <c r="PQ19" i="1" a="1"/>
  <c r="PQ19" i="1" s="1"/>
  <c r="NT19" i="1" a="1"/>
  <c r="NT19" i="1" s="1"/>
  <c r="MW19" i="1" a="1"/>
  <c r="MW19" i="1" s="1"/>
  <c r="KW19" i="1" a="1"/>
  <c r="KW19" i="1" s="1"/>
  <c r="JW19" i="1" a="1"/>
  <c r="JW19" i="1" s="1"/>
  <c r="IW19" i="1" a="1"/>
  <c r="IW19" i="1" s="1"/>
  <c r="HS19" i="1" a="1"/>
  <c r="HS19" i="1" s="1"/>
  <c r="HS42" i="1" s="1" a="1"/>
  <c r="HS42" i="1" s="1"/>
  <c r="BV19" i="1" a="1"/>
  <c r="BV19" i="1" s="1"/>
  <c r="WX19" i="1" a="1"/>
  <c r="WX19" i="1" s="1"/>
  <c r="FY19" i="1" a="1"/>
  <c r="FY19" i="1" s="1"/>
  <c r="FY42" i="1" s="1" a="1"/>
  <c r="FY42" i="1" s="1"/>
  <c r="ON19" i="1" a="1"/>
  <c r="ON19" i="1" s="1"/>
  <c r="MO19" i="1" a="1"/>
  <c r="MO19" i="1" s="1"/>
  <c r="TD19" i="1" a="1"/>
  <c r="TD19" i="1" s="1"/>
  <c r="LP19" i="1" a="1"/>
  <c r="LP19" i="1" s="1"/>
  <c r="LP42" i="1" s="1" a="1"/>
  <c r="LP42" i="1" s="1"/>
  <c r="ZU19" i="1" a="1"/>
  <c r="ZU19" i="1" s="1"/>
  <c r="TC19" i="1" a="1"/>
  <c r="TC19" i="1" s="1"/>
  <c r="TC42" i="1" s="1" a="1"/>
  <c r="TC42" i="1" s="1"/>
  <c r="U19" i="1" a="1"/>
  <c r="U19" i="1" s="1"/>
  <c r="ADS19" i="1" a="1"/>
  <c r="ADS19" i="1" s="1"/>
  <c r="ADS42" i="1" s="1" a="1"/>
  <c r="ADS42" i="1" s="1"/>
  <c r="ACU19" i="1" a="1"/>
  <c r="ACU19" i="1" s="1"/>
  <c r="ACU42" i="1" s="1" a="1"/>
  <c r="ACU42" i="1" s="1"/>
  <c r="ABY19" i="1" a="1"/>
  <c r="ABY19" i="1" s="1"/>
  <c r="AAY19" i="1" a="1"/>
  <c r="AAY19" i="1" s="1"/>
  <c r="AAY42" i="1" s="1" a="1"/>
  <c r="AAY42" i="1" s="1"/>
  <c r="XA19" i="1" a="1"/>
  <c r="XA19" i="1" s="1"/>
  <c r="VF19" i="1" a="1"/>
  <c r="VF19" i="1" s="1"/>
  <c r="TJ19" i="1" a="1"/>
  <c r="TJ19" i="1" s="1"/>
  <c r="SL19" i="1" a="1"/>
  <c r="SL19" i="1" s="1"/>
  <c r="RM19" i="1" a="1"/>
  <c r="RM19" i="1" s="1"/>
  <c r="PP19" i="1" a="1"/>
  <c r="PP19" i="1" s="1"/>
  <c r="OS19" i="1" a="1"/>
  <c r="OS19" i="1" s="1"/>
  <c r="NS19" i="1" a="1"/>
  <c r="NS19" i="1" s="1"/>
  <c r="MV19" i="1" a="1"/>
  <c r="MV19" i="1" s="1"/>
  <c r="LU19" i="1" a="1"/>
  <c r="LU19" i="1" s="1"/>
  <c r="KV19" i="1" a="1"/>
  <c r="KV19" i="1" s="1"/>
  <c r="IV19" i="1" a="1"/>
  <c r="IV19" i="1" s="1"/>
  <c r="HR19" i="1" a="1"/>
  <c r="HR19" i="1" s="1"/>
  <c r="GP19" i="1" a="1"/>
  <c r="GP19" i="1" s="1"/>
  <c r="DR19" i="1" a="1"/>
  <c r="DR19" i="1" s="1"/>
  <c r="BU19" i="1" a="1"/>
  <c r="BU19" i="1" s="1"/>
  <c r="WA19" i="1" a="1"/>
  <c r="WA19" i="1" s="1"/>
  <c r="JT19" i="1" a="1"/>
  <c r="JT19" i="1" s="1"/>
  <c r="SH19" i="1" a="1"/>
  <c r="SH19" i="1" s="1"/>
  <c r="DG19" i="1" a="1"/>
  <c r="DG19" i="1" s="1"/>
  <c r="XV19" i="1" a="1"/>
  <c r="XV19" i="1" s="1"/>
  <c r="XV42" i="1" s="1" a="1"/>
  <c r="XV42" i="1" s="1"/>
  <c r="UD19" i="1" a="1"/>
  <c r="UD19" i="1" s="1"/>
  <c r="UC19" i="1" a="1"/>
  <c r="UC19" i="1" s="1"/>
  <c r="UC42" i="1" s="1" a="1"/>
  <c r="UC42" i="1" s="1"/>
  <c r="MN19" i="1" a="1"/>
  <c r="MN19" i="1" s="1"/>
  <c r="UY19" i="1" a="1"/>
  <c r="UY19" i="1" s="1"/>
  <c r="UY42" i="1" s="1" a="1"/>
  <c r="UY42" i="1" s="1"/>
  <c r="PJ19" i="1" a="1"/>
  <c r="PJ19" i="1" s="1"/>
  <c r="OJ19" i="1" a="1"/>
  <c r="OJ19" i="1" s="1"/>
  <c r="OJ42" i="1" s="1" a="1"/>
  <c r="OJ42" i="1" s="1"/>
  <c r="NL19" i="1" a="1"/>
  <c r="NL19" i="1" s="1"/>
  <c r="EQ19" i="1" a="1"/>
  <c r="EQ19" i="1" s="1"/>
  <c r="EQ42" i="1" s="1" a="1"/>
  <c r="EQ42" i="1" s="1"/>
  <c r="EM19" i="1" a="1"/>
  <c r="EM19" i="1" s="1"/>
  <c r="EI19" i="1" a="1"/>
  <c r="EI19" i="1" s="1"/>
  <c r="ADR19" i="1" a="1"/>
  <c r="ADR19" i="1" s="1"/>
  <c r="ACT19" i="1" a="1"/>
  <c r="ACT19" i="1" s="1"/>
  <c r="ABX19" i="1" a="1"/>
  <c r="ABX19" i="1" s="1"/>
  <c r="YA19" i="1" a="1"/>
  <c r="YA19" i="1" s="1"/>
  <c r="WZ19" i="1" a="1"/>
  <c r="WZ19" i="1" s="1"/>
  <c r="WC19" i="1" a="1"/>
  <c r="WC19" i="1" s="1"/>
  <c r="VE19" i="1" a="1"/>
  <c r="VE19" i="1" s="1"/>
  <c r="UH19" i="1" a="1"/>
  <c r="UH19" i="1" s="1"/>
  <c r="TI19" i="1" a="1"/>
  <c r="TI19" i="1" s="1"/>
  <c r="RL19" i="1" a="1"/>
  <c r="RL19" i="1" s="1"/>
  <c r="QO19" i="1" a="1"/>
  <c r="QO19" i="1" s="1"/>
  <c r="PO19" i="1" a="1"/>
  <c r="PO19" i="1" s="1"/>
  <c r="NR19" i="1" a="1"/>
  <c r="NR19" i="1" s="1"/>
  <c r="MU19" i="1" a="1"/>
  <c r="MU19" i="1" s="1"/>
  <c r="KU19" i="1" a="1"/>
  <c r="KU19" i="1" s="1"/>
  <c r="JV19" i="1" a="1"/>
  <c r="JV19" i="1" s="1"/>
  <c r="IU19" i="1" a="1"/>
  <c r="IU19" i="1" s="1"/>
  <c r="HQ19" i="1" a="1"/>
  <c r="HQ19" i="1" s="1"/>
  <c r="GO19" i="1" a="1"/>
  <c r="GO19" i="1" s="1"/>
  <c r="GO42" i="1" s="1" a="1"/>
  <c r="GO42" i="1" s="1"/>
  <c r="DM19" i="1" a="1"/>
  <c r="DM19" i="1" s="1"/>
  <c r="BT19" i="1" a="1"/>
  <c r="BT19" i="1" s="1"/>
  <c r="I19" i="1" a="1"/>
  <c r="I19" i="1" s="1"/>
  <c r="QH19" i="1" a="1"/>
  <c r="QH19" i="1" s="1"/>
  <c r="QH42" i="1" s="1" a="1"/>
  <c r="QH42" i="1" s="1"/>
  <c r="IM19" i="1" a="1"/>
  <c r="IM19" i="1" s="1"/>
  <c r="AO19" i="1" a="1"/>
  <c r="AO19" i="1" s="1"/>
  <c r="AO42" i="1" s="1" a="1"/>
  <c r="AO42" i="1" s="1"/>
  <c r="AAS19" i="1" a="1"/>
  <c r="AAS19" i="1" s="1"/>
  <c r="AAS42" i="1" s="1" a="1"/>
  <c r="AAS42" i="1" s="1"/>
  <c r="EX19" i="1" a="1"/>
  <c r="EX19" i="1" s="1"/>
  <c r="HE19" i="1" a="1"/>
  <c r="HE19" i="1" s="1"/>
  <c r="HE42" i="1" s="1" a="1"/>
  <c r="HE42" i="1" s="1"/>
  <c r="ADQ19" i="1" a="1"/>
  <c r="ADQ19" i="1" s="1"/>
  <c r="ABW19" i="1" a="1"/>
  <c r="ABW19" i="1" s="1"/>
  <c r="ABW42" i="1" s="1" a="1"/>
  <c r="ABW42" i="1" s="1"/>
  <c r="AAX19" i="1" a="1"/>
  <c r="AAX19" i="1" s="1"/>
  <c r="XZ19" i="1" a="1"/>
  <c r="XZ19" i="1" s="1"/>
  <c r="WY19" i="1" a="1"/>
  <c r="WY19" i="1" s="1"/>
  <c r="VD19" i="1" a="1"/>
  <c r="VD19" i="1" s="1"/>
  <c r="TH19" i="1" a="1"/>
  <c r="TH19" i="1" s="1"/>
  <c r="SK19" i="1" a="1"/>
  <c r="SK19" i="1" s="1"/>
  <c r="RK19" i="1" a="1"/>
  <c r="RK19" i="1" s="1"/>
  <c r="PN19" i="1" a="1"/>
  <c r="PN19" i="1" s="1"/>
  <c r="OR19" i="1" a="1"/>
  <c r="OR19" i="1" s="1"/>
  <c r="MT19" i="1" a="1"/>
  <c r="MT19" i="1" s="1"/>
  <c r="LT19" i="1" a="1"/>
  <c r="LT19" i="1" s="1"/>
  <c r="KT19" i="1" a="1"/>
  <c r="KT19" i="1" s="1"/>
  <c r="IT19" i="1" a="1"/>
  <c r="IT19" i="1" s="1"/>
  <c r="HP19" i="1" a="1"/>
  <c r="HP19" i="1" s="1"/>
  <c r="GA19" i="1" a="1"/>
  <c r="GA19" i="1" s="1"/>
  <c r="BS19" i="1" a="1"/>
  <c r="BS19" i="1" s="1"/>
  <c r="L19" i="1" a="1"/>
  <c r="L19" i="1" s="1"/>
  <c r="DI19" i="1" a="1"/>
  <c r="DI19" i="1" s="1"/>
  <c r="ACQ19" i="1" a="1"/>
  <c r="ACQ19" i="1" s="1"/>
  <c r="ACQ42" i="1" s="1" a="1"/>
  <c r="ACQ42" i="1" s="1"/>
  <c r="QG19" i="1" a="1"/>
  <c r="QG19" i="1" s="1"/>
  <c r="QG42" i="1" s="1" a="1"/>
  <c r="QG42" i="1" s="1"/>
  <c r="IJ19" i="1" a="1"/>
  <c r="IJ19" i="1" s="1"/>
  <c r="IJ42" i="1" s="1" a="1"/>
  <c r="IJ42" i="1" s="1"/>
  <c r="AM19" i="1" a="1"/>
  <c r="AM19" i="1" s="1"/>
  <c r="AM42" i="1" s="1" a="1"/>
  <c r="AM42" i="1" s="1"/>
  <c r="MK19" i="1" a="1"/>
  <c r="MK19" i="1" s="1"/>
  <c r="II19" i="1" a="1"/>
  <c r="II19" i="1" s="1"/>
  <c r="II42" i="1" s="1" a="1"/>
  <c r="II42" i="1" s="1"/>
  <c r="KL19" i="1" a="1"/>
  <c r="KL19" i="1" s="1"/>
  <c r="AK19" i="1" a="1"/>
  <c r="AK19" i="1" s="1"/>
  <c r="IG19" i="1" a="1"/>
  <c r="IG19" i="1" s="1"/>
  <c r="IF19" i="1" a="1"/>
  <c r="IF19" i="1" s="1"/>
  <c r="IF42" i="1" s="1" a="1"/>
  <c r="IF42" i="1" s="1"/>
  <c r="EK19" i="1" a="1"/>
  <c r="EK19" i="1" s="1"/>
  <c r="EK42" i="1" s="1" a="1"/>
  <c r="EK42" i="1" s="1"/>
  <c r="IB19" i="1" a="1"/>
  <c r="IB19" i="1" s="1"/>
  <c r="IB42" i="1" s="1" a="1"/>
  <c r="IB42" i="1" s="1"/>
  <c r="AEN19" i="1" a="1"/>
  <c r="AEN19" i="1" s="1"/>
  <c r="ADP19" i="1" a="1"/>
  <c r="ADP19" i="1" s="1"/>
  <c r="ADP42" i="1" s="1" a="1"/>
  <c r="ADP42" i="1" s="1"/>
  <c r="ACS19" i="1" a="1"/>
  <c r="ACS19" i="1" s="1"/>
  <c r="ABV19" i="1" a="1"/>
  <c r="ABV19" i="1" s="1"/>
  <c r="AAW19" i="1" a="1"/>
  <c r="AAW19" i="1" s="1"/>
  <c r="WB19" i="1" a="1"/>
  <c r="WB19" i="1" s="1"/>
  <c r="VC19" i="1" a="1"/>
  <c r="VC19" i="1" s="1"/>
  <c r="UG19" i="1" a="1"/>
  <c r="UG19" i="1" s="1"/>
  <c r="TG19" i="1" a="1"/>
  <c r="TG19" i="1" s="1"/>
  <c r="RJ19" i="1" a="1"/>
  <c r="RJ19" i="1" s="1"/>
  <c r="QN19" i="1" a="1"/>
  <c r="QN19" i="1" s="1"/>
  <c r="OQ19" i="1" a="1"/>
  <c r="OQ19" i="1" s="1"/>
  <c r="NQ19" i="1" a="1"/>
  <c r="NQ19" i="1" s="1"/>
  <c r="MS19" i="1" a="1"/>
  <c r="MS19" i="1" s="1"/>
  <c r="LS19" i="1" a="1"/>
  <c r="LS19" i="1" s="1"/>
  <c r="KS19" i="1" a="1"/>
  <c r="KS19" i="1" s="1"/>
  <c r="JU19" i="1" a="1"/>
  <c r="JU19" i="1" s="1"/>
  <c r="IS19" i="1" a="1"/>
  <c r="IS19" i="1" s="1"/>
  <c r="HO19" i="1" a="1"/>
  <c r="HO19" i="1" s="1"/>
  <c r="FZ19" i="1" a="1"/>
  <c r="FZ19" i="1" s="1"/>
  <c r="FZ42" i="1" s="1" a="1"/>
  <c r="FZ42" i="1" s="1"/>
  <c r="DJ19" i="1" a="1"/>
  <c r="DJ19" i="1" s="1"/>
  <c r="DJ42" i="1" s="1" a="1"/>
  <c r="DJ42" i="1" s="1"/>
  <c r="BR19" i="1" a="1"/>
  <c r="BR19" i="1" s="1"/>
  <c r="K19" i="1" a="1"/>
  <c r="K19" i="1" s="1"/>
  <c r="BO19" i="1" a="1"/>
  <c r="BO19" i="1" s="1"/>
  <c r="WU19" i="1" a="1"/>
  <c r="WU19" i="1" s="1"/>
  <c r="NM19" i="1" a="1"/>
  <c r="NM19" i="1" s="1"/>
  <c r="NM42" i="1" s="1" a="1"/>
  <c r="NM42" i="1" s="1"/>
  <c r="LM19" i="1" a="1"/>
  <c r="LM19" i="1" s="1"/>
  <c r="LM42" i="1" s="1" a="1"/>
  <c r="LM42" i="1" s="1"/>
  <c r="ER19" i="1" a="1"/>
  <c r="ER19" i="1" s="1"/>
  <c r="ER42" i="1" s="1" a="1"/>
  <c r="ER42" i="1" s="1"/>
  <c r="LK19" i="1" a="1"/>
  <c r="LK19" i="1" s="1"/>
  <c r="HH19" i="1" a="1"/>
  <c r="HH19" i="1" s="1"/>
  <c r="HH42" i="1" s="1" a="1"/>
  <c r="HH42" i="1" s="1"/>
  <c r="LJ19" i="1" a="1"/>
  <c r="LJ19" i="1" s="1"/>
  <c r="AI19" i="1" a="1"/>
  <c r="AI19" i="1" s="1"/>
  <c r="AI42" i="1" s="1" a="1"/>
  <c r="AI42" i="1" s="1"/>
  <c r="Z19" i="1" a="1"/>
  <c r="Z19" i="1" s="1"/>
  <c r="Z42" i="1" s="1" a="1"/>
  <c r="Z42" i="1" s="1"/>
  <c r="ADO19" i="1" a="1"/>
  <c r="ADO19" i="1" s="1"/>
  <c r="ADO42" i="1" s="1" a="1"/>
  <c r="ADO42" i="1" s="1"/>
  <c r="ABU19" i="1" a="1"/>
  <c r="ABU19" i="1" s="1"/>
  <c r="XY19" i="1" a="1"/>
  <c r="XY19" i="1" s="1"/>
  <c r="AEM19" i="1" a="1"/>
  <c r="AEM19" i="1" s="1"/>
  <c r="ADN19" i="1" a="1"/>
  <c r="ADN19" i="1" s="1"/>
  <c r="ACR19" i="1" a="1"/>
  <c r="ACR19" i="1" s="1"/>
  <c r="ABT19" i="1" a="1"/>
  <c r="ABT19" i="1" s="1"/>
  <c r="AAV19" i="1" a="1"/>
  <c r="AAV19" i="1" s="1"/>
  <c r="ZY19" i="1" a="1"/>
  <c r="ZY19" i="1" s="1"/>
  <c r="XX19" i="1" a="1"/>
  <c r="XX19" i="1" s="1"/>
  <c r="UF19" i="1" a="1"/>
  <c r="UF19" i="1" s="1"/>
  <c r="SI19" i="1" a="1"/>
  <c r="SI19" i="1" s="1"/>
  <c r="SI42" i="1" s="1" a="1"/>
  <c r="SI42" i="1" s="1"/>
  <c r="RI19" i="1" a="1"/>
  <c r="RI19" i="1" s="1"/>
  <c r="RI42" i="1" s="1" a="1"/>
  <c r="RI42" i="1" s="1"/>
  <c r="QL19" i="1" a="1"/>
  <c r="QL19" i="1" s="1"/>
  <c r="QL42" i="1" s="1" a="1"/>
  <c r="QL42" i="1" s="1"/>
  <c r="OO19" i="1" a="1"/>
  <c r="OO19" i="1" s="1"/>
  <c r="NP19" i="1" a="1"/>
  <c r="NP19" i="1" s="1"/>
  <c r="NP42" i="1" s="1" a="1"/>
  <c r="NP42" i="1" s="1"/>
  <c r="MQ19" i="1" a="1"/>
  <c r="MQ19" i="1" s="1"/>
  <c r="LR19" i="1" a="1"/>
  <c r="LR19" i="1" s="1"/>
  <c r="KQ19" i="1" a="1"/>
  <c r="KQ19" i="1" s="1"/>
  <c r="JS19" i="1" a="1"/>
  <c r="JS19" i="1" s="1"/>
  <c r="IQ19" i="1" a="1"/>
  <c r="IQ19" i="1" s="1"/>
  <c r="HM19" i="1" a="1"/>
  <c r="HM19" i="1" s="1"/>
  <c r="FX19" i="1" a="1"/>
  <c r="FX19" i="1" s="1"/>
  <c r="DH19" i="1" a="1"/>
  <c r="DH19" i="1" s="1"/>
  <c r="BP19" i="1" a="1"/>
  <c r="BP19" i="1" s="1"/>
  <c r="BP42" i="1" s="1" a="1"/>
  <c r="BP42" i="1" s="1"/>
  <c r="XW19" i="1" a="1"/>
  <c r="XW19" i="1" s="1"/>
  <c r="UE19" i="1" a="1"/>
  <c r="UE19" i="1" s="1"/>
  <c r="UE42" i="1" s="1" a="1"/>
  <c r="UE42" i="1" s="1"/>
  <c r="ABR19" i="1" a="1"/>
  <c r="ABR19" i="1" s="1"/>
  <c r="IN19" i="1" a="1"/>
  <c r="IN19" i="1" s="1"/>
  <c r="IN42" i="1" s="1" a="1"/>
  <c r="IN42" i="1" s="1"/>
  <c r="UB19" i="1" a="1"/>
  <c r="UB19" i="1" s="1"/>
  <c r="XS19" i="1" a="1"/>
  <c r="XS19" i="1" s="1"/>
  <c r="XS42" i="1" s="1" a="1"/>
  <c r="XS42" i="1" s="1"/>
  <c r="IL19" i="1" a="1"/>
  <c r="IL19" i="1" s="1"/>
  <c r="HI19" i="1" a="1"/>
  <c r="HI19" i="1" s="1"/>
  <c r="HI42" i="1" s="1" a="1"/>
  <c r="HI42" i="1" s="1"/>
  <c r="AL19" i="1" a="1"/>
  <c r="AL19" i="1" s="1"/>
  <c r="AEL19" i="1" a="1"/>
  <c r="AEL19" i="1" s="1"/>
  <c r="ADM19" i="1" a="1"/>
  <c r="ADM19" i="1" s="1"/>
  <c r="ABS19" i="1" a="1"/>
  <c r="ABS19" i="1" s="1"/>
  <c r="ZX19" i="1" a="1"/>
  <c r="ZX19" i="1" s="1"/>
  <c r="NO19" i="1" a="1"/>
  <c r="NO19" i="1" s="1"/>
  <c r="AEK19" i="1" a="1"/>
  <c r="AEK19" i="1" s="1"/>
  <c r="ADL19" i="1" a="1"/>
  <c r="ADL19" i="1" s="1"/>
  <c r="ACP19" i="1" a="1"/>
  <c r="ACP19" i="1" s="1"/>
  <c r="ABQ19" i="1" a="1"/>
  <c r="ABQ19" i="1" s="1"/>
  <c r="ZV19" i="1" a="1"/>
  <c r="ZV19" i="1" s="1"/>
  <c r="XU19" i="1" a="1"/>
  <c r="XU19" i="1" s="1"/>
  <c r="XU42" i="1" s="1" a="1"/>
  <c r="XU42" i="1" s="1"/>
  <c r="DE19" i="1" a="1"/>
  <c r="DE19" i="1" s="1"/>
  <c r="DE42" i="1" s="1" a="1"/>
  <c r="DE42" i="1" s="1"/>
  <c r="XT19" i="1" a="1"/>
  <c r="XT19" i="1" s="1"/>
  <c r="AEI19" i="1" a="1"/>
  <c r="AEI19" i="1" s="1"/>
  <c r="AEI42" i="1" s="1" a="1"/>
  <c r="AEI42" i="1" s="1"/>
  <c r="ZT19" i="1" a="1"/>
  <c r="ZT19" i="1" s="1"/>
  <c r="RF19" i="1" a="1"/>
  <c r="RF19" i="1" s="1"/>
  <c r="RF42" i="1" s="1" a="1"/>
  <c r="RF42" i="1" s="1"/>
  <c r="AEH19" i="1" a="1"/>
  <c r="AEH19" i="1" s="1"/>
  <c r="ADJ19" i="1" a="1"/>
  <c r="ADJ19" i="1" s="1"/>
  <c r="ACN19" i="1" a="1"/>
  <c r="ACN19" i="1" s="1"/>
  <c r="XR19" i="1" a="1"/>
  <c r="XR19" i="1" s="1"/>
  <c r="XR42" i="1" s="1" a="1"/>
  <c r="XR42" i="1" s="1"/>
  <c r="WT19" i="1" a="1"/>
  <c r="WT19" i="1" s="1"/>
  <c r="VU19" i="1" a="1"/>
  <c r="VU19" i="1" s="1"/>
  <c r="UX19" i="1" a="1"/>
  <c r="UX19" i="1" s="1"/>
  <c r="UX42" i="1" s="1" a="1"/>
  <c r="UX42" i="1" s="1"/>
  <c r="SC19" i="1" a="1"/>
  <c r="SC19" i="1" s="1"/>
  <c r="SC42" i="1" s="1" a="1"/>
  <c r="SC42" i="1" s="1"/>
  <c r="KM19" i="1" a="1"/>
  <c r="KM19" i="1" s="1"/>
  <c r="AEG19" i="1" a="1"/>
  <c r="AEG19" i="1" s="1"/>
  <c r="AEG42" i="1" s="1" a="1"/>
  <c r="AEG42" i="1" s="1"/>
  <c r="ACM19" i="1" a="1"/>
  <c r="ACM19" i="1" s="1"/>
  <c r="ACM42" i="1" s="1" a="1"/>
  <c r="ACM42" i="1" s="1"/>
  <c r="ABO19" i="1" a="1"/>
  <c r="ABO19" i="1" s="1"/>
  <c r="AAR19" i="1" a="1"/>
  <c r="AAR19" i="1" s="1"/>
  <c r="AAR42" i="1" s="1" a="1"/>
  <c r="AAR42" i="1" s="1"/>
  <c r="ZS19" i="1" a="1"/>
  <c r="ZS19" i="1" s="1"/>
  <c r="YW19" i="1" a="1"/>
  <c r="YW19" i="1" s="1"/>
  <c r="YW20" i="1" s="1" a="1"/>
  <c r="YW20" i="1" s="1"/>
  <c r="XQ19" i="1" a="1"/>
  <c r="XQ19" i="1" s="1"/>
  <c r="VT19" i="1" a="1"/>
  <c r="VT19" i="1" s="1"/>
  <c r="TY19" i="1" a="1"/>
  <c r="TY19" i="1" s="1"/>
  <c r="SB19" i="1" a="1"/>
  <c r="SB19" i="1" s="1"/>
  <c r="RE19" i="1" a="1"/>
  <c r="RE19" i="1" s="1"/>
  <c r="QE19" i="1" a="1"/>
  <c r="QE19" i="1" s="1"/>
  <c r="OH19" i="1" a="1"/>
  <c r="OH19" i="1" s="1"/>
  <c r="LL19" i="1" a="1"/>
  <c r="LL19" i="1" s="1"/>
  <c r="AEF19" i="1" a="1"/>
  <c r="AEF19" i="1" s="1"/>
  <c r="ADI19" i="1" a="1"/>
  <c r="ADI19" i="1" s="1"/>
  <c r="ACL19" i="1" a="1"/>
  <c r="ACL19" i="1" s="1"/>
  <c r="ACL42" i="1" s="1" a="1"/>
  <c r="ACL42" i="1" s="1"/>
  <c r="ABN19" i="1" a="1"/>
  <c r="ABN19" i="1" s="1"/>
  <c r="ABN42" i="1" s="1" a="1"/>
  <c r="ABN42" i="1" s="1"/>
  <c r="AAQ19" i="1" a="1"/>
  <c r="AAQ19" i="1" s="1"/>
  <c r="WS19" i="1" a="1"/>
  <c r="WS19" i="1" s="1"/>
  <c r="WS42" i="1" s="1" a="1"/>
  <c r="WS42" i="1" s="1"/>
  <c r="VS19" i="1" a="1"/>
  <c r="VS19" i="1" s="1"/>
  <c r="UW19" i="1" a="1"/>
  <c r="UW19" i="1" s="1"/>
  <c r="TX19" i="1" a="1"/>
  <c r="TX19" i="1" s="1"/>
  <c r="TX42" i="1" s="1" a="1"/>
  <c r="TX42" i="1" s="1"/>
  <c r="TA19" i="1" a="1"/>
  <c r="TA19" i="1" s="1"/>
  <c r="SA19" i="1" a="1"/>
  <c r="SA19" i="1" s="1"/>
  <c r="SA42" i="1" s="1" a="1"/>
  <c r="SA42" i="1" s="1"/>
  <c r="QD19" i="1" a="1"/>
  <c r="QD19" i="1" s="1"/>
  <c r="QD42" i="1" s="1" a="1"/>
  <c r="QD42" i="1" s="1"/>
  <c r="PH19" i="1" a="1"/>
  <c r="PH19" i="1" s="1"/>
  <c r="PH42" i="1" s="1" a="1"/>
  <c r="PH42" i="1" s="1"/>
  <c r="NK19" i="1" a="1"/>
  <c r="NK19" i="1" s="1"/>
  <c r="IH19" i="1" a="1"/>
  <c r="IH19" i="1" s="1"/>
  <c r="IH42" i="1" s="1" a="1"/>
  <c r="IH42" i="1" s="1"/>
  <c r="AEE19" i="1" a="1"/>
  <c r="AEE19" i="1" s="1"/>
  <c r="AEE42" i="1" s="1" a="1"/>
  <c r="AEE42" i="1" s="1"/>
  <c r="ACK19" i="1" a="1"/>
  <c r="ACK19" i="1" s="1"/>
  <c r="ACK42" i="1" s="1" a="1"/>
  <c r="ACK42" i="1" s="1"/>
  <c r="AAP19" i="1" a="1"/>
  <c r="AAP19" i="1" s="1"/>
  <c r="ZR19" i="1" a="1"/>
  <c r="ZR19" i="1" s="1"/>
  <c r="ZR42" i="1" s="1" a="1"/>
  <c r="ZR42" i="1" s="1"/>
  <c r="YV19" i="1" a="1"/>
  <c r="YV19" i="1" s="1"/>
  <c r="YV42" i="1" s="1" a="1"/>
  <c r="YV42" i="1" s="1"/>
  <c r="XP19" i="1" a="1"/>
  <c r="XP19" i="1" s="1"/>
  <c r="WR19" i="1" a="1"/>
  <c r="WR19" i="1" s="1"/>
  <c r="VR19" i="1" a="1"/>
  <c r="VR19" i="1" s="1"/>
  <c r="TW19" i="1" a="1"/>
  <c r="TW19" i="1" s="1"/>
  <c r="TW42" i="1" s="1" a="1"/>
  <c r="TW42" i="1" s="1"/>
  <c r="RZ19" i="1" a="1"/>
  <c r="RZ19" i="1" s="1"/>
  <c r="RD19" i="1" a="1"/>
  <c r="RD19" i="1" s="1"/>
  <c r="PG19" i="1" a="1"/>
  <c r="PG19" i="1" s="1"/>
  <c r="OG19" i="1" a="1"/>
  <c r="OG19" i="1" s="1"/>
  <c r="NJ19" i="1" a="1"/>
  <c r="NJ19" i="1" s="1"/>
  <c r="MJ19" i="1" a="1"/>
  <c r="MJ19" i="1" s="1"/>
  <c r="AED19" i="1" a="1"/>
  <c r="AED19" i="1" s="1"/>
  <c r="ADH19" i="1" a="1"/>
  <c r="ADH19" i="1" s="1"/>
  <c r="ACJ19" i="1" a="1"/>
  <c r="ACJ19" i="1" s="1"/>
  <c r="ABM19" i="1" a="1"/>
  <c r="ABM19" i="1" s="1"/>
  <c r="ABM42" i="1" s="1" a="1"/>
  <c r="ABM42" i="1" s="1"/>
  <c r="AAO19" i="1" a="1"/>
  <c r="AAO19" i="1" s="1"/>
  <c r="ZQ19" i="1" a="1"/>
  <c r="ZQ19" i="1" s="1"/>
  <c r="YO19" i="1" a="1"/>
  <c r="YO19" i="1" s="1"/>
  <c r="YO42" i="1" s="1" a="1"/>
  <c r="YO42" i="1" s="1"/>
  <c r="UV19" i="1" a="1"/>
  <c r="UV19" i="1" s="1"/>
  <c r="UV42" i="1" s="1" a="1"/>
  <c r="UV42" i="1" s="1"/>
  <c r="TV19" i="1" a="1"/>
  <c r="TV19" i="1" s="1"/>
  <c r="SZ19" i="1" a="1"/>
  <c r="SZ19" i="1" s="1"/>
  <c r="SZ42" i="1" s="1" a="1"/>
  <c r="SZ42" i="1" s="1"/>
  <c r="RC19" i="1" a="1"/>
  <c r="RC19" i="1" s="1"/>
  <c r="RC42" i="1" s="1" a="1"/>
  <c r="RC42" i="1" s="1"/>
  <c r="QC19" i="1" a="1"/>
  <c r="QC19" i="1" s="1"/>
  <c r="QC42" i="1" s="1" a="1"/>
  <c r="QC42" i="1" s="1"/>
  <c r="PF19" i="1" a="1"/>
  <c r="PF19" i="1" s="1"/>
  <c r="PF42" i="1" s="1" a="1"/>
  <c r="PF42" i="1" s="1"/>
  <c r="NI19" i="1" a="1"/>
  <c r="NI19" i="1" s="1"/>
  <c r="MI19" i="1" a="1"/>
  <c r="MI19" i="1" s="1"/>
  <c r="MI42" i="1" s="1" a="1"/>
  <c r="MI42" i="1" s="1"/>
  <c r="LI19" i="1" a="1"/>
  <c r="LI19" i="1" s="1"/>
  <c r="AEC19" i="1" a="1"/>
  <c r="AEC19" i="1" s="1"/>
  <c r="ACI19" i="1" a="1"/>
  <c r="ACI19" i="1" s="1"/>
  <c r="ACI42" i="1" s="1" a="1"/>
  <c r="ACI42" i="1" s="1"/>
  <c r="AAN19" i="1" a="1"/>
  <c r="AAN19" i="1" s="1"/>
  <c r="YN19" i="1" a="1"/>
  <c r="YN19" i="1" s="1"/>
  <c r="YN42" i="1" s="1" a="1"/>
  <c r="YN42" i="1" s="1"/>
  <c r="XO19" i="1" a="1"/>
  <c r="XO19" i="1" s="1"/>
  <c r="XO42" i="1" s="1" a="1"/>
  <c r="XO42" i="1" s="1"/>
  <c r="WQ19" i="1" a="1"/>
  <c r="WQ19" i="1" s="1"/>
  <c r="WQ42" i="1" s="1" a="1"/>
  <c r="WQ42" i="1" s="1"/>
  <c r="VQ19" i="1" a="1"/>
  <c r="VQ19" i="1" s="1"/>
  <c r="UU19" i="1" a="1"/>
  <c r="UU19" i="1" s="1"/>
  <c r="UU42" i="1" s="1" a="1"/>
  <c r="UU42" i="1" s="1"/>
  <c r="SY19" i="1" a="1"/>
  <c r="SY19" i="1" s="1"/>
  <c r="RY19" i="1" a="1"/>
  <c r="RY19" i="1" s="1"/>
  <c r="RY42" i="1" s="1" a="1"/>
  <c r="RY42" i="1" s="1"/>
  <c r="RB19" i="1" a="1"/>
  <c r="RB19" i="1" s="1"/>
  <c r="PE19" i="1" a="1"/>
  <c r="PE19" i="1" s="1"/>
  <c r="OF19" i="1" a="1"/>
  <c r="OF19" i="1" s="1"/>
  <c r="NH19" i="1" a="1"/>
  <c r="NH19" i="1" s="1"/>
  <c r="LH19" i="1" a="1"/>
  <c r="LH19" i="1" s="1"/>
  <c r="ADG19" i="1" a="1"/>
  <c r="ADG19" i="1" s="1"/>
  <c r="ACH19" i="1" a="1"/>
  <c r="ACH19" i="1" s="1"/>
  <c r="ABL19" i="1" a="1"/>
  <c r="ABL19" i="1" s="1"/>
  <c r="ZP19" i="1" a="1"/>
  <c r="ZP19" i="1" s="1"/>
  <c r="ZP42" i="1" s="1" a="1"/>
  <c r="ZP42" i="1" s="1"/>
  <c r="YM19" i="1" a="1"/>
  <c r="YM19" i="1" s="1"/>
  <c r="YM42" i="1" s="1" a="1"/>
  <c r="YM42" i="1" s="1"/>
  <c r="XN19" i="1" a="1"/>
  <c r="XN19" i="1" s="1"/>
  <c r="XN42" i="1" s="1" a="1"/>
  <c r="XN42" i="1" s="1"/>
  <c r="WP19" i="1" a="1"/>
  <c r="WP19" i="1" s="1"/>
  <c r="WP42" i="1" s="1" a="1"/>
  <c r="WP42" i="1" s="1"/>
  <c r="TU19" i="1" a="1"/>
  <c r="TU19" i="1" s="1"/>
  <c r="SX19" i="1" a="1"/>
  <c r="SX19" i="1" s="1"/>
  <c r="RA19" i="1" a="1"/>
  <c r="RA19" i="1" s="1"/>
  <c r="RA42" i="1" s="1" a="1"/>
  <c r="RA42" i="1" s="1"/>
  <c r="QB19" i="1" a="1"/>
  <c r="QB19" i="1" s="1"/>
  <c r="QB42" i="1" s="1" a="1"/>
  <c r="QB42" i="1" s="1"/>
  <c r="PD19" i="1" a="1"/>
  <c r="PD19" i="1" s="1"/>
  <c r="PD42" i="1" s="1" a="1"/>
  <c r="PD42" i="1" s="1"/>
  <c r="OE19" i="1" a="1"/>
  <c r="OE19" i="1" s="1"/>
  <c r="OE42" i="1" s="1" a="1"/>
  <c r="OE42" i="1" s="1"/>
  <c r="NG19" i="1" a="1"/>
  <c r="NG19" i="1" s="1"/>
  <c r="NG42" i="1" s="1" a="1"/>
  <c r="NG42" i="1" s="1"/>
  <c r="MH19" i="1" a="1"/>
  <c r="MH19" i="1" s="1"/>
  <c r="MH42" i="1" s="1" a="1"/>
  <c r="MH42" i="1" s="1"/>
  <c r="LG19" i="1" a="1"/>
  <c r="LG19" i="1" s="1"/>
  <c r="LG42" i="1" s="1" a="1"/>
  <c r="LG42" i="1" s="1"/>
  <c r="KI19" i="1" a="1"/>
  <c r="KI19" i="1" s="1"/>
  <c r="KI42" i="1" s="1" a="1"/>
  <c r="KI42" i="1" s="1"/>
  <c r="AEB19" i="1" a="1"/>
  <c r="AEB19" i="1" s="1"/>
  <c r="ADF19" i="1" a="1"/>
  <c r="ADF19" i="1" s="1"/>
  <c r="ADF42" i="1" s="1" a="1"/>
  <c r="ADF42" i="1" s="1"/>
  <c r="ACG19" i="1" a="1"/>
  <c r="ACG19" i="1" s="1"/>
  <c r="YL19" i="1" a="1"/>
  <c r="YL19" i="1" s="1"/>
  <c r="YL42" i="1" s="1" a="1"/>
  <c r="YL42" i="1" s="1"/>
  <c r="WO19" i="1" a="1"/>
  <c r="WO19" i="1" s="1"/>
  <c r="VP19" i="1" a="1"/>
  <c r="VP19" i="1" s="1"/>
  <c r="VP42" i="1" s="1" a="1"/>
  <c r="VP42" i="1" s="1"/>
  <c r="UT19" i="1" a="1"/>
  <c r="UT19" i="1" s="1"/>
  <c r="SW19" i="1" a="1"/>
  <c r="SW19" i="1" s="1"/>
  <c r="RX19" i="1" a="1"/>
  <c r="RX19" i="1" s="1"/>
  <c r="QZ19" i="1" a="1"/>
  <c r="QZ19" i="1" s="1"/>
  <c r="QZ42" i="1" s="1" a="1"/>
  <c r="QZ42" i="1" s="1"/>
  <c r="QA19" i="1" a="1"/>
  <c r="QA19" i="1" s="1"/>
  <c r="PC19" i="1" a="1"/>
  <c r="PC19" i="1" s="1"/>
  <c r="NF19" i="1" a="1"/>
  <c r="NF19" i="1" s="1"/>
  <c r="LF19" i="1" a="1"/>
  <c r="LF19" i="1" s="1"/>
  <c r="KH19" i="1" a="1"/>
  <c r="KH19" i="1" s="1"/>
  <c r="ABK19" i="1" a="1"/>
  <c r="ABK19" i="1" s="1"/>
  <c r="AAK19" i="1" a="1"/>
  <c r="AAK19" i="1" s="1"/>
  <c r="YK19" i="1" a="1"/>
  <c r="YK19" i="1" s="1"/>
  <c r="XM19" i="1" a="1"/>
  <c r="XM19" i="1" s="1"/>
  <c r="WM19" i="1" a="1"/>
  <c r="WM19" i="1" s="1"/>
  <c r="WM42" i="1" s="1" a="1"/>
  <c r="WM42" i="1" s="1"/>
  <c r="VO19" i="1" a="1"/>
  <c r="VO19" i="1" s="1"/>
  <c r="US19" i="1" a="1"/>
  <c r="US19" i="1" s="1"/>
  <c r="US42" i="1" s="1" a="1"/>
  <c r="US42" i="1" s="1"/>
  <c r="TT19" i="1" a="1"/>
  <c r="TT19" i="1" s="1"/>
  <c r="SV19" i="1" a="1"/>
  <c r="SV19" i="1" s="1"/>
  <c r="SV42" i="1" s="1" a="1"/>
  <c r="SV42" i="1" s="1"/>
  <c r="RW19" i="1" a="1"/>
  <c r="RW19" i="1" s="1"/>
  <c r="RW42" i="1" s="1" a="1"/>
  <c r="RW42" i="1" s="1"/>
  <c r="QY19" i="1" a="1"/>
  <c r="QY19" i="1" s="1"/>
  <c r="QY42" i="1" s="1" a="1"/>
  <c r="QY42" i="1" s="1"/>
  <c r="PB19" i="1" a="1"/>
  <c r="PB19" i="1" s="1"/>
  <c r="OD19" i="1" a="1"/>
  <c r="OD19" i="1" s="1"/>
  <c r="NE19" i="1" a="1"/>
  <c r="NE19" i="1" s="1"/>
  <c r="NE42" i="1" s="1" a="1"/>
  <c r="NE42" i="1" s="1"/>
  <c r="MG19" i="1" a="1"/>
  <c r="MG19" i="1" s="1"/>
  <c r="MG42" i="1" s="1" a="1"/>
  <c r="MG42" i="1" s="1"/>
  <c r="KG19" i="1" a="1"/>
  <c r="KG19" i="1" s="1"/>
  <c r="KG42" i="1" s="1" a="1"/>
  <c r="KG42" i="1" s="1"/>
  <c r="T19" i="1" a="1"/>
  <c r="T19" i="1" s="1"/>
  <c r="AEA19" i="1" a="1"/>
  <c r="AEA19" i="1" s="1"/>
  <c r="ADE19" i="1" a="1"/>
  <c r="ADE19" i="1" s="1"/>
  <c r="ADE42" i="1" s="1" a="1"/>
  <c r="ADE42" i="1" s="1"/>
  <c r="ABJ19" i="1" a="1"/>
  <c r="ABJ19" i="1" s="1"/>
  <c r="YJ19" i="1" a="1"/>
  <c r="YJ19" i="1" s="1"/>
  <c r="YJ42" i="1" s="1" a="1"/>
  <c r="YJ42" i="1" s="1"/>
  <c r="WL19" i="1" a="1"/>
  <c r="WL19" i="1" s="1"/>
  <c r="WL42" i="1" s="1" a="1"/>
  <c r="WL42" i="1" s="1"/>
  <c r="UR19" i="1" a="1"/>
  <c r="UR19" i="1" s="1"/>
  <c r="UR42" i="1" s="1" a="1"/>
  <c r="UR42" i="1" s="1"/>
  <c r="TS19" i="1" a="1"/>
  <c r="TS19" i="1" s="1"/>
  <c r="SU19" i="1" a="1"/>
  <c r="SU19" i="1" s="1"/>
  <c r="SU42" i="1" s="1" a="1"/>
  <c r="SU42" i="1" s="1"/>
  <c r="QX19" i="1" a="1"/>
  <c r="QX19" i="1" s="1"/>
  <c r="QX42" i="1" s="1" a="1"/>
  <c r="QX42" i="1" s="1"/>
  <c r="PZ19" i="1" a="1"/>
  <c r="PZ19" i="1" s="1"/>
  <c r="PZ42" i="1" s="1" a="1"/>
  <c r="PZ42" i="1" s="1"/>
  <c r="PA19" i="1" a="1"/>
  <c r="PA19" i="1" s="1"/>
  <c r="ND19" i="1" a="1"/>
  <c r="ND19" i="1" s="1"/>
  <c r="MF19" i="1" a="1"/>
  <c r="MF19" i="1" s="1"/>
  <c r="LE19" i="1" a="1"/>
  <c r="LE19" i="1" s="1"/>
  <c r="KF19" i="1" a="1"/>
  <c r="KF19" i="1" s="1"/>
  <c r="KF42" i="1" s="1" a="1"/>
  <c r="KF42" i="1" s="1"/>
  <c r="HA19" i="1" a="1"/>
  <c r="HA19" i="1" s="1"/>
  <c r="HA42" i="1" s="1" a="1"/>
  <c r="HA42" i="1" s="1"/>
  <c r="EH19" i="1" a="1"/>
  <c r="EH19" i="1" s="1"/>
  <c r="ADZ19" i="1" a="1"/>
  <c r="ADZ19" i="1" s="1"/>
  <c r="ADZ42" i="1" s="1" a="1"/>
  <c r="ADZ42" i="1" s="1"/>
  <c r="ADD19" i="1" a="1"/>
  <c r="ADD19" i="1" s="1"/>
  <c r="YI19" i="1" a="1"/>
  <c r="YI19" i="1" s="1"/>
  <c r="XL19" i="1" a="1"/>
  <c r="XL19" i="1" s="1"/>
  <c r="WK19" i="1" a="1"/>
  <c r="WK19" i="1" s="1"/>
  <c r="VN19" i="1" a="1"/>
  <c r="VN19" i="1" s="1"/>
  <c r="UQ19" i="1" a="1"/>
  <c r="UQ19" i="1" s="1"/>
  <c r="UQ42" i="1" s="1" a="1"/>
  <c r="UQ42" i="1" s="1"/>
  <c r="ST19" i="1" a="1"/>
  <c r="ST19" i="1" s="1"/>
  <c r="RV19" i="1" a="1"/>
  <c r="RV19" i="1" s="1"/>
  <c r="RV42" i="1" s="1" a="1"/>
  <c r="RV42" i="1" s="1"/>
  <c r="QW19" i="1" a="1"/>
  <c r="QW19" i="1" s="1"/>
  <c r="QW42" i="1" s="1" a="1"/>
  <c r="QW42" i="1" s="1"/>
  <c r="OZ19" i="1" a="1"/>
  <c r="OZ19" i="1" s="1"/>
  <c r="OZ42" i="1" s="1" a="1"/>
  <c r="OZ42" i="1" s="1"/>
  <c r="OC19" i="1" a="1"/>
  <c r="OC19" i="1" s="1"/>
  <c r="OC42" i="1" s="1" a="1"/>
  <c r="OC42" i="1" s="1"/>
  <c r="NC19" i="1" a="1"/>
  <c r="NC19" i="1" s="1"/>
  <c r="NC42" i="1" s="1" a="1"/>
  <c r="NC42" i="1" s="1"/>
  <c r="ME19" i="1" a="1"/>
  <c r="ME19" i="1" s="1"/>
  <c r="ME42" i="1" s="1" a="1"/>
  <c r="ME42" i="1" s="1"/>
  <c r="KE19" i="1" a="1"/>
  <c r="KE19" i="1" s="1"/>
  <c r="KE42" i="1" s="1" a="1"/>
  <c r="KE42" i="1" s="1"/>
  <c r="IA19" i="1" a="1"/>
  <c r="IA19" i="1" s="1"/>
  <c r="GZ19" i="1" a="1"/>
  <c r="GZ19" i="1" s="1"/>
  <c r="GZ42" i="1" s="1" a="1"/>
  <c r="GZ42" i="1" s="1"/>
  <c r="EG19" i="1" a="1"/>
  <c r="EG19" i="1" s="1"/>
  <c r="EG42" i="1" s="1" a="1"/>
  <c r="EG42" i="1" s="1"/>
  <c r="CG19" i="1" a="1"/>
  <c r="CG19" i="1" s="1"/>
  <c r="S19" i="1" a="1"/>
  <c r="S19" i="1" s="1"/>
  <c r="TZ19" i="1" a="1"/>
  <c r="TZ19" i="1" s="1"/>
  <c r="TZ42" i="1" s="1" a="1"/>
  <c r="TZ42" i="1" s="1"/>
  <c r="ADC19" i="1" a="1"/>
  <c r="ADC19" i="1" s="1"/>
  <c r="ACE19" i="1" a="1"/>
  <c r="ACE19" i="1" s="1"/>
  <c r="ACE42" i="1" s="1" a="1"/>
  <c r="ACE42" i="1" s="1"/>
  <c r="ABI19" i="1" a="1"/>
  <c r="ABI19" i="1" s="1"/>
  <c r="ABI42" i="1" s="1" a="1"/>
  <c r="ABI42" i="1" s="1"/>
  <c r="YH19" i="1" a="1"/>
  <c r="YH19" i="1" s="1"/>
  <c r="YH42" i="1" s="1" a="1"/>
  <c r="YH42" i="1" s="1"/>
  <c r="WJ19" i="1" a="1"/>
  <c r="WJ19" i="1" s="1"/>
  <c r="WJ42" i="1" s="1" a="1"/>
  <c r="WJ42" i="1" s="1"/>
  <c r="UP19" i="1" a="1"/>
  <c r="UP19" i="1" s="1"/>
  <c r="TR19" i="1" a="1"/>
  <c r="TR19" i="1" s="1"/>
  <c r="SS19" i="1" a="1"/>
  <c r="SS19" i="1" s="1"/>
  <c r="QV19" i="1" a="1"/>
  <c r="QV19" i="1" s="1"/>
  <c r="PY19" i="1" a="1"/>
  <c r="PY19" i="1" s="1"/>
  <c r="OY19" i="1" a="1"/>
  <c r="OY19" i="1" s="1"/>
  <c r="NB19" i="1" a="1"/>
  <c r="NB19" i="1" s="1"/>
  <c r="MD19" i="1" a="1"/>
  <c r="MD19" i="1" s="1"/>
  <c r="LD19" i="1" a="1"/>
  <c r="LD19" i="1" s="1"/>
  <c r="KD19" i="1" a="1"/>
  <c r="KD19" i="1" s="1"/>
  <c r="KD42" i="1" s="1" a="1"/>
  <c r="KD42" i="1" s="1"/>
  <c r="HZ19" i="1" a="1"/>
  <c r="HZ19" i="1" s="1"/>
  <c r="HZ42" i="1" s="1" a="1"/>
  <c r="HZ42" i="1" s="1"/>
  <c r="GY19" i="1" a="1"/>
  <c r="GY19" i="1" s="1"/>
  <c r="GY42" i="1" s="1" a="1"/>
  <c r="GY42" i="1" s="1"/>
  <c r="EF19" i="1" a="1"/>
  <c r="EF19" i="1" s="1"/>
  <c r="EF42" i="1" s="1" a="1"/>
  <c r="EF42" i="1" s="1"/>
  <c r="ADX19" i="1" a="1"/>
  <c r="ADX19" i="1" s="1"/>
  <c r="ADX42" i="1" s="1" a="1"/>
  <c r="ADX42" i="1" s="1"/>
  <c r="ACZ19" i="1" a="1"/>
  <c r="ACZ19" i="1" s="1"/>
  <c r="ACZ42" i="1" s="1" a="1"/>
  <c r="ACZ42" i="1" s="1"/>
  <c r="ABF19" i="1" a="1"/>
  <c r="ABF19" i="1" s="1"/>
  <c r="ABF42" i="1" s="1" a="1"/>
  <c r="ABF42" i="1" s="1"/>
  <c r="VL19" i="1" a="1"/>
  <c r="VL19" i="1" s="1"/>
  <c r="MA19" i="1" a="1"/>
  <c r="MA19" i="1" s="1"/>
  <c r="CB19" i="1" a="1"/>
  <c r="CB19" i="1" s="1"/>
  <c r="CB42" i="1" s="1" a="1"/>
  <c r="CB42" i="1" s="1"/>
  <c r="DD19" i="1" a="1"/>
  <c r="DD19" i="1" s="1"/>
  <c r="ADK19" i="1" a="1"/>
  <c r="ADK19" i="1" s="1"/>
  <c r="EL19" i="1" a="1"/>
  <c r="EL19" i="1" s="1"/>
  <c r="EL42" i="1" s="1" a="1"/>
  <c r="EL42" i="1" s="1"/>
  <c r="HD19" i="1" a="1"/>
  <c r="HD19" i="1" s="1"/>
  <c r="HD42" i="1" s="1" a="1"/>
  <c r="HD42" i="1" s="1"/>
  <c r="ADY19" i="1" a="1"/>
  <c r="ADY19" i="1" s="1"/>
  <c r="ADB19" i="1" a="1"/>
  <c r="ADB19" i="1" s="1"/>
  <c r="ADB42" i="1" s="1" a="1"/>
  <c r="ADB42" i="1" s="1"/>
  <c r="ACD19" i="1" a="1"/>
  <c r="ACD19" i="1" s="1"/>
  <c r="ACD42" i="1" s="1" a="1"/>
  <c r="ACD42" i="1" s="1"/>
  <c r="ABH19" i="1" a="1"/>
  <c r="ABH19" i="1" s="1"/>
  <c r="ABH42" i="1" s="1" a="1"/>
  <c r="ABH42" i="1" s="1"/>
  <c r="XK19" i="1" a="1"/>
  <c r="XK19" i="1" s="1"/>
  <c r="XK42" i="1" s="1" a="1"/>
  <c r="XK42" i="1" s="1"/>
  <c r="WI19" i="1" a="1"/>
  <c r="WI19" i="1" s="1"/>
  <c r="WI42" i="1" s="1" a="1"/>
  <c r="WI42" i="1" s="1"/>
  <c r="VM19" i="1" a="1"/>
  <c r="VM19" i="1" s="1"/>
  <c r="VM42" i="1" s="1" a="1"/>
  <c r="VM42" i="1" s="1"/>
  <c r="UO19" i="1" a="1"/>
  <c r="UO19" i="1" s="1"/>
  <c r="UO42" i="1" s="1" a="1"/>
  <c r="UO42" i="1" s="1"/>
  <c r="SR19" i="1" a="1"/>
  <c r="SR19" i="1" s="1"/>
  <c r="RU19" i="1" a="1"/>
  <c r="RU19" i="1" s="1"/>
  <c r="QU19" i="1" a="1"/>
  <c r="QU19" i="1" s="1"/>
  <c r="OX19" i="1" a="1"/>
  <c r="OX19" i="1" s="1"/>
  <c r="OB19" i="1" a="1"/>
  <c r="OB19" i="1" s="1"/>
  <c r="MC19" i="1" a="1"/>
  <c r="MC19" i="1" s="1"/>
  <c r="LC19" i="1" a="1"/>
  <c r="LC19" i="1" s="1"/>
  <c r="KC19" i="1" a="1"/>
  <c r="KC19" i="1" s="1"/>
  <c r="GX19" i="1" a="1"/>
  <c r="GX19" i="1" s="1"/>
  <c r="EE19" i="1" a="1"/>
  <c r="EE19" i="1" s="1"/>
  <c r="CD19" i="1" a="1"/>
  <c r="CD19" i="1" s="1"/>
  <c r="CD42" i="1" s="1" a="1"/>
  <c r="CD42" i="1" s="1"/>
  <c r="R19" i="1" a="1"/>
  <c r="R19" i="1" s="1"/>
  <c r="R42" i="1" s="1" a="1"/>
  <c r="R42" i="1" s="1"/>
  <c r="ACC19" i="1" a="1"/>
  <c r="ACC19" i="1" s="1"/>
  <c r="ACC42" i="1" s="1" a="1"/>
  <c r="ACC42" i="1" s="1"/>
  <c r="SP19" i="1" a="1"/>
  <c r="SP19" i="1" s="1"/>
  <c r="SP42" i="1" s="1" a="1"/>
  <c r="SP42" i="1" s="1"/>
  <c r="PW19" i="1" a="1"/>
  <c r="PW19" i="1" s="1"/>
  <c r="PW42" i="1" s="1" a="1"/>
  <c r="PW42" i="1" s="1"/>
  <c r="NZ19" i="1" a="1"/>
  <c r="NZ19" i="1" s="1"/>
  <c r="NZ42" i="1" s="1" a="1"/>
  <c r="NZ42" i="1" s="1"/>
  <c r="KA19" i="1" a="1"/>
  <c r="KA19" i="1" s="1"/>
  <c r="GV19" i="1" a="1"/>
  <c r="GV19" i="1" s="1"/>
  <c r="GV42" i="1" s="1" a="1"/>
  <c r="GV42" i="1" s="1"/>
  <c r="EZ19" i="1" a="1"/>
  <c r="EZ19" i="1" s="1"/>
  <c r="EZ42" i="1" s="1" a="1"/>
  <c r="EZ42" i="1" s="1"/>
  <c r="ABP19" i="1" a="1"/>
  <c r="ABP19" i="1" s="1"/>
  <c r="AN19" i="1" a="1"/>
  <c r="AN19" i="1" s="1"/>
  <c r="AN42" i="1" s="1" a="1"/>
  <c r="AN42" i="1" s="1"/>
  <c r="GT42" i="1" s="1"/>
  <c r="IE19" i="1" a="1"/>
  <c r="IE19" i="1" s="1"/>
  <c r="HC19" i="1" a="1"/>
  <c r="HC19" i="1" s="1"/>
  <c r="ADA19" i="1" a="1"/>
  <c r="ADA19" i="1" s="1"/>
  <c r="ADA42" i="1" s="1" a="1"/>
  <c r="ADA42" i="1" s="1"/>
  <c r="ABG19" i="1" a="1"/>
  <c r="ABG19" i="1" s="1"/>
  <c r="YG19" i="1" a="1"/>
  <c r="YG19" i="1" s="1"/>
  <c r="YG42" i="1" s="1" a="1"/>
  <c r="YG42" i="1" s="1"/>
  <c r="XJ19" i="1" a="1"/>
  <c r="XJ19" i="1" s="1"/>
  <c r="XJ42" i="1" s="1" a="1"/>
  <c r="XJ42" i="1" s="1"/>
  <c r="WH19" i="1" a="1"/>
  <c r="WH19" i="1" s="1"/>
  <c r="WH42" i="1" s="1" a="1"/>
  <c r="WH42" i="1" s="1"/>
  <c r="UN19" i="1" a="1"/>
  <c r="UN19" i="1" s="1"/>
  <c r="TQ19" i="1" a="1"/>
  <c r="TQ19" i="1" s="1"/>
  <c r="TQ42" i="1" s="1" a="1"/>
  <c r="TQ42" i="1" s="1"/>
  <c r="SQ19" i="1" a="1"/>
  <c r="SQ19" i="1" s="1"/>
  <c r="SQ42" i="1" s="1" a="1"/>
  <c r="SQ42" i="1" s="1"/>
  <c r="QT19" i="1" a="1"/>
  <c r="QT19" i="1" s="1"/>
  <c r="QT42" i="1" s="1" a="1"/>
  <c r="QT42" i="1" s="1"/>
  <c r="PX19" i="1" a="1"/>
  <c r="PX19" i="1" s="1"/>
  <c r="OA19" i="1" a="1"/>
  <c r="OA19" i="1" s="1"/>
  <c r="NA19" i="1" a="1"/>
  <c r="NA19" i="1" s="1"/>
  <c r="MB19" i="1" a="1"/>
  <c r="MB19" i="1" s="1"/>
  <c r="KB19" i="1" a="1"/>
  <c r="KB19" i="1" s="1"/>
  <c r="HY19" i="1" a="1"/>
  <c r="HY19" i="1" s="1"/>
  <c r="GW19" i="1" a="1"/>
  <c r="GW19" i="1" s="1"/>
  <c r="ED19" i="1" a="1"/>
  <c r="ED19" i="1" s="1"/>
  <c r="CC19" i="1" a="1"/>
  <c r="CC19" i="1" s="1"/>
  <c r="Q19" i="1" a="1"/>
  <c r="Q19" i="1" s="1"/>
  <c r="UM19" i="1" a="1"/>
  <c r="UM19" i="1" s="1"/>
  <c r="RT19" i="1" a="1"/>
  <c r="RT19" i="1" s="1"/>
  <c r="RT42" i="1" s="1" a="1"/>
  <c r="RT42" i="1" s="1"/>
  <c r="OW19" i="1" a="1"/>
  <c r="OW19" i="1" s="1"/>
  <c r="OW42" i="1" s="1" a="1"/>
  <c r="OW42" i="1" s="1"/>
  <c r="LB19" i="1" a="1"/>
  <c r="LB19" i="1" s="1"/>
  <c r="EC19" i="1" a="1"/>
  <c r="EC19" i="1" s="1"/>
  <c r="HJ19" i="1" a="1"/>
  <c r="HJ19" i="1" s="1"/>
  <c r="ACO19" i="1" a="1"/>
  <c r="ACO19" i="1" s="1"/>
  <c r="HG19" i="1" a="1"/>
  <c r="HG19" i="1" s="1"/>
  <c r="ID19" i="1" a="1"/>
  <c r="ID19" i="1" s="1"/>
  <c r="HB19" i="1" a="1"/>
  <c r="HB19" i="1" s="1"/>
  <c r="YW66" i="1" a="1"/>
  <c r="YW66" i="1" s="1"/>
  <c r="YW67" i="1" a="1"/>
  <c r="YW67" i="1" s="1"/>
  <c r="YW68" i="1" a="1"/>
  <c r="YW68" i="1" s="1"/>
  <c r="YW69" i="1" a="1"/>
  <c r="YW69" i="1" s="1"/>
  <c r="YW70" i="1" a="1"/>
  <c r="YW70" i="1" s="1"/>
  <c r="YW71" i="1" a="1"/>
  <c r="YW71" i="1" s="1"/>
  <c r="YW72" i="1" a="1"/>
  <c r="YW72" i="1" s="1"/>
  <c r="YW73" i="1" a="1"/>
  <c r="YW73" i="1" s="1"/>
  <c r="AAV65" i="1" a="1"/>
  <c r="AAV65" i="1" s="1"/>
  <c r="AAV66" i="1" s="1" a="1"/>
  <c r="AAV66" i="1" s="1"/>
  <c r="Z65" i="1" a="1"/>
  <c r="Z65" i="1" s="1"/>
  <c r="AA65" i="1" s="1"/>
  <c r="DB65" i="1" a="1"/>
  <c r="DB65" i="1" s="1"/>
  <c r="DB66" i="1" s="1" a="1"/>
  <c r="DB66" i="1" s="1"/>
  <c r="FA65" i="1" a="1"/>
  <c r="FA65" i="1" s="1"/>
  <c r="FA42" i="1" a="1"/>
  <c r="FA42" i="1" s="1"/>
  <c r="EL65" i="1" a="1"/>
  <c r="EL65" i="1" s="1"/>
  <c r="EK65" i="1" a="1"/>
  <c r="EK65" i="1" s="1"/>
  <c r="EM65" i="1" a="1"/>
  <c r="EM65" i="1" s="1"/>
  <c r="EJ65" i="1" a="1"/>
  <c r="EJ65" i="1" s="1"/>
  <c r="EI65" i="1" a="1"/>
  <c r="EI65" i="1" s="1"/>
  <c r="EH65" i="1" a="1"/>
  <c r="EH65" i="1" s="1"/>
  <c r="EJ42" i="1" a="1"/>
  <c r="EJ42" i="1" s="1"/>
  <c r="EI42" i="1" a="1"/>
  <c r="EI42" i="1" s="1"/>
  <c r="EH42" i="1" a="1"/>
  <c r="EH42" i="1" s="1"/>
  <c r="EM42" i="1" a="1"/>
  <c r="EM42" i="1" s="1"/>
  <c r="XR65" i="1" a="1"/>
  <c r="XR65" i="1" s="1"/>
  <c r="XU65" i="1" a="1"/>
  <c r="XU65" i="1" s="1"/>
  <c r="XT65" i="1" a="1"/>
  <c r="XT65" i="1" s="1"/>
  <c r="XV65" i="1" a="1"/>
  <c r="XV65" i="1" s="1"/>
  <c r="XS65" i="1" a="1"/>
  <c r="XS65" i="1" s="1"/>
  <c r="XT42" i="1" a="1"/>
  <c r="XT42" i="1" s="1"/>
  <c r="HT42" i="1" a="1"/>
  <c r="HT42" i="1" s="1"/>
  <c r="O42" i="1" a="1"/>
  <c r="O42" i="1" s="1"/>
  <c r="HT65" i="1" a="1"/>
  <c r="HT65" i="1" s="1"/>
  <c r="HT71" i="1" s="1" a="1"/>
  <c r="HT71" i="1" s="1"/>
  <c r="ID65" i="1" a="1"/>
  <c r="ID65" i="1" s="1"/>
  <c r="HU65" i="1" a="1"/>
  <c r="HU65" i="1" s="1"/>
  <c r="HR42" i="1" a="1"/>
  <c r="HR42" i="1" s="1"/>
  <c r="HR65" i="1" a="1"/>
  <c r="HR65" i="1" s="1"/>
  <c r="HS65" i="1" a="1"/>
  <c r="HS65" i="1" s="1"/>
  <c r="HX42" i="1" a="1"/>
  <c r="HX42" i="1" s="1"/>
  <c r="EG65" i="1" a="1"/>
  <c r="EG65" i="1" s="1"/>
  <c r="EF65" i="1" a="1"/>
  <c r="EF65" i="1" s="1"/>
  <c r="M65" i="1" a="1"/>
  <c r="M65" i="1" s="1"/>
  <c r="XJ65" i="1" s="1"/>
  <c r="AAT65" i="1" a="1"/>
  <c r="AAT65" i="1" s="1"/>
  <c r="AAS65" i="1" a="1"/>
  <c r="AAS65" i="1" s="1"/>
  <c r="AAR65" i="1" a="1"/>
  <c r="AAR65" i="1" s="1"/>
  <c r="AAY65" i="1" a="1"/>
  <c r="AAY65" i="1" s="1"/>
  <c r="AAQ65" i="1" a="1"/>
  <c r="AAQ65" i="1" s="1"/>
  <c r="AAX65" i="1" a="1"/>
  <c r="AAX65" i="1" s="1"/>
  <c r="AAP65" i="1" a="1"/>
  <c r="AAP65" i="1" s="1"/>
  <c r="AAW65" i="1" a="1"/>
  <c r="AAW65" i="1" s="1"/>
  <c r="AAO65" i="1" a="1"/>
  <c r="AAO65" i="1" s="1"/>
  <c r="AAZ65" i="1" a="1"/>
  <c r="AAZ65" i="1" s="1"/>
  <c r="AAU65" i="1" a="1"/>
  <c r="AAU65" i="1" s="1"/>
  <c r="AAN65" i="1" a="1"/>
  <c r="AAN65" i="1" s="1"/>
  <c r="YV65" i="1" a="1"/>
  <c r="YV65" i="1" s="1"/>
  <c r="AAT42" i="1" a="1"/>
  <c r="AAT42" i="1" s="1"/>
  <c r="AAQ42" i="1" a="1"/>
  <c r="AAQ42" i="1" s="1"/>
  <c r="AAX42" i="1" a="1"/>
  <c r="AAX42" i="1" s="1"/>
  <c r="AAP42" i="1" a="1"/>
  <c r="AAP42" i="1" s="1"/>
  <c r="AAW42" i="1" a="1"/>
  <c r="AAW42" i="1" s="1"/>
  <c r="AAO42" i="1" a="1"/>
  <c r="AAO42" i="1" s="1"/>
  <c r="AAU42" i="1" a="1"/>
  <c r="AAU42" i="1" s="1"/>
  <c r="AAN42" i="1" a="1"/>
  <c r="AAN42" i="1" s="1"/>
  <c r="DF65" i="1" a="1"/>
  <c r="DF65" i="1" s="1"/>
  <c r="UX85" i="1"/>
  <c r="UX86" i="1"/>
  <c r="UX87" i="1"/>
  <c r="UX88" i="1"/>
  <c r="UX89" i="1"/>
  <c r="UX90" i="1"/>
  <c r="UX91" i="1"/>
  <c r="UX92" i="1"/>
  <c r="UX93" i="1"/>
  <c r="UX94" i="1"/>
  <c r="UX95" i="1"/>
  <c r="UX96" i="1"/>
  <c r="UX97" i="1"/>
  <c r="UX98" i="1"/>
  <c r="UX99" i="1"/>
  <c r="UX100" i="1"/>
  <c r="UX101" i="1"/>
  <c r="UX102" i="1"/>
  <c r="UX103" i="1"/>
  <c r="UX104" i="1"/>
  <c r="UX105" i="1"/>
  <c r="UX106" i="1"/>
  <c r="UX107" i="1"/>
  <c r="UX108" i="1"/>
  <c r="UY12" i="1"/>
  <c r="UZ42" i="1" a="1"/>
  <c r="UZ42" i="1" s="1"/>
  <c r="UJ42" i="1" a="1"/>
  <c r="UJ42" i="1" s="1"/>
  <c r="TT42" i="1" a="1"/>
  <c r="TT42" i="1" s="1"/>
  <c r="TD42" i="1" a="1"/>
  <c r="TD42" i="1" s="1"/>
  <c r="SN42" i="1" a="1"/>
  <c r="SN42" i="1" s="1"/>
  <c r="RX42" i="1" a="1"/>
  <c r="RX42" i="1" s="1"/>
  <c r="RH42" i="1" a="1"/>
  <c r="RH42" i="1" s="1"/>
  <c r="QR42" i="1" a="1"/>
  <c r="QR42" i="1" s="1"/>
  <c r="OV42" i="1" a="1"/>
  <c r="OV42" i="1" s="1"/>
  <c r="OF42" i="1" a="1"/>
  <c r="OF42" i="1" s="1"/>
  <c r="MZ42" i="1" a="1"/>
  <c r="MZ42" i="1" s="1"/>
  <c r="UI42" i="1" a="1"/>
  <c r="UI42" i="1" s="1"/>
  <c r="TS42" i="1" a="1"/>
  <c r="TS42" i="1" s="1"/>
  <c r="SM42" i="1" a="1"/>
  <c r="SM42" i="1" s="1"/>
  <c r="QQ42" i="1" a="1"/>
  <c r="QQ42" i="1" s="1"/>
  <c r="QA42" i="1" a="1"/>
  <c r="QA42" i="1" s="1"/>
  <c r="PK42" i="1" a="1"/>
  <c r="PK42" i="1" s="1"/>
  <c r="OU42" i="1" a="1"/>
  <c r="OU42" i="1" s="1"/>
  <c r="NO42" i="1" a="1"/>
  <c r="NO42" i="1" s="1"/>
  <c r="MY42" i="1" a="1"/>
  <c r="MY42" i="1" s="1"/>
  <c r="UH42" i="1" a="1"/>
  <c r="UH42" i="1" s="1"/>
  <c r="TR42" i="1" a="1"/>
  <c r="TR42" i="1" s="1"/>
  <c r="TB42" i="1" a="1"/>
  <c r="TB42" i="1" s="1"/>
  <c r="SL42" i="1" a="1"/>
  <c r="SL42" i="1" s="1"/>
  <c r="QP42" i="1" a="1"/>
  <c r="QP42" i="1" s="1"/>
  <c r="PJ42" i="1" a="1"/>
  <c r="PJ42" i="1" s="1"/>
  <c r="OT42" i="1" a="1"/>
  <c r="OT42" i="1" s="1"/>
  <c r="OD42" i="1" a="1"/>
  <c r="OD42" i="1" s="1"/>
  <c r="NN42" i="1" a="1"/>
  <c r="NN42" i="1" s="1"/>
  <c r="MX42" i="1" a="1"/>
  <c r="MX42" i="1" s="1"/>
  <c r="UW42" i="1" a="1"/>
  <c r="UW42" i="1" s="1"/>
  <c r="UG42" i="1" a="1"/>
  <c r="UG42" i="1" s="1"/>
  <c r="TA42" i="1" a="1"/>
  <c r="TA42" i="1" s="1"/>
  <c r="SK42" i="1" a="1"/>
  <c r="SK42" i="1" s="1"/>
  <c r="RU42" i="1" a="1"/>
  <c r="RU42" i="1" s="1"/>
  <c r="RE42" i="1" a="1"/>
  <c r="RE42" i="1" s="1"/>
  <c r="QO42" i="1" a="1"/>
  <c r="QO42" i="1" s="1"/>
  <c r="PY42" i="1" a="1"/>
  <c r="PY42" i="1" s="1"/>
  <c r="OS42" i="1" a="1"/>
  <c r="OS42" i="1" s="1"/>
  <c r="UF42" i="1" a="1"/>
  <c r="UF42" i="1" s="1"/>
  <c r="TP42" i="1" a="1"/>
  <c r="TP42" i="1" s="1"/>
  <c r="SJ42" i="1" a="1"/>
  <c r="SJ42" i="1" s="1"/>
  <c r="RD42" i="1" a="1"/>
  <c r="RD42" i="1" s="1"/>
  <c r="QN42" i="1" a="1"/>
  <c r="QN42" i="1" s="1"/>
  <c r="PX42" i="1" a="1"/>
  <c r="PX42" i="1" s="1"/>
  <c r="OR42" i="1" a="1"/>
  <c r="OR42" i="1" s="1"/>
  <c r="OB42" i="1" a="1"/>
  <c r="OB42" i="1" s="1"/>
  <c r="NL42" i="1" a="1"/>
  <c r="NL42" i="1" s="1"/>
  <c r="MV42" i="1" a="1"/>
  <c r="MV42" i="1" s="1"/>
  <c r="TO42" i="1" a="1"/>
  <c r="TO42" i="1" s="1"/>
  <c r="SY42" i="1" a="1"/>
  <c r="SY42" i="1" s="1"/>
  <c r="RS42" i="1" a="1"/>
  <c r="RS42" i="1" s="1"/>
  <c r="QM42" i="1" a="1"/>
  <c r="QM42" i="1" s="1"/>
  <c r="PG42" i="1" a="1"/>
  <c r="PG42" i="1" s="1"/>
  <c r="OQ42" i="1" a="1"/>
  <c r="OQ42" i="1" s="1"/>
  <c r="OA42" i="1" a="1"/>
  <c r="OA42" i="1" s="1"/>
  <c r="NK42" i="1" a="1"/>
  <c r="NK42" i="1" s="1"/>
  <c r="MU42" i="1" a="1"/>
  <c r="MU42" i="1" s="1"/>
  <c r="UT42" i="1" a="1"/>
  <c r="UT42" i="1" s="1"/>
  <c r="UD42" i="1" a="1"/>
  <c r="UD42" i="1" s="1"/>
  <c r="SX42" i="1" a="1"/>
  <c r="SX42" i="1" s="1"/>
  <c r="SH42" i="1" a="1"/>
  <c r="SH42" i="1" s="1"/>
  <c r="RR42" i="1" a="1"/>
  <c r="RR42" i="1" s="1"/>
  <c r="RB42" i="1" a="1"/>
  <c r="RB42" i="1" s="1"/>
  <c r="PV42" i="1" a="1"/>
  <c r="PV42" i="1" s="1"/>
  <c r="OP42" i="1" a="1"/>
  <c r="OP42" i="1" s="1"/>
  <c r="NJ42" i="1" a="1"/>
  <c r="NJ42" i="1" s="1"/>
  <c r="MT42" i="1" a="1"/>
  <c r="MT42" i="1" s="1"/>
  <c r="UM42" i="1" a="1"/>
  <c r="UM42" i="1" s="1"/>
  <c r="TI42" i="1" a="1"/>
  <c r="TI42" i="1" s="1"/>
  <c r="SE42" i="1" a="1"/>
  <c r="SE42" i="1" s="1"/>
  <c r="MW42" i="1" a="1"/>
  <c r="MW42" i="1" s="1"/>
  <c r="NV42" i="1" a="1"/>
  <c r="NV42" i="1" s="1"/>
  <c r="MS42" i="1" a="1"/>
  <c r="MS42" i="1" s="1"/>
  <c r="VI42" i="1" a="1"/>
  <c r="VI42" i="1" s="1"/>
  <c r="UL42" i="1" a="1"/>
  <c r="UL42" i="1" s="1"/>
  <c r="TH42" i="1" a="1"/>
  <c r="TH42" i="1" s="1"/>
  <c r="SD42" i="1" a="1"/>
  <c r="SD42" i="1" s="1"/>
  <c r="OY42" i="1" a="1"/>
  <c r="OY42" i="1" s="1"/>
  <c r="NU42" i="1" a="1"/>
  <c r="NU42" i="1" s="1"/>
  <c r="MR42" i="1" a="1"/>
  <c r="MR42" i="1" s="1"/>
  <c r="VH42" i="1" a="1"/>
  <c r="VH42" i="1" s="1"/>
  <c r="UK42" i="1" a="1"/>
  <c r="UK42" i="1" s="1"/>
  <c r="TG42" i="1" a="1"/>
  <c r="TG42" i="1" s="1"/>
  <c r="PU42" i="1" a="1"/>
  <c r="PU42" i="1" s="1"/>
  <c r="OX42" i="1" a="1"/>
  <c r="OX42" i="1" s="1"/>
  <c r="OL42" i="1" a="1"/>
  <c r="OL42" i="1" s="1"/>
  <c r="NT42" i="1" a="1"/>
  <c r="NT42" i="1" s="1"/>
  <c r="MQ42" i="1" a="1"/>
  <c r="MQ42" i="1" s="1"/>
  <c r="VG42" i="1" a="1"/>
  <c r="VG42" i="1" s="1"/>
  <c r="TF42" i="1" a="1"/>
  <c r="TF42" i="1" s="1"/>
  <c r="SB42" i="1" a="1"/>
  <c r="SB42" i="1" s="1"/>
  <c r="NS42" i="1" a="1"/>
  <c r="NS42" i="1" s="1"/>
  <c r="VF42" i="1" a="1"/>
  <c r="VF42" i="1" s="1"/>
  <c r="UB42" i="1" a="1"/>
  <c r="UB42" i="1" s="1"/>
  <c r="TE42" i="1" a="1"/>
  <c r="TE42" i="1" s="1"/>
  <c r="PS42" i="1" a="1"/>
  <c r="PS42" i="1" s="1"/>
  <c r="OO42" i="1" a="1"/>
  <c r="OO42" i="1" s="1"/>
  <c r="PP42" i="1" a="1"/>
  <c r="PP42" i="1" s="1"/>
  <c r="NR42" i="1" a="1"/>
  <c r="NR42" i="1" s="1"/>
  <c r="MO42" i="1" a="1"/>
  <c r="MO42" i="1" s="1"/>
  <c r="NI42" i="1" a="1"/>
  <c r="NI42" i="1" s="1"/>
  <c r="VE42" i="1" a="1"/>
  <c r="VE42" i="1" s="1"/>
  <c r="UA42" i="1" a="1"/>
  <c r="UA42" i="1" s="1"/>
  <c r="SW42" i="1" a="1"/>
  <c r="SW42" i="1" s="1"/>
  <c r="RZ42" i="1" a="1"/>
  <c r="RZ42" i="1" s="1"/>
  <c r="QV42" i="1" a="1"/>
  <c r="QV42" i="1" s="1"/>
  <c r="PR42" i="1" a="1"/>
  <c r="PR42" i="1" s="1"/>
  <c r="ON42" i="1" a="1"/>
  <c r="ON42" i="1" s="1"/>
  <c r="NQ42" i="1" a="1"/>
  <c r="NQ42" i="1" s="1"/>
  <c r="VD42" i="1" a="1"/>
  <c r="VD42" i="1" s="1"/>
  <c r="QU42" i="1" a="1"/>
  <c r="QU42" i="1" s="1"/>
  <c r="PQ42" i="1" a="1"/>
  <c r="PQ42" i="1" s="1"/>
  <c r="TY42" i="1" a="1"/>
  <c r="TY42" i="1" s="1"/>
  <c r="VC42" i="1" a="1"/>
  <c r="VC42" i="1" s="1"/>
  <c r="ST42" i="1" a="1"/>
  <c r="ST42" i="1" s="1"/>
  <c r="QS42" i="1" a="1"/>
  <c r="QS42" i="1" s="1"/>
  <c r="PO42" i="1" a="1"/>
  <c r="PO42" i="1" s="1"/>
  <c r="OK42" i="1" a="1"/>
  <c r="OK42" i="1" s="1"/>
  <c r="NH42" i="1" a="1"/>
  <c r="NH42" i="1" s="1"/>
  <c r="VA42" i="1" a="1"/>
  <c r="VA42" i="1" s="1"/>
  <c r="SS42" i="1" a="1"/>
  <c r="SS42" i="1" s="1"/>
  <c r="RO42" i="1" a="1"/>
  <c r="RO42" i="1" s="1"/>
  <c r="QK42" i="1" a="1"/>
  <c r="QK42" i="1" s="1"/>
  <c r="PN42" i="1" a="1"/>
  <c r="PN42" i="1" s="1"/>
  <c r="TV42" i="1" a="1"/>
  <c r="TV42" i="1" s="1"/>
  <c r="SR42" i="1" a="1"/>
  <c r="SR42" i="1" s="1"/>
  <c r="RN42" i="1" a="1"/>
  <c r="RN42" i="1" s="1"/>
  <c r="QJ42" i="1" a="1"/>
  <c r="QJ42" i="1" s="1"/>
  <c r="PM42" i="1" a="1"/>
  <c r="PM42" i="1" s="1"/>
  <c r="OI42" i="1" a="1"/>
  <c r="OI42" i="1" s="1"/>
  <c r="NF42" i="1" a="1"/>
  <c r="NF42" i="1" s="1"/>
  <c r="TU42" i="1" a="1"/>
  <c r="TU42" i="1" s="1"/>
  <c r="RM42" i="1" a="1"/>
  <c r="RM42" i="1" s="1"/>
  <c r="QI42" i="1" a="1"/>
  <c r="QI42" i="1" s="1"/>
  <c r="PE42" i="1" a="1"/>
  <c r="PE42" i="1" s="1"/>
  <c r="OH42" i="1" a="1"/>
  <c r="OH42" i="1" s="1"/>
  <c r="RL42" i="1" a="1"/>
  <c r="RL42" i="1" s="1"/>
  <c r="OG42" i="1" a="1"/>
  <c r="OG42" i="1" s="1"/>
  <c r="ND42" i="1" a="1"/>
  <c r="ND42" i="1" s="1"/>
  <c r="UP42" i="1" a="1"/>
  <c r="UP42" i="1" s="1"/>
  <c r="TL42" i="1" a="1"/>
  <c r="TL42" i="1" s="1"/>
  <c r="SO42" i="1" a="1"/>
  <c r="SO42" i="1" s="1"/>
  <c r="RK42" i="1" a="1"/>
  <c r="RK42" i="1" s="1"/>
  <c r="PC42" i="1" a="1"/>
  <c r="PC42" i="1" s="1"/>
  <c r="NY42" i="1" a="1"/>
  <c r="NY42" i="1" s="1"/>
  <c r="TK42" i="1" a="1"/>
  <c r="TK42" i="1" s="1"/>
  <c r="SG42" i="1" a="1"/>
  <c r="SG42" i="1" s="1"/>
  <c r="RJ42" i="1" a="1"/>
  <c r="RJ42" i="1" s="1"/>
  <c r="QF42" i="1" a="1"/>
  <c r="QF42" i="1" s="1"/>
  <c r="PB42" i="1" a="1"/>
  <c r="PB42" i="1" s="1"/>
  <c r="NB42" i="1" a="1"/>
  <c r="NB42" i="1" s="1"/>
  <c r="NX42" i="1" a="1"/>
  <c r="NX42" i="1" s="1"/>
  <c r="UN42" i="1" a="1"/>
  <c r="UN42" i="1" s="1"/>
  <c r="TJ42" i="1" a="1"/>
  <c r="TJ42" i="1" s="1"/>
  <c r="SF42" i="1" a="1"/>
  <c r="SF42" i="1" s="1"/>
  <c r="QE42" i="1" a="1"/>
  <c r="QE42" i="1" s="1"/>
  <c r="PA42" i="1" a="1"/>
  <c r="PA42" i="1" s="1"/>
  <c r="NA42" i="1" a="1"/>
  <c r="NA42" i="1" s="1"/>
  <c r="NW42" i="1" a="1"/>
  <c r="NW42" i="1" s="1"/>
  <c r="CW85" i="1" a="1"/>
  <c r="CW85" i="1" s="1"/>
  <c r="CW87" i="1" s="1" a="1"/>
  <c r="CW87" i="1" s="1"/>
  <c r="CQ85" i="1" a="1"/>
  <c r="CQ85" i="1" s="1"/>
  <c r="CQ106" i="1" s="1" a="1"/>
  <c r="CQ106" i="1" s="1"/>
  <c r="CT85" i="1" a="1"/>
  <c r="CT85" i="1" s="1"/>
  <c r="CT106" i="1" s="1" a="1"/>
  <c r="CT106" i="1" s="1"/>
  <c r="CK85" i="1" a="1"/>
  <c r="CK85" i="1" s="1"/>
  <c r="CK106" i="1" s="1" a="1"/>
  <c r="CK106" i="1" s="1"/>
  <c r="DA65" i="1" a="1"/>
  <c r="DA65" i="1" s="1"/>
  <c r="DA72" i="1" s="1" a="1"/>
  <c r="DA72" i="1" s="1"/>
  <c r="ZN65" i="1" a="1"/>
  <c r="ZN65" i="1" s="1"/>
  <c r="D42" i="1" a="1"/>
  <c r="D42" i="1" s="1"/>
  <c r="DH42" i="1" a="1"/>
  <c r="DH42" i="1" s="1"/>
  <c r="LS42" i="1" a="1"/>
  <c r="LS42" i="1" s="1"/>
  <c r="KY42" i="1" a="1"/>
  <c r="KY42" i="1" s="1"/>
  <c r="LR42" i="1" a="1"/>
  <c r="LR42" i="1" s="1"/>
  <c r="LN42" i="1" a="1"/>
  <c r="LN42" i="1" s="1"/>
  <c r="KX42" i="1" a="1"/>
  <c r="KX42" i="1" s="1"/>
  <c r="LQ42" i="1" a="1"/>
  <c r="LQ42" i="1" s="1"/>
  <c r="KW42" i="1" a="1"/>
  <c r="KW42" i="1" s="1"/>
  <c r="KC42" i="1" a="1"/>
  <c r="KC42" i="1" s="1"/>
  <c r="MF42" i="1" a="1"/>
  <c r="MF42" i="1" s="1"/>
  <c r="LL42" i="1" a="1"/>
  <c r="LL42" i="1" s="1"/>
  <c r="KV42" i="1" a="1"/>
  <c r="KV42" i="1" s="1"/>
  <c r="KB42" i="1" a="1"/>
  <c r="KB42" i="1" s="1"/>
  <c r="LO42" i="1" a="1"/>
  <c r="LO42" i="1" s="1"/>
  <c r="LK42" i="1" a="1"/>
  <c r="LK42" i="1" s="1"/>
  <c r="KU42" i="1" a="1"/>
  <c r="KU42" i="1" s="1"/>
  <c r="KA42" i="1" a="1"/>
  <c r="KA42" i="1" s="1"/>
  <c r="LX42" i="1" a="1"/>
  <c r="LX42" i="1" s="1"/>
  <c r="LJ42" i="1" a="1"/>
  <c r="LJ42" i="1" s="1"/>
  <c r="LW42" i="1" a="1"/>
  <c r="LW42" i="1" s="1"/>
  <c r="LI42" i="1" a="1"/>
  <c r="LI42" i="1" s="1"/>
  <c r="JZ42" i="1" a="1"/>
  <c r="JZ42" i="1" s="1"/>
  <c r="LV42" i="1" a="1"/>
  <c r="LV42" i="1" s="1"/>
  <c r="LH42" i="1" a="1"/>
  <c r="LH42" i="1" s="1"/>
  <c r="JY42" i="1" a="1"/>
  <c r="JY42" i="1" s="1"/>
  <c r="LU42" i="1" a="1"/>
  <c r="LU42" i="1" s="1"/>
  <c r="JX42" i="1" a="1"/>
  <c r="JX42" i="1" s="1"/>
  <c r="LT42" i="1" a="1"/>
  <c r="LT42" i="1" s="1"/>
  <c r="LF42" i="1" a="1"/>
  <c r="LF42" i="1" s="1"/>
  <c r="JW42" i="1" a="1"/>
  <c r="JW42" i="1" s="1"/>
  <c r="LE42" i="1" a="1"/>
  <c r="LE42" i="1" s="1"/>
  <c r="JV42" i="1" a="1"/>
  <c r="JV42" i="1" s="1"/>
  <c r="LD42" i="1" a="1"/>
  <c r="LD42" i="1" s="1"/>
  <c r="KP42" i="1" a="1"/>
  <c r="KP42" i="1" s="1"/>
  <c r="JU42" i="1" a="1"/>
  <c r="JU42" i="1" s="1"/>
  <c r="ML42" i="1" a="1"/>
  <c r="ML42" i="1" s="1"/>
  <c r="LC42" i="1" a="1"/>
  <c r="LC42" i="1" s="1"/>
  <c r="KO42" i="1" a="1"/>
  <c r="KO42" i="1" s="1"/>
  <c r="JT42" i="1" a="1"/>
  <c r="JT42" i="1" s="1"/>
  <c r="MK42" i="1" a="1"/>
  <c r="MK42" i="1" s="1"/>
  <c r="LB42" i="1" a="1"/>
  <c r="LB42" i="1" s="1"/>
  <c r="KN42" i="1" a="1"/>
  <c r="KN42" i="1" s="1"/>
  <c r="JS42" i="1" a="1"/>
  <c r="JS42" i="1" s="1"/>
  <c r="MJ42" i="1" a="1"/>
  <c r="MJ42" i="1" s="1"/>
  <c r="LA42" i="1" a="1"/>
  <c r="LA42" i="1" s="1"/>
  <c r="KM42" i="1" a="1"/>
  <c r="KM42" i="1" s="1"/>
  <c r="KZ42" i="1" a="1"/>
  <c r="KZ42" i="1" s="1"/>
  <c r="MD42" i="1" a="1"/>
  <c r="MD42" i="1" s="1"/>
  <c r="KL42" i="1" a="1"/>
  <c r="KL42" i="1" s="1"/>
  <c r="MC42" i="1" a="1"/>
  <c r="MC42" i="1" s="1"/>
  <c r="KT42" i="1" a="1"/>
  <c r="KT42" i="1" s="1"/>
  <c r="MB42" i="1" a="1"/>
  <c r="MB42" i="1" s="1"/>
  <c r="KS42" i="1" a="1"/>
  <c r="KS42" i="1" s="1"/>
  <c r="KJ42" i="1" a="1"/>
  <c r="KJ42" i="1" s="1"/>
  <c r="MA42" i="1" a="1"/>
  <c r="MA42" i="1" s="1"/>
  <c r="LZ42" i="1" a="1"/>
  <c r="LZ42" i="1" s="1"/>
  <c r="KQ42" i="1" a="1"/>
  <c r="KQ42" i="1" s="1"/>
  <c r="KH42" i="1" a="1"/>
  <c r="KH42" i="1" s="1"/>
  <c r="LY42" i="1" a="1"/>
  <c r="LY42" i="1" s="1"/>
  <c r="AEH42" i="1" a="1"/>
  <c r="AEH42" i="1" s="1"/>
  <c r="ACJ42" i="1" a="1"/>
  <c r="ACJ42" i="1" s="1"/>
  <c r="ADQ42" i="1" a="1"/>
  <c r="ADQ42" i="1" s="1"/>
  <c r="ACH42" i="1" a="1"/>
  <c r="ACH42" i="1" s="1"/>
  <c r="AEF42" i="1" a="1"/>
  <c r="AEF42" i="1" s="1"/>
  <c r="ACX42" i="1" a="1"/>
  <c r="ACX42" i="1" s="1"/>
  <c r="ADN42" i="1" a="1"/>
  <c r="ADN42" i="1" s="1"/>
  <c r="AED42" i="1" a="1"/>
  <c r="AED42" i="1" s="1"/>
  <c r="ACW42" i="1" a="1"/>
  <c r="ACW42" i="1" s="1"/>
  <c r="ADM42" i="1" a="1"/>
  <c r="ADM42" i="1" s="1"/>
  <c r="AEC42" i="1" a="1"/>
  <c r="AEC42" i="1" s="1"/>
  <c r="ADL42" i="1" a="1"/>
  <c r="ADL42" i="1" s="1"/>
  <c r="AEB42" i="1" a="1"/>
  <c r="AEB42" i="1" s="1"/>
  <c r="AEA42" i="1" a="1"/>
  <c r="AEA42" i="1" s="1"/>
  <c r="ADK42" i="1" a="1"/>
  <c r="ADK42" i="1" s="1"/>
  <c r="ACT42" i="1" a="1"/>
  <c r="ACT42" i="1" s="1"/>
  <c r="ADJ42" i="1" a="1"/>
  <c r="ADJ42" i="1" s="1"/>
  <c r="ACS42" i="1" a="1"/>
  <c r="ACS42" i="1" s="1"/>
  <c r="ADI42" i="1" a="1"/>
  <c r="ADI42" i="1" s="1"/>
  <c r="ADY42" i="1" a="1"/>
  <c r="ADY42" i="1" s="1"/>
  <c r="ACR42" i="1" a="1"/>
  <c r="ACR42" i="1" s="1"/>
  <c r="ADH42" i="1" a="1"/>
  <c r="ADH42" i="1" s="1"/>
  <c r="ADG42" i="1" a="1"/>
  <c r="ADG42" i="1" s="1"/>
  <c r="ACP42" i="1" a="1"/>
  <c r="ACP42" i="1" s="1"/>
  <c r="AEM42" i="1" a="1"/>
  <c r="AEM42" i="1" s="1"/>
  <c r="ADV42" i="1" a="1"/>
  <c r="ADV42" i="1" s="1"/>
  <c r="ACO42" i="1" a="1"/>
  <c r="ACO42" i="1" s="1"/>
  <c r="AEL42" i="1" a="1"/>
  <c r="AEL42" i="1" s="1"/>
  <c r="ACN42" i="1" a="1"/>
  <c r="ACN42" i="1" s="1"/>
  <c r="AEK42" i="1" a="1"/>
  <c r="AEK42" i="1" s="1"/>
  <c r="ADD42" i="1" a="1"/>
  <c r="ADD42" i="1" s="1"/>
  <c r="ADC42" i="1" a="1"/>
  <c r="ADC42" i="1" s="1"/>
  <c r="ADR42" i="1" a="1"/>
  <c r="ADR42" i="1" s="1"/>
  <c r="ABY42" i="1" a="1"/>
  <c r="ABY42" i="1" s="1"/>
  <c r="ABX42" i="1" a="1"/>
  <c r="ABX42" i="1" s="1"/>
  <c r="ACB42" i="1" a="1"/>
  <c r="ACB42" i="1" s="1"/>
  <c r="ACA42" i="1" a="1"/>
  <c r="ACA42" i="1" s="1"/>
  <c r="ABE42" i="1" a="1"/>
  <c r="ABE42" i="1" s="1"/>
  <c r="ABZ42" i="1" a="1"/>
  <c r="ABZ42" i="1" s="1"/>
  <c r="ABD42" i="1" a="1"/>
  <c r="ABD42" i="1" s="1"/>
  <c r="ABS42" i="1" a="1"/>
  <c r="ABS42" i="1" s="1"/>
  <c r="ABV42" i="1" a="1"/>
  <c r="ABV42" i="1" s="1"/>
  <c r="ABU42" i="1" a="1"/>
  <c r="ABU42" i="1" s="1"/>
  <c r="ABT42" i="1" a="1"/>
  <c r="ABT42" i="1" s="1"/>
  <c r="ABR42" i="1" a="1"/>
  <c r="ABR42" i="1" s="1"/>
  <c r="ABQ42" i="1" a="1"/>
  <c r="ABQ42" i="1" s="1"/>
  <c r="ABP42" i="1" a="1"/>
  <c r="ABP42" i="1" s="1"/>
  <c r="ABO42" i="1" a="1"/>
  <c r="ABO42" i="1" s="1"/>
  <c r="ABL42" i="1" a="1"/>
  <c r="ABL42" i="1" s="1"/>
  <c r="ABK42" i="1" a="1"/>
  <c r="ABK42" i="1" s="1"/>
  <c r="ABJ42" i="1" a="1"/>
  <c r="ABJ42" i="1" s="1"/>
  <c r="ABG42" i="1" a="1"/>
  <c r="ABG42" i="1" s="1"/>
  <c r="CT50" i="1" a="1"/>
  <c r="CT50" i="1" s="1"/>
  <c r="CK50" i="1" a="1"/>
  <c r="CK50" i="1" s="1"/>
  <c r="CQ50" i="1" a="1"/>
  <c r="CQ50" i="1" s="1"/>
  <c r="CW50" i="1" a="1"/>
  <c r="CW50" i="1" s="1"/>
  <c r="ZT65" i="1" a="1"/>
  <c r="ZT65" i="1" s="1"/>
  <c r="ZT66" i="1" s="1" a="1"/>
  <c r="ZT66" i="1" s="1"/>
  <c r="ZT42" i="1" a="1"/>
  <c r="ZT42" i="1" s="1"/>
  <c r="GP65" i="1" a="1"/>
  <c r="GP65" i="1" s="1"/>
  <c r="GP66" i="1" s="1" a="1"/>
  <c r="GP66" i="1" s="1"/>
  <c r="GP42" i="1" a="1"/>
  <c r="GP42" i="1" s="1"/>
  <c r="GQ65" i="1" a="1"/>
  <c r="GQ65" i="1" s="1"/>
  <c r="GQ42" i="1" a="1"/>
  <c r="GQ42" i="1" s="1"/>
  <c r="YL65" i="1" a="1"/>
  <c r="YL65" i="1" s="1"/>
  <c r="YL66" i="1" s="1" a="1"/>
  <c r="YL66" i="1" s="1"/>
  <c r="GO65" i="1" a="1"/>
  <c r="GO65" i="1" s="1"/>
  <c r="YK42" i="1" a="1"/>
  <c r="YK42" i="1" s="1"/>
  <c r="YN65" i="1" a="1"/>
  <c r="YN65" i="1" s="1"/>
  <c r="YM65" i="1" a="1"/>
  <c r="YM65" i="1" s="1"/>
  <c r="YK65" i="1" a="1"/>
  <c r="YK65" i="1" s="1"/>
  <c r="YO65" i="1" a="1"/>
  <c r="YO65" i="1" s="1"/>
  <c r="XF65" i="1" a="1"/>
  <c r="XF65" i="1" s="1"/>
  <c r="XF72" i="1" s="1" a="1"/>
  <c r="XF72" i="1" s="1"/>
  <c r="XF42" i="1" a="1"/>
  <c r="XF42" i="1" s="1"/>
  <c r="WX65" i="1" a="1"/>
  <c r="WX65" i="1" s="1"/>
  <c r="WW65" i="1" a="1"/>
  <c r="WW65" i="1" s="1"/>
  <c r="WX42" i="1" a="1"/>
  <c r="WX42" i="1" s="1"/>
  <c r="WW42" i="1" a="1"/>
  <c r="WW42" i="1" s="1"/>
  <c r="WE42" i="1" a="1"/>
  <c r="WE42" i="1" s="1"/>
  <c r="IT42" i="1" a="1"/>
  <c r="IT42" i="1" s="1"/>
  <c r="CA42" i="1" a="1"/>
  <c r="CA42" i="1" s="1"/>
  <c r="S42" i="1" a="1"/>
  <c r="S42" i="1" s="1"/>
  <c r="WD42" i="1" a="1"/>
  <c r="WD42" i="1" s="1"/>
  <c r="IS42" i="1" a="1"/>
  <c r="IS42" i="1" s="1"/>
  <c r="XQ42" i="1" a="1"/>
  <c r="XQ42" i="1" s="1"/>
  <c r="WC42" i="1" a="1"/>
  <c r="WC42" i="1" s="1"/>
  <c r="IR42" i="1" a="1"/>
  <c r="IR42" i="1" s="1"/>
  <c r="GX42" i="1" a="1"/>
  <c r="GX42" i="1" s="1"/>
  <c r="BY42" i="1" a="1"/>
  <c r="BY42" i="1" s="1"/>
  <c r="XP42" i="1" a="1"/>
  <c r="XP42" i="1" s="1"/>
  <c r="WB42" i="1" a="1"/>
  <c r="WB42" i="1" s="1"/>
  <c r="IQ42" i="1" a="1"/>
  <c r="IQ42" i="1" s="1"/>
  <c r="IG42" i="1" a="1"/>
  <c r="IG42" i="1" s="1"/>
  <c r="GW42" i="1" a="1"/>
  <c r="GW42" i="1" s="1"/>
  <c r="BX42" i="1" a="1"/>
  <c r="BX42" i="1" s="1"/>
  <c r="WA42" i="1" a="1"/>
  <c r="WA42" i="1" s="1"/>
  <c r="IP42" i="1" a="1"/>
  <c r="IP42" i="1" s="1"/>
  <c r="P42" i="1" a="1"/>
  <c r="P42" i="1" s="1"/>
  <c r="FB42" i="1" s="1"/>
  <c r="XM42" i="1" a="1"/>
  <c r="XM42" i="1" s="1"/>
  <c r="VZ42" i="1" a="1"/>
  <c r="VZ42" i="1" s="1"/>
  <c r="IO42" i="1" a="1"/>
  <c r="IO42" i="1" s="1"/>
  <c r="IE42" i="1" a="1"/>
  <c r="IE42" i="1" s="1"/>
  <c r="BV42" i="1" a="1"/>
  <c r="BV42" i="1" s="1"/>
  <c r="DS42" i="1" a="1"/>
  <c r="DS42" i="1" s="1"/>
  <c r="XL42" i="1" a="1"/>
  <c r="XL42" i="1" s="1"/>
  <c r="ID42" i="1" a="1"/>
  <c r="ID42" i="1" s="1"/>
  <c r="BU42" i="1" a="1"/>
  <c r="BU42" i="1" s="1"/>
  <c r="AK42" i="1" a="1"/>
  <c r="AK42" i="1" s="1"/>
  <c r="VX42" i="1" a="1"/>
  <c r="VX42" i="1" s="1"/>
  <c r="IM42" i="1" a="1"/>
  <c r="IM42" i="1" s="1"/>
  <c r="IC42" i="1" a="1"/>
  <c r="IC42" i="1" s="1"/>
  <c r="GA42" i="1" a="1"/>
  <c r="GA42" i="1" s="1"/>
  <c r="BT42" i="1" a="1"/>
  <c r="BT42" i="1" s="1"/>
  <c r="HU42" i="1" a="1"/>
  <c r="HU42" i="1" s="1"/>
  <c r="IL42" i="1" a="1"/>
  <c r="IL42" i="1" s="1"/>
  <c r="BS42" i="1" a="1"/>
  <c r="BS42" i="1" s="1"/>
  <c r="AJ42" i="1" a="1"/>
  <c r="AJ42" i="1" s="1"/>
  <c r="XE42" i="1" a="1"/>
  <c r="XE42" i="1" s="1"/>
  <c r="VV42" i="1" a="1"/>
  <c r="VV42" i="1" s="1"/>
  <c r="IA42" i="1" a="1"/>
  <c r="IA42" i="1" s="1"/>
  <c r="BR42" i="1" a="1"/>
  <c r="BR42" i="1" s="1"/>
  <c r="U42" i="1" a="1"/>
  <c r="U42" i="1" s="1"/>
  <c r="XD42" i="1" a="1"/>
  <c r="XD42" i="1" s="1"/>
  <c r="VU42" i="1" a="1"/>
  <c r="VU42" i="1" s="1"/>
  <c r="FX42" i="1" a="1"/>
  <c r="FX42" i="1" s="1"/>
  <c r="BQ42" i="1" a="1"/>
  <c r="BQ42" i="1" s="1"/>
  <c r="XC42" i="1" a="1"/>
  <c r="XC42" i="1" s="1"/>
  <c r="VT42" i="1" a="1"/>
  <c r="VT42" i="1" s="1"/>
  <c r="AAK42" i="1" a="1"/>
  <c r="AAK42" i="1" s="1"/>
  <c r="HY42" i="1" a="1"/>
  <c r="HY42" i="1" s="1"/>
  <c r="YA42" i="1" a="1"/>
  <c r="YA42" i="1" s="1"/>
  <c r="XB42" i="1" a="1"/>
  <c r="XB42" i="1" s="1"/>
  <c r="VS42" i="1" a="1"/>
  <c r="VS42" i="1" s="1"/>
  <c r="HW42" i="1" a="1"/>
  <c r="HW42" i="1" s="1"/>
  <c r="DU42" i="1" a="1"/>
  <c r="DU42" i="1" s="1"/>
  <c r="BO42" i="1" a="1"/>
  <c r="BO42" i="1" s="1"/>
  <c r="N42" i="1" a="1"/>
  <c r="N42" i="1" s="1"/>
  <c r="XA42" i="1" a="1"/>
  <c r="XA42" i="1" s="1"/>
  <c r="VR42" i="1" a="1"/>
  <c r="VR42" i="1" s="1"/>
  <c r="HV42" i="1" a="1"/>
  <c r="HV42" i="1" s="1"/>
  <c r="DT42" i="1" a="1"/>
  <c r="DT42" i="1" s="1"/>
  <c r="WZ42" i="1" a="1"/>
  <c r="WZ42" i="1" s="1"/>
  <c r="VQ42" i="1" a="1"/>
  <c r="VQ42" i="1" s="1"/>
  <c r="XZ42" i="1" a="1"/>
  <c r="XZ42" i="1" s="1"/>
  <c r="WY42" i="1" a="1"/>
  <c r="WY42" i="1" s="1"/>
  <c r="HQ42" i="1" a="1"/>
  <c r="HQ42" i="1" s="1"/>
  <c r="DR42" i="1" a="1"/>
  <c r="DR42" i="1" s="1"/>
  <c r="VO42" i="1" a="1"/>
  <c r="VO42" i="1" s="1"/>
  <c r="HP42" i="1" a="1"/>
  <c r="HP42" i="1" s="1"/>
  <c r="DM42" i="1" a="1"/>
  <c r="DM42" i="1" s="1"/>
  <c r="T42" i="1" a="1"/>
  <c r="T42" i="1" s="1"/>
  <c r="XY42" i="1" a="1"/>
  <c r="XY42" i="1" s="1"/>
  <c r="WU42" i="1" a="1"/>
  <c r="WU42" i="1" s="1"/>
  <c r="VN42" i="1" a="1"/>
  <c r="VN42" i="1" s="1"/>
  <c r="HO42" i="1" a="1"/>
  <c r="HO42" i="1" s="1"/>
  <c r="XX42" i="1" a="1"/>
  <c r="XX42" i="1" s="1"/>
  <c r="WT42" i="1" a="1"/>
  <c r="WT42" i="1" s="1"/>
  <c r="XW42" i="1" a="1"/>
  <c r="XW42" i="1" s="1"/>
  <c r="VL42" i="1" a="1"/>
  <c r="VL42" i="1" s="1"/>
  <c r="HM42" i="1" a="1"/>
  <c r="HM42" i="1" s="1"/>
  <c r="WR42" i="1" a="1"/>
  <c r="WR42" i="1" s="1"/>
  <c r="HL42" i="1" a="1"/>
  <c r="HL42" i="1" s="1"/>
  <c r="IU42" i="1" a="1"/>
  <c r="IU42" i="1" s="1"/>
  <c r="AEN42" i="1" a="1"/>
  <c r="AEN42" i="1" s="1"/>
  <c r="VJ42" i="1" a="1"/>
  <c r="VJ42" i="1" s="1"/>
  <c r="WF42" i="1" a="1"/>
  <c r="WF42" i="1" s="1"/>
  <c r="MN42" i="1" a="1"/>
  <c r="MN42" i="1" s="1"/>
  <c r="HJ42" i="1" a="1"/>
  <c r="HJ42" i="1" s="1"/>
  <c r="DG42" i="1" a="1"/>
  <c r="DG42" i="1" s="1"/>
  <c r="J42" i="1" a="1"/>
  <c r="J42" i="1" s="1"/>
  <c r="ACG42" i="1" a="1"/>
  <c r="ACG42" i="1" s="1"/>
  <c r="WO42" i="1" a="1"/>
  <c r="WO42" i="1" s="1"/>
  <c r="MM42" i="1" a="1"/>
  <c r="MM42" i="1" s="1"/>
  <c r="ZY42" i="1" a="1"/>
  <c r="ZY42" i="1" s="1"/>
  <c r="JB42" i="1" a="1"/>
  <c r="JB42" i="1" s="1"/>
  <c r="ZX42" i="1" a="1"/>
  <c r="ZX42" i="1" s="1"/>
  <c r="DD42" i="1" a="1"/>
  <c r="DD42" i="1" s="1"/>
  <c r="EE42" i="1" a="1"/>
  <c r="EE42" i="1" s="1"/>
  <c r="JA42" i="1" a="1"/>
  <c r="JA42" i="1" s="1"/>
  <c r="HG42" i="1" a="1"/>
  <c r="HG42" i="1" s="1"/>
  <c r="ABC42" i="1" a="1"/>
  <c r="ABC42" i="1" s="1"/>
  <c r="ED42" i="1" a="1"/>
  <c r="ED42" i="1" s="1"/>
  <c r="WK42" i="1" a="1"/>
  <c r="WK42" i="1" s="1"/>
  <c r="IZ42" i="1" a="1"/>
  <c r="IZ42" i="1" s="1"/>
  <c r="ZV42" i="1" a="1"/>
  <c r="ZV42" i="1" s="1"/>
  <c r="HF42" i="1" a="1"/>
  <c r="HF42" i="1" s="1"/>
  <c r="EC42" i="1" a="1"/>
  <c r="EC42" i="1" s="1"/>
  <c r="IY42" i="1" a="1"/>
  <c r="IY42" i="1" s="1"/>
  <c r="ZU42" i="1" a="1"/>
  <c r="ZU42" i="1" s="1"/>
  <c r="EB42" i="1" a="1"/>
  <c r="EB42" i="1" s="1"/>
  <c r="ZS42" i="1" a="1"/>
  <c r="ZS42" i="1" s="1"/>
  <c r="IW42" i="1" a="1"/>
  <c r="IW42" i="1" s="1"/>
  <c r="HC42" i="1" a="1"/>
  <c r="HC42" i="1" s="1"/>
  <c r="CG43" i="1" a="1"/>
  <c r="CG43" i="1" s="1"/>
  <c r="YI42" i="1" a="1"/>
  <c r="YI42" i="1" s="1"/>
  <c r="EA42" i="1" a="1"/>
  <c r="EA42" i="1" s="1"/>
  <c r="WG42" i="1" a="1"/>
  <c r="WG42" i="1" s="1"/>
  <c r="IV42" i="1" a="1"/>
  <c r="IV42" i="1" s="1"/>
  <c r="ZQ42" i="1" a="1"/>
  <c r="ZQ42" i="1" s="1"/>
  <c r="HB42" i="1" a="1"/>
  <c r="HB42" i="1" s="1"/>
  <c r="CC42" i="1" a="1"/>
  <c r="CC42" i="1" s="1"/>
  <c r="Q42" i="1" a="1"/>
  <c r="Q42" i="1" s="1"/>
  <c r="AL65" i="1" a="1"/>
  <c r="AL65" i="1" s="1"/>
  <c r="L65" i="1" a="1"/>
  <c r="L65" i="1" s="1"/>
  <c r="GN65" i="1" s="1" a="1"/>
  <c r="GN65" i="1" s="1"/>
  <c r="K65" i="1" a="1"/>
  <c r="K65" i="1" s="1"/>
  <c r="J65" i="1" a="1"/>
  <c r="J65" i="1" s="1"/>
  <c r="I65" i="1" a="1"/>
  <c r="I65" i="1" s="1"/>
  <c r="EE65" i="1" a="1"/>
  <c r="EE65" i="1" s="1"/>
  <c r="ED65" i="1" a="1"/>
  <c r="ED65" i="1" s="1"/>
  <c r="EC65" i="1" a="1"/>
  <c r="EC65" i="1" s="1"/>
  <c r="EB65" i="1" a="1"/>
  <c r="EB65" i="1" s="1"/>
  <c r="EA65" i="1" a="1"/>
  <c r="EA65" i="1" s="1"/>
  <c r="DI65" i="1" a="1"/>
  <c r="DI65" i="1" s="1"/>
  <c r="DE65" i="1" a="1"/>
  <c r="DE65" i="1" s="1"/>
  <c r="CE65" i="1" a="1"/>
  <c r="CE65" i="1" s="1"/>
  <c r="AM65" i="1" a="1"/>
  <c r="AM65" i="1" s="1"/>
  <c r="DJ65" i="1" a="1"/>
  <c r="DJ65" i="1" s="1"/>
  <c r="AAH65" i="1" a="1"/>
  <c r="AAH65" i="1" s="1"/>
  <c r="AAB65" i="1" a="1"/>
  <c r="AAB65" i="1" s="1"/>
  <c r="GT65" i="1" a="1"/>
  <c r="GT65" i="1" s="1"/>
  <c r="GY65" i="1" a="1"/>
  <c r="GY65" i="1" s="1"/>
  <c r="XX65" i="1" a="1"/>
  <c r="XX65" i="1" s="1"/>
  <c r="ZW65" i="1" a="1"/>
  <c r="ZW65" i="1" s="1"/>
  <c r="CC65" i="1" a="1"/>
  <c r="CC65" i="1" s="1"/>
  <c r="HO65" i="1" a="1"/>
  <c r="HO65" i="1" s="1"/>
  <c r="XM65" i="1" a="1"/>
  <c r="XM65" i="1" s="1"/>
  <c r="JB65" i="1" a="1"/>
  <c r="JB65" i="1" s="1"/>
  <c r="HF65" i="1" a="1"/>
  <c r="HF65" i="1" s="1"/>
  <c r="ZS65" i="1" a="1"/>
  <c r="ZS65" i="1" s="1"/>
  <c r="ZU65" i="1" a="1"/>
  <c r="ZU65" i="1" s="1"/>
  <c r="CG65" i="1" a="1"/>
  <c r="CG65" i="1" s="1"/>
  <c r="CT65" i="1" a="1"/>
  <c r="CT65" i="1" s="1"/>
  <c r="HK65" i="1" a="1"/>
  <c r="HK65" i="1" s="1"/>
  <c r="CQ65" i="1" a="1"/>
  <c r="CQ65" i="1" s="1"/>
  <c r="BG65" i="1" a="1"/>
  <c r="BG65" i="1" s="1"/>
  <c r="HP65" i="1" a="1"/>
  <c r="HP65" i="1" s="1"/>
  <c r="BL65" i="1" a="1"/>
  <c r="BL65" i="1" s="1"/>
  <c r="ZQ65" i="1" a="1"/>
  <c r="ZQ65" i="1" s="1"/>
  <c r="IY65" i="1" a="1"/>
  <c r="IY65" i="1" s="1"/>
  <c r="BI65" i="1" a="1"/>
  <c r="BI65" i="1" s="1"/>
  <c r="HG65" i="1" a="1"/>
  <c r="HG65" i="1" s="1"/>
  <c r="XD65" i="1" a="1"/>
  <c r="XD65" i="1" s="1"/>
  <c r="WQ65" i="1" a="1"/>
  <c r="WQ65" i="1" s="1"/>
  <c r="GZ65" i="1" a="1"/>
  <c r="GZ65" i="1" s="1"/>
  <c r="IM65" i="1" a="1"/>
  <c r="IM65" i="1" s="1"/>
  <c r="ZV65" i="1" a="1"/>
  <c r="ZV65" i="1" s="1"/>
  <c r="HI65" i="1" a="1"/>
  <c r="HI65" i="1" s="1"/>
  <c r="CB65" i="1" a="1"/>
  <c r="CB65" i="1" s="1"/>
  <c r="HL65" i="1" a="1"/>
  <c r="HL65" i="1" s="1"/>
  <c r="JA65" i="1" a="1"/>
  <c r="JA65" i="1" s="1"/>
  <c r="HE65" i="1" a="1"/>
  <c r="HE65" i="1" s="1"/>
  <c r="IL65" i="1" a="1"/>
  <c r="IL65" i="1" s="1"/>
  <c r="IO65" i="1" a="1"/>
  <c r="IO65" i="1" s="1"/>
  <c r="YY65" i="1" a="1"/>
  <c r="YY65" i="1" s="1"/>
  <c r="IZ65" i="1" a="1"/>
  <c r="IZ65" i="1" s="1"/>
  <c r="BH65" i="1" a="1"/>
  <c r="BH65" i="1" s="1"/>
  <c r="ZR65" i="1" a="1"/>
  <c r="ZR65" i="1" s="1"/>
  <c r="CL65" i="1" a="1"/>
  <c r="CL65" i="1" s="1"/>
  <c r="HH65" i="1" a="1"/>
  <c r="HH65" i="1" s="1"/>
  <c r="AAK65" i="1" a="1"/>
  <c r="AAK65" i="1" s="1"/>
  <c r="HD65" i="1" a="1"/>
  <c r="HD65" i="1" s="1"/>
  <c r="WL65" i="1" a="1"/>
  <c r="WL65" i="1" s="1"/>
  <c r="IW65" i="1" a="1"/>
  <c r="IW65" i="1" s="1"/>
  <c r="XE65" i="1" a="1"/>
  <c r="XE65" i="1" s="1"/>
  <c r="YI65" i="1" a="1"/>
  <c r="YI65" i="1" s="1"/>
  <c r="WZ65" i="1" a="1"/>
  <c r="WZ65" i="1" s="1"/>
  <c r="XO65" i="1" a="1"/>
  <c r="XO65" i="1" s="1"/>
  <c r="GX65" i="1" a="1"/>
  <c r="GX65" i="1" s="1"/>
  <c r="HA65" i="1" a="1"/>
  <c r="HA65" i="1" s="1"/>
  <c r="EZ65" i="1" a="1"/>
  <c r="EZ65" i="1" s="1"/>
  <c r="WU65" i="1" a="1"/>
  <c r="WU65" i="1" s="1"/>
  <c r="CK65" i="1" a="1"/>
  <c r="CK65" i="1" s="1"/>
  <c r="XY65" i="1" a="1"/>
  <c r="XY65" i="1" s="1"/>
  <c r="IR65" i="1" a="1"/>
  <c r="IR65" i="1" s="1"/>
  <c r="WY65" i="1" a="1"/>
  <c r="WY65" i="1" s="1"/>
  <c r="XA65" i="1" a="1"/>
  <c r="XA65" i="1" s="1"/>
  <c r="HC65" i="1" a="1"/>
  <c r="HC65" i="1" s="1"/>
  <c r="IQ65" i="1" a="1"/>
  <c r="IQ65" i="1" s="1"/>
  <c r="YH65" i="1" a="1"/>
  <c r="YH65" i="1" s="1"/>
  <c r="GU65" i="1" a="1"/>
  <c r="GU65" i="1" s="1"/>
  <c r="XG65" i="1" a="1"/>
  <c r="XG65" i="1" s="1"/>
  <c r="YJ65" i="1" a="1"/>
  <c r="YJ65" i="1" s="1"/>
  <c r="XL65" i="1" a="1"/>
  <c r="XL65" i="1" s="1"/>
  <c r="HW65" i="1" a="1"/>
  <c r="HW65" i="1" s="1"/>
  <c r="HV65" i="1" a="1"/>
  <c r="HV65" i="1" s="1"/>
  <c r="XC65" i="1" a="1"/>
  <c r="XC65" i="1" s="1"/>
  <c r="IV65" i="1" a="1"/>
  <c r="IV65" i="1" s="1"/>
  <c r="HQ65" i="1" a="1"/>
  <c r="HQ65" i="1" s="1"/>
  <c r="WT65" i="1" a="1"/>
  <c r="WT65" i="1" s="1"/>
  <c r="GW65" i="1" a="1"/>
  <c r="GW65" i="1" s="1"/>
  <c r="HB65" i="1" a="1"/>
  <c r="HB65" i="1" s="1"/>
  <c r="XZ65" i="1" a="1"/>
  <c r="XZ65" i="1" s="1"/>
  <c r="WO65" i="1" a="1"/>
  <c r="WO65" i="1" s="1"/>
  <c r="IP65" i="1" a="1"/>
  <c r="IP65" i="1" s="1"/>
  <c r="IT65" i="1" a="1"/>
  <c r="IT65" i="1" s="1"/>
  <c r="GS65" i="1" a="1"/>
  <c r="GS65" i="1" s="1"/>
  <c r="IX65" i="1" a="1"/>
  <c r="IX65" i="1" s="1"/>
  <c r="ZP65" i="1" a="1"/>
  <c r="ZP65" i="1" s="1"/>
  <c r="XW65" i="1" a="1"/>
  <c r="XW65" i="1" s="1"/>
  <c r="HJ65" i="1" a="1"/>
  <c r="HJ65" i="1" s="1"/>
  <c r="WS65" i="1" a="1"/>
  <c r="WS65" i="1" s="1"/>
  <c r="YG65" i="1" a="1"/>
  <c r="YG65" i="1" s="1"/>
  <c r="HN65" i="1" a="1"/>
  <c r="HN65" i="1" s="1"/>
  <c r="AEN65" i="1" a="1"/>
  <c r="AEN65" i="1" s="1"/>
  <c r="II65" i="1" a="1"/>
  <c r="II65" i="1" s="1"/>
  <c r="IS65" i="1" a="1"/>
  <c r="IS65" i="1" s="1"/>
  <c r="ZY65" i="1" a="1"/>
  <c r="ZY65" i="1" s="1"/>
  <c r="IU65" i="1" a="1"/>
  <c r="IU65" i="1" s="1"/>
  <c r="YA65" i="1" a="1"/>
  <c r="YA65" i="1" s="1"/>
  <c r="WR65" i="1" a="1"/>
  <c r="WR65" i="1" s="1"/>
  <c r="WV65" i="1" a="1"/>
  <c r="WV65" i="1" s="1"/>
  <c r="CW65" i="1" a="1"/>
  <c r="CW65" i="1" s="1"/>
  <c r="XB65" i="1" a="1"/>
  <c r="XB65" i="1" s="1"/>
  <c r="ZX65" i="1" a="1"/>
  <c r="ZX65" i="1" s="1"/>
  <c r="HM65" i="1" a="1"/>
  <c r="HM65" i="1" s="1"/>
  <c r="XK65" i="1" a="1"/>
  <c r="XK65" i="1" s="1"/>
  <c r="IN65" i="1" a="1"/>
  <c r="IN65" i="1" s="1"/>
  <c r="GT45" i="1"/>
  <c r="GT46" i="1"/>
  <c r="C505" i="4"/>
  <c r="P505" i="4" s="1"/>
  <c r="B504" i="4"/>
  <c r="G519" i="4"/>
  <c r="H568" i="4"/>
  <c r="I569" i="4"/>
  <c r="P490" i="4"/>
  <c r="C491" i="4"/>
  <c r="F571" i="4"/>
  <c r="E571" i="4"/>
  <c r="D571" i="4"/>
  <c r="Q571" i="4" s="1"/>
  <c r="U506" i="4"/>
  <c r="V507" i="4"/>
  <c r="S490" i="4"/>
  <c r="B490" i="4"/>
  <c r="R543" i="4"/>
  <c r="A572" i="4"/>
  <c r="R546" i="4"/>
  <c r="R540" i="4"/>
  <c r="R537" i="4"/>
  <c r="AAM130" i="1"/>
  <c r="AAL130" i="1"/>
  <c r="AAG130" i="1"/>
  <c r="YW75" i="1" l="1" a="1"/>
  <c r="YW75" i="1" s="1"/>
  <c r="YW76" i="1" a="1"/>
  <c r="YW76" i="1" s="1"/>
  <c r="YQ66" i="1" a="1"/>
  <c r="YQ66" i="1" s="1"/>
  <c r="YQ67" i="1" a="1"/>
  <c r="YQ67" i="1" s="1"/>
  <c r="YQ68" i="1" a="1"/>
  <c r="YQ68" i="1" s="1"/>
  <c r="YQ69" i="1" a="1"/>
  <c r="YQ69" i="1" s="1"/>
  <c r="YQ70" i="1" a="1"/>
  <c r="YQ70" i="1" s="1"/>
  <c r="YQ71" i="1" a="1"/>
  <c r="YQ71" i="1" s="1"/>
  <c r="YQ72" i="1" a="1"/>
  <c r="YQ72" i="1" s="1"/>
  <c r="YQ73" i="1" a="1"/>
  <c r="YQ73" i="1" s="1"/>
  <c r="YQ74" i="1" a="1"/>
  <c r="YQ74" i="1" s="1"/>
  <c r="YQ75" i="1" a="1"/>
  <c r="YQ75" i="1" s="1"/>
  <c r="YQ76" i="1" a="1"/>
  <c r="YQ76" i="1" s="1"/>
  <c r="YP66" i="1" a="1"/>
  <c r="YP66" i="1" s="1"/>
  <c r="YP67" i="1" a="1"/>
  <c r="YP67" i="1" s="1"/>
  <c r="YP68" i="1" a="1"/>
  <c r="YP68" i="1" s="1"/>
  <c r="YP69" i="1" a="1"/>
  <c r="YP69" i="1" s="1"/>
  <c r="YP70" i="1" a="1"/>
  <c r="YP70" i="1" s="1"/>
  <c r="YP71" i="1" a="1"/>
  <c r="YP71" i="1" s="1"/>
  <c r="YP72" i="1" a="1"/>
  <c r="YP72" i="1" s="1"/>
  <c r="YP73" i="1" a="1"/>
  <c r="YP73" i="1" s="1"/>
  <c r="YP74" i="1" a="1"/>
  <c r="YP74" i="1" s="1"/>
  <c r="YP75" i="1" a="1"/>
  <c r="YP75" i="1" s="1"/>
  <c r="YP76" i="1" a="1"/>
  <c r="YP76" i="1" s="1"/>
  <c r="YP42" i="1" a="1"/>
  <c r="YP42" i="1" s="1"/>
  <c r="YP20" i="1" a="1"/>
  <c r="YP20" i="1" s="1"/>
  <c r="YP36" i="1" a="1"/>
  <c r="YP36" i="1" s="1"/>
  <c r="YP48" i="1" a="1"/>
  <c r="YP48" i="1" s="1"/>
  <c r="YP49" i="1" s="1" a="1"/>
  <c r="YP49" i="1" s="1"/>
  <c r="YP23" i="1" a="1"/>
  <c r="YP23" i="1" s="1"/>
  <c r="YP22" i="1" a="1"/>
  <c r="YP22" i="1" s="1"/>
  <c r="YP21" i="1" a="1"/>
  <c r="YP21" i="1" s="1"/>
  <c r="YP28" i="1" a="1"/>
  <c r="YP28" i="1" s="1"/>
  <c r="YP41" i="1" a="1"/>
  <c r="YP41" i="1" s="1"/>
  <c r="YP34" i="1" a="1"/>
  <c r="YP34" i="1" s="1"/>
  <c r="YP31" i="1" a="1"/>
  <c r="YP31" i="1" s="1"/>
  <c r="YP26" i="1" a="1"/>
  <c r="YP26" i="1" s="1"/>
  <c r="YP44" i="1" a="1"/>
  <c r="YP44" i="1" s="1"/>
  <c r="YP30" i="1" a="1"/>
  <c r="YP30" i="1" s="1"/>
  <c r="YP35" i="1" a="1"/>
  <c r="YP35" i="1" s="1"/>
  <c r="YP33" i="1" a="1"/>
  <c r="YP33" i="1" s="1"/>
  <c r="YP40" i="1" a="1"/>
  <c r="YP40" i="1" s="1"/>
  <c r="YP43" i="1" a="1"/>
  <c r="YP43" i="1" s="1"/>
  <c r="YP38" i="1" a="1"/>
  <c r="YP38" i="1" s="1"/>
  <c r="YP45" i="1" a="1"/>
  <c r="YP45" i="1" s="1"/>
  <c r="YP27" i="1" a="1"/>
  <c r="YP27" i="1" s="1"/>
  <c r="YP29" i="1" a="1"/>
  <c r="YP29" i="1" s="1"/>
  <c r="YP39" i="1" a="1"/>
  <c r="YP39" i="1" s="1"/>
  <c r="YP46" i="1" a="1"/>
  <c r="YP46" i="1" s="1"/>
  <c r="YP25" i="1" a="1"/>
  <c r="YP25" i="1" s="1"/>
  <c r="YP24" i="1" a="1"/>
  <c r="YP24" i="1" s="1"/>
  <c r="YP47" i="1" a="1"/>
  <c r="YP47" i="1" s="1"/>
  <c r="YP37" i="1" a="1"/>
  <c r="YP37" i="1" s="1"/>
  <c r="YP32" i="1" a="1"/>
  <c r="YP32" i="1" s="1"/>
  <c r="YQ42" i="1" a="1"/>
  <c r="YQ42" i="1" s="1"/>
  <c r="YQ20" i="1" a="1"/>
  <c r="YQ20" i="1" s="1"/>
  <c r="YQ36" i="1" a="1"/>
  <c r="YQ36" i="1" s="1"/>
  <c r="YQ48" i="1" a="1"/>
  <c r="YQ48" i="1" s="1"/>
  <c r="YQ49" i="1" s="1" a="1"/>
  <c r="YQ49" i="1" s="1"/>
  <c r="YQ23" i="1" a="1"/>
  <c r="YQ23" i="1" s="1"/>
  <c r="YQ22" i="1" a="1"/>
  <c r="YQ22" i="1" s="1"/>
  <c r="YQ21" i="1" a="1"/>
  <c r="YQ21" i="1" s="1"/>
  <c r="YQ28" i="1" a="1"/>
  <c r="YQ28" i="1" s="1"/>
  <c r="YQ41" i="1" a="1"/>
  <c r="YQ41" i="1" s="1"/>
  <c r="YQ34" i="1" a="1"/>
  <c r="YQ34" i="1" s="1"/>
  <c r="YQ31" i="1" a="1"/>
  <c r="YQ31" i="1" s="1"/>
  <c r="YQ26" i="1" a="1"/>
  <c r="YQ26" i="1" s="1"/>
  <c r="YQ44" i="1" a="1"/>
  <c r="YQ44" i="1" s="1"/>
  <c r="YQ35" i="1" a="1"/>
  <c r="YQ35" i="1" s="1"/>
  <c r="YQ33" i="1" a="1"/>
  <c r="YQ33" i="1" s="1"/>
  <c r="YQ40" i="1" a="1"/>
  <c r="YQ40" i="1" s="1"/>
  <c r="YQ43" i="1" a="1"/>
  <c r="YQ43" i="1" s="1"/>
  <c r="YQ38" i="1" a="1"/>
  <c r="YQ38" i="1" s="1"/>
  <c r="YQ45" i="1" a="1"/>
  <c r="YQ45" i="1" s="1"/>
  <c r="YQ27" i="1" a="1"/>
  <c r="YQ27" i="1" s="1"/>
  <c r="YQ29" i="1" a="1"/>
  <c r="YQ29" i="1" s="1"/>
  <c r="YQ39" i="1" a="1"/>
  <c r="YQ39" i="1" s="1"/>
  <c r="YQ46" i="1" a="1"/>
  <c r="YQ46" i="1" s="1"/>
  <c r="YQ25" i="1" a="1"/>
  <c r="YQ25" i="1" s="1"/>
  <c r="YQ24" i="1" a="1"/>
  <c r="YQ24" i="1" s="1"/>
  <c r="YQ47" i="1" a="1"/>
  <c r="YQ47" i="1" s="1"/>
  <c r="YQ37" i="1" a="1"/>
  <c r="YQ37" i="1" s="1"/>
  <c r="YQ32" i="1" a="1"/>
  <c r="YQ32" i="1" s="1"/>
  <c r="YQ30" i="1" a="1"/>
  <c r="YQ30" i="1" s="1"/>
  <c r="YW35" i="1" a="1"/>
  <c r="YW35" i="1" s="1"/>
  <c r="YW46" i="1" a="1"/>
  <c r="YW46" i="1" s="1"/>
  <c r="YW41" i="1" a="1"/>
  <c r="YW41" i="1" s="1"/>
  <c r="YW34" i="1" a="1"/>
  <c r="YW34" i="1" s="1"/>
  <c r="YW27" i="1" a="1"/>
  <c r="YW27" i="1" s="1"/>
  <c r="YW33" i="1" a="1"/>
  <c r="YW33" i="1" s="1"/>
  <c r="YW26" i="1" a="1"/>
  <c r="YW26" i="1" s="1"/>
  <c r="YW23" i="1" a="1"/>
  <c r="YW23" i="1" s="1"/>
  <c r="YW22" i="1" a="1"/>
  <c r="YW22" i="1" s="1"/>
  <c r="YW48" i="1" a="1"/>
  <c r="YW48" i="1" s="1"/>
  <c r="YW49" i="1" s="1" a="1"/>
  <c r="YW49" i="1" s="1"/>
  <c r="YW36" i="1" a="1"/>
  <c r="YW36" i="1" s="1"/>
  <c r="YW42" i="1" a="1"/>
  <c r="YW42" i="1" s="1"/>
  <c r="UY128" i="1"/>
  <c r="UY126" i="1"/>
  <c r="UY127" i="1"/>
  <c r="UY119" i="1"/>
  <c r="UY121" i="1"/>
  <c r="UY125" i="1"/>
  <c r="UY123" i="1"/>
  <c r="UY124" i="1"/>
  <c r="UY122" i="1"/>
  <c r="UY117" i="1"/>
  <c r="UY120" i="1"/>
  <c r="UY118" i="1"/>
  <c r="YW28" i="1" a="1"/>
  <c r="YW28" i="1" s="1"/>
  <c r="YW31" i="1" a="1"/>
  <c r="YW31" i="1" s="1"/>
  <c r="YW39" i="1" a="1"/>
  <c r="YW39" i="1" s="1"/>
  <c r="YW29" i="1" a="1"/>
  <c r="YW29" i="1" s="1"/>
  <c r="YW47" i="1" a="1"/>
  <c r="YW47" i="1" s="1"/>
  <c r="YW44" i="1" a="1"/>
  <c r="YW44" i="1" s="1"/>
  <c r="YW32" i="1" a="1"/>
  <c r="YW32" i="1" s="1"/>
  <c r="YW40" i="1" a="1"/>
  <c r="YW40" i="1" s="1"/>
  <c r="YW37" i="1" a="1"/>
  <c r="YW37" i="1" s="1"/>
  <c r="YW38" i="1" a="1"/>
  <c r="YW38" i="1" s="1"/>
  <c r="YW45" i="1" a="1"/>
  <c r="YW45" i="1" s="1"/>
  <c r="YW43" i="1" a="1"/>
  <c r="YW43" i="1" s="1"/>
  <c r="YW24" i="1" a="1"/>
  <c r="YW24" i="1" s="1"/>
  <c r="YW25" i="1" a="1"/>
  <c r="YW25" i="1" s="1"/>
  <c r="YW30" i="1" a="1"/>
  <c r="YW30" i="1" s="1"/>
  <c r="YW21" i="1" a="1"/>
  <c r="YW21" i="1" s="1"/>
  <c r="YS42" i="1" a="1"/>
  <c r="YS42" i="1" s="1"/>
  <c r="YS20" i="1" a="1"/>
  <c r="YS20" i="1" s="1"/>
  <c r="YS36" i="1" a="1"/>
  <c r="YS36" i="1" s="1"/>
  <c r="YS48" i="1" a="1"/>
  <c r="YS48" i="1" s="1"/>
  <c r="YS49" i="1" s="1" a="1"/>
  <c r="YS49" i="1" s="1"/>
  <c r="YS21" i="1" a="1"/>
  <c r="YS21" i="1" s="1"/>
  <c r="YS22" i="1" a="1"/>
  <c r="YS22" i="1" s="1"/>
  <c r="YS23" i="1" a="1"/>
  <c r="YS23" i="1" s="1"/>
  <c r="YS28" i="1" a="1"/>
  <c r="YS28" i="1" s="1"/>
  <c r="YS29" i="1" a="1"/>
  <c r="YS29" i="1" s="1"/>
  <c r="YS27" i="1" a="1"/>
  <c r="YS27" i="1" s="1"/>
  <c r="YS47" i="1" a="1"/>
  <c r="YS47" i="1" s="1"/>
  <c r="YS26" i="1" a="1"/>
  <c r="YS26" i="1" s="1"/>
  <c r="YS35" i="1" a="1"/>
  <c r="YS35" i="1" s="1"/>
  <c r="YS37" i="1" a="1"/>
  <c r="YS37" i="1" s="1"/>
  <c r="YS32" i="1" a="1"/>
  <c r="YS32" i="1" s="1"/>
  <c r="YS44" i="1" a="1"/>
  <c r="YS44" i="1" s="1"/>
  <c r="YS33" i="1" a="1"/>
  <c r="YS33" i="1" s="1"/>
  <c r="YS43" i="1" a="1"/>
  <c r="YS43" i="1" s="1"/>
  <c r="YS40" i="1" a="1"/>
  <c r="YS40" i="1" s="1"/>
  <c r="YS25" i="1" a="1"/>
  <c r="YS25" i="1" s="1"/>
  <c r="YS24" i="1" a="1"/>
  <c r="YS24" i="1" s="1"/>
  <c r="YS46" i="1" a="1"/>
  <c r="YS46" i="1" s="1"/>
  <c r="YS30" i="1" a="1"/>
  <c r="YS30" i="1" s="1"/>
  <c r="YS34" i="1" a="1"/>
  <c r="YS34" i="1" s="1"/>
  <c r="YS31" i="1" a="1"/>
  <c r="YS31" i="1" s="1"/>
  <c r="YS39" i="1" a="1"/>
  <c r="YS39" i="1" s="1"/>
  <c r="YS45" i="1" a="1"/>
  <c r="YS45" i="1" s="1"/>
  <c r="YS41" i="1" a="1"/>
  <c r="YS41" i="1" s="1"/>
  <c r="YS38" i="1" a="1"/>
  <c r="YS38" i="1" s="1"/>
  <c r="YS66" i="1" a="1"/>
  <c r="YS66" i="1" s="1"/>
  <c r="YS67" i="1" a="1"/>
  <c r="YS67" i="1" s="1"/>
  <c r="YS68" i="1" a="1"/>
  <c r="YS68" i="1" s="1"/>
  <c r="YS69" i="1" a="1"/>
  <c r="YS69" i="1" s="1"/>
  <c r="YS70" i="1" a="1"/>
  <c r="YS70" i="1" s="1"/>
  <c r="YS71" i="1" a="1"/>
  <c r="YS71" i="1" s="1"/>
  <c r="YS72" i="1" a="1"/>
  <c r="YS72" i="1" s="1"/>
  <c r="YS73" i="1" a="1"/>
  <c r="YS73" i="1" s="1"/>
  <c r="YS74" i="1" a="1"/>
  <c r="YS74" i="1" s="1"/>
  <c r="YS75" i="1" a="1"/>
  <c r="YS75" i="1" s="1"/>
  <c r="YS76" i="1" a="1"/>
  <c r="YS76" i="1" s="1"/>
  <c r="YT19" i="1"/>
  <c r="AL42" i="1" a="1"/>
  <c r="AL42" i="1" s="1"/>
  <c r="AL20" i="1" a="1"/>
  <c r="AL20" i="1" s="1"/>
  <c r="AL36" i="1" a="1"/>
  <c r="AL36" i="1" s="1"/>
  <c r="AL48" i="1" a="1"/>
  <c r="AL48" i="1" s="1"/>
  <c r="AL21" i="1" a="1"/>
  <c r="AL21" i="1" s="1"/>
  <c r="AL22" i="1" a="1"/>
  <c r="AL22" i="1" s="1"/>
  <c r="AL23" i="1" a="1"/>
  <c r="AL23" i="1" s="1"/>
  <c r="AL41" i="1" a="1"/>
  <c r="AL41" i="1" s="1"/>
  <c r="AL37" i="1" a="1"/>
  <c r="AL37" i="1" s="1"/>
  <c r="AL38" i="1" a="1"/>
  <c r="AL38" i="1" s="1"/>
  <c r="AL47" i="1" a="1"/>
  <c r="AL47" i="1" s="1"/>
  <c r="AL31" i="1" a="1"/>
  <c r="AL31" i="1" s="1"/>
  <c r="AL29" i="1" a="1"/>
  <c r="AL29" i="1" s="1"/>
  <c r="AL27" i="1" a="1"/>
  <c r="AL27" i="1" s="1"/>
  <c r="AL25" i="1" a="1"/>
  <c r="AL25" i="1" s="1"/>
  <c r="AL35" i="1" a="1"/>
  <c r="AL35" i="1" s="1"/>
  <c r="AL34" i="1" a="1"/>
  <c r="AL34" i="1" s="1"/>
  <c r="AL33" i="1" a="1"/>
  <c r="AL33" i="1" s="1"/>
  <c r="AL44" i="1" a="1"/>
  <c r="AL44" i="1" s="1"/>
  <c r="AL43" i="1" a="1"/>
  <c r="AL43" i="1" s="1"/>
  <c r="AL28" i="1" a="1"/>
  <c r="AL28" i="1" s="1"/>
  <c r="AL40" i="1" a="1"/>
  <c r="AL40" i="1" s="1"/>
  <c r="AL26" i="1" a="1"/>
  <c r="AL26" i="1" s="1"/>
  <c r="AL32" i="1" a="1"/>
  <c r="AL32" i="1" s="1"/>
  <c r="AL45" i="1" a="1"/>
  <c r="AL45" i="1" s="1"/>
  <c r="AL24" i="1" a="1"/>
  <c r="AL24" i="1" s="1"/>
  <c r="AL39" i="1" a="1"/>
  <c r="AL39" i="1" s="1"/>
  <c r="AL46" i="1" a="1"/>
  <c r="AL46" i="1" s="1"/>
  <c r="AL30" i="1" a="1"/>
  <c r="AL30" i="1" s="1"/>
  <c r="L42" i="1" a="1"/>
  <c r="L42" i="1" s="1"/>
  <c r="GN42" i="1" s="1" a="1"/>
  <c r="GN42" i="1" s="1"/>
  <c r="GN19" i="1" a="1"/>
  <c r="GN19" i="1" s="1"/>
  <c r="EX42" i="1" a="1"/>
  <c r="EX42" i="1" s="1"/>
  <c r="DP42" i="1"/>
  <c r="DO42" i="1"/>
  <c r="DN42" i="1"/>
  <c r="DL42" i="1"/>
  <c r="DK42" i="1"/>
  <c r="AAV38" i="1" a="1"/>
  <c r="AAV38" i="1" s="1"/>
  <c r="AAV42" i="1" a="1"/>
  <c r="AAV42" i="1" s="1"/>
  <c r="Y42" i="1"/>
  <c r="EW42" i="1" s="1"/>
  <c r="X42" i="1"/>
  <c r="EV42" i="1" s="1"/>
  <c r="FT42" i="1"/>
  <c r="FS42" i="1"/>
  <c r="FR42" i="1"/>
  <c r="DZ42" i="1"/>
  <c r="DY42" i="1"/>
  <c r="DX42" i="1"/>
  <c r="DW42" i="1"/>
  <c r="DV42" i="1"/>
  <c r="DQ42" i="1"/>
  <c r="V42" i="1"/>
  <c r="I20" i="1" a="1"/>
  <c r="I20" i="1" s="1"/>
  <c r="I42" i="1" a="1"/>
  <c r="I42" i="1" s="1"/>
  <c r="FP42" i="1"/>
  <c r="FO42" i="1"/>
  <c r="FN42" i="1"/>
  <c r="FM42" i="1"/>
  <c r="FL42" i="1"/>
  <c r="FK42" i="1"/>
  <c r="FC42" i="1"/>
  <c r="DI21" i="1" a="1"/>
  <c r="DI21" i="1" s="1"/>
  <c r="DI42" i="1" a="1"/>
  <c r="DI42" i="1" s="1"/>
  <c r="FV42" i="1"/>
  <c r="FQ42" i="1" s="1"/>
  <c r="FU42" i="1"/>
  <c r="AAV31" i="1" a="1"/>
  <c r="AAV31" i="1" s="1"/>
  <c r="AAV24" i="1" a="1"/>
  <c r="AAV24" i="1" s="1"/>
  <c r="AAV22" i="1" a="1"/>
  <c r="AAV22" i="1" s="1"/>
  <c r="AAV23" i="1" a="1"/>
  <c r="AAV23" i="1" s="1"/>
  <c r="AAV48" i="1" a="1"/>
  <c r="AAV48" i="1" s="1"/>
  <c r="AAV49" i="1" s="1" a="1"/>
  <c r="AAV49" i="1" s="1"/>
  <c r="AAV36" i="1" a="1"/>
  <c r="AAV36" i="1" s="1"/>
  <c r="AAV76" i="1" a="1"/>
  <c r="AAV76" i="1" s="1"/>
  <c r="AAV75" i="1" a="1"/>
  <c r="AAV75" i="1" s="1"/>
  <c r="AAV74" i="1" a="1"/>
  <c r="AAV74" i="1" s="1"/>
  <c r="AAV73" i="1" a="1"/>
  <c r="AAV73" i="1" s="1"/>
  <c r="AAV72" i="1" a="1"/>
  <c r="AAV72" i="1" s="1"/>
  <c r="AAV71" i="1" a="1"/>
  <c r="AAV71" i="1" s="1"/>
  <c r="KU36" i="1" a="1"/>
  <c r="KU36" i="1" s="1"/>
  <c r="KU20" i="1" a="1"/>
  <c r="KU20" i="1" s="1"/>
  <c r="KU21" i="1" a="1"/>
  <c r="KU21" i="1" s="1"/>
  <c r="ABR36" i="1" a="1"/>
  <c r="ABR36" i="1" s="1"/>
  <c r="ABR20" i="1" a="1"/>
  <c r="ABR20" i="1" s="1"/>
  <c r="ABR21" i="1" a="1"/>
  <c r="ABR21" i="1" s="1"/>
  <c r="ACX36" i="1" a="1"/>
  <c r="ACX36" i="1" s="1"/>
  <c r="ACX20" i="1" a="1"/>
  <c r="ACX20" i="1" s="1"/>
  <c r="ACX21" i="1" a="1"/>
  <c r="ACX21" i="1" s="1"/>
  <c r="KM36" i="1" a="1"/>
  <c r="KM36" i="1" s="1"/>
  <c r="KM20" i="1" a="1"/>
  <c r="KM20" i="1" s="1"/>
  <c r="KM21" i="1" a="1"/>
  <c r="KM21" i="1" s="1"/>
  <c r="LK36" i="1" a="1"/>
  <c r="LK36" i="1" s="1"/>
  <c r="LK20" i="1" a="1"/>
  <c r="LK20" i="1" s="1"/>
  <c r="LK21" i="1" a="1"/>
  <c r="LK21" i="1" s="1"/>
  <c r="TL20" i="1" a="1"/>
  <c r="TL20" i="1" s="1"/>
  <c r="TL21" i="1" a="1"/>
  <c r="TL21" i="1" s="1"/>
  <c r="TW20" i="1" a="1"/>
  <c r="TW20" i="1" s="1"/>
  <c r="TW21" i="1" a="1"/>
  <c r="TW21" i="1" s="1"/>
  <c r="NR20" i="1" a="1"/>
  <c r="NR20" i="1" s="1"/>
  <c r="NR21" i="1" a="1"/>
  <c r="NR21" i="1" s="1"/>
  <c r="QC20" i="1" a="1"/>
  <c r="QC20" i="1" s="1"/>
  <c r="QC21" i="1" a="1"/>
  <c r="QC21" i="1" s="1"/>
  <c r="OQ20" i="1" a="1"/>
  <c r="OQ20" i="1" s="1"/>
  <c r="OQ21" i="1" a="1"/>
  <c r="OQ21" i="1" s="1"/>
  <c r="TA20" i="1" a="1"/>
  <c r="TA20" i="1" s="1"/>
  <c r="TA21" i="1" a="1"/>
  <c r="TA21" i="1" s="1"/>
  <c r="MZ20" i="1" a="1"/>
  <c r="MZ20" i="1" s="1"/>
  <c r="MZ21" i="1" a="1"/>
  <c r="MZ21" i="1" s="1"/>
  <c r="FD34" i="1" a="1"/>
  <c r="FD34" i="1" s="1"/>
  <c r="FD20" i="1" a="1"/>
  <c r="FD20" i="1" s="1"/>
  <c r="FD21" i="1" a="1"/>
  <c r="FD21" i="1" s="1"/>
  <c r="ZQ20" i="1" a="1"/>
  <c r="ZQ20" i="1" s="1"/>
  <c r="ZQ21" i="1" a="1"/>
  <c r="ZQ21" i="1" s="1"/>
  <c r="IV36" i="1" a="1"/>
  <c r="IV36" i="1" s="1"/>
  <c r="IV20" i="1" a="1"/>
  <c r="IV20" i="1" s="1"/>
  <c r="IV21" i="1" a="1"/>
  <c r="IV21" i="1" s="1"/>
  <c r="WG20" i="1" a="1"/>
  <c r="WG20" i="1" s="1"/>
  <c r="WG21" i="1" a="1"/>
  <c r="WG21" i="1" s="1"/>
  <c r="WL20" i="1" a="1"/>
  <c r="WL20" i="1" s="1"/>
  <c r="WL21" i="1" a="1"/>
  <c r="WL21" i="1" s="1"/>
  <c r="WR36" i="1" a="1"/>
  <c r="WR36" i="1" s="1"/>
  <c r="WR20" i="1" a="1"/>
  <c r="WR20" i="1" s="1"/>
  <c r="WR21" i="1" a="1"/>
  <c r="WR21" i="1" s="1"/>
  <c r="XA36" i="1" a="1"/>
  <c r="XA36" i="1" s="1"/>
  <c r="XA20" i="1" a="1"/>
  <c r="XA20" i="1" s="1"/>
  <c r="XA21" i="1" a="1"/>
  <c r="XA21" i="1" s="1"/>
  <c r="VW36" i="1" a="1"/>
  <c r="VW36" i="1" s="1"/>
  <c r="VW20" i="1" a="1"/>
  <c r="VW20" i="1" s="1"/>
  <c r="VW21" i="1" a="1"/>
  <c r="VW21" i="1" s="1"/>
  <c r="IG36" i="1" a="1"/>
  <c r="IG36" i="1" s="1"/>
  <c r="IG20" i="1" a="1"/>
  <c r="IG20" i="1" s="1"/>
  <c r="IG21" i="1" a="1"/>
  <c r="IG21" i="1" s="1"/>
  <c r="ABT36" i="1" a="1"/>
  <c r="ABT36" i="1" s="1"/>
  <c r="ABT20" i="1" a="1"/>
  <c r="ABT20" i="1" s="1"/>
  <c r="ABT21" i="1" a="1"/>
  <c r="ABT21" i="1" s="1"/>
  <c r="AEK36" i="1" a="1"/>
  <c r="AEK36" i="1" s="1"/>
  <c r="AEK20" i="1" a="1"/>
  <c r="AEK20" i="1" s="1"/>
  <c r="AEK21" i="1" a="1"/>
  <c r="AEK21" i="1" s="1"/>
  <c r="AEE36" i="1" a="1"/>
  <c r="AEE36" i="1" s="1"/>
  <c r="AEE20" i="1" a="1"/>
  <c r="AEE20" i="1" s="1"/>
  <c r="AEE21" i="1" a="1"/>
  <c r="AEE21" i="1" s="1"/>
  <c r="LA36" i="1" a="1"/>
  <c r="LA36" i="1" s="1"/>
  <c r="LA20" i="1" a="1"/>
  <c r="LA20" i="1" s="1"/>
  <c r="LA21" i="1" a="1"/>
  <c r="LA21" i="1" s="1"/>
  <c r="LO36" i="1" a="1"/>
  <c r="LO36" i="1" s="1"/>
  <c r="LO20" i="1" a="1"/>
  <c r="LO20" i="1" s="1"/>
  <c r="LO21" i="1" a="1"/>
  <c r="LO21" i="1" s="1"/>
  <c r="UP20" i="1" a="1"/>
  <c r="UP20" i="1" s="1"/>
  <c r="UP21" i="1" a="1"/>
  <c r="UP21" i="1" s="1"/>
  <c r="VA20" i="1" a="1"/>
  <c r="VA20" i="1" s="1"/>
  <c r="VA21" i="1" a="1"/>
  <c r="VA21" i="1" s="1"/>
  <c r="PP20" i="1" a="1"/>
  <c r="PP20" i="1" s="1"/>
  <c r="PP21" i="1" a="1"/>
  <c r="PP21" i="1" s="1"/>
  <c r="QZ20" i="1" a="1"/>
  <c r="QZ20" i="1" s="1"/>
  <c r="QZ21" i="1" a="1"/>
  <c r="QZ21" i="1" s="1"/>
  <c r="PG20" i="1" a="1"/>
  <c r="PG20" i="1" s="1"/>
  <c r="PG21" i="1" a="1"/>
  <c r="PG21" i="1" s="1"/>
  <c r="TQ20" i="1" a="1"/>
  <c r="TQ20" i="1" s="1"/>
  <c r="TQ21" i="1" a="1"/>
  <c r="TQ21" i="1" s="1"/>
  <c r="NP20" i="1" a="1"/>
  <c r="NP20" i="1" s="1"/>
  <c r="NP21" i="1" a="1"/>
  <c r="NP21" i="1" s="1"/>
  <c r="SS20" i="1" a="1"/>
  <c r="SS20" i="1" s="1"/>
  <c r="SS21" i="1" a="1"/>
  <c r="SS21" i="1" s="1"/>
  <c r="EE36" i="1" a="1"/>
  <c r="EE36" i="1" s="1"/>
  <c r="EE20" i="1" a="1"/>
  <c r="EE20" i="1" s="1"/>
  <c r="EE21" i="1" a="1"/>
  <c r="EE21" i="1" s="1"/>
  <c r="HA20" i="1" a="1"/>
  <c r="HA20" i="1" s="1"/>
  <c r="HA21" i="1" a="1"/>
  <c r="HA21" i="1" s="1"/>
  <c r="N20" i="1" a="1"/>
  <c r="N20" i="1" s="1"/>
  <c r="N21" i="1" a="1"/>
  <c r="N21" i="1" s="1"/>
  <c r="XG36" i="1" a="1"/>
  <c r="XG36" i="1" s="1"/>
  <c r="XG20" i="1" a="1"/>
  <c r="XG20" i="1" s="1"/>
  <c r="XG21" i="1" a="1"/>
  <c r="XG21" i="1" s="1"/>
  <c r="IQ36" i="1" a="1"/>
  <c r="IQ36" i="1" s="1"/>
  <c r="IQ20" i="1" a="1"/>
  <c r="IQ20" i="1" s="1"/>
  <c r="IQ21" i="1" a="1"/>
  <c r="IQ21" i="1" s="1"/>
  <c r="YN36" i="1" a="1"/>
  <c r="YN36" i="1" s="1"/>
  <c r="YN20" i="1" a="1"/>
  <c r="YN20" i="1" s="1"/>
  <c r="YN21" i="1" a="1"/>
  <c r="YN21" i="1" s="1"/>
  <c r="ABU36" i="1" a="1"/>
  <c r="ABU36" i="1" s="1"/>
  <c r="ABU20" i="1" a="1"/>
  <c r="ABU20" i="1" s="1"/>
  <c r="ABU21" i="1" a="1"/>
  <c r="ABU21" i="1" s="1"/>
  <c r="ACN36" i="1" a="1"/>
  <c r="ACN36" i="1" s="1"/>
  <c r="ACN20" i="1" a="1"/>
  <c r="ACN20" i="1" s="1"/>
  <c r="ACN21" i="1" a="1"/>
  <c r="ACN21" i="1" s="1"/>
  <c r="ADO36" i="1" a="1"/>
  <c r="ADO36" i="1" s="1"/>
  <c r="ADO20" i="1" a="1"/>
  <c r="ADO20" i="1" s="1"/>
  <c r="ADO21" i="1" a="1"/>
  <c r="ADO21" i="1" s="1"/>
  <c r="MJ36" i="1" a="1"/>
  <c r="MJ36" i="1" s="1"/>
  <c r="MJ20" i="1" a="1"/>
  <c r="MJ20" i="1" s="1"/>
  <c r="MJ21" i="1" a="1"/>
  <c r="MJ21" i="1" s="1"/>
  <c r="ME36" i="1" a="1"/>
  <c r="ME36" i="1" s="1"/>
  <c r="ME20" i="1" a="1"/>
  <c r="ME20" i="1" s="1"/>
  <c r="ME21" i="1" a="1"/>
  <c r="ME21" i="1" s="1"/>
  <c r="ND20" i="1" a="1"/>
  <c r="ND20" i="1" s="1"/>
  <c r="ND21" i="1" a="1"/>
  <c r="ND21" i="1" s="1"/>
  <c r="NH20" i="1" a="1"/>
  <c r="NH20" i="1" s="1"/>
  <c r="NH21" i="1" a="1"/>
  <c r="NH21" i="1" s="1"/>
  <c r="OO20" i="1" a="1"/>
  <c r="OO20" i="1" s="1"/>
  <c r="OO21" i="1" a="1"/>
  <c r="OO21" i="1" s="1"/>
  <c r="SD20" i="1" a="1"/>
  <c r="SD20" i="1" s="1"/>
  <c r="SD21" i="1" a="1"/>
  <c r="SD21" i="1" s="1"/>
  <c r="PW20" i="1" a="1"/>
  <c r="PW20" i="1" s="1"/>
  <c r="PW21" i="1" a="1"/>
  <c r="PW21" i="1" s="1"/>
  <c r="UG20" i="1" a="1"/>
  <c r="UG20" i="1" s="1"/>
  <c r="UG21" i="1" a="1"/>
  <c r="UG21" i="1" s="1"/>
  <c r="OF20" i="1" a="1"/>
  <c r="OF20" i="1" s="1"/>
  <c r="OF21" i="1" a="1"/>
  <c r="OF21" i="1" s="1"/>
  <c r="UW20" i="1" a="1"/>
  <c r="UW20" i="1" s="1"/>
  <c r="UW21" i="1" a="1"/>
  <c r="UW21" i="1" s="1"/>
  <c r="AAZ38" i="1" a="1"/>
  <c r="AAZ38" i="1" s="1"/>
  <c r="AAZ20" i="1" a="1"/>
  <c r="AAZ20" i="1" s="1"/>
  <c r="AAZ21" i="1" a="1"/>
  <c r="AAZ21" i="1" s="1"/>
  <c r="FA20" i="1" a="1"/>
  <c r="FA20" i="1" s="1"/>
  <c r="FA21" i="1" a="1"/>
  <c r="FA21" i="1" s="1"/>
  <c r="GW36" i="1" a="1"/>
  <c r="GW36" i="1" s="1"/>
  <c r="GW20" i="1" a="1"/>
  <c r="GW20" i="1" s="1"/>
  <c r="GW21" i="1" a="1"/>
  <c r="GW21" i="1" s="1"/>
  <c r="WB20" i="1" a="1"/>
  <c r="WB20" i="1" s="1"/>
  <c r="WB21" i="1" a="1"/>
  <c r="WB21" i="1" s="1"/>
  <c r="XP36" i="1" a="1"/>
  <c r="XP36" i="1" s="1"/>
  <c r="XP20" i="1" a="1"/>
  <c r="XP20" i="1" s="1"/>
  <c r="XP21" i="1" a="1"/>
  <c r="XP21" i="1" s="1"/>
  <c r="YK20" i="1" a="1"/>
  <c r="YK20" i="1" s="1"/>
  <c r="YK21" i="1" a="1"/>
  <c r="YK21" i="1" s="1"/>
  <c r="ABW36" i="1" a="1"/>
  <c r="ABW36" i="1" s="1"/>
  <c r="ABW20" i="1" a="1"/>
  <c r="ABW20" i="1" s="1"/>
  <c r="ABW21" i="1" a="1"/>
  <c r="ABW21" i="1" s="1"/>
  <c r="ADE36" i="1" a="1"/>
  <c r="ADE36" i="1" s="1"/>
  <c r="ADE20" i="1" a="1"/>
  <c r="ADE20" i="1" s="1"/>
  <c r="ADE21" i="1" a="1"/>
  <c r="ADE21" i="1" s="1"/>
  <c r="AEF36" i="1" a="1"/>
  <c r="AEF36" i="1" s="1"/>
  <c r="AEF20" i="1" a="1"/>
  <c r="AEF20" i="1" s="1"/>
  <c r="AEF21" i="1" a="1"/>
  <c r="AEF21" i="1" s="1"/>
  <c r="KN36" i="1" a="1"/>
  <c r="KN36" i="1" s="1"/>
  <c r="KN20" i="1" a="1"/>
  <c r="KN20" i="1" s="1"/>
  <c r="KN21" i="1" a="1"/>
  <c r="KN21" i="1" s="1"/>
  <c r="KV36" i="1" a="1"/>
  <c r="KV36" i="1" s="1"/>
  <c r="KV20" i="1" a="1"/>
  <c r="KV20" i="1" s="1"/>
  <c r="KV21" i="1" a="1"/>
  <c r="KV21" i="1" s="1"/>
  <c r="PD20" i="1" a="1"/>
  <c r="PD20" i="1" s="1"/>
  <c r="PD21" i="1" a="1"/>
  <c r="PD21" i="1" s="1"/>
  <c r="PO20" i="1" a="1"/>
  <c r="PO20" i="1" s="1"/>
  <c r="PO21" i="1" a="1"/>
  <c r="PO21" i="1" s="1"/>
  <c r="QW20" i="1" a="1"/>
  <c r="QW20" i="1" s="1"/>
  <c r="QW21" i="1" a="1"/>
  <c r="QW21" i="1" s="1"/>
  <c r="UL20" i="1" a="1"/>
  <c r="UL20" i="1" s="1"/>
  <c r="UL21" i="1" a="1"/>
  <c r="UL21" i="1" s="1"/>
  <c r="RC20" i="1" a="1"/>
  <c r="RC20" i="1" s="1"/>
  <c r="RC21" i="1" a="1"/>
  <c r="RC21" i="1" s="1"/>
  <c r="MX20" i="1" a="1"/>
  <c r="MX20" i="1" s="1"/>
  <c r="MX21" i="1" a="1"/>
  <c r="MX21" i="1" s="1"/>
  <c r="PL20" i="1" a="1"/>
  <c r="PL20" i="1" s="1"/>
  <c r="PL21" i="1" a="1"/>
  <c r="PL21" i="1" s="1"/>
  <c r="AAN38" i="1" a="1"/>
  <c r="AAN38" i="1" s="1"/>
  <c r="AAN20" i="1" a="1"/>
  <c r="AAN20" i="1" s="1"/>
  <c r="AAN21" i="1" a="1"/>
  <c r="AAN21" i="1" s="1"/>
  <c r="XJ20" i="1" a="1"/>
  <c r="XJ20" i="1" s="1"/>
  <c r="XJ21" i="1" a="1"/>
  <c r="XJ21" i="1" s="1"/>
  <c r="EA36" i="1" a="1"/>
  <c r="EA36" i="1" s="1"/>
  <c r="EA20" i="1" a="1"/>
  <c r="EA20" i="1" s="1"/>
  <c r="EA21" i="1" a="1"/>
  <c r="EA21" i="1" s="1"/>
  <c r="AM20" i="1" a="1"/>
  <c r="AM20" i="1" s="1"/>
  <c r="AM21" i="1" a="1"/>
  <c r="AM21" i="1" s="1"/>
  <c r="YM20" i="1" a="1"/>
  <c r="YM20" i="1" s="1"/>
  <c r="YM21" i="1" a="1"/>
  <c r="YM21" i="1" s="1"/>
  <c r="ABS36" i="1" a="1"/>
  <c r="ABS36" i="1" s="1"/>
  <c r="ABS20" i="1" a="1"/>
  <c r="ABS20" i="1" s="1"/>
  <c r="ABS21" i="1" a="1"/>
  <c r="ABS21" i="1" s="1"/>
  <c r="AEL36" i="1" a="1"/>
  <c r="AEL36" i="1" s="1"/>
  <c r="AEL20" i="1" a="1"/>
  <c r="AEL20" i="1" s="1"/>
  <c r="AEL21" i="1" a="1"/>
  <c r="AEL21" i="1" s="1"/>
  <c r="ACI36" i="1" a="1"/>
  <c r="ACI36" i="1" s="1"/>
  <c r="ACI20" i="1" a="1"/>
  <c r="ACI20" i="1" s="1"/>
  <c r="ACI21" i="1" a="1"/>
  <c r="ACI21" i="1" s="1"/>
  <c r="LB36" i="1" a="1"/>
  <c r="LB36" i="1" s="1"/>
  <c r="LB20" i="1" a="1"/>
  <c r="LB20" i="1" s="1"/>
  <c r="LB21" i="1" a="1"/>
  <c r="LB21" i="1" s="1"/>
  <c r="LL36" i="1" a="1"/>
  <c r="LL36" i="1" s="1"/>
  <c r="LL20" i="1" a="1"/>
  <c r="LL20" i="1" s="1"/>
  <c r="LL21" i="1" a="1"/>
  <c r="LL21" i="1" s="1"/>
  <c r="QH20" i="1" a="1"/>
  <c r="QH20" i="1" s="1"/>
  <c r="QH21" i="1" a="1"/>
  <c r="QH21" i="1" s="1"/>
  <c r="QS20" i="1" a="1"/>
  <c r="QS20" i="1" s="1"/>
  <c r="QS21" i="1" a="1"/>
  <c r="QS21" i="1" s="1"/>
  <c r="SA20" i="1" a="1"/>
  <c r="SA20" i="1" s="1"/>
  <c r="SA21" i="1" a="1"/>
  <c r="SA21" i="1" s="1"/>
  <c r="VI20" i="1" a="1"/>
  <c r="VI20" i="1" s="1"/>
  <c r="VI21" i="1" a="1"/>
  <c r="VI21" i="1" s="1"/>
  <c r="RS20" i="1" a="1"/>
  <c r="RS20" i="1" s="1"/>
  <c r="RS21" i="1" a="1"/>
  <c r="RS21" i="1" s="1"/>
  <c r="NN20" i="1" a="1"/>
  <c r="NN20" i="1" s="1"/>
  <c r="NN21" i="1" a="1"/>
  <c r="NN21" i="1" s="1"/>
  <c r="QB20" i="1" a="1"/>
  <c r="QB20" i="1" s="1"/>
  <c r="QB21" i="1" a="1"/>
  <c r="QB21" i="1" s="1"/>
  <c r="YV38" i="1" a="1"/>
  <c r="YV38" i="1" s="1"/>
  <c r="YV20" i="1" a="1"/>
  <c r="YV20" i="1" s="1"/>
  <c r="YV21" i="1" a="1"/>
  <c r="YV21" i="1" s="1"/>
  <c r="MO20" i="1" a="1"/>
  <c r="MO20" i="1" s="1"/>
  <c r="MO21" i="1" a="1"/>
  <c r="MO21" i="1" s="1"/>
  <c r="TH20" i="1" a="1"/>
  <c r="TH20" i="1" s="1"/>
  <c r="TH21" i="1" a="1"/>
  <c r="TH21" i="1" s="1"/>
  <c r="GO36" i="1" a="1"/>
  <c r="GO36" i="1" s="1"/>
  <c r="GO20" i="1" a="1"/>
  <c r="GO20" i="1" s="1"/>
  <c r="GO21" i="1" a="1"/>
  <c r="GO21" i="1" s="1"/>
  <c r="ABD36" i="1" a="1"/>
  <c r="ABD36" i="1" s="1"/>
  <c r="ABD20" i="1" a="1"/>
  <c r="ABD20" i="1" s="1"/>
  <c r="ABD21" i="1" a="1"/>
  <c r="ABD21" i="1" s="1"/>
  <c r="ACO36" i="1" a="1"/>
  <c r="ACO36" i="1" s="1"/>
  <c r="ACO20" i="1" a="1"/>
  <c r="ACO20" i="1" s="1"/>
  <c r="ACO21" i="1" a="1"/>
  <c r="ACO21" i="1" s="1"/>
  <c r="ADP36" i="1" a="1"/>
  <c r="ADP36" i="1" s="1"/>
  <c r="ADP20" i="1" a="1"/>
  <c r="ADP20" i="1" s="1"/>
  <c r="ADP21" i="1" a="1"/>
  <c r="ADP21" i="1" s="1"/>
  <c r="MK36" i="1" a="1"/>
  <c r="MK36" i="1" s="1"/>
  <c r="MK20" i="1" a="1"/>
  <c r="MK20" i="1" s="1"/>
  <c r="MK21" i="1" a="1"/>
  <c r="MK21" i="1" s="1"/>
  <c r="LP36" i="1" a="1"/>
  <c r="LP36" i="1" s="1"/>
  <c r="LP20" i="1" a="1"/>
  <c r="LP20" i="1" s="1"/>
  <c r="LP21" i="1" a="1"/>
  <c r="LP21" i="1" s="1"/>
  <c r="RL20" i="1" a="1"/>
  <c r="RL20" i="1" s="1"/>
  <c r="RL21" i="1" a="1"/>
  <c r="RL21" i="1" s="1"/>
  <c r="RP20" i="1" a="1"/>
  <c r="RP20" i="1" s="1"/>
  <c r="RP21" i="1" a="1"/>
  <c r="RP21" i="1" s="1"/>
  <c r="TE20" i="1" a="1"/>
  <c r="TE20" i="1" s="1"/>
  <c r="TE21" i="1" a="1"/>
  <c r="TE21" i="1" s="1"/>
  <c r="MS20" i="1" a="1"/>
  <c r="MS20" i="1" s="1"/>
  <c r="MS21" i="1" a="1"/>
  <c r="MS21" i="1" s="1"/>
  <c r="SI20" i="1" a="1"/>
  <c r="SI20" i="1" s="1"/>
  <c r="SI21" i="1" a="1"/>
  <c r="SI21" i="1" s="1"/>
  <c r="OD20" i="1" a="1"/>
  <c r="OD20" i="1" s="1"/>
  <c r="OD21" i="1" a="1"/>
  <c r="OD21" i="1" s="1"/>
  <c r="QR20" i="1" a="1"/>
  <c r="QR20" i="1" s="1"/>
  <c r="QR21" i="1" a="1"/>
  <c r="QR21" i="1" s="1"/>
  <c r="AAU38" i="1" a="1"/>
  <c r="AAU38" i="1" s="1"/>
  <c r="AAU20" i="1" a="1"/>
  <c r="AAU20" i="1" s="1"/>
  <c r="AAU21" i="1" a="1"/>
  <c r="AAU21" i="1" s="1"/>
  <c r="ADD36" i="1" a="1"/>
  <c r="ADD36" i="1" s="1"/>
  <c r="ADD20" i="1" a="1"/>
  <c r="ADD20" i="1" s="1"/>
  <c r="ADD21" i="1" a="1"/>
  <c r="ADD21" i="1" s="1"/>
  <c r="YO20" i="1" a="1"/>
  <c r="YO20" i="1" s="1"/>
  <c r="YO21" i="1" a="1"/>
  <c r="YO21" i="1" s="1"/>
  <c r="YL36" i="1" a="1"/>
  <c r="YL36" i="1" s="1"/>
  <c r="YL20" i="1" a="1"/>
  <c r="YL20" i="1" s="1"/>
  <c r="YL21" i="1" a="1"/>
  <c r="YL21" i="1" s="1"/>
  <c r="ABZ36" i="1" a="1"/>
  <c r="ABZ36" i="1" s="1"/>
  <c r="ABZ20" i="1" a="1"/>
  <c r="ABZ20" i="1" s="1"/>
  <c r="ABZ21" i="1" a="1"/>
  <c r="ABZ21" i="1" s="1"/>
  <c r="ADV36" i="1" a="1"/>
  <c r="ADV36" i="1" s="1"/>
  <c r="ADV20" i="1" a="1"/>
  <c r="ADV20" i="1" s="1"/>
  <c r="ADV21" i="1" a="1"/>
  <c r="ADV21" i="1" s="1"/>
  <c r="AEG36" i="1" a="1"/>
  <c r="AEG36" i="1" s="1"/>
  <c r="AEG20" i="1" a="1"/>
  <c r="AEG20" i="1" s="1"/>
  <c r="AEG21" i="1" a="1"/>
  <c r="AEG21" i="1" s="1"/>
  <c r="JT36" i="1" a="1"/>
  <c r="JT36" i="1" s="1"/>
  <c r="JT20" i="1" a="1"/>
  <c r="JT20" i="1" s="1"/>
  <c r="JT21" i="1" a="1"/>
  <c r="JT21" i="1" s="1"/>
  <c r="MF36" i="1" a="1"/>
  <c r="MF36" i="1" s="1"/>
  <c r="MF20" i="1" a="1"/>
  <c r="MF20" i="1" s="1"/>
  <c r="MF21" i="1" a="1"/>
  <c r="MF21" i="1" s="1"/>
  <c r="SP20" i="1" a="1"/>
  <c r="SP20" i="1" s="1"/>
  <c r="SP21" i="1" a="1"/>
  <c r="SP21" i="1" s="1"/>
  <c r="ST20" i="1" a="1"/>
  <c r="ST20" i="1" s="1"/>
  <c r="ST21" i="1" a="1"/>
  <c r="ST21" i="1" s="1"/>
  <c r="UB20" i="1" a="1"/>
  <c r="UB20" i="1" s="1"/>
  <c r="UB21" i="1" a="1"/>
  <c r="UB21" i="1" s="1"/>
  <c r="NV20" i="1" a="1"/>
  <c r="NV20" i="1" s="1"/>
  <c r="NV21" i="1" a="1"/>
  <c r="NV21" i="1" s="1"/>
  <c r="SY20" i="1" a="1"/>
  <c r="SY20" i="1" s="1"/>
  <c r="SY21" i="1" a="1"/>
  <c r="SY21" i="1" s="1"/>
  <c r="OT20" i="1" a="1"/>
  <c r="OT20" i="1" s="1"/>
  <c r="OT21" i="1" a="1"/>
  <c r="OT21" i="1" s="1"/>
  <c r="RH20" i="1" a="1"/>
  <c r="RH20" i="1" s="1"/>
  <c r="RH21" i="1" a="1"/>
  <c r="RH21" i="1" s="1"/>
  <c r="AAO38" i="1" a="1"/>
  <c r="AAO38" i="1" s="1"/>
  <c r="AAO20" i="1" a="1"/>
  <c r="AAO20" i="1" s="1"/>
  <c r="AAO21" i="1" a="1"/>
  <c r="AAO21" i="1" s="1"/>
  <c r="CG36" i="1" a="1"/>
  <c r="CG36" i="1" s="1"/>
  <c r="CG20" i="1" a="1"/>
  <c r="CG20" i="1" s="1"/>
  <c r="CG21" i="1" a="1"/>
  <c r="CG21" i="1" s="1"/>
  <c r="ADF36" i="1" a="1"/>
  <c r="ADF36" i="1" s="1"/>
  <c r="ADF20" i="1" a="1"/>
  <c r="ADF20" i="1" s="1"/>
  <c r="ADF21" i="1" a="1"/>
  <c r="ADF21" i="1" s="1"/>
  <c r="ACH36" i="1" a="1"/>
  <c r="ACH36" i="1" s="1"/>
  <c r="ACH20" i="1" a="1"/>
  <c r="ACH20" i="1" s="1"/>
  <c r="ACH21" i="1" a="1"/>
  <c r="ACH21" i="1" s="1"/>
  <c r="KO36" i="1" a="1"/>
  <c r="KO36" i="1" s="1"/>
  <c r="KO20" i="1" a="1"/>
  <c r="KO20" i="1" s="1"/>
  <c r="KO21" i="1" a="1"/>
  <c r="KO21" i="1" s="1"/>
  <c r="KC36" i="1" a="1"/>
  <c r="KC36" i="1" s="1"/>
  <c r="KC20" i="1" a="1"/>
  <c r="KC20" i="1" s="1"/>
  <c r="KC21" i="1" a="1"/>
  <c r="KC21" i="1" s="1"/>
  <c r="TM20" i="1" a="1"/>
  <c r="TM20" i="1" s="1"/>
  <c r="TM21" i="1" a="1"/>
  <c r="TM21" i="1" s="1"/>
  <c r="TX20" i="1" a="1"/>
  <c r="TX20" i="1" s="1"/>
  <c r="TX21" i="1" a="1"/>
  <c r="TX21" i="1" s="1"/>
  <c r="VF20" i="1" a="1"/>
  <c r="VF20" i="1" s="1"/>
  <c r="VF21" i="1" a="1"/>
  <c r="VF21" i="1" s="1"/>
  <c r="MW20" i="1" a="1"/>
  <c r="MW20" i="1" s="1"/>
  <c r="MW21" i="1" a="1"/>
  <c r="MW21" i="1" s="1"/>
  <c r="TO20" i="1" a="1"/>
  <c r="TO20" i="1" s="1"/>
  <c r="TO21" i="1" a="1"/>
  <c r="TO21" i="1" s="1"/>
  <c r="PJ20" i="1" a="1"/>
  <c r="PJ20" i="1" s="1"/>
  <c r="PJ21" i="1" a="1"/>
  <c r="PJ21" i="1" s="1"/>
  <c r="RX20" i="1" a="1"/>
  <c r="RX20" i="1" s="1"/>
  <c r="RX21" i="1" a="1"/>
  <c r="RX21" i="1" s="1"/>
  <c r="AAW38" i="1" a="1"/>
  <c r="AAW38" i="1" s="1"/>
  <c r="AAW20" i="1" a="1"/>
  <c r="AAW20" i="1" s="1"/>
  <c r="AAW21" i="1" a="1"/>
  <c r="AAW21" i="1" s="1"/>
  <c r="ADT36" i="1" a="1"/>
  <c r="ADT36" i="1" s="1"/>
  <c r="ADT20" i="1" a="1"/>
  <c r="ADT20" i="1" s="1"/>
  <c r="ADT21" i="1" a="1"/>
  <c r="ADT21" i="1" s="1"/>
  <c r="IR20" i="1" a="1"/>
  <c r="IR20" i="1" s="1"/>
  <c r="IR21" i="1" a="1"/>
  <c r="IR21" i="1" s="1"/>
  <c r="ACZ36" i="1" a="1"/>
  <c r="ACZ36" i="1" s="1"/>
  <c r="ACZ20" i="1" a="1"/>
  <c r="ACZ20" i="1" s="1"/>
  <c r="ACZ21" i="1" a="1"/>
  <c r="ACZ21" i="1" s="1"/>
  <c r="LC36" i="1" a="1"/>
  <c r="LC36" i="1" s="1"/>
  <c r="LC20" i="1" a="1"/>
  <c r="LC20" i="1" s="1"/>
  <c r="LC21" i="1" a="1"/>
  <c r="LC21" i="1" s="1"/>
  <c r="KW36" i="1" a="1"/>
  <c r="KW36" i="1" s="1"/>
  <c r="KW20" i="1" a="1"/>
  <c r="KW20" i="1" s="1"/>
  <c r="KW21" i="1" a="1"/>
  <c r="KW21" i="1" s="1"/>
  <c r="NW20" i="1" a="1"/>
  <c r="NW20" i="1" s="1"/>
  <c r="NW21" i="1" a="1"/>
  <c r="NW21" i="1" s="1"/>
  <c r="UQ20" i="1" a="1"/>
  <c r="UQ20" i="1" s="1"/>
  <c r="UQ21" i="1" a="1"/>
  <c r="UQ21" i="1" s="1"/>
  <c r="VB20" i="1" a="1"/>
  <c r="VB20" i="1" s="1"/>
  <c r="VB21" i="1" a="1"/>
  <c r="VB21" i="1" s="1"/>
  <c r="RQ20" i="1" a="1"/>
  <c r="RQ20" i="1" s="1"/>
  <c r="RQ21" i="1" a="1"/>
  <c r="RQ21" i="1" s="1"/>
  <c r="OZ20" i="1" a="1"/>
  <c r="OZ20" i="1" s="1"/>
  <c r="OZ21" i="1" a="1"/>
  <c r="OZ21" i="1" s="1"/>
  <c r="UE20" i="1" a="1"/>
  <c r="UE20" i="1" s="1"/>
  <c r="UE21" i="1" a="1"/>
  <c r="UE21" i="1" s="1"/>
  <c r="PZ20" i="1" a="1"/>
  <c r="PZ20" i="1" s="1"/>
  <c r="PZ21" i="1" a="1"/>
  <c r="PZ21" i="1" s="1"/>
  <c r="SN20" i="1" a="1"/>
  <c r="SN20" i="1" s="1"/>
  <c r="SN21" i="1" a="1"/>
  <c r="SN21" i="1" s="1"/>
  <c r="AAP38" i="1" a="1"/>
  <c r="AAP38" i="1" s="1"/>
  <c r="AAP20" i="1" a="1"/>
  <c r="AAP20" i="1" s="1"/>
  <c r="AAP21" i="1" a="1"/>
  <c r="AAP21" i="1" s="1"/>
  <c r="KZ36" i="1" a="1"/>
  <c r="KZ36" i="1" s="1"/>
  <c r="KZ20" i="1" a="1"/>
  <c r="KZ20" i="1" s="1"/>
  <c r="KZ21" i="1" a="1"/>
  <c r="KZ21" i="1" s="1"/>
  <c r="QM20" i="1" a="1"/>
  <c r="QM20" i="1" s="1"/>
  <c r="QM21" i="1" a="1"/>
  <c r="QM21" i="1" s="1"/>
  <c r="ADQ36" i="1" a="1"/>
  <c r="ADQ36" i="1" s="1"/>
  <c r="ADQ20" i="1" a="1"/>
  <c r="ADQ20" i="1" s="1"/>
  <c r="ADQ21" i="1" a="1"/>
  <c r="ADQ21" i="1" s="1"/>
  <c r="ML36" i="1" a="1"/>
  <c r="ML36" i="1" s="1"/>
  <c r="ML20" i="1" a="1"/>
  <c r="ML20" i="1" s="1"/>
  <c r="ML21" i="1" a="1"/>
  <c r="ML21" i="1" s="1"/>
  <c r="LM36" i="1" a="1"/>
  <c r="LM36" i="1" s="1"/>
  <c r="LM20" i="1" a="1"/>
  <c r="LM20" i="1" s="1"/>
  <c r="LM21" i="1" a="1"/>
  <c r="LM21" i="1" s="1"/>
  <c r="NA20" i="1" a="1"/>
  <c r="NA20" i="1" s="1"/>
  <c r="NA21" i="1" a="1"/>
  <c r="NA21" i="1" s="1"/>
  <c r="NE20" i="1" a="1"/>
  <c r="NE20" i="1" s="1"/>
  <c r="NE21" i="1" a="1"/>
  <c r="NE21" i="1" s="1"/>
  <c r="VC20" i="1" a="1"/>
  <c r="VC20" i="1" s="1"/>
  <c r="VC21" i="1" a="1"/>
  <c r="VC21" i="1" s="1"/>
  <c r="MP20" i="1" a="1"/>
  <c r="MP20" i="1" s="1"/>
  <c r="MP21" i="1" a="1"/>
  <c r="MP21" i="1" s="1"/>
  <c r="QD20" i="1" a="1"/>
  <c r="QD20" i="1" s="1"/>
  <c r="QD21" i="1" a="1"/>
  <c r="QD21" i="1" s="1"/>
  <c r="UU20" i="1" a="1"/>
  <c r="UU20" i="1" s="1"/>
  <c r="UU21" i="1" a="1"/>
  <c r="UU21" i="1" s="1"/>
  <c r="QP20" i="1" a="1"/>
  <c r="QP20" i="1" s="1"/>
  <c r="QP21" i="1" a="1"/>
  <c r="QP21" i="1" s="1"/>
  <c r="TD20" i="1" a="1"/>
  <c r="TD20" i="1" s="1"/>
  <c r="TD21" i="1" a="1"/>
  <c r="TD21" i="1" s="1"/>
  <c r="AAX38" i="1" a="1"/>
  <c r="AAX38" i="1" s="1"/>
  <c r="AAX20" i="1" a="1"/>
  <c r="AAX20" i="1" s="1"/>
  <c r="AAX21" i="1" a="1"/>
  <c r="AAX21" i="1" s="1"/>
  <c r="HM36" i="1" a="1"/>
  <c r="HM36" i="1" s="1"/>
  <c r="HM20" i="1" a="1"/>
  <c r="HM20" i="1" s="1"/>
  <c r="HM21" i="1" a="1"/>
  <c r="HM21" i="1" s="1"/>
  <c r="HW20" i="1" a="1"/>
  <c r="HW20" i="1" s="1"/>
  <c r="HW21" i="1" a="1"/>
  <c r="HW21" i="1" s="1"/>
  <c r="ADW36" i="1" a="1"/>
  <c r="ADW36" i="1" s="1"/>
  <c r="ADW20" i="1" a="1"/>
  <c r="ADW20" i="1" s="1"/>
  <c r="ADW21" i="1" a="1"/>
  <c r="ADW21" i="1" s="1"/>
  <c r="LQ36" i="1" a="1"/>
  <c r="LQ36" i="1" s="1"/>
  <c r="LQ20" i="1" a="1"/>
  <c r="LQ20" i="1" s="1"/>
  <c r="LQ21" i="1" a="1"/>
  <c r="LQ21" i="1" s="1"/>
  <c r="PA20" i="1" a="1"/>
  <c r="PA20" i="1" s="1"/>
  <c r="PA21" i="1" a="1"/>
  <c r="PA21" i="1" s="1"/>
  <c r="OH20" i="1" a="1"/>
  <c r="OH20" i="1" s="1"/>
  <c r="OH21" i="1" a="1"/>
  <c r="OH21" i="1" s="1"/>
  <c r="TY20" i="1" a="1"/>
  <c r="TY20" i="1" s="1"/>
  <c r="TY21" i="1" a="1"/>
  <c r="TY21" i="1" s="1"/>
  <c r="NS20" i="1" a="1"/>
  <c r="NS20" i="1" s="1"/>
  <c r="NS21" i="1" a="1"/>
  <c r="NS21" i="1" s="1"/>
  <c r="RA20" i="1" a="1"/>
  <c r="RA20" i="1" s="1"/>
  <c r="RA21" i="1" a="1"/>
  <c r="RA21" i="1" s="1"/>
  <c r="MV20" i="1" a="1"/>
  <c r="MV20" i="1" s="1"/>
  <c r="MV21" i="1" a="1"/>
  <c r="MV21" i="1" s="1"/>
  <c r="RF20" i="1" a="1"/>
  <c r="RF20" i="1" s="1"/>
  <c r="RF21" i="1" a="1"/>
  <c r="RF21" i="1" s="1"/>
  <c r="TT20" i="1" a="1"/>
  <c r="TT20" i="1" s="1"/>
  <c r="TT21" i="1" a="1"/>
  <c r="TT21" i="1" s="1"/>
  <c r="AAQ38" i="1" a="1"/>
  <c r="AAQ38" i="1" s="1"/>
  <c r="AAQ20" i="1" a="1"/>
  <c r="AAQ20" i="1" s="1"/>
  <c r="AAQ21" i="1" a="1"/>
  <c r="AAQ21" i="1" s="1"/>
  <c r="HH20" i="1" a="1"/>
  <c r="HH20" i="1" s="1"/>
  <c r="HH21" i="1" a="1"/>
  <c r="HH21" i="1" s="1"/>
  <c r="KP36" i="1" a="1"/>
  <c r="KP36" i="1" s="1"/>
  <c r="KP20" i="1" a="1"/>
  <c r="KP20" i="1" s="1"/>
  <c r="KP21" i="1" a="1"/>
  <c r="KP21" i="1" s="1"/>
  <c r="NM20" i="1" a="1"/>
  <c r="NM20" i="1" s="1"/>
  <c r="NM21" i="1" a="1"/>
  <c r="NM21" i="1" s="1"/>
  <c r="OW20" i="1" a="1"/>
  <c r="OW20" i="1" s="1"/>
  <c r="OW21" i="1" a="1"/>
  <c r="OW21" i="1" s="1"/>
  <c r="SE20" i="1" a="1"/>
  <c r="SE20" i="1" s="1"/>
  <c r="SE21" i="1" a="1"/>
  <c r="SE21" i="1" s="1"/>
  <c r="NL20" i="1" a="1"/>
  <c r="NL20" i="1" s="1"/>
  <c r="NL21" i="1" a="1"/>
  <c r="NL21" i="1" s="1"/>
  <c r="RV20" i="1" a="1"/>
  <c r="RV20" i="1" s="1"/>
  <c r="RV21" i="1" a="1"/>
  <c r="RV21" i="1" s="1"/>
  <c r="UJ20" i="1" a="1"/>
  <c r="UJ20" i="1" s="1"/>
  <c r="UJ21" i="1" a="1"/>
  <c r="UJ21" i="1" s="1"/>
  <c r="AAY38" i="1" a="1"/>
  <c r="AAY38" i="1" s="1"/>
  <c r="AAY20" i="1" a="1"/>
  <c r="AAY20" i="1" s="1"/>
  <c r="AAY21" i="1" a="1"/>
  <c r="AAY21" i="1" s="1"/>
  <c r="XU20" i="1" a="1"/>
  <c r="XU20" i="1" s="1"/>
  <c r="XU21" i="1" a="1"/>
  <c r="XU21" i="1" s="1"/>
  <c r="JS36" i="1" a="1"/>
  <c r="JS36" i="1" s="1"/>
  <c r="JS20" i="1" a="1"/>
  <c r="JS20" i="1" s="1"/>
  <c r="JS21" i="1" a="1"/>
  <c r="JS21" i="1" s="1"/>
  <c r="HC20" i="1" a="1"/>
  <c r="HC20" i="1" s="1"/>
  <c r="HC21" i="1" a="1"/>
  <c r="HC21" i="1" s="1"/>
  <c r="ABM36" i="1" a="1"/>
  <c r="ABM36" i="1" s="1"/>
  <c r="ABM20" i="1" a="1"/>
  <c r="ABM20" i="1" s="1"/>
  <c r="ABM21" i="1" a="1"/>
  <c r="ABM21" i="1" s="1"/>
  <c r="TI20" i="1" a="1"/>
  <c r="TI20" i="1" s="1"/>
  <c r="TI21" i="1" a="1"/>
  <c r="TI21" i="1" s="1"/>
  <c r="OB20" i="1" a="1"/>
  <c r="OB20" i="1" s="1"/>
  <c r="OB21" i="1" a="1"/>
  <c r="OB21" i="1" s="1"/>
  <c r="SL20" i="1" a="1"/>
  <c r="SL20" i="1" s="1"/>
  <c r="SL21" i="1" a="1"/>
  <c r="SL21" i="1" s="1"/>
  <c r="UZ20" i="1" a="1"/>
  <c r="UZ20" i="1" s="1"/>
  <c r="UZ21" i="1" a="1"/>
  <c r="UZ21" i="1" s="1"/>
  <c r="AAR38" i="1" a="1"/>
  <c r="AAR38" i="1" s="1"/>
  <c r="AAR20" i="1" a="1"/>
  <c r="AAR20" i="1" s="1"/>
  <c r="AAR21" i="1" a="1"/>
  <c r="AAR21" i="1" s="1"/>
  <c r="XR20" i="1" a="1"/>
  <c r="XR20" i="1" s="1"/>
  <c r="XR21" i="1" a="1"/>
  <c r="XR21" i="1" s="1"/>
  <c r="KB36" i="1" a="1"/>
  <c r="KB36" i="1" s="1"/>
  <c r="KB20" i="1" a="1"/>
  <c r="KB20" i="1" s="1"/>
  <c r="KB21" i="1" a="1"/>
  <c r="KB21" i="1" s="1"/>
  <c r="KX36" i="1" a="1"/>
  <c r="KX36" i="1" s="1"/>
  <c r="KX20" i="1" a="1"/>
  <c r="KX20" i="1" s="1"/>
  <c r="KX21" i="1" a="1"/>
  <c r="KX21" i="1" s="1"/>
  <c r="TB20" i="1" a="1"/>
  <c r="TB20" i="1" s="1"/>
  <c r="TB21" i="1" a="1"/>
  <c r="TB21" i="1" s="1"/>
  <c r="AAS38" i="1" a="1"/>
  <c r="AAS38" i="1" s="1"/>
  <c r="AAS20" i="1" a="1"/>
  <c r="AAS20" i="1" s="1"/>
  <c r="AAS21" i="1" a="1"/>
  <c r="AAS21" i="1" s="1"/>
  <c r="XT20" i="1" a="1"/>
  <c r="XT20" i="1" s="1"/>
  <c r="XT21" i="1" a="1"/>
  <c r="XT21" i="1" s="1"/>
  <c r="EQ36" i="1" a="1"/>
  <c r="EQ36" i="1" s="1"/>
  <c r="EQ20" i="1" a="1"/>
  <c r="EQ20" i="1" s="1"/>
  <c r="EQ21" i="1" a="1"/>
  <c r="EQ21" i="1" s="1"/>
  <c r="IL36" i="1" a="1"/>
  <c r="IL36" i="1" s="1"/>
  <c r="IL20" i="1" a="1"/>
  <c r="IL20" i="1" s="1"/>
  <c r="IL21" i="1" a="1"/>
  <c r="IL21" i="1" s="1"/>
  <c r="BT20" i="1"/>
  <c r="BP20" i="1"/>
  <c r="BN20" i="1"/>
  <c r="BS20" i="1"/>
  <c r="BR20" i="1"/>
  <c r="BV20" i="1"/>
  <c r="BQ20" i="1"/>
  <c r="BO20" i="1"/>
  <c r="BU20" i="1"/>
  <c r="CA20" i="1"/>
  <c r="BZ20" i="1"/>
  <c r="BY20" i="1"/>
  <c r="BX20" i="1"/>
  <c r="BW20" i="1"/>
  <c r="WS20" i="1" a="1"/>
  <c r="WS20" i="1" s="1"/>
  <c r="WS21" i="1" a="1"/>
  <c r="WS21" i="1" s="1"/>
  <c r="PH20" i="1" a="1"/>
  <c r="PH20" i="1" s="1"/>
  <c r="PH21" i="1" a="1"/>
  <c r="PH21" i="1" s="1"/>
  <c r="AAT38" i="1" a="1"/>
  <c r="AAT38" i="1" s="1"/>
  <c r="AAT20" i="1" a="1"/>
  <c r="AAT20" i="1" s="1"/>
  <c r="AAT21" i="1" a="1"/>
  <c r="AAT21" i="1" s="1"/>
  <c r="EG20" i="1" a="1"/>
  <c r="EG20" i="1" s="1"/>
  <c r="EG21" i="1" a="1"/>
  <c r="EG21" i="1" s="1"/>
  <c r="XS20" i="1" a="1"/>
  <c r="XS20" i="1" s="1"/>
  <c r="XS21" i="1" a="1"/>
  <c r="XS21" i="1" s="1"/>
  <c r="ER35" i="1" a="1"/>
  <c r="ER35" i="1" s="1"/>
  <c r="ER20" i="1" a="1"/>
  <c r="ER20" i="1" s="1"/>
  <c r="ER21" i="1" a="1"/>
  <c r="ER21" i="1" s="1"/>
  <c r="ABQ36" i="1" a="1"/>
  <c r="ABQ36" i="1" s="1"/>
  <c r="ABQ20" i="1" a="1"/>
  <c r="ABQ20" i="1" s="1"/>
  <c r="ABQ21" i="1" a="1"/>
  <c r="ABQ21" i="1" s="1"/>
  <c r="VR36" i="1" a="1"/>
  <c r="VR36" i="1" s="1"/>
  <c r="VR20" i="1" a="1"/>
  <c r="VR20" i="1" s="1"/>
  <c r="VR21" i="1" a="1"/>
  <c r="VR21" i="1" s="1"/>
  <c r="OG20" i="1" a="1"/>
  <c r="OG20" i="1" s="1"/>
  <c r="OG21" i="1" a="1"/>
  <c r="OG21" i="1" s="1"/>
  <c r="IM36" i="1" a="1"/>
  <c r="IM36" i="1" s="1"/>
  <c r="IM20" i="1" a="1"/>
  <c r="IM20" i="1" s="1"/>
  <c r="IM21" i="1" a="1"/>
  <c r="IM21" i="1" s="1"/>
  <c r="XK20" i="1" a="1"/>
  <c r="XK20" i="1" s="1"/>
  <c r="XK21" i="1" a="1"/>
  <c r="XK21" i="1" s="1"/>
  <c r="DF36" i="1" a="1"/>
  <c r="DF36" i="1" s="1"/>
  <c r="DF20" i="1" a="1"/>
  <c r="DF20" i="1" s="1"/>
  <c r="DF21" i="1" a="1"/>
  <c r="DF21" i="1" s="1"/>
  <c r="XQ20" i="1" a="1"/>
  <c r="XQ20" i="1" s="1"/>
  <c r="XQ21" i="1" a="1"/>
  <c r="XQ21" i="1" s="1"/>
  <c r="YG36" i="1" a="1"/>
  <c r="YG36" i="1" s="1"/>
  <c r="YG20" i="1" a="1"/>
  <c r="YG20" i="1" s="1"/>
  <c r="YG21" i="1" a="1"/>
  <c r="YG21" i="1" s="1"/>
  <c r="AN36" i="1" a="1"/>
  <c r="AN36" i="1" s="1"/>
  <c r="GT36" i="1" s="1"/>
  <c r="AN20" i="1" a="1"/>
  <c r="AN20" i="1" s="1"/>
  <c r="GT20" i="1" s="1"/>
  <c r="AN21" i="1" a="1"/>
  <c r="AN21" i="1" s="1"/>
  <c r="GT21" i="1" s="1"/>
  <c r="J36" i="1" a="1"/>
  <c r="J36" i="1" s="1"/>
  <c r="J20" i="1" a="1"/>
  <c r="J20" i="1" s="1"/>
  <c r="J21" i="1" a="1"/>
  <c r="J21" i="1" s="1"/>
  <c r="XY20" i="1" a="1"/>
  <c r="XY20" i="1" s="1"/>
  <c r="XY21" i="1" a="1"/>
  <c r="XY21" i="1" s="1"/>
  <c r="XL36" i="1" a="1"/>
  <c r="XL36" i="1" s="1"/>
  <c r="XL20" i="1" a="1"/>
  <c r="XL20" i="1" s="1"/>
  <c r="XL21" i="1" a="1"/>
  <c r="XL21" i="1" s="1"/>
  <c r="IS20" i="1" a="1"/>
  <c r="IS20" i="1" s="1"/>
  <c r="IS21" i="1" a="1"/>
  <c r="IS21" i="1" s="1"/>
  <c r="ZT36" i="1" a="1"/>
  <c r="ZT36" i="1" s="1"/>
  <c r="ZT20" i="1" a="1"/>
  <c r="ZT20" i="1" s="1"/>
  <c r="ZT21" i="1" a="1"/>
  <c r="ZT21" i="1" s="1"/>
  <c r="ACD36" i="1" a="1"/>
  <c r="ACD36" i="1" s="1"/>
  <c r="ACD20" i="1" a="1"/>
  <c r="ACD20" i="1" s="1"/>
  <c r="ACD21" i="1" a="1"/>
  <c r="ACD21" i="1" s="1"/>
  <c r="ADI36" i="1" a="1"/>
  <c r="ADI36" i="1" s="1"/>
  <c r="ADI20" i="1" a="1"/>
  <c r="ADI20" i="1" s="1"/>
  <c r="ADI21" i="1" a="1"/>
  <c r="ADI21" i="1" s="1"/>
  <c r="LY36" i="1" a="1"/>
  <c r="LY36" i="1" s="1"/>
  <c r="LY20" i="1" a="1"/>
  <c r="LY20" i="1" s="1"/>
  <c r="LY21" i="1" a="1"/>
  <c r="LY21" i="1" s="1"/>
  <c r="JW36" i="1" a="1"/>
  <c r="JW36" i="1" s="1"/>
  <c r="JW20" i="1" a="1"/>
  <c r="JW20" i="1" s="1"/>
  <c r="JW21" i="1" a="1"/>
  <c r="JW21" i="1" s="1"/>
  <c r="LR36" i="1" a="1"/>
  <c r="LR36" i="1" s="1"/>
  <c r="LR20" i="1" a="1"/>
  <c r="LR20" i="1" s="1"/>
  <c r="LR21" i="1" a="1"/>
  <c r="LR21" i="1" s="1"/>
  <c r="UN20" i="1" a="1"/>
  <c r="UN20" i="1" s="1"/>
  <c r="UN21" i="1" a="1"/>
  <c r="UN21" i="1" s="1"/>
  <c r="TU20" i="1" a="1"/>
  <c r="TU20" i="1" s="1"/>
  <c r="TU21" i="1" a="1"/>
  <c r="TU21" i="1" s="1"/>
  <c r="QU20" i="1" a="1"/>
  <c r="QU20" i="1" s="1"/>
  <c r="QU21" i="1" a="1"/>
  <c r="QU21" i="1" s="1"/>
  <c r="TF20" i="1" a="1"/>
  <c r="TF20" i="1" s="1"/>
  <c r="TF21" i="1" a="1"/>
  <c r="TF21" i="1" s="1"/>
  <c r="NJ20" i="1" a="1"/>
  <c r="NJ20" i="1" s="1"/>
  <c r="NJ21" i="1" a="1"/>
  <c r="NJ21" i="1" s="1"/>
  <c r="PX20" i="1" a="1"/>
  <c r="PX20" i="1" s="1"/>
  <c r="PX21" i="1" a="1"/>
  <c r="PX21" i="1" s="1"/>
  <c r="UH20" i="1" a="1"/>
  <c r="UH20" i="1" s="1"/>
  <c r="UH21" i="1" a="1"/>
  <c r="UH21" i="1" s="1"/>
  <c r="EF20" i="1" a="1"/>
  <c r="EF20" i="1" s="1"/>
  <c r="EF21" i="1" a="1"/>
  <c r="EF21" i="1" s="1"/>
  <c r="XV20" i="1" a="1"/>
  <c r="XV20" i="1" s="1"/>
  <c r="XV21" i="1" a="1"/>
  <c r="XV21" i="1" s="1"/>
  <c r="DB76" i="1" a="1"/>
  <c r="DB76" i="1" s="1"/>
  <c r="AAV70" i="1" a="1"/>
  <c r="AAV70" i="1" s="1"/>
  <c r="ZX20" i="1" a="1"/>
  <c r="ZX20" i="1" s="1"/>
  <c r="ZX21" i="1" a="1"/>
  <c r="ZX21" i="1" s="1"/>
  <c r="L20" i="1" a="1"/>
  <c r="L20" i="1" s="1"/>
  <c r="GN20" i="1" s="1" a="1"/>
  <c r="GN20" i="1" s="1"/>
  <c r="L21" i="1" a="1"/>
  <c r="L21" i="1" s="1"/>
  <c r="GN21" i="1" s="1" a="1"/>
  <c r="GN21" i="1" s="1"/>
  <c r="AP36" i="1" a="1"/>
  <c r="AP36" i="1" s="1"/>
  <c r="AP20" i="1" a="1"/>
  <c r="AP20" i="1" s="1"/>
  <c r="AP21" i="1" a="1"/>
  <c r="AP21" i="1" s="1"/>
  <c r="HD36" i="1" a="1"/>
  <c r="HD36" i="1" s="1"/>
  <c r="HD20" i="1" a="1"/>
  <c r="HD20" i="1" s="1"/>
  <c r="HD21" i="1" a="1"/>
  <c r="HD21" i="1" s="1"/>
  <c r="ACE36" i="1" a="1"/>
  <c r="ACE36" i="1" s="1"/>
  <c r="ACE20" i="1" a="1"/>
  <c r="ACE20" i="1" s="1"/>
  <c r="ACE21" i="1" a="1"/>
  <c r="ACE21" i="1" s="1"/>
  <c r="QX20" i="1" a="1"/>
  <c r="QX20" i="1" s="1"/>
  <c r="QX21" i="1" a="1"/>
  <c r="QX21" i="1" s="1"/>
  <c r="IJ20" i="1" a="1"/>
  <c r="IJ20" i="1" s="1"/>
  <c r="IJ21" i="1" a="1"/>
  <c r="IJ21" i="1" s="1"/>
  <c r="SQ20" i="1" a="1"/>
  <c r="SQ20" i="1" s="1"/>
  <c r="SQ21" i="1" a="1"/>
  <c r="SQ21" i="1" s="1"/>
  <c r="TR20" i="1" a="1"/>
  <c r="TR20" i="1" s="1"/>
  <c r="TR21" i="1" a="1"/>
  <c r="TR21" i="1" s="1"/>
  <c r="HE36" i="1" a="1"/>
  <c r="HE36" i="1" s="1"/>
  <c r="HE20" i="1" a="1"/>
  <c r="HE20" i="1" s="1"/>
  <c r="HE21" i="1" a="1"/>
  <c r="HE21" i="1" s="1"/>
  <c r="DG36" i="1" a="1"/>
  <c r="DG36" i="1" s="1"/>
  <c r="DG20" i="1" a="1"/>
  <c r="DG20" i="1" s="1"/>
  <c r="DG21" i="1" a="1"/>
  <c r="DG21" i="1" s="1"/>
  <c r="T20" i="1" a="1"/>
  <c r="T20" i="1" s="1"/>
  <c r="T21" i="1" a="1"/>
  <c r="T21" i="1" s="1"/>
  <c r="FX20" i="1" a="1"/>
  <c r="FX20" i="1" s="1"/>
  <c r="FX21" i="1" a="1"/>
  <c r="FX21" i="1" s="1"/>
  <c r="DS20" i="1" a="1"/>
  <c r="DS20" i="1" s="1"/>
  <c r="DS21" i="1" a="1"/>
  <c r="DS21" i="1" s="1"/>
  <c r="WD20" i="1" a="1"/>
  <c r="WD20" i="1" s="1"/>
  <c r="WD21" i="1" a="1"/>
  <c r="WD21" i="1" s="1"/>
  <c r="ABX36" i="1" a="1"/>
  <c r="ABX36" i="1" s="1"/>
  <c r="ABX20" i="1" a="1"/>
  <c r="ABX20" i="1" s="1"/>
  <c r="ABX21" i="1" a="1"/>
  <c r="ABX21" i="1" s="1"/>
  <c r="ACS36" i="1" a="1"/>
  <c r="ACS36" i="1" s="1"/>
  <c r="ACS20" i="1" a="1"/>
  <c r="ACS20" i="1" s="1"/>
  <c r="ACS21" i="1" a="1"/>
  <c r="ACS21" i="1" s="1"/>
  <c r="KH36" i="1" a="1"/>
  <c r="KH36" i="1" s="1"/>
  <c r="KH20" i="1" a="1"/>
  <c r="KH20" i="1" s="1"/>
  <c r="KH21" i="1" a="1"/>
  <c r="KH21" i="1" s="1"/>
  <c r="LF36" i="1" a="1"/>
  <c r="LF36" i="1" s="1"/>
  <c r="LF20" i="1" a="1"/>
  <c r="LF20" i="1" s="1"/>
  <c r="LF21" i="1" a="1"/>
  <c r="LF21" i="1" s="1"/>
  <c r="MH36" i="1" a="1"/>
  <c r="MH36" i="1" s="1"/>
  <c r="MH20" i="1" a="1"/>
  <c r="MH20" i="1" s="1"/>
  <c r="MH21" i="1" a="1"/>
  <c r="MH21" i="1" s="1"/>
  <c r="NX20" i="1" a="1"/>
  <c r="NX20" i="1" s="1"/>
  <c r="NX21" i="1" a="1"/>
  <c r="NX21" i="1" s="1"/>
  <c r="UR20" i="1" a="1"/>
  <c r="UR20" i="1" s="1"/>
  <c r="UR21" i="1" a="1"/>
  <c r="UR21" i="1" s="1"/>
  <c r="RY20" i="1" a="1"/>
  <c r="RY20" i="1" s="1"/>
  <c r="RY21" i="1" a="1"/>
  <c r="RY21" i="1" s="1"/>
  <c r="UC20" i="1" a="1"/>
  <c r="UC20" i="1" s="1"/>
  <c r="UC21" i="1" a="1"/>
  <c r="UC21" i="1" s="1"/>
  <c r="NZ20" i="1" a="1"/>
  <c r="NZ20" i="1" s="1"/>
  <c r="NZ21" i="1" a="1"/>
  <c r="NZ21" i="1" s="1"/>
  <c r="QN20" i="1" a="1"/>
  <c r="QN20" i="1" s="1"/>
  <c r="QN21" i="1" a="1"/>
  <c r="QN21" i="1" s="1"/>
  <c r="UX20" i="1" a="1"/>
  <c r="UX20" i="1" s="1"/>
  <c r="UX21" i="1" a="1"/>
  <c r="UX21" i="1" s="1"/>
  <c r="DB75" i="1" a="1"/>
  <c r="DB75" i="1" s="1"/>
  <c r="AAV69" i="1" a="1"/>
  <c r="AAV69" i="1" s="1"/>
  <c r="OA20" i="1" a="1"/>
  <c r="OA20" i="1" s="1"/>
  <c r="OA21" i="1" a="1"/>
  <c r="OA21" i="1" s="1"/>
  <c r="WH36" i="1" a="1"/>
  <c r="WH36" i="1" s="1"/>
  <c r="WH20" i="1" a="1"/>
  <c r="WH20" i="1" s="1"/>
  <c r="WH21" i="1" a="1"/>
  <c r="WH21" i="1" s="1"/>
  <c r="ABF36" i="1" a="1"/>
  <c r="ABF36" i="1" s="1"/>
  <c r="ABF20" i="1" a="1"/>
  <c r="ABF20" i="1" s="1"/>
  <c r="ABF21" i="1" a="1"/>
  <c r="ABF21" i="1" s="1"/>
  <c r="QT20" i="1" a="1"/>
  <c r="QT20" i="1" s="1"/>
  <c r="QT21" i="1" a="1"/>
  <c r="QT21" i="1" s="1"/>
  <c r="KG36" i="1" a="1"/>
  <c r="KG36" i="1" s="1"/>
  <c r="KG20" i="1" a="1"/>
  <c r="KG20" i="1" s="1"/>
  <c r="KG21" i="1" a="1"/>
  <c r="KG21" i="1" s="1"/>
  <c r="ZU20" i="1" a="1"/>
  <c r="ZU20" i="1" s="1"/>
  <c r="ZU21" i="1" a="1"/>
  <c r="ZU21" i="1" s="1"/>
  <c r="HJ36" i="1" a="1"/>
  <c r="HJ36" i="1" s="1"/>
  <c r="HJ20" i="1" a="1"/>
  <c r="HJ20" i="1" s="1"/>
  <c r="HJ21" i="1" a="1"/>
  <c r="HJ21" i="1" s="1"/>
  <c r="DM20" i="1" a="1"/>
  <c r="DM20" i="1" s="1"/>
  <c r="DM21" i="1" a="1"/>
  <c r="DM21" i="1" s="1"/>
  <c r="HZ20" i="1" a="1"/>
  <c r="HZ20" i="1" s="1"/>
  <c r="HZ21" i="1" a="1"/>
  <c r="HZ21" i="1" s="1"/>
  <c r="S20" i="1" a="1"/>
  <c r="S20" i="1" s="1"/>
  <c r="S21" i="1" a="1"/>
  <c r="S21" i="1" s="1"/>
  <c r="ABI36" i="1" a="1"/>
  <c r="ABI36" i="1" s="1"/>
  <c r="ABI20" i="1" a="1"/>
  <c r="ABI20" i="1" s="1"/>
  <c r="ABI21" i="1" a="1"/>
  <c r="ABI21" i="1" s="1"/>
  <c r="ADZ36" i="1" a="1"/>
  <c r="ADZ36" i="1" s="1"/>
  <c r="ADZ20" i="1" a="1"/>
  <c r="ADZ20" i="1" s="1"/>
  <c r="ADZ21" i="1" a="1"/>
  <c r="ADZ21" i="1" s="1"/>
  <c r="KQ36" i="1" a="1"/>
  <c r="KQ36" i="1" s="1"/>
  <c r="KQ20" i="1" a="1"/>
  <c r="KQ20" i="1" s="1"/>
  <c r="KQ21" i="1" a="1"/>
  <c r="KQ21" i="1" s="1"/>
  <c r="LT36" i="1" a="1"/>
  <c r="LT36" i="1" s="1"/>
  <c r="LT20" i="1" a="1"/>
  <c r="LT20" i="1" s="1"/>
  <c r="LT21" i="1" a="1"/>
  <c r="LT21" i="1" s="1"/>
  <c r="KE36" i="1" a="1"/>
  <c r="KE36" i="1" s="1"/>
  <c r="KE20" i="1" a="1"/>
  <c r="KE20" i="1" s="1"/>
  <c r="KE21" i="1" a="1"/>
  <c r="KE21" i="1" s="1"/>
  <c r="NB20" i="1" a="1"/>
  <c r="NB20" i="1" s="1"/>
  <c r="NB21" i="1" a="1"/>
  <c r="NB21" i="1" s="1"/>
  <c r="NF20" i="1" a="1"/>
  <c r="NF20" i="1" s="1"/>
  <c r="NF21" i="1" a="1"/>
  <c r="NF21" i="1" s="1"/>
  <c r="SV20" i="1" a="1"/>
  <c r="SV20" i="1" s="1"/>
  <c r="SV21" i="1" a="1"/>
  <c r="SV21" i="1" s="1"/>
  <c r="VG20" i="1" a="1"/>
  <c r="VG20" i="1" s="1"/>
  <c r="VG21" i="1" a="1"/>
  <c r="VG21" i="1" s="1"/>
  <c r="OP20" i="1" a="1"/>
  <c r="OP20" i="1" s="1"/>
  <c r="OP21" i="1" a="1"/>
  <c r="OP21" i="1" s="1"/>
  <c r="RD20" i="1" a="1"/>
  <c r="RD20" i="1" s="1"/>
  <c r="RD21" i="1" a="1"/>
  <c r="RD21" i="1" s="1"/>
  <c r="MY20" i="1" a="1"/>
  <c r="MY20" i="1" s="1"/>
  <c r="MY21" i="1" a="1"/>
  <c r="MY21" i="1" s="1"/>
  <c r="DB74" i="1" a="1"/>
  <c r="DB74" i="1" s="1"/>
  <c r="AAV68" i="1" a="1"/>
  <c r="AAV68" i="1" s="1"/>
  <c r="OY20" i="1" a="1"/>
  <c r="OY20" i="1" s="1"/>
  <c r="OY21" i="1" a="1"/>
  <c r="OY21" i="1" s="1"/>
  <c r="VK20" i="1" a="1"/>
  <c r="VK20" i="1" s="1"/>
  <c r="VK21" i="1" a="1"/>
  <c r="VK21" i="1" s="1"/>
  <c r="ZR20" i="1" a="1"/>
  <c r="ZR20" i="1" s="1"/>
  <c r="ZR21" i="1" a="1"/>
  <c r="ZR21" i="1" s="1"/>
  <c r="ABE36" i="1" a="1"/>
  <c r="ABE36" i="1" s="1"/>
  <c r="ABE20" i="1" a="1"/>
  <c r="ABE20" i="1" s="1"/>
  <c r="ABE21" i="1" a="1"/>
  <c r="ABE21" i="1" s="1"/>
  <c r="GQ36" i="1" a="1"/>
  <c r="GQ36" i="1" s="1"/>
  <c r="GQ20" i="1" a="1"/>
  <c r="GQ20" i="1" s="1"/>
  <c r="GQ21" i="1" a="1"/>
  <c r="GQ21" i="1" s="1"/>
  <c r="ZS36" i="1" a="1"/>
  <c r="ZS36" i="1" s="1"/>
  <c r="ZS20" i="1" a="1"/>
  <c r="ZS20" i="1" s="1"/>
  <c r="ZS21" i="1" a="1"/>
  <c r="ZS21" i="1" s="1"/>
  <c r="ADA36" i="1" a="1"/>
  <c r="ADA36" i="1" s="1"/>
  <c r="ADA20" i="1" a="1"/>
  <c r="ADA20" i="1" s="1"/>
  <c r="ADA21" i="1" a="1"/>
  <c r="ADA21" i="1" s="1"/>
  <c r="OM20" i="1" a="1"/>
  <c r="OM20" i="1" s="1"/>
  <c r="OM21" i="1" a="1"/>
  <c r="OM21" i="1" s="1"/>
  <c r="YJ36" i="1" a="1"/>
  <c r="YJ36" i="1" s="1"/>
  <c r="YJ20" i="1" a="1"/>
  <c r="YJ20" i="1" s="1"/>
  <c r="YJ21" i="1" a="1"/>
  <c r="YJ21" i="1" s="1"/>
  <c r="LN36" i="1" a="1"/>
  <c r="LN36" i="1" s="1"/>
  <c r="LN20" i="1" a="1"/>
  <c r="LN20" i="1" s="1"/>
  <c r="LN21" i="1" a="1"/>
  <c r="LN21" i="1" s="1"/>
  <c r="IY36" i="1" a="1"/>
  <c r="IY36" i="1" s="1"/>
  <c r="IY20" i="1" a="1"/>
  <c r="IY20" i="1" s="1"/>
  <c r="IY21" i="1" a="1"/>
  <c r="IY21" i="1" s="1"/>
  <c r="MN36" i="1" a="1"/>
  <c r="MN36" i="1" s="1"/>
  <c r="MN20" i="1" a="1"/>
  <c r="MN20" i="1" s="1"/>
  <c r="MN21" i="1" a="1"/>
  <c r="MN21" i="1" s="1"/>
  <c r="HP36" i="1" a="1"/>
  <c r="HP36" i="1" s="1"/>
  <c r="HP20" i="1" a="1"/>
  <c r="HP20" i="1" s="1"/>
  <c r="HP21" i="1" a="1"/>
  <c r="HP21" i="1" s="1"/>
  <c r="VU20" i="1" a="1"/>
  <c r="VU20" i="1" s="1"/>
  <c r="VU21" i="1" a="1"/>
  <c r="VU21" i="1" s="1"/>
  <c r="GU20" i="1" a="1"/>
  <c r="GU20" i="1" s="1"/>
  <c r="GU21" i="1" a="1"/>
  <c r="GU21" i="1" s="1"/>
  <c r="EX20" i="1" a="1"/>
  <c r="EX20" i="1" s="1"/>
  <c r="EX21" i="1" a="1"/>
  <c r="EX21" i="1" s="1"/>
  <c r="ABY36" i="1" a="1"/>
  <c r="ABY36" i="1" s="1"/>
  <c r="ABY20" i="1" a="1"/>
  <c r="ABY20" i="1" s="1"/>
  <c r="ABY21" i="1" a="1"/>
  <c r="ABY21" i="1" s="1"/>
  <c r="ADJ36" i="1" a="1"/>
  <c r="ADJ36" i="1" s="1"/>
  <c r="ADJ20" i="1" a="1"/>
  <c r="ADJ20" i="1" s="1"/>
  <c r="ADJ21" i="1" a="1"/>
  <c r="ADJ21" i="1" s="1"/>
  <c r="LZ36" i="1" a="1"/>
  <c r="LZ36" i="1" s="1"/>
  <c r="LZ20" i="1" a="1"/>
  <c r="LZ20" i="1" s="1"/>
  <c r="LZ21" i="1" a="1"/>
  <c r="LZ21" i="1" s="1"/>
  <c r="JX36" i="1" a="1"/>
  <c r="JX36" i="1" s="1"/>
  <c r="JX20" i="1" a="1"/>
  <c r="JX20" i="1" s="1"/>
  <c r="JX21" i="1" a="1"/>
  <c r="JX21" i="1" s="1"/>
  <c r="KY36" i="1" a="1"/>
  <c r="KY36" i="1" s="1"/>
  <c r="KY20" i="1" a="1"/>
  <c r="KY20" i="1" s="1"/>
  <c r="KY21" i="1" a="1"/>
  <c r="KY21" i="1" s="1"/>
  <c r="PB20" i="1" a="1"/>
  <c r="PB20" i="1" s="1"/>
  <c r="PB21" i="1" a="1"/>
  <c r="PB21" i="1" s="1"/>
  <c r="OI20" i="1" a="1"/>
  <c r="OI20" i="1" s="1"/>
  <c r="OI21" i="1" a="1"/>
  <c r="OI21" i="1" s="1"/>
  <c r="TZ20" i="1" a="1"/>
  <c r="TZ20" i="1" s="1"/>
  <c r="TZ21" i="1" a="1"/>
  <c r="TZ21" i="1" s="1"/>
  <c r="MQ20" i="1" a="1"/>
  <c r="MQ20" i="1" s="1"/>
  <c r="MQ21" i="1" a="1"/>
  <c r="MQ21" i="1" s="1"/>
  <c r="PF20" i="1" a="1"/>
  <c r="PF20" i="1" s="1"/>
  <c r="PF21" i="1" a="1"/>
  <c r="PF21" i="1" s="1"/>
  <c r="RT20" i="1" a="1"/>
  <c r="RT20" i="1" s="1"/>
  <c r="RT21" i="1" a="1"/>
  <c r="RT21" i="1" s="1"/>
  <c r="NO20" i="1" a="1"/>
  <c r="NO20" i="1" s="1"/>
  <c r="NO21" i="1" a="1"/>
  <c r="NO21" i="1" s="1"/>
  <c r="HX20" i="1" a="1"/>
  <c r="HX20" i="1" s="1"/>
  <c r="HX21" i="1" a="1"/>
  <c r="HX21" i="1" s="1"/>
  <c r="DB73" i="1" a="1"/>
  <c r="DB73" i="1" s="1"/>
  <c r="AAV67" i="1" a="1"/>
  <c r="AAV67" i="1" s="1"/>
  <c r="YI36" i="1" a="1"/>
  <c r="YI36" i="1" s="1"/>
  <c r="YI20" i="1" a="1"/>
  <c r="YI20" i="1" s="1"/>
  <c r="YI21" i="1" a="1"/>
  <c r="YI21" i="1" s="1"/>
  <c r="JB36" i="1" a="1"/>
  <c r="JB36" i="1" s="1"/>
  <c r="JB20" i="1" a="1"/>
  <c r="JB20" i="1" s="1"/>
  <c r="JB21" i="1" a="1"/>
  <c r="JB21" i="1" s="1"/>
  <c r="ACA36" i="1" a="1"/>
  <c r="ACA36" i="1" s="1"/>
  <c r="ACA20" i="1" a="1"/>
  <c r="ACA20" i="1" s="1"/>
  <c r="ACA21" i="1" a="1"/>
  <c r="ACA21" i="1" s="1"/>
  <c r="IX36" i="1" a="1"/>
  <c r="IX36" i="1" s="1"/>
  <c r="IX20" i="1" a="1"/>
  <c r="IX20" i="1" s="1"/>
  <c r="IX21" i="1" a="1"/>
  <c r="IX21" i="1" s="1"/>
  <c r="CD36" i="1" a="1"/>
  <c r="CD36" i="1" s="1"/>
  <c r="CD20" i="1" a="1"/>
  <c r="CD20" i="1" s="1"/>
  <c r="CD21" i="1" a="1"/>
  <c r="CD21" i="1" s="1"/>
  <c r="ID36" i="1" a="1"/>
  <c r="ID36" i="1" s="1"/>
  <c r="ID20" i="1" a="1"/>
  <c r="ID20" i="1" s="1"/>
  <c r="ID21" i="1" a="1"/>
  <c r="ID21" i="1" s="1"/>
  <c r="AEH36" i="1" a="1"/>
  <c r="AEH36" i="1" s="1"/>
  <c r="AEH20" i="1" a="1"/>
  <c r="AEH20" i="1" s="1"/>
  <c r="AEH21" i="1" a="1"/>
  <c r="AEH21" i="1" s="1"/>
  <c r="PQ20" i="1" a="1"/>
  <c r="PQ20" i="1" s="1"/>
  <c r="PQ21" i="1" a="1"/>
  <c r="PQ21" i="1" s="1"/>
  <c r="WJ36" i="1" a="1"/>
  <c r="WJ36" i="1" s="1"/>
  <c r="WJ20" i="1" a="1"/>
  <c r="WJ20" i="1" s="1"/>
  <c r="WJ21" i="1" a="1"/>
  <c r="WJ21" i="1" s="1"/>
  <c r="WP20" i="1" a="1"/>
  <c r="WP20" i="1" s="1"/>
  <c r="WP21" i="1" a="1"/>
  <c r="WP21" i="1" s="1"/>
  <c r="VO20" i="1" a="1"/>
  <c r="VO20" i="1" s="1"/>
  <c r="VO21" i="1" a="1"/>
  <c r="VO21" i="1" s="1"/>
  <c r="XD36" i="1" a="1"/>
  <c r="XD36" i="1" s="1"/>
  <c r="XD20" i="1" a="1"/>
  <c r="XD20" i="1" s="1"/>
  <c r="XD21" i="1" a="1"/>
  <c r="XD21" i="1" s="1"/>
  <c r="IE36" i="1" a="1"/>
  <c r="IE36" i="1" s="1"/>
  <c r="IE20" i="1" a="1"/>
  <c r="IE20" i="1" s="1"/>
  <c r="IE21" i="1" a="1"/>
  <c r="IE21" i="1" s="1"/>
  <c r="GZ36" i="1" a="1"/>
  <c r="GZ36" i="1" s="1"/>
  <c r="GZ20" i="1" a="1"/>
  <c r="GZ20" i="1" s="1"/>
  <c r="GZ21" i="1" a="1"/>
  <c r="GZ21" i="1" s="1"/>
  <c r="ACQ36" i="1" a="1"/>
  <c r="ACQ36" i="1" s="1"/>
  <c r="ACQ20" i="1" a="1"/>
  <c r="ACQ20" i="1" s="1"/>
  <c r="ACQ21" i="1" a="1"/>
  <c r="ACQ21" i="1" s="1"/>
  <c r="ACT36" i="1" a="1"/>
  <c r="ACT36" i="1" s="1"/>
  <c r="ACT20" i="1" a="1"/>
  <c r="ACT20" i="1" s="1"/>
  <c r="ACT21" i="1" a="1"/>
  <c r="ACT21" i="1" s="1"/>
  <c r="KI36" i="1" a="1"/>
  <c r="KI36" i="1" s="1"/>
  <c r="KI20" i="1" a="1"/>
  <c r="KI20" i="1" s="1"/>
  <c r="KI21" i="1" a="1"/>
  <c r="KI21" i="1" s="1"/>
  <c r="LG36" i="1" a="1"/>
  <c r="LG36" i="1" s="1"/>
  <c r="LG20" i="1" a="1"/>
  <c r="LG20" i="1" s="1"/>
  <c r="LG21" i="1" a="1"/>
  <c r="LG21" i="1" s="1"/>
  <c r="LS36" i="1" a="1"/>
  <c r="LS36" i="1" s="1"/>
  <c r="LS20" i="1" a="1"/>
  <c r="LS20" i="1" s="1"/>
  <c r="LS21" i="1" a="1"/>
  <c r="LS21" i="1" s="1"/>
  <c r="QF20" i="1" a="1"/>
  <c r="QF20" i="1" s="1"/>
  <c r="QF21" i="1" a="1"/>
  <c r="QF21" i="1" s="1"/>
  <c r="PM20" i="1" a="1"/>
  <c r="PM20" i="1" s="1"/>
  <c r="PM21" i="1" a="1"/>
  <c r="PM21" i="1" s="1"/>
  <c r="VD20" i="1" a="1"/>
  <c r="VD20" i="1" s="1"/>
  <c r="VD21" i="1" a="1"/>
  <c r="VD21" i="1" s="1"/>
  <c r="NT20" i="1" a="1"/>
  <c r="NT20" i="1" s="1"/>
  <c r="NT21" i="1" a="1"/>
  <c r="NT21" i="1" s="1"/>
  <c r="PV20" i="1" a="1"/>
  <c r="PV20" i="1" s="1"/>
  <c r="PV21" i="1" a="1"/>
  <c r="PV21" i="1" s="1"/>
  <c r="SJ20" i="1" a="1"/>
  <c r="SJ20" i="1" s="1"/>
  <c r="SJ21" i="1" a="1"/>
  <c r="SJ21" i="1" s="1"/>
  <c r="OE20" i="1" a="1"/>
  <c r="OE20" i="1" s="1"/>
  <c r="OE21" i="1" a="1"/>
  <c r="OE21" i="1" s="1"/>
  <c r="IH23" i="1" a="1"/>
  <c r="IH23" i="1" s="1"/>
  <c r="IH20" i="1" a="1"/>
  <c r="IH20" i="1" s="1"/>
  <c r="IH21" i="1" a="1"/>
  <c r="IH21" i="1" s="1"/>
  <c r="DB72" i="1" a="1"/>
  <c r="DB72" i="1" s="1"/>
  <c r="IB36" i="1" a="1"/>
  <c r="IB36" i="1" s="1"/>
  <c r="IB20" i="1" a="1"/>
  <c r="IB20" i="1" s="1"/>
  <c r="IB21" i="1" a="1"/>
  <c r="IB21" i="1" s="1"/>
  <c r="HU36" i="1" a="1"/>
  <c r="HU36" i="1" s="1"/>
  <c r="HU20" i="1" a="1"/>
  <c r="HU20" i="1" s="1"/>
  <c r="HU21" i="1" a="1"/>
  <c r="HU21" i="1" s="1"/>
  <c r="DU36" i="1" a="1"/>
  <c r="DU36" i="1" s="1"/>
  <c r="DU20" i="1" a="1"/>
  <c r="DU20" i="1" s="1"/>
  <c r="DU21" i="1" a="1"/>
  <c r="DU21" i="1" s="1"/>
  <c r="ZP20" i="1" a="1"/>
  <c r="ZP20" i="1" s="1"/>
  <c r="ZP21" i="1" a="1"/>
  <c r="ZP21" i="1" s="1"/>
  <c r="R36" i="1" a="1"/>
  <c r="R36" i="1" s="1"/>
  <c r="R20" i="1" a="1"/>
  <c r="R20" i="1" s="1"/>
  <c r="R21" i="1" a="1"/>
  <c r="R21" i="1" s="1"/>
  <c r="ACJ36" i="1" a="1"/>
  <c r="ACJ36" i="1" s="1"/>
  <c r="ACJ20" i="1" a="1"/>
  <c r="ACJ20" i="1" s="1"/>
  <c r="ACJ21" i="1" a="1"/>
  <c r="ACJ21" i="1" s="1"/>
  <c r="AAK20" i="1" a="1"/>
  <c r="AAK20" i="1" s="1"/>
  <c r="AAK21" i="1" a="1"/>
  <c r="AAK21" i="1" s="1"/>
  <c r="MM36" i="1" a="1"/>
  <c r="MM36" i="1" s="1"/>
  <c r="MM20" i="1" a="1"/>
  <c r="MM20" i="1" s="1"/>
  <c r="MM21" i="1" a="1"/>
  <c r="MM21" i="1" s="1"/>
  <c r="QI20" i="1" a="1"/>
  <c r="QI20" i="1" s="1"/>
  <c r="QI21" i="1" a="1"/>
  <c r="QI21" i="1" s="1"/>
  <c r="IN36" i="1" a="1"/>
  <c r="IN36" i="1" s="1"/>
  <c r="IN20" i="1" a="1"/>
  <c r="IN20" i="1" s="1"/>
  <c r="IN21" i="1" a="1"/>
  <c r="IN21" i="1" s="1"/>
  <c r="ACC36" i="1" a="1"/>
  <c r="ACC36" i="1" s="1"/>
  <c r="ACC20" i="1" a="1"/>
  <c r="ACC20" i="1" s="1"/>
  <c r="ACC21" i="1" a="1"/>
  <c r="ACC21" i="1" s="1"/>
  <c r="WU20" i="1" a="1"/>
  <c r="WU20" i="1" s="1"/>
  <c r="WU21" i="1" a="1"/>
  <c r="WU21" i="1" s="1"/>
  <c r="MT20" i="1" a="1"/>
  <c r="MT20" i="1" s="1"/>
  <c r="MT21" i="1" a="1"/>
  <c r="MT21" i="1" s="1"/>
  <c r="EC36" i="1" a="1"/>
  <c r="EC36" i="1" s="1"/>
  <c r="EC20" i="1" a="1"/>
  <c r="EC20" i="1" s="1"/>
  <c r="EC21" i="1" a="1"/>
  <c r="EC21" i="1" s="1"/>
  <c r="CB36" i="1" a="1"/>
  <c r="CB36" i="1" s="1"/>
  <c r="CB20" i="1" a="1"/>
  <c r="CB20" i="1" s="1"/>
  <c r="CB21" i="1" a="1"/>
  <c r="CB21" i="1" s="1"/>
  <c r="WV20" i="1" a="1"/>
  <c r="WV20" i="1" s="1"/>
  <c r="WV21" i="1" a="1"/>
  <c r="WV21" i="1" s="1"/>
  <c r="U20" i="1" a="1"/>
  <c r="U20" i="1" s="1"/>
  <c r="U21" i="1" a="1"/>
  <c r="U21" i="1" s="1"/>
  <c r="IO36" i="1" a="1"/>
  <c r="IO36" i="1" s="1"/>
  <c r="IO20" i="1" a="1"/>
  <c r="IO20" i="1" s="1"/>
  <c r="IO21" i="1" a="1"/>
  <c r="IO21" i="1" s="1"/>
  <c r="IT20" i="1" a="1"/>
  <c r="IT20" i="1" s="1"/>
  <c r="IT21" i="1" a="1"/>
  <c r="IT21" i="1" s="1"/>
  <c r="ADR36" i="1" a="1"/>
  <c r="ADR36" i="1" s="1"/>
  <c r="ADR20" i="1" a="1"/>
  <c r="ADR20" i="1" s="1"/>
  <c r="ADR21" i="1" a="1"/>
  <c r="ADR21" i="1" s="1"/>
  <c r="ADK36" i="1" a="1"/>
  <c r="ADK36" i="1" s="1"/>
  <c r="ADK20" i="1" a="1"/>
  <c r="ADK20" i="1" s="1"/>
  <c r="ADK21" i="1" a="1"/>
  <c r="ADK21" i="1" s="1"/>
  <c r="KR36" i="1" a="1"/>
  <c r="KR36" i="1" s="1"/>
  <c r="KR20" i="1" a="1"/>
  <c r="KR20" i="1" s="1"/>
  <c r="KR21" i="1" a="1"/>
  <c r="KR21" i="1" s="1"/>
  <c r="LU36" i="1" a="1"/>
  <c r="LU36" i="1" s="1"/>
  <c r="LU20" i="1" a="1"/>
  <c r="LU20" i="1" s="1"/>
  <c r="LU21" i="1" a="1"/>
  <c r="LU21" i="1" s="1"/>
  <c r="MI36" i="1" a="1"/>
  <c r="MI36" i="1" s="1"/>
  <c r="MI20" i="1" a="1"/>
  <c r="MI20" i="1" s="1"/>
  <c r="MI21" i="1" a="1"/>
  <c r="MI21" i="1" s="1"/>
  <c r="RJ20" i="1" a="1"/>
  <c r="RJ20" i="1" s="1"/>
  <c r="RJ21" i="1" a="1"/>
  <c r="RJ21" i="1" s="1"/>
  <c r="QJ20" i="1" a="1"/>
  <c r="QJ20" i="1" s="1"/>
  <c r="QJ21" i="1" a="1"/>
  <c r="QJ21" i="1" s="1"/>
  <c r="SU20" i="1" a="1"/>
  <c r="SU20" i="1" s="1"/>
  <c r="SU21" i="1" a="1"/>
  <c r="SU21" i="1" s="1"/>
  <c r="OL20" i="1" a="1"/>
  <c r="OL20" i="1" s="1"/>
  <c r="OL21" i="1" a="1"/>
  <c r="OL21" i="1" s="1"/>
  <c r="QL20" i="1" a="1"/>
  <c r="QL20" i="1" s="1"/>
  <c r="QL21" i="1" a="1"/>
  <c r="QL21" i="1" s="1"/>
  <c r="SZ20" i="1" a="1"/>
  <c r="SZ20" i="1" s="1"/>
  <c r="SZ21" i="1" a="1"/>
  <c r="SZ21" i="1" s="1"/>
  <c r="OU20" i="1" a="1"/>
  <c r="OU20" i="1" s="1"/>
  <c r="OU21" i="1" a="1"/>
  <c r="OU21" i="1" s="1"/>
  <c r="Z20" i="1" a="1"/>
  <c r="Z20" i="1" s="1"/>
  <c r="Z21" i="1" a="1"/>
  <c r="Z21" i="1" s="1"/>
  <c r="SK20" i="1" a="1"/>
  <c r="SK20" i="1" s="1"/>
  <c r="SK21" i="1" a="1"/>
  <c r="SK21" i="1" s="1"/>
  <c r="VS36" i="1" a="1"/>
  <c r="VS36" i="1" s="1"/>
  <c r="VS20" i="1" a="1"/>
  <c r="VS20" i="1" s="1"/>
  <c r="VS21" i="1" a="1"/>
  <c r="VS21" i="1" s="1"/>
  <c r="YA36" i="1" a="1"/>
  <c r="YA36" i="1" s="1"/>
  <c r="YA20" i="1" a="1"/>
  <c r="YA20" i="1" s="1"/>
  <c r="YA21" i="1" a="1"/>
  <c r="YA21" i="1" s="1"/>
  <c r="FW36" i="1" a="1"/>
  <c r="FW36" i="1" s="1"/>
  <c r="FW20" i="1" a="1"/>
  <c r="FW20" i="1" s="1"/>
  <c r="FW21" i="1" a="1"/>
  <c r="FW21" i="1" s="1"/>
  <c r="HI20" i="1" a="1"/>
  <c r="HI20" i="1" s="1"/>
  <c r="HI21" i="1" a="1"/>
  <c r="HI21" i="1" s="1"/>
  <c r="ADG36" i="1" a="1"/>
  <c r="ADG36" i="1" s="1"/>
  <c r="ADG20" i="1" a="1"/>
  <c r="ADG20" i="1" s="1"/>
  <c r="ADG21" i="1" a="1"/>
  <c r="ADG21" i="1" s="1"/>
  <c r="LD36" i="1" a="1"/>
  <c r="LD36" i="1" s="1"/>
  <c r="LD20" i="1" a="1"/>
  <c r="LD20" i="1" s="1"/>
  <c r="LD21" i="1" a="1"/>
  <c r="LD21" i="1" s="1"/>
  <c r="EB36" i="1" a="1"/>
  <c r="EB36" i="1" s="1"/>
  <c r="EB20" i="1" a="1"/>
  <c r="EB20" i="1" s="1"/>
  <c r="EB21" i="1" a="1"/>
  <c r="EB21" i="1" s="1"/>
  <c r="ACR36" i="1" a="1"/>
  <c r="ACR36" i="1" s="1"/>
  <c r="ACR20" i="1" a="1"/>
  <c r="ACR20" i="1" s="1"/>
  <c r="ACR21" i="1" a="1"/>
  <c r="ACR21" i="1" s="1"/>
  <c r="ACG36" i="1" a="1"/>
  <c r="ACG36" i="1" s="1"/>
  <c r="ACG20" i="1" a="1"/>
  <c r="ACG20" i="1" s="1"/>
  <c r="ACG21" i="1" a="1"/>
  <c r="ACG21" i="1" s="1"/>
  <c r="SB20" i="1" a="1"/>
  <c r="SB20" i="1" s="1"/>
  <c r="SB21" i="1" a="1"/>
  <c r="SB21" i="1" s="1"/>
  <c r="HF36" i="1" a="1"/>
  <c r="HF36" i="1" s="1"/>
  <c r="HF20" i="1" a="1"/>
  <c r="HF20" i="1" s="1"/>
  <c r="HF21" i="1" a="1"/>
  <c r="HF21" i="1" s="1"/>
  <c r="WF36" i="1" a="1"/>
  <c r="WF36" i="1" s="1"/>
  <c r="WF20" i="1" a="1"/>
  <c r="WF20" i="1" s="1"/>
  <c r="WF21" i="1" a="1"/>
  <c r="WF21" i="1" s="1"/>
  <c r="DR36" i="1" a="1"/>
  <c r="DR36" i="1" s="1"/>
  <c r="DR20" i="1" a="1"/>
  <c r="DR20" i="1" s="1"/>
  <c r="DR21" i="1" a="1"/>
  <c r="DR21" i="1" s="1"/>
  <c r="VZ36" i="1" a="1"/>
  <c r="VZ36" i="1" s="1"/>
  <c r="VZ20" i="1" a="1"/>
  <c r="VZ20" i="1" s="1"/>
  <c r="VZ21" i="1" a="1"/>
  <c r="VZ21" i="1" s="1"/>
  <c r="WE20" i="1" a="1"/>
  <c r="WE20" i="1" s="1"/>
  <c r="WE21" i="1" a="1"/>
  <c r="WE21" i="1" s="1"/>
  <c r="ADX36" i="1" a="1"/>
  <c r="ADX36" i="1" s="1"/>
  <c r="ADX20" i="1" a="1"/>
  <c r="ADX20" i="1" s="1"/>
  <c r="ADX21" i="1" a="1"/>
  <c r="ADX21" i="1" s="1"/>
  <c r="AEA36" i="1" a="1"/>
  <c r="AEA36" i="1" s="1"/>
  <c r="AEA20" i="1" a="1"/>
  <c r="AEA20" i="1" s="1"/>
  <c r="AEA21" i="1" a="1"/>
  <c r="AEA21" i="1" s="1"/>
  <c r="MA36" i="1" a="1"/>
  <c r="MA36" i="1" s="1"/>
  <c r="MA20" i="1" a="1"/>
  <c r="MA20" i="1" s="1"/>
  <c r="MA21" i="1" a="1"/>
  <c r="MA21" i="1" s="1"/>
  <c r="JY36" i="1" a="1"/>
  <c r="JY36" i="1" s="1"/>
  <c r="JY20" i="1" a="1"/>
  <c r="JY20" i="1" s="1"/>
  <c r="JY21" i="1" a="1"/>
  <c r="JY21" i="1" s="1"/>
  <c r="DH36" i="1" a="1"/>
  <c r="DH36" i="1" s="1"/>
  <c r="DH20" i="1" a="1"/>
  <c r="DH20" i="1" s="1"/>
  <c r="DH21" i="1" a="1"/>
  <c r="DH21" i="1" s="1"/>
  <c r="SG20" i="1" a="1"/>
  <c r="SG20" i="1" s="1"/>
  <c r="SG21" i="1" a="1"/>
  <c r="SG21" i="1" s="1"/>
  <c r="RN20" i="1" a="1"/>
  <c r="RN20" i="1" s="1"/>
  <c r="RN21" i="1" a="1"/>
  <c r="RN21" i="1" s="1"/>
  <c r="NQ20" i="1" a="1"/>
  <c r="NQ20" i="1" s="1"/>
  <c r="NQ21" i="1" a="1"/>
  <c r="NQ21" i="1" s="1"/>
  <c r="OX20" i="1" a="1"/>
  <c r="OX20" i="1" s="1"/>
  <c r="OX21" i="1" a="1"/>
  <c r="OX21" i="1" s="1"/>
  <c r="RB20" i="1" a="1"/>
  <c r="RB20" i="1" s="1"/>
  <c r="RB21" i="1" a="1"/>
  <c r="RB21" i="1" s="1"/>
  <c r="TP20" i="1" a="1"/>
  <c r="TP20" i="1" s="1"/>
  <c r="TP21" i="1" a="1"/>
  <c r="TP21" i="1" s="1"/>
  <c r="PK20" i="1" a="1"/>
  <c r="PK20" i="1" s="1"/>
  <c r="PK21" i="1" a="1"/>
  <c r="PK21" i="1" s="1"/>
  <c r="AAV33" i="1" a="1"/>
  <c r="AAV33" i="1" s="1"/>
  <c r="AAV20" i="1" a="1"/>
  <c r="AAV20" i="1" s="1"/>
  <c r="AAV21" i="1" a="1"/>
  <c r="AAV21" i="1" s="1"/>
  <c r="ZW36" i="1" a="1"/>
  <c r="ZW36" i="1" s="1"/>
  <c r="ZW20" i="1" a="1"/>
  <c r="ZW20" i="1" s="1"/>
  <c r="ZW21" i="1" a="1"/>
  <c r="ZW21" i="1" s="1"/>
  <c r="OV20" i="1" a="1"/>
  <c r="OV20" i="1" s="1"/>
  <c r="OV21" i="1" a="1"/>
  <c r="OV21" i="1" s="1"/>
  <c r="AEM36" i="1" a="1"/>
  <c r="AEM36" i="1" s="1"/>
  <c r="AEM20" i="1" a="1"/>
  <c r="AEM20" i="1" s="1"/>
  <c r="AEM21" i="1" a="1"/>
  <c r="AEM21" i="1" s="1"/>
  <c r="ACB36" i="1" a="1"/>
  <c r="ACB36" i="1" s="1"/>
  <c r="ACB20" i="1" a="1"/>
  <c r="ACB20" i="1" s="1"/>
  <c r="ACB21" i="1" a="1"/>
  <c r="ACB21" i="1" s="1"/>
  <c r="ZY36" i="1" a="1"/>
  <c r="ZY36" i="1" s="1"/>
  <c r="ZY20" i="1" a="1"/>
  <c r="ZY20" i="1" s="1"/>
  <c r="ZY21" i="1" a="1"/>
  <c r="ZY21" i="1" s="1"/>
  <c r="UM20" i="1" a="1"/>
  <c r="UM20" i="1" s="1"/>
  <c r="UM21" i="1" a="1"/>
  <c r="UM21" i="1" s="1"/>
  <c r="VY36" i="1" a="1"/>
  <c r="VY36" i="1" s="1"/>
  <c r="VY20" i="1" a="1"/>
  <c r="VY20" i="1" s="1"/>
  <c r="VY21" i="1" a="1"/>
  <c r="VY21" i="1" s="1"/>
  <c r="ZV36" i="1" a="1"/>
  <c r="ZV36" i="1" s="1"/>
  <c r="ZV20" i="1" a="1"/>
  <c r="ZV20" i="1" s="1"/>
  <c r="ZV21" i="1" a="1"/>
  <c r="ZV21" i="1" s="1"/>
  <c r="HQ36" i="1" a="1"/>
  <c r="HQ36" i="1" s="1"/>
  <c r="HQ20" i="1" a="1"/>
  <c r="HQ20" i="1" s="1"/>
  <c r="HQ21" i="1" a="1"/>
  <c r="HQ21" i="1" s="1"/>
  <c r="FY36" i="1" a="1"/>
  <c r="FY36" i="1" s="1"/>
  <c r="FY20" i="1" a="1"/>
  <c r="FY20" i="1" s="1"/>
  <c r="FY21" i="1" a="1"/>
  <c r="FY21" i="1" s="1"/>
  <c r="XM20" i="1" a="1"/>
  <c r="XM20" i="1" s="1"/>
  <c r="XM21" i="1" a="1"/>
  <c r="XM21" i="1" s="1"/>
  <c r="YH20" i="1" a="1"/>
  <c r="YH20" i="1" s="1"/>
  <c r="YH21" i="1" a="1"/>
  <c r="YH21" i="1" s="1"/>
  <c r="AEI36" i="1" a="1"/>
  <c r="AEI36" i="1" s="1"/>
  <c r="AEI20" i="1" a="1"/>
  <c r="AEI20" i="1" s="1"/>
  <c r="AEI21" i="1" a="1"/>
  <c r="AEI21" i="1" s="1"/>
  <c r="ACU36" i="1" a="1"/>
  <c r="ACU36" i="1" s="1"/>
  <c r="ACU20" i="1" a="1"/>
  <c r="ACU20" i="1" s="1"/>
  <c r="ACU21" i="1" a="1"/>
  <c r="ACU21" i="1" s="1"/>
  <c r="KJ36" i="1" a="1"/>
  <c r="KJ36" i="1" s="1"/>
  <c r="KJ20" i="1" a="1"/>
  <c r="KJ20" i="1" s="1"/>
  <c r="KJ21" i="1" a="1"/>
  <c r="KJ21" i="1" s="1"/>
  <c r="LH36" i="1" a="1"/>
  <c r="LH36" i="1" s="1"/>
  <c r="LH20" i="1" a="1"/>
  <c r="LH20" i="1" s="1"/>
  <c r="LH21" i="1" a="1"/>
  <c r="LH21" i="1" s="1"/>
  <c r="D36" i="1" a="1"/>
  <c r="D36" i="1" s="1"/>
  <c r="D20" i="1" a="1"/>
  <c r="D20" i="1" s="1"/>
  <c r="D21" i="1" a="1"/>
  <c r="D21" i="1" s="1"/>
  <c r="TK20" i="1" a="1"/>
  <c r="TK20" i="1" s="1"/>
  <c r="TK21" i="1" a="1"/>
  <c r="TK21" i="1" s="1"/>
  <c r="SR20" i="1" a="1"/>
  <c r="SR20" i="1" s="1"/>
  <c r="SR21" i="1" a="1"/>
  <c r="SR21" i="1" s="1"/>
  <c r="ON20" i="1" a="1"/>
  <c r="ON20" i="1" s="1"/>
  <c r="ON21" i="1" a="1"/>
  <c r="ON21" i="1" s="1"/>
  <c r="PU20" i="1" a="1"/>
  <c r="PU20" i="1" s="1"/>
  <c r="PU21" i="1" a="1"/>
  <c r="PU21" i="1" s="1"/>
  <c r="RR20" i="1" a="1"/>
  <c r="RR20" i="1" s="1"/>
  <c r="RR21" i="1" a="1"/>
  <c r="RR21" i="1" s="1"/>
  <c r="UF20" i="1" a="1"/>
  <c r="UF20" i="1" s="1"/>
  <c r="UF21" i="1" a="1"/>
  <c r="UF21" i="1" s="1"/>
  <c r="QA20" i="1" a="1"/>
  <c r="QA20" i="1" s="1"/>
  <c r="QA21" i="1" a="1"/>
  <c r="QA21" i="1" s="1"/>
  <c r="HS20" i="1" a="1"/>
  <c r="HS20" i="1" s="1"/>
  <c r="HS21" i="1" a="1"/>
  <c r="HS21" i="1" s="1"/>
  <c r="HL20" i="1" a="1"/>
  <c r="HL20" i="1" s="1"/>
  <c r="HL21" i="1" a="1"/>
  <c r="HL21" i="1" s="1"/>
  <c r="JA20" i="1" a="1"/>
  <c r="JA20" i="1" s="1"/>
  <c r="JA21" i="1" a="1"/>
  <c r="JA21" i="1" s="1"/>
  <c r="ACY36" i="1" a="1"/>
  <c r="ACY36" i="1" s="1"/>
  <c r="ACY20" i="1" a="1"/>
  <c r="ACY20" i="1" s="1"/>
  <c r="ACY21" i="1" a="1"/>
  <c r="ACY21" i="1" s="1"/>
  <c r="GA20" i="1" a="1"/>
  <c r="GA20" i="1" s="1"/>
  <c r="GA21" i="1" a="1"/>
  <c r="GA21" i="1" s="1"/>
  <c r="HN20" i="1" a="1"/>
  <c r="HN20" i="1" s="1"/>
  <c r="HN21" i="1" a="1"/>
  <c r="HN21" i="1" s="1"/>
  <c r="VM20" i="1" a="1"/>
  <c r="VM20" i="1" s="1"/>
  <c r="VM21" i="1" a="1"/>
  <c r="VM21" i="1" s="1"/>
  <c r="QE20" i="1" a="1"/>
  <c r="QE20" i="1" s="1"/>
  <c r="QE21" i="1" a="1"/>
  <c r="QE21" i="1" s="1"/>
  <c r="GP36" i="1" a="1"/>
  <c r="GP36" i="1" s="1"/>
  <c r="GP20" i="1" a="1"/>
  <c r="GP20" i="1" s="1"/>
  <c r="GP21" i="1" a="1"/>
  <c r="GP21" i="1" s="1"/>
  <c r="SF20" i="1" a="1"/>
  <c r="SF20" i="1" s="1"/>
  <c r="SF21" i="1" a="1"/>
  <c r="SF21" i="1" s="1"/>
  <c r="LE36" i="1" a="1"/>
  <c r="LE36" i="1" s="1"/>
  <c r="LE20" i="1" a="1"/>
  <c r="LE20" i="1" s="1"/>
  <c r="LE21" i="1" a="1"/>
  <c r="LE21" i="1" s="1"/>
  <c r="IZ36" i="1" a="1"/>
  <c r="IZ36" i="1" s="1"/>
  <c r="IZ20" i="1" a="1"/>
  <c r="IZ20" i="1" s="1"/>
  <c r="IZ21" i="1" a="1"/>
  <c r="IZ21" i="1" s="1"/>
  <c r="HK36" i="1" a="1"/>
  <c r="HK36" i="1" s="1"/>
  <c r="HK20" i="1" a="1"/>
  <c r="HK20" i="1" s="1"/>
  <c r="HK21" i="1" a="1"/>
  <c r="HK21" i="1" s="1"/>
  <c r="VP36" i="1" a="1"/>
  <c r="VP36" i="1" s="1"/>
  <c r="VP20" i="1" a="1"/>
  <c r="VP20" i="1" s="1"/>
  <c r="VP21" i="1" a="1"/>
  <c r="VP21" i="1" s="1"/>
  <c r="IA20" i="1" a="1"/>
  <c r="IA20" i="1" s="1"/>
  <c r="IA21" i="1" a="1"/>
  <c r="IA21" i="1" s="1"/>
  <c r="P36" i="1" a="1"/>
  <c r="P36" i="1" s="1"/>
  <c r="FB36" i="1" s="1"/>
  <c r="P20" i="1" a="1"/>
  <c r="P20" i="1" s="1"/>
  <c r="FB20" i="1" s="1"/>
  <c r="P21" i="1" a="1"/>
  <c r="P21" i="1" s="1"/>
  <c r="WW36" i="1" a="1"/>
  <c r="WW36" i="1" s="1"/>
  <c r="WW20" i="1" a="1"/>
  <c r="WW20" i="1" s="1"/>
  <c r="WW21" i="1" a="1"/>
  <c r="WW21" i="1" s="1"/>
  <c r="ABG36" i="1" a="1"/>
  <c r="ABG36" i="1" s="1"/>
  <c r="ABG20" i="1" a="1"/>
  <c r="ABG20" i="1" s="1"/>
  <c r="ABG21" i="1" a="1"/>
  <c r="ABG21" i="1" s="1"/>
  <c r="ADB36" i="1" a="1"/>
  <c r="ADB36" i="1" s="1"/>
  <c r="ADB20" i="1" a="1"/>
  <c r="ADB20" i="1" s="1"/>
  <c r="ADB21" i="1" a="1"/>
  <c r="ADB21" i="1" s="1"/>
  <c r="AEB36" i="1" a="1"/>
  <c r="AEB36" i="1" s="1"/>
  <c r="AEB20" i="1" a="1"/>
  <c r="AEB20" i="1" s="1"/>
  <c r="AEB21" i="1" a="1"/>
  <c r="AEB21" i="1" s="1"/>
  <c r="KS36" i="1" a="1"/>
  <c r="KS36" i="1" s="1"/>
  <c r="KS20" i="1" a="1"/>
  <c r="KS20" i="1" s="1"/>
  <c r="KS21" i="1" a="1"/>
  <c r="KS21" i="1" s="1"/>
  <c r="LV36" i="1" a="1"/>
  <c r="LV36" i="1" s="1"/>
  <c r="LV20" i="1" a="1"/>
  <c r="LV20" i="1" s="1"/>
  <c r="LV21" i="1" a="1"/>
  <c r="LV21" i="1" s="1"/>
  <c r="XN20" i="1" a="1"/>
  <c r="XN20" i="1" s="1"/>
  <c r="XN21" i="1" a="1"/>
  <c r="XN21" i="1" s="1"/>
  <c r="UO20" i="1" a="1"/>
  <c r="UO20" i="1" s="1"/>
  <c r="UO21" i="1" a="1"/>
  <c r="UO21" i="1" s="1"/>
  <c r="TV20" i="1" a="1"/>
  <c r="TV20" i="1" s="1"/>
  <c r="TV21" i="1" a="1"/>
  <c r="TV21" i="1" s="1"/>
  <c r="PR20" i="1" a="1"/>
  <c r="PR20" i="1" s="1"/>
  <c r="PR21" i="1" a="1"/>
  <c r="PR21" i="1" s="1"/>
  <c r="QY20" i="1" a="1"/>
  <c r="QY20" i="1" s="1"/>
  <c r="QY21" i="1" a="1"/>
  <c r="QY21" i="1" s="1"/>
  <c r="SH20" i="1" a="1"/>
  <c r="SH20" i="1" s="1"/>
  <c r="SH21" i="1" a="1"/>
  <c r="SH21" i="1" s="1"/>
  <c r="UV20" i="1" a="1"/>
  <c r="UV20" i="1" s="1"/>
  <c r="UV21" i="1" a="1"/>
  <c r="UV21" i="1" s="1"/>
  <c r="QQ20" i="1" a="1"/>
  <c r="QQ20" i="1" s="1"/>
  <c r="QQ21" i="1" a="1"/>
  <c r="QQ21" i="1" s="1"/>
  <c r="HR20" i="1" a="1"/>
  <c r="HR20" i="1" s="1"/>
  <c r="HR21" i="1" a="1"/>
  <c r="HR21" i="1" s="1"/>
  <c r="EM20" i="1" a="1"/>
  <c r="EM20" i="1" s="1"/>
  <c r="EM21" i="1" a="1"/>
  <c r="EM21" i="1" s="1"/>
  <c r="ADN36" i="1" a="1"/>
  <c r="ADN36" i="1" s="1"/>
  <c r="ADN20" i="1" a="1"/>
  <c r="ADN20" i="1" s="1"/>
  <c r="ADN21" i="1" a="1"/>
  <c r="ADN21" i="1" s="1"/>
  <c r="OK20" i="1" a="1"/>
  <c r="OK20" i="1" s="1"/>
  <c r="OK21" i="1" a="1"/>
  <c r="OK21" i="1" s="1"/>
  <c r="II36" i="1" a="1"/>
  <c r="II36" i="1" s="1"/>
  <c r="II20" i="1" a="1"/>
  <c r="II20" i="1" s="1"/>
  <c r="II21" i="1" a="1"/>
  <c r="II21" i="1" s="1"/>
  <c r="JU36" i="1" a="1"/>
  <c r="JU36" i="1" s="1"/>
  <c r="JU20" i="1" a="1"/>
  <c r="JU20" i="1" s="1"/>
  <c r="JU21" i="1" a="1"/>
  <c r="JU21" i="1" s="1"/>
  <c r="XX36" i="1" a="1"/>
  <c r="XX36" i="1" s="1"/>
  <c r="XX20" i="1" a="1"/>
  <c r="XX20" i="1" s="1"/>
  <c r="XX21" i="1" a="1"/>
  <c r="XX21" i="1" s="1"/>
  <c r="ADH36" i="1" a="1"/>
  <c r="ADH36" i="1" s="1"/>
  <c r="ADH20" i="1" a="1"/>
  <c r="ADH20" i="1" s="1"/>
  <c r="ADH21" i="1" a="1"/>
  <c r="ADH21" i="1" s="1"/>
  <c r="WK20" i="1" a="1"/>
  <c r="WK20" i="1" s="1"/>
  <c r="WK21" i="1" a="1"/>
  <c r="WK21" i="1" s="1"/>
  <c r="VJ20" i="1" a="1"/>
  <c r="VJ20" i="1" s="1"/>
  <c r="VJ21" i="1" a="1"/>
  <c r="VJ21" i="1" s="1"/>
  <c r="WY20" i="1" a="1"/>
  <c r="WY20" i="1" s="1"/>
  <c r="WY21" i="1" a="1"/>
  <c r="WY21" i="1" s="1"/>
  <c r="VV20" i="1" a="1"/>
  <c r="VV20" i="1" s="1"/>
  <c r="VV21" i="1" a="1"/>
  <c r="VV21" i="1" s="1"/>
  <c r="WX36" i="1" a="1"/>
  <c r="WX36" i="1" s="1"/>
  <c r="WX20" i="1" a="1"/>
  <c r="WX20" i="1" s="1"/>
  <c r="WX21" i="1" a="1"/>
  <c r="WX21" i="1" s="1"/>
  <c r="ABH36" i="1" a="1"/>
  <c r="ABH36" i="1" s="1"/>
  <c r="ABH20" i="1" a="1"/>
  <c r="ABH20" i="1" s="1"/>
  <c r="ABH21" i="1" a="1"/>
  <c r="ABH21" i="1" s="1"/>
  <c r="ACK36" i="1" a="1"/>
  <c r="ACK36" i="1" s="1"/>
  <c r="ACK20" i="1" a="1"/>
  <c r="ACK20" i="1" s="1"/>
  <c r="ACK21" i="1" a="1"/>
  <c r="ACK21" i="1" s="1"/>
  <c r="ADL36" i="1" a="1"/>
  <c r="ADL36" i="1" s="1"/>
  <c r="ADL20" i="1" a="1"/>
  <c r="ADL20" i="1" s="1"/>
  <c r="ADL21" i="1" a="1"/>
  <c r="ADL21" i="1" s="1"/>
  <c r="MB36" i="1" a="1"/>
  <c r="MB36" i="1" s="1"/>
  <c r="MB20" i="1" a="1"/>
  <c r="MB20" i="1" s="1"/>
  <c r="MB21" i="1" a="1"/>
  <c r="MB21" i="1" s="1"/>
  <c r="JZ36" i="1" a="1"/>
  <c r="JZ36" i="1" s="1"/>
  <c r="JZ20" i="1" a="1"/>
  <c r="JZ20" i="1" s="1"/>
  <c r="JZ21" i="1" a="1"/>
  <c r="JZ21" i="1" s="1"/>
  <c r="NY20" i="1" a="1"/>
  <c r="NY20" i="1" s="1"/>
  <c r="NY21" i="1" a="1"/>
  <c r="NY21" i="1" s="1"/>
  <c r="US20" i="1" a="1"/>
  <c r="US20" i="1" s="1"/>
  <c r="US21" i="1" a="1"/>
  <c r="US21" i="1" s="1"/>
  <c r="QV20" i="1" a="1"/>
  <c r="QV20" i="1" s="1"/>
  <c r="QV21" i="1" a="1"/>
  <c r="QV21" i="1" s="1"/>
  <c r="SC20" i="1" a="1"/>
  <c r="SC20" i="1" s="1"/>
  <c r="SC21" i="1" a="1"/>
  <c r="SC21" i="1" s="1"/>
  <c r="SX20" i="1" a="1"/>
  <c r="SX20" i="1" s="1"/>
  <c r="SX21" i="1" a="1"/>
  <c r="SX21" i="1" s="1"/>
  <c r="OS20" i="1" a="1"/>
  <c r="OS20" i="1" s="1"/>
  <c r="OS21" i="1" a="1"/>
  <c r="OS21" i="1" s="1"/>
  <c r="RG20" i="1" a="1"/>
  <c r="RG20" i="1" s="1"/>
  <c r="RG21" i="1" a="1"/>
  <c r="RG21" i="1" s="1"/>
  <c r="EL20" i="1" a="1"/>
  <c r="EL20" i="1" s="1"/>
  <c r="EL21" i="1" a="1"/>
  <c r="EL21" i="1" s="1"/>
  <c r="HV20" i="1" a="1"/>
  <c r="HV20" i="1" s="1"/>
  <c r="HV21" i="1" a="1"/>
  <c r="HV21" i="1" s="1"/>
  <c r="PS20" i="1" a="1"/>
  <c r="PS20" i="1" s="1"/>
  <c r="PS21" i="1" a="1"/>
  <c r="PS21" i="1" s="1"/>
  <c r="IC36" i="1" a="1"/>
  <c r="IC36" i="1" s="1"/>
  <c r="IC20" i="1" a="1"/>
  <c r="IC20" i="1" s="1"/>
  <c r="IC21" i="1" a="1"/>
  <c r="IC21" i="1" s="1"/>
  <c r="WM20" i="1" a="1"/>
  <c r="WM20" i="1" s="1"/>
  <c r="WM21" i="1" a="1"/>
  <c r="WM21" i="1" s="1"/>
  <c r="WC36" i="1" a="1"/>
  <c r="WC36" i="1" s="1"/>
  <c r="WC20" i="1" a="1"/>
  <c r="WC20" i="1" s="1"/>
  <c r="WC21" i="1" a="1"/>
  <c r="WC21" i="1" s="1"/>
  <c r="OR20" i="1" a="1"/>
  <c r="OR20" i="1" s="1"/>
  <c r="OR21" i="1" a="1"/>
  <c r="OR21" i="1" s="1"/>
  <c r="ED36" i="1" a="1"/>
  <c r="ED36" i="1" s="1"/>
  <c r="ED20" i="1" a="1"/>
  <c r="ED20" i="1" s="1"/>
  <c r="ED21" i="1" a="1"/>
  <c r="ED21" i="1" s="1"/>
  <c r="WQ36" i="1" a="1"/>
  <c r="WQ36" i="1" s="1"/>
  <c r="WQ20" i="1" a="1"/>
  <c r="WQ20" i="1" s="1"/>
  <c r="WQ21" i="1" a="1"/>
  <c r="WQ21" i="1" s="1"/>
  <c r="XZ20" i="1" a="1"/>
  <c r="XZ20" i="1" s="1"/>
  <c r="XZ21" i="1" a="1"/>
  <c r="XZ21" i="1" s="1"/>
  <c r="XE36" i="1" a="1"/>
  <c r="XE36" i="1" s="1"/>
  <c r="XE20" i="1" a="1"/>
  <c r="XE20" i="1" s="1"/>
  <c r="XE21" i="1" a="1"/>
  <c r="XE21" i="1" s="1"/>
  <c r="GV20" i="1" a="1"/>
  <c r="GV20" i="1" s="1"/>
  <c r="GV21" i="1" a="1"/>
  <c r="GV21" i="1" s="1"/>
  <c r="ABJ36" i="1" a="1"/>
  <c r="ABJ36" i="1" s="1"/>
  <c r="ABJ20" i="1" a="1"/>
  <c r="ABJ20" i="1" s="1"/>
  <c r="ABJ21" i="1" a="1"/>
  <c r="ABJ21" i="1" s="1"/>
  <c r="ACL36" i="1" a="1"/>
  <c r="ACL36" i="1" s="1"/>
  <c r="ACL20" i="1" a="1"/>
  <c r="ACL20" i="1" s="1"/>
  <c r="ACL21" i="1" a="1"/>
  <c r="ACL21" i="1" s="1"/>
  <c r="ACV36" i="1" a="1"/>
  <c r="ACV36" i="1" s="1"/>
  <c r="ACV20" i="1" a="1"/>
  <c r="ACV20" i="1" s="1"/>
  <c r="ACV21" i="1" a="1"/>
  <c r="ACV21" i="1" s="1"/>
  <c r="KK36" i="1" a="1"/>
  <c r="KK36" i="1" s="1"/>
  <c r="KK20" i="1" a="1"/>
  <c r="KK20" i="1" s="1"/>
  <c r="KK21" i="1" a="1"/>
  <c r="KK21" i="1" s="1"/>
  <c r="LI36" i="1" a="1"/>
  <c r="LI36" i="1" s="1"/>
  <c r="LI20" i="1" a="1"/>
  <c r="LI20" i="1" s="1"/>
  <c r="LI21" i="1" a="1"/>
  <c r="LI21" i="1" s="1"/>
  <c r="NC20" i="1" a="1"/>
  <c r="NC20" i="1" s="1"/>
  <c r="NC21" i="1" a="1"/>
  <c r="NC21" i="1" s="1"/>
  <c r="NG20" i="1" a="1"/>
  <c r="NG20" i="1" s="1"/>
  <c r="NG21" i="1" a="1"/>
  <c r="NG21" i="1" s="1"/>
  <c r="RZ20" i="1" a="1"/>
  <c r="RZ20" i="1" s="1"/>
  <c r="RZ21" i="1" a="1"/>
  <c r="RZ21" i="1" s="1"/>
  <c r="TG20" i="1" a="1"/>
  <c r="TG20" i="1" s="1"/>
  <c r="TG21" i="1" a="1"/>
  <c r="TG21" i="1" s="1"/>
  <c r="TN20" i="1" a="1"/>
  <c r="TN20" i="1" s="1"/>
  <c r="TN21" i="1" a="1"/>
  <c r="TN21" i="1" s="1"/>
  <c r="PI20" i="1" a="1"/>
  <c r="PI20" i="1" s="1"/>
  <c r="PI21" i="1" a="1"/>
  <c r="PI21" i="1" s="1"/>
  <c r="RW20" i="1" a="1"/>
  <c r="RW20" i="1" s="1"/>
  <c r="RW21" i="1" a="1"/>
  <c r="RW21" i="1" s="1"/>
  <c r="EH20" i="1" a="1"/>
  <c r="EH20" i="1" s="1"/>
  <c r="EH21" i="1" a="1"/>
  <c r="EH21" i="1" s="1"/>
  <c r="GX20" i="1" a="1"/>
  <c r="GX20" i="1" s="1"/>
  <c r="GX21" i="1" a="1"/>
  <c r="GX21" i="1" s="1"/>
  <c r="ACP36" i="1" a="1"/>
  <c r="ACP36" i="1" s="1"/>
  <c r="ACP20" i="1" a="1"/>
  <c r="ACP20" i="1" s="1"/>
  <c r="ACP21" i="1" a="1"/>
  <c r="ACP21" i="1" s="1"/>
  <c r="PT20" i="1" a="1"/>
  <c r="PT20" i="1" s="1"/>
  <c r="PT21" i="1" a="1"/>
  <c r="PT21" i="1" s="1"/>
  <c r="VN36" i="1" a="1"/>
  <c r="VN36" i="1" s="1"/>
  <c r="VN20" i="1" a="1"/>
  <c r="VN20" i="1" s="1"/>
  <c r="VN21" i="1" a="1"/>
  <c r="VN21" i="1" s="1"/>
  <c r="GY20" i="1" a="1"/>
  <c r="GY20" i="1" s="1"/>
  <c r="GY21" i="1" a="1"/>
  <c r="GY21" i="1" s="1"/>
  <c r="ABN36" i="1" a="1"/>
  <c r="ABN36" i="1" s="1"/>
  <c r="ABN20" i="1" a="1"/>
  <c r="ABN20" i="1" s="1"/>
  <c r="ABN21" i="1" a="1"/>
  <c r="ABN21" i="1" s="1"/>
  <c r="ABC20" i="1" a="1"/>
  <c r="ABC20" i="1" s="1"/>
  <c r="ABC21" i="1" a="1"/>
  <c r="ABC21" i="1" s="1"/>
  <c r="AEN36" i="1" a="1"/>
  <c r="AEN36" i="1" s="1"/>
  <c r="AEN20" i="1" a="1"/>
  <c r="AEN20" i="1" s="1"/>
  <c r="AEN21" i="1" a="1"/>
  <c r="AEN21" i="1" s="1"/>
  <c r="VQ36" i="1" a="1"/>
  <c r="VQ36" i="1" s="1"/>
  <c r="VQ20" i="1" a="1"/>
  <c r="VQ20" i="1" s="1"/>
  <c r="VQ21" i="1" a="1"/>
  <c r="VQ21" i="1" s="1"/>
  <c r="EZ36" i="1" a="1"/>
  <c r="EZ36" i="1" s="1"/>
  <c r="EZ20" i="1" a="1"/>
  <c r="EZ20" i="1" s="1"/>
  <c r="EZ21" i="1" a="1"/>
  <c r="EZ21" i="1" s="1"/>
  <c r="IF20" i="1" a="1"/>
  <c r="IF20" i="1" s="1"/>
  <c r="IF21" i="1" a="1"/>
  <c r="IF21" i="1" s="1"/>
  <c r="ABK36" i="1" a="1"/>
  <c r="ABK36" i="1" s="1"/>
  <c r="ABK20" i="1" a="1"/>
  <c r="ABK20" i="1" s="1"/>
  <c r="ABK21" i="1" a="1"/>
  <c r="ABK21" i="1" s="1"/>
  <c r="ADS36" i="1" a="1"/>
  <c r="ADS36" i="1" s="1"/>
  <c r="ADS20" i="1" a="1"/>
  <c r="ADS20" i="1" s="1"/>
  <c r="ADS21" i="1" a="1"/>
  <c r="ADS21" i="1" s="1"/>
  <c r="AEC36" i="1" a="1"/>
  <c r="AEC36" i="1" s="1"/>
  <c r="AEC20" i="1" a="1"/>
  <c r="AEC20" i="1" s="1"/>
  <c r="AEC21" i="1" a="1"/>
  <c r="AEC21" i="1" s="1"/>
  <c r="KT36" i="1" a="1"/>
  <c r="KT36" i="1" s="1"/>
  <c r="KT20" i="1" a="1"/>
  <c r="KT20" i="1" s="1"/>
  <c r="KT21" i="1" a="1"/>
  <c r="KT21" i="1" s="1"/>
  <c r="LW36" i="1" a="1"/>
  <c r="LW36" i="1" s="1"/>
  <c r="LW20" i="1" a="1"/>
  <c r="LW20" i="1" s="1"/>
  <c r="LW21" i="1" a="1"/>
  <c r="LW21" i="1" s="1"/>
  <c r="OC20" i="1" a="1"/>
  <c r="OC20" i="1" s="1"/>
  <c r="OC21" i="1" a="1"/>
  <c r="OC21" i="1" s="1"/>
  <c r="OJ20" i="1" a="1"/>
  <c r="OJ20" i="1" s="1"/>
  <c r="OJ21" i="1" a="1"/>
  <c r="OJ21" i="1" s="1"/>
  <c r="SW20" i="1" a="1"/>
  <c r="SW20" i="1" s="1"/>
  <c r="SW21" i="1" a="1"/>
  <c r="SW21" i="1" s="1"/>
  <c r="UK20" i="1" a="1"/>
  <c r="UK20" i="1" s="1"/>
  <c r="UK21" i="1" a="1"/>
  <c r="UK21" i="1" s="1"/>
  <c r="UD20" i="1" a="1"/>
  <c r="UD20" i="1" s="1"/>
  <c r="UD21" i="1" a="1"/>
  <c r="UD21" i="1" s="1"/>
  <c r="PY20" i="1" a="1"/>
  <c r="PY20" i="1" s="1"/>
  <c r="PY21" i="1" a="1"/>
  <c r="PY21" i="1" s="1"/>
  <c r="SM20" i="1" a="1"/>
  <c r="SM20" i="1" s="1"/>
  <c r="SM21" i="1" a="1"/>
  <c r="SM21" i="1" s="1"/>
  <c r="EI20" i="1" a="1"/>
  <c r="EI20" i="1" s="1"/>
  <c r="EI21" i="1" a="1"/>
  <c r="EI21" i="1" s="1"/>
  <c r="SO20" i="1" a="1"/>
  <c r="SO20" i="1" s="1"/>
  <c r="SO21" i="1" a="1"/>
  <c r="SO21" i="1" s="1"/>
  <c r="ADU36" i="1" a="1"/>
  <c r="ADU36" i="1" s="1"/>
  <c r="ADU20" i="1" a="1"/>
  <c r="ADU20" i="1" s="1"/>
  <c r="ADU21" i="1" a="1"/>
  <c r="ADU21" i="1" s="1"/>
  <c r="DD20" i="1" a="1"/>
  <c r="DD20" i="1" s="1"/>
  <c r="DD21" i="1" a="1"/>
  <c r="DD21" i="1" s="1"/>
  <c r="IW36" i="1" a="1"/>
  <c r="IW36" i="1" s="1"/>
  <c r="IW20" i="1" a="1"/>
  <c r="IW20" i="1" s="1"/>
  <c r="IW21" i="1" a="1"/>
  <c r="IW21" i="1" s="1"/>
  <c r="PE20" i="1" a="1"/>
  <c r="PE20" i="1" s="1"/>
  <c r="PE21" i="1" a="1"/>
  <c r="PE21" i="1" s="1"/>
  <c r="HO36" i="1" a="1"/>
  <c r="HO36" i="1" s="1"/>
  <c r="HO20" i="1" a="1"/>
  <c r="HO20" i="1" s="1"/>
  <c r="HO21" i="1" a="1"/>
  <c r="HO21" i="1" s="1"/>
  <c r="RM20" i="1" a="1"/>
  <c r="RM20" i="1" s="1"/>
  <c r="RM21" i="1" a="1"/>
  <c r="RM21" i="1" s="1"/>
  <c r="AI36" i="1" a="1"/>
  <c r="AI36" i="1" s="1"/>
  <c r="AI20" i="1" a="1"/>
  <c r="AI20" i="1" s="1"/>
  <c r="AI21" i="1" a="1"/>
  <c r="AI21" i="1" s="1"/>
  <c r="Q36" i="1" a="1"/>
  <c r="Q36" i="1" s="1"/>
  <c r="Q20" i="1" a="1"/>
  <c r="Q20" i="1" s="1"/>
  <c r="Q21" i="1" a="1"/>
  <c r="Q21" i="1" s="1"/>
  <c r="AO20" i="1" a="1"/>
  <c r="AO20" i="1" s="1"/>
  <c r="AO21" i="1" a="1"/>
  <c r="AO21" i="1" s="1"/>
  <c r="IU36" i="1" a="1"/>
  <c r="IU36" i="1" s="1"/>
  <c r="IU20" i="1" a="1"/>
  <c r="IU20" i="1" s="1"/>
  <c r="IU21" i="1" a="1"/>
  <c r="IU21" i="1" s="1"/>
  <c r="WZ20" i="1" a="1"/>
  <c r="WZ20" i="1" s="1"/>
  <c r="WZ21" i="1" a="1"/>
  <c r="WZ21" i="1" s="1"/>
  <c r="AJ20" i="1" a="1"/>
  <c r="AJ20" i="1" s="1"/>
  <c r="AJ21" i="1" a="1"/>
  <c r="AJ21" i="1" s="1"/>
  <c r="IP36" i="1" a="1"/>
  <c r="IP36" i="1" s="1"/>
  <c r="IP20" i="1" a="1"/>
  <c r="IP20" i="1" s="1"/>
  <c r="IP21" i="1" a="1"/>
  <c r="IP21" i="1" s="1"/>
  <c r="XF36" i="1" a="1"/>
  <c r="XF36" i="1" s="1"/>
  <c r="XF20" i="1" a="1"/>
  <c r="XF20" i="1" s="1"/>
  <c r="XF21" i="1" a="1"/>
  <c r="XF21" i="1" s="1"/>
  <c r="ABL36" i="1" a="1"/>
  <c r="ABL36" i="1" s="1"/>
  <c r="ABL20" i="1" a="1"/>
  <c r="ABL20" i="1" s="1"/>
  <c r="ABL21" i="1" a="1"/>
  <c r="ABL21" i="1" s="1"/>
  <c r="ADC36" i="1" a="1"/>
  <c r="ADC36" i="1" s="1"/>
  <c r="ADC20" i="1" a="1"/>
  <c r="ADC20" i="1" s="1"/>
  <c r="ADC21" i="1" a="1"/>
  <c r="ADC21" i="1" s="1"/>
  <c r="ADM36" i="1" a="1"/>
  <c r="ADM36" i="1" s="1"/>
  <c r="ADM20" i="1" a="1"/>
  <c r="ADM20" i="1" s="1"/>
  <c r="ADM21" i="1" a="1"/>
  <c r="ADM21" i="1" s="1"/>
  <c r="MC36" i="1" a="1"/>
  <c r="MC36" i="1" s="1"/>
  <c r="MC20" i="1" a="1"/>
  <c r="MC20" i="1" s="1"/>
  <c r="MC21" i="1" a="1"/>
  <c r="MC21" i="1" s="1"/>
  <c r="LJ36" i="1" a="1"/>
  <c r="LJ36" i="1" s="1"/>
  <c r="LJ20" i="1" a="1"/>
  <c r="LJ20" i="1" s="1"/>
  <c r="LJ21" i="1" a="1"/>
  <c r="LJ21" i="1" s="1"/>
  <c r="PC20" i="1" a="1"/>
  <c r="PC20" i="1" s="1"/>
  <c r="PC21" i="1" a="1"/>
  <c r="PC21" i="1" s="1"/>
  <c r="PN20" i="1" a="1"/>
  <c r="PN20" i="1" s="1"/>
  <c r="PN21" i="1" a="1"/>
  <c r="PN21" i="1" s="1"/>
  <c r="UA20" i="1" a="1"/>
  <c r="UA20" i="1" s="1"/>
  <c r="UA21" i="1" a="1"/>
  <c r="UA21" i="1" s="1"/>
  <c r="VH20" i="1" a="1"/>
  <c r="VH20" i="1" s="1"/>
  <c r="VH21" i="1" a="1"/>
  <c r="VH21" i="1" s="1"/>
  <c r="UT20" i="1" a="1"/>
  <c r="UT20" i="1" s="1"/>
  <c r="UT21" i="1" a="1"/>
  <c r="UT21" i="1" s="1"/>
  <c r="QO20" i="1" a="1"/>
  <c r="QO20" i="1" s="1"/>
  <c r="QO21" i="1" a="1"/>
  <c r="QO21" i="1" s="1"/>
  <c r="TC20" i="1" a="1"/>
  <c r="TC20" i="1" s="1"/>
  <c r="TC21" i="1" a="1"/>
  <c r="TC21" i="1" s="1"/>
  <c r="O20" i="1" a="1"/>
  <c r="O20" i="1" s="1"/>
  <c r="O21" i="1" a="1"/>
  <c r="O21" i="1" s="1"/>
  <c r="EJ20" i="1" a="1"/>
  <c r="EJ20" i="1" s="1"/>
  <c r="EJ21" i="1" a="1"/>
  <c r="EJ21" i="1" s="1"/>
  <c r="ABV36" i="1" a="1"/>
  <c r="ABV36" i="1" s="1"/>
  <c r="ABV20" i="1" a="1"/>
  <c r="ABV20" i="1" s="1"/>
  <c r="ABV21" i="1" a="1"/>
  <c r="ABV21" i="1" s="1"/>
  <c r="VL36" i="1" a="1"/>
  <c r="VL36" i="1" s="1"/>
  <c r="VL20" i="1" a="1"/>
  <c r="VL20" i="1" s="1"/>
  <c r="VL21" i="1" a="1"/>
  <c r="VL21" i="1" s="1"/>
  <c r="XB36" i="1" a="1"/>
  <c r="XB36" i="1" s="1"/>
  <c r="XB20" i="1" a="1"/>
  <c r="XB20" i="1" s="1"/>
  <c r="XB21" i="1" a="1"/>
  <c r="XB21" i="1" s="1"/>
  <c r="HY36" i="1" a="1"/>
  <c r="HY36" i="1" s="1"/>
  <c r="HY20" i="1" a="1"/>
  <c r="HY20" i="1" s="1"/>
  <c r="HY21" i="1" a="1"/>
  <c r="HY21" i="1" s="1"/>
  <c r="GS20" i="1" a="1"/>
  <c r="GS20" i="1" s="1"/>
  <c r="GS21" i="1" a="1"/>
  <c r="GS21" i="1" s="1"/>
  <c r="WI36" i="1" a="1"/>
  <c r="WI36" i="1" s="1"/>
  <c r="WI20" i="1" a="1"/>
  <c r="WI20" i="1" s="1"/>
  <c r="WI21" i="1" a="1"/>
  <c r="WI21" i="1" s="1"/>
  <c r="RI20" i="1" a="1"/>
  <c r="RI20" i="1" s="1"/>
  <c r="RI21" i="1" a="1"/>
  <c r="RI21" i="1" s="1"/>
  <c r="XC36" i="1" a="1"/>
  <c r="XC36" i="1" s="1"/>
  <c r="XC20" i="1" a="1"/>
  <c r="XC20" i="1" s="1"/>
  <c r="XC21" i="1" a="1"/>
  <c r="XC21" i="1" s="1"/>
  <c r="KF36" i="1" a="1"/>
  <c r="KF36" i="1" s="1"/>
  <c r="KF20" i="1" a="1"/>
  <c r="KF20" i="1" s="1"/>
  <c r="KF21" i="1" a="1"/>
  <c r="KF21" i="1" s="1"/>
  <c r="ADY36" i="1" a="1"/>
  <c r="ADY36" i="1" s="1"/>
  <c r="ADY20" i="1" a="1"/>
  <c r="ADY20" i="1" s="1"/>
  <c r="ADY21" i="1" a="1"/>
  <c r="ADY21" i="1" s="1"/>
  <c r="CC20" i="1" a="1"/>
  <c r="CC20" i="1" s="1"/>
  <c r="CC21" i="1" a="1"/>
  <c r="CC21" i="1" s="1"/>
  <c r="DE20" i="1" a="1"/>
  <c r="DE20" i="1" s="1"/>
  <c r="DE21" i="1" a="1"/>
  <c r="DE21" i="1" s="1"/>
  <c r="K36" i="1" a="1"/>
  <c r="K36" i="1" s="1"/>
  <c r="K20" i="1" a="1"/>
  <c r="K20" i="1" s="1"/>
  <c r="K21" i="1" a="1"/>
  <c r="K21" i="1" s="1"/>
  <c r="WA36" i="1" a="1"/>
  <c r="WA36" i="1" s="1"/>
  <c r="WA20" i="1" a="1"/>
  <c r="WA20" i="1" s="1"/>
  <c r="WA21" i="1" a="1"/>
  <c r="WA21" i="1" s="1"/>
  <c r="ABO36" i="1" a="1"/>
  <c r="ABO36" i="1" s="1"/>
  <c r="ABO20" i="1" a="1"/>
  <c r="ABO20" i="1" s="1"/>
  <c r="ABO21" i="1" a="1"/>
  <c r="ABO21" i="1" s="1"/>
  <c r="AEJ36" i="1" a="1"/>
  <c r="AEJ36" i="1" s="1"/>
  <c r="AEJ20" i="1" a="1"/>
  <c r="AEJ20" i="1" s="1"/>
  <c r="AEJ21" i="1" a="1"/>
  <c r="AEJ21" i="1" s="1"/>
  <c r="ACW36" i="1" a="1"/>
  <c r="ACW36" i="1" s="1"/>
  <c r="ACW20" i="1" a="1"/>
  <c r="ACW20" i="1" s="1"/>
  <c r="ACW21" i="1" a="1"/>
  <c r="ACW21" i="1" s="1"/>
  <c r="KL36" i="1" a="1"/>
  <c r="KL36" i="1" s="1"/>
  <c r="KL20" i="1" a="1"/>
  <c r="KL20" i="1" s="1"/>
  <c r="KL21" i="1" a="1"/>
  <c r="KL21" i="1" s="1"/>
  <c r="LX36" i="1" a="1"/>
  <c r="LX36" i="1" s="1"/>
  <c r="LX20" i="1" a="1"/>
  <c r="LX20" i="1" s="1"/>
  <c r="LX21" i="1" a="1"/>
  <c r="LX21" i="1" s="1"/>
  <c r="QG20" i="1" a="1"/>
  <c r="QG20" i="1" s="1"/>
  <c r="QG21" i="1" a="1"/>
  <c r="QG21" i="1" s="1"/>
  <c r="QK20" i="1" a="1"/>
  <c r="QK20" i="1" s="1"/>
  <c r="QK21" i="1" a="1"/>
  <c r="QK21" i="1" s="1"/>
  <c r="VE20" i="1" a="1"/>
  <c r="VE20" i="1" s="1"/>
  <c r="VE21" i="1" a="1"/>
  <c r="VE21" i="1" s="1"/>
  <c r="MR20" i="1" a="1"/>
  <c r="MR20" i="1" s="1"/>
  <c r="MR21" i="1" a="1"/>
  <c r="MR21" i="1" s="1"/>
  <c r="MU20" i="1" a="1"/>
  <c r="MU20" i="1" s="1"/>
  <c r="MU21" i="1" a="1"/>
  <c r="MU21" i="1" s="1"/>
  <c r="RE20" i="1" a="1"/>
  <c r="RE20" i="1" s="1"/>
  <c r="RE21" i="1" a="1"/>
  <c r="RE21" i="1" s="1"/>
  <c r="TS20" i="1" a="1"/>
  <c r="TS20" i="1" s="1"/>
  <c r="TS21" i="1" a="1"/>
  <c r="TS21" i="1" s="1"/>
  <c r="HT36" i="1" a="1"/>
  <c r="HT36" i="1" s="1"/>
  <c r="HT20" i="1" a="1"/>
  <c r="HT20" i="1" s="1"/>
  <c r="HT21" i="1" a="1"/>
  <c r="HT21" i="1" s="1"/>
  <c r="EK20" i="1" a="1"/>
  <c r="EK20" i="1" s="1"/>
  <c r="EK21" i="1" a="1"/>
  <c r="EK21" i="1" s="1"/>
  <c r="UY20" i="1" a="1"/>
  <c r="UY20" i="1" s="1"/>
  <c r="UY21" i="1" a="1"/>
  <c r="UY21" i="1" s="1"/>
  <c r="XW36" i="1" a="1"/>
  <c r="XW36" i="1" s="1"/>
  <c r="XW20" i="1" a="1"/>
  <c r="XW20" i="1" s="1"/>
  <c r="XW21" i="1" a="1"/>
  <c r="XW21" i="1" s="1"/>
  <c r="VX36" i="1" a="1"/>
  <c r="VX36" i="1" s="1"/>
  <c r="VX20" i="1" a="1"/>
  <c r="VX20" i="1" s="1"/>
  <c r="VX21" i="1" a="1"/>
  <c r="VX21" i="1" s="1"/>
  <c r="AK20" i="1" a="1"/>
  <c r="AK20" i="1" s="1"/>
  <c r="AK21" i="1" a="1"/>
  <c r="AK21" i="1" s="1"/>
  <c r="WT36" i="1" a="1"/>
  <c r="WT36" i="1" s="1"/>
  <c r="WT20" i="1" a="1"/>
  <c r="WT20" i="1" s="1"/>
  <c r="WT21" i="1" a="1"/>
  <c r="WT21" i="1" s="1"/>
  <c r="MG36" i="1" a="1"/>
  <c r="MG36" i="1" s="1"/>
  <c r="MG20" i="1" a="1"/>
  <c r="MG20" i="1" s="1"/>
  <c r="MG21" i="1" a="1"/>
  <c r="MG21" i="1" s="1"/>
  <c r="VT20" i="1" a="1"/>
  <c r="VT20" i="1" s="1"/>
  <c r="VT21" i="1" a="1"/>
  <c r="VT21" i="1" s="1"/>
  <c r="KD36" i="1" a="1"/>
  <c r="KD36" i="1" s="1"/>
  <c r="KD20" i="1" a="1"/>
  <c r="KD20" i="1" s="1"/>
  <c r="KD21" i="1" a="1"/>
  <c r="KD21" i="1" s="1"/>
  <c r="WO36" i="1" a="1"/>
  <c r="WO36" i="1" s="1"/>
  <c r="WO20" i="1" a="1"/>
  <c r="WO20" i="1" s="1"/>
  <c r="WO21" i="1" a="1"/>
  <c r="WO21" i="1" s="1"/>
  <c r="JV36" i="1" a="1"/>
  <c r="JV36" i="1" s="1"/>
  <c r="JV20" i="1" a="1"/>
  <c r="JV20" i="1" s="1"/>
  <c r="JV21" i="1" a="1"/>
  <c r="JV21" i="1" s="1"/>
  <c r="TJ20" i="1" a="1"/>
  <c r="TJ20" i="1" s="1"/>
  <c r="TJ21" i="1" a="1"/>
  <c r="TJ21" i="1" s="1"/>
  <c r="HB20" i="1" a="1"/>
  <c r="HB20" i="1" s="1"/>
  <c r="HB21" i="1" a="1"/>
  <c r="HB21" i="1" s="1"/>
  <c r="HG36" i="1" a="1"/>
  <c r="HG36" i="1" s="1"/>
  <c r="HG20" i="1" a="1"/>
  <c r="HG20" i="1" s="1"/>
  <c r="HG21" i="1" a="1"/>
  <c r="HG21" i="1" s="1"/>
  <c r="DJ36" i="1" a="1"/>
  <c r="DJ36" i="1" s="1"/>
  <c r="DJ21" i="1" a="1"/>
  <c r="DJ21" i="1" s="1"/>
  <c r="DT36" i="1" a="1"/>
  <c r="DT36" i="1" s="1"/>
  <c r="DT20" i="1" a="1"/>
  <c r="DT20" i="1" s="1"/>
  <c r="DT21" i="1" a="1"/>
  <c r="DT21" i="1" s="1"/>
  <c r="FZ20" i="1" a="1"/>
  <c r="FZ20" i="1" s="1"/>
  <c r="FZ21" i="1" a="1"/>
  <c r="FZ21" i="1" s="1"/>
  <c r="XO36" i="1" a="1"/>
  <c r="XO36" i="1" s="1"/>
  <c r="XO20" i="1" a="1"/>
  <c r="XO20" i="1" s="1"/>
  <c r="XO21" i="1" a="1"/>
  <c r="XO21" i="1" s="1"/>
  <c r="ABP36" i="1" a="1"/>
  <c r="ABP36" i="1" s="1"/>
  <c r="ABP20" i="1" a="1"/>
  <c r="ABP20" i="1" s="1"/>
  <c r="ABP21" i="1" a="1"/>
  <c r="ABP21" i="1" s="1"/>
  <c r="ACM36" i="1" a="1"/>
  <c r="ACM36" i="1" s="1"/>
  <c r="ACM20" i="1" a="1"/>
  <c r="ACM20" i="1" s="1"/>
  <c r="ACM21" i="1" a="1"/>
  <c r="ACM21" i="1" s="1"/>
  <c r="AED36" i="1" a="1"/>
  <c r="AED36" i="1" s="1"/>
  <c r="AED20" i="1" a="1"/>
  <c r="AED20" i="1" s="1"/>
  <c r="AED21" i="1" a="1"/>
  <c r="AED21" i="1" s="1"/>
  <c r="MD36" i="1" a="1"/>
  <c r="MD36" i="1" s="1"/>
  <c r="MD20" i="1" a="1"/>
  <c r="MD20" i="1" s="1"/>
  <c r="MD21" i="1" a="1"/>
  <c r="MD21" i="1" s="1"/>
  <c r="KA36" i="1" a="1"/>
  <c r="KA36" i="1" s="1"/>
  <c r="KA20" i="1" a="1"/>
  <c r="KA20" i="1" s="1"/>
  <c r="KA21" i="1" a="1"/>
  <c r="KA21" i="1" s="1"/>
  <c r="RK20" i="1" a="1"/>
  <c r="RK20" i="1" s="1"/>
  <c r="RK21" i="1" a="1"/>
  <c r="RK21" i="1" s="1"/>
  <c r="RO20" i="1" a="1"/>
  <c r="RO20" i="1" s="1"/>
  <c r="RO21" i="1" a="1"/>
  <c r="RO21" i="1" s="1"/>
  <c r="NI20" i="1" a="1"/>
  <c r="NI20" i="1" s="1"/>
  <c r="NI21" i="1" a="1"/>
  <c r="NI21" i="1" s="1"/>
  <c r="NU20" i="1" a="1"/>
  <c r="NU20" i="1" s="1"/>
  <c r="NU21" i="1" a="1"/>
  <c r="NU21" i="1" s="1"/>
  <c r="NK20" i="1" a="1"/>
  <c r="NK20" i="1" s="1"/>
  <c r="NK21" i="1" a="1"/>
  <c r="NK21" i="1" s="1"/>
  <c r="RU20" i="1" a="1"/>
  <c r="RU20" i="1" s="1"/>
  <c r="RU21" i="1" a="1"/>
  <c r="RU21" i="1" s="1"/>
  <c r="UI20" i="1" a="1"/>
  <c r="UI20" i="1" s="1"/>
  <c r="UI21" i="1" a="1"/>
  <c r="UI21" i="1" s="1"/>
  <c r="DB71" i="1" a="1"/>
  <c r="DB71" i="1" s="1"/>
  <c r="DB68" i="1" a="1"/>
  <c r="DB68" i="1" s="1"/>
  <c r="AAV30" i="1" a="1"/>
  <c r="AAV30" i="1" s="1"/>
  <c r="AAV46" i="1" a="1"/>
  <c r="AAV46" i="1" s="1"/>
  <c r="AAV43" i="1" a="1"/>
  <c r="AAV43" i="1" s="1"/>
  <c r="AAV44" i="1" a="1"/>
  <c r="AAV44" i="1" s="1"/>
  <c r="AAV45" i="1" a="1"/>
  <c r="AAV45" i="1" s="1"/>
  <c r="AAV39" i="1" a="1"/>
  <c r="AAV39" i="1" s="1"/>
  <c r="AAV35" i="1" a="1"/>
  <c r="AAV35" i="1" s="1"/>
  <c r="AAV32" i="1" a="1"/>
  <c r="AAV32" i="1" s="1"/>
  <c r="DB70" i="1" a="1"/>
  <c r="DB70" i="1" s="1"/>
  <c r="AAV37" i="1" a="1"/>
  <c r="AAV37" i="1" s="1"/>
  <c r="DB69" i="1" a="1"/>
  <c r="DB69" i="1" s="1"/>
  <c r="AAV41" i="1" a="1"/>
  <c r="AAV41" i="1" s="1"/>
  <c r="AAV40" i="1" a="1"/>
  <c r="AAV40" i="1" s="1"/>
  <c r="DB67" i="1" a="1"/>
  <c r="DB67" i="1" s="1"/>
  <c r="AAV47" i="1" a="1"/>
  <c r="AAV47" i="1" s="1"/>
  <c r="AAV34" i="1" a="1"/>
  <c r="AAV34" i="1" s="1"/>
  <c r="FD22" i="1" a="1"/>
  <c r="FD22" i="1" s="1"/>
  <c r="AAV25" i="1" a="1"/>
  <c r="AAV25" i="1" s="1"/>
  <c r="FD48" i="1" a="1"/>
  <c r="FD48" i="1" s="1"/>
  <c r="FD49" i="1" s="1" a="1"/>
  <c r="FD49" i="1" s="1"/>
  <c r="AAV26" i="1" a="1"/>
  <c r="AAV26" i="1" s="1"/>
  <c r="FD36" i="1" a="1"/>
  <c r="FD36" i="1" s="1"/>
  <c r="AAV27" i="1" a="1"/>
  <c r="AAV27" i="1" s="1"/>
  <c r="AAV28" i="1" a="1"/>
  <c r="AAV28" i="1" s="1"/>
  <c r="AAV29" i="1" a="1"/>
  <c r="AAV29" i="1" s="1"/>
  <c r="FD23" i="1" a="1"/>
  <c r="FD23" i="1" s="1"/>
  <c r="FD29" i="1" a="1"/>
  <c r="FD29" i="1" s="1"/>
  <c r="FD32" i="1" a="1"/>
  <c r="FD32" i="1" s="1"/>
  <c r="Z36" i="1" a="1"/>
  <c r="Z36" i="1" s="1"/>
  <c r="Z48" i="1" a="1"/>
  <c r="Z48" i="1" s="1"/>
  <c r="Z23" i="1" a="1"/>
  <c r="Z23" i="1" s="1"/>
  <c r="Z22" i="1" a="1"/>
  <c r="Z22" i="1" s="1"/>
  <c r="Z24" i="1" a="1"/>
  <c r="Z24" i="1" s="1"/>
  <c r="Z29" i="1" a="1"/>
  <c r="Z29" i="1" s="1"/>
  <c r="AA29" i="1" s="1"/>
  <c r="Z45" i="1" a="1"/>
  <c r="Z45" i="1" s="1"/>
  <c r="Z37" i="1" a="1"/>
  <c r="Z37" i="1" s="1"/>
  <c r="Z47" i="1" a="1"/>
  <c r="Z47" i="1" s="1"/>
  <c r="Z41" i="1" a="1"/>
  <c r="Z41" i="1" s="1"/>
  <c r="Z32" i="1" a="1"/>
  <c r="Z32" i="1" s="1"/>
  <c r="Z25" i="1" a="1"/>
  <c r="Z25" i="1" s="1"/>
  <c r="Z40" i="1" a="1"/>
  <c r="Z40" i="1" s="1"/>
  <c r="Z28" i="1" a="1"/>
  <c r="Z28" i="1" s="1"/>
  <c r="Z27" i="1" a="1"/>
  <c r="Z27" i="1" s="1"/>
  <c r="Z35" i="1" a="1"/>
  <c r="Z35" i="1" s="1"/>
  <c r="Z46" i="1" a="1"/>
  <c r="Z46" i="1" s="1"/>
  <c r="Z30" i="1" a="1"/>
  <c r="Z30" i="1" s="1"/>
  <c r="Z26" i="1" a="1"/>
  <c r="Z26" i="1" s="1"/>
  <c r="Z39" i="1" a="1"/>
  <c r="Z39" i="1" s="1"/>
  <c r="Z34" i="1" a="1"/>
  <c r="Z34" i="1" s="1"/>
  <c r="Z38" i="1" a="1"/>
  <c r="Z38" i="1" s="1"/>
  <c r="Z33" i="1" a="1"/>
  <c r="Z33" i="1" s="1"/>
  <c r="Z31" i="1" a="1"/>
  <c r="Z31" i="1" s="1"/>
  <c r="Z43" i="1" a="1"/>
  <c r="Z43" i="1" s="1"/>
  <c r="Z44" i="1" a="1"/>
  <c r="Z44" i="1" s="1"/>
  <c r="FD41" i="1" a="1"/>
  <c r="FD41" i="1" s="1"/>
  <c r="FD38" i="1" a="1"/>
  <c r="FD38" i="1" s="1"/>
  <c r="FD39" i="1" a="1"/>
  <c r="FD39" i="1" s="1"/>
  <c r="Z66" i="1" a="1"/>
  <c r="Z66" i="1" s="1"/>
  <c r="AA66" i="1" s="1"/>
  <c r="Z67" i="1" a="1"/>
  <c r="Z67" i="1" s="1"/>
  <c r="AA67" i="1" s="1"/>
  <c r="Z68" i="1" a="1"/>
  <c r="Z68" i="1" s="1"/>
  <c r="AA68" i="1" s="1"/>
  <c r="Z69" i="1" a="1"/>
  <c r="Z69" i="1" s="1"/>
  <c r="AA69" i="1" s="1"/>
  <c r="Z70" i="1" a="1"/>
  <c r="Z70" i="1" s="1"/>
  <c r="AA70" i="1" s="1"/>
  <c r="Z71" i="1" a="1"/>
  <c r="Z71" i="1" s="1"/>
  <c r="AA71" i="1" s="1"/>
  <c r="Z72" i="1" a="1"/>
  <c r="Z72" i="1" s="1"/>
  <c r="AA72" i="1" s="1"/>
  <c r="Z73" i="1" a="1"/>
  <c r="Z73" i="1" s="1"/>
  <c r="AA73" i="1" s="1"/>
  <c r="Z74" i="1" a="1"/>
  <c r="Z74" i="1" s="1"/>
  <c r="AA74" i="1" s="1"/>
  <c r="Z75" i="1" a="1"/>
  <c r="Z75" i="1" s="1"/>
  <c r="AA75" i="1" s="1"/>
  <c r="Z76" i="1" a="1"/>
  <c r="Z76" i="1" s="1"/>
  <c r="AA76" i="1" s="1"/>
  <c r="FD26" i="1" a="1"/>
  <c r="FD26" i="1" s="1"/>
  <c r="FD27" i="1" a="1"/>
  <c r="FD27" i="1" s="1"/>
  <c r="FD28" i="1" a="1"/>
  <c r="FD28" i="1" s="1"/>
  <c r="FD43" i="1" a="1"/>
  <c r="FD43" i="1" s="1"/>
  <c r="FD40" i="1" a="1"/>
  <c r="FD40" i="1" s="1"/>
  <c r="FD44" i="1" a="1"/>
  <c r="FD44" i="1" s="1"/>
  <c r="FD30" i="1" a="1"/>
  <c r="FD30" i="1" s="1"/>
  <c r="FD33" i="1" a="1"/>
  <c r="FD33" i="1" s="1"/>
  <c r="FD31" i="1" a="1"/>
  <c r="FD31" i="1" s="1"/>
  <c r="FD35" i="1" a="1"/>
  <c r="FD35" i="1" s="1"/>
  <c r="FD37" i="1" a="1"/>
  <c r="FD37" i="1" s="1"/>
  <c r="FD45" i="1" a="1"/>
  <c r="FD45" i="1" s="1"/>
  <c r="FD25" i="1" a="1"/>
  <c r="FD25" i="1" s="1"/>
  <c r="FD46" i="1" a="1"/>
  <c r="FD46" i="1" s="1"/>
  <c r="FD47" i="1" a="1"/>
  <c r="FD47" i="1" s="1"/>
  <c r="FD24" i="1" a="1"/>
  <c r="FD24" i="1" s="1"/>
  <c r="FA36" i="1" a="1"/>
  <c r="FA36" i="1" s="1"/>
  <c r="FA48" i="1" a="1"/>
  <c r="FA48" i="1" s="1"/>
  <c r="FA49" i="1" s="1" a="1"/>
  <c r="FA49" i="1" s="1"/>
  <c r="FA23" i="1" a="1"/>
  <c r="FA23" i="1" s="1"/>
  <c r="FA22" i="1" a="1"/>
  <c r="FA22" i="1" s="1"/>
  <c r="FA45" i="1" a="1"/>
  <c r="FA45" i="1" s="1"/>
  <c r="FA38" i="1" a="1"/>
  <c r="FA38" i="1" s="1"/>
  <c r="FA24" i="1" a="1"/>
  <c r="FA24" i="1" s="1"/>
  <c r="FA47" i="1" a="1"/>
  <c r="FA47" i="1" s="1"/>
  <c r="FA30" i="1" a="1"/>
  <c r="FA30" i="1" s="1"/>
  <c r="FA37" i="1" a="1"/>
  <c r="FA37" i="1" s="1"/>
  <c r="FA32" i="1" a="1"/>
  <c r="FA32" i="1" s="1"/>
  <c r="FA31" i="1" a="1"/>
  <c r="FA31" i="1" s="1"/>
  <c r="FA25" i="1" a="1"/>
  <c r="FA25" i="1" s="1"/>
  <c r="FA44" i="1" a="1"/>
  <c r="FA44" i="1" s="1"/>
  <c r="FA29" i="1" a="1"/>
  <c r="FA29" i="1" s="1"/>
  <c r="FA28" i="1" a="1"/>
  <c r="FA28" i="1" s="1"/>
  <c r="FA26" i="1" a="1"/>
  <c r="FA26" i="1" s="1"/>
  <c r="FA34" i="1" a="1"/>
  <c r="FA34" i="1" s="1"/>
  <c r="FA46" i="1" a="1"/>
  <c r="FA46" i="1" s="1"/>
  <c r="FA33" i="1" a="1"/>
  <c r="FA33" i="1" s="1"/>
  <c r="FA41" i="1" a="1"/>
  <c r="FA41" i="1" s="1"/>
  <c r="FA27" i="1" a="1"/>
  <c r="FA27" i="1" s="1"/>
  <c r="FA43" i="1" a="1"/>
  <c r="FA43" i="1" s="1"/>
  <c r="FA35" i="1" a="1"/>
  <c r="FA35" i="1" s="1"/>
  <c r="FA40" i="1" a="1"/>
  <c r="FA40" i="1" s="1"/>
  <c r="FA39" i="1" a="1"/>
  <c r="FA39" i="1" s="1"/>
  <c r="FA66" i="1" a="1"/>
  <c r="FA66" i="1" s="1"/>
  <c r="FA67" i="1" a="1"/>
  <c r="FA67" i="1" s="1"/>
  <c r="FA68" i="1" a="1"/>
  <c r="FA68" i="1" s="1"/>
  <c r="FA69" i="1" a="1"/>
  <c r="FA69" i="1" s="1"/>
  <c r="FA70" i="1" a="1"/>
  <c r="FA70" i="1" s="1"/>
  <c r="FA71" i="1" a="1"/>
  <c r="FA71" i="1" s="1"/>
  <c r="FA72" i="1" a="1"/>
  <c r="FA72" i="1" s="1"/>
  <c r="FA73" i="1" a="1"/>
  <c r="FA73" i="1" s="1"/>
  <c r="FA74" i="1" a="1"/>
  <c r="FA74" i="1" s="1"/>
  <c r="FA75" i="1" a="1"/>
  <c r="FA75" i="1" s="1"/>
  <c r="FA76" i="1" a="1"/>
  <c r="FA76" i="1" s="1"/>
  <c r="ER29" i="1" a="1"/>
  <c r="ER29" i="1" s="1"/>
  <c r="ER46" i="1" a="1"/>
  <c r="ER46" i="1" s="1"/>
  <c r="ER37" i="1" a="1"/>
  <c r="ER37" i="1" s="1"/>
  <c r="ER33" i="1" a="1"/>
  <c r="ER33" i="1" s="1"/>
  <c r="ER45" i="1" a="1"/>
  <c r="ER45" i="1" s="1"/>
  <c r="ER27" i="1" a="1"/>
  <c r="ER27" i="1" s="1"/>
  <c r="ER43" i="1" a="1"/>
  <c r="ER43" i="1" s="1"/>
  <c r="ER30" i="1" a="1"/>
  <c r="ER30" i="1" s="1"/>
  <c r="ER34" i="1" a="1"/>
  <c r="ER34" i="1" s="1"/>
  <c r="ER40" i="1" a="1"/>
  <c r="ER40" i="1" s="1"/>
  <c r="ER26" i="1" a="1"/>
  <c r="ER26" i="1" s="1"/>
  <c r="ER28" i="1" a="1"/>
  <c r="ER28" i="1" s="1"/>
  <c r="ER44" i="1" a="1"/>
  <c r="ER44" i="1" s="1"/>
  <c r="ER31" i="1" a="1"/>
  <c r="ER31" i="1" s="1"/>
  <c r="ER23" i="1" a="1"/>
  <c r="ER23" i="1" s="1"/>
  <c r="ER22" i="1" a="1"/>
  <c r="ER22" i="1" s="1"/>
  <c r="ER48" i="1" a="1"/>
  <c r="ER48" i="1" s="1"/>
  <c r="ER49" i="1" s="1" a="1"/>
  <c r="ER49" i="1" s="1"/>
  <c r="ER36" i="1" a="1"/>
  <c r="ER36" i="1" s="1"/>
  <c r="ER32" i="1" a="1"/>
  <c r="ER32" i="1" s="1"/>
  <c r="ER47" i="1" a="1"/>
  <c r="ER47" i="1" s="1"/>
  <c r="ER39" i="1" a="1"/>
  <c r="ER39" i="1" s="1"/>
  <c r="ER24" i="1" a="1"/>
  <c r="ER24" i="1" s="1"/>
  <c r="ER38" i="1" a="1"/>
  <c r="ER38" i="1" s="1"/>
  <c r="ER25" i="1" a="1"/>
  <c r="ER25" i="1" s="1"/>
  <c r="ER41" i="1" a="1"/>
  <c r="ER41" i="1" s="1"/>
  <c r="EQ27" i="1" a="1"/>
  <c r="EQ27" i="1" s="1"/>
  <c r="EQ35" i="1" a="1"/>
  <c r="EQ35" i="1" s="1"/>
  <c r="EQ24" i="1" a="1"/>
  <c r="EQ24" i="1" s="1"/>
  <c r="EQ47" i="1" a="1"/>
  <c r="EQ47" i="1" s="1"/>
  <c r="EQ26" i="1" a="1"/>
  <c r="EQ26" i="1" s="1"/>
  <c r="EQ28" i="1" a="1"/>
  <c r="EQ28" i="1" s="1"/>
  <c r="EQ29" i="1" a="1"/>
  <c r="EQ29" i="1" s="1"/>
  <c r="EQ44" i="1" a="1"/>
  <c r="EQ44" i="1" s="1"/>
  <c r="EQ38" i="1" a="1"/>
  <c r="EQ38" i="1" s="1"/>
  <c r="EQ41" i="1" a="1"/>
  <c r="EQ41" i="1" s="1"/>
  <c r="EQ46" i="1" a="1"/>
  <c r="EQ46" i="1" s="1"/>
  <c r="EQ30" i="1" a="1"/>
  <c r="EQ30" i="1" s="1"/>
  <c r="EQ31" i="1" a="1"/>
  <c r="EQ31" i="1" s="1"/>
  <c r="EQ37" i="1" a="1"/>
  <c r="EQ37" i="1" s="1"/>
  <c r="EQ45" i="1" a="1"/>
  <c r="EQ45" i="1" s="1"/>
  <c r="EQ39" i="1" a="1"/>
  <c r="EQ39" i="1" s="1"/>
  <c r="EQ40" i="1" a="1"/>
  <c r="EQ40" i="1" s="1"/>
  <c r="EQ43" i="1" a="1"/>
  <c r="EQ43" i="1" s="1"/>
  <c r="EQ33" i="1" a="1"/>
  <c r="EQ33" i="1" s="1"/>
  <c r="EQ34" i="1" a="1"/>
  <c r="EQ34" i="1" s="1"/>
  <c r="EQ32" i="1" a="1"/>
  <c r="EQ32" i="1" s="1"/>
  <c r="EQ25" i="1" a="1"/>
  <c r="EQ25" i="1" s="1"/>
  <c r="EQ22" i="1" a="1"/>
  <c r="EQ22" i="1" s="1"/>
  <c r="EQ23" i="1" a="1"/>
  <c r="EQ23" i="1" s="1"/>
  <c r="EQ48" i="1" a="1"/>
  <c r="EQ48" i="1" s="1"/>
  <c r="EQ49" i="1" s="1" a="1"/>
  <c r="EQ49" i="1" s="1"/>
  <c r="EM36" i="1" a="1"/>
  <c r="EM36" i="1" s="1"/>
  <c r="EM48" i="1" a="1"/>
  <c r="EM48" i="1" s="1"/>
  <c r="EM49" i="1" s="1" a="1"/>
  <c r="EM49" i="1" s="1"/>
  <c r="EM22" i="1" a="1"/>
  <c r="EM22" i="1" s="1"/>
  <c r="EM23" i="1" a="1"/>
  <c r="EM23" i="1" s="1"/>
  <c r="EM38" i="1" a="1"/>
  <c r="EM38" i="1" s="1"/>
  <c r="EM33" i="1" a="1"/>
  <c r="EM33" i="1" s="1"/>
  <c r="EM29" i="1" a="1"/>
  <c r="EM29" i="1" s="1"/>
  <c r="EM26" i="1" a="1"/>
  <c r="EM26" i="1" s="1"/>
  <c r="EM37" i="1" a="1"/>
  <c r="EM37" i="1" s="1"/>
  <c r="EM43" i="1" a="1"/>
  <c r="EM43" i="1" s="1"/>
  <c r="EM25" i="1" a="1"/>
  <c r="EM25" i="1" s="1"/>
  <c r="EM34" i="1" a="1"/>
  <c r="EM34" i="1" s="1"/>
  <c r="EM28" i="1" a="1"/>
  <c r="EM28" i="1" s="1"/>
  <c r="EM31" i="1" a="1"/>
  <c r="EM31" i="1" s="1"/>
  <c r="EM45" i="1" a="1"/>
  <c r="EM45" i="1" s="1"/>
  <c r="EM27" i="1" a="1"/>
  <c r="EM27" i="1" s="1"/>
  <c r="EM39" i="1" a="1"/>
  <c r="EM39" i="1" s="1"/>
  <c r="EM24" i="1" a="1"/>
  <c r="EM24" i="1" s="1"/>
  <c r="EM47" i="1" a="1"/>
  <c r="EM47" i="1" s="1"/>
  <c r="EM41" i="1" a="1"/>
  <c r="EM41" i="1" s="1"/>
  <c r="EM44" i="1" a="1"/>
  <c r="EM44" i="1" s="1"/>
  <c r="EM30" i="1" a="1"/>
  <c r="EM30" i="1" s="1"/>
  <c r="EM46" i="1" a="1"/>
  <c r="EM46" i="1" s="1"/>
  <c r="EM35" i="1" a="1"/>
  <c r="EM35" i="1" s="1"/>
  <c r="EM40" i="1" a="1"/>
  <c r="EM40" i="1" s="1"/>
  <c r="EM32" i="1" a="1"/>
  <c r="EM32" i="1" s="1"/>
  <c r="EL36" i="1" a="1"/>
  <c r="EL36" i="1" s="1"/>
  <c r="EL48" i="1" a="1"/>
  <c r="EL48" i="1" s="1"/>
  <c r="EL49" i="1" s="1" a="1"/>
  <c r="EL49" i="1" s="1"/>
  <c r="EL22" i="1" a="1"/>
  <c r="EL22" i="1" s="1"/>
  <c r="EL23" i="1" a="1"/>
  <c r="EL23" i="1" s="1"/>
  <c r="EL33" i="1" a="1"/>
  <c r="EL33" i="1" s="1"/>
  <c r="EL26" i="1" a="1"/>
  <c r="EL26" i="1" s="1"/>
  <c r="EL37" i="1" a="1"/>
  <c r="EL37" i="1" s="1"/>
  <c r="EL29" i="1" a="1"/>
  <c r="EL29" i="1" s="1"/>
  <c r="EL43" i="1" a="1"/>
  <c r="EL43" i="1" s="1"/>
  <c r="EL25" i="1" a="1"/>
  <c r="EL25" i="1" s="1"/>
  <c r="EL34" i="1" a="1"/>
  <c r="EL34" i="1" s="1"/>
  <c r="EL28" i="1" a="1"/>
  <c r="EL28" i="1" s="1"/>
  <c r="EL31" i="1" a="1"/>
  <c r="EL31" i="1" s="1"/>
  <c r="EL45" i="1" a="1"/>
  <c r="EL45" i="1" s="1"/>
  <c r="EL27" i="1" a="1"/>
  <c r="EL27" i="1" s="1"/>
  <c r="EL47" i="1" a="1"/>
  <c r="EL47" i="1" s="1"/>
  <c r="EL39" i="1" a="1"/>
  <c r="EL39" i="1" s="1"/>
  <c r="EL24" i="1" a="1"/>
  <c r="EL24" i="1" s="1"/>
  <c r="EL30" i="1" a="1"/>
  <c r="EL30" i="1" s="1"/>
  <c r="EL41" i="1" a="1"/>
  <c r="EL41" i="1" s="1"/>
  <c r="EL46" i="1" a="1"/>
  <c r="EL46" i="1" s="1"/>
  <c r="EL44" i="1" a="1"/>
  <c r="EL44" i="1" s="1"/>
  <c r="EL35" i="1" a="1"/>
  <c r="EL35" i="1" s="1"/>
  <c r="EL40" i="1" a="1"/>
  <c r="EL40" i="1" s="1"/>
  <c r="EL38" i="1" a="1"/>
  <c r="EL38" i="1" s="1"/>
  <c r="EL32" i="1" a="1"/>
  <c r="EL32" i="1" s="1"/>
  <c r="EH36" i="1" a="1"/>
  <c r="EH36" i="1" s="1"/>
  <c r="EH48" i="1" a="1"/>
  <c r="EH48" i="1" s="1"/>
  <c r="EH49" i="1" s="1" a="1"/>
  <c r="EH49" i="1" s="1"/>
  <c r="EH22" i="1" a="1"/>
  <c r="EH22" i="1" s="1"/>
  <c r="EH23" i="1" a="1"/>
  <c r="EH23" i="1" s="1"/>
  <c r="EH33" i="1" a="1"/>
  <c r="EH33" i="1" s="1"/>
  <c r="EH32" i="1" a="1"/>
  <c r="EH32" i="1" s="1"/>
  <c r="EH26" i="1" a="1"/>
  <c r="EH26" i="1" s="1"/>
  <c r="EH38" i="1" a="1"/>
  <c r="EH38" i="1" s="1"/>
  <c r="EH29" i="1" a="1"/>
  <c r="EH29" i="1" s="1"/>
  <c r="EH28" i="1" a="1"/>
  <c r="EH28" i="1" s="1"/>
  <c r="EH37" i="1" a="1"/>
  <c r="EH37" i="1" s="1"/>
  <c r="EH43" i="1" a="1"/>
  <c r="EH43" i="1" s="1"/>
  <c r="EH25" i="1" a="1"/>
  <c r="EH25" i="1" s="1"/>
  <c r="EH34" i="1" a="1"/>
  <c r="EH34" i="1" s="1"/>
  <c r="EH45" i="1" a="1"/>
  <c r="EH45" i="1" s="1"/>
  <c r="EH31" i="1" a="1"/>
  <c r="EH31" i="1" s="1"/>
  <c r="EH39" i="1" a="1"/>
  <c r="EH39" i="1" s="1"/>
  <c r="EH47" i="1" a="1"/>
  <c r="EH47" i="1" s="1"/>
  <c r="EH27" i="1" a="1"/>
  <c r="EH27" i="1" s="1"/>
  <c r="EH24" i="1" a="1"/>
  <c r="EH24" i="1" s="1"/>
  <c r="EH41" i="1" a="1"/>
  <c r="EH41" i="1" s="1"/>
  <c r="EH30" i="1" a="1"/>
  <c r="EH30" i="1" s="1"/>
  <c r="EH44" i="1" a="1"/>
  <c r="EH44" i="1" s="1"/>
  <c r="EH46" i="1" a="1"/>
  <c r="EH46" i="1" s="1"/>
  <c r="EH35" i="1" a="1"/>
  <c r="EH35" i="1" s="1"/>
  <c r="EH40" i="1" a="1"/>
  <c r="EH40" i="1" s="1"/>
  <c r="EI36" i="1" a="1"/>
  <c r="EI36" i="1" s="1"/>
  <c r="EI48" i="1" a="1"/>
  <c r="EI48" i="1" s="1"/>
  <c r="EI49" i="1" s="1" a="1"/>
  <c r="EI49" i="1" s="1"/>
  <c r="EI22" i="1" a="1"/>
  <c r="EI22" i="1" s="1"/>
  <c r="EI23" i="1" a="1"/>
  <c r="EI23" i="1" s="1"/>
  <c r="EI32" i="1" a="1"/>
  <c r="EI32" i="1" s="1"/>
  <c r="EI26" i="1" a="1"/>
  <c r="EI26" i="1" s="1"/>
  <c r="EI38" i="1" a="1"/>
  <c r="EI38" i="1" s="1"/>
  <c r="EI29" i="1" a="1"/>
  <c r="EI29" i="1" s="1"/>
  <c r="EI37" i="1" a="1"/>
  <c r="EI37" i="1" s="1"/>
  <c r="EI43" i="1" a="1"/>
  <c r="EI43" i="1" s="1"/>
  <c r="EI25" i="1" a="1"/>
  <c r="EI25" i="1" s="1"/>
  <c r="EI34" i="1" a="1"/>
  <c r="EI34" i="1" s="1"/>
  <c r="EI28" i="1" a="1"/>
  <c r="EI28" i="1" s="1"/>
  <c r="EI31" i="1" a="1"/>
  <c r="EI31" i="1" s="1"/>
  <c r="EI39" i="1" a="1"/>
  <c r="EI39" i="1" s="1"/>
  <c r="EI45" i="1" a="1"/>
  <c r="EI45" i="1" s="1"/>
  <c r="EI27" i="1" a="1"/>
  <c r="EI27" i="1" s="1"/>
  <c r="EI41" i="1" a="1"/>
  <c r="EI41" i="1" s="1"/>
  <c r="EI47" i="1" a="1"/>
  <c r="EI47" i="1" s="1"/>
  <c r="EI24" i="1" a="1"/>
  <c r="EI24" i="1" s="1"/>
  <c r="EI44" i="1" a="1"/>
  <c r="EI44" i="1" s="1"/>
  <c r="EI30" i="1" a="1"/>
  <c r="EI30" i="1" s="1"/>
  <c r="EI35" i="1" a="1"/>
  <c r="EI35" i="1" s="1"/>
  <c r="EI46" i="1" a="1"/>
  <c r="EI46" i="1" s="1"/>
  <c r="EI40" i="1" a="1"/>
  <c r="EI40" i="1" s="1"/>
  <c r="EI33" i="1" a="1"/>
  <c r="EI33" i="1" s="1"/>
  <c r="EJ36" i="1" a="1"/>
  <c r="EJ36" i="1" s="1"/>
  <c r="EJ48" i="1" a="1"/>
  <c r="EJ48" i="1" s="1"/>
  <c r="EJ49" i="1" s="1" a="1"/>
  <c r="EJ49" i="1" s="1"/>
  <c r="EJ22" i="1" a="1"/>
  <c r="EJ22" i="1" s="1"/>
  <c r="EJ23" i="1" a="1"/>
  <c r="EJ23" i="1" s="1"/>
  <c r="EJ38" i="1" a="1"/>
  <c r="EJ38" i="1" s="1"/>
  <c r="EJ26" i="1" a="1"/>
  <c r="EJ26" i="1" s="1"/>
  <c r="EJ37" i="1" a="1"/>
  <c r="EJ37" i="1" s="1"/>
  <c r="EJ29" i="1" a="1"/>
  <c r="EJ29" i="1" s="1"/>
  <c r="EJ43" i="1" a="1"/>
  <c r="EJ43" i="1" s="1"/>
  <c r="EJ25" i="1" a="1"/>
  <c r="EJ25" i="1" s="1"/>
  <c r="EJ34" i="1" a="1"/>
  <c r="EJ34" i="1" s="1"/>
  <c r="EJ31" i="1" a="1"/>
  <c r="EJ31" i="1" s="1"/>
  <c r="EJ28" i="1" a="1"/>
  <c r="EJ28" i="1" s="1"/>
  <c r="EJ39" i="1" a="1"/>
  <c r="EJ39" i="1" s="1"/>
  <c r="EJ45" i="1" a="1"/>
  <c r="EJ45" i="1" s="1"/>
  <c r="EJ27" i="1" a="1"/>
  <c r="EJ27" i="1" s="1"/>
  <c r="EJ41" i="1" a="1"/>
  <c r="EJ41" i="1" s="1"/>
  <c r="EJ47" i="1" a="1"/>
  <c r="EJ47" i="1" s="1"/>
  <c r="EJ24" i="1" a="1"/>
  <c r="EJ24" i="1" s="1"/>
  <c r="EJ44" i="1" a="1"/>
  <c r="EJ44" i="1" s="1"/>
  <c r="EJ30" i="1" a="1"/>
  <c r="EJ30" i="1" s="1"/>
  <c r="EJ46" i="1" a="1"/>
  <c r="EJ46" i="1" s="1"/>
  <c r="EJ35" i="1" a="1"/>
  <c r="EJ35" i="1" s="1"/>
  <c r="EJ40" i="1" a="1"/>
  <c r="EJ40" i="1" s="1"/>
  <c r="EJ33" i="1" a="1"/>
  <c r="EJ33" i="1" s="1"/>
  <c r="EJ32" i="1" a="1"/>
  <c r="EJ32" i="1" s="1"/>
  <c r="EK36" i="1" a="1"/>
  <c r="EK36" i="1" s="1"/>
  <c r="EK48" i="1" a="1"/>
  <c r="EK48" i="1" s="1"/>
  <c r="EK49" i="1" s="1" a="1"/>
  <c r="EK49" i="1" s="1"/>
  <c r="EK22" i="1" a="1"/>
  <c r="EK22" i="1" s="1"/>
  <c r="EK23" i="1" a="1"/>
  <c r="EK23" i="1" s="1"/>
  <c r="EK33" i="1" a="1"/>
  <c r="EK33" i="1" s="1"/>
  <c r="EK26" i="1" a="1"/>
  <c r="EK26" i="1" s="1"/>
  <c r="EK37" i="1" a="1"/>
  <c r="EK37" i="1" s="1"/>
  <c r="EK29" i="1" a="1"/>
  <c r="EK29" i="1" s="1"/>
  <c r="EK43" i="1" a="1"/>
  <c r="EK43" i="1" s="1"/>
  <c r="EK25" i="1" a="1"/>
  <c r="EK25" i="1" s="1"/>
  <c r="EK34" i="1" a="1"/>
  <c r="EK34" i="1" s="1"/>
  <c r="EK28" i="1" a="1"/>
  <c r="EK28" i="1" s="1"/>
  <c r="EK39" i="1" a="1"/>
  <c r="EK39" i="1" s="1"/>
  <c r="EK31" i="1" a="1"/>
  <c r="EK31" i="1" s="1"/>
  <c r="EK45" i="1" a="1"/>
  <c r="EK45" i="1" s="1"/>
  <c r="EK27" i="1" a="1"/>
  <c r="EK27" i="1" s="1"/>
  <c r="EK47" i="1" a="1"/>
  <c r="EK47" i="1" s="1"/>
  <c r="EK24" i="1" a="1"/>
  <c r="EK24" i="1" s="1"/>
  <c r="EK30" i="1" a="1"/>
  <c r="EK30" i="1" s="1"/>
  <c r="EK41" i="1" a="1"/>
  <c r="EK41" i="1" s="1"/>
  <c r="EK46" i="1" a="1"/>
  <c r="EK46" i="1" s="1"/>
  <c r="EK44" i="1" a="1"/>
  <c r="EK44" i="1" s="1"/>
  <c r="EK40" i="1" a="1"/>
  <c r="EK40" i="1" s="1"/>
  <c r="EK35" i="1" a="1"/>
  <c r="EK35" i="1" s="1"/>
  <c r="EK32" i="1" a="1"/>
  <c r="EK32" i="1" s="1"/>
  <c r="EK38" i="1" a="1"/>
  <c r="EK38" i="1" s="1"/>
  <c r="EH66" i="1" a="1"/>
  <c r="EH66" i="1" s="1"/>
  <c r="EH67" i="1" a="1"/>
  <c r="EH67" i="1" s="1"/>
  <c r="EH68" i="1" a="1"/>
  <c r="EH68" i="1" s="1"/>
  <c r="EH69" i="1" a="1"/>
  <c r="EH69" i="1" s="1"/>
  <c r="EH70" i="1" a="1"/>
  <c r="EH70" i="1" s="1"/>
  <c r="EH71" i="1" a="1"/>
  <c r="EH71" i="1" s="1"/>
  <c r="EH72" i="1" a="1"/>
  <c r="EH72" i="1" s="1"/>
  <c r="EH73" i="1" a="1"/>
  <c r="EH73" i="1" s="1"/>
  <c r="EH74" i="1" a="1"/>
  <c r="EH74" i="1" s="1"/>
  <c r="EH75" i="1" a="1"/>
  <c r="EH75" i="1" s="1"/>
  <c r="EH76" i="1" a="1"/>
  <c r="EH76" i="1" s="1"/>
  <c r="EI66" i="1" a="1"/>
  <c r="EI66" i="1" s="1"/>
  <c r="EI67" i="1" a="1"/>
  <c r="EI67" i="1" s="1"/>
  <c r="EI68" i="1" a="1"/>
  <c r="EI68" i="1" s="1"/>
  <c r="EI69" i="1" a="1"/>
  <c r="EI69" i="1" s="1"/>
  <c r="EI70" i="1" a="1"/>
  <c r="EI70" i="1" s="1"/>
  <c r="EI71" i="1" a="1"/>
  <c r="EI71" i="1" s="1"/>
  <c r="EI72" i="1" a="1"/>
  <c r="EI72" i="1" s="1"/>
  <c r="EI73" i="1" a="1"/>
  <c r="EI73" i="1" s="1"/>
  <c r="EI74" i="1" a="1"/>
  <c r="EI74" i="1" s="1"/>
  <c r="EI75" i="1" a="1"/>
  <c r="EI75" i="1" s="1"/>
  <c r="EI76" i="1" a="1"/>
  <c r="EI76" i="1" s="1"/>
  <c r="EJ66" i="1" a="1"/>
  <c r="EJ66" i="1" s="1"/>
  <c r="EJ67" i="1" a="1"/>
  <c r="EJ67" i="1" s="1"/>
  <c r="EJ68" i="1" a="1"/>
  <c r="EJ68" i="1" s="1"/>
  <c r="EJ69" i="1" a="1"/>
  <c r="EJ69" i="1" s="1"/>
  <c r="EJ70" i="1" a="1"/>
  <c r="EJ70" i="1" s="1"/>
  <c r="EJ71" i="1" a="1"/>
  <c r="EJ71" i="1" s="1"/>
  <c r="EJ72" i="1" a="1"/>
  <c r="EJ72" i="1" s="1"/>
  <c r="EJ73" i="1" a="1"/>
  <c r="EJ73" i="1" s="1"/>
  <c r="EJ74" i="1" a="1"/>
  <c r="EJ74" i="1" s="1"/>
  <c r="EJ75" i="1" a="1"/>
  <c r="EJ75" i="1" s="1"/>
  <c r="EJ76" i="1" a="1"/>
  <c r="EJ76" i="1" s="1"/>
  <c r="EM66" i="1" a="1"/>
  <c r="EM66" i="1" s="1"/>
  <c r="EM67" i="1" a="1"/>
  <c r="EM67" i="1" s="1"/>
  <c r="EM68" i="1" a="1"/>
  <c r="EM68" i="1" s="1"/>
  <c r="EM69" i="1" a="1"/>
  <c r="EM69" i="1" s="1"/>
  <c r="EM70" i="1" a="1"/>
  <c r="EM70" i="1" s="1"/>
  <c r="EM71" i="1" a="1"/>
  <c r="EM71" i="1" s="1"/>
  <c r="EM72" i="1" a="1"/>
  <c r="EM72" i="1" s="1"/>
  <c r="EM73" i="1" a="1"/>
  <c r="EM73" i="1" s="1"/>
  <c r="EM74" i="1" a="1"/>
  <c r="EM74" i="1" s="1"/>
  <c r="EM75" i="1" a="1"/>
  <c r="EM75" i="1" s="1"/>
  <c r="EM76" i="1" a="1"/>
  <c r="EM76" i="1" s="1"/>
  <c r="EK66" i="1" a="1"/>
  <c r="EK66" i="1" s="1"/>
  <c r="EK67" i="1" a="1"/>
  <c r="EK67" i="1" s="1"/>
  <c r="EK68" i="1" a="1"/>
  <c r="EK68" i="1" s="1"/>
  <c r="EK69" i="1" a="1"/>
  <c r="EK69" i="1" s="1"/>
  <c r="EK70" i="1" a="1"/>
  <c r="EK70" i="1" s="1"/>
  <c r="EK71" i="1" a="1"/>
  <c r="EK71" i="1" s="1"/>
  <c r="EK72" i="1" a="1"/>
  <c r="EK72" i="1" s="1"/>
  <c r="EK73" i="1" a="1"/>
  <c r="EK73" i="1" s="1"/>
  <c r="EK74" i="1" a="1"/>
  <c r="EK74" i="1" s="1"/>
  <c r="EK75" i="1" a="1"/>
  <c r="EK75" i="1" s="1"/>
  <c r="EK76" i="1" a="1"/>
  <c r="EK76" i="1" s="1"/>
  <c r="EL66" i="1" a="1"/>
  <c r="EL66" i="1" s="1"/>
  <c r="EL67" i="1" a="1"/>
  <c r="EL67" i="1" s="1"/>
  <c r="EL68" i="1" a="1"/>
  <c r="EL68" i="1" s="1"/>
  <c r="EL69" i="1" a="1"/>
  <c r="EL69" i="1" s="1"/>
  <c r="EL70" i="1" a="1"/>
  <c r="EL70" i="1" s="1"/>
  <c r="EL71" i="1" a="1"/>
  <c r="EL71" i="1" s="1"/>
  <c r="EL72" i="1" a="1"/>
  <c r="EL72" i="1" s="1"/>
  <c r="EL73" i="1" a="1"/>
  <c r="EL73" i="1" s="1"/>
  <c r="EL74" i="1" a="1"/>
  <c r="EL74" i="1" s="1"/>
  <c r="EL75" i="1" a="1"/>
  <c r="EL75" i="1" s="1"/>
  <c r="EL76" i="1" a="1"/>
  <c r="EL76" i="1" s="1"/>
  <c r="XU36" i="1" a="1"/>
  <c r="XU36" i="1" s="1"/>
  <c r="XU48" i="1" a="1"/>
  <c r="XU48" i="1" s="1"/>
  <c r="XU49" i="1" s="1" a="1"/>
  <c r="XU49" i="1" s="1"/>
  <c r="XU22" i="1" a="1"/>
  <c r="XU22" i="1" s="1"/>
  <c r="XU23" i="1" a="1"/>
  <c r="XU23" i="1" s="1"/>
  <c r="XU28" i="1" a="1"/>
  <c r="XU28" i="1" s="1"/>
  <c r="XU35" i="1" a="1"/>
  <c r="XU35" i="1" s="1"/>
  <c r="XU37" i="1" a="1"/>
  <c r="XU37" i="1" s="1"/>
  <c r="XU39" i="1" a="1"/>
  <c r="XU39" i="1" s="1"/>
  <c r="XU25" i="1" a="1"/>
  <c r="XU25" i="1" s="1"/>
  <c r="XU47" i="1" a="1"/>
  <c r="XU47" i="1" s="1"/>
  <c r="XU45" i="1" a="1"/>
  <c r="XU45" i="1" s="1"/>
  <c r="XU46" i="1" a="1"/>
  <c r="XU46" i="1" s="1"/>
  <c r="XU30" i="1" a="1"/>
  <c r="XU30" i="1" s="1"/>
  <c r="XU32" i="1" a="1"/>
  <c r="XU32" i="1" s="1"/>
  <c r="XU38" i="1" a="1"/>
  <c r="XU38" i="1" s="1"/>
  <c r="XU31" i="1" a="1"/>
  <c r="XU31" i="1" s="1"/>
  <c r="XU44" i="1" a="1"/>
  <c r="XU44" i="1" s="1"/>
  <c r="XU33" i="1" a="1"/>
  <c r="XU33" i="1" s="1"/>
  <c r="XU40" i="1" a="1"/>
  <c r="XU40" i="1" s="1"/>
  <c r="XU41" i="1" a="1"/>
  <c r="XU41" i="1" s="1"/>
  <c r="XU27" i="1" a="1"/>
  <c r="XU27" i="1" s="1"/>
  <c r="XU24" i="1" a="1"/>
  <c r="XU24" i="1" s="1"/>
  <c r="XU34" i="1" a="1"/>
  <c r="XU34" i="1" s="1"/>
  <c r="XU26" i="1" a="1"/>
  <c r="XU26" i="1" s="1"/>
  <c r="XU29" i="1" a="1"/>
  <c r="XU29" i="1" s="1"/>
  <c r="XU43" i="1" a="1"/>
  <c r="XU43" i="1" s="1"/>
  <c r="XR36" i="1" a="1"/>
  <c r="XR36" i="1" s="1"/>
  <c r="XR48" i="1" a="1"/>
  <c r="XR48" i="1" s="1"/>
  <c r="XR49" i="1" s="1" a="1"/>
  <c r="XR49" i="1" s="1"/>
  <c r="XR22" i="1" a="1"/>
  <c r="XR22" i="1" s="1"/>
  <c r="XR23" i="1" a="1"/>
  <c r="XR23" i="1" s="1"/>
  <c r="XR37" i="1" a="1"/>
  <c r="XR37" i="1" s="1"/>
  <c r="XR28" i="1" a="1"/>
  <c r="XR28" i="1" s="1"/>
  <c r="XR39" i="1" a="1"/>
  <c r="XR39" i="1" s="1"/>
  <c r="XR35" i="1" a="1"/>
  <c r="XR35" i="1" s="1"/>
  <c r="XR25" i="1" a="1"/>
  <c r="XR25" i="1" s="1"/>
  <c r="XR45" i="1" a="1"/>
  <c r="XR45" i="1" s="1"/>
  <c r="XR46" i="1" a="1"/>
  <c r="XR46" i="1" s="1"/>
  <c r="XR32" i="1" a="1"/>
  <c r="XR32" i="1" s="1"/>
  <c r="XR47" i="1" a="1"/>
  <c r="XR47" i="1" s="1"/>
  <c r="XR30" i="1" a="1"/>
  <c r="XR30" i="1" s="1"/>
  <c r="XR31" i="1" a="1"/>
  <c r="XR31" i="1" s="1"/>
  <c r="XR38" i="1" a="1"/>
  <c r="XR38" i="1" s="1"/>
  <c r="XR44" i="1" a="1"/>
  <c r="XR44" i="1" s="1"/>
  <c r="XR33" i="1" a="1"/>
  <c r="XR33" i="1" s="1"/>
  <c r="XR40" i="1" a="1"/>
  <c r="XR40" i="1" s="1"/>
  <c r="XR41" i="1" a="1"/>
  <c r="XR41" i="1" s="1"/>
  <c r="XR24" i="1" a="1"/>
  <c r="XR24" i="1" s="1"/>
  <c r="XR29" i="1" a="1"/>
  <c r="XR29" i="1" s="1"/>
  <c r="XR27" i="1" a="1"/>
  <c r="XR27" i="1" s="1"/>
  <c r="XR34" i="1" a="1"/>
  <c r="XR34" i="1" s="1"/>
  <c r="XR43" i="1" a="1"/>
  <c r="XR43" i="1" s="1"/>
  <c r="XR26" i="1" a="1"/>
  <c r="XR26" i="1" s="1"/>
  <c r="XT36" i="1" a="1"/>
  <c r="XT36" i="1" s="1"/>
  <c r="XT48" i="1" a="1"/>
  <c r="XT48" i="1" s="1"/>
  <c r="XT49" i="1" s="1" a="1"/>
  <c r="XT49" i="1" s="1"/>
  <c r="XT22" i="1" a="1"/>
  <c r="XT22" i="1" s="1"/>
  <c r="XT23" i="1" a="1"/>
  <c r="XT23" i="1" s="1"/>
  <c r="XT37" i="1" a="1"/>
  <c r="XT37" i="1" s="1"/>
  <c r="XT28" i="1" a="1"/>
  <c r="XT28" i="1" s="1"/>
  <c r="XT39" i="1" a="1"/>
  <c r="XT39" i="1" s="1"/>
  <c r="XT35" i="1" a="1"/>
  <c r="XT35" i="1" s="1"/>
  <c r="XT47" i="1" a="1"/>
  <c r="XT47" i="1" s="1"/>
  <c r="XT45" i="1" a="1"/>
  <c r="XT45" i="1" s="1"/>
  <c r="XT46" i="1" a="1"/>
  <c r="XT46" i="1" s="1"/>
  <c r="XT25" i="1" a="1"/>
  <c r="XT25" i="1" s="1"/>
  <c r="XT32" i="1" a="1"/>
  <c r="XT32" i="1" s="1"/>
  <c r="XT31" i="1" a="1"/>
  <c r="XT31" i="1" s="1"/>
  <c r="XT30" i="1" a="1"/>
  <c r="XT30" i="1" s="1"/>
  <c r="XT33" i="1" a="1"/>
  <c r="XT33" i="1" s="1"/>
  <c r="XT38" i="1" a="1"/>
  <c r="XT38" i="1" s="1"/>
  <c r="XT44" i="1" a="1"/>
  <c r="XT44" i="1" s="1"/>
  <c r="XT41" i="1" a="1"/>
  <c r="XT41" i="1" s="1"/>
  <c r="XT27" i="1" a="1"/>
  <c r="XT27" i="1" s="1"/>
  <c r="XT24" i="1" a="1"/>
  <c r="XT24" i="1" s="1"/>
  <c r="XT40" i="1" a="1"/>
  <c r="XT40" i="1" s="1"/>
  <c r="XT34" i="1" a="1"/>
  <c r="XT34" i="1" s="1"/>
  <c r="XT26" i="1" a="1"/>
  <c r="XT26" i="1" s="1"/>
  <c r="XT29" i="1" a="1"/>
  <c r="XT29" i="1" s="1"/>
  <c r="XT43" i="1" a="1"/>
  <c r="XT43" i="1" s="1"/>
  <c r="XS36" i="1" a="1"/>
  <c r="XS36" i="1" s="1"/>
  <c r="XS48" i="1" a="1"/>
  <c r="XS48" i="1" s="1"/>
  <c r="XS49" i="1" s="1" a="1"/>
  <c r="XS49" i="1" s="1"/>
  <c r="XS22" i="1" a="1"/>
  <c r="XS22" i="1" s="1"/>
  <c r="XS23" i="1" a="1"/>
  <c r="XS23" i="1" s="1"/>
  <c r="XS25" i="1" a="1"/>
  <c r="XS25" i="1" s="1"/>
  <c r="XS37" i="1" a="1"/>
  <c r="XS37" i="1" s="1"/>
  <c r="XS46" i="1" a="1"/>
  <c r="XS46" i="1" s="1"/>
  <c r="XS39" i="1" a="1"/>
  <c r="XS39" i="1" s="1"/>
  <c r="XS47" i="1" a="1"/>
  <c r="XS47" i="1" s="1"/>
  <c r="XS31" i="1" a="1"/>
  <c r="XS31" i="1" s="1"/>
  <c r="XS45" i="1" a="1"/>
  <c r="XS45" i="1" s="1"/>
  <c r="XS30" i="1" a="1"/>
  <c r="XS30" i="1" s="1"/>
  <c r="XS32" i="1" a="1"/>
  <c r="XS32" i="1" s="1"/>
  <c r="XS38" i="1" a="1"/>
  <c r="XS38" i="1" s="1"/>
  <c r="XS33" i="1" a="1"/>
  <c r="XS33" i="1" s="1"/>
  <c r="XS41" i="1" a="1"/>
  <c r="XS41" i="1" s="1"/>
  <c r="XS44" i="1" a="1"/>
  <c r="XS44" i="1" s="1"/>
  <c r="XS24" i="1" a="1"/>
  <c r="XS24" i="1" s="1"/>
  <c r="XS40" i="1" a="1"/>
  <c r="XS40" i="1" s="1"/>
  <c r="XS34" i="1" a="1"/>
  <c r="XS34" i="1" s="1"/>
  <c r="XS27" i="1" a="1"/>
  <c r="XS27" i="1" s="1"/>
  <c r="XS29" i="1" a="1"/>
  <c r="XS29" i="1" s="1"/>
  <c r="XS26" i="1" a="1"/>
  <c r="XS26" i="1" s="1"/>
  <c r="XS43" i="1" a="1"/>
  <c r="XS43" i="1" s="1"/>
  <c r="XS28" i="1" a="1"/>
  <c r="XS28" i="1" s="1"/>
  <c r="XS35" i="1" a="1"/>
  <c r="XS35" i="1" s="1"/>
  <c r="XV36" i="1" a="1"/>
  <c r="XV36" i="1" s="1"/>
  <c r="XV48" i="1" a="1"/>
  <c r="XV48" i="1" s="1"/>
  <c r="XV49" i="1" s="1" a="1"/>
  <c r="XV49" i="1" s="1"/>
  <c r="XV22" i="1" a="1"/>
  <c r="XV22" i="1" s="1"/>
  <c r="XV23" i="1" a="1"/>
  <c r="XV23" i="1" s="1"/>
  <c r="XV43" i="1" a="1"/>
  <c r="XV43" i="1" s="1"/>
  <c r="XV35" i="1" a="1"/>
  <c r="XV35" i="1" s="1"/>
  <c r="XV37" i="1" a="1"/>
  <c r="XV37" i="1" s="1"/>
  <c r="XV39" i="1" a="1"/>
  <c r="XV39" i="1" s="1"/>
  <c r="XV46" i="1" a="1"/>
  <c r="XV46" i="1" s="1"/>
  <c r="XV25" i="1" a="1"/>
  <c r="XV25" i="1" s="1"/>
  <c r="XV47" i="1" a="1"/>
  <c r="XV47" i="1" s="1"/>
  <c r="XV32" i="1" a="1"/>
  <c r="XV32" i="1" s="1"/>
  <c r="XV45" i="1" a="1"/>
  <c r="XV45" i="1" s="1"/>
  <c r="XV38" i="1" a="1"/>
  <c r="XV38" i="1" s="1"/>
  <c r="XV31" i="1" a="1"/>
  <c r="XV31" i="1" s="1"/>
  <c r="XV30" i="1" a="1"/>
  <c r="XV30" i="1" s="1"/>
  <c r="XV33" i="1" a="1"/>
  <c r="XV33" i="1" s="1"/>
  <c r="XV41" i="1" a="1"/>
  <c r="XV41" i="1" s="1"/>
  <c r="XV44" i="1" a="1"/>
  <c r="XV44" i="1" s="1"/>
  <c r="XV40" i="1" a="1"/>
  <c r="XV40" i="1" s="1"/>
  <c r="XV24" i="1" a="1"/>
  <c r="XV24" i="1" s="1"/>
  <c r="XV27" i="1" a="1"/>
  <c r="XV27" i="1" s="1"/>
  <c r="XV34" i="1" a="1"/>
  <c r="XV34" i="1" s="1"/>
  <c r="XV29" i="1" a="1"/>
  <c r="XV29" i="1" s="1"/>
  <c r="XV26" i="1" a="1"/>
  <c r="XV26" i="1" s="1"/>
  <c r="XV28" i="1" a="1"/>
  <c r="XV28" i="1" s="1"/>
  <c r="XS66" i="1" a="1"/>
  <c r="XS66" i="1" s="1"/>
  <c r="XS67" i="1" a="1"/>
  <c r="XS67" i="1" s="1"/>
  <c r="XS68" i="1" a="1"/>
  <c r="XS68" i="1" s="1"/>
  <c r="XS69" i="1" a="1"/>
  <c r="XS69" i="1" s="1"/>
  <c r="XS70" i="1" a="1"/>
  <c r="XS70" i="1" s="1"/>
  <c r="XS71" i="1" a="1"/>
  <c r="XS71" i="1" s="1"/>
  <c r="XS72" i="1" a="1"/>
  <c r="XS72" i="1" s="1"/>
  <c r="XS73" i="1" a="1"/>
  <c r="XS73" i="1" s="1"/>
  <c r="XS74" i="1" a="1"/>
  <c r="XS74" i="1" s="1"/>
  <c r="XS75" i="1" a="1"/>
  <c r="XS75" i="1" s="1"/>
  <c r="XS76" i="1" a="1"/>
  <c r="XS76" i="1" s="1"/>
  <c r="XV66" i="1" a="1"/>
  <c r="XV66" i="1" s="1"/>
  <c r="XV67" i="1" a="1"/>
  <c r="XV67" i="1" s="1"/>
  <c r="XV68" i="1" a="1"/>
  <c r="XV68" i="1" s="1"/>
  <c r="XV69" i="1" a="1"/>
  <c r="XV69" i="1" s="1"/>
  <c r="XV70" i="1" a="1"/>
  <c r="XV70" i="1" s="1"/>
  <c r="XV71" i="1" a="1"/>
  <c r="XV71" i="1" s="1"/>
  <c r="XV72" i="1" a="1"/>
  <c r="XV72" i="1" s="1"/>
  <c r="XV73" i="1" a="1"/>
  <c r="XV73" i="1" s="1"/>
  <c r="XV74" i="1" a="1"/>
  <c r="XV74" i="1" s="1"/>
  <c r="XV75" i="1" a="1"/>
  <c r="XV75" i="1" s="1"/>
  <c r="XV76" i="1" a="1"/>
  <c r="XV76" i="1" s="1"/>
  <c r="XT66" i="1" a="1"/>
  <c r="XT66" i="1" s="1"/>
  <c r="XT67" i="1" a="1"/>
  <c r="XT67" i="1" s="1"/>
  <c r="XT68" i="1" a="1"/>
  <c r="XT68" i="1" s="1"/>
  <c r="XT69" i="1" a="1"/>
  <c r="XT69" i="1" s="1"/>
  <c r="XT70" i="1" a="1"/>
  <c r="XT70" i="1" s="1"/>
  <c r="XT71" i="1" a="1"/>
  <c r="XT71" i="1" s="1"/>
  <c r="XT72" i="1" a="1"/>
  <c r="XT72" i="1" s="1"/>
  <c r="XT73" i="1" a="1"/>
  <c r="XT73" i="1" s="1"/>
  <c r="XT74" i="1" a="1"/>
  <c r="XT74" i="1" s="1"/>
  <c r="XT75" i="1" a="1"/>
  <c r="XT75" i="1" s="1"/>
  <c r="XT76" i="1" a="1"/>
  <c r="XT76" i="1" s="1"/>
  <c r="XU66" i="1" a="1"/>
  <c r="XU66" i="1" s="1"/>
  <c r="XU67" i="1" a="1"/>
  <c r="XU67" i="1" s="1"/>
  <c r="XU68" i="1" a="1"/>
  <c r="XU68" i="1" s="1"/>
  <c r="XU69" i="1" a="1"/>
  <c r="XU69" i="1" s="1"/>
  <c r="XU70" i="1" a="1"/>
  <c r="XU70" i="1" s="1"/>
  <c r="XU71" i="1" a="1"/>
  <c r="XU71" i="1" s="1"/>
  <c r="XU72" i="1" a="1"/>
  <c r="XU72" i="1" s="1"/>
  <c r="XU73" i="1" a="1"/>
  <c r="XU73" i="1" s="1"/>
  <c r="XU74" i="1" a="1"/>
  <c r="XU74" i="1" s="1"/>
  <c r="XU75" i="1" a="1"/>
  <c r="XU75" i="1" s="1"/>
  <c r="XU76" i="1" a="1"/>
  <c r="XU76" i="1" s="1"/>
  <c r="XR66" i="1" a="1"/>
  <c r="XR66" i="1" s="1"/>
  <c r="XR67" i="1" a="1"/>
  <c r="XR67" i="1" s="1"/>
  <c r="XR68" i="1" a="1"/>
  <c r="XR68" i="1" s="1"/>
  <c r="XR69" i="1" a="1"/>
  <c r="XR69" i="1" s="1"/>
  <c r="XR70" i="1" a="1"/>
  <c r="XR70" i="1" s="1"/>
  <c r="XR71" i="1" a="1"/>
  <c r="XR71" i="1" s="1"/>
  <c r="XR72" i="1" a="1"/>
  <c r="XR72" i="1" s="1"/>
  <c r="XR73" i="1" a="1"/>
  <c r="XR73" i="1" s="1"/>
  <c r="XR74" i="1" a="1"/>
  <c r="XR74" i="1" s="1"/>
  <c r="XR75" i="1" a="1"/>
  <c r="XR75" i="1" s="1"/>
  <c r="XR76" i="1" a="1"/>
  <c r="XR76" i="1" s="1"/>
  <c r="HT67" i="1" a="1"/>
  <c r="HT67" i="1" s="1"/>
  <c r="HT70" i="1" a="1"/>
  <c r="HT70" i="1" s="1"/>
  <c r="HT66" i="1" a="1"/>
  <c r="HT66" i="1" s="1"/>
  <c r="HT40" i="1" a="1"/>
  <c r="HT40" i="1" s="1"/>
  <c r="HT43" i="1" a="1"/>
  <c r="HT43" i="1" s="1"/>
  <c r="HT26" i="1" a="1"/>
  <c r="HT26" i="1" s="1"/>
  <c r="HT38" i="1" a="1"/>
  <c r="HT38" i="1" s="1"/>
  <c r="HT33" i="1" a="1"/>
  <c r="HT33" i="1" s="1"/>
  <c r="HT27" i="1" a="1"/>
  <c r="HT27" i="1" s="1"/>
  <c r="IH25" i="1" a="1"/>
  <c r="IH25" i="1" s="1"/>
  <c r="HT47" i="1" a="1"/>
  <c r="HT47" i="1" s="1"/>
  <c r="IH30" i="1" a="1"/>
  <c r="IH30" i="1" s="1"/>
  <c r="HT34" i="1" a="1"/>
  <c r="HT34" i="1" s="1"/>
  <c r="IH40" i="1" a="1"/>
  <c r="IH40" i="1" s="1"/>
  <c r="HT35" i="1" a="1"/>
  <c r="HT35" i="1" s="1"/>
  <c r="IH26" i="1" a="1"/>
  <c r="IH26" i="1" s="1"/>
  <c r="HT25" i="1" a="1"/>
  <c r="HT25" i="1" s="1"/>
  <c r="IH45" i="1" a="1"/>
  <c r="IH45" i="1" s="1"/>
  <c r="HT28" i="1" a="1"/>
  <c r="HT28" i="1" s="1"/>
  <c r="IH39" i="1" a="1"/>
  <c r="IH39" i="1" s="1"/>
  <c r="HT41" i="1" a="1"/>
  <c r="HT41" i="1" s="1"/>
  <c r="IH43" i="1" a="1"/>
  <c r="IH43" i="1" s="1"/>
  <c r="HT30" i="1" a="1"/>
  <c r="HT30" i="1" s="1"/>
  <c r="IH33" i="1" a="1"/>
  <c r="IH33" i="1" s="1"/>
  <c r="HT29" i="1" a="1"/>
  <c r="HT29" i="1" s="1"/>
  <c r="IH47" i="1" a="1"/>
  <c r="IH47" i="1" s="1"/>
  <c r="HT31" i="1" a="1"/>
  <c r="HT31" i="1" s="1"/>
  <c r="IH34" i="1" a="1"/>
  <c r="IH34" i="1" s="1"/>
  <c r="HT44" i="1" a="1"/>
  <c r="HT44" i="1" s="1"/>
  <c r="IH24" i="1" a="1"/>
  <c r="IH24" i="1" s="1"/>
  <c r="HT24" i="1" a="1"/>
  <c r="HT24" i="1" s="1"/>
  <c r="IH35" i="1" a="1"/>
  <c r="IH35" i="1" s="1"/>
  <c r="HT37" i="1" a="1"/>
  <c r="HT37" i="1" s="1"/>
  <c r="IH31" i="1" a="1"/>
  <c r="IH31" i="1" s="1"/>
  <c r="HT32" i="1" a="1"/>
  <c r="HT32" i="1" s="1"/>
  <c r="IH37" i="1" a="1"/>
  <c r="IH37" i="1" s="1"/>
  <c r="HT39" i="1" a="1"/>
  <c r="HT39" i="1" s="1"/>
  <c r="IH44" i="1" a="1"/>
  <c r="IH44" i="1" s="1"/>
  <c r="IH29" i="1" a="1"/>
  <c r="IH29" i="1" s="1"/>
  <c r="IH48" i="1" a="1"/>
  <c r="IH48" i="1" s="1"/>
  <c r="IH49" i="1" s="1" a="1"/>
  <c r="IH49" i="1" s="1"/>
  <c r="IH36" i="1" a="1"/>
  <c r="IH36" i="1" s="1"/>
  <c r="HT22" i="1" a="1"/>
  <c r="HT22" i="1" s="1"/>
  <c r="HT23" i="1" a="1"/>
  <c r="HT23" i="1" s="1"/>
  <c r="HT48" i="1" a="1"/>
  <c r="HT48" i="1" s="1"/>
  <c r="HT49" i="1" s="1" a="1"/>
  <c r="HT49" i="1" s="1"/>
  <c r="HT69" i="1" a="1"/>
  <c r="HT69" i="1" s="1"/>
  <c r="Y19" i="1"/>
  <c r="X19" i="1"/>
  <c r="O36" i="1" a="1"/>
  <c r="O36" i="1" s="1"/>
  <c r="O48" i="1" a="1"/>
  <c r="O48" i="1" s="1"/>
  <c r="O22" i="1" a="1"/>
  <c r="O22" i="1" s="1"/>
  <c r="O23" i="1" a="1"/>
  <c r="O23" i="1" s="1"/>
  <c r="O34" i="1" a="1"/>
  <c r="O34" i="1" s="1"/>
  <c r="O43" i="1" a="1"/>
  <c r="O43" i="1" s="1"/>
  <c r="O45" i="1" a="1"/>
  <c r="O45" i="1" s="1"/>
  <c r="O39" i="1" a="1"/>
  <c r="O39" i="1" s="1"/>
  <c r="O40" i="1" a="1"/>
  <c r="O40" i="1" s="1"/>
  <c r="O25" i="1" a="1"/>
  <c r="O25" i="1" s="1"/>
  <c r="O38" i="1" a="1"/>
  <c r="O38" i="1" s="1"/>
  <c r="O47" i="1" a="1"/>
  <c r="O47" i="1" s="1"/>
  <c r="O46" i="1" a="1"/>
  <c r="O46" i="1" s="1"/>
  <c r="O32" i="1" a="1"/>
  <c r="O32" i="1" s="1"/>
  <c r="O44" i="1" a="1"/>
  <c r="O44" i="1" s="1"/>
  <c r="O33" i="1" a="1"/>
  <c r="O33" i="1" s="1"/>
  <c r="O24" i="1" a="1"/>
  <c r="O24" i="1" s="1"/>
  <c r="O37" i="1" a="1"/>
  <c r="O37" i="1" s="1"/>
  <c r="O31" i="1" a="1"/>
  <c r="O31" i="1" s="1"/>
  <c r="O41" i="1" a="1"/>
  <c r="O41" i="1" s="1"/>
  <c r="O26" i="1" a="1"/>
  <c r="O26" i="1" s="1"/>
  <c r="O35" i="1" a="1"/>
  <c r="O35" i="1" s="1"/>
  <c r="HT68" i="1" a="1"/>
  <c r="HT68" i="1" s="1"/>
  <c r="HT76" i="1" a="1"/>
  <c r="HT76" i="1" s="1"/>
  <c r="HT75" i="1" a="1"/>
  <c r="HT75" i="1" s="1"/>
  <c r="HT74" i="1" a="1"/>
  <c r="HT74" i="1" s="1"/>
  <c r="HT73" i="1" a="1"/>
  <c r="HT73" i="1" s="1"/>
  <c r="HT72" i="1" a="1"/>
  <c r="HT72" i="1" s="1"/>
  <c r="HU66" i="1" a="1"/>
  <c r="HU66" i="1" s="1"/>
  <c r="HU67" i="1" a="1"/>
  <c r="HU67" i="1" s="1"/>
  <c r="HU68" i="1" a="1"/>
  <c r="HU68" i="1" s="1"/>
  <c r="HU69" i="1" a="1"/>
  <c r="HU69" i="1" s="1"/>
  <c r="HU70" i="1" a="1"/>
  <c r="HU70" i="1" s="1"/>
  <c r="HU71" i="1" a="1"/>
  <c r="HU71" i="1" s="1"/>
  <c r="HU72" i="1" a="1"/>
  <c r="HU72" i="1" s="1"/>
  <c r="HU73" i="1" a="1"/>
  <c r="HU73" i="1" s="1"/>
  <c r="HU74" i="1" a="1"/>
  <c r="HU74" i="1" s="1"/>
  <c r="HU75" i="1" a="1"/>
  <c r="HU75" i="1" s="1"/>
  <c r="HU76" i="1" a="1"/>
  <c r="HU76" i="1" s="1"/>
  <c r="IH27" i="1" a="1"/>
  <c r="IH27" i="1" s="1"/>
  <c r="IH32" i="1" a="1"/>
  <c r="IH32" i="1" s="1"/>
  <c r="ID66" i="1" a="1"/>
  <c r="ID66" i="1" s="1"/>
  <c r="ID67" i="1" a="1"/>
  <c r="ID67" i="1" s="1"/>
  <c r="ID68" i="1" a="1"/>
  <c r="ID68" i="1" s="1"/>
  <c r="ID69" i="1" a="1"/>
  <c r="ID69" i="1" s="1"/>
  <c r="ID70" i="1" a="1"/>
  <c r="ID70" i="1" s="1"/>
  <c r="ID71" i="1" a="1"/>
  <c r="ID71" i="1" s="1"/>
  <c r="ID72" i="1" a="1"/>
  <c r="ID72" i="1" s="1"/>
  <c r="ID73" i="1" a="1"/>
  <c r="ID73" i="1" s="1"/>
  <c r="ID74" i="1" a="1"/>
  <c r="ID74" i="1" s="1"/>
  <c r="ID75" i="1" a="1"/>
  <c r="ID75" i="1" s="1"/>
  <c r="ID76" i="1" a="1"/>
  <c r="ID76" i="1" s="1"/>
  <c r="IH46" i="1" a="1"/>
  <c r="IH46" i="1" s="1"/>
  <c r="IH41" i="1" a="1"/>
  <c r="IH41" i="1" s="1"/>
  <c r="IH28" i="1" a="1"/>
  <c r="IH28" i="1" s="1"/>
  <c r="HS66" i="1" a="1"/>
  <c r="HS66" i="1" s="1"/>
  <c r="HS67" i="1" a="1"/>
  <c r="HS67" i="1" s="1"/>
  <c r="HS68" i="1" a="1"/>
  <c r="HS68" i="1" s="1"/>
  <c r="HS69" i="1" a="1"/>
  <c r="HS69" i="1" s="1"/>
  <c r="HS70" i="1" a="1"/>
  <c r="HS70" i="1" s="1"/>
  <c r="HS71" i="1" a="1"/>
  <c r="HS71" i="1" s="1"/>
  <c r="HS72" i="1" a="1"/>
  <c r="HS72" i="1" s="1"/>
  <c r="HS73" i="1" a="1"/>
  <c r="HS73" i="1" s="1"/>
  <c r="HS74" i="1" a="1"/>
  <c r="HS74" i="1" s="1"/>
  <c r="HS75" i="1" a="1"/>
  <c r="HS75" i="1" s="1"/>
  <c r="HS76" i="1" a="1"/>
  <c r="HS76" i="1" s="1"/>
  <c r="HR66" i="1" a="1"/>
  <c r="HR66" i="1" s="1"/>
  <c r="HR67" i="1" a="1"/>
  <c r="HR67" i="1" s="1"/>
  <c r="HR68" i="1" a="1"/>
  <c r="HR68" i="1" s="1"/>
  <c r="HR69" i="1" a="1"/>
  <c r="HR69" i="1" s="1"/>
  <c r="HR70" i="1" a="1"/>
  <c r="HR70" i="1" s="1"/>
  <c r="HR71" i="1" a="1"/>
  <c r="HR71" i="1" s="1"/>
  <c r="HR72" i="1" a="1"/>
  <c r="HR72" i="1" s="1"/>
  <c r="HR73" i="1" a="1"/>
  <c r="HR73" i="1" s="1"/>
  <c r="HR74" i="1" a="1"/>
  <c r="HR74" i="1" s="1"/>
  <c r="HR75" i="1" a="1"/>
  <c r="HR75" i="1" s="1"/>
  <c r="HR76" i="1" a="1"/>
  <c r="HR76" i="1" s="1"/>
  <c r="HS36" i="1" a="1"/>
  <c r="HS36" i="1" s="1"/>
  <c r="HS48" i="1" a="1"/>
  <c r="HS48" i="1" s="1"/>
  <c r="HS49" i="1" s="1" a="1"/>
  <c r="HS49" i="1" s="1"/>
  <c r="HS23" i="1" a="1"/>
  <c r="HS23" i="1" s="1"/>
  <c r="HS22" i="1" a="1"/>
  <c r="HS22" i="1" s="1"/>
  <c r="HS43" i="1" a="1"/>
  <c r="HS43" i="1" s="1"/>
  <c r="HS34" i="1" a="1"/>
  <c r="HS34" i="1" s="1"/>
  <c r="HS25" i="1" a="1"/>
  <c r="HS25" i="1" s="1"/>
  <c r="HS41" i="1" a="1"/>
  <c r="HS41" i="1" s="1"/>
  <c r="HS30" i="1" a="1"/>
  <c r="HS30" i="1" s="1"/>
  <c r="HS33" i="1" a="1"/>
  <c r="HS33" i="1" s="1"/>
  <c r="HS32" i="1" a="1"/>
  <c r="HS32" i="1" s="1"/>
  <c r="HS40" i="1" a="1"/>
  <c r="HS40" i="1" s="1"/>
  <c r="HS37" i="1" a="1"/>
  <c r="HS37" i="1" s="1"/>
  <c r="HS39" i="1" a="1"/>
  <c r="HS39" i="1" s="1"/>
  <c r="HS35" i="1" a="1"/>
  <c r="HS35" i="1" s="1"/>
  <c r="HS47" i="1" a="1"/>
  <c r="HS47" i="1" s="1"/>
  <c r="HS31" i="1" a="1"/>
  <c r="HS31" i="1" s="1"/>
  <c r="HS44" i="1" a="1"/>
  <c r="HS44" i="1" s="1"/>
  <c r="HS29" i="1" a="1"/>
  <c r="HS29" i="1" s="1"/>
  <c r="HS28" i="1" a="1"/>
  <c r="HS28" i="1" s="1"/>
  <c r="HS24" i="1" a="1"/>
  <c r="HS24" i="1" s="1"/>
  <c r="HS27" i="1" a="1"/>
  <c r="HS27" i="1" s="1"/>
  <c r="HS26" i="1" a="1"/>
  <c r="HS26" i="1" s="1"/>
  <c r="HS38" i="1" a="1"/>
  <c r="HS38" i="1" s="1"/>
  <c r="HR36" i="1" a="1"/>
  <c r="HR36" i="1" s="1"/>
  <c r="HR48" i="1" a="1"/>
  <c r="HR48" i="1" s="1"/>
  <c r="HR49" i="1" s="1" a="1"/>
  <c r="HR49" i="1" s="1"/>
  <c r="HR23" i="1" a="1"/>
  <c r="HR23" i="1" s="1"/>
  <c r="HR22" i="1" a="1"/>
  <c r="HR22" i="1" s="1"/>
  <c r="HR43" i="1" a="1"/>
  <c r="HR43" i="1" s="1"/>
  <c r="HR25" i="1" a="1"/>
  <c r="HR25" i="1" s="1"/>
  <c r="HR41" i="1" a="1"/>
  <c r="HR41" i="1" s="1"/>
  <c r="HR30" i="1" a="1"/>
  <c r="HR30" i="1" s="1"/>
  <c r="HR33" i="1" a="1"/>
  <c r="HR33" i="1" s="1"/>
  <c r="HR40" i="1" a="1"/>
  <c r="HR40" i="1" s="1"/>
  <c r="HR32" i="1" a="1"/>
  <c r="HR32" i="1" s="1"/>
  <c r="HR39" i="1" a="1"/>
  <c r="HR39" i="1" s="1"/>
  <c r="HR37" i="1" a="1"/>
  <c r="HR37" i="1" s="1"/>
  <c r="HR47" i="1" a="1"/>
  <c r="HR47" i="1" s="1"/>
  <c r="HR31" i="1" a="1"/>
  <c r="HR31" i="1" s="1"/>
  <c r="HR44" i="1" a="1"/>
  <c r="HR44" i="1" s="1"/>
  <c r="HR29" i="1" a="1"/>
  <c r="HR29" i="1" s="1"/>
  <c r="HR28" i="1" a="1"/>
  <c r="HR28" i="1" s="1"/>
  <c r="HR38" i="1" a="1"/>
  <c r="HR38" i="1" s="1"/>
  <c r="HR24" i="1" a="1"/>
  <c r="HR24" i="1" s="1"/>
  <c r="HR27" i="1" a="1"/>
  <c r="HR27" i="1" s="1"/>
  <c r="HR26" i="1" a="1"/>
  <c r="HR26" i="1" s="1"/>
  <c r="HR35" i="1" a="1"/>
  <c r="HR35" i="1" s="1"/>
  <c r="HR34" i="1" a="1"/>
  <c r="HR34" i="1" s="1"/>
  <c r="IH38" i="1" a="1"/>
  <c r="IH38" i="1" s="1"/>
  <c r="IH22" i="1" a="1"/>
  <c r="IH22" i="1" s="1"/>
  <c r="HX36" i="1" a="1"/>
  <c r="HX36" i="1" s="1"/>
  <c r="HX48" i="1" a="1"/>
  <c r="HX48" i="1" s="1"/>
  <c r="HX49" i="1" s="1" a="1"/>
  <c r="HX49" i="1" s="1"/>
  <c r="HX23" i="1" a="1"/>
  <c r="HX23" i="1" s="1"/>
  <c r="HX22" i="1" a="1"/>
  <c r="HX22" i="1" s="1"/>
  <c r="HX24" i="1" a="1"/>
  <c r="HX24" i="1" s="1"/>
  <c r="HX25" i="1" a="1"/>
  <c r="HX25" i="1" s="1"/>
  <c r="HX44" i="1" a="1"/>
  <c r="HX44" i="1" s="1"/>
  <c r="HX47" i="1" a="1"/>
  <c r="HX47" i="1" s="1"/>
  <c r="HX26" i="1" a="1"/>
  <c r="HX26" i="1" s="1"/>
  <c r="HX38" i="1" a="1"/>
  <c r="HX38" i="1" s="1"/>
  <c r="HX29" i="1" a="1"/>
  <c r="HX29" i="1" s="1"/>
  <c r="HX35" i="1" a="1"/>
  <c r="HX35" i="1" s="1"/>
  <c r="HX34" i="1" a="1"/>
  <c r="HX34" i="1" s="1"/>
  <c r="HX33" i="1" a="1"/>
  <c r="HX33" i="1" s="1"/>
  <c r="HX43" i="1" a="1"/>
  <c r="HX43" i="1" s="1"/>
  <c r="HX37" i="1" a="1"/>
  <c r="HX37" i="1" s="1"/>
  <c r="HX28" i="1" a="1"/>
  <c r="HX28" i="1" s="1"/>
  <c r="HX39" i="1" a="1"/>
  <c r="HX39" i="1" s="1"/>
  <c r="HX45" i="1" a="1"/>
  <c r="HX45" i="1" s="1"/>
  <c r="HX30" i="1" a="1"/>
  <c r="HX30" i="1" s="1"/>
  <c r="HX32" i="1" a="1"/>
  <c r="HX32" i="1" s="1"/>
  <c r="HX31" i="1" a="1"/>
  <c r="HX31" i="1" s="1"/>
  <c r="HX40" i="1" a="1"/>
  <c r="HX40" i="1" s="1"/>
  <c r="HX46" i="1" a="1"/>
  <c r="HX46" i="1" s="1"/>
  <c r="HX27" i="1" a="1"/>
  <c r="HX27" i="1" s="1"/>
  <c r="HX41" i="1" a="1"/>
  <c r="HX41" i="1" s="1"/>
  <c r="EG36" i="1" a="1"/>
  <c r="EG36" i="1" s="1"/>
  <c r="EG48" i="1" a="1"/>
  <c r="EG48" i="1" s="1"/>
  <c r="EG49" i="1" s="1" a="1"/>
  <c r="EG49" i="1" s="1"/>
  <c r="EG23" i="1" a="1"/>
  <c r="EG23" i="1" s="1"/>
  <c r="EG22" i="1" a="1"/>
  <c r="EG22" i="1" s="1"/>
  <c r="EG38" i="1" a="1"/>
  <c r="EG38" i="1" s="1"/>
  <c r="EG45" i="1" a="1"/>
  <c r="EG45" i="1" s="1"/>
  <c r="EG30" i="1" a="1"/>
  <c r="EG30" i="1" s="1"/>
  <c r="EG47" i="1" a="1"/>
  <c r="EG47" i="1" s="1"/>
  <c r="EG24" i="1" a="1"/>
  <c r="EG24" i="1" s="1"/>
  <c r="EG44" i="1" a="1"/>
  <c r="EG44" i="1" s="1"/>
  <c r="EG31" i="1" a="1"/>
  <c r="EG31" i="1" s="1"/>
  <c r="EG40" i="1" a="1"/>
  <c r="EG40" i="1" s="1"/>
  <c r="EG46" i="1" a="1"/>
  <c r="EG46" i="1" s="1"/>
  <c r="EG27" i="1" a="1"/>
  <c r="EG27" i="1" s="1"/>
  <c r="EG26" i="1" a="1"/>
  <c r="EG26" i="1" s="1"/>
  <c r="EG29" i="1" a="1"/>
  <c r="EG29" i="1" s="1"/>
  <c r="EG32" i="1" a="1"/>
  <c r="EG32" i="1" s="1"/>
  <c r="EG41" i="1" a="1"/>
  <c r="EG41" i="1" s="1"/>
  <c r="EG35" i="1" a="1"/>
  <c r="EG35" i="1" s="1"/>
  <c r="EG34" i="1" a="1"/>
  <c r="EG34" i="1" s="1"/>
  <c r="EG25" i="1" a="1"/>
  <c r="EG25" i="1" s="1"/>
  <c r="EG33" i="1" a="1"/>
  <c r="EG33" i="1" s="1"/>
  <c r="EG43" i="1" a="1"/>
  <c r="EG43" i="1" s="1"/>
  <c r="EG28" i="1" a="1"/>
  <c r="EG28" i="1" s="1"/>
  <c r="EG39" i="1" a="1"/>
  <c r="EG39" i="1" s="1"/>
  <c r="EG37" i="1" a="1"/>
  <c r="EG37" i="1" s="1"/>
  <c r="EF36" i="1" a="1"/>
  <c r="EF36" i="1" s="1"/>
  <c r="EF48" i="1" a="1"/>
  <c r="EF48" i="1" s="1"/>
  <c r="EF49" i="1" s="1" a="1"/>
  <c r="EF49" i="1" s="1"/>
  <c r="EF23" i="1" a="1"/>
  <c r="EF23" i="1" s="1"/>
  <c r="EF22" i="1" a="1"/>
  <c r="EF22" i="1" s="1"/>
  <c r="EF45" i="1" a="1"/>
  <c r="EF45" i="1" s="1"/>
  <c r="EF38" i="1" a="1"/>
  <c r="EF38" i="1" s="1"/>
  <c r="EF30" i="1" a="1"/>
  <c r="EF30" i="1" s="1"/>
  <c r="EF44" i="1" a="1"/>
  <c r="EF44" i="1" s="1"/>
  <c r="EF24" i="1" a="1"/>
  <c r="EF24" i="1" s="1"/>
  <c r="EF31" i="1" a="1"/>
  <c r="EF31" i="1" s="1"/>
  <c r="EF40" i="1" a="1"/>
  <c r="EF40" i="1" s="1"/>
  <c r="EF27" i="1" a="1"/>
  <c r="EF27" i="1" s="1"/>
  <c r="EF46" i="1" a="1"/>
  <c r="EF46" i="1" s="1"/>
  <c r="EF26" i="1" a="1"/>
  <c r="EF26" i="1" s="1"/>
  <c r="EF29" i="1" a="1"/>
  <c r="EF29" i="1" s="1"/>
  <c r="EF32" i="1" a="1"/>
  <c r="EF32" i="1" s="1"/>
  <c r="EF41" i="1" a="1"/>
  <c r="EF41" i="1" s="1"/>
  <c r="EF35" i="1" a="1"/>
  <c r="EF35" i="1" s="1"/>
  <c r="EF34" i="1" a="1"/>
  <c r="EF34" i="1" s="1"/>
  <c r="EF25" i="1" a="1"/>
  <c r="EF25" i="1" s="1"/>
  <c r="EF33" i="1" a="1"/>
  <c r="EF33" i="1" s="1"/>
  <c r="EF43" i="1" a="1"/>
  <c r="EF43" i="1" s="1"/>
  <c r="EF28" i="1" a="1"/>
  <c r="EF28" i="1" s="1"/>
  <c r="EF39" i="1" a="1"/>
  <c r="EF39" i="1" s="1"/>
  <c r="EF47" i="1" a="1"/>
  <c r="EF47" i="1" s="1"/>
  <c r="EF37" i="1" a="1"/>
  <c r="EF37" i="1" s="1"/>
  <c r="EF66" i="1" a="1"/>
  <c r="EF66" i="1" s="1"/>
  <c r="EF67" i="1" a="1"/>
  <c r="EF67" i="1" s="1"/>
  <c r="EF68" i="1" a="1"/>
  <c r="EF68" i="1" s="1"/>
  <c r="EF69" i="1" a="1"/>
  <c r="EF69" i="1" s="1"/>
  <c r="EF70" i="1" a="1"/>
  <c r="EF70" i="1" s="1"/>
  <c r="EF71" i="1" a="1"/>
  <c r="EF71" i="1" s="1"/>
  <c r="EF72" i="1" a="1"/>
  <c r="EF72" i="1" s="1"/>
  <c r="EF73" i="1" a="1"/>
  <c r="EF73" i="1" s="1"/>
  <c r="EF74" i="1" a="1"/>
  <c r="EF74" i="1" s="1"/>
  <c r="EF75" i="1" a="1"/>
  <c r="EF75" i="1" s="1"/>
  <c r="EF76" i="1" a="1"/>
  <c r="EF76" i="1" s="1"/>
  <c r="EG66" i="1" a="1"/>
  <c r="EG66" i="1" s="1"/>
  <c r="EG67" i="1" a="1"/>
  <c r="EG67" i="1" s="1"/>
  <c r="EG68" i="1" a="1"/>
  <c r="EG68" i="1" s="1"/>
  <c r="EG69" i="1" a="1"/>
  <c r="EG69" i="1" s="1"/>
  <c r="EG70" i="1" a="1"/>
  <c r="EG70" i="1" s="1"/>
  <c r="EG71" i="1" a="1"/>
  <c r="EG71" i="1" s="1"/>
  <c r="EG72" i="1" a="1"/>
  <c r="EG72" i="1" s="1"/>
  <c r="EG73" i="1" a="1"/>
  <c r="EG73" i="1" s="1"/>
  <c r="EG74" i="1" a="1"/>
  <c r="EG74" i="1" s="1"/>
  <c r="EG75" i="1" a="1"/>
  <c r="EG75" i="1" s="1"/>
  <c r="EG76" i="1" a="1"/>
  <c r="EG76" i="1" s="1"/>
  <c r="M76" i="1" a="1"/>
  <c r="M76" i="1" s="1"/>
  <c r="XJ76" i="1" s="1"/>
  <c r="M75" i="1" a="1"/>
  <c r="M75" i="1" s="1"/>
  <c r="XJ75" i="1" s="1"/>
  <c r="M74" i="1" a="1"/>
  <c r="M74" i="1" s="1"/>
  <c r="XJ74" i="1" s="1"/>
  <c r="M73" i="1" a="1"/>
  <c r="M73" i="1" s="1"/>
  <c r="XJ73" i="1" s="1"/>
  <c r="M72" i="1" a="1"/>
  <c r="M72" i="1" s="1"/>
  <c r="XJ72" i="1" s="1"/>
  <c r="M71" i="1" a="1"/>
  <c r="M71" i="1" s="1"/>
  <c r="XJ71" i="1" s="1"/>
  <c r="M70" i="1" a="1"/>
  <c r="M70" i="1" s="1"/>
  <c r="XJ70" i="1" s="1"/>
  <c r="M69" i="1" a="1"/>
  <c r="M69" i="1" s="1"/>
  <c r="XJ69" i="1" s="1"/>
  <c r="L36" i="1" a="1"/>
  <c r="L36" i="1" s="1"/>
  <c r="M68" i="1" a="1"/>
  <c r="M68" i="1" s="1"/>
  <c r="XJ68" i="1" s="1"/>
  <c r="M67" i="1" a="1"/>
  <c r="M67" i="1" s="1"/>
  <c r="XJ67" i="1" s="1"/>
  <c r="M66" i="1" a="1"/>
  <c r="M66" i="1" s="1"/>
  <c r="XJ66" i="1" s="1"/>
  <c r="YT65" i="1"/>
  <c r="XJ36" i="1" a="1"/>
  <c r="XJ36" i="1" s="1"/>
  <c r="XJ48" i="1" a="1"/>
  <c r="XJ48" i="1" s="1"/>
  <c r="XJ49" i="1" s="1" a="1"/>
  <c r="XJ49" i="1" s="1"/>
  <c r="XJ23" i="1" a="1"/>
  <c r="XJ23" i="1" s="1"/>
  <c r="XJ22" i="1" a="1"/>
  <c r="XJ22" i="1" s="1"/>
  <c r="XJ47" i="1" a="1"/>
  <c r="XJ47" i="1" s="1"/>
  <c r="XJ37" i="1" a="1"/>
  <c r="XJ37" i="1" s="1"/>
  <c r="XJ26" i="1" a="1"/>
  <c r="XJ26" i="1" s="1"/>
  <c r="XJ35" i="1" a="1"/>
  <c r="XJ35" i="1" s="1"/>
  <c r="XJ34" i="1" a="1"/>
  <c r="XJ34" i="1" s="1"/>
  <c r="XJ25" i="1" a="1"/>
  <c r="XJ25" i="1" s="1"/>
  <c r="XJ28" i="1" a="1"/>
  <c r="XJ28" i="1" s="1"/>
  <c r="XJ33" i="1" a="1"/>
  <c r="XJ33" i="1" s="1"/>
  <c r="XJ27" i="1" a="1"/>
  <c r="XJ27" i="1" s="1"/>
  <c r="XJ43" i="1" a="1"/>
  <c r="XJ43" i="1" s="1"/>
  <c r="XJ24" i="1" a="1"/>
  <c r="XJ24" i="1" s="1"/>
  <c r="XJ39" i="1" a="1"/>
  <c r="XJ39" i="1" s="1"/>
  <c r="XJ32" i="1" a="1"/>
  <c r="XJ32" i="1" s="1"/>
  <c r="XJ40" i="1" a="1"/>
  <c r="XJ40" i="1" s="1"/>
  <c r="XJ45" i="1" a="1"/>
  <c r="XJ45" i="1" s="1"/>
  <c r="XJ44" i="1" a="1"/>
  <c r="XJ44" i="1" s="1"/>
  <c r="XJ46" i="1" a="1"/>
  <c r="XJ46" i="1" s="1"/>
  <c r="XJ30" i="1" a="1"/>
  <c r="XJ30" i="1" s="1"/>
  <c r="XJ31" i="1" a="1"/>
  <c r="XJ31" i="1" s="1"/>
  <c r="XJ29" i="1" a="1"/>
  <c r="XJ29" i="1" s="1"/>
  <c r="XJ41" i="1" a="1"/>
  <c r="XJ41" i="1" s="1"/>
  <c r="XJ38" i="1" a="1"/>
  <c r="XJ38" i="1" s="1"/>
  <c r="AAU66" i="1" a="1"/>
  <c r="AAU66" i="1" s="1"/>
  <c r="AAU67" i="1" a="1"/>
  <c r="AAU67" i="1" s="1"/>
  <c r="AAU68" i="1" a="1"/>
  <c r="AAU68" i="1" s="1"/>
  <c r="AAU69" i="1" a="1"/>
  <c r="AAU69" i="1" s="1"/>
  <c r="AAU70" i="1" a="1"/>
  <c r="AAU70" i="1" s="1"/>
  <c r="AAU71" i="1" a="1"/>
  <c r="AAU71" i="1" s="1"/>
  <c r="AAU72" i="1" a="1"/>
  <c r="AAU72" i="1" s="1"/>
  <c r="AAU73" i="1" a="1"/>
  <c r="AAU73" i="1" s="1"/>
  <c r="AAU74" i="1" a="1"/>
  <c r="AAU74" i="1" s="1"/>
  <c r="AAU75" i="1" a="1"/>
  <c r="AAU75" i="1" s="1"/>
  <c r="AAU76" i="1" a="1"/>
  <c r="AAU76" i="1" s="1"/>
  <c r="AAZ66" i="1" a="1"/>
  <c r="AAZ66" i="1" s="1"/>
  <c r="AAZ67" i="1" a="1"/>
  <c r="AAZ67" i="1" s="1"/>
  <c r="AAZ68" i="1" a="1"/>
  <c r="AAZ68" i="1" s="1"/>
  <c r="AAZ69" i="1" a="1"/>
  <c r="AAZ69" i="1" s="1"/>
  <c r="AAZ70" i="1" a="1"/>
  <c r="AAZ70" i="1" s="1"/>
  <c r="AAZ71" i="1" a="1"/>
  <c r="AAZ71" i="1" s="1"/>
  <c r="AAZ72" i="1" a="1"/>
  <c r="AAZ72" i="1" s="1"/>
  <c r="AAZ73" i="1" a="1"/>
  <c r="AAZ73" i="1" s="1"/>
  <c r="AAZ74" i="1" a="1"/>
  <c r="AAZ74" i="1" s="1"/>
  <c r="AAZ75" i="1" a="1"/>
  <c r="AAZ75" i="1" s="1"/>
  <c r="AAZ76" i="1" a="1"/>
  <c r="AAZ76" i="1" s="1"/>
  <c r="AAN36" i="1" a="1"/>
  <c r="AAN36" i="1" s="1"/>
  <c r="AAN48" i="1" a="1"/>
  <c r="AAN48" i="1" s="1"/>
  <c r="AAN49" i="1" s="1" a="1"/>
  <c r="AAN49" i="1" s="1"/>
  <c r="AAN23" i="1" a="1"/>
  <c r="AAN23" i="1" s="1"/>
  <c r="AAN22" i="1" a="1"/>
  <c r="AAN22" i="1" s="1"/>
  <c r="AAN41" i="1" a="1"/>
  <c r="AAN41" i="1" s="1"/>
  <c r="AAN40" i="1" a="1"/>
  <c r="AAN40" i="1" s="1"/>
  <c r="AAN39" i="1" a="1"/>
  <c r="AAN39" i="1" s="1"/>
  <c r="AAN37" i="1" a="1"/>
  <c r="AAN37" i="1" s="1"/>
  <c r="AAN30" i="1" a="1"/>
  <c r="AAN30" i="1" s="1"/>
  <c r="AAN31" i="1" a="1"/>
  <c r="AAN31" i="1" s="1"/>
  <c r="AAN35" i="1" a="1"/>
  <c r="AAN35" i="1" s="1"/>
  <c r="AAN29" i="1" a="1"/>
  <c r="AAN29" i="1" s="1"/>
  <c r="AAN25" i="1" a="1"/>
  <c r="AAN25" i="1" s="1"/>
  <c r="AAN32" i="1" a="1"/>
  <c r="AAN32" i="1" s="1"/>
  <c r="AAN26" i="1" a="1"/>
  <c r="AAN26" i="1" s="1"/>
  <c r="AAN24" i="1" a="1"/>
  <c r="AAN24" i="1" s="1"/>
  <c r="AAN34" i="1" a="1"/>
  <c r="AAN34" i="1" s="1"/>
  <c r="AAN33" i="1" a="1"/>
  <c r="AAN33" i="1" s="1"/>
  <c r="AAN46" i="1" a="1"/>
  <c r="AAN46" i="1" s="1"/>
  <c r="AAN27" i="1" a="1"/>
  <c r="AAN27" i="1" s="1"/>
  <c r="AAN43" i="1" a="1"/>
  <c r="AAN43" i="1" s="1"/>
  <c r="AAN28" i="1" a="1"/>
  <c r="AAN28" i="1" s="1"/>
  <c r="AAN45" i="1" a="1"/>
  <c r="AAN45" i="1" s="1"/>
  <c r="AAN44" i="1" a="1"/>
  <c r="AAN44" i="1" s="1"/>
  <c r="AAN47" i="1" a="1"/>
  <c r="AAN47" i="1" s="1"/>
  <c r="YV36" i="1" a="1"/>
  <c r="YV36" i="1" s="1"/>
  <c r="YV48" i="1" a="1"/>
  <c r="YV48" i="1" s="1"/>
  <c r="YV49" i="1" s="1" a="1"/>
  <c r="YV49" i="1" s="1"/>
  <c r="YV23" i="1" a="1"/>
  <c r="YV23" i="1" s="1"/>
  <c r="YV22" i="1" a="1"/>
  <c r="YV22" i="1" s="1"/>
  <c r="YV45" i="1" a="1"/>
  <c r="YV45" i="1" s="1"/>
  <c r="YV33" i="1" a="1"/>
  <c r="YV33" i="1" s="1"/>
  <c r="YV27" i="1" a="1"/>
  <c r="YV27" i="1" s="1"/>
  <c r="YV47" i="1" a="1"/>
  <c r="YV47" i="1" s="1"/>
  <c r="YV28" i="1" a="1"/>
  <c r="YV28" i="1" s="1"/>
  <c r="YV46" i="1" a="1"/>
  <c r="YV46" i="1" s="1"/>
  <c r="YV39" i="1" a="1"/>
  <c r="YV39" i="1" s="1"/>
  <c r="YV37" i="1" a="1"/>
  <c r="YV37" i="1" s="1"/>
  <c r="YV26" i="1" a="1"/>
  <c r="YV26" i="1" s="1"/>
  <c r="YV29" i="1" a="1"/>
  <c r="YV29" i="1" s="1"/>
  <c r="YV41" i="1" a="1"/>
  <c r="YV41" i="1" s="1"/>
  <c r="YV35" i="1" a="1"/>
  <c r="YV35" i="1" s="1"/>
  <c r="YV32" i="1" a="1"/>
  <c r="YV32" i="1" s="1"/>
  <c r="YV31" i="1" a="1"/>
  <c r="YV31" i="1" s="1"/>
  <c r="YV30" i="1" a="1"/>
  <c r="YV30" i="1" s="1"/>
  <c r="YV44" i="1" a="1"/>
  <c r="YV44" i="1" s="1"/>
  <c r="YV43" i="1" a="1"/>
  <c r="YV43" i="1" s="1"/>
  <c r="YV24" i="1" a="1"/>
  <c r="YV24" i="1" s="1"/>
  <c r="YV34" i="1" a="1"/>
  <c r="YV34" i="1" s="1"/>
  <c r="YV40" i="1" a="1"/>
  <c r="YV40" i="1" s="1"/>
  <c r="YV25" i="1" a="1"/>
  <c r="YV25" i="1" s="1"/>
  <c r="AAU36" i="1" a="1"/>
  <c r="AAU36" i="1" s="1"/>
  <c r="AAU48" i="1" a="1"/>
  <c r="AAU48" i="1" s="1"/>
  <c r="AAU49" i="1" s="1" a="1"/>
  <c r="AAU49" i="1" s="1"/>
  <c r="AAU23" i="1" a="1"/>
  <c r="AAU23" i="1" s="1"/>
  <c r="AAU22" i="1" a="1"/>
  <c r="AAU22" i="1" s="1"/>
  <c r="AAU41" i="1" a="1"/>
  <c r="AAU41" i="1" s="1"/>
  <c r="AAU28" i="1" a="1"/>
  <c r="AAU28" i="1" s="1"/>
  <c r="AAU45" i="1" a="1"/>
  <c r="AAU45" i="1" s="1"/>
  <c r="AAU37" i="1" a="1"/>
  <c r="AAU37" i="1" s="1"/>
  <c r="AAU39" i="1" a="1"/>
  <c r="AAU39" i="1" s="1"/>
  <c r="AAU46" i="1" a="1"/>
  <c r="AAU46" i="1" s="1"/>
  <c r="AAU29" i="1" a="1"/>
  <c r="AAU29" i="1" s="1"/>
  <c r="AAU35" i="1" a="1"/>
  <c r="AAU35" i="1" s="1"/>
  <c r="AAU32" i="1" a="1"/>
  <c r="AAU32" i="1" s="1"/>
  <c r="AAU47" i="1" a="1"/>
  <c r="AAU47" i="1" s="1"/>
  <c r="AAU30" i="1" a="1"/>
  <c r="AAU30" i="1" s="1"/>
  <c r="AAU43" i="1" a="1"/>
  <c r="AAU43" i="1" s="1"/>
  <c r="AAU31" i="1" a="1"/>
  <c r="AAU31" i="1" s="1"/>
  <c r="AAU44" i="1" a="1"/>
  <c r="AAU44" i="1" s="1"/>
  <c r="AAU24" i="1" a="1"/>
  <c r="AAU24" i="1" s="1"/>
  <c r="AAU26" i="1" a="1"/>
  <c r="AAU26" i="1" s="1"/>
  <c r="AAU34" i="1" a="1"/>
  <c r="AAU34" i="1" s="1"/>
  <c r="AAU33" i="1" a="1"/>
  <c r="AAU33" i="1" s="1"/>
  <c r="AAU40" i="1" a="1"/>
  <c r="AAU40" i="1" s="1"/>
  <c r="AAU25" i="1" a="1"/>
  <c r="AAU25" i="1" s="1"/>
  <c r="AAU27" i="1" a="1"/>
  <c r="AAU27" i="1" s="1"/>
  <c r="AAO36" i="1" a="1"/>
  <c r="AAO36" i="1" s="1"/>
  <c r="AAO48" i="1" a="1"/>
  <c r="AAO48" i="1" s="1"/>
  <c r="AAO49" i="1" s="1" a="1"/>
  <c r="AAO49" i="1" s="1"/>
  <c r="AAO22" i="1" a="1"/>
  <c r="AAO22" i="1" s="1"/>
  <c r="AAO23" i="1" a="1"/>
  <c r="AAO23" i="1" s="1"/>
  <c r="AAO39" i="1" a="1"/>
  <c r="AAO39" i="1" s="1"/>
  <c r="AAO37" i="1" a="1"/>
  <c r="AAO37" i="1" s="1"/>
  <c r="AAO30" i="1" a="1"/>
  <c r="AAO30" i="1" s="1"/>
  <c r="AAO31" i="1" a="1"/>
  <c r="AAO31" i="1" s="1"/>
  <c r="AAO35" i="1" a="1"/>
  <c r="AAO35" i="1" s="1"/>
  <c r="AAO29" i="1" a="1"/>
  <c r="AAO29" i="1" s="1"/>
  <c r="AAO46" i="1" a="1"/>
  <c r="AAO46" i="1" s="1"/>
  <c r="AAO40" i="1" a="1"/>
  <c r="AAO40" i="1" s="1"/>
  <c r="AAO32" i="1" a="1"/>
  <c r="AAO32" i="1" s="1"/>
  <c r="AAO24" i="1" a="1"/>
  <c r="AAO24" i="1" s="1"/>
  <c r="AAO45" i="1" a="1"/>
  <c r="AAO45" i="1" s="1"/>
  <c r="AAO33" i="1" a="1"/>
  <c r="AAO33" i="1" s="1"/>
  <c r="AAO27" i="1" a="1"/>
  <c r="AAO27" i="1" s="1"/>
  <c r="AAO47" i="1" a="1"/>
  <c r="AAO47" i="1" s="1"/>
  <c r="AAO26" i="1" a="1"/>
  <c r="AAO26" i="1" s="1"/>
  <c r="AAO25" i="1" a="1"/>
  <c r="AAO25" i="1" s="1"/>
  <c r="AAO28" i="1" a="1"/>
  <c r="AAO28" i="1" s="1"/>
  <c r="AAO43" i="1" a="1"/>
  <c r="AAO43" i="1" s="1"/>
  <c r="AAO44" i="1" a="1"/>
  <c r="AAO44" i="1" s="1"/>
  <c r="AAO41" i="1" a="1"/>
  <c r="AAO41" i="1" s="1"/>
  <c r="AAO34" i="1" a="1"/>
  <c r="AAO34" i="1" s="1"/>
  <c r="AAW36" i="1" a="1"/>
  <c r="AAW36" i="1" s="1"/>
  <c r="AAW48" i="1" a="1"/>
  <c r="AAW48" i="1" s="1"/>
  <c r="AAW49" i="1" s="1" a="1"/>
  <c r="AAW49" i="1" s="1"/>
  <c r="AAW23" i="1" a="1"/>
  <c r="AAW23" i="1" s="1"/>
  <c r="AAW22" i="1" a="1"/>
  <c r="AAW22" i="1" s="1"/>
  <c r="AAW37" i="1" a="1"/>
  <c r="AAW37" i="1" s="1"/>
  <c r="AAW32" i="1" a="1"/>
  <c r="AAW32" i="1" s="1"/>
  <c r="AAW46" i="1" a="1"/>
  <c r="AAW46" i="1" s="1"/>
  <c r="AAW29" i="1" a="1"/>
  <c r="AAW29" i="1" s="1"/>
  <c r="AAW30" i="1" a="1"/>
  <c r="AAW30" i="1" s="1"/>
  <c r="AAW34" i="1" a="1"/>
  <c r="AAW34" i="1" s="1"/>
  <c r="AAW41" i="1" a="1"/>
  <c r="AAW41" i="1" s="1"/>
  <c r="AAW40" i="1" a="1"/>
  <c r="AAW40" i="1" s="1"/>
  <c r="AAW24" i="1" a="1"/>
  <c r="AAW24" i="1" s="1"/>
  <c r="AAW26" i="1" a="1"/>
  <c r="AAW26" i="1" s="1"/>
  <c r="AAW33" i="1" a="1"/>
  <c r="AAW33" i="1" s="1"/>
  <c r="AAW44" i="1" a="1"/>
  <c r="AAW44" i="1" s="1"/>
  <c r="AAW25" i="1" a="1"/>
  <c r="AAW25" i="1" s="1"/>
  <c r="AAW43" i="1" a="1"/>
  <c r="AAW43" i="1" s="1"/>
  <c r="AAW27" i="1" a="1"/>
  <c r="AAW27" i="1" s="1"/>
  <c r="AAW28" i="1" a="1"/>
  <c r="AAW28" i="1" s="1"/>
  <c r="AAW47" i="1" a="1"/>
  <c r="AAW47" i="1" s="1"/>
  <c r="AAW31" i="1" a="1"/>
  <c r="AAW31" i="1" s="1"/>
  <c r="AAW45" i="1" a="1"/>
  <c r="AAW45" i="1" s="1"/>
  <c r="AAW35" i="1" a="1"/>
  <c r="AAW35" i="1" s="1"/>
  <c r="AAW39" i="1" a="1"/>
  <c r="AAW39" i="1" s="1"/>
  <c r="AAP36" i="1" a="1"/>
  <c r="AAP36" i="1" s="1"/>
  <c r="AAP48" i="1" a="1"/>
  <c r="AAP48" i="1" s="1"/>
  <c r="AAP49" i="1" s="1" a="1"/>
  <c r="AAP49" i="1" s="1"/>
  <c r="AAP22" i="1" a="1"/>
  <c r="AAP22" i="1" s="1"/>
  <c r="AAP23" i="1" a="1"/>
  <c r="AAP23" i="1" s="1"/>
  <c r="AAP44" i="1" a="1"/>
  <c r="AAP44" i="1" s="1"/>
  <c r="AAP30" i="1" a="1"/>
  <c r="AAP30" i="1" s="1"/>
  <c r="AAP40" i="1" a="1"/>
  <c r="AAP40" i="1" s="1"/>
  <c r="AAP31" i="1" a="1"/>
  <c r="AAP31" i="1" s="1"/>
  <c r="AAP29" i="1" a="1"/>
  <c r="AAP29" i="1" s="1"/>
  <c r="AAP46" i="1" a="1"/>
  <c r="AAP46" i="1" s="1"/>
  <c r="AAP35" i="1" a="1"/>
  <c r="AAP35" i="1" s="1"/>
  <c r="AAP41" i="1" a="1"/>
  <c r="AAP41" i="1" s="1"/>
  <c r="AAP24" i="1" a="1"/>
  <c r="AAP24" i="1" s="1"/>
  <c r="AAP47" i="1" a="1"/>
  <c r="AAP47" i="1" s="1"/>
  <c r="AAP32" i="1" a="1"/>
  <c r="AAP32" i="1" s="1"/>
  <c r="AAP33" i="1" a="1"/>
  <c r="AAP33" i="1" s="1"/>
  <c r="AAP27" i="1" a="1"/>
  <c r="AAP27" i="1" s="1"/>
  <c r="AAP37" i="1" a="1"/>
  <c r="AAP37" i="1" s="1"/>
  <c r="AAP26" i="1" a="1"/>
  <c r="AAP26" i="1" s="1"/>
  <c r="AAP34" i="1" a="1"/>
  <c r="AAP34" i="1" s="1"/>
  <c r="AAP25" i="1" a="1"/>
  <c r="AAP25" i="1" s="1"/>
  <c r="AAP28" i="1" a="1"/>
  <c r="AAP28" i="1" s="1"/>
  <c r="AAP43" i="1" a="1"/>
  <c r="AAP43" i="1" s="1"/>
  <c r="AAP45" i="1" a="1"/>
  <c r="AAP45" i="1" s="1"/>
  <c r="AAP39" i="1" a="1"/>
  <c r="AAP39" i="1" s="1"/>
  <c r="AAX36" i="1" a="1"/>
  <c r="AAX36" i="1" s="1"/>
  <c r="AAX48" i="1" a="1"/>
  <c r="AAX48" i="1" s="1"/>
  <c r="AAX49" i="1" s="1" a="1"/>
  <c r="AAX49" i="1" s="1"/>
  <c r="AAX23" i="1" a="1"/>
  <c r="AAX23" i="1" s="1"/>
  <c r="AAX22" i="1" a="1"/>
  <c r="AAX22" i="1" s="1"/>
  <c r="AAX44" i="1" a="1"/>
  <c r="AAX44" i="1" s="1"/>
  <c r="AAX30" i="1" a="1"/>
  <c r="AAX30" i="1" s="1"/>
  <c r="AAX39" i="1" a="1"/>
  <c r="AAX39" i="1" s="1"/>
  <c r="AAX35" i="1" a="1"/>
  <c r="AAX35" i="1" s="1"/>
  <c r="AAX28" i="1" a="1"/>
  <c r="AAX28" i="1" s="1"/>
  <c r="AAX32" i="1" a="1"/>
  <c r="AAX32" i="1" s="1"/>
  <c r="AAX31" i="1" a="1"/>
  <c r="AAX31" i="1" s="1"/>
  <c r="AAX24" i="1" a="1"/>
  <c r="AAX24" i="1" s="1"/>
  <c r="AAX33" i="1" a="1"/>
  <c r="AAX33" i="1" s="1"/>
  <c r="AAX25" i="1" a="1"/>
  <c r="AAX25" i="1" s="1"/>
  <c r="AAX26" i="1" a="1"/>
  <c r="AAX26" i="1" s="1"/>
  <c r="AAX27" i="1" a="1"/>
  <c r="AAX27" i="1" s="1"/>
  <c r="AAX43" i="1" a="1"/>
  <c r="AAX43" i="1" s="1"/>
  <c r="AAX37" i="1" a="1"/>
  <c r="AAX37" i="1" s="1"/>
  <c r="AAX40" i="1" a="1"/>
  <c r="AAX40" i="1" s="1"/>
  <c r="AAX47" i="1" a="1"/>
  <c r="AAX47" i="1" s="1"/>
  <c r="AAX45" i="1" a="1"/>
  <c r="AAX45" i="1" s="1"/>
  <c r="AAX41" i="1" a="1"/>
  <c r="AAX41" i="1" s="1"/>
  <c r="AAX29" i="1" a="1"/>
  <c r="AAX29" i="1" s="1"/>
  <c r="AAX46" i="1" a="1"/>
  <c r="AAX46" i="1" s="1"/>
  <c r="AAX34" i="1" a="1"/>
  <c r="AAX34" i="1" s="1"/>
  <c r="AAO66" i="1" a="1"/>
  <c r="AAO66" i="1" s="1"/>
  <c r="AAO67" i="1" a="1"/>
  <c r="AAO67" i="1" s="1"/>
  <c r="AAO68" i="1" a="1"/>
  <c r="AAO68" i="1" s="1"/>
  <c r="AAO69" i="1" a="1"/>
  <c r="AAO69" i="1" s="1"/>
  <c r="AAO70" i="1" a="1"/>
  <c r="AAO70" i="1" s="1"/>
  <c r="AAO71" i="1" a="1"/>
  <c r="AAO71" i="1" s="1"/>
  <c r="AAO72" i="1" a="1"/>
  <c r="AAO72" i="1" s="1"/>
  <c r="AAO73" i="1" a="1"/>
  <c r="AAO73" i="1" s="1"/>
  <c r="AAO74" i="1" a="1"/>
  <c r="AAO74" i="1" s="1"/>
  <c r="AAO75" i="1" a="1"/>
  <c r="AAO75" i="1" s="1"/>
  <c r="AAO76" i="1" a="1"/>
  <c r="AAO76" i="1" s="1"/>
  <c r="AAQ36" i="1" a="1"/>
  <c r="AAQ36" i="1" s="1"/>
  <c r="AAQ48" i="1" a="1"/>
  <c r="AAQ48" i="1" s="1"/>
  <c r="AAQ49" i="1" s="1" a="1"/>
  <c r="AAQ49" i="1" s="1"/>
  <c r="AAQ22" i="1" a="1"/>
  <c r="AAQ22" i="1" s="1"/>
  <c r="AAQ23" i="1" a="1"/>
  <c r="AAQ23" i="1" s="1"/>
  <c r="AAQ26" i="1" a="1"/>
  <c r="AAQ26" i="1" s="1"/>
  <c r="AAQ29" i="1" a="1"/>
  <c r="AAQ29" i="1" s="1"/>
  <c r="AAQ41" i="1" a="1"/>
  <c r="AAQ41" i="1" s="1"/>
  <c r="AAQ32" i="1" a="1"/>
  <c r="AAQ32" i="1" s="1"/>
  <c r="AAQ33" i="1" a="1"/>
  <c r="AAQ33" i="1" s="1"/>
  <c r="AAQ40" i="1" a="1"/>
  <c r="AAQ40" i="1" s="1"/>
  <c r="AAQ43" i="1" a="1"/>
  <c r="AAQ43" i="1" s="1"/>
  <c r="AAQ46" i="1" a="1"/>
  <c r="AAQ46" i="1" s="1"/>
  <c r="AAQ34" i="1" a="1"/>
  <c r="AAQ34" i="1" s="1"/>
  <c r="AAQ24" i="1" a="1"/>
  <c r="AAQ24" i="1" s="1"/>
  <c r="AAQ27" i="1" a="1"/>
  <c r="AAQ27" i="1" s="1"/>
  <c r="AAQ35" i="1" a="1"/>
  <c r="AAQ35" i="1" s="1"/>
  <c r="AAQ37" i="1" a="1"/>
  <c r="AAQ37" i="1" s="1"/>
  <c r="AAQ45" i="1" a="1"/>
  <c r="AAQ45" i="1" s="1"/>
  <c r="AAQ47" i="1" a="1"/>
  <c r="AAQ47" i="1" s="1"/>
  <c r="AAQ31" i="1" a="1"/>
  <c r="AAQ31" i="1" s="1"/>
  <c r="AAQ25" i="1" a="1"/>
  <c r="AAQ25" i="1" s="1"/>
  <c r="AAQ28" i="1" a="1"/>
  <c r="AAQ28" i="1" s="1"/>
  <c r="AAQ44" i="1" a="1"/>
  <c r="AAQ44" i="1" s="1"/>
  <c r="AAQ39" i="1" a="1"/>
  <c r="AAQ39" i="1" s="1"/>
  <c r="AAQ30" i="1" a="1"/>
  <c r="AAQ30" i="1" s="1"/>
  <c r="AAW66" i="1" a="1"/>
  <c r="AAW66" i="1" s="1"/>
  <c r="AAW67" i="1" a="1"/>
  <c r="AAW67" i="1" s="1"/>
  <c r="AAW68" i="1" a="1"/>
  <c r="AAW68" i="1" s="1"/>
  <c r="AAW69" i="1" a="1"/>
  <c r="AAW69" i="1" s="1"/>
  <c r="AAW70" i="1" a="1"/>
  <c r="AAW70" i="1" s="1"/>
  <c r="AAW71" i="1" a="1"/>
  <c r="AAW71" i="1" s="1"/>
  <c r="AAW72" i="1" a="1"/>
  <c r="AAW72" i="1" s="1"/>
  <c r="AAW73" i="1" a="1"/>
  <c r="AAW73" i="1" s="1"/>
  <c r="AAW74" i="1" a="1"/>
  <c r="AAW74" i="1" s="1"/>
  <c r="AAW75" i="1" a="1"/>
  <c r="AAW75" i="1" s="1"/>
  <c r="AAW76" i="1" a="1"/>
  <c r="AAW76" i="1" s="1"/>
  <c r="AAY36" i="1" a="1"/>
  <c r="AAY36" i="1" s="1"/>
  <c r="AAY48" i="1" a="1"/>
  <c r="AAY48" i="1" s="1"/>
  <c r="AAY49" i="1" s="1" a="1"/>
  <c r="AAY49" i="1" s="1"/>
  <c r="AAY23" i="1" a="1"/>
  <c r="AAY23" i="1" s="1"/>
  <c r="AAY22" i="1" a="1"/>
  <c r="AAY22" i="1" s="1"/>
  <c r="AAY29" i="1" a="1"/>
  <c r="AAY29" i="1" s="1"/>
  <c r="AAY28" i="1" a="1"/>
  <c r="AAY28" i="1" s="1"/>
  <c r="AAY25" i="1" a="1"/>
  <c r="AAY25" i="1" s="1"/>
  <c r="AAY35" i="1" a="1"/>
  <c r="AAY35" i="1" s="1"/>
  <c r="AAY24" i="1" a="1"/>
  <c r="AAY24" i="1" s="1"/>
  <c r="AAY37" i="1" a="1"/>
  <c r="AAY37" i="1" s="1"/>
  <c r="AAY30" i="1" a="1"/>
  <c r="AAY30" i="1" s="1"/>
  <c r="AAY32" i="1" a="1"/>
  <c r="AAY32" i="1" s="1"/>
  <c r="AAY45" i="1" a="1"/>
  <c r="AAY45" i="1" s="1"/>
  <c r="AAY31" i="1" a="1"/>
  <c r="AAY31" i="1" s="1"/>
  <c r="AAY33" i="1" a="1"/>
  <c r="AAY33" i="1" s="1"/>
  <c r="AAY40" i="1" a="1"/>
  <c r="AAY40" i="1" s="1"/>
  <c r="AAY27" i="1" a="1"/>
  <c r="AAY27" i="1" s="1"/>
  <c r="AAY43" i="1" a="1"/>
  <c r="AAY43" i="1" s="1"/>
  <c r="AAY44" i="1" a="1"/>
  <c r="AAY44" i="1" s="1"/>
  <c r="AAY47" i="1" a="1"/>
  <c r="AAY47" i="1" s="1"/>
  <c r="AAY34" i="1" a="1"/>
  <c r="AAY34" i="1" s="1"/>
  <c r="AAY46" i="1" a="1"/>
  <c r="AAY46" i="1" s="1"/>
  <c r="AAY41" i="1" a="1"/>
  <c r="AAY41" i="1" s="1"/>
  <c r="AAY39" i="1" a="1"/>
  <c r="AAY39" i="1" s="1"/>
  <c r="AAY26" i="1" a="1"/>
  <c r="AAY26" i="1" s="1"/>
  <c r="AAP66" i="1" a="1"/>
  <c r="AAP66" i="1" s="1"/>
  <c r="AAP67" i="1" a="1"/>
  <c r="AAP67" i="1" s="1"/>
  <c r="AAP68" i="1" a="1"/>
  <c r="AAP68" i="1" s="1"/>
  <c r="AAP69" i="1" a="1"/>
  <c r="AAP69" i="1" s="1"/>
  <c r="AAP70" i="1" a="1"/>
  <c r="AAP70" i="1" s="1"/>
  <c r="AAP71" i="1" a="1"/>
  <c r="AAP71" i="1" s="1"/>
  <c r="AAP72" i="1" a="1"/>
  <c r="AAP72" i="1" s="1"/>
  <c r="AAP73" i="1" a="1"/>
  <c r="AAP73" i="1" s="1"/>
  <c r="AAP74" i="1" a="1"/>
  <c r="AAP74" i="1" s="1"/>
  <c r="AAP75" i="1" a="1"/>
  <c r="AAP75" i="1" s="1"/>
  <c r="AAP76" i="1" a="1"/>
  <c r="AAP76" i="1" s="1"/>
  <c r="AAR36" i="1" a="1"/>
  <c r="AAR36" i="1" s="1"/>
  <c r="AAR48" i="1" a="1"/>
  <c r="AAR48" i="1" s="1"/>
  <c r="AAR49" i="1" s="1" a="1"/>
  <c r="AAR49" i="1" s="1"/>
  <c r="AAR22" i="1" a="1"/>
  <c r="AAR22" i="1" s="1"/>
  <c r="AAR23" i="1" a="1"/>
  <c r="AAR23" i="1" s="1"/>
  <c r="AAR37" i="1" a="1"/>
  <c r="AAR37" i="1" s="1"/>
  <c r="AAR46" i="1" a="1"/>
  <c r="AAR46" i="1" s="1"/>
  <c r="AAR35" i="1" a="1"/>
  <c r="AAR35" i="1" s="1"/>
  <c r="AAR32" i="1" a="1"/>
  <c r="AAR32" i="1" s="1"/>
  <c r="AAR33" i="1" a="1"/>
  <c r="AAR33" i="1" s="1"/>
  <c r="AAR40" i="1" a="1"/>
  <c r="AAR40" i="1" s="1"/>
  <c r="AAR34" i="1" a="1"/>
  <c r="AAR34" i="1" s="1"/>
  <c r="AAR27" i="1" a="1"/>
  <c r="AAR27" i="1" s="1"/>
  <c r="AAR24" i="1" a="1"/>
  <c r="AAR24" i="1" s="1"/>
  <c r="AAR45" i="1" a="1"/>
  <c r="AAR45" i="1" s="1"/>
  <c r="AAR47" i="1" a="1"/>
  <c r="AAR47" i="1" s="1"/>
  <c r="AAR25" i="1" a="1"/>
  <c r="AAR25" i="1" s="1"/>
  <c r="AAR30" i="1" a="1"/>
  <c r="AAR30" i="1" s="1"/>
  <c r="AAR28" i="1" a="1"/>
  <c r="AAR28" i="1" s="1"/>
  <c r="AAR31" i="1" a="1"/>
  <c r="AAR31" i="1" s="1"/>
  <c r="AAR43" i="1" a="1"/>
  <c r="AAR43" i="1" s="1"/>
  <c r="AAR29" i="1" a="1"/>
  <c r="AAR29" i="1" s="1"/>
  <c r="AAR39" i="1" a="1"/>
  <c r="AAR39" i="1" s="1"/>
  <c r="AAR41" i="1" a="1"/>
  <c r="AAR41" i="1" s="1"/>
  <c r="AAR26" i="1" a="1"/>
  <c r="AAR26" i="1" s="1"/>
  <c r="AAR44" i="1" a="1"/>
  <c r="AAR44" i="1" s="1"/>
  <c r="AAX66" i="1" a="1"/>
  <c r="AAX66" i="1" s="1"/>
  <c r="AAX67" i="1" a="1"/>
  <c r="AAX67" i="1" s="1"/>
  <c r="AAX68" i="1" a="1"/>
  <c r="AAX68" i="1" s="1"/>
  <c r="AAX69" i="1" a="1"/>
  <c r="AAX69" i="1" s="1"/>
  <c r="AAX70" i="1" a="1"/>
  <c r="AAX70" i="1" s="1"/>
  <c r="AAX71" i="1" a="1"/>
  <c r="AAX71" i="1" s="1"/>
  <c r="AAX72" i="1" a="1"/>
  <c r="AAX72" i="1" s="1"/>
  <c r="AAX73" i="1" a="1"/>
  <c r="AAX73" i="1" s="1"/>
  <c r="AAX74" i="1" a="1"/>
  <c r="AAX74" i="1" s="1"/>
  <c r="AAX75" i="1" a="1"/>
  <c r="AAX75" i="1" s="1"/>
  <c r="AAX76" i="1" a="1"/>
  <c r="AAX76" i="1" s="1"/>
  <c r="AAZ36" i="1" a="1"/>
  <c r="AAZ36" i="1" s="1"/>
  <c r="AAZ48" i="1" a="1"/>
  <c r="AAZ48" i="1" s="1"/>
  <c r="AAZ49" i="1" s="1" a="1"/>
  <c r="AAZ49" i="1" s="1"/>
  <c r="AAZ23" i="1" a="1"/>
  <c r="AAZ23" i="1" s="1"/>
  <c r="AAZ22" i="1" a="1"/>
  <c r="AAZ22" i="1" s="1"/>
  <c r="AAZ34" i="1" a="1"/>
  <c r="AAZ34" i="1" s="1"/>
  <c r="AAZ45" i="1" a="1"/>
  <c r="AAZ45" i="1" s="1"/>
  <c r="AAZ43" i="1" a="1"/>
  <c r="AAZ43" i="1" s="1"/>
  <c r="AAZ29" i="1" a="1"/>
  <c r="AAZ29" i="1" s="1"/>
  <c r="AAZ31" i="1" a="1"/>
  <c r="AAZ31" i="1" s="1"/>
  <c r="AAZ25" i="1" a="1"/>
  <c r="AAZ25" i="1" s="1"/>
  <c r="AAZ33" i="1" a="1"/>
  <c r="AAZ33" i="1" s="1"/>
  <c r="AAZ39" i="1" a="1"/>
  <c r="AAZ39" i="1" s="1"/>
  <c r="AAZ30" i="1" a="1"/>
  <c r="AAZ30" i="1" s="1"/>
  <c r="AAZ37" i="1" a="1"/>
  <c r="AAZ37" i="1" s="1"/>
  <c r="AAZ28" i="1" a="1"/>
  <c r="AAZ28" i="1" s="1"/>
  <c r="AAZ26" i="1" a="1"/>
  <c r="AAZ26" i="1" s="1"/>
  <c r="AAZ46" i="1" a="1"/>
  <c r="AAZ46" i="1" s="1"/>
  <c r="AAZ32" i="1" a="1"/>
  <c r="AAZ32" i="1" s="1"/>
  <c r="AAZ35" i="1" a="1"/>
  <c r="AAZ35" i="1" s="1"/>
  <c r="AAZ44" i="1" a="1"/>
  <c r="AAZ44" i="1" s="1"/>
  <c r="AAZ41" i="1" a="1"/>
  <c r="AAZ41" i="1" s="1"/>
  <c r="AAZ27" i="1" a="1"/>
  <c r="AAZ27" i="1" s="1"/>
  <c r="AAZ40" i="1" a="1"/>
  <c r="AAZ40" i="1" s="1"/>
  <c r="AAZ47" i="1" a="1"/>
  <c r="AAZ47" i="1" s="1"/>
  <c r="AAZ24" i="1" a="1"/>
  <c r="AAZ24" i="1" s="1"/>
  <c r="AAQ66" i="1" a="1"/>
  <c r="AAQ66" i="1" s="1"/>
  <c r="AAQ67" i="1" a="1"/>
  <c r="AAQ67" i="1" s="1"/>
  <c r="AAQ68" i="1" a="1"/>
  <c r="AAQ68" i="1" s="1"/>
  <c r="AAQ69" i="1" a="1"/>
  <c r="AAQ69" i="1" s="1"/>
  <c r="AAQ70" i="1" a="1"/>
  <c r="AAQ70" i="1" s="1"/>
  <c r="AAQ71" i="1" a="1"/>
  <c r="AAQ71" i="1" s="1"/>
  <c r="AAQ72" i="1" a="1"/>
  <c r="AAQ72" i="1" s="1"/>
  <c r="AAQ73" i="1" a="1"/>
  <c r="AAQ73" i="1" s="1"/>
  <c r="AAQ74" i="1" a="1"/>
  <c r="AAQ74" i="1" s="1"/>
  <c r="AAQ75" i="1" a="1"/>
  <c r="AAQ75" i="1" s="1"/>
  <c r="AAQ76" i="1" a="1"/>
  <c r="AAQ76" i="1" s="1"/>
  <c r="AAS36" i="1" a="1"/>
  <c r="AAS36" i="1" s="1"/>
  <c r="AAS48" i="1" a="1"/>
  <c r="AAS48" i="1" s="1"/>
  <c r="AAS49" i="1" s="1" a="1"/>
  <c r="AAS49" i="1" s="1"/>
  <c r="AAS23" i="1" a="1"/>
  <c r="AAS23" i="1" s="1"/>
  <c r="AAS22" i="1" a="1"/>
  <c r="AAS22" i="1" s="1"/>
  <c r="AAS41" i="1" a="1"/>
  <c r="AAS41" i="1" s="1"/>
  <c r="AAS27" i="1" a="1"/>
  <c r="AAS27" i="1" s="1"/>
  <c r="AAS26" i="1" a="1"/>
  <c r="AAS26" i="1" s="1"/>
  <c r="AAS33" i="1" a="1"/>
  <c r="AAS33" i="1" s="1"/>
  <c r="AAS46" i="1" a="1"/>
  <c r="AAS46" i="1" s="1"/>
  <c r="AAS35" i="1" a="1"/>
  <c r="AAS35" i="1" s="1"/>
  <c r="AAS40" i="1" a="1"/>
  <c r="AAS40" i="1" s="1"/>
  <c r="AAS32" i="1" a="1"/>
  <c r="AAS32" i="1" s="1"/>
  <c r="AAS44" i="1" a="1"/>
  <c r="AAS44" i="1" s="1"/>
  <c r="AAS24" i="1" a="1"/>
  <c r="AAS24" i="1" s="1"/>
  <c r="AAS28" i="1" a="1"/>
  <c r="AAS28" i="1" s="1"/>
  <c r="AAS37" i="1" a="1"/>
  <c r="AAS37" i="1" s="1"/>
  <c r="AAS47" i="1" a="1"/>
  <c r="AAS47" i="1" s="1"/>
  <c r="AAS25" i="1" a="1"/>
  <c r="AAS25" i="1" s="1"/>
  <c r="AAS45" i="1" a="1"/>
  <c r="AAS45" i="1" s="1"/>
  <c r="AAS31" i="1" a="1"/>
  <c r="AAS31" i="1" s="1"/>
  <c r="AAS34" i="1" a="1"/>
  <c r="AAS34" i="1" s="1"/>
  <c r="AAS43" i="1" a="1"/>
  <c r="AAS43" i="1" s="1"/>
  <c r="AAS29" i="1" a="1"/>
  <c r="AAS29" i="1" s="1"/>
  <c r="AAS39" i="1" a="1"/>
  <c r="AAS39" i="1" s="1"/>
  <c r="AAS30" i="1" a="1"/>
  <c r="AAS30" i="1" s="1"/>
  <c r="AAY66" i="1" a="1"/>
  <c r="AAY66" i="1" s="1"/>
  <c r="AAY67" i="1" a="1"/>
  <c r="AAY67" i="1" s="1"/>
  <c r="AAY68" i="1" a="1"/>
  <c r="AAY68" i="1" s="1"/>
  <c r="AAY69" i="1" a="1"/>
  <c r="AAY69" i="1" s="1"/>
  <c r="AAY70" i="1" a="1"/>
  <c r="AAY70" i="1" s="1"/>
  <c r="AAY71" i="1" a="1"/>
  <c r="AAY71" i="1" s="1"/>
  <c r="AAY72" i="1" a="1"/>
  <c r="AAY72" i="1" s="1"/>
  <c r="AAY73" i="1" a="1"/>
  <c r="AAY73" i="1" s="1"/>
  <c r="AAY74" i="1" a="1"/>
  <c r="AAY74" i="1" s="1"/>
  <c r="AAY75" i="1" a="1"/>
  <c r="AAY75" i="1" s="1"/>
  <c r="AAY76" i="1" a="1"/>
  <c r="AAY76" i="1" s="1"/>
  <c r="AAT36" i="1" a="1"/>
  <c r="AAT36" i="1" s="1"/>
  <c r="AAT48" i="1" a="1"/>
  <c r="AAT48" i="1" s="1"/>
  <c r="AAT49" i="1" s="1" a="1"/>
  <c r="AAT49" i="1" s="1"/>
  <c r="AAT23" i="1" a="1"/>
  <c r="AAT23" i="1" s="1"/>
  <c r="AAT22" i="1" a="1"/>
  <c r="AAT22" i="1" s="1"/>
  <c r="AAT37" i="1" a="1"/>
  <c r="AAT37" i="1" s="1"/>
  <c r="AAT46" i="1" a="1"/>
  <c r="AAT46" i="1" s="1"/>
  <c r="AAT40" i="1" a="1"/>
  <c r="AAT40" i="1" s="1"/>
  <c r="AAT25" i="1" a="1"/>
  <c r="AAT25" i="1" s="1"/>
  <c r="AAT24" i="1" a="1"/>
  <c r="AAT24" i="1" s="1"/>
  <c r="AAT47" i="1" a="1"/>
  <c r="AAT47" i="1" s="1"/>
  <c r="AAT45" i="1" a="1"/>
  <c r="AAT45" i="1" s="1"/>
  <c r="AAT27" i="1" a="1"/>
  <c r="AAT27" i="1" s="1"/>
  <c r="AAT43" i="1" a="1"/>
  <c r="AAT43" i="1" s="1"/>
  <c r="AAT34" i="1" a="1"/>
  <c r="AAT34" i="1" s="1"/>
  <c r="AAT29" i="1" a="1"/>
  <c r="AAT29" i="1" s="1"/>
  <c r="AAT31" i="1" a="1"/>
  <c r="AAT31" i="1" s="1"/>
  <c r="AAT39" i="1" a="1"/>
  <c r="AAT39" i="1" s="1"/>
  <c r="AAT33" i="1" a="1"/>
  <c r="AAT33" i="1" s="1"/>
  <c r="AAT30" i="1" a="1"/>
  <c r="AAT30" i="1" s="1"/>
  <c r="AAT44" i="1" a="1"/>
  <c r="AAT44" i="1" s="1"/>
  <c r="AAT32" i="1" a="1"/>
  <c r="AAT32" i="1" s="1"/>
  <c r="AAT35" i="1" a="1"/>
  <c r="AAT35" i="1" s="1"/>
  <c r="AAT26" i="1" a="1"/>
  <c r="AAT26" i="1" s="1"/>
  <c r="AAT28" i="1" a="1"/>
  <c r="AAT28" i="1" s="1"/>
  <c r="AAT41" i="1" a="1"/>
  <c r="AAT41" i="1" s="1"/>
  <c r="AAR66" i="1" a="1"/>
  <c r="AAR66" i="1" s="1"/>
  <c r="AAR67" i="1" a="1"/>
  <c r="AAR67" i="1" s="1"/>
  <c r="AAR68" i="1" a="1"/>
  <c r="AAR68" i="1" s="1"/>
  <c r="AAR69" i="1" a="1"/>
  <c r="AAR69" i="1" s="1"/>
  <c r="AAR70" i="1" a="1"/>
  <c r="AAR70" i="1" s="1"/>
  <c r="AAR71" i="1" a="1"/>
  <c r="AAR71" i="1" s="1"/>
  <c r="AAR72" i="1" a="1"/>
  <c r="AAR72" i="1" s="1"/>
  <c r="AAR73" i="1" a="1"/>
  <c r="AAR73" i="1" s="1"/>
  <c r="AAR74" i="1" a="1"/>
  <c r="AAR74" i="1" s="1"/>
  <c r="AAR75" i="1" a="1"/>
  <c r="AAR75" i="1" s="1"/>
  <c r="AAR76" i="1" a="1"/>
  <c r="AAR76" i="1" s="1"/>
  <c r="AAS66" i="1" a="1"/>
  <c r="AAS66" i="1" s="1"/>
  <c r="AAS67" i="1" a="1"/>
  <c r="AAS67" i="1" s="1"/>
  <c r="AAS68" i="1" a="1"/>
  <c r="AAS68" i="1" s="1"/>
  <c r="AAS69" i="1" a="1"/>
  <c r="AAS69" i="1" s="1"/>
  <c r="AAS70" i="1" a="1"/>
  <c r="AAS70" i="1" s="1"/>
  <c r="AAS71" i="1" a="1"/>
  <c r="AAS71" i="1" s="1"/>
  <c r="AAS72" i="1" a="1"/>
  <c r="AAS72" i="1" s="1"/>
  <c r="AAS73" i="1" a="1"/>
  <c r="AAS73" i="1" s="1"/>
  <c r="AAS74" i="1" a="1"/>
  <c r="AAS74" i="1" s="1"/>
  <c r="AAS75" i="1" a="1"/>
  <c r="AAS75" i="1" s="1"/>
  <c r="AAS76" i="1" a="1"/>
  <c r="AAS76" i="1" s="1"/>
  <c r="YV66" i="1" a="1"/>
  <c r="YV66" i="1" s="1"/>
  <c r="YV67" i="1" a="1"/>
  <c r="YV67" i="1" s="1"/>
  <c r="YV68" i="1" a="1"/>
  <c r="YV68" i="1" s="1"/>
  <c r="YV69" i="1" a="1"/>
  <c r="YV69" i="1" s="1"/>
  <c r="YV70" i="1" a="1"/>
  <c r="YV70" i="1" s="1"/>
  <c r="YV71" i="1" a="1"/>
  <c r="YV71" i="1" s="1"/>
  <c r="YV72" i="1" a="1"/>
  <c r="YV72" i="1" s="1"/>
  <c r="YV73" i="1" a="1"/>
  <c r="YV73" i="1" s="1"/>
  <c r="YV74" i="1" a="1"/>
  <c r="YV74" i="1" s="1"/>
  <c r="YV75" i="1" a="1"/>
  <c r="YV75" i="1" s="1"/>
  <c r="YV76" i="1" a="1"/>
  <c r="YV76" i="1" s="1"/>
  <c r="AAT66" i="1" a="1"/>
  <c r="AAT66" i="1" s="1"/>
  <c r="AAT67" i="1" a="1"/>
  <c r="AAT67" i="1" s="1"/>
  <c r="AAT68" i="1" a="1"/>
  <c r="AAT68" i="1" s="1"/>
  <c r="AAT69" i="1" a="1"/>
  <c r="AAT69" i="1" s="1"/>
  <c r="AAT70" i="1" a="1"/>
  <c r="AAT70" i="1" s="1"/>
  <c r="AAT71" i="1" a="1"/>
  <c r="AAT71" i="1" s="1"/>
  <c r="AAT72" i="1" a="1"/>
  <c r="AAT72" i="1" s="1"/>
  <c r="AAT73" i="1" a="1"/>
  <c r="AAT73" i="1" s="1"/>
  <c r="AAT74" i="1" a="1"/>
  <c r="AAT74" i="1" s="1"/>
  <c r="AAT75" i="1" a="1"/>
  <c r="AAT75" i="1" s="1"/>
  <c r="AAT76" i="1" a="1"/>
  <c r="AAT76" i="1" s="1"/>
  <c r="AAN66" i="1" a="1"/>
  <c r="AAN66" i="1" s="1"/>
  <c r="AAN67" i="1" a="1"/>
  <c r="AAN67" i="1" s="1"/>
  <c r="AAN68" i="1" a="1"/>
  <c r="AAN68" i="1" s="1"/>
  <c r="AAN69" i="1" a="1"/>
  <c r="AAN69" i="1" s="1"/>
  <c r="AAN70" i="1" a="1"/>
  <c r="AAN70" i="1" s="1"/>
  <c r="AAN71" i="1" a="1"/>
  <c r="AAN71" i="1" s="1"/>
  <c r="AAN72" i="1" a="1"/>
  <c r="AAN72" i="1" s="1"/>
  <c r="AAN73" i="1" a="1"/>
  <c r="AAN73" i="1" s="1"/>
  <c r="AAN74" i="1" a="1"/>
  <c r="AAN74" i="1" s="1"/>
  <c r="AAN75" i="1" a="1"/>
  <c r="AAN75" i="1" s="1"/>
  <c r="AAN76" i="1" a="1"/>
  <c r="AAN76" i="1" s="1"/>
  <c r="FC19" i="1"/>
  <c r="N36" i="1" a="1"/>
  <c r="N36" i="1" s="1"/>
  <c r="CK87" i="1" a="1"/>
  <c r="CK87" i="1" s="1"/>
  <c r="CK108" i="1" s="1" a="1"/>
  <c r="CK108" i="1" s="1"/>
  <c r="CW86" i="1" a="1"/>
  <c r="CW86" i="1" s="1"/>
  <c r="CW107" i="1" s="1" a="1"/>
  <c r="CW107" i="1" s="1"/>
  <c r="CK86" i="1" a="1"/>
  <c r="CK86" i="1" s="1"/>
  <c r="CK107" i="1" s="1" a="1"/>
  <c r="CK107" i="1" s="1"/>
  <c r="UY86" i="1"/>
  <c r="UY85" i="1"/>
  <c r="UY87" i="1"/>
  <c r="UY88" i="1"/>
  <c r="UY89" i="1"/>
  <c r="UY90" i="1"/>
  <c r="UY91" i="1"/>
  <c r="UY92" i="1"/>
  <c r="UY93" i="1"/>
  <c r="UY94" i="1"/>
  <c r="UY95" i="1"/>
  <c r="UY96" i="1"/>
  <c r="UY97" i="1"/>
  <c r="UY98" i="1"/>
  <c r="UY99" i="1"/>
  <c r="UY100" i="1"/>
  <c r="UY101" i="1"/>
  <c r="UY102" i="1"/>
  <c r="UY103" i="1"/>
  <c r="UY104" i="1"/>
  <c r="UY105" i="1"/>
  <c r="UY106" i="1"/>
  <c r="UY107" i="1"/>
  <c r="UY108" i="1"/>
  <c r="CT87" i="1" a="1"/>
  <c r="CT87" i="1" s="1"/>
  <c r="CT108" i="1" s="1" a="1"/>
  <c r="CT108" i="1" s="1"/>
  <c r="CT86" i="1" a="1"/>
  <c r="CT86" i="1" s="1"/>
  <c r="CT107" i="1" s="1" a="1"/>
  <c r="CT107" i="1" s="1"/>
  <c r="CQ86" i="1" a="1"/>
  <c r="CQ86" i="1" s="1"/>
  <c r="CQ107" i="1" s="1" a="1"/>
  <c r="CQ107" i="1" s="1"/>
  <c r="CW106" i="1" a="1"/>
  <c r="CW106" i="1" s="1"/>
  <c r="CQ87" i="1" a="1"/>
  <c r="CQ87" i="1" s="1"/>
  <c r="CQ108" i="1" s="1" a="1"/>
  <c r="CQ108" i="1" s="1"/>
  <c r="TJ36" i="1" a="1"/>
  <c r="TJ36" i="1" s="1"/>
  <c r="TJ48" i="1" a="1"/>
  <c r="TJ48" i="1" s="1"/>
  <c r="TJ49" i="1" s="1" a="1"/>
  <c r="TJ49" i="1" s="1"/>
  <c r="TJ22" i="1" a="1"/>
  <c r="TJ22" i="1" s="1"/>
  <c r="TJ23" i="1" a="1"/>
  <c r="TJ23" i="1" s="1"/>
  <c r="TJ38" i="1" a="1"/>
  <c r="TJ38" i="1" s="1"/>
  <c r="TJ37" i="1" a="1"/>
  <c r="TJ37" i="1" s="1"/>
  <c r="TJ47" i="1" a="1"/>
  <c r="TJ47" i="1" s="1"/>
  <c r="TJ34" i="1" a="1"/>
  <c r="TJ34" i="1" s="1"/>
  <c r="TJ41" i="1" a="1"/>
  <c r="TJ41" i="1" s="1"/>
  <c r="TJ46" i="1" a="1"/>
  <c r="TJ46" i="1" s="1"/>
  <c r="TJ45" i="1" a="1"/>
  <c r="TJ45" i="1" s="1"/>
  <c r="TJ31" i="1" a="1"/>
  <c r="TJ31" i="1" s="1"/>
  <c r="TJ32" i="1" a="1"/>
  <c r="TJ32" i="1" s="1"/>
  <c r="TJ35" i="1" a="1"/>
  <c r="TJ35" i="1" s="1"/>
  <c r="TJ25" i="1" a="1"/>
  <c r="TJ25" i="1" s="1"/>
  <c r="TJ39" i="1" a="1"/>
  <c r="TJ39" i="1" s="1"/>
  <c r="TJ30" i="1" a="1"/>
  <c r="TJ30" i="1" s="1"/>
  <c r="TJ33" i="1" a="1"/>
  <c r="TJ33" i="1" s="1"/>
  <c r="TJ27" i="1" a="1"/>
  <c r="TJ27" i="1" s="1"/>
  <c r="TJ28" i="1" a="1"/>
  <c r="TJ28" i="1" s="1"/>
  <c r="TJ26" i="1" a="1"/>
  <c r="TJ26" i="1" s="1"/>
  <c r="TJ43" i="1" a="1"/>
  <c r="TJ43" i="1" s="1"/>
  <c r="TJ40" i="1" a="1"/>
  <c r="TJ40" i="1" s="1"/>
  <c r="TJ44" i="1" a="1"/>
  <c r="TJ44" i="1" s="1"/>
  <c r="TJ24" i="1" a="1"/>
  <c r="TJ24" i="1" s="1"/>
  <c r="TJ29" i="1" a="1"/>
  <c r="TJ29" i="1" s="1"/>
  <c r="SQ36" i="1" a="1"/>
  <c r="SQ36" i="1" s="1"/>
  <c r="SQ48" i="1" a="1"/>
  <c r="SQ48" i="1" s="1"/>
  <c r="SQ49" i="1" s="1" a="1"/>
  <c r="SQ49" i="1" s="1"/>
  <c r="SQ23" i="1" a="1"/>
  <c r="SQ23" i="1" s="1"/>
  <c r="SQ22" i="1" a="1"/>
  <c r="SQ22" i="1" s="1"/>
  <c r="SQ44" i="1" a="1"/>
  <c r="SQ44" i="1" s="1"/>
  <c r="SQ25" i="1" a="1"/>
  <c r="SQ25" i="1" s="1"/>
  <c r="SQ37" i="1" a="1"/>
  <c r="SQ37" i="1" s="1"/>
  <c r="SQ26" i="1" a="1"/>
  <c r="SQ26" i="1" s="1"/>
  <c r="SQ39" i="1" a="1"/>
  <c r="SQ39" i="1" s="1"/>
  <c r="SQ31" i="1" a="1"/>
  <c r="SQ31" i="1" s="1"/>
  <c r="SQ35" i="1" a="1"/>
  <c r="SQ35" i="1" s="1"/>
  <c r="SQ30" i="1" a="1"/>
  <c r="SQ30" i="1" s="1"/>
  <c r="SQ33" i="1" a="1"/>
  <c r="SQ33" i="1" s="1"/>
  <c r="SQ45" i="1" a="1"/>
  <c r="SQ45" i="1" s="1"/>
  <c r="SQ32" i="1" a="1"/>
  <c r="SQ32" i="1" s="1"/>
  <c r="SQ46" i="1" a="1"/>
  <c r="SQ46" i="1" s="1"/>
  <c r="SQ34" i="1" a="1"/>
  <c r="SQ34" i="1" s="1"/>
  <c r="SQ41" i="1" a="1"/>
  <c r="SQ41" i="1" s="1"/>
  <c r="SQ38" i="1" a="1"/>
  <c r="SQ38" i="1" s="1"/>
  <c r="SQ40" i="1" a="1"/>
  <c r="SQ40" i="1" s="1"/>
  <c r="SQ28" i="1" a="1"/>
  <c r="SQ28" i="1" s="1"/>
  <c r="SQ27" i="1" a="1"/>
  <c r="SQ27" i="1" s="1"/>
  <c r="SQ29" i="1" a="1"/>
  <c r="SQ29" i="1" s="1"/>
  <c r="SQ43" i="1" a="1"/>
  <c r="SQ43" i="1" s="1"/>
  <c r="SQ24" i="1" a="1"/>
  <c r="SQ24" i="1" s="1"/>
  <c r="SQ47" i="1" a="1"/>
  <c r="SQ47" i="1" s="1"/>
  <c r="PQ36" i="1" a="1"/>
  <c r="PQ36" i="1" s="1"/>
  <c r="PQ48" i="1" a="1"/>
  <c r="PQ48" i="1" s="1"/>
  <c r="PQ49" i="1" s="1" a="1"/>
  <c r="PQ49" i="1" s="1"/>
  <c r="PQ22" i="1" a="1"/>
  <c r="PQ22" i="1" s="1"/>
  <c r="PQ23" i="1" a="1"/>
  <c r="PQ23" i="1" s="1"/>
  <c r="PQ37" i="1" a="1"/>
  <c r="PQ37" i="1" s="1"/>
  <c r="PQ35" i="1" a="1"/>
  <c r="PQ35" i="1" s="1"/>
  <c r="PQ43" i="1" a="1"/>
  <c r="PQ43" i="1" s="1"/>
  <c r="PQ28" i="1" a="1"/>
  <c r="PQ28" i="1" s="1"/>
  <c r="PQ27" i="1" a="1"/>
  <c r="PQ27" i="1" s="1"/>
  <c r="PQ34" i="1" a="1"/>
  <c r="PQ34" i="1" s="1"/>
  <c r="PQ25" i="1" a="1"/>
  <c r="PQ25" i="1" s="1"/>
  <c r="PQ26" i="1" a="1"/>
  <c r="PQ26" i="1" s="1"/>
  <c r="PQ45" i="1" a="1"/>
  <c r="PQ45" i="1" s="1"/>
  <c r="PQ39" i="1" a="1"/>
  <c r="PQ39" i="1" s="1"/>
  <c r="PQ32" i="1" a="1"/>
  <c r="PQ32" i="1" s="1"/>
  <c r="PQ30" i="1" a="1"/>
  <c r="PQ30" i="1" s="1"/>
  <c r="PQ33" i="1" a="1"/>
  <c r="PQ33" i="1" s="1"/>
  <c r="PQ41" i="1" a="1"/>
  <c r="PQ41" i="1" s="1"/>
  <c r="PQ24" i="1" a="1"/>
  <c r="PQ24" i="1" s="1"/>
  <c r="PQ38" i="1" a="1"/>
  <c r="PQ38" i="1" s="1"/>
  <c r="PQ40" i="1" a="1"/>
  <c r="PQ40" i="1" s="1"/>
  <c r="PQ31" i="1" a="1"/>
  <c r="PQ31" i="1" s="1"/>
  <c r="PQ47" i="1" a="1"/>
  <c r="PQ47" i="1" s="1"/>
  <c r="PQ46" i="1" a="1"/>
  <c r="PQ46" i="1" s="1"/>
  <c r="PQ44" i="1" a="1"/>
  <c r="PQ44" i="1" s="1"/>
  <c r="PQ29" i="1" a="1"/>
  <c r="PQ29" i="1" s="1"/>
  <c r="SB36" i="1" a="1"/>
  <c r="SB36" i="1" s="1"/>
  <c r="SB48" i="1" a="1"/>
  <c r="SB48" i="1" s="1"/>
  <c r="SB49" i="1" s="1" a="1"/>
  <c r="SB49" i="1" s="1"/>
  <c r="SB22" i="1" a="1"/>
  <c r="SB22" i="1" s="1"/>
  <c r="SB23" i="1" a="1"/>
  <c r="SB23" i="1" s="1"/>
  <c r="SB26" i="1" a="1"/>
  <c r="SB26" i="1" s="1"/>
  <c r="SB35" i="1" a="1"/>
  <c r="SB35" i="1" s="1"/>
  <c r="SB47" i="1" a="1"/>
  <c r="SB47" i="1" s="1"/>
  <c r="SB44" i="1" a="1"/>
  <c r="SB44" i="1" s="1"/>
  <c r="SB37" i="1" a="1"/>
  <c r="SB37" i="1" s="1"/>
  <c r="SB28" i="1" a="1"/>
  <c r="SB28" i="1" s="1"/>
  <c r="SB46" i="1" a="1"/>
  <c r="SB46" i="1" s="1"/>
  <c r="SB27" i="1" a="1"/>
  <c r="SB27" i="1" s="1"/>
  <c r="SB45" i="1" a="1"/>
  <c r="SB45" i="1" s="1"/>
  <c r="SB34" i="1" a="1"/>
  <c r="SB34" i="1" s="1"/>
  <c r="SB32" i="1" a="1"/>
  <c r="SB32" i="1" s="1"/>
  <c r="SB25" i="1" a="1"/>
  <c r="SB25" i="1" s="1"/>
  <c r="SB41" i="1" a="1"/>
  <c r="SB41" i="1" s="1"/>
  <c r="SB39" i="1" a="1"/>
  <c r="SB39" i="1" s="1"/>
  <c r="SB31" i="1" a="1"/>
  <c r="SB31" i="1" s="1"/>
  <c r="SB30" i="1" a="1"/>
  <c r="SB30" i="1" s="1"/>
  <c r="SB33" i="1" a="1"/>
  <c r="SB33" i="1" s="1"/>
  <c r="SB40" i="1" a="1"/>
  <c r="SB40" i="1" s="1"/>
  <c r="SB24" i="1" a="1"/>
  <c r="SB24" i="1" s="1"/>
  <c r="SB29" i="1" a="1"/>
  <c r="SB29" i="1" s="1"/>
  <c r="SB43" i="1" a="1"/>
  <c r="SB43" i="1" s="1"/>
  <c r="SB38" i="1" a="1"/>
  <c r="SB38" i="1" s="1"/>
  <c r="MT36" i="1" a="1"/>
  <c r="MT36" i="1" s="1"/>
  <c r="MT48" i="1" a="1"/>
  <c r="MT48" i="1" s="1"/>
  <c r="MT49" i="1" s="1" a="1"/>
  <c r="MT49" i="1" s="1"/>
  <c r="MT22" i="1" a="1"/>
  <c r="MT22" i="1" s="1"/>
  <c r="MT23" i="1" a="1"/>
  <c r="MT23" i="1" s="1"/>
  <c r="MT44" i="1" a="1"/>
  <c r="MT44" i="1" s="1"/>
  <c r="MT32" i="1" a="1"/>
  <c r="MT32" i="1" s="1"/>
  <c r="MT37" i="1" a="1"/>
  <c r="MT37" i="1" s="1"/>
  <c r="MT30" i="1" a="1"/>
  <c r="MT30" i="1" s="1"/>
  <c r="MT29" i="1" a="1"/>
  <c r="MT29" i="1" s="1"/>
  <c r="MT24" i="1" a="1"/>
  <c r="MT24" i="1" s="1"/>
  <c r="MT33" i="1" a="1"/>
  <c r="MT33" i="1" s="1"/>
  <c r="MT35" i="1" a="1"/>
  <c r="MT35" i="1" s="1"/>
  <c r="MT31" i="1" a="1"/>
  <c r="MT31" i="1" s="1"/>
  <c r="MT46" i="1" a="1"/>
  <c r="MT46" i="1" s="1"/>
  <c r="MT39" i="1" a="1"/>
  <c r="MT39" i="1" s="1"/>
  <c r="MT25" i="1" a="1"/>
  <c r="MT25" i="1" s="1"/>
  <c r="MT41" i="1" a="1"/>
  <c r="MT41" i="1" s="1"/>
  <c r="MT45" i="1" a="1"/>
  <c r="MT45" i="1" s="1"/>
  <c r="MT28" i="1" a="1"/>
  <c r="MT28" i="1" s="1"/>
  <c r="MT26" i="1" a="1"/>
  <c r="MT26" i="1" s="1"/>
  <c r="MT34" i="1" a="1"/>
  <c r="MT34" i="1" s="1"/>
  <c r="MT27" i="1" a="1"/>
  <c r="MT27" i="1" s="1"/>
  <c r="MT38" i="1" a="1"/>
  <c r="MT38" i="1" s="1"/>
  <c r="MT40" i="1" a="1"/>
  <c r="MT40" i="1" s="1"/>
  <c r="MT47" i="1" a="1"/>
  <c r="MT47" i="1" s="1"/>
  <c r="MT43" i="1" a="1"/>
  <c r="MT43" i="1" s="1"/>
  <c r="PH36" i="1" a="1"/>
  <c r="PH36" i="1" s="1"/>
  <c r="PH48" i="1" a="1"/>
  <c r="PH48" i="1" s="1"/>
  <c r="PH49" i="1" s="1" a="1"/>
  <c r="PH49" i="1" s="1"/>
  <c r="PH23" i="1" a="1"/>
  <c r="PH23" i="1" s="1"/>
  <c r="PH22" i="1" a="1"/>
  <c r="PH22" i="1" s="1"/>
  <c r="PH32" i="1" a="1"/>
  <c r="PH32" i="1" s="1"/>
  <c r="PH46" i="1" a="1"/>
  <c r="PH46" i="1" s="1"/>
  <c r="PH39" i="1" a="1"/>
  <c r="PH39" i="1" s="1"/>
  <c r="PH25" i="1" a="1"/>
  <c r="PH25" i="1" s="1"/>
  <c r="PH28" i="1" a="1"/>
  <c r="PH28" i="1" s="1"/>
  <c r="PH24" i="1" a="1"/>
  <c r="PH24" i="1" s="1"/>
  <c r="PH29" i="1" a="1"/>
  <c r="PH29" i="1" s="1"/>
  <c r="PH37" i="1" a="1"/>
  <c r="PH37" i="1" s="1"/>
  <c r="PH47" i="1" a="1"/>
  <c r="PH47" i="1" s="1"/>
  <c r="PH34" i="1" a="1"/>
  <c r="PH34" i="1" s="1"/>
  <c r="PH30" i="1" a="1"/>
  <c r="PH30" i="1" s="1"/>
  <c r="PH35" i="1" a="1"/>
  <c r="PH35" i="1" s="1"/>
  <c r="PH33" i="1" a="1"/>
  <c r="PH33" i="1" s="1"/>
  <c r="PH41" i="1" a="1"/>
  <c r="PH41" i="1" s="1"/>
  <c r="PH45" i="1" a="1"/>
  <c r="PH45" i="1" s="1"/>
  <c r="PH38" i="1" a="1"/>
  <c r="PH38" i="1" s="1"/>
  <c r="PH31" i="1" a="1"/>
  <c r="PH31" i="1" s="1"/>
  <c r="PH43" i="1" a="1"/>
  <c r="PH43" i="1" s="1"/>
  <c r="PH44" i="1" a="1"/>
  <c r="PH44" i="1" s="1"/>
  <c r="PH26" i="1" a="1"/>
  <c r="PH26" i="1" s="1"/>
  <c r="PH40" i="1" a="1"/>
  <c r="PH40" i="1" s="1"/>
  <c r="PH27" i="1" a="1"/>
  <c r="PH27" i="1" s="1"/>
  <c r="TR36" i="1" a="1"/>
  <c r="TR36" i="1" s="1"/>
  <c r="TR48" i="1" a="1"/>
  <c r="TR48" i="1" s="1"/>
  <c r="TR49" i="1" s="1" a="1"/>
  <c r="TR49" i="1" s="1"/>
  <c r="TR22" i="1" a="1"/>
  <c r="TR22" i="1" s="1"/>
  <c r="TR23" i="1" a="1"/>
  <c r="TR23" i="1" s="1"/>
  <c r="TR28" i="1" a="1"/>
  <c r="TR28" i="1" s="1"/>
  <c r="TR30" i="1" a="1"/>
  <c r="TR30" i="1" s="1"/>
  <c r="TR43" i="1" a="1"/>
  <c r="TR43" i="1" s="1"/>
  <c r="TR35" i="1" a="1"/>
  <c r="TR35" i="1" s="1"/>
  <c r="TR33" i="1" a="1"/>
  <c r="TR33" i="1" s="1"/>
  <c r="TR45" i="1" a="1"/>
  <c r="TR45" i="1" s="1"/>
  <c r="TR29" i="1" a="1"/>
  <c r="TR29" i="1" s="1"/>
  <c r="TR37" i="1" a="1"/>
  <c r="TR37" i="1" s="1"/>
  <c r="TR38" i="1" a="1"/>
  <c r="TR38" i="1" s="1"/>
  <c r="TR31" i="1" a="1"/>
  <c r="TR31" i="1" s="1"/>
  <c r="TR34" i="1" a="1"/>
  <c r="TR34" i="1" s="1"/>
  <c r="TR46" i="1" a="1"/>
  <c r="TR46" i="1" s="1"/>
  <c r="TR39" i="1" a="1"/>
  <c r="TR39" i="1" s="1"/>
  <c r="TR41" i="1" a="1"/>
  <c r="TR41" i="1" s="1"/>
  <c r="TR25" i="1" a="1"/>
  <c r="TR25" i="1" s="1"/>
  <c r="TR40" i="1" a="1"/>
  <c r="TR40" i="1" s="1"/>
  <c r="TR24" i="1" a="1"/>
  <c r="TR24" i="1" s="1"/>
  <c r="TR47" i="1" a="1"/>
  <c r="TR47" i="1" s="1"/>
  <c r="TR27" i="1" a="1"/>
  <c r="TR27" i="1" s="1"/>
  <c r="TR32" i="1" a="1"/>
  <c r="TR32" i="1" s="1"/>
  <c r="TR44" i="1" a="1"/>
  <c r="TR44" i="1" s="1"/>
  <c r="TR26" i="1" a="1"/>
  <c r="TR26" i="1" s="1"/>
  <c r="UN36" i="1" a="1"/>
  <c r="UN36" i="1" s="1"/>
  <c r="UN48" i="1" a="1"/>
  <c r="UN48" i="1" s="1"/>
  <c r="UN49" i="1" s="1" a="1"/>
  <c r="UN49" i="1" s="1"/>
  <c r="UN22" i="1" a="1"/>
  <c r="UN22" i="1" s="1"/>
  <c r="UN23" i="1" a="1"/>
  <c r="UN23" i="1" s="1"/>
  <c r="UN37" i="1" a="1"/>
  <c r="UN37" i="1" s="1"/>
  <c r="UN47" i="1" a="1"/>
  <c r="UN47" i="1" s="1"/>
  <c r="UN28" i="1" a="1"/>
  <c r="UN28" i="1" s="1"/>
  <c r="UN46" i="1" a="1"/>
  <c r="UN46" i="1" s="1"/>
  <c r="UN27" i="1" a="1"/>
  <c r="UN27" i="1" s="1"/>
  <c r="UN43" i="1" a="1"/>
  <c r="UN43" i="1" s="1"/>
  <c r="UN45" i="1" a="1"/>
  <c r="UN45" i="1" s="1"/>
  <c r="UN32" i="1" a="1"/>
  <c r="UN32" i="1" s="1"/>
  <c r="UN41" i="1" a="1"/>
  <c r="UN41" i="1" s="1"/>
  <c r="UN34" i="1" a="1"/>
  <c r="UN34" i="1" s="1"/>
  <c r="UN25" i="1" a="1"/>
  <c r="UN25" i="1" s="1"/>
  <c r="UN35" i="1" a="1"/>
  <c r="UN35" i="1" s="1"/>
  <c r="UN39" i="1" a="1"/>
  <c r="UN39" i="1" s="1"/>
  <c r="UN31" i="1" a="1"/>
  <c r="UN31" i="1" s="1"/>
  <c r="UN30" i="1" a="1"/>
  <c r="UN30" i="1" s="1"/>
  <c r="UN33" i="1" a="1"/>
  <c r="UN33" i="1" s="1"/>
  <c r="UN26" i="1" a="1"/>
  <c r="UN26" i="1" s="1"/>
  <c r="UN24" i="1" a="1"/>
  <c r="UN24" i="1" s="1"/>
  <c r="UN38" i="1" a="1"/>
  <c r="UN38" i="1" s="1"/>
  <c r="UN40" i="1" a="1"/>
  <c r="UN40" i="1" s="1"/>
  <c r="UN44" i="1" a="1"/>
  <c r="UN44" i="1" s="1"/>
  <c r="UN29" i="1" a="1"/>
  <c r="UN29" i="1" s="1"/>
  <c r="TU36" i="1" a="1"/>
  <c r="TU36" i="1" s="1"/>
  <c r="TU48" i="1" a="1"/>
  <c r="TU48" i="1" s="1"/>
  <c r="TU49" i="1" s="1" a="1"/>
  <c r="TU49" i="1" s="1"/>
  <c r="TU23" i="1" a="1"/>
  <c r="TU23" i="1" s="1"/>
  <c r="TU22" i="1" a="1"/>
  <c r="TU22" i="1" s="1"/>
  <c r="TU37" i="1" a="1"/>
  <c r="TU37" i="1" s="1"/>
  <c r="TU39" i="1" a="1"/>
  <c r="TU39" i="1" s="1"/>
  <c r="TU31" i="1" a="1"/>
  <c r="TU31" i="1" s="1"/>
  <c r="TU26" i="1" a="1"/>
  <c r="TU26" i="1" s="1"/>
  <c r="TU34" i="1" a="1"/>
  <c r="TU34" i="1" s="1"/>
  <c r="TU35" i="1" a="1"/>
  <c r="TU35" i="1" s="1"/>
  <c r="TU47" i="1" a="1"/>
  <c r="TU47" i="1" s="1"/>
  <c r="TU28" i="1" a="1"/>
  <c r="TU28" i="1" s="1"/>
  <c r="TU44" i="1" a="1"/>
  <c r="TU44" i="1" s="1"/>
  <c r="TU33" i="1" a="1"/>
  <c r="TU33" i="1" s="1"/>
  <c r="TU41" i="1" a="1"/>
  <c r="TU41" i="1" s="1"/>
  <c r="TU45" i="1" a="1"/>
  <c r="TU45" i="1" s="1"/>
  <c r="TU30" i="1" a="1"/>
  <c r="TU30" i="1" s="1"/>
  <c r="TU32" i="1" a="1"/>
  <c r="TU32" i="1" s="1"/>
  <c r="TU25" i="1" a="1"/>
  <c r="TU25" i="1" s="1"/>
  <c r="TU46" i="1" a="1"/>
  <c r="TU46" i="1" s="1"/>
  <c r="TU40" i="1" a="1"/>
  <c r="TU40" i="1" s="1"/>
  <c r="TU29" i="1" a="1"/>
  <c r="TU29" i="1" s="1"/>
  <c r="TU43" i="1" a="1"/>
  <c r="TU43" i="1" s="1"/>
  <c r="TU27" i="1" a="1"/>
  <c r="TU27" i="1" s="1"/>
  <c r="TU24" i="1" a="1"/>
  <c r="TU24" i="1" s="1"/>
  <c r="TU38" i="1" a="1"/>
  <c r="TU38" i="1" s="1"/>
  <c r="QU36" i="1" a="1"/>
  <c r="QU36" i="1" s="1"/>
  <c r="QU48" i="1" a="1"/>
  <c r="QU48" i="1" s="1"/>
  <c r="QU49" i="1" s="1" a="1"/>
  <c r="QU49" i="1" s="1"/>
  <c r="QU23" i="1" a="1"/>
  <c r="QU23" i="1" s="1"/>
  <c r="QU22" i="1" a="1"/>
  <c r="QU22" i="1" s="1"/>
  <c r="QU25" i="1" a="1"/>
  <c r="QU25" i="1" s="1"/>
  <c r="QU33" i="1" a="1"/>
  <c r="QU33" i="1" s="1"/>
  <c r="QU26" i="1" a="1"/>
  <c r="QU26" i="1" s="1"/>
  <c r="QU39" i="1" a="1"/>
  <c r="QU39" i="1" s="1"/>
  <c r="QU45" i="1" a="1"/>
  <c r="QU45" i="1" s="1"/>
  <c r="QU31" i="1" a="1"/>
  <c r="QU31" i="1" s="1"/>
  <c r="QU30" i="1" a="1"/>
  <c r="QU30" i="1" s="1"/>
  <c r="QU32" i="1" a="1"/>
  <c r="QU32" i="1" s="1"/>
  <c r="QU34" i="1" a="1"/>
  <c r="QU34" i="1" s="1"/>
  <c r="QU41" i="1" a="1"/>
  <c r="QU41" i="1" s="1"/>
  <c r="QU46" i="1" a="1"/>
  <c r="QU46" i="1" s="1"/>
  <c r="QU35" i="1" a="1"/>
  <c r="QU35" i="1" s="1"/>
  <c r="QU47" i="1" a="1"/>
  <c r="QU47" i="1" s="1"/>
  <c r="QU24" i="1" a="1"/>
  <c r="QU24" i="1" s="1"/>
  <c r="QU38" i="1" a="1"/>
  <c r="QU38" i="1" s="1"/>
  <c r="QU28" i="1" a="1"/>
  <c r="QU28" i="1" s="1"/>
  <c r="QU43" i="1" a="1"/>
  <c r="QU43" i="1" s="1"/>
  <c r="QU40" i="1" a="1"/>
  <c r="QU40" i="1" s="1"/>
  <c r="QU27" i="1" a="1"/>
  <c r="QU27" i="1" s="1"/>
  <c r="QU37" i="1" a="1"/>
  <c r="QU37" i="1" s="1"/>
  <c r="QU44" i="1" a="1"/>
  <c r="QU44" i="1" s="1"/>
  <c r="QU29" i="1" a="1"/>
  <c r="QU29" i="1" s="1"/>
  <c r="TF36" i="1" a="1"/>
  <c r="TF36" i="1" s="1"/>
  <c r="TF48" i="1" a="1"/>
  <c r="TF48" i="1" s="1"/>
  <c r="TF49" i="1" s="1" a="1"/>
  <c r="TF49" i="1" s="1"/>
  <c r="TF22" i="1" a="1"/>
  <c r="TF22" i="1" s="1"/>
  <c r="TF23" i="1" a="1"/>
  <c r="TF23" i="1" s="1"/>
  <c r="TF35" i="1" a="1"/>
  <c r="TF35" i="1" s="1"/>
  <c r="TF46" i="1" a="1"/>
  <c r="TF46" i="1" s="1"/>
  <c r="TF43" i="1" a="1"/>
  <c r="TF43" i="1" s="1"/>
  <c r="TF37" i="1" a="1"/>
  <c r="TF37" i="1" s="1"/>
  <c r="TF40" i="1" a="1"/>
  <c r="TF40" i="1" s="1"/>
  <c r="TF30" i="1" a="1"/>
  <c r="TF30" i="1" s="1"/>
  <c r="TF41" i="1" a="1"/>
  <c r="TF41" i="1" s="1"/>
  <c r="TF33" i="1" a="1"/>
  <c r="TF33" i="1" s="1"/>
  <c r="TF25" i="1" a="1"/>
  <c r="TF25" i="1" s="1"/>
  <c r="TF45" i="1" a="1"/>
  <c r="TF45" i="1" s="1"/>
  <c r="TF32" i="1" a="1"/>
  <c r="TF32" i="1" s="1"/>
  <c r="TF39" i="1" a="1"/>
  <c r="TF39" i="1" s="1"/>
  <c r="TF31" i="1" a="1"/>
  <c r="TF31" i="1" s="1"/>
  <c r="TF34" i="1" a="1"/>
  <c r="TF34" i="1" s="1"/>
  <c r="TF44" i="1" a="1"/>
  <c r="TF44" i="1" s="1"/>
  <c r="TF26" i="1" a="1"/>
  <c r="TF26" i="1" s="1"/>
  <c r="TF28" i="1" a="1"/>
  <c r="TF28" i="1" s="1"/>
  <c r="TF27" i="1" a="1"/>
  <c r="TF27" i="1" s="1"/>
  <c r="TF47" i="1" a="1"/>
  <c r="TF47" i="1" s="1"/>
  <c r="TF29" i="1" a="1"/>
  <c r="TF29" i="1" s="1"/>
  <c r="TF38" i="1" a="1"/>
  <c r="TF38" i="1" s="1"/>
  <c r="TF24" i="1" a="1"/>
  <c r="TF24" i="1" s="1"/>
  <c r="NJ36" i="1" a="1"/>
  <c r="NJ36" i="1" s="1"/>
  <c r="NJ48" i="1" a="1"/>
  <c r="NJ48" i="1" s="1"/>
  <c r="NJ49" i="1" s="1" a="1"/>
  <c r="NJ49" i="1" s="1"/>
  <c r="NJ23" i="1" a="1"/>
  <c r="NJ23" i="1" s="1"/>
  <c r="NJ22" i="1" a="1"/>
  <c r="NJ22" i="1" s="1"/>
  <c r="NJ32" i="1" a="1"/>
  <c r="NJ32" i="1" s="1"/>
  <c r="NJ34" i="1" a="1"/>
  <c r="NJ34" i="1" s="1"/>
  <c r="NJ29" i="1" a="1"/>
  <c r="NJ29" i="1" s="1"/>
  <c r="NJ43" i="1" a="1"/>
  <c r="NJ43" i="1" s="1"/>
  <c r="NJ26" i="1" a="1"/>
  <c r="NJ26" i="1" s="1"/>
  <c r="NJ24" i="1" a="1"/>
  <c r="NJ24" i="1" s="1"/>
  <c r="NJ31" i="1" a="1"/>
  <c r="NJ31" i="1" s="1"/>
  <c r="NJ27" i="1" a="1"/>
  <c r="NJ27" i="1" s="1"/>
  <c r="NJ33" i="1" a="1"/>
  <c r="NJ33" i="1" s="1"/>
  <c r="NJ46" i="1" a="1"/>
  <c r="NJ46" i="1" s="1"/>
  <c r="NJ28" i="1" a="1"/>
  <c r="NJ28" i="1" s="1"/>
  <c r="NJ40" i="1" a="1"/>
  <c r="NJ40" i="1" s="1"/>
  <c r="NJ39" i="1" a="1"/>
  <c r="NJ39" i="1" s="1"/>
  <c r="NJ35" i="1" a="1"/>
  <c r="NJ35" i="1" s="1"/>
  <c r="NJ25" i="1" a="1"/>
  <c r="NJ25" i="1" s="1"/>
  <c r="NJ41" i="1" a="1"/>
  <c r="NJ41" i="1" s="1"/>
  <c r="NJ45" i="1" a="1"/>
  <c r="NJ45" i="1" s="1"/>
  <c r="NJ37" i="1" a="1"/>
  <c r="NJ37" i="1" s="1"/>
  <c r="NJ30" i="1" a="1"/>
  <c r="NJ30" i="1" s="1"/>
  <c r="NJ47" i="1" a="1"/>
  <c r="NJ47" i="1" s="1"/>
  <c r="NJ38" i="1" a="1"/>
  <c r="NJ38" i="1" s="1"/>
  <c r="NJ44" i="1" a="1"/>
  <c r="NJ44" i="1" s="1"/>
  <c r="PX36" i="1" a="1"/>
  <c r="PX36" i="1" s="1"/>
  <c r="PX48" i="1" a="1"/>
  <c r="PX48" i="1" s="1"/>
  <c r="PX49" i="1" s="1" a="1"/>
  <c r="PX49" i="1" s="1"/>
  <c r="PX23" i="1" a="1"/>
  <c r="PX23" i="1" s="1"/>
  <c r="PX22" i="1" a="1"/>
  <c r="PX22" i="1" s="1"/>
  <c r="PX32" i="1" a="1"/>
  <c r="PX32" i="1" s="1"/>
  <c r="PX35" i="1" a="1"/>
  <c r="PX35" i="1" s="1"/>
  <c r="PX28" i="1" a="1"/>
  <c r="PX28" i="1" s="1"/>
  <c r="PX47" i="1" a="1"/>
  <c r="PX47" i="1" s="1"/>
  <c r="PX34" i="1" a="1"/>
  <c r="PX34" i="1" s="1"/>
  <c r="PX30" i="1" a="1"/>
  <c r="PX30" i="1" s="1"/>
  <c r="PX27" i="1" a="1"/>
  <c r="PX27" i="1" s="1"/>
  <c r="PX43" i="1" a="1"/>
  <c r="PX43" i="1" s="1"/>
  <c r="PX33" i="1" a="1"/>
  <c r="PX33" i="1" s="1"/>
  <c r="PX24" i="1" a="1"/>
  <c r="PX24" i="1" s="1"/>
  <c r="PX29" i="1" a="1"/>
  <c r="PX29" i="1" s="1"/>
  <c r="PX37" i="1" a="1"/>
  <c r="PX37" i="1" s="1"/>
  <c r="PX31" i="1" a="1"/>
  <c r="PX31" i="1" s="1"/>
  <c r="PX41" i="1" a="1"/>
  <c r="PX41" i="1" s="1"/>
  <c r="PX45" i="1" a="1"/>
  <c r="PX45" i="1" s="1"/>
  <c r="PX46" i="1" a="1"/>
  <c r="PX46" i="1" s="1"/>
  <c r="PX39" i="1" a="1"/>
  <c r="PX39" i="1" s="1"/>
  <c r="PX25" i="1" a="1"/>
  <c r="PX25" i="1" s="1"/>
  <c r="PX38" i="1" a="1"/>
  <c r="PX38" i="1" s="1"/>
  <c r="PX44" i="1" a="1"/>
  <c r="PX44" i="1" s="1"/>
  <c r="PX26" i="1" a="1"/>
  <c r="PX26" i="1" s="1"/>
  <c r="PX40" i="1" a="1"/>
  <c r="PX40" i="1" s="1"/>
  <c r="UH36" i="1" a="1"/>
  <c r="UH36" i="1" s="1"/>
  <c r="UH48" i="1" a="1"/>
  <c r="UH48" i="1" s="1"/>
  <c r="UH49" i="1" s="1" a="1"/>
  <c r="UH49" i="1" s="1"/>
  <c r="UH22" i="1" a="1"/>
  <c r="UH22" i="1" s="1"/>
  <c r="UH23" i="1" a="1"/>
  <c r="UH23" i="1" s="1"/>
  <c r="UH45" i="1" a="1"/>
  <c r="UH45" i="1" s="1"/>
  <c r="UH38" i="1" a="1"/>
  <c r="UH38" i="1" s="1"/>
  <c r="UH34" i="1" a="1"/>
  <c r="UH34" i="1" s="1"/>
  <c r="UH29" i="1" a="1"/>
  <c r="UH29" i="1" s="1"/>
  <c r="UH37" i="1" a="1"/>
  <c r="UH37" i="1" s="1"/>
  <c r="UH24" i="1" a="1"/>
  <c r="UH24" i="1" s="1"/>
  <c r="UH31" i="1" a="1"/>
  <c r="UH31" i="1" s="1"/>
  <c r="UH46" i="1" a="1"/>
  <c r="UH46" i="1" s="1"/>
  <c r="UH39" i="1" a="1"/>
  <c r="UH39" i="1" s="1"/>
  <c r="UH35" i="1" a="1"/>
  <c r="UH35" i="1" s="1"/>
  <c r="UH25" i="1" a="1"/>
  <c r="UH25" i="1" s="1"/>
  <c r="UH41" i="1" a="1"/>
  <c r="UH41" i="1" s="1"/>
  <c r="UH30" i="1" a="1"/>
  <c r="UH30" i="1" s="1"/>
  <c r="UH32" i="1" a="1"/>
  <c r="UH32" i="1" s="1"/>
  <c r="UH40" i="1" a="1"/>
  <c r="UH40" i="1" s="1"/>
  <c r="UH33" i="1" a="1"/>
  <c r="UH33" i="1" s="1"/>
  <c r="UH47" i="1" a="1"/>
  <c r="UH47" i="1" s="1"/>
  <c r="UH43" i="1" a="1"/>
  <c r="UH43" i="1" s="1"/>
  <c r="UH28" i="1" a="1"/>
  <c r="UH28" i="1" s="1"/>
  <c r="UH27" i="1" a="1"/>
  <c r="UH27" i="1" s="1"/>
  <c r="UH44" i="1" a="1"/>
  <c r="UH44" i="1" s="1"/>
  <c r="UH26" i="1" a="1"/>
  <c r="UH26" i="1" s="1"/>
  <c r="NX36" i="1" a="1"/>
  <c r="NX36" i="1" s="1"/>
  <c r="NX48" i="1" a="1"/>
  <c r="NX48" i="1" s="1"/>
  <c r="NX49" i="1" s="1" a="1"/>
  <c r="NX49" i="1" s="1"/>
  <c r="NX22" i="1" a="1"/>
  <c r="NX22" i="1" s="1"/>
  <c r="NX23" i="1" a="1"/>
  <c r="NX23" i="1" s="1"/>
  <c r="NX37" i="1" a="1"/>
  <c r="NX37" i="1" s="1"/>
  <c r="NX29" i="1" a="1"/>
  <c r="NX29" i="1" s="1"/>
  <c r="NX43" i="1" a="1"/>
  <c r="NX43" i="1" s="1"/>
  <c r="NX24" i="1" a="1"/>
  <c r="NX24" i="1" s="1"/>
  <c r="NX30" i="1" a="1"/>
  <c r="NX30" i="1" s="1"/>
  <c r="NX33" i="1" a="1"/>
  <c r="NX33" i="1" s="1"/>
  <c r="NX38" i="1" a="1"/>
  <c r="NX38" i="1" s="1"/>
  <c r="NX31" i="1" a="1"/>
  <c r="NX31" i="1" s="1"/>
  <c r="NX32" i="1" a="1"/>
  <c r="NX32" i="1" s="1"/>
  <c r="NX35" i="1" a="1"/>
  <c r="NX35" i="1" s="1"/>
  <c r="NX46" i="1" a="1"/>
  <c r="NX46" i="1" s="1"/>
  <c r="NX39" i="1" a="1"/>
  <c r="NX39" i="1" s="1"/>
  <c r="NX41" i="1" a="1"/>
  <c r="NX41" i="1" s="1"/>
  <c r="NX45" i="1" a="1"/>
  <c r="NX45" i="1" s="1"/>
  <c r="NX25" i="1" a="1"/>
  <c r="NX25" i="1" s="1"/>
  <c r="NX34" i="1" a="1"/>
  <c r="NX34" i="1" s="1"/>
  <c r="NX44" i="1" a="1"/>
  <c r="NX44" i="1" s="1"/>
  <c r="NX27" i="1" a="1"/>
  <c r="NX27" i="1" s="1"/>
  <c r="NX26" i="1" a="1"/>
  <c r="NX26" i="1" s="1"/>
  <c r="NX28" i="1" a="1"/>
  <c r="NX28" i="1" s="1"/>
  <c r="NX40" i="1" a="1"/>
  <c r="NX40" i="1" s="1"/>
  <c r="NX47" i="1" a="1"/>
  <c r="NX47" i="1" s="1"/>
  <c r="UR36" i="1" a="1"/>
  <c r="UR36" i="1" s="1"/>
  <c r="UR48" i="1" a="1"/>
  <c r="UR48" i="1" s="1"/>
  <c r="UR49" i="1" s="1" a="1"/>
  <c r="UR49" i="1" s="1"/>
  <c r="UR22" i="1" a="1"/>
  <c r="UR22" i="1" s="1"/>
  <c r="UR23" i="1" a="1"/>
  <c r="UR23" i="1" s="1"/>
  <c r="UR35" i="1" a="1"/>
  <c r="UR35" i="1" s="1"/>
  <c r="UR38" i="1" a="1"/>
  <c r="UR38" i="1" s="1"/>
  <c r="UR47" i="1" a="1"/>
  <c r="UR47" i="1" s="1"/>
  <c r="UR44" i="1" a="1"/>
  <c r="UR44" i="1" s="1"/>
  <c r="UR37" i="1" a="1"/>
  <c r="UR37" i="1" s="1"/>
  <c r="UR41" i="1" a="1"/>
  <c r="UR41" i="1" s="1"/>
  <c r="UR26" i="1" a="1"/>
  <c r="UR26" i="1" s="1"/>
  <c r="UR46" i="1" a="1"/>
  <c r="UR46" i="1" s="1"/>
  <c r="UR45" i="1" a="1"/>
  <c r="UR45" i="1" s="1"/>
  <c r="UR31" i="1" a="1"/>
  <c r="UR31" i="1" s="1"/>
  <c r="UR32" i="1" a="1"/>
  <c r="UR32" i="1" s="1"/>
  <c r="UR39" i="1" a="1"/>
  <c r="UR39" i="1" s="1"/>
  <c r="UR25" i="1" a="1"/>
  <c r="UR25" i="1" s="1"/>
  <c r="UR30" i="1" a="1"/>
  <c r="UR30" i="1" s="1"/>
  <c r="UR33" i="1" a="1"/>
  <c r="UR33" i="1" s="1"/>
  <c r="UR28" i="1" a="1"/>
  <c r="UR28" i="1" s="1"/>
  <c r="UR40" i="1" a="1"/>
  <c r="UR40" i="1" s="1"/>
  <c r="UR29" i="1" a="1"/>
  <c r="UR29" i="1" s="1"/>
  <c r="UR24" i="1" a="1"/>
  <c r="UR24" i="1" s="1"/>
  <c r="UR43" i="1" a="1"/>
  <c r="UR43" i="1" s="1"/>
  <c r="UR34" i="1" a="1"/>
  <c r="UR34" i="1" s="1"/>
  <c r="UR27" i="1" a="1"/>
  <c r="UR27" i="1" s="1"/>
  <c r="RY36" i="1" a="1"/>
  <c r="RY36" i="1" s="1"/>
  <c r="RY48" i="1" a="1"/>
  <c r="RY48" i="1" s="1"/>
  <c r="RY49" i="1" s="1" a="1"/>
  <c r="RY49" i="1" s="1"/>
  <c r="RY23" i="1" a="1"/>
  <c r="RY23" i="1" s="1"/>
  <c r="RY22" i="1" a="1"/>
  <c r="RY22" i="1" s="1"/>
  <c r="RY25" i="1" a="1"/>
  <c r="RY25" i="1" s="1"/>
  <c r="RY27" i="1" a="1"/>
  <c r="RY27" i="1" s="1"/>
  <c r="RY37" i="1" a="1"/>
  <c r="RY37" i="1" s="1"/>
  <c r="RY39" i="1" a="1"/>
  <c r="RY39" i="1" s="1"/>
  <c r="RY30" i="1" a="1"/>
  <c r="RY30" i="1" s="1"/>
  <c r="RY31" i="1" a="1"/>
  <c r="RY31" i="1" s="1"/>
  <c r="RY33" i="1" a="1"/>
  <c r="RY33" i="1" s="1"/>
  <c r="RY26" i="1" a="1"/>
  <c r="RY26" i="1" s="1"/>
  <c r="RY45" i="1" a="1"/>
  <c r="RY45" i="1" s="1"/>
  <c r="RY47" i="1" a="1"/>
  <c r="RY47" i="1" s="1"/>
  <c r="RY28" i="1" a="1"/>
  <c r="RY28" i="1" s="1"/>
  <c r="RY32" i="1" a="1"/>
  <c r="RY32" i="1" s="1"/>
  <c r="RY41" i="1" a="1"/>
  <c r="RY41" i="1" s="1"/>
  <c r="RY46" i="1" a="1"/>
  <c r="RY46" i="1" s="1"/>
  <c r="RY35" i="1" a="1"/>
  <c r="RY35" i="1" s="1"/>
  <c r="RY34" i="1" a="1"/>
  <c r="RY34" i="1" s="1"/>
  <c r="RY24" i="1" a="1"/>
  <c r="RY24" i="1" s="1"/>
  <c r="RY44" i="1" a="1"/>
  <c r="RY44" i="1" s="1"/>
  <c r="RY40" i="1" a="1"/>
  <c r="RY40" i="1" s="1"/>
  <c r="RY38" i="1" a="1"/>
  <c r="RY38" i="1" s="1"/>
  <c r="RY43" i="1" a="1"/>
  <c r="RY43" i="1" s="1"/>
  <c r="RY29" i="1" a="1"/>
  <c r="RY29" i="1" s="1"/>
  <c r="UC36" i="1" a="1"/>
  <c r="UC36" i="1" s="1"/>
  <c r="UC48" i="1" a="1"/>
  <c r="UC48" i="1" s="1"/>
  <c r="UC49" i="1" s="1" a="1"/>
  <c r="UC49" i="1" s="1"/>
  <c r="UC23" i="1" a="1"/>
  <c r="UC23" i="1" s="1"/>
  <c r="UC22" i="1" a="1"/>
  <c r="UC22" i="1" s="1"/>
  <c r="UC47" i="1" a="1"/>
  <c r="UC47" i="1" s="1"/>
  <c r="UC44" i="1" a="1"/>
  <c r="UC44" i="1" s="1"/>
  <c r="UC37" i="1" a="1"/>
  <c r="UC37" i="1" s="1"/>
  <c r="UC26" i="1" a="1"/>
  <c r="UC26" i="1" s="1"/>
  <c r="UC32" i="1" a="1"/>
  <c r="UC32" i="1" s="1"/>
  <c r="UC34" i="1" a="1"/>
  <c r="UC34" i="1" s="1"/>
  <c r="UC41" i="1" a="1"/>
  <c r="UC41" i="1" s="1"/>
  <c r="UC29" i="1" a="1"/>
  <c r="UC29" i="1" s="1"/>
  <c r="UC30" i="1" a="1"/>
  <c r="UC30" i="1" s="1"/>
  <c r="UC33" i="1" a="1"/>
  <c r="UC33" i="1" s="1"/>
  <c r="UC35" i="1" a="1"/>
  <c r="UC35" i="1" s="1"/>
  <c r="UC31" i="1" a="1"/>
  <c r="UC31" i="1" s="1"/>
  <c r="UC46" i="1" a="1"/>
  <c r="UC46" i="1" s="1"/>
  <c r="UC39" i="1" a="1"/>
  <c r="UC39" i="1" s="1"/>
  <c r="UC25" i="1" a="1"/>
  <c r="UC25" i="1" s="1"/>
  <c r="UC45" i="1" a="1"/>
  <c r="UC45" i="1" s="1"/>
  <c r="UC43" i="1" a="1"/>
  <c r="UC43" i="1" s="1"/>
  <c r="UC40" i="1" a="1"/>
  <c r="UC40" i="1" s="1"/>
  <c r="UC28" i="1" a="1"/>
  <c r="UC28" i="1" s="1"/>
  <c r="UC38" i="1" a="1"/>
  <c r="UC38" i="1" s="1"/>
  <c r="UC27" i="1" a="1"/>
  <c r="UC27" i="1" s="1"/>
  <c r="UC24" i="1" a="1"/>
  <c r="UC24" i="1" s="1"/>
  <c r="NZ36" i="1" a="1"/>
  <c r="NZ36" i="1" s="1"/>
  <c r="NZ48" i="1" a="1"/>
  <c r="NZ48" i="1" s="1"/>
  <c r="NZ49" i="1" s="1" a="1"/>
  <c r="NZ49" i="1" s="1"/>
  <c r="NZ23" i="1" a="1"/>
  <c r="NZ23" i="1" s="1"/>
  <c r="NZ22" i="1" a="1"/>
  <c r="NZ22" i="1" s="1"/>
  <c r="NZ32" i="1" a="1"/>
  <c r="NZ32" i="1" s="1"/>
  <c r="NZ28" i="1" a="1"/>
  <c r="NZ28" i="1" s="1"/>
  <c r="NZ27" i="1" a="1"/>
  <c r="NZ27" i="1" s="1"/>
  <c r="NZ46" i="1" a="1"/>
  <c r="NZ46" i="1" s="1"/>
  <c r="NZ40" i="1" a="1"/>
  <c r="NZ40" i="1" s="1"/>
  <c r="NZ39" i="1" a="1"/>
  <c r="NZ39" i="1" s="1"/>
  <c r="NZ29" i="1" a="1"/>
  <c r="NZ29" i="1" s="1"/>
  <c r="NZ25" i="1" a="1"/>
  <c r="NZ25" i="1" s="1"/>
  <c r="NZ24" i="1" a="1"/>
  <c r="NZ24" i="1" s="1"/>
  <c r="NZ33" i="1" a="1"/>
  <c r="NZ33" i="1" s="1"/>
  <c r="NZ26" i="1" a="1"/>
  <c r="NZ26" i="1" s="1"/>
  <c r="NZ35" i="1" a="1"/>
  <c r="NZ35" i="1" s="1"/>
  <c r="NZ38" i="1" a="1"/>
  <c r="NZ38" i="1" s="1"/>
  <c r="NZ37" i="1" a="1"/>
  <c r="NZ37" i="1" s="1"/>
  <c r="NZ30" i="1" a="1"/>
  <c r="NZ30" i="1" s="1"/>
  <c r="NZ34" i="1" a="1"/>
  <c r="NZ34" i="1" s="1"/>
  <c r="NZ41" i="1" a="1"/>
  <c r="NZ41" i="1" s="1"/>
  <c r="NZ45" i="1" a="1"/>
  <c r="NZ45" i="1" s="1"/>
  <c r="NZ47" i="1" a="1"/>
  <c r="NZ47" i="1" s="1"/>
  <c r="NZ31" i="1" a="1"/>
  <c r="NZ31" i="1" s="1"/>
  <c r="NZ43" i="1" a="1"/>
  <c r="NZ43" i="1" s="1"/>
  <c r="NZ44" i="1" a="1"/>
  <c r="NZ44" i="1" s="1"/>
  <c r="QN36" i="1" a="1"/>
  <c r="QN36" i="1" s="1"/>
  <c r="QN48" i="1" a="1"/>
  <c r="QN48" i="1" s="1"/>
  <c r="QN49" i="1" s="1" a="1"/>
  <c r="QN49" i="1" s="1"/>
  <c r="QN22" i="1" a="1"/>
  <c r="QN22" i="1" s="1"/>
  <c r="QN23" i="1" a="1"/>
  <c r="QN23" i="1" s="1"/>
  <c r="QN32" i="1" a="1"/>
  <c r="QN32" i="1" s="1"/>
  <c r="QN30" i="1" a="1"/>
  <c r="QN30" i="1" s="1"/>
  <c r="QN33" i="1" a="1"/>
  <c r="QN33" i="1" s="1"/>
  <c r="QN43" i="1" a="1"/>
  <c r="QN43" i="1" s="1"/>
  <c r="QN34" i="1" a="1"/>
  <c r="QN34" i="1" s="1"/>
  <c r="QN27" i="1" a="1"/>
  <c r="QN27" i="1" s="1"/>
  <c r="QN24" i="1" a="1"/>
  <c r="QN24" i="1" s="1"/>
  <c r="QN29" i="1" a="1"/>
  <c r="QN29" i="1" s="1"/>
  <c r="QN37" i="1" a="1"/>
  <c r="QN37" i="1" s="1"/>
  <c r="QN38" i="1" a="1"/>
  <c r="QN38" i="1" s="1"/>
  <c r="QN46" i="1" a="1"/>
  <c r="QN46" i="1" s="1"/>
  <c r="QN39" i="1" a="1"/>
  <c r="QN39" i="1" s="1"/>
  <c r="QN25" i="1" a="1"/>
  <c r="QN25" i="1" s="1"/>
  <c r="QN41" i="1" a="1"/>
  <c r="QN41" i="1" s="1"/>
  <c r="QN45" i="1" a="1"/>
  <c r="QN45" i="1" s="1"/>
  <c r="QN35" i="1" a="1"/>
  <c r="QN35" i="1" s="1"/>
  <c r="QN28" i="1" a="1"/>
  <c r="QN28" i="1" s="1"/>
  <c r="QN44" i="1" a="1"/>
  <c r="QN44" i="1" s="1"/>
  <c r="QN26" i="1" a="1"/>
  <c r="QN26" i="1" s="1"/>
  <c r="QN31" i="1" a="1"/>
  <c r="QN31" i="1" s="1"/>
  <c r="QN40" i="1" a="1"/>
  <c r="QN40" i="1" s="1"/>
  <c r="QN47" i="1" a="1"/>
  <c r="QN47" i="1" s="1"/>
  <c r="UX36" i="1" a="1"/>
  <c r="UX36" i="1" s="1"/>
  <c r="UX48" i="1" a="1"/>
  <c r="UX48" i="1" s="1"/>
  <c r="UX49" i="1" s="1" a="1"/>
  <c r="UX49" i="1" s="1"/>
  <c r="UX22" i="1" a="1"/>
  <c r="UX22" i="1" s="1"/>
  <c r="UX23" i="1" a="1"/>
  <c r="UX23" i="1" s="1"/>
  <c r="UX24" i="1" a="1"/>
  <c r="UX24" i="1" s="1"/>
  <c r="UX34" i="1" a="1"/>
  <c r="UX34" i="1" s="1"/>
  <c r="UX46" i="1" a="1"/>
  <c r="UX46" i="1" s="1"/>
  <c r="UX39" i="1" a="1"/>
  <c r="UX39" i="1" s="1"/>
  <c r="UX29" i="1" a="1"/>
  <c r="UX29" i="1" s="1"/>
  <c r="UX37" i="1" a="1"/>
  <c r="UX37" i="1" s="1"/>
  <c r="UX25" i="1" a="1"/>
  <c r="UX25" i="1" s="1"/>
  <c r="UX31" i="1" a="1"/>
  <c r="UX31" i="1" s="1"/>
  <c r="UX43" i="1" a="1"/>
  <c r="UX43" i="1" s="1"/>
  <c r="UX26" i="1" a="1"/>
  <c r="UX26" i="1" s="1"/>
  <c r="UX41" i="1" a="1"/>
  <c r="UX41" i="1" s="1"/>
  <c r="UX35" i="1" a="1"/>
  <c r="UX35" i="1" s="1"/>
  <c r="UX30" i="1" a="1"/>
  <c r="UX30" i="1" s="1"/>
  <c r="UX33" i="1" a="1"/>
  <c r="UX33" i="1" s="1"/>
  <c r="UX45" i="1" a="1"/>
  <c r="UX45" i="1" s="1"/>
  <c r="UX32" i="1" a="1"/>
  <c r="UX32" i="1" s="1"/>
  <c r="UX47" i="1" a="1"/>
  <c r="UX47" i="1" s="1"/>
  <c r="UX28" i="1" a="1"/>
  <c r="UX28" i="1" s="1"/>
  <c r="UX38" i="1" a="1"/>
  <c r="UX38" i="1" s="1"/>
  <c r="UX27" i="1" a="1"/>
  <c r="UX27" i="1" s="1"/>
  <c r="UX44" i="1" a="1"/>
  <c r="UX44" i="1" s="1"/>
  <c r="UX40" i="1" a="1"/>
  <c r="UX40" i="1" s="1"/>
  <c r="NB36" i="1" a="1"/>
  <c r="NB36" i="1" s="1"/>
  <c r="NB48" i="1" a="1"/>
  <c r="NB48" i="1" s="1"/>
  <c r="NB49" i="1" s="1" a="1"/>
  <c r="NB49" i="1" s="1"/>
  <c r="NB23" i="1" a="1"/>
  <c r="NB23" i="1" s="1"/>
  <c r="NB22" i="1" a="1"/>
  <c r="NB22" i="1" s="1"/>
  <c r="NB39" i="1" a="1"/>
  <c r="NB39" i="1" s="1"/>
  <c r="NB31" i="1" a="1"/>
  <c r="NB31" i="1" s="1"/>
  <c r="NB27" i="1" a="1"/>
  <c r="NB27" i="1" s="1"/>
  <c r="NB26" i="1" a="1"/>
  <c r="NB26" i="1" s="1"/>
  <c r="NB30" i="1" a="1"/>
  <c r="NB30" i="1" s="1"/>
  <c r="NB33" i="1" a="1"/>
  <c r="NB33" i="1" s="1"/>
  <c r="NB47" i="1" a="1"/>
  <c r="NB47" i="1" s="1"/>
  <c r="NB45" i="1" a="1"/>
  <c r="NB45" i="1" s="1"/>
  <c r="NB28" i="1" a="1"/>
  <c r="NB28" i="1" s="1"/>
  <c r="NB32" i="1" a="1"/>
  <c r="NB32" i="1" s="1"/>
  <c r="NB44" i="1" a="1"/>
  <c r="NB44" i="1" s="1"/>
  <c r="NB35" i="1" a="1"/>
  <c r="NB35" i="1" s="1"/>
  <c r="NB38" i="1" a="1"/>
  <c r="NB38" i="1" s="1"/>
  <c r="NB41" i="1" a="1"/>
  <c r="NB41" i="1" s="1"/>
  <c r="NB46" i="1" a="1"/>
  <c r="NB46" i="1" s="1"/>
  <c r="NB43" i="1" a="1"/>
  <c r="NB43" i="1" s="1"/>
  <c r="NB34" i="1" a="1"/>
  <c r="NB34" i="1" s="1"/>
  <c r="NB37" i="1" a="1"/>
  <c r="NB37" i="1" s="1"/>
  <c r="NB25" i="1" a="1"/>
  <c r="NB25" i="1" s="1"/>
  <c r="NB40" i="1" a="1"/>
  <c r="NB40" i="1" s="1"/>
  <c r="NB24" i="1" a="1"/>
  <c r="NB24" i="1" s="1"/>
  <c r="NB29" i="1" a="1"/>
  <c r="NB29" i="1" s="1"/>
  <c r="NF36" i="1" a="1"/>
  <c r="NF36" i="1" s="1"/>
  <c r="NF48" i="1" a="1"/>
  <c r="NF48" i="1" s="1"/>
  <c r="NF49" i="1" s="1" a="1"/>
  <c r="NF49" i="1" s="1"/>
  <c r="NF23" i="1" a="1"/>
  <c r="NF23" i="1" s="1"/>
  <c r="NF22" i="1" a="1"/>
  <c r="NF22" i="1" s="1"/>
  <c r="NF25" i="1" a="1"/>
  <c r="NF25" i="1" s="1"/>
  <c r="NF39" i="1" a="1"/>
  <c r="NF39" i="1" s="1"/>
  <c r="NF24" i="1" a="1"/>
  <c r="NF24" i="1" s="1"/>
  <c r="NF45" i="1" a="1"/>
  <c r="NF45" i="1" s="1"/>
  <c r="NF30" i="1" a="1"/>
  <c r="NF30" i="1" s="1"/>
  <c r="NF33" i="1" a="1"/>
  <c r="NF33" i="1" s="1"/>
  <c r="NF31" i="1" a="1"/>
  <c r="NF31" i="1" s="1"/>
  <c r="NF38" i="1" a="1"/>
  <c r="NF38" i="1" s="1"/>
  <c r="NF32" i="1" a="1"/>
  <c r="NF32" i="1" s="1"/>
  <c r="NF40" i="1" a="1"/>
  <c r="NF40" i="1" s="1"/>
  <c r="NF35" i="1" a="1"/>
  <c r="NF35" i="1" s="1"/>
  <c r="NF41" i="1" a="1"/>
  <c r="NF41" i="1" s="1"/>
  <c r="NF46" i="1" a="1"/>
  <c r="NF46" i="1" s="1"/>
  <c r="NF34" i="1" a="1"/>
  <c r="NF34" i="1" s="1"/>
  <c r="NF37" i="1" a="1"/>
  <c r="NF37" i="1" s="1"/>
  <c r="NF47" i="1" a="1"/>
  <c r="NF47" i="1" s="1"/>
  <c r="NF26" i="1" a="1"/>
  <c r="NF26" i="1" s="1"/>
  <c r="NF29" i="1" a="1"/>
  <c r="NF29" i="1" s="1"/>
  <c r="NF44" i="1" a="1"/>
  <c r="NF44" i="1" s="1"/>
  <c r="NF28" i="1" a="1"/>
  <c r="NF28" i="1" s="1"/>
  <c r="NF27" i="1" a="1"/>
  <c r="NF27" i="1" s="1"/>
  <c r="NF43" i="1" a="1"/>
  <c r="NF43" i="1" s="1"/>
  <c r="SV36" i="1" a="1"/>
  <c r="SV36" i="1" s="1"/>
  <c r="SV48" i="1" a="1"/>
  <c r="SV48" i="1" s="1"/>
  <c r="SV49" i="1" s="1" a="1"/>
  <c r="SV49" i="1" s="1"/>
  <c r="SV23" i="1" a="1"/>
  <c r="SV23" i="1" s="1"/>
  <c r="SV22" i="1" a="1"/>
  <c r="SV22" i="1" s="1"/>
  <c r="SV30" i="1" a="1"/>
  <c r="SV30" i="1" s="1"/>
  <c r="SV43" i="1" a="1"/>
  <c r="SV43" i="1" s="1"/>
  <c r="SV33" i="1" a="1"/>
  <c r="SV33" i="1" s="1"/>
  <c r="SV35" i="1" a="1"/>
  <c r="SV35" i="1" s="1"/>
  <c r="SV38" i="1" a="1"/>
  <c r="SV38" i="1" s="1"/>
  <c r="SV26" i="1" a="1"/>
  <c r="SV26" i="1" s="1"/>
  <c r="SV46" i="1" a="1"/>
  <c r="SV46" i="1" s="1"/>
  <c r="SV41" i="1" a="1"/>
  <c r="SV41" i="1" s="1"/>
  <c r="SV32" i="1" a="1"/>
  <c r="SV32" i="1" s="1"/>
  <c r="SV45" i="1" a="1"/>
  <c r="SV45" i="1" s="1"/>
  <c r="SV39" i="1" a="1"/>
  <c r="SV39" i="1" s="1"/>
  <c r="SV25" i="1" a="1"/>
  <c r="SV25" i="1" s="1"/>
  <c r="SV34" i="1" a="1"/>
  <c r="SV34" i="1" s="1"/>
  <c r="SV37" i="1" a="1"/>
  <c r="SV37" i="1" s="1"/>
  <c r="SV27" i="1" a="1"/>
  <c r="SV27" i="1" s="1"/>
  <c r="SV24" i="1" a="1"/>
  <c r="SV24" i="1" s="1"/>
  <c r="SV28" i="1" a="1"/>
  <c r="SV28" i="1" s="1"/>
  <c r="SV40" i="1" a="1"/>
  <c r="SV40" i="1" s="1"/>
  <c r="SV31" i="1" a="1"/>
  <c r="SV31" i="1" s="1"/>
  <c r="SV47" i="1" a="1"/>
  <c r="SV47" i="1" s="1"/>
  <c r="SV29" i="1" a="1"/>
  <c r="SV29" i="1" s="1"/>
  <c r="SV44" i="1" a="1"/>
  <c r="SV44" i="1" s="1"/>
  <c r="VG36" i="1" a="1"/>
  <c r="VG36" i="1" s="1"/>
  <c r="VG48" i="1" a="1"/>
  <c r="VG48" i="1" s="1"/>
  <c r="VG49" i="1" s="1" a="1"/>
  <c r="VG49" i="1" s="1"/>
  <c r="VG22" i="1" a="1"/>
  <c r="VG22" i="1" s="1"/>
  <c r="VG23" i="1" a="1"/>
  <c r="VG23" i="1" s="1"/>
  <c r="VG41" i="1" a="1"/>
  <c r="VG41" i="1" s="1"/>
  <c r="VG44" i="1" a="1"/>
  <c r="VG44" i="1" s="1"/>
  <c r="VG37" i="1" a="1"/>
  <c r="VG37" i="1" s="1"/>
  <c r="VG25" i="1" a="1"/>
  <c r="VG25" i="1" s="1"/>
  <c r="VG28" i="1" a="1"/>
  <c r="VG28" i="1" s="1"/>
  <c r="VG35" i="1" a="1"/>
  <c r="VG35" i="1" s="1"/>
  <c r="VG39" i="1" a="1"/>
  <c r="VG39" i="1" s="1"/>
  <c r="VG24" i="1" a="1"/>
  <c r="VG24" i="1" s="1"/>
  <c r="VG30" i="1" a="1"/>
  <c r="VG30" i="1" s="1"/>
  <c r="VG34" i="1" a="1"/>
  <c r="VG34" i="1" s="1"/>
  <c r="VG33" i="1" a="1"/>
  <c r="VG33" i="1" s="1"/>
  <c r="VG26" i="1" a="1"/>
  <c r="VG26" i="1" s="1"/>
  <c r="VG32" i="1" a="1"/>
  <c r="VG32" i="1" s="1"/>
  <c r="VG31" i="1" a="1"/>
  <c r="VG31" i="1" s="1"/>
  <c r="VG46" i="1" a="1"/>
  <c r="VG46" i="1" s="1"/>
  <c r="VG45" i="1" a="1"/>
  <c r="VG45" i="1" s="1"/>
  <c r="VG38" i="1" a="1"/>
  <c r="VG38" i="1" s="1"/>
  <c r="VG47" i="1" a="1"/>
  <c r="VG47" i="1" s="1"/>
  <c r="VG27" i="1" a="1"/>
  <c r="VG27" i="1" s="1"/>
  <c r="VG43" i="1" a="1"/>
  <c r="VG43" i="1" s="1"/>
  <c r="VG29" i="1" a="1"/>
  <c r="VG29" i="1" s="1"/>
  <c r="VG40" i="1" a="1"/>
  <c r="VG40" i="1" s="1"/>
  <c r="OP36" i="1" a="1"/>
  <c r="OP36" i="1" s="1"/>
  <c r="OP48" i="1" a="1"/>
  <c r="OP48" i="1" s="1"/>
  <c r="OP49" i="1" s="1" a="1"/>
  <c r="OP49" i="1" s="1"/>
  <c r="OP23" i="1" a="1"/>
  <c r="OP23" i="1" s="1"/>
  <c r="OP22" i="1" a="1"/>
  <c r="OP22" i="1" s="1"/>
  <c r="OP25" i="1" a="1"/>
  <c r="OP25" i="1" s="1"/>
  <c r="OP47" i="1" a="1"/>
  <c r="OP47" i="1" s="1"/>
  <c r="OP29" i="1" a="1"/>
  <c r="OP29" i="1" s="1"/>
  <c r="OP44" i="1" a="1"/>
  <c r="OP44" i="1" s="1"/>
  <c r="OP37" i="1" a="1"/>
  <c r="OP37" i="1" s="1"/>
  <c r="OP30" i="1" a="1"/>
  <c r="OP30" i="1" s="1"/>
  <c r="OP24" i="1" a="1"/>
  <c r="OP24" i="1" s="1"/>
  <c r="OP33" i="1" a="1"/>
  <c r="OP33" i="1" s="1"/>
  <c r="OP35" i="1" a="1"/>
  <c r="OP35" i="1" s="1"/>
  <c r="OP38" i="1" a="1"/>
  <c r="OP38" i="1" s="1"/>
  <c r="OP41" i="1" a="1"/>
  <c r="OP41" i="1" s="1"/>
  <c r="OP45" i="1" a="1"/>
  <c r="OP45" i="1" s="1"/>
  <c r="OP34" i="1" a="1"/>
  <c r="OP34" i="1" s="1"/>
  <c r="OP31" i="1" a="1"/>
  <c r="OP31" i="1" s="1"/>
  <c r="OP46" i="1" a="1"/>
  <c r="OP46" i="1" s="1"/>
  <c r="OP39" i="1" a="1"/>
  <c r="OP39" i="1" s="1"/>
  <c r="OP28" i="1" a="1"/>
  <c r="OP28" i="1" s="1"/>
  <c r="OP40" i="1" a="1"/>
  <c r="OP40" i="1" s="1"/>
  <c r="OP26" i="1" a="1"/>
  <c r="OP26" i="1" s="1"/>
  <c r="OP27" i="1" a="1"/>
  <c r="OP27" i="1" s="1"/>
  <c r="OP32" i="1" a="1"/>
  <c r="OP32" i="1" s="1"/>
  <c r="OP43" i="1" a="1"/>
  <c r="OP43" i="1" s="1"/>
  <c r="RD36" i="1" a="1"/>
  <c r="RD36" i="1" s="1"/>
  <c r="RD48" i="1" a="1"/>
  <c r="RD48" i="1" s="1"/>
  <c r="RD49" i="1" s="1" a="1"/>
  <c r="RD49" i="1" s="1"/>
  <c r="RD22" i="1" a="1"/>
  <c r="RD22" i="1" s="1"/>
  <c r="RD23" i="1" a="1"/>
  <c r="RD23" i="1" s="1"/>
  <c r="RD43" i="1" a="1"/>
  <c r="RD43" i="1" s="1"/>
  <c r="RD27" i="1" a="1"/>
  <c r="RD27" i="1" s="1"/>
  <c r="RD34" i="1" a="1"/>
  <c r="RD34" i="1" s="1"/>
  <c r="RD31" i="1" a="1"/>
  <c r="RD31" i="1" s="1"/>
  <c r="RD24" i="1" a="1"/>
  <c r="RD24" i="1" s="1"/>
  <c r="RD29" i="1" a="1"/>
  <c r="RD29" i="1" s="1"/>
  <c r="RD28" i="1" a="1"/>
  <c r="RD28" i="1" s="1"/>
  <c r="RD39" i="1" a="1"/>
  <c r="RD39" i="1" s="1"/>
  <c r="RD37" i="1" a="1"/>
  <c r="RD37" i="1" s="1"/>
  <c r="RD35" i="1" a="1"/>
  <c r="RD35" i="1" s="1"/>
  <c r="RD46" i="1" a="1"/>
  <c r="RD46" i="1" s="1"/>
  <c r="RD38" i="1" a="1"/>
  <c r="RD38" i="1" s="1"/>
  <c r="RD25" i="1" a="1"/>
  <c r="RD25" i="1" s="1"/>
  <c r="RD41" i="1" a="1"/>
  <c r="RD41" i="1" s="1"/>
  <c r="RD45" i="1" a="1"/>
  <c r="RD45" i="1" s="1"/>
  <c r="RD30" i="1" a="1"/>
  <c r="RD30" i="1" s="1"/>
  <c r="RD33" i="1" a="1"/>
  <c r="RD33" i="1" s="1"/>
  <c r="RD47" i="1" a="1"/>
  <c r="RD47" i="1" s="1"/>
  <c r="RD44" i="1" a="1"/>
  <c r="RD44" i="1" s="1"/>
  <c r="RD26" i="1" a="1"/>
  <c r="RD26" i="1" s="1"/>
  <c r="RD40" i="1" a="1"/>
  <c r="RD40" i="1" s="1"/>
  <c r="RD32" i="1" a="1"/>
  <c r="RD32" i="1" s="1"/>
  <c r="MY36" i="1" a="1"/>
  <c r="MY36" i="1" s="1"/>
  <c r="MY48" i="1" a="1"/>
  <c r="MY48" i="1" s="1"/>
  <c r="MY49" i="1" s="1" a="1"/>
  <c r="MY49" i="1" s="1"/>
  <c r="MY22" i="1" a="1"/>
  <c r="MY22" i="1" s="1"/>
  <c r="MY23" i="1" a="1"/>
  <c r="MY23" i="1" s="1"/>
  <c r="MY38" i="1" a="1"/>
  <c r="MY38" i="1" s="1"/>
  <c r="MY41" i="1" a="1"/>
  <c r="MY41" i="1" s="1"/>
  <c r="MY35" i="1" a="1"/>
  <c r="MY35" i="1" s="1"/>
  <c r="MY37" i="1" a="1"/>
  <c r="MY37" i="1" s="1"/>
  <c r="MY27" i="1" a="1"/>
  <c r="MY27" i="1" s="1"/>
  <c r="MY24" i="1" a="1"/>
  <c r="MY24" i="1" s="1"/>
  <c r="MY31" i="1" a="1"/>
  <c r="MY31" i="1" s="1"/>
  <c r="MY46" i="1" a="1"/>
  <c r="MY46" i="1" s="1"/>
  <c r="MY26" i="1" a="1"/>
  <c r="MY26" i="1" s="1"/>
  <c r="MY39" i="1" a="1"/>
  <c r="MY39" i="1" s="1"/>
  <c r="MY25" i="1" a="1"/>
  <c r="MY25" i="1" s="1"/>
  <c r="MY30" i="1" a="1"/>
  <c r="MY30" i="1" s="1"/>
  <c r="MY32" i="1" a="1"/>
  <c r="MY32" i="1" s="1"/>
  <c r="MY33" i="1" a="1"/>
  <c r="MY33" i="1" s="1"/>
  <c r="MY29" i="1" a="1"/>
  <c r="MY29" i="1" s="1"/>
  <c r="MY47" i="1" a="1"/>
  <c r="MY47" i="1" s="1"/>
  <c r="MY28" i="1" a="1"/>
  <c r="MY28" i="1" s="1"/>
  <c r="MY43" i="1" a="1"/>
  <c r="MY43" i="1" s="1"/>
  <c r="MY45" i="1" a="1"/>
  <c r="MY45" i="1" s="1"/>
  <c r="MY44" i="1" a="1"/>
  <c r="MY44" i="1" s="1"/>
  <c r="MY34" i="1" a="1"/>
  <c r="MY34" i="1" s="1"/>
  <c r="MY40" i="1" a="1"/>
  <c r="MY40" i="1" s="1"/>
  <c r="PB36" i="1" a="1"/>
  <c r="PB36" i="1" s="1"/>
  <c r="PB48" i="1" a="1"/>
  <c r="PB48" i="1" s="1"/>
  <c r="PB49" i="1" s="1" a="1"/>
  <c r="PB49" i="1" s="1"/>
  <c r="PB23" i="1" a="1"/>
  <c r="PB23" i="1" s="1"/>
  <c r="PB22" i="1" a="1"/>
  <c r="PB22" i="1" s="1"/>
  <c r="PB37" i="1" a="1"/>
  <c r="PB37" i="1" s="1"/>
  <c r="PB39" i="1" a="1"/>
  <c r="PB39" i="1" s="1"/>
  <c r="PB24" i="1" a="1"/>
  <c r="PB24" i="1" s="1"/>
  <c r="PB35" i="1" a="1"/>
  <c r="PB35" i="1" s="1"/>
  <c r="PB30" i="1" a="1"/>
  <c r="PB30" i="1" s="1"/>
  <c r="PB33" i="1" a="1"/>
  <c r="PB33" i="1" s="1"/>
  <c r="PB38" i="1" a="1"/>
  <c r="PB38" i="1" s="1"/>
  <c r="PB27" i="1" a="1"/>
  <c r="PB27" i="1" s="1"/>
  <c r="PB28" i="1" a="1"/>
  <c r="PB28" i="1" s="1"/>
  <c r="PB45" i="1" a="1"/>
  <c r="PB45" i="1" s="1"/>
  <c r="PB31" i="1" a="1"/>
  <c r="PB31" i="1" s="1"/>
  <c r="PB32" i="1" a="1"/>
  <c r="PB32" i="1" s="1"/>
  <c r="PB46" i="1" a="1"/>
  <c r="PB46" i="1" s="1"/>
  <c r="PB41" i="1" a="1"/>
  <c r="PB41" i="1" s="1"/>
  <c r="PB34" i="1" a="1"/>
  <c r="PB34" i="1" s="1"/>
  <c r="PB25" i="1" a="1"/>
  <c r="PB25" i="1" s="1"/>
  <c r="PB26" i="1" a="1"/>
  <c r="PB26" i="1" s="1"/>
  <c r="PB29" i="1" a="1"/>
  <c r="PB29" i="1" s="1"/>
  <c r="PB44" i="1" a="1"/>
  <c r="PB44" i="1" s="1"/>
  <c r="PB43" i="1" a="1"/>
  <c r="PB43" i="1" s="1"/>
  <c r="PB40" i="1" a="1"/>
  <c r="PB40" i="1" s="1"/>
  <c r="PB47" i="1" a="1"/>
  <c r="PB47" i="1" s="1"/>
  <c r="OI36" i="1" a="1"/>
  <c r="OI36" i="1" s="1"/>
  <c r="OI48" i="1" a="1"/>
  <c r="OI48" i="1" s="1"/>
  <c r="OI49" i="1" s="1" a="1"/>
  <c r="OI49" i="1" s="1"/>
  <c r="OI22" i="1" a="1"/>
  <c r="OI22" i="1" s="1"/>
  <c r="OI23" i="1" a="1"/>
  <c r="OI23" i="1" s="1"/>
  <c r="OI37" i="1" a="1"/>
  <c r="OI37" i="1" s="1"/>
  <c r="OI26" i="1" a="1"/>
  <c r="OI26" i="1" s="1"/>
  <c r="OI34" i="1" a="1"/>
  <c r="OI34" i="1" s="1"/>
  <c r="OI33" i="1" a="1"/>
  <c r="OI33" i="1" s="1"/>
  <c r="OI25" i="1" a="1"/>
  <c r="OI25" i="1" s="1"/>
  <c r="OI35" i="1" a="1"/>
  <c r="OI35" i="1" s="1"/>
  <c r="OI45" i="1" a="1"/>
  <c r="OI45" i="1" s="1"/>
  <c r="OI39" i="1" a="1"/>
  <c r="OI39" i="1" s="1"/>
  <c r="OI31" i="1" a="1"/>
  <c r="OI31" i="1" s="1"/>
  <c r="OI30" i="1" a="1"/>
  <c r="OI30" i="1" s="1"/>
  <c r="OI32" i="1" a="1"/>
  <c r="OI32" i="1" s="1"/>
  <c r="OI41" i="1" a="1"/>
  <c r="OI41" i="1" s="1"/>
  <c r="OI46" i="1" a="1"/>
  <c r="OI46" i="1" s="1"/>
  <c r="OI40" i="1" a="1"/>
  <c r="OI40" i="1" s="1"/>
  <c r="OI29" i="1" a="1"/>
  <c r="OI29" i="1" s="1"/>
  <c r="OI47" i="1" a="1"/>
  <c r="OI47" i="1" s="1"/>
  <c r="OI43" i="1" a="1"/>
  <c r="OI43" i="1" s="1"/>
  <c r="OI28" i="1" a="1"/>
  <c r="OI28" i="1" s="1"/>
  <c r="OI44" i="1" a="1"/>
  <c r="OI44" i="1" s="1"/>
  <c r="OI24" i="1" a="1"/>
  <c r="OI24" i="1" s="1"/>
  <c r="OI38" i="1" a="1"/>
  <c r="OI38" i="1" s="1"/>
  <c r="OI27" i="1" a="1"/>
  <c r="OI27" i="1" s="1"/>
  <c r="TZ36" i="1" a="1"/>
  <c r="TZ36" i="1" s="1"/>
  <c r="TZ48" i="1" a="1"/>
  <c r="TZ48" i="1" s="1"/>
  <c r="TZ49" i="1" s="1" a="1"/>
  <c r="TZ49" i="1" s="1"/>
  <c r="TZ23" i="1" a="1"/>
  <c r="TZ23" i="1" s="1"/>
  <c r="TZ22" i="1" a="1"/>
  <c r="TZ22" i="1" s="1"/>
  <c r="TZ46" i="1" a="1"/>
  <c r="TZ46" i="1" s="1"/>
  <c r="TZ45" i="1" a="1"/>
  <c r="TZ45" i="1" s="1"/>
  <c r="TZ32" i="1" a="1"/>
  <c r="TZ32" i="1" s="1"/>
  <c r="TZ31" i="1" a="1"/>
  <c r="TZ31" i="1" s="1"/>
  <c r="TZ35" i="1" a="1"/>
  <c r="TZ35" i="1" s="1"/>
  <c r="TZ25" i="1" a="1"/>
  <c r="TZ25" i="1" s="1"/>
  <c r="TZ34" i="1" a="1"/>
  <c r="TZ34" i="1" s="1"/>
  <c r="TZ41" i="1" a="1"/>
  <c r="TZ41" i="1" s="1"/>
  <c r="TZ39" i="1" a="1"/>
  <c r="TZ39" i="1" s="1"/>
  <c r="TZ37" i="1" a="1"/>
  <c r="TZ37" i="1" s="1"/>
  <c r="TZ30" i="1" a="1"/>
  <c r="TZ30" i="1" s="1"/>
  <c r="TZ33" i="1" a="1"/>
  <c r="TZ33" i="1" s="1"/>
  <c r="TZ27" i="1" a="1"/>
  <c r="TZ27" i="1" s="1"/>
  <c r="TZ26" i="1" a="1"/>
  <c r="TZ26" i="1" s="1"/>
  <c r="TZ43" i="1" a="1"/>
  <c r="TZ43" i="1" s="1"/>
  <c r="TZ40" i="1" a="1"/>
  <c r="TZ40" i="1" s="1"/>
  <c r="TZ47" i="1" a="1"/>
  <c r="TZ47" i="1" s="1"/>
  <c r="TZ38" i="1" a="1"/>
  <c r="TZ38" i="1" s="1"/>
  <c r="TZ44" i="1" a="1"/>
  <c r="TZ44" i="1" s="1"/>
  <c r="TZ24" i="1" a="1"/>
  <c r="TZ24" i="1" s="1"/>
  <c r="TZ29" i="1" a="1"/>
  <c r="TZ29" i="1" s="1"/>
  <c r="TZ28" i="1" a="1"/>
  <c r="TZ28" i="1" s="1"/>
  <c r="MQ36" i="1" a="1"/>
  <c r="MQ36" i="1" s="1"/>
  <c r="MQ48" i="1" a="1"/>
  <c r="MQ48" i="1" s="1"/>
  <c r="MQ49" i="1" s="1" a="1"/>
  <c r="MQ49" i="1" s="1"/>
  <c r="MQ23" i="1" a="1"/>
  <c r="MQ23" i="1" s="1"/>
  <c r="MQ22" i="1" a="1"/>
  <c r="MQ22" i="1" s="1"/>
  <c r="MQ29" i="1" a="1"/>
  <c r="MQ29" i="1" s="1"/>
  <c r="MQ46" i="1" a="1"/>
  <c r="MQ46" i="1" s="1"/>
  <c r="MQ27" i="1" a="1"/>
  <c r="MQ27" i="1" s="1"/>
  <c r="MQ41" i="1" a="1"/>
  <c r="MQ41" i="1" s="1"/>
  <c r="MQ45" i="1" a="1"/>
  <c r="MQ45" i="1" s="1"/>
  <c r="MQ32" i="1" a="1"/>
  <c r="MQ32" i="1" s="1"/>
  <c r="MQ31" i="1" a="1"/>
  <c r="MQ31" i="1" s="1"/>
  <c r="MQ40" i="1" a="1"/>
  <c r="MQ40" i="1" s="1"/>
  <c r="MQ26" i="1" a="1"/>
  <c r="MQ26" i="1" s="1"/>
  <c r="MQ43" i="1" a="1"/>
  <c r="MQ43" i="1" s="1"/>
  <c r="MQ35" i="1" a="1"/>
  <c r="MQ35" i="1" s="1"/>
  <c r="MQ34" i="1" a="1"/>
  <c r="MQ34" i="1" s="1"/>
  <c r="MQ25" i="1" a="1"/>
  <c r="MQ25" i="1" s="1"/>
  <c r="MQ39" i="1" a="1"/>
  <c r="MQ39" i="1" s="1"/>
  <c r="MQ37" i="1" a="1"/>
  <c r="MQ37" i="1" s="1"/>
  <c r="MQ30" i="1" a="1"/>
  <c r="MQ30" i="1" s="1"/>
  <c r="MQ33" i="1" a="1"/>
  <c r="MQ33" i="1" s="1"/>
  <c r="MQ44" i="1" a="1"/>
  <c r="MQ44" i="1" s="1"/>
  <c r="MQ28" i="1" a="1"/>
  <c r="MQ28" i="1" s="1"/>
  <c r="MQ38" i="1" a="1"/>
  <c r="MQ38" i="1" s="1"/>
  <c r="MQ24" i="1" a="1"/>
  <c r="MQ24" i="1" s="1"/>
  <c r="MQ47" i="1" a="1"/>
  <c r="MQ47" i="1" s="1"/>
  <c r="PF36" i="1" a="1"/>
  <c r="PF36" i="1" s="1"/>
  <c r="PF48" i="1" a="1"/>
  <c r="PF48" i="1" s="1"/>
  <c r="PF49" i="1" s="1" a="1"/>
  <c r="PF49" i="1" s="1"/>
  <c r="PF23" i="1" a="1"/>
  <c r="PF23" i="1" s="1"/>
  <c r="PF22" i="1" a="1"/>
  <c r="PF22" i="1" s="1"/>
  <c r="PF37" i="1" a="1"/>
  <c r="PF37" i="1" s="1"/>
  <c r="PF28" i="1" a="1"/>
  <c r="PF28" i="1" s="1"/>
  <c r="PF30" i="1" a="1"/>
  <c r="PF30" i="1" s="1"/>
  <c r="PF26" i="1" a="1"/>
  <c r="PF26" i="1" s="1"/>
  <c r="PF29" i="1" a="1"/>
  <c r="PF29" i="1" s="1"/>
  <c r="PF24" i="1" a="1"/>
  <c r="PF24" i="1" s="1"/>
  <c r="PF33" i="1" a="1"/>
  <c r="PF33" i="1" s="1"/>
  <c r="PF34" i="1" a="1"/>
  <c r="PF34" i="1" s="1"/>
  <c r="PF27" i="1" a="1"/>
  <c r="PF27" i="1" s="1"/>
  <c r="PF35" i="1" a="1"/>
  <c r="PF35" i="1" s="1"/>
  <c r="PF38" i="1" a="1"/>
  <c r="PF38" i="1" s="1"/>
  <c r="PF43" i="1" a="1"/>
  <c r="PF43" i="1" s="1"/>
  <c r="PF31" i="1" a="1"/>
  <c r="PF31" i="1" s="1"/>
  <c r="PF46" i="1" a="1"/>
  <c r="PF46" i="1" s="1"/>
  <c r="PF39" i="1" a="1"/>
  <c r="PF39" i="1" s="1"/>
  <c r="PF41" i="1" a="1"/>
  <c r="PF41" i="1" s="1"/>
  <c r="PF45" i="1" a="1"/>
  <c r="PF45" i="1" s="1"/>
  <c r="PF25" i="1" a="1"/>
  <c r="PF25" i="1" s="1"/>
  <c r="PF32" i="1" a="1"/>
  <c r="PF32" i="1" s="1"/>
  <c r="PF40" i="1" a="1"/>
  <c r="PF40" i="1" s="1"/>
  <c r="PF47" i="1" a="1"/>
  <c r="PF47" i="1" s="1"/>
  <c r="PF44" i="1" a="1"/>
  <c r="PF44" i="1" s="1"/>
  <c r="RT36" i="1" a="1"/>
  <c r="RT36" i="1" s="1"/>
  <c r="RT48" i="1" a="1"/>
  <c r="RT48" i="1" s="1"/>
  <c r="RT49" i="1" s="1" a="1"/>
  <c r="RT49" i="1" s="1"/>
  <c r="RT23" i="1" a="1"/>
  <c r="RT23" i="1" s="1"/>
  <c r="RT22" i="1" a="1"/>
  <c r="RT22" i="1" s="1"/>
  <c r="RT46" i="1" a="1"/>
  <c r="RT46" i="1" s="1"/>
  <c r="RT28" i="1" a="1"/>
  <c r="RT28" i="1" s="1"/>
  <c r="RT39" i="1" a="1"/>
  <c r="RT39" i="1" s="1"/>
  <c r="RT25" i="1" a="1"/>
  <c r="RT25" i="1" s="1"/>
  <c r="RT24" i="1" a="1"/>
  <c r="RT24" i="1" s="1"/>
  <c r="RT29" i="1" a="1"/>
  <c r="RT29" i="1" s="1"/>
  <c r="RT37" i="1" a="1"/>
  <c r="RT37" i="1" s="1"/>
  <c r="RT35" i="1" a="1"/>
  <c r="RT35" i="1" s="1"/>
  <c r="RT30" i="1" a="1"/>
  <c r="RT30" i="1" s="1"/>
  <c r="RT38" i="1" a="1"/>
  <c r="RT38" i="1" s="1"/>
  <c r="RT47" i="1" a="1"/>
  <c r="RT47" i="1" s="1"/>
  <c r="RT33" i="1" a="1"/>
  <c r="RT33" i="1" s="1"/>
  <c r="RT41" i="1" a="1"/>
  <c r="RT41" i="1" s="1"/>
  <c r="RT45" i="1" a="1"/>
  <c r="RT45" i="1" s="1"/>
  <c r="RT34" i="1" a="1"/>
  <c r="RT34" i="1" s="1"/>
  <c r="RT32" i="1" a="1"/>
  <c r="RT32" i="1" s="1"/>
  <c r="RT43" i="1" a="1"/>
  <c r="RT43" i="1" s="1"/>
  <c r="RT26" i="1" a="1"/>
  <c r="RT26" i="1" s="1"/>
  <c r="RT27" i="1" a="1"/>
  <c r="RT27" i="1" s="1"/>
  <c r="RT44" i="1" a="1"/>
  <c r="RT44" i="1" s="1"/>
  <c r="RT31" i="1" a="1"/>
  <c r="RT31" i="1" s="1"/>
  <c r="RT40" i="1" a="1"/>
  <c r="RT40" i="1" s="1"/>
  <c r="NO36" i="1" a="1"/>
  <c r="NO36" i="1" s="1"/>
  <c r="NO48" i="1" a="1"/>
  <c r="NO48" i="1" s="1"/>
  <c r="NO49" i="1" s="1" a="1"/>
  <c r="NO49" i="1" s="1"/>
  <c r="NO23" i="1" a="1"/>
  <c r="NO23" i="1" s="1"/>
  <c r="NO22" i="1" a="1"/>
  <c r="NO22" i="1" s="1"/>
  <c r="NO41" i="1" a="1"/>
  <c r="NO41" i="1" s="1"/>
  <c r="NO46" i="1" a="1"/>
  <c r="NO46" i="1" s="1"/>
  <c r="NO39" i="1" a="1"/>
  <c r="NO39" i="1" s="1"/>
  <c r="NO37" i="1" a="1"/>
  <c r="NO37" i="1" s="1"/>
  <c r="NO25" i="1" a="1"/>
  <c r="NO25" i="1" s="1"/>
  <c r="NO31" i="1" a="1"/>
  <c r="NO31" i="1" s="1"/>
  <c r="NO26" i="1" a="1"/>
  <c r="NO26" i="1" s="1"/>
  <c r="NO29" i="1" a="1"/>
  <c r="NO29" i="1" s="1"/>
  <c r="NO30" i="1" a="1"/>
  <c r="NO30" i="1" s="1"/>
  <c r="NO35" i="1" a="1"/>
  <c r="NO35" i="1" s="1"/>
  <c r="NO33" i="1" a="1"/>
  <c r="NO33" i="1" s="1"/>
  <c r="NO45" i="1" a="1"/>
  <c r="NO45" i="1" s="1"/>
  <c r="NO32" i="1" a="1"/>
  <c r="NO32" i="1" s="1"/>
  <c r="NO34" i="1" a="1"/>
  <c r="NO34" i="1" s="1"/>
  <c r="NO47" i="1" a="1"/>
  <c r="NO47" i="1" s="1"/>
  <c r="NO28" i="1" a="1"/>
  <c r="NO28" i="1" s="1"/>
  <c r="NO24" i="1" a="1"/>
  <c r="NO24" i="1" s="1"/>
  <c r="NO38" i="1" a="1"/>
  <c r="NO38" i="1" s="1"/>
  <c r="NO44" i="1" a="1"/>
  <c r="NO44" i="1" s="1"/>
  <c r="NO43" i="1" a="1"/>
  <c r="NO43" i="1" s="1"/>
  <c r="NO40" i="1" a="1"/>
  <c r="NO40" i="1" s="1"/>
  <c r="NO27" i="1" a="1"/>
  <c r="NO27" i="1" s="1"/>
  <c r="QF36" i="1" a="1"/>
  <c r="QF36" i="1" s="1"/>
  <c r="QF48" i="1" a="1"/>
  <c r="QF48" i="1" s="1"/>
  <c r="QF49" i="1" s="1" a="1"/>
  <c r="QF49" i="1" s="1"/>
  <c r="QF23" i="1" a="1"/>
  <c r="QF23" i="1" s="1"/>
  <c r="QF22" i="1" a="1"/>
  <c r="QF22" i="1" s="1"/>
  <c r="QF30" i="1" a="1"/>
  <c r="QF30" i="1" s="1"/>
  <c r="QF33" i="1" a="1"/>
  <c r="QF33" i="1" s="1"/>
  <c r="QF34" i="1" a="1"/>
  <c r="QF34" i="1" s="1"/>
  <c r="QF45" i="1" a="1"/>
  <c r="QF45" i="1" s="1"/>
  <c r="QF46" i="1" a="1"/>
  <c r="QF46" i="1" s="1"/>
  <c r="QF35" i="1" a="1"/>
  <c r="QF35" i="1" s="1"/>
  <c r="QF32" i="1" a="1"/>
  <c r="QF32" i="1" s="1"/>
  <c r="QF41" i="1" a="1"/>
  <c r="QF41" i="1" s="1"/>
  <c r="QF25" i="1" a="1"/>
  <c r="QF25" i="1" s="1"/>
  <c r="QF31" i="1" a="1"/>
  <c r="QF31" i="1" s="1"/>
  <c r="QF29" i="1" a="1"/>
  <c r="QF29" i="1" s="1"/>
  <c r="QF24" i="1" a="1"/>
  <c r="QF24" i="1" s="1"/>
  <c r="QF43" i="1" a="1"/>
  <c r="QF43" i="1" s="1"/>
  <c r="QF38" i="1" a="1"/>
  <c r="QF38" i="1" s="1"/>
  <c r="QF27" i="1" a="1"/>
  <c r="QF27" i="1" s="1"/>
  <c r="QF26" i="1" a="1"/>
  <c r="QF26" i="1" s="1"/>
  <c r="QF39" i="1" a="1"/>
  <c r="QF39" i="1" s="1"/>
  <c r="QF37" i="1" a="1"/>
  <c r="QF37" i="1" s="1"/>
  <c r="QF40" i="1" a="1"/>
  <c r="QF40" i="1" s="1"/>
  <c r="QF47" i="1" a="1"/>
  <c r="QF47" i="1" s="1"/>
  <c r="QF28" i="1" a="1"/>
  <c r="QF28" i="1" s="1"/>
  <c r="QF44" i="1" a="1"/>
  <c r="QF44" i="1" s="1"/>
  <c r="PM36" i="1" a="1"/>
  <c r="PM36" i="1" s="1"/>
  <c r="PM48" i="1" a="1"/>
  <c r="PM48" i="1" s="1"/>
  <c r="PM49" i="1" s="1" a="1"/>
  <c r="PM49" i="1" s="1"/>
  <c r="PM23" i="1" a="1"/>
  <c r="PM23" i="1" s="1"/>
  <c r="PM22" i="1" a="1"/>
  <c r="PM22" i="1" s="1"/>
  <c r="PM34" i="1" a="1"/>
  <c r="PM34" i="1" s="1"/>
  <c r="PM25" i="1" a="1"/>
  <c r="PM25" i="1" s="1"/>
  <c r="PM37" i="1" a="1"/>
  <c r="PM37" i="1" s="1"/>
  <c r="PM30" i="1" a="1"/>
  <c r="PM30" i="1" s="1"/>
  <c r="PM33" i="1" a="1"/>
  <c r="PM33" i="1" s="1"/>
  <c r="PM39" i="1" a="1"/>
  <c r="PM39" i="1" s="1"/>
  <c r="PM31" i="1" a="1"/>
  <c r="PM31" i="1" s="1"/>
  <c r="PM26" i="1" a="1"/>
  <c r="PM26" i="1" s="1"/>
  <c r="PM45" i="1" a="1"/>
  <c r="PM45" i="1" s="1"/>
  <c r="PM32" i="1" a="1"/>
  <c r="PM32" i="1" s="1"/>
  <c r="PM41" i="1" a="1"/>
  <c r="PM41" i="1" s="1"/>
  <c r="PM35" i="1" a="1"/>
  <c r="PM35" i="1" s="1"/>
  <c r="PM46" i="1" a="1"/>
  <c r="PM46" i="1" s="1"/>
  <c r="PM29" i="1" a="1"/>
  <c r="PM29" i="1" s="1"/>
  <c r="PM28" i="1" a="1"/>
  <c r="PM28" i="1" s="1"/>
  <c r="PM44" i="1" a="1"/>
  <c r="PM44" i="1" s="1"/>
  <c r="PM40" i="1" a="1"/>
  <c r="PM40" i="1" s="1"/>
  <c r="PM27" i="1" a="1"/>
  <c r="PM27" i="1" s="1"/>
  <c r="PM47" i="1" a="1"/>
  <c r="PM47" i="1" s="1"/>
  <c r="PM24" i="1" a="1"/>
  <c r="PM24" i="1" s="1"/>
  <c r="PM38" i="1" a="1"/>
  <c r="PM38" i="1" s="1"/>
  <c r="PM43" i="1" a="1"/>
  <c r="PM43" i="1" s="1"/>
  <c r="VD36" i="1" a="1"/>
  <c r="VD36" i="1" s="1"/>
  <c r="VD48" i="1" a="1"/>
  <c r="VD48" i="1" s="1"/>
  <c r="VD49" i="1" s="1" a="1"/>
  <c r="VD49" i="1" s="1"/>
  <c r="VD23" i="1" a="1"/>
  <c r="VD23" i="1" s="1"/>
  <c r="VD22" i="1" a="1"/>
  <c r="VD22" i="1" s="1"/>
  <c r="VD46" i="1" a="1"/>
  <c r="VD46" i="1" s="1"/>
  <c r="VD28" i="1" a="1"/>
  <c r="VD28" i="1" s="1"/>
  <c r="VD27" i="1" a="1"/>
  <c r="VD27" i="1" s="1"/>
  <c r="VD45" i="1" a="1"/>
  <c r="VD45" i="1" s="1"/>
  <c r="VD43" i="1" a="1"/>
  <c r="VD43" i="1" s="1"/>
  <c r="VD38" i="1" a="1"/>
  <c r="VD38" i="1" s="1"/>
  <c r="VD32" i="1" a="1"/>
  <c r="VD32" i="1" s="1"/>
  <c r="VD34" i="1" a="1"/>
  <c r="VD34" i="1" s="1"/>
  <c r="VD25" i="1" a="1"/>
  <c r="VD25" i="1" s="1"/>
  <c r="VD39" i="1" a="1"/>
  <c r="VD39" i="1" s="1"/>
  <c r="VD31" i="1" a="1"/>
  <c r="VD31" i="1" s="1"/>
  <c r="VD30" i="1" a="1"/>
  <c r="VD30" i="1" s="1"/>
  <c r="VD33" i="1" a="1"/>
  <c r="VD33" i="1" s="1"/>
  <c r="VD35" i="1" a="1"/>
  <c r="VD35" i="1" s="1"/>
  <c r="VD41" i="1" a="1"/>
  <c r="VD41" i="1" s="1"/>
  <c r="VD37" i="1" a="1"/>
  <c r="VD37" i="1" s="1"/>
  <c r="VD24" i="1" a="1"/>
  <c r="VD24" i="1" s="1"/>
  <c r="VD40" i="1" a="1"/>
  <c r="VD40" i="1" s="1"/>
  <c r="VD47" i="1" a="1"/>
  <c r="VD47" i="1" s="1"/>
  <c r="VD26" i="1" a="1"/>
  <c r="VD26" i="1" s="1"/>
  <c r="VD44" i="1" a="1"/>
  <c r="VD44" i="1" s="1"/>
  <c r="VD29" i="1" a="1"/>
  <c r="VD29" i="1" s="1"/>
  <c r="NT36" i="1" a="1"/>
  <c r="NT36" i="1" s="1"/>
  <c r="NT48" i="1" a="1"/>
  <c r="NT48" i="1" s="1"/>
  <c r="NT49" i="1" s="1" a="1"/>
  <c r="NT49" i="1" s="1"/>
  <c r="NT23" i="1" a="1"/>
  <c r="NT23" i="1" s="1"/>
  <c r="NT22" i="1" a="1"/>
  <c r="NT22" i="1" s="1"/>
  <c r="NT37" i="1" a="1"/>
  <c r="NT37" i="1" s="1"/>
  <c r="NT29" i="1" a="1"/>
  <c r="NT29" i="1" s="1"/>
  <c r="NT39" i="1" a="1"/>
  <c r="NT39" i="1" s="1"/>
  <c r="NT31" i="1" a="1"/>
  <c r="NT31" i="1" s="1"/>
  <c r="NT30" i="1" a="1"/>
  <c r="NT30" i="1" s="1"/>
  <c r="NT33" i="1" a="1"/>
  <c r="NT33" i="1" s="1"/>
  <c r="NT35" i="1" a="1"/>
  <c r="NT35" i="1" s="1"/>
  <c r="NT45" i="1" a="1"/>
  <c r="NT45" i="1" s="1"/>
  <c r="NT46" i="1" a="1"/>
  <c r="NT46" i="1" s="1"/>
  <c r="NT32" i="1" a="1"/>
  <c r="NT32" i="1" s="1"/>
  <c r="NT41" i="1" a="1"/>
  <c r="NT41" i="1" s="1"/>
  <c r="NT34" i="1" a="1"/>
  <c r="NT34" i="1" s="1"/>
  <c r="NT25" i="1" a="1"/>
  <c r="NT25" i="1" s="1"/>
  <c r="NT47" i="1" a="1"/>
  <c r="NT47" i="1" s="1"/>
  <c r="NT43" i="1" a="1"/>
  <c r="NT43" i="1" s="1"/>
  <c r="NT44" i="1" a="1"/>
  <c r="NT44" i="1" s="1"/>
  <c r="NT28" i="1" a="1"/>
  <c r="NT28" i="1" s="1"/>
  <c r="NT27" i="1" a="1"/>
  <c r="NT27" i="1" s="1"/>
  <c r="NT38" i="1" a="1"/>
  <c r="NT38" i="1" s="1"/>
  <c r="NT26" i="1" a="1"/>
  <c r="NT26" i="1" s="1"/>
  <c r="NT24" i="1" a="1"/>
  <c r="NT24" i="1" s="1"/>
  <c r="NT40" i="1" a="1"/>
  <c r="NT40" i="1" s="1"/>
  <c r="PV36" i="1" a="1"/>
  <c r="PV36" i="1" s="1"/>
  <c r="PV48" i="1" a="1"/>
  <c r="PV48" i="1" s="1"/>
  <c r="PV49" i="1" s="1" a="1"/>
  <c r="PV49" i="1" s="1"/>
  <c r="PV23" i="1" a="1"/>
  <c r="PV23" i="1" s="1"/>
  <c r="PV22" i="1" a="1"/>
  <c r="PV22" i="1" s="1"/>
  <c r="PV27" i="1" a="1"/>
  <c r="PV27" i="1" s="1"/>
  <c r="PV29" i="1" a="1"/>
  <c r="PV29" i="1" s="1"/>
  <c r="PV31" i="1" a="1"/>
  <c r="PV31" i="1" s="1"/>
  <c r="PV24" i="1" a="1"/>
  <c r="PV24" i="1" s="1"/>
  <c r="PV33" i="1" a="1"/>
  <c r="PV33" i="1" s="1"/>
  <c r="PV40" i="1" a="1"/>
  <c r="PV40" i="1" s="1"/>
  <c r="PV26" i="1" a="1"/>
  <c r="PV26" i="1" s="1"/>
  <c r="PV35" i="1" a="1"/>
  <c r="PV35" i="1" s="1"/>
  <c r="PV46" i="1" a="1"/>
  <c r="PV46" i="1" s="1"/>
  <c r="PV38" i="1" a="1"/>
  <c r="PV38" i="1" s="1"/>
  <c r="PV39" i="1" a="1"/>
  <c r="PV39" i="1" s="1"/>
  <c r="PV34" i="1" a="1"/>
  <c r="PV34" i="1" s="1"/>
  <c r="PV25" i="1" a="1"/>
  <c r="PV25" i="1" s="1"/>
  <c r="PV41" i="1" a="1"/>
  <c r="PV41" i="1" s="1"/>
  <c r="PV37" i="1" a="1"/>
  <c r="PV37" i="1" s="1"/>
  <c r="PV45" i="1" a="1"/>
  <c r="PV45" i="1" s="1"/>
  <c r="PV30" i="1" a="1"/>
  <c r="PV30" i="1" s="1"/>
  <c r="PV32" i="1" a="1"/>
  <c r="PV32" i="1" s="1"/>
  <c r="PV43" i="1" a="1"/>
  <c r="PV43" i="1" s="1"/>
  <c r="PV28" i="1" a="1"/>
  <c r="PV28" i="1" s="1"/>
  <c r="PV47" i="1" a="1"/>
  <c r="PV47" i="1" s="1"/>
  <c r="PV44" i="1" a="1"/>
  <c r="PV44" i="1" s="1"/>
  <c r="SJ36" i="1" a="1"/>
  <c r="SJ36" i="1" s="1"/>
  <c r="SJ48" i="1" a="1"/>
  <c r="SJ48" i="1" s="1"/>
  <c r="SJ49" i="1" s="1" a="1"/>
  <c r="SJ49" i="1" s="1"/>
  <c r="SJ22" i="1" a="1"/>
  <c r="SJ22" i="1" s="1"/>
  <c r="SJ23" i="1" a="1"/>
  <c r="SJ23" i="1" s="1"/>
  <c r="SJ47" i="1" a="1"/>
  <c r="SJ47" i="1" s="1"/>
  <c r="SJ30" i="1" a="1"/>
  <c r="SJ30" i="1" s="1"/>
  <c r="SJ24" i="1" a="1"/>
  <c r="SJ24" i="1" s="1"/>
  <c r="SJ43" i="1" a="1"/>
  <c r="SJ43" i="1" s="1"/>
  <c r="SJ29" i="1" a="1"/>
  <c r="SJ29" i="1" s="1"/>
  <c r="SJ37" i="1" a="1"/>
  <c r="SJ37" i="1" s="1"/>
  <c r="SJ33" i="1" a="1"/>
  <c r="SJ33" i="1" s="1"/>
  <c r="SJ38" i="1" a="1"/>
  <c r="SJ38" i="1" s="1"/>
  <c r="SJ26" i="1" a="1"/>
  <c r="SJ26" i="1" s="1"/>
  <c r="SJ34" i="1" a="1"/>
  <c r="SJ34" i="1" s="1"/>
  <c r="SJ31" i="1" a="1"/>
  <c r="SJ31" i="1" s="1"/>
  <c r="SJ41" i="1" a="1"/>
  <c r="SJ41" i="1" s="1"/>
  <c r="SJ45" i="1" a="1"/>
  <c r="SJ45" i="1" s="1"/>
  <c r="SJ46" i="1" a="1"/>
  <c r="SJ46" i="1" s="1"/>
  <c r="SJ39" i="1" a="1"/>
  <c r="SJ39" i="1" s="1"/>
  <c r="SJ35" i="1" a="1"/>
  <c r="SJ35" i="1" s="1"/>
  <c r="SJ25" i="1" a="1"/>
  <c r="SJ25" i="1" s="1"/>
  <c r="SJ32" i="1" a="1"/>
  <c r="SJ32" i="1" s="1"/>
  <c r="SJ27" i="1" a="1"/>
  <c r="SJ27" i="1" s="1"/>
  <c r="SJ28" i="1" a="1"/>
  <c r="SJ28" i="1" s="1"/>
  <c r="SJ44" i="1" a="1"/>
  <c r="SJ44" i="1" s="1"/>
  <c r="SJ40" i="1" a="1"/>
  <c r="SJ40" i="1" s="1"/>
  <c r="OE36" i="1" a="1"/>
  <c r="OE36" i="1" s="1"/>
  <c r="OE48" i="1" a="1"/>
  <c r="OE48" i="1" s="1"/>
  <c r="OE49" i="1" s="1" a="1"/>
  <c r="OE49" i="1" s="1"/>
  <c r="OE23" i="1" a="1"/>
  <c r="OE23" i="1" s="1"/>
  <c r="OE22" i="1" a="1"/>
  <c r="OE22" i="1" s="1"/>
  <c r="OE25" i="1" a="1"/>
  <c r="OE25" i="1" s="1"/>
  <c r="OE27" i="1" a="1"/>
  <c r="OE27" i="1" s="1"/>
  <c r="OE37" i="1" a="1"/>
  <c r="OE37" i="1" s="1"/>
  <c r="OE31" i="1" a="1"/>
  <c r="OE31" i="1" s="1"/>
  <c r="OE30" i="1" a="1"/>
  <c r="OE30" i="1" s="1"/>
  <c r="OE26" i="1" a="1"/>
  <c r="OE26" i="1" s="1"/>
  <c r="OE43" i="1" a="1"/>
  <c r="OE43" i="1" s="1"/>
  <c r="OE33" i="1" a="1"/>
  <c r="OE33" i="1" s="1"/>
  <c r="OE35" i="1" a="1"/>
  <c r="OE35" i="1" s="1"/>
  <c r="OE45" i="1" a="1"/>
  <c r="OE45" i="1" s="1"/>
  <c r="OE41" i="1" a="1"/>
  <c r="OE41" i="1" s="1"/>
  <c r="OE32" i="1" a="1"/>
  <c r="OE32" i="1" s="1"/>
  <c r="OE46" i="1" a="1"/>
  <c r="OE46" i="1" s="1"/>
  <c r="OE34" i="1" a="1"/>
  <c r="OE34" i="1" s="1"/>
  <c r="OE39" i="1" a="1"/>
  <c r="OE39" i="1" s="1"/>
  <c r="OE47" i="1" a="1"/>
  <c r="OE47" i="1" s="1"/>
  <c r="OE28" i="1" a="1"/>
  <c r="OE28" i="1" s="1"/>
  <c r="OE38" i="1" a="1"/>
  <c r="OE38" i="1" s="1"/>
  <c r="OE24" i="1" a="1"/>
  <c r="OE24" i="1" s="1"/>
  <c r="OE29" i="1" a="1"/>
  <c r="OE29" i="1" s="1"/>
  <c r="OE44" i="1" a="1"/>
  <c r="OE44" i="1" s="1"/>
  <c r="OE40" i="1" a="1"/>
  <c r="OE40" i="1" s="1"/>
  <c r="RJ36" i="1" a="1"/>
  <c r="RJ36" i="1" s="1"/>
  <c r="RJ48" i="1" a="1"/>
  <c r="RJ48" i="1" s="1"/>
  <c r="RJ49" i="1" s="1" a="1"/>
  <c r="RJ49" i="1" s="1"/>
  <c r="RJ23" i="1" a="1"/>
  <c r="RJ23" i="1" s="1"/>
  <c r="RJ22" i="1" a="1"/>
  <c r="RJ22" i="1" s="1"/>
  <c r="RJ27" i="1" a="1"/>
  <c r="RJ27" i="1" s="1"/>
  <c r="RJ28" i="1" a="1"/>
  <c r="RJ28" i="1" s="1"/>
  <c r="RJ44" i="1" a="1"/>
  <c r="RJ44" i="1" s="1"/>
  <c r="RJ46" i="1" a="1"/>
  <c r="RJ46" i="1" s="1"/>
  <c r="RJ43" i="1" a="1"/>
  <c r="RJ43" i="1" s="1"/>
  <c r="RJ30" i="1" a="1"/>
  <c r="RJ30" i="1" s="1"/>
  <c r="RJ40" i="1" a="1"/>
  <c r="RJ40" i="1" s="1"/>
  <c r="RJ35" i="1" a="1"/>
  <c r="RJ35" i="1" s="1"/>
  <c r="RJ34" i="1" a="1"/>
  <c r="RJ34" i="1" s="1"/>
  <c r="RJ33" i="1" a="1"/>
  <c r="RJ33" i="1" s="1"/>
  <c r="RJ45" i="1" a="1"/>
  <c r="RJ45" i="1" s="1"/>
  <c r="RJ32" i="1" a="1"/>
  <c r="RJ32" i="1" s="1"/>
  <c r="RJ41" i="1" a="1"/>
  <c r="RJ41" i="1" s="1"/>
  <c r="RJ25" i="1" a="1"/>
  <c r="RJ25" i="1" s="1"/>
  <c r="RJ39" i="1" a="1"/>
  <c r="RJ39" i="1" s="1"/>
  <c r="RJ31" i="1" a="1"/>
  <c r="RJ31" i="1" s="1"/>
  <c r="RJ37" i="1" a="1"/>
  <c r="RJ37" i="1" s="1"/>
  <c r="RJ26" i="1" a="1"/>
  <c r="RJ26" i="1" s="1"/>
  <c r="RJ24" i="1" a="1"/>
  <c r="RJ24" i="1" s="1"/>
  <c r="RJ29" i="1" a="1"/>
  <c r="RJ29" i="1" s="1"/>
  <c r="RJ38" i="1" a="1"/>
  <c r="RJ38" i="1" s="1"/>
  <c r="RJ47" i="1" a="1"/>
  <c r="RJ47" i="1" s="1"/>
  <c r="QJ36" i="1" a="1"/>
  <c r="QJ36" i="1" s="1"/>
  <c r="QJ48" i="1" a="1"/>
  <c r="QJ48" i="1" s="1"/>
  <c r="QJ49" i="1" s="1" a="1"/>
  <c r="QJ49" i="1" s="1"/>
  <c r="QJ23" i="1" a="1"/>
  <c r="QJ23" i="1" s="1"/>
  <c r="QJ22" i="1" a="1"/>
  <c r="QJ22" i="1" s="1"/>
  <c r="QJ26" i="1" a="1"/>
  <c r="QJ26" i="1" s="1"/>
  <c r="QJ29" i="1" a="1"/>
  <c r="QJ29" i="1" s="1"/>
  <c r="QJ24" i="1" a="1"/>
  <c r="QJ24" i="1" s="1"/>
  <c r="QJ30" i="1" a="1"/>
  <c r="QJ30" i="1" s="1"/>
  <c r="QJ33" i="1" a="1"/>
  <c r="QJ33" i="1" s="1"/>
  <c r="QJ35" i="1" a="1"/>
  <c r="QJ35" i="1" s="1"/>
  <c r="QJ38" i="1" a="1"/>
  <c r="QJ38" i="1" s="1"/>
  <c r="QJ31" i="1" a="1"/>
  <c r="QJ31" i="1" s="1"/>
  <c r="QJ32" i="1" a="1"/>
  <c r="QJ32" i="1" s="1"/>
  <c r="QJ46" i="1" a="1"/>
  <c r="QJ46" i="1" s="1"/>
  <c r="QJ41" i="1" a="1"/>
  <c r="QJ41" i="1" s="1"/>
  <c r="QJ45" i="1" a="1"/>
  <c r="QJ45" i="1" s="1"/>
  <c r="QJ39" i="1" a="1"/>
  <c r="QJ39" i="1" s="1"/>
  <c r="QJ25" i="1" a="1"/>
  <c r="QJ25" i="1" s="1"/>
  <c r="QJ34" i="1" a="1"/>
  <c r="QJ34" i="1" s="1"/>
  <c r="QJ28" i="1" a="1"/>
  <c r="QJ28" i="1" s="1"/>
  <c r="QJ43" i="1" a="1"/>
  <c r="QJ43" i="1" s="1"/>
  <c r="QJ47" i="1" a="1"/>
  <c r="QJ47" i="1" s="1"/>
  <c r="QJ27" i="1" a="1"/>
  <c r="QJ27" i="1" s="1"/>
  <c r="QJ40" i="1" a="1"/>
  <c r="QJ40" i="1" s="1"/>
  <c r="QJ44" i="1" a="1"/>
  <c r="QJ44" i="1" s="1"/>
  <c r="QJ37" i="1" a="1"/>
  <c r="QJ37" i="1" s="1"/>
  <c r="SU36" i="1" a="1"/>
  <c r="SU36" i="1" s="1"/>
  <c r="SU48" i="1" a="1"/>
  <c r="SU48" i="1" s="1"/>
  <c r="SU49" i="1" s="1" a="1"/>
  <c r="SU49" i="1" s="1"/>
  <c r="SU23" i="1" a="1"/>
  <c r="SU23" i="1" s="1"/>
  <c r="SU22" i="1" a="1"/>
  <c r="SU22" i="1" s="1"/>
  <c r="SU43" i="1" a="1"/>
  <c r="SU43" i="1" s="1"/>
  <c r="SU34" i="1" a="1"/>
  <c r="SU34" i="1" s="1"/>
  <c r="SU47" i="1" a="1"/>
  <c r="SU47" i="1" s="1"/>
  <c r="SU44" i="1" a="1"/>
  <c r="SU44" i="1" s="1"/>
  <c r="SU37" i="1" a="1"/>
  <c r="SU37" i="1" s="1"/>
  <c r="SU25" i="1" a="1"/>
  <c r="SU25" i="1" s="1"/>
  <c r="SU28" i="1" a="1"/>
  <c r="SU28" i="1" s="1"/>
  <c r="SU35" i="1" a="1"/>
  <c r="SU35" i="1" s="1"/>
  <c r="SU39" i="1" a="1"/>
  <c r="SU39" i="1" s="1"/>
  <c r="SU30" i="1" a="1"/>
  <c r="SU30" i="1" s="1"/>
  <c r="SU33" i="1" a="1"/>
  <c r="SU33" i="1" s="1"/>
  <c r="SU32" i="1" a="1"/>
  <c r="SU32" i="1" s="1"/>
  <c r="SU46" i="1" a="1"/>
  <c r="SU46" i="1" s="1"/>
  <c r="SU41" i="1" a="1"/>
  <c r="SU41" i="1" s="1"/>
  <c r="SU45" i="1" a="1"/>
  <c r="SU45" i="1" s="1"/>
  <c r="SU29" i="1" a="1"/>
  <c r="SU29" i="1" s="1"/>
  <c r="SU26" i="1" a="1"/>
  <c r="SU26" i="1" s="1"/>
  <c r="SU38" i="1" a="1"/>
  <c r="SU38" i="1" s="1"/>
  <c r="SU27" i="1" a="1"/>
  <c r="SU27" i="1" s="1"/>
  <c r="SU24" i="1" a="1"/>
  <c r="SU24" i="1" s="1"/>
  <c r="SU40" i="1" a="1"/>
  <c r="SU40" i="1" s="1"/>
  <c r="SU31" i="1" a="1"/>
  <c r="SU31" i="1" s="1"/>
  <c r="OL36" i="1" a="1"/>
  <c r="OL36" i="1" s="1"/>
  <c r="OL48" i="1" a="1"/>
  <c r="OL48" i="1" s="1"/>
  <c r="OL49" i="1" s="1" a="1"/>
  <c r="OL49" i="1" s="1"/>
  <c r="OL23" i="1" a="1"/>
  <c r="OL23" i="1" s="1"/>
  <c r="OL22" i="1" a="1"/>
  <c r="OL22" i="1" s="1"/>
  <c r="OL41" i="1" a="1"/>
  <c r="OL41" i="1" s="1"/>
  <c r="OL39" i="1" a="1"/>
  <c r="OL39" i="1" s="1"/>
  <c r="OL24" i="1" a="1"/>
  <c r="OL24" i="1" s="1"/>
  <c r="OL29" i="1" a="1"/>
  <c r="OL29" i="1" s="1"/>
  <c r="OL30" i="1" a="1"/>
  <c r="OL30" i="1" s="1"/>
  <c r="OL33" i="1" a="1"/>
  <c r="OL33" i="1" s="1"/>
  <c r="OL47" i="1" a="1"/>
  <c r="OL47" i="1" s="1"/>
  <c r="OL44" i="1" a="1"/>
  <c r="OL44" i="1" s="1"/>
  <c r="OL38" i="1" a="1"/>
  <c r="OL38" i="1" s="1"/>
  <c r="OL37" i="1" a="1"/>
  <c r="OL37" i="1" s="1"/>
  <c r="OL35" i="1" a="1"/>
  <c r="OL35" i="1" s="1"/>
  <c r="OL34" i="1" a="1"/>
  <c r="OL34" i="1" s="1"/>
  <c r="OL46" i="1" a="1"/>
  <c r="OL46" i="1" s="1"/>
  <c r="OL45" i="1" a="1"/>
  <c r="OL45" i="1" s="1"/>
  <c r="OL32" i="1" a="1"/>
  <c r="OL32" i="1" s="1"/>
  <c r="OL25" i="1" a="1"/>
  <c r="OL25" i="1" s="1"/>
  <c r="OL28" i="1" a="1"/>
  <c r="OL28" i="1" s="1"/>
  <c r="OL43" i="1" a="1"/>
  <c r="OL43" i="1" s="1"/>
  <c r="OL40" i="1" a="1"/>
  <c r="OL40" i="1" s="1"/>
  <c r="OL26" i="1" a="1"/>
  <c r="OL26" i="1" s="1"/>
  <c r="OL27" i="1" a="1"/>
  <c r="OL27" i="1" s="1"/>
  <c r="OL31" i="1" a="1"/>
  <c r="OL31" i="1" s="1"/>
  <c r="QL36" i="1" a="1"/>
  <c r="QL36" i="1" s="1"/>
  <c r="QL48" i="1" a="1"/>
  <c r="QL48" i="1" s="1"/>
  <c r="QL49" i="1" s="1" a="1"/>
  <c r="QL49" i="1" s="1"/>
  <c r="QL23" i="1" a="1"/>
  <c r="QL23" i="1" s="1"/>
  <c r="QL22" i="1" a="1"/>
  <c r="QL22" i="1" s="1"/>
  <c r="QL43" i="1" a="1"/>
  <c r="QL43" i="1" s="1"/>
  <c r="QL46" i="1" a="1"/>
  <c r="QL46" i="1" s="1"/>
  <c r="QL40" i="1" a="1"/>
  <c r="QL40" i="1" s="1"/>
  <c r="QL29" i="1" a="1"/>
  <c r="QL29" i="1" s="1"/>
  <c r="QL39" i="1" a="1"/>
  <c r="QL39" i="1" s="1"/>
  <c r="QL24" i="1" a="1"/>
  <c r="QL24" i="1" s="1"/>
  <c r="QL25" i="1" a="1"/>
  <c r="QL25" i="1" s="1"/>
  <c r="QL33" i="1" a="1"/>
  <c r="QL33" i="1" s="1"/>
  <c r="QL28" i="1" a="1"/>
  <c r="QL28" i="1" s="1"/>
  <c r="QL35" i="1" a="1"/>
  <c r="QL35" i="1" s="1"/>
  <c r="QL38" i="1" a="1"/>
  <c r="QL38" i="1" s="1"/>
  <c r="QL47" i="1" a="1"/>
  <c r="QL47" i="1" s="1"/>
  <c r="QL44" i="1" a="1"/>
  <c r="QL44" i="1" s="1"/>
  <c r="QL37" i="1" a="1"/>
  <c r="QL37" i="1" s="1"/>
  <c r="QL30" i="1" a="1"/>
  <c r="QL30" i="1" s="1"/>
  <c r="QL41" i="1" a="1"/>
  <c r="QL41" i="1" s="1"/>
  <c r="QL34" i="1" a="1"/>
  <c r="QL34" i="1" s="1"/>
  <c r="QL45" i="1" a="1"/>
  <c r="QL45" i="1" s="1"/>
  <c r="QL32" i="1" a="1"/>
  <c r="QL32" i="1" s="1"/>
  <c r="QL31" i="1" a="1"/>
  <c r="QL31" i="1" s="1"/>
  <c r="QL27" i="1" a="1"/>
  <c r="QL27" i="1" s="1"/>
  <c r="QL26" i="1" a="1"/>
  <c r="QL26" i="1" s="1"/>
  <c r="SZ36" i="1" a="1"/>
  <c r="SZ36" i="1" s="1"/>
  <c r="SZ48" i="1" a="1"/>
  <c r="SZ48" i="1" s="1"/>
  <c r="SZ49" i="1" s="1" a="1"/>
  <c r="SZ49" i="1" s="1"/>
  <c r="SZ23" i="1" a="1"/>
  <c r="SZ23" i="1" s="1"/>
  <c r="SZ22" i="1" a="1"/>
  <c r="SZ22" i="1" s="1"/>
  <c r="SZ34" i="1" a="1"/>
  <c r="SZ34" i="1" s="1"/>
  <c r="SZ24" i="1" a="1"/>
  <c r="SZ24" i="1" s="1"/>
  <c r="SZ29" i="1" a="1"/>
  <c r="SZ29" i="1" s="1"/>
  <c r="SZ37" i="1" a="1"/>
  <c r="SZ37" i="1" s="1"/>
  <c r="SZ38" i="1" a="1"/>
  <c r="SZ38" i="1" s="1"/>
  <c r="SZ41" i="1" a="1"/>
  <c r="SZ41" i="1" s="1"/>
  <c r="SZ31" i="1" a="1"/>
  <c r="SZ31" i="1" s="1"/>
  <c r="SZ26" i="1" a="1"/>
  <c r="SZ26" i="1" s="1"/>
  <c r="SZ46" i="1" a="1"/>
  <c r="SZ46" i="1" s="1"/>
  <c r="SZ39" i="1" a="1"/>
  <c r="SZ39" i="1" s="1"/>
  <c r="SZ25" i="1" a="1"/>
  <c r="SZ25" i="1" s="1"/>
  <c r="SZ45" i="1" a="1"/>
  <c r="SZ45" i="1" s="1"/>
  <c r="SZ35" i="1" a="1"/>
  <c r="SZ35" i="1" s="1"/>
  <c r="SZ32" i="1" a="1"/>
  <c r="SZ32" i="1" s="1"/>
  <c r="SZ30" i="1" a="1"/>
  <c r="SZ30" i="1" s="1"/>
  <c r="SZ43" i="1" a="1"/>
  <c r="SZ43" i="1" s="1"/>
  <c r="SZ33" i="1" a="1"/>
  <c r="SZ33" i="1" s="1"/>
  <c r="SZ27" i="1" a="1"/>
  <c r="SZ27" i="1" s="1"/>
  <c r="SZ44" i="1" a="1"/>
  <c r="SZ44" i="1" s="1"/>
  <c r="SZ28" i="1" a="1"/>
  <c r="SZ28" i="1" s="1"/>
  <c r="SZ40" i="1" a="1"/>
  <c r="SZ40" i="1" s="1"/>
  <c r="SZ47" i="1" a="1"/>
  <c r="SZ47" i="1" s="1"/>
  <c r="OU36" i="1" a="1"/>
  <c r="OU36" i="1" s="1"/>
  <c r="OU48" i="1" a="1"/>
  <c r="OU48" i="1" s="1"/>
  <c r="OU49" i="1" s="1" a="1"/>
  <c r="OU49" i="1" s="1"/>
  <c r="OU23" i="1" a="1"/>
  <c r="OU23" i="1" s="1"/>
  <c r="OU22" i="1" a="1"/>
  <c r="OU22" i="1" s="1"/>
  <c r="OU30" i="1" a="1"/>
  <c r="OU30" i="1" s="1"/>
  <c r="OU33" i="1" a="1"/>
  <c r="OU33" i="1" s="1"/>
  <c r="OU37" i="1" a="1"/>
  <c r="OU37" i="1" s="1"/>
  <c r="OU45" i="1" a="1"/>
  <c r="OU45" i="1" s="1"/>
  <c r="OU31" i="1" a="1"/>
  <c r="OU31" i="1" s="1"/>
  <c r="OU38" i="1" a="1"/>
  <c r="OU38" i="1" s="1"/>
  <c r="OU26" i="1" a="1"/>
  <c r="OU26" i="1" s="1"/>
  <c r="OU47" i="1" a="1"/>
  <c r="OU47" i="1" s="1"/>
  <c r="OU41" i="1" a="1"/>
  <c r="OU41" i="1" s="1"/>
  <c r="OU46" i="1" a="1"/>
  <c r="OU46" i="1" s="1"/>
  <c r="OU39" i="1" a="1"/>
  <c r="OU39" i="1" s="1"/>
  <c r="OU25" i="1" a="1"/>
  <c r="OU25" i="1" s="1"/>
  <c r="OU32" i="1" a="1"/>
  <c r="OU32" i="1" s="1"/>
  <c r="OU34" i="1" a="1"/>
  <c r="OU34" i="1" s="1"/>
  <c r="OU35" i="1" a="1"/>
  <c r="OU35" i="1" s="1"/>
  <c r="OU28" i="1" a="1"/>
  <c r="OU28" i="1" s="1"/>
  <c r="OU43" i="1" a="1"/>
  <c r="OU43" i="1" s="1"/>
  <c r="OU29" i="1" a="1"/>
  <c r="OU29" i="1" s="1"/>
  <c r="OU27" i="1" a="1"/>
  <c r="OU27" i="1" s="1"/>
  <c r="OU44" i="1" a="1"/>
  <c r="OU44" i="1" s="1"/>
  <c r="OU40" i="1" a="1"/>
  <c r="OU40" i="1" s="1"/>
  <c r="OU24" i="1" a="1"/>
  <c r="OU24" i="1" s="1"/>
  <c r="SG36" i="1" a="1"/>
  <c r="SG36" i="1" s="1"/>
  <c r="SG48" i="1" a="1"/>
  <c r="SG48" i="1" s="1"/>
  <c r="SG49" i="1" s="1" a="1"/>
  <c r="SG49" i="1" s="1"/>
  <c r="SG23" i="1" a="1"/>
  <c r="SG23" i="1" s="1"/>
  <c r="SG22" i="1" a="1"/>
  <c r="SG22" i="1" s="1"/>
  <c r="SG45" i="1" a="1"/>
  <c r="SG45" i="1" s="1"/>
  <c r="SG43" i="1" a="1"/>
  <c r="SG43" i="1" s="1"/>
  <c r="SG26" i="1" a="1"/>
  <c r="SG26" i="1" s="1"/>
  <c r="SG32" i="1" a="1"/>
  <c r="SG32" i="1" s="1"/>
  <c r="SG31" i="1" a="1"/>
  <c r="SG31" i="1" s="1"/>
  <c r="SG46" i="1" a="1"/>
  <c r="SG46" i="1" s="1"/>
  <c r="SG39" i="1" a="1"/>
  <c r="SG39" i="1" s="1"/>
  <c r="SG30" i="1" a="1"/>
  <c r="SG30" i="1" s="1"/>
  <c r="SG33" i="1" a="1"/>
  <c r="SG33" i="1" s="1"/>
  <c r="SG25" i="1" a="1"/>
  <c r="SG25" i="1" s="1"/>
  <c r="SG35" i="1" a="1"/>
  <c r="SG35" i="1" s="1"/>
  <c r="SG34" i="1" a="1"/>
  <c r="SG34" i="1" s="1"/>
  <c r="SG37" i="1" a="1"/>
  <c r="SG37" i="1" s="1"/>
  <c r="SG41" i="1" a="1"/>
  <c r="SG41" i="1" s="1"/>
  <c r="SG27" i="1" a="1"/>
  <c r="SG27" i="1" s="1"/>
  <c r="SG29" i="1" a="1"/>
  <c r="SG29" i="1" s="1"/>
  <c r="SG28" i="1" a="1"/>
  <c r="SG28" i="1" s="1"/>
  <c r="SG40" i="1" a="1"/>
  <c r="SG40" i="1" s="1"/>
  <c r="SG47" i="1" a="1"/>
  <c r="SG47" i="1" s="1"/>
  <c r="SG38" i="1" a="1"/>
  <c r="SG38" i="1" s="1"/>
  <c r="SG44" i="1" a="1"/>
  <c r="SG44" i="1" s="1"/>
  <c r="SG24" i="1" a="1"/>
  <c r="SG24" i="1" s="1"/>
  <c r="RN36" i="1" a="1"/>
  <c r="RN36" i="1" s="1"/>
  <c r="RN48" i="1" a="1"/>
  <c r="RN48" i="1" s="1"/>
  <c r="RN49" i="1" s="1" a="1"/>
  <c r="RN49" i="1" s="1"/>
  <c r="RN23" i="1" a="1"/>
  <c r="RN23" i="1" s="1"/>
  <c r="RN22" i="1" a="1"/>
  <c r="RN22" i="1" s="1"/>
  <c r="RN30" i="1" a="1"/>
  <c r="RN30" i="1" s="1"/>
  <c r="RN33" i="1" a="1"/>
  <c r="RN33" i="1" s="1"/>
  <c r="RN38" i="1" a="1"/>
  <c r="RN38" i="1" s="1"/>
  <c r="RN34" i="1" a="1"/>
  <c r="RN34" i="1" s="1"/>
  <c r="RN45" i="1" a="1"/>
  <c r="RN45" i="1" s="1"/>
  <c r="RN46" i="1" a="1"/>
  <c r="RN46" i="1" s="1"/>
  <c r="RN31" i="1" a="1"/>
  <c r="RN31" i="1" s="1"/>
  <c r="RN27" i="1" a="1"/>
  <c r="RN27" i="1" s="1"/>
  <c r="RN32" i="1" a="1"/>
  <c r="RN32" i="1" s="1"/>
  <c r="RN41" i="1" a="1"/>
  <c r="RN41" i="1" s="1"/>
  <c r="RN35" i="1" a="1"/>
  <c r="RN35" i="1" s="1"/>
  <c r="RN25" i="1" a="1"/>
  <c r="RN25" i="1" s="1"/>
  <c r="RN37" i="1" a="1"/>
  <c r="RN37" i="1" s="1"/>
  <c r="RN29" i="1" a="1"/>
  <c r="RN29" i="1" s="1"/>
  <c r="RN47" i="1" a="1"/>
  <c r="RN47" i="1" s="1"/>
  <c r="RN26" i="1" a="1"/>
  <c r="RN26" i="1" s="1"/>
  <c r="RN44" i="1" a="1"/>
  <c r="RN44" i="1" s="1"/>
  <c r="RN28" i="1" a="1"/>
  <c r="RN28" i="1" s="1"/>
  <c r="RN43" i="1" a="1"/>
  <c r="RN43" i="1" s="1"/>
  <c r="RN39" i="1" a="1"/>
  <c r="RN39" i="1" s="1"/>
  <c r="RN24" i="1" a="1"/>
  <c r="RN24" i="1" s="1"/>
  <c r="RN40" i="1" a="1"/>
  <c r="RN40" i="1" s="1"/>
  <c r="NQ36" i="1" a="1"/>
  <c r="NQ36" i="1" s="1"/>
  <c r="NQ48" i="1" a="1"/>
  <c r="NQ48" i="1" s="1"/>
  <c r="NQ49" i="1" s="1" a="1"/>
  <c r="NQ49" i="1" s="1"/>
  <c r="NQ23" i="1" a="1"/>
  <c r="NQ23" i="1" s="1"/>
  <c r="NQ22" i="1" a="1"/>
  <c r="NQ22" i="1" s="1"/>
  <c r="NQ35" i="1" a="1"/>
  <c r="NQ35" i="1" s="1"/>
  <c r="NQ30" i="1" a="1"/>
  <c r="NQ30" i="1" s="1"/>
  <c r="NQ34" i="1" a="1"/>
  <c r="NQ34" i="1" s="1"/>
  <c r="NQ33" i="1" a="1"/>
  <c r="NQ33" i="1" s="1"/>
  <c r="NQ45" i="1" a="1"/>
  <c r="NQ45" i="1" s="1"/>
  <c r="NQ25" i="1" a="1"/>
  <c r="NQ25" i="1" s="1"/>
  <c r="NQ37" i="1" a="1"/>
  <c r="NQ37" i="1" s="1"/>
  <c r="NQ38" i="1" a="1"/>
  <c r="NQ38" i="1" s="1"/>
  <c r="NQ32" i="1" a="1"/>
  <c r="NQ32" i="1" s="1"/>
  <c r="NQ39" i="1" a="1"/>
  <c r="NQ39" i="1" s="1"/>
  <c r="NQ31" i="1" a="1"/>
  <c r="NQ31" i="1" s="1"/>
  <c r="NQ41" i="1" a="1"/>
  <c r="NQ41" i="1" s="1"/>
  <c r="NQ46" i="1" a="1"/>
  <c r="NQ46" i="1" s="1"/>
  <c r="NQ28" i="1" a="1"/>
  <c r="NQ28" i="1" s="1"/>
  <c r="NQ44" i="1" a="1"/>
  <c r="NQ44" i="1" s="1"/>
  <c r="NQ26" i="1" a="1"/>
  <c r="NQ26" i="1" s="1"/>
  <c r="NQ40" i="1" a="1"/>
  <c r="NQ40" i="1" s="1"/>
  <c r="NQ27" i="1" a="1"/>
  <c r="NQ27" i="1" s="1"/>
  <c r="NQ47" i="1" a="1"/>
  <c r="NQ47" i="1" s="1"/>
  <c r="NQ43" i="1" a="1"/>
  <c r="NQ43" i="1" s="1"/>
  <c r="NQ24" i="1" a="1"/>
  <c r="NQ24" i="1" s="1"/>
  <c r="NQ29" i="1" a="1"/>
  <c r="NQ29" i="1" s="1"/>
  <c r="OX36" i="1" a="1"/>
  <c r="OX36" i="1" s="1"/>
  <c r="OX48" i="1" a="1"/>
  <c r="OX48" i="1" s="1"/>
  <c r="OX49" i="1" s="1" a="1"/>
  <c r="OX49" i="1" s="1"/>
  <c r="OX22" i="1" a="1"/>
  <c r="OX22" i="1" s="1"/>
  <c r="OX23" i="1" a="1"/>
  <c r="OX23" i="1" s="1"/>
  <c r="OX47" i="1" a="1"/>
  <c r="OX47" i="1" s="1"/>
  <c r="OX28" i="1" a="1"/>
  <c r="OX28" i="1" s="1"/>
  <c r="OX44" i="1" a="1"/>
  <c r="OX44" i="1" s="1"/>
  <c r="OX30" i="1" a="1"/>
  <c r="OX30" i="1" s="1"/>
  <c r="OX46" i="1" a="1"/>
  <c r="OX46" i="1" s="1"/>
  <c r="OX43" i="1" a="1"/>
  <c r="OX43" i="1" s="1"/>
  <c r="OX40" i="1" a="1"/>
  <c r="OX40" i="1" s="1"/>
  <c r="OX33" i="1" a="1"/>
  <c r="OX33" i="1" s="1"/>
  <c r="OX45" i="1" a="1"/>
  <c r="OX45" i="1" s="1"/>
  <c r="OX32" i="1" a="1"/>
  <c r="OX32" i="1" s="1"/>
  <c r="OX41" i="1" a="1"/>
  <c r="OX41" i="1" s="1"/>
  <c r="OX34" i="1" a="1"/>
  <c r="OX34" i="1" s="1"/>
  <c r="OX25" i="1" a="1"/>
  <c r="OX25" i="1" s="1"/>
  <c r="OX39" i="1" a="1"/>
  <c r="OX39" i="1" s="1"/>
  <c r="OX31" i="1" a="1"/>
  <c r="OX31" i="1" s="1"/>
  <c r="OX35" i="1" a="1"/>
  <c r="OX35" i="1" s="1"/>
  <c r="OX29" i="1" a="1"/>
  <c r="OX29" i="1" s="1"/>
  <c r="OX26" i="1" a="1"/>
  <c r="OX26" i="1" s="1"/>
  <c r="OX37" i="1" a="1"/>
  <c r="OX37" i="1" s="1"/>
  <c r="OX38" i="1" a="1"/>
  <c r="OX38" i="1" s="1"/>
  <c r="OX24" i="1" a="1"/>
  <c r="OX24" i="1" s="1"/>
  <c r="OX27" i="1" a="1"/>
  <c r="OX27" i="1" s="1"/>
  <c r="RB36" i="1" a="1"/>
  <c r="RB36" i="1" s="1"/>
  <c r="RB48" i="1" a="1"/>
  <c r="RB48" i="1" s="1"/>
  <c r="RB49" i="1" s="1" a="1"/>
  <c r="RB49" i="1" s="1"/>
  <c r="RB23" i="1" a="1"/>
  <c r="RB23" i="1" s="1"/>
  <c r="RB22" i="1" a="1"/>
  <c r="RB22" i="1" s="1"/>
  <c r="RB44" i="1" a="1"/>
  <c r="RB44" i="1" s="1"/>
  <c r="RB29" i="1" a="1"/>
  <c r="RB29" i="1" s="1"/>
  <c r="RB37" i="1" a="1"/>
  <c r="RB37" i="1" s="1"/>
  <c r="RB47" i="1" a="1"/>
  <c r="RB47" i="1" s="1"/>
  <c r="RB24" i="1" a="1"/>
  <c r="RB24" i="1" s="1"/>
  <c r="RB33" i="1" a="1"/>
  <c r="RB33" i="1" s="1"/>
  <c r="RB30" i="1" a="1"/>
  <c r="RB30" i="1" s="1"/>
  <c r="RB35" i="1" a="1"/>
  <c r="RB35" i="1" s="1"/>
  <c r="RB38" i="1" a="1"/>
  <c r="RB38" i="1" s="1"/>
  <c r="RB41" i="1" a="1"/>
  <c r="RB41" i="1" s="1"/>
  <c r="RB34" i="1" a="1"/>
  <c r="RB34" i="1" s="1"/>
  <c r="RB45" i="1" a="1"/>
  <c r="RB45" i="1" s="1"/>
  <c r="RB31" i="1" a="1"/>
  <c r="RB31" i="1" s="1"/>
  <c r="RB46" i="1" a="1"/>
  <c r="RB46" i="1" s="1"/>
  <c r="RB39" i="1" a="1"/>
  <c r="RB39" i="1" s="1"/>
  <c r="RB32" i="1" a="1"/>
  <c r="RB32" i="1" s="1"/>
  <c r="RB25" i="1" a="1"/>
  <c r="RB25" i="1" s="1"/>
  <c r="RB28" i="1" a="1"/>
  <c r="RB28" i="1" s="1"/>
  <c r="RB26" i="1" a="1"/>
  <c r="RB26" i="1" s="1"/>
  <c r="RB43" i="1" a="1"/>
  <c r="RB43" i="1" s="1"/>
  <c r="RB27" i="1" a="1"/>
  <c r="RB27" i="1" s="1"/>
  <c r="RB40" i="1" a="1"/>
  <c r="RB40" i="1" s="1"/>
  <c r="TP36" i="1" a="1"/>
  <c r="TP36" i="1" s="1"/>
  <c r="TP48" i="1" a="1"/>
  <c r="TP48" i="1" s="1"/>
  <c r="TP49" i="1" s="1" a="1"/>
  <c r="TP49" i="1" s="1"/>
  <c r="TP22" i="1" a="1"/>
  <c r="TP22" i="1" s="1"/>
  <c r="TP23" i="1" a="1"/>
  <c r="TP23" i="1" s="1"/>
  <c r="TP34" i="1" a="1"/>
  <c r="TP34" i="1" s="1"/>
  <c r="TP31" i="1" a="1"/>
  <c r="TP31" i="1" s="1"/>
  <c r="TP24" i="1" a="1"/>
  <c r="TP24" i="1" s="1"/>
  <c r="TP29" i="1" a="1"/>
  <c r="TP29" i="1" s="1"/>
  <c r="TP37" i="1" a="1"/>
  <c r="TP37" i="1" s="1"/>
  <c r="TP46" i="1" a="1"/>
  <c r="TP46" i="1" s="1"/>
  <c r="TP39" i="1" a="1"/>
  <c r="TP39" i="1" s="1"/>
  <c r="TP35" i="1" a="1"/>
  <c r="TP35" i="1" s="1"/>
  <c r="TP38" i="1" a="1"/>
  <c r="TP38" i="1" s="1"/>
  <c r="TP25" i="1" a="1"/>
  <c r="TP25" i="1" s="1"/>
  <c r="TP26" i="1" a="1"/>
  <c r="TP26" i="1" s="1"/>
  <c r="TP41" i="1" a="1"/>
  <c r="TP41" i="1" s="1"/>
  <c r="TP27" i="1" a="1"/>
  <c r="TP27" i="1" s="1"/>
  <c r="TP45" i="1" a="1"/>
  <c r="TP45" i="1" s="1"/>
  <c r="TP30" i="1" a="1"/>
  <c r="TP30" i="1" s="1"/>
  <c r="TP33" i="1" a="1"/>
  <c r="TP33" i="1" s="1"/>
  <c r="TP32" i="1" a="1"/>
  <c r="TP32" i="1" s="1"/>
  <c r="TP43" i="1" a="1"/>
  <c r="TP43" i="1" s="1"/>
  <c r="TP44" i="1" a="1"/>
  <c r="TP44" i="1" s="1"/>
  <c r="TP28" i="1" a="1"/>
  <c r="TP28" i="1" s="1"/>
  <c r="TP40" i="1" a="1"/>
  <c r="TP40" i="1" s="1"/>
  <c r="TP47" i="1" a="1"/>
  <c r="TP47" i="1" s="1"/>
  <c r="PK36" i="1" a="1"/>
  <c r="PK36" i="1" s="1"/>
  <c r="PK48" i="1" a="1"/>
  <c r="PK48" i="1" s="1"/>
  <c r="PK49" i="1" s="1" a="1"/>
  <c r="PK49" i="1" s="1"/>
  <c r="PK23" i="1" a="1"/>
  <c r="PK23" i="1" s="1"/>
  <c r="PK22" i="1" a="1"/>
  <c r="PK22" i="1" s="1"/>
  <c r="PK38" i="1" a="1"/>
  <c r="PK38" i="1" s="1"/>
  <c r="PK43" i="1" a="1"/>
  <c r="PK43" i="1" s="1"/>
  <c r="PK41" i="1" a="1"/>
  <c r="PK41" i="1" s="1"/>
  <c r="PK37" i="1" a="1"/>
  <c r="PK37" i="1" s="1"/>
  <c r="PK24" i="1" a="1"/>
  <c r="PK24" i="1" s="1"/>
  <c r="PK31" i="1" a="1"/>
  <c r="PK31" i="1" s="1"/>
  <c r="PK29" i="1" a="1"/>
  <c r="PK29" i="1" s="1"/>
  <c r="PK26" i="1" a="1"/>
  <c r="PK26" i="1" s="1"/>
  <c r="PK35" i="1" a="1"/>
  <c r="PK35" i="1" s="1"/>
  <c r="PK46" i="1" a="1"/>
  <c r="PK46" i="1" s="1"/>
  <c r="PK39" i="1" a="1"/>
  <c r="PK39" i="1" s="1"/>
  <c r="PK47" i="1" a="1"/>
  <c r="PK47" i="1" s="1"/>
  <c r="PK25" i="1" a="1"/>
  <c r="PK25" i="1" s="1"/>
  <c r="PK32" i="1" a="1"/>
  <c r="PK32" i="1" s="1"/>
  <c r="PK30" i="1" a="1"/>
  <c r="PK30" i="1" s="1"/>
  <c r="PK33" i="1" a="1"/>
  <c r="PK33" i="1" s="1"/>
  <c r="PK34" i="1" a="1"/>
  <c r="PK34" i="1" s="1"/>
  <c r="PK45" i="1" a="1"/>
  <c r="PK45" i="1" s="1"/>
  <c r="PK28" i="1" a="1"/>
  <c r="PK28" i="1" s="1"/>
  <c r="PK27" i="1" a="1"/>
  <c r="PK27" i="1" s="1"/>
  <c r="PK44" i="1" a="1"/>
  <c r="PK44" i="1" s="1"/>
  <c r="PK40" i="1" a="1"/>
  <c r="PK40" i="1" s="1"/>
  <c r="TK36" i="1" a="1"/>
  <c r="TK36" i="1" s="1"/>
  <c r="TK48" i="1" a="1"/>
  <c r="TK48" i="1" s="1"/>
  <c r="TK49" i="1" s="1" a="1"/>
  <c r="TK49" i="1" s="1"/>
  <c r="TK23" i="1" a="1"/>
  <c r="TK23" i="1" s="1"/>
  <c r="TK22" i="1" a="1"/>
  <c r="TK22" i="1" s="1"/>
  <c r="TK43" i="1" a="1"/>
  <c r="TK43" i="1" s="1"/>
  <c r="TK41" i="1" a="1"/>
  <c r="TK41" i="1" s="1"/>
  <c r="TK28" i="1" a="1"/>
  <c r="TK28" i="1" s="1"/>
  <c r="TK25" i="1" a="1"/>
  <c r="TK25" i="1" s="1"/>
  <c r="TK31" i="1" a="1"/>
  <c r="TK31" i="1" s="1"/>
  <c r="TK32" i="1" a="1"/>
  <c r="TK32" i="1" s="1"/>
  <c r="TK35" i="1" a="1"/>
  <c r="TK35" i="1" s="1"/>
  <c r="TK39" i="1" a="1"/>
  <c r="TK39" i="1" s="1"/>
  <c r="TK24" i="1" a="1"/>
  <c r="TK24" i="1" s="1"/>
  <c r="TK30" i="1" a="1"/>
  <c r="TK30" i="1" s="1"/>
  <c r="TK33" i="1" a="1"/>
  <c r="TK33" i="1" s="1"/>
  <c r="TK34" i="1" a="1"/>
  <c r="TK34" i="1" s="1"/>
  <c r="TK46" i="1" a="1"/>
  <c r="TK46" i="1" s="1"/>
  <c r="TK37" i="1" a="1"/>
  <c r="TK37" i="1" s="1"/>
  <c r="TK45" i="1" a="1"/>
  <c r="TK45" i="1" s="1"/>
  <c r="TK26" i="1" a="1"/>
  <c r="TK26" i="1" s="1"/>
  <c r="TK38" i="1" a="1"/>
  <c r="TK38" i="1" s="1"/>
  <c r="TK27" i="1" a="1"/>
  <c r="TK27" i="1" s="1"/>
  <c r="TK29" i="1" a="1"/>
  <c r="TK29" i="1" s="1"/>
  <c r="TK40" i="1" a="1"/>
  <c r="TK40" i="1" s="1"/>
  <c r="TK47" i="1" a="1"/>
  <c r="TK47" i="1" s="1"/>
  <c r="TK44" i="1" a="1"/>
  <c r="TK44" i="1" s="1"/>
  <c r="SR36" i="1" a="1"/>
  <c r="SR36" i="1" s="1"/>
  <c r="SR48" i="1" a="1"/>
  <c r="SR48" i="1" s="1"/>
  <c r="SR49" i="1" s="1" a="1"/>
  <c r="SR49" i="1" s="1"/>
  <c r="SR23" i="1" a="1"/>
  <c r="SR23" i="1" s="1"/>
  <c r="SR22" i="1" a="1"/>
  <c r="SR22" i="1" s="1"/>
  <c r="SR26" i="1" a="1"/>
  <c r="SR26" i="1" s="1"/>
  <c r="SR35" i="1" a="1"/>
  <c r="SR35" i="1" s="1"/>
  <c r="SR28" i="1" a="1"/>
  <c r="SR28" i="1" s="1"/>
  <c r="SR46" i="1" a="1"/>
  <c r="SR46" i="1" s="1"/>
  <c r="SR34" i="1" a="1"/>
  <c r="SR34" i="1" s="1"/>
  <c r="SR45" i="1" a="1"/>
  <c r="SR45" i="1" s="1"/>
  <c r="SR27" i="1" a="1"/>
  <c r="SR27" i="1" s="1"/>
  <c r="SR38" i="1" a="1"/>
  <c r="SR38" i="1" s="1"/>
  <c r="SR32" i="1" a="1"/>
  <c r="SR32" i="1" s="1"/>
  <c r="SR41" i="1" a="1"/>
  <c r="SR41" i="1" s="1"/>
  <c r="SR25" i="1" a="1"/>
  <c r="SR25" i="1" s="1"/>
  <c r="SR39" i="1" a="1"/>
  <c r="SR39" i="1" s="1"/>
  <c r="SR31" i="1" a="1"/>
  <c r="SR31" i="1" s="1"/>
  <c r="SR30" i="1" a="1"/>
  <c r="SR30" i="1" s="1"/>
  <c r="SR33" i="1" a="1"/>
  <c r="SR33" i="1" s="1"/>
  <c r="SR37" i="1" a="1"/>
  <c r="SR37" i="1" s="1"/>
  <c r="SR29" i="1" a="1"/>
  <c r="SR29" i="1" s="1"/>
  <c r="SR47" i="1" a="1"/>
  <c r="SR47" i="1" s="1"/>
  <c r="SR44" i="1" a="1"/>
  <c r="SR44" i="1" s="1"/>
  <c r="SR24" i="1" a="1"/>
  <c r="SR24" i="1" s="1"/>
  <c r="SR43" i="1" a="1"/>
  <c r="SR43" i="1" s="1"/>
  <c r="SR40" i="1" a="1"/>
  <c r="SR40" i="1" s="1"/>
  <c r="ON36" i="1" a="1"/>
  <c r="ON36" i="1" s="1"/>
  <c r="ON48" i="1" a="1"/>
  <c r="ON48" i="1" s="1"/>
  <c r="ON49" i="1" s="1" a="1"/>
  <c r="ON49" i="1" s="1"/>
  <c r="ON23" i="1" a="1"/>
  <c r="ON23" i="1" s="1"/>
  <c r="ON22" i="1" a="1"/>
  <c r="ON22" i="1" s="1"/>
  <c r="ON35" i="1" a="1"/>
  <c r="ON35" i="1" s="1"/>
  <c r="ON34" i="1" a="1"/>
  <c r="ON34" i="1" s="1"/>
  <c r="ON29" i="1" a="1"/>
  <c r="ON29" i="1" s="1"/>
  <c r="ON24" i="1" a="1"/>
  <c r="ON24" i="1" s="1"/>
  <c r="ON30" i="1" a="1"/>
  <c r="ON30" i="1" s="1"/>
  <c r="ON33" i="1" a="1"/>
  <c r="ON33" i="1" s="1"/>
  <c r="ON26" i="1" a="1"/>
  <c r="ON26" i="1" s="1"/>
  <c r="ON32" i="1" a="1"/>
  <c r="ON32" i="1" s="1"/>
  <c r="ON31" i="1" a="1"/>
  <c r="ON31" i="1" s="1"/>
  <c r="ON38" i="1" a="1"/>
  <c r="ON38" i="1" s="1"/>
  <c r="ON40" i="1" a="1"/>
  <c r="ON40" i="1" s="1"/>
  <c r="ON43" i="1" a="1"/>
  <c r="ON43" i="1" s="1"/>
  <c r="ON39" i="1" a="1"/>
  <c r="ON39" i="1" s="1"/>
  <c r="ON28" i="1" a="1"/>
  <c r="ON28" i="1" s="1"/>
  <c r="ON25" i="1" a="1"/>
  <c r="ON25" i="1" s="1"/>
  <c r="ON46" i="1" a="1"/>
  <c r="ON46" i="1" s="1"/>
  <c r="ON41" i="1" a="1"/>
  <c r="ON41" i="1" s="1"/>
  <c r="ON45" i="1" a="1"/>
  <c r="ON45" i="1" s="1"/>
  <c r="ON37" i="1" a="1"/>
  <c r="ON37" i="1" s="1"/>
  <c r="ON47" i="1" a="1"/>
  <c r="ON47" i="1" s="1"/>
  <c r="ON44" i="1" a="1"/>
  <c r="ON44" i="1" s="1"/>
  <c r="ON27" i="1" a="1"/>
  <c r="ON27" i="1" s="1"/>
  <c r="PU36" i="1" a="1"/>
  <c r="PU36" i="1" s="1"/>
  <c r="PU48" i="1" a="1"/>
  <c r="PU48" i="1" s="1"/>
  <c r="PU49" i="1" s="1" a="1"/>
  <c r="PU49" i="1" s="1"/>
  <c r="PU23" i="1" a="1"/>
  <c r="PU23" i="1" s="1"/>
  <c r="PU22" i="1" a="1"/>
  <c r="PU22" i="1" s="1"/>
  <c r="PU41" i="1" a="1"/>
  <c r="PU41" i="1" s="1"/>
  <c r="PU43" i="1" a="1"/>
  <c r="PU43" i="1" s="1"/>
  <c r="PU45" i="1" a="1"/>
  <c r="PU45" i="1" s="1"/>
  <c r="PU32" i="1" a="1"/>
  <c r="PU32" i="1" s="1"/>
  <c r="PU31" i="1" a="1"/>
  <c r="PU31" i="1" s="1"/>
  <c r="PU46" i="1" a="1"/>
  <c r="PU46" i="1" s="1"/>
  <c r="PU34" i="1" a="1"/>
  <c r="PU34" i="1" s="1"/>
  <c r="PU39" i="1" a="1"/>
  <c r="PU39" i="1" s="1"/>
  <c r="PU30" i="1" a="1"/>
  <c r="PU30" i="1" s="1"/>
  <c r="PU33" i="1" a="1"/>
  <c r="PU33" i="1" s="1"/>
  <c r="PU25" i="1" a="1"/>
  <c r="PU25" i="1" s="1"/>
  <c r="PU35" i="1" a="1"/>
  <c r="PU35" i="1" s="1"/>
  <c r="PU37" i="1" a="1"/>
  <c r="PU37" i="1" s="1"/>
  <c r="PU47" i="1" a="1"/>
  <c r="PU47" i="1" s="1"/>
  <c r="PU24" i="1" a="1"/>
  <c r="PU24" i="1" s="1"/>
  <c r="PU27" i="1" a="1"/>
  <c r="PU27" i="1" s="1"/>
  <c r="PU44" i="1" a="1"/>
  <c r="PU44" i="1" s="1"/>
  <c r="PU29" i="1" a="1"/>
  <c r="PU29" i="1" s="1"/>
  <c r="PU26" i="1" a="1"/>
  <c r="PU26" i="1" s="1"/>
  <c r="PU40" i="1" a="1"/>
  <c r="PU40" i="1" s="1"/>
  <c r="PU28" i="1" a="1"/>
  <c r="PU28" i="1" s="1"/>
  <c r="PU38" i="1" a="1"/>
  <c r="PU38" i="1" s="1"/>
  <c r="RR36" i="1" a="1"/>
  <c r="RR36" i="1" s="1"/>
  <c r="RR48" i="1" a="1"/>
  <c r="RR48" i="1" s="1"/>
  <c r="RR49" i="1" s="1" a="1"/>
  <c r="RR49" i="1" s="1"/>
  <c r="RR23" i="1" a="1"/>
  <c r="RR23" i="1" s="1"/>
  <c r="RR22" i="1" a="1"/>
  <c r="RR22" i="1" s="1"/>
  <c r="RR29" i="1" a="1"/>
  <c r="RR29" i="1" s="1"/>
  <c r="RR24" i="1" a="1"/>
  <c r="RR24" i="1" s="1"/>
  <c r="RR33" i="1" a="1"/>
  <c r="RR33" i="1" s="1"/>
  <c r="RR34" i="1" a="1"/>
  <c r="RR34" i="1" s="1"/>
  <c r="RR35" i="1" a="1"/>
  <c r="RR35" i="1" s="1"/>
  <c r="RR38" i="1" a="1"/>
  <c r="RR38" i="1" s="1"/>
  <c r="RR43" i="1" a="1"/>
  <c r="RR43" i="1" s="1"/>
  <c r="RR46" i="1" a="1"/>
  <c r="RR46" i="1" s="1"/>
  <c r="RR41" i="1" a="1"/>
  <c r="RR41" i="1" s="1"/>
  <c r="RR39" i="1" a="1"/>
  <c r="RR39" i="1" s="1"/>
  <c r="RR45" i="1" a="1"/>
  <c r="RR45" i="1" s="1"/>
  <c r="RR25" i="1" a="1"/>
  <c r="RR25" i="1" s="1"/>
  <c r="RR32" i="1" a="1"/>
  <c r="RR32" i="1" s="1"/>
  <c r="RR37" i="1" a="1"/>
  <c r="RR37" i="1" s="1"/>
  <c r="RR28" i="1" a="1"/>
  <c r="RR28" i="1" s="1"/>
  <c r="RR40" i="1" a="1"/>
  <c r="RR40" i="1" s="1"/>
  <c r="RR30" i="1" a="1"/>
  <c r="RR30" i="1" s="1"/>
  <c r="RR31" i="1" a="1"/>
  <c r="RR31" i="1" s="1"/>
  <c r="RR47" i="1" a="1"/>
  <c r="RR47" i="1" s="1"/>
  <c r="RR26" i="1" a="1"/>
  <c r="RR26" i="1" s="1"/>
  <c r="RR27" i="1" a="1"/>
  <c r="RR27" i="1" s="1"/>
  <c r="RR44" i="1" a="1"/>
  <c r="RR44" i="1" s="1"/>
  <c r="UF36" i="1" a="1"/>
  <c r="UF36" i="1" s="1"/>
  <c r="UF48" i="1" a="1"/>
  <c r="UF48" i="1" s="1"/>
  <c r="UF49" i="1" s="1" a="1"/>
  <c r="UF49" i="1" s="1"/>
  <c r="UF23" i="1" a="1"/>
  <c r="UF23" i="1" s="1"/>
  <c r="UF22" i="1" a="1"/>
  <c r="UF22" i="1" s="1"/>
  <c r="UF25" i="1" a="1"/>
  <c r="UF25" i="1" s="1"/>
  <c r="UF35" i="1" a="1"/>
  <c r="UF35" i="1" s="1"/>
  <c r="UF24" i="1" a="1"/>
  <c r="UF24" i="1" s="1"/>
  <c r="UF29" i="1" a="1"/>
  <c r="UF29" i="1" s="1"/>
  <c r="UF37" i="1" a="1"/>
  <c r="UF37" i="1" s="1"/>
  <c r="UF43" i="1" a="1"/>
  <c r="UF43" i="1" s="1"/>
  <c r="UF38" i="1" a="1"/>
  <c r="UF38" i="1" s="1"/>
  <c r="UF47" i="1" a="1"/>
  <c r="UF47" i="1" s="1"/>
  <c r="UF27" i="1" a="1"/>
  <c r="UF27" i="1" s="1"/>
  <c r="UF26" i="1" a="1"/>
  <c r="UF26" i="1" s="1"/>
  <c r="UF30" i="1" a="1"/>
  <c r="UF30" i="1" s="1"/>
  <c r="UF33" i="1" a="1"/>
  <c r="UF33" i="1" s="1"/>
  <c r="UF45" i="1" a="1"/>
  <c r="UF45" i="1" s="1"/>
  <c r="UF34" i="1" a="1"/>
  <c r="UF34" i="1" s="1"/>
  <c r="UF31" i="1" a="1"/>
  <c r="UF31" i="1" s="1"/>
  <c r="UF32" i="1" a="1"/>
  <c r="UF32" i="1" s="1"/>
  <c r="UF41" i="1" a="1"/>
  <c r="UF41" i="1" s="1"/>
  <c r="UF28" i="1" a="1"/>
  <c r="UF28" i="1" s="1"/>
  <c r="UF46" i="1" a="1"/>
  <c r="UF46" i="1" s="1"/>
  <c r="UF44" i="1" a="1"/>
  <c r="UF44" i="1" s="1"/>
  <c r="UF40" i="1" a="1"/>
  <c r="UF40" i="1" s="1"/>
  <c r="UF39" i="1" a="1"/>
  <c r="UF39" i="1" s="1"/>
  <c r="QA36" i="1" a="1"/>
  <c r="QA36" i="1" s="1"/>
  <c r="QA48" i="1" a="1"/>
  <c r="QA48" i="1" s="1"/>
  <c r="QA49" i="1" s="1" a="1"/>
  <c r="QA49" i="1" s="1"/>
  <c r="QA23" i="1" a="1"/>
  <c r="QA23" i="1" s="1"/>
  <c r="QA22" i="1" a="1"/>
  <c r="QA22" i="1" s="1"/>
  <c r="QA46" i="1" a="1"/>
  <c r="QA46" i="1" s="1"/>
  <c r="QA37" i="1" a="1"/>
  <c r="QA37" i="1" s="1"/>
  <c r="QA39" i="1" a="1"/>
  <c r="QA39" i="1" s="1"/>
  <c r="QA34" i="1" a="1"/>
  <c r="QA34" i="1" s="1"/>
  <c r="QA27" i="1" a="1"/>
  <c r="QA27" i="1" s="1"/>
  <c r="QA31" i="1" a="1"/>
  <c r="QA31" i="1" s="1"/>
  <c r="QA25" i="1" a="1"/>
  <c r="QA25" i="1" s="1"/>
  <c r="QA35" i="1" a="1"/>
  <c r="QA35" i="1" s="1"/>
  <c r="QA26" i="1" a="1"/>
  <c r="QA26" i="1" s="1"/>
  <c r="QA47" i="1" a="1"/>
  <c r="QA47" i="1" s="1"/>
  <c r="QA30" i="1" a="1"/>
  <c r="QA30" i="1" s="1"/>
  <c r="QA33" i="1" a="1"/>
  <c r="QA33" i="1" s="1"/>
  <c r="QA45" i="1" a="1"/>
  <c r="QA45" i="1" s="1"/>
  <c r="QA32" i="1" a="1"/>
  <c r="QA32" i="1" s="1"/>
  <c r="QA41" i="1" a="1"/>
  <c r="QA41" i="1" s="1"/>
  <c r="QA24" i="1" a="1"/>
  <c r="QA24" i="1" s="1"/>
  <c r="QA29" i="1" a="1"/>
  <c r="QA29" i="1" s="1"/>
  <c r="QA38" i="1" a="1"/>
  <c r="QA38" i="1" s="1"/>
  <c r="QA28" i="1" a="1"/>
  <c r="QA28" i="1" s="1"/>
  <c r="QA43" i="1" a="1"/>
  <c r="QA43" i="1" s="1"/>
  <c r="QA44" i="1" a="1"/>
  <c r="QA44" i="1" s="1"/>
  <c r="QA40" i="1" a="1"/>
  <c r="QA40" i="1" s="1"/>
  <c r="UO36" i="1" a="1"/>
  <c r="UO36" i="1" s="1"/>
  <c r="UO48" i="1" a="1"/>
  <c r="UO48" i="1" s="1"/>
  <c r="UO49" i="1" s="1" a="1"/>
  <c r="UO49" i="1" s="1"/>
  <c r="UO23" i="1" a="1"/>
  <c r="UO23" i="1" s="1"/>
  <c r="UO22" i="1" a="1"/>
  <c r="UO22" i="1" s="1"/>
  <c r="UO25" i="1" a="1"/>
  <c r="UO25" i="1" s="1"/>
  <c r="UO41" i="1" a="1"/>
  <c r="UO41" i="1" s="1"/>
  <c r="UO34" i="1" a="1"/>
  <c r="UO34" i="1" s="1"/>
  <c r="UO45" i="1" a="1"/>
  <c r="UO45" i="1" s="1"/>
  <c r="UO39" i="1" a="1"/>
  <c r="UO39" i="1" s="1"/>
  <c r="UO31" i="1" a="1"/>
  <c r="UO31" i="1" s="1"/>
  <c r="UO32" i="1" a="1"/>
  <c r="UO32" i="1" s="1"/>
  <c r="UO30" i="1" a="1"/>
  <c r="UO30" i="1" s="1"/>
  <c r="UO33" i="1" a="1"/>
  <c r="UO33" i="1" s="1"/>
  <c r="UO38" i="1" a="1"/>
  <c r="UO38" i="1" s="1"/>
  <c r="UO46" i="1" a="1"/>
  <c r="UO46" i="1" s="1"/>
  <c r="UO35" i="1" a="1"/>
  <c r="UO35" i="1" s="1"/>
  <c r="UO37" i="1" a="1"/>
  <c r="UO37" i="1" s="1"/>
  <c r="UO24" i="1" a="1"/>
  <c r="UO24" i="1" s="1"/>
  <c r="UO29" i="1" a="1"/>
  <c r="UO29" i="1" s="1"/>
  <c r="UO28" i="1" a="1"/>
  <c r="UO28" i="1" s="1"/>
  <c r="UO26" i="1" a="1"/>
  <c r="UO26" i="1" s="1"/>
  <c r="UO40" i="1" a="1"/>
  <c r="UO40" i="1" s="1"/>
  <c r="UO47" i="1" a="1"/>
  <c r="UO47" i="1" s="1"/>
  <c r="UO43" i="1" a="1"/>
  <c r="UO43" i="1" s="1"/>
  <c r="UO44" i="1" a="1"/>
  <c r="UO44" i="1" s="1"/>
  <c r="UO27" i="1" a="1"/>
  <c r="UO27" i="1" s="1"/>
  <c r="TV36" i="1" a="1"/>
  <c r="TV36" i="1" s="1"/>
  <c r="TV48" i="1" a="1"/>
  <c r="TV48" i="1" s="1"/>
  <c r="TV49" i="1" s="1" a="1"/>
  <c r="TV49" i="1" s="1"/>
  <c r="TV23" i="1" a="1"/>
  <c r="TV23" i="1" s="1"/>
  <c r="TV22" i="1" a="1"/>
  <c r="TV22" i="1" s="1"/>
  <c r="TV35" i="1" a="1"/>
  <c r="TV35" i="1" s="1"/>
  <c r="TV46" i="1" a="1"/>
  <c r="TV46" i="1" s="1"/>
  <c r="TV43" i="1" a="1"/>
  <c r="TV43" i="1" s="1"/>
  <c r="TV30" i="1" a="1"/>
  <c r="TV30" i="1" s="1"/>
  <c r="TV40" i="1" a="1"/>
  <c r="TV40" i="1" s="1"/>
  <c r="TV41" i="1" a="1"/>
  <c r="TV41" i="1" s="1"/>
  <c r="TV34" i="1" a="1"/>
  <c r="TV34" i="1" s="1"/>
  <c r="TV33" i="1" a="1"/>
  <c r="TV33" i="1" s="1"/>
  <c r="TV45" i="1" a="1"/>
  <c r="TV45" i="1" s="1"/>
  <c r="TV38" i="1" a="1"/>
  <c r="TV38" i="1" s="1"/>
  <c r="TV32" i="1" a="1"/>
  <c r="TV32" i="1" s="1"/>
  <c r="TV25" i="1" a="1"/>
  <c r="TV25" i="1" s="1"/>
  <c r="TV39" i="1" a="1"/>
  <c r="TV39" i="1" s="1"/>
  <c r="TV31" i="1" a="1"/>
  <c r="TV31" i="1" s="1"/>
  <c r="TV37" i="1" a="1"/>
  <c r="TV37" i="1" s="1"/>
  <c r="TV28" i="1" a="1"/>
  <c r="TV28" i="1" s="1"/>
  <c r="TV44" i="1" a="1"/>
  <c r="TV44" i="1" s="1"/>
  <c r="TV26" i="1" a="1"/>
  <c r="TV26" i="1" s="1"/>
  <c r="TV24" i="1" a="1"/>
  <c r="TV24" i="1" s="1"/>
  <c r="TV27" i="1" a="1"/>
  <c r="TV27" i="1" s="1"/>
  <c r="TV47" i="1" a="1"/>
  <c r="TV47" i="1" s="1"/>
  <c r="TV29" i="1" a="1"/>
  <c r="TV29" i="1" s="1"/>
  <c r="PR36" i="1" a="1"/>
  <c r="PR36" i="1" s="1"/>
  <c r="PR48" i="1" a="1"/>
  <c r="PR48" i="1" s="1"/>
  <c r="PR49" i="1" s="1" a="1"/>
  <c r="PR49" i="1" s="1"/>
  <c r="PR23" i="1" a="1"/>
  <c r="PR23" i="1" s="1"/>
  <c r="PR22" i="1" a="1"/>
  <c r="PR22" i="1" s="1"/>
  <c r="PR34" i="1" a="1"/>
  <c r="PR34" i="1" s="1"/>
  <c r="PR27" i="1" a="1"/>
  <c r="PR27" i="1" s="1"/>
  <c r="PR39" i="1" a="1"/>
  <c r="PR39" i="1" s="1"/>
  <c r="PR24" i="1" a="1"/>
  <c r="PR24" i="1" s="1"/>
  <c r="PR30" i="1" a="1"/>
  <c r="PR30" i="1" s="1"/>
  <c r="PR33" i="1" a="1"/>
  <c r="PR33" i="1" s="1"/>
  <c r="PR45" i="1" a="1"/>
  <c r="PR45" i="1" s="1"/>
  <c r="PR38" i="1" a="1"/>
  <c r="PR38" i="1" s="1"/>
  <c r="PR26" i="1" a="1"/>
  <c r="PR26" i="1" s="1"/>
  <c r="PR32" i="1" a="1"/>
  <c r="PR32" i="1" s="1"/>
  <c r="PR31" i="1" a="1"/>
  <c r="PR31" i="1" s="1"/>
  <c r="PR40" i="1" a="1"/>
  <c r="PR40" i="1" s="1"/>
  <c r="PR46" i="1" a="1"/>
  <c r="PR46" i="1" s="1"/>
  <c r="PR35" i="1" a="1"/>
  <c r="PR35" i="1" s="1"/>
  <c r="PR41" i="1" a="1"/>
  <c r="PR41" i="1" s="1"/>
  <c r="PR37" i="1" a="1"/>
  <c r="PR37" i="1" s="1"/>
  <c r="PR25" i="1" a="1"/>
  <c r="PR25" i="1" s="1"/>
  <c r="PR29" i="1" a="1"/>
  <c r="PR29" i="1" s="1"/>
  <c r="PR28" i="1" a="1"/>
  <c r="PR28" i="1" s="1"/>
  <c r="PR43" i="1" a="1"/>
  <c r="PR43" i="1" s="1"/>
  <c r="PR47" i="1" a="1"/>
  <c r="PR47" i="1" s="1"/>
  <c r="PR44" i="1" a="1"/>
  <c r="PR44" i="1" s="1"/>
  <c r="QY36" i="1" a="1"/>
  <c r="QY36" i="1" s="1"/>
  <c r="QY48" i="1" a="1"/>
  <c r="QY48" i="1" s="1"/>
  <c r="QY49" i="1" s="1" a="1"/>
  <c r="QY49" i="1" s="1"/>
  <c r="QY23" i="1" a="1"/>
  <c r="QY23" i="1" s="1"/>
  <c r="QY22" i="1" a="1"/>
  <c r="QY22" i="1" s="1"/>
  <c r="QY45" i="1" a="1"/>
  <c r="QY45" i="1" s="1"/>
  <c r="QY27" i="1" a="1"/>
  <c r="QY27" i="1" s="1"/>
  <c r="QY43" i="1" a="1"/>
  <c r="QY43" i="1" s="1"/>
  <c r="QY25" i="1" a="1"/>
  <c r="QY25" i="1" s="1"/>
  <c r="QY26" i="1" a="1"/>
  <c r="QY26" i="1" s="1"/>
  <c r="QY32" i="1" a="1"/>
  <c r="QY32" i="1" s="1"/>
  <c r="QY31" i="1" a="1"/>
  <c r="QY31" i="1" s="1"/>
  <c r="QY35" i="1" a="1"/>
  <c r="QY35" i="1" s="1"/>
  <c r="QY39" i="1" a="1"/>
  <c r="QY39" i="1" s="1"/>
  <c r="QY30" i="1" a="1"/>
  <c r="QY30" i="1" s="1"/>
  <c r="QY33" i="1" a="1"/>
  <c r="QY33" i="1" s="1"/>
  <c r="QY34" i="1" a="1"/>
  <c r="QY34" i="1" s="1"/>
  <c r="QY37" i="1" a="1"/>
  <c r="QY37" i="1" s="1"/>
  <c r="QY29" i="1" a="1"/>
  <c r="QY29" i="1" s="1"/>
  <c r="QY41" i="1" a="1"/>
  <c r="QY41" i="1" s="1"/>
  <c r="QY44" i="1" a="1"/>
  <c r="QY44" i="1" s="1"/>
  <c r="QY28" i="1" a="1"/>
  <c r="QY28" i="1" s="1"/>
  <c r="QY24" i="1" a="1"/>
  <c r="QY24" i="1" s="1"/>
  <c r="QY38" i="1" a="1"/>
  <c r="QY38" i="1" s="1"/>
  <c r="QY47" i="1" a="1"/>
  <c r="QY47" i="1" s="1"/>
  <c r="QY46" i="1" a="1"/>
  <c r="QY46" i="1" s="1"/>
  <c r="QY40" i="1" a="1"/>
  <c r="QY40" i="1" s="1"/>
  <c r="SH36" i="1" a="1"/>
  <c r="SH36" i="1" s="1"/>
  <c r="SH48" i="1" a="1"/>
  <c r="SH48" i="1" s="1"/>
  <c r="SH49" i="1" s="1" a="1"/>
  <c r="SH49" i="1" s="1"/>
  <c r="SH22" i="1" a="1"/>
  <c r="SH22" i="1" s="1"/>
  <c r="SH23" i="1" a="1"/>
  <c r="SH23" i="1" s="1"/>
  <c r="SH24" i="1" a="1"/>
  <c r="SH24" i="1" s="1"/>
  <c r="SH31" i="1" a="1"/>
  <c r="SH31" i="1" s="1"/>
  <c r="SH33" i="1" a="1"/>
  <c r="SH33" i="1" s="1"/>
  <c r="SH35" i="1" a="1"/>
  <c r="SH35" i="1" s="1"/>
  <c r="SH38" i="1" a="1"/>
  <c r="SH38" i="1" s="1"/>
  <c r="SH40" i="1" a="1"/>
  <c r="SH40" i="1" s="1"/>
  <c r="SH39" i="1" a="1"/>
  <c r="SH39" i="1" s="1"/>
  <c r="SH46" i="1" a="1"/>
  <c r="SH46" i="1" s="1"/>
  <c r="SH25" i="1" a="1"/>
  <c r="SH25" i="1" s="1"/>
  <c r="SH26" i="1" a="1"/>
  <c r="SH26" i="1" s="1"/>
  <c r="SH41" i="1" a="1"/>
  <c r="SH41" i="1" s="1"/>
  <c r="SH45" i="1" a="1"/>
  <c r="SH45" i="1" s="1"/>
  <c r="SH37" i="1" a="1"/>
  <c r="SH37" i="1" s="1"/>
  <c r="SH30" i="1" a="1"/>
  <c r="SH30" i="1" s="1"/>
  <c r="SH34" i="1" a="1"/>
  <c r="SH34" i="1" s="1"/>
  <c r="SH32" i="1" a="1"/>
  <c r="SH32" i="1" s="1"/>
  <c r="SH43" i="1" a="1"/>
  <c r="SH43" i="1" s="1"/>
  <c r="SH29" i="1" a="1"/>
  <c r="SH29" i="1" s="1"/>
  <c r="SH28" i="1" a="1"/>
  <c r="SH28" i="1" s="1"/>
  <c r="SH47" i="1" a="1"/>
  <c r="SH47" i="1" s="1"/>
  <c r="SH44" i="1" a="1"/>
  <c r="SH44" i="1" s="1"/>
  <c r="SH27" i="1" a="1"/>
  <c r="SH27" i="1" s="1"/>
  <c r="UV36" i="1" a="1"/>
  <c r="UV36" i="1" s="1"/>
  <c r="UV48" i="1" a="1"/>
  <c r="UV48" i="1" s="1"/>
  <c r="UV49" i="1" s="1" a="1"/>
  <c r="UV49" i="1" s="1"/>
  <c r="UV22" i="1" a="1"/>
  <c r="UV22" i="1" s="1"/>
  <c r="UV23" i="1" a="1"/>
  <c r="UV23" i="1" s="1"/>
  <c r="UV47" i="1" a="1"/>
  <c r="UV47" i="1" s="1"/>
  <c r="UV24" i="1" a="1"/>
  <c r="UV24" i="1" s="1"/>
  <c r="UV29" i="1" a="1"/>
  <c r="UV29" i="1" s="1"/>
  <c r="UV37" i="1" a="1"/>
  <c r="UV37" i="1" s="1"/>
  <c r="UV30" i="1" a="1"/>
  <c r="UV30" i="1" s="1"/>
  <c r="UV35" i="1" a="1"/>
  <c r="UV35" i="1" s="1"/>
  <c r="UV38" i="1" a="1"/>
  <c r="UV38" i="1" s="1"/>
  <c r="UV27" i="1" a="1"/>
  <c r="UV27" i="1" s="1"/>
  <c r="UV33" i="1" a="1"/>
  <c r="UV33" i="1" s="1"/>
  <c r="UV26" i="1" a="1"/>
  <c r="UV26" i="1" s="1"/>
  <c r="UV45" i="1" a="1"/>
  <c r="UV45" i="1" s="1"/>
  <c r="UV34" i="1" a="1"/>
  <c r="UV34" i="1" s="1"/>
  <c r="UV46" i="1" a="1"/>
  <c r="UV46" i="1" s="1"/>
  <c r="UV39" i="1" a="1"/>
  <c r="UV39" i="1" s="1"/>
  <c r="UV32" i="1" a="1"/>
  <c r="UV32" i="1" s="1"/>
  <c r="UV41" i="1" a="1"/>
  <c r="UV41" i="1" s="1"/>
  <c r="UV25" i="1" a="1"/>
  <c r="UV25" i="1" s="1"/>
  <c r="UV44" i="1" a="1"/>
  <c r="UV44" i="1" s="1"/>
  <c r="UV40" i="1" a="1"/>
  <c r="UV40" i="1" s="1"/>
  <c r="UV43" i="1" a="1"/>
  <c r="UV43" i="1" s="1"/>
  <c r="UV31" i="1" a="1"/>
  <c r="UV31" i="1" s="1"/>
  <c r="UV28" i="1" a="1"/>
  <c r="UV28" i="1" s="1"/>
  <c r="QQ36" i="1" a="1"/>
  <c r="QQ36" i="1" s="1"/>
  <c r="QQ48" i="1" a="1"/>
  <c r="QQ48" i="1" s="1"/>
  <c r="QQ49" i="1" s="1" a="1"/>
  <c r="QQ49" i="1" s="1"/>
  <c r="QQ23" i="1" a="1"/>
  <c r="QQ23" i="1" s="1"/>
  <c r="QQ22" i="1" a="1"/>
  <c r="QQ22" i="1" s="1"/>
  <c r="QQ37" i="1" a="1"/>
  <c r="QQ37" i="1" s="1"/>
  <c r="QQ27" i="1" a="1"/>
  <c r="QQ27" i="1" s="1"/>
  <c r="QQ34" i="1" a="1"/>
  <c r="QQ34" i="1" s="1"/>
  <c r="QQ35" i="1" a="1"/>
  <c r="QQ35" i="1" s="1"/>
  <c r="QQ31" i="1" a="1"/>
  <c r="QQ31" i="1" s="1"/>
  <c r="QQ30" i="1" a="1"/>
  <c r="QQ30" i="1" s="1"/>
  <c r="QQ26" i="1" a="1"/>
  <c r="QQ26" i="1" s="1"/>
  <c r="QQ33" i="1" a="1"/>
  <c r="QQ33" i="1" s="1"/>
  <c r="QQ47" i="1" a="1"/>
  <c r="QQ47" i="1" s="1"/>
  <c r="QQ45" i="1" a="1"/>
  <c r="QQ45" i="1" s="1"/>
  <c r="QQ44" i="1" a="1"/>
  <c r="QQ44" i="1" s="1"/>
  <c r="QQ41" i="1" a="1"/>
  <c r="QQ41" i="1" s="1"/>
  <c r="QQ32" i="1" a="1"/>
  <c r="QQ32" i="1" s="1"/>
  <c r="QQ46" i="1" a="1"/>
  <c r="QQ46" i="1" s="1"/>
  <c r="QQ39" i="1" a="1"/>
  <c r="QQ39" i="1" s="1"/>
  <c r="QQ25" i="1" a="1"/>
  <c r="QQ25" i="1" s="1"/>
  <c r="QQ29" i="1" a="1"/>
  <c r="QQ29" i="1" s="1"/>
  <c r="QQ43" i="1" a="1"/>
  <c r="QQ43" i="1" s="1"/>
  <c r="QQ24" i="1" a="1"/>
  <c r="QQ24" i="1" s="1"/>
  <c r="QQ40" i="1" a="1"/>
  <c r="QQ40" i="1" s="1"/>
  <c r="QQ38" i="1" a="1"/>
  <c r="QQ38" i="1" s="1"/>
  <c r="QQ28" i="1" a="1"/>
  <c r="QQ28" i="1" s="1"/>
  <c r="NY36" i="1" a="1"/>
  <c r="NY36" i="1" s="1"/>
  <c r="NY48" i="1" a="1"/>
  <c r="NY48" i="1" s="1"/>
  <c r="NY49" i="1" s="1" a="1"/>
  <c r="NY49" i="1" s="1"/>
  <c r="NY23" i="1" a="1"/>
  <c r="NY23" i="1" s="1"/>
  <c r="NY22" i="1" a="1"/>
  <c r="NY22" i="1" s="1"/>
  <c r="NY41" i="1" a="1"/>
  <c r="NY41" i="1" s="1"/>
  <c r="NY45" i="1" a="1"/>
  <c r="NY45" i="1" s="1"/>
  <c r="NY46" i="1" a="1"/>
  <c r="NY46" i="1" s="1"/>
  <c r="NY31" i="1" a="1"/>
  <c r="NY31" i="1" s="1"/>
  <c r="NY28" i="1" a="1"/>
  <c r="NY28" i="1" s="1"/>
  <c r="NY40" i="1" a="1"/>
  <c r="NY40" i="1" s="1"/>
  <c r="NY39" i="1" a="1"/>
  <c r="NY39" i="1" s="1"/>
  <c r="NY32" i="1" a="1"/>
  <c r="NY32" i="1" s="1"/>
  <c r="NY25" i="1" a="1"/>
  <c r="NY25" i="1" s="1"/>
  <c r="NY37" i="1" a="1"/>
  <c r="NY37" i="1" s="1"/>
  <c r="NY30" i="1" a="1"/>
  <c r="NY30" i="1" s="1"/>
  <c r="NY34" i="1" a="1"/>
  <c r="NY34" i="1" s="1"/>
  <c r="NY33" i="1" a="1"/>
  <c r="NY33" i="1" s="1"/>
  <c r="NY35" i="1" a="1"/>
  <c r="NY35" i="1" s="1"/>
  <c r="NY38" i="1" a="1"/>
  <c r="NY38" i="1" s="1"/>
  <c r="NY24" i="1" a="1"/>
  <c r="NY24" i="1" s="1"/>
  <c r="NY26" i="1" a="1"/>
  <c r="NY26" i="1" s="1"/>
  <c r="NY29" i="1" a="1"/>
  <c r="NY29" i="1" s="1"/>
  <c r="NY43" i="1" a="1"/>
  <c r="NY43" i="1" s="1"/>
  <c r="NY47" i="1" a="1"/>
  <c r="NY47" i="1" s="1"/>
  <c r="NY27" i="1" a="1"/>
  <c r="NY27" i="1" s="1"/>
  <c r="NY44" i="1" a="1"/>
  <c r="NY44" i="1" s="1"/>
  <c r="US36" i="1" a="1"/>
  <c r="US36" i="1" s="1"/>
  <c r="US48" i="1" a="1"/>
  <c r="US48" i="1" s="1"/>
  <c r="US49" i="1" s="1" a="1"/>
  <c r="US49" i="1" s="1"/>
  <c r="US23" i="1" a="1"/>
  <c r="US23" i="1" s="1"/>
  <c r="US22" i="1" a="1"/>
  <c r="US22" i="1" s="1"/>
  <c r="US26" i="1" a="1"/>
  <c r="US26" i="1" s="1"/>
  <c r="US32" i="1" a="1"/>
  <c r="US32" i="1" s="1"/>
  <c r="US31" i="1" a="1"/>
  <c r="US31" i="1" s="1"/>
  <c r="US29" i="1" a="1"/>
  <c r="US29" i="1" s="1"/>
  <c r="US46" i="1" a="1"/>
  <c r="US46" i="1" s="1"/>
  <c r="US24" i="1" a="1"/>
  <c r="US24" i="1" s="1"/>
  <c r="US30" i="1" a="1"/>
  <c r="US30" i="1" s="1"/>
  <c r="US33" i="1" a="1"/>
  <c r="US33" i="1" s="1"/>
  <c r="US39" i="1" a="1"/>
  <c r="US39" i="1" s="1"/>
  <c r="US35" i="1" a="1"/>
  <c r="US35" i="1" s="1"/>
  <c r="US25" i="1" a="1"/>
  <c r="US25" i="1" s="1"/>
  <c r="US34" i="1" a="1"/>
  <c r="US34" i="1" s="1"/>
  <c r="US37" i="1" a="1"/>
  <c r="US37" i="1" s="1"/>
  <c r="US45" i="1" a="1"/>
  <c r="US45" i="1" s="1"/>
  <c r="US47" i="1" a="1"/>
  <c r="US47" i="1" s="1"/>
  <c r="US41" i="1" a="1"/>
  <c r="US41" i="1" s="1"/>
  <c r="US43" i="1" a="1"/>
  <c r="US43" i="1" s="1"/>
  <c r="US44" i="1" a="1"/>
  <c r="US44" i="1" s="1"/>
  <c r="US28" i="1" a="1"/>
  <c r="US28" i="1" s="1"/>
  <c r="US38" i="1" a="1"/>
  <c r="US38" i="1" s="1"/>
  <c r="US40" i="1" a="1"/>
  <c r="US40" i="1" s="1"/>
  <c r="US27" i="1" a="1"/>
  <c r="US27" i="1" s="1"/>
  <c r="QV36" i="1" a="1"/>
  <c r="QV36" i="1" s="1"/>
  <c r="QV48" i="1" a="1"/>
  <c r="QV48" i="1" s="1"/>
  <c r="QV49" i="1" s="1" a="1"/>
  <c r="QV49" i="1" s="1"/>
  <c r="QV23" i="1" a="1"/>
  <c r="QV23" i="1" s="1"/>
  <c r="QV22" i="1" a="1"/>
  <c r="QV22" i="1" s="1"/>
  <c r="QV33" i="1" a="1"/>
  <c r="QV33" i="1" s="1"/>
  <c r="QV45" i="1" a="1"/>
  <c r="QV45" i="1" s="1"/>
  <c r="QV38" i="1" a="1"/>
  <c r="QV38" i="1" s="1"/>
  <c r="QV26" i="1" a="1"/>
  <c r="QV26" i="1" s="1"/>
  <c r="QV32" i="1" a="1"/>
  <c r="QV32" i="1" s="1"/>
  <c r="QV40" i="1" a="1"/>
  <c r="QV40" i="1" s="1"/>
  <c r="QV46" i="1" a="1"/>
  <c r="QV46" i="1" s="1"/>
  <c r="QV24" i="1" a="1"/>
  <c r="QV24" i="1" s="1"/>
  <c r="QV27" i="1" a="1"/>
  <c r="QV27" i="1" s="1"/>
  <c r="QV34" i="1" a="1"/>
  <c r="QV34" i="1" s="1"/>
  <c r="QV41" i="1" a="1"/>
  <c r="QV41" i="1" s="1"/>
  <c r="QV35" i="1" a="1"/>
  <c r="QV35" i="1" s="1"/>
  <c r="QV37" i="1" a="1"/>
  <c r="QV37" i="1" s="1"/>
  <c r="QV25" i="1" a="1"/>
  <c r="QV25" i="1" s="1"/>
  <c r="QV39" i="1" a="1"/>
  <c r="QV39" i="1" s="1"/>
  <c r="QV31" i="1" a="1"/>
  <c r="QV31" i="1" s="1"/>
  <c r="QV29" i="1" a="1"/>
  <c r="QV29" i="1" s="1"/>
  <c r="QV28" i="1" a="1"/>
  <c r="QV28" i="1" s="1"/>
  <c r="QV47" i="1" a="1"/>
  <c r="QV47" i="1" s="1"/>
  <c r="QV30" i="1" a="1"/>
  <c r="QV30" i="1" s="1"/>
  <c r="QV44" i="1" a="1"/>
  <c r="QV44" i="1" s="1"/>
  <c r="QV43" i="1" a="1"/>
  <c r="QV43" i="1" s="1"/>
  <c r="SC36" i="1" a="1"/>
  <c r="SC36" i="1" s="1"/>
  <c r="SC48" i="1" a="1"/>
  <c r="SC48" i="1" s="1"/>
  <c r="SC49" i="1" s="1" a="1"/>
  <c r="SC49" i="1" s="1"/>
  <c r="SC22" i="1" a="1"/>
  <c r="SC22" i="1" s="1"/>
  <c r="SC23" i="1" a="1"/>
  <c r="SC23" i="1" s="1"/>
  <c r="SC43" i="1" a="1"/>
  <c r="SC43" i="1" s="1"/>
  <c r="SC25" i="1" a="1"/>
  <c r="SC25" i="1" s="1"/>
  <c r="SC34" i="1" a="1"/>
  <c r="SC34" i="1" s="1"/>
  <c r="SC45" i="1" a="1"/>
  <c r="SC45" i="1" s="1"/>
  <c r="SC39" i="1" a="1"/>
  <c r="SC39" i="1" s="1"/>
  <c r="SC32" i="1" a="1"/>
  <c r="SC32" i="1" s="1"/>
  <c r="SC31" i="1" a="1"/>
  <c r="SC31" i="1" s="1"/>
  <c r="SC30" i="1" a="1"/>
  <c r="SC30" i="1" s="1"/>
  <c r="SC33" i="1" a="1"/>
  <c r="SC33" i="1" s="1"/>
  <c r="SC41" i="1" a="1"/>
  <c r="SC41" i="1" s="1"/>
  <c r="SC46" i="1" a="1"/>
  <c r="SC46" i="1" s="1"/>
  <c r="SC37" i="1" a="1"/>
  <c r="SC37" i="1" s="1"/>
  <c r="SC35" i="1" a="1"/>
  <c r="SC35" i="1" s="1"/>
  <c r="SC29" i="1" a="1"/>
  <c r="SC29" i="1" s="1"/>
  <c r="SC44" i="1" a="1"/>
  <c r="SC44" i="1" s="1"/>
  <c r="SC28" i="1" a="1"/>
  <c r="SC28" i="1" s="1"/>
  <c r="SC27" i="1" a="1"/>
  <c r="SC27" i="1" s="1"/>
  <c r="SC26" i="1" a="1"/>
  <c r="SC26" i="1" s="1"/>
  <c r="SC38" i="1" a="1"/>
  <c r="SC38" i="1" s="1"/>
  <c r="SC24" i="1" a="1"/>
  <c r="SC24" i="1" s="1"/>
  <c r="SC40" i="1" a="1"/>
  <c r="SC40" i="1" s="1"/>
  <c r="SC47" i="1" a="1"/>
  <c r="SC47" i="1" s="1"/>
  <c r="SX36" i="1" a="1"/>
  <c r="SX36" i="1" s="1"/>
  <c r="SX48" i="1" a="1"/>
  <c r="SX48" i="1" s="1"/>
  <c r="SX49" i="1" s="1" a="1"/>
  <c r="SX49" i="1" s="1"/>
  <c r="SX23" i="1" a="1"/>
  <c r="SX23" i="1" s="1"/>
  <c r="SX22" i="1" a="1"/>
  <c r="SX22" i="1" s="1"/>
  <c r="SX40" i="1" a="1"/>
  <c r="SX40" i="1" s="1"/>
  <c r="SX26" i="1" a="1"/>
  <c r="SX26" i="1" s="1"/>
  <c r="SX39" i="1" a="1"/>
  <c r="SX39" i="1" s="1"/>
  <c r="SX24" i="1" a="1"/>
  <c r="SX24" i="1" s="1"/>
  <c r="SX33" i="1" a="1"/>
  <c r="SX33" i="1" s="1"/>
  <c r="SX25" i="1" a="1"/>
  <c r="SX25" i="1" s="1"/>
  <c r="SX35" i="1" a="1"/>
  <c r="SX35" i="1" s="1"/>
  <c r="SX38" i="1" a="1"/>
  <c r="SX38" i="1" s="1"/>
  <c r="SX28" i="1" a="1"/>
  <c r="SX28" i="1" s="1"/>
  <c r="SX30" i="1" a="1"/>
  <c r="SX30" i="1" s="1"/>
  <c r="SX34" i="1" a="1"/>
  <c r="SX34" i="1" s="1"/>
  <c r="SX47" i="1" a="1"/>
  <c r="SX47" i="1" s="1"/>
  <c r="SX27" i="1" a="1"/>
  <c r="SX27" i="1" s="1"/>
  <c r="SX44" i="1" a="1"/>
  <c r="SX44" i="1" s="1"/>
  <c r="SX37" i="1" a="1"/>
  <c r="SX37" i="1" s="1"/>
  <c r="SX45" i="1" a="1"/>
  <c r="SX45" i="1" s="1"/>
  <c r="SX32" i="1" a="1"/>
  <c r="SX32" i="1" s="1"/>
  <c r="SX41" i="1" a="1"/>
  <c r="SX41" i="1" s="1"/>
  <c r="SX46" i="1" a="1"/>
  <c r="SX46" i="1" s="1"/>
  <c r="SX43" i="1" a="1"/>
  <c r="SX43" i="1" s="1"/>
  <c r="SX29" i="1" a="1"/>
  <c r="SX29" i="1" s="1"/>
  <c r="SX31" i="1" a="1"/>
  <c r="SX31" i="1" s="1"/>
  <c r="OS36" i="1" a="1"/>
  <c r="OS36" i="1" s="1"/>
  <c r="OS48" i="1" a="1"/>
  <c r="OS48" i="1" s="1"/>
  <c r="OS49" i="1" s="1" a="1"/>
  <c r="OS49" i="1" s="1"/>
  <c r="OS23" i="1" a="1"/>
  <c r="OS23" i="1" s="1"/>
  <c r="OS22" i="1" a="1"/>
  <c r="OS22" i="1" s="1"/>
  <c r="OS37" i="1" a="1"/>
  <c r="OS37" i="1" s="1"/>
  <c r="OS46" i="1" a="1"/>
  <c r="OS46" i="1" s="1"/>
  <c r="OS39" i="1" a="1"/>
  <c r="OS39" i="1" s="1"/>
  <c r="OS26" i="1" a="1"/>
  <c r="OS26" i="1" s="1"/>
  <c r="OS25" i="1" a="1"/>
  <c r="OS25" i="1" s="1"/>
  <c r="OS34" i="1" a="1"/>
  <c r="OS34" i="1" s="1"/>
  <c r="OS47" i="1" a="1"/>
  <c r="OS47" i="1" s="1"/>
  <c r="OS43" i="1" a="1"/>
  <c r="OS43" i="1" s="1"/>
  <c r="OS44" i="1" a="1"/>
  <c r="OS44" i="1" s="1"/>
  <c r="OS41" i="1" a="1"/>
  <c r="OS41" i="1" s="1"/>
  <c r="OS45" i="1" a="1"/>
  <c r="OS45" i="1" s="1"/>
  <c r="OS35" i="1" a="1"/>
  <c r="OS35" i="1" s="1"/>
  <c r="OS30" i="1" a="1"/>
  <c r="OS30" i="1" s="1"/>
  <c r="OS33" i="1" a="1"/>
  <c r="OS33" i="1" s="1"/>
  <c r="OS32" i="1" a="1"/>
  <c r="OS32" i="1" s="1"/>
  <c r="OS28" i="1" a="1"/>
  <c r="OS28" i="1" s="1"/>
  <c r="OS40" i="1" a="1"/>
  <c r="OS40" i="1" s="1"/>
  <c r="OS31" i="1" a="1"/>
  <c r="OS31" i="1" s="1"/>
  <c r="OS24" i="1" a="1"/>
  <c r="OS24" i="1" s="1"/>
  <c r="OS38" i="1" a="1"/>
  <c r="OS38" i="1" s="1"/>
  <c r="OS29" i="1" a="1"/>
  <c r="OS29" i="1" s="1"/>
  <c r="OS27" i="1" a="1"/>
  <c r="OS27" i="1" s="1"/>
  <c r="RG36" i="1" a="1"/>
  <c r="RG36" i="1" s="1"/>
  <c r="RG48" i="1" a="1"/>
  <c r="RG48" i="1" s="1"/>
  <c r="RG49" i="1" s="1" a="1"/>
  <c r="RG49" i="1" s="1"/>
  <c r="RG23" i="1" a="1"/>
  <c r="RG23" i="1" s="1"/>
  <c r="RG22" i="1" a="1"/>
  <c r="RG22" i="1" s="1"/>
  <c r="RG37" i="1" a="1"/>
  <c r="RG37" i="1" s="1"/>
  <c r="RG34" i="1" a="1"/>
  <c r="RG34" i="1" s="1"/>
  <c r="RG33" i="1" a="1"/>
  <c r="RG33" i="1" s="1"/>
  <c r="RG45" i="1" a="1"/>
  <c r="RG45" i="1" s="1"/>
  <c r="RG31" i="1" a="1"/>
  <c r="RG31" i="1" s="1"/>
  <c r="RG26" i="1" a="1"/>
  <c r="RG26" i="1" s="1"/>
  <c r="RG38" i="1" a="1"/>
  <c r="RG38" i="1" s="1"/>
  <c r="RG43" i="1" a="1"/>
  <c r="RG43" i="1" s="1"/>
  <c r="RG41" i="1" a="1"/>
  <c r="RG41" i="1" s="1"/>
  <c r="RG47" i="1" a="1"/>
  <c r="RG47" i="1" s="1"/>
  <c r="RG24" i="1" a="1"/>
  <c r="RG24" i="1" s="1"/>
  <c r="RG44" i="1" a="1"/>
  <c r="RG44" i="1" s="1"/>
  <c r="RG29" i="1" a="1"/>
  <c r="RG29" i="1" s="1"/>
  <c r="RG46" i="1" a="1"/>
  <c r="RG46" i="1" s="1"/>
  <c r="RG39" i="1" a="1"/>
  <c r="RG39" i="1" s="1"/>
  <c r="RG35" i="1" a="1"/>
  <c r="RG35" i="1" s="1"/>
  <c r="RG25" i="1" a="1"/>
  <c r="RG25" i="1" s="1"/>
  <c r="RG32" i="1" a="1"/>
  <c r="RG32" i="1" s="1"/>
  <c r="RG27" i="1" a="1"/>
  <c r="RG27" i="1" s="1"/>
  <c r="RG30" i="1" a="1"/>
  <c r="RG30" i="1" s="1"/>
  <c r="RG40" i="1" a="1"/>
  <c r="RG40" i="1" s="1"/>
  <c r="RG28" i="1" a="1"/>
  <c r="RG28" i="1" s="1"/>
  <c r="NC36" i="1" a="1"/>
  <c r="NC36" i="1" s="1"/>
  <c r="NC48" i="1" a="1"/>
  <c r="NC48" i="1" s="1"/>
  <c r="NC49" i="1" s="1" a="1"/>
  <c r="NC49" i="1" s="1"/>
  <c r="NC22" i="1" a="1"/>
  <c r="NC22" i="1" s="1"/>
  <c r="NC23" i="1" a="1"/>
  <c r="NC23" i="1" s="1"/>
  <c r="NC35" i="1" a="1"/>
  <c r="NC35" i="1" s="1"/>
  <c r="NC32" i="1" a="1"/>
  <c r="NC32" i="1" s="1"/>
  <c r="NC43" i="1" a="1"/>
  <c r="NC43" i="1" s="1"/>
  <c r="NC38" i="1" a="1"/>
  <c r="NC38" i="1" s="1"/>
  <c r="NC41" i="1" a="1"/>
  <c r="NC41" i="1" s="1"/>
  <c r="NC40" i="1" a="1"/>
  <c r="NC40" i="1" s="1"/>
  <c r="NC24" i="1" a="1"/>
  <c r="NC24" i="1" s="1"/>
  <c r="NC34" i="1" a="1"/>
  <c r="NC34" i="1" s="1"/>
  <c r="NC25" i="1" a="1"/>
  <c r="NC25" i="1" s="1"/>
  <c r="NC26" i="1" a="1"/>
  <c r="NC26" i="1" s="1"/>
  <c r="NC39" i="1" a="1"/>
  <c r="NC39" i="1" s="1"/>
  <c r="NC37" i="1" a="1"/>
  <c r="NC37" i="1" s="1"/>
  <c r="NC31" i="1" a="1"/>
  <c r="NC31" i="1" s="1"/>
  <c r="NC30" i="1" a="1"/>
  <c r="NC30" i="1" s="1"/>
  <c r="NC33" i="1" a="1"/>
  <c r="NC33" i="1" s="1"/>
  <c r="NC29" i="1" a="1"/>
  <c r="NC29" i="1" s="1"/>
  <c r="NC47" i="1" a="1"/>
  <c r="NC47" i="1" s="1"/>
  <c r="NC28" i="1" a="1"/>
  <c r="NC28" i="1" s="1"/>
  <c r="NC44" i="1" a="1"/>
  <c r="NC44" i="1" s="1"/>
  <c r="NC45" i="1" a="1"/>
  <c r="NC45" i="1" s="1"/>
  <c r="NC46" i="1" a="1"/>
  <c r="NC46" i="1" s="1"/>
  <c r="NC27" i="1" a="1"/>
  <c r="NC27" i="1" s="1"/>
  <c r="NG36" i="1" a="1"/>
  <c r="NG36" i="1" s="1"/>
  <c r="NG48" i="1" a="1"/>
  <c r="NG48" i="1" s="1"/>
  <c r="NG49" i="1" s="1" a="1"/>
  <c r="NG49" i="1" s="1"/>
  <c r="NG22" i="1" a="1"/>
  <c r="NG22" i="1" s="1"/>
  <c r="NG23" i="1" a="1"/>
  <c r="NG23" i="1" s="1"/>
  <c r="NG31" i="1" a="1"/>
  <c r="NG31" i="1" s="1"/>
  <c r="NG32" i="1" a="1"/>
  <c r="NG32" i="1" s="1"/>
  <c r="NG46" i="1" a="1"/>
  <c r="NG46" i="1" s="1"/>
  <c r="NG41" i="1" a="1"/>
  <c r="NG41" i="1" s="1"/>
  <c r="NG40" i="1" a="1"/>
  <c r="NG40" i="1" s="1"/>
  <c r="NG45" i="1" a="1"/>
  <c r="NG45" i="1" s="1"/>
  <c r="NG35" i="1" a="1"/>
  <c r="NG35" i="1" s="1"/>
  <c r="NG43" i="1" a="1"/>
  <c r="NG43" i="1" s="1"/>
  <c r="NG34" i="1" a="1"/>
  <c r="NG34" i="1" s="1"/>
  <c r="NG25" i="1" a="1"/>
  <c r="NG25" i="1" s="1"/>
  <c r="NG37" i="1" a="1"/>
  <c r="NG37" i="1" s="1"/>
  <c r="NG39" i="1" a="1"/>
  <c r="NG39" i="1" s="1"/>
  <c r="NG30" i="1" a="1"/>
  <c r="NG30" i="1" s="1"/>
  <c r="NG33" i="1" a="1"/>
  <c r="NG33" i="1" s="1"/>
  <c r="NG27" i="1" a="1"/>
  <c r="NG27" i="1" s="1"/>
  <c r="NG44" i="1" a="1"/>
  <c r="NG44" i="1" s="1"/>
  <c r="NG28" i="1" a="1"/>
  <c r="NG28" i="1" s="1"/>
  <c r="NG38" i="1" a="1"/>
  <c r="NG38" i="1" s="1"/>
  <c r="NG24" i="1" a="1"/>
  <c r="NG24" i="1" s="1"/>
  <c r="NG47" i="1" a="1"/>
  <c r="NG47" i="1" s="1"/>
  <c r="NG29" i="1" a="1"/>
  <c r="NG29" i="1" s="1"/>
  <c r="NG26" i="1" a="1"/>
  <c r="NG26" i="1" s="1"/>
  <c r="RZ36" i="1" a="1"/>
  <c r="RZ36" i="1" s="1"/>
  <c r="RZ48" i="1" a="1"/>
  <c r="RZ48" i="1" s="1"/>
  <c r="RZ49" i="1" s="1" a="1"/>
  <c r="RZ49" i="1" s="1"/>
  <c r="RZ23" i="1" a="1"/>
  <c r="RZ23" i="1" s="1"/>
  <c r="RZ22" i="1" a="1"/>
  <c r="RZ22" i="1" s="1"/>
  <c r="RZ33" i="1" a="1"/>
  <c r="RZ33" i="1" s="1"/>
  <c r="RZ44" i="1" a="1"/>
  <c r="RZ44" i="1" s="1"/>
  <c r="RZ45" i="1" a="1"/>
  <c r="RZ45" i="1" s="1"/>
  <c r="RZ46" i="1" a="1"/>
  <c r="RZ46" i="1" s="1"/>
  <c r="RZ43" i="1" a="1"/>
  <c r="RZ43" i="1" s="1"/>
  <c r="RZ40" i="1" a="1"/>
  <c r="RZ40" i="1" s="1"/>
  <c r="RZ38" i="1" a="1"/>
  <c r="RZ38" i="1" s="1"/>
  <c r="RZ32" i="1" a="1"/>
  <c r="RZ32" i="1" s="1"/>
  <c r="RZ24" i="1" a="1"/>
  <c r="RZ24" i="1" s="1"/>
  <c r="RZ41" i="1" a="1"/>
  <c r="RZ41" i="1" s="1"/>
  <c r="RZ34" i="1" a="1"/>
  <c r="RZ34" i="1" s="1"/>
  <c r="RZ25" i="1" a="1"/>
  <c r="RZ25" i="1" s="1"/>
  <c r="RZ35" i="1" a="1"/>
  <c r="RZ35" i="1" s="1"/>
  <c r="RZ37" i="1" a="1"/>
  <c r="RZ37" i="1" s="1"/>
  <c r="RZ39" i="1" a="1"/>
  <c r="RZ39" i="1" s="1"/>
  <c r="RZ31" i="1" a="1"/>
  <c r="RZ31" i="1" s="1"/>
  <c r="RZ26" i="1" a="1"/>
  <c r="RZ26" i="1" s="1"/>
  <c r="RZ29" i="1" a="1"/>
  <c r="RZ29" i="1" s="1"/>
  <c r="RZ28" i="1" a="1"/>
  <c r="RZ28" i="1" s="1"/>
  <c r="RZ47" i="1" a="1"/>
  <c r="RZ47" i="1" s="1"/>
  <c r="RZ30" i="1" a="1"/>
  <c r="RZ30" i="1" s="1"/>
  <c r="RZ27" i="1" a="1"/>
  <c r="RZ27" i="1" s="1"/>
  <c r="TG36" i="1" a="1"/>
  <c r="TG36" i="1" s="1"/>
  <c r="TG48" i="1" a="1"/>
  <c r="TG48" i="1" s="1"/>
  <c r="TG49" i="1" s="1" a="1"/>
  <c r="TG49" i="1" s="1"/>
  <c r="TG23" i="1" a="1"/>
  <c r="TG23" i="1" s="1"/>
  <c r="TG22" i="1" a="1"/>
  <c r="TG22" i="1" s="1"/>
  <c r="TG26" i="1" a="1"/>
  <c r="TG26" i="1" s="1"/>
  <c r="TG25" i="1" a="1"/>
  <c r="TG25" i="1" s="1"/>
  <c r="TG33" i="1" a="1"/>
  <c r="TG33" i="1" s="1"/>
  <c r="TG39" i="1" a="1"/>
  <c r="TG39" i="1" s="1"/>
  <c r="TG41" i="1" a="1"/>
  <c r="TG41" i="1" s="1"/>
  <c r="TG31" i="1" a="1"/>
  <c r="TG31" i="1" s="1"/>
  <c r="TG45" i="1" a="1"/>
  <c r="TG45" i="1" s="1"/>
  <c r="TG30" i="1" a="1"/>
  <c r="TG30" i="1" s="1"/>
  <c r="TG27" i="1" a="1"/>
  <c r="TG27" i="1" s="1"/>
  <c r="TG32" i="1" a="1"/>
  <c r="TG32" i="1" s="1"/>
  <c r="TG38" i="1" a="1"/>
  <c r="TG38" i="1" s="1"/>
  <c r="TG34" i="1" a="1"/>
  <c r="TG34" i="1" s="1"/>
  <c r="TG46" i="1" a="1"/>
  <c r="TG46" i="1" s="1"/>
  <c r="TG35" i="1" a="1"/>
  <c r="TG35" i="1" s="1"/>
  <c r="TG37" i="1" a="1"/>
  <c r="TG37" i="1" s="1"/>
  <c r="TG29" i="1" a="1"/>
  <c r="TG29" i="1" s="1"/>
  <c r="TG44" i="1" a="1"/>
  <c r="TG44" i="1" s="1"/>
  <c r="TG28" i="1" a="1"/>
  <c r="TG28" i="1" s="1"/>
  <c r="TG43" i="1" a="1"/>
  <c r="TG43" i="1" s="1"/>
  <c r="TG24" i="1" a="1"/>
  <c r="TG24" i="1" s="1"/>
  <c r="TG40" i="1" a="1"/>
  <c r="TG40" i="1" s="1"/>
  <c r="TG47" i="1" a="1"/>
  <c r="TG47" i="1" s="1"/>
  <c r="TN36" i="1" a="1"/>
  <c r="TN36" i="1" s="1"/>
  <c r="TN48" i="1" a="1"/>
  <c r="TN48" i="1" s="1"/>
  <c r="TN49" i="1" s="1" a="1"/>
  <c r="TN49" i="1" s="1"/>
  <c r="TN22" i="1" a="1"/>
  <c r="TN22" i="1" s="1"/>
  <c r="TN23" i="1" a="1"/>
  <c r="TN23" i="1" s="1"/>
  <c r="TN24" i="1" a="1"/>
  <c r="TN24" i="1" s="1"/>
  <c r="TN47" i="1" a="1"/>
  <c r="TN47" i="1" s="1"/>
  <c r="TN33" i="1" a="1"/>
  <c r="TN33" i="1" s="1"/>
  <c r="TN44" i="1" a="1"/>
  <c r="TN44" i="1" s="1"/>
  <c r="TN35" i="1" a="1"/>
  <c r="TN35" i="1" s="1"/>
  <c r="TN37" i="1" a="1"/>
  <c r="TN37" i="1" s="1"/>
  <c r="TN38" i="1" a="1"/>
  <c r="TN38" i="1" s="1"/>
  <c r="TN28" i="1" a="1"/>
  <c r="TN28" i="1" s="1"/>
  <c r="TN30" i="1" a="1"/>
  <c r="TN30" i="1" s="1"/>
  <c r="TN27" i="1" a="1"/>
  <c r="TN27" i="1" s="1"/>
  <c r="TN45" i="1" a="1"/>
  <c r="TN45" i="1" s="1"/>
  <c r="TN34" i="1" a="1"/>
  <c r="TN34" i="1" s="1"/>
  <c r="TN31" i="1" a="1"/>
  <c r="TN31" i="1" s="1"/>
  <c r="TN46" i="1" a="1"/>
  <c r="TN46" i="1" s="1"/>
  <c r="TN32" i="1" a="1"/>
  <c r="TN32" i="1" s="1"/>
  <c r="TN39" i="1" a="1"/>
  <c r="TN39" i="1" s="1"/>
  <c r="TN25" i="1" a="1"/>
  <c r="TN25" i="1" s="1"/>
  <c r="TN41" i="1" a="1"/>
  <c r="TN41" i="1" s="1"/>
  <c r="TN26" i="1" a="1"/>
  <c r="TN26" i="1" s="1"/>
  <c r="TN40" i="1" a="1"/>
  <c r="TN40" i="1" s="1"/>
  <c r="TN29" i="1" a="1"/>
  <c r="TN29" i="1" s="1"/>
  <c r="TN43" i="1" a="1"/>
  <c r="TN43" i="1" s="1"/>
  <c r="PI36" i="1" a="1"/>
  <c r="PI36" i="1" s="1"/>
  <c r="PI48" i="1" a="1"/>
  <c r="PI48" i="1" s="1"/>
  <c r="PI49" i="1" s="1" a="1"/>
  <c r="PI49" i="1" s="1"/>
  <c r="PI23" i="1" a="1"/>
  <c r="PI23" i="1" s="1"/>
  <c r="PI22" i="1" a="1"/>
  <c r="PI22" i="1" s="1"/>
  <c r="PI26" i="1" a="1"/>
  <c r="PI26" i="1" s="1"/>
  <c r="PI47" i="1" a="1"/>
  <c r="PI47" i="1" s="1"/>
  <c r="PI30" i="1" a="1"/>
  <c r="PI30" i="1" s="1"/>
  <c r="PI27" i="1" a="1"/>
  <c r="PI27" i="1" s="1"/>
  <c r="PI34" i="1" a="1"/>
  <c r="PI34" i="1" s="1"/>
  <c r="PI35" i="1" a="1"/>
  <c r="PI35" i="1" s="1"/>
  <c r="PI44" i="1" a="1"/>
  <c r="PI44" i="1" s="1"/>
  <c r="PI33" i="1" a="1"/>
  <c r="PI33" i="1" s="1"/>
  <c r="PI41" i="1" a="1"/>
  <c r="PI41" i="1" s="1"/>
  <c r="PI45" i="1" a="1"/>
  <c r="PI45" i="1" s="1"/>
  <c r="PI28" i="1" a="1"/>
  <c r="PI28" i="1" s="1"/>
  <c r="PI32" i="1" a="1"/>
  <c r="PI32" i="1" s="1"/>
  <c r="PI46" i="1" a="1"/>
  <c r="PI46" i="1" s="1"/>
  <c r="PI39" i="1" a="1"/>
  <c r="PI39" i="1" s="1"/>
  <c r="PI43" i="1" a="1"/>
  <c r="PI43" i="1" s="1"/>
  <c r="PI40" i="1" a="1"/>
  <c r="PI40" i="1" s="1"/>
  <c r="PI24" i="1" a="1"/>
  <c r="PI24" i="1" s="1"/>
  <c r="PI25" i="1" a="1"/>
  <c r="PI25" i="1" s="1"/>
  <c r="PI37" i="1" a="1"/>
  <c r="PI37" i="1" s="1"/>
  <c r="PI38" i="1" a="1"/>
  <c r="PI38" i="1" s="1"/>
  <c r="PI29" i="1" a="1"/>
  <c r="PI29" i="1" s="1"/>
  <c r="PI31" i="1" a="1"/>
  <c r="PI31" i="1" s="1"/>
  <c r="RW36" i="1" a="1"/>
  <c r="RW36" i="1" s="1"/>
  <c r="RW48" i="1" a="1"/>
  <c r="RW48" i="1" s="1"/>
  <c r="RW49" i="1" s="1" a="1"/>
  <c r="RW49" i="1" s="1"/>
  <c r="RW23" i="1" a="1"/>
  <c r="RW23" i="1" s="1"/>
  <c r="RW22" i="1" a="1"/>
  <c r="RW22" i="1" s="1"/>
  <c r="RW34" i="1" a="1"/>
  <c r="RW34" i="1" s="1"/>
  <c r="RW31" i="1" a="1"/>
  <c r="RW31" i="1" s="1"/>
  <c r="RW24" i="1" a="1"/>
  <c r="RW24" i="1" s="1"/>
  <c r="RW26" i="1" a="1"/>
  <c r="RW26" i="1" s="1"/>
  <c r="RW41" i="1" a="1"/>
  <c r="RW41" i="1" s="1"/>
  <c r="RW46" i="1" a="1"/>
  <c r="RW46" i="1" s="1"/>
  <c r="RW47" i="1" a="1"/>
  <c r="RW47" i="1" s="1"/>
  <c r="RW29" i="1" a="1"/>
  <c r="RW29" i="1" s="1"/>
  <c r="RW39" i="1" a="1"/>
  <c r="RW39" i="1" s="1"/>
  <c r="RW44" i="1" a="1"/>
  <c r="RW44" i="1" s="1"/>
  <c r="RW25" i="1" a="1"/>
  <c r="RW25" i="1" s="1"/>
  <c r="RW35" i="1" a="1"/>
  <c r="RW35" i="1" s="1"/>
  <c r="RW32" i="1" a="1"/>
  <c r="RW32" i="1" s="1"/>
  <c r="RW30" i="1" a="1"/>
  <c r="RW30" i="1" s="1"/>
  <c r="RW33" i="1" a="1"/>
  <c r="RW33" i="1" s="1"/>
  <c r="RW45" i="1" a="1"/>
  <c r="RW45" i="1" s="1"/>
  <c r="RW43" i="1" a="1"/>
  <c r="RW43" i="1" s="1"/>
  <c r="RW37" i="1" a="1"/>
  <c r="RW37" i="1" s="1"/>
  <c r="RW40" i="1" a="1"/>
  <c r="RW40" i="1" s="1"/>
  <c r="RW27" i="1" a="1"/>
  <c r="RW27" i="1" s="1"/>
  <c r="RW38" i="1" a="1"/>
  <c r="RW38" i="1" s="1"/>
  <c r="RW28" i="1" a="1"/>
  <c r="RW28" i="1" s="1"/>
  <c r="OC36" i="1" a="1"/>
  <c r="OC36" i="1" s="1"/>
  <c r="OC48" i="1" a="1"/>
  <c r="OC48" i="1" s="1"/>
  <c r="OC49" i="1" s="1" a="1"/>
  <c r="OC49" i="1" s="1"/>
  <c r="OC23" i="1" a="1"/>
  <c r="OC23" i="1" s="1"/>
  <c r="OC22" i="1" a="1"/>
  <c r="OC22" i="1" s="1"/>
  <c r="OC29" i="1" a="1"/>
  <c r="OC29" i="1" s="1"/>
  <c r="OC37" i="1" a="1"/>
  <c r="OC37" i="1" s="1"/>
  <c r="OC38" i="1" a="1"/>
  <c r="OC38" i="1" s="1"/>
  <c r="OC26" i="1" a="1"/>
  <c r="OC26" i="1" s="1"/>
  <c r="OC24" i="1" a="1"/>
  <c r="OC24" i="1" s="1"/>
  <c r="OC31" i="1" a="1"/>
  <c r="OC31" i="1" s="1"/>
  <c r="OC28" i="1" a="1"/>
  <c r="OC28" i="1" s="1"/>
  <c r="OC47" i="1" a="1"/>
  <c r="OC47" i="1" s="1"/>
  <c r="OC46" i="1" a="1"/>
  <c r="OC46" i="1" s="1"/>
  <c r="OC39" i="1" a="1"/>
  <c r="OC39" i="1" s="1"/>
  <c r="OC44" i="1" a="1"/>
  <c r="OC44" i="1" s="1"/>
  <c r="OC41" i="1" a="1"/>
  <c r="OC41" i="1" s="1"/>
  <c r="OC45" i="1" a="1"/>
  <c r="OC45" i="1" s="1"/>
  <c r="OC25" i="1" a="1"/>
  <c r="OC25" i="1" s="1"/>
  <c r="OC34" i="1" a="1"/>
  <c r="OC34" i="1" s="1"/>
  <c r="OC32" i="1" a="1"/>
  <c r="OC32" i="1" s="1"/>
  <c r="OC30" i="1" a="1"/>
  <c r="OC30" i="1" s="1"/>
  <c r="OC33" i="1" a="1"/>
  <c r="OC33" i="1" s="1"/>
  <c r="OC35" i="1" a="1"/>
  <c r="OC35" i="1" s="1"/>
  <c r="OC43" i="1" a="1"/>
  <c r="OC43" i="1" s="1"/>
  <c r="OC40" i="1" a="1"/>
  <c r="OC40" i="1" s="1"/>
  <c r="OC27" i="1" a="1"/>
  <c r="OC27" i="1" s="1"/>
  <c r="OJ36" i="1" a="1"/>
  <c r="OJ36" i="1" s="1"/>
  <c r="OJ48" i="1" a="1"/>
  <c r="OJ48" i="1" s="1"/>
  <c r="OJ49" i="1" s="1" a="1"/>
  <c r="OJ49" i="1" s="1"/>
  <c r="OJ23" i="1" a="1"/>
  <c r="OJ23" i="1" s="1"/>
  <c r="OJ22" i="1" a="1"/>
  <c r="OJ22" i="1" s="1"/>
  <c r="OJ39" i="1" a="1"/>
  <c r="OJ39" i="1" s="1"/>
  <c r="OJ31" i="1" a="1"/>
  <c r="OJ31" i="1" s="1"/>
  <c r="OJ30" i="1" a="1"/>
  <c r="OJ30" i="1" s="1"/>
  <c r="OJ33" i="1" a="1"/>
  <c r="OJ33" i="1" s="1"/>
  <c r="OJ45" i="1" a="1"/>
  <c r="OJ45" i="1" s="1"/>
  <c r="OJ38" i="1" a="1"/>
  <c r="OJ38" i="1" s="1"/>
  <c r="OJ32" i="1" a="1"/>
  <c r="OJ32" i="1" s="1"/>
  <c r="OJ28" i="1" a="1"/>
  <c r="OJ28" i="1" s="1"/>
  <c r="OJ40" i="1" a="1"/>
  <c r="OJ40" i="1" s="1"/>
  <c r="OJ46" i="1" a="1"/>
  <c r="OJ46" i="1" s="1"/>
  <c r="OJ41" i="1" a="1"/>
  <c r="OJ41" i="1" s="1"/>
  <c r="OJ35" i="1" a="1"/>
  <c r="OJ35" i="1" s="1"/>
  <c r="OJ37" i="1" a="1"/>
  <c r="OJ37" i="1" s="1"/>
  <c r="OJ34" i="1" a="1"/>
  <c r="OJ34" i="1" s="1"/>
  <c r="OJ25" i="1" a="1"/>
  <c r="OJ25" i="1" s="1"/>
  <c r="OJ26" i="1" a="1"/>
  <c r="OJ26" i="1" s="1"/>
  <c r="OJ43" i="1" a="1"/>
  <c r="OJ43" i="1" s="1"/>
  <c r="OJ47" i="1" a="1"/>
  <c r="OJ47" i="1" s="1"/>
  <c r="OJ44" i="1" a="1"/>
  <c r="OJ44" i="1" s="1"/>
  <c r="OJ24" i="1" a="1"/>
  <c r="OJ24" i="1" s="1"/>
  <c r="OJ27" i="1" a="1"/>
  <c r="OJ27" i="1" s="1"/>
  <c r="OJ29" i="1" a="1"/>
  <c r="OJ29" i="1" s="1"/>
  <c r="SW36" i="1" a="1"/>
  <c r="SW36" i="1" s="1"/>
  <c r="SW48" i="1" a="1"/>
  <c r="SW48" i="1" s="1"/>
  <c r="SW49" i="1" s="1" a="1"/>
  <c r="SW49" i="1" s="1"/>
  <c r="SW22" i="1" a="1"/>
  <c r="SW22" i="1" s="1"/>
  <c r="SW23" i="1" a="1"/>
  <c r="SW23" i="1" s="1"/>
  <c r="SW26" i="1" a="1"/>
  <c r="SW26" i="1" s="1"/>
  <c r="SW31" i="1" a="1"/>
  <c r="SW31" i="1" s="1"/>
  <c r="SW32" i="1" a="1"/>
  <c r="SW32" i="1" s="1"/>
  <c r="SW46" i="1" a="1"/>
  <c r="SW46" i="1" s="1"/>
  <c r="SW34" i="1" a="1"/>
  <c r="SW34" i="1" s="1"/>
  <c r="SW40" i="1" a="1"/>
  <c r="SW40" i="1" s="1"/>
  <c r="SW39" i="1" a="1"/>
  <c r="SW39" i="1" s="1"/>
  <c r="SW41" i="1" a="1"/>
  <c r="SW41" i="1" s="1"/>
  <c r="SW25" i="1" a="1"/>
  <c r="SW25" i="1" s="1"/>
  <c r="SW29" i="1" a="1"/>
  <c r="SW29" i="1" s="1"/>
  <c r="SW30" i="1" a="1"/>
  <c r="SW30" i="1" s="1"/>
  <c r="SW33" i="1" a="1"/>
  <c r="SW33" i="1" s="1"/>
  <c r="SW35" i="1" a="1"/>
  <c r="SW35" i="1" s="1"/>
  <c r="SW37" i="1" a="1"/>
  <c r="SW37" i="1" s="1"/>
  <c r="SW47" i="1" a="1"/>
  <c r="SW47" i="1" s="1"/>
  <c r="SW43" i="1" a="1"/>
  <c r="SW43" i="1" s="1"/>
  <c r="SW44" i="1" a="1"/>
  <c r="SW44" i="1" s="1"/>
  <c r="SW45" i="1" a="1"/>
  <c r="SW45" i="1" s="1"/>
  <c r="SW27" i="1" a="1"/>
  <c r="SW27" i="1" s="1"/>
  <c r="SW38" i="1" a="1"/>
  <c r="SW38" i="1" s="1"/>
  <c r="SW24" i="1" a="1"/>
  <c r="SW24" i="1" s="1"/>
  <c r="SW28" i="1" a="1"/>
  <c r="SW28" i="1" s="1"/>
  <c r="UK36" i="1" a="1"/>
  <c r="UK36" i="1" s="1"/>
  <c r="UK48" i="1" a="1"/>
  <c r="UK48" i="1" s="1"/>
  <c r="UK49" i="1" s="1" a="1"/>
  <c r="UK49" i="1" s="1"/>
  <c r="UK23" i="1" a="1"/>
  <c r="UK23" i="1" s="1"/>
  <c r="UK22" i="1" a="1"/>
  <c r="UK22" i="1" s="1"/>
  <c r="UK39" i="1" a="1"/>
  <c r="UK39" i="1" s="1"/>
  <c r="UK31" i="1" a="1"/>
  <c r="UK31" i="1" s="1"/>
  <c r="UK30" i="1" a="1"/>
  <c r="UK30" i="1" s="1"/>
  <c r="UK26" i="1" a="1"/>
  <c r="UK26" i="1" s="1"/>
  <c r="UK33" i="1" a="1"/>
  <c r="UK33" i="1" s="1"/>
  <c r="UK45" i="1" a="1"/>
  <c r="UK45" i="1" s="1"/>
  <c r="UK47" i="1" a="1"/>
  <c r="UK47" i="1" s="1"/>
  <c r="UK28" i="1" a="1"/>
  <c r="UK28" i="1" s="1"/>
  <c r="UK32" i="1" a="1"/>
  <c r="UK32" i="1" s="1"/>
  <c r="UK44" i="1" a="1"/>
  <c r="UK44" i="1" s="1"/>
  <c r="UK38" i="1" a="1"/>
  <c r="UK38" i="1" s="1"/>
  <c r="UK27" i="1" a="1"/>
  <c r="UK27" i="1" s="1"/>
  <c r="UK46" i="1" a="1"/>
  <c r="UK46" i="1" s="1"/>
  <c r="UK35" i="1" a="1"/>
  <c r="UK35" i="1" s="1"/>
  <c r="UK34" i="1" a="1"/>
  <c r="UK34" i="1" s="1"/>
  <c r="UK25" i="1" a="1"/>
  <c r="UK25" i="1" s="1"/>
  <c r="UK41" i="1" a="1"/>
  <c r="UK41" i="1" s="1"/>
  <c r="UK29" i="1" a="1"/>
  <c r="UK29" i="1" s="1"/>
  <c r="UK40" i="1" a="1"/>
  <c r="UK40" i="1" s="1"/>
  <c r="UK43" i="1" a="1"/>
  <c r="UK43" i="1" s="1"/>
  <c r="UK37" i="1" a="1"/>
  <c r="UK37" i="1" s="1"/>
  <c r="UK24" i="1" a="1"/>
  <c r="UK24" i="1" s="1"/>
  <c r="UD36" i="1" a="1"/>
  <c r="UD36" i="1" s="1"/>
  <c r="UD48" i="1" a="1"/>
  <c r="UD48" i="1" s="1"/>
  <c r="UD49" i="1" s="1" a="1"/>
  <c r="UD49" i="1" s="1"/>
  <c r="UD23" i="1" a="1"/>
  <c r="UD23" i="1" s="1"/>
  <c r="UD22" i="1" a="1"/>
  <c r="UD22" i="1" s="1"/>
  <c r="UD33" i="1" a="1"/>
  <c r="UD33" i="1" s="1"/>
  <c r="UD34" i="1" a="1"/>
  <c r="UD34" i="1" s="1"/>
  <c r="UD35" i="1" a="1"/>
  <c r="UD35" i="1" s="1"/>
  <c r="UD41" i="1" a="1"/>
  <c r="UD41" i="1" s="1"/>
  <c r="UD38" i="1" a="1"/>
  <c r="UD38" i="1" s="1"/>
  <c r="UD27" i="1" a="1"/>
  <c r="UD27" i="1" s="1"/>
  <c r="UD28" i="1" a="1"/>
  <c r="UD28" i="1" s="1"/>
  <c r="UD31" i="1" a="1"/>
  <c r="UD31" i="1" s="1"/>
  <c r="UD40" i="1" a="1"/>
  <c r="UD40" i="1" s="1"/>
  <c r="UD45" i="1" a="1"/>
  <c r="UD45" i="1" s="1"/>
  <c r="UD46" i="1" a="1"/>
  <c r="UD46" i="1" s="1"/>
  <c r="UD39" i="1" a="1"/>
  <c r="UD39" i="1" s="1"/>
  <c r="UD25" i="1" a="1"/>
  <c r="UD25" i="1" s="1"/>
  <c r="UD32" i="1" a="1"/>
  <c r="UD32" i="1" s="1"/>
  <c r="UD37" i="1" a="1"/>
  <c r="UD37" i="1" s="1"/>
  <c r="UD30" i="1" a="1"/>
  <c r="UD30" i="1" s="1"/>
  <c r="UD44" i="1" a="1"/>
  <c r="UD44" i="1" s="1"/>
  <c r="UD26" i="1" a="1"/>
  <c r="UD26" i="1" s="1"/>
  <c r="UD29" i="1" a="1"/>
  <c r="UD29" i="1" s="1"/>
  <c r="UD43" i="1" a="1"/>
  <c r="UD43" i="1" s="1"/>
  <c r="UD24" i="1" a="1"/>
  <c r="UD24" i="1" s="1"/>
  <c r="UD47" i="1" a="1"/>
  <c r="UD47" i="1" s="1"/>
  <c r="PY36" i="1" a="1"/>
  <c r="PY36" i="1" s="1"/>
  <c r="PY48" i="1" a="1"/>
  <c r="PY48" i="1" s="1"/>
  <c r="PY49" i="1" s="1" a="1"/>
  <c r="PY49" i="1" s="1"/>
  <c r="PY23" i="1" a="1"/>
  <c r="PY23" i="1" s="1"/>
  <c r="PY22" i="1" a="1"/>
  <c r="PY22" i="1" s="1"/>
  <c r="PY30" i="1" a="1"/>
  <c r="PY30" i="1" s="1"/>
  <c r="PY43" i="1" a="1"/>
  <c r="PY43" i="1" s="1"/>
  <c r="PY33" i="1" a="1"/>
  <c r="PY33" i="1" s="1"/>
  <c r="PY26" i="1" a="1"/>
  <c r="PY26" i="1" s="1"/>
  <c r="PY34" i="1" a="1"/>
  <c r="PY34" i="1" s="1"/>
  <c r="PY47" i="1" a="1"/>
  <c r="PY47" i="1" s="1"/>
  <c r="PY38" i="1" a="1"/>
  <c r="PY38" i="1" s="1"/>
  <c r="PY44" i="1" a="1"/>
  <c r="PY44" i="1" s="1"/>
  <c r="PY41" i="1" a="1"/>
  <c r="PY41" i="1" s="1"/>
  <c r="PY45" i="1" a="1"/>
  <c r="PY45" i="1" s="1"/>
  <c r="PY31" i="1" a="1"/>
  <c r="PY31" i="1" s="1"/>
  <c r="PY24" i="1" a="1"/>
  <c r="PY24" i="1" s="1"/>
  <c r="PY46" i="1" a="1"/>
  <c r="PY46" i="1" s="1"/>
  <c r="PY39" i="1" a="1"/>
  <c r="PY39" i="1" s="1"/>
  <c r="PY32" i="1" a="1"/>
  <c r="PY32" i="1" s="1"/>
  <c r="PY25" i="1" a="1"/>
  <c r="PY25" i="1" s="1"/>
  <c r="PY35" i="1" a="1"/>
  <c r="PY35" i="1" s="1"/>
  <c r="PY37" i="1" a="1"/>
  <c r="PY37" i="1" s="1"/>
  <c r="PY27" i="1" a="1"/>
  <c r="PY27" i="1" s="1"/>
  <c r="PY40" i="1" a="1"/>
  <c r="PY40" i="1" s="1"/>
  <c r="PY28" i="1" a="1"/>
  <c r="PY28" i="1" s="1"/>
  <c r="PY29" i="1" a="1"/>
  <c r="PY29" i="1" s="1"/>
  <c r="SM36" i="1" a="1"/>
  <c r="SM36" i="1" s="1"/>
  <c r="SM48" i="1" a="1"/>
  <c r="SM48" i="1" s="1"/>
  <c r="SM49" i="1" s="1" a="1"/>
  <c r="SM49" i="1" s="1"/>
  <c r="SM23" i="1" a="1"/>
  <c r="SM23" i="1" s="1"/>
  <c r="SM22" i="1" a="1"/>
  <c r="SM22" i="1" s="1"/>
  <c r="SM39" i="1" a="1"/>
  <c r="SM39" i="1" s="1"/>
  <c r="SM31" i="1" a="1"/>
  <c r="SM31" i="1" s="1"/>
  <c r="SM26" i="1" a="1"/>
  <c r="SM26" i="1" s="1"/>
  <c r="SM25" i="1" a="1"/>
  <c r="SM25" i="1" s="1"/>
  <c r="SM47" i="1" a="1"/>
  <c r="SM47" i="1" s="1"/>
  <c r="SM44" i="1" a="1"/>
  <c r="SM44" i="1" s="1"/>
  <c r="SM30" i="1" a="1"/>
  <c r="SM30" i="1" s="1"/>
  <c r="SM33" i="1" a="1"/>
  <c r="SM33" i="1" s="1"/>
  <c r="SM45" i="1" a="1"/>
  <c r="SM45" i="1" s="1"/>
  <c r="SM32" i="1" a="1"/>
  <c r="SM32" i="1" s="1"/>
  <c r="SM35" i="1" a="1"/>
  <c r="SM35" i="1" s="1"/>
  <c r="SM41" i="1" a="1"/>
  <c r="SM41" i="1" s="1"/>
  <c r="SM37" i="1" a="1"/>
  <c r="SM37" i="1" s="1"/>
  <c r="SM46" i="1" a="1"/>
  <c r="SM46" i="1" s="1"/>
  <c r="SM43" i="1" a="1"/>
  <c r="SM43" i="1" s="1"/>
  <c r="SM24" i="1" a="1"/>
  <c r="SM24" i="1" s="1"/>
  <c r="SM38" i="1" a="1"/>
  <c r="SM38" i="1" s="1"/>
  <c r="SM40" i="1" a="1"/>
  <c r="SM40" i="1" s="1"/>
  <c r="SM27" i="1" a="1"/>
  <c r="SM27" i="1" s="1"/>
  <c r="SM34" i="1" a="1"/>
  <c r="SM34" i="1" s="1"/>
  <c r="SM29" i="1" a="1"/>
  <c r="SM29" i="1" s="1"/>
  <c r="SM28" i="1" a="1"/>
  <c r="SM28" i="1" s="1"/>
  <c r="PC36" i="1" a="1"/>
  <c r="PC36" i="1" s="1"/>
  <c r="PC48" i="1" a="1"/>
  <c r="PC48" i="1" s="1"/>
  <c r="PC49" i="1" s="1" a="1"/>
  <c r="PC49" i="1" s="1"/>
  <c r="PC23" i="1" a="1"/>
  <c r="PC23" i="1" s="1"/>
  <c r="PC22" i="1" a="1"/>
  <c r="PC22" i="1" s="1"/>
  <c r="PC46" i="1" a="1"/>
  <c r="PC46" i="1" s="1"/>
  <c r="PC41" i="1" a="1"/>
  <c r="PC41" i="1" s="1"/>
  <c r="PC28" i="1" a="1"/>
  <c r="PC28" i="1" s="1"/>
  <c r="PC45" i="1" a="1"/>
  <c r="PC45" i="1" s="1"/>
  <c r="PC27" i="1" a="1"/>
  <c r="PC27" i="1" s="1"/>
  <c r="PC31" i="1" a="1"/>
  <c r="PC31" i="1" s="1"/>
  <c r="PC32" i="1" a="1"/>
  <c r="PC32" i="1" s="1"/>
  <c r="PC43" i="1" a="1"/>
  <c r="PC43" i="1" s="1"/>
  <c r="PC40" i="1" a="1"/>
  <c r="PC40" i="1" s="1"/>
  <c r="PC25" i="1" a="1"/>
  <c r="PC25" i="1" s="1"/>
  <c r="PC39" i="1" a="1"/>
  <c r="PC39" i="1" s="1"/>
  <c r="PC30" i="1" a="1"/>
  <c r="PC30" i="1" s="1"/>
  <c r="PC33" i="1" a="1"/>
  <c r="PC33" i="1" s="1"/>
  <c r="PC37" i="1" a="1"/>
  <c r="PC37" i="1" s="1"/>
  <c r="PC34" i="1" a="1"/>
  <c r="PC34" i="1" s="1"/>
  <c r="PC35" i="1" a="1"/>
  <c r="PC35" i="1" s="1"/>
  <c r="PC26" i="1" a="1"/>
  <c r="PC26" i="1" s="1"/>
  <c r="PC24" i="1" a="1"/>
  <c r="PC24" i="1" s="1"/>
  <c r="PC38" i="1" a="1"/>
  <c r="PC38" i="1" s="1"/>
  <c r="PC29" i="1" a="1"/>
  <c r="PC29" i="1" s="1"/>
  <c r="PC47" i="1" a="1"/>
  <c r="PC47" i="1" s="1"/>
  <c r="PC44" i="1" a="1"/>
  <c r="PC44" i="1" s="1"/>
  <c r="PN36" i="1" a="1"/>
  <c r="PN36" i="1" s="1"/>
  <c r="PN48" i="1" a="1"/>
  <c r="PN48" i="1" s="1"/>
  <c r="PN49" i="1" s="1" a="1"/>
  <c r="PN49" i="1" s="1"/>
  <c r="PN22" i="1" a="1"/>
  <c r="PN22" i="1" s="1"/>
  <c r="PN23" i="1" a="1"/>
  <c r="PN23" i="1" s="1"/>
  <c r="PN33" i="1" a="1"/>
  <c r="PN33" i="1" s="1"/>
  <c r="PN47" i="1" a="1"/>
  <c r="PN47" i="1" s="1"/>
  <c r="PN28" i="1" a="1"/>
  <c r="PN28" i="1" s="1"/>
  <c r="PN45" i="1" a="1"/>
  <c r="PN45" i="1" s="1"/>
  <c r="PN44" i="1" a="1"/>
  <c r="PN44" i="1" s="1"/>
  <c r="PN38" i="1" a="1"/>
  <c r="PN38" i="1" s="1"/>
  <c r="PN32" i="1" a="1"/>
  <c r="PN32" i="1" s="1"/>
  <c r="PN46" i="1" a="1"/>
  <c r="PN46" i="1" s="1"/>
  <c r="PN43" i="1" a="1"/>
  <c r="PN43" i="1" s="1"/>
  <c r="PN40" i="1" a="1"/>
  <c r="PN40" i="1" s="1"/>
  <c r="PN35" i="1" a="1"/>
  <c r="PN35" i="1" s="1"/>
  <c r="PN24" i="1" a="1"/>
  <c r="PN24" i="1" s="1"/>
  <c r="PN29" i="1" a="1"/>
  <c r="PN29" i="1" s="1"/>
  <c r="PN41" i="1" a="1"/>
  <c r="PN41" i="1" s="1"/>
  <c r="PN34" i="1" a="1"/>
  <c r="PN34" i="1" s="1"/>
  <c r="PN25" i="1" a="1"/>
  <c r="PN25" i="1" s="1"/>
  <c r="PN37" i="1" a="1"/>
  <c r="PN37" i="1" s="1"/>
  <c r="PN39" i="1" a="1"/>
  <c r="PN39" i="1" s="1"/>
  <c r="PN31" i="1" a="1"/>
  <c r="PN31" i="1" s="1"/>
  <c r="PN26" i="1" a="1"/>
  <c r="PN26" i="1" s="1"/>
  <c r="PN30" i="1" a="1"/>
  <c r="PN30" i="1" s="1"/>
  <c r="PN27" i="1" a="1"/>
  <c r="PN27" i="1" s="1"/>
  <c r="UA36" i="1" a="1"/>
  <c r="UA36" i="1" s="1"/>
  <c r="UA48" i="1" a="1"/>
  <c r="UA48" i="1" s="1"/>
  <c r="UA49" i="1" s="1" a="1"/>
  <c r="UA49" i="1" s="1"/>
  <c r="UA22" i="1" a="1"/>
  <c r="UA22" i="1" s="1"/>
  <c r="UA23" i="1" a="1"/>
  <c r="UA23" i="1" s="1"/>
  <c r="UA41" i="1" a="1"/>
  <c r="UA41" i="1" s="1"/>
  <c r="UA32" i="1" a="1"/>
  <c r="UA32" i="1" s="1"/>
  <c r="UA31" i="1" a="1"/>
  <c r="UA31" i="1" s="1"/>
  <c r="UA28" i="1" a="1"/>
  <c r="UA28" i="1" s="1"/>
  <c r="UA25" i="1" a="1"/>
  <c r="UA25" i="1" s="1"/>
  <c r="UA40" i="1" a="1"/>
  <c r="UA40" i="1" s="1"/>
  <c r="UA35" i="1" a="1"/>
  <c r="UA35" i="1" s="1"/>
  <c r="UA39" i="1" a="1"/>
  <c r="UA39" i="1" s="1"/>
  <c r="UA24" i="1" a="1"/>
  <c r="UA24" i="1" s="1"/>
  <c r="UA29" i="1" a="1"/>
  <c r="UA29" i="1" s="1"/>
  <c r="UA30" i="1" a="1"/>
  <c r="UA30" i="1" s="1"/>
  <c r="UA33" i="1" a="1"/>
  <c r="UA33" i="1" s="1"/>
  <c r="UA34" i="1" a="1"/>
  <c r="UA34" i="1" s="1"/>
  <c r="UA37" i="1" a="1"/>
  <c r="UA37" i="1" s="1"/>
  <c r="UA46" i="1" a="1"/>
  <c r="UA46" i="1" s="1"/>
  <c r="UA45" i="1" a="1"/>
  <c r="UA45" i="1" s="1"/>
  <c r="UA26" i="1" a="1"/>
  <c r="UA26" i="1" s="1"/>
  <c r="UA38" i="1" a="1"/>
  <c r="UA38" i="1" s="1"/>
  <c r="UA47" i="1" a="1"/>
  <c r="UA47" i="1" s="1"/>
  <c r="UA27" i="1" a="1"/>
  <c r="UA27" i="1" s="1"/>
  <c r="UA43" i="1" a="1"/>
  <c r="UA43" i="1" s="1"/>
  <c r="UA44" i="1" a="1"/>
  <c r="UA44" i="1" s="1"/>
  <c r="VH36" i="1" a="1"/>
  <c r="VH36" i="1" s="1"/>
  <c r="VH48" i="1" a="1"/>
  <c r="VH48" i="1" s="1"/>
  <c r="VH49" i="1" s="1" a="1"/>
  <c r="VH49" i="1" s="1"/>
  <c r="VH23" i="1" a="1"/>
  <c r="VH23" i="1" s="1"/>
  <c r="VH22" i="1" a="1"/>
  <c r="VH22" i="1" s="1"/>
  <c r="VH28" i="1" a="1"/>
  <c r="VH28" i="1" s="1"/>
  <c r="VH26" i="1" a="1"/>
  <c r="VH26" i="1" s="1"/>
  <c r="VH46" i="1" a="1"/>
  <c r="VH46" i="1" s="1"/>
  <c r="VH32" i="1" a="1"/>
  <c r="VH32" i="1" s="1"/>
  <c r="VH45" i="1" a="1"/>
  <c r="VH45" i="1" s="1"/>
  <c r="VH31" i="1" a="1"/>
  <c r="VH31" i="1" s="1"/>
  <c r="VH40" i="1" a="1"/>
  <c r="VH40" i="1" s="1"/>
  <c r="VH41" i="1" a="1"/>
  <c r="VH41" i="1" s="1"/>
  <c r="VH43" i="1" a="1"/>
  <c r="VH43" i="1" s="1"/>
  <c r="VH39" i="1" a="1"/>
  <c r="VH39" i="1" s="1"/>
  <c r="VH25" i="1" a="1"/>
  <c r="VH25" i="1" s="1"/>
  <c r="VH37" i="1" a="1"/>
  <c r="VH37" i="1" s="1"/>
  <c r="VH30" i="1" a="1"/>
  <c r="VH30" i="1" s="1"/>
  <c r="VH33" i="1" a="1"/>
  <c r="VH33" i="1" s="1"/>
  <c r="VH34" i="1" a="1"/>
  <c r="VH34" i="1" s="1"/>
  <c r="VH44" i="1" a="1"/>
  <c r="VH44" i="1" s="1"/>
  <c r="VH38" i="1" a="1"/>
  <c r="VH38" i="1" s="1"/>
  <c r="VH24" i="1" a="1"/>
  <c r="VH24" i="1" s="1"/>
  <c r="VH29" i="1" a="1"/>
  <c r="VH29" i="1" s="1"/>
  <c r="VH47" i="1" a="1"/>
  <c r="VH47" i="1" s="1"/>
  <c r="VH35" i="1" a="1"/>
  <c r="VH35" i="1" s="1"/>
  <c r="VH27" i="1" a="1"/>
  <c r="VH27" i="1" s="1"/>
  <c r="UT36" i="1" a="1"/>
  <c r="UT36" i="1" s="1"/>
  <c r="UT48" i="1" a="1"/>
  <c r="UT48" i="1" s="1"/>
  <c r="UT49" i="1" s="1" a="1"/>
  <c r="UT49" i="1" s="1"/>
  <c r="UT22" i="1" a="1"/>
  <c r="UT22" i="1" s="1"/>
  <c r="UT23" i="1" a="1"/>
  <c r="UT23" i="1" s="1"/>
  <c r="UT33" i="1" a="1"/>
  <c r="UT33" i="1" s="1"/>
  <c r="UT31" i="1" a="1"/>
  <c r="UT31" i="1" s="1"/>
  <c r="UT35" i="1" a="1"/>
  <c r="UT35" i="1" s="1"/>
  <c r="UT38" i="1" a="1"/>
  <c r="UT38" i="1" s="1"/>
  <c r="UT46" i="1" a="1"/>
  <c r="UT46" i="1" s="1"/>
  <c r="UT40" i="1" a="1"/>
  <c r="UT40" i="1" s="1"/>
  <c r="UT39" i="1" a="1"/>
  <c r="UT39" i="1" s="1"/>
  <c r="UT28" i="1" a="1"/>
  <c r="UT28" i="1" s="1"/>
  <c r="UT25" i="1" a="1"/>
  <c r="UT25" i="1" s="1"/>
  <c r="UT43" i="1" a="1"/>
  <c r="UT43" i="1" s="1"/>
  <c r="UT45" i="1" a="1"/>
  <c r="UT45" i="1" s="1"/>
  <c r="UT37" i="1" a="1"/>
  <c r="UT37" i="1" s="1"/>
  <c r="UT30" i="1" a="1"/>
  <c r="UT30" i="1" s="1"/>
  <c r="UT32" i="1" a="1"/>
  <c r="UT32" i="1" s="1"/>
  <c r="UT34" i="1" a="1"/>
  <c r="UT34" i="1" s="1"/>
  <c r="UT41" i="1" a="1"/>
  <c r="UT41" i="1" s="1"/>
  <c r="UT44" i="1" a="1"/>
  <c r="UT44" i="1" s="1"/>
  <c r="UT29" i="1" a="1"/>
  <c r="UT29" i="1" s="1"/>
  <c r="UT24" i="1" a="1"/>
  <c r="UT24" i="1" s="1"/>
  <c r="UT27" i="1" a="1"/>
  <c r="UT27" i="1" s="1"/>
  <c r="UT47" i="1" a="1"/>
  <c r="UT47" i="1" s="1"/>
  <c r="UT26" i="1" a="1"/>
  <c r="UT26" i="1" s="1"/>
  <c r="QO36" i="1" a="1"/>
  <c r="QO36" i="1" s="1"/>
  <c r="QO48" i="1" a="1"/>
  <c r="QO48" i="1" s="1"/>
  <c r="QO49" i="1" s="1" a="1"/>
  <c r="QO49" i="1" s="1"/>
  <c r="QO22" i="1" a="1"/>
  <c r="QO22" i="1" s="1"/>
  <c r="QO23" i="1" a="1"/>
  <c r="QO23" i="1" s="1"/>
  <c r="QO26" i="1" a="1"/>
  <c r="QO26" i="1" s="1"/>
  <c r="QO24" i="1" a="1"/>
  <c r="QO24" i="1" s="1"/>
  <c r="QO47" i="1" a="1"/>
  <c r="QO47" i="1" s="1"/>
  <c r="QO31" i="1" a="1"/>
  <c r="QO31" i="1" s="1"/>
  <c r="QO46" i="1" a="1"/>
  <c r="QO46" i="1" s="1"/>
  <c r="QO44" i="1" a="1"/>
  <c r="QO44" i="1" s="1"/>
  <c r="QO41" i="1" a="1"/>
  <c r="QO41" i="1" s="1"/>
  <c r="QO45" i="1" a="1"/>
  <c r="QO45" i="1" s="1"/>
  <c r="QO39" i="1" a="1"/>
  <c r="QO39" i="1" s="1"/>
  <c r="QO28" i="1" a="1"/>
  <c r="QO28" i="1" s="1"/>
  <c r="QO25" i="1" a="1"/>
  <c r="QO25" i="1" s="1"/>
  <c r="QO34" i="1" a="1"/>
  <c r="QO34" i="1" s="1"/>
  <c r="QO32" i="1" a="1"/>
  <c r="QO32" i="1" s="1"/>
  <c r="QO35" i="1" a="1"/>
  <c r="QO35" i="1" s="1"/>
  <c r="QO30" i="1" a="1"/>
  <c r="QO30" i="1" s="1"/>
  <c r="QO33" i="1" a="1"/>
  <c r="QO33" i="1" s="1"/>
  <c r="QO37" i="1" a="1"/>
  <c r="QO37" i="1" s="1"/>
  <c r="QO29" i="1" a="1"/>
  <c r="QO29" i="1" s="1"/>
  <c r="QO40" i="1" a="1"/>
  <c r="QO40" i="1" s="1"/>
  <c r="QO38" i="1" a="1"/>
  <c r="QO38" i="1" s="1"/>
  <c r="QO27" i="1" a="1"/>
  <c r="QO27" i="1" s="1"/>
  <c r="QO43" i="1" a="1"/>
  <c r="QO43" i="1" s="1"/>
  <c r="TC36" i="1" a="1"/>
  <c r="TC36" i="1" s="1"/>
  <c r="TC48" i="1" a="1"/>
  <c r="TC48" i="1" s="1"/>
  <c r="TC49" i="1" s="1" a="1"/>
  <c r="TC49" i="1" s="1"/>
  <c r="TC23" i="1" a="1"/>
  <c r="TC23" i="1" s="1"/>
  <c r="TC22" i="1" a="1"/>
  <c r="TC22" i="1" s="1"/>
  <c r="TC31" i="1" a="1"/>
  <c r="TC31" i="1" s="1"/>
  <c r="TC26" i="1" a="1"/>
  <c r="TC26" i="1" s="1"/>
  <c r="TC30" i="1" a="1"/>
  <c r="TC30" i="1" s="1"/>
  <c r="TC41" i="1" a="1"/>
  <c r="TC41" i="1" s="1"/>
  <c r="TC47" i="1" a="1"/>
  <c r="TC47" i="1" s="1"/>
  <c r="TC43" i="1" a="1"/>
  <c r="TC43" i="1" s="1"/>
  <c r="TC33" i="1" a="1"/>
  <c r="TC33" i="1" s="1"/>
  <c r="TC44" i="1" a="1"/>
  <c r="TC44" i="1" s="1"/>
  <c r="TC45" i="1" a="1"/>
  <c r="TC45" i="1" s="1"/>
  <c r="TC38" i="1" a="1"/>
  <c r="TC38" i="1" s="1"/>
  <c r="TC32" i="1" a="1"/>
  <c r="TC32" i="1" s="1"/>
  <c r="TC46" i="1" a="1"/>
  <c r="TC46" i="1" s="1"/>
  <c r="TC39" i="1" a="1"/>
  <c r="TC39" i="1" s="1"/>
  <c r="TC25" i="1" a="1"/>
  <c r="TC25" i="1" s="1"/>
  <c r="TC35" i="1" a="1"/>
  <c r="TC35" i="1" s="1"/>
  <c r="TC37" i="1" a="1"/>
  <c r="TC37" i="1" s="1"/>
  <c r="TC24" i="1" a="1"/>
  <c r="TC24" i="1" s="1"/>
  <c r="TC40" i="1" a="1"/>
  <c r="TC40" i="1" s="1"/>
  <c r="TC34" i="1" a="1"/>
  <c r="TC34" i="1" s="1"/>
  <c r="TC27" i="1" a="1"/>
  <c r="TC27" i="1" s="1"/>
  <c r="TC29" i="1" a="1"/>
  <c r="TC29" i="1" s="1"/>
  <c r="TC28" i="1" a="1"/>
  <c r="TC28" i="1" s="1"/>
  <c r="QG36" i="1" a="1"/>
  <c r="QG36" i="1" s="1"/>
  <c r="QG48" i="1" a="1"/>
  <c r="QG48" i="1" s="1"/>
  <c r="QG49" i="1" s="1" a="1"/>
  <c r="QG49" i="1" s="1"/>
  <c r="QG23" i="1" a="1"/>
  <c r="QG23" i="1" s="1"/>
  <c r="QG22" i="1" a="1"/>
  <c r="QG22" i="1" s="1"/>
  <c r="QG35" i="1" a="1"/>
  <c r="QG35" i="1" s="1"/>
  <c r="QG43" i="1" a="1"/>
  <c r="QG43" i="1" s="1"/>
  <c r="QG45" i="1" a="1"/>
  <c r="QG45" i="1" s="1"/>
  <c r="QG31" i="1" a="1"/>
  <c r="QG31" i="1" s="1"/>
  <c r="QG32" i="1" a="1"/>
  <c r="QG32" i="1" s="1"/>
  <c r="QG38" i="1" a="1"/>
  <c r="QG38" i="1" s="1"/>
  <c r="QG41" i="1" a="1"/>
  <c r="QG41" i="1" s="1"/>
  <c r="QG40" i="1" a="1"/>
  <c r="QG40" i="1" s="1"/>
  <c r="QG25" i="1" a="1"/>
  <c r="QG25" i="1" s="1"/>
  <c r="QG24" i="1" a="1"/>
  <c r="QG24" i="1" s="1"/>
  <c r="QG29" i="1" a="1"/>
  <c r="QG29" i="1" s="1"/>
  <c r="QG39" i="1" a="1"/>
  <c r="QG39" i="1" s="1"/>
  <c r="QG30" i="1" a="1"/>
  <c r="QG30" i="1" s="1"/>
  <c r="QG33" i="1" a="1"/>
  <c r="QG33" i="1" s="1"/>
  <c r="QG37" i="1" a="1"/>
  <c r="QG37" i="1" s="1"/>
  <c r="QG46" i="1" a="1"/>
  <c r="QG46" i="1" s="1"/>
  <c r="QG28" i="1" a="1"/>
  <c r="QG28" i="1" s="1"/>
  <c r="QG47" i="1" a="1"/>
  <c r="QG47" i="1" s="1"/>
  <c r="QG26" i="1" a="1"/>
  <c r="QG26" i="1" s="1"/>
  <c r="QG44" i="1" a="1"/>
  <c r="QG44" i="1" s="1"/>
  <c r="QG27" i="1" a="1"/>
  <c r="QG27" i="1" s="1"/>
  <c r="QG34" i="1" a="1"/>
  <c r="QG34" i="1" s="1"/>
  <c r="QK36" i="1" a="1"/>
  <c r="QK36" i="1" s="1"/>
  <c r="QK48" i="1" a="1"/>
  <c r="QK48" i="1" s="1"/>
  <c r="QK49" i="1" s="1" a="1"/>
  <c r="QK49" i="1" s="1"/>
  <c r="QK23" i="1" a="1"/>
  <c r="QK23" i="1" s="1"/>
  <c r="QK22" i="1" a="1"/>
  <c r="QK22" i="1" s="1"/>
  <c r="QK41" i="1" a="1"/>
  <c r="QK41" i="1" s="1"/>
  <c r="QK45" i="1" a="1"/>
  <c r="QK45" i="1" s="1"/>
  <c r="QK31" i="1" a="1"/>
  <c r="QK31" i="1" s="1"/>
  <c r="QK46" i="1" a="1"/>
  <c r="QK46" i="1" s="1"/>
  <c r="QK43" i="1" a="1"/>
  <c r="QK43" i="1" s="1"/>
  <c r="QK34" i="1" a="1"/>
  <c r="QK34" i="1" s="1"/>
  <c r="QK40" i="1" a="1"/>
  <c r="QK40" i="1" s="1"/>
  <c r="QK39" i="1" a="1"/>
  <c r="QK39" i="1" s="1"/>
  <c r="QK32" i="1" a="1"/>
  <c r="QK32" i="1" s="1"/>
  <c r="QK27" i="1" a="1"/>
  <c r="QK27" i="1" s="1"/>
  <c r="QK25" i="1" a="1"/>
  <c r="QK25" i="1" s="1"/>
  <c r="QK30" i="1" a="1"/>
  <c r="QK30" i="1" s="1"/>
  <c r="QK33" i="1" a="1"/>
  <c r="QK33" i="1" s="1"/>
  <c r="QK37" i="1" a="1"/>
  <c r="QK37" i="1" s="1"/>
  <c r="QK35" i="1" a="1"/>
  <c r="QK35" i="1" s="1"/>
  <c r="QK26" i="1" a="1"/>
  <c r="QK26" i="1" s="1"/>
  <c r="QK28" i="1" a="1"/>
  <c r="QK28" i="1" s="1"/>
  <c r="QK44" i="1" a="1"/>
  <c r="QK44" i="1" s="1"/>
  <c r="QK24" i="1" a="1"/>
  <c r="QK24" i="1" s="1"/>
  <c r="QK29" i="1" a="1"/>
  <c r="QK29" i="1" s="1"/>
  <c r="QK38" i="1" a="1"/>
  <c r="QK38" i="1" s="1"/>
  <c r="QK47" i="1" a="1"/>
  <c r="QK47" i="1" s="1"/>
  <c r="VE36" i="1" a="1"/>
  <c r="VE36" i="1" s="1"/>
  <c r="VE48" i="1" a="1"/>
  <c r="VE48" i="1" s="1"/>
  <c r="VE49" i="1" s="1" a="1"/>
  <c r="VE49" i="1" s="1"/>
  <c r="VE22" i="1" a="1"/>
  <c r="VE22" i="1" s="1"/>
  <c r="VE23" i="1" a="1"/>
  <c r="VE23" i="1" s="1"/>
  <c r="VE45" i="1" a="1"/>
  <c r="VE45" i="1" s="1"/>
  <c r="VE25" i="1" a="1"/>
  <c r="VE25" i="1" s="1"/>
  <c r="VE38" i="1" a="1"/>
  <c r="VE38" i="1" s="1"/>
  <c r="VE32" i="1" a="1"/>
  <c r="VE32" i="1" s="1"/>
  <c r="VE31" i="1" a="1"/>
  <c r="VE31" i="1" s="1"/>
  <c r="VE34" i="1" a="1"/>
  <c r="VE34" i="1" s="1"/>
  <c r="VE40" i="1" a="1"/>
  <c r="VE40" i="1" s="1"/>
  <c r="VE39" i="1" a="1"/>
  <c r="VE39" i="1" s="1"/>
  <c r="VE24" i="1" a="1"/>
  <c r="VE24" i="1" s="1"/>
  <c r="VE30" i="1" a="1"/>
  <c r="VE30" i="1" s="1"/>
  <c r="VE33" i="1" a="1"/>
  <c r="VE33" i="1" s="1"/>
  <c r="VE41" i="1" a="1"/>
  <c r="VE41" i="1" s="1"/>
  <c r="VE29" i="1" a="1"/>
  <c r="VE29" i="1" s="1"/>
  <c r="VE37" i="1" a="1"/>
  <c r="VE37" i="1" s="1"/>
  <c r="VE46" i="1" a="1"/>
  <c r="VE46" i="1" s="1"/>
  <c r="VE35" i="1" a="1"/>
  <c r="VE35" i="1" s="1"/>
  <c r="VE28" i="1" a="1"/>
  <c r="VE28" i="1" s="1"/>
  <c r="VE47" i="1" a="1"/>
  <c r="VE47" i="1" s="1"/>
  <c r="VE26" i="1" a="1"/>
  <c r="VE26" i="1" s="1"/>
  <c r="VE44" i="1" a="1"/>
  <c r="VE44" i="1" s="1"/>
  <c r="VE43" i="1" a="1"/>
  <c r="VE43" i="1" s="1"/>
  <c r="VE27" i="1" a="1"/>
  <c r="VE27" i="1" s="1"/>
  <c r="MR36" i="1" a="1"/>
  <c r="MR36" i="1" s="1"/>
  <c r="MR48" i="1" a="1"/>
  <c r="MR48" i="1" s="1"/>
  <c r="MR49" i="1" s="1" a="1"/>
  <c r="MR49" i="1" s="1"/>
  <c r="MR23" i="1" a="1"/>
  <c r="MR23" i="1" s="1"/>
  <c r="MR22" i="1" a="1"/>
  <c r="MR22" i="1" s="1"/>
  <c r="MR31" i="1" a="1"/>
  <c r="MR31" i="1" s="1"/>
  <c r="MR32" i="1" a="1"/>
  <c r="MR32" i="1" s="1"/>
  <c r="MR40" i="1" a="1"/>
  <c r="MR40" i="1" s="1"/>
  <c r="MR26" i="1" a="1"/>
  <c r="MR26" i="1" s="1"/>
  <c r="MR39" i="1" a="1"/>
  <c r="MR39" i="1" s="1"/>
  <c r="MR29" i="1" a="1"/>
  <c r="MR29" i="1" s="1"/>
  <c r="MR25" i="1" a="1"/>
  <c r="MR25" i="1" s="1"/>
  <c r="MR34" i="1" a="1"/>
  <c r="MR34" i="1" s="1"/>
  <c r="MR24" i="1" a="1"/>
  <c r="MR24" i="1" s="1"/>
  <c r="MR30" i="1" a="1"/>
  <c r="MR30" i="1" s="1"/>
  <c r="MR33" i="1" a="1"/>
  <c r="MR33" i="1" s="1"/>
  <c r="MR35" i="1" a="1"/>
  <c r="MR35" i="1" s="1"/>
  <c r="MR44" i="1" a="1"/>
  <c r="MR44" i="1" s="1"/>
  <c r="MR38" i="1" a="1"/>
  <c r="MR38" i="1" s="1"/>
  <c r="MR28" i="1" a="1"/>
  <c r="MR28" i="1" s="1"/>
  <c r="MR37" i="1" a="1"/>
  <c r="MR37" i="1" s="1"/>
  <c r="MR46" i="1" a="1"/>
  <c r="MR46" i="1" s="1"/>
  <c r="MR41" i="1" a="1"/>
  <c r="MR41" i="1" s="1"/>
  <c r="MR45" i="1" a="1"/>
  <c r="MR45" i="1" s="1"/>
  <c r="MR43" i="1" a="1"/>
  <c r="MR43" i="1" s="1"/>
  <c r="MR27" i="1" a="1"/>
  <c r="MR27" i="1" s="1"/>
  <c r="MR47" i="1" a="1"/>
  <c r="MR47" i="1" s="1"/>
  <c r="MU36" i="1" a="1"/>
  <c r="MU36" i="1" s="1"/>
  <c r="MU48" i="1" a="1"/>
  <c r="MU48" i="1" s="1"/>
  <c r="MU49" i="1" s="1" a="1"/>
  <c r="MU49" i="1" s="1"/>
  <c r="MU23" i="1" a="1"/>
  <c r="MU23" i="1" s="1"/>
  <c r="MU22" i="1" a="1"/>
  <c r="MU22" i="1" s="1"/>
  <c r="MU35" i="1" a="1"/>
  <c r="MU35" i="1" s="1"/>
  <c r="MU38" i="1" a="1"/>
  <c r="MU38" i="1" s="1"/>
  <c r="MU46" i="1" a="1"/>
  <c r="MU46" i="1" s="1"/>
  <c r="MU31" i="1" a="1"/>
  <c r="MU31" i="1" s="1"/>
  <c r="MU41" i="1" a="1"/>
  <c r="MU41" i="1" s="1"/>
  <c r="MU45" i="1" a="1"/>
  <c r="MU45" i="1" s="1"/>
  <c r="MU40" i="1" a="1"/>
  <c r="MU40" i="1" s="1"/>
  <c r="MU39" i="1" a="1"/>
  <c r="MU39" i="1" s="1"/>
  <c r="MU25" i="1" a="1"/>
  <c r="MU25" i="1" s="1"/>
  <c r="MU32" i="1" a="1"/>
  <c r="MU32" i="1" s="1"/>
  <c r="MU34" i="1" a="1"/>
  <c r="MU34" i="1" s="1"/>
  <c r="MU30" i="1" a="1"/>
  <c r="MU30" i="1" s="1"/>
  <c r="MU33" i="1" a="1"/>
  <c r="MU33" i="1" s="1"/>
  <c r="MU43" i="1" a="1"/>
  <c r="MU43" i="1" s="1"/>
  <c r="MU27" i="1" a="1"/>
  <c r="MU27" i="1" s="1"/>
  <c r="MU29" i="1" a="1"/>
  <c r="MU29" i="1" s="1"/>
  <c r="MU26" i="1" a="1"/>
  <c r="MU26" i="1" s="1"/>
  <c r="MU37" i="1" a="1"/>
  <c r="MU37" i="1" s="1"/>
  <c r="MU47" i="1" a="1"/>
  <c r="MU47" i="1" s="1"/>
  <c r="MU24" i="1" a="1"/>
  <c r="MU24" i="1" s="1"/>
  <c r="MU28" i="1" a="1"/>
  <c r="MU28" i="1" s="1"/>
  <c r="MU44" i="1" a="1"/>
  <c r="MU44" i="1" s="1"/>
  <c r="RE36" i="1" a="1"/>
  <c r="RE36" i="1" s="1"/>
  <c r="RE48" i="1" a="1"/>
  <c r="RE48" i="1" s="1"/>
  <c r="RE49" i="1" s="1" a="1"/>
  <c r="RE49" i="1" s="1"/>
  <c r="RE22" i="1" a="1"/>
  <c r="RE22" i="1" s="1"/>
  <c r="RE23" i="1" a="1"/>
  <c r="RE23" i="1" s="1"/>
  <c r="RE46" i="1" a="1"/>
  <c r="RE46" i="1" s="1"/>
  <c r="RE26" i="1" a="1"/>
  <c r="RE26" i="1" s="1"/>
  <c r="RE39" i="1" a="1"/>
  <c r="RE39" i="1" s="1"/>
  <c r="RE35" i="1" a="1"/>
  <c r="RE35" i="1" s="1"/>
  <c r="RE25" i="1" a="1"/>
  <c r="RE25" i="1" s="1"/>
  <c r="RE47" i="1" a="1"/>
  <c r="RE47" i="1" s="1"/>
  <c r="RE28" i="1" a="1"/>
  <c r="RE28" i="1" s="1"/>
  <c r="RE44" i="1" a="1"/>
  <c r="RE44" i="1" s="1"/>
  <c r="RE41" i="1" a="1"/>
  <c r="RE41" i="1" s="1"/>
  <c r="RE45" i="1" a="1"/>
  <c r="RE45" i="1" s="1"/>
  <c r="RE40" i="1" a="1"/>
  <c r="RE40" i="1" s="1"/>
  <c r="RE30" i="1" a="1"/>
  <c r="RE30" i="1" s="1"/>
  <c r="RE32" i="1" a="1"/>
  <c r="RE32" i="1" s="1"/>
  <c r="RE33" i="1" a="1"/>
  <c r="RE33" i="1" s="1"/>
  <c r="RE37" i="1" a="1"/>
  <c r="RE37" i="1" s="1"/>
  <c r="RE31" i="1" a="1"/>
  <c r="RE31" i="1" s="1"/>
  <c r="RE24" i="1" a="1"/>
  <c r="RE24" i="1" s="1"/>
  <c r="RE27" i="1" a="1"/>
  <c r="RE27" i="1" s="1"/>
  <c r="RE43" i="1" a="1"/>
  <c r="RE43" i="1" s="1"/>
  <c r="RE29" i="1" a="1"/>
  <c r="RE29" i="1" s="1"/>
  <c r="RE34" i="1" a="1"/>
  <c r="RE34" i="1" s="1"/>
  <c r="RE38" i="1" a="1"/>
  <c r="RE38" i="1" s="1"/>
  <c r="TS36" i="1" a="1"/>
  <c r="TS36" i="1" s="1"/>
  <c r="TS48" i="1" a="1"/>
  <c r="TS48" i="1" s="1"/>
  <c r="TS49" i="1" s="1" a="1"/>
  <c r="TS49" i="1" s="1"/>
  <c r="TS22" i="1" a="1"/>
  <c r="TS22" i="1" s="1"/>
  <c r="TS23" i="1" a="1"/>
  <c r="TS23" i="1" s="1"/>
  <c r="TS45" i="1" a="1"/>
  <c r="TS45" i="1" s="1"/>
  <c r="TS26" i="1" a="1"/>
  <c r="TS26" i="1" s="1"/>
  <c r="TS38" i="1" a="1"/>
  <c r="TS38" i="1" s="1"/>
  <c r="TS47" i="1" a="1"/>
  <c r="TS47" i="1" s="1"/>
  <c r="TS44" i="1" a="1"/>
  <c r="TS44" i="1" s="1"/>
  <c r="TS24" i="1" a="1"/>
  <c r="TS24" i="1" s="1"/>
  <c r="TS29" i="1" a="1"/>
  <c r="TS29" i="1" s="1"/>
  <c r="TS41" i="1" a="1"/>
  <c r="TS41" i="1" s="1"/>
  <c r="TS40" i="1" a="1"/>
  <c r="TS40" i="1" s="1"/>
  <c r="TS46" i="1" a="1"/>
  <c r="TS46" i="1" s="1"/>
  <c r="TS39" i="1" a="1"/>
  <c r="TS39" i="1" s="1"/>
  <c r="TS32" i="1" a="1"/>
  <c r="TS32" i="1" s="1"/>
  <c r="TS25" i="1" a="1"/>
  <c r="TS25" i="1" s="1"/>
  <c r="TS35" i="1" a="1"/>
  <c r="TS35" i="1" s="1"/>
  <c r="TS37" i="1" a="1"/>
  <c r="TS37" i="1" s="1"/>
  <c r="TS30" i="1" a="1"/>
  <c r="TS30" i="1" s="1"/>
  <c r="TS34" i="1" a="1"/>
  <c r="TS34" i="1" s="1"/>
  <c r="TS33" i="1" a="1"/>
  <c r="TS33" i="1" s="1"/>
  <c r="TS27" i="1" a="1"/>
  <c r="TS27" i="1" s="1"/>
  <c r="TS31" i="1" a="1"/>
  <c r="TS31" i="1" s="1"/>
  <c r="TS43" i="1" a="1"/>
  <c r="TS43" i="1" s="1"/>
  <c r="TS28" i="1" a="1"/>
  <c r="TS28" i="1" s="1"/>
  <c r="RK36" i="1" a="1"/>
  <c r="RK36" i="1" s="1"/>
  <c r="RK48" i="1" a="1"/>
  <c r="RK48" i="1" s="1"/>
  <c r="RK49" i="1" s="1" a="1"/>
  <c r="RK49" i="1" s="1"/>
  <c r="RK23" i="1" a="1"/>
  <c r="RK23" i="1" s="1"/>
  <c r="RK22" i="1" a="1"/>
  <c r="RK22" i="1" s="1"/>
  <c r="RK33" i="1" a="1"/>
  <c r="RK33" i="1" s="1"/>
  <c r="RK45" i="1" a="1"/>
  <c r="RK45" i="1" s="1"/>
  <c r="RK32" i="1" a="1"/>
  <c r="RK32" i="1" s="1"/>
  <c r="RK25" i="1" a="1"/>
  <c r="RK25" i="1" s="1"/>
  <c r="RK34" i="1" a="1"/>
  <c r="RK34" i="1" s="1"/>
  <c r="RK38" i="1" a="1"/>
  <c r="RK38" i="1" s="1"/>
  <c r="RK41" i="1" a="1"/>
  <c r="RK41" i="1" s="1"/>
  <c r="RK40" i="1" a="1"/>
  <c r="RK40" i="1" s="1"/>
  <c r="RK39" i="1" a="1"/>
  <c r="RK39" i="1" s="1"/>
  <c r="RK31" i="1" a="1"/>
  <c r="RK31" i="1" s="1"/>
  <c r="RK24" i="1" a="1"/>
  <c r="RK24" i="1" s="1"/>
  <c r="RK30" i="1" a="1"/>
  <c r="RK30" i="1" s="1"/>
  <c r="RK29" i="1" a="1"/>
  <c r="RK29" i="1" s="1"/>
  <c r="RK37" i="1" a="1"/>
  <c r="RK37" i="1" s="1"/>
  <c r="RK46" i="1" a="1"/>
  <c r="RK46" i="1" s="1"/>
  <c r="RK35" i="1" a="1"/>
  <c r="RK35" i="1" s="1"/>
  <c r="RK47" i="1" a="1"/>
  <c r="RK47" i="1" s="1"/>
  <c r="RK27" i="1" a="1"/>
  <c r="RK27" i="1" s="1"/>
  <c r="RK26" i="1" a="1"/>
  <c r="RK26" i="1" s="1"/>
  <c r="RK28" i="1" a="1"/>
  <c r="RK28" i="1" s="1"/>
  <c r="RK43" i="1" a="1"/>
  <c r="RK43" i="1" s="1"/>
  <c r="RK44" i="1" a="1"/>
  <c r="RK44" i="1" s="1"/>
  <c r="RO36" i="1" a="1"/>
  <c r="RO36" i="1" s="1"/>
  <c r="RO48" i="1" a="1"/>
  <c r="RO48" i="1" s="1"/>
  <c r="RO49" i="1" s="1" a="1"/>
  <c r="RO49" i="1" s="1"/>
  <c r="RO22" i="1" a="1"/>
  <c r="RO22" i="1" s="1"/>
  <c r="RO23" i="1" a="1"/>
  <c r="RO23" i="1" s="1"/>
  <c r="RO34" i="1" a="1"/>
  <c r="RO34" i="1" s="1"/>
  <c r="RO43" i="1" a="1"/>
  <c r="RO43" i="1" s="1"/>
  <c r="RO31" i="1" a="1"/>
  <c r="RO31" i="1" s="1"/>
  <c r="RO32" i="1" a="1"/>
  <c r="RO32" i="1" s="1"/>
  <c r="RO40" i="1" a="1"/>
  <c r="RO40" i="1" s="1"/>
  <c r="RO25" i="1" a="1"/>
  <c r="RO25" i="1" s="1"/>
  <c r="RO29" i="1" a="1"/>
  <c r="RO29" i="1" s="1"/>
  <c r="RO35" i="1" a="1"/>
  <c r="RO35" i="1" s="1"/>
  <c r="RO39" i="1" a="1"/>
  <c r="RO39" i="1" s="1"/>
  <c r="RO30" i="1" a="1"/>
  <c r="RO30" i="1" s="1"/>
  <c r="RO33" i="1" a="1"/>
  <c r="RO33" i="1" s="1"/>
  <c r="RO37" i="1" a="1"/>
  <c r="RO37" i="1" s="1"/>
  <c r="RO46" i="1" a="1"/>
  <c r="RO46" i="1" s="1"/>
  <c r="RO41" i="1" a="1"/>
  <c r="RO41" i="1" s="1"/>
  <c r="RO28" i="1" a="1"/>
  <c r="RO28" i="1" s="1"/>
  <c r="RO44" i="1" a="1"/>
  <c r="RO44" i="1" s="1"/>
  <c r="RO38" i="1" a="1"/>
  <c r="RO38" i="1" s="1"/>
  <c r="RO27" i="1" a="1"/>
  <c r="RO27" i="1" s="1"/>
  <c r="RO24" i="1" a="1"/>
  <c r="RO24" i="1" s="1"/>
  <c r="RO45" i="1" a="1"/>
  <c r="RO45" i="1" s="1"/>
  <c r="RO47" i="1" a="1"/>
  <c r="RO47" i="1" s="1"/>
  <c r="RO26" i="1" a="1"/>
  <c r="RO26" i="1" s="1"/>
  <c r="NI36" i="1" a="1"/>
  <c r="NI36" i="1" s="1"/>
  <c r="NI48" i="1" a="1"/>
  <c r="NI48" i="1" s="1"/>
  <c r="NI49" i="1" s="1" a="1"/>
  <c r="NI49" i="1" s="1"/>
  <c r="NI22" i="1" a="1"/>
  <c r="NI22" i="1" s="1"/>
  <c r="NI23" i="1" a="1"/>
  <c r="NI23" i="1" s="1"/>
  <c r="NI44" i="1" a="1"/>
  <c r="NI44" i="1" s="1"/>
  <c r="NI37" i="1" a="1"/>
  <c r="NI37" i="1" s="1"/>
  <c r="NI41" i="1" a="1"/>
  <c r="NI41" i="1" s="1"/>
  <c r="NI45" i="1" a="1"/>
  <c r="NI45" i="1" s="1"/>
  <c r="NI34" i="1" a="1"/>
  <c r="NI34" i="1" s="1"/>
  <c r="NI32" i="1" a="1"/>
  <c r="NI32" i="1" s="1"/>
  <c r="NI46" i="1" a="1"/>
  <c r="NI46" i="1" s="1"/>
  <c r="NI39" i="1" a="1"/>
  <c r="NI39" i="1" s="1"/>
  <c r="NI25" i="1" a="1"/>
  <c r="NI25" i="1" s="1"/>
  <c r="NI30" i="1" a="1"/>
  <c r="NI30" i="1" s="1"/>
  <c r="NI33" i="1" a="1"/>
  <c r="NI33" i="1" s="1"/>
  <c r="NI35" i="1" a="1"/>
  <c r="NI35" i="1" s="1"/>
  <c r="NI38" i="1" a="1"/>
  <c r="NI38" i="1" s="1"/>
  <c r="NI28" i="1" a="1"/>
  <c r="NI28" i="1" s="1"/>
  <c r="NI24" i="1" a="1"/>
  <c r="NI24" i="1" s="1"/>
  <c r="NI29" i="1" a="1"/>
  <c r="NI29" i="1" s="1"/>
  <c r="NI40" i="1" a="1"/>
  <c r="NI40" i="1" s="1"/>
  <c r="NI26" i="1" a="1"/>
  <c r="NI26" i="1" s="1"/>
  <c r="NI43" i="1" a="1"/>
  <c r="NI43" i="1" s="1"/>
  <c r="NI31" i="1" a="1"/>
  <c r="NI31" i="1" s="1"/>
  <c r="NI47" i="1" a="1"/>
  <c r="NI47" i="1" s="1"/>
  <c r="NI27" i="1" a="1"/>
  <c r="NI27" i="1" s="1"/>
  <c r="NU36" i="1" a="1"/>
  <c r="NU36" i="1" s="1"/>
  <c r="NU48" i="1" a="1"/>
  <c r="NU48" i="1" s="1"/>
  <c r="NU49" i="1" s="1" a="1"/>
  <c r="NU49" i="1" s="1"/>
  <c r="NU23" i="1" a="1"/>
  <c r="NU23" i="1" s="1"/>
  <c r="NU22" i="1" a="1"/>
  <c r="NU22" i="1" s="1"/>
  <c r="NU46" i="1" a="1"/>
  <c r="NU46" i="1" s="1"/>
  <c r="NU35" i="1" a="1"/>
  <c r="NU35" i="1" s="1"/>
  <c r="NU27" i="1" a="1"/>
  <c r="NU27" i="1" s="1"/>
  <c r="NU45" i="1" a="1"/>
  <c r="NU45" i="1" s="1"/>
  <c r="NU43" i="1" a="1"/>
  <c r="NU43" i="1" s="1"/>
  <c r="NU32" i="1" a="1"/>
  <c r="NU32" i="1" s="1"/>
  <c r="NU31" i="1" a="1"/>
  <c r="NU31" i="1" s="1"/>
  <c r="NU38" i="1" a="1"/>
  <c r="NU38" i="1" s="1"/>
  <c r="NU40" i="1" a="1"/>
  <c r="NU40" i="1" s="1"/>
  <c r="NU26" i="1" a="1"/>
  <c r="NU26" i="1" s="1"/>
  <c r="NU41" i="1" a="1"/>
  <c r="NU41" i="1" s="1"/>
  <c r="NU34" i="1" a="1"/>
  <c r="NU34" i="1" s="1"/>
  <c r="NU25" i="1" a="1"/>
  <c r="NU25" i="1" s="1"/>
  <c r="NU39" i="1" a="1"/>
  <c r="NU39" i="1" s="1"/>
  <c r="NU30" i="1" a="1"/>
  <c r="NU30" i="1" s="1"/>
  <c r="NU33" i="1" a="1"/>
  <c r="NU33" i="1" s="1"/>
  <c r="NU37" i="1" a="1"/>
  <c r="NU37" i="1" s="1"/>
  <c r="NU44" i="1" a="1"/>
  <c r="NU44" i="1" s="1"/>
  <c r="NU28" i="1" a="1"/>
  <c r="NU28" i="1" s="1"/>
  <c r="NU29" i="1" a="1"/>
  <c r="NU29" i="1" s="1"/>
  <c r="NU24" i="1" a="1"/>
  <c r="NU24" i="1" s="1"/>
  <c r="NU47" i="1" a="1"/>
  <c r="NU47" i="1" s="1"/>
  <c r="NK36" i="1" a="1"/>
  <c r="NK36" i="1" s="1"/>
  <c r="NK48" i="1" a="1"/>
  <c r="NK48" i="1" s="1"/>
  <c r="NK49" i="1" s="1" a="1"/>
  <c r="NK49" i="1" s="1"/>
  <c r="NK23" i="1" a="1"/>
  <c r="NK23" i="1" s="1"/>
  <c r="NK22" i="1" a="1"/>
  <c r="NK22" i="1" s="1"/>
  <c r="NK35" i="1" a="1"/>
  <c r="NK35" i="1" s="1"/>
  <c r="NK38" i="1" a="1"/>
  <c r="NK38" i="1" s="1"/>
  <c r="NK28" i="1" a="1"/>
  <c r="NK28" i="1" s="1"/>
  <c r="NK31" i="1" a="1"/>
  <c r="NK31" i="1" s="1"/>
  <c r="NK46" i="1" a="1"/>
  <c r="NK46" i="1" s="1"/>
  <c r="NK40" i="1" a="1"/>
  <c r="NK40" i="1" s="1"/>
  <c r="NK26" i="1" a="1"/>
  <c r="NK26" i="1" s="1"/>
  <c r="NK39" i="1" a="1"/>
  <c r="NK39" i="1" s="1"/>
  <c r="NK25" i="1" a="1"/>
  <c r="NK25" i="1" s="1"/>
  <c r="NK41" i="1" a="1"/>
  <c r="NK41" i="1" s="1"/>
  <c r="NK45" i="1" a="1"/>
  <c r="NK45" i="1" s="1"/>
  <c r="NK30" i="1" a="1"/>
  <c r="NK30" i="1" s="1"/>
  <c r="NK32" i="1" a="1"/>
  <c r="NK32" i="1" s="1"/>
  <c r="NK33" i="1" a="1"/>
  <c r="NK33" i="1" s="1"/>
  <c r="NK37" i="1" a="1"/>
  <c r="NK37" i="1" s="1"/>
  <c r="NK34" i="1" a="1"/>
  <c r="NK34" i="1" s="1"/>
  <c r="NK27" i="1" a="1"/>
  <c r="NK27" i="1" s="1"/>
  <c r="NK47" i="1" a="1"/>
  <c r="NK47" i="1" s="1"/>
  <c r="NK43" i="1" a="1"/>
  <c r="NK43" i="1" s="1"/>
  <c r="NK44" i="1" a="1"/>
  <c r="NK44" i="1" s="1"/>
  <c r="NK24" i="1" a="1"/>
  <c r="NK24" i="1" s="1"/>
  <c r="NK29" i="1" a="1"/>
  <c r="NK29" i="1" s="1"/>
  <c r="RU36" i="1" a="1"/>
  <c r="RU36" i="1" s="1"/>
  <c r="RU48" i="1" a="1"/>
  <c r="RU48" i="1" s="1"/>
  <c r="RU49" i="1" s="1" a="1"/>
  <c r="RU49" i="1" s="1"/>
  <c r="RU22" i="1" a="1"/>
  <c r="RU22" i="1" s="1"/>
  <c r="RU23" i="1" a="1"/>
  <c r="RU23" i="1" s="1"/>
  <c r="RU26" i="1" a="1"/>
  <c r="RU26" i="1" s="1"/>
  <c r="RU35" i="1" a="1"/>
  <c r="RU35" i="1" s="1"/>
  <c r="RU47" i="1" a="1"/>
  <c r="RU47" i="1" s="1"/>
  <c r="RU30" i="1" a="1"/>
  <c r="RU30" i="1" s="1"/>
  <c r="RU28" i="1" a="1"/>
  <c r="RU28" i="1" s="1"/>
  <c r="RU44" i="1" a="1"/>
  <c r="RU44" i="1" s="1"/>
  <c r="RU33" i="1" a="1"/>
  <c r="RU33" i="1" s="1"/>
  <c r="RU41" i="1" a="1"/>
  <c r="RU41" i="1" s="1"/>
  <c r="RU45" i="1" a="1"/>
  <c r="RU45" i="1" s="1"/>
  <c r="RU40" i="1" a="1"/>
  <c r="RU40" i="1" s="1"/>
  <c r="RU32" i="1" a="1"/>
  <c r="RU32" i="1" s="1"/>
  <c r="RU34" i="1" a="1"/>
  <c r="RU34" i="1" s="1"/>
  <c r="RU31" i="1" a="1"/>
  <c r="RU31" i="1" s="1"/>
  <c r="RU46" i="1" a="1"/>
  <c r="RU46" i="1" s="1"/>
  <c r="RU39" i="1" a="1"/>
  <c r="RU39" i="1" s="1"/>
  <c r="RU37" i="1" a="1"/>
  <c r="RU37" i="1" s="1"/>
  <c r="RU25" i="1" a="1"/>
  <c r="RU25" i="1" s="1"/>
  <c r="RU27" i="1" a="1"/>
  <c r="RU27" i="1" s="1"/>
  <c r="RU43" i="1" a="1"/>
  <c r="RU43" i="1" s="1"/>
  <c r="RU29" i="1" a="1"/>
  <c r="RU29" i="1" s="1"/>
  <c r="RU24" i="1" a="1"/>
  <c r="RU24" i="1" s="1"/>
  <c r="RU38" i="1" a="1"/>
  <c r="RU38" i="1" s="1"/>
  <c r="UI36" i="1" a="1"/>
  <c r="UI36" i="1" s="1"/>
  <c r="UI48" i="1" a="1"/>
  <c r="UI48" i="1" s="1"/>
  <c r="UI49" i="1" s="1" a="1"/>
  <c r="UI49" i="1" s="1"/>
  <c r="UI22" i="1" a="1"/>
  <c r="UI22" i="1" s="1"/>
  <c r="UI23" i="1" a="1"/>
  <c r="UI23" i="1" s="1"/>
  <c r="UI26" i="1" a="1"/>
  <c r="UI26" i="1" s="1"/>
  <c r="UI24" i="1" a="1"/>
  <c r="UI24" i="1" s="1"/>
  <c r="UI29" i="1" a="1"/>
  <c r="UI29" i="1" s="1"/>
  <c r="UI47" i="1" a="1"/>
  <c r="UI47" i="1" s="1"/>
  <c r="UI27" i="1" a="1"/>
  <c r="UI27" i="1" s="1"/>
  <c r="UI39" i="1" a="1"/>
  <c r="UI39" i="1" s="1"/>
  <c r="UI44" i="1" a="1"/>
  <c r="UI44" i="1" s="1"/>
  <c r="UI35" i="1" a="1"/>
  <c r="UI35" i="1" s="1"/>
  <c r="UI46" i="1" a="1"/>
  <c r="UI46" i="1" s="1"/>
  <c r="UI25" i="1" a="1"/>
  <c r="UI25" i="1" s="1"/>
  <c r="UI43" i="1" a="1"/>
  <c r="UI43" i="1" s="1"/>
  <c r="UI40" i="1" a="1"/>
  <c r="UI40" i="1" s="1"/>
  <c r="UI32" i="1" a="1"/>
  <c r="UI32" i="1" s="1"/>
  <c r="UI30" i="1" a="1"/>
  <c r="UI30" i="1" s="1"/>
  <c r="UI33" i="1" a="1"/>
  <c r="UI33" i="1" s="1"/>
  <c r="UI45" i="1" a="1"/>
  <c r="UI45" i="1" s="1"/>
  <c r="UI41" i="1" a="1"/>
  <c r="UI41" i="1" s="1"/>
  <c r="UI37" i="1" a="1"/>
  <c r="UI37" i="1" s="1"/>
  <c r="UI34" i="1" a="1"/>
  <c r="UI34" i="1" s="1"/>
  <c r="UI38" i="1" a="1"/>
  <c r="UI38" i="1" s="1"/>
  <c r="UI28" i="1" a="1"/>
  <c r="UI28" i="1" s="1"/>
  <c r="UI31" i="1" a="1"/>
  <c r="UI31" i="1" s="1"/>
  <c r="SS36" i="1" a="1"/>
  <c r="SS36" i="1" s="1"/>
  <c r="SS48" i="1" a="1"/>
  <c r="SS48" i="1" s="1"/>
  <c r="SS49" i="1" s="1" a="1"/>
  <c r="SS49" i="1" s="1"/>
  <c r="SS23" i="1" a="1"/>
  <c r="SS23" i="1" s="1"/>
  <c r="SS22" i="1" a="1"/>
  <c r="SS22" i="1" s="1"/>
  <c r="SS45" i="1" a="1"/>
  <c r="SS45" i="1" s="1"/>
  <c r="SS31" i="1" a="1"/>
  <c r="SS31" i="1" s="1"/>
  <c r="SS38" i="1" a="1"/>
  <c r="SS38" i="1" s="1"/>
  <c r="SS32" i="1" a="1"/>
  <c r="SS32" i="1" s="1"/>
  <c r="SS25" i="1" a="1"/>
  <c r="SS25" i="1" s="1"/>
  <c r="SS40" i="1" a="1"/>
  <c r="SS40" i="1" s="1"/>
  <c r="SS27" i="1" a="1"/>
  <c r="SS27" i="1" s="1"/>
  <c r="SS24" i="1" a="1"/>
  <c r="SS24" i="1" s="1"/>
  <c r="SS29" i="1" a="1"/>
  <c r="SS29" i="1" s="1"/>
  <c r="SS39" i="1" a="1"/>
  <c r="SS39" i="1" s="1"/>
  <c r="SS41" i="1" a="1"/>
  <c r="SS41" i="1" s="1"/>
  <c r="SS30" i="1" a="1"/>
  <c r="SS30" i="1" s="1"/>
  <c r="SS33" i="1" a="1"/>
  <c r="SS33" i="1" s="1"/>
  <c r="SS37" i="1" a="1"/>
  <c r="SS37" i="1" s="1"/>
  <c r="SS46" i="1" a="1"/>
  <c r="SS46" i="1" s="1"/>
  <c r="SS34" i="1" a="1"/>
  <c r="SS34" i="1" s="1"/>
  <c r="SS35" i="1" a="1"/>
  <c r="SS35" i="1" s="1"/>
  <c r="SS44" i="1" a="1"/>
  <c r="SS44" i="1" s="1"/>
  <c r="SS28" i="1" a="1"/>
  <c r="SS28" i="1" s="1"/>
  <c r="SS26" i="1" a="1"/>
  <c r="SS26" i="1" s="1"/>
  <c r="SS43" i="1" a="1"/>
  <c r="SS43" i="1" s="1"/>
  <c r="SS47" i="1" a="1"/>
  <c r="SS47" i="1" s="1"/>
  <c r="OY36" i="1" a="1"/>
  <c r="OY36" i="1" s="1"/>
  <c r="OY48" i="1" a="1"/>
  <c r="OY48" i="1" s="1"/>
  <c r="OY49" i="1" s="1" a="1"/>
  <c r="OY49" i="1" s="1"/>
  <c r="OY22" i="1" a="1"/>
  <c r="OY22" i="1" s="1"/>
  <c r="OY23" i="1" a="1"/>
  <c r="OY23" i="1" s="1"/>
  <c r="OY33" i="1" a="1"/>
  <c r="OY33" i="1" s="1"/>
  <c r="OY43" i="1" a="1"/>
  <c r="OY43" i="1" s="1"/>
  <c r="OY45" i="1" a="1"/>
  <c r="OY45" i="1" s="1"/>
  <c r="OY32" i="1" a="1"/>
  <c r="OY32" i="1" s="1"/>
  <c r="OY34" i="1" a="1"/>
  <c r="OY34" i="1" s="1"/>
  <c r="OY38" i="1" a="1"/>
  <c r="OY38" i="1" s="1"/>
  <c r="OY40" i="1" a="1"/>
  <c r="OY40" i="1" s="1"/>
  <c r="OY26" i="1" a="1"/>
  <c r="OY26" i="1" s="1"/>
  <c r="OY25" i="1" a="1"/>
  <c r="OY25" i="1" s="1"/>
  <c r="OY41" i="1" a="1"/>
  <c r="OY41" i="1" s="1"/>
  <c r="OY24" i="1" a="1"/>
  <c r="OY24" i="1" s="1"/>
  <c r="OY39" i="1" a="1"/>
  <c r="OY39" i="1" s="1"/>
  <c r="OY31" i="1" a="1"/>
  <c r="OY31" i="1" s="1"/>
  <c r="OY30" i="1" a="1"/>
  <c r="OY30" i="1" s="1"/>
  <c r="OY35" i="1" a="1"/>
  <c r="OY35" i="1" s="1"/>
  <c r="OY37" i="1" a="1"/>
  <c r="OY37" i="1" s="1"/>
  <c r="OY46" i="1" a="1"/>
  <c r="OY46" i="1" s="1"/>
  <c r="OY47" i="1" a="1"/>
  <c r="OY47" i="1" s="1"/>
  <c r="OY29" i="1" a="1"/>
  <c r="OY29" i="1" s="1"/>
  <c r="OY28" i="1" a="1"/>
  <c r="OY28" i="1" s="1"/>
  <c r="OY44" i="1" a="1"/>
  <c r="OY44" i="1" s="1"/>
  <c r="OY27" i="1" a="1"/>
  <c r="OY27" i="1" s="1"/>
  <c r="OA36" i="1" a="1"/>
  <c r="OA36" i="1" s="1"/>
  <c r="OA48" i="1" a="1"/>
  <c r="OA48" i="1" s="1"/>
  <c r="OA49" i="1" s="1" a="1"/>
  <c r="OA49" i="1" s="1"/>
  <c r="OA23" i="1" a="1"/>
  <c r="OA23" i="1" s="1"/>
  <c r="OA22" i="1" a="1"/>
  <c r="OA22" i="1" s="1"/>
  <c r="OA25" i="1" a="1"/>
  <c r="OA25" i="1" s="1"/>
  <c r="OA47" i="1" a="1"/>
  <c r="OA47" i="1" s="1"/>
  <c r="OA44" i="1" a="1"/>
  <c r="OA44" i="1" s="1"/>
  <c r="OA26" i="1" a="1"/>
  <c r="OA26" i="1" s="1"/>
  <c r="OA41" i="1" a="1"/>
  <c r="OA41" i="1" s="1"/>
  <c r="OA45" i="1" a="1"/>
  <c r="OA45" i="1" s="1"/>
  <c r="OA30" i="1" a="1"/>
  <c r="OA30" i="1" s="1"/>
  <c r="OA33" i="1" a="1"/>
  <c r="OA33" i="1" s="1"/>
  <c r="OA34" i="1" a="1"/>
  <c r="OA34" i="1" s="1"/>
  <c r="OA32" i="1" a="1"/>
  <c r="OA32" i="1" s="1"/>
  <c r="OA31" i="1" a="1"/>
  <c r="OA31" i="1" s="1"/>
  <c r="OA46" i="1" a="1"/>
  <c r="OA46" i="1" s="1"/>
  <c r="OA39" i="1" a="1"/>
  <c r="OA39" i="1" s="1"/>
  <c r="OA37" i="1" a="1"/>
  <c r="OA37" i="1" s="1"/>
  <c r="OA43" i="1" a="1"/>
  <c r="OA43" i="1" s="1"/>
  <c r="OA40" i="1" a="1"/>
  <c r="OA40" i="1" s="1"/>
  <c r="OA27" i="1" a="1"/>
  <c r="OA27" i="1" s="1"/>
  <c r="OA28" i="1" a="1"/>
  <c r="OA28" i="1" s="1"/>
  <c r="OA38" i="1" a="1"/>
  <c r="OA38" i="1" s="1"/>
  <c r="OA24" i="1" a="1"/>
  <c r="OA24" i="1" s="1"/>
  <c r="OA35" i="1" a="1"/>
  <c r="OA35" i="1" s="1"/>
  <c r="OA29" i="1" a="1"/>
  <c r="OA29" i="1" s="1"/>
  <c r="SK36" i="1" a="1"/>
  <c r="SK36" i="1" s="1"/>
  <c r="SK48" i="1" a="1"/>
  <c r="SK48" i="1" s="1"/>
  <c r="SK49" i="1" s="1" a="1"/>
  <c r="SK49" i="1" s="1"/>
  <c r="SK22" i="1" a="1"/>
  <c r="SK22" i="1" s="1"/>
  <c r="SK23" i="1" a="1"/>
  <c r="SK23" i="1" s="1"/>
  <c r="SK33" i="1" a="1"/>
  <c r="SK33" i="1" s="1"/>
  <c r="SK47" i="1" a="1"/>
  <c r="SK47" i="1" s="1"/>
  <c r="SK38" i="1" a="1"/>
  <c r="SK38" i="1" s="1"/>
  <c r="SK28" i="1" a="1"/>
  <c r="SK28" i="1" s="1"/>
  <c r="SK44" i="1" a="1"/>
  <c r="SK44" i="1" s="1"/>
  <c r="SK41" i="1" a="1"/>
  <c r="SK41" i="1" s="1"/>
  <c r="SK45" i="1" a="1"/>
  <c r="SK45" i="1" s="1"/>
  <c r="SK24" i="1" a="1"/>
  <c r="SK24" i="1" s="1"/>
  <c r="SK31" i="1" a="1"/>
  <c r="SK31" i="1" s="1"/>
  <c r="SK40" i="1" a="1"/>
  <c r="SK40" i="1" s="1"/>
  <c r="SK27" i="1" a="1"/>
  <c r="SK27" i="1" s="1"/>
  <c r="SK32" i="1" a="1"/>
  <c r="SK32" i="1" s="1"/>
  <c r="SK46" i="1" a="1"/>
  <c r="SK46" i="1" s="1"/>
  <c r="SK34" i="1" a="1"/>
  <c r="SK34" i="1" s="1"/>
  <c r="SK39" i="1" a="1"/>
  <c r="SK39" i="1" s="1"/>
  <c r="SK35" i="1" a="1"/>
  <c r="SK35" i="1" s="1"/>
  <c r="SK25" i="1" a="1"/>
  <c r="SK25" i="1" s="1"/>
  <c r="SK37" i="1" a="1"/>
  <c r="SK37" i="1" s="1"/>
  <c r="SK26" i="1" a="1"/>
  <c r="SK26" i="1" s="1"/>
  <c r="SK29" i="1" a="1"/>
  <c r="SK29" i="1" s="1"/>
  <c r="SK30" i="1" a="1"/>
  <c r="SK30" i="1" s="1"/>
  <c r="SK43" i="1" a="1"/>
  <c r="SK43" i="1" s="1"/>
  <c r="UY36" i="1" a="1"/>
  <c r="UY36" i="1" s="1"/>
  <c r="UY48" i="1" a="1"/>
  <c r="UY48" i="1" s="1"/>
  <c r="UY49" i="1" s="1" a="1"/>
  <c r="UY49" i="1" s="1"/>
  <c r="UY22" i="1" a="1"/>
  <c r="UY22" i="1" s="1"/>
  <c r="UY23" i="1" a="1"/>
  <c r="UY23" i="1" s="1"/>
  <c r="UY25" i="1" a="1"/>
  <c r="UY25" i="1" s="1"/>
  <c r="UY43" i="1" a="1"/>
  <c r="UY43" i="1" s="1"/>
  <c r="UY47" i="1" a="1"/>
  <c r="UY47" i="1" s="1"/>
  <c r="UY27" i="1" a="1"/>
  <c r="UY27" i="1" s="1"/>
  <c r="UY41" i="1" a="1"/>
  <c r="UY41" i="1" s="1"/>
  <c r="UY44" i="1" a="1"/>
  <c r="UY44" i="1" s="1"/>
  <c r="UY35" i="1" a="1"/>
  <c r="UY35" i="1" s="1"/>
  <c r="UY40" i="1" a="1"/>
  <c r="UY40" i="1" s="1"/>
  <c r="UY33" i="1" a="1"/>
  <c r="UY33" i="1" s="1"/>
  <c r="UY32" i="1" a="1"/>
  <c r="UY32" i="1" s="1"/>
  <c r="UY45" i="1" a="1"/>
  <c r="UY45" i="1" s="1"/>
  <c r="UY30" i="1" a="1"/>
  <c r="UY30" i="1" s="1"/>
  <c r="UY37" i="1" a="1"/>
  <c r="UY37" i="1" s="1"/>
  <c r="UY34" i="1" a="1"/>
  <c r="UY34" i="1" s="1"/>
  <c r="UY46" i="1" a="1"/>
  <c r="UY46" i="1" s="1"/>
  <c r="UY31" i="1" a="1"/>
  <c r="UY31" i="1" s="1"/>
  <c r="UY29" i="1" a="1"/>
  <c r="UY29" i="1" s="1"/>
  <c r="UY28" i="1" a="1"/>
  <c r="UY28" i="1" s="1"/>
  <c r="UY39" i="1" a="1"/>
  <c r="UY39" i="1" s="1"/>
  <c r="UY24" i="1" a="1"/>
  <c r="UY24" i="1" s="1"/>
  <c r="UY26" i="1" a="1"/>
  <c r="UY26" i="1" s="1"/>
  <c r="UY38" i="1" a="1"/>
  <c r="UY38" i="1" s="1"/>
  <c r="MO36" i="1" a="1"/>
  <c r="MO36" i="1" s="1"/>
  <c r="MO48" i="1" a="1"/>
  <c r="MO48" i="1" s="1"/>
  <c r="MO49" i="1" s="1" a="1"/>
  <c r="MO49" i="1" s="1"/>
  <c r="MO22" i="1" a="1"/>
  <c r="MO22" i="1" s="1"/>
  <c r="MO23" i="1" a="1"/>
  <c r="MO23" i="1" s="1"/>
  <c r="MO46" i="1" a="1"/>
  <c r="MO46" i="1" s="1"/>
  <c r="MO47" i="1" a="1"/>
  <c r="MO47" i="1" s="1"/>
  <c r="MO44" i="1" a="1"/>
  <c r="MO44" i="1" s="1"/>
  <c r="MO43" i="1" a="1"/>
  <c r="MO43" i="1" s="1"/>
  <c r="MO37" i="1" a="1"/>
  <c r="MO37" i="1" s="1"/>
  <c r="MO28" i="1" a="1"/>
  <c r="MO28" i="1" s="1"/>
  <c r="MO34" i="1" a="1"/>
  <c r="MO34" i="1" s="1"/>
  <c r="MO25" i="1" a="1"/>
  <c r="MO25" i="1" s="1"/>
  <c r="MO35" i="1" a="1"/>
  <c r="MO35" i="1" s="1"/>
  <c r="MO39" i="1" a="1"/>
  <c r="MO39" i="1" s="1"/>
  <c r="MO45" i="1" a="1"/>
  <c r="MO45" i="1" s="1"/>
  <c r="MO30" i="1" a="1"/>
  <c r="MO30" i="1" s="1"/>
  <c r="MO33" i="1" a="1"/>
  <c r="MO33" i="1" s="1"/>
  <c r="MO32" i="1" a="1"/>
  <c r="MO32" i="1" s="1"/>
  <c r="MO31" i="1" a="1"/>
  <c r="MO31" i="1" s="1"/>
  <c r="MO41" i="1" a="1"/>
  <c r="MO41" i="1" s="1"/>
  <c r="MO26" i="1" a="1"/>
  <c r="MO26" i="1" s="1"/>
  <c r="MO38" i="1" a="1"/>
  <c r="MO38" i="1" s="1"/>
  <c r="MO24" i="1" a="1"/>
  <c r="MO24" i="1" s="1"/>
  <c r="MO29" i="1" a="1"/>
  <c r="MO29" i="1" s="1"/>
  <c r="MO40" i="1" a="1"/>
  <c r="MO40" i="1" s="1"/>
  <c r="MO27" i="1" a="1"/>
  <c r="MO27" i="1" s="1"/>
  <c r="TL36" i="1" a="1"/>
  <c r="TL36" i="1" s="1"/>
  <c r="TL48" i="1" a="1"/>
  <c r="TL48" i="1" s="1"/>
  <c r="TL49" i="1" s="1" a="1"/>
  <c r="TL49" i="1" s="1"/>
  <c r="TL22" i="1" a="1"/>
  <c r="TL22" i="1" s="1"/>
  <c r="TL23" i="1" a="1"/>
  <c r="TL23" i="1" s="1"/>
  <c r="TL33" i="1" a="1"/>
  <c r="TL33" i="1" s="1"/>
  <c r="TL35" i="1" a="1"/>
  <c r="TL35" i="1" s="1"/>
  <c r="TL31" i="1" a="1"/>
  <c r="TL31" i="1" s="1"/>
  <c r="TL38" i="1" a="1"/>
  <c r="TL38" i="1" s="1"/>
  <c r="TL32" i="1" a="1"/>
  <c r="TL32" i="1" s="1"/>
  <c r="TL34" i="1" a="1"/>
  <c r="TL34" i="1" s="1"/>
  <c r="TL40" i="1" a="1"/>
  <c r="TL40" i="1" s="1"/>
  <c r="TL39" i="1" a="1"/>
  <c r="TL39" i="1" s="1"/>
  <c r="TL26" i="1" a="1"/>
  <c r="TL26" i="1" s="1"/>
  <c r="TL25" i="1" a="1"/>
  <c r="TL25" i="1" s="1"/>
  <c r="TL46" i="1" a="1"/>
  <c r="TL46" i="1" s="1"/>
  <c r="TL45" i="1" a="1"/>
  <c r="TL45" i="1" s="1"/>
  <c r="TL37" i="1" a="1"/>
  <c r="TL37" i="1" s="1"/>
  <c r="TL41" i="1" a="1"/>
  <c r="TL41" i="1" s="1"/>
  <c r="TL27" i="1" a="1"/>
  <c r="TL27" i="1" s="1"/>
  <c r="TL43" i="1" a="1"/>
  <c r="TL43" i="1" s="1"/>
  <c r="TL30" i="1" a="1"/>
  <c r="TL30" i="1" s="1"/>
  <c r="TL24" i="1" a="1"/>
  <c r="TL24" i="1" s="1"/>
  <c r="TL28" i="1" a="1"/>
  <c r="TL28" i="1" s="1"/>
  <c r="TL47" i="1" a="1"/>
  <c r="TL47" i="1" s="1"/>
  <c r="TL44" i="1" a="1"/>
  <c r="TL44" i="1" s="1"/>
  <c r="TL29" i="1" a="1"/>
  <c r="TL29" i="1" s="1"/>
  <c r="TW36" i="1" a="1"/>
  <c r="TW36" i="1" s="1"/>
  <c r="TW48" i="1" a="1"/>
  <c r="TW48" i="1" s="1"/>
  <c r="TW49" i="1" s="1" a="1"/>
  <c r="TW49" i="1" s="1"/>
  <c r="TW22" i="1" a="1"/>
  <c r="TW22" i="1" s="1"/>
  <c r="TW23" i="1" a="1"/>
  <c r="TW23" i="1" s="1"/>
  <c r="TW45" i="1" a="1"/>
  <c r="TW45" i="1" s="1"/>
  <c r="TW25" i="1" a="1"/>
  <c r="TW25" i="1" s="1"/>
  <c r="TW34" i="1" a="1"/>
  <c r="TW34" i="1" s="1"/>
  <c r="TW38" i="1" a="1"/>
  <c r="TW38" i="1" s="1"/>
  <c r="TW32" i="1" a="1"/>
  <c r="TW32" i="1" s="1"/>
  <c r="TW39" i="1" a="1"/>
  <c r="TW39" i="1" s="1"/>
  <c r="TW31" i="1" a="1"/>
  <c r="TW31" i="1" s="1"/>
  <c r="TW40" i="1" a="1"/>
  <c r="TW40" i="1" s="1"/>
  <c r="TW27" i="1" a="1"/>
  <c r="TW27" i="1" s="1"/>
  <c r="TW30" i="1" a="1"/>
  <c r="TW30" i="1" s="1"/>
  <c r="TW24" i="1" a="1"/>
  <c r="TW24" i="1" s="1"/>
  <c r="TW29" i="1" a="1"/>
  <c r="TW29" i="1" s="1"/>
  <c r="TW47" i="1" a="1"/>
  <c r="TW47" i="1" s="1"/>
  <c r="TW41" i="1" a="1"/>
  <c r="TW41" i="1" s="1"/>
  <c r="TW37" i="1" a="1"/>
  <c r="TW37" i="1" s="1"/>
  <c r="TW46" i="1" a="1"/>
  <c r="TW46" i="1" s="1"/>
  <c r="TW35" i="1" a="1"/>
  <c r="TW35" i="1" s="1"/>
  <c r="TW33" i="1" a="1"/>
  <c r="TW33" i="1" s="1"/>
  <c r="TW44" i="1" a="1"/>
  <c r="TW44" i="1" s="1"/>
  <c r="TW28" i="1" a="1"/>
  <c r="TW28" i="1" s="1"/>
  <c r="TW43" i="1" a="1"/>
  <c r="TW43" i="1" s="1"/>
  <c r="TW26" i="1" a="1"/>
  <c r="TW26" i="1" s="1"/>
  <c r="NR36" i="1" a="1"/>
  <c r="NR36" i="1" s="1"/>
  <c r="NR48" i="1" a="1"/>
  <c r="NR48" i="1" s="1"/>
  <c r="NR49" i="1" s="1" a="1"/>
  <c r="NR49" i="1" s="1"/>
  <c r="NR22" i="1" a="1"/>
  <c r="NR22" i="1" s="1"/>
  <c r="NR23" i="1" a="1"/>
  <c r="NR23" i="1" s="1"/>
  <c r="NR26" i="1" a="1"/>
  <c r="NR26" i="1" s="1"/>
  <c r="NR38" i="1" a="1"/>
  <c r="NR38" i="1" s="1"/>
  <c r="NR32" i="1" a="1"/>
  <c r="NR32" i="1" s="1"/>
  <c r="NR47" i="1" a="1"/>
  <c r="NR47" i="1" s="1"/>
  <c r="NR24" i="1" a="1"/>
  <c r="NR24" i="1" s="1"/>
  <c r="NR28" i="1" a="1"/>
  <c r="NR28" i="1" s="1"/>
  <c r="NR44" i="1" a="1"/>
  <c r="NR44" i="1" s="1"/>
  <c r="NR46" i="1" a="1"/>
  <c r="NR46" i="1" s="1"/>
  <c r="NR43" i="1" a="1"/>
  <c r="NR43" i="1" s="1"/>
  <c r="NR41" i="1" a="1"/>
  <c r="NR41" i="1" s="1"/>
  <c r="NR40" i="1" a="1"/>
  <c r="NR40" i="1" s="1"/>
  <c r="NR37" i="1" a="1"/>
  <c r="NR37" i="1" s="1"/>
  <c r="NR34" i="1" a="1"/>
  <c r="NR34" i="1" s="1"/>
  <c r="NR35" i="1" a="1"/>
  <c r="NR35" i="1" s="1"/>
  <c r="NR25" i="1" a="1"/>
  <c r="NR25" i="1" s="1"/>
  <c r="NR30" i="1" a="1"/>
  <c r="NR30" i="1" s="1"/>
  <c r="NR33" i="1" a="1"/>
  <c r="NR33" i="1" s="1"/>
  <c r="NR31" i="1" a="1"/>
  <c r="NR31" i="1" s="1"/>
  <c r="NR29" i="1" a="1"/>
  <c r="NR29" i="1" s="1"/>
  <c r="NR27" i="1" a="1"/>
  <c r="NR27" i="1" s="1"/>
  <c r="NR39" i="1" a="1"/>
  <c r="NR39" i="1" s="1"/>
  <c r="NR45" i="1" a="1"/>
  <c r="NR45" i="1" s="1"/>
  <c r="QC36" i="1" a="1"/>
  <c r="QC36" i="1" s="1"/>
  <c r="QC48" i="1" a="1"/>
  <c r="QC48" i="1" s="1"/>
  <c r="QC49" i="1" s="1" a="1"/>
  <c r="QC49" i="1" s="1"/>
  <c r="QC23" i="1" a="1"/>
  <c r="QC23" i="1" s="1"/>
  <c r="QC22" i="1" a="1"/>
  <c r="QC22" i="1" s="1"/>
  <c r="QC30" i="1" a="1"/>
  <c r="QC30" i="1" s="1"/>
  <c r="QC33" i="1" a="1"/>
  <c r="QC33" i="1" s="1"/>
  <c r="QC25" i="1" a="1"/>
  <c r="QC25" i="1" s="1"/>
  <c r="QC45" i="1" a="1"/>
  <c r="QC45" i="1" s="1"/>
  <c r="QC32" i="1" a="1"/>
  <c r="QC32" i="1" s="1"/>
  <c r="QC37" i="1" a="1"/>
  <c r="QC37" i="1" s="1"/>
  <c r="QC38" i="1" a="1"/>
  <c r="QC38" i="1" s="1"/>
  <c r="QC39" i="1" a="1"/>
  <c r="QC39" i="1" s="1"/>
  <c r="QC31" i="1" a="1"/>
  <c r="QC31" i="1" s="1"/>
  <c r="QC28" i="1" a="1"/>
  <c r="QC28" i="1" s="1"/>
  <c r="QC41" i="1" a="1"/>
  <c r="QC41" i="1" s="1"/>
  <c r="QC26" i="1" a="1"/>
  <c r="QC26" i="1" s="1"/>
  <c r="QC24" i="1" a="1"/>
  <c r="QC24" i="1" s="1"/>
  <c r="QC27" i="1" a="1"/>
  <c r="QC27" i="1" s="1"/>
  <c r="QC29" i="1" a="1"/>
  <c r="QC29" i="1" s="1"/>
  <c r="QC46" i="1" a="1"/>
  <c r="QC46" i="1" s="1"/>
  <c r="QC35" i="1" a="1"/>
  <c r="QC35" i="1" s="1"/>
  <c r="QC34" i="1" a="1"/>
  <c r="QC34" i="1" s="1"/>
  <c r="QC44" i="1" a="1"/>
  <c r="QC44" i="1" s="1"/>
  <c r="QC40" i="1" a="1"/>
  <c r="QC40" i="1" s="1"/>
  <c r="QC43" i="1" a="1"/>
  <c r="QC43" i="1" s="1"/>
  <c r="QC47" i="1" a="1"/>
  <c r="QC47" i="1" s="1"/>
  <c r="OQ36" i="1" a="1"/>
  <c r="OQ36" i="1" s="1"/>
  <c r="OQ48" i="1" a="1"/>
  <c r="OQ48" i="1" s="1"/>
  <c r="OQ49" i="1" s="1" a="1"/>
  <c r="OQ49" i="1" s="1"/>
  <c r="OQ22" i="1" a="1"/>
  <c r="OQ22" i="1" s="1"/>
  <c r="OQ23" i="1" a="1"/>
  <c r="OQ23" i="1" s="1"/>
  <c r="OQ30" i="1" a="1"/>
  <c r="OQ30" i="1" s="1"/>
  <c r="OQ33" i="1" a="1"/>
  <c r="OQ33" i="1" s="1"/>
  <c r="OQ41" i="1" a="1"/>
  <c r="OQ41" i="1" s="1"/>
  <c r="OQ45" i="1" a="1"/>
  <c r="OQ45" i="1" s="1"/>
  <c r="OQ28" i="1" a="1"/>
  <c r="OQ28" i="1" s="1"/>
  <c r="OQ27" i="1" a="1"/>
  <c r="OQ27" i="1" s="1"/>
  <c r="OQ31" i="1" a="1"/>
  <c r="OQ31" i="1" s="1"/>
  <c r="OQ32" i="1" a="1"/>
  <c r="OQ32" i="1" s="1"/>
  <c r="OQ46" i="1" a="1"/>
  <c r="OQ46" i="1" s="1"/>
  <c r="OQ34" i="1" a="1"/>
  <c r="OQ34" i="1" s="1"/>
  <c r="OQ39" i="1" a="1"/>
  <c r="OQ39" i="1" s="1"/>
  <c r="OQ25" i="1" a="1"/>
  <c r="OQ25" i="1" s="1"/>
  <c r="OQ37" i="1" a="1"/>
  <c r="OQ37" i="1" s="1"/>
  <c r="OQ35" i="1" a="1"/>
  <c r="OQ35" i="1" s="1"/>
  <c r="OQ47" i="1" a="1"/>
  <c r="OQ47" i="1" s="1"/>
  <c r="OQ44" i="1" a="1"/>
  <c r="OQ44" i="1" s="1"/>
  <c r="OQ38" i="1" a="1"/>
  <c r="OQ38" i="1" s="1"/>
  <c r="OQ24" i="1" a="1"/>
  <c r="OQ24" i="1" s="1"/>
  <c r="OQ26" i="1" a="1"/>
  <c r="OQ26" i="1" s="1"/>
  <c r="OQ40" i="1" a="1"/>
  <c r="OQ40" i="1" s="1"/>
  <c r="OQ29" i="1" a="1"/>
  <c r="OQ29" i="1" s="1"/>
  <c r="OQ43" i="1" a="1"/>
  <c r="OQ43" i="1" s="1"/>
  <c r="TA36" i="1" a="1"/>
  <c r="TA36" i="1" s="1"/>
  <c r="TA48" i="1" a="1"/>
  <c r="TA48" i="1" s="1"/>
  <c r="TA49" i="1" s="1" a="1"/>
  <c r="TA49" i="1" s="1"/>
  <c r="TA22" i="1" a="1"/>
  <c r="TA22" i="1" s="1"/>
  <c r="TA23" i="1" a="1"/>
  <c r="TA23" i="1" s="1"/>
  <c r="TA41" i="1" a="1"/>
  <c r="TA41" i="1" s="1"/>
  <c r="TA34" i="1" a="1"/>
  <c r="TA34" i="1" s="1"/>
  <c r="TA47" i="1" a="1"/>
  <c r="TA47" i="1" s="1"/>
  <c r="TA24" i="1" a="1"/>
  <c r="TA24" i="1" s="1"/>
  <c r="TA31" i="1" a="1"/>
  <c r="TA31" i="1" s="1"/>
  <c r="TA28" i="1" a="1"/>
  <c r="TA28" i="1" s="1"/>
  <c r="TA44" i="1" a="1"/>
  <c r="TA44" i="1" s="1"/>
  <c r="TA45" i="1" a="1"/>
  <c r="TA45" i="1" s="1"/>
  <c r="TA46" i="1" a="1"/>
  <c r="TA46" i="1" s="1"/>
  <c r="TA27" i="1" a="1"/>
  <c r="TA27" i="1" s="1"/>
  <c r="TA39" i="1" a="1"/>
  <c r="TA39" i="1" s="1"/>
  <c r="TA40" i="1" a="1"/>
  <c r="TA40" i="1" s="1"/>
  <c r="TA25" i="1" a="1"/>
  <c r="TA25" i="1" s="1"/>
  <c r="TA32" i="1" a="1"/>
  <c r="TA32" i="1" s="1"/>
  <c r="TA35" i="1" a="1"/>
  <c r="TA35" i="1" s="1"/>
  <c r="TA30" i="1" a="1"/>
  <c r="TA30" i="1" s="1"/>
  <c r="TA33" i="1" a="1"/>
  <c r="TA33" i="1" s="1"/>
  <c r="TA37" i="1" a="1"/>
  <c r="TA37" i="1" s="1"/>
  <c r="TA29" i="1" a="1"/>
  <c r="TA29" i="1" s="1"/>
  <c r="TA26" i="1" a="1"/>
  <c r="TA26" i="1" s="1"/>
  <c r="TA38" i="1" a="1"/>
  <c r="TA38" i="1" s="1"/>
  <c r="TA43" i="1" a="1"/>
  <c r="TA43" i="1" s="1"/>
  <c r="MZ36" i="1" a="1"/>
  <c r="MZ36" i="1" s="1"/>
  <c r="MZ48" i="1" a="1"/>
  <c r="MZ48" i="1" s="1"/>
  <c r="MZ49" i="1" s="1" a="1"/>
  <c r="MZ49" i="1" s="1"/>
  <c r="MZ22" i="1" a="1"/>
  <c r="MZ22" i="1" s="1"/>
  <c r="MZ23" i="1" a="1"/>
  <c r="MZ23" i="1" s="1"/>
  <c r="MZ47" i="1" a="1"/>
  <c r="MZ47" i="1" s="1"/>
  <c r="MZ46" i="1" a="1"/>
  <c r="MZ46" i="1" s="1"/>
  <c r="MZ44" i="1" a="1"/>
  <c r="MZ44" i="1" s="1"/>
  <c r="MZ39" i="1" a="1"/>
  <c r="MZ39" i="1" s="1"/>
  <c r="MZ29" i="1" a="1"/>
  <c r="MZ29" i="1" s="1"/>
  <c r="MZ25" i="1" a="1"/>
  <c r="MZ25" i="1" s="1"/>
  <c r="MZ40" i="1" a="1"/>
  <c r="MZ40" i="1" s="1"/>
  <c r="MZ34" i="1" a="1"/>
  <c r="MZ34" i="1" s="1"/>
  <c r="MZ30" i="1" a="1"/>
  <c r="MZ30" i="1" s="1"/>
  <c r="MZ33" i="1" a="1"/>
  <c r="MZ33" i="1" s="1"/>
  <c r="MZ45" i="1" a="1"/>
  <c r="MZ45" i="1" s="1"/>
  <c r="MZ32" i="1" a="1"/>
  <c r="MZ32" i="1" s="1"/>
  <c r="MZ37" i="1" a="1"/>
  <c r="MZ37" i="1" s="1"/>
  <c r="MZ31" i="1" a="1"/>
  <c r="MZ31" i="1" s="1"/>
  <c r="MZ41" i="1" a="1"/>
  <c r="MZ41" i="1" s="1"/>
  <c r="MZ35" i="1" a="1"/>
  <c r="MZ35" i="1" s="1"/>
  <c r="MZ43" i="1" a="1"/>
  <c r="MZ43" i="1" s="1"/>
  <c r="MZ28" i="1" a="1"/>
  <c r="MZ28" i="1" s="1"/>
  <c r="MZ24" i="1" a="1"/>
  <c r="MZ24" i="1" s="1"/>
  <c r="MZ27" i="1" a="1"/>
  <c r="MZ27" i="1" s="1"/>
  <c r="MZ38" i="1" a="1"/>
  <c r="MZ38" i="1" s="1"/>
  <c r="MZ26" i="1" a="1"/>
  <c r="MZ26" i="1" s="1"/>
  <c r="UP36" i="1" a="1"/>
  <c r="UP36" i="1" s="1"/>
  <c r="UP48" i="1" a="1"/>
  <c r="UP48" i="1" s="1"/>
  <c r="UP49" i="1" s="1" a="1"/>
  <c r="UP49" i="1" s="1"/>
  <c r="UP22" i="1" a="1"/>
  <c r="UP22" i="1" s="1"/>
  <c r="UP23" i="1" a="1"/>
  <c r="UP23" i="1" s="1"/>
  <c r="UP45" i="1" a="1"/>
  <c r="UP45" i="1" s="1"/>
  <c r="UP31" i="1" a="1"/>
  <c r="UP31" i="1" s="1"/>
  <c r="UP32" i="1" a="1"/>
  <c r="UP32" i="1" s="1"/>
  <c r="UP40" i="1" a="1"/>
  <c r="UP40" i="1" s="1"/>
  <c r="UP46" i="1" a="1"/>
  <c r="UP46" i="1" s="1"/>
  <c r="UP29" i="1" a="1"/>
  <c r="UP29" i="1" s="1"/>
  <c r="UP43" i="1" a="1"/>
  <c r="UP43" i="1" s="1"/>
  <c r="UP41" i="1" a="1"/>
  <c r="UP41" i="1" s="1"/>
  <c r="UP35" i="1" a="1"/>
  <c r="UP35" i="1" s="1"/>
  <c r="UP37" i="1" a="1"/>
  <c r="UP37" i="1" s="1"/>
  <c r="UP25" i="1" a="1"/>
  <c r="UP25" i="1" s="1"/>
  <c r="UP39" i="1" a="1"/>
  <c r="UP39" i="1" s="1"/>
  <c r="UP30" i="1" a="1"/>
  <c r="UP30" i="1" s="1"/>
  <c r="UP33" i="1" a="1"/>
  <c r="UP33" i="1" s="1"/>
  <c r="UP34" i="1" a="1"/>
  <c r="UP34" i="1" s="1"/>
  <c r="UP26" i="1" a="1"/>
  <c r="UP26" i="1" s="1"/>
  <c r="UP47" i="1" a="1"/>
  <c r="UP47" i="1" s="1"/>
  <c r="UP44" i="1" a="1"/>
  <c r="UP44" i="1" s="1"/>
  <c r="UP27" i="1" a="1"/>
  <c r="UP27" i="1" s="1"/>
  <c r="UP38" i="1" a="1"/>
  <c r="UP38" i="1" s="1"/>
  <c r="UP24" i="1" a="1"/>
  <c r="UP24" i="1" s="1"/>
  <c r="UP28" i="1" a="1"/>
  <c r="UP28" i="1" s="1"/>
  <c r="VA36" i="1" a="1"/>
  <c r="VA36" i="1" s="1"/>
  <c r="VA48" i="1" a="1"/>
  <c r="VA48" i="1" s="1"/>
  <c r="VA49" i="1" s="1" a="1"/>
  <c r="VA49" i="1" s="1"/>
  <c r="VA23" i="1" a="1"/>
  <c r="VA23" i="1" s="1"/>
  <c r="VA22" i="1" a="1"/>
  <c r="VA22" i="1" s="1"/>
  <c r="VA45" i="1" a="1"/>
  <c r="VA45" i="1" s="1"/>
  <c r="VA39" i="1" a="1"/>
  <c r="VA39" i="1" s="1"/>
  <c r="VA31" i="1" a="1"/>
  <c r="VA31" i="1" s="1"/>
  <c r="VA38" i="1" a="1"/>
  <c r="VA38" i="1" s="1"/>
  <c r="VA26" i="1" a="1"/>
  <c r="VA26" i="1" s="1"/>
  <c r="VA32" i="1" a="1"/>
  <c r="VA32" i="1" s="1"/>
  <c r="VA47" i="1" a="1"/>
  <c r="VA47" i="1" s="1"/>
  <c r="VA24" i="1" a="1"/>
  <c r="VA24" i="1" s="1"/>
  <c r="VA29" i="1" a="1"/>
  <c r="VA29" i="1" s="1"/>
  <c r="VA28" i="1" a="1"/>
  <c r="VA28" i="1" s="1"/>
  <c r="VA27" i="1" a="1"/>
  <c r="VA27" i="1" s="1"/>
  <c r="VA44" i="1" a="1"/>
  <c r="VA44" i="1" s="1"/>
  <c r="VA34" i="1" a="1"/>
  <c r="VA34" i="1" s="1"/>
  <c r="VA46" i="1" a="1"/>
  <c r="VA46" i="1" s="1"/>
  <c r="VA35" i="1" a="1"/>
  <c r="VA35" i="1" s="1"/>
  <c r="VA41" i="1" a="1"/>
  <c r="VA41" i="1" s="1"/>
  <c r="VA30" i="1" a="1"/>
  <c r="VA30" i="1" s="1"/>
  <c r="VA25" i="1" a="1"/>
  <c r="VA25" i="1" s="1"/>
  <c r="VA33" i="1" a="1"/>
  <c r="VA33" i="1" s="1"/>
  <c r="VA37" i="1" a="1"/>
  <c r="VA37" i="1" s="1"/>
  <c r="VA40" i="1" a="1"/>
  <c r="VA40" i="1" s="1"/>
  <c r="VA43" i="1" a="1"/>
  <c r="VA43" i="1" s="1"/>
  <c r="PP36" i="1" a="1"/>
  <c r="PP36" i="1" s="1"/>
  <c r="PP48" i="1" a="1"/>
  <c r="PP48" i="1" s="1"/>
  <c r="PP49" i="1" s="1" a="1"/>
  <c r="PP49" i="1" s="1"/>
  <c r="PP23" i="1" a="1"/>
  <c r="PP23" i="1" s="1"/>
  <c r="PP22" i="1" a="1"/>
  <c r="PP22" i="1" s="1"/>
  <c r="PP39" i="1" a="1"/>
  <c r="PP39" i="1" s="1"/>
  <c r="PP41" i="1" a="1"/>
  <c r="PP41" i="1" s="1"/>
  <c r="PP31" i="1" a="1"/>
  <c r="PP31" i="1" s="1"/>
  <c r="PP30" i="1" a="1"/>
  <c r="PP30" i="1" s="1"/>
  <c r="PP33" i="1" a="1"/>
  <c r="PP33" i="1" s="1"/>
  <c r="PP29" i="1" a="1"/>
  <c r="PP29" i="1" s="1"/>
  <c r="PP47" i="1" a="1"/>
  <c r="PP47" i="1" s="1"/>
  <c r="PP44" i="1" a="1"/>
  <c r="PP44" i="1" s="1"/>
  <c r="PP37" i="1" a="1"/>
  <c r="PP37" i="1" s="1"/>
  <c r="PP46" i="1" a="1"/>
  <c r="PP46" i="1" s="1"/>
  <c r="PP45" i="1" a="1"/>
  <c r="PP45" i="1" s="1"/>
  <c r="PP34" i="1" a="1"/>
  <c r="PP34" i="1" s="1"/>
  <c r="PP32" i="1" a="1"/>
  <c r="PP32" i="1" s="1"/>
  <c r="PP25" i="1" a="1"/>
  <c r="PP25" i="1" s="1"/>
  <c r="PP35" i="1" a="1"/>
  <c r="PP35" i="1" s="1"/>
  <c r="PP43" i="1" a="1"/>
  <c r="PP43" i="1" s="1"/>
  <c r="PP28" i="1" a="1"/>
  <c r="PP28" i="1" s="1"/>
  <c r="PP24" i="1" a="1"/>
  <c r="PP24" i="1" s="1"/>
  <c r="PP27" i="1" a="1"/>
  <c r="PP27" i="1" s="1"/>
  <c r="PP38" i="1" a="1"/>
  <c r="PP38" i="1" s="1"/>
  <c r="PP40" i="1" a="1"/>
  <c r="PP40" i="1" s="1"/>
  <c r="PP26" i="1" a="1"/>
  <c r="PP26" i="1" s="1"/>
  <c r="QZ36" i="1" a="1"/>
  <c r="QZ36" i="1" s="1"/>
  <c r="QZ48" i="1" a="1"/>
  <c r="QZ48" i="1" s="1"/>
  <c r="QZ49" i="1" s="1" a="1"/>
  <c r="QZ49" i="1" s="1"/>
  <c r="QZ23" i="1" a="1"/>
  <c r="QZ23" i="1" s="1"/>
  <c r="QZ22" i="1" a="1"/>
  <c r="QZ22" i="1" s="1"/>
  <c r="QZ24" i="1" a="1"/>
  <c r="QZ24" i="1" s="1"/>
  <c r="QZ30" i="1" a="1"/>
  <c r="QZ30" i="1" s="1"/>
  <c r="QZ43" i="1" a="1"/>
  <c r="QZ43" i="1" s="1"/>
  <c r="QZ33" i="1" a="1"/>
  <c r="QZ33" i="1" s="1"/>
  <c r="QZ32" i="1" a="1"/>
  <c r="QZ32" i="1" s="1"/>
  <c r="QZ31" i="1" a="1"/>
  <c r="QZ31" i="1" s="1"/>
  <c r="QZ35" i="1" a="1"/>
  <c r="QZ35" i="1" s="1"/>
  <c r="QZ38" i="1" a="1"/>
  <c r="QZ38" i="1" s="1"/>
  <c r="QZ40" i="1" a="1"/>
  <c r="QZ40" i="1" s="1"/>
  <c r="QZ26" i="1" a="1"/>
  <c r="QZ26" i="1" s="1"/>
  <c r="QZ34" i="1" a="1"/>
  <c r="QZ34" i="1" s="1"/>
  <c r="QZ39" i="1" a="1"/>
  <c r="QZ39" i="1" s="1"/>
  <c r="QZ25" i="1" a="1"/>
  <c r="QZ25" i="1" s="1"/>
  <c r="QZ46" i="1" a="1"/>
  <c r="QZ46" i="1" s="1"/>
  <c r="QZ41" i="1" a="1"/>
  <c r="QZ41" i="1" s="1"/>
  <c r="QZ45" i="1" a="1"/>
  <c r="QZ45" i="1" s="1"/>
  <c r="QZ37" i="1" a="1"/>
  <c r="QZ37" i="1" s="1"/>
  <c r="QZ27" i="1" a="1"/>
  <c r="QZ27" i="1" s="1"/>
  <c r="QZ47" i="1" a="1"/>
  <c r="QZ47" i="1" s="1"/>
  <c r="QZ29" i="1" a="1"/>
  <c r="QZ29" i="1" s="1"/>
  <c r="QZ28" i="1" a="1"/>
  <c r="QZ28" i="1" s="1"/>
  <c r="QZ44" i="1" a="1"/>
  <c r="QZ44" i="1" s="1"/>
  <c r="PG36" i="1" a="1"/>
  <c r="PG36" i="1" s="1"/>
  <c r="PG48" i="1" a="1"/>
  <c r="PG48" i="1" s="1"/>
  <c r="PG49" i="1" s="1" a="1"/>
  <c r="PG49" i="1" s="1"/>
  <c r="PG22" i="1" a="1"/>
  <c r="PG22" i="1" s="1"/>
  <c r="PG23" i="1" a="1"/>
  <c r="PG23" i="1" s="1"/>
  <c r="PG43" i="1" a="1"/>
  <c r="PG43" i="1" s="1"/>
  <c r="PG41" i="1" a="1"/>
  <c r="PG41" i="1" s="1"/>
  <c r="PG31" i="1" a="1"/>
  <c r="PG31" i="1" s="1"/>
  <c r="PG45" i="1" a="1"/>
  <c r="PG45" i="1" s="1"/>
  <c r="PG46" i="1" a="1"/>
  <c r="PG46" i="1" s="1"/>
  <c r="PG40" i="1" a="1"/>
  <c r="PG40" i="1" s="1"/>
  <c r="PG39" i="1" a="1"/>
  <c r="PG39" i="1" s="1"/>
  <c r="PG25" i="1" a="1"/>
  <c r="PG25" i="1" s="1"/>
  <c r="PG32" i="1" a="1"/>
  <c r="PG32" i="1" s="1"/>
  <c r="PG34" i="1" a="1"/>
  <c r="PG34" i="1" s="1"/>
  <c r="PG30" i="1" a="1"/>
  <c r="PG30" i="1" s="1"/>
  <c r="PG37" i="1" a="1"/>
  <c r="PG37" i="1" s="1"/>
  <c r="PG33" i="1" a="1"/>
  <c r="PG33" i="1" s="1"/>
  <c r="PG35" i="1" a="1"/>
  <c r="PG35" i="1" s="1"/>
  <c r="PG26" i="1" a="1"/>
  <c r="PG26" i="1" s="1"/>
  <c r="PG29" i="1" a="1"/>
  <c r="PG29" i="1" s="1"/>
  <c r="PG24" i="1" a="1"/>
  <c r="PG24" i="1" s="1"/>
  <c r="PG44" i="1" a="1"/>
  <c r="PG44" i="1" s="1"/>
  <c r="PG28" i="1" a="1"/>
  <c r="PG28" i="1" s="1"/>
  <c r="PG38" i="1" a="1"/>
  <c r="PG38" i="1" s="1"/>
  <c r="PG27" i="1" a="1"/>
  <c r="PG27" i="1" s="1"/>
  <c r="PG47" i="1" a="1"/>
  <c r="PG47" i="1" s="1"/>
  <c r="TQ36" i="1" a="1"/>
  <c r="TQ36" i="1" s="1"/>
  <c r="TQ48" i="1" a="1"/>
  <c r="TQ48" i="1" s="1"/>
  <c r="TQ49" i="1" s="1" a="1"/>
  <c r="TQ49" i="1" s="1"/>
  <c r="TQ22" i="1" a="1"/>
  <c r="TQ22" i="1" s="1"/>
  <c r="TQ23" i="1" a="1"/>
  <c r="TQ23" i="1" s="1"/>
  <c r="TQ39" i="1" a="1"/>
  <c r="TQ39" i="1" s="1"/>
  <c r="TQ27" i="1" a="1"/>
  <c r="TQ27" i="1" s="1"/>
  <c r="TQ47" i="1" a="1"/>
  <c r="TQ47" i="1" s="1"/>
  <c r="TQ25" i="1" a="1"/>
  <c r="TQ25" i="1" s="1"/>
  <c r="TQ28" i="1" a="1"/>
  <c r="TQ28" i="1" s="1"/>
  <c r="TQ44" i="1" a="1"/>
  <c r="TQ44" i="1" s="1"/>
  <c r="TQ45" i="1" a="1"/>
  <c r="TQ45" i="1" s="1"/>
  <c r="TQ41" i="1" a="1"/>
  <c r="TQ41" i="1" s="1"/>
  <c r="TQ40" i="1" a="1"/>
  <c r="TQ40" i="1" s="1"/>
  <c r="TQ32" i="1" a="1"/>
  <c r="TQ32" i="1" s="1"/>
  <c r="TQ30" i="1" a="1"/>
  <c r="TQ30" i="1" s="1"/>
  <c r="TQ43" i="1" a="1"/>
  <c r="TQ43" i="1" s="1"/>
  <c r="TQ33" i="1" a="1"/>
  <c r="TQ33" i="1" s="1"/>
  <c r="TQ35" i="1" a="1"/>
  <c r="TQ35" i="1" s="1"/>
  <c r="TQ37" i="1" a="1"/>
  <c r="TQ37" i="1" s="1"/>
  <c r="TQ31" i="1" a="1"/>
  <c r="TQ31" i="1" s="1"/>
  <c r="TQ46" i="1" a="1"/>
  <c r="TQ46" i="1" s="1"/>
  <c r="TQ29" i="1" a="1"/>
  <c r="TQ29" i="1" s="1"/>
  <c r="TQ26" i="1" a="1"/>
  <c r="TQ26" i="1" s="1"/>
  <c r="TQ24" i="1" a="1"/>
  <c r="TQ24" i="1" s="1"/>
  <c r="TQ38" i="1" a="1"/>
  <c r="TQ38" i="1" s="1"/>
  <c r="TQ34" i="1" a="1"/>
  <c r="TQ34" i="1" s="1"/>
  <c r="NP36" i="1" a="1"/>
  <c r="NP36" i="1" s="1"/>
  <c r="NP48" i="1" a="1"/>
  <c r="NP48" i="1" s="1"/>
  <c r="NP49" i="1" s="1" a="1"/>
  <c r="NP49" i="1" s="1"/>
  <c r="NP22" i="1" a="1"/>
  <c r="NP22" i="1" s="1"/>
  <c r="NP23" i="1" a="1"/>
  <c r="NP23" i="1" s="1"/>
  <c r="NP25" i="1" a="1"/>
  <c r="NP25" i="1" s="1"/>
  <c r="NP47" i="1" a="1"/>
  <c r="NP47" i="1" s="1"/>
  <c r="NP29" i="1" a="1"/>
  <c r="NP29" i="1" s="1"/>
  <c r="NP44" i="1" a="1"/>
  <c r="NP44" i="1" s="1"/>
  <c r="NP27" i="1" a="1"/>
  <c r="NP27" i="1" s="1"/>
  <c r="NP40" i="1" a="1"/>
  <c r="NP40" i="1" s="1"/>
  <c r="NP30" i="1" a="1"/>
  <c r="NP30" i="1" s="1"/>
  <c r="NP35" i="1" a="1"/>
  <c r="NP35" i="1" s="1"/>
  <c r="NP33" i="1" a="1"/>
  <c r="NP33" i="1" s="1"/>
  <c r="NP45" i="1" a="1"/>
  <c r="NP45" i="1" s="1"/>
  <c r="NP34" i="1" a="1"/>
  <c r="NP34" i="1" s="1"/>
  <c r="NP32" i="1" a="1"/>
  <c r="NP32" i="1" s="1"/>
  <c r="NP37" i="1" a="1"/>
  <c r="NP37" i="1" s="1"/>
  <c r="NP41" i="1" a="1"/>
  <c r="NP41" i="1" s="1"/>
  <c r="NP31" i="1" a="1"/>
  <c r="NP31" i="1" s="1"/>
  <c r="NP46" i="1" a="1"/>
  <c r="NP46" i="1" s="1"/>
  <c r="NP39" i="1" a="1"/>
  <c r="NP39" i="1" s="1"/>
  <c r="NP43" i="1" a="1"/>
  <c r="NP43" i="1" s="1"/>
  <c r="NP28" i="1" a="1"/>
  <c r="NP28" i="1" s="1"/>
  <c r="NP24" i="1" a="1"/>
  <c r="NP24" i="1" s="1"/>
  <c r="NP38" i="1" a="1"/>
  <c r="NP38" i="1" s="1"/>
  <c r="NP26" i="1" a="1"/>
  <c r="NP26" i="1" s="1"/>
  <c r="SO36" i="1" a="1"/>
  <c r="SO36" i="1" s="1"/>
  <c r="SO48" i="1" a="1"/>
  <c r="SO48" i="1" s="1"/>
  <c r="SO49" i="1" s="1" a="1"/>
  <c r="SO49" i="1" s="1"/>
  <c r="SO23" i="1" a="1"/>
  <c r="SO23" i="1" s="1"/>
  <c r="SO22" i="1" a="1"/>
  <c r="SO22" i="1" s="1"/>
  <c r="SO25" i="1" a="1"/>
  <c r="SO25" i="1" s="1"/>
  <c r="SO37" i="1" a="1"/>
  <c r="SO37" i="1" s="1"/>
  <c r="SO45" i="1" a="1"/>
  <c r="SO45" i="1" s="1"/>
  <c r="SO32" i="1" a="1"/>
  <c r="SO32" i="1" s="1"/>
  <c r="SO39" i="1" a="1"/>
  <c r="SO39" i="1" s="1"/>
  <c r="SO31" i="1" a="1"/>
  <c r="SO31" i="1" s="1"/>
  <c r="SO38" i="1" a="1"/>
  <c r="SO38" i="1" s="1"/>
  <c r="SO26" i="1" a="1"/>
  <c r="SO26" i="1" s="1"/>
  <c r="SO41" i="1" a="1"/>
  <c r="SO41" i="1" s="1"/>
  <c r="SO34" i="1" a="1"/>
  <c r="SO34" i="1" s="1"/>
  <c r="SO24" i="1" a="1"/>
  <c r="SO24" i="1" s="1"/>
  <c r="SO47" i="1" a="1"/>
  <c r="SO47" i="1" s="1"/>
  <c r="SO29" i="1" a="1"/>
  <c r="SO29" i="1" s="1"/>
  <c r="SO28" i="1" a="1"/>
  <c r="SO28" i="1" s="1"/>
  <c r="SO46" i="1" a="1"/>
  <c r="SO46" i="1" s="1"/>
  <c r="SO35" i="1" a="1"/>
  <c r="SO35" i="1" s="1"/>
  <c r="SO44" i="1" a="1"/>
  <c r="SO44" i="1" s="1"/>
  <c r="SO33" i="1" a="1"/>
  <c r="SO33" i="1" s="1"/>
  <c r="SO40" i="1" a="1"/>
  <c r="SO40" i="1" s="1"/>
  <c r="SO27" i="1" a="1"/>
  <c r="SO27" i="1" s="1"/>
  <c r="SO43" i="1" a="1"/>
  <c r="SO43" i="1" s="1"/>
  <c r="SO30" i="1" a="1"/>
  <c r="SO30" i="1" s="1"/>
  <c r="ND36" i="1" a="1"/>
  <c r="ND36" i="1" s="1"/>
  <c r="ND48" i="1" a="1"/>
  <c r="ND48" i="1" s="1"/>
  <c r="ND49" i="1" s="1" a="1"/>
  <c r="ND49" i="1" s="1"/>
  <c r="ND23" i="1" a="1"/>
  <c r="ND23" i="1" s="1"/>
  <c r="ND22" i="1" a="1"/>
  <c r="ND22" i="1" s="1"/>
  <c r="ND39" i="1" a="1"/>
  <c r="ND39" i="1" s="1"/>
  <c r="ND31" i="1" a="1"/>
  <c r="ND31" i="1" s="1"/>
  <c r="ND30" i="1" a="1"/>
  <c r="ND30" i="1" s="1"/>
  <c r="ND33" i="1" a="1"/>
  <c r="ND33" i="1" s="1"/>
  <c r="ND47" i="1" a="1"/>
  <c r="ND47" i="1" s="1"/>
  <c r="ND44" i="1" a="1"/>
  <c r="ND44" i="1" s="1"/>
  <c r="ND26" i="1" a="1"/>
  <c r="ND26" i="1" s="1"/>
  <c r="ND29" i="1" a="1"/>
  <c r="ND29" i="1" s="1"/>
  <c r="ND37" i="1" a="1"/>
  <c r="ND37" i="1" s="1"/>
  <c r="ND28" i="1" a="1"/>
  <c r="ND28" i="1" s="1"/>
  <c r="ND27" i="1" a="1"/>
  <c r="ND27" i="1" s="1"/>
  <c r="ND46" i="1" a="1"/>
  <c r="ND46" i="1" s="1"/>
  <c r="ND35" i="1" a="1"/>
  <c r="ND35" i="1" s="1"/>
  <c r="ND45" i="1" a="1"/>
  <c r="ND45" i="1" s="1"/>
  <c r="ND32" i="1" a="1"/>
  <c r="ND32" i="1" s="1"/>
  <c r="ND34" i="1" a="1"/>
  <c r="ND34" i="1" s="1"/>
  <c r="ND41" i="1" a="1"/>
  <c r="ND41" i="1" s="1"/>
  <c r="ND24" i="1" a="1"/>
  <c r="ND24" i="1" s="1"/>
  <c r="ND43" i="1" a="1"/>
  <c r="ND43" i="1" s="1"/>
  <c r="ND38" i="1" a="1"/>
  <c r="ND38" i="1" s="1"/>
  <c r="ND25" i="1" a="1"/>
  <c r="ND25" i="1" s="1"/>
  <c r="ND40" i="1" a="1"/>
  <c r="ND40" i="1" s="1"/>
  <c r="NH36" i="1" a="1"/>
  <c r="NH36" i="1" s="1"/>
  <c r="NH48" i="1" a="1"/>
  <c r="NH48" i="1" s="1"/>
  <c r="NH49" i="1" s="1" a="1"/>
  <c r="NH49" i="1" s="1"/>
  <c r="NH23" i="1" a="1"/>
  <c r="NH23" i="1" s="1"/>
  <c r="NH22" i="1" a="1"/>
  <c r="NH22" i="1" s="1"/>
  <c r="NH25" i="1" a="1"/>
  <c r="NH25" i="1" s="1"/>
  <c r="NH27" i="1" a="1"/>
  <c r="NH27" i="1" s="1"/>
  <c r="NH28" i="1" a="1"/>
  <c r="NH28" i="1" s="1"/>
  <c r="NH29" i="1" a="1"/>
  <c r="NH29" i="1" s="1"/>
  <c r="NH35" i="1" a="1"/>
  <c r="NH35" i="1" s="1"/>
  <c r="NH47" i="1" a="1"/>
  <c r="NH47" i="1" s="1"/>
  <c r="NH44" i="1" a="1"/>
  <c r="NH44" i="1" s="1"/>
  <c r="NH24" i="1" a="1"/>
  <c r="NH24" i="1" s="1"/>
  <c r="NH30" i="1" a="1"/>
  <c r="NH30" i="1" s="1"/>
  <c r="NH33" i="1" a="1"/>
  <c r="NH33" i="1" s="1"/>
  <c r="NH37" i="1" a="1"/>
  <c r="NH37" i="1" s="1"/>
  <c r="NH34" i="1" a="1"/>
  <c r="NH34" i="1" s="1"/>
  <c r="NH38" i="1" a="1"/>
  <c r="NH38" i="1" s="1"/>
  <c r="NH46" i="1" a="1"/>
  <c r="NH46" i="1" s="1"/>
  <c r="NH41" i="1" a="1"/>
  <c r="NH41" i="1" s="1"/>
  <c r="NH45" i="1" a="1"/>
  <c r="NH45" i="1" s="1"/>
  <c r="NH32" i="1" a="1"/>
  <c r="NH32" i="1" s="1"/>
  <c r="NH39" i="1" a="1"/>
  <c r="NH39" i="1" s="1"/>
  <c r="NH43" i="1" a="1"/>
  <c r="NH43" i="1" s="1"/>
  <c r="NH40" i="1" a="1"/>
  <c r="NH40" i="1" s="1"/>
  <c r="NH26" i="1" a="1"/>
  <c r="NH26" i="1" s="1"/>
  <c r="NH31" i="1" a="1"/>
  <c r="NH31" i="1" s="1"/>
  <c r="OO36" i="1" a="1"/>
  <c r="OO36" i="1" s="1"/>
  <c r="OO48" i="1" a="1"/>
  <c r="OO48" i="1" s="1"/>
  <c r="OO49" i="1" s="1" a="1"/>
  <c r="OO49" i="1" s="1"/>
  <c r="OO23" i="1" a="1"/>
  <c r="OO23" i="1" s="1"/>
  <c r="OO22" i="1" a="1"/>
  <c r="OO22" i="1" s="1"/>
  <c r="OO31" i="1" a="1"/>
  <c r="OO31" i="1" s="1"/>
  <c r="OO46" i="1" a="1"/>
  <c r="OO46" i="1" s="1"/>
  <c r="OO43" i="1" a="1"/>
  <c r="OO43" i="1" s="1"/>
  <c r="OO41" i="1" a="1"/>
  <c r="OO41" i="1" s="1"/>
  <c r="OO40" i="1" a="1"/>
  <c r="OO40" i="1" s="1"/>
  <c r="OO26" i="1" a="1"/>
  <c r="OO26" i="1" s="1"/>
  <c r="OO39" i="1" a="1"/>
  <c r="OO39" i="1" s="1"/>
  <c r="OO27" i="1" a="1"/>
  <c r="OO27" i="1" s="1"/>
  <c r="OO45" i="1" a="1"/>
  <c r="OO45" i="1" s="1"/>
  <c r="OO25" i="1" a="1"/>
  <c r="OO25" i="1" s="1"/>
  <c r="OO32" i="1" a="1"/>
  <c r="OO32" i="1" s="1"/>
  <c r="OO37" i="1" a="1"/>
  <c r="OO37" i="1" s="1"/>
  <c r="OO30" i="1" a="1"/>
  <c r="OO30" i="1" s="1"/>
  <c r="OO33" i="1" a="1"/>
  <c r="OO33" i="1" s="1"/>
  <c r="OO35" i="1" a="1"/>
  <c r="OO35" i="1" s="1"/>
  <c r="OO34" i="1" a="1"/>
  <c r="OO34" i="1" s="1"/>
  <c r="OO24" i="1" a="1"/>
  <c r="OO24" i="1" s="1"/>
  <c r="OO47" i="1" a="1"/>
  <c r="OO47" i="1" s="1"/>
  <c r="OO29" i="1" a="1"/>
  <c r="OO29" i="1" s="1"/>
  <c r="OO44" i="1" a="1"/>
  <c r="OO44" i="1" s="1"/>
  <c r="OO28" i="1" a="1"/>
  <c r="OO28" i="1" s="1"/>
  <c r="OO38" i="1" a="1"/>
  <c r="OO38" i="1" s="1"/>
  <c r="SD36" i="1" a="1"/>
  <c r="SD36" i="1" s="1"/>
  <c r="SD48" i="1" a="1"/>
  <c r="SD48" i="1" s="1"/>
  <c r="SD49" i="1" s="1" a="1"/>
  <c r="SD49" i="1" s="1"/>
  <c r="SD22" i="1" a="1"/>
  <c r="SD22" i="1" s="1"/>
  <c r="SD23" i="1" a="1"/>
  <c r="SD23" i="1" s="1"/>
  <c r="SD33" i="1" a="1"/>
  <c r="SD33" i="1" s="1"/>
  <c r="SD45" i="1" a="1"/>
  <c r="SD45" i="1" s="1"/>
  <c r="SD38" i="1" a="1"/>
  <c r="SD38" i="1" s="1"/>
  <c r="SD32" i="1" a="1"/>
  <c r="SD32" i="1" s="1"/>
  <c r="SD31" i="1" a="1"/>
  <c r="SD31" i="1" s="1"/>
  <c r="SD40" i="1" a="1"/>
  <c r="SD40" i="1" s="1"/>
  <c r="SD41" i="1" a="1"/>
  <c r="SD41" i="1" s="1"/>
  <c r="SD27" i="1" a="1"/>
  <c r="SD27" i="1" s="1"/>
  <c r="SD46" i="1" a="1"/>
  <c r="SD46" i="1" s="1"/>
  <c r="SD29" i="1" a="1"/>
  <c r="SD29" i="1" s="1"/>
  <c r="SD37" i="1" a="1"/>
  <c r="SD37" i="1" s="1"/>
  <c r="SD35" i="1" a="1"/>
  <c r="SD35" i="1" s="1"/>
  <c r="SD25" i="1" a="1"/>
  <c r="SD25" i="1" s="1"/>
  <c r="SD34" i="1" a="1"/>
  <c r="SD34" i="1" s="1"/>
  <c r="SD39" i="1" a="1"/>
  <c r="SD39" i="1" s="1"/>
  <c r="SD26" i="1" a="1"/>
  <c r="SD26" i="1" s="1"/>
  <c r="SD30" i="1" a="1"/>
  <c r="SD30" i="1" s="1"/>
  <c r="SD43" i="1" a="1"/>
  <c r="SD43" i="1" s="1"/>
  <c r="SD28" i="1" a="1"/>
  <c r="SD28" i="1" s="1"/>
  <c r="SD47" i="1" a="1"/>
  <c r="SD47" i="1" s="1"/>
  <c r="SD24" i="1" a="1"/>
  <c r="SD24" i="1" s="1"/>
  <c r="SD44" i="1" a="1"/>
  <c r="SD44" i="1" s="1"/>
  <c r="PW36" i="1" a="1"/>
  <c r="PW36" i="1" s="1"/>
  <c r="PW48" i="1" a="1"/>
  <c r="PW48" i="1" s="1"/>
  <c r="PW49" i="1" s="1" a="1"/>
  <c r="PW49" i="1" s="1"/>
  <c r="PW22" i="1" a="1"/>
  <c r="PW22" i="1" s="1"/>
  <c r="PW23" i="1" a="1"/>
  <c r="PW23" i="1" s="1"/>
  <c r="PW46" i="1" a="1"/>
  <c r="PW46" i="1" s="1"/>
  <c r="PW40" i="1" a="1"/>
  <c r="PW40" i="1" s="1"/>
  <c r="PW26" i="1" a="1"/>
  <c r="PW26" i="1" s="1"/>
  <c r="PW39" i="1" a="1"/>
  <c r="PW39" i="1" s="1"/>
  <c r="PW41" i="1" a="1"/>
  <c r="PW41" i="1" s="1"/>
  <c r="PW25" i="1" a="1"/>
  <c r="PW25" i="1" s="1"/>
  <c r="PW45" i="1" a="1"/>
  <c r="PW45" i="1" s="1"/>
  <c r="PW44" i="1" a="1"/>
  <c r="PW44" i="1" s="1"/>
  <c r="PW34" i="1" a="1"/>
  <c r="PW34" i="1" s="1"/>
  <c r="PW28" i="1" a="1"/>
  <c r="PW28" i="1" s="1"/>
  <c r="PW47" i="1" a="1"/>
  <c r="PW47" i="1" s="1"/>
  <c r="PW32" i="1" a="1"/>
  <c r="PW32" i="1" s="1"/>
  <c r="PW30" i="1" a="1"/>
  <c r="PW30" i="1" s="1"/>
  <c r="PW33" i="1" a="1"/>
  <c r="PW33" i="1" s="1"/>
  <c r="PW37" i="1" a="1"/>
  <c r="PW37" i="1" s="1"/>
  <c r="PW35" i="1" a="1"/>
  <c r="PW35" i="1" s="1"/>
  <c r="PW31" i="1" a="1"/>
  <c r="PW31" i="1" s="1"/>
  <c r="PW29" i="1" a="1"/>
  <c r="PW29" i="1" s="1"/>
  <c r="PW43" i="1" a="1"/>
  <c r="PW43" i="1" s="1"/>
  <c r="PW24" i="1" a="1"/>
  <c r="PW24" i="1" s="1"/>
  <c r="PW38" i="1" a="1"/>
  <c r="PW38" i="1" s="1"/>
  <c r="PW27" i="1" a="1"/>
  <c r="PW27" i="1" s="1"/>
  <c r="UG36" i="1" a="1"/>
  <c r="UG36" i="1" s="1"/>
  <c r="UG48" i="1" a="1"/>
  <c r="UG48" i="1" s="1"/>
  <c r="UG49" i="1" s="1" a="1"/>
  <c r="UG49" i="1" s="1"/>
  <c r="UG22" i="1" a="1"/>
  <c r="UG22" i="1" s="1"/>
  <c r="UG23" i="1" a="1"/>
  <c r="UG23" i="1" s="1"/>
  <c r="UG47" i="1" a="1"/>
  <c r="UG47" i="1" s="1"/>
  <c r="UG28" i="1" a="1"/>
  <c r="UG28" i="1" s="1"/>
  <c r="UG44" i="1" a="1"/>
  <c r="UG44" i="1" s="1"/>
  <c r="UG45" i="1" a="1"/>
  <c r="UG45" i="1" s="1"/>
  <c r="UG30" i="1" a="1"/>
  <c r="UG30" i="1" s="1"/>
  <c r="UG33" i="1" a="1"/>
  <c r="UG33" i="1" s="1"/>
  <c r="UG40" i="1" a="1"/>
  <c r="UG40" i="1" s="1"/>
  <c r="UG32" i="1" a="1"/>
  <c r="UG32" i="1" s="1"/>
  <c r="UG38" i="1" a="1"/>
  <c r="UG38" i="1" s="1"/>
  <c r="UG31" i="1" a="1"/>
  <c r="UG31" i="1" s="1"/>
  <c r="UG34" i="1" a="1"/>
  <c r="UG34" i="1" s="1"/>
  <c r="UG46" i="1" a="1"/>
  <c r="UG46" i="1" s="1"/>
  <c r="UG39" i="1" a="1"/>
  <c r="UG39" i="1" s="1"/>
  <c r="UG37" i="1" a="1"/>
  <c r="UG37" i="1" s="1"/>
  <c r="UG25" i="1" a="1"/>
  <c r="UG25" i="1" s="1"/>
  <c r="UG35" i="1" a="1"/>
  <c r="UG35" i="1" s="1"/>
  <c r="UG41" i="1" a="1"/>
  <c r="UG41" i="1" s="1"/>
  <c r="UG27" i="1" a="1"/>
  <c r="UG27" i="1" s="1"/>
  <c r="UG24" i="1" a="1"/>
  <c r="UG24" i="1" s="1"/>
  <c r="UG26" i="1" a="1"/>
  <c r="UG26" i="1" s="1"/>
  <c r="UG43" i="1" a="1"/>
  <c r="UG43" i="1" s="1"/>
  <c r="UG29" i="1" a="1"/>
  <c r="UG29" i="1" s="1"/>
  <c r="OF36" i="1" a="1"/>
  <c r="OF36" i="1" s="1"/>
  <c r="OF48" i="1" a="1"/>
  <c r="OF48" i="1" s="1"/>
  <c r="OF49" i="1" s="1" a="1"/>
  <c r="OF49" i="1" s="1"/>
  <c r="OF22" i="1" a="1"/>
  <c r="OF22" i="1" s="1"/>
  <c r="OF23" i="1" a="1"/>
  <c r="OF23" i="1" s="1"/>
  <c r="OF47" i="1" a="1"/>
  <c r="OF47" i="1" s="1"/>
  <c r="OF30" i="1" a="1"/>
  <c r="OF30" i="1" s="1"/>
  <c r="OF33" i="1" a="1"/>
  <c r="OF33" i="1" s="1"/>
  <c r="OF44" i="1" a="1"/>
  <c r="OF44" i="1" s="1"/>
  <c r="OF43" i="1" a="1"/>
  <c r="OF43" i="1" s="1"/>
  <c r="OF35" i="1" a="1"/>
  <c r="OF35" i="1" s="1"/>
  <c r="OF45" i="1" a="1"/>
  <c r="OF45" i="1" s="1"/>
  <c r="OF32" i="1" a="1"/>
  <c r="OF32" i="1" s="1"/>
  <c r="OF40" i="1" a="1"/>
  <c r="OF40" i="1" s="1"/>
  <c r="OF38" i="1" a="1"/>
  <c r="OF38" i="1" s="1"/>
  <c r="OF41" i="1" a="1"/>
  <c r="OF41" i="1" s="1"/>
  <c r="OF34" i="1" a="1"/>
  <c r="OF34" i="1" s="1"/>
  <c r="OF46" i="1" a="1"/>
  <c r="OF46" i="1" s="1"/>
  <c r="OF39" i="1" a="1"/>
  <c r="OF39" i="1" s="1"/>
  <c r="OF37" i="1" a="1"/>
  <c r="OF37" i="1" s="1"/>
  <c r="OF25" i="1" a="1"/>
  <c r="OF25" i="1" s="1"/>
  <c r="OF31" i="1" a="1"/>
  <c r="OF31" i="1" s="1"/>
  <c r="OF24" i="1" a="1"/>
  <c r="OF24" i="1" s="1"/>
  <c r="OF29" i="1" a="1"/>
  <c r="OF29" i="1" s="1"/>
  <c r="OF27" i="1" a="1"/>
  <c r="OF27" i="1" s="1"/>
  <c r="OF28" i="1" a="1"/>
  <c r="OF28" i="1" s="1"/>
  <c r="OF26" i="1" a="1"/>
  <c r="OF26" i="1" s="1"/>
  <c r="OG36" i="1" a="1"/>
  <c r="OG36" i="1" s="1"/>
  <c r="OG48" i="1" a="1"/>
  <c r="OG48" i="1" s="1"/>
  <c r="OG49" i="1" s="1" a="1"/>
  <c r="OG49" i="1" s="1"/>
  <c r="OG23" i="1" a="1"/>
  <c r="OG23" i="1" s="1"/>
  <c r="OG22" i="1" a="1"/>
  <c r="OG22" i="1" s="1"/>
  <c r="OG32" i="1" a="1"/>
  <c r="OG32" i="1" s="1"/>
  <c r="OG38" i="1" a="1"/>
  <c r="OG38" i="1" s="1"/>
  <c r="OG34" i="1" a="1"/>
  <c r="OG34" i="1" s="1"/>
  <c r="OG41" i="1" a="1"/>
  <c r="OG41" i="1" s="1"/>
  <c r="OG24" i="1" a="1"/>
  <c r="OG24" i="1" s="1"/>
  <c r="OG25" i="1" a="1"/>
  <c r="OG25" i="1" s="1"/>
  <c r="OG29" i="1" a="1"/>
  <c r="OG29" i="1" s="1"/>
  <c r="OG37" i="1" a="1"/>
  <c r="OG37" i="1" s="1"/>
  <c r="OG46" i="1" a="1"/>
  <c r="OG46" i="1" s="1"/>
  <c r="OG27" i="1" a="1"/>
  <c r="OG27" i="1" s="1"/>
  <c r="OG39" i="1" a="1"/>
  <c r="OG39" i="1" s="1"/>
  <c r="OG31" i="1" a="1"/>
  <c r="OG31" i="1" s="1"/>
  <c r="OG30" i="1" a="1"/>
  <c r="OG30" i="1" s="1"/>
  <c r="OG33" i="1" a="1"/>
  <c r="OG33" i="1" s="1"/>
  <c r="OG35" i="1" a="1"/>
  <c r="OG35" i="1" s="1"/>
  <c r="OG45" i="1" a="1"/>
  <c r="OG45" i="1" s="1"/>
  <c r="OG28" i="1" a="1"/>
  <c r="OG28" i="1" s="1"/>
  <c r="OG44" i="1" a="1"/>
  <c r="OG44" i="1" s="1"/>
  <c r="OG26" i="1" a="1"/>
  <c r="OG26" i="1" s="1"/>
  <c r="OG43" i="1" a="1"/>
  <c r="OG43" i="1" s="1"/>
  <c r="OG40" i="1" a="1"/>
  <c r="OG40" i="1" s="1"/>
  <c r="OG47" i="1" a="1"/>
  <c r="OG47" i="1" s="1"/>
  <c r="OK36" i="1" a="1"/>
  <c r="OK36" i="1" s="1"/>
  <c r="OK48" i="1" a="1"/>
  <c r="OK48" i="1" s="1"/>
  <c r="OK49" i="1" s="1" a="1"/>
  <c r="OK49" i="1" s="1"/>
  <c r="OK22" i="1" a="1"/>
  <c r="OK22" i="1" s="1"/>
  <c r="OK23" i="1" a="1"/>
  <c r="OK23" i="1" s="1"/>
  <c r="OK46" i="1" a="1"/>
  <c r="OK46" i="1" s="1"/>
  <c r="OK38" i="1" a="1"/>
  <c r="OK38" i="1" s="1"/>
  <c r="OK28" i="1" a="1"/>
  <c r="OK28" i="1" s="1"/>
  <c r="OK32" i="1" a="1"/>
  <c r="OK32" i="1" s="1"/>
  <c r="OK35" i="1" a="1"/>
  <c r="OK35" i="1" s="1"/>
  <c r="OK40" i="1" a="1"/>
  <c r="OK40" i="1" s="1"/>
  <c r="OK43" i="1" a="1"/>
  <c r="OK43" i="1" s="1"/>
  <c r="OK24" i="1" a="1"/>
  <c r="OK24" i="1" s="1"/>
  <c r="OK29" i="1" a="1"/>
  <c r="OK29" i="1" s="1"/>
  <c r="OK41" i="1" a="1"/>
  <c r="OK41" i="1" s="1"/>
  <c r="OK34" i="1" a="1"/>
  <c r="OK34" i="1" s="1"/>
  <c r="OK25" i="1" a="1"/>
  <c r="OK25" i="1" s="1"/>
  <c r="OK37" i="1" a="1"/>
  <c r="OK37" i="1" s="1"/>
  <c r="OK39" i="1" a="1"/>
  <c r="OK39" i="1" s="1"/>
  <c r="OK30" i="1" a="1"/>
  <c r="OK30" i="1" s="1"/>
  <c r="OK33" i="1" a="1"/>
  <c r="OK33" i="1" s="1"/>
  <c r="OK45" i="1" a="1"/>
  <c r="OK45" i="1" s="1"/>
  <c r="OK31" i="1" a="1"/>
  <c r="OK31" i="1" s="1"/>
  <c r="OK47" i="1" a="1"/>
  <c r="OK47" i="1" s="1"/>
  <c r="OK27" i="1" a="1"/>
  <c r="OK27" i="1" s="1"/>
  <c r="OK26" i="1" a="1"/>
  <c r="OK26" i="1" s="1"/>
  <c r="OK44" i="1" a="1"/>
  <c r="OK44" i="1" s="1"/>
  <c r="PS36" i="1" a="1"/>
  <c r="PS36" i="1" s="1"/>
  <c r="PS48" i="1" a="1"/>
  <c r="PS48" i="1" s="1"/>
  <c r="PS49" i="1" s="1" a="1"/>
  <c r="PS49" i="1" s="1"/>
  <c r="PS23" i="1" a="1"/>
  <c r="PS23" i="1" s="1"/>
  <c r="PS22" i="1" a="1"/>
  <c r="PS22" i="1" s="1"/>
  <c r="PS46" i="1" a="1"/>
  <c r="PS46" i="1" s="1"/>
  <c r="PS32" i="1" a="1"/>
  <c r="PS32" i="1" s="1"/>
  <c r="PS41" i="1" a="1"/>
  <c r="PS41" i="1" s="1"/>
  <c r="PS31" i="1" a="1"/>
  <c r="PS31" i="1" s="1"/>
  <c r="PS45" i="1" a="1"/>
  <c r="PS45" i="1" s="1"/>
  <c r="PS27" i="1" a="1"/>
  <c r="PS27" i="1" s="1"/>
  <c r="PS40" i="1" a="1"/>
  <c r="PS40" i="1" s="1"/>
  <c r="PS26" i="1" a="1"/>
  <c r="PS26" i="1" s="1"/>
  <c r="PS43" i="1" a="1"/>
  <c r="PS43" i="1" s="1"/>
  <c r="PS29" i="1" a="1"/>
  <c r="PS29" i="1" s="1"/>
  <c r="PS35" i="1" a="1"/>
  <c r="PS35" i="1" s="1"/>
  <c r="PS47" i="1" a="1"/>
  <c r="PS47" i="1" s="1"/>
  <c r="PS25" i="1" a="1"/>
  <c r="PS25" i="1" s="1"/>
  <c r="PS37" i="1" a="1"/>
  <c r="PS37" i="1" s="1"/>
  <c r="PS39" i="1" a="1"/>
  <c r="PS39" i="1" s="1"/>
  <c r="PS30" i="1" a="1"/>
  <c r="PS30" i="1" s="1"/>
  <c r="PS33" i="1" a="1"/>
  <c r="PS33" i="1" s="1"/>
  <c r="PS34" i="1" a="1"/>
  <c r="PS34" i="1" s="1"/>
  <c r="PS28" i="1" a="1"/>
  <c r="PS28" i="1" s="1"/>
  <c r="PS24" i="1" a="1"/>
  <c r="PS24" i="1" s="1"/>
  <c r="PS44" i="1" a="1"/>
  <c r="PS44" i="1" s="1"/>
  <c r="PS38" i="1" a="1"/>
  <c r="PS38" i="1" s="1"/>
  <c r="TH36" i="1" a="1"/>
  <c r="TH36" i="1" s="1"/>
  <c r="TH48" i="1" a="1"/>
  <c r="TH48" i="1" s="1"/>
  <c r="TH49" i="1" s="1" a="1"/>
  <c r="TH49" i="1" s="1"/>
  <c r="TH22" i="1" a="1"/>
  <c r="TH22" i="1" s="1"/>
  <c r="TH23" i="1" a="1"/>
  <c r="TH23" i="1" s="1"/>
  <c r="TH45" i="1" a="1"/>
  <c r="TH45" i="1" s="1"/>
  <c r="TH32" i="1" a="1"/>
  <c r="TH32" i="1" s="1"/>
  <c r="TH38" i="1" a="1"/>
  <c r="TH38" i="1" s="1"/>
  <c r="TH28" i="1" a="1"/>
  <c r="TH28" i="1" s="1"/>
  <c r="TH40" i="1" a="1"/>
  <c r="TH40" i="1" s="1"/>
  <c r="TH46" i="1" a="1"/>
  <c r="TH46" i="1" s="1"/>
  <c r="TH27" i="1" a="1"/>
  <c r="TH27" i="1" s="1"/>
  <c r="TH24" i="1" a="1"/>
  <c r="TH24" i="1" s="1"/>
  <c r="TH29" i="1" a="1"/>
  <c r="TH29" i="1" s="1"/>
  <c r="TH43" i="1" a="1"/>
  <c r="TH43" i="1" s="1"/>
  <c r="TH34" i="1" a="1"/>
  <c r="TH34" i="1" s="1"/>
  <c r="TH35" i="1" a="1"/>
  <c r="TH35" i="1" s="1"/>
  <c r="TH37" i="1" a="1"/>
  <c r="TH37" i="1" s="1"/>
  <c r="TH25" i="1" a="1"/>
  <c r="TH25" i="1" s="1"/>
  <c r="TH41" i="1" a="1"/>
  <c r="TH41" i="1" s="1"/>
  <c r="TH39" i="1" a="1"/>
  <c r="TH39" i="1" s="1"/>
  <c r="TH31" i="1" a="1"/>
  <c r="TH31" i="1" s="1"/>
  <c r="TH30" i="1" a="1"/>
  <c r="TH30" i="1" s="1"/>
  <c r="TH33" i="1" a="1"/>
  <c r="TH33" i="1" s="1"/>
  <c r="TH26" i="1" a="1"/>
  <c r="TH26" i="1" s="1"/>
  <c r="TH47" i="1" a="1"/>
  <c r="TH47" i="1" s="1"/>
  <c r="TH44" i="1" a="1"/>
  <c r="TH44" i="1" s="1"/>
  <c r="QM36" i="1" a="1"/>
  <c r="QM36" i="1" s="1"/>
  <c r="QM48" i="1" a="1"/>
  <c r="QM48" i="1" s="1"/>
  <c r="QM49" i="1" s="1" a="1"/>
  <c r="QM49" i="1" s="1"/>
  <c r="QM22" i="1" a="1"/>
  <c r="QM22" i="1" s="1"/>
  <c r="QM23" i="1" a="1"/>
  <c r="QM23" i="1" s="1"/>
  <c r="QM41" i="1" a="1"/>
  <c r="QM41" i="1" s="1"/>
  <c r="QM47" i="1" a="1"/>
  <c r="QM47" i="1" s="1"/>
  <c r="QM44" i="1" a="1"/>
  <c r="QM44" i="1" s="1"/>
  <c r="QM45" i="1" a="1"/>
  <c r="QM45" i="1" s="1"/>
  <c r="QM30" i="1" a="1"/>
  <c r="QM30" i="1" s="1"/>
  <c r="QM33" i="1" a="1"/>
  <c r="QM33" i="1" s="1"/>
  <c r="QM32" i="1" a="1"/>
  <c r="QM32" i="1" s="1"/>
  <c r="QM34" i="1" a="1"/>
  <c r="QM34" i="1" s="1"/>
  <c r="QM37" i="1" a="1"/>
  <c r="QM37" i="1" s="1"/>
  <c r="QM46" i="1" a="1"/>
  <c r="QM46" i="1" s="1"/>
  <c r="QM39" i="1" a="1"/>
  <c r="QM39" i="1" s="1"/>
  <c r="QM35" i="1" a="1"/>
  <c r="QM35" i="1" s="1"/>
  <c r="QM25" i="1" a="1"/>
  <c r="QM25" i="1" s="1"/>
  <c r="QM29" i="1" a="1"/>
  <c r="QM29" i="1" s="1"/>
  <c r="QM24" i="1" a="1"/>
  <c r="QM24" i="1" s="1"/>
  <c r="QM38" i="1" a="1"/>
  <c r="QM38" i="1" s="1"/>
  <c r="QM28" i="1" a="1"/>
  <c r="QM28" i="1" s="1"/>
  <c r="QM40" i="1" a="1"/>
  <c r="QM40" i="1" s="1"/>
  <c r="QM26" i="1" a="1"/>
  <c r="QM26" i="1" s="1"/>
  <c r="QM43" i="1" a="1"/>
  <c r="QM43" i="1" s="1"/>
  <c r="QM31" i="1" a="1"/>
  <c r="QM31" i="1" s="1"/>
  <c r="QM27" i="1" a="1"/>
  <c r="QM27" i="1" s="1"/>
  <c r="UW36" i="1" a="1"/>
  <c r="UW36" i="1" s="1"/>
  <c r="UW48" i="1" a="1"/>
  <c r="UW48" i="1" s="1"/>
  <c r="UW49" i="1" s="1" a="1"/>
  <c r="UW49" i="1" s="1"/>
  <c r="UW22" i="1" a="1"/>
  <c r="UW22" i="1" s="1"/>
  <c r="UW23" i="1" a="1"/>
  <c r="UW23" i="1" s="1"/>
  <c r="UW28" i="1" a="1"/>
  <c r="UW28" i="1" s="1"/>
  <c r="UW44" i="1" a="1"/>
  <c r="UW44" i="1" s="1"/>
  <c r="UW45" i="1" a="1"/>
  <c r="UW45" i="1" s="1"/>
  <c r="UW38" i="1" a="1"/>
  <c r="UW38" i="1" s="1"/>
  <c r="UW40" i="1" a="1"/>
  <c r="UW40" i="1" s="1"/>
  <c r="UW24" i="1" a="1"/>
  <c r="UW24" i="1" s="1"/>
  <c r="UW32" i="1" a="1"/>
  <c r="UW32" i="1" s="1"/>
  <c r="UW31" i="1" a="1"/>
  <c r="UW31" i="1" s="1"/>
  <c r="UW46" i="1" a="1"/>
  <c r="UW46" i="1" s="1"/>
  <c r="UW39" i="1" a="1"/>
  <c r="UW39" i="1" s="1"/>
  <c r="UW34" i="1" a="1"/>
  <c r="UW34" i="1" s="1"/>
  <c r="UW25" i="1" a="1"/>
  <c r="UW25" i="1" s="1"/>
  <c r="UW41" i="1" a="1"/>
  <c r="UW41" i="1" s="1"/>
  <c r="UW37" i="1" a="1"/>
  <c r="UW37" i="1" s="1"/>
  <c r="UW35" i="1" a="1"/>
  <c r="UW35" i="1" s="1"/>
  <c r="UW30" i="1" a="1"/>
  <c r="UW30" i="1" s="1"/>
  <c r="UW33" i="1" a="1"/>
  <c r="UW33" i="1" s="1"/>
  <c r="UW27" i="1" a="1"/>
  <c r="UW27" i="1" s="1"/>
  <c r="UW43" i="1" a="1"/>
  <c r="UW43" i="1" s="1"/>
  <c r="UW26" i="1" a="1"/>
  <c r="UW26" i="1" s="1"/>
  <c r="UW29" i="1" a="1"/>
  <c r="UW29" i="1" s="1"/>
  <c r="UW47" i="1" a="1"/>
  <c r="UW47" i="1" s="1"/>
  <c r="OV36" i="1" a="1"/>
  <c r="OV36" i="1" s="1"/>
  <c r="OV48" i="1" a="1"/>
  <c r="OV48" i="1" s="1"/>
  <c r="OV49" i="1" s="1" a="1"/>
  <c r="OV49" i="1" s="1"/>
  <c r="OV22" i="1" a="1"/>
  <c r="OV22" i="1" s="1"/>
  <c r="OV23" i="1" a="1"/>
  <c r="OV23" i="1" s="1"/>
  <c r="OV38" i="1" a="1"/>
  <c r="OV38" i="1" s="1"/>
  <c r="OV32" i="1" a="1"/>
  <c r="OV32" i="1" s="1"/>
  <c r="OV44" i="1" a="1"/>
  <c r="OV44" i="1" s="1"/>
  <c r="OV24" i="1" a="1"/>
  <c r="OV24" i="1" s="1"/>
  <c r="OV46" i="1" a="1"/>
  <c r="OV46" i="1" s="1"/>
  <c r="OV40" i="1" a="1"/>
  <c r="OV40" i="1" s="1"/>
  <c r="OV29" i="1" a="1"/>
  <c r="OV29" i="1" s="1"/>
  <c r="OV39" i="1" a="1"/>
  <c r="OV39" i="1" s="1"/>
  <c r="OV41" i="1" a="1"/>
  <c r="OV41" i="1" s="1"/>
  <c r="OV34" i="1" a="1"/>
  <c r="OV34" i="1" s="1"/>
  <c r="OV28" i="1" a="1"/>
  <c r="OV28" i="1" s="1"/>
  <c r="OV25" i="1" a="1"/>
  <c r="OV25" i="1" s="1"/>
  <c r="OV35" i="1" a="1"/>
  <c r="OV35" i="1" s="1"/>
  <c r="OV37" i="1" a="1"/>
  <c r="OV37" i="1" s="1"/>
  <c r="OV30" i="1" a="1"/>
  <c r="OV30" i="1" s="1"/>
  <c r="OV31" i="1" a="1"/>
  <c r="OV31" i="1" s="1"/>
  <c r="OV33" i="1" a="1"/>
  <c r="OV33" i="1" s="1"/>
  <c r="OV45" i="1" a="1"/>
  <c r="OV45" i="1" s="1"/>
  <c r="OV47" i="1" a="1"/>
  <c r="OV47" i="1" s="1"/>
  <c r="OV27" i="1" a="1"/>
  <c r="OV27" i="1" s="1"/>
  <c r="OV43" i="1" a="1"/>
  <c r="OV43" i="1" s="1"/>
  <c r="OV26" i="1" a="1"/>
  <c r="OV26" i="1" s="1"/>
  <c r="PD36" i="1" a="1"/>
  <c r="PD36" i="1" s="1"/>
  <c r="PD48" i="1" a="1"/>
  <c r="PD48" i="1" s="1"/>
  <c r="PD49" i="1" s="1" a="1"/>
  <c r="PD49" i="1" s="1"/>
  <c r="PD23" i="1" a="1"/>
  <c r="PD23" i="1" s="1"/>
  <c r="PD22" i="1" a="1"/>
  <c r="PD22" i="1" s="1"/>
  <c r="PD27" i="1" a="1"/>
  <c r="PD27" i="1" s="1"/>
  <c r="PD29" i="1" a="1"/>
  <c r="PD29" i="1" s="1"/>
  <c r="PD40" i="1" a="1"/>
  <c r="PD40" i="1" s="1"/>
  <c r="PD39" i="1" a="1"/>
  <c r="PD39" i="1" s="1"/>
  <c r="PD24" i="1" a="1"/>
  <c r="PD24" i="1" s="1"/>
  <c r="PD30" i="1" a="1"/>
  <c r="PD30" i="1" s="1"/>
  <c r="PD33" i="1" a="1"/>
  <c r="PD33" i="1" s="1"/>
  <c r="PD25" i="1" a="1"/>
  <c r="PD25" i="1" s="1"/>
  <c r="PD38" i="1" a="1"/>
  <c r="PD38" i="1" s="1"/>
  <c r="PD26" i="1" a="1"/>
  <c r="PD26" i="1" s="1"/>
  <c r="PD47" i="1" a="1"/>
  <c r="PD47" i="1" s="1"/>
  <c r="PD37" i="1" a="1"/>
  <c r="PD37" i="1" s="1"/>
  <c r="PD46" i="1" a="1"/>
  <c r="PD46" i="1" s="1"/>
  <c r="PD41" i="1" a="1"/>
  <c r="PD41" i="1" s="1"/>
  <c r="PD45" i="1" a="1"/>
  <c r="PD45" i="1" s="1"/>
  <c r="PD34" i="1" a="1"/>
  <c r="PD34" i="1" s="1"/>
  <c r="PD35" i="1" a="1"/>
  <c r="PD35" i="1" s="1"/>
  <c r="PD28" i="1" a="1"/>
  <c r="PD28" i="1" s="1"/>
  <c r="PD31" i="1" a="1"/>
  <c r="PD31" i="1" s="1"/>
  <c r="PD44" i="1" a="1"/>
  <c r="PD44" i="1" s="1"/>
  <c r="PD32" i="1" a="1"/>
  <c r="PD32" i="1" s="1"/>
  <c r="PD43" i="1" a="1"/>
  <c r="PD43" i="1" s="1"/>
  <c r="PO36" i="1" a="1"/>
  <c r="PO36" i="1" s="1"/>
  <c r="PO48" i="1" a="1"/>
  <c r="PO48" i="1" s="1"/>
  <c r="PO49" i="1" s="1" a="1"/>
  <c r="PO49" i="1" s="1"/>
  <c r="PO22" i="1" a="1"/>
  <c r="PO22" i="1" s="1"/>
  <c r="PO23" i="1" a="1"/>
  <c r="PO23" i="1" s="1"/>
  <c r="PO38" i="1" a="1"/>
  <c r="PO38" i="1" s="1"/>
  <c r="PO32" i="1" a="1"/>
  <c r="PO32" i="1" s="1"/>
  <c r="PO40" i="1" a="1"/>
  <c r="PO40" i="1" s="1"/>
  <c r="PO35" i="1" a="1"/>
  <c r="PO35" i="1" s="1"/>
  <c r="PO24" i="1" a="1"/>
  <c r="PO24" i="1" s="1"/>
  <c r="PO34" i="1" a="1"/>
  <c r="PO34" i="1" s="1"/>
  <c r="PO41" i="1" a="1"/>
  <c r="PO41" i="1" s="1"/>
  <c r="PO25" i="1" a="1"/>
  <c r="PO25" i="1" s="1"/>
  <c r="PO29" i="1" a="1"/>
  <c r="PO29" i="1" s="1"/>
  <c r="PO27" i="1" a="1"/>
  <c r="PO27" i="1" s="1"/>
  <c r="PO39" i="1" a="1"/>
  <c r="PO39" i="1" s="1"/>
  <c r="PO31" i="1" a="1"/>
  <c r="PO31" i="1" s="1"/>
  <c r="PO30" i="1" a="1"/>
  <c r="PO30" i="1" s="1"/>
  <c r="PO37" i="1" a="1"/>
  <c r="PO37" i="1" s="1"/>
  <c r="PO33" i="1" a="1"/>
  <c r="PO33" i="1" s="1"/>
  <c r="PO46" i="1" a="1"/>
  <c r="PO46" i="1" s="1"/>
  <c r="PO45" i="1" a="1"/>
  <c r="PO45" i="1" s="1"/>
  <c r="PO47" i="1" a="1"/>
  <c r="PO47" i="1" s="1"/>
  <c r="PO28" i="1" a="1"/>
  <c r="PO28" i="1" s="1"/>
  <c r="PO43" i="1" a="1"/>
  <c r="PO43" i="1" s="1"/>
  <c r="PO26" i="1" a="1"/>
  <c r="PO26" i="1" s="1"/>
  <c r="PO44" i="1" a="1"/>
  <c r="PO44" i="1" s="1"/>
  <c r="QW36" i="1" a="1"/>
  <c r="QW36" i="1" s="1"/>
  <c r="QW48" i="1" a="1"/>
  <c r="QW48" i="1" s="1"/>
  <c r="QW49" i="1" s="1" a="1"/>
  <c r="QW49" i="1" s="1"/>
  <c r="QW22" i="1" a="1"/>
  <c r="QW22" i="1" s="1"/>
  <c r="QW23" i="1" a="1"/>
  <c r="QW23" i="1" s="1"/>
  <c r="QW32" i="1" a="1"/>
  <c r="QW32" i="1" s="1"/>
  <c r="QW35" i="1" a="1"/>
  <c r="QW35" i="1" s="1"/>
  <c r="QW31" i="1" a="1"/>
  <c r="QW31" i="1" s="1"/>
  <c r="QW40" i="1" a="1"/>
  <c r="QW40" i="1" s="1"/>
  <c r="QW26" i="1" a="1"/>
  <c r="QW26" i="1" s="1"/>
  <c r="QW43" i="1" a="1"/>
  <c r="QW43" i="1" s="1"/>
  <c r="QW24" i="1" a="1"/>
  <c r="QW24" i="1" s="1"/>
  <c r="QW29" i="1" a="1"/>
  <c r="QW29" i="1" s="1"/>
  <c r="QW25" i="1" a="1"/>
  <c r="QW25" i="1" s="1"/>
  <c r="QW41" i="1" a="1"/>
  <c r="QW41" i="1" s="1"/>
  <c r="QW34" i="1" a="1"/>
  <c r="QW34" i="1" s="1"/>
  <c r="QW47" i="1" a="1"/>
  <c r="QW47" i="1" s="1"/>
  <c r="QW44" i="1" a="1"/>
  <c r="QW44" i="1" s="1"/>
  <c r="QW39" i="1" a="1"/>
  <c r="QW39" i="1" s="1"/>
  <c r="QW37" i="1" a="1"/>
  <c r="QW37" i="1" s="1"/>
  <c r="QW30" i="1" a="1"/>
  <c r="QW30" i="1" s="1"/>
  <c r="QW33" i="1" a="1"/>
  <c r="QW33" i="1" s="1"/>
  <c r="QW45" i="1" a="1"/>
  <c r="QW45" i="1" s="1"/>
  <c r="QW46" i="1" a="1"/>
  <c r="QW46" i="1" s="1"/>
  <c r="QW38" i="1" a="1"/>
  <c r="QW38" i="1" s="1"/>
  <c r="QW27" i="1" a="1"/>
  <c r="QW27" i="1" s="1"/>
  <c r="QW28" i="1" a="1"/>
  <c r="QW28" i="1" s="1"/>
  <c r="UL36" i="1" a="1"/>
  <c r="UL36" i="1" s="1"/>
  <c r="UL48" i="1" a="1"/>
  <c r="UL48" i="1" s="1"/>
  <c r="UL49" i="1" s="1" a="1"/>
  <c r="UL49" i="1" s="1"/>
  <c r="UL22" i="1" a="1"/>
  <c r="UL22" i="1" s="1"/>
  <c r="UL23" i="1" a="1"/>
  <c r="UL23" i="1" s="1"/>
  <c r="UL45" i="1" a="1"/>
  <c r="UL45" i="1" s="1"/>
  <c r="UL46" i="1" a="1"/>
  <c r="UL46" i="1" s="1"/>
  <c r="UL43" i="1" a="1"/>
  <c r="UL43" i="1" s="1"/>
  <c r="UL32" i="1" a="1"/>
  <c r="UL32" i="1" s="1"/>
  <c r="UL40" i="1" a="1"/>
  <c r="UL40" i="1" s="1"/>
  <c r="UL38" i="1" a="1"/>
  <c r="UL38" i="1" s="1"/>
  <c r="UL27" i="1" a="1"/>
  <c r="UL27" i="1" s="1"/>
  <c r="UL24" i="1" a="1"/>
  <c r="UL24" i="1" s="1"/>
  <c r="UL29" i="1" a="1"/>
  <c r="UL29" i="1" s="1"/>
  <c r="UL41" i="1" a="1"/>
  <c r="UL41" i="1" s="1"/>
  <c r="UL34" i="1" a="1"/>
  <c r="UL34" i="1" s="1"/>
  <c r="UL25" i="1" a="1"/>
  <c r="UL25" i="1" s="1"/>
  <c r="UL35" i="1" a="1"/>
  <c r="UL35" i="1" s="1"/>
  <c r="UL37" i="1" a="1"/>
  <c r="UL37" i="1" s="1"/>
  <c r="UL39" i="1" a="1"/>
  <c r="UL39" i="1" s="1"/>
  <c r="UL31" i="1" a="1"/>
  <c r="UL31" i="1" s="1"/>
  <c r="UL30" i="1" a="1"/>
  <c r="UL30" i="1" s="1"/>
  <c r="UL44" i="1" a="1"/>
  <c r="UL44" i="1" s="1"/>
  <c r="UL26" i="1" a="1"/>
  <c r="UL26" i="1" s="1"/>
  <c r="UL33" i="1" a="1"/>
  <c r="UL33" i="1" s="1"/>
  <c r="UL28" i="1" a="1"/>
  <c r="UL28" i="1" s="1"/>
  <c r="UL47" i="1" a="1"/>
  <c r="UL47" i="1" s="1"/>
  <c r="RC36" i="1" a="1"/>
  <c r="RC36" i="1" s="1"/>
  <c r="RC48" i="1" a="1"/>
  <c r="RC48" i="1" s="1"/>
  <c r="RC49" i="1" s="1" a="1"/>
  <c r="RC49" i="1" s="1"/>
  <c r="RC22" i="1" a="1"/>
  <c r="RC22" i="1" s="1"/>
  <c r="RC23" i="1" a="1"/>
  <c r="RC23" i="1" s="1"/>
  <c r="RC33" i="1" a="1"/>
  <c r="RC33" i="1" s="1"/>
  <c r="RC41" i="1" a="1"/>
  <c r="RC41" i="1" s="1"/>
  <c r="RC45" i="1" a="1"/>
  <c r="RC45" i="1" s="1"/>
  <c r="RC43" i="1" a="1"/>
  <c r="RC43" i="1" s="1"/>
  <c r="RC31" i="1" a="1"/>
  <c r="RC31" i="1" s="1"/>
  <c r="RC27" i="1" a="1"/>
  <c r="RC27" i="1" s="1"/>
  <c r="RC32" i="1" a="1"/>
  <c r="RC32" i="1" s="1"/>
  <c r="RC34" i="1" a="1"/>
  <c r="RC34" i="1" s="1"/>
  <c r="RC46" i="1" a="1"/>
  <c r="RC46" i="1" s="1"/>
  <c r="RC39" i="1" a="1"/>
  <c r="RC39" i="1" s="1"/>
  <c r="RC25" i="1" a="1"/>
  <c r="RC25" i="1" s="1"/>
  <c r="RC37" i="1" a="1"/>
  <c r="RC37" i="1" s="1"/>
  <c r="RC35" i="1" a="1"/>
  <c r="RC35" i="1" s="1"/>
  <c r="RC29" i="1" a="1"/>
  <c r="RC29" i="1" s="1"/>
  <c r="RC24" i="1" a="1"/>
  <c r="RC24" i="1" s="1"/>
  <c r="RC28" i="1" a="1"/>
  <c r="RC28" i="1" s="1"/>
  <c r="RC38" i="1" a="1"/>
  <c r="RC38" i="1" s="1"/>
  <c r="RC26" i="1" a="1"/>
  <c r="RC26" i="1" s="1"/>
  <c r="RC40" i="1" a="1"/>
  <c r="RC40" i="1" s="1"/>
  <c r="RC30" i="1" a="1"/>
  <c r="RC30" i="1" s="1"/>
  <c r="RC47" i="1" a="1"/>
  <c r="RC47" i="1" s="1"/>
  <c r="RC44" i="1" a="1"/>
  <c r="RC44" i="1" s="1"/>
  <c r="MX36" i="1" a="1"/>
  <c r="MX36" i="1" s="1"/>
  <c r="MX48" i="1" a="1"/>
  <c r="MX48" i="1" s="1"/>
  <c r="MX49" i="1" s="1" a="1"/>
  <c r="MX49" i="1" s="1"/>
  <c r="MX22" i="1" a="1"/>
  <c r="MX22" i="1" s="1"/>
  <c r="MX23" i="1" a="1"/>
  <c r="MX23" i="1" s="1"/>
  <c r="MX44" i="1" a="1"/>
  <c r="MX44" i="1" s="1"/>
  <c r="MX28" i="1" a="1"/>
  <c r="MX28" i="1" s="1"/>
  <c r="MX30" i="1" a="1"/>
  <c r="MX30" i="1" s="1"/>
  <c r="MX33" i="1" a="1"/>
  <c r="MX33" i="1" s="1"/>
  <c r="MX40" i="1" a="1"/>
  <c r="MX40" i="1" s="1"/>
  <c r="MX45" i="1" a="1"/>
  <c r="MX45" i="1" s="1"/>
  <c r="MX32" i="1" a="1"/>
  <c r="MX32" i="1" s="1"/>
  <c r="MX38" i="1" a="1"/>
  <c r="MX38" i="1" s="1"/>
  <c r="MX34" i="1" a="1"/>
  <c r="MX34" i="1" s="1"/>
  <c r="MX41" i="1" a="1"/>
  <c r="MX41" i="1" s="1"/>
  <c r="MX35" i="1" a="1"/>
  <c r="MX35" i="1" s="1"/>
  <c r="MX46" i="1" a="1"/>
  <c r="MX46" i="1" s="1"/>
  <c r="MX37" i="1" a="1"/>
  <c r="MX37" i="1" s="1"/>
  <c r="MX39" i="1" a="1"/>
  <c r="MX39" i="1" s="1"/>
  <c r="MX31" i="1" a="1"/>
  <c r="MX31" i="1" s="1"/>
  <c r="MX25" i="1" a="1"/>
  <c r="MX25" i="1" s="1"/>
  <c r="MX43" i="1" a="1"/>
  <c r="MX43" i="1" s="1"/>
  <c r="MX26" i="1" a="1"/>
  <c r="MX26" i="1" s="1"/>
  <c r="MX29" i="1" a="1"/>
  <c r="MX29" i="1" s="1"/>
  <c r="MX47" i="1" a="1"/>
  <c r="MX47" i="1" s="1"/>
  <c r="MX24" i="1" a="1"/>
  <c r="MX24" i="1" s="1"/>
  <c r="MX27" i="1" a="1"/>
  <c r="MX27" i="1" s="1"/>
  <c r="PL36" i="1" a="1"/>
  <c r="PL36" i="1" s="1"/>
  <c r="PL48" i="1" a="1"/>
  <c r="PL48" i="1" s="1"/>
  <c r="PL49" i="1" s="1" a="1"/>
  <c r="PL49" i="1" s="1"/>
  <c r="PL22" i="1" a="1"/>
  <c r="PL22" i="1" s="1"/>
  <c r="PL23" i="1" a="1"/>
  <c r="PL23" i="1" s="1"/>
  <c r="PL44" i="1" a="1"/>
  <c r="PL44" i="1" s="1"/>
  <c r="PL46" i="1" a="1"/>
  <c r="PL46" i="1" s="1"/>
  <c r="PL28" i="1" a="1"/>
  <c r="PL28" i="1" s="1"/>
  <c r="PL39" i="1" a="1"/>
  <c r="PL39" i="1" s="1"/>
  <c r="PL27" i="1" a="1"/>
  <c r="PL27" i="1" s="1"/>
  <c r="PL40" i="1" a="1"/>
  <c r="PL40" i="1" s="1"/>
  <c r="PL25" i="1" a="1"/>
  <c r="PL25" i="1" s="1"/>
  <c r="PL34" i="1" a="1"/>
  <c r="PL34" i="1" s="1"/>
  <c r="PL30" i="1" a="1"/>
  <c r="PL30" i="1" s="1"/>
  <c r="PL33" i="1" a="1"/>
  <c r="PL33" i="1" s="1"/>
  <c r="PL37" i="1" a="1"/>
  <c r="PL37" i="1" s="1"/>
  <c r="PL45" i="1" a="1"/>
  <c r="PL45" i="1" s="1"/>
  <c r="PL32" i="1" a="1"/>
  <c r="PL32" i="1" s="1"/>
  <c r="PL31" i="1" a="1"/>
  <c r="PL31" i="1" s="1"/>
  <c r="PL41" i="1" a="1"/>
  <c r="PL41" i="1" s="1"/>
  <c r="PL35" i="1" a="1"/>
  <c r="PL35" i="1" s="1"/>
  <c r="PL38" i="1" a="1"/>
  <c r="PL38" i="1" s="1"/>
  <c r="PL47" i="1" a="1"/>
  <c r="PL47" i="1" s="1"/>
  <c r="PL29" i="1" a="1"/>
  <c r="PL29" i="1" s="1"/>
  <c r="PL26" i="1" a="1"/>
  <c r="PL26" i="1" s="1"/>
  <c r="PL43" i="1" a="1"/>
  <c r="PL43" i="1" s="1"/>
  <c r="PL24" i="1" a="1"/>
  <c r="PL24" i="1" s="1"/>
  <c r="QH36" i="1" a="1"/>
  <c r="QH36" i="1" s="1"/>
  <c r="QH48" i="1" a="1"/>
  <c r="QH48" i="1" s="1"/>
  <c r="QH49" i="1" s="1" a="1"/>
  <c r="QH49" i="1" s="1"/>
  <c r="QH22" i="1" a="1"/>
  <c r="QH22" i="1" s="1"/>
  <c r="QH23" i="1" a="1"/>
  <c r="QH23" i="1" s="1"/>
  <c r="QH39" i="1" a="1"/>
  <c r="QH39" i="1" s="1"/>
  <c r="QH24" i="1" a="1"/>
  <c r="QH24" i="1" s="1"/>
  <c r="QH41" i="1" a="1"/>
  <c r="QH41" i="1" s="1"/>
  <c r="QH30" i="1" a="1"/>
  <c r="QH30" i="1" s="1"/>
  <c r="QH40" i="1" a="1"/>
  <c r="QH40" i="1" s="1"/>
  <c r="QH33" i="1" a="1"/>
  <c r="QH33" i="1" s="1"/>
  <c r="QH38" i="1" a="1"/>
  <c r="QH38" i="1" s="1"/>
  <c r="QH29" i="1" a="1"/>
  <c r="QH29" i="1" s="1"/>
  <c r="QH28" i="1" a="1"/>
  <c r="QH28" i="1" s="1"/>
  <c r="QH26" i="1" a="1"/>
  <c r="QH26" i="1" s="1"/>
  <c r="QH47" i="1" a="1"/>
  <c r="QH47" i="1" s="1"/>
  <c r="QH44" i="1" a="1"/>
  <c r="QH44" i="1" s="1"/>
  <c r="QH46" i="1" a="1"/>
  <c r="QH46" i="1" s="1"/>
  <c r="QH37" i="1" a="1"/>
  <c r="QH37" i="1" s="1"/>
  <c r="QH34" i="1" a="1"/>
  <c r="QH34" i="1" s="1"/>
  <c r="QH35" i="1" a="1"/>
  <c r="QH35" i="1" s="1"/>
  <c r="QH25" i="1" a="1"/>
  <c r="QH25" i="1" s="1"/>
  <c r="QH45" i="1" a="1"/>
  <c r="QH45" i="1" s="1"/>
  <c r="QH31" i="1" a="1"/>
  <c r="QH31" i="1" s="1"/>
  <c r="QH32" i="1" a="1"/>
  <c r="QH32" i="1" s="1"/>
  <c r="QH43" i="1" a="1"/>
  <c r="QH43" i="1" s="1"/>
  <c r="QH27" i="1" a="1"/>
  <c r="QH27" i="1" s="1"/>
  <c r="QS36" i="1" a="1"/>
  <c r="QS36" i="1" s="1"/>
  <c r="QS48" i="1" a="1"/>
  <c r="QS48" i="1" s="1"/>
  <c r="QS49" i="1" s="1" a="1"/>
  <c r="QS49" i="1" s="1"/>
  <c r="QS23" i="1" a="1"/>
  <c r="QS23" i="1" s="1"/>
  <c r="QS22" i="1" a="1"/>
  <c r="QS22" i="1" s="1"/>
  <c r="QS32" i="1" a="1"/>
  <c r="QS32" i="1" s="1"/>
  <c r="QS25" i="1" a="1"/>
  <c r="QS25" i="1" s="1"/>
  <c r="QS24" i="1" a="1"/>
  <c r="QS24" i="1" s="1"/>
  <c r="QS37" i="1" a="1"/>
  <c r="QS37" i="1" s="1"/>
  <c r="QS41" i="1" a="1"/>
  <c r="QS41" i="1" s="1"/>
  <c r="QS39" i="1" a="1"/>
  <c r="QS39" i="1" s="1"/>
  <c r="QS31" i="1" a="1"/>
  <c r="QS31" i="1" s="1"/>
  <c r="QS27" i="1" a="1"/>
  <c r="QS27" i="1" s="1"/>
  <c r="QS46" i="1" a="1"/>
  <c r="QS46" i="1" s="1"/>
  <c r="QS34" i="1" a="1"/>
  <c r="QS34" i="1" s="1"/>
  <c r="QS29" i="1" a="1"/>
  <c r="QS29" i="1" s="1"/>
  <c r="QS26" i="1" a="1"/>
  <c r="QS26" i="1" s="1"/>
  <c r="QS43" i="1" a="1"/>
  <c r="QS43" i="1" s="1"/>
  <c r="QS35" i="1" a="1"/>
  <c r="QS35" i="1" s="1"/>
  <c r="QS30" i="1" a="1"/>
  <c r="QS30" i="1" s="1"/>
  <c r="QS33" i="1" a="1"/>
  <c r="QS33" i="1" s="1"/>
  <c r="QS45" i="1" a="1"/>
  <c r="QS45" i="1" s="1"/>
  <c r="QS28" i="1" a="1"/>
  <c r="QS28" i="1" s="1"/>
  <c r="QS44" i="1" a="1"/>
  <c r="QS44" i="1" s="1"/>
  <c r="QS40" i="1" a="1"/>
  <c r="QS40" i="1" s="1"/>
  <c r="QS47" i="1" a="1"/>
  <c r="QS47" i="1" s="1"/>
  <c r="QS38" i="1" a="1"/>
  <c r="QS38" i="1" s="1"/>
  <c r="SA36" i="1" a="1"/>
  <c r="SA36" i="1" s="1"/>
  <c r="SA48" i="1" a="1"/>
  <c r="SA48" i="1" s="1"/>
  <c r="SA49" i="1" s="1" a="1"/>
  <c r="SA49" i="1" s="1"/>
  <c r="SA23" i="1" a="1"/>
  <c r="SA23" i="1" s="1"/>
  <c r="SA22" i="1" a="1"/>
  <c r="SA22" i="1" s="1"/>
  <c r="SA40" i="1" a="1"/>
  <c r="SA40" i="1" s="1"/>
  <c r="SA24" i="1" a="1"/>
  <c r="SA24" i="1" s="1"/>
  <c r="SA34" i="1" a="1"/>
  <c r="SA34" i="1" s="1"/>
  <c r="SA25" i="1" a="1"/>
  <c r="SA25" i="1" s="1"/>
  <c r="SA29" i="1" a="1"/>
  <c r="SA29" i="1" s="1"/>
  <c r="SA26" i="1" a="1"/>
  <c r="SA26" i="1" s="1"/>
  <c r="SA41" i="1" a="1"/>
  <c r="SA41" i="1" s="1"/>
  <c r="SA39" i="1" a="1"/>
  <c r="SA39" i="1" s="1"/>
  <c r="SA31" i="1" a="1"/>
  <c r="SA31" i="1" s="1"/>
  <c r="SA35" i="1" a="1"/>
  <c r="SA35" i="1" s="1"/>
  <c r="SA30" i="1" a="1"/>
  <c r="SA30" i="1" s="1"/>
  <c r="SA44" i="1" a="1"/>
  <c r="SA44" i="1" s="1"/>
  <c r="SA37" i="1" a="1"/>
  <c r="SA37" i="1" s="1"/>
  <c r="SA46" i="1" a="1"/>
  <c r="SA46" i="1" s="1"/>
  <c r="SA33" i="1" a="1"/>
  <c r="SA33" i="1" s="1"/>
  <c r="SA45" i="1" a="1"/>
  <c r="SA45" i="1" s="1"/>
  <c r="SA38" i="1" a="1"/>
  <c r="SA38" i="1" s="1"/>
  <c r="SA28" i="1" a="1"/>
  <c r="SA28" i="1" s="1"/>
  <c r="SA43" i="1" a="1"/>
  <c r="SA43" i="1" s="1"/>
  <c r="SA27" i="1" a="1"/>
  <c r="SA27" i="1" s="1"/>
  <c r="SA32" i="1" a="1"/>
  <c r="SA32" i="1" s="1"/>
  <c r="SA47" i="1" a="1"/>
  <c r="SA47" i="1" s="1"/>
  <c r="VI36" i="1" a="1"/>
  <c r="VI36" i="1" s="1"/>
  <c r="VI48" i="1" a="1"/>
  <c r="VI48" i="1" s="1"/>
  <c r="VI49" i="1" s="1" a="1"/>
  <c r="VI49" i="1" s="1"/>
  <c r="VI22" i="1" a="1"/>
  <c r="VI22" i="1" s="1"/>
  <c r="VI23" i="1" a="1"/>
  <c r="VI23" i="1" s="1"/>
  <c r="VI31" i="1" a="1"/>
  <c r="VI31" i="1" s="1"/>
  <c r="VI26" i="1" a="1"/>
  <c r="VI26" i="1" s="1"/>
  <c r="VI32" i="1" a="1"/>
  <c r="VI32" i="1" s="1"/>
  <c r="VI40" i="1" a="1"/>
  <c r="VI40" i="1" s="1"/>
  <c r="VI27" i="1" a="1"/>
  <c r="VI27" i="1" s="1"/>
  <c r="VI43" i="1" a="1"/>
  <c r="VI43" i="1" s="1"/>
  <c r="VI46" i="1" a="1"/>
  <c r="VI46" i="1" s="1"/>
  <c r="VI39" i="1" a="1"/>
  <c r="VI39" i="1" s="1"/>
  <c r="VI29" i="1" a="1"/>
  <c r="VI29" i="1" s="1"/>
  <c r="VI25" i="1" a="1"/>
  <c r="VI25" i="1" s="1"/>
  <c r="VI24" i="1" a="1"/>
  <c r="VI24" i="1" s="1"/>
  <c r="VI30" i="1" a="1"/>
  <c r="VI30" i="1" s="1"/>
  <c r="VI47" i="1" a="1"/>
  <c r="VI47" i="1" s="1"/>
  <c r="VI33" i="1" a="1"/>
  <c r="VI33" i="1" s="1"/>
  <c r="VI35" i="1" a="1"/>
  <c r="VI35" i="1" s="1"/>
  <c r="VI37" i="1" a="1"/>
  <c r="VI37" i="1" s="1"/>
  <c r="VI34" i="1" a="1"/>
  <c r="VI34" i="1" s="1"/>
  <c r="VI45" i="1" a="1"/>
  <c r="VI45" i="1" s="1"/>
  <c r="VI41" i="1" a="1"/>
  <c r="VI41" i="1" s="1"/>
  <c r="VI28" i="1" a="1"/>
  <c r="VI28" i="1" s="1"/>
  <c r="VI38" i="1" a="1"/>
  <c r="VI38" i="1" s="1"/>
  <c r="VI44" i="1" a="1"/>
  <c r="VI44" i="1" s="1"/>
  <c r="RS36" i="1" a="1"/>
  <c r="RS36" i="1" s="1"/>
  <c r="RS48" i="1" a="1"/>
  <c r="RS48" i="1" s="1"/>
  <c r="RS49" i="1" s="1" a="1"/>
  <c r="RS49" i="1" s="1"/>
  <c r="RS22" i="1" a="1"/>
  <c r="RS22" i="1" s="1"/>
  <c r="RS23" i="1" a="1"/>
  <c r="RS23" i="1" s="1"/>
  <c r="RS34" i="1" a="1"/>
  <c r="RS34" i="1" s="1"/>
  <c r="RS43" i="1" a="1"/>
  <c r="RS43" i="1" s="1"/>
  <c r="RS41" i="1" a="1"/>
  <c r="RS41" i="1" s="1"/>
  <c r="RS45" i="1" a="1"/>
  <c r="RS45" i="1" s="1"/>
  <c r="RS31" i="1" a="1"/>
  <c r="RS31" i="1" s="1"/>
  <c r="RS27" i="1" a="1"/>
  <c r="RS27" i="1" s="1"/>
  <c r="RS46" i="1" a="1"/>
  <c r="RS46" i="1" s="1"/>
  <c r="RS40" i="1" a="1"/>
  <c r="RS40" i="1" s="1"/>
  <c r="RS39" i="1" a="1"/>
  <c r="RS39" i="1" s="1"/>
  <c r="RS28" i="1" a="1"/>
  <c r="RS28" i="1" s="1"/>
  <c r="RS32" i="1" a="1"/>
  <c r="RS32" i="1" s="1"/>
  <c r="RS25" i="1" a="1"/>
  <c r="RS25" i="1" s="1"/>
  <c r="RS37" i="1" a="1"/>
  <c r="RS37" i="1" s="1"/>
  <c r="RS30" i="1" a="1"/>
  <c r="RS30" i="1" s="1"/>
  <c r="RS33" i="1" a="1"/>
  <c r="RS33" i="1" s="1"/>
  <c r="RS35" i="1" a="1"/>
  <c r="RS35" i="1" s="1"/>
  <c r="RS29" i="1" a="1"/>
  <c r="RS29" i="1" s="1"/>
  <c r="RS24" i="1" a="1"/>
  <c r="RS24" i="1" s="1"/>
  <c r="RS38" i="1" a="1"/>
  <c r="RS38" i="1" s="1"/>
  <c r="RS47" i="1" a="1"/>
  <c r="RS47" i="1" s="1"/>
  <c r="RS44" i="1" a="1"/>
  <c r="RS44" i="1" s="1"/>
  <c r="RS26" i="1" a="1"/>
  <c r="RS26" i="1" s="1"/>
  <c r="NN36" i="1" a="1"/>
  <c r="NN36" i="1" s="1"/>
  <c r="NN48" i="1" a="1"/>
  <c r="NN48" i="1" s="1"/>
  <c r="NN49" i="1" s="1" a="1"/>
  <c r="NN49" i="1" s="1"/>
  <c r="NN22" i="1" a="1"/>
  <c r="NN22" i="1" s="1"/>
  <c r="NN23" i="1" a="1"/>
  <c r="NN23" i="1" s="1"/>
  <c r="NN44" i="1" a="1"/>
  <c r="NN44" i="1" s="1"/>
  <c r="NN38" i="1" a="1"/>
  <c r="NN38" i="1" s="1"/>
  <c r="NN43" i="1" a="1"/>
  <c r="NN43" i="1" s="1"/>
  <c r="NN40" i="1" a="1"/>
  <c r="NN40" i="1" s="1"/>
  <c r="NN24" i="1" a="1"/>
  <c r="NN24" i="1" s="1"/>
  <c r="NN32" i="1" a="1"/>
  <c r="NN32" i="1" s="1"/>
  <c r="NN41" i="1" a="1"/>
  <c r="NN41" i="1" s="1"/>
  <c r="NN46" i="1" a="1"/>
  <c r="NN46" i="1" s="1"/>
  <c r="NN28" i="1" a="1"/>
  <c r="NN28" i="1" s="1"/>
  <c r="NN35" i="1" a="1"/>
  <c r="NN35" i="1" s="1"/>
  <c r="NN39" i="1" a="1"/>
  <c r="NN39" i="1" s="1"/>
  <c r="NN34" i="1" a="1"/>
  <c r="NN34" i="1" s="1"/>
  <c r="NN25" i="1" a="1"/>
  <c r="NN25" i="1" s="1"/>
  <c r="NN37" i="1" a="1"/>
  <c r="NN37" i="1" s="1"/>
  <c r="NN31" i="1" a="1"/>
  <c r="NN31" i="1" s="1"/>
  <c r="NN30" i="1" a="1"/>
  <c r="NN30" i="1" s="1"/>
  <c r="NN33" i="1" a="1"/>
  <c r="NN33" i="1" s="1"/>
  <c r="NN26" i="1" a="1"/>
  <c r="NN26" i="1" s="1"/>
  <c r="NN29" i="1" a="1"/>
  <c r="NN29" i="1" s="1"/>
  <c r="NN47" i="1" a="1"/>
  <c r="NN47" i="1" s="1"/>
  <c r="NN45" i="1" a="1"/>
  <c r="NN45" i="1" s="1"/>
  <c r="NN27" i="1" a="1"/>
  <c r="NN27" i="1" s="1"/>
  <c r="QB36" i="1" a="1"/>
  <c r="QB36" i="1" s="1"/>
  <c r="QB48" i="1" a="1"/>
  <c r="QB48" i="1" s="1"/>
  <c r="QB49" i="1" s="1" a="1"/>
  <c r="QB49" i="1" s="1"/>
  <c r="QB22" i="1" a="1"/>
  <c r="QB22" i="1" s="1"/>
  <c r="QB23" i="1" a="1"/>
  <c r="QB23" i="1" s="1"/>
  <c r="QB44" i="1" a="1"/>
  <c r="QB44" i="1" s="1"/>
  <c r="QB40" i="1" a="1"/>
  <c r="QB40" i="1" s="1"/>
  <c r="QB43" i="1" a="1"/>
  <c r="QB43" i="1" s="1"/>
  <c r="QB30" i="1" a="1"/>
  <c r="QB30" i="1" s="1"/>
  <c r="QB33" i="1" a="1"/>
  <c r="QB33" i="1" s="1"/>
  <c r="QB45" i="1" a="1"/>
  <c r="QB45" i="1" s="1"/>
  <c r="QB32" i="1" a="1"/>
  <c r="QB32" i="1" s="1"/>
  <c r="QB41" i="1" a="1"/>
  <c r="QB41" i="1" s="1"/>
  <c r="QB37" i="1" a="1"/>
  <c r="QB37" i="1" s="1"/>
  <c r="QB31" i="1" a="1"/>
  <c r="QB31" i="1" s="1"/>
  <c r="QB46" i="1" a="1"/>
  <c r="QB46" i="1" s="1"/>
  <c r="QB34" i="1" a="1"/>
  <c r="QB34" i="1" s="1"/>
  <c r="QB39" i="1" a="1"/>
  <c r="QB39" i="1" s="1"/>
  <c r="QB25" i="1" a="1"/>
  <c r="QB25" i="1" s="1"/>
  <c r="QB35" i="1" a="1"/>
  <c r="QB35" i="1" s="1"/>
  <c r="QB29" i="1" a="1"/>
  <c r="QB29" i="1" s="1"/>
  <c r="QB26" i="1" a="1"/>
  <c r="QB26" i="1" s="1"/>
  <c r="QB38" i="1" a="1"/>
  <c r="QB38" i="1" s="1"/>
  <c r="QB27" i="1" a="1"/>
  <c r="QB27" i="1" s="1"/>
  <c r="QB24" i="1" a="1"/>
  <c r="QB24" i="1" s="1"/>
  <c r="QB28" i="1" a="1"/>
  <c r="QB28" i="1" s="1"/>
  <c r="QB47" i="1" a="1"/>
  <c r="QB47" i="1" s="1"/>
  <c r="RL36" i="1" a="1"/>
  <c r="RL36" i="1" s="1"/>
  <c r="RL48" i="1" a="1"/>
  <c r="RL48" i="1" s="1"/>
  <c r="RL49" i="1" s="1" a="1"/>
  <c r="RL49" i="1" s="1"/>
  <c r="RL22" i="1" a="1"/>
  <c r="RL22" i="1" s="1"/>
  <c r="RL23" i="1" a="1"/>
  <c r="RL23" i="1" s="1"/>
  <c r="RL41" i="1" a="1"/>
  <c r="RL41" i="1" s="1"/>
  <c r="RL40" i="1" a="1"/>
  <c r="RL40" i="1" s="1"/>
  <c r="RL24" i="1" a="1"/>
  <c r="RL24" i="1" s="1"/>
  <c r="RL29" i="1" a="1"/>
  <c r="RL29" i="1" s="1"/>
  <c r="RL34" i="1" a="1"/>
  <c r="RL34" i="1" s="1"/>
  <c r="RL26" i="1" a="1"/>
  <c r="RL26" i="1" s="1"/>
  <c r="RL46" i="1" a="1"/>
  <c r="RL46" i="1" s="1"/>
  <c r="RL47" i="1" a="1"/>
  <c r="RL47" i="1" s="1"/>
  <c r="RL44" i="1" a="1"/>
  <c r="RL44" i="1" s="1"/>
  <c r="RL27" i="1" a="1"/>
  <c r="RL27" i="1" s="1"/>
  <c r="RL37" i="1" a="1"/>
  <c r="RL37" i="1" s="1"/>
  <c r="RL35" i="1" a="1"/>
  <c r="RL35" i="1" s="1"/>
  <c r="RL25" i="1" a="1"/>
  <c r="RL25" i="1" s="1"/>
  <c r="RL45" i="1" a="1"/>
  <c r="RL45" i="1" s="1"/>
  <c r="RL39" i="1" a="1"/>
  <c r="RL39" i="1" s="1"/>
  <c r="RL32" i="1" a="1"/>
  <c r="RL32" i="1" s="1"/>
  <c r="RL31" i="1" a="1"/>
  <c r="RL31" i="1" s="1"/>
  <c r="RL33" i="1" a="1"/>
  <c r="RL33" i="1" s="1"/>
  <c r="RL38" i="1" a="1"/>
  <c r="RL38" i="1" s="1"/>
  <c r="RL30" i="1" a="1"/>
  <c r="RL30" i="1" s="1"/>
  <c r="RL28" i="1" a="1"/>
  <c r="RL28" i="1" s="1"/>
  <c r="RL43" i="1" a="1"/>
  <c r="RL43" i="1" s="1"/>
  <c r="RP36" i="1" a="1"/>
  <c r="RP36" i="1" s="1"/>
  <c r="RP48" i="1" a="1"/>
  <c r="RP48" i="1" s="1"/>
  <c r="RP49" i="1" s="1" a="1"/>
  <c r="RP49" i="1" s="1"/>
  <c r="RP23" i="1" a="1"/>
  <c r="RP23" i="1" s="1"/>
  <c r="RP22" i="1" a="1"/>
  <c r="RP22" i="1" s="1"/>
  <c r="RP43" i="1" a="1"/>
  <c r="RP43" i="1" s="1"/>
  <c r="RP40" i="1" a="1"/>
  <c r="RP40" i="1" s="1"/>
  <c r="RP24" i="1" a="1"/>
  <c r="RP24" i="1" s="1"/>
  <c r="RP39" i="1" a="1"/>
  <c r="RP39" i="1" s="1"/>
  <c r="RP30" i="1" a="1"/>
  <c r="RP30" i="1" s="1"/>
  <c r="RP33" i="1" a="1"/>
  <c r="RP33" i="1" s="1"/>
  <c r="RP25" i="1" a="1"/>
  <c r="RP25" i="1" s="1"/>
  <c r="RP35" i="1" a="1"/>
  <c r="RP35" i="1" s="1"/>
  <c r="RP38" i="1" a="1"/>
  <c r="RP38" i="1" s="1"/>
  <c r="RP28" i="1" a="1"/>
  <c r="RP28" i="1" s="1"/>
  <c r="RP47" i="1" a="1"/>
  <c r="RP47" i="1" s="1"/>
  <c r="RP44" i="1" a="1"/>
  <c r="RP44" i="1" s="1"/>
  <c r="RP37" i="1" a="1"/>
  <c r="RP37" i="1" s="1"/>
  <c r="RP46" i="1" a="1"/>
  <c r="RP46" i="1" s="1"/>
  <c r="RP41" i="1" a="1"/>
  <c r="RP41" i="1" s="1"/>
  <c r="RP45" i="1" a="1"/>
  <c r="RP45" i="1" s="1"/>
  <c r="RP31" i="1" a="1"/>
  <c r="RP31" i="1" s="1"/>
  <c r="RP34" i="1" a="1"/>
  <c r="RP34" i="1" s="1"/>
  <c r="RP27" i="1" a="1"/>
  <c r="RP27" i="1" s="1"/>
  <c r="RP29" i="1" a="1"/>
  <c r="RP29" i="1" s="1"/>
  <c r="RP26" i="1" a="1"/>
  <c r="RP26" i="1" s="1"/>
  <c r="RP32" i="1" a="1"/>
  <c r="RP32" i="1" s="1"/>
  <c r="TE36" i="1" a="1"/>
  <c r="TE36" i="1" s="1"/>
  <c r="TE48" i="1" a="1"/>
  <c r="TE48" i="1" s="1"/>
  <c r="TE49" i="1" s="1" a="1"/>
  <c r="TE49" i="1" s="1"/>
  <c r="TE23" i="1" a="1"/>
  <c r="TE23" i="1" s="1"/>
  <c r="TE22" i="1" a="1"/>
  <c r="TE22" i="1" s="1"/>
  <c r="TE37" i="1" a="1"/>
  <c r="TE37" i="1" s="1"/>
  <c r="TE24" i="1" a="1"/>
  <c r="TE24" i="1" s="1"/>
  <c r="TE39" i="1" a="1"/>
  <c r="TE39" i="1" s="1"/>
  <c r="TE31" i="1" a="1"/>
  <c r="TE31" i="1" s="1"/>
  <c r="TE29" i="1" a="1"/>
  <c r="TE29" i="1" s="1"/>
  <c r="TE26" i="1" a="1"/>
  <c r="TE26" i="1" s="1"/>
  <c r="TE35" i="1" a="1"/>
  <c r="TE35" i="1" s="1"/>
  <c r="TE46" i="1" a="1"/>
  <c r="TE46" i="1" s="1"/>
  <c r="TE47" i="1" a="1"/>
  <c r="TE47" i="1" s="1"/>
  <c r="TE28" i="1" a="1"/>
  <c r="TE28" i="1" s="1"/>
  <c r="TE44" i="1" a="1"/>
  <c r="TE44" i="1" s="1"/>
  <c r="TE30" i="1" a="1"/>
  <c r="TE30" i="1" s="1"/>
  <c r="TE41" i="1" a="1"/>
  <c r="TE41" i="1" s="1"/>
  <c r="TE33" i="1" a="1"/>
  <c r="TE33" i="1" s="1"/>
  <c r="TE45" i="1" a="1"/>
  <c r="TE45" i="1" s="1"/>
  <c r="TE34" i="1" a="1"/>
  <c r="TE34" i="1" s="1"/>
  <c r="TE32" i="1" a="1"/>
  <c r="TE32" i="1" s="1"/>
  <c r="TE38" i="1" a="1"/>
  <c r="TE38" i="1" s="1"/>
  <c r="TE40" i="1" a="1"/>
  <c r="TE40" i="1" s="1"/>
  <c r="TE25" i="1" a="1"/>
  <c r="TE25" i="1" s="1"/>
  <c r="TE43" i="1" a="1"/>
  <c r="TE43" i="1" s="1"/>
  <c r="TE27" i="1" a="1"/>
  <c r="TE27" i="1" s="1"/>
  <c r="MS36" i="1" a="1"/>
  <c r="MS36" i="1" s="1"/>
  <c r="MS48" i="1" a="1"/>
  <c r="MS48" i="1" s="1"/>
  <c r="MS49" i="1" s="1" a="1"/>
  <c r="MS49" i="1" s="1"/>
  <c r="MS23" i="1" a="1"/>
  <c r="MS23" i="1" s="1"/>
  <c r="MS22" i="1" a="1"/>
  <c r="MS22" i="1" s="1"/>
  <c r="MS25" i="1" a="1"/>
  <c r="MS25" i="1" s="1"/>
  <c r="MS34" i="1" a="1"/>
  <c r="MS34" i="1" s="1"/>
  <c r="MS44" i="1" a="1"/>
  <c r="MS44" i="1" s="1"/>
  <c r="MS43" i="1" a="1"/>
  <c r="MS43" i="1" s="1"/>
  <c r="MS41" i="1" a="1"/>
  <c r="MS41" i="1" s="1"/>
  <c r="MS37" i="1" a="1"/>
  <c r="MS37" i="1" s="1"/>
  <c r="MS47" i="1" a="1"/>
  <c r="MS47" i="1" s="1"/>
  <c r="MS45" i="1" a="1"/>
  <c r="MS45" i="1" s="1"/>
  <c r="MS27" i="1" a="1"/>
  <c r="MS27" i="1" s="1"/>
  <c r="MS32" i="1" a="1"/>
  <c r="MS32" i="1" s="1"/>
  <c r="MS31" i="1" a="1"/>
  <c r="MS31" i="1" s="1"/>
  <c r="MS30" i="1" a="1"/>
  <c r="MS30" i="1" s="1"/>
  <c r="MS33" i="1" a="1"/>
  <c r="MS33" i="1" s="1"/>
  <c r="MS46" i="1" a="1"/>
  <c r="MS46" i="1" s="1"/>
  <c r="MS39" i="1" a="1"/>
  <c r="MS39" i="1" s="1"/>
  <c r="MS35" i="1" a="1"/>
  <c r="MS35" i="1" s="1"/>
  <c r="MS29" i="1" a="1"/>
  <c r="MS29" i="1" s="1"/>
  <c r="MS38" i="1" a="1"/>
  <c r="MS38" i="1" s="1"/>
  <c r="MS28" i="1" a="1"/>
  <c r="MS28" i="1" s="1"/>
  <c r="MS24" i="1" a="1"/>
  <c r="MS24" i="1" s="1"/>
  <c r="MS26" i="1" a="1"/>
  <c r="MS26" i="1" s="1"/>
  <c r="MS40" i="1" a="1"/>
  <c r="MS40" i="1" s="1"/>
  <c r="SI36" i="1" a="1"/>
  <c r="SI36" i="1" s="1"/>
  <c r="SI48" i="1" a="1"/>
  <c r="SI48" i="1" s="1"/>
  <c r="SI49" i="1" s="1" a="1"/>
  <c r="SI49" i="1" s="1"/>
  <c r="SI23" i="1" a="1"/>
  <c r="SI23" i="1" s="1"/>
  <c r="SI22" i="1" a="1"/>
  <c r="SI22" i="1" s="1"/>
  <c r="SI40" i="1" a="1"/>
  <c r="SI40" i="1" s="1"/>
  <c r="SI39" i="1" a="1"/>
  <c r="SI39" i="1" s="1"/>
  <c r="SI41" i="1" a="1"/>
  <c r="SI41" i="1" s="1"/>
  <c r="SI45" i="1" a="1"/>
  <c r="SI45" i="1" s="1"/>
  <c r="SI25" i="1" a="1"/>
  <c r="SI25" i="1" s="1"/>
  <c r="SI28" i="1" a="1"/>
  <c r="SI28" i="1" s="1"/>
  <c r="SI27" i="1" a="1"/>
  <c r="SI27" i="1" s="1"/>
  <c r="SI47" i="1" a="1"/>
  <c r="SI47" i="1" s="1"/>
  <c r="SI32" i="1" a="1"/>
  <c r="SI32" i="1" s="1"/>
  <c r="SI44" i="1" a="1"/>
  <c r="SI44" i="1" s="1"/>
  <c r="SI30" i="1" a="1"/>
  <c r="SI30" i="1" s="1"/>
  <c r="SI33" i="1" a="1"/>
  <c r="SI33" i="1" s="1"/>
  <c r="SI34" i="1" a="1"/>
  <c r="SI34" i="1" s="1"/>
  <c r="SI37" i="1" a="1"/>
  <c r="SI37" i="1" s="1"/>
  <c r="SI35" i="1" a="1"/>
  <c r="SI35" i="1" s="1"/>
  <c r="SI31" i="1" a="1"/>
  <c r="SI31" i="1" s="1"/>
  <c r="SI43" i="1" a="1"/>
  <c r="SI43" i="1" s="1"/>
  <c r="SI46" i="1" a="1"/>
  <c r="SI46" i="1" s="1"/>
  <c r="SI38" i="1" a="1"/>
  <c r="SI38" i="1" s="1"/>
  <c r="SI24" i="1" a="1"/>
  <c r="SI24" i="1" s="1"/>
  <c r="SI26" i="1" a="1"/>
  <c r="SI26" i="1" s="1"/>
  <c r="SI29" i="1" a="1"/>
  <c r="SI29" i="1" s="1"/>
  <c r="OD36" i="1" a="1"/>
  <c r="OD36" i="1" s="1"/>
  <c r="OD48" i="1" a="1"/>
  <c r="OD48" i="1" s="1"/>
  <c r="OD49" i="1" s="1" a="1"/>
  <c r="OD49" i="1" s="1"/>
  <c r="OD23" i="1" a="1"/>
  <c r="OD23" i="1" s="1"/>
  <c r="OD22" i="1" a="1"/>
  <c r="OD22" i="1" s="1"/>
  <c r="OD46" i="1" a="1"/>
  <c r="OD46" i="1" s="1"/>
  <c r="OD28" i="1" a="1"/>
  <c r="OD28" i="1" s="1"/>
  <c r="OD40" i="1" a="1"/>
  <c r="OD40" i="1" s="1"/>
  <c r="OD39" i="1" a="1"/>
  <c r="OD39" i="1" s="1"/>
  <c r="OD25" i="1" a="1"/>
  <c r="OD25" i="1" s="1"/>
  <c r="OD32" i="1" a="1"/>
  <c r="OD32" i="1" s="1"/>
  <c r="OD34" i="1" a="1"/>
  <c r="OD34" i="1" s="1"/>
  <c r="OD30" i="1" a="1"/>
  <c r="OD30" i="1" s="1"/>
  <c r="OD37" i="1" a="1"/>
  <c r="OD37" i="1" s="1"/>
  <c r="OD33" i="1" a="1"/>
  <c r="OD33" i="1" s="1"/>
  <c r="OD35" i="1" a="1"/>
  <c r="OD35" i="1" s="1"/>
  <c r="OD45" i="1" a="1"/>
  <c r="OD45" i="1" s="1"/>
  <c r="OD31" i="1" a="1"/>
  <c r="OD31" i="1" s="1"/>
  <c r="OD41" i="1" a="1"/>
  <c r="OD41" i="1" s="1"/>
  <c r="OD44" i="1" a="1"/>
  <c r="OD44" i="1" s="1"/>
  <c r="OD26" i="1" a="1"/>
  <c r="OD26" i="1" s="1"/>
  <c r="OD29" i="1" a="1"/>
  <c r="OD29" i="1" s="1"/>
  <c r="OD47" i="1" a="1"/>
  <c r="OD47" i="1" s="1"/>
  <c r="OD27" i="1" a="1"/>
  <c r="OD27" i="1" s="1"/>
  <c r="OD24" i="1" a="1"/>
  <c r="OD24" i="1" s="1"/>
  <c r="OD38" i="1" a="1"/>
  <c r="OD38" i="1" s="1"/>
  <c r="OD43" i="1" a="1"/>
  <c r="OD43" i="1" s="1"/>
  <c r="QR36" i="1" a="1"/>
  <c r="QR36" i="1" s="1"/>
  <c r="QR48" i="1" a="1"/>
  <c r="QR48" i="1" s="1"/>
  <c r="QR49" i="1" s="1" a="1"/>
  <c r="QR49" i="1" s="1"/>
  <c r="QR22" i="1" a="1"/>
  <c r="QR22" i="1" s="1"/>
  <c r="QR23" i="1" a="1"/>
  <c r="QR23" i="1" s="1"/>
  <c r="QR33" i="1" a="1"/>
  <c r="QR33" i="1" s="1"/>
  <c r="QR28" i="1" a="1"/>
  <c r="QR28" i="1" s="1"/>
  <c r="QR45" i="1" a="1"/>
  <c r="QR45" i="1" s="1"/>
  <c r="QR40" i="1" a="1"/>
  <c r="QR40" i="1" s="1"/>
  <c r="QR38" i="1" a="1"/>
  <c r="QR38" i="1" s="1"/>
  <c r="QR32" i="1" a="1"/>
  <c r="QR32" i="1" s="1"/>
  <c r="QR24" i="1" a="1"/>
  <c r="QR24" i="1" s="1"/>
  <c r="QR29" i="1" a="1"/>
  <c r="QR29" i="1" s="1"/>
  <c r="QR41" i="1" a="1"/>
  <c r="QR41" i="1" s="1"/>
  <c r="QR46" i="1" a="1"/>
  <c r="QR46" i="1" s="1"/>
  <c r="QR39" i="1" a="1"/>
  <c r="QR39" i="1" s="1"/>
  <c r="QR37" i="1" a="1"/>
  <c r="QR37" i="1" s="1"/>
  <c r="QR25" i="1" a="1"/>
  <c r="QR25" i="1" s="1"/>
  <c r="QR31" i="1" a="1"/>
  <c r="QR31" i="1" s="1"/>
  <c r="QR34" i="1" a="1"/>
  <c r="QR34" i="1" s="1"/>
  <c r="QR35" i="1" a="1"/>
  <c r="QR35" i="1" s="1"/>
  <c r="QR43" i="1" a="1"/>
  <c r="QR43" i="1" s="1"/>
  <c r="QR30" i="1" a="1"/>
  <c r="QR30" i="1" s="1"/>
  <c r="QR44" i="1" a="1"/>
  <c r="QR44" i="1" s="1"/>
  <c r="QR26" i="1" a="1"/>
  <c r="QR26" i="1" s="1"/>
  <c r="QR27" i="1" a="1"/>
  <c r="QR27" i="1" s="1"/>
  <c r="QR47" i="1" a="1"/>
  <c r="QR47" i="1" s="1"/>
  <c r="SP36" i="1" a="1"/>
  <c r="SP36" i="1" s="1"/>
  <c r="SP48" i="1" a="1"/>
  <c r="SP48" i="1" s="1"/>
  <c r="SP49" i="1" s="1" a="1"/>
  <c r="SP49" i="1" s="1"/>
  <c r="SP22" i="1" a="1"/>
  <c r="SP22" i="1" s="1"/>
  <c r="SP23" i="1" a="1"/>
  <c r="SP23" i="1" s="1"/>
  <c r="SP41" i="1" a="1"/>
  <c r="SP41" i="1" s="1"/>
  <c r="SP44" i="1" a="1"/>
  <c r="SP44" i="1" s="1"/>
  <c r="SP24" i="1" a="1"/>
  <c r="SP24" i="1" s="1"/>
  <c r="SP29" i="1" a="1"/>
  <c r="SP29" i="1" s="1"/>
  <c r="SP46" i="1" a="1"/>
  <c r="SP46" i="1" s="1"/>
  <c r="SP34" i="1" a="1"/>
  <c r="SP34" i="1" s="1"/>
  <c r="SP43" i="1" a="1"/>
  <c r="SP43" i="1" s="1"/>
  <c r="SP40" i="1" a="1"/>
  <c r="SP40" i="1" s="1"/>
  <c r="SP37" i="1" a="1"/>
  <c r="SP37" i="1" s="1"/>
  <c r="SP25" i="1" a="1"/>
  <c r="SP25" i="1" s="1"/>
  <c r="SP35" i="1" a="1"/>
  <c r="SP35" i="1" s="1"/>
  <c r="SP30" i="1" a="1"/>
  <c r="SP30" i="1" s="1"/>
  <c r="SP33" i="1" a="1"/>
  <c r="SP33" i="1" s="1"/>
  <c r="SP39" i="1" a="1"/>
  <c r="SP39" i="1" s="1"/>
  <c r="SP31" i="1" a="1"/>
  <c r="SP31" i="1" s="1"/>
  <c r="SP45" i="1" a="1"/>
  <c r="SP45" i="1" s="1"/>
  <c r="SP32" i="1" a="1"/>
  <c r="SP32" i="1" s="1"/>
  <c r="SP26" i="1" a="1"/>
  <c r="SP26" i="1" s="1"/>
  <c r="SP27" i="1" a="1"/>
  <c r="SP27" i="1" s="1"/>
  <c r="SP38" i="1" a="1"/>
  <c r="SP38" i="1" s="1"/>
  <c r="SP47" i="1" a="1"/>
  <c r="SP47" i="1" s="1"/>
  <c r="SP28" i="1" a="1"/>
  <c r="SP28" i="1" s="1"/>
  <c r="ST36" i="1" a="1"/>
  <c r="ST36" i="1" s="1"/>
  <c r="ST48" i="1" a="1"/>
  <c r="ST48" i="1" s="1"/>
  <c r="ST49" i="1" s="1" a="1"/>
  <c r="ST49" i="1" s="1"/>
  <c r="ST22" i="1" a="1"/>
  <c r="ST22" i="1" s="1"/>
  <c r="ST23" i="1" a="1"/>
  <c r="ST23" i="1" s="1"/>
  <c r="ST40" i="1" a="1"/>
  <c r="ST40" i="1" s="1"/>
  <c r="ST38" i="1" a="1"/>
  <c r="ST38" i="1" s="1"/>
  <c r="ST27" i="1" a="1"/>
  <c r="ST27" i="1" s="1"/>
  <c r="ST41" i="1" a="1"/>
  <c r="ST41" i="1" s="1"/>
  <c r="ST29" i="1" a="1"/>
  <c r="ST29" i="1" s="1"/>
  <c r="ST46" i="1" a="1"/>
  <c r="ST46" i="1" s="1"/>
  <c r="ST47" i="1" a="1"/>
  <c r="ST47" i="1" s="1"/>
  <c r="ST44" i="1" a="1"/>
  <c r="ST44" i="1" s="1"/>
  <c r="ST37" i="1" a="1"/>
  <c r="ST37" i="1" s="1"/>
  <c r="ST34" i="1" a="1"/>
  <c r="ST34" i="1" s="1"/>
  <c r="ST35" i="1" a="1"/>
  <c r="ST35" i="1" s="1"/>
  <c r="ST25" i="1" a="1"/>
  <c r="ST25" i="1" s="1"/>
  <c r="ST45" i="1" a="1"/>
  <c r="ST45" i="1" s="1"/>
  <c r="ST31" i="1" a="1"/>
  <c r="ST31" i="1" s="1"/>
  <c r="ST39" i="1" a="1"/>
  <c r="ST39" i="1" s="1"/>
  <c r="ST32" i="1" a="1"/>
  <c r="ST32" i="1" s="1"/>
  <c r="ST33" i="1" a="1"/>
  <c r="ST33" i="1" s="1"/>
  <c r="ST28" i="1" a="1"/>
  <c r="ST28" i="1" s="1"/>
  <c r="ST26" i="1" a="1"/>
  <c r="ST26" i="1" s="1"/>
  <c r="ST30" i="1" a="1"/>
  <c r="ST30" i="1" s="1"/>
  <c r="ST43" i="1" a="1"/>
  <c r="ST43" i="1" s="1"/>
  <c r="ST24" i="1" a="1"/>
  <c r="ST24" i="1" s="1"/>
  <c r="UB36" i="1" a="1"/>
  <c r="UB36" i="1" s="1"/>
  <c r="UB48" i="1" a="1"/>
  <c r="UB48" i="1" s="1"/>
  <c r="UB49" i="1" s="1" a="1"/>
  <c r="UB49" i="1" s="1"/>
  <c r="UB23" i="1" a="1"/>
  <c r="UB23" i="1" s="1"/>
  <c r="UB22" i="1" a="1"/>
  <c r="UB22" i="1" s="1"/>
  <c r="UB39" i="1" a="1"/>
  <c r="UB39" i="1" s="1"/>
  <c r="UB35" i="1" a="1"/>
  <c r="UB35" i="1" s="1"/>
  <c r="UB38" i="1" a="1"/>
  <c r="UB38" i="1" s="1"/>
  <c r="UB25" i="1" a="1"/>
  <c r="UB25" i="1" s="1"/>
  <c r="UB43" i="1" a="1"/>
  <c r="UB43" i="1" s="1"/>
  <c r="UB47" i="1" a="1"/>
  <c r="UB47" i="1" s="1"/>
  <c r="UB26" i="1" a="1"/>
  <c r="UB26" i="1" s="1"/>
  <c r="UB46" i="1" a="1"/>
  <c r="UB46" i="1" s="1"/>
  <c r="UB44" i="1" a="1"/>
  <c r="UB44" i="1" s="1"/>
  <c r="UB41" i="1" a="1"/>
  <c r="UB41" i="1" s="1"/>
  <c r="UB37" i="1" a="1"/>
  <c r="UB37" i="1" s="1"/>
  <c r="UB45" i="1" a="1"/>
  <c r="UB45" i="1" s="1"/>
  <c r="UB34" i="1" a="1"/>
  <c r="UB34" i="1" s="1"/>
  <c r="UB32" i="1" a="1"/>
  <c r="UB32" i="1" s="1"/>
  <c r="UB31" i="1" a="1"/>
  <c r="UB31" i="1" s="1"/>
  <c r="UB33" i="1" a="1"/>
  <c r="UB33" i="1" s="1"/>
  <c r="UB28" i="1" a="1"/>
  <c r="UB28" i="1" s="1"/>
  <c r="UB30" i="1" a="1"/>
  <c r="UB30" i="1" s="1"/>
  <c r="UB40" i="1" a="1"/>
  <c r="UB40" i="1" s="1"/>
  <c r="UB24" i="1" a="1"/>
  <c r="UB24" i="1" s="1"/>
  <c r="UB29" i="1" a="1"/>
  <c r="UB29" i="1" s="1"/>
  <c r="UB27" i="1" a="1"/>
  <c r="UB27" i="1" s="1"/>
  <c r="NV36" i="1" a="1"/>
  <c r="NV36" i="1" s="1"/>
  <c r="NV48" i="1" a="1"/>
  <c r="NV48" i="1" s="1"/>
  <c r="NV49" i="1" s="1" a="1"/>
  <c r="NV49" i="1" s="1"/>
  <c r="NV22" i="1" a="1"/>
  <c r="NV22" i="1" s="1"/>
  <c r="NV23" i="1" a="1"/>
  <c r="NV23" i="1" s="1"/>
  <c r="NV25" i="1" a="1"/>
  <c r="NV25" i="1" s="1"/>
  <c r="NV32" i="1" a="1"/>
  <c r="NV32" i="1" s="1"/>
  <c r="NV27" i="1" a="1"/>
  <c r="NV27" i="1" s="1"/>
  <c r="NV41" i="1" a="1"/>
  <c r="NV41" i="1" s="1"/>
  <c r="NV40" i="1" a="1"/>
  <c r="NV40" i="1" s="1"/>
  <c r="NV26" i="1" a="1"/>
  <c r="NV26" i="1" s="1"/>
  <c r="NV39" i="1" a="1"/>
  <c r="NV39" i="1" s="1"/>
  <c r="NV24" i="1" a="1"/>
  <c r="NV24" i="1" s="1"/>
  <c r="NV30" i="1" a="1"/>
  <c r="NV30" i="1" s="1"/>
  <c r="NV33" i="1" a="1"/>
  <c r="NV33" i="1" s="1"/>
  <c r="NV34" i="1" a="1"/>
  <c r="NV34" i="1" s="1"/>
  <c r="NV38" i="1" a="1"/>
  <c r="NV38" i="1" s="1"/>
  <c r="NV28" i="1" a="1"/>
  <c r="NV28" i="1" s="1"/>
  <c r="NV44" i="1" a="1"/>
  <c r="NV44" i="1" s="1"/>
  <c r="NV37" i="1" a="1"/>
  <c r="NV37" i="1" s="1"/>
  <c r="NV46" i="1" a="1"/>
  <c r="NV46" i="1" s="1"/>
  <c r="NV35" i="1" a="1"/>
  <c r="NV35" i="1" s="1"/>
  <c r="NV45" i="1" a="1"/>
  <c r="NV45" i="1" s="1"/>
  <c r="NV29" i="1" a="1"/>
  <c r="NV29" i="1" s="1"/>
  <c r="NV31" i="1" a="1"/>
  <c r="NV31" i="1" s="1"/>
  <c r="NV43" i="1" a="1"/>
  <c r="NV43" i="1" s="1"/>
  <c r="NV47" i="1" a="1"/>
  <c r="NV47" i="1" s="1"/>
  <c r="SY36" i="1" a="1"/>
  <c r="SY36" i="1" s="1"/>
  <c r="SY48" i="1" a="1"/>
  <c r="SY48" i="1" s="1"/>
  <c r="SY49" i="1" s="1" a="1"/>
  <c r="SY49" i="1" s="1"/>
  <c r="SY22" i="1" a="1"/>
  <c r="SY22" i="1" s="1"/>
  <c r="SY23" i="1" a="1"/>
  <c r="SY23" i="1" s="1"/>
  <c r="SY47" i="1" a="1"/>
  <c r="SY47" i="1" s="1"/>
  <c r="SY27" i="1" a="1"/>
  <c r="SY27" i="1" s="1"/>
  <c r="SY45" i="1" a="1"/>
  <c r="SY45" i="1" s="1"/>
  <c r="SY44" i="1" a="1"/>
  <c r="SY44" i="1" s="1"/>
  <c r="SY30" i="1" a="1"/>
  <c r="SY30" i="1" s="1"/>
  <c r="SY33" i="1" a="1"/>
  <c r="SY33" i="1" s="1"/>
  <c r="SY43" i="1" a="1"/>
  <c r="SY43" i="1" s="1"/>
  <c r="SY34" i="1" a="1"/>
  <c r="SY34" i="1" s="1"/>
  <c r="SY32" i="1" a="1"/>
  <c r="SY32" i="1" s="1"/>
  <c r="SY41" i="1" a="1"/>
  <c r="SY41" i="1" s="1"/>
  <c r="SY37" i="1" a="1"/>
  <c r="SY37" i="1" s="1"/>
  <c r="SY31" i="1" a="1"/>
  <c r="SY31" i="1" s="1"/>
  <c r="SY35" i="1" a="1"/>
  <c r="SY35" i="1" s="1"/>
  <c r="SY46" i="1" a="1"/>
  <c r="SY46" i="1" s="1"/>
  <c r="SY39" i="1" a="1"/>
  <c r="SY39" i="1" s="1"/>
  <c r="SY25" i="1" a="1"/>
  <c r="SY25" i="1" s="1"/>
  <c r="SY40" i="1" a="1"/>
  <c r="SY40" i="1" s="1"/>
  <c r="SY28" i="1" a="1"/>
  <c r="SY28" i="1" s="1"/>
  <c r="SY38" i="1" a="1"/>
  <c r="SY38" i="1" s="1"/>
  <c r="SY24" i="1" a="1"/>
  <c r="SY24" i="1" s="1"/>
  <c r="SY26" i="1" a="1"/>
  <c r="SY26" i="1" s="1"/>
  <c r="SY29" i="1" a="1"/>
  <c r="SY29" i="1" s="1"/>
  <c r="OT36" i="1" a="1"/>
  <c r="OT36" i="1" s="1"/>
  <c r="OT48" i="1" a="1"/>
  <c r="OT48" i="1" s="1"/>
  <c r="OT49" i="1" s="1" a="1"/>
  <c r="OT49" i="1" s="1"/>
  <c r="OT23" i="1" a="1"/>
  <c r="OT23" i="1" s="1"/>
  <c r="OT22" i="1" a="1"/>
  <c r="OT22" i="1" s="1"/>
  <c r="OT34" i="1" a="1"/>
  <c r="OT34" i="1" s="1"/>
  <c r="OT40" i="1" a="1"/>
  <c r="OT40" i="1" s="1"/>
  <c r="OT43" i="1" a="1"/>
  <c r="OT43" i="1" s="1"/>
  <c r="OT35" i="1" a="1"/>
  <c r="OT35" i="1" s="1"/>
  <c r="OT32" i="1" a="1"/>
  <c r="OT32" i="1" s="1"/>
  <c r="OT30" i="1" a="1"/>
  <c r="OT30" i="1" s="1"/>
  <c r="OT33" i="1" a="1"/>
  <c r="OT33" i="1" s="1"/>
  <c r="OT27" i="1" a="1"/>
  <c r="OT27" i="1" s="1"/>
  <c r="OT45" i="1" a="1"/>
  <c r="OT45" i="1" s="1"/>
  <c r="OT37" i="1" a="1"/>
  <c r="OT37" i="1" s="1"/>
  <c r="OT31" i="1" a="1"/>
  <c r="OT31" i="1" s="1"/>
  <c r="OT41" i="1" a="1"/>
  <c r="OT41" i="1" s="1"/>
  <c r="OT46" i="1" a="1"/>
  <c r="OT46" i="1" s="1"/>
  <c r="OT39" i="1" a="1"/>
  <c r="OT39" i="1" s="1"/>
  <c r="OT28" i="1" a="1"/>
  <c r="OT28" i="1" s="1"/>
  <c r="OT47" i="1" a="1"/>
  <c r="OT47" i="1" s="1"/>
  <c r="OT44" i="1" a="1"/>
  <c r="OT44" i="1" s="1"/>
  <c r="OT24" i="1" a="1"/>
  <c r="OT24" i="1" s="1"/>
  <c r="OT26" i="1" a="1"/>
  <c r="OT26" i="1" s="1"/>
  <c r="OT29" i="1" a="1"/>
  <c r="OT29" i="1" s="1"/>
  <c r="OT38" i="1" a="1"/>
  <c r="OT38" i="1" s="1"/>
  <c r="OT25" i="1" a="1"/>
  <c r="OT25" i="1" s="1"/>
  <c r="RH36" i="1" a="1"/>
  <c r="RH36" i="1" s="1"/>
  <c r="RH48" i="1" a="1"/>
  <c r="RH48" i="1" s="1"/>
  <c r="RH49" i="1" s="1" a="1"/>
  <c r="RH49" i="1" s="1"/>
  <c r="RH22" i="1" a="1"/>
  <c r="RH22" i="1" s="1"/>
  <c r="RH23" i="1" a="1"/>
  <c r="RH23" i="1" s="1"/>
  <c r="RH41" i="1" a="1"/>
  <c r="RH41" i="1" s="1"/>
  <c r="RH40" i="1" a="1"/>
  <c r="RH40" i="1" s="1"/>
  <c r="RH24" i="1" a="1"/>
  <c r="RH24" i="1" s="1"/>
  <c r="RH29" i="1" a="1"/>
  <c r="RH29" i="1" s="1"/>
  <c r="RH46" i="1" a="1"/>
  <c r="RH46" i="1" s="1"/>
  <c r="RH39" i="1" a="1"/>
  <c r="RH39" i="1" s="1"/>
  <c r="RH35" i="1" a="1"/>
  <c r="RH35" i="1" s="1"/>
  <c r="RH25" i="1" a="1"/>
  <c r="RH25" i="1" s="1"/>
  <c r="RH37" i="1" a="1"/>
  <c r="RH37" i="1" s="1"/>
  <c r="RH31" i="1" a="1"/>
  <c r="RH31" i="1" s="1"/>
  <c r="RH30" i="1" a="1"/>
  <c r="RH30" i="1" s="1"/>
  <c r="RH34" i="1" a="1"/>
  <c r="RH34" i="1" s="1"/>
  <c r="RH33" i="1" a="1"/>
  <c r="RH33" i="1" s="1"/>
  <c r="RH45" i="1" a="1"/>
  <c r="RH45" i="1" s="1"/>
  <c r="RH32" i="1" a="1"/>
  <c r="RH32" i="1" s="1"/>
  <c r="RH28" i="1" a="1"/>
  <c r="RH28" i="1" s="1"/>
  <c r="RH44" i="1" a="1"/>
  <c r="RH44" i="1" s="1"/>
  <c r="RH26" i="1" a="1"/>
  <c r="RH26" i="1" s="1"/>
  <c r="RH27" i="1" a="1"/>
  <c r="RH27" i="1" s="1"/>
  <c r="RH38" i="1" a="1"/>
  <c r="RH38" i="1" s="1"/>
  <c r="RH47" i="1" a="1"/>
  <c r="RH47" i="1" s="1"/>
  <c r="RH43" i="1" a="1"/>
  <c r="RH43" i="1" s="1"/>
  <c r="TM36" i="1" a="1"/>
  <c r="TM36" i="1" s="1"/>
  <c r="TM48" i="1" a="1"/>
  <c r="TM48" i="1" s="1"/>
  <c r="TM49" i="1" s="1" a="1"/>
  <c r="TM49" i="1" s="1"/>
  <c r="TM23" i="1" a="1"/>
  <c r="TM23" i="1" s="1"/>
  <c r="TM22" i="1" a="1"/>
  <c r="TM22" i="1" s="1"/>
  <c r="TM39" i="1" a="1"/>
  <c r="TM39" i="1" s="1"/>
  <c r="TM25" i="1" a="1"/>
  <c r="TM25" i="1" s="1"/>
  <c r="TM26" i="1" a="1"/>
  <c r="TM26" i="1" s="1"/>
  <c r="TM32" i="1" a="1"/>
  <c r="TM32" i="1" s="1"/>
  <c r="TM43" i="1" a="1"/>
  <c r="TM43" i="1" s="1"/>
  <c r="TM47" i="1" a="1"/>
  <c r="TM47" i="1" s="1"/>
  <c r="TM44" i="1" a="1"/>
  <c r="TM44" i="1" s="1"/>
  <c r="TM37" i="1" a="1"/>
  <c r="TM37" i="1" s="1"/>
  <c r="TM29" i="1" a="1"/>
  <c r="TM29" i="1" s="1"/>
  <c r="TM30" i="1" a="1"/>
  <c r="TM30" i="1" s="1"/>
  <c r="TM33" i="1" a="1"/>
  <c r="TM33" i="1" s="1"/>
  <c r="TM35" i="1" a="1"/>
  <c r="TM35" i="1" s="1"/>
  <c r="TM41" i="1" a="1"/>
  <c r="TM41" i="1" s="1"/>
  <c r="TM31" i="1" a="1"/>
  <c r="TM31" i="1" s="1"/>
  <c r="TM34" i="1" a="1"/>
  <c r="TM34" i="1" s="1"/>
  <c r="TM45" i="1" a="1"/>
  <c r="TM45" i="1" s="1"/>
  <c r="TM46" i="1" a="1"/>
  <c r="TM46" i="1" s="1"/>
  <c r="TM40" i="1" a="1"/>
  <c r="TM40" i="1" s="1"/>
  <c r="TM27" i="1" a="1"/>
  <c r="TM27" i="1" s="1"/>
  <c r="TM38" i="1" a="1"/>
  <c r="TM38" i="1" s="1"/>
  <c r="TM24" i="1" a="1"/>
  <c r="TM24" i="1" s="1"/>
  <c r="TM28" i="1" a="1"/>
  <c r="TM28" i="1" s="1"/>
  <c r="TX36" i="1" a="1"/>
  <c r="TX36" i="1" s="1"/>
  <c r="TX48" i="1" a="1"/>
  <c r="TX48" i="1" s="1"/>
  <c r="TX49" i="1" s="1" a="1"/>
  <c r="TX49" i="1" s="1"/>
  <c r="TX22" i="1" a="1"/>
  <c r="TX22" i="1" s="1"/>
  <c r="TX23" i="1" a="1"/>
  <c r="TX23" i="1" s="1"/>
  <c r="TX24" i="1" a="1"/>
  <c r="TX24" i="1" s="1"/>
  <c r="TX28" i="1" a="1"/>
  <c r="TX28" i="1" s="1"/>
  <c r="TX41" i="1" a="1"/>
  <c r="TX41" i="1" s="1"/>
  <c r="TX46" i="1" a="1"/>
  <c r="TX46" i="1" s="1"/>
  <c r="TX29" i="1" a="1"/>
  <c r="TX29" i="1" s="1"/>
  <c r="TX27" i="1" a="1"/>
  <c r="TX27" i="1" s="1"/>
  <c r="TX47" i="1" a="1"/>
  <c r="TX47" i="1" s="1"/>
  <c r="TX44" i="1" a="1"/>
  <c r="TX44" i="1" s="1"/>
  <c r="TX37" i="1" a="1"/>
  <c r="TX37" i="1" s="1"/>
  <c r="TX43" i="1" a="1"/>
  <c r="TX43" i="1" s="1"/>
  <c r="TX35" i="1" a="1"/>
  <c r="TX35" i="1" s="1"/>
  <c r="TX25" i="1" a="1"/>
  <c r="TX25" i="1" s="1"/>
  <c r="TX39" i="1" a="1"/>
  <c r="TX39" i="1" s="1"/>
  <c r="TX45" i="1" a="1"/>
  <c r="TX45" i="1" s="1"/>
  <c r="TX31" i="1" a="1"/>
  <c r="TX31" i="1" s="1"/>
  <c r="TX30" i="1" a="1"/>
  <c r="TX30" i="1" s="1"/>
  <c r="TX33" i="1" a="1"/>
  <c r="TX33" i="1" s="1"/>
  <c r="TX32" i="1" a="1"/>
  <c r="TX32" i="1" s="1"/>
  <c r="TX26" i="1" a="1"/>
  <c r="TX26" i="1" s="1"/>
  <c r="TX38" i="1" a="1"/>
  <c r="TX38" i="1" s="1"/>
  <c r="TX40" i="1" a="1"/>
  <c r="TX40" i="1" s="1"/>
  <c r="TX34" i="1" a="1"/>
  <c r="TX34" i="1" s="1"/>
  <c r="VF36" i="1" a="1"/>
  <c r="VF36" i="1" s="1"/>
  <c r="VF48" i="1" a="1"/>
  <c r="VF48" i="1" s="1"/>
  <c r="VF49" i="1" s="1" a="1"/>
  <c r="VF49" i="1" s="1"/>
  <c r="VF22" i="1" a="1"/>
  <c r="VF22" i="1" s="1"/>
  <c r="VF23" i="1" a="1"/>
  <c r="VF23" i="1" s="1"/>
  <c r="VF29" i="1" a="1"/>
  <c r="VF29" i="1" s="1"/>
  <c r="VF46" i="1" a="1"/>
  <c r="VF46" i="1" s="1"/>
  <c r="VF47" i="1" a="1"/>
  <c r="VF47" i="1" s="1"/>
  <c r="VF44" i="1" a="1"/>
  <c r="VF44" i="1" s="1"/>
  <c r="VF37" i="1" a="1"/>
  <c r="VF37" i="1" s="1"/>
  <c r="VF43" i="1" a="1"/>
  <c r="VF43" i="1" s="1"/>
  <c r="VF35" i="1" a="1"/>
  <c r="VF35" i="1" s="1"/>
  <c r="VF25" i="1" a="1"/>
  <c r="VF25" i="1" s="1"/>
  <c r="VF45" i="1" a="1"/>
  <c r="VF45" i="1" s="1"/>
  <c r="VF39" i="1" a="1"/>
  <c r="VF39" i="1" s="1"/>
  <c r="VF34" i="1" a="1"/>
  <c r="VF34" i="1" s="1"/>
  <c r="VF30" i="1" a="1"/>
  <c r="VF30" i="1" s="1"/>
  <c r="VF33" i="1" a="1"/>
  <c r="VF33" i="1" s="1"/>
  <c r="VF32" i="1" a="1"/>
  <c r="VF32" i="1" s="1"/>
  <c r="VF41" i="1" a="1"/>
  <c r="VF41" i="1" s="1"/>
  <c r="VF31" i="1" a="1"/>
  <c r="VF31" i="1" s="1"/>
  <c r="VF26" i="1" a="1"/>
  <c r="VF26" i="1" s="1"/>
  <c r="VF40" i="1" a="1"/>
  <c r="VF40" i="1" s="1"/>
  <c r="VF28" i="1" a="1"/>
  <c r="VF28" i="1" s="1"/>
  <c r="VF38" i="1" a="1"/>
  <c r="VF38" i="1" s="1"/>
  <c r="VF27" i="1" a="1"/>
  <c r="VF27" i="1" s="1"/>
  <c r="VF24" i="1" a="1"/>
  <c r="VF24" i="1" s="1"/>
  <c r="MW36" i="1" a="1"/>
  <c r="MW36" i="1" s="1"/>
  <c r="MW48" i="1" a="1"/>
  <c r="MW48" i="1" s="1"/>
  <c r="MW49" i="1" s="1" a="1"/>
  <c r="MW49" i="1" s="1"/>
  <c r="MW23" i="1" a="1"/>
  <c r="MW23" i="1" s="1"/>
  <c r="MW22" i="1" a="1"/>
  <c r="MW22" i="1" s="1"/>
  <c r="MW25" i="1" a="1"/>
  <c r="MW25" i="1" s="1"/>
  <c r="MW29" i="1" a="1"/>
  <c r="MW29" i="1" s="1"/>
  <c r="MW37" i="1" a="1"/>
  <c r="MW37" i="1" s="1"/>
  <c r="MW28" i="1" a="1"/>
  <c r="MW28" i="1" s="1"/>
  <c r="MW26" i="1" a="1"/>
  <c r="MW26" i="1" s="1"/>
  <c r="MW30" i="1" a="1"/>
  <c r="MW30" i="1" s="1"/>
  <c r="MW43" i="1" a="1"/>
  <c r="MW43" i="1" s="1"/>
  <c r="MW47" i="1" a="1"/>
  <c r="MW47" i="1" s="1"/>
  <c r="MW33" i="1" a="1"/>
  <c r="MW33" i="1" s="1"/>
  <c r="MW41" i="1" a="1"/>
  <c r="MW41" i="1" s="1"/>
  <c r="MW45" i="1" a="1"/>
  <c r="MW45" i="1" s="1"/>
  <c r="MW34" i="1" a="1"/>
  <c r="MW34" i="1" s="1"/>
  <c r="MW32" i="1" a="1"/>
  <c r="MW32" i="1" s="1"/>
  <c r="MW31" i="1" a="1"/>
  <c r="MW31" i="1" s="1"/>
  <c r="MW35" i="1" a="1"/>
  <c r="MW35" i="1" s="1"/>
  <c r="MW46" i="1" a="1"/>
  <c r="MW46" i="1" s="1"/>
  <c r="MW39" i="1" a="1"/>
  <c r="MW39" i="1" s="1"/>
  <c r="MW44" i="1" a="1"/>
  <c r="MW44" i="1" s="1"/>
  <c r="MW40" i="1" a="1"/>
  <c r="MW40" i="1" s="1"/>
  <c r="MW38" i="1" a="1"/>
  <c r="MW38" i="1" s="1"/>
  <c r="MW27" i="1" a="1"/>
  <c r="MW27" i="1" s="1"/>
  <c r="MW24" i="1" a="1"/>
  <c r="MW24" i="1" s="1"/>
  <c r="TO36" i="1" a="1"/>
  <c r="TO36" i="1" s="1"/>
  <c r="TO48" i="1" a="1"/>
  <c r="TO48" i="1" s="1"/>
  <c r="TO49" i="1" s="1" a="1"/>
  <c r="TO49" i="1" s="1"/>
  <c r="TO22" i="1" a="1"/>
  <c r="TO22" i="1" s="1"/>
  <c r="TO23" i="1" a="1"/>
  <c r="TO23" i="1" s="1"/>
  <c r="TO33" i="1" a="1"/>
  <c r="TO33" i="1" s="1"/>
  <c r="TO45" i="1" a="1"/>
  <c r="TO45" i="1" s="1"/>
  <c r="TO32" i="1" a="1"/>
  <c r="TO32" i="1" s="1"/>
  <c r="TO31" i="1" a="1"/>
  <c r="TO31" i="1" s="1"/>
  <c r="TO34" i="1" a="1"/>
  <c r="TO34" i="1" s="1"/>
  <c r="TO46" i="1" a="1"/>
  <c r="TO46" i="1" s="1"/>
  <c r="TO39" i="1" a="1"/>
  <c r="TO39" i="1" s="1"/>
  <c r="TO25" i="1" a="1"/>
  <c r="TO25" i="1" s="1"/>
  <c r="TO37" i="1" a="1"/>
  <c r="TO37" i="1" s="1"/>
  <c r="TO35" i="1" a="1"/>
  <c r="TO35" i="1" s="1"/>
  <c r="TO41" i="1" a="1"/>
  <c r="TO41" i="1" s="1"/>
  <c r="TO30" i="1" a="1"/>
  <c r="TO30" i="1" s="1"/>
  <c r="TO47" i="1" a="1"/>
  <c r="TO47" i="1" s="1"/>
  <c r="TO38" i="1" a="1"/>
  <c r="TO38" i="1" s="1"/>
  <c r="TO44" i="1" a="1"/>
  <c r="TO44" i="1" s="1"/>
  <c r="TO27" i="1" a="1"/>
  <c r="TO27" i="1" s="1"/>
  <c r="TO24" i="1" a="1"/>
  <c r="TO24" i="1" s="1"/>
  <c r="TO28" i="1" a="1"/>
  <c r="TO28" i="1" s="1"/>
  <c r="TO43" i="1" a="1"/>
  <c r="TO43" i="1" s="1"/>
  <c r="TO26" i="1" a="1"/>
  <c r="TO26" i="1" s="1"/>
  <c r="TO40" i="1" a="1"/>
  <c r="TO40" i="1" s="1"/>
  <c r="TO29" i="1" a="1"/>
  <c r="TO29" i="1" s="1"/>
  <c r="PJ36" i="1" a="1"/>
  <c r="PJ36" i="1" s="1"/>
  <c r="PJ48" i="1" a="1"/>
  <c r="PJ48" i="1" s="1"/>
  <c r="PJ49" i="1" s="1" a="1"/>
  <c r="PJ49" i="1" s="1"/>
  <c r="PJ22" i="1" a="1"/>
  <c r="PJ22" i="1" s="1"/>
  <c r="PJ23" i="1" a="1"/>
  <c r="PJ23" i="1" s="1"/>
  <c r="PJ30" i="1" a="1"/>
  <c r="PJ30" i="1" s="1"/>
  <c r="PJ33" i="1" a="1"/>
  <c r="PJ33" i="1" s="1"/>
  <c r="PJ40" i="1" a="1"/>
  <c r="PJ40" i="1" s="1"/>
  <c r="PJ45" i="1" a="1"/>
  <c r="PJ45" i="1" s="1"/>
  <c r="PJ32" i="1" a="1"/>
  <c r="PJ32" i="1" s="1"/>
  <c r="PJ34" i="1" a="1"/>
  <c r="PJ34" i="1" s="1"/>
  <c r="PJ38" i="1" a="1"/>
  <c r="PJ38" i="1" s="1"/>
  <c r="PJ43" i="1" a="1"/>
  <c r="PJ43" i="1" s="1"/>
  <c r="PJ41" i="1" a="1"/>
  <c r="PJ41" i="1" s="1"/>
  <c r="PJ28" i="1" a="1"/>
  <c r="PJ28" i="1" s="1"/>
  <c r="PJ24" i="1" a="1"/>
  <c r="PJ24" i="1" s="1"/>
  <c r="PJ35" i="1" a="1"/>
  <c r="PJ35" i="1" s="1"/>
  <c r="PJ37" i="1" a="1"/>
  <c r="PJ37" i="1" s="1"/>
  <c r="PJ46" i="1" a="1"/>
  <c r="PJ46" i="1" s="1"/>
  <c r="PJ39" i="1" a="1"/>
  <c r="PJ39" i="1" s="1"/>
  <c r="PJ31" i="1" a="1"/>
  <c r="PJ31" i="1" s="1"/>
  <c r="PJ25" i="1" a="1"/>
  <c r="PJ25" i="1" s="1"/>
  <c r="PJ44" i="1" a="1"/>
  <c r="PJ44" i="1" s="1"/>
  <c r="PJ26" i="1" a="1"/>
  <c r="PJ26" i="1" s="1"/>
  <c r="PJ29" i="1" a="1"/>
  <c r="PJ29" i="1" s="1"/>
  <c r="PJ47" i="1" a="1"/>
  <c r="PJ47" i="1" s="1"/>
  <c r="PJ27" i="1" a="1"/>
  <c r="PJ27" i="1" s="1"/>
  <c r="RX36" i="1" a="1"/>
  <c r="RX36" i="1" s="1"/>
  <c r="RX48" i="1" a="1"/>
  <c r="RX48" i="1" s="1"/>
  <c r="RX49" i="1" s="1" a="1"/>
  <c r="RX49" i="1" s="1"/>
  <c r="RX22" i="1" a="1"/>
  <c r="RX22" i="1" s="1"/>
  <c r="RX23" i="1" a="1"/>
  <c r="RX23" i="1" s="1"/>
  <c r="RX46" i="1" a="1"/>
  <c r="RX46" i="1" s="1"/>
  <c r="RX29" i="1" a="1"/>
  <c r="RX29" i="1" s="1"/>
  <c r="RX39" i="1" a="1"/>
  <c r="RX39" i="1" s="1"/>
  <c r="RX40" i="1" a="1"/>
  <c r="RX40" i="1" s="1"/>
  <c r="RX25" i="1" a="1"/>
  <c r="RX25" i="1" s="1"/>
  <c r="RX35" i="1" a="1"/>
  <c r="RX35" i="1" s="1"/>
  <c r="RX27" i="1" a="1"/>
  <c r="RX27" i="1" s="1"/>
  <c r="RX30" i="1" a="1"/>
  <c r="RX30" i="1" s="1"/>
  <c r="RX33" i="1" a="1"/>
  <c r="RX33" i="1" s="1"/>
  <c r="RX37" i="1" a="1"/>
  <c r="RX37" i="1" s="1"/>
  <c r="RX45" i="1" a="1"/>
  <c r="RX45" i="1" s="1"/>
  <c r="RX31" i="1" a="1"/>
  <c r="RX31" i="1" s="1"/>
  <c r="RX32" i="1" a="1"/>
  <c r="RX32" i="1" s="1"/>
  <c r="RX34" i="1" a="1"/>
  <c r="RX34" i="1" s="1"/>
  <c r="RX41" i="1" a="1"/>
  <c r="RX41" i="1" s="1"/>
  <c r="RX28" i="1" a="1"/>
  <c r="RX28" i="1" s="1"/>
  <c r="RX24" i="1" a="1"/>
  <c r="RX24" i="1" s="1"/>
  <c r="RX38" i="1" a="1"/>
  <c r="RX38" i="1" s="1"/>
  <c r="RX44" i="1" a="1"/>
  <c r="RX44" i="1" s="1"/>
  <c r="RX26" i="1" a="1"/>
  <c r="RX26" i="1" s="1"/>
  <c r="RX43" i="1" a="1"/>
  <c r="RX43" i="1" s="1"/>
  <c r="RX47" i="1" a="1"/>
  <c r="RX47" i="1" s="1"/>
  <c r="NW36" i="1" a="1"/>
  <c r="NW36" i="1" s="1"/>
  <c r="NW48" i="1" a="1"/>
  <c r="NW48" i="1" s="1"/>
  <c r="NW49" i="1" s="1" a="1"/>
  <c r="NW49" i="1" s="1"/>
  <c r="NW23" i="1" a="1"/>
  <c r="NW23" i="1" s="1"/>
  <c r="NW22" i="1" a="1"/>
  <c r="NW22" i="1" s="1"/>
  <c r="NW28" i="1" a="1"/>
  <c r="NW28" i="1" s="1"/>
  <c r="NW34" i="1" a="1"/>
  <c r="NW34" i="1" s="1"/>
  <c r="NW46" i="1" a="1"/>
  <c r="NW46" i="1" s="1"/>
  <c r="NW41" i="1" a="1"/>
  <c r="NW41" i="1" s="1"/>
  <c r="NW44" i="1" a="1"/>
  <c r="NW44" i="1" s="1"/>
  <c r="NW45" i="1" a="1"/>
  <c r="NW45" i="1" s="1"/>
  <c r="NW27" i="1" a="1"/>
  <c r="NW27" i="1" s="1"/>
  <c r="NW37" i="1" a="1"/>
  <c r="NW37" i="1" s="1"/>
  <c r="NW47" i="1" a="1"/>
  <c r="NW47" i="1" s="1"/>
  <c r="NW29" i="1" a="1"/>
  <c r="NW29" i="1" s="1"/>
  <c r="NW43" i="1" a="1"/>
  <c r="NW43" i="1" s="1"/>
  <c r="NW25" i="1" a="1"/>
  <c r="NW25" i="1" s="1"/>
  <c r="NW35" i="1" a="1"/>
  <c r="NW35" i="1" s="1"/>
  <c r="NW39" i="1" a="1"/>
  <c r="NW39" i="1" s="1"/>
  <c r="NW30" i="1" a="1"/>
  <c r="NW30" i="1" s="1"/>
  <c r="NW31" i="1" a="1"/>
  <c r="NW31" i="1" s="1"/>
  <c r="NW33" i="1" a="1"/>
  <c r="NW33" i="1" s="1"/>
  <c r="NW32" i="1" a="1"/>
  <c r="NW32" i="1" s="1"/>
  <c r="NW38" i="1" a="1"/>
  <c r="NW38" i="1" s="1"/>
  <c r="NW24" i="1" a="1"/>
  <c r="NW24" i="1" s="1"/>
  <c r="NW26" i="1" a="1"/>
  <c r="NW26" i="1" s="1"/>
  <c r="NW40" i="1" a="1"/>
  <c r="NW40" i="1" s="1"/>
  <c r="UQ36" i="1" a="1"/>
  <c r="UQ36" i="1" s="1"/>
  <c r="UQ48" i="1" a="1"/>
  <c r="UQ48" i="1" s="1"/>
  <c r="UQ49" i="1" s="1" a="1"/>
  <c r="UQ49" i="1" s="1"/>
  <c r="UQ23" i="1" a="1"/>
  <c r="UQ23" i="1" s="1"/>
  <c r="UQ22" i="1" a="1"/>
  <c r="UQ22" i="1" s="1"/>
  <c r="UQ41" i="1" a="1"/>
  <c r="UQ41" i="1" s="1"/>
  <c r="UQ29" i="1" a="1"/>
  <c r="UQ29" i="1" s="1"/>
  <c r="UQ34" i="1" a="1"/>
  <c r="UQ34" i="1" s="1"/>
  <c r="UQ28" i="1" a="1"/>
  <c r="UQ28" i="1" s="1"/>
  <c r="UQ25" i="1" a="1"/>
  <c r="UQ25" i="1" s="1"/>
  <c r="UQ47" i="1" a="1"/>
  <c r="UQ47" i="1" s="1"/>
  <c r="UQ35" i="1" a="1"/>
  <c r="UQ35" i="1" s="1"/>
  <c r="UQ44" i="1" a="1"/>
  <c r="UQ44" i="1" s="1"/>
  <c r="UQ39" i="1" a="1"/>
  <c r="UQ39" i="1" s="1"/>
  <c r="UQ37" i="1" a="1"/>
  <c r="UQ37" i="1" s="1"/>
  <c r="UQ24" i="1" a="1"/>
  <c r="UQ24" i="1" s="1"/>
  <c r="UQ30" i="1" a="1"/>
  <c r="UQ30" i="1" s="1"/>
  <c r="UQ33" i="1" a="1"/>
  <c r="UQ33" i="1" s="1"/>
  <c r="UQ26" i="1" a="1"/>
  <c r="UQ26" i="1" s="1"/>
  <c r="UQ46" i="1" a="1"/>
  <c r="UQ46" i="1" s="1"/>
  <c r="UQ31" i="1" a="1"/>
  <c r="UQ31" i="1" s="1"/>
  <c r="UQ32" i="1" a="1"/>
  <c r="UQ32" i="1" s="1"/>
  <c r="UQ45" i="1" a="1"/>
  <c r="UQ45" i="1" s="1"/>
  <c r="UQ38" i="1" a="1"/>
  <c r="UQ38" i="1" s="1"/>
  <c r="UQ27" i="1" a="1"/>
  <c r="UQ27" i="1" s="1"/>
  <c r="UQ43" i="1" a="1"/>
  <c r="UQ43" i="1" s="1"/>
  <c r="UQ40" i="1" a="1"/>
  <c r="UQ40" i="1" s="1"/>
  <c r="VB36" i="1" a="1"/>
  <c r="VB36" i="1" s="1"/>
  <c r="VB48" i="1" a="1"/>
  <c r="VB48" i="1" s="1"/>
  <c r="VB49" i="1" s="1" a="1"/>
  <c r="VB49" i="1" s="1"/>
  <c r="VB22" i="1" a="1"/>
  <c r="VB22" i="1" s="1"/>
  <c r="VB23" i="1" a="1"/>
  <c r="VB23" i="1" s="1"/>
  <c r="VB46" i="1" a="1"/>
  <c r="VB46" i="1" s="1"/>
  <c r="VB43" i="1" a="1"/>
  <c r="VB43" i="1" s="1"/>
  <c r="VB24" i="1" a="1"/>
  <c r="VB24" i="1" s="1"/>
  <c r="VB40" i="1" a="1"/>
  <c r="VB40" i="1" s="1"/>
  <c r="VB29" i="1" a="1"/>
  <c r="VB29" i="1" s="1"/>
  <c r="VB34" i="1" a="1"/>
  <c r="VB34" i="1" s="1"/>
  <c r="VB27" i="1" a="1"/>
  <c r="VB27" i="1" s="1"/>
  <c r="VB37" i="1" a="1"/>
  <c r="VB37" i="1" s="1"/>
  <c r="VB35" i="1" a="1"/>
  <c r="VB35" i="1" s="1"/>
  <c r="VB25" i="1" a="1"/>
  <c r="VB25" i="1" s="1"/>
  <c r="VB41" i="1" a="1"/>
  <c r="VB41" i="1" s="1"/>
  <c r="VB30" i="1" a="1"/>
  <c r="VB30" i="1" s="1"/>
  <c r="VB39" i="1" a="1"/>
  <c r="VB39" i="1" s="1"/>
  <c r="VB31" i="1" a="1"/>
  <c r="VB31" i="1" s="1"/>
  <c r="VB33" i="1" a="1"/>
  <c r="VB33" i="1" s="1"/>
  <c r="VB45" i="1" a="1"/>
  <c r="VB45" i="1" s="1"/>
  <c r="VB32" i="1" a="1"/>
  <c r="VB32" i="1" s="1"/>
  <c r="VB26" i="1" a="1"/>
  <c r="VB26" i="1" s="1"/>
  <c r="VB44" i="1" a="1"/>
  <c r="VB44" i="1" s="1"/>
  <c r="VB28" i="1" a="1"/>
  <c r="VB28" i="1" s="1"/>
  <c r="VB47" i="1" a="1"/>
  <c r="VB47" i="1" s="1"/>
  <c r="VB38" i="1" a="1"/>
  <c r="VB38" i="1" s="1"/>
  <c r="RQ36" i="1" a="1"/>
  <c r="RQ36" i="1" s="1"/>
  <c r="RQ48" i="1" a="1"/>
  <c r="RQ48" i="1" s="1"/>
  <c r="RQ49" i="1" s="1" a="1"/>
  <c r="RQ49" i="1" s="1"/>
  <c r="RQ23" i="1" a="1"/>
  <c r="RQ23" i="1" s="1"/>
  <c r="RQ22" i="1" a="1"/>
  <c r="RQ22" i="1" s="1"/>
  <c r="RQ27" i="1" a="1"/>
  <c r="RQ27" i="1" s="1"/>
  <c r="RQ45" i="1" a="1"/>
  <c r="RQ45" i="1" s="1"/>
  <c r="RQ47" i="1" a="1"/>
  <c r="RQ47" i="1" s="1"/>
  <c r="RQ44" i="1" a="1"/>
  <c r="RQ44" i="1" s="1"/>
  <c r="RQ37" i="1" a="1"/>
  <c r="RQ37" i="1" s="1"/>
  <c r="RQ32" i="1" a="1"/>
  <c r="RQ32" i="1" s="1"/>
  <c r="RQ34" i="1" a="1"/>
  <c r="RQ34" i="1" s="1"/>
  <c r="RQ30" i="1" a="1"/>
  <c r="RQ30" i="1" s="1"/>
  <c r="RQ33" i="1" a="1"/>
  <c r="RQ33" i="1" s="1"/>
  <c r="RQ35" i="1" a="1"/>
  <c r="RQ35" i="1" s="1"/>
  <c r="RQ46" i="1" a="1"/>
  <c r="RQ46" i="1" s="1"/>
  <c r="RQ39" i="1" a="1"/>
  <c r="RQ39" i="1" s="1"/>
  <c r="RQ25" i="1" a="1"/>
  <c r="RQ25" i="1" s="1"/>
  <c r="RQ28" i="1" a="1"/>
  <c r="RQ28" i="1" s="1"/>
  <c r="RQ41" i="1" a="1"/>
  <c r="RQ41" i="1" s="1"/>
  <c r="RQ29" i="1" a="1"/>
  <c r="RQ29" i="1" s="1"/>
  <c r="RQ40" i="1" a="1"/>
  <c r="RQ40" i="1" s="1"/>
  <c r="RQ26" i="1" a="1"/>
  <c r="RQ26" i="1" s="1"/>
  <c r="RQ43" i="1" a="1"/>
  <c r="RQ43" i="1" s="1"/>
  <c r="RQ38" i="1" a="1"/>
  <c r="RQ38" i="1" s="1"/>
  <c r="RQ31" i="1" a="1"/>
  <c r="RQ31" i="1" s="1"/>
  <c r="RQ24" i="1" a="1"/>
  <c r="RQ24" i="1" s="1"/>
  <c r="OZ36" i="1" a="1"/>
  <c r="OZ36" i="1" s="1"/>
  <c r="OZ48" i="1" a="1"/>
  <c r="OZ48" i="1" s="1"/>
  <c r="OZ49" i="1" s="1" a="1"/>
  <c r="OZ49" i="1" s="1"/>
  <c r="OZ22" i="1" a="1"/>
  <c r="OZ22" i="1" s="1"/>
  <c r="OZ23" i="1" a="1"/>
  <c r="OZ23" i="1" s="1"/>
  <c r="OZ38" i="1" a="1"/>
  <c r="OZ38" i="1" s="1"/>
  <c r="OZ39" i="1" a="1"/>
  <c r="OZ39" i="1" s="1"/>
  <c r="OZ31" i="1" a="1"/>
  <c r="OZ31" i="1" s="1"/>
  <c r="OZ30" i="1" a="1"/>
  <c r="OZ30" i="1" s="1"/>
  <c r="OZ33" i="1" a="1"/>
  <c r="OZ33" i="1" s="1"/>
  <c r="OZ41" i="1" a="1"/>
  <c r="OZ41" i="1" s="1"/>
  <c r="OZ40" i="1" a="1"/>
  <c r="OZ40" i="1" s="1"/>
  <c r="OZ26" i="1" a="1"/>
  <c r="OZ26" i="1" s="1"/>
  <c r="OZ24" i="1" a="1"/>
  <c r="OZ24" i="1" s="1"/>
  <c r="OZ29" i="1" a="1"/>
  <c r="OZ29" i="1" s="1"/>
  <c r="OZ44" i="1" a="1"/>
  <c r="OZ44" i="1" s="1"/>
  <c r="OZ35" i="1" a="1"/>
  <c r="OZ35" i="1" s="1"/>
  <c r="OZ37" i="1" a="1"/>
  <c r="OZ37" i="1" s="1"/>
  <c r="OZ47" i="1" a="1"/>
  <c r="OZ47" i="1" s="1"/>
  <c r="OZ46" i="1" a="1"/>
  <c r="OZ46" i="1" s="1"/>
  <c r="OZ34" i="1" a="1"/>
  <c r="OZ34" i="1" s="1"/>
  <c r="OZ25" i="1" a="1"/>
  <c r="OZ25" i="1" s="1"/>
  <c r="OZ45" i="1" a="1"/>
  <c r="OZ45" i="1" s="1"/>
  <c r="OZ43" i="1" a="1"/>
  <c r="OZ43" i="1" s="1"/>
  <c r="OZ27" i="1" a="1"/>
  <c r="OZ27" i="1" s="1"/>
  <c r="OZ32" i="1" a="1"/>
  <c r="OZ32" i="1" s="1"/>
  <c r="OZ28" i="1" a="1"/>
  <c r="OZ28" i="1" s="1"/>
  <c r="UE36" i="1" a="1"/>
  <c r="UE36" i="1" s="1"/>
  <c r="UE48" i="1" a="1"/>
  <c r="UE48" i="1" s="1"/>
  <c r="UE49" i="1" s="1" a="1"/>
  <c r="UE49" i="1" s="1"/>
  <c r="UE22" i="1" a="1"/>
  <c r="UE22" i="1" s="1"/>
  <c r="UE23" i="1" a="1"/>
  <c r="UE23" i="1" s="1"/>
  <c r="UE45" i="1" a="1"/>
  <c r="UE45" i="1" s="1"/>
  <c r="UE34" i="1" a="1"/>
  <c r="UE34" i="1" s="1"/>
  <c r="UE28" i="1" a="1"/>
  <c r="UE28" i="1" s="1"/>
  <c r="UE31" i="1" a="1"/>
  <c r="UE31" i="1" s="1"/>
  <c r="UE40" i="1" a="1"/>
  <c r="UE40" i="1" s="1"/>
  <c r="UE46" i="1" a="1"/>
  <c r="UE46" i="1" s="1"/>
  <c r="UE39" i="1" a="1"/>
  <c r="UE39" i="1" s="1"/>
  <c r="UE32" i="1" a="1"/>
  <c r="UE32" i="1" s="1"/>
  <c r="UE25" i="1" a="1"/>
  <c r="UE25" i="1" s="1"/>
  <c r="UE37" i="1" a="1"/>
  <c r="UE37" i="1" s="1"/>
  <c r="UE30" i="1" a="1"/>
  <c r="UE30" i="1" s="1"/>
  <c r="UE35" i="1" a="1"/>
  <c r="UE35" i="1" s="1"/>
  <c r="UE33" i="1" a="1"/>
  <c r="UE33" i="1" s="1"/>
  <c r="UE41" i="1" a="1"/>
  <c r="UE41" i="1" s="1"/>
  <c r="UE43" i="1" a="1"/>
  <c r="UE43" i="1" s="1"/>
  <c r="UE38" i="1" a="1"/>
  <c r="UE38" i="1" s="1"/>
  <c r="UE24" i="1" a="1"/>
  <c r="UE24" i="1" s="1"/>
  <c r="UE27" i="1" a="1"/>
  <c r="UE27" i="1" s="1"/>
  <c r="UE47" i="1" a="1"/>
  <c r="UE47" i="1" s="1"/>
  <c r="UE26" i="1" a="1"/>
  <c r="UE26" i="1" s="1"/>
  <c r="UE44" i="1" a="1"/>
  <c r="UE44" i="1" s="1"/>
  <c r="UE29" i="1" a="1"/>
  <c r="UE29" i="1" s="1"/>
  <c r="PZ36" i="1" a="1"/>
  <c r="PZ36" i="1" s="1"/>
  <c r="PZ48" i="1" a="1"/>
  <c r="PZ48" i="1" s="1"/>
  <c r="PZ49" i="1" s="1" a="1"/>
  <c r="PZ49" i="1" s="1"/>
  <c r="PZ22" i="1" a="1"/>
  <c r="PZ22" i="1" s="1"/>
  <c r="PZ23" i="1" a="1"/>
  <c r="PZ23" i="1" s="1"/>
  <c r="PZ34" i="1" a="1"/>
  <c r="PZ34" i="1" s="1"/>
  <c r="PZ38" i="1" a="1"/>
  <c r="PZ38" i="1" s="1"/>
  <c r="PZ40" i="1" a="1"/>
  <c r="PZ40" i="1" s="1"/>
  <c r="PZ24" i="1" a="1"/>
  <c r="PZ24" i="1" s="1"/>
  <c r="PZ32" i="1" a="1"/>
  <c r="PZ32" i="1" s="1"/>
  <c r="PZ46" i="1" a="1"/>
  <c r="PZ46" i="1" s="1"/>
  <c r="PZ39" i="1" a="1"/>
  <c r="PZ39" i="1" s="1"/>
  <c r="PZ41" i="1" a="1"/>
  <c r="PZ41" i="1" s="1"/>
  <c r="PZ25" i="1" a="1"/>
  <c r="PZ25" i="1" s="1"/>
  <c r="PZ35" i="1" a="1"/>
  <c r="PZ35" i="1" s="1"/>
  <c r="PZ37" i="1" a="1"/>
  <c r="PZ37" i="1" s="1"/>
  <c r="PZ31" i="1" a="1"/>
  <c r="PZ31" i="1" s="1"/>
  <c r="PZ30" i="1" a="1"/>
  <c r="PZ30" i="1" s="1"/>
  <c r="PZ33" i="1" a="1"/>
  <c r="PZ33" i="1" s="1"/>
  <c r="PZ45" i="1" a="1"/>
  <c r="PZ45" i="1" s="1"/>
  <c r="PZ28" i="1" a="1"/>
  <c r="PZ28" i="1" s="1"/>
  <c r="PZ27" i="1" a="1"/>
  <c r="PZ27" i="1" s="1"/>
  <c r="PZ44" i="1" a="1"/>
  <c r="PZ44" i="1" s="1"/>
  <c r="PZ26" i="1" a="1"/>
  <c r="PZ26" i="1" s="1"/>
  <c r="PZ29" i="1" a="1"/>
  <c r="PZ29" i="1" s="1"/>
  <c r="PZ47" i="1" a="1"/>
  <c r="PZ47" i="1" s="1"/>
  <c r="PZ43" i="1" a="1"/>
  <c r="PZ43" i="1" s="1"/>
  <c r="SN36" i="1" a="1"/>
  <c r="SN36" i="1" s="1"/>
  <c r="SN48" i="1" a="1"/>
  <c r="SN48" i="1" s="1"/>
  <c r="SN49" i="1" s="1" a="1"/>
  <c r="SN49" i="1" s="1"/>
  <c r="SN22" i="1" a="1"/>
  <c r="SN22" i="1" s="1"/>
  <c r="SN23" i="1" a="1"/>
  <c r="SN23" i="1" s="1"/>
  <c r="SN40" i="1" a="1"/>
  <c r="SN40" i="1" s="1"/>
  <c r="SN30" i="1" a="1"/>
  <c r="SN30" i="1" s="1"/>
  <c r="SN27" i="1" a="1"/>
  <c r="SN27" i="1" s="1"/>
  <c r="SN35" i="1" a="1"/>
  <c r="SN35" i="1" s="1"/>
  <c r="SN33" i="1" a="1"/>
  <c r="SN33" i="1" s="1"/>
  <c r="SN45" i="1" a="1"/>
  <c r="SN45" i="1" s="1"/>
  <c r="SN32" i="1" a="1"/>
  <c r="SN32" i="1" s="1"/>
  <c r="SN38" i="1" a="1"/>
  <c r="SN38" i="1" s="1"/>
  <c r="SN41" i="1" a="1"/>
  <c r="SN41" i="1" s="1"/>
  <c r="SN37" i="1" a="1"/>
  <c r="SN37" i="1" s="1"/>
  <c r="SN31" i="1" a="1"/>
  <c r="SN31" i="1" s="1"/>
  <c r="SN34" i="1" a="1"/>
  <c r="SN34" i="1" s="1"/>
  <c r="SN46" i="1" a="1"/>
  <c r="SN46" i="1" s="1"/>
  <c r="SN39" i="1" a="1"/>
  <c r="SN39" i="1" s="1"/>
  <c r="SN25" i="1" a="1"/>
  <c r="SN25" i="1" s="1"/>
  <c r="SN24" i="1" a="1"/>
  <c r="SN24" i="1" s="1"/>
  <c r="SN29" i="1" a="1"/>
  <c r="SN29" i="1" s="1"/>
  <c r="SN28" i="1" a="1"/>
  <c r="SN28" i="1" s="1"/>
  <c r="SN44" i="1" a="1"/>
  <c r="SN44" i="1" s="1"/>
  <c r="SN26" i="1" a="1"/>
  <c r="SN26" i="1" s="1"/>
  <c r="SN43" i="1" a="1"/>
  <c r="SN43" i="1" s="1"/>
  <c r="SN47" i="1" a="1"/>
  <c r="SN47" i="1" s="1"/>
  <c r="NA36" i="1" a="1"/>
  <c r="NA36" i="1" s="1"/>
  <c r="NA48" i="1" a="1"/>
  <c r="NA48" i="1" s="1"/>
  <c r="NA49" i="1" s="1" a="1"/>
  <c r="NA49" i="1" s="1"/>
  <c r="NA22" i="1" a="1"/>
  <c r="NA22" i="1" s="1"/>
  <c r="NA23" i="1" a="1"/>
  <c r="NA23" i="1" s="1"/>
  <c r="NA29" i="1" a="1"/>
  <c r="NA29" i="1" s="1"/>
  <c r="NA34" i="1" a="1"/>
  <c r="NA34" i="1" s="1"/>
  <c r="NA25" i="1" a="1"/>
  <c r="NA25" i="1" s="1"/>
  <c r="NA37" i="1" a="1"/>
  <c r="NA37" i="1" s="1"/>
  <c r="NA30" i="1" a="1"/>
  <c r="NA30" i="1" s="1"/>
  <c r="NA43" i="1" a="1"/>
  <c r="NA43" i="1" s="1"/>
  <c r="NA33" i="1" a="1"/>
  <c r="NA33" i="1" s="1"/>
  <c r="NA39" i="1" a="1"/>
  <c r="NA39" i="1" s="1"/>
  <c r="NA31" i="1" a="1"/>
  <c r="NA31" i="1" s="1"/>
  <c r="NA45" i="1" a="1"/>
  <c r="NA45" i="1" s="1"/>
  <c r="NA32" i="1" a="1"/>
  <c r="NA32" i="1" s="1"/>
  <c r="NA35" i="1" a="1"/>
  <c r="NA35" i="1" s="1"/>
  <c r="NA41" i="1" a="1"/>
  <c r="NA41" i="1" s="1"/>
  <c r="NA46" i="1" a="1"/>
  <c r="NA46" i="1" s="1"/>
  <c r="NA28" i="1" a="1"/>
  <c r="NA28" i="1" s="1"/>
  <c r="NA27" i="1" a="1"/>
  <c r="NA27" i="1" s="1"/>
  <c r="NA24" i="1" a="1"/>
  <c r="NA24" i="1" s="1"/>
  <c r="NA44" i="1" a="1"/>
  <c r="NA44" i="1" s="1"/>
  <c r="NA26" i="1" a="1"/>
  <c r="NA26" i="1" s="1"/>
  <c r="NA40" i="1" a="1"/>
  <c r="NA40" i="1" s="1"/>
  <c r="NA38" i="1" a="1"/>
  <c r="NA38" i="1" s="1"/>
  <c r="NA47" i="1" a="1"/>
  <c r="NA47" i="1" s="1"/>
  <c r="NE36" i="1" a="1"/>
  <c r="NE36" i="1" s="1"/>
  <c r="NE48" i="1" a="1"/>
  <c r="NE48" i="1" s="1"/>
  <c r="NE49" i="1" s="1" a="1"/>
  <c r="NE49" i="1" s="1"/>
  <c r="NE22" i="1" a="1"/>
  <c r="NE22" i="1" s="1"/>
  <c r="NE23" i="1" a="1"/>
  <c r="NE23" i="1" s="1"/>
  <c r="NE44" i="1" a="1"/>
  <c r="NE44" i="1" s="1"/>
  <c r="NE29" i="1" a="1"/>
  <c r="NE29" i="1" s="1"/>
  <c r="NE28" i="1" a="1"/>
  <c r="NE28" i="1" s="1"/>
  <c r="NE37" i="1" a="1"/>
  <c r="NE37" i="1" s="1"/>
  <c r="NE46" i="1" a="1"/>
  <c r="NE46" i="1" s="1"/>
  <c r="NE27" i="1" a="1"/>
  <c r="NE27" i="1" s="1"/>
  <c r="NE26" i="1" a="1"/>
  <c r="NE26" i="1" s="1"/>
  <c r="NE35" i="1" a="1"/>
  <c r="NE35" i="1" s="1"/>
  <c r="NE43" i="1" a="1"/>
  <c r="NE43" i="1" s="1"/>
  <c r="NE45" i="1" a="1"/>
  <c r="NE45" i="1" s="1"/>
  <c r="NE34" i="1" a="1"/>
  <c r="NE34" i="1" s="1"/>
  <c r="NE25" i="1" a="1"/>
  <c r="NE25" i="1" s="1"/>
  <c r="NE31" i="1" a="1"/>
  <c r="NE31" i="1" s="1"/>
  <c r="NE32" i="1" a="1"/>
  <c r="NE32" i="1" s="1"/>
  <c r="NE39" i="1" a="1"/>
  <c r="NE39" i="1" s="1"/>
  <c r="NE30" i="1" a="1"/>
  <c r="NE30" i="1" s="1"/>
  <c r="NE33" i="1" a="1"/>
  <c r="NE33" i="1" s="1"/>
  <c r="NE41" i="1" a="1"/>
  <c r="NE41" i="1" s="1"/>
  <c r="NE40" i="1" a="1"/>
  <c r="NE40" i="1" s="1"/>
  <c r="NE47" i="1" a="1"/>
  <c r="NE47" i="1" s="1"/>
  <c r="NE24" i="1" a="1"/>
  <c r="NE24" i="1" s="1"/>
  <c r="NE38" i="1" a="1"/>
  <c r="NE38" i="1" s="1"/>
  <c r="VC36" i="1" a="1"/>
  <c r="VC36" i="1" s="1"/>
  <c r="VC48" i="1" a="1"/>
  <c r="VC48" i="1" s="1"/>
  <c r="VC49" i="1" s="1" a="1"/>
  <c r="VC49" i="1" s="1"/>
  <c r="VC23" i="1" a="1"/>
  <c r="VC23" i="1" s="1"/>
  <c r="VC22" i="1" a="1"/>
  <c r="VC22" i="1" s="1"/>
  <c r="VC25" i="1" a="1"/>
  <c r="VC25" i="1" s="1"/>
  <c r="VC44" i="1" a="1"/>
  <c r="VC44" i="1" s="1"/>
  <c r="VC35" i="1" a="1"/>
  <c r="VC35" i="1" s="1"/>
  <c r="VC37" i="1" a="1"/>
  <c r="VC37" i="1" s="1"/>
  <c r="VC39" i="1" a="1"/>
  <c r="VC39" i="1" s="1"/>
  <c r="VC31" i="1" a="1"/>
  <c r="VC31" i="1" s="1"/>
  <c r="VC30" i="1" a="1"/>
  <c r="VC30" i="1" s="1"/>
  <c r="VC41" i="1" a="1"/>
  <c r="VC41" i="1" s="1"/>
  <c r="VC47" i="1" a="1"/>
  <c r="VC47" i="1" s="1"/>
  <c r="VC28" i="1" a="1"/>
  <c r="VC28" i="1" s="1"/>
  <c r="VC33" i="1" a="1"/>
  <c r="VC33" i="1" s="1"/>
  <c r="VC45" i="1" a="1"/>
  <c r="VC45" i="1" s="1"/>
  <c r="VC46" i="1" a="1"/>
  <c r="VC46" i="1" s="1"/>
  <c r="VC32" i="1" a="1"/>
  <c r="VC32" i="1" s="1"/>
  <c r="VC29" i="1" a="1"/>
  <c r="VC29" i="1" s="1"/>
  <c r="VC26" i="1" a="1"/>
  <c r="VC26" i="1" s="1"/>
  <c r="VC43" i="1" a="1"/>
  <c r="VC43" i="1" s="1"/>
  <c r="VC24" i="1" a="1"/>
  <c r="VC24" i="1" s="1"/>
  <c r="VC27" i="1" a="1"/>
  <c r="VC27" i="1" s="1"/>
  <c r="VC38" i="1" a="1"/>
  <c r="VC38" i="1" s="1"/>
  <c r="VC40" i="1" a="1"/>
  <c r="VC40" i="1" s="1"/>
  <c r="VC34" i="1" a="1"/>
  <c r="VC34" i="1" s="1"/>
  <c r="MP36" i="1" a="1"/>
  <c r="MP36" i="1" s="1"/>
  <c r="MP48" i="1" a="1"/>
  <c r="MP48" i="1" s="1"/>
  <c r="MP49" i="1" s="1" a="1"/>
  <c r="MP49" i="1" s="1"/>
  <c r="MP23" i="1" a="1"/>
  <c r="MP23" i="1" s="1"/>
  <c r="MP22" i="1" a="1"/>
  <c r="MP22" i="1" s="1"/>
  <c r="MP37" i="1" a="1"/>
  <c r="MP37" i="1" s="1"/>
  <c r="MP25" i="1" a="1"/>
  <c r="MP25" i="1" s="1"/>
  <c r="MP28" i="1" a="1"/>
  <c r="MP28" i="1" s="1"/>
  <c r="MP39" i="1" a="1"/>
  <c r="MP39" i="1" s="1"/>
  <c r="MP24" i="1" a="1"/>
  <c r="MP24" i="1" s="1"/>
  <c r="MP30" i="1" a="1"/>
  <c r="MP30" i="1" s="1"/>
  <c r="MP33" i="1" a="1"/>
  <c r="MP33" i="1" s="1"/>
  <c r="MP29" i="1" a="1"/>
  <c r="MP29" i="1" s="1"/>
  <c r="MP38" i="1" a="1"/>
  <c r="MP38" i="1" s="1"/>
  <c r="MP45" i="1" a="1"/>
  <c r="MP45" i="1" s="1"/>
  <c r="MP32" i="1" a="1"/>
  <c r="MP32" i="1" s="1"/>
  <c r="MP31" i="1" a="1"/>
  <c r="MP31" i="1" s="1"/>
  <c r="MP35" i="1" a="1"/>
  <c r="MP35" i="1" s="1"/>
  <c r="MP46" i="1" a="1"/>
  <c r="MP46" i="1" s="1"/>
  <c r="MP41" i="1" a="1"/>
  <c r="MP41" i="1" s="1"/>
  <c r="MP34" i="1" a="1"/>
  <c r="MP34" i="1" s="1"/>
  <c r="MP47" i="1" a="1"/>
  <c r="MP47" i="1" s="1"/>
  <c r="MP27" i="1" a="1"/>
  <c r="MP27" i="1" s="1"/>
  <c r="MP44" i="1" a="1"/>
  <c r="MP44" i="1" s="1"/>
  <c r="MP43" i="1" a="1"/>
  <c r="MP43" i="1" s="1"/>
  <c r="MP26" i="1" a="1"/>
  <c r="MP26" i="1" s="1"/>
  <c r="MP40" i="1" a="1"/>
  <c r="MP40" i="1" s="1"/>
  <c r="QD36" i="1" a="1"/>
  <c r="QD36" i="1" s="1"/>
  <c r="QD48" i="1" a="1"/>
  <c r="QD48" i="1" s="1"/>
  <c r="QD49" i="1" s="1" a="1"/>
  <c r="QD49" i="1" s="1"/>
  <c r="QD22" i="1" a="1"/>
  <c r="QD22" i="1" s="1"/>
  <c r="QD23" i="1" a="1"/>
  <c r="QD23" i="1" s="1"/>
  <c r="QD47" i="1" a="1"/>
  <c r="QD47" i="1" s="1"/>
  <c r="QD41" i="1" a="1"/>
  <c r="QD41" i="1" s="1"/>
  <c r="QD28" i="1" a="1"/>
  <c r="QD28" i="1" s="1"/>
  <c r="QD44" i="1" a="1"/>
  <c r="QD44" i="1" s="1"/>
  <c r="QD24" i="1" a="1"/>
  <c r="QD24" i="1" s="1"/>
  <c r="QD29" i="1" a="1"/>
  <c r="QD29" i="1" s="1"/>
  <c r="QD46" i="1" a="1"/>
  <c r="QD46" i="1" s="1"/>
  <c r="QD27" i="1" a="1"/>
  <c r="QD27" i="1" s="1"/>
  <c r="QD43" i="1" a="1"/>
  <c r="QD43" i="1" s="1"/>
  <c r="QD40" i="1" a="1"/>
  <c r="QD40" i="1" s="1"/>
  <c r="QD37" i="1" a="1"/>
  <c r="QD37" i="1" s="1"/>
  <c r="QD35" i="1" a="1"/>
  <c r="QD35" i="1" s="1"/>
  <c r="QD25" i="1" a="1"/>
  <c r="QD25" i="1" s="1"/>
  <c r="QD34" i="1" a="1"/>
  <c r="QD34" i="1" s="1"/>
  <c r="QD30" i="1" a="1"/>
  <c r="QD30" i="1" s="1"/>
  <c r="QD33" i="1" a="1"/>
  <c r="QD33" i="1" s="1"/>
  <c r="QD39" i="1" a="1"/>
  <c r="QD39" i="1" s="1"/>
  <c r="QD31" i="1" a="1"/>
  <c r="QD31" i="1" s="1"/>
  <c r="QD45" i="1" a="1"/>
  <c r="QD45" i="1" s="1"/>
  <c r="QD32" i="1" a="1"/>
  <c r="QD32" i="1" s="1"/>
  <c r="QD26" i="1" a="1"/>
  <c r="QD26" i="1" s="1"/>
  <c r="QD38" i="1" a="1"/>
  <c r="QD38" i="1" s="1"/>
  <c r="UU36" i="1" a="1"/>
  <c r="UU36" i="1" s="1"/>
  <c r="UU48" i="1" a="1"/>
  <c r="UU48" i="1" s="1"/>
  <c r="UU49" i="1" s="1" a="1"/>
  <c r="UU49" i="1" s="1"/>
  <c r="UU23" i="1" a="1"/>
  <c r="UU23" i="1" s="1"/>
  <c r="UU22" i="1" a="1"/>
  <c r="UU22" i="1" s="1"/>
  <c r="UU25" i="1" a="1"/>
  <c r="UU25" i="1" s="1"/>
  <c r="UU43" i="1" a="1"/>
  <c r="UU43" i="1" s="1"/>
  <c r="UU32" i="1" a="1"/>
  <c r="UU32" i="1" s="1"/>
  <c r="UU47" i="1" a="1"/>
  <c r="UU47" i="1" s="1"/>
  <c r="UU44" i="1" a="1"/>
  <c r="UU44" i="1" s="1"/>
  <c r="UU30" i="1" a="1"/>
  <c r="UU30" i="1" s="1"/>
  <c r="UU33" i="1" a="1"/>
  <c r="UU33" i="1" s="1"/>
  <c r="UU37" i="1" a="1"/>
  <c r="UU37" i="1" s="1"/>
  <c r="UU35" i="1" a="1"/>
  <c r="UU35" i="1" s="1"/>
  <c r="UU34" i="1" a="1"/>
  <c r="UU34" i="1" s="1"/>
  <c r="UU31" i="1" a="1"/>
  <c r="UU31" i="1" s="1"/>
  <c r="UU41" i="1" a="1"/>
  <c r="UU41" i="1" s="1"/>
  <c r="UU46" i="1" a="1"/>
  <c r="UU46" i="1" s="1"/>
  <c r="UU38" i="1" a="1"/>
  <c r="UU38" i="1" s="1"/>
  <c r="UU24" i="1" a="1"/>
  <c r="UU24" i="1" s="1"/>
  <c r="UU28" i="1" a="1"/>
  <c r="UU28" i="1" s="1"/>
  <c r="UU27" i="1" a="1"/>
  <c r="UU27" i="1" s="1"/>
  <c r="UU45" i="1" a="1"/>
  <c r="UU45" i="1" s="1"/>
  <c r="UU39" i="1" a="1"/>
  <c r="UU39" i="1" s="1"/>
  <c r="UU26" i="1" a="1"/>
  <c r="UU26" i="1" s="1"/>
  <c r="UU40" i="1" a="1"/>
  <c r="UU40" i="1" s="1"/>
  <c r="UU29" i="1" a="1"/>
  <c r="UU29" i="1" s="1"/>
  <c r="QP36" i="1" a="1"/>
  <c r="QP36" i="1" s="1"/>
  <c r="QP48" i="1" a="1"/>
  <c r="QP48" i="1" s="1"/>
  <c r="QP49" i="1" s="1" a="1"/>
  <c r="QP49" i="1" s="1"/>
  <c r="QP23" i="1" a="1"/>
  <c r="QP23" i="1" s="1"/>
  <c r="QP22" i="1" a="1"/>
  <c r="QP22" i="1" s="1"/>
  <c r="QP40" i="1" a="1"/>
  <c r="QP40" i="1" s="1"/>
  <c r="QP46" i="1" a="1"/>
  <c r="QP46" i="1" s="1"/>
  <c r="QP39" i="1" a="1"/>
  <c r="QP39" i="1" s="1"/>
  <c r="QP32" i="1" a="1"/>
  <c r="QP32" i="1" s="1"/>
  <c r="QP25" i="1" a="1"/>
  <c r="QP25" i="1" s="1"/>
  <c r="QP43" i="1" a="1"/>
  <c r="QP43" i="1" s="1"/>
  <c r="QP28" i="1" a="1"/>
  <c r="QP28" i="1" s="1"/>
  <c r="QP35" i="1" a="1"/>
  <c r="QP35" i="1" s="1"/>
  <c r="QP30" i="1" a="1"/>
  <c r="QP30" i="1" s="1"/>
  <c r="QP34" i="1" a="1"/>
  <c r="QP34" i="1" s="1"/>
  <c r="QP37" i="1" a="1"/>
  <c r="QP37" i="1" s="1"/>
  <c r="QP33" i="1" a="1"/>
  <c r="QP33" i="1" s="1"/>
  <c r="QP31" i="1" a="1"/>
  <c r="QP31" i="1" s="1"/>
  <c r="QP45" i="1" a="1"/>
  <c r="QP45" i="1" s="1"/>
  <c r="QP41" i="1" a="1"/>
  <c r="QP41" i="1" s="1"/>
  <c r="QP44" i="1" a="1"/>
  <c r="QP44" i="1" s="1"/>
  <c r="QP38" i="1" a="1"/>
  <c r="QP38" i="1" s="1"/>
  <c r="QP27" i="1" a="1"/>
  <c r="QP27" i="1" s="1"/>
  <c r="QP26" i="1" a="1"/>
  <c r="QP26" i="1" s="1"/>
  <c r="QP29" i="1" a="1"/>
  <c r="QP29" i="1" s="1"/>
  <c r="QP47" i="1" a="1"/>
  <c r="QP47" i="1" s="1"/>
  <c r="QP24" i="1" a="1"/>
  <c r="QP24" i="1" s="1"/>
  <c r="TD36" i="1" a="1"/>
  <c r="TD36" i="1" s="1"/>
  <c r="TD48" i="1" a="1"/>
  <c r="TD48" i="1" s="1"/>
  <c r="TD49" i="1" s="1" a="1"/>
  <c r="TD49" i="1" s="1"/>
  <c r="TD22" i="1" a="1"/>
  <c r="TD22" i="1" s="1"/>
  <c r="TD23" i="1" a="1"/>
  <c r="TD23" i="1" s="1"/>
  <c r="TD33" i="1" a="1"/>
  <c r="TD33" i="1" s="1"/>
  <c r="TD40" i="1" a="1"/>
  <c r="TD40" i="1" s="1"/>
  <c r="TD45" i="1" a="1"/>
  <c r="TD45" i="1" s="1"/>
  <c r="TD38" i="1" a="1"/>
  <c r="TD38" i="1" s="1"/>
  <c r="TD32" i="1" a="1"/>
  <c r="TD32" i="1" s="1"/>
  <c r="TD27" i="1" a="1"/>
  <c r="TD27" i="1" s="1"/>
  <c r="TD28" i="1" a="1"/>
  <c r="TD28" i="1" s="1"/>
  <c r="TD24" i="1" a="1"/>
  <c r="TD24" i="1" s="1"/>
  <c r="TD29" i="1" a="1"/>
  <c r="TD29" i="1" s="1"/>
  <c r="TD37" i="1" a="1"/>
  <c r="TD37" i="1" s="1"/>
  <c r="TD46" i="1" a="1"/>
  <c r="TD46" i="1" s="1"/>
  <c r="TD39" i="1" a="1"/>
  <c r="TD39" i="1" s="1"/>
  <c r="TD35" i="1" a="1"/>
  <c r="TD35" i="1" s="1"/>
  <c r="TD31" i="1" a="1"/>
  <c r="TD31" i="1" s="1"/>
  <c r="TD25" i="1" a="1"/>
  <c r="TD25" i="1" s="1"/>
  <c r="TD34" i="1" a="1"/>
  <c r="TD34" i="1" s="1"/>
  <c r="TD41" i="1" a="1"/>
  <c r="TD41" i="1" s="1"/>
  <c r="TD30" i="1" a="1"/>
  <c r="TD30" i="1" s="1"/>
  <c r="TD43" i="1" a="1"/>
  <c r="TD43" i="1" s="1"/>
  <c r="TD44" i="1" a="1"/>
  <c r="TD44" i="1" s="1"/>
  <c r="TD26" i="1" a="1"/>
  <c r="TD26" i="1" s="1"/>
  <c r="TD47" i="1" a="1"/>
  <c r="TD47" i="1" s="1"/>
  <c r="PA36" i="1" a="1"/>
  <c r="PA36" i="1" s="1"/>
  <c r="PA48" i="1" a="1"/>
  <c r="PA48" i="1" s="1"/>
  <c r="PA49" i="1" s="1" a="1"/>
  <c r="PA49" i="1" s="1"/>
  <c r="PA22" i="1" a="1"/>
  <c r="PA22" i="1" s="1"/>
  <c r="PA23" i="1" a="1"/>
  <c r="PA23" i="1" s="1"/>
  <c r="PA35" i="1" a="1"/>
  <c r="PA35" i="1" s="1"/>
  <c r="PA44" i="1" a="1"/>
  <c r="PA44" i="1" s="1"/>
  <c r="PA37" i="1" a="1"/>
  <c r="PA37" i="1" s="1"/>
  <c r="PA47" i="1" a="1"/>
  <c r="PA47" i="1" s="1"/>
  <c r="PA43" i="1" a="1"/>
  <c r="PA43" i="1" s="1"/>
  <c r="PA34" i="1" a="1"/>
  <c r="PA34" i="1" s="1"/>
  <c r="PA25" i="1" a="1"/>
  <c r="PA25" i="1" s="1"/>
  <c r="PA27" i="1" a="1"/>
  <c r="PA27" i="1" s="1"/>
  <c r="PA39" i="1" a="1"/>
  <c r="PA39" i="1" s="1"/>
  <c r="PA30" i="1" a="1"/>
  <c r="PA30" i="1" s="1"/>
  <c r="PA33" i="1" a="1"/>
  <c r="PA33" i="1" s="1"/>
  <c r="PA45" i="1" a="1"/>
  <c r="PA45" i="1" s="1"/>
  <c r="PA31" i="1" a="1"/>
  <c r="PA31" i="1" s="1"/>
  <c r="PA32" i="1" a="1"/>
  <c r="PA32" i="1" s="1"/>
  <c r="PA41" i="1" a="1"/>
  <c r="PA41" i="1" s="1"/>
  <c r="PA28" i="1" a="1"/>
  <c r="PA28" i="1" s="1"/>
  <c r="PA24" i="1" a="1"/>
  <c r="PA24" i="1" s="1"/>
  <c r="PA26" i="1" a="1"/>
  <c r="PA26" i="1" s="1"/>
  <c r="PA38" i="1" a="1"/>
  <c r="PA38" i="1" s="1"/>
  <c r="PA40" i="1" a="1"/>
  <c r="PA40" i="1" s="1"/>
  <c r="PA46" i="1" a="1"/>
  <c r="PA46" i="1" s="1"/>
  <c r="PA29" i="1" a="1"/>
  <c r="PA29" i="1" s="1"/>
  <c r="OH36" i="1" a="1"/>
  <c r="OH36" i="1" s="1"/>
  <c r="OH48" i="1" a="1"/>
  <c r="OH48" i="1" s="1"/>
  <c r="OH49" i="1" s="1" a="1"/>
  <c r="OH49" i="1" s="1"/>
  <c r="OH22" i="1" a="1"/>
  <c r="OH22" i="1" s="1"/>
  <c r="OH23" i="1" a="1"/>
  <c r="OH23" i="1" s="1"/>
  <c r="OH26" i="1" a="1"/>
  <c r="OH26" i="1" s="1"/>
  <c r="OH47" i="1" a="1"/>
  <c r="OH47" i="1" s="1"/>
  <c r="OH27" i="1" a="1"/>
  <c r="OH27" i="1" s="1"/>
  <c r="OH28" i="1" a="1"/>
  <c r="OH28" i="1" s="1"/>
  <c r="OH44" i="1" a="1"/>
  <c r="OH44" i="1" s="1"/>
  <c r="OH37" i="1" a="1"/>
  <c r="OH37" i="1" s="1"/>
  <c r="OH46" i="1" a="1"/>
  <c r="OH46" i="1" s="1"/>
  <c r="OH43" i="1" a="1"/>
  <c r="OH43" i="1" s="1"/>
  <c r="OH40" i="1" a="1"/>
  <c r="OH40" i="1" s="1"/>
  <c r="OH30" i="1" a="1"/>
  <c r="OH30" i="1" s="1"/>
  <c r="OH33" i="1" a="1"/>
  <c r="OH33" i="1" s="1"/>
  <c r="OH35" i="1" a="1"/>
  <c r="OH35" i="1" s="1"/>
  <c r="OH45" i="1" a="1"/>
  <c r="OH45" i="1" s="1"/>
  <c r="OH34" i="1" a="1"/>
  <c r="OH34" i="1" s="1"/>
  <c r="OH32" i="1" a="1"/>
  <c r="OH32" i="1" s="1"/>
  <c r="OH25" i="1" a="1"/>
  <c r="OH25" i="1" s="1"/>
  <c r="OH41" i="1" a="1"/>
  <c r="OH41" i="1" s="1"/>
  <c r="OH39" i="1" a="1"/>
  <c r="OH39" i="1" s="1"/>
  <c r="OH38" i="1" a="1"/>
  <c r="OH38" i="1" s="1"/>
  <c r="OH31" i="1" a="1"/>
  <c r="OH31" i="1" s="1"/>
  <c r="OH24" i="1" a="1"/>
  <c r="OH24" i="1" s="1"/>
  <c r="OH29" i="1" a="1"/>
  <c r="OH29" i="1" s="1"/>
  <c r="TY36" i="1" a="1"/>
  <c r="TY36" i="1" s="1"/>
  <c r="TY48" i="1" a="1"/>
  <c r="TY48" i="1" s="1"/>
  <c r="TY49" i="1" s="1" a="1"/>
  <c r="TY49" i="1" s="1"/>
  <c r="TY23" i="1" a="1"/>
  <c r="TY23" i="1" s="1"/>
  <c r="TY22" i="1" a="1"/>
  <c r="TY22" i="1" s="1"/>
  <c r="TY47" i="1" a="1"/>
  <c r="TY47" i="1" s="1"/>
  <c r="TY44" i="1" a="1"/>
  <c r="TY44" i="1" s="1"/>
  <c r="TY27" i="1" a="1"/>
  <c r="TY27" i="1" s="1"/>
  <c r="TY37" i="1" a="1"/>
  <c r="TY37" i="1" s="1"/>
  <c r="TY25" i="1" a="1"/>
  <c r="TY25" i="1" s="1"/>
  <c r="TY39" i="1" a="1"/>
  <c r="TY39" i="1" s="1"/>
  <c r="TY30" i="1" a="1"/>
  <c r="TY30" i="1" s="1"/>
  <c r="TY33" i="1" a="1"/>
  <c r="TY33" i="1" s="1"/>
  <c r="TY45" i="1" a="1"/>
  <c r="TY45" i="1" s="1"/>
  <c r="TY32" i="1" a="1"/>
  <c r="TY32" i="1" s="1"/>
  <c r="TY46" i="1" a="1"/>
  <c r="TY46" i="1" s="1"/>
  <c r="TY34" i="1" a="1"/>
  <c r="TY34" i="1" s="1"/>
  <c r="TY35" i="1" a="1"/>
  <c r="TY35" i="1" s="1"/>
  <c r="TY29" i="1" a="1"/>
  <c r="TY29" i="1" s="1"/>
  <c r="TY28" i="1" a="1"/>
  <c r="TY28" i="1" s="1"/>
  <c r="TY41" i="1" a="1"/>
  <c r="TY41" i="1" s="1"/>
  <c r="TY24" i="1" a="1"/>
  <c r="TY24" i="1" s="1"/>
  <c r="TY26" i="1" a="1"/>
  <c r="TY26" i="1" s="1"/>
  <c r="TY38" i="1" a="1"/>
  <c r="TY38" i="1" s="1"/>
  <c r="TY40" i="1" a="1"/>
  <c r="TY40" i="1" s="1"/>
  <c r="TY31" i="1" a="1"/>
  <c r="TY31" i="1" s="1"/>
  <c r="TY43" i="1" a="1"/>
  <c r="TY43" i="1" s="1"/>
  <c r="NS36" i="1" a="1"/>
  <c r="NS36" i="1" s="1"/>
  <c r="NS48" i="1" a="1"/>
  <c r="NS48" i="1" s="1"/>
  <c r="NS49" i="1" s="1" a="1"/>
  <c r="NS49" i="1" s="1"/>
  <c r="NS22" i="1" a="1"/>
  <c r="NS22" i="1" s="1"/>
  <c r="NS23" i="1" a="1"/>
  <c r="NS23" i="1" s="1"/>
  <c r="NS44" i="1" a="1"/>
  <c r="NS44" i="1" s="1"/>
  <c r="NS37" i="1" a="1"/>
  <c r="NS37" i="1" s="1"/>
  <c r="NS34" i="1" a="1"/>
  <c r="NS34" i="1" s="1"/>
  <c r="NS29" i="1" a="1"/>
  <c r="NS29" i="1" s="1"/>
  <c r="NS25" i="1" a="1"/>
  <c r="NS25" i="1" s="1"/>
  <c r="NS27" i="1" a="1"/>
  <c r="NS27" i="1" s="1"/>
  <c r="NS35" i="1" a="1"/>
  <c r="NS35" i="1" s="1"/>
  <c r="NS39" i="1" a="1"/>
  <c r="NS39" i="1" s="1"/>
  <c r="NS31" i="1" a="1"/>
  <c r="NS31" i="1" s="1"/>
  <c r="NS30" i="1" a="1"/>
  <c r="NS30" i="1" s="1"/>
  <c r="NS33" i="1" a="1"/>
  <c r="NS33" i="1" s="1"/>
  <c r="NS45" i="1" a="1"/>
  <c r="NS45" i="1" s="1"/>
  <c r="NS32" i="1" a="1"/>
  <c r="NS32" i="1" s="1"/>
  <c r="NS41" i="1" a="1"/>
  <c r="NS41" i="1" s="1"/>
  <c r="NS26" i="1" a="1"/>
  <c r="NS26" i="1" s="1"/>
  <c r="NS38" i="1" a="1"/>
  <c r="NS38" i="1" s="1"/>
  <c r="NS24" i="1" a="1"/>
  <c r="NS24" i="1" s="1"/>
  <c r="NS40" i="1" a="1"/>
  <c r="NS40" i="1" s="1"/>
  <c r="NS47" i="1" a="1"/>
  <c r="NS47" i="1" s="1"/>
  <c r="NS28" i="1" a="1"/>
  <c r="NS28" i="1" s="1"/>
  <c r="NS43" i="1" a="1"/>
  <c r="NS43" i="1" s="1"/>
  <c r="NS46" i="1" a="1"/>
  <c r="NS46" i="1" s="1"/>
  <c r="RA36" i="1" a="1"/>
  <c r="RA36" i="1" s="1"/>
  <c r="RA48" i="1" a="1"/>
  <c r="RA48" i="1" s="1"/>
  <c r="RA49" i="1" s="1" a="1"/>
  <c r="RA49" i="1" s="1"/>
  <c r="RA23" i="1" a="1"/>
  <c r="RA23" i="1" s="1"/>
  <c r="RA22" i="1" a="1"/>
  <c r="RA22" i="1" s="1"/>
  <c r="RA41" i="1" a="1"/>
  <c r="RA41" i="1" s="1"/>
  <c r="RA46" i="1" a="1"/>
  <c r="RA46" i="1" s="1"/>
  <c r="RA40" i="1" a="1"/>
  <c r="RA40" i="1" s="1"/>
  <c r="RA26" i="1" a="1"/>
  <c r="RA26" i="1" s="1"/>
  <c r="RA39" i="1" a="1"/>
  <c r="RA39" i="1" s="1"/>
  <c r="RA45" i="1" a="1"/>
  <c r="RA45" i="1" s="1"/>
  <c r="RA27" i="1" a="1"/>
  <c r="RA27" i="1" s="1"/>
  <c r="RA25" i="1" a="1"/>
  <c r="RA25" i="1" s="1"/>
  <c r="RA28" i="1" a="1"/>
  <c r="RA28" i="1" s="1"/>
  <c r="RA44" i="1" a="1"/>
  <c r="RA44" i="1" s="1"/>
  <c r="RA32" i="1" a="1"/>
  <c r="RA32" i="1" s="1"/>
  <c r="RA37" i="1" a="1"/>
  <c r="RA37" i="1" s="1"/>
  <c r="RA47" i="1" a="1"/>
  <c r="RA47" i="1" s="1"/>
  <c r="RA30" i="1" a="1"/>
  <c r="RA30" i="1" s="1"/>
  <c r="RA33" i="1" a="1"/>
  <c r="RA33" i="1" s="1"/>
  <c r="RA35" i="1" a="1"/>
  <c r="RA35" i="1" s="1"/>
  <c r="RA31" i="1" a="1"/>
  <c r="RA31" i="1" s="1"/>
  <c r="RA29" i="1" a="1"/>
  <c r="RA29" i="1" s="1"/>
  <c r="RA34" i="1" a="1"/>
  <c r="RA34" i="1" s="1"/>
  <c r="RA38" i="1" a="1"/>
  <c r="RA38" i="1" s="1"/>
  <c r="RA43" i="1" a="1"/>
  <c r="RA43" i="1" s="1"/>
  <c r="RA24" i="1" a="1"/>
  <c r="RA24" i="1" s="1"/>
  <c r="MV36" i="1" a="1"/>
  <c r="MV36" i="1" s="1"/>
  <c r="MV48" i="1" a="1"/>
  <c r="MV48" i="1" s="1"/>
  <c r="MV49" i="1" s="1" a="1"/>
  <c r="MV49" i="1" s="1"/>
  <c r="MV22" i="1" a="1"/>
  <c r="MV22" i="1" s="1"/>
  <c r="MV23" i="1" a="1"/>
  <c r="MV23" i="1" s="1"/>
  <c r="MV31" i="1" a="1"/>
  <c r="MV31" i="1" s="1"/>
  <c r="MV35" i="1" a="1"/>
  <c r="MV35" i="1" s="1"/>
  <c r="MV40" i="1" a="1"/>
  <c r="MV40" i="1" s="1"/>
  <c r="MV46" i="1" a="1"/>
  <c r="MV46" i="1" s="1"/>
  <c r="MV39" i="1" a="1"/>
  <c r="MV39" i="1" s="1"/>
  <c r="MV32" i="1" a="1"/>
  <c r="MV32" i="1" s="1"/>
  <c r="MV27" i="1" a="1"/>
  <c r="MV27" i="1" s="1"/>
  <c r="MV25" i="1" a="1"/>
  <c r="MV25" i="1" s="1"/>
  <c r="MV28" i="1" a="1"/>
  <c r="MV28" i="1" s="1"/>
  <c r="MV37" i="1" a="1"/>
  <c r="MV37" i="1" s="1"/>
  <c r="MV30" i="1" a="1"/>
  <c r="MV30" i="1" s="1"/>
  <c r="MV33" i="1" a="1"/>
  <c r="MV33" i="1" s="1"/>
  <c r="MV34" i="1" a="1"/>
  <c r="MV34" i="1" s="1"/>
  <c r="MV41" i="1" a="1"/>
  <c r="MV41" i="1" s="1"/>
  <c r="MV45" i="1" a="1"/>
  <c r="MV45" i="1" s="1"/>
  <c r="MV38" i="1" a="1"/>
  <c r="MV38" i="1" s="1"/>
  <c r="MV24" i="1" a="1"/>
  <c r="MV24" i="1" s="1"/>
  <c r="MV47" i="1" a="1"/>
  <c r="MV47" i="1" s="1"/>
  <c r="MV44" i="1" a="1"/>
  <c r="MV44" i="1" s="1"/>
  <c r="MV26" i="1" a="1"/>
  <c r="MV26" i="1" s="1"/>
  <c r="MV29" i="1" a="1"/>
  <c r="MV29" i="1" s="1"/>
  <c r="MV43" i="1" a="1"/>
  <c r="MV43" i="1" s="1"/>
  <c r="RF36" i="1" a="1"/>
  <c r="RF36" i="1" s="1"/>
  <c r="RF48" i="1" a="1"/>
  <c r="RF48" i="1" s="1"/>
  <c r="RF49" i="1" s="1" a="1"/>
  <c r="RF49" i="1" s="1"/>
  <c r="RF23" i="1" a="1"/>
  <c r="RF23" i="1" s="1"/>
  <c r="RF22" i="1" a="1"/>
  <c r="RF22" i="1" s="1"/>
  <c r="RF28" i="1" a="1"/>
  <c r="RF28" i="1" s="1"/>
  <c r="RF32" i="1" a="1"/>
  <c r="RF32" i="1" s="1"/>
  <c r="RF30" i="1" a="1"/>
  <c r="RF30" i="1" s="1"/>
  <c r="RF33" i="1" a="1"/>
  <c r="RF33" i="1" s="1"/>
  <c r="RF27" i="1" a="1"/>
  <c r="RF27" i="1" s="1"/>
  <c r="RF45" i="1" a="1"/>
  <c r="RF45" i="1" s="1"/>
  <c r="RF29" i="1" a="1"/>
  <c r="RF29" i="1" s="1"/>
  <c r="RF37" i="1" a="1"/>
  <c r="RF37" i="1" s="1"/>
  <c r="RF41" i="1" a="1"/>
  <c r="RF41" i="1" s="1"/>
  <c r="RF31" i="1" a="1"/>
  <c r="RF31" i="1" s="1"/>
  <c r="RF34" i="1" a="1"/>
  <c r="RF34" i="1" s="1"/>
  <c r="RF46" i="1" a="1"/>
  <c r="RF46" i="1" s="1"/>
  <c r="RF39" i="1" a="1"/>
  <c r="RF39" i="1" s="1"/>
  <c r="RF35" i="1" a="1"/>
  <c r="RF35" i="1" s="1"/>
  <c r="RF25" i="1" a="1"/>
  <c r="RF25" i="1" s="1"/>
  <c r="RF44" i="1" a="1"/>
  <c r="RF44" i="1" s="1"/>
  <c r="RF26" i="1" a="1"/>
  <c r="RF26" i="1" s="1"/>
  <c r="RF43" i="1" a="1"/>
  <c r="RF43" i="1" s="1"/>
  <c r="RF40" i="1" a="1"/>
  <c r="RF40" i="1" s="1"/>
  <c r="RF47" i="1" a="1"/>
  <c r="RF47" i="1" s="1"/>
  <c r="RF38" i="1" a="1"/>
  <c r="RF38" i="1" s="1"/>
  <c r="RF24" i="1" a="1"/>
  <c r="RF24" i="1" s="1"/>
  <c r="TT36" i="1" a="1"/>
  <c r="TT36" i="1" s="1"/>
  <c r="TT48" i="1" a="1"/>
  <c r="TT48" i="1" s="1"/>
  <c r="TT49" i="1" s="1" a="1"/>
  <c r="TT49" i="1" s="1"/>
  <c r="TT22" i="1" a="1"/>
  <c r="TT22" i="1" s="1"/>
  <c r="TT23" i="1" a="1"/>
  <c r="TT23" i="1" s="1"/>
  <c r="TT27" i="1" a="1"/>
  <c r="TT27" i="1" s="1"/>
  <c r="TT24" i="1" a="1"/>
  <c r="TT24" i="1" s="1"/>
  <c r="TT29" i="1" a="1"/>
  <c r="TT29" i="1" s="1"/>
  <c r="TT46" i="1" a="1"/>
  <c r="TT46" i="1" s="1"/>
  <c r="TT39" i="1" a="1"/>
  <c r="TT39" i="1" s="1"/>
  <c r="TT25" i="1" a="1"/>
  <c r="TT25" i="1" s="1"/>
  <c r="TT37" i="1" a="1"/>
  <c r="TT37" i="1" s="1"/>
  <c r="TT31" i="1" a="1"/>
  <c r="TT31" i="1" s="1"/>
  <c r="TT35" i="1" a="1"/>
  <c r="TT35" i="1" s="1"/>
  <c r="TT34" i="1" a="1"/>
  <c r="TT34" i="1" s="1"/>
  <c r="TT30" i="1" a="1"/>
  <c r="TT30" i="1" s="1"/>
  <c r="TT33" i="1" a="1"/>
  <c r="TT33" i="1" s="1"/>
  <c r="TT45" i="1" a="1"/>
  <c r="TT45" i="1" s="1"/>
  <c r="TT32" i="1" a="1"/>
  <c r="TT32" i="1" s="1"/>
  <c r="TT41" i="1" a="1"/>
  <c r="TT41" i="1" s="1"/>
  <c r="TT26" i="1" a="1"/>
  <c r="TT26" i="1" s="1"/>
  <c r="TT38" i="1" a="1"/>
  <c r="TT38" i="1" s="1"/>
  <c r="TT43" i="1" a="1"/>
  <c r="TT43" i="1" s="1"/>
  <c r="TT28" i="1" a="1"/>
  <c r="TT28" i="1" s="1"/>
  <c r="TT44" i="1" a="1"/>
  <c r="TT44" i="1" s="1"/>
  <c r="TT40" i="1" a="1"/>
  <c r="TT40" i="1" s="1"/>
  <c r="TT47" i="1" a="1"/>
  <c r="TT47" i="1" s="1"/>
  <c r="QE36" i="1" a="1"/>
  <c r="QE36" i="1" s="1"/>
  <c r="QE48" i="1" a="1"/>
  <c r="QE48" i="1" s="1"/>
  <c r="QE49" i="1" s="1" a="1"/>
  <c r="QE49" i="1" s="1"/>
  <c r="QE22" i="1" a="1"/>
  <c r="QE22" i="1" s="1"/>
  <c r="QE23" i="1" a="1"/>
  <c r="QE23" i="1" s="1"/>
  <c r="QE44" i="1" a="1"/>
  <c r="QE44" i="1" s="1"/>
  <c r="QE37" i="1" a="1"/>
  <c r="QE37" i="1" s="1"/>
  <c r="QE27" i="1" a="1"/>
  <c r="QE27" i="1" s="1"/>
  <c r="QE25" i="1" a="1"/>
  <c r="QE25" i="1" s="1"/>
  <c r="QE39" i="1" a="1"/>
  <c r="QE39" i="1" s="1"/>
  <c r="QE31" i="1" a="1"/>
  <c r="QE31" i="1" s="1"/>
  <c r="QE30" i="1" a="1"/>
  <c r="QE30" i="1" s="1"/>
  <c r="QE35" i="1" a="1"/>
  <c r="QE35" i="1" s="1"/>
  <c r="QE33" i="1" a="1"/>
  <c r="QE33" i="1" s="1"/>
  <c r="QE45" i="1" a="1"/>
  <c r="QE45" i="1" s="1"/>
  <c r="QE32" i="1" a="1"/>
  <c r="QE32" i="1" s="1"/>
  <c r="QE34" i="1" a="1"/>
  <c r="QE34" i="1" s="1"/>
  <c r="QE41" i="1" a="1"/>
  <c r="QE41" i="1" s="1"/>
  <c r="QE46" i="1" a="1"/>
  <c r="QE46" i="1" s="1"/>
  <c r="QE47" i="1" a="1"/>
  <c r="QE47" i="1" s="1"/>
  <c r="QE28" i="1" a="1"/>
  <c r="QE28" i="1" s="1"/>
  <c r="QE43" i="1" a="1"/>
  <c r="QE43" i="1" s="1"/>
  <c r="QE24" i="1" a="1"/>
  <c r="QE24" i="1" s="1"/>
  <c r="QE26" i="1" a="1"/>
  <c r="QE26" i="1" s="1"/>
  <c r="QE38" i="1" a="1"/>
  <c r="QE38" i="1" s="1"/>
  <c r="QE40" i="1" a="1"/>
  <c r="QE40" i="1" s="1"/>
  <c r="QE29" i="1" a="1"/>
  <c r="QE29" i="1" s="1"/>
  <c r="PE36" i="1" a="1"/>
  <c r="PE36" i="1" s="1"/>
  <c r="PE48" i="1" a="1"/>
  <c r="PE48" i="1" s="1"/>
  <c r="PE49" i="1" s="1" a="1"/>
  <c r="PE49" i="1" s="1"/>
  <c r="PE23" i="1" a="1"/>
  <c r="PE23" i="1" s="1"/>
  <c r="PE22" i="1" a="1"/>
  <c r="PE22" i="1" s="1"/>
  <c r="PE41" i="1" a="1"/>
  <c r="PE41" i="1" s="1"/>
  <c r="PE45" i="1" a="1"/>
  <c r="PE45" i="1" s="1"/>
  <c r="PE47" i="1" a="1"/>
  <c r="PE47" i="1" s="1"/>
  <c r="PE44" i="1" a="1"/>
  <c r="PE44" i="1" s="1"/>
  <c r="PE26" i="1" a="1"/>
  <c r="PE26" i="1" s="1"/>
  <c r="PE37" i="1" a="1"/>
  <c r="PE37" i="1" s="1"/>
  <c r="PE28" i="1" a="1"/>
  <c r="PE28" i="1" s="1"/>
  <c r="PE32" i="1" a="1"/>
  <c r="PE32" i="1" s="1"/>
  <c r="PE34" i="1" a="1"/>
  <c r="PE34" i="1" s="1"/>
  <c r="PE31" i="1" a="1"/>
  <c r="PE31" i="1" s="1"/>
  <c r="PE30" i="1" a="1"/>
  <c r="PE30" i="1" s="1"/>
  <c r="PE33" i="1" a="1"/>
  <c r="PE33" i="1" s="1"/>
  <c r="PE35" i="1" a="1"/>
  <c r="PE35" i="1" s="1"/>
  <c r="PE46" i="1" a="1"/>
  <c r="PE46" i="1" s="1"/>
  <c r="PE39" i="1" a="1"/>
  <c r="PE39" i="1" s="1"/>
  <c r="PE24" i="1" a="1"/>
  <c r="PE24" i="1" s="1"/>
  <c r="PE27" i="1" a="1"/>
  <c r="PE27" i="1" s="1"/>
  <c r="PE40" i="1" a="1"/>
  <c r="PE40" i="1" s="1"/>
  <c r="PE29" i="1" a="1"/>
  <c r="PE29" i="1" s="1"/>
  <c r="PE25" i="1" a="1"/>
  <c r="PE25" i="1" s="1"/>
  <c r="PE43" i="1" a="1"/>
  <c r="PE43" i="1" s="1"/>
  <c r="PE38" i="1" a="1"/>
  <c r="PE38" i="1" s="1"/>
  <c r="NM36" i="1" a="1"/>
  <c r="NM36" i="1" s="1"/>
  <c r="NM48" i="1" a="1"/>
  <c r="NM48" i="1" s="1"/>
  <c r="NM49" i="1" s="1" a="1"/>
  <c r="NM49" i="1" s="1"/>
  <c r="NM23" i="1" a="1"/>
  <c r="NM23" i="1" s="1"/>
  <c r="NM22" i="1" a="1"/>
  <c r="NM22" i="1" s="1"/>
  <c r="NM30" i="1" a="1"/>
  <c r="NM30" i="1" s="1"/>
  <c r="NM29" i="1" a="1"/>
  <c r="NM29" i="1" s="1"/>
  <c r="NM37" i="1" a="1"/>
  <c r="NM37" i="1" s="1"/>
  <c r="NM33" i="1" a="1"/>
  <c r="NM33" i="1" s="1"/>
  <c r="NM27" i="1" a="1"/>
  <c r="NM27" i="1" s="1"/>
  <c r="NM26" i="1" a="1"/>
  <c r="NM26" i="1" s="1"/>
  <c r="NM38" i="1" a="1"/>
  <c r="NM38" i="1" s="1"/>
  <c r="NM47" i="1" a="1"/>
  <c r="NM47" i="1" s="1"/>
  <c r="NM43" i="1" a="1"/>
  <c r="NM43" i="1" s="1"/>
  <c r="NM41" i="1" a="1"/>
  <c r="NM41" i="1" s="1"/>
  <c r="NM45" i="1" a="1"/>
  <c r="NM45" i="1" s="1"/>
  <c r="NM31" i="1" a="1"/>
  <c r="NM31" i="1" s="1"/>
  <c r="NM46" i="1" a="1"/>
  <c r="NM46" i="1" s="1"/>
  <c r="NM34" i="1" a="1"/>
  <c r="NM34" i="1" s="1"/>
  <c r="NM35" i="1" a="1"/>
  <c r="NM35" i="1" s="1"/>
  <c r="NM39" i="1" a="1"/>
  <c r="NM39" i="1" s="1"/>
  <c r="NM32" i="1" a="1"/>
  <c r="NM32" i="1" s="1"/>
  <c r="NM25" i="1" a="1"/>
  <c r="NM25" i="1" s="1"/>
  <c r="NM24" i="1" a="1"/>
  <c r="NM24" i="1" s="1"/>
  <c r="NM44" i="1" a="1"/>
  <c r="NM44" i="1" s="1"/>
  <c r="NM40" i="1" a="1"/>
  <c r="NM40" i="1" s="1"/>
  <c r="NM28" i="1" a="1"/>
  <c r="NM28" i="1" s="1"/>
  <c r="OW36" i="1" a="1"/>
  <c r="OW36" i="1" s="1"/>
  <c r="OW48" i="1" a="1"/>
  <c r="OW48" i="1" s="1"/>
  <c r="OW49" i="1" s="1" a="1"/>
  <c r="OW49" i="1" s="1"/>
  <c r="OW23" i="1" a="1"/>
  <c r="OW23" i="1" s="1"/>
  <c r="OW22" i="1" a="1"/>
  <c r="OW22" i="1" s="1"/>
  <c r="OW34" i="1" a="1"/>
  <c r="OW34" i="1" s="1"/>
  <c r="OW46" i="1" a="1"/>
  <c r="OW46" i="1" s="1"/>
  <c r="OW27" i="1" a="1"/>
  <c r="OW27" i="1" s="1"/>
  <c r="OW25" i="1" a="1"/>
  <c r="OW25" i="1" s="1"/>
  <c r="OW35" i="1" a="1"/>
  <c r="OW35" i="1" s="1"/>
  <c r="OW37" i="1" a="1"/>
  <c r="OW37" i="1" s="1"/>
  <c r="OW28" i="1" a="1"/>
  <c r="OW28" i="1" s="1"/>
  <c r="OW43" i="1" a="1"/>
  <c r="OW43" i="1" s="1"/>
  <c r="OW39" i="1" a="1"/>
  <c r="OW39" i="1" s="1"/>
  <c r="OW31" i="1" a="1"/>
  <c r="OW31" i="1" s="1"/>
  <c r="OW26" i="1" a="1"/>
  <c r="OW26" i="1" s="1"/>
  <c r="OW30" i="1" a="1"/>
  <c r="OW30" i="1" s="1"/>
  <c r="OW33" i="1" a="1"/>
  <c r="OW33" i="1" s="1"/>
  <c r="OW45" i="1" a="1"/>
  <c r="OW45" i="1" s="1"/>
  <c r="OW32" i="1" a="1"/>
  <c r="OW32" i="1" s="1"/>
  <c r="OW41" i="1" a="1"/>
  <c r="OW41" i="1" s="1"/>
  <c r="OW38" i="1" a="1"/>
  <c r="OW38" i="1" s="1"/>
  <c r="OW29" i="1" a="1"/>
  <c r="OW29" i="1" s="1"/>
  <c r="OW24" i="1" a="1"/>
  <c r="OW24" i="1" s="1"/>
  <c r="OW44" i="1" a="1"/>
  <c r="OW44" i="1" s="1"/>
  <c r="OW40" i="1" a="1"/>
  <c r="OW40" i="1" s="1"/>
  <c r="OW47" i="1" a="1"/>
  <c r="OW47" i="1" s="1"/>
  <c r="SE36" i="1" a="1"/>
  <c r="SE36" i="1" s="1"/>
  <c r="SE48" i="1" a="1"/>
  <c r="SE48" i="1" s="1"/>
  <c r="SE49" i="1" s="1" a="1"/>
  <c r="SE49" i="1" s="1"/>
  <c r="SE23" i="1" a="1"/>
  <c r="SE23" i="1" s="1"/>
  <c r="SE22" i="1" a="1"/>
  <c r="SE22" i="1" s="1"/>
  <c r="SE40" i="1" a="1"/>
  <c r="SE40" i="1" s="1"/>
  <c r="SE43" i="1" a="1"/>
  <c r="SE43" i="1" s="1"/>
  <c r="SE29" i="1" a="1"/>
  <c r="SE29" i="1" s="1"/>
  <c r="SE34" i="1" a="1"/>
  <c r="SE34" i="1" s="1"/>
  <c r="SE44" i="1" a="1"/>
  <c r="SE44" i="1" s="1"/>
  <c r="SE28" i="1" a="1"/>
  <c r="SE28" i="1" s="1"/>
  <c r="SE25" i="1" a="1"/>
  <c r="SE25" i="1" s="1"/>
  <c r="SE37" i="1" a="1"/>
  <c r="SE37" i="1" s="1"/>
  <c r="SE47" i="1" a="1"/>
  <c r="SE47" i="1" s="1"/>
  <c r="SE35" i="1" a="1"/>
  <c r="SE35" i="1" s="1"/>
  <c r="SE39" i="1" a="1"/>
  <c r="SE39" i="1" s="1"/>
  <c r="SE30" i="1" a="1"/>
  <c r="SE30" i="1" s="1"/>
  <c r="SE33" i="1" a="1"/>
  <c r="SE33" i="1" s="1"/>
  <c r="SE31" i="1" a="1"/>
  <c r="SE31" i="1" s="1"/>
  <c r="SE32" i="1" a="1"/>
  <c r="SE32" i="1" s="1"/>
  <c r="SE46" i="1" a="1"/>
  <c r="SE46" i="1" s="1"/>
  <c r="SE41" i="1" a="1"/>
  <c r="SE41" i="1" s="1"/>
  <c r="SE45" i="1" a="1"/>
  <c r="SE45" i="1" s="1"/>
  <c r="SE38" i="1" a="1"/>
  <c r="SE38" i="1" s="1"/>
  <c r="SE27" i="1" a="1"/>
  <c r="SE27" i="1" s="1"/>
  <c r="SE24" i="1" a="1"/>
  <c r="SE24" i="1" s="1"/>
  <c r="SE26" i="1" a="1"/>
  <c r="SE26" i="1" s="1"/>
  <c r="NL36" i="1" a="1"/>
  <c r="NL36" i="1" s="1"/>
  <c r="NL48" i="1" a="1"/>
  <c r="NL48" i="1" s="1"/>
  <c r="NL49" i="1" s="1" a="1"/>
  <c r="NL49" i="1" s="1"/>
  <c r="NL23" i="1" a="1"/>
  <c r="NL23" i="1" s="1"/>
  <c r="NL22" i="1" a="1"/>
  <c r="NL22" i="1" s="1"/>
  <c r="NL25" i="1" a="1"/>
  <c r="NL25" i="1" s="1"/>
  <c r="NL40" i="1" a="1"/>
  <c r="NL40" i="1" s="1"/>
  <c r="NL32" i="1" a="1"/>
  <c r="NL32" i="1" s="1"/>
  <c r="NL47" i="1" a="1"/>
  <c r="NL47" i="1" s="1"/>
  <c r="NL30" i="1" a="1"/>
  <c r="NL30" i="1" s="1"/>
  <c r="NL33" i="1" a="1"/>
  <c r="NL33" i="1" s="1"/>
  <c r="NL37" i="1" a="1"/>
  <c r="NL37" i="1" s="1"/>
  <c r="NL34" i="1" a="1"/>
  <c r="NL34" i="1" s="1"/>
  <c r="NL31" i="1" a="1"/>
  <c r="NL31" i="1" s="1"/>
  <c r="NL41" i="1" a="1"/>
  <c r="NL41" i="1" s="1"/>
  <c r="NL46" i="1" a="1"/>
  <c r="NL46" i="1" s="1"/>
  <c r="NL35" i="1" a="1"/>
  <c r="NL35" i="1" s="1"/>
  <c r="NL45" i="1" a="1"/>
  <c r="NL45" i="1" s="1"/>
  <c r="NL39" i="1" a="1"/>
  <c r="NL39" i="1" s="1"/>
  <c r="NL38" i="1" a="1"/>
  <c r="NL38" i="1" s="1"/>
  <c r="NL27" i="1" a="1"/>
  <c r="NL27" i="1" s="1"/>
  <c r="NL43" i="1" a="1"/>
  <c r="NL43" i="1" s="1"/>
  <c r="NL24" i="1" a="1"/>
  <c r="NL24" i="1" s="1"/>
  <c r="NL28" i="1" a="1"/>
  <c r="NL28" i="1" s="1"/>
  <c r="NL44" i="1" a="1"/>
  <c r="NL44" i="1" s="1"/>
  <c r="NL26" i="1" a="1"/>
  <c r="NL26" i="1" s="1"/>
  <c r="NL29" i="1" a="1"/>
  <c r="NL29" i="1" s="1"/>
  <c r="RV36" i="1" a="1"/>
  <c r="RV36" i="1" s="1"/>
  <c r="RV48" i="1" a="1"/>
  <c r="RV48" i="1" s="1"/>
  <c r="RV49" i="1" s="1" a="1"/>
  <c r="RV49" i="1" s="1"/>
  <c r="RV22" i="1" a="1"/>
  <c r="RV22" i="1" s="1"/>
  <c r="RV23" i="1" a="1"/>
  <c r="RV23" i="1" s="1"/>
  <c r="RV33" i="1" a="1"/>
  <c r="RV33" i="1" s="1"/>
  <c r="RV32" i="1" a="1"/>
  <c r="RV32" i="1" s="1"/>
  <c r="RV27" i="1" a="1"/>
  <c r="RV27" i="1" s="1"/>
  <c r="RV45" i="1" a="1"/>
  <c r="RV45" i="1" s="1"/>
  <c r="RV38" i="1" a="1"/>
  <c r="RV38" i="1" s="1"/>
  <c r="RV43" i="1" a="1"/>
  <c r="RV43" i="1" s="1"/>
  <c r="RV34" i="1" a="1"/>
  <c r="RV34" i="1" s="1"/>
  <c r="RV24" i="1" a="1"/>
  <c r="RV24" i="1" s="1"/>
  <c r="RV29" i="1" a="1"/>
  <c r="RV29" i="1" s="1"/>
  <c r="RV41" i="1" a="1"/>
  <c r="RV41" i="1" s="1"/>
  <c r="RV37" i="1" a="1"/>
  <c r="RV37" i="1" s="1"/>
  <c r="RV46" i="1" a="1"/>
  <c r="RV46" i="1" s="1"/>
  <c r="RV31" i="1" a="1"/>
  <c r="RV31" i="1" s="1"/>
  <c r="RV39" i="1" a="1"/>
  <c r="RV39" i="1" s="1"/>
  <c r="RV25" i="1" a="1"/>
  <c r="RV25" i="1" s="1"/>
  <c r="RV35" i="1" a="1"/>
  <c r="RV35" i="1" s="1"/>
  <c r="RV30" i="1" a="1"/>
  <c r="RV30" i="1" s="1"/>
  <c r="RV44" i="1" a="1"/>
  <c r="RV44" i="1" s="1"/>
  <c r="RV26" i="1" a="1"/>
  <c r="RV26" i="1" s="1"/>
  <c r="RV40" i="1" a="1"/>
  <c r="RV40" i="1" s="1"/>
  <c r="RV28" i="1" a="1"/>
  <c r="RV28" i="1" s="1"/>
  <c r="RV47" i="1" a="1"/>
  <c r="RV47" i="1" s="1"/>
  <c r="UJ36" i="1" a="1"/>
  <c r="UJ36" i="1" s="1"/>
  <c r="UJ48" i="1" a="1"/>
  <c r="UJ48" i="1" s="1"/>
  <c r="UJ49" i="1" s="1" a="1"/>
  <c r="UJ49" i="1" s="1"/>
  <c r="UJ22" i="1" a="1"/>
  <c r="UJ22" i="1" s="1"/>
  <c r="UJ23" i="1" a="1"/>
  <c r="UJ23" i="1" s="1"/>
  <c r="UJ35" i="1" a="1"/>
  <c r="UJ35" i="1" s="1"/>
  <c r="UJ25" i="1" a="1"/>
  <c r="UJ25" i="1" s="1"/>
  <c r="UJ43" i="1" a="1"/>
  <c r="UJ43" i="1" s="1"/>
  <c r="UJ41" i="1" a="1"/>
  <c r="UJ41" i="1" s="1"/>
  <c r="UJ30" i="1" a="1"/>
  <c r="UJ30" i="1" s="1"/>
  <c r="UJ37" i="1" a="1"/>
  <c r="UJ37" i="1" s="1"/>
  <c r="UJ28" i="1" a="1"/>
  <c r="UJ28" i="1" s="1"/>
  <c r="UJ33" i="1" a="1"/>
  <c r="UJ33" i="1" s="1"/>
  <c r="UJ45" i="1" a="1"/>
  <c r="UJ45" i="1" s="1"/>
  <c r="UJ31" i="1" a="1"/>
  <c r="UJ31" i="1" s="1"/>
  <c r="UJ34" i="1" a="1"/>
  <c r="UJ34" i="1" s="1"/>
  <c r="UJ32" i="1" a="1"/>
  <c r="UJ32" i="1" s="1"/>
  <c r="UJ46" i="1" a="1"/>
  <c r="UJ46" i="1" s="1"/>
  <c r="UJ26" i="1" a="1"/>
  <c r="UJ26" i="1" s="1"/>
  <c r="UJ27" i="1" a="1"/>
  <c r="UJ27" i="1" s="1"/>
  <c r="UJ29" i="1" a="1"/>
  <c r="UJ29" i="1" s="1"/>
  <c r="UJ44" i="1" a="1"/>
  <c r="UJ44" i="1" s="1"/>
  <c r="UJ40" i="1" a="1"/>
  <c r="UJ40" i="1" s="1"/>
  <c r="UJ39" i="1" a="1"/>
  <c r="UJ39" i="1" s="1"/>
  <c r="UJ47" i="1" a="1"/>
  <c r="UJ47" i="1" s="1"/>
  <c r="UJ38" i="1" a="1"/>
  <c r="UJ38" i="1" s="1"/>
  <c r="UJ24" i="1" a="1"/>
  <c r="UJ24" i="1" s="1"/>
  <c r="RI36" i="1" a="1"/>
  <c r="RI36" i="1" s="1"/>
  <c r="RI48" i="1" a="1"/>
  <c r="RI48" i="1" s="1"/>
  <c r="RI49" i="1" s="1" a="1"/>
  <c r="RI49" i="1" s="1"/>
  <c r="RI23" i="1" a="1"/>
  <c r="RI23" i="1" s="1"/>
  <c r="RI22" i="1" a="1"/>
  <c r="RI22" i="1" s="1"/>
  <c r="RI46" i="1" a="1"/>
  <c r="RI46" i="1" s="1"/>
  <c r="RI25" i="1" a="1"/>
  <c r="RI25" i="1" s="1"/>
  <c r="RI37" i="1" a="1"/>
  <c r="RI37" i="1" s="1"/>
  <c r="RI39" i="1" a="1"/>
  <c r="RI39" i="1" s="1"/>
  <c r="RI31" i="1" a="1"/>
  <c r="RI31" i="1" s="1"/>
  <c r="RI27" i="1" a="1"/>
  <c r="RI27" i="1" s="1"/>
  <c r="RI34" i="1" a="1"/>
  <c r="RI34" i="1" s="1"/>
  <c r="RI26" i="1" a="1"/>
  <c r="RI26" i="1" s="1"/>
  <c r="RI47" i="1" a="1"/>
  <c r="RI47" i="1" s="1"/>
  <c r="RI30" i="1" a="1"/>
  <c r="RI30" i="1" s="1"/>
  <c r="RI33" i="1" a="1"/>
  <c r="RI33" i="1" s="1"/>
  <c r="RI45" i="1" a="1"/>
  <c r="RI45" i="1" s="1"/>
  <c r="RI32" i="1" a="1"/>
  <c r="RI32" i="1" s="1"/>
  <c r="RI35" i="1" a="1"/>
  <c r="RI35" i="1" s="1"/>
  <c r="RI41" i="1" a="1"/>
  <c r="RI41" i="1" s="1"/>
  <c r="RI24" i="1" a="1"/>
  <c r="RI24" i="1" s="1"/>
  <c r="RI44" i="1" a="1"/>
  <c r="RI44" i="1" s="1"/>
  <c r="RI28" i="1" a="1"/>
  <c r="RI28" i="1" s="1"/>
  <c r="RI40" i="1" a="1"/>
  <c r="RI40" i="1" s="1"/>
  <c r="RI38" i="1" a="1"/>
  <c r="RI38" i="1" s="1"/>
  <c r="RI43" i="1" a="1"/>
  <c r="RI43" i="1" s="1"/>
  <c r="RI29" i="1" a="1"/>
  <c r="RI29" i="1" s="1"/>
  <c r="QI36" i="1" a="1"/>
  <c r="QI36" i="1" s="1"/>
  <c r="QI48" i="1" a="1"/>
  <c r="QI48" i="1" s="1"/>
  <c r="QI49" i="1" s="1" a="1"/>
  <c r="QI49" i="1" s="1"/>
  <c r="QI23" i="1" a="1"/>
  <c r="QI23" i="1" s="1"/>
  <c r="QI22" i="1" a="1"/>
  <c r="QI22" i="1" s="1"/>
  <c r="QI41" i="1" a="1"/>
  <c r="QI41" i="1" s="1"/>
  <c r="QI45" i="1" a="1"/>
  <c r="QI45" i="1" s="1"/>
  <c r="QI27" i="1" a="1"/>
  <c r="QI27" i="1" s="1"/>
  <c r="QI35" i="1" a="1"/>
  <c r="QI35" i="1" s="1"/>
  <c r="QI47" i="1" a="1"/>
  <c r="QI47" i="1" s="1"/>
  <c r="QI34" i="1" a="1"/>
  <c r="QI34" i="1" s="1"/>
  <c r="QI44" i="1" a="1"/>
  <c r="QI44" i="1" s="1"/>
  <c r="QI26" i="1" a="1"/>
  <c r="QI26" i="1" s="1"/>
  <c r="QI43" i="1" a="1"/>
  <c r="QI43" i="1" s="1"/>
  <c r="QI37" i="1" a="1"/>
  <c r="QI37" i="1" s="1"/>
  <c r="QI28" i="1" a="1"/>
  <c r="QI28" i="1" s="1"/>
  <c r="QI25" i="1" a="1"/>
  <c r="QI25" i="1" s="1"/>
  <c r="QI39" i="1" a="1"/>
  <c r="QI39" i="1" s="1"/>
  <c r="QI30" i="1" a="1"/>
  <c r="QI30" i="1" s="1"/>
  <c r="QI33" i="1" a="1"/>
  <c r="QI33" i="1" s="1"/>
  <c r="QI31" i="1" a="1"/>
  <c r="QI31" i="1" s="1"/>
  <c r="QI32" i="1" a="1"/>
  <c r="QI32" i="1" s="1"/>
  <c r="QI40" i="1" a="1"/>
  <c r="QI40" i="1" s="1"/>
  <c r="QI24" i="1" a="1"/>
  <c r="QI24" i="1" s="1"/>
  <c r="QI29" i="1" a="1"/>
  <c r="QI29" i="1" s="1"/>
  <c r="QI38" i="1" a="1"/>
  <c r="QI38" i="1" s="1"/>
  <c r="QI46" i="1" a="1"/>
  <c r="QI46" i="1" s="1"/>
  <c r="QT36" i="1" a="1"/>
  <c r="QT36" i="1" s="1"/>
  <c r="QT48" i="1" a="1"/>
  <c r="QT48" i="1" s="1"/>
  <c r="QT49" i="1" s="1" a="1"/>
  <c r="QT49" i="1" s="1"/>
  <c r="QT22" i="1" a="1"/>
  <c r="QT22" i="1" s="1"/>
  <c r="QT23" i="1" a="1"/>
  <c r="QT23" i="1" s="1"/>
  <c r="QT47" i="1" a="1"/>
  <c r="QT47" i="1" s="1"/>
  <c r="QT27" i="1" a="1"/>
  <c r="QT27" i="1" s="1"/>
  <c r="QT29" i="1" a="1"/>
  <c r="QT29" i="1" s="1"/>
  <c r="QT28" i="1" a="1"/>
  <c r="QT28" i="1" s="1"/>
  <c r="QT44" i="1" a="1"/>
  <c r="QT44" i="1" s="1"/>
  <c r="QT35" i="1" a="1"/>
  <c r="QT35" i="1" s="1"/>
  <c r="QT37" i="1" a="1"/>
  <c r="QT37" i="1" s="1"/>
  <c r="QT46" i="1" a="1"/>
  <c r="QT46" i="1" s="1"/>
  <c r="QT43" i="1" a="1"/>
  <c r="QT43" i="1" s="1"/>
  <c r="QT40" i="1" a="1"/>
  <c r="QT40" i="1" s="1"/>
  <c r="QT30" i="1" a="1"/>
  <c r="QT30" i="1" s="1"/>
  <c r="QT33" i="1" a="1"/>
  <c r="QT33" i="1" s="1"/>
  <c r="QT34" i="1" a="1"/>
  <c r="QT34" i="1" s="1"/>
  <c r="QT45" i="1" a="1"/>
  <c r="QT45" i="1" s="1"/>
  <c r="QT25" i="1" a="1"/>
  <c r="QT25" i="1" s="1"/>
  <c r="QT32" i="1" a="1"/>
  <c r="QT32" i="1" s="1"/>
  <c r="QT39" i="1" a="1"/>
  <c r="QT39" i="1" s="1"/>
  <c r="QT31" i="1" a="1"/>
  <c r="QT31" i="1" s="1"/>
  <c r="QT41" i="1" a="1"/>
  <c r="QT41" i="1" s="1"/>
  <c r="QT26" i="1" a="1"/>
  <c r="QT26" i="1" s="1"/>
  <c r="QT24" i="1" a="1"/>
  <c r="QT24" i="1" s="1"/>
  <c r="QT38" i="1" a="1"/>
  <c r="QT38" i="1" s="1"/>
  <c r="PT36" i="1" a="1"/>
  <c r="PT36" i="1" s="1"/>
  <c r="PT48" i="1" a="1"/>
  <c r="PT48" i="1" s="1"/>
  <c r="PT49" i="1" s="1" a="1"/>
  <c r="PT49" i="1" s="1"/>
  <c r="PT23" i="1" a="1"/>
  <c r="PT23" i="1" s="1"/>
  <c r="PT22" i="1" a="1"/>
  <c r="PT22" i="1" s="1"/>
  <c r="PT29" i="1" a="1"/>
  <c r="PT29" i="1" s="1"/>
  <c r="PT47" i="1" a="1"/>
  <c r="PT47" i="1" s="1"/>
  <c r="PT24" i="1" a="1"/>
  <c r="PT24" i="1" s="1"/>
  <c r="PT30" i="1" a="1"/>
  <c r="PT30" i="1" s="1"/>
  <c r="PT44" i="1" a="1"/>
  <c r="PT44" i="1" s="1"/>
  <c r="PT33" i="1" a="1"/>
  <c r="PT33" i="1" s="1"/>
  <c r="PT35" i="1" a="1"/>
  <c r="PT35" i="1" s="1"/>
  <c r="PT37" i="1" a="1"/>
  <c r="PT37" i="1" s="1"/>
  <c r="PT38" i="1" a="1"/>
  <c r="PT38" i="1" s="1"/>
  <c r="PT28" i="1" a="1"/>
  <c r="PT28" i="1" s="1"/>
  <c r="PT43" i="1" a="1"/>
  <c r="PT43" i="1" s="1"/>
  <c r="PT46" i="1" a="1"/>
  <c r="PT46" i="1" s="1"/>
  <c r="PT41" i="1" a="1"/>
  <c r="PT41" i="1" s="1"/>
  <c r="PT45" i="1" a="1"/>
  <c r="PT45" i="1" s="1"/>
  <c r="PT32" i="1" a="1"/>
  <c r="PT32" i="1" s="1"/>
  <c r="PT34" i="1" a="1"/>
  <c r="PT34" i="1" s="1"/>
  <c r="PT31" i="1" a="1"/>
  <c r="PT31" i="1" s="1"/>
  <c r="PT39" i="1" a="1"/>
  <c r="PT39" i="1" s="1"/>
  <c r="PT40" i="1" a="1"/>
  <c r="PT40" i="1" s="1"/>
  <c r="PT25" i="1" a="1"/>
  <c r="PT25" i="1" s="1"/>
  <c r="PT27" i="1" a="1"/>
  <c r="PT27" i="1" s="1"/>
  <c r="PT26" i="1" a="1"/>
  <c r="PT26" i="1" s="1"/>
  <c r="TI36" i="1" a="1"/>
  <c r="TI36" i="1" s="1"/>
  <c r="TI48" i="1" a="1"/>
  <c r="TI48" i="1" s="1"/>
  <c r="TI49" i="1" s="1" a="1"/>
  <c r="TI49" i="1" s="1"/>
  <c r="TI23" i="1" a="1"/>
  <c r="TI23" i="1" s="1"/>
  <c r="TI22" i="1" a="1"/>
  <c r="TI22" i="1" s="1"/>
  <c r="TI24" i="1" a="1"/>
  <c r="TI24" i="1" s="1"/>
  <c r="TI29" i="1" a="1"/>
  <c r="TI29" i="1" s="1"/>
  <c r="TI25" i="1" a="1"/>
  <c r="TI25" i="1" s="1"/>
  <c r="TI44" i="1" a="1"/>
  <c r="TI44" i="1" s="1"/>
  <c r="TI27" i="1" a="1"/>
  <c r="TI27" i="1" s="1"/>
  <c r="TI34" i="1" a="1"/>
  <c r="TI34" i="1" s="1"/>
  <c r="TI37" i="1" a="1"/>
  <c r="TI37" i="1" s="1"/>
  <c r="TI47" i="1" a="1"/>
  <c r="TI47" i="1" s="1"/>
  <c r="TI39" i="1" a="1"/>
  <c r="TI39" i="1" s="1"/>
  <c r="TI30" i="1" a="1"/>
  <c r="TI30" i="1" s="1"/>
  <c r="TI33" i="1" a="1"/>
  <c r="TI33" i="1" s="1"/>
  <c r="TI41" i="1" a="1"/>
  <c r="TI41" i="1" s="1"/>
  <c r="TI46" i="1" a="1"/>
  <c r="TI46" i="1" s="1"/>
  <c r="TI45" i="1" a="1"/>
  <c r="TI45" i="1" s="1"/>
  <c r="TI31" i="1" a="1"/>
  <c r="TI31" i="1" s="1"/>
  <c r="TI32" i="1" a="1"/>
  <c r="TI32" i="1" s="1"/>
  <c r="TI35" i="1" a="1"/>
  <c r="TI35" i="1" s="1"/>
  <c r="TI28" i="1" a="1"/>
  <c r="TI28" i="1" s="1"/>
  <c r="TI26" i="1" a="1"/>
  <c r="TI26" i="1" s="1"/>
  <c r="TI38" i="1" a="1"/>
  <c r="TI38" i="1" s="1"/>
  <c r="TI43" i="1" a="1"/>
  <c r="TI43" i="1" s="1"/>
  <c r="TI40" i="1" a="1"/>
  <c r="TI40" i="1" s="1"/>
  <c r="OB36" i="1" a="1"/>
  <c r="OB36" i="1" s="1"/>
  <c r="OB48" i="1" a="1"/>
  <c r="OB48" i="1" s="1"/>
  <c r="OB49" i="1" s="1" a="1"/>
  <c r="OB49" i="1" s="1"/>
  <c r="OB22" i="1" a="1"/>
  <c r="OB22" i="1" s="1"/>
  <c r="OB23" i="1" a="1"/>
  <c r="OB23" i="1" s="1"/>
  <c r="OB40" i="1" a="1"/>
  <c r="OB40" i="1" s="1"/>
  <c r="OB30" i="1" a="1"/>
  <c r="OB30" i="1" s="1"/>
  <c r="OB32" i="1" a="1"/>
  <c r="OB32" i="1" s="1"/>
  <c r="OB33" i="1" a="1"/>
  <c r="OB33" i="1" s="1"/>
  <c r="OB43" i="1" a="1"/>
  <c r="OB43" i="1" s="1"/>
  <c r="OB27" i="1" a="1"/>
  <c r="OB27" i="1" s="1"/>
  <c r="OB35" i="1" a="1"/>
  <c r="OB35" i="1" s="1"/>
  <c r="OB34" i="1" a="1"/>
  <c r="OB34" i="1" s="1"/>
  <c r="OB24" i="1" a="1"/>
  <c r="OB24" i="1" s="1"/>
  <c r="OB28" i="1" a="1"/>
  <c r="OB28" i="1" s="1"/>
  <c r="OB37" i="1" a="1"/>
  <c r="OB37" i="1" s="1"/>
  <c r="OB31" i="1" a="1"/>
  <c r="OB31" i="1" s="1"/>
  <c r="OB46" i="1" a="1"/>
  <c r="OB46" i="1" s="1"/>
  <c r="OB39" i="1" a="1"/>
  <c r="OB39" i="1" s="1"/>
  <c r="OB25" i="1" a="1"/>
  <c r="OB25" i="1" s="1"/>
  <c r="OB41" i="1" a="1"/>
  <c r="OB41" i="1" s="1"/>
  <c r="OB45" i="1" a="1"/>
  <c r="OB45" i="1" s="1"/>
  <c r="OB38" i="1" a="1"/>
  <c r="OB38" i="1" s="1"/>
  <c r="OB47" i="1" a="1"/>
  <c r="OB47" i="1" s="1"/>
  <c r="OB44" i="1" a="1"/>
  <c r="OB44" i="1" s="1"/>
  <c r="OB26" i="1" a="1"/>
  <c r="OB26" i="1" s="1"/>
  <c r="OB29" i="1" a="1"/>
  <c r="OB29" i="1" s="1"/>
  <c r="SL36" i="1" a="1"/>
  <c r="SL36" i="1" s="1"/>
  <c r="SL48" i="1" a="1"/>
  <c r="SL48" i="1" s="1"/>
  <c r="SL49" i="1" s="1" a="1"/>
  <c r="SL49" i="1" s="1"/>
  <c r="SL22" i="1" a="1"/>
  <c r="SL22" i="1" s="1"/>
  <c r="SL23" i="1" a="1"/>
  <c r="SL23" i="1" s="1"/>
  <c r="SL41" i="1" a="1"/>
  <c r="SL41" i="1" s="1"/>
  <c r="SL32" i="1" a="1"/>
  <c r="SL32" i="1" s="1"/>
  <c r="SL24" i="1" a="1"/>
  <c r="SL24" i="1" s="1"/>
  <c r="SL46" i="1" a="1"/>
  <c r="SL46" i="1" s="1"/>
  <c r="SL39" i="1" a="1"/>
  <c r="SL39" i="1" s="1"/>
  <c r="SL35" i="1" a="1"/>
  <c r="SL35" i="1" s="1"/>
  <c r="SL29" i="1" a="1"/>
  <c r="SL29" i="1" s="1"/>
  <c r="SL25" i="1" a="1"/>
  <c r="SL25" i="1" s="1"/>
  <c r="SL37" i="1" a="1"/>
  <c r="SL37" i="1" s="1"/>
  <c r="SL31" i="1" a="1"/>
  <c r="SL31" i="1" s="1"/>
  <c r="SL34" i="1" a="1"/>
  <c r="SL34" i="1" s="1"/>
  <c r="SL30" i="1" a="1"/>
  <c r="SL30" i="1" s="1"/>
  <c r="SL33" i="1" a="1"/>
  <c r="SL33" i="1" s="1"/>
  <c r="SL45" i="1" a="1"/>
  <c r="SL45" i="1" s="1"/>
  <c r="SL26" i="1" a="1"/>
  <c r="SL26" i="1" s="1"/>
  <c r="SL40" i="1" a="1"/>
  <c r="SL40" i="1" s="1"/>
  <c r="SL27" i="1" a="1"/>
  <c r="SL27" i="1" s="1"/>
  <c r="SL28" i="1" a="1"/>
  <c r="SL28" i="1" s="1"/>
  <c r="SL47" i="1" a="1"/>
  <c r="SL47" i="1" s="1"/>
  <c r="SL44" i="1" a="1"/>
  <c r="SL44" i="1" s="1"/>
  <c r="SL43" i="1" a="1"/>
  <c r="SL43" i="1" s="1"/>
  <c r="SL38" i="1" a="1"/>
  <c r="SL38" i="1" s="1"/>
  <c r="UZ36" i="1" a="1"/>
  <c r="UZ36" i="1" s="1"/>
  <c r="UZ48" i="1" a="1"/>
  <c r="UZ48" i="1" s="1"/>
  <c r="UZ49" i="1" s="1" a="1"/>
  <c r="UZ49" i="1" s="1"/>
  <c r="UZ22" i="1" a="1"/>
  <c r="UZ22" i="1" s="1"/>
  <c r="UZ23" i="1" a="1"/>
  <c r="UZ23" i="1" s="1"/>
  <c r="UZ30" i="1" a="1"/>
  <c r="UZ30" i="1" s="1"/>
  <c r="UZ33" i="1" a="1"/>
  <c r="UZ33" i="1" s="1"/>
  <c r="UZ45" i="1" a="1"/>
  <c r="UZ45" i="1" s="1"/>
  <c r="UZ38" i="1" a="1"/>
  <c r="UZ38" i="1" s="1"/>
  <c r="UZ32" i="1" a="1"/>
  <c r="UZ32" i="1" s="1"/>
  <c r="UZ37" i="1" a="1"/>
  <c r="UZ37" i="1" s="1"/>
  <c r="UZ31" i="1" a="1"/>
  <c r="UZ31" i="1" s="1"/>
  <c r="UZ34" i="1" a="1"/>
  <c r="UZ34" i="1" s="1"/>
  <c r="UZ46" i="1" a="1"/>
  <c r="UZ46" i="1" s="1"/>
  <c r="UZ39" i="1" a="1"/>
  <c r="UZ39" i="1" s="1"/>
  <c r="UZ25" i="1" a="1"/>
  <c r="UZ25" i="1" s="1"/>
  <c r="UZ35" i="1" a="1"/>
  <c r="UZ35" i="1" s="1"/>
  <c r="UZ24" i="1" a="1"/>
  <c r="UZ24" i="1" s="1"/>
  <c r="UZ26" i="1" a="1"/>
  <c r="UZ26" i="1" s="1"/>
  <c r="UZ28" i="1" a="1"/>
  <c r="UZ28" i="1" s="1"/>
  <c r="UZ41" i="1" a="1"/>
  <c r="UZ41" i="1" s="1"/>
  <c r="UZ27" i="1" a="1"/>
  <c r="UZ27" i="1" s="1"/>
  <c r="UZ44" i="1" a="1"/>
  <c r="UZ44" i="1" s="1"/>
  <c r="UZ40" i="1" a="1"/>
  <c r="UZ40" i="1" s="1"/>
  <c r="UZ47" i="1" a="1"/>
  <c r="UZ47" i="1" s="1"/>
  <c r="UZ43" i="1" a="1"/>
  <c r="UZ43" i="1" s="1"/>
  <c r="UZ29" i="1" a="1"/>
  <c r="UZ29" i="1" s="1"/>
  <c r="UZ12" i="1"/>
  <c r="SF36" i="1" a="1"/>
  <c r="SF36" i="1" s="1"/>
  <c r="SF48" i="1" a="1"/>
  <c r="SF48" i="1" s="1"/>
  <c r="SF49" i="1" s="1" a="1"/>
  <c r="SF49" i="1" s="1"/>
  <c r="SF22" i="1" a="1"/>
  <c r="SF22" i="1" s="1"/>
  <c r="SF23" i="1" a="1"/>
  <c r="SF23" i="1" s="1"/>
  <c r="SF44" i="1" a="1"/>
  <c r="SF44" i="1" s="1"/>
  <c r="SF24" i="1" a="1"/>
  <c r="SF24" i="1" s="1"/>
  <c r="SF30" i="1" a="1"/>
  <c r="SF30" i="1" s="1"/>
  <c r="SF33" i="1" a="1"/>
  <c r="SF33" i="1" s="1"/>
  <c r="SF37" i="1" a="1"/>
  <c r="SF37" i="1" s="1"/>
  <c r="SF47" i="1" a="1"/>
  <c r="SF47" i="1" s="1"/>
  <c r="SF35" i="1" a="1"/>
  <c r="SF35" i="1" s="1"/>
  <c r="SF38" i="1" a="1"/>
  <c r="SF38" i="1" s="1"/>
  <c r="SF28" i="1" a="1"/>
  <c r="SF28" i="1" s="1"/>
  <c r="SF43" i="1" a="1"/>
  <c r="SF43" i="1" s="1"/>
  <c r="SF46" i="1" a="1"/>
  <c r="SF46" i="1" s="1"/>
  <c r="SF41" i="1" a="1"/>
  <c r="SF41" i="1" s="1"/>
  <c r="SF45" i="1" a="1"/>
  <c r="SF45" i="1" s="1"/>
  <c r="SF31" i="1" a="1"/>
  <c r="SF31" i="1" s="1"/>
  <c r="SF32" i="1" a="1"/>
  <c r="SF32" i="1" s="1"/>
  <c r="SF34" i="1" a="1"/>
  <c r="SF34" i="1" s="1"/>
  <c r="SF39" i="1" a="1"/>
  <c r="SF39" i="1" s="1"/>
  <c r="SF25" i="1" a="1"/>
  <c r="SF25" i="1" s="1"/>
  <c r="SF27" i="1" a="1"/>
  <c r="SF27" i="1" s="1"/>
  <c r="SF40" i="1" a="1"/>
  <c r="SF40" i="1" s="1"/>
  <c r="SF29" i="1" a="1"/>
  <c r="SF29" i="1" s="1"/>
  <c r="SF26" i="1" a="1"/>
  <c r="SF26" i="1" s="1"/>
  <c r="RM36" i="1" a="1"/>
  <c r="RM36" i="1" s="1"/>
  <c r="RM48" i="1" a="1"/>
  <c r="RM48" i="1" s="1"/>
  <c r="RM49" i="1" s="1" a="1"/>
  <c r="RM49" i="1" s="1"/>
  <c r="RM22" i="1" a="1"/>
  <c r="RM22" i="1" s="1"/>
  <c r="RM23" i="1" a="1"/>
  <c r="RM23" i="1" s="1"/>
  <c r="RM43" i="1" a="1"/>
  <c r="RM43" i="1" s="1"/>
  <c r="RM47" i="1" a="1"/>
  <c r="RM47" i="1" s="1"/>
  <c r="RM44" i="1" a="1"/>
  <c r="RM44" i="1" s="1"/>
  <c r="RM26" i="1" a="1"/>
  <c r="RM26" i="1" s="1"/>
  <c r="RM37" i="1" a="1"/>
  <c r="RM37" i="1" s="1"/>
  <c r="RM28" i="1" a="1"/>
  <c r="RM28" i="1" s="1"/>
  <c r="RM25" i="1" a="1"/>
  <c r="RM25" i="1" s="1"/>
  <c r="RM39" i="1" a="1"/>
  <c r="RM39" i="1" s="1"/>
  <c r="RM30" i="1" a="1"/>
  <c r="RM30" i="1" s="1"/>
  <c r="RM33" i="1" a="1"/>
  <c r="RM33" i="1" s="1"/>
  <c r="RM45" i="1" a="1"/>
  <c r="RM45" i="1" s="1"/>
  <c r="RM31" i="1" a="1"/>
  <c r="RM31" i="1" s="1"/>
  <c r="RM32" i="1" a="1"/>
  <c r="RM32" i="1" s="1"/>
  <c r="RM41" i="1" a="1"/>
  <c r="RM41" i="1" s="1"/>
  <c r="RM46" i="1" a="1"/>
  <c r="RM46" i="1" s="1"/>
  <c r="RM34" i="1" a="1"/>
  <c r="RM34" i="1" s="1"/>
  <c r="RM38" i="1" a="1"/>
  <c r="RM38" i="1" s="1"/>
  <c r="RM40" i="1" a="1"/>
  <c r="RM40" i="1" s="1"/>
  <c r="RM27" i="1" a="1"/>
  <c r="RM27" i="1" s="1"/>
  <c r="RM29" i="1" a="1"/>
  <c r="RM29" i="1" s="1"/>
  <c r="RM24" i="1" a="1"/>
  <c r="RM24" i="1" s="1"/>
  <c r="RM35" i="1" a="1"/>
  <c r="RM35" i="1" s="1"/>
  <c r="OM36" i="1" a="1"/>
  <c r="OM36" i="1" s="1"/>
  <c r="OM48" i="1" a="1"/>
  <c r="OM48" i="1" s="1"/>
  <c r="OM49" i="1" s="1" a="1"/>
  <c r="OM49" i="1" s="1"/>
  <c r="OM23" i="1" a="1"/>
  <c r="OM23" i="1" s="1"/>
  <c r="OM22" i="1" a="1"/>
  <c r="OM22" i="1" s="1"/>
  <c r="OM37" i="1" a="1"/>
  <c r="OM37" i="1" s="1"/>
  <c r="OM46" i="1" a="1"/>
  <c r="OM46" i="1" s="1"/>
  <c r="OM41" i="1" a="1"/>
  <c r="OM41" i="1" s="1"/>
  <c r="OM35" i="1" a="1"/>
  <c r="OM35" i="1" s="1"/>
  <c r="OM45" i="1" a="1"/>
  <c r="OM45" i="1" s="1"/>
  <c r="OM27" i="1" a="1"/>
  <c r="OM27" i="1" s="1"/>
  <c r="OM34" i="1" a="1"/>
  <c r="OM34" i="1" s="1"/>
  <c r="OM43" i="1" a="1"/>
  <c r="OM43" i="1" s="1"/>
  <c r="OM28" i="1" a="1"/>
  <c r="OM28" i="1" s="1"/>
  <c r="OM26" i="1" a="1"/>
  <c r="OM26" i="1" s="1"/>
  <c r="OM25" i="1" a="1"/>
  <c r="OM25" i="1" s="1"/>
  <c r="OM32" i="1" a="1"/>
  <c r="OM32" i="1" s="1"/>
  <c r="OM39" i="1" a="1"/>
  <c r="OM39" i="1" s="1"/>
  <c r="OM30" i="1" a="1"/>
  <c r="OM30" i="1" s="1"/>
  <c r="OM33" i="1" a="1"/>
  <c r="OM33" i="1" s="1"/>
  <c r="OM29" i="1" a="1"/>
  <c r="OM29" i="1" s="1"/>
  <c r="OM38" i="1" a="1"/>
  <c r="OM38" i="1" s="1"/>
  <c r="OM40" i="1" a="1"/>
  <c r="OM40" i="1" s="1"/>
  <c r="OM24" i="1" a="1"/>
  <c r="OM24" i="1" s="1"/>
  <c r="OM31" i="1" a="1"/>
  <c r="OM31" i="1" s="1"/>
  <c r="OM47" i="1" a="1"/>
  <c r="OM47" i="1" s="1"/>
  <c r="OM44" i="1" a="1"/>
  <c r="OM44" i="1" s="1"/>
  <c r="QX36" i="1" a="1"/>
  <c r="QX36" i="1" s="1"/>
  <c r="QX48" i="1" a="1"/>
  <c r="QX48" i="1" s="1"/>
  <c r="QX49" i="1" s="1" a="1"/>
  <c r="QX49" i="1" s="1"/>
  <c r="QX23" i="1" a="1"/>
  <c r="QX23" i="1" s="1"/>
  <c r="QX22" i="1" a="1"/>
  <c r="QX22" i="1" s="1"/>
  <c r="QX39" i="1" a="1"/>
  <c r="QX39" i="1" s="1"/>
  <c r="QX24" i="1" a="1"/>
  <c r="QX24" i="1" s="1"/>
  <c r="QX30" i="1" a="1"/>
  <c r="QX30" i="1" s="1"/>
  <c r="QX33" i="1" a="1"/>
  <c r="QX33" i="1" s="1"/>
  <c r="QX47" i="1" a="1"/>
  <c r="QX47" i="1" s="1"/>
  <c r="QX44" i="1" a="1"/>
  <c r="QX44" i="1" s="1"/>
  <c r="QX38" i="1" a="1"/>
  <c r="QX38" i="1" s="1"/>
  <c r="QX37" i="1" a="1"/>
  <c r="QX37" i="1" s="1"/>
  <c r="QX28" i="1" a="1"/>
  <c r="QX28" i="1" s="1"/>
  <c r="QX46" i="1" a="1"/>
  <c r="QX46" i="1" s="1"/>
  <c r="QX34" i="1" a="1"/>
  <c r="QX34" i="1" s="1"/>
  <c r="QX45" i="1" a="1"/>
  <c r="QX45" i="1" s="1"/>
  <c r="QX32" i="1" a="1"/>
  <c r="QX32" i="1" s="1"/>
  <c r="QX35" i="1" a="1"/>
  <c r="QX35" i="1" s="1"/>
  <c r="QX31" i="1" a="1"/>
  <c r="QX31" i="1" s="1"/>
  <c r="QX41" i="1" a="1"/>
  <c r="QX41" i="1" s="1"/>
  <c r="QX25" i="1" a="1"/>
  <c r="QX25" i="1" s="1"/>
  <c r="QX29" i="1" a="1"/>
  <c r="QX29" i="1" s="1"/>
  <c r="QX27" i="1" a="1"/>
  <c r="QX27" i="1" s="1"/>
  <c r="QX40" i="1" a="1"/>
  <c r="QX40" i="1" s="1"/>
  <c r="QX43" i="1" a="1"/>
  <c r="QX43" i="1" s="1"/>
  <c r="QX26" i="1" a="1"/>
  <c r="QX26" i="1" s="1"/>
  <c r="UM36" i="1" a="1"/>
  <c r="UM36" i="1" s="1"/>
  <c r="UM48" i="1" a="1"/>
  <c r="UM48" i="1" s="1"/>
  <c r="UM49" i="1" s="1" a="1"/>
  <c r="UM49" i="1" s="1"/>
  <c r="UM23" i="1" a="1"/>
  <c r="UM23" i="1" s="1"/>
  <c r="UM22" i="1" a="1"/>
  <c r="UM22" i="1" s="1"/>
  <c r="UM34" i="1" a="1"/>
  <c r="UM34" i="1" s="1"/>
  <c r="UM24" i="1" a="1"/>
  <c r="UM24" i="1" s="1"/>
  <c r="UM25" i="1" a="1"/>
  <c r="UM25" i="1" s="1"/>
  <c r="UM29" i="1" a="1"/>
  <c r="UM29" i="1" s="1"/>
  <c r="UM39" i="1" a="1"/>
  <c r="UM39" i="1" s="1"/>
  <c r="UM31" i="1" a="1"/>
  <c r="UM31" i="1" s="1"/>
  <c r="UM44" i="1" a="1"/>
  <c r="UM44" i="1" s="1"/>
  <c r="UM35" i="1" a="1"/>
  <c r="UM35" i="1" s="1"/>
  <c r="UM30" i="1" a="1"/>
  <c r="UM30" i="1" s="1"/>
  <c r="UM37" i="1" a="1"/>
  <c r="UM37" i="1" s="1"/>
  <c r="UM47" i="1" a="1"/>
  <c r="UM47" i="1" s="1"/>
  <c r="UM28" i="1" a="1"/>
  <c r="UM28" i="1" s="1"/>
  <c r="UM46" i="1" a="1"/>
  <c r="UM46" i="1" s="1"/>
  <c r="UM33" i="1" a="1"/>
  <c r="UM33" i="1" s="1"/>
  <c r="UM45" i="1" a="1"/>
  <c r="UM45" i="1" s="1"/>
  <c r="UM32" i="1" a="1"/>
  <c r="UM32" i="1" s="1"/>
  <c r="UM41" i="1" a="1"/>
  <c r="UM41" i="1" s="1"/>
  <c r="UM43" i="1" a="1"/>
  <c r="UM43" i="1" s="1"/>
  <c r="UM26" i="1" a="1"/>
  <c r="UM26" i="1" s="1"/>
  <c r="UM38" i="1" a="1"/>
  <c r="UM38" i="1" s="1"/>
  <c r="UM40" i="1" a="1"/>
  <c r="UM40" i="1" s="1"/>
  <c r="UM27" i="1" a="1"/>
  <c r="UM27" i="1" s="1"/>
  <c r="OR36" i="1" a="1"/>
  <c r="OR36" i="1" s="1"/>
  <c r="OR48" i="1" a="1"/>
  <c r="OR48" i="1" s="1"/>
  <c r="OR49" i="1" s="1" a="1"/>
  <c r="OR49" i="1" s="1"/>
  <c r="OR22" i="1" a="1"/>
  <c r="OR22" i="1" s="1"/>
  <c r="OR23" i="1" a="1"/>
  <c r="OR23" i="1" s="1"/>
  <c r="OR27" i="1" a="1"/>
  <c r="OR27" i="1" s="1"/>
  <c r="OR28" i="1" a="1"/>
  <c r="OR28" i="1" s="1"/>
  <c r="OR32" i="1" a="1"/>
  <c r="OR32" i="1" s="1"/>
  <c r="OR31" i="1" a="1"/>
  <c r="OR31" i="1" s="1"/>
  <c r="OR46" i="1" a="1"/>
  <c r="OR46" i="1" s="1"/>
  <c r="OR24" i="1" a="1"/>
  <c r="OR24" i="1" s="1"/>
  <c r="OR39" i="1" a="1"/>
  <c r="OR39" i="1" s="1"/>
  <c r="OR34" i="1" a="1"/>
  <c r="OR34" i="1" s="1"/>
  <c r="OR29" i="1" a="1"/>
  <c r="OR29" i="1" s="1"/>
  <c r="OR37" i="1" a="1"/>
  <c r="OR37" i="1" s="1"/>
  <c r="OR25" i="1" a="1"/>
  <c r="OR25" i="1" s="1"/>
  <c r="OR35" i="1" a="1"/>
  <c r="OR35" i="1" s="1"/>
  <c r="OR30" i="1" a="1"/>
  <c r="OR30" i="1" s="1"/>
  <c r="OR41" i="1" a="1"/>
  <c r="OR41" i="1" s="1"/>
  <c r="OR33" i="1" a="1"/>
  <c r="OR33" i="1" s="1"/>
  <c r="OR45" i="1" a="1"/>
  <c r="OR45" i="1" s="1"/>
  <c r="OR38" i="1" a="1"/>
  <c r="OR38" i="1" s="1"/>
  <c r="OR44" i="1" a="1"/>
  <c r="OR44" i="1" s="1"/>
  <c r="OR26" i="1" a="1"/>
  <c r="OR26" i="1" s="1"/>
  <c r="OR40" i="1" a="1"/>
  <c r="OR40" i="1" s="1"/>
  <c r="OR47" i="1" a="1"/>
  <c r="OR47" i="1" s="1"/>
  <c r="OR43" i="1" a="1"/>
  <c r="OR43" i="1" s="1"/>
  <c r="TB36" i="1" a="1"/>
  <c r="TB36" i="1" s="1"/>
  <c r="TB48" i="1" a="1"/>
  <c r="TB48" i="1" s="1"/>
  <c r="TB49" i="1" s="1" a="1"/>
  <c r="TB49" i="1" s="1"/>
  <c r="TB23" i="1" a="1"/>
  <c r="TB23" i="1" s="1"/>
  <c r="TB22" i="1" a="1"/>
  <c r="TB22" i="1" s="1"/>
  <c r="TB39" i="1" a="1"/>
  <c r="TB39" i="1" s="1"/>
  <c r="TB32" i="1" a="1"/>
  <c r="TB32" i="1" s="1"/>
  <c r="TB34" i="1" a="1"/>
  <c r="TB34" i="1" s="1"/>
  <c r="TB25" i="1" a="1"/>
  <c r="TB25" i="1" s="1"/>
  <c r="TB35" i="1" a="1"/>
  <c r="TB35" i="1" s="1"/>
  <c r="TB29" i="1" a="1"/>
  <c r="TB29" i="1" s="1"/>
  <c r="TB37" i="1" a="1"/>
  <c r="TB37" i="1" s="1"/>
  <c r="TB30" i="1" a="1"/>
  <c r="TB30" i="1" s="1"/>
  <c r="TB31" i="1" a="1"/>
  <c r="TB31" i="1" s="1"/>
  <c r="TB33" i="1" a="1"/>
  <c r="TB33" i="1" s="1"/>
  <c r="TB45" i="1" a="1"/>
  <c r="TB45" i="1" s="1"/>
  <c r="TB41" i="1" a="1"/>
  <c r="TB41" i="1" s="1"/>
  <c r="TB46" i="1" a="1"/>
  <c r="TB46" i="1" s="1"/>
  <c r="TB40" i="1" a="1"/>
  <c r="TB40" i="1" s="1"/>
  <c r="TB38" i="1" a="1"/>
  <c r="TB38" i="1" s="1"/>
  <c r="TB27" i="1" a="1"/>
  <c r="TB27" i="1" s="1"/>
  <c r="TB26" i="1" a="1"/>
  <c r="TB26" i="1" s="1"/>
  <c r="TB47" i="1" a="1"/>
  <c r="TB47" i="1" s="1"/>
  <c r="TB24" i="1" a="1"/>
  <c r="TB24" i="1" s="1"/>
  <c r="TB28" i="1" a="1"/>
  <c r="TB28" i="1" s="1"/>
  <c r="TB43" i="1" a="1"/>
  <c r="TB43" i="1" s="1"/>
  <c r="TB44" i="1" a="1"/>
  <c r="TB44" i="1" s="1"/>
  <c r="DE36" i="1" a="1"/>
  <c r="DE36" i="1" s="1"/>
  <c r="DD23" i="1" a="1"/>
  <c r="DD23" i="1" s="1"/>
  <c r="DD36" i="1" a="1"/>
  <c r="DD36" i="1" s="1"/>
  <c r="BS48" i="1" a="1"/>
  <c r="BS48" i="1" s="1"/>
  <c r="BS49" i="1" s="1" a="1"/>
  <c r="BS49" i="1" s="1"/>
  <c r="BS36" i="1" a="1"/>
  <c r="BS36" i="1" s="1"/>
  <c r="XN27" i="1" a="1"/>
  <c r="XN27" i="1" s="1"/>
  <c r="XN36" i="1" a="1"/>
  <c r="XN36" i="1" s="1"/>
  <c r="BX48" i="1" a="1"/>
  <c r="BX48" i="1" s="1"/>
  <c r="BX49" i="1" s="1" a="1"/>
  <c r="BX49" i="1" s="1"/>
  <c r="BX36" i="1" a="1"/>
  <c r="BX36" i="1" s="1"/>
  <c r="XQ23" i="1" a="1"/>
  <c r="XQ23" i="1" s="1"/>
  <c r="XQ36" i="1" a="1"/>
  <c r="XQ36" i="1" s="1"/>
  <c r="HI36" i="1" a="1"/>
  <c r="HI36" i="1" s="1"/>
  <c r="WS23" i="1" a="1"/>
  <c r="WS23" i="1" s="1"/>
  <c r="WS36" i="1" a="1"/>
  <c r="WS36" i="1" s="1"/>
  <c r="BO48" i="1" a="1"/>
  <c r="BO48" i="1" s="1"/>
  <c r="BO49" i="1" s="1" a="1"/>
  <c r="BO49" i="1" s="1"/>
  <c r="BO36" i="1" a="1"/>
  <c r="BO36" i="1" s="1"/>
  <c r="ZP23" i="1" a="1"/>
  <c r="ZP23" i="1" s="1"/>
  <c r="ZP36" i="1" a="1"/>
  <c r="ZP36" i="1" s="1"/>
  <c r="HW36" i="1" a="1"/>
  <c r="HW36" i="1" s="1"/>
  <c r="WB36" i="1" a="1"/>
  <c r="WB36" i="1" s="1"/>
  <c r="BT48" i="1" a="1"/>
  <c r="BT48" i="1" s="1"/>
  <c r="BT49" i="1" s="1" a="1"/>
  <c r="BT49" i="1" s="1"/>
  <c r="BT36" i="1" a="1"/>
  <c r="BT36" i="1" s="1"/>
  <c r="YO36" i="1" a="1"/>
  <c r="YO36" i="1" s="1"/>
  <c r="HN23" i="1" a="1"/>
  <c r="HN23" i="1" s="1"/>
  <c r="HN36" i="1" a="1"/>
  <c r="HN36" i="1" s="1"/>
  <c r="GA23" i="1" a="1"/>
  <c r="GA23" i="1" s="1"/>
  <c r="GA36" i="1" a="1"/>
  <c r="GA36" i="1" s="1"/>
  <c r="AM36" i="1" a="1"/>
  <c r="AM36" i="1" s="1"/>
  <c r="YK36" i="1" a="1"/>
  <c r="YK36" i="1" s="1"/>
  <c r="VM23" i="1" a="1"/>
  <c r="VM23" i="1" s="1"/>
  <c r="VM36" i="1" a="1"/>
  <c r="VM36" i="1" s="1"/>
  <c r="BY48" i="1" a="1"/>
  <c r="BY48" i="1" s="1"/>
  <c r="BY49" i="1" s="1" a="1"/>
  <c r="BY49" i="1" s="1"/>
  <c r="BY36" i="1" a="1"/>
  <c r="BY36" i="1" s="1"/>
  <c r="YM36" i="1" a="1"/>
  <c r="YM36" i="1" s="1"/>
  <c r="ZU48" i="1" a="1"/>
  <c r="ZU48" i="1" s="1"/>
  <c r="ZU49" i="1" s="1" a="1"/>
  <c r="ZU49" i="1" s="1"/>
  <c r="ZU36" i="1" a="1"/>
  <c r="ZU36" i="1" s="1"/>
  <c r="GX36" i="1" a="1"/>
  <c r="GX36" i="1" s="1"/>
  <c r="BP48" i="1" a="1"/>
  <c r="BP48" i="1" s="1"/>
  <c r="BP49" i="1" s="1" a="1"/>
  <c r="BP49" i="1" s="1"/>
  <c r="BP36" i="1" a="1"/>
  <c r="BP36" i="1" s="1"/>
  <c r="XK23" i="1" a="1"/>
  <c r="XK23" i="1" s="1"/>
  <c r="XK36" i="1" a="1"/>
  <c r="XK36" i="1" s="1"/>
  <c r="IR23" i="1" a="1"/>
  <c r="IR23" i="1" s="1"/>
  <c r="IR36" i="1" a="1"/>
  <c r="IR36" i="1" s="1"/>
  <c r="AK23" i="1" a="1"/>
  <c r="AK23" i="1" s="1"/>
  <c r="FU23" i="1" s="1"/>
  <c r="AK36" i="1" a="1"/>
  <c r="AK36" i="1" s="1"/>
  <c r="AAK23" i="1" a="1"/>
  <c r="AAK23" i="1" s="1"/>
  <c r="AAK36" i="1" a="1"/>
  <c r="AAK36" i="1" s="1"/>
  <c r="BZ48" i="1" a="1"/>
  <c r="BZ48" i="1" s="1"/>
  <c r="BZ49" i="1" s="1" a="1"/>
  <c r="BZ49" i="1" s="1"/>
  <c r="BZ36" i="1" a="1"/>
  <c r="BZ36" i="1" s="1"/>
  <c r="DM23" i="1" a="1"/>
  <c r="DM23" i="1" s="1"/>
  <c r="DM36" i="1" a="1"/>
  <c r="DM36" i="1" s="1"/>
  <c r="BQ48" i="1" a="1"/>
  <c r="BQ48" i="1" s="1"/>
  <c r="BQ49" i="1" s="1" a="1"/>
  <c r="BQ49" i="1" s="1"/>
  <c r="BQ36" i="1" a="1"/>
  <c r="BQ36" i="1" s="1"/>
  <c r="IJ36" i="1" a="1"/>
  <c r="IJ36" i="1" s="1"/>
  <c r="XY23" i="1" a="1"/>
  <c r="XY23" i="1" s="1"/>
  <c r="XY36" i="1" a="1"/>
  <c r="XY36" i="1" s="1"/>
  <c r="ABC23" i="1" a="1"/>
  <c r="ABC23" i="1" s="1"/>
  <c r="ABC36" i="1" a="1"/>
  <c r="ABC36" i="1" s="1"/>
  <c r="DI23" i="1" a="1"/>
  <c r="DI23" i="1" s="1"/>
  <c r="DI36" i="1" a="1"/>
  <c r="DI36" i="1" s="1"/>
  <c r="FX36" i="1" a="1"/>
  <c r="FX36" i="1" s="1"/>
  <c r="IS23" i="1" a="1"/>
  <c r="IS23" i="1" s="1"/>
  <c r="IS36" i="1" a="1"/>
  <c r="IS36" i="1" s="1"/>
  <c r="GS23" i="1" a="1"/>
  <c r="GS23" i="1" s="1"/>
  <c r="GS36" i="1" a="1"/>
  <c r="GS36" i="1" s="1"/>
  <c r="GY36" i="1" a="1"/>
  <c r="GY36" i="1" s="1"/>
  <c r="CC23" i="1" a="1"/>
  <c r="CC23" i="1" s="1"/>
  <c r="CC36" i="1" a="1"/>
  <c r="CC36" i="1" s="1"/>
  <c r="AO23" i="1" a="1"/>
  <c r="AO23" i="1" s="1"/>
  <c r="AO36" i="1" a="1"/>
  <c r="AO36" i="1" s="1"/>
  <c r="VO36" i="1" a="1"/>
  <c r="VO36" i="1" s="1"/>
  <c r="HZ36" i="1" a="1"/>
  <c r="HZ36" i="1" s="1"/>
  <c r="DS23" i="1" a="1"/>
  <c r="DS23" i="1" s="1"/>
  <c r="DS36" i="1" a="1"/>
  <c r="DS36" i="1" s="1"/>
  <c r="WD23" i="1" a="1"/>
  <c r="WD23" i="1" s="1"/>
  <c r="WD36" i="1" a="1"/>
  <c r="WD36" i="1" s="1"/>
  <c r="WP23" i="1" a="1"/>
  <c r="WP23" i="1" s="1"/>
  <c r="WP36" i="1" a="1"/>
  <c r="WP36" i="1" s="1"/>
  <c r="HB23" i="1" a="1"/>
  <c r="HB23" i="1" s="1"/>
  <c r="HB36" i="1" a="1"/>
  <c r="HB36" i="1" s="1"/>
  <c r="VJ36" i="1" a="1"/>
  <c r="VJ36" i="1" s="1"/>
  <c r="WV23" i="1" a="1"/>
  <c r="WV23" i="1" s="1"/>
  <c r="WV36" i="1" a="1"/>
  <c r="WV36" i="1" s="1"/>
  <c r="VU23" i="1" a="1"/>
  <c r="VU23" i="1" s="1"/>
  <c r="VU36" i="1" a="1"/>
  <c r="VU36" i="1" s="1"/>
  <c r="BV48" i="1" a="1"/>
  <c r="BV48" i="1" s="1"/>
  <c r="BV49" i="1" s="1" a="1"/>
  <c r="BV49" i="1" s="1"/>
  <c r="BV36" i="1" a="1"/>
  <c r="BV36" i="1" s="1"/>
  <c r="ZQ23" i="1" a="1"/>
  <c r="ZQ23" i="1" s="1"/>
  <c r="ZQ36" i="1" a="1"/>
  <c r="ZQ36" i="1" s="1"/>
  <c r="GU36" i="1" a="1"/>
  <c r="GU36" i="1" s="1"/>
  <c r="S36" i="1" a="1"/>
  <c r="S36" i="1" s="1"/>
  <c r="U23" i="1" a="1"/>
  <c r="U23" i="1" s="1"/>
  <c r="DP23" i="1" s="1"/>
  <c r="U36" i="1" a="1"/>
  <c r="U36" i="1" s="1"/>
  <c r="CA48" i="1" a="1"/>
  <c r="CA48" i="1" s="1"/>
  <c r="CA49" i="1" s="1" a="1"/>
  <c r="CA49" i="1" s="1"/>
  <c r="CA36" i="1" a="1"/>
  <c r="CA36" i="1" s="1"/>
  <c r="BU48" i="1" a="1"/>
  <c r="BU48" i="1" s="1"/>
  <c r="BU49" i="1" s="1" a="1"/>
  <c r="BU49" i="1" s="1"/>
  <c r="BU36" i="1" a="1"/>
  <c r="BU36" i="1" s="1"/>
  <c r="WG23" i="1" a="1"/>
  <c r="WG23" i="1" s="1"/>
  <c r="WG36" i="1" a="1"/>
  <c r="WG36" i="1" s="1"/>
  <c r="JA23" i="1" a="1"/>
  <c r="JA23" i="1" s="1"/>
  <c r="JA36" i="1" a="1"/>
  <c r="JA36" i="1" s="1"/>
  <c r="BR48" i="1" a="1"/>
  <c r="BR48" i="1" s="1"/>
  <c r="BR49" i="1" s="1" a="1"/>
  <c r="BR49" i="1" s="1"/>
  <c r="BR36" i="1" a="1"/>
  <c r="BR36" i="1" s="1"/>
  <c r="EX36" i="1" a="1"/>
  <c r="EX36" i="1" s="1"/>
  <c r="T36" i="1" a="1"/>
  <c r="T36" i="1" s="1"/>
  <c r="WL36" i="1" a="1"/>
  <c r="WL36" i="1" s="1"/>
  <c r="IT36" i="1" a="1"/>
  <c r="IT36" i="1" s="1"/>
  <c r="WK36" i="1" a="1"/>
  <c r="WK36" i="1" s="1"/>
  <c r="CS36" i="1"/>
  <c r="CP36" i="1"/>
  <c r="CO36" i="1"/>
  <c r="CJ36" i="1"/>
  <c r="CI36" i="1"/>
  <c r="CZ36" i="1"/>
  <c r="CY36" i="1"/>
  <c r="CV36" i="1"/>
  <c r="WY23" i="1" a="1"/>
  <c r="WY23" i="1" s="1"/>
  <c r="WY36" i="1" a="1"/>
  <c r="WY36" i="1" s="1"/>
  <c r="IA23" i="1" a="1"/>
  <c r="IA23" i="1" s="1"/>
  <c r="IA36" i="1" a="1"/>
  <c r="IA36" i="1" s="1"/>
  <c r="XM23" i="1" a="1"/>
  <c r="XM23" i="1" s="1"/>
  <c r="XM36" i="1" a="1"/>
  <c r="XM36" i="1" s="1"/>
  <c r="WE23" i="1" a="1"/>
  <c r="WE23" i="1" s="1"/>
  <c r="WE36" i="1" a="1"/>
  <c r="WE36" i="1" s="1"/>
  <c r="WU36" i="1" a="1"/>
  <c r="WU36" i="1" s="1"/>
  <c r="I48" i="1" a="1"/>
  <c r="I48" i="1" s="1"/>
  <c r="I49" i="1" s="1" a="1"/>
  <c r="I49" i="1" s="1"/>
  <c r="I36" i="1" a="1"/>
  <c r="I36" i="1" s="1"/>
  <c r="XZ36" i="1" a="1"/>
  <c r="XZ36" i="1" s="1"/>
  <c r="VV36" i="1" a="1"/>
  <c r="VV36" i="1" s="1"/>
  <c r="YH48" i="1" a="1"/>
  <c r="YH48" i="1" s="1"/>
  <c r="YH49" i="1" s="1" a="1"/>
  <c r="YH49" i="1" s="1"/>
  <c r="YH36" i="1" a="1"/>
  <c r="YH36" i="1" s="1"/>
  <c r="VT36" i="1" a="1"/>
  <c r="VT36" i="1" s="1"/>
  <c r="HC23" i="1" a="1"/>
  <c r="HC23" i="1" s="1"/>
  <c r="HC36" i="1" a="1"/>
  <c r="HC36" i="1" s="1"/>
  <c r="HL36" i="1" a="1"/>
  <c r="HL36" i="1" s="1"/>
  <c r="BW48" i="1" a="1"/>
  <c r="BW48" i="1" s="1"/>
  <c r="BW49" i="1" s="1" a="1"/>
  <c r="BW49" i="1" s="1"/>
  <c r="BW36" i="1" a="1"/>
  <c r="BW36" i="1" s="1"/>
  <c r="ZR22" i="1" a="1"/>
  <c r="ZR22" i="1" s="1"/>
  <c r="ZR36" i="1" a="1"/>
  <c r="ZR36" i="1" s="1"/>
  <c r="HH48" i="1" a="1"/>
  <c r="HH48" i="1" s="1"/>
  <c r="HH49" i="1" s="1" a="1"/>
  <c r="HH49" i="1" s="1"/>
  <c r="HH36" i="1" a="1"/>
  <c r="HH36" i="1" s="1"/>
  <c r="VK36" i="1" a="1"/>
  <c r="VK36" i="1" s="1"/>
  <c r="WZ23" i="1" a="1"/>
  <c r="WZ23" i="1" s="1"/>
  <c r="WZ36" i="1" a="1"/>
  <c r="WZ36" i="1" s="1"/>
  <c r="GV23" i="1" a="1"/>
  <c r="GV23" i="1" s="1"/>
  <c r="GV36" i="1" a="1"/>
  <c r="GV36" i="1" s="1"/>
  <c r="ZX48" i="1" a="1"/>
  <c r="ZX48" i="1" s="1"/>
  <c r="ZX49" i="1" s="1" a="1"/>
  <c r="ZX49" i="1" s="1"/>
  <c r="ZX36" i="1" a="1"/>
  <c r="ZX36" i="1" s="1"/>
  <c r="BN48" i="1" a="1"/>
  <c r="BN48" i="1" s="1"/>
  <c r="BN49" i="1" s="1" a="1"/>
  <c r="BN49" i="1" s="1"/>
  <c r="BN36" i="1" a="1"/>
  <c r="BN36" i="1" s="1"/>
  <c r="AJ36" i="1" a="1"/>
  <c r="AJ36" i="1" s="1"/>
  <c r="IF23" i="1" a="1"/>
  <c r="IF23" i="1" s="1"/>
  <c r="IF36" i="1" a="1"/>
  <c r="IF36" i="1" s="1"/>
  <c r="WM23" i="1" a="1"/>
  <c r="WM23" i="1" s="1"/>
  <c r="WM36" i="1" a="1"/>
  <c r="WM36" i="1" s="1"/>
  <c r="HA36" i="1" a="1"/>
  <c r="HA36" i="1" s="1"/>
  <c r="HV36" i="1" a="1"/>
  <c r="HV36" i="1" s="1"/>
  <c r="FZ23" i="1" a="1"/>
  <c r="FZ23" i="1" s="1"/>
  <c r="FZ36" i="1" a="1"/>
  <c r="FZ36" i="1" s="1"/>
  <c r="DA76" i="1" a="1"/>
  <c r="DA76" i="1" s="1"/>
  <c r="DA75" i="1" a="1"/>
  <c r="DA75" i="1" s="1"/>
  <c r="DA74" i="1" a="1"/>
  <c r="DA74" i="1" s="1"/>
  <c r="DA71" i="1" a="1"/>
  <c r="DA71" i="1" s="1"/>
  <c r="DA70" i="1" a="1"/>
  <c r="DA70" i="1" s="1"/>
  <c r="DA69" i="1" a="1"/>
  <c r="DA69" i="1" s="1"/>
  <c r="DA68" i="1" a="1"/>
  <c r="DA68" i="1" s="1"/>
  <c r="DA67" i="1" a="1"/>
  <c r="DA67" i="1" s="1"/>
  <c r="DA66" i="1" a="1"/>
  <c r="DA66" i="1" s="1"/>
  <c r="DA73" i="1" a="1"/>
  <c r="DA73" i="1" s="1"/>
  <c r="XN22" i="1" a="1"/>
  <c r="XN22" i="1" s="1"/>
  <c r="XN48" i="1" a="1"/>
  <c r="XN48" i="1" s="1"/>
  <c r="XN49" i="1" s="1" a="1"/>
  <c r="XN49" i="1" s="1"/>
  <c r="XN43" i="1" a="1"/>
  <c r="XN43" i="1" s="1"/>
  <c r="XN38" i="1" a="1"/>
  <c r="XN38" i="1" s="1"/>
  <c r="XN39" i="1" a="1"/>
  <c r="XN39" i="1" s="1"/>
  <c r="CW108" i="1" a="1"/>
  <c r="CW108" i="1" s="1"/>
  <c r="CW89" i="1" a="1"/>
  <c r="CW89" i="1" s="1"/>
  <c r="CW91" i="1" s="1" a="1"/>
  <c r="CW91" i="1" s="1"/>
  <c r="CW93" i="1" s="1" a="1"/>
  <c r="CW93" i="1" s="1"/>
  <c r="CW95" i="1" s="1" a="1"/>
  <c r="CW95" i="1" s="1"/>
  <c r="CW97" i="1" s="1" a="1"/>
  <c r="CW97" i="1" s="1"/>
  <c r="CW99" i="1" s="1" a="1"/>
  <c r="CW99" i="1" s="1"/>
  <c r="CW101" i="1" s="1" a="1"/>
  <c r="CW101" i="1" s="1"/>
  <c r="CW103" i="1" s="1" a="1"/>
  <c r="CW103" i="1" s="1"/>
  <c r="CW105" i="1" s="1" a="1"/>
  <c r="CW105" i="1" s="1"/>
  <c r="XN47" i="1" a="1"/>
  <c r="XN47" i="1" s="1"/>
  <c r="XN40" i="1" a="1"/>
  <c r="XN40" i="1" s="1"/>
  <c r="XN46" i="1" a="1"/>
  <c r="XN46" i="1" s="1"/>
  <c r="XN44" i="1" a="1"/>
  <c r="XN44" i="1" s="1"/>
  <c r="XN25" i="1" a="1"/>
  <c r="XN25" i="1" s="1"/>
  <c r="XN34" i="1" a="1"/>
  <c r="XN34" i="1" s="1"/>
  <c r="XN35" i="1" a="1"/>
  <c r="XN35" i="1" s="1"/>
  <c r="XN32" i="1" a="1"/>
  <c r="XN32" i="1" s="1"/>
  <c r="XN24" i="1" a="1"/>
  <c r="XN24" i="1" s="1"/>
  <c r="XN23" i="1" a="1"/>
  <c r="XN23" i="1" s="1"/>
  <c r="XN41" i="1" a="1"/>
  <c r="XN41" i="1" s="1"/>
  <c r="XN37" i="1" a="1"/>
  <c r="XN37" i="1" s="1"/>
  <c r="XN45" i="1" a="1"/>
  <c r="XN45" i="1" s="1"/>
  <c r="XN28" i="1" a="1"/>
  <c r="XN28" i="1" s="1"/>
  <c r="XN31" i="1" a="1"/>
  <c r="XN31" i="1" s="1"/>
  <c r="XN30" i="1" a="1"/>
  <c r="XN30" i="1" s="1"/>
  <c r="XN26" i="1" a="1"/>
  <c r="XN26" i="1" s="1"/>
  <c r="XN29" i="1" a="1"/>
  <c r="XN29" i="1" s="1"/>
  <c r="XN33" i="1" a="1"/>
  <c r="XN33" i="1" s="1"/>
  <c r="ZN66" i="1" a="1"/>
  <c r="ZN66" i="1" s="1"/>
  <c r="ZN67" i="1" a="1"/>
  <c r="ZN67" i="1" s="1"/>
  <c r="ZN68" i="1" a="1"/>
  <c r="ZN68" i="1" s="1"/>
  <c r="ZN69" i="1" a="1"/>
  <c r="ZN69" i="1" s="1"/>
  <c r="ZN70" i="1" a="1"/>
  <c r="ZN70" i="1" s="1"/>
  <c r="ZN71" i="1" a="1"/>
  <c r="ZN71" i="1" s="1"/>
  <c r="ZN72" i="1" a="1"/>
  <c r="ZN72" i="1" s="1"/>
  <c r="ZN73" i="1" a="1"/>
  <c r="ZN73" i="1" s="1"/>
  <c r="ZN74" i="1" a="1"/>
  <c r="ZN74" i="1" s="1"/>
  <c r="ZN75" i="1" a="1"/>
  <c r="ZN75" i="1" s="1"/>
  <c r="ZN76" i="1" a="1"/>
  <c r="ZN76" i="1" s="1"/>
  <c r="DH48" i="1" a="1"/>
  <c r="DH48" i="1" s="1"/>
  <c r="DH49" i="1" s="1" a="1"/>
  <c r="DH49" i="1" s="1"/>
  <c r="DH22" i="1" a="1"/>
  <c r="DH22" i="1" s="1"/>
  <c r="DH23" i="1" a="1"/>
  <c r="DH23" i="1" s="1"/>
  <c r="DH25" i="1" a="1"/>
  <c r="DH25" i="1" s="1"/>
  <c r="DH45" i="1" a="1"/>
  <c r="DH45" i="1" s="1"/>
  <c r="DH47" i="1" a="1"/>
  <c r="DH47" i="1" s="1"/>
  <c r="DH41" i="1" a="1"/>
  <c r="DH41" i="1" s="1"/>
  <c r="DH44" i="1" a="1"/>
  <c r="DH44" i="1" s="1"/>
  <c r="DH32" i="1" a="1"/>
  <c r="DH32" i="1" s="1"/>
  <c r="DH43" i="1" a="1"/>
  <c r="DH43" i="1" s="1"/>
  <c r="DH24" i="1" a="1"/>
  <c r="DH24" i="1" s="1"/>
  <c r="DH31" i="1" a="1"/>
  <c r="DH31" i="1" s="1"/>
  <c r="DH27" i="1" a="1"/>
  <c r="DH27" i="1" s="1"/>
  <c r="DH34" i="1" a="1"/>
  <c r="DH34" i="1" s="1"/>
  <c r="DH46" i="1" a="1"/>
  <c r="DH46" i="1" s="1"/>
  <c r="DH26" i="1" a="1"/>
  <c r="DH26" i="1" s="1"/>
  <c r="DH33" i="1" a="1"/>
  <c r="DH33" i="1" s="1"/>
  <c r="DH39" i="1" a="1"/>
  <c r="DH39" i="1" s="1"/>
  <c r="DH30" i="1" a="1"/>
  <c r="DH30" i="1" s="1"/>
  <c r="DH29" i="1" a="1"/>
  <c r="DH29" i="1" s="1"/>
  <c r="DH28" i="1" a="1"/>
  <c r="DH28" i="1" s="1"/>
  <c r="DH35" i="1" a="1"/>
  <c r="DH35" i="1" s="1"/>
  <c r="DH40" i="1" a="1"/>
  <c r="DH40" i="1" s="1"/>
  <c r="D48" i="1" a="1"/>
  <c r="D48" i="1" s="1"/>
  <c r="D49" i="1" s="1" a="1"/>
  <c r="D49" i="1" s="1"/>
  <c r="D22" i="1" a="1"/>
  <c r="D22" i="1" s="1"/>
  <c r="D23" i="1" a="1"/>
  <c r="D23" i="1" s="1"/>
  <c r="D45" i="1" a="1"/>
  <c r="D45" i="1" s="1"/>
  <c r="D47" i="1" a="1"/>
  <c r="D47" i="1" s="1"/>
  <c r="D44" i="1" a="1"/>
  <c r="D44" i="1" s="1"/>
  <c r="D41" i="1" a="1"/>
  <c r="D41" i="1" s="1"/>
  <c r="D32" i="1" a="1"/>
  <c r="D32" i="1" s="1"/>
  <c r="D43" i="1" a="1"/>
  <c r="D43" i="1" s="1"/>
  <c r="D38" i="1" a="1"/>
  <c r="D38" i="1" s="1"/>
  <c r="D31" i="1" a="1"/>
  <c r="D31" i="1" s="1"/>
  <c r="D27" i="1" a="1"/>
  <c r="D27" i="1" s="1"/>
  <c r="D34" i="1" a="1"/>
  <c r="D34" i="1" s="1"/>
  <c r="D40" i="1" a="1"/>
  <c r="D40" i="1" s="1"/>
  <c r="D46" i="1" a="1"/>
  <c r="D46" i="1" s="1"/>
  <c r="D33" i="1" a="1"/>
  <c r="D33" i="1" s="1"/>
  <c r="D39" i="1" a="1"/>
  <c r="D39" i="1" s="1"/>
  <c r="D30" i="1" a="1"/>
  <c r="D30" i="1" s="1"/>
  <c r="D37" i="1" a="1"/>
  <c r="D37" i="1" s="1"/>
  <c r="D29" i="1" a="1"/>
  <c r="D29" i="1" s="1"/>
  <c r="D28" i="1" a="1"/>
  <c r="D28" i="1" s="1"/>
  <c r="D35" i="1" a="1"/>
  <c r="D35" i="1" s="1"/>
  <c r="CZ65" i="1"/>
  <c r="KU48" i="1" a="1"/>
  <c r="KU48" i="1" s="1"/>
  <c r="KU49" i="1" s="1" a="1"/>
  <c r="KU49" i="1" s="1"/>
  <c r="KU22" i="1" a="1"/>
  <c r="KU22" i="1" s="1"/>
  <c r="KU23" i="1" a="1"/>
  <c r="KU23" i="1" s="1"/>
  <c r="KU24" i="1" a="1"/>
  <c r="KU24" i="1" s="1"/>
  <c r="KU44" i="1" a="1"/>
  <c r="KU44" i="1" s="1"/>
  <c r="KU38" i="1" a="1"/>
  <c r="KU38" i="1" s="1"/>
  <c r="KU33" i="1" a="1"/>
  <c r="KU33" i="1" s="1"/>
  <c r="KU25" i="1" a="1"/>
  <c r="KU25" i="1" s="1"/>
  <c r="KU47" i="1" a="1"/>
  <c r="KU47" i="1" s="1"/>
  <c r="KU26" i="1" a="1"/>
  <c r="KU26" i="1" s="1"/>
  <c r="KU43" i="1" a="1"/>
  <c r="KU43" i="1" s="1"/>
  <c r="KU35" i="1" a="1"/>
  <c r="KU35" i="1" s="1"/>
  <c r="KU40" i="1" a="1"/>
  <c r="KU40" i="1" s="1"/>
  <c r="KU46" i="1" a="1"/>
  <c r="KU46" i="1" s="1"/>
  <c r="KU29" i="1" a="1"/>
  <c r="KU29" i="1" s="1"/>
  <c r="KU34" i="1" a="1"/>
  <c r="KU34" i="1" s="1"/>
  <c r="KU28" i="1" a="1"/>
  <c r="KU28" i="1" s="1"/>
  <c r="KU32" i="1" a="1"/>
  <c r="KU32" i="1" s="1"/>
  <c r="KU45" i="1" a="1"/>
  <c r="KU45" i="1" s="1"/>
  <c r="KU30" i="1" a="1"/>
  <c r="KU30" i="1" s="1"/>
  <c r="KU37" i="1" a="1"/>
  <c r="KU37" i="1" s="1"/>
  <c r="KU39" i="1" a="1"/>
  <c r="KU39" i="1" s="1"/>
  <c r="KU41" i="1" a="1"/>
  <c r="KU41" i="1" s="1"/>
  <c r="KU31" i="1" a="1"/>
  <c r="KU31" i="1" s="1"/>
  <c r="KU27" i="1" a="1"/>
  <c r="KU27" i="1" s="1"/>
  <c r="MA48" i="1" a="1"/>
  <c r="MA48" i="1" s="1"/>
  <c r="MA49" i="1" s="1" a="1"/>
  <c r="MA49" i="1" s="1"/>
  <c r="MA22" i="1" a="1"/>
  <c r="MA22" i="1" s="1"/>
  <c r="MA23" i="1" a="1"/>
  <c r="MA23" i="1" s="1"/>
  <c r="MA37" i="1" a="1"/>
  <c r="MA37" i="1" s="1"/>
  <c r="MA44" i="1" a="1"/>
  <c r="MA44" i="1" s="1"/>
  <c r="MA31" i="1" a="1"/>
  <c r="MA31" i="1" s="1"/>
  <c r="MA26" i="1" a="1"/>
  <c r="MA26" i="1" s="1"/>
  <c r="MA40" i="1" a="1"/>
  <c r="MA40" i="1" s="1"/>
  <c r="MA32" i="1" a="1"/>
  <c r="MA32" i="1" s="1"/>
  <c r="MA43" i="1" a="1"/>
  <c r="MA43" i="1" s="1"/>
  <c r="MA30" i="1" a="1"/>
  <c r="MA30" i="1" s="1"/>
  <c r="MA28" i="1" a="1"/>
  <c r="MA28" i="1" s="1"/>
  <c r="MA27" i="1" a="1"/>
  <c r="MA27" i="1" s="1"/>
  <c r="MA41" i="1" a="1"/>
  <c r="MA41" i="1" s="1"/>
  <c r="MA38" i="1" a="1"/>
  <c r="MA38" i="1" s="1"/>
  <c r="MA45" i="1" a="1"/>
  <c r="MA45" i="1" s="1"/>
  <c r="MA33" i="1" a="1"/>
  <c r="MA33" i="1" s="1"/>
  <c r="MA34" i="1" a="1"/>
  <c r="MA34" i="1" s="1"/>
  <c r="MA47" i="1" a="1"/>
  <c r="MA47" i="1" s="1"/>
  <c r="MA46" i="1" a="1"/>
  <c r="MA46" i="1" s="1"/>
  <c r="MA25" i="1" a="1"/>
  <c r="MA25" i="1" s="1"/>
  <c r="MA29" i="1" a="1"/>
  <c r="MA29" i="1" s="1"/>
  <c r="MA39" i="1" a="1"/>
  <c r="MA39" i="1" s="1"/>
  <c r="MA35" i="1" a="1"/>
  <c r="MA35" i="1" s="1"/>
  <c r="MA24" i="1" a="1"/>
  <c r="MA24" i="1" s="1"/>
  <c r="JV48" i="1" a="1"/>
  <c r="JV48" i="1" s="1"/>
  <c r="JV49" i="1" s="1" a="1"/>
  <c r="JV49" i="1" s="1"/>
  <c r="JV22" i="1" a="1"/>
  <c r="JV22" i="1" s="1"/>
  <c r="JV23" i="1" a="1"/>
  <c r="JV23" i="1" s="1"/>
  <c r="JV38" i="1" a="1"/>
  <c r="JV38" i="1" s="1"/>
  <c r="JV29" i="1" a="1"/>
  <c r="JV29" i="1" s="1"/>
  <c r="JV46" i="1" a="1"/>
  <c r="JV46" i="1" s="1"/>
  <c r="JV41" i="1" a="1"/>
  <c r="JV41" i="1" s="1"/>
  <c r="JV35" i="1" a="1"/>
  <c r="JV35" i="1" s="1"/>
  <c r="JV39" i="1" a="1"/>
  <c r="JV39" i="1" s="1"/>
  <c r="JV44" i="1" a="1"/>
  <c r="JV44" i="1" s="1"/>
  <c r="JV25" i="1" a="1"/>
  <c r="JV25" i="1" s="1"/>
  <c r="JV33" i="1" a="1"/>
  <c r="JV33" i="1" s="1"/>
  <c r="JV30" i="1" a="1"/>
  <c r="JV30" i="1" s="1"/>
  <c r="JV27" i="1" a="1"/>
  <c r="JV27" i="1" s="1"/>
  <c r="JV26" i="1" a="1"/>
  <c r="JV26" i="1" s="1"/>
  <c r="JV45" i="1" a="1"/>
  <c r="JV45" i="1" s="1"/>
  <c r="JV24" i="1" a="1"/>
  <c r="JV24" i="1" s="1"/>
  <c r="JV37" i="1" a="1"/>
  <c r="JV37" i="1" s="1"/>
  <c r="JV43" i="1" a="1"/>
  <c r="JV43" i="1" s="1"/>
  <c r="JV34" i="1" a="1"/>
  <c r="JV34" i="1" s="1"/>
  <c r="JV28" i="1" a="1"/>
  <c r="JV28" i="1" s="1"/>
  <c r="JV32" i="1" a="1"/>
  <c r="JV32" i="1" s="1"/>
  <c r="JV40" i="1" a="1"/>
  <c r="JV40" i="1" s="1"/>
  <c r="JV47" i="1" a="1"/>
  <c r="JV47" i="1" s="1"/>
  <c r="JV31" i="1" a="1"/>
  <c r="JV31" i="1" s="1"/>
  <c r="LK48" i="1" a="1"/>
  <c r="LK48" i="1" s="1"/>
  <c r="LK49" i="1" s="1" a="1"/>
  <c r="LK49" i="1" s="1"/>
  <c r="LK23" i="1" a="1"/>
  <c r="LK23" i="1" s="1"/>
  <c r="LK22" i="1" a="1"/>
  <c r="LK22" i="1" s="1"/>
  <c r="LK26" i="1" a="1"/>
  <c r="LK26" i="1" s="1"/>
  <c r="LK24" i="1" a="1"/>
  <c r="LK24" i="1" s="1"/>
  <c r="LK34" i="1" a="1"/>
  <c r="LK34" i="1" s="1"/>
  <c r="LK31" i="1" a="1"/>
  <c r="LK31" i="1" s="1"/>
  <c r="LK44" i="1" a="1"/>
  <c r="LK44" i="1" s="1"/>
  <c r="LK33" i="1" a="1"/>
  <c r="LK33" i="1" s="1"/>
  <c r="LK30" i="1" a="1"/>
  <c r="LK30" i="1" s="1"/>
  <c r="LK40" i="1" a="1"/>
  <c r="LK40" i="1" s="1"/>
  <c r="LK28" i="1" a="1"/>
  <c r="LK28" i="1" s="1"/>
  <c r="LK46" i="1" a="1"/>
  <c r="LK46" i="1" s="1"/>
  <c r="LK35" i="1" a="1"/>
  <c r="LK35" i="1" s="1"/>
  <c r="LK38" i="1" a="1"/>
  <c r="LK38" i="1" s="1"/>
  <c r="LK27" i="1" a="1"/>
  <c r="LK27" i="1" s="1"/>
  <c r="LK47" i="1" a="1"/>
  <c r="LK47" i="1" s="1"/>
  <c r="LK37" i="1" a="1"/>
  <c r="LK37" i="1" s="1"/>
  <c r="LK32" i="1" a="1"/>
  <c r="LK32" i="1" s="1"/>
  <c r="LK43" i="1" a="1"/>
  <c r="LK43" i="1" s="1"/>
  <c r="LK45" i="1" a="1"/>
  <c r="LK45" i="1" s="1"/>
  <c r="LK25" i="1" a="1"/>
  <c r="LK25" i="1" s="1"/>
  <c r="LK29" i="1" a="1"/>
  <c r="LK29" i="1" s="1"/>
  <c r="LK41" i="1" a="1"/>
  <c r="LK41" i="1" s="1"/>
  <c r="LK39" i="1" a="1"/>
  <c r="LK39" i="1" s="1"/>
  <c r="LO48" i="1" a="1"/>
  <c r="LO48" i="1" s="1"/>
  <c r="LO49" i="1" s="1" a="1"/>
  <c r="LO49" i="1" s="1"/>
  <c r="LO23" i="1" a="1"/>
  <c r="LO23" i="1" s="1"/>
  <c r="LO22" i="1" a="1"/>
  <c r="LO22" i="1" s="1"/>
  <c r="LO47" i="1" a="1"/>
  <c r="LO47" i="1" s="1"/>
  <c r="LO44" i="1" a="1"/>
  <c r="LO44" i="1" s="1"/>
  <c r="LO32" i="1" a="1"/>
  <c r="LO32" i="1" s="1"/>
  <c r="LO46" i="1" a="1"/>
  <c r="LO46" i="1" s="1"/>
  <c r="LO35" i="1" a="1"/>
  <c r="LO35" i="1" s="1"/>
  <c r="LO40" i="1" a="1"/>
  <c r="LO40" i="1" s="1"/>
  <c r="LO25" i="1" a="1"/>
  <c r="LO25" i="1" s="1"/>
  <c r="LO34" i="1" a="1"/>
  <c r="LO34" i="1" s="1"/>
  <c r="LO28" i="1" a="1"/>
  <c r="LO28" i="1" s="1"/>
  <c r="LO37" i="1" a="1"/>
  <c r="LO37" i="1" s="1"/>
  <c r="LO29" i="1" a="1"/>
  <c r="LO29" i="1" s="1"/>
  <c r="LO43" i="1" a="1"/>
  <c r="LO43" i="1" s="1"/>
  <c r="LO24" i="1" a="1"/>
  <c r="LO24" i="1" s="1"/>
  <c r="LO45" i="1" a="1"/>
  <c r="LO45" i="1" s="1"/>
  <c r="LO26" i="1" a="1"/>
  <c r="LO26" i="1" s="1"/>
  <c r="LO39" i="1" a="1"/>
  <c r="LO39" i="1" s="1"/>
  <c r="LO30" i="1" a="1"/>
  <c r="LO30" i="1" s="1"/>
  <c r="LO41" i="1" a="1"/>
  <c r="LO41" i="1" s="1"/>
  <c r="LO33" i="1" a="1"/>
  <c r="LO33" i="1" s="1"/>
  <c r="LO31" i="1" a="1"/>
  <c r="LO31" i="1" s="1"/>
  <c r="LO27" i="1" a="1"/>
  <c r="LO27" i="1" s="1"/>
  <c r="LO38" i="1" a="1"/>
  <c r="LO38" i="1" s="1"/>
  <c r="MB48" i="1" a="1"/>
  <c r="MB48" i="1" s="1"/>
  <c r="MB49" i="1" s="1" a="1"/>
  <c r="MB49" i="1" s="1"/>
  <c r="MB22" i="1" a="1"/>
  <c r="MB22" i="1" s="1"/>
  <c r="MB23" i="1" a="1"/>
  <c r="MB23" i="1" s="1"/>
  <c r="MB37" i="1" a="1"/>
  <c r="MB37" i="1" s="1"/>
  <c r="MB47" i="1" a="1"/>
  <c r="MB47" i="1" s="1"/>
  <c r="MB40" i="1" a="1"/>
  <c r="MB40" i="1" s="1"/>
  <c r="MB33" i="1" a="1"/>
  <c r="MB33" i="1" s="1"/>
  <c r="MB32" i="1" a="1"/>
  <c r="MB32" i="1" s="1"/>
  <c r="MB28" i="1" a="1"/>
  <c r="MB28" i="1" s="1"/>
  <c r="MB27" i="1" a="1"/>
  <c r="MB27" i="1" s="1"/>
  <c r="MB41" i="1" a="1"/>
  <c r="MB41" i="1" s="1"/>
  <c r="MB45" i="1" a="1"/>
  <c r="MB45" i="1" s="1"/>
  <c r="MB34" i="1" a="1"/>
  <c r="MB34" i="1" s="1"/>
  <c r="MB26" i="1" a="1"/>
  <c r="MB26" i="1" s="1"/>
  <c r="MB38" i="1" a="1"/>
  <c r="MB38" i="1" s="1"/>
  <c r="MB39" i="1" a="1"/>
  <c r="MB39" i="1" s="1"/>
  <c r="MB31" i="1" a="1"/>
  <c r="MB31" i="1" s="1"/>
  <c r="MB25" i="1" a="1"/>
  <c r="MB25" i="1" s="1"/>
  <c r="MB29" i="1" a="1"/>
  <c r="MB29" i="1" s="1"/>
  <c r="MB43" i="1" a="1"/>
  <c r="MB43" i="1" s="1"/>
  <c r="MB46" i="1" a="1"/>
  <c r="MB46" i="1" s="1"/>
  <c r="MB24" i="1" a="1"/>
  <c r="MB24" i="1" s="1"/>
  <c r="MB44" i="1" a="1"/>
  <c r="MB44" i="1" s="1"/>
  <c r="MB30" i="1" a="1"/>
  <c r="MB30" i="1" s="1"/>
  <c r="MB35" i="1" a="1"/>
  <c r="MB35" i="1" s="1"/>
  <c r="KB48" i="1" a="1"/>
  <c r="KB48" i="1" s="1"/>
  <c r="KB49" i="1" s="1" a="1"/>
  <c r="KB49" i="1" s="1"/>
  <c r="KB22" i="1" a="1"/>
  <c r="KB22" i="1" s="1"/>
  <c r="KB23" i="1" a="1"/>
  <c r="KB23" i="1" s="1"/>
  <c r="KB26" i="1" a="1"/>
  <c r="KB26" i="1" s="1"/>
  <c r="KB41" i="1" a="1"/>
  <c r="KB41" i="1" s="1"/>
  <c r="KB44" i="1" a="1"/>
  <c r="KB44" i="1" s="1"/>
  <c r="KB39" i="1" a="1"/>
  <c r="KB39" i="1" s="1"/>
  <c r="KB37" i="1" a="1"/>
  <c r="KB37" i="1" s="1"/>
  <c r="KB27" i="1" a="1"/>
  <c r="KB27" i="1" s="1"/>
  <c r="KB38" i="1" a="1"/>
  <c r="KB38" i="1" s="1"/>
  <c r="KB29" i="1" a="1"/>
  <c r="KB29" i="1" s="1"/>
  <c r="KB40" i="1" a="1"/>
  <c r="KB40" i="1" s="1"/>
  <c r="KB35" i="1" a="1"/>
  <c r="KB35" i="1" s="1"/>
  <c r="KB28" i="1" a="1"/>
  <c r="KB28" i="1" s="1"/>
  <c r="KB30" i="1" a="1"/>
  <c r="KB30" i="1" s="1"/>
  <c r="KB45" i="1" a="1"/>
  <c r="KB45" i="1" s="1"/>
  <c r="KB34" i="1" a="1"/>
  <c r="KB34" i="1" s="1"/>
  <c r="KB31" i="1" a="1"/>
  <c r="KB31" i="1" s="1"/>
  <c r="KB47" i="1" a="1"/>
  <c r="KB47" i="1" s="1"/>
  <c r="KB24" i="1" a="1"/>
  <c r="KB24" i="1" s="1"/>
  <c r="KB32" i="1" a="1"/>
  <c r="KB32" i="1" s="1"/>
  <c r="KB46" i="1" a="1"/>
  <c r="KB46" i="1" s="1"/>
  <c r="KB33" i="1" a="1"/>
  <c r="KB33" i="1" s="1"/>
  <c r="KB43" i="1" a="1"/>
  <c r="KB43" i="1" s="1"/>
  <c r="KB25" i="1" a="1"/>
  <c r="KB25" i="1" s="1"/>
  <c r="KK48" i="1" a="1"/>
  <c r="KK48" i="1" s="1"/>
  <c r="KK49" i="1" s="1" a="1"/>
  <c r="KK49" i="1" s="1"/>
  <c r="KK23" i="1" a="1"/>
  <c r="KK23" i="1" s="1"/>
  <c r="KK22" i="1" a="1"/>
  <c r="KK22" i="1" s="1"/>
  <c r="KK39" i="1" a="1"/>
  <c r="KK39" i="1" s="1"/>
  <c r="KK34" i="1" a="1"/>
  <c r="KK34" i="1" s="1"/>
  <c r="KK27" i="1" a="1"/>
  <c r="KK27" i="1" s="1"/>
  <c r="KK35" i="1" a="1"/>
  <c r="KK35" i="1" s="1"/>
  <c r="KK44" i="1" a="1"/>
  <c r="KK44" i="1" s="1"/>
  <c r="KK43" i="1" a="1"/>
  <c r="KK43" i="1" s="1"/>
  <c r="KK47" i="1" a="1"/>
  <c r="KK47" i="1" s="1"/>
  <c r="KK33" i="1" a="1"/>
  <c r="KK33" i="1" s="1"/>
  <c r="KK38" i="1" a="1"/>
  <c r="KK38" i="1" s="1"/>
  <c r="KK29" i="1" a="1"/>
  <c r="KK29" i="1" s="1"/>
  <c r="KK31" i="1" a="1"/>
  <c r="KK31" i="1" s="1"/>
  <c r="KK46" i="1" a="1"/>
  <c r="KK46" i="1" s="1"/>
  <c r="KK24" i="1" a="1"/>
  <c r="KK24" i="1" s="1"/>
  <c r="KK32" i="1" a="1"/>
  <c r="KK32" i="1" s="1"/>
  <c r="KK41" i="1" a="1"/>
  <c r="KK41" i="1" s="1"/>
  <c r="KK25" i="1" a="1"/>
  <c r="KK25" i="1" s="1"/>
  <c r="KK30" i="1" a="1"/>
  <c r="KK30" i="1" s="1"/>
  <c r="KK28" i="1" a="1"/>
  <c r="KK28" i="1" s="1"/>
  <c r="KK40" i="1" a="1"/>
  <c r="KK40" i="1" s="1"/>
  <c r="KK26" i="1" a="1"/>
  <c r="KK26" i="1" s="1"/>
  <c r="KK37" i="1" a="1"/>
  <c r="KK37" i="1" s="1"/>
  <c r="KK45" i="1" a="1"/>
  <c r="KK45" i="1" s="1"/>
  <c r="JW48" i="1" a="1"/>
  <c r="JW48" i="1" s="1"/>
  <c r="JW49" i="1" s="1" a="1"/>
  <c r="JW49" i="1" s="1"/>
  <c r="JW23" i="1" a="1"/>
  <c r="JW23" i="1" s="1"/>
  <c r="JW22" i="1" a="1"/>
  <c r="JW22" i="1" s="1"/>
  <c r="JW25" i="1" a="1"/>
  <c r="JW25" i="1" s="1"/>
  <c r="JW29" i="1" a="1"/>
  <c r="JW29" i="1" s="1"/>
  <c r="JW46" i="1" a="1"/>
  <c r="JW46" i="1" s="1"/>
  <c r="JW44" i="1" a="1"/>
  <c r="JW44" i="1" s="1"/>
  <c r="JW30" i="1" a="1"/>
  <c r="JW30" i="1" s="1"/>
  <c r="JW35" i="1" a="1"/>
  <c r="JW35" i="1" s="1"/>
  <c r="JW41" i="1" a="1"/>
  <c r="JW41" i="1" s="1"/>
  <c r="JW26" i="1" a="1"/>
  <c r="JW26" i="1" s="1"/>
  <c r="JW33" i="1" a="1"/>
  <c r="JW33" i="1" s="1"/>
  <c r="JW27" i="1" a="1"/>
  <c r="JW27" i="1" s="1"/>
  <c r="JW40" i="1" a="1"/>
  <c r="JW40" i="1" s="1"/>
  <c r="JW37" i="1" a="1"/>
  <c r="JW37" i="1" s="1"/>
  <c r="JW43" i="1" a="1"/>
  <c r="JW43" i="1" s="1"/>
  <c r="JW24" i="1" a="1"/>
  <c r="JW24" i="1" s="1"/>
  <c r="JW34" i="1" a="1"/>
  <c r="JW34" i="1" s="1"/>
  <c r="JW38" i="1" a="1"/>
  <c r="JW38" i="1" s="1"/>
  <c r="JW47" i="1" a="1"/>
  <c r="JW47" i="1" s="1"/>
  <c r="JW32" i="1" a="1"/>
  <c r="JW32" i="1" s="1"/>
  <c r="JW45" i="1" a="1"/>
  <c r="JW45" i="1" s="1"/>
  <c r="JW28" i="1" a="1"/>
  <c r="JW28" i="1" s="1"/>
  <c r="JW39" i="1" a="1"/>
  <c r="JW39" i="1" s="1"/>
  <c r="JW31" i="1" a="1"/>
  <c r="JW31" i="1" s="1"/>
  <c r="KT48" i="1" a="1"/>
  <c r="KT48" i="1" s="1"/>
  <c r="KT49" i="1" s="1" a="1"/>
  <c r="KT49" i="1" s="1"/>
  <c r="KT22" i="1" a="1"/>
  <c r="KT22" i="1" s="1"/>
  <c r="KT23" i="1" a="1"/>
  <c r="KT23" i="1" s="1"/>
  <c r="KT39" i="1" a="1"/>
  <c r="KT39" i="1" s="1"/>
  <c r="KT34" i="1" a="1"/>
  <c r="KT34" i="1" s="1"/>
  <c r="KT41" i="1" a="1"/>
  <c r="KT41" i="1" s="1"/>
  <c r="KT31" i="1" a="1"/>
  <c r="KT31" i="1" s="1"/>
  <c r="KT27" i="1" a="1"/>
  <c r="KT27" i="1" s="1"/>
  <c r="KT24" i="1" a="1"/>
  <c r="KT24" i="1" s="1"/>
  <c r="KT25" i="1" a="1"/>
  <c r="KT25" i="1" s="1"/>
  <c r="KT33" i="1" a="1"/>
  <c r="KT33" i="1" s="1"/>
  <c r="KT38" i="1" a="1"/>
  <c r="KT38" i="1" s="1"/>
  <c r="KT43" i="1" a="1"/>
  <c r="KT43" i="1" s="1"/>
  <c r="KT44" i="1" a="1"/>
  <c r="KT44" i="1" s="1"/>
  <c r="KT46" i="1" a="1"/>
  <c r="KT46" i="1" s="1"/>
  <c r="KT29" i="1" a="1"/>
  <c r="KT29" i="1" s="1"/>
  <c r="KT35" i="1" a="1"/>
  <c r="KT35" i="1" s="1"/>
  <c r="KT30" i="1" a="1"/>
  <c r="KT30" i="1" s="1"/>
  <c r="KT28" i="1" a="1"/>
  <c r="KT28" i="1" s="1"/>
  <c r="KT32" i="1" a="1"/>
  <c r="KT32" i="1" s="1"/>
  <c r="KT40" i="1" a="1"/>
  <c r="KT40" i="1" s="1"/>
  <c r="KT26" i="1" a="1"/>
  <c r="KT26" i="1" s="1"/>
  <c r="KT47" i="1" a="1"/>
  <c r="KT47" i="1" s="1"/>
  <c r="KT45" i="1" a="1"/>
  <c r="KT45" i="1" s="1"/>
  <c r="KT37" i="1" a="1"/>
  <c r="KT37" i="1" s="1"/>
  <c r="KV48" i="1" a="1"/>
  <c r="KV48" i="1" s="1"/>
  <c r="KV49" i="1" s="1" a="1"/>
  <c r="KV49" i="1" s="1"/>
  <c r="KV22" i="1" a="1"/>
  <c r="KV22" i="1" s="1"/>
  <c r="KV23" i="1" a="1"/>
  <c r="KV23" i="1" s="1"/>
  <c r="KV31" i="1" a="1"/>
  <c r="KV31" i="1" s="1"/>
  <c r="KV39" i="1" a="1"/>
  <c r="KV39" i="1" s="1"/>
  <c r="KV33" i="1" a="1"/>
  <c r="KV33" i="1" s="1"/>
  <c r="KV38" i="1" a="1"/>
  <c r="KV38" i="1" s="1"/>
  <c r="KV41" i="1" a="1"/>
  <c r="KV41" i="1" s="1"/>
  <c r="KV37" i="1" a="1"/>
  <c r="KV37" i="1" s="1"/>
  <c r="KV25" i="1" a="1"/>
  <c r="KV25" i="1" s="1"/>
  <c r="KV34" i="1" a="1"/>
  <c r="KV34" i="1" s="1"/>
  <c r="KV26" i="1" a="1"/>
  <c r="KV26" i="1" s="1"/>
  <c r="KV40" i="1" a="1"/>
  <c r="KV40" i="1" s="1"/>
  <c r="KV43" i="1" a="1"/>
  <c r="KV43" i="1" s="1"/>
  <c r="KV29" i="1" a="1"/>
  <c r="KV29" i="1" s="1"/>
  <c r="KV46" i="1" a="1"/>
  <c r="KV46" i="1" s="1"/>
  <c r="KV24" i="1" a="1"/>
  <c r="KV24" i="1" s="1"/>
  <c r="KV28" i="1" a="1"/>
  <c r="KV28" i="1" s="1"/>
  <c r="KV27" i="1" a="1"/>
  <c r="KV27" i="1" s="1"/>
  <c r="KV45" i="1" a="1"/>
  <c r="KV45" i="1" s="1"/>
  <c r="KV47" i="1" a="1"/>
  <c r="KV47" i="1" s="1"/>
  <c r="KV30" i="1" a="1"/>
  <c r="KV30" i="1" s="1"/>
  <c r="KV32" i="1" a="1"/>
  <c r="KV32" i="1" s="1"/>
  <c r="KV44" i="1" a="1"/>
  <c r="KV44" i="1" s="1"/>
  <c r="KV35" i="1" a="1"/>
  <c r="KV35" i="1" s="1"/>
  <c r="LF48" i="1" a="1"/>
  <c r="LF48" i="1" s="1"/>
  <c r="LF49" i="1" s="1" a="1"/>
  <c r="LF49" i="1" s="1"/>
  <c r="LF22" i="1" a="1"/>
  <c r="LF22" i="1" s="1"/>
  <c r="LF23" i="1" a="1"/>
  <c r="LF23" i="1" s="1"/>
  <c r="LF40" i="1" a="1"/>
  <c r="LF40" i="1" s="1"/>
  <c r="LF44" i="1" a="1"/>
  <c r="LF44" i="1" s="1"/>
  <c r="LF25" i="1" a="1"/>
  <c r="LF25" i="1" s="1"/>
  <c r="LF33" i="1" a="1"/>
  <c r="LF33" i="1" s="1"/>
  <c r="LF30" i="1" a="1"/>
  <c r="LF30" i="1" s="1"/>
  <c r="LF46" i="1" a="1"/>
  <c r="LF46" i="1" s="1"/>
  <c r="LF38" i="1" a="1"/>
  <c r="LF38" i="1" s="1"/>
  <c r="LF45" i="1" a="1"/>
  <c r="LF45" i="1" s="1"/>
  <c r="LF27" i="1" a="1"/>
  <c r="LF27" i="1" s="1"/>
  <c r="LF26" i="1" a="1"/>
  <c r="LF26" i="1" s="1"/>
  <c r="LF24" i="1" a="1"/>
  <c r="LF24" i="1" s="1"/>
  <c r="LF39" i="1" a="1"/>
  <c r="LF39" i="1" s="1"/>
  <c r="LF35" i="1" a="1"/>
  <c r="LF35" i="1" s="1"/>
  <c r="LF41" i="1" a="1"/>
  <c r="LF41" i="1" s="1"/>
  <c r="LF43" i="1" a="1"/>
  <c r="LF43" i="1" s="1"/>
  <c r="LF34" i="1" a="1"/>
  <c r="LF34" i="1" s="1"/>
  <c r="LF37" i="1" a="1"/>
  <c r="LF37" i="1" s="1"/>
  <c r="LF47" i="1" a="1"/>
  <c r="LF47" i="1" s="1"/>
  <c r="LF28" i="1" a="1"/>
  <c r="LF28" i="1" s="1"/>
  <c r="LF31" i="1" a="1"/>
  <c r="LF31" i="1" s="1"/>
  <c r="LF32" i="1" a="1"/>
  <c r="LF32" i="1" s="1"/>
  <c r="LF29" i="1" a="1"/>
  <c r="LF29" i="1" s="1"/>
  <c r="LL48" i="1" a="1"/>
  <c r="LL48" i="1" s="1"/>
  <c r="LL49" i="1" s="1" a="1"/>
  <c r="LL49" i="1" s="1"/>
  <c r="LL23" i="1" a="1"/>
  <c r="LL23" i="1" s="1"/>
  <c r="LL22" i="1" a="1"/>
  <c r="LL22" i="1" s="1"/>
  <c r="LL30" i="1" a="1"/>
  <c r="LL30" i="1" s="1"/>
  <c r="LL33" i="1" a="1"/>
  <c r="LL33" i="1" s="1"/>
  <c r="LL37" i="1" a="1"/>
  <c r="LL37" i="1" s="1"/>
  <c r="LL43" i="1" a="1"/>
  <c r="LL43" i="1" s="1"/>
  <c r="LL38" i="1" a="1"/>
  <c r="LL38" i="1" s="1"/>
  <c r="LL27" i="1" a="1"/>
  <c r="LL27" i="1" s="1"/>
  <c r="LL26" i="1" a="1"/>
  <c r="LL26" i="1" s="1"/>
  <c r="LL46" i="1" a="1"/>
  <c r="LL46" i="1" s="1"/>
  <c r="LL40" i="1" a="1"/>
  <c r="LL40" i="1" s="1"/>
  <c r="LL35" i="1" a="1"/>
  <c r="LL35" i="1" s="1"/>
  <c r="LL47" i="1" a="1"/>
  <c r="LL47" i="1" s="1"/>
  <c r="LL28" i="1" a="1"/>
  <c r="LL28" i="1" s="1"/>
  <c r="LL39" i="1" a="1"/>
  <c r="LL39" i="1" s="1"/>
  <c r="LL45" i="1" a="1"/>
  <c r="LL45" i="1" s="1"/>
  <c r="LL25" i="1" a="1"/>
  <c r="LL25" i="1" s="1"/>
  <c r="LL29" i="1" a="1"/>
  <c r="LL29" i="1" s="1"/>
  <c r="LL44" i="1" a="1"/>
  <c r="LL44" i="1" s="1"/>
  <c r="LL32" i="1" a="1"/>
  <c r="LL32" i="1" s="1"/>
  <c r="LL31" i="1" a="1"/>
  <c r="LL31" i="1" s="1"/>
  <c r="LL41" i="1" a="1"/>
  <c r="LL41" i="1" s="1"/>
  <c r="LL34" i="1" a="1"/>
  <c r="LL34" i="1" s="1"/>
  <c r="LL24" i="1" a="1"/>
  <c r="LL24" i="1" s="1"/>
  <c r="KJ48" i="1" a="1"/>
  <c r="KJ48" i="1" s="1"/>
  <c r="KJ49" i="1" s="1" a="1"/>
  <c r="KJ49" i="1" s="1"/>
  <c r="KJ22" i="1" a="1"/>
  <c r="KJ22" i="1" s="1"/>
  <c r="KJ23" i="1" a="1"/>
  <c r="KJ23" i="1" s="1"/>
  <c r="KJ44" i="1" a="1"/>
  <c r="KJ44" i="1" s="1"/>
  <c r="KJ35" i="1" a="1"/>
  <c r="KJ35" i="1" s="1"/>
  <c r="KJ33" i="1" a="1"/>
  <c r="KJ33" i="1" s="1"/>
  <c r="KJ27" i="1" a="1"/>
  <c r="KJ27" i="1" s="1"/>
  <c r="KJ43" i="1" a="1"/>
  <c r="KJ43" i="1" s="1"/>
  <c r="KJ38" i="1" a="1"/>
  <c r="KJ38" i="1" s="1"/>
  <c r="KJ34" i="1" a="1"/>
  <c r="KJ34" i="1" s="1"/>
  <c r="KJ47" i="1" a="1"/>
  <c r="KJ47" i="1" s="1"/>
  <c r="KJ45" i="1" a="1"/>
  <c r="KJ45" i="1" s="1"/>
  <c r="KJ31" i="1" a="1"/>
  <c r="KJ31" i="1" s="1"/>
  <c r="KJ24" i="1" a="1"/>
  <c r="KJ24" i="1" s="1"/>
  <c r="KJ41" i="1" a="1"/>
  <c r="KJ41" i="1" s="1"/>
  <c r="KJ32" i="1" a="1"/>
  <c r="KJ32" i="1" s="1"/>
  <c r="KJ25" i="1" a="1"/>
  <c r="KJ25" i="1" s="1"/>
  <c r="KJ28" i="1" a="1"/>
  <c r="KJ28" i="1" s="1"/>
  <c r="KJ40" i="1" a="1"/>
  <c r="KJ40" i="1" s="1"/>
  <c r="KJ39" i="1" a="1"/>
  <c r="KJ39" i="1" s="1"/>
  <c r="KJ46" i="1" a="1"/>
  <c r="KJ46" i="1" s="1"/>
  <c r="KJ30" i="1" a="1"/>
  <c r="KJ30" i="1" s="1"/>
  <c r="KJ37" i="1" a="1"/>
  <c r="KJ37" i="1" s="1"/>
  <c r="KJ26" i="1" a="1"/>
  <c r="KJ26" i="1" s="1"/>
  <c r="KJ29" i="1" a="1"/>
  <c r="KJ29" i="1" s="1"/>
  <c r="MC48" i="1" a="1"/>
  <c r="MC48" i="1" s="1"/>
  <c r="MC49" i="1" s="1" a="1"/>
  <c r="MC49" i="1" s="1"/>
  <c r="MC23" i="1" a="1"/>
  <c r="MC23" i="1" s="1"/>
  <c r="MC22" i="1" a="1"/>
  <c r="MC22" i="1" s="1"/>
  <c r="MC32" i="1" a="1"/>
  <c r="MC32" i="1" s="1"/>
  <c r="MC45" i="1" a="1"/>
  <c r="MC45" i="1" s="1"/>
  <c r="MC33" i="1" a="1"/>
  <c r="MC33" i="1" s="1"/>
  <c r="MC39" i="1" a="1"/>
  <c r="MC39" i="1" s="1"/>
  <c r="MC28" i="1" a="1"/>
  <c r="MC28" i="1" s="1"/>
  <c r="MC34" i="1" a="1"/>
  <c r="MC34" i="1" s="1"/>
  <c r="MC31" i="1" a="1"/>
  <c r="MC31" i="1" s="1"/>
  <c r="MC27" i="1" a="1"/>
  <c r="MC27" i="1" s="1"/>
  <c r="MC44" i="1" a="1"/>
  <c r="MC44" i="1" s="1"/>
  <c r="MC25" i="1" a="1"/>
  <c r="MC25" i="1" s="1"/>
  <c r="MC29" i="1" a="1"/>
  <c r="MC29" i="1" s="1"/>
  <c r="MC47" i="1" a="1"/>
  <c r="MC47" i="1" s="1"/>
  <c r="MC46" i="1" a="1"/>
  <c r="MC46" i="1" s="1"/>
  <c r="MC24" i="1" a="1"/>
  <c r="MC24" i="1" s="1"/>
  <c r="MC35" i="1" a="1"/>
  <c r="MC35" i="1" s="1"/>
  <c r="MC41" i="1" a="1"/>
  <c r="MC41" i="1" s="1"/>
  <c r="MC43" i="1" a="1"/>
  <c r="MC43" i="1" s="1"/>
  <c r="MC30" i="1" a="1"/>
  <c r="MC30" i="1" s="1"/>
  <c r="MC38" i="1" a="1"/>
  <c r="MC38" i="1" s="1"/>
  <c r="MC40" i="1" a="1"/>
  <c r="MC40" i="1" s="1"/>
  <c r="MC26" i="1" a="1"/>
  <c r="MC26" i="1" s="1"/>
  <c r="MC37" i="1" a="1"/>
  <c r="MC37" i="1" s="1"/>
  <c r="LP48" i="1" a="1"/>
  <c r="LP48" i="1" s="1"/>
  <c r="LP49" i="1" s="1" a="1"/>
  <c r="LP49" i="1" s="1"/>
  <c r="LP23" i="1" a="1"/>
  <c r="LP23" i="1" s="1"/>
  <c r="LP22" i="1" a="1"/>
  <c r="LP22" i="1" s="1"/>
  <c r="LP35" i="1" a="1"/>
  <c r="LP35" i="1" s="1"/>
  <c r="LP47" i="1" a="1"/>
  <c r="LP47" i="1" s="1"/>
  <c r="LP37" i="1" a="1"/>
  <c r="LP37" i="1" s="1"/>
  <c r="LP46" i="1" a="1"/>
  <c r="LP46" i="1" s="1"/>
  <c r="LP39" i="1" a="1"/>
  <c r="LP39" i="1" s="1"/>
  <c r="LP31" i="1" a="1"/>
  <c r="LP31" i="1" s="1"/>
  <c r="LP44" i="1" a="1"/>
  <c r="LP44" i="1" s="1"/>
  <c r="LP40" i="1" a="1"/>
  <c r="LP40" i="1" s="1"/>
  <c r="LP43" i="1" a="1"/>
  <c r="LP43" i="1" s="1"/>
  <c r="LP25" i="1" a="1"/>
  <c r="LP25" i="1" s="1"/>
  <c r="LP28" i="1" a="1"/>
  <c r="LP28" i="1" s="1"/>
  <c r="LP45" i="1" a="1"/>
  <c r="LP45" i="1" s="1"/>
  <c r="LP29" i="1" a="1"/>
  <c r="LP29" i="1" s="1"/>
  <c r="LP24" i="1" a="1"/>
  <c r="LP24" i="1" s="1"/>
  <c r="LP26" i="1" a="1"/>
  <c r="LP26" i="1" s="1"/>
  <c r="LP32" i="1" a="1"/>
  <c r="LP32" i="1" s="1"/>
  <c r="LP41" i="1" a="1"/>
  <c r="LP41" i="1" s="1"/>
  <c r="LP33" i="1" a="1"/>
  <c r="LP33" i="1" s="1"/>
  <c r="LP30" i="1" a="1"/>
  <c r="LP30" i="1" s="1"/>
  <c r="LP34" i="1" a="1"/>
  <c r="LP34" i="1" s="1"/>
  <c r="LP27" i="1" a="1"/>
  <c r="LP27" i="1" s="1"/>
  <c r="LP38" i="1" a="1"/>
  <c r="LP38" i="1" s="1"/>
  <c r="JX48" i="1" a="1"/>
  <c r="JX48" i="1" s="1"/>
  <c r="JX49" i="1" s="1" a="1"/>
  <c r="JX49" i="1" s="1"/>
  <c r="JX23" i="1" a="1"/>
  <c r="JX23" i="1" s="1"/>
  <c r="JX22" i="1" a="1"/>
  <c r="JX22" i="1" s="1"/>
  <c r="JX46" i="1" a="1"/>
  <c r="JX46" i="1" s="1"/>
  <c r="JX35" i="1" a="1"/>
  <c r="JX35" i="1" s="1"/>
  <c r="JX30" i="1" a="1"/>
  <c r="JX30" i="1" s="1"/>
  <c r="JX38" i="1" a="1"/>
  <c r="JX38" i="1" s="1"/>
  <c r="JX25" i="1" a="1"/>
  <c r="JX25" i="1" s="1"/>
  <c r="JX47" i="1" a="1"/>
  <c r="JX47" i="1" s="1"/>
  <c r="JX41" i="1" a="1"/>
  <c r="JX41" i="1" s="1"/>
  <c r="JX33" i="1" a="1"/>
  <c r="JX33" i="1" s="1"/>
  <c r="JX26" i="1" a="1"/>
  <c r="JX26" i="1" s="1"/>
  <c r="JX40" i="1" a="1"/>
  <c r="JX40" i="1" s="1"/>
  <c r="JX24" i="1" a="1"/>
  <c r="JX24" i="1" s="1"/>
  <c r="JX37" i="1" a="1"/>
  <c r="JX37" i="1" s="1"/>
  <c r="JX43" i="1" a="1"/>
  <c r="JX43" i="1" s="1"/>
  <c r="JX39" i="1" a="1"/>
  <c r="JX39" i="1" s="1"/>
  <c r="JX31" i="1" a="1"/>
  <c r="JX31" i="1" s="1"/>
  <c r="JX32" i="1" a="1"/>
  <c r="JX32" i="1" s="1"/>
  <c r="JX27" i="1" a="1"/>
  <c r="JX27" i="1" s="1"/>
  <c r="JX28" i="1" a="1"/>
  <c r="JX28" i="1" s="1"/>
  <c r="JX29" i="1" a="1"/>
  <c r="JX29" i="1" s="1"/>
  <c r="JX45" i="1" a="1"/>
  <c r="JX45" i="1" s="1"/>
  <c r="JX34" i="1" a="1"/>
  <c r="JX34" i="1" s="1"/>
  <c r="JX44" i="1" a="1"/>
  <c r="JX44" i="1" s="1"/>
  <c r="MD48" i="1" a="1"/>
  <c r="MD48" i="1" s="1"/>
  <c r="MD49" i="1" s="1" a="1"/>
  <c r="MD49" i="1" s="1"/>
  <c r="MD23" i="1" a="1"/>
  <c r="MD23" i="1" s="1"/>
  <c r="MD22" i="1" a="1"/>
  <c r="MD22" i="1" s="1"/>
  <c r="MD39" i="1" a="1"/>
  <c r="MD39" i="1" s="1"/>
  <c r="MD34" i="1" a="1"/>
  <c r="MD34" i="1" s="1"/>
  <c r="MD40" i="1" a="1"/>
  <c r="MD40" i="1" s="1"/>
  <c r="MD38" i="1" a="1"/>
  <c r="MD38" i="1" s="1"/>
  <c r="MD31" i="1" a="1"/>
  <c r="MD31" i="1" s="1"/>
  <c r="MD27" i="1" a="1"/>
  <c r="MD27" i="1" s="1"/>
  <c r="MD33" i="1" a="1"/>
  <c r="MD33" i="1" s="1"/>
  <c r="MD32" i="1" a="1"/>
  <c r="MD32" i="1" s="1"/>
  <c r="MD24" i="1" a="1"/>
  <c r="MD24" i="1" s="1"/>
  <c r="MD35" i="1" a="1"/>
  <c r="MD35" i="1" s="1"/>
  <c r="MD29" i="1" a="1"/>
  <c r="MD29" i="1" s="1"/>
  <c r="MD25" i="1" a="1"/>
  <c r="MD25" i="1" s="1"/>
  <c r="MD44" i="1" a="1"/>
  <c r="MD44" i="1" s="1"/>
  <c r="MD47" i="1" a="1"/>
  <c r="MD47" i="1" s="1"/>
  <c r="MD46" i="1" a="1"/>
  <c r="MD46" i="1" s="1"/>
  <c r="MD30" i="1" a="1"/>
  <c r="MD30" i="1" s="1"/>
  <c r="MD26" i="1" a="1"/>
  <c r="MD26" i="1" s="1"/>
  <c r="MD41" i="1" a="1"/>
  <c r="MD41" i="1" s="1"/>
  <c r="MD43" i="1" a="1"/>
  <c r="MD43" i="1" s="1"/>
  <c r="MD37" i="1" a="1"/>
  <c r="MD37" i="1" s="1"/>
  <c r="MD45" i="1" a="1"/>
  <c r="MD45" i="1" s="1"/>
  <c r="MD28" i="1" a="1"/>
  <c r="MD28" i="1" s="1"/>
  <c r="KC48" i="1" a="1"/>
  <c r="KC48" i="1" s="1"/>
  <c r="KC49" i="1" s="1" a="1"/>
  <c r="KC49" i="1" s="1"/>
  <c r="KC23" i="1" a="1"/>
  <c r="KC23" i="1" s="1"/>
  <c r="KC22" i="1" a="1"/>
  <c r="KC22" i="1" s="1"/>
  <c r="KC39" i="1" a="1"/>
  <c r="KC39" i="1" s="1"/>
  <c r="KC40" i="1" a="1"/>
  <c r="KC40" i="1" s="1"/>
  <c r="KC35" i="1" a="1"/>
  <c r="KC35" i="1" s="1"/>
  <c r="KC29" i="1" a="1"/>
  <c r="KC29" i="1" s="1"/>
  <c r="KC38" i="1" a="1"/>
  <c r="KC38" i="1" s="1"/>
  <c r="KC30" i="1" a="1"/>
  <c r="KC30" i="1" s="1"/>
  <c r="KC28" i="1" a="1"/>
  <c r="KC28" i="1" s="1"/>
  <c r="KC24" i="1" a="1"/>
  <c r="KC24" i="1" s="1"/>
  <c r="KC41" i="1" a="1"/>
  <c r="KC41" i="1" s="1"/>
  <c r="KC33" i="1" a="1"/>
  <c r="KC33" i="1" s="1"/>
  <c r="KC45" i="1" a="1"/>
  <c r="KC45" i="1" s="1"/>
  <c r="KC44" i="1" a="1"/>
  <c r="KC44" i="1" s="1"/>
  <c r="KC46" i="1" a="1"/>
  <c r="KC46" i="1" s="1"/>
  <c r="KC26" i="1" a="1"/>
  <c r="KC26" i="1" s="1"/>
  <c r="KC32" i="1" a="1"/>
  <c r="KC32" i="1" s="1"/>
  <c r="KC34" i="1" a="1"/>
  <c r="KC34" i="1" s="1"/>
  <c r="KC47" i="1" a="1"/>
  <c r="KC47" i="1" s="1"/>
  <c r="KC31" i="1" a="1"/>
  <c r="KC31" i="1" s="1"/>
  <c r="KC27" i="1" a="1"/>
  <c r="KC27" i="1" s="1"/>
  <c r="KC25" i="1" a="1"/>
  <c r="KC25" i="1" s="1"/>
  <c r="KC43" i="1" a="1"/>
  <c r="KC43" i="1" s="1"/>
  <c r="KC37" i="1" a="1"/>
  <c r="KC37" i="1" s="1"/>
  <c r="ME48" i="1" a="1"/>
  <c r="ME48" i="1" s="1"/>
  <c r="ME49" i="1" s="1" a="1"/>
  <c r="ME49" i="1" s="1"/>
  <c r="ME23" i="1" a="1"/>
  <c r="ME23" i="1" s="1"/>
  <c r="ME22" i="1" a="1"/>
  <c r="ME22" i="1" s="1"/>
  <c r="ME44" i="1" a="1"/>
  <c r="ME44" i="1" s="1"/>
  <c r="ME29" i="1" a="1"/>
  <c r="ME29" i="1" s="1"/>
  <c r="ME32" i="1" a="1"/>
  <c r="ME32" i="1" s="1"/>
  <c r="ME25" i="1" a="1"/>
  <c r="ME25" i="1" s="1"/>
  <c r="ME47" i="1" a="1"/>
  <c r="ME47" i="1" s="1"/>
  <c r="ME40" i="1" a="1"/>
  <c r="ME40" i="1" s="1"/>
  <c r="ME37" i="1" a="1"/>
  <c r="ME37" i="1" s="1"/>
  <c r="ME35" i="1" a="1"/>
  <c r="ME35" i="1" s="1"/>
  <c r="ME26" i="1" a="1"/>
  <c r="ME26" i="1" s="1"/>
  <c r="ME24" i="1" a="1"/>
  <c r="ME24" i="1" s="1"/>
  <c r="ME34" i="1" a="1"/>
  <c r="ME34" i="1" s="1"/>
  <c r="ME33" i="1" a="1"/>
  <c r="ME33" i="1" s="1"/>
  <c r="ME46" i="1" a="1"/>
  <c r="ME46" i="1" s="1"/>
  <c r="ME38" i="1" a="1"/>
  <c r="ME38" i="1" s="1"/>
  <c r="ME45" i="1" a="1"/>
  <c r="ME45" i="1" s="1"/>
  <c r="ME41" i="1" a="1"/>
  <c r="ME41" i="1" s="1"/>
  <c r="ME43" i="1" a="1"/>
  <c r="ME43" i="1" s="1"/>
  <c r="ME28" i="1" a="1"/>
  <c r="ME28" i="1" s="1"/>
  <c r="ME30" i="1" a="1"/>
  <c r="ME30" i="1" s="1"/>
  <c r="ME39" i="1" a="1"/>
  <c r="ME39" i="1" s="1"/>
  <c r="ME31" i="1" a="1"/>
  <c r="ME31" i="1" s="1"/>
  <c r="ME27" i="1" a="1"/>
  <c r="ME27" i="1" s="1"/>
  <c r="KZ48" i="1" a="1"/>
  <c r="KZ48" i="1" s="1"/>
  <c r="KZ49" i="1" s="1" a="1"/>
  <c r="KZ49" i="1" s="1"/>
  <c r="KZ23" i="1" a="1"/>
  <c r="KZ23" i="1" s="1"/>
  <c r="KZ22" i="1" a="1"/>
  <c r="KZ22" i="1" s="1"/>
  <c r="KZ29" i="1" a="1"/>
  <c r="KZ29" i="1" s="1"/>
  <c r="KZ30" i="1" a="1"/>
  <c r="KZ30" i="1" s="1"/>
  <c r="KZ45" i="1" a="1"/>
  <c r="KZ45" i="1" s="1"/>
  <c r="KZ44" i="1" a="1"/>
  <c r="KZ44" i="1" s="1"/>
  <c r="KZ27" i="1" a="1"/>
  <c r="KZ27" i="1" s="1"/>
  <c r="KZ28" i="1" a="1"/>
  <c r="KZ28" i="1" s="1"/>
  <c r="KZ25" i="1" a="1"/>
  <c r="KZ25" i="1" s="1"/>
  <c r="KZ33" i="1" a="1"/>
  <c r="KZ33" i="1" s="1"/>
  <c r="KZ32" i="1" a="1"/>
  <c r="KZ32" i="1" s="1"/>
  <c r="KZ38" i="1" a="1"/>
  <c r="KZ38" i="1" s="1"/>
  <c r="KZ43" i="1" a="1"/>
  <c r="KZ43" i="1" s="1"/>
  <c r="KZ24" i="1" a="1"/>
  <c r="KZ24" i="1" s="1"/>
  <c r="KZ31" i="1" a="1"/>
  <c r="KZ31" i="1" s="1"/>
  <c r="KZ39" i="1" a="1"/>
  <c r="KZ39" i="1" s="1"/>
  <c r="KZ47" i="1" a="1"/>
  <c r="KZ47" i="1" s="1"/>
  <c r="KZ41" i="1" a="1"/>
  <c r="KZ41" i="1" s="1"/>
  <c r="KZ35" i="1" a="1"/>
  <c r="KZ35" i="1" s="1"/>
  <c r="KZ26" i="1" a="1"/>
  <c r="KZ26" i="1" s="1"/>
  <c r="KZ34" i="1" a="1"/>
  <c r="KZ34" i="1" s="1"/>
  <c r="KZ37" i="1" a="1"/>
  <c r="KZ37" i="1" s="1"/>
  <c r="KZ46" i="1" a="1"/>
  <c r="KZ46" i="1" s="1"/>
  <c r="KZ40" i="1" a="1"/>
  <c r="KZ40" i="1" s="1"/>
  <c r="LG48" i="1" a="1"/>
  <c r="LG48" i="1" s="1"/>
  <c r="LG49" i="1" s="1" a="1"/>
  <c r="LG49" i="1" s="1"/>
  <c r="LG23" i="1" a="1"/>
  <c r="LG23" i="1" s="1"/>
  <c r="LG22" i="1" a="1"/>
  <c r="LG22" i="1" s="1"/>
  <c r="LG40" i="1" a="1"/>
  <c r="LG40" i="1" s="1"/>
  <c r="LG30" i="1" a="1"/>
  <c r="LG30" i="1" s="1"/>
  <c r="LG38" i="1" a="1"/>
  <c r="LG38" i="1" s="1"/>
  <c r="LG44" i="1" a="1"/>
  <c r="LG44" i="1" s="1"/>
  <c r="LG29" i="1" a="1"/>
  <c r="LG29" i="1" s="1"/>
  <c r="LG26" i="1" a="1"/>
  <c r="LG26" i="1" s="1"/>
  <c r="LG35" i="1" a="1"/>
  <c r="LG35" i="1" s="1"/>
  <c r="LG27" i="1" a="1"/>
  <c r="LG27" i="1" s="1"/>
  <c r="LG24" i="1" a="1"/>
  <c r="LG24" i="1" s="1"/>
  <c r="LG25" i="1" a="1"/>
  <c r="LG25" i="1" s="1"/>
  <c r="LG33" i="1" a="1"/>
  <c r="LG33" i="1" s="1"/>
  <c r="LG43" i="1" a="1"/>
  <c r="LG43" i="1" s="1"/>
  <c r="LG45" i="1" a="1"/>
  <c r="LG45" i="1" s="1"/>
  <c r="LG34" i="1" a="1"/>
  <c r="LG34" i="1" s="1"/>
  <c r="LG41" i="1" a="1"/>
  <c r="LG41" i="1" s="1"/>
  <c r="LG47" i="1" a="1"/>
  <c r="LG47" i="1" s="1"/>
  <c r="LG39" i="1" a="1"/>
  <c r="LG39" i="1" s="1"/>
  <c r="LG37" i="1" a="1"/>
  <c r="LG37" i="1" s="1"/>
  <c r="LG28" i="1" a="1"/>
  <c r="LG28" i="1" s="1"/>
  <c r="LG31" i="1" a="1"/>
  <c r="LG31" i="1" s="1"/>
  <c r="LG46" i="1" a="1"/>
  <c r="LG46" i="1" s="1"/>
  <c r="LG32" i="1" a="1"/>
  <c r="LG32" i="1" s="1"/>
  <c r="KM48" i="1" a="1"/>
  <c r="KM48" i="1" s="1"/>
  <c r="KM49" i="1" s="1" a="1"/>
  <c r="KM49" i="1" s="1"/>
  <c r="KM23" i="1" a="1"/>
  <c r="KM23" i="1" s="1"/>
  <c r="KM22" i="1" a="1"/>
  <c r="KM22" i="1" s="1"/>
  <c r="KM33" i="1" a="1"/>
  <c r="KM33" i="1" s="1"/>
  <c r="KM44" i="1" a="1"/>
  <c r="KM44" i="1" s="1"/>
  <c r="KM31" i="1" a="1"/>
  <c r="KM31" i="1" s="1"/>
  <c r="KM30" i="1" a="1"/>
  <c r="KM30" i="1" s="1"/>
  <c r="KM46" i="1" a="1"/>
  <c r="KM46" i="1" s="1"/>
  <c r="KM24" i="1" a="1"/>
  <c r="KM24" i="1" s="1"/>
  <c r="KM35" i="1" a="1"/>
  <c r="KM35" i="1" s="1"/>
  <c r="KM41" i="1" a="1"/>
  <c r="KM41" i="1" s="1"/>
  <c r="KM26" i="1" a="1"/>
  <c r="KM26" i="1" s="1"/>
  <c r="KM32" i="1" a="1"/>
  <c r="KM32" i="1" s="1"/>
  <c r="KM38" i="1" a="1"/>
  <c r="KM38" i="1" s="1"/>
  <c r="KM40" i="1" a="1"/>
  <c r="KM40" i="1" s="1"/>
  <c r="KM28" i="1" a="1"/>
  <c r="KM28" i="1" s="1"/>
  <c r="KM37" i="1" a="1"/>
  <c r="KM37" i="1" s="1"/>
  <c r="KM25" i="1" a="1"/>
  <c r="KM25" i="1" s="1"/>
  <c r="KM43" i="1" a="1"/>
  <c r="KM43" i="1" s="1"/>
  <c r="KM45" i="1" a="1"/>
  <c r="KM45" i="1" s="1"/>
  <c r="KM34" i="1" a="1"/>
  <c r="KM34" i="1" s="1"/>
  <c r="KM47" i="1" a="1"/>
  <c r="KM47" i="1" s="1"/>
  <c r="KM39" i="1" a="1"/>
  <c r="KM39" i="1" s="1"/>
  <c r="KM27" i="1" a="1"/>
  <c r="KM27" i="1" s="1"/>
  <c r="KM29" i="1" a="1"/>
  <c r="KM29" i="1" s="1"/>
  <c r="LU48" i="1" a="1"/>
  <c r="LU48" i="1" s="1"/>
  <c r="LU49" i="1" s="1" a="1"/>
  <c r="LU49" i="1" s="1"/>
  <c r="LU23" i="1" a="1"/>
  <c r="LU23" i="1" s="1"/>
  <c r="LU22" i="1" a="1"/>
  <c r="LU22" i="1" s="1"/>
  <c r="LU25" i="1" a="1"/>
  <c r="LU25" i="1" s="1"/>
  <c r="LU33" i="1" a="1"/>
  <c r="LU33" i="1" s="1"/>
  <c r="LU30" i="1" a="1"/>
  <c r="LU30" i="1" s="1"/>
  <c r="LU35" i="1" a="1"/>
  <c r="LU35" i="1" s="1"/>
  <c r="LU26" i="1" a="1"/>
  <c r="LU26" i="1" s="1"/>
  <c r="LU37" i="1" a="1"/>
  <c r="LU37" i="1" s="1"/>
  <c r="LU38" i="1" a="1"/>
  <c r="LU38" i="1" s="1"/>
  <c r="LU40" i="1" a="1"/>
  <c r="LU40" i="1" s="1"/>
  <c r="LU41" i="1" a="1"/>
  <c r="LU41" i="1" s="1"/>
  <c r="LU34" i="1" a="1"/>
  <c r="LU34" i="1" s="1"/>
  <c r="LU28" i="1" a="1"/>
  <c r="LU28" i="1" s="1"/>
  <c r="LU24" i="1" a="1"/>
  <c r="LU24" i="1" s="1"/>
  <c r="LU45" i="1" a="1"/>
  <c r="LU45" i="1" s="1"/>
  <c r="LU39" i="1" a="1"/>
  <c r="LU39" i="1" s="1"/>
  <c r="LU46" i="1" a="1"/>
  <c r="LU46" i="1" s="1"/>
  <c r="LU44" i="1" a="1"/>
  <c r="LU44" i="1" s="1"/>
  <c r="LU43" i="1" a="1"/>
  <c r="LU43" i="1" s="1"/>
  <c r="LU31" i="1" a="1"/>
  <c r="LU31" i="1" s="1"/>
  <c r="LU29" i="1" a="1"/>
  <c r="LU29" i="1" s="1"/>
  <c r="LU27" i="1" a="1"/>
  <c r="LU27" i="1" s="1"/>
  <c r="LU47" i="1" a="1"/>
  <c r="LU47" i="1" s="1"/>
  <c r="LU32" i="1" a="1"/>
  <c r="LU32" i="1" s="1"/>
  <c r="KW48" i="1" a="1"/>
  <c r="KW48" i="1" s="1"/>
  <c r="KW49" i="1" s="1" a="1"/>
  <c r="KW49" i="1" s="1"/>
  <c r="KW23" i="1" a="1"/>
  <c r="KW23" i="1" s="1"/>
  <c r="KW22" i="1" a="1"/>
  <c r="KW22" i="1" s="1"/>
  <c r="KW34" i="1" a="1"/>
  <c r="KW34" i="1" s="1"/>
  <c r="KW39" i="1" a="1"/>
  <c r="KW39" i="1" s="1"/>
  <c r="KW40" i="1" a="1"/>
  <c r="KW40" i="1" s="1"/>
  <c r="KW25" i="1" a="1"/>
  <c r="KW25" i="1" s="1"/>
  <c r="KW35" i="1" a="1"/>
  <c r="KW35" i="1" s="1"/>
  <c r="KW28" i="1" a="1"/>
  <c r="KW28" i="1" s="1"/>
  <c r="KW26" i="1" a="1"/>
  <c r="KW26" i="1" s="1"/>
  <c r="KW24" i="1" a="1"/>
  <c r="KW24" i="1" s="1"/>
  <c r="KW41" i="1" a="1"/>
  <c r="KW41" i="1" s="1"/>
  <c r="KW29" i="1" a="1"/>
  <c r="KW29" i="1" s="1"/>
  <c r="KW43" i="1" a="1"/>
  <c r="KW43" i="1" s="1"/>
  <c r="KW45" i="1" a="1"/>
  <c r="KW45" i="1" s="1"/>
  <c r="KW37" i="1" a="1"/>
  <c r="KW37" i="1" s="1"/>
  <c r="KW46" i="1" a="1"/>
  <c r="KW46" i="1" s="1"/>
  <c r="KW32" i="1" a="1"/>
  <c r="KW32" i="1" s="1"/>
  <c r="KW47" i="1" a="1"/>
  <c r="KW47" i="1" s="1"/>
  <c r="KW30" i="1" a="1"/>
  <c r="KW30" i="1" s="1"/>
  <c r="KW38" i="1" a="1"/>
  <c r="KW38" i="1" s="1"/>
  <c r="KW31" i="1" a="1"/>
  <c r="KW31" i="1" s="1"/>
  <c r="KW27" i="1" a="1"/>
  <c r="KW27" i="1" s="1"/>
  <c r="KW44" i="1" a="1"/>
  <c r="KW44" i="1" s="1"/>
  <c r="KW33" i="1" a="1"/>
  <c r="KW33" i="1" s="1"/>
  <c r="LA48" i="1" a="1"/>
  <c r="LA48" i="1" s="1"/>
  <c r="LA49" i="1" s="1" a="1"/>
  <c r="LA49" i="1" s="1"/>
  <c r="LA23" i="1" a="1"/>
  <c r="LA23" i="1" s="1"/>
  <c r="LA22" i="1" a="1"/>
  <c r="LA22" i="1" s="1"/>
  <c r="LA27" i="1" a="1"/>
  <c r="LA27" i="1" s="1"/>
  <c r="LA25" i="1" a="1"/>
  <c r="LA25" i="1" s="1"/>
  <c r="LA33" i="1" a="1"/>
  <c r="LA33" i="1" s="1"/>
  <c r="LA38" i="1" a="1"/>
  <c r="LA38" i="1" s="1"/>
  <c r="LA35" i="1" a="1"/>
  <c r="LA35" i="1" s="1"/>
  <c r="LA37" i="1" a="1"/>
  <c r="LA37" i="1" s="1"/>
  <c r="LA31" i="1" a="1"/>
  <c r="LA31" i="1" s="1"/>
  <c r="LA32" i="1" a="1"/>
  <c r="LA32" i="1" s="1"/>
  <c r="LA41" i="1" a="1"/>
  <c r="LA41" i="1" s="1"/>
  <c r="LA39" i="1" a="1"/>
  <c r="LA39" i="1" s="1"/>
  <c r="LA28" i="1" a="1"/>
  <c r="LA28" i="1" s="1"/>
  <c r="LA26" i="1" a="1"/>
  <c r="LA26" i="1" s="1"/>
  <c r="LA24" i="1" a="1"/>
  <c r="LA24" i="1" s="1"/>
  <c r="LA34" i="1" a="1"/>
  <c r="LA34" i="1" s="1"/>
  <c r="LA46" i="1" a="1"/>
  <c r="LA46" i="1" s="1"/>
  <c r="LA30" i="1" a="1"/>
  <c r="LA30" i="1" s="1"/>
  <c r="LA40" i="1" a="1"/>
  <c r="LA40" i="1" s="1"/>
  <c r="LA43" i="1" a="1"/>
  <c r="LA43" i="1" s="1"/>
  <c r="LA29" i="1" a="1"/>
  <c r="LA29" i="1" s="1"/>
  <c r="LA45" i="1" a="1"/>
  <c r="LA45" i="1" s="1"/>
  <c r="LA47" i="1" a="1"/>
  <c r="LA47" i="1" s="1"/>
  <c r="LA44" i="1" a="1"/>
  <c r="LA44" i="1" s="1"/>
  <c r="LM48" i="1" a="1"/>
  <c r="LM48" i="1" s="1"/>
  <c r="LM49" i="1" s="1" a="1"/>
  <c r="LM49" i="1" s="1"/>
  <c r="LM22" i="1" a="1"/>
  <c r="LM22" i="1" s="1"/>
  <c r="LM23" i="1" a="1"/>
  <c r="LM23" i="1" s="1"/>
  <c r="LM43" i="1" a="1"/>
  <c r="LM43" i="1" s="1"/>
  <c r="LM40" i="1" a="1"/>
  <c r="LM40" i="1" s="1"/>
  <c r="LM35" i="1" a="1"/>
  <c r="LM35" i="1" s="1"/>
  <c r="LM28" i="1" a="1"/>
  <c r="LM28" i="1" s="1"/>
  <c r="LM24" i="1" a="1"/>
  <c r="LM24" i="1" s="1"/>
  <c r="LM38" i="1" a="1"/>
  <c r="LM38" i="1" s="1"/>
  <c r="LM41" i="1" a="1"/>
  <c r="LM41" i="1" s="1"/>
  <c r="LM47" i="1" a="1"/>
  <c r="LM47" i="1" s="1"/>
  <c r="LM39" i="1" a="1"/>
  <c r="LM39" i="1" s="1"/>
  <c r="LM45" i="1" a="1"/>
  <c r="LM45" i="1" s="1"/>
  <c r="LM46" i="1" a="1"/>
  <c r="LM46" i="1" s="1"/>
  <c r="LM25" i="1" a="1"/>
  <c r="LM25" i="1" s="1"/>
  <c r="LM29" i="1" a="1"/>
  <c r="LM29" i="1" s="1"/>
  <c r="LM32" i="1" a="1"/>
  <c r="LM32" i="1" s="1"/>
  <c r="LM44" i="1" a="1"/>
  <c r="LM44" i="1" s="1"/>
  <c r="LM31" i="1" a="1"/>
  <c r="LM31" i="1" s="1"/>
  <c r="LM27" i="1" a="1"/>
  <c r="LM27" i="1" s="1"/>
  <c r="LM34" i="1" a="1"/>
  <c r="LM34" i="1" s="1"/>
  <c r="LM30" i="1" a="1"/>
  <c r="LM30" i="1" s="1"/>
  <c r="LM37" i="1" a="1"/>
  <c r="LM37" i="1" s="1"/>
  <c r="LM26" i="1" a="1"/>
  <c r="LM26" i="1" s="1"/>
  <c r="LM33" i="1" a="1"/>
  <c r="LM33" i="1" s="1"/>
  <c r="LE48" i="1" a="1"/>
  <c r="LE48" i="1" s="1"/>
  <c r="LE49" i="1" s="1" a="1"/>
  <c r="LE49" i="1" s="1"/>
  <c r="LE22" i="1" a="1"/>
  <c r="LE22" i="1" s="1"/>
  <c r="LE23" i="1" a="1"/>
  <c r="LE23" i="1" s="1"/>
  <c r="LE38" i="1" a="1"/>
  <c r="LE38" i="1" s="1"/>
  <c r="LE47" i="1" a="1"/>
  <c r="LE47" i="1" s="1"/>
  <c r="LE34" i="1" a="1"/>
  <c r="LE34" i="1" s="1"/>
  <c r="LE32" i="1" a="1"/>
  <c r="LE32" i="1" s="1"/>
  <c r="LE46" i="1" a="1"/>
  <c r="LE46" i="1" s="1"/>
  <c r="LE43" i="1" a="1"/>
  <c r="LE43" i="1" s="1"/>
  <c r="LE27" i="1" a="1"/>
  <c r="LE27" i="1" s="1"/>
  <c r="LE29" i="1" a="1"/>
  <c r="LE29" i="1" s="1"/>
  <c r="LE33" i="1" a="1"/>
  <c r="LE33" i="1" s="1"/>
  <c r="LE24" i="1" a="1"/>
  <c r="LE24" i="1" s="1"/>
  <c r="LE40" i="1" a="1"/>
  <c r="LE40" i="1" s="1"/>
  <c r="LE44" i="1" a="1"/>
  <c r="LE44" i="1" s="1"/>
  <c r="LE45" i="1" a="1"/>
  <c r="LE45" i="1" s="1"/>
  <c r="LE25" i="1" a="1"/>
  <c r="LE25" i="1" s="1"/>
  <c r="LE30" i="1" a="1"/>
  <c r="LE30" i="1" s="1"/>
  <c r="LE26" i="1" a="1"/>
  <c r="LE26" i="1" s="1"/>
  <c r="LE35" i="1" a="1"/>
  <c r="LE35" i="1" s="1"/>
  <c r="LE31" i="1" a="1"/>
  <c r="LE31" i="1" s="1"/>
  <c r="LE41" i="1" a="1"/>
  <c r="LE41" i="1" s="1"/>
  <c r="LE37" i="1" a="1"/>
  <c r="LE37" i="1" s="1"/>
  <c r="LE28" i="1" a="1"/>
  <c r="LE28" i="1" s="1"/>
  <c r="LE39" i="1" a="1"/>
  <c r="LE39" i="1" s="1"/>
  <c r="JY48" i="1" a="1"/>
  <c r="JY48" i="1" s="1"/>
  <c r="JY49" i="1" s="1" a="1"/>
  <c r="JY49" i="1" s="1"/>
  <c r="JY23" i="1" a="1"/>
  <c r="JY23" i="1" s="1"/>
  <c r="JY22" i="1" a="1"/>
  <c r="JY22" i="1" s="1"/>
  <c r="JY26" i="1" a="1"/>
  <c r="JY26" i="1" s="1"/>
  <c r="JY33" i="1" a="1"/>
  <c r="JY33" i="1" s="1"/>
  <c r="JY34" i="1" a="1"/>
  <c r="JY34" i="1" s="1"/>
  <c r="JY38" i="1" a="1"/>
  <c r="JY38" i="1" s="1"/>
  <c r="JY41" i="1" a="1"/>
  <c r="JY41" i="1" s="1"/>
  <c r="JY30" i="1" a="1"/>
  <c r="JY30" i="1" s="1"/>
  <c r="JY27" i="1" a="1"/>
  <c r="JY27" i="1" s="1"/>
  <c r="JY45" i="1" a="1"/>
  <c r="JY45" i="1" s="1"/>
  <c r="JY28" i="1" a="1"/>
  <c r="JY28" i="1" s="1"/>
  <c r="JY24" i="1" a="1"/>
  <c r="JY24" i="1" s="1"/>
  <c r="JY47" i="1" a="1"/>
  <c r="JY47" i="1" s="1"/>
  <c r="JY39" i="1" a="1"/>
  <c r="JY39" i="1" s="1"/>
  <c r="JY37" i="1" a="1"/>
  <c r="JY37" i="1" s="1"/>
  <c r="JY31" i="1" a="1"/>
  <c r="JY31" i="1" s="1"/>
  <c r="JY43" i="1" a="1"/>
  <c r="JY43" i="1" s="1"/>
  <c r="JY32" i="1" a="1"/>
  <c r="JY32" i="1" s="1"/>
  <c r="JY44" i="1" a="1"/>
  <c r="JY44" i="1" s="1"/>
  <c r="JY25" i="1" a="1"/>
  <c r="JY25" i="1" s="1"/>
  <c r="JY29" i="1" a="1"/>
  <c r="JY29" i="1" s="1"/>
  <c r="JY35" i="1" a="1"/>
  <c r="JY35" i="1" s="1"/>
  <c r="JY46" i="1" a="1"/>
  <c r="JY46" i="1" s="1"/>
  <c r="JY40" i="1" a="1"/>
  <c r="JY40" i="1" s="1"/>
  <c r="LQ48" i="1" a="1"/>
  <c r="LQ48" i="1" s="1"/>
  <c r="LQ49" i="1" s="1" a="1"/>
  <c r="LQ49" i="1" s="1"/>
  <c r="LQ22" i="1" a="1"/>
  <c r="LQ22" i="1" s="1"/>
  <c r="LQ23" i="1" a="1"/>
  <c r="LQ23" i="1" s="1"/>
  <c r="LQ35" i="1" a="1"/>
  <c r="LQ35" i="1" s="1"/>
  <c r="LQ44" i="1" a="1"/>
  <c r="LQ44" i="1" s="1"/>
  <c r="LQ28" i="1" a="1"/>
  <c r="LQ28" i="1" s="1"/>
  <c r="LQ24" i="1" a="1"/>
  <c r="LQ24" i="1" s="1"/>
  <c r="LQ41" i="1" a="1"/>
  <c r="LQ41" i="1" s="1"/>
  <c r="LQ45" i="1" a="1"/>
  <c r="LQ45" i="1" s="1"/>
  <c r="LQ25" i="1" a="1"/>
  <c r="LQ25" i="1" s="1"/>
  <c r="LQ43" i="1" a="1"/>
  <c r="LQ43" i="1" s="1"/>
  <c r="LQ40" i="1" a="1"/>
  <c r="LQ40" i="1" s="1"/>
  <c r="LQ46" i="1" a="1"/>
  <c r="LQ46" i="1" s="1"/>
  <c r="LQ29" i="1" a="1"/>
  <c r="LQ29" i="1" s="1"/>
  <c r="LQ32" i="1" a="1"/>
  <c r="LQ32" i="1" s="1"/>
  <c r="LQ26" i="1" a="1"/>
  <c r="LQ26" i="1" s="1"/>
  <c r="LQ33" i="1" a="1"/>
  <c r="LQ33" i="1" s="1"/>
  <c r="LQ31" i="1" a="1"/>
  <c r="LQ31" i="1" s="1"/>
  <c r="LQ34" i="1" a="1"/>
  <c r="LQ34" i="1" s="1"/>
  <c r="LQ30" i="1" a="1"/>
  <c r="LQ30" i="1" s="1"/>
  <c r="LQ27" i="1" a="1"/>
  <c r="LQ27" i="1" s="1"/>
  <c r="LQ38" i="1" a="1"/>
  <c r="LQ38" i="1" s="1"/>
  <c r="LQ37" i="1" a="1"/>
  <c r="LQ37" i="1" s="1"/>
  <c r="LQ39" i="1" a="1"/>
  <c r="LQ39" i="1" s="1"/>
  <c r="LQ47" i="1" a="1"/>
  <c r="LQ47" i="1" s="1"/>
  <c r="MJ48" i="1" a="1"/>
  <c r="MJ48" i="1" s="1"/>
  <c r="MJ49" i="1" s="1" a="1"/>
  <c r="MJ49" i="1" s="1"/>
  <c r="MJ23" i="1" a="1"/>
  <c r="MJ23" i="1" s="1"/>
  <c r="MJ22" i="1" a="1"/>
  <c r="MJ22" i="1" s="1"/>
  <c r="MJ35" i="1" a="1"/>
  <c r="MJ35" i="1" s="1"/>
  <c r="MJ43" i="1" a="1"/>
  <c r="MJ43" i="1" s="1"/>
  <c r="MJ37" i="1" a="1"/>
  <c r="MJ37" i="1" s="1"/>
  <c r="MJ34" i="1" a="1"/>
  <c r="MJ34" i="1" s="1"/>
  <c r="MJ38" i="1" a="1"/>
  <c r="MJ38" i="1" s="1"/>
  <c r="MJ45" i="1" a="1"/>
  <c r="MJ45" i="1" s="1"/>
  <c r="MJ25" i="1" a="1"/>
  <c r="MJ25" i="1" s="1"/>
  <c r="MJ33" i="1" a="1"/>
  <c r="MJ33" i="1" s="1"/>
  <c r="MJ24" i="1" a="1"/>
  <c r="MJ24" i="1" s="1"/>
  <c r="MJ27" i="1" a="1"/>
  <c r="MJ27" i="1" s="1"/>
  <c r="MJ30" i="1" a="1"/>
  <c r="MJ30" i="1" s="1"/>
  <c r="MJ47" i="1" a="1"/>
  <c r="MJ47" i="1" s="1"/>
  <c r="MJ41" i="1" a="1"/>
  <c r="MJ41" i="1" s="1"/>
  <c r="MJ39" i="1" a="1"/>
  <c r="MJ39" i="1" s="1"/>
  <c r="MJ28" i="1" a="1"/>
  <c r="MJ28" i="1" s="1"/>
  <c r="MJ44" i="1" a="1"/>
  <c r="MJ44" i="1" s="1"/>
  <c r="MJ46" i="1" a="1"/>
  <c r="MJ46" i="1" s="1"/>
  <c r="MJ29" i="1" a="1"/>
  <c r="MJ29" i="1" s="1"/>
  <c r="MJ32" i="1" a="1"/>
  <c r="MJ32" i="1" s="1"/>
  <c r="MJ31" i="1" a="1"/>
  <c r="MJ31" i="1" s="1"/>
  <c r="MJ26" i="1" a="1"/>
  <c r="MJ26" i="1" s="1"/>
  <c r="MJ40" i="1" a="1"/>
  <c r="MJ40" i="1" s="1"/>
  <c r="MG48" i="1" a="1"/>
  <c r="MG48" i="1" s="1"/>
  <c r="MG49" i="1" s="1" a="1"/>
  <c r="MG49" i="1" s="1"/>
  <c r="MG23" i="1" a="1"/>
  <c r="MG23" i="1" s="1"/>
  <c r="MG22" i="1" a="1"/>
  <c r="MG22" i="1" s="1"/>
  <c r="MG35" i="1" a="1"/>
  <c r="MG35" i="1" s="1"/>
  <c r="MG25" i="1" a="1"/>
  <c r="MG25" i="1" s="1"/>
  <c r="MG28" i="1" a="1"/>
  <c r="MG28" i="1" s="1"/>
  <c r="MG24" i="1" a="1"/>
  <c r="MG24" i="1" s="1"/>
  <c r="MG41" i="1" a="1"/>
  <c r="MG41" i="1" s="1"/>
  <c r="MG26" i="1" a="1"/>
  <c r="MG26" i="1" s="1"/>
  <c r="MG34" i="1" a="1"/>
  <c r="MG34" i="1" s="1"/>
  <c r="MG45" i="1" a="1"/>
  <c r="MG45" i="1" s="1"/>
  <c r="MG32" i="1" a="1"/>
  <c r="MG32" i="1" s="1"/>
  <c r="MG29" i="1" a="1"/>
  <c r="MG29" i="1" s="1"/>
  <c r="MG46" i="1" a="1"/>
  <c r="MG46" i="1" s="1"/>
  <c r="MG33" i="1" a="1"/>
  <c r="MG33" i="1" s="1"/>
  <c r="MG38" i="1" a="1"/>
  <c r="MG38" i="1" s="1"/>
  <c r="MG43" i="1" a="1"/>
  <c r="MG43" i="1" s="1"/>
  <c r="MG31" i="1" a="1"/>
  <c r="MG31" i="1" s="1"/>
  <c r="MG30" i="1" a="1"/>
  <c r="MG30" i="1" s="1"/>
  <c r="MG27" i="1" a="1"/>
  <c r="MG27" i="1" s="1"/>
  <c r="MG37" i="1" a="1"/>
  <c r="MG37" i="1" s="1"/>
  <c r="MG47" i="1" a="1"/>
  <c r="MG47" i="1" s="1"/>
  <c r="MG39" i="1" a="1"/>
  <c r="MG39" i="1" s="1"/>
  <c r="MG44" i="1" a="1"/>
  <c r="MG44" i="1" s="1"/>
  <c r="MG40" i="1" a="1"/>
  <c r="MG40" i="1" s="1"/>
  <c r="KS48" i="1" a="1"/>
  <c r="KS48" i="1" s="1"/>
  <c r="KS49" i="1" s="1" a="1"/>
  <c r="KS49" i="1" s="1"/>
  <c r="KS23" i="1" a="1"/>
  <c r="KS23" i="1" s="1"/>
  <c r="KS22" i="1" a="1"/>
  <c r="KS22" i="1" s="1"/>
  <c r="KS37" i="1" a="1"/>
  <c r="KS37" i="1" s="1"/>
  <c r="KS33" i="1" a="1"/>
  <c r="KS33" i="1" s="1"/>
  <c r="KS45" i="1" a="1"/>
  <c r="KS45" i="1" s="1"/>
  <c r="KS29" i="1" a="1"/>
  <c r="KS29" i="1" s="1"/>
  <c r="KS26" i="1" a="1"/>
  <c r="KS26" i="1" s="1"/>
  <c r="KS39" i="1" a="1"/>
  <c r="KS39" i="1" s="1"/>
  <c r="KS25" i="1" a="1"/>
  <c r="KS25" i="1" s="1"/>
  <c r="KS34" i="1" a="1"/>
  <c r="KS34" i="1" s="1"/>
  <c r="KS31" i="1" a="1"/>
  <c r="KS31" i="1" s="1"/>
  <c r="KS43" i="1" a="1"/>
  <c r="KS43" i="1" s="1"/>
  <c r="KS27" i="1" a="1"/>
  <c r="KS27" i="1" s="1"/>
  <c r="KS46" i="1" a="1"/>
  <c r="KS46" i="1" s="1"/>
  <c r="KS24" i="1" a="1"/>
  <c r="KS24" i="1" s="1"/>
  <c r="KS44" i="1" a="1"/>
  <c r="KS44" i="1" s="1"/>
  <c r="KS32" i="1" a="1"/>
  <c r="KS32" i="1" s="1"/>
  <c r="KS35" i="1" a="1"/>
  <c r="KS35" i="1" s="1"/>
  <c r="KS28" i="1" a="1"/>
  <c r="KS28" i="1" s="1"/>
  <c r="KS38" i="1" a="1"/>
  <c r="KS38" i="1" s="1"/>
  <c r="KS30" i="1" a="1"/>
  <c r="KS30" i="1" s="1"/>
  <c r="KS47" i="1" a="1"/>
  <c r="KS47" i="1" s="1"/>
  <c r="KS40" i="1" a="1"/>
  <c r="KS40" i="1" s="1"/>
  <c r="KS41" i="1" a="1"/>
  <c r="KS41" i="1" s="1"/>
  <c r="JS48" i="1" a="1"/>
  <c r="JS48" i="1" s="1"/>
  <c r="JS49" i="1" s="1" a="1"/>
  <c r="JS49" i="1" s="1"/>
  <c r="JS22" i="1" a="1"/>
  <c r="JS22" i="1" s="1"/>
  <c r="JS23" i="1" a="1"/>
  <c r="JS23" i="1" s="1"/>
  <c r="JS32" i="1" a="1"/>
  <c r="JS32" i="1" s="1"/>
  <c r="JS26" i="1" a="1"/>
  <c r="JS26" i="1" s="1"/>
  <c r="JS41" i="1" a="1"/>
  <c r="JS41" i="1" s="1"/>
  <c r="JS38" i="1" a="1"/>
  <c r="JS38" i="1" s="1"/>
  <c r="JS28" i="1" a="1"/>
  <c r="JS28" i="1" s="1"/>
  <c r="JS40" i="1" a="1"/>
  <c r="JS40" i="1" s="1"/>
  <c r="JS30" i="1" a="1"/>
  <c r="JS30" i="1" s="1"/>
  <c r="JS45" i="1" a="1"/>
  <c r="JS45" i="1" s="1"/>
  <c r="JS46" i="1" a="1"/>
  <c r="JS46" i="1" s="1"/>
  <c r="JS37" i="1" a="1"/>
  <c r="JS37" i="1" s="1"/>
  <c r="JS43" i="1" a="1"/>
  <c r="JS43" i="1" s="1"/>
  <c r="JS24" i="1" a="1"/>
  <c r="JS24" i="1" s="1"/>
  <c r="JS29" i="1" a="1"/>
  <c r="JS29" i="1" s="1"/>
  <c r="JS47" i="1" a="1"/>
  <c r="JS47" i="1" s="1"/>
  <c r="JS39" i="1" a="1"/>
  <c r="JS39" i="1" s="1"/>
  <c r="JS27" i="1" a="1"/>
  <c r="JS27" i="1" s="1"/>
  <c r="JS35" i="1" a="1"/>
  <c r="JS35" i="1" s="1"/>
  <c r="JS44" i="1" a="1"/>
  <c r="JS44" i="1" s="1"/>
  <c r="JS25" i="1" a="1"/>
  <c r="JS25" i="1" s="1"/>
  <c r="JS33" i="1" a="1"/>
  <c r="JS33" i="1" s="1"/>
  <c r="JS31" i="1" a="1"/>
  <c r="JS31" i="1" s="1"/>
  <c r="JS34" i="1" a="1"/>
  <c r="JS34" i="1" s="1"/>
  <c r="LH48" i="1" a="1"/>
  <c r="LH48" i="1" s="1"/>
  <c r="LH49" i="1" s="1" a="1"/>
  <c r="LH49" i="1" s="1"/>
  <c r="LH23" i="1" a="1"/>
  <c r="LH23" i="1" s="1"/>
  <c r="LH22" i="1" a="1"/>
  <c r="LH22" i="1" s="1"/>
  <c r="LH29" i="1" a="1"/>
  <c r="LH29" i="1" s="1"/>
  <c r="LH45" i="1" a="1"/>
  <c r="LH45" i="1" s="1"/>
  <c r="LH47" i="1" a="1"/>
  <c r="LH47" i="1" s="1"/>
  <c r="LH43" i="1" a="1"/>
  <c r="LH43" i="1" s="1"/>
  <c r="LH38" i="1" a="1"/>
  <c r="LH38" i="1" s="1"/>
  <c r="LH25" i="1" a="1"/>
  <c r="LH25" i="1" s="1"/>
  <c r="LH26" i="1" a="1"/>
  <c r="LH26" i="1" s="1"/>
  <c r="LH34" i="1" a="1"/>
  <c r="LH34" i="1" s="1"/>
  <c r="LH24" i="1" a="1"/>
  <c r="LH24" i="1" s="1"/>
  <c r="LH30" i="1" a="1"/>
  <c r="LH30" i="1" s="1"/>
  <c r="LH33" i="1" a="1"/>
  <c r="LH33" i="1" s="1"/>
  <c r="LH41" i="1" a="1"/>
  <c r="LH41" i="1" s="1"/>
  <c r="LH39" i="1" a="1"/>
  <c r="LH39" i="1" s="1"/>
  <c r="LH31" i="1" a="1"/>
  <c r="LH31" i="1" s="1"/>
  <c r="LH27" i="1" a="1"/>
  <c r="LH27" i="1" s="1"/>
  <c r="LH37" i="1" a="1"/>
  <c r="LH37" i="1" s="1"/>
  <c r="LH28" i="1" a="1"/>
  <c r="LH28" i="1" s="1"/>
  <c r="LH46" i="1" a="1"/>
  <c r="LH46" i="1" s="1"/>
  <c r="LH44" i="1" a="1"/>
  <c r="LH44" i="1" s="1"/>
  <c r="LH40" i="1" a="1"/>
  <c r="LH40" i="1" s="1"/>
  <c r="LH32" i="1" a="1"/>
  <c r="LH32" i="1" s="1"/>
  <c r="LH35" i="1" a="1"/>
  <c r="LH35" i="1" s="1"/>
  <c r="KN48" i="1" a="1"/>
  <c r="KN48" i="1" s="1"/>
  <c r="KN49" i="1" s="1" a="1"/>
  <c r="KN49" i="1" s="1"/>
  <c r="KN23" i="1" a="1"/>
  <c r="KN23" i="1" s="1"/>
  <c r="KN22" i="1" a="1"/>
  <c r="KN22" i="1" s="1"/>
  <c r="KN46" i="1" a="1"/>
  <c r="KN46" i="1" s="1"/>
  <c r="KN35" i="1" a="1"/>
  <c r="KN35" i="1" s="1"/>
  <c r="KN24" i="1" a="1"/>
  <c r="KN24" i="1" s="1"/>
  <c r="KN30" i="1" a="1"/>
  <c r="KN30" i="1" s="1"/>
  <c r="KN32" i="1" a="1"/>
  <c r="KN32" i="1" s="1"/>
  <c r="KN47" i="1" a="1"/>
  <c r="KN47" i="1" s="1"/>
  <c r="KN40" i="1" a="1"/>
  <c r="KN40" i="1" s="1"/>
  <c r="KN37" i="1" a="1"/>
  <c r="KN37" i="1" s="1"/>
  <c r="KN28" i="1" a="1"/>
  <c r="KN28" i="1" s="1"/>
  <c r="KN45" i="1" a="1"/>
  <c r="KN45" i="1" s="1"/>
  <c r="KN25" i="1" a="1"/>
  <c r="KN25" i="1" s="1"/>
  <c r="KN43" i="1" a="1"/>
  <c r="KN43" i="1" s="1"/>
  <c r="KN39" i="1" a="1"/>
  <c r="KN39" i="1" s="1"/>
  <c r="KN34" i="1" a="1"/>
  <c r="KN34" i="1" s="1"/>
  <c r="KN31" i="1" a="1"/>
  <c r="KN31" i="1" s="1"/>
  <c r="KN27" i="1" a="1"/>
  <c r="KN27" i="1" s="1"/>
  <c r="KN26" i="1" a="1"/>
  <c r="KN26" i="1" s="1"/>
  <c r="KN29" i="1" a="1"/>
  <c r="KN29" i="1" s="1"/>
  <c r="KN41" i="1" a="1"/>
  <c r="KN41" i="1" s="1"/>
  <c r="KN33" i="1" a="1"/>
  <c r="KN33" i="1" s="1"/>
  <c r="KN44" i="1" a="1"/>
  <c r="KN44" i="1" s="1"/>
  <c r="KN38" i="1" a="1"/>
  <c r="KN38" i="1" s="1"/>
  <c r="LV48" i="1" a="1"/>
  <c r="LV48" i="1" s="1"/>
  <c r="LV49" i="1" s="1" a="1"/>
  <c r="LV49" i="1" s="1"/>
  <c r="LV23" i="1" a="1"/>
  <c r="LV23" i="1" s="1"/>
  <c r="LV22" i="1" a="1"/>
  <c r="LV22" i="1" s="1"/>
  <c r="LV37" i="1" a="1"/>
  <c r="LV37" i="1" s="1"/>
  <c r="LV41" i="1" a="1"/>
  <c r="LV41" i="1" s="1"/>
  <c r="LV38" i="1" a="1"/>
  <c r="LV38" i="1" s="1"/>
  <c r="LV40" i="1" a="1"/>
  <c r="LV40" i="1" s="1"/>
  <c r="LV35" i="1" a="1"/>
  <c r="LV35" i="1" s="1"/>
  <c r="LV28" i="1" a="1"/>
  <c r="LV28" i="1" s="1"/>
  <c r="LV24" i="1" a="1"/>
  <c r="LV24" i="1" s="1"/>
  <c r="LV39" i="1" a="1"/>
  <c r="LV39" i="1" s="1"/>
  <c r="LV45" i="1" a="1"/>
  <c r="LV45" i="1" s="1"/>
  <c r="LV34" i="1" a="1"/>
  <c r="LV34" i="1" s="1"/>
  <c r="LV46" i="1" a="1"/>
  <c r="LV46" i="1" s="1"/>
  <c r="LV31" i="1" a="1"/>
  <c r="LV31" i="1" s="1"/>
  <c r="LV26" i="1" a="1"/>
  <c r="LV26" i="1" s="1"/>
  <c r="LV43" i="1" a="1"/>
  <c r="LV43" i="1" s="1"/>
  <c r="LV44" i="1" a="1"/>
  <c r="LV44" i="1" s="1"/>
  <c r="LV29" i="1" a="1"/>
  <c r="LV29" i="1" s="1"/>
  <c r="LV47" i="1" a="1"/>
  <c r="LV47" i="1" s="1"/>
  <c r="LV32" i="1" a="1"/>
  <c r="LV32" i="1" s="1"/>
  <c r="LV27" i="1" a="1"/>
  <c r="LV27" i="1" s="1"/>
  <c r="LV25" i="1" a="1"/>
  <c r="LV25" i="1" s="1"/>
  <c r="LV33" i="1" a="1"/>
  <c r="LV33" i="1" s="1"/>
  <c r="LV30" i="1" a="1"/>
  <c r="LV30" i="1" s="1"/>
  <c r="KD48" i="1" a="1"/>
  <c r="KD48" i="1" s="1"/>
  <c r="KD49" i="1" s="1" a="1"/>
  <c r="KD49" i="1" s="1"/>
  <c r="KD23" i="1" a="1"/>
  <c r="KD23" i="1" s="1"/>
  <c r="KD22" i="1" a="1"/>
  <c r="KD22" i="1" s="1"/>
  <c r="KD28" i="1" a="1"/>
  <c r="KD28" i="1" s="1"/>
  <c r="KD24" i="1" a="1"/>
  <c r="KD24" i="1" s="1"/>
  <c r="KD41" i="1" a="1"/>
  <c r="KD41" i="1" s="1"/>
  <c r="KD38" i="1" a="1"/>
  <c r="KD38" i="1" s="1"/>
  <c r="KD45" i="1" a="1"/>
  <c r="KD45" i="1" s="1"/>
  <c r="KD29" i="1" a="1"/>
  <c r="KD29" i="1" s="1"/>
  <c r="KD47" i="1" a="1"/>
  <c r="KD47" i="1" s="1"/>
  <c r="KD33" i="1" a="1"/>
  <c r="KD33" i="1" s="1"/>
  <c r="KD34" i="1" a="1"/>
  <c r="KD34" i="1" s="1"/>
  <c r="KD46" i="1" a="1"/>
  <c r="KD46" i="1" s="1"/>
  <c r="KD26" i="1" a="1"/>
  <c r="KD26" i="1" s="1"/>
  <c r="KD44" i="1" a="1"/>
  <c r="KD44" i="1" s="1"/>
  <c r="KD30" i="1" a="1"/>
  <c r="KD30" i="1" s="1"/>
  <c r="KD32" i="1" a="1"/>
  <c r="KD32" i="1" s="1"/>
  <c r="KD39" i="1" a="1"/>
  <c r="KD39" i="1" s="1"/>
  <c r="KD31" i="1" a="1"/>
  <c r="KD31" i="1" s="1"/>
  <c r="KD27" i="1" a="1"/>
  <c r="KD27" i="1" s="1"/>
  <c r="KD37" i="1" a="1"/>
  <c r="KD37" i="1" s="1"/>
  <c r="KD25" i="1" a="1"/>
  <c r="KD25" i="1" s="1"/>
  <c r="KD43" i="1" a="1"/>
  <c r="KD43" i="1" s="1"/>
  <c r="KD40" i="1" a="1"/>
  <c r="KD40" i="1" s="1"/>
  <c r="KD35" i="1" a="1"/>
  <c r="KD35" i="1" s="1"/>
  <c r="KF48" i="1" a="1"/>
  <c r="KF48" i="1" s="1"/>
  <c r="KF49" i="1" s="1" a="1"/>
  <c r="KF49" i="1" s="1"/>
  <c r="KF23" i="1" a="1"/>
  <c r="KF23" i="1" s="1"/>
  <c r="KF22" i="1" a="1"/>
  <c r="KF22" i="1" s="1"/>
  <c r="KF35" i="1" a="1"/>
  <c r="KF35" i="1" s="1"/>
  <c r="KF27" i="1" a="1"/>
  <c r="KF27" i="1" s="1"/>
  <c r="KF37" i="1" a="1"/>
  <c r="KF37" i="1" s="1"/>
  <c r="KF29" i="1" a="1"/>
  <c r="KF29" i="1" s="1"/>
  <c r="KF34" i="1" a="1"/>
  <c r="KF34" i="1" s="1"/>
  <c r="KF47" i="1" a="1"/>
  <c r="KF47" i="1" s="1"/>
  <c r="KF44" i="1" a="1"/>
  <c r="KF44" i="1" s="1"/>
  <c r="KF30" i="1" a="1"/>
  <c r="KF30" i="1" s="1"/>
  <c r="KF40" i="1" a="1"/>
  <c r="KF40" i="1" s="1"/>
  <c r="KF38" i="1" a="1"/>
  <c r="KF38" i="1" s="1"/>
  <c r="KF25" i="1" a="1"/>
  <c r="KF25" i="1" s="1"/>
  <c r="KF39" i="1" a="1"/>
  <c r="KF39" i="1" s="1"/>
  <c r="KF33" i="1" a="1"/>
  <c r="KF33" i="1" s="1"/>
  <c r="KF31" i="1" a="1"/>
  <c r="KF31" i="1" s="1"/>
  <c r="KF41" i="1" a="1"/>
  <c r="KF41" i="1" s="1"/>
  <c r="KF45" i="1" a="1"/>
  <c r="KF45" i="1" s="1"/>
  <c r="KF43" i="1" a="1"/>
  <c r="KF43" i="1" s="1"/>
  <c r="KF24" i="1" a="1"/>
  <c r="KF24" i="1" s="1"/>
  <c r="KF32" i="1" a="1"/>
  <c r="KF32" i="1" s="1"/>
  <c r="KF26" i="1" a="1"/>
  <c r="KF26" i="1" s="1"/>
  <c r="KF46" i="1" a="1"/>
  <c r="KF46" i="1" s="1"/>
  <c r="KF28" i="1" a="1"/>
  <c r="KF28" i="1" s="1"/>
  <c r="LB48" i="1" a="1"/>
  <c r="LB48" i="1" s="1"/>
  <c r="LB49" i="1" s="1" a="1"/>
  <c r="LB49" i="1" s="1"/>
  <c r="LB23" i="1" a="1"/>
  <c r="LB23" i="1" s="1"/>
  <c r="LB22" i="1" a="1"/>
  <c r="LB22" i="1" s="1"/>
  <c r="LB38" i="1" a="1"/>
  <c r="LB38" i="1" s="1"/>
  <c r="LB37" i="1" a="1"/>
  <c r="LB37" i="1" s="1"/>
  <c r="LB34" i="1" a="1"/>
  <c r="LB34" i="1" s="1"/>
  <c r="LB31" i="1" a="1"/>
  <c r="LB31" i="1" s="1"/>
  <c r="LB41" i="1" a="1"/>
  <c r="LB41" i="1" s="1"/>
  <c r="LB44" i="1" a="1"/>
  <c r="LB44" i="1" s="1"/>
  <c r="LB28" i="1" a="1"/>
  <c r="LB28" i="1" s="1"/>
  <c r="LB24" i="1" a="1"/>
  <c r="LB24" i="1" s="1"/>
  <c r="LB35" i="1" a="1"/>
  <c r="LB35" i="1" s="1"/>
  <c r="LB26" i="1" a="1"/>
  <c r="LB26" i="1" s="1"/>
  <c r="LB46" i="1" a="1"/>
  <c r="LB46" i="1" s="1"/>
  <c r="LB43" i="1" a="1"/>
  <c r="LB43" i="1" s="1"/>
  <c r="LB30" i="1" a="1"/>
  <c r="LB30" i="1" s="1"/>
  <c r="LB40" i="1" a="1"/>
  <c r="LB40" i="1" s="1"/>
  <c r="LB29" i="1" a="1"/>
  <c r="LB29" i="1" s="1"/>
  <c r="LB47" i="1" a="1"/>
  <c r="LB47" i="1" s="1"/>
  <c r="LB32" i="1" a="1"/>
  <c r="LB32" i="1" s="1"/>
  <c r="LB45" i="1" a="1"/>
  <c r="LB45" i="1" s="1"/>
  <c r="LB25" i="1" a="1"/>
  <c r="LB25" i="1" s="1"/>
  <c r="LB27" i="1" a="1"/>
  <c r="LB27" i="1" s="1"/>
  <c r="LB33" i="1" a="1"/>
  <c r="LB33" i="1" s="1"/>
  <c r="LB39" i="1" a="1"/>
  <c r="LB39" i="1" s="1"/>
  <c r="JZ48" i="1" a="1"/>
  <c r="JZ48" i="1" s="1"/>
  <c r="JZ49" i="1" s="1" a="1"/>
  <c r="JZ49" i="1" s="1"/>
  <c r="JZ22" i="1" a="1"/>
  <c r="JZ22" i="1" s="1"/>
  <c r="JZ23" i="1" a="1"/>
  <c r="JZ23" i="1" s="1"/>
  <c r="JZ45" i="1" a="1"/>
  <c r="JZ45" i="1" s="1"/>
  <c r="JZ40" i="1" a="1"/>
  <c r="JZ40" i="1" s="1"/>
  <c r="JZ44" i="1" a="1"/>
  <c r="JZ44" i="1" s="1"/>
  <c r="JZ41" i="1" a="1"/>
  <c r="JZ41" i="1" s="1"/>
  <c r="JZ24" i="1" a="1"/>
  <c r="JZ24" i="1" s="1"/>
  <c r="JZ43" i="1" a="1"/>
  <c r="JZ43" i="1" s="1"/>
  <c r="JZ39" i="1" a="1"/>
  <c r="JZ39" i="1" s="1"/>
  <c r="JZ38" i="1" a="1"/>
  <c r="JZ38" i="1" s="1"/>
  <c r="JZ33" i="1" a="1"/>
  <c r="JZ33" i="1" s="1"/>
  <c r="JZ28" i="1" a="1"/>
  <c r="JZ28" i="1" s="1"/>
  <c r="JZ34" i="1" a="1"/>
  <c r="JZ34" i="1" s="1"/>
  <c r="JZ31" i="1" a="1"/>
  <c r="JZ31" i="1" s="1"/>
  <c r="JZ27" i="1" a="1"/>
  <c r="JZ27" i="1" s="1"/>
  <c r="JZ37" i="1" a="1"/>
  <c r="JZ37" i="1" s="1"/>
  <c r="JZ47" i="1" a="1"/>
  <c r="JZ47" i="1" s="1"/>
  <c r="JZ46" i="1" a="1"/>
  <c r="JZ46" i="1" s="1"/>
  <c r="JZ32" i="1" a="1"/>
  <c r="JZ32" i="1" s="1"/>
  <c r="JZ25" i="1" a="1"/>
  <c r="JZ25" i="1" s="1"/>
  <c r="JZ29" i="1" a="1"/>
  <c r="JZ29" i="1" s="1"/>
  <c r="JZ35" i="1" a="1"/>
  <c r="JZ35" i="1" s="1"/>
  <c r="JZ30" i="1" a="1"/>
  <c r="JZ30" i="1" s="1"/>
  <c r="JZ26" i="1" a="1"/>
  <c r="JZ26" i="1" s="1"/>
  <c r="KX48" i="1" a="1"/>
  <c r="KX48" i="1" s="1"/>
  <c r="KX49" i="1" s="1" a="1"/>
  <c r="KX49" i="1" s="1"/>
  <c r="KX23" i="1" a="1"/>
  <c r="KX23" i="1" s="1"/>
  <c r="KX22" i="1" a="1"/>
  <c r="KX22" i="1" s="1"/>
  <c r="KX39" i="1" a="1"/>
  <c r="KX39" i="1" s="1"/>
  <c r="KX25" i="1" a="1"/>
  <c r="KX25" i="1" s="1"/>
  <c r="KX45" i="1" a="1"/>
  <c r="KX45" i="1" s="1"/>
  <c r="KX26" i="1" a="1"/>
  <c r="KX26" i="1" s="1"/>
  <c r="KX29" i="1" a="1"/>
  <c r="KX29" i="1" s="1"/>
  <c r="KX46" i="1" a="1"/>
  <c r="KX46" i="1" s="1"/>
  <c r="KX41" i="1" a="1"/>
  <c r="KX41" i="1" s="1"/>
  <c r="KX32" i="1" a="1"/>
  <c r="KX32" i="1" s="1"/>
  <c r="KX31" i="1" a="1"/>
  <c r="KX31" i="1" s="1"/>
  <c r="KX27" i="1" a="1"/>
  <c r="KX27" i="1" s="1"/>
  <c r="KX34" i="1" a="1"/>
  <c r="KX34" i="1" s="1"/>
  <c r="KX43" i="1" a="1"/>
  <c r="KX43" i="1" s="1"/>
  <c r="KX30" i="1" a="1"/>
  <c r="KX30" i="1" s="1"/>
  <c r="KX47" i="1" a="1"/>
  <c r="KX47" i="1" s="1"/>
  <c r="KX44" i="1" a="1"/>
  <c r="KX44" i="1" s="1"/>
  <c r="KX37" i="1" a="1"/>
  <c r="KX37" i="1" s="1"/>
  <c r="KX40" i="1" a="1"/>
  <c r="KX40" i="1" s="1"/>
  <c r="KX35" i="1" a="1"/>
  <c r="KX35" i="1" s="1"/>
  <c r="KX33" i="1" a="1"/>
  <c r="KX33" i="1" s="1"/>
  <c r="KX38" i="1" a="1"/>
  <c r="KX38" i="1" s="1"/>
  <c r="KX28" i="1" a="1"/>
  <c r="KX28" i="1" s="1"/>
  <c r="KX24" i="1" a="1"/>
  <c r="KX24" i="1" s="1"/>
  <c r="MF48" i="1" a="1"/>
  <c r="MF48" i="1" s="1"/>
  <c r="MF49" i="1" s="1" a="1"/>
  <c r="MF49" i="1" s="1"/>
  <c r="MF22" i="1" a="1"/>
  <c r="MF22" i="1" s="1"/>
  <c r="MF23" i="1" a="1"/>
  <c r="MF23" i="1" s="1"/>
  <c r="MF31" i="1" a="1"/>
  <c r="MF31" i="1" s="1"/>
  <c r="MF37" i="1" a="1"/>
  <c r="MF37" i="1" s="1"/>
  <c r="MF25" i="1" a="1"/>
  <c r="MF25" i="1" s="1"/>
  <c r="MF44" i="1" a="1"/>
  <c r="MF44" i="1" s="1"/>
  <c r="MF40" i="1" a="1"/>
  <c r="MF40" i="1" s="1"/>
  <c r="MF34" i="1" a="1"/>
  <c r="MF34" i="1" s="1"/>
  <c r="MF41" i="1" a="1"/>
  <c r="MF41" i="1" s="1"/>
  <c r="MF26" i="1" a="1"/>
  <c r="MF26" i="1" s="1"/>
  <c r="MF38" i="1" a="1"/>
  <c r="MF38" i="1" s="1"/>
  <c r="MF29" i="1" a="1"/>
  <c r="MF29" i="1" s="1"/>
  <c r="MF28" i="1" a="1"/>
  <c r="MF28" i="1" s="1"/>
  <c r="MF24" i="1" a="1"/>
  <c r="MF24" i="1" s="1"/>
  <c r="MF27" i="1" a="1"/>
  <c r="MF27" i="1" s="1"/>
  <c r="MF33" i="1" a="1"/>
  <c r="MF33" i="1" s="1"/>
  <c r="MF45" i="1" a="1"/>
  <c r="MF45" i="1" s="1"/>
  <c r="MF43" i="1" a="1"/>
  <c r="MF43" i="1" s="1"/>
  <c r="MF32" i="1" a="1"/>
  <c r="MF32" i="1" s="1"/>
  <c r="MF30" i="1" a="1"/>
  <c r="MF30" i="1" s="1"/>
  <c r="MF35" i="1" a="1"/>
  <c r="MF35" i="1" s="1"/>
  <c r="MF47" i="1" a="1"/>
  <c r="MF47" i="1" s="1"/>
  <c r="MF39" i="1" a="1"/>
  <c r="MF39" i="1" s="1"/>
  <c r="MF46" i="1" a="1"/>
  <c r="MF46" i="1" s="1"/>
  <c r="KG48" i="1" a="1"/>
  <c r="KG48" i="1" s="1"/>
  <c r="KG49" i="1" s="1" a="1"/>
  <c r="KG49" i="1" s="1"/>
  <c r="KG23" i="1" a="1"/>
  <c r="KG23" i="1" s="1"/>
  <c r="KG22" i="1" a="1"/>
  <c r="KG22" i="1" s="1"/>
  <c r="KG30" i="1" a="1"/>
  <c r="KG30" i="1" s="1"/>
  <c r="KG44" i="1" a="1"/>
  <c r="KG44" i="1" s="1"/>
  <c r="KG27" i="1" a="1"/>
  <c r="KG27" i="1" s="1"/>
  <c r="KG25" i="1" a="1"/>
  <c r="KG25" i="1" s="1"/>
  <c r="KG33" i="1" a="1"/>
  <c r="KG33" i="1" s="1"/>
  <c r="KG32" i="1" a="1"/>
  <c r="KG32" i="1" s="1"/>
  <c r="KG39" i="1" a="1"/>
  <c r="KG39" i="1" s="1"/>
  <c r="KG38" i="1" a="1"/>
  <c r="KG38" i="1" s="1"/>
  <c r="KG37" i="1" a="1"/>
  <c r="KG37" i="1" s="1"/>
  <c r="KG41" i="1" a="1"/>
  <c r="KG41" i="1" s="1"/>
  <c r="KG28" i="1" a="1"/>
  <c r="KG28" i="1" s="1"/>
  <c r="KG24" i="1" a="1"/>
  <c r="KG24" i="1" s="1"/>
  <c r="KG45" i="1" a="1"/>
  <c r="KG45" i="1" s="1"/>
  <c r="KG46" i="1" a="1"/>
  <c r="KG46" i="1" s="1"/>
  <c r="KG31" i="1" a="1"/>
  <c r="KG31" i="1" s="1"/>
  <c r="KG26" i="1" a="1"/>
  <c r="KG26" i="1" s="1"/>
  <c r="KG43" i="1" a="1"/>
  <c r="KG43" i="1" s="1"/>
  <c r="KG40" i="1" a="1"/>
  <c r="KG40" i="1" s="1"/>
  <c r="KG29" i="1" a="1"/>
  <c r="KG29" i="1" s="1"/>
  <c r="KG35" i="1" a="1"/>
  <c r="KG35" i="1" s="1"/>
  <c r="KG47" i="1" a="1"/>
  <c r="KG47" i="1" s="1"/>
  <c r="KG34" i="1" a="1"/>
  <c r="KG34" i="1" s="1"/>
  <c r="MK48" i="1" a="1"/>
  <c r="MK48" i="1" s="1"/>
  <c r="MK49" i="1" s="1" a="1"/>
  <c r="MK49" i="1" s="1"/>
  <c r="MK23" i="1" a="1"/>
  <c r="MK23" i="1" s="1"/>
  <c r="MK22" i="1" a="1"/>
  <c r="MK22" i="1" s="1"/>
  <c r="MK33" i="1" a="1"/>
  <c r="MK33" i="1" s="1"/>
  <c r="MK45" i="1" a="1"/>
  <c r="MK45" i="1" s="1"/>
  <c r="MK44" i="1" a="1"/>
  <c r="MK44" i="1" s="1"/>
  <c r="MK35" i="1" a="1"/>
  <c r="MK35" i="1" s="1"/>
  <c r="MK37" i="1" a="1"/>
  <c r="MK37" i="1" s="1"/>
  <c r="MK27" i="1" a="1"/>
  <c r="MK27" i="1" s="1"/>
  <c r="MK38" i="1" a="1"/>
  <c r="MK38" i="1" s="1"/>
  <c r="MK24" i="1" a="1"/>
  <c r="MK24" i="1" s="1"/>
  <c r="MK30" i="1" a="1"/>
  <c r="MK30" i="1" s="1"/>
  <c r="MK41" i="1" a="1"/>
  <c r="MK41" i="1" s="1"/>
  <c r="MK39" i="1" a="1"/>
  <c r="MK39" i="1" s="1"/>
  <c r="MK40" i="1" a="1"/>
  <c r="MK40" i="1" s="1"/>
  <c r="MK28" i="1" a="1"/>
  <c r="MK28" i="1" s="1"/>
  <c r="MK31" i="1" a="1"/>
  <c r="MK31" i="1" s="1"/>
  <c r="MK46" i="1" a="1"/>
  <c r="MK46" i="1" s="1"/>
  <c r="MK43" i="1" a="1"/>
  <c r="MK43" i="1" s="1"/>
  <c r="MK29" i="1" a="1"/>
  <c r="MK29" i="1" s="1"/>
  <c r="MK26" i="1" a="1"/>
  <c r="MK26" i="1" s="1"/>
  <c r="MK47" i="1" a="1"/>
  <c r="MK47" i="1" s="1"/>
  <c r="MK32" i="1" a="1"/>
  <c r="MK32" i="1" s="1"/>
  <c r="MK25" i="1" a="1"/>
  <c r="MK25" i="1" s="1"/>
  <c r="MK34" i="1" a="1"/>
  <c r="MK34" i="1" s="1"/>
  <c r="LN48" i="1" a="1"/>
  <c r="LN48" i="1" s="1"/>
  <c r="LN49" i="1" s="1" a="1"/>
  <c r="LN49" i="1" s="1"/>
  <c r="LN22" i="1" a="1"/>
  <c r="LN22" i="1" s="1"/>
  <c r="LN23" i="1" a="1"/>
  <c r="LN23" i="1" s="1"/>
  <c r="LN45" i="1" a="1"/>
  <c r="LN45" i="1" s="1"/>
  <c r="LN39" i="1" a="1"/>
  <c r="LN39" i="1" s="1"/>
  <c r="LN43" i="1" a="1"/>
  <c r="LN43" i="1" s="1"/>
  <c r="LN27" i="1" a="1"/>
  <c r="LN27" i="1" s="1"/>
  <c r="LN46" i="1" a="1"/>
  <c r="LN46" i="1" s="1"/>
  <c r="LN38" i="1" a="1"/>
  <c r="LN38" i="1" s="1"/>
  <c r="LN24" i="1" a="1"/>
  <c r="LN24" i="1" s="1"/>
  <c r="LN29" i="1" a="1"/>
  <c r="LN29" i="1" s="1"/>
  <c r="LN32" i="1" a="1"/>
  <c r="LN32" i="1" s="1"/>
  <c r="LN44" i="1" a="1"/>
  <c r="LN44" i="1" s="1"/>
  <c r="LN30" i="1" a="1"/>
  <c r="LN30" i="1" s="1"/>
  <c r="LN31" i="1" a="1"/>
  <c r="LN31" i="1" s="1"/>
  <c r="LN47" i="1" a="1"/>
  <c r="LN47" i="1" s="1"/>
  <c r="LN28" i="1" a="1"/>
  <c r="LN28" i="1" s="1"/>
  <c r="LN37" i="1" a="1"/>
  <c r="LN37" i="1" s="1"/>
  <c r="LN25" i="1" a="1"/>
  <c r="LN25" i="1" s="1"/>
  <c r="LN34" i="1" a="1"/>
  <c r="LN34" i="1" s="1"/>
  <c r="LN40" i="1" a="1"/>
  <c r="LN40" i="1" s="1"/>
  <c r="LN35" i="1" a="1"/>
  <c r="LN35" i="1" s="1"/>
  <c r="LN33" i="1" a="1"/>
  <c r="LN33" i="1" s="1"/>
  <c r="LN26" i="1" a="1"/>
  <c r="LN26" i="1" s="1"/>
  <c r="LN41" i="1" a="1"/>
  <c r="LN41" i="1" s="1"/>
  <c r="IT23" i="1" a="1"/>
  <c r="IT23" i="1" s="1"/>
  <c r="JT48" i="1" a="1"/>
  <c r="JT48" i="1" s="1"/>
  <c r="JT49" i="1" s="1" a="1"/>
  <c r="JT49" i="1" s="1"/>
  <c r="JT22" i="1" a="1"/>
  <c r="JT22" i="1" s="1"/>
  <c r="JT23" i="1" a="1"/>
  <c r="JT23" i="1" s="1"/>
  <c r="JT45" i="1" a="1"/>
  <c r="JT45" i="1" s="1"/>
  <c r="JT40" i="1" a="1"/>
  <c r="JT40" i="1" s="1"/>
  <c r="JT28" i="1" a="1"/>
  <c r="JT28" i="1" s="1"/>
  <c r="JT38" i="1" a="1"/>
  <c r="JT38" i="1" s="1"/>
  <c r="JT32" i="1" a="1"/>
  <c r="JT32" i="1" s="1"/>
  <c r="JT31" i="1" a="1"/>
  <c r="JT31" i="1" s="1"/>
  <c r="JT25" i="1" a="1"/>
  <c r="JT25" i="1" s="1"/>
  <c r="JT29" i="1" a="1"/>
  <c r="JT29" i="1" s="1"/>
  <c r="JT43" i="1" a="1"/>
  <c r="JT43" i="1" s="1"/>
  <c r="JT35" i="1" a="1"/>
  <c r="JT35" i="1" s="1"/>
  <c r="JT34" i="1" a="1"/>
  <c r="JT34" i="1" s="1"/>
  <c r="JT33" i="1" a="1"/>
  <c r="JT33" i="1" s="1"/>
  <c r="JT47" i="1" a="1"/>
  <c r="JT47" i="1" s="1"/>
  <c r="JT24" i="1" a="1"/>
  <c r="JT24" i="1" s="1"/>
  <c r="JT39" i="1" a="1"/>
  <c r="JT39" i="1" s="1"/>
  <c r="JT41" i="1" a="1"/>
  <c r="JT41" i="1" s="1"/>
  <c r="JT26" i="1" a="1"/>
  <c r="JT26" i="1" s="1"/>
  <c r="JT27" i="1" a="1"/>
  <c r="JT27" i="1" s="1"/>
  <c r="JT44" i="1" a="1"/>
  <c r="JT44" i="1" s="1"/>
  <c r="JT46" i="1" a="1"/>
  <c r="JT46" i="1" s="1"/>
  <c r="JT37" i="1" a="1"/>
  <c r="JT37" i="1" s="1"/>
  <c r="JT30" i="1" a="1"/>
  <c r="JT30" i="1" s="1"/>
  <c r="LI48" i="1" a="1"/>
  <c r="LI48" i="1" s="1"/>
  <c r="LI49" i="1" s="1" a="1"/>
  <c r="LI49" i="1" s="1"/>
  <c r="LI23" i="1" a="1"/>
  <c r="LI23" i="1" s="1"/>
  <c r="LI22" i="1" a="1"/>
  <c r="LI22" i="1" s="1"/>
  <c r="LI25" i="1" a="1"/>
  <c r="LI25" i="1" s="1"/>
  <c r="LI29" i="1" a="1"/>
  <c r="LI29" i="1" s="1"/>
  <c r="LI24" i="1" a="1"/>
  <c r="LI24" i="1" s="1"/>
  <c r="LI45" i="1" a="1"/>
  <c r="LI45" i="1" s="1"/>
  <c r="LI38" i="1" a="1"/>
  <c r="LI38" i="1" s="1"/>
  <c r="LI33" i="1" a="1"/>
  <c r="LI33" i="1" s="1"/>
  <c r="LI39" i="1" a="1"/>
  <c r="LI39" i="1" s="1"/>
  <c r="LI34" i="1" a="1"/>
  <c r="LI34" i="1" s="1"/>
  <c r="LI46" i="1" a="1"/>
  <c r="LI46" i="1" s="1"/>
  <c r="LI31" i="1" a="1"/>
  <c r="LI31" i="1" s="1"/>
  <c r="LI27" i="1" a="1"/>
  <c r="LI27" i="1" s="1"/>
  <c r="LI44" i="1" a="1"/>
  <c r="LI44" i="1" s="1"/>
  <c r="LI37" i="1" a="1"/>
  <c r="LI37" i="1" s="1"/>
  <c r="LI28" i="1" a="1"/>
  <c r="LI28" i="1" s="1"/>
  <c r="LI47" i="1" a="1"/>
  <c r="LI47" i="1" s="1"/>
  <c r="LI32" i="1" a="1"/>
  <c r="LI32" i="1" s="1"/>
  <c r="LI35" i="1" a="1"/>
  <c r="LI35" i="1" s="1"/>
  <c r="LI30" i="1" a="1"/>
  <c r="LI30" i="1" s="1"/>
  <c r="LI41" i="1" a="1"/>
  <c r="LI41" i="1" s="1"/>
  <c r="LI40" i="1" a="1"/>
  <c r="LI40" i="1" s="1"/>
  <c r="LI26" i="1" a="1"/>
  <c r="LI26" i="1" s="1"/>
  <c r="LI43" i="1" a="1"/>
  <c r="LI43" i="1" s="1"/>
  <c r="LR48" i="1" a="1"/>
  <c r="LR48" i="1" s="1"/>
  <c r="LR49" i="1" s="1" a="1"/>
  <c r="LR49" i="1" s="1"/>
  <c r="LR23" i="1" a="1"/>
  <c r="LR23" i="1" s="1"/>
  <c r="LR22" i="1" a="1"/>
  <c r="LR22" i="1" s="1"/>
  <c r="LR45" i="1" a="1"/>
  <c r="LR45" i="1" s="1"/>
  <c r="LR39" i="1" a="1"/>
  <c r="LR39" i="1" s="1"/>
  <c r="LR25" i="1" a="1"/>
  <c r="LR25" i="1" s="1"/>
  <c r="LR46" i="1" a="1"/>
  <c r="LR46" i="1" s="1"/>
  <c r="LR33" i="1" a="1"/>
  <c r="LR33" i="1" s="1"/>
  <c r="LR43" i="1" a="1"/>
  <c r="LR43" i="1" s="1"/>
  <c r="LR32" i="1" a="1"/>
  <c r="LR32" i="1" s="1"/>
  <c r="LR29" i="1" a="1"/>
  <c r="LR29" i="1" s="1"/>
  <c r="LR38" i="1" a="1"/>
  <c r="LR38" i="1" s="1"/>
  <c r="LR41" i="1" a="1"/>
  <c r="LR41" i="1" s="1"/>
  <c r="LR26" i="1" a="1"/>
  <c r="LR26" i="1" s="1"/>
  <c r="LR27" i="1" a="1"/>
  <c r="LR27" i="1" s="1"/>
  <c r="LR31" i="1" a="1"/>
  <c r="LR31" i="1" s="1"/>
  <c r="LR34" i="1" a="1"/>
  <c r="LR34" i="1" s="1"/>
  <c r="LR30" i="1" a="1"/>
  <c r="LR30" i="1" s="1"/>
  <c r="LR37" i="1" a="1"/>
  <c r="LR37" i="1" s="1"/>
  <c r="LR40" i="1" a="1"/>
  <c r="LR40" i="1" s="1"/>
  <c r="LR47" i="1" a="1"/>
  <c r="LR47" i="1" s="1"/>
  <c r="LR35" i="1" a="1"/>
  <c r="LR35" i="1" s="1"/>
  <c r="LR28" i="1" a="1"/>
  <c r="LR28" i="1" s="1"/>
  <c r="LR24" i="1" a="1"/>
  <c r="LR24" i="1" s="1"/>
  <c r="LR44" i="1" a="1"/>
  <c r="LR44" i="1" s="1"/>
  <c r="LY48" i="1" a="1"/>
  <c r="LY48" i="1" s="1"/>
  <c r="LY49" i="1" s="1" a="1"/>
  <c r="LY49" i="1" s="1"/>
  <c r="LY22" i="1" a="1"/>
  <c r="LY22" i="1" s="1"/>
  <c r="LY23" i="1" a="1"/>
  <c r="LY23" i="1" s="1"/>
  <c r="LY38" i="1" a="1"/>
  <c r="LY38" i="1" s="1"/>
  <c r="LY29" i="1" a="1"/>
  <c r="LY29" i="1" s="1"/>
  <c r="LY24" i="1" a="1"/>
  <c r="LY24" i="1" s="1"/>
  <c r="LY37" i="1" a="1"/>
  <c r="LY37" i="1" s="1"/>
  <c r="LY30" i="1" a="1"/>
  <c r="LY30" i="1" s="1"/>
  <c r="LY28" i="1" a="1"/>
  <c r="LY28" i="1" s="1"/>
  <c r="LY31" i="1" a="1"/>
  <c r="LY31" i="1" s="1"/>
  <c r="LY32" i="1" a="1"/>
  <c r="LY32" i="1" s="1"/>
  <c r="LY41" i="1" a="1"/>
  <c r="LY41" i="1" s="1"/>
  <c r="LY44" i="1" a="1"/>
  <c r="LY44" i="1" s="1"/>
  <c r="LY25" i="1" a="1"/>
  <c r="LY25" i="1" s="1"/>
  <c r="LY33" i="1" a="1"/>
  <c r="LY33" i="1" s="1"/>
  <c r="LY45" i="1" a="1"/>
  <c r="LY45" i="1" s="1"/>
  <c r="LY34" i="1" a="1"/>
  <c r="LY34" i="1" s="1"/>
  <c r="LY26" i="1" a="1"/>
  <c r="LY26" i="1" s="1"/>
  <c r="LY27" i="1" a="1"/>
  <c r="LY27" i="1" s="1"/>
  <c r="LY40" i="1" a="1"/>
  <c r="LY40" i="1" s="1"/>
  <c r="LY43" i="1" a="1"/>
  <c r="LY43" i="1" s="1"/>
  <c r="LY46" i="1" a="1"/>
  <c r="LY46" i="1" s="1"/>
  <c r="LY39" i="1" a="1"/>
  <c r="LY39" i="1" s="1"/>
  <c r="LY35" i="1" a="1"/>
  <c r="LY35" i="1" s="1"/>
  <c r="LY47" i="1" a="1"/>
  <c r="LY47" i="1" s="1"/>
  <c r="KO48" i="1" a="1"/>
  <c r="KO48" i="1" s="1"/>
  <c r="KO49" i="1" s="1" a="1"/>
  <c r="KO49" i="1" s="1"/>
  <c r="KO23" i="1" a="1"/>
  <c r="KO23" i="1" s="1"/>
  <c r="KO22" i="1" a="1"/>
  <c r="KO22" i="1" s="1"/>
  <c r="KO47" i="1" a="1"/>
  <c r="KO47" i="1" s="1"/>
  <c r="KO26" i="1" a="1"/>
  <c r="KO26" i="1" s="1"/>
  <c r="KO27" i="1" a="1"/>
  <c r="KO27" i="1" s="1"/>
  <c r="KO45" i="1" a="1"/>
  <c r="KO45" i="1" s="1"/>
  <c r="KO40" i="1" a="1"/>
  <c r="KO40" i="1" s="1"/>
  <c r="KO46" i="1" a="1"/>
  <c r="KO46" i="1" s="1"/>
  <c r="KO37" i="1" a="1"/>
  <c r="KO37" i="1" s="1"/>
  <c r="KO43" i="1" a="1"/>
  <c r="KO43" i="1" s="1"/>
  <c r="KO39" i="1" a="1"/>
  <c r="KO39" i="1" s="1"/>
  <c r="KO34" i="1" a="1"/>
  <c r="KO34" i="1" s="1"/>
  <c r="KO32" i="1" a="1"/>
  <c r="KO32" i="1" s="1"/>
  <c r="KO31" i="1" a="1"/>
  <c r="KO31" i="1" s="1"/>
  <c r="KO25" i="1" a="1"/>
  <c r="KO25" i="1" s="1"/>
  <c r="KO28" i="1" a="1"/>
  <c r="KO28" i="1" s="1"/>
  <c r="KO44" i="1" a="1"/>
  <c r="KO44" i="1" s="1"/>
  <c r="KO41" i="1" a="1"/>
  <c r="KO41" i="1" s="1"/>
  <c r="KO33" i="1" a="1"/>
  <c r="KO33" i="1" s="1"/>
  <c r="KO29" i="1" a="1"/>
  <c r="KO29" i="1" s="1"/>
  <c r="KO38" i="1" a="1"/>
  <c r="KO38" i="1" s="1"/>
  <c r="KO35" i="1" a="1"/>
  <c r="KO35" i="1" s="1"/>
  <c r="KO30" i="1" a="1"/>
  <c r="KO30" i="1" s="1"/>
  <c r="KO24" i="1" a="1"/>
  <c r="KO24" i="1" s="1"/>
  <c r="LW48" i="1" a="1"/>
  <c r="LW48" i="1" s="1"/>
  <c r="LW49" i="1" s="1" a="1"/>
  <c r="LW49" i="1" s="1"/>
  <c r="LW23" i="1" a="1"/>
  <c r="LW23" i="1" s="1"/>
  <c r="LW22" i="1" a="1"/>
  <c r="LW22" i="1" s="1"/>
  <c r="LW24" i="1" a="1"/>
  <c r="LW24" i="1" s="1"/>
  <c r="LW35" i="1" a="1"/>
  <c r="LW35" i="1" s="1"/>
  <c r="LW40" i="1" a="1"/>
  <c r="LW40" i="1" s="1"/>
  <c r="LW41" i="1" a="1"/>
  <c r="LW41" i="1" s="1"/>
  <c r="LW46" i="1" a="1"/>
  <c r="LW46" i="1" s="1"/>
  <c r="LW38" i="1" a="1"/>
  <c r="LW38" i="1" s="1"/>
  <c r="LW39" i="1" a="1"/>
  <c r="LW39" i="1" s="1"/>
  <c r="LW26" i="1" a="1"/>
  <c r="LW26" i="1" s="1"/>
  <c r="LW37" i="1" a="1"/>
  <c r="LW37" i="1" s="1"/>
  <c r="LW43" i="1" a="1"/>
  <c r="LW43" i="1" s="1"/>
  <c r="LW44" i="1" a="1"/>
  <c r="LW44" i="1" s="1"/>
  <c r="LW45" i="1" a="1"/>
  <c r="LW45" i="1" s="1"/>
  <c r="LW28" i="1" a="1"/>
  <c r="LW28" i="1" s="1"/>
  <c r="LW29" i="1" a="1"/>
  <c r="LW29" i="1" s="1"/>
  <c r="LW34" i="1" a="1"/>
  <c r="LW34" i="1" s="1"/>
  <c r="LW31" i="1" a="1"/>
  <c r="LW31" i="1" s="1"/>
  <c r="LW47" i="1" a="1"/>
  <c r="LW47" i="1" s="1"/>
  <c r="LW25" i="1" a="1"/>
  <c r="LW25" i="1" s="1"/>
  <c r="LW33" i="1" a="1"/>
  <c r="LW33" i="1" s="1"/>
  <c r="LW27" i="1" a="1"/>
  <c r="LW27" i="1" s="1"/>
  <c r="LW30" i="1" a="1"/>
  <c r="LW30" i="1" s="1"/>
  <c r="LW32" i="1" a="1"/>
  <c r="LW32" i="1" s="1"/>
  <c r="MH48" i="1" a="1"/>
  <c r="MH48" i="1" s="1"/>
  <c r="MH49" i="1" s="1" a="1"/>
  <c r="MH49" i="1" s="1"/>
  <c r="MH23" i="1" a="1"/>
  <c r="MH23" i="1" s="1"/>
  <c r="MH22" i="1" a="1"/>
  <c r="MH22" i="1" s="1"/>
  <c r="MH25" i="1" a="1"/>
  <c r="MH25" i="1" s="1"/>
  <c r="MH26" i="1" a="1"/>
  <c r="MH26" i="1" s="1"/>
  <c r="MH34" i="1" a="1"/>
  <c r="MH34" i="1" s="1"/>
  <c r="MH38" i="1" a="1"/>
  <c r="MH38" i="1" s="1"/>
  <c r="MH46" i="1" a="1"/>
  <c r="MH46" i="1" s="1"/>
  <c r="MH29" i="1" a="1"/>
  <c r="MH29" i="1" s="1"/>
  <c r="MH32" i="1" a="1"/>
  <c r="MH32" i="1" s="1"/>
  <c r="MH33" i="1" a="1"/>
  <c r="MH33" i="1" s="1"/>
  <c r="MH27" i="1" a="1"/>
  <c r="MH27" i="1" s="1"/>
  <c r="MH31" i="1" a="1"/>
  <c r="MH31" i="1" s="1"/>
  <c r="MH43" i="1" a="1"/>
  <c r="MH43" i="1" s="1"/>
  <c r="MH30" i="1" a="1"/>
  <c r="MH30" i="1" s="1"/>
  <c r="MH37" i="1" a="1"/>
  <c r="MH37" i="1" s="1"/>
  <c r="MH40" i="1" a="1"/>
  <c r="MH40" i="1" s="1"/>
  <c r="MH47" i="1" a="1"/>
  <c r="MH47" i="1" s="1"/>
  <c r="MH39" i="1" a="1"/>
  <c r="MH39" i="1" s="1"/>
  <c r="MH44" i="1" a="1"/>
  <c r="MH44" i="1" s="1"/>
  <c r="MH35" i="1" a="1"/>
  <c r="MH35" i="1" s="1"/>
  <c r="MH28" i="1" a="1"/>
  <c r="MH28" i="1" s="1"/>
  <c r="MH24" i="1" a="1"/>
  <c r="MH24" i="1" s="1"/>
  <c r="MH41" i="1" a="1"/>
  <c r="MH41" i="1" s="1"/>
  <c r="MH45" i="1" a="1"/>
  <c r="MH45" i="1" s="1"/>
  <c r="LC48" i="1" a="1"/>
  <c r="LC48" i="1" s="1"/>
  <c r="LC49" i="1" s="1" a="1"/>
  <c r="LC49" i="1" s="1"/>
  <c r="LC23" i="1" a="1"/>
  <c r="LC23" i="1" s="1"/>
  <c r="LC22" i="1" a="1"/>
  <c r="LC22" i="1" s="1"/>
  <c r="LC41" i="1" a="1"/>
  <c r="LC41" i="1" s="1"/>
  <c r="LC31" i="1" a="1"/>
  <c r="LC31" i="1" s="1"/>
  <c r="LC34" i="1" a="1"/>
  <c r="LC34" i="1" s="1"/>
  <c r="LC28" i="1" a="1"/>
  <c r="LC28" i="1" s="1"/>
  <c r="LC30" i="1" a="1"/>
  <c r="LC30" i="1" s="1"/>
  <c r="LC46" i="1" a="1"/>
  <c r="LC46" i="1" s="1"/>
  <c r="LC24" i="1" a="1"/>
  <c r="LC24" i="1" s="1"/>
  <c r="LC40" i="1" a="1"/>
  <c r="LC40" i="1" s="1"/>
  <c r="LC26" i="1" a="1"/>
  <c r="LC26" i="1" s="1"/>
  <c r="LC35" i="1" a="1"/>
  <c r="LC35" i="1" s="1"/>
  <c r="LC37" i="1" a="1"/>
  <c r="LC37" i="1" s="1"/>
  <c r="LC43" i="1" a="1"/>
  <c r="LC43" i="1" s="1"/>
  <c r="LC29" i="1" a="1"/>
  <c r="LC29" i="1" s="1"/>
  <c r="LC47" i="1" a="1"/>
  <c r="LC47" i="1" s="1"/>
  <c r="LC45" i="1" a="1"/>
  <c r="LC45" i="1" s="1"/>
  <c r="LC25" i="1" a="1"/>
  <c r="LC25" i="1" s="1"/>
  <c r="LC33" i="1" a="1"/>
  <c r="LC33" i="1" s="1"/>
  <c r="LC27" i="1" a="1"/>
  <c r="LC27" i="1" s="1"/>
  <c r="LC44" i="1" a="1"/>
  <c r="LC44" i="1" s="1"/>
  <c r="LC39" i="1" a="1"/>
  <c r="LC39" i="1" s="1"/>
  <c r="LC38" i="1" a="1"/>
  <c r="LC38" i="1" s="1"/>
  <c r="LC32" i="1" a="1"/>
  <c r="LC32" i="1" s="1"/>
  <c r="LT48" i="1" a="1"/>
  <c r="LT48" i="1" s="1"/>
  <c r="LT49" i="1" s="1" a="1"/>
  <c r="LT49" i="1" s="1"/>
  <c r="LT22" i="1" a="1"/>
  <c r="LT22" i="1" s="1"/>
  <c r="LT23" i="1" a="1"/>
  <c r="LT23" i="1" s="1"/>
  <c r="LT26" i="1" a="1"/>
  <c r="LT26" i="1" s="1"/>
  <c r="LT25" i="1" a="1"/>
  <c r="LT25" i="1" s="1"/>
  <c r="LT33" i="1" a="1"/>
  <c r="LT33" i="1" s="1"/>
  <c r="LT35" i="1" a="1"/>
  <c r="LT35" i="1" s="1"/>
  <c r="LT37" i="1" a="1"/>
  <c r="LT37" i="1" s="1"/>
  <c r="LT30" i="1" a="1"/>
  <c r="LT30" i="1" s="1"/>
  <c r="LT40" i="1" a="1"/>
  <c r="LT40" i="1" s="1"/>
  <c r="LT38" i="1" a="1"/>
  <c r="LT38" i="1" s="1"/>
  <c r="LT28" i="1" a="1"/>
  <c r="LT28" i="1" s="1"/>
  <c r="LT32" i="1" a="1"/>
  <c r="LT32" i="1" s="1"/>
  <c r="LT34" i="1" a="1"/>
  <c r="LT34" i="1" s="1"/>
  <c r="LT41" i="1" a="1"/>
  <c r="LT41" i="1" s="1"/>
  <c r="LT24" i="1" a="1"/>
  <c r="LT24" i="1" s="1"/>
  <c r="LT47" i="1" a="1"/>
  <c r="LT47" i="1" s="1"/>
  <c r="LT45" i="1" a="1"/>
  <c r="LT45" i="1" s="1"/>
  <c r="LT39" i="1" a="1"/>
  <c r="LT39" i="1" s="1"/>
  <c r="LT46" i="1" a="1"/>
  <c r="LT46" i="1" s="1"/>
  <c r="LT44" i="1" a="1"/>
  <c r="LT44" i="1" s="1"/>
  <c r="LT27" i="1" a="1"/>
  <c r="LT27" i="1" s="1"/>
  <c r="LT31" i="1" a="1"/>
  <c r="LT31" i="1" s="1"/>
  <c r="LT29" i="1" a="1"/>
  <c r="LT29" i="1" s="1"/>
  <c r="LT43" i="1" a="1"/>
  <c r="LT43" i="1" s="1"/>
  <c r="KH48" i="1" a="1"/>
  <c r="KH48" i="1" s="1"/>
  <c r="KH49" i="1" s="1" a="1"/>
  <c r="KH49" i="1" s="1"/>
  <c r="KH22" i="1" a="1"/>
  <c r="KH22" i="1" s="1"/>
  <c r="KH23" i="1" a="1"/>
  <c r="KH23" i="1" s="1"/>
  <c r="KH30" i="1" a="1"/>
  <c r="KH30" i="1" s="1"/>
  <c r="KH38" i="1" a="1"/>
  <c r="KH38" i="1" s="1"/>
  <c r="KH27" i="1" a="1"/>
  <c r="KH27" i="1" s="1"/>
  <c r="KH37" i="1" a="1"/>
  <c r="KH37" i="1" s="1"/>
  <c r="KH39" i="1" a="1"/>
  <c r="KH39" i="1" s="1"/>
  <c r="KH41" i="1" a="1"/>
  <c r="KH41" i="1" s="1"/>
  <c r="KH44" i="1" a="1"/>
  <c r="KH44" i="1" s="1"/>
  <c r="KH24" i="1" a="1"/>
  <c r="KH24" i="1" s="1"/>
  <c r="KH28" i="1" a="1"/>
  <c r="KH28" i="1" s="1"/>
  <c r="KH46" i="1" a="1"/>
  <c r="KH46" i="1" s="1"/>
  <c r="KH45" i="1" a="1"/>
  <c r="KH45" i="1" s="1"/>
  <c r="KH43" i="1" a="1"/>
  <c r="KH43" i="1" s="1"/>
  <c r="KH31" i="1" a="1"/>
  <c r="KH31" i="1" s="1"/>
  <c r="KH29" i="1" a="1"/>
  <c r="KH29" i="1" s="1"/>
  <c r="KH26" i="1" a="1"/>
  <c r="KH26" i="1" s="1"/>
  <c r="KH47" i="1" a="1"/>
  <c r="KH47" i="1" s="1"/>
  <c r="KH35" i="1" a="1"/>
  <c r="KH35" i="1" s="1"/>
  <c r="KH32" i="1" a="1"/>
  <c r="KH32" i="1" s="1"/>
  <c r="KH40" i="1" a="1"/>
  <c r="KH40" i="1" s="1"/>
  <c r="KH34" i="1" a="1"/>
  <c r="KH34" i="1" s="1"/>
  <c r="KH25" i="1" a="1"/>
  <c r="KH25" i="1" s="1"/>
  <c r="KH33" i="1" a="1"/>
  <c r="KH33" i="1" s="1"/>
  <c r="KE48" i="1" a="1"/>
  <c r="KE48" i="1" s="1"/>
  <c r="KE49" i="1" s="1" a="1"/>
  <c r="KE49" i="1" s="1"/>
  <c r="KE22" i="1" a="1"/>
  <c r="KE22" i="1" s="1"/>
  <c r="KE23" i="1" a="1"/>
  <c r="KE23" i="1" s="1"/>
  <c r="KE38" i="1" a="1"/>
  <c r="KE38" i="1" s="1"/>
  <c r="KE29" i="1" a="1"/>
  <c r="KE29" i="1" s="1"/>
  <c r="KE46" i="1" a="1"/>
  <c r="KE46" i="1" s="1"/>
  <c r="KE27" i="1" a="1"/>
  <c r="KE27" i="1" s="1"/>
  <c r="KE33" i="1" a="1"/>
  <c r="KE33" i="1" s="1"/>
  <c r="KE45" i="1" a="1"/>
  <c r="KE45" i="1" s="1"/>
  <c r="KE47" i="1" a="1"/>
  <c r="KE47" i="1" s="1"/>
  <c r="KE32" i="1" a="1"/>
  <c r="KE32" i="1" s="1"/>
  <c r="KE34" i="1" a="1"/>
  <c r="KE34" i="1" s="1"/>
  <c r="KE35" i="1" a="1"/>
  <c r="KE35" i="1" s="1"/>
  <c r="KE30" i="1" a="1"/>
  <c r="KE30" i="1" s="1"/>
  <c r="KE39" i="1" a="1"/>
  <c r="KE39" i="1" s="1"/>
  <c r="KE37" i="1" a="1"/>
  <c r="KE37" i="1" s="1"/>
  <c r="KE40" i="1" a="1"/>
  <c r="KE40" i="1" s="1"/>
  <c r="KE31" i="1" a="1"/>
  <c r="KE31" i="1" s="1"/>
  <c r="KE25" i="1" a="1"/>
  <c r="KE25" i="1" s="1"/>
  <c r="KE43" i="1" a="1"/>
  <c r="KE43" i="1" s="1"/>
  <c r="KE28" i="1" a="1"/>
  <c r="KE28" i="1" s="1"/>
  <c r="KE24" i="1" a="1"/>
  <c r="KE24" i="1" s="1"/>
  <c r="KE41" i="1" a="1"/>
  <c r="KE41" i="1" s="1"/>
  <c r="KE26" i="1" a="1"/>
  <c r="KE26" i="1" s="1"/>
  <c r="KE44" i="1" a="1"/>
  <c r="KE44" i="1" s="1"/>
  <c r="KQ48" i="1" a="1"/>
  <c r="KQ48" i="1" s="1"/>
  <c r="KQ49" i="1" s="1" a="1"/>
  <c r="KQ49" i="1" s="1"/>
  <c r="KQ23" i="1" a="1"/>
  <c r="KQ23" i="1" s="1"/>
  <c r="KQ22" i="1" a="1"/>
  <c r="KQ22" i="1" s="1"/>
  <c r="KQ44" i="1" a="1"/>
  <c r="KQ44" i="1" s="1"/>
  <c r="KQ40" i="1" a="1"/>
  <c r="KQ40" i="1" s="1"/>
  <c r="KQ28" i="1" a="1"/>
  <c r="KQ28" i="1" s="1"/>
  <c r="KQ32" i="1" a="1"/>
  <c r="KQ32" i="1" s="1"/>
  <c r="KQ38" i="1" a="1"/>
  <c r="KQ38" i="1" s="1"/>
  <c r="KQ30" i="1" a="1"/>
  <c r="KQ30" i="1" s="1"/>
  <c r="KQ31" i="1" a="1"/>
  <c r="KQ31" i="1" s="1"/>
  <c r="KQ33" i="1" a="1"/>
  <c r="KQ33" i="1" s="1"/>
  <c r="KQ41" i="1" a="1"/>
  <c r="KQ41" i="1" s="1"/>
  <c r="KQ45" i="1" a="1"/>
  <c r="KQ45" i="1" s="1"/>
  <c r="KQ26" i="1" a="1"/>
  <c r="KQ26" i="1" s="1"/>
  <c r="KQ37" i="1" a="1"/>
  <c r="KQ37" i="1" s="1"/>
  <c r="KQ27" i="1" a="1"/>
  <c r="KQ27" i="1" s="1"/>
  <c r="KQ46" i="1" a="1"/>
  <c r="KQ46" i="1" s="1"/>
  <c r="KQ25" i="1" a="1"/>
  <c r="KQ25" i="1" s="1"/>
  <c r="KQ29" i="1" a="1"/>
  <c r="KQ29" i="1" s="1"/>
  <c r="KQ43" i="1" a="1"/>
  <c r="KQ43" i="1" s="1"/>
  <c r="KQ34" i="1" a="1"/>
  <c r="KQ34" i="1" s="1"/>
  <c r="KQ47" i="1" a="1"/>
  <c r="KQ47" i="1" s="1"/>
  <c r="KQ39" i="1" a="1"/>
  <c r="KQ39" i="1" s="1"/>
  <c r="KQ24" i="1" a="1"/>
  <c r="KQ24" i="1" s="1"/>
  <c r="KQ35" i="1" a="1"/>
  <c r="KQ35" i="1" s="1"/>
  <c r="ML48" i="1" a="1"/>
  <c r="ML48" i="1" s="1"/>
  <c r="ML49" i="1" s="1" a="1"/>
  <c r="ML49" i="1" s="1"/>
  <c r="ML23" i="1" a="1"/>
  <c r="ML23" i="1" s="1"/>
  <c r="ML22" i="1" a="1"/>
  <c r="ML22" i="1" s="1"/>
  <c r="ML37" i="1" a="1"/>
  <c r="ML37" i="1" s="1"/>
  <c r="ML27" i="1" a="1"/>
  <c r="ML27" i="1" s="1"/>
  <c r="ML41" i="1" a="1"/>
  <c r="ML41" i="1" s="1"/>
  <c r="ML40" i="1" a="1"/>
  <c r="ML40" i="1" s="1"/>
  <c r="ML30" i="1" a="1"/>
  <c r="ML30" i="1" s="1"/>
  <c r="ML44" i="1" a="1"/>
  <c r="ML44" i="1" s="1"/>
  <c r="ML28" i="1" a="1"/>
  <c r="ML28" i="1" s="1"/>
  <c r="ML24" i="1" a="1"/>
  <c r="ML24" i="1" s="1"/>
  <c r="ML31" i="1" a="1"/>
  <c r="ML31" i="1" s="1"/>
  <c r="ML39" i="1" a="1"/>
  <c r="ML39" i="1" s="1"/>
  <c r="ML46" i="1" a="1"/>
  <c r="ML46" i="1" s="1"/>
  <c r="ML43" i="1" a="1"/>
  <c r="ML43" i="1" s="1"/>
  <c r="ML45" i="1" a="1"/>
  <c r="ML45" i="1" s="1"/>
  <c r="ML29" i="1" a="1"/>
  <c r="ML29" i="1" s="1"/>
  <c r="ML47" i="1" a="1"/>
  <c r="ML47" i="1" s="1"/>
  <c r="ML26" i="1" a="1"/>
  <c r="ML26" i="1" s="1"/>
  <c r="ML32" i="1" a="1"/>
  <c r="ML32" i="1" s="1"/>
  <c r="ML25" i="1" a="1"/>
  <c r="ML25" i="1" s="1"/>
  <c r="ML35" i="1" a="1"/>
  <c r="ML35" i="1" s="1"/>
  <c r="ML33" i="1" a="1"/>
  <c r="ML33" i="1" s="1"/>
  <c r="ML34" i="1" a="1"/>
  <c r="ML34" i="1" s="1"/>
  <c r="ML38" i="1" a="1"/>
  <c r="ML38" i="1" s="1"/>
  <c r="LJ48" i="1" a="1"/>
  <c r="LJ48" i="1" s="1"/>
  <c r="LJ49" i="1" s="1" a="1"/>
  <c r="LJ49" i="1" s="1"/>
  <c r="LJ22" i="1" a="1"/>
  <c r="LJ22" i="1" s="1"/>
  <c r="LJ23" i="1" a="1"/>
  <c r="LJ23" i="1" s="1"/>
  <c r="LJ39" i="1" a="1"/>
  <c r="LJ39" i="1" s="1"/>
  <c r="LJ34" i="1" a="1"/>
  <c r="LJ34" i="1" s="1"/>
  <c r="LJ31" i="1" a="1"/>
  <c r="LJ31" i="1" s="1"/>
  <c r="LJ27" i="1" a="1"/>
  <c r="LJ27" i="1" s="1"/>
  <c r="LJ38" i="1" a="1"/>
  <c r="LJ38" i="1" s="1"/>
  <c r="LJ24" i="1" a="1"/>
  <c r="LJ24" i="1" s="1"/>
  <c r="LJ33" i="1" a="1"/>
  <c r="LJ33" i="1" s="1"/>
  <c r="LJ45" i="1" a="1"/>
  <c r="LJ45" i="1" s="1"/>
  <c r="LJ46" i="1" a="1"/>
  <c r="LJ46" i="1" s="1"/>
  <c r="LJ44" i="1" a="1"/>
  <c r="LJ44" i="1" s="1"/>
  <c r="LJ35" i="1" a="1"/>
  <c r="LJ35" i="1" s="1"/>
  <c r="LJ47" i="1" a="1"/>
  <c r="LJ47" i="1" s="1"/>
  <c r="LJ28" i="1" a="1"/>
  <c r="LJ28" i="1" s="1"/>
  <c r="LJ37" i="1" a="1"/>
  <c r="LJ37" i="1" s="1"/>
  <c r="LJ30" i="1" a="1"/>
  <c r="LJ30" i="1" s="1"/>
  <c r="LJ32" i="1" a="1"/>
  <c r="LJ32" i="1" s="1"/>
  <c r="LJ40" i="1" a="1"/>
  <c r="LJ40" i="1" s="1"/>
  <c r="LJ26" i="1" a="1"/>
  <c r="LJ26" i="1" s="1"/>
  <c r="LJ41" i="1" a="1"/>
  <c r="LJ41" i="1" s="1"/>
  <c r="LJ25" i="1" a="1"/>
  <c r="LJ25" i="1" s="1"/>
  <c r="LJ29" i="1" a="1"/>
  <c r="LJ29" i="1" s="1"/>
  <c r="LJ43" i="1" a="1"/>
  <c r="LJ43" i="1" s="1"/>
  <c r="JU48" i="1" a="1"/>
  <c r="JU48" i="1" s="1"/>
  <c r="JU49" i="1" s="1" a="1"/>
  <c r="JU49" i="1" s="1"/>
  <c r="JU22" i="1" a="1"/>
  <c r="JU22" i="1" s="1"/>
  <c r="JU23" i="1" a="1"/>
  <c r="JU23" i="1" s="1"/>
  <c r="JU43" i="1" a="1"/>
  <c r="JU43" i="1" s="1"/>
  <c r="JU39" i="1" a="1"/>
  <c r="JU39" i="1" s="1"/>
  <c r="JU35" i="1" a="1"/>
  <c r="JU35" i="1" s="1"/>
  <c r="JU31" i="1" a="1"/>
  <c r="JU31" i="1" s="1"/>
  <c r="JU34" i="1" a="1"/>
  <c r="JU34" i="1" s="1"/>
  <c r="JU45" i="1" a="1"/>
  <c r="JU45" i="1" s="1"/>
  <c r="JU47" i="1" a="1"/>
  <c r="JU47" i="1" s="1"/>
  <c r="JU33" i="1" a="1"/>
  <c r="JU33" i="1" s="1"/>
  <c r="JU38" i="1" a="1"/>
  <c r="JU38" i="1" s="1"/>
  <c r="JU46" i="1" a="1"/>
  <c r="JU46" i="1" s="1"/>
  <c r="JU24" i="1" a="1"/>
  <c r="JU24" i="1" s="1"/>
  <c r="JU32" i="1" a="1"/>
  <c r="JU32" i="1" s="1"/>
  <c r="JU29" i="1" a="1"/>
  <c r="JU29" i="1" s="1"/>
  <c r="JU44" i="1" a="1"/>
  <c r="JU44" i="1" s="1"/>
  <c r="JU41" i="1" a="1"/>
  <c r="JU41" i="1" s="1"/>
  <c r="JU27" i="1" a="1"/>
  <c r="JU27" i="1" s="1"/>
  <c r="JU25" i="1" a="1"/>
  <c r="JU25" i="1" s="1"/>
  <c r="JU30" i="1" a="1"/>
  <c r="JU30" i="1" s="1"/>
  <c r="JU26" i="1" a="1"/>
  <c r="JU26" i="1" s="1"/>
  <c r="JU37" i="1" a="1"/>
  <c r="JU37" i="1" s="1"/>
  <c r="JU40" i="1" a="1"/>
  <c r="JU40" i="1" s="1"/>
  <c r="JU28" i="1" a="1"/>
  <c r="JU28" i="1" s="1"/>
  <c r="LX48" i="1" a="1"/>
  <c r="LX48" i="1" s="1"/>
  <c r="LX49" i="1" s="1" a="1"/>
  <c r="LX49" i="1" s="1"/>
  <c r="LX23" i="1" a="1"/>
  <c r="LX23" i="1" s="1"/>
  <c r="LX22" i="1" a="1"/>
  <c r="LX22" i="1" s="1"/>
  <c r="LX35" i="1" a="1"/>
  <c r="LX35" i="1" s="1"/>
  <c r="LX43" i="1" a="1"/>
  <c r="LX43" i="1" s="1"/>
  <c r="LX39" i="1" a="1"/>
  <c r="LX39" i="1" s="1"/>
  <c r="LX38" i="1" a="1"/>
  <c r="LX38" i="1" s="1"/>
  <c r="LX34" i="1" a="1"/>
  <c r="LX34" i="1" s="1"/>
  <c r="LX47" i="1" a="1"/>
  <c r="LX47" i="1" s="1"/>
  <c r="LX44" i="1" a="1"/>
  <c r="LX44" i="1" s="1"/>
  <c r="LX37" i="1" a="1"/>
  <c r="LX37" i="1" s="1"/>
  <c r="LX28" i="1" a="1"/>
  <c r="LX28" i="1" s="1"/>
  <c r="LX24" i="1" a="1"/>
  <c r="LX24" i="1" s="1"/>
  <c r="LX32" i="1" a="1"/>
  <c r="LX32" i="1" s="1"/>
  <c r="LX31" i="1" a="1"/>
  <c r="LX31" i="1" s="1"/>
  <c r="LX45" i="1" a="1"/>
  <c r="LX45" i="1" s="1"/>
  <c r="LX40" i="1" a="1"/>
  <c r="LX40" i="1" s="1"/>
  <c r="LX41" i="1" a="1"/>
  <c r="LX41" i="1" s="1"/>
  <c r="LX46" i="1" a="1"/>
  <c r="LX46" i="1" s="1"/>
  <c r="LX27" i="1" a="1"/>
  <c r="LX27" i="1" s="1"/>
  <c r="LX30" i="1" a="1"/>
  <c r="LX30" i="1" s="1"/>
  <c r="LX33" i="1" a="1"/>
  <c r="LX33" i="1" s="1"/>
  <c r="LX26" i="1" a="1"/>
  <c r="LX26" i="1" s="1"/>
  <c r="LX25" i="1" a="1"/>
  <c r="LX25" i="1" s="1"/>
  <c r="LX29" i="1" a="1"/>
  <c r="LX29" i="1" s="1"/>
  <c r="KY48" i="1" a="1"/>
  <c r="KY48" i="1" s="1"/>
  <c r="KY49" i="1" s="1" a="1"/>
  <c r="KY49" i="1" s="1"/>
  <c r="KY23" i="1" a="1"/>
  <c r="KY23" i="1" s="1"/>
  <c r="KY22" i="1" a="1"/>
  <c r="KY22" i="1" s="1"/>
  <c r="KY46" i="1" a="1"/>
  <c r="KY46" i="1" s="1"/>
  <c r="KY32" i="1" a="1"/>
  <c r="KY32" i="1" s="1"/>
  <c r="KY29" i="1" a="1"/>
  <c r="KY29" i="1" s="1"/>
  <c r="KY40" i="1" a="1"/>
  <c r="KY40" i="1" s="1"/>
  <c r="KY35" i="1" a="1"/>
  <c r="KY35" i="1" s="1"/>
  <c r="KY44" i="1" a="1"/>
  <c r="KY44" i="1" s="1"/>
  <c r="KY27" i="1" a="1"/>
  <c r="KY27" i="1" s="1"/>
  <c r="KY43" i="1" a="1"/>
  <c r="KY43" i="1" s="1"/>
  <c r="KY37" i="1" a="1"/>
  <c r="KY37" i="1" s="1"/>
  <c r="KY30" i="1" a="1"/>
  <c r="KY30" i="1" s="1"/>
  <c r="KY31" i="1" a="1"/>
  <c r="KY31" i="1" s="1"/>
  <c r="KY47" i="1" a="1"/>
  <c r="KY47" i="1" s="1"/>
  <c r="KY39" i="1" a="1"/>
  <c r="KY39" i="1" s="1"/>
  <c r="KY28" i="1" a="1"/>
  <c r="KY28" i="1" s="1"/>
  <c r="KY24" i="1" a="1"/>
  <c r="KY24" i="1" s="1"/>
  <c r="KY41" i="1" a="1"/>
  <c r="KY41" i="1" s="1"/>
  <c r="KY33" i="1" a="1"/>
  <c r="KY33" i="1" s="1"/>
  <c r="KY26" i="1" a="1"/>
  <c r="KY26" i="1" s="1"/>
  <c r="KY38" i="1" a="1"/>
  <c r="KY38" i="1" s="1"/>
  <c r="KY34" i="1" a="1"/>
  <c r="KY34" i="1" s="1"/>
  <c r="KY45" i="1" a="1"/>
  <c r="KY45" i="1" s="1"/>
  <c r="KY25" i="1" a="1"/>
  <c r="KY25" i="1" s="1"/>
  <c r="LZ48" i="1" a="1"/>
  <c r="LZ48" i="1" s="1"/>
  <c r="LZ49" i="1" s="1" a="1"/>
  <c r="LZ49" i="1" s="1"/>
  <c r="LZ23" i="1" a="1"/>
  <c r="LZ23" i="1" s="1"/>
  <c r="LZ22" i="1" a="1"/>
  <c r="LZ22" i="1" s="1"/>
  <c r="LZ39" i="1" a="1"/>
  <c r="LZ39" i="1" s="1"/>
  <c r="LZ28" i="1" a="1"/>
  <c r="LZ28" i="1" s="1"/>
  <c r="LZ37" i="1" a="1"/>
  <c r="LZ37" i="1" s="1"/>
  <c r="LZ44" i="1" a="1"/>
  <c r="LZ44" i="1" s="1"/>
  <c r="LZ25" i="1" a="1"/>
  <c r="LZ25" i="1" s="1"/>
  <c r="LZ33" i="1" a="1"/>
  <c r="LZ33" i="1" s="1"/>
  <c r="LZ40" i="1" a="1"/>
  <c r="LZ40" i="1" s="1"/>
  <c r="LZ31" i="1" a="1"/>
  <c r="LZ31" i="1" s="1"/>
  <c r="LZ30" i="1" a="1"/>
  <c r="LZ30" i="1" s="1"/>
  <c r="LZ32" i="1" a="1"/>
  <c r="LZ32" i="1" s="1"/>
  <c r="LZ41" i="1" a="1"/>
  <c r="LZ41" i="1" s="1"/>
  <c r="LZ26" i="1" a="1"/>
  <c r="LZ26" i="1" s="1"/>
  <c r="LZ45" i="1" a="1"/>
  <c r="LZ45" i="1" s="1"/>
  <c r="LZ27" i="1" a="1"/>
  <c r="LZ27" i="1" s="1"/>
  <c r="LZ43" i="1" a="1"/>
  <c r="LZ43" i="1" s="1"/>
  <c r="LZ38" i="1" a="1"/>
  <c r="LZ38" i="1" s="1"/>
  <c r="LZ34" i="1" a="1"/>
  <c r="LZ34" i="1" s="1"/>
  <c r="LZ46" i="1" a="1"/>
  <c r="LZ46" i="1" s="1"/>
  <c r="LZ47" i="1" a="1"/>
  <c r="LZ47" i="1" s="1"/>
  <c r="LZ29" i="1" a="1"/>
  <c r="LZ29" i="1" s="1"/>
  <c r="LZ35" i="1" a="1"/>
  <c r="LZ35" i="1" s="1"/>
  <c r="LZ24" i="1" a="1"/>
  <c r="LZ24" i="1" s="1"/>
  <c r="KP48" i="1" a="1"/>
  <c r="KP48" i="1" s="1"/>
  <c r="KP49" i="1" s="1" a="1"/>
  <c r="KP49" i="1" s="1"/>
  <c r="KP23" i="1" a="1"/>
  <c r="KP23" i="1" s="1"/>
  <c r="KP22" i="1" a="1"/>
  <c r="KP22" i="1" s="1"/>
  <c r="KP39" i="1" a="1"/>
  <c r="KP39" i="1" s="1"/>
  <c r="KP34" i="1" a="1"/>
  <c r="KP34" i="1" s="1"/>
  <c r="KP32" i="1" a="1"/>
  <c r="KP32" i="1" s="1"/>
  <c r="KP31" i="1" a="1"/>
  <c r="KP31" i="1" s="1"/>
  <c r="KP27" i="1" a="1"/>
  <c r="KP27" i="1" s="1"/>
  <c r="KP43" i="1" a="1"/>
  <c r="KP43" i="1" s="1"/>
  <c r="KP37" i="1" a="1"/>
  <c r="KP37" i="1" s="1"/>
  <c r="KP44" i="1" a="1"/>
  <c r="KP44" i="1" s="1"/>
  <c r="KP38" i="1" a="1"/>
  <c r="KP38" i="1" s="1"/>
  <c r="KP25" i="1" a="1"/>
  <c r="KP25" i="1" s="1"/>
  <c r="KP28" i="1" a="1"/>
  <c r="KP28" i="1" s="1"/>
  <c r="KP41" i="1" a="1"/>
  <c r="KP41" i="1" s="1"/>
  <c r="KP35" i="1" a="1"/>
  <c r="KP35" i="1" s="1"/>
  <c r="KP29" i="1" a="1"/>
  <c r="KP29" i="1" s="1"/>
  <c r="KP30" i="1" a="1"/>
  <c r="KP30" i="1" s="1"/>
  <c r="KP47" i="1" a="1"/>
  <c r="KP47" i="1" s="1"/>
  <c r="KP40" i="1" a="1"/>
  <c r="KP40" i="1" s="1"/>
  <c r="KP26" i="1" a="1"/>
  <c r="KP26" i="1" s="1"/>
  <c r="KP46" i="1" a="1"/>
  <c r="KP46" i="1" s="1"/>
  <c r="KP33" i="1" a="1"/>
  <c r="KP33" i="1" s="1"/>
  <c r="KP24" i="1" a="1"/>
  <c r="KP24" i="1" s="1"/>
  <c r="KP45" i="1" a="1"/>
  <c r="KP45" i="1" s="1"/>
  <c r="KI48" i="1" a="1"/>
  <c r="KI48" i="1" s="1"/>
  <c r="KI49" i="1" s="1" a="1"/>
  <c r="KI49" i="1" s="1"/>
  <c r="KI23" i="1" a="1"/>
  <c r="KI23" i="1" s="1"/>
  <c r="KI22" i="1" a="1"/>
  <c r="KI22" i="1" s="1"/>
  <c r="KI32" i="1" a="1"/>
  <c r="KI32" i="1" s="1"/>
  <c r="KI41" i="1" a="1"/>
  <c r="KI41" i="1" s="1"/>
  <c r="KI43" i="1" a="1"/>
  <c r="KI43" i="1" s="1"/>
  <c r="KI44" i="1" a="1"/>
  <c r="KI44" i="1" s="1"/>
  <c r="KI30" i="1" a="1"/>
  <c r="KI30" i="1" s="1"/>
  <c r="KI46" i="1" a="1"/>
  <c r="KI46" i="1" s="1"/>
  <c r="KI27" i="1" a="1"/>
  <c r="KI27" i="1" s="1"/>
  <c r="KI37" i="1" a="1"/>
  <c r="KI37" i="1" s="1"/>
  <c r="KI29" i="1" a="1"/>
  <c r="KI29" i="1" s="1"/>
  <c r="KI47" i="1" a="1"/>
  <c r="KI47" i="1" s="1"/>
  <c r="KI31" i="1" a="1"/>
  <c r="KI31" i="1" s="1"/>
  <c r="KI45" i="1" a="1"/>
  <c r="KI45" i="1" s="1"/>
  <c r="KI24" i="1" a="1"/>
  <c r="KI24" i="1" s="1"/>
  <c r="KI39" i="1" a="1"/>
  <c r="KI39" i="1" s="1"/>
  <c r="KI35" i="1" a="1"/>
  <c r="KI35" i="1" s="1"/>
  <c r="KI25" i="1" a="1"/>
  <c r="KI25" i="1" s="1"/>
  <c r="KI34" i="1" a="1"/>
  <c r="KI34" i="1" s="1"/>
  <c r="KI33" i="1" a="1"/>
  <c r="KI33" i="1" s="1"/>
  <c r="KI40" i="1" a="1"/>
  <c r="KI40" i="1" s="1"/>
  <c r="KI28" i="1" a="1"/>
  <c r="KI28" i="1" s="1"/>
  <c r="KI26" i="1" a="1"/>
  <c r="KI26" i="1" s="1"/>
  <c r="KI38" i="1" a="1"/>
  <c r="KI38" i="1" s="1"/>
  <c r="LD48" i="1" a="1"/>
  <c r="LD48" i="1" s="1"/>
  <c r="LD49" i="1" s="1" a="1"/>
  <c r="LD49" i="1" s="1"/>
  <c r="LD23" i="1" a="1"/>
  <c r="LD23" i="1" s="1"/>
  <c r="LD22" i="1" a="1"/>
  <c r="LD22" i="1" s="1"/>
  <c r="LD28" i="1" a="1"/>
  <c r="LD28" i="1" s="1"/>
  <c r="LD43" i="1" a="1"/>
  <c r="LD43" i="1" s="1"/>
  <c r="LD35" i="1" a="1"/>
  <c r="LD35" i="1" s="1"/>
  <c r="LD29" i="1" a="1"/>
  <c r="LD29" i="1" s="1"/>
  <c r="LD34" i="1" a="1"/>
  <c r="LD34" i="1" s="1"/>
  <c r="LD32" i="1" a="1"/>
  <c r="LD32" i="1" s="1"/>
  <c r="LD47" i="1" a="1"/>
  <c r="LD47" i="1" s="1"/>
  <c r="LD31" i="1" a="1"/>
  <c r="LD31" i="1" s="1"/>
  <c r="LD40" i="1" a="1"/>
  <c r="LD40" i="1" s="1"/>
  <c r="LD27" i="1" a="1"/>
  <c r="LD27" i="1" s="1"/>
  <c r="LD37" i="1" a="1"/>
  <c r="LD37" i="1" s="1"/>
  <c r="LD45" i="1" a="1"/>
  <c r="LD45" i="1" s="1"/>
  <c r="LD24" i="1" a="1"/>
  <c r="LD24" i="1" s="1"/>
  <c r="LD46" i="1" a="1"/>
  <c r="LD46" i="1" s="1"/>
  <c r="LD33" i="1" a="1"/>
  <c r="LD33" i="1" s="1"/>
  <c r="LD44" i="1" a="1"/>
  <c r="LD44" i="1" s="1"/>
  <c r="LD39" i="1" a="1"/>
  <c r="LD39" i="1" s="1"/>
  <c r="LD30" i="1" a="1"/>
  <c r="LD30" i="1" s="1"/>
  <c r="LD38" i="1" a="1"/>
  <c r="LD38" i="1" s="1"/>
  <c r="LD26" i="1" a="1"/>
  <c r="LD26" i="1" s="1"/>
  <c r="LD25" i="1" a="1"/>
  <c r="LD25" i="1" s="1"/>
  <c r="LD41" i="1" a="1"/>
  <c r="LD41" i="1" s="1"/>
  <c r="KA48" i="1" a="1"/>
  <c r="KA48" i="1" s="1"/>
  <c r="KA49" i="1" s="1" a="1"/>
  <c r="KA49" i="1" s="1"/>
  <c r="KA22" i="1" a="1"/>
  <c r="KA22" i="1" s="1"/>
  <c r="KA23" i="1" a="1"/>
  <c r="KA23" i="1" s="1"/>
  <c r="KA31" i="1" a="1"/>
  <c r="KA31" i="1" s="1"/>
  <c r="KA41" i="1" a="1"/>
  <c r="KA41" i="1" s="1"/>
  <c r="KA27" i="1" a="1"/>
  <c r="KA27" i="1" s="1"/>
  <c r="KA43" i="1" a="1"/>
  <c r="KA43" i="1" s="1"/>
  <c r="KA46" i="1" a="1"/>
  <c r="KA46" i="1" s="1"/>
  <c r="KA33" i="1" a="1"/>
  <c r="KA33" i="1" s="1"/>
  <c r="KA28" i="1" a="1"/>
  <c r="KA28" i="1" s="1"/>
  <c r="KA26" i="1" a="1"/>
  <c r="KA26" i="1" s="1"/>
  <c r="KA30" i="1" a="1"/>
  <c r="KA30" i="1" s="1"/>
  <c r="KA37" i="1" a="1"/>
  <c r="KA37" i="1" s="1"/>
  <c r="KA44" i="1" a="1"/>
  <c r="KA44" i="1" s="1"/>
  <c r="KA38" i="1" a="1"/>
  <c r="KA38" i="1" s="1"/>
  <c r="KA40" i="1" a="1"/>
  <c r="KA40" i="1" s="1"/>
  <c r="KA35" i="1" a="1"/>
  <c r="KA35" i="1" s="1"/>
  <c r="KA25" i="1" a="1"/>
  <c r="KA25" i="1" s="1"/>
  <c r="KA29" i="1" a="1"/>
  <c r="KA29" i="1" s="1"/>
  <c r="KA34" i="1" a="1"/>
  <c r="KA34" i="1" s="1"/>
  <c r="KA45" i="1" a="1"/>
  <c r="KA45" i="1" s="1"/>
  <c r="KA47" i="1" a="1"/>
  <c r="KA47" i="1" s="1"/>
  <c r="KA32" i="1" a="1"/>
  <c r="KA32" i="1" s="1"/>
  <c r="KA39" i="1" a="1"/>
  <c r="KA39" i="1" s="1"/>
  <c r="KA24" i="1" a="1"/>
  <c r="KA24" i="1" s="1"/>
  <c r="LS48" i="1" a="1"/>
  <c r="LS48" i="1" s="1"/>
  <c r="LS49" i="1" s="1" a="1"/>
  <c r="LS49" i="1" s="1"/>
  <c r="LS22" i="1" a="1"/>
  <c r="LS22" i="1" s="1"/>
  <c r="LS23" i="1" a="1"/>
  <c r="LS23" i="1" s="1"/>
  <c r="LS31" i="1" a="1"/>
  <c r="LS31" i="1" s="1"/>
  <c r="LS40" i="1" a="1"/>
  <c r="LS40" i="1" s="1"/>
  <c r="LS32" i="1" a="1"/>
  <c r="LS32" i="1" s="1"/>
  <c r="LS43" i="1" a="1"/>
  <c r="LS43" i="1" s="1"/>
  <c r="LS35" i="1" a="1"/>
  <c r="LS35" i="1" s="1"/>
  <c r="LS26" i="1" a="1"/>
  <c r="LS26" i="1" s="1"/>
  <c r="LS30" i="1" a="1"/>
  <c r="LS30" i="1" s="1"/>
  <c r="LS38" i="1" a="1"/>
  <c r="LS38" i="1" s="1"/>
  <c r="LS29" i="1" a="1"/>
  <c r="LS29" i="1" s="1"/>
  <c r="LS37" i="1" a="1"/>
  <c r="LS37" i="1" s="1"/>
  <c r="LS34" i="1" a="1"/>
  <c r="LS34" i="1" s="1"/>
  <c r="LS28" i="1" a="1"/>
  <c r="LS28" i="1" s="1"/>
  <c r="LS24" i="1" a="1"/>
  <c r="LS24" i="1" s="1"/>
  <c r="LS47" i="1" a="1"/>
  <c r="LS47" i="1" s="1"/>
  <c r="LS41" i="1" a="1"/>
  <c r="LS41" i="1" s="1"/>
  <c r="LS33" i="1" a="1"/>
  <c r="LS33" i="1" s="1"/>
  <c r="LS27" i="1" a="1"/>
  <c r="LS27" i="1" s="1"/>
  <c r="LS45" i="1" a="1"/>
  <c r="LS45" i="1" s="1"/>
  <c r="LS39" i="1" a="1"/>
  <c r="LS39" i="1" s="1"/>
  <c r="LS44" i="1" a="1"/>
  <c r="LS44" i="1" s="1"/>
  <c r="LS46" i="1" a="1"/>
  <c r="LS46" i="1" s="1"/>
  <c r="LS25" i="1" a="1"/>
  <c r="LS25" i="1" s="1"/>
  <c r="KL48" i="1" a="1"/>
  <c r="KL48" i="1" s="1"/>
  <c r="KL49" i="1" s="1" a="1"/>
  <c r="KL49" i="1" s="1"/>
  <c r="KL23" i="1" a="1"/>
  <c r="KL23" i="1" s="1"/>
  <c r="KL22" i="1" a="1"/>
  <c r="KL22" i="1" s="1"/>
  <c r="KL41" i="1" a="1"/>
  <c r="KL41" i="1" s="1"/>
  <c r="KL29" i="1" a="1"/>
  <c r="KL29" i="1" s="1"/>
  <c r="KL40" i="1" a="1"/>
  <c r="KL40" i="1" s="1"/>
  <c r="KL38" i="1" a="1"/>
  <c r="KL38" i="1" s="1"/>
  <c r="KL31" i="1" a="1"/>
  <c r="KL31" i="1" s="1"/>
  <c r="KL46" i="1" a="1"/>
  <c r="KL46" i="1" s="1"/>
  <c r="KL24" i="1" a="1"/>
  <c r="KL24" i="1" s="1"/>
  <c r="KL44" i="1" a="1"/>
  <c r="KL44" i="1" s="1"/>
  <c r="KL27" i="1" a="1"/>
  <c r="KL27" i="1" s="1"/>
  <c r="KL25" i="1" a="1"/>
  <c r="KL25" i="1" s="1"/>
  <c r="KL33" i="1" a="1"/>
  <c r="KL33" i="1" s="1"/>
  <c r="KL30" i="1" a="1"/>
  <c r="KL30" i="1" s="1"/>
  <c r="KL32" i="1" a="1"/>
  <c r="KL32" i="1" s="1"/>
  <c r="KL35" i="1" a="1"/>
  <c r="KL35" i="1" s="1"/>
  <c r="KL26" i="1" a="1"/>
  <c r="KL26" i="1" s="1"/>
  <c r="KL28" i="1" a="1"/>
  <c r="KL28" i="1" s="1"/>
  <c r="KL37" i="1" a="1"/>
  <c r="KL37" i="1" s="1"/>
  <c r="KL45" i="1" a="1"/>
  <c r="KL45" i="1" s="1"/>
  <c r="KL39" i="1" a="1"/>
  <c r="KL39" i="1" s="1"/>
  <c r="KL43" i="1" a="1"/>
  <c r="KL43" i="1" s="1"/>
  <c r="KL34" i="1" a="1"/>
  <c r="KL34" i="1" s="1"/>
  <c r="KL47" i="1" a="1"/>
  <c r="KL47" i="1" s="1"/>
  <c r="KR48" i="1" a="1"/>
  <c r="KR48" i="1" s="1"/>
  <c r="KR49" i="1" s="1" a="1"/>
  <c r="KR49" i="1" s="1"/>
  <c r="KR23" i="1" a="1"/>
  <c r="KR23" i="1" s="1"/>
  <c r="KR22" i="1" a="1"/>
  <c r="KR22" i="1" s="1"/>
  <c r="KR47" i="1" a="1"/>
  <c r="KR47" i="1" s="1"/>
  <c r="KR35" i="1" a="1"/>
  <c r="KR35" i="1" s="1"/>
  <c r="KR37" i="1" a="1"/>
  <c r="KR37" i="1" s="1"/>
  <c r="KR45" i="1" a="1"/>
  <c r="KR45" i="1" s="1"/>
  <c r="KR34" i="1" a="1"/>
  <c r="KR34" i="1" s="1"/>
  <c r="KR43" i="1" a="1"/>
  <c r="KR43" i="1" s="1"/>
  <c r="KR46" i="1" a="1"/>
  <c r="KR46" i="1" s="1"/>
  <c r="KR29" i="1" a="1"/>
  <c r="KR29" i="1" s="1"/>
  <c r="KR40" i="1" a="1"/>
  <c r="KR40" i="1" s="1"/>
  <c r="KR26" i="1" a="1"/>
  <c r="KR26" i="1" s="1"/>
  <c r="KR33" i="1" a="1"/>
  <c r="KR33" i="1" s="1"/>
  <c r="KR25" i="1" a="1"/>
  <c r="KR25" i="1" s="1"/>
  <c r="KR39" i="1" a="1"/>
  <c r="KR39" i="1" s="1"/>
  <c r="KR28" i="1" a="1"/>
  <c r="KR28" i="1" s="1"/>
  <c r="KR31" i="1" a="1"/>
  <c r="KR31" i="1" s="1"/>
  <c r="KR41" i="1" a="1"/>
  <c r="KR41" i="1" s="1"/>
  <c r="KR27" i="1" a="1"/>
  <c r="KR27" i="1" s="1"/>
  <c r="KR24" i="1" a="1"/>
  <c r="KR24" i="1" s="1"/>
  <c r="KR44" i="1" a="1"/>
  <c r="KR44" i="1" s="1"/>
  <c r="KR30" i="1" a="1"/>
  <c r="KR30" i="1" s="1"/>
  <c r="KR32" i="1" a="1"/>
  <c r="KR32" i="1" s="1"/>
  <c r="KR38" i="1" a="1"/>
  <c r="KR38" i="1" s="1"/>
  <c r="MI48" i="1" a="1"/>
  <c r="MI48" i="1" s="1"/>
  <c r="MI49" i="1" s="1" a="1"/>
  <c r="MI49" i="1" s="1"/>
  <c r="MI23" i="1" a="1"/>
  <c r="MI23" i="1" s="1"/>
  <c r="MI22" i="1" a="1"/>
  <c r="MI22" i="1" s="1"/>
  <c r="MI32" i="1" a="1"/>
  <c r="MI32" i="1" s="1"/>
  <c r="MI31" i="1" a="1"/>
  <c r="MI31" i="1" s="1"/>
  <c r="MI35" i="1" a="1"/>
  <c r="MI35" i="1" s="1"/>
  <c r="MI29" i="1" a="1"/>
  <c r="MI29" i="1" s="1"/>
  <c r="MI33" i="1" a="1"/>
  <c r="MI33" i="1" s="1"/>
  <c r="MI27" i="1" a="1"/>
  <c r="MI27" i="1" s="1"/>
  <c r="MI34" i="1" a="1"/>
  <c r="MI34" i="1" s="1"/>
  <c r="MI40" i="1" a="1"/>
  <c r="MI40" i="1" s="1"/>
  <c r="MI47" i="1" a="1"/>
  <c r="MI47" i="1" s="1"/>
  <c r="MI46" i="1" a="1"/>
  <c r="MI46" i="1" s="1"/>
  <c r="MI25" i="1" a="1"/>
  <c r="MI25" i="1" s="1"/>
  <c r="MI37" i="1" a="1"/>
  <c r="MI37" i="1" s="1"/>
  <c r="MI38" i="1" a="1"/>
  <c r="MI38" i="1" s="1"/>
  <c r="MI43" i="1" a="1"/>
  <c r="MI43" i="1" s="1"/>
  <c r="MI30" i="1" a="1"/>
  <c r="MI30" i="1" s="1"/>
  <c r="MI39" i="1" a="1"/>
  <c r="MI39" i="1" s="1"/>
  <c r="MI28" i="1" a="1"/>
  <c r="MI28" i="1" s="1"/>
  <c r="MI24" i="1" a="1"/>
  <c r="MI24" i="1" s="1"/>
  <c r="MI41" i="1" a="1"/>
  <c r="MI41" i="1" s="1"/>
  <c r="MI44" i="1" a="1"/>
  <c r="MI44" i="1" s="1"/>
  <c r="MI45" i="1" a="1"/>
  <c r="MI45" i="1" s="1"/>
  <c r="MI26" i="1" a="1"/>
  <c r="MI26" i="1" s="1"/>
  <c r="EX22" i="1" a="1"/>
  <c r="EX22" i="1" s="1"/>
  <c r="EX23" i="1" a="1"/>
  <c r="EX23" i="1" s="1"/>
  <c r="T23" i="1" a="1"/>
  <c r="T23" i="1" s="1"/>
  <c r="ACR23" i="1" a="1"/>
  <c r="ACR23" i="1" s="1"/>
  <c r="ACR22" i="1" a="1"/>
  <c r="ACR22" i="1" s="1"/>
  <c r="ACR45" i="1" a="1"/>
  <c r="ACR45" i="1" s="1"/>
  <c r="ACR28" i="1" a="1"/>
  <c r="ACR28" i="1" s="1"/>
  <c r="ACR39" i="1" a="1"/>
  <c r="ACR39" i="1" s="1"/>
  <c r="ACR37" i="1" a="1"/>
  <c r="ACR37" i="1" s="1"/>
  <c r="ACR32" i="1" a="1"/>
  <c r="ACR32" i="1" s="1"/>
  <c r="ACR47" i="1" a="1"/>
  <c r="ACR47" i="1" s="1"/>
  <c r="ACR34" i="1" a="1"/>
  <c r="ACR34" i="1" s="1"/>
  <c r="ACR38" i="1" a="1"/>
  <c r="ACR38" i="1" s="1"/>
  <c r="ACR24" i="1" a="1"/>
  <c r="ACR24" i="1" s="1"/>
  <c r="ACR44" i="1" a="1"/>
  <c r="ACR44" i="1" s="1"/>
  <c r="ACR43" i="1" a="1"/>
  <c r="ACR43" i="1" s="1"/>
  <c r="ACR25" i="1" a="1"/>
  <c r="ACR25" i="1" s="1"/>
  <c r="ACR26" i="1" a="1"/>
  <c r="ACR26" i="1" s="1"/>
  <c r="ACR31" i="1" a="1"/>
  <c r="ACR31" i="1" s="1"/>
  <c r="ACR46" i="1" a="1"/>
  <c r="ACR46" i="1" s="1"/>
  <c r="ACR27" i="1" a="1"/>
  <c r="ACR27" i="1" s="1"/>
  <c r="ACR40" i="1" a="1"/>
  <c r="ACR40" i="1" s="1"/>
  <c r="ACR29" i="1" a="1"/>
  <c r="ACR29" i="1" s="1"/>
  <c r="ACR35" i="1" a="1"/>
  <c r="ACR35" i="1" s="1"/>
  <c r="ACR33" i="1" a="1"/>
  <c r="ACR33" i="1" s="1"/>
  <c r="ACR41" i="1" a="1"/>
  <c r="ACR41" i="1" s="1"/>
  <c r="ACR30" i="1" a="1"/>
  <c r="ACR30" i="1" s="1"/>
  <c r="ADY23" i="1" a="1"/>
  <c r="ADY23" i="1" s="1"/>
  <c r="ADY22" i="1" a="1"/>
  <c r="ADY22" i="1" s="1"/>
  <c r="ADY32" i="1" a="1"/>
  <c r="ADY32" i="1" s="1"/>
  <c r="ADY47" i="1" a="1"/>
  <c r="ADY47" i="1" s="1"/>
  <c r="ADY28" i="1" a="1"/>
  <c r="ADY28" i="1" s="1"/>
  <c r="ADY26" i="1" a="1"/>
  <c r="ADY26" i="1" s="1"/>
  <c r="ADY25" i="1" a="1"/>
  <c r="ADY25" i="1" s="1"/>
  <c r="ADY38" i="1" a="1"/>
  <c r="ADY38" i="1" s="1"/>
  <c r="ADY33" i="1" a="1"/>
  <c r="ADY33" i="1" s="1"/>
  <c r="ADY35" i="1" a="1"/>
  <c r="ADY35" i="1" s="1"/>
  <c r="ADY24" i="1" a="1"/>
  <c r="ADY24" i="1" s="1"/>
  <c r="ADY44" i="1" a="1"/>
  <c r="ADY44" i="1" s="1"/>
  <c r="ADY30" i="1" a="1"/>
  <c r="ADY30" i="1" s="1"/>
  <c r="ADY45" i="1" a="1"/>
  <c r="ADY45" i="1" s="1"/>
  <c r="ADY37" i="1" a="1"/>
  <c r="ADY37" i="1" s="1"/>
  <c r="ADY27" i="1" a="1"/>
  <c r="ADY27" i="1" s="1"/>
  <c r="ADY40" i="1" a="1"/>
  <c r="ADY40" i="1" s="1"/>
  <c r="ADY43" i="1" a="1"/>
  <c r="ADY43" i="1" s="1"/>
  <c r="ADY34" i="1" a="1"/>
  <c r="ADY34" i="1" s="1"/>
  <c r="ADY46" i="1" a="1"/>
  <c r="ADY46" i="1" s="1"/>
  <c r="ADY31" i="1" a="1"/>
  <c r="ADY31" i="1" s="1"/>
  <c r="ADY29" i="1" a="1"/>
  <c r="ADY29" i="1" s="1"/>
  <c r="ADY41" i="1" a="1"/>
  <c r="ADY41" i="1" s="1"/>
  <c r="ADY39" i="1" a="1"/>
  <c r="ADY39" i="1" s="1"/>
  <c r="ADI22" i="1" a="1"/>
  <c r="ADI22" i="1" s="1"/>
  <c r="ADI23" i="1" a="1"/>
  <c r="ADI23" i="1" s="1"/>
  <c r="ADI37" i="1" a="1"/>
  <c r="ADI37" i="1" s="1"/>
  <c r="ADI46" i="1" a="1"/>
  <c r="ADI46" i="1" s="1"/>
  <c r="ADI35" i="1" a="1"/>
  <c r="ADI35" i="1" s="1"/>
  <c r="ADI47" i="1" a="1"/>
  <c r="ADI47" i="1" s="1"/>
  <c r="ADI45" i="1" a="1"/>
  <c r="ADI45" i="1" s="1"/>
  <c r="ADI28" i="1" a="1"/>
  <c r="ADI28" i="1" s="1"/>
  <c r="ADI38" i="1" a="1"/>
  <c r="ADI38" i="1" s="1"/>
  <c r="ADI32" i="1" a="1"/>
  <c r="ADI32" i="1" s="1"/>
  <c r="ADI30" i="1" a="1"/>
  <c r="ADI30" i="1" s="1"/>
  <c r="ADI25" i="1" a="1"/>
  <c r="ADI25" i="1" s="1"/>
  <c r="ADI33" i="1" a="1"/>
  <c r="ADI33" i="1" s="1"/>
  <c r="ADI24" i="1" a="1"/>
  <c r="ADI24" i="1" s="1"/>
  <c r="ADI44" i="1" a="1"/>
  <c r="ADI44" i="1" s="1"/>
  <c r="ADI34" i="1" a="1"/>
  <c r="ADI34" i="1" s="1"/>
  <c r="ADI26" i="1" a="1"/>
  <c r="ADI26" i="1" s="1"/>
  <c r="ADI39" i="1" a="1"/>
  <c r="ADI39" i="1" s="1"/>
  <c r="ADI27" i="1" a="1"/>
  <c r="ADI27" i="1" s="1"/>
  <c r="ADI40" i="1" a="1"/>
  <c r="ADI40" i="1" s="1"/>
  <c r="ADI41" i="1" a="1"/>
  <c r="ADI41" i="1" s="1"/>
  <c r="ADI31" i="1" a="1"/>
  <c r="ADI31" i="1" s="1"/>
  <c r="ADI29" i="1" a="1"/>
  <c r="ADI29" i="1" s="1"/>
  <c r="ADI43" i="1" a="1"/>
  <c r="ADI43" i="1" s="1"/>
  <c r="ACS22" i="1" a="1"/>
  <c r="ACS22" i="1" s="1"/>
  <c r="ACS23" i="1" a="1"/>
  <c r="ACS23" i="1" s="1"/>
  <c r="ACS32" i="1" a="1"/>
  <c r="ACS32" i="1" s="1"/>
  <c r="ACS34" i="1" a="1"/>
  <c r="ACS34" i="1" s="1"/>
  <c r="ACS40" i="1" a="1"/>
  <c r="ACS40" i="1" s="1"/>
  <c r="ACS38" i="1" a="1"/>
  <c r="ACS38" i="1" s="1"/>
  <c r="ACS25" i="1" a="1"/>
  <c r="ACS25" i="1" s="1"/>
  <c r="ACS24" i="1" a="1"/>
  <c r="ACS24" i="1" s="1"/>
  <c r="ACS26" i="1" a="1"/>
  <c r="ACS26" i="1" s="1"/>
  <c r="ACS33" i="1" a="1"/>
  <c r="ACS33" i="1" s="1"/>
  <c r="ACS31" i="1" a="1"/>
  <c r="ACS31" i="1" s="1"/>
  <c r="ACS27" i="1" a="1"/>
  <c r="ACS27" i="1" s="1"/>
  <c r="ACS29" i="1" a="1"/>
  <c r="ACS29" i="1" s="1"/>
  <c r="ACS46" i="1" a="1"/>
  <c r="ACS46" i="1" s="1"/>
  <c r="ACS45" i="1" a="1"/>
  <c r="ACS45" i="1" s="1"/>
  <c r="ACS44" i="1" a="1"/>
  <c r="ACS44" i="1" s="1"/>
  <c r="ACS35" i="1" a="1"/>
  <c r="ACS35" i="1" s="1"/>
  <c r="ACS43" i="1" a="1"/>
  <c r="ACS43" i="1" s="1"/>
  <c r="ACS47" i="1" a="1"/>
  <c r="ACS47" i="1" s="1"/>
  <c r="ACS41" i="1" a="1"/>
  <c r="ACS41" i="1" s="1"/>
  <c r="ACS30" i="1" a="1"/>
  <c r="ACS30" i="1" s="1"/>
  <c r="ACS28" i="1" a="1"/>
  <c r="ACS28" i="1" s="1"/>
  <c r="ACS37" i="1" a="1"/>
  <c r="ACS37" i="1" s="1"/>
  <c r="ACS39" i="1" a="1"/>
  <c r="ACS39" i="1" s="1"/>
  <c r="ADZ22" i="1" a="1"/>
  <c r="ADZ22" i="1" s="1"/>
  <c r="ADZ23" i="1" a="1"/>
  <c r="ADZ23" i="1" s="1"/>
  <c r="ADZ47" i="1" a="1"/>
  <c r="ADZ47" i="1" s="1"/>
  <c r="ADZ37" i="1" a="1"/>
  <c r="ADZ37" i="1" s="1"/>
  <c r="ADZ43" i="1" a="1"/>
  <c r="ADZ43" i="1" s="1"/>
  <c r="ADZ46" i="1" a="1"/>
  <c r="ADZ46" i="1" s="1"/>
  <c r="ADZ38" i="1" a="1"/>
  <c r="ADZ38" i="1" s="1"/>
  <c r="ADZ25" i="1" a="1"/>
  <c r="ADZ25" i="1" s="1"/>
  <c r="ADZ30" i="1" a="1"/>
  <c r="ADZ30" i="1" s="1"/>
  <c r="ADZ33" i="1" a="1"/>
  <c r="ADZ33" i="1" s="1"/>
  <c r="ADZ24" i="1" a="1"/>
  <c r="ADZ24" i="1" s="1"/>
  <c r="ADZ35" i="1" a="1"/>
  <c r="ADZ35" i="1" s="1"/>
  <c r="ADZ44" i="1" a="1"/>
  <c r="ADZ44" i="1" s="1"/>
  <c r="ADZ45" i="1" a="1"/>
  <c r="ADZ45" i="1" s="1"/>
  <c r="ADZ26" i="1" a="1"/>
  <c r="ADZ26" i="1" s="1"/>
  <c r="ADZ32" i="1" a="1"/>
  <c r="ADZ32" i="1" s="1"/>
  <c r="ADZ27" i="1" a="1"/>
  <c r="ADZ27" i="1" s="1"/>
  <c r="ADZ40" i="1" a="1"/>
  <c r="ADZ40" i="1" s="1"/>
  <c r="ADZ34" i="1" a="1"/>
  <c r="ADZ34" i="1" s="1"/>
  <c r="ADZ31" i="1" a="1"/>
  <c r="ADZ31" i="1" s="1"/>
  <c r="ADZ29" i="1" a="1"/>
  <c r="ADZ29" i="1" s="1"/>
  <c r="ADZ28" i="1" a="1"/>
  <c r="ADZ28" i="1" s="1"/>
  <c r="ADZ41" i="1" a="1"/>
  <c r="ADZ41" i="1" s="1"/>
  <c r="ADZ39" i="1" a="1"/>
  <c r="ADZ39" i="1" s="1"/>
  <c r="ADJ22" i="1" a="1"/>
  <c r="ADJ22" i="1" s="1"/>
  <c r="ADJ23" i="1" a="1"/>
  <c r="ADJ23" i="1" s="1"/>
  <c r="ADJ33" i="1" a="1"/>
  <c r="ADJ33" i="1" s="1"/>
  <c r="ADJ38" i="1" a="1"/>
  <c r="ADJ38" i="1" s="1"/>
  <c r="ADJ47" i="1" a="1"/>
  <c r="ADJ47" i="1" s="1"/>
  <c r="ADJ41" i="1" a="1"/>
  <c r="ADJ41" i="1" s="1"/>
  <c r="ADJ25" i="1" a="1"/>
  <c r="ADJ25" i="1" s="1"/>
  <c r="ADJ32" i="1" a="1"/>
  <c r="ADJ32" i="1" s="1"/>
  <c r="ADJ45" i="1" a="1"/>
  <c r="ADJ45" i="1" s="1"/>
  <c r="ADJ24" i="1" a="1"/>
  <c r="ADJ24" i="1" s="1"/>
  <c r="ADJ30" i="1" a="1"/>
  <c r="ADJ30" i="1" s="1"/>
  <c r="ADJ26" i="1" a="1"/>
  <c r="ADJ26" i="1" s="1"/>
  <c r="ADJ34" i="1" a="1"/>
  <c r="ADJ34" i="1" s="1"/>
  <c r="ADJ43" i="1" a="1"/>
  <c r="ADJ43" i="1" s="1"/>
  <c r="ADJ39" i="1" a="1"/>
  <c r="ADJ39" i="1" s="1"/>
  <c r="ADJ27" i="1" a="1"/>
  <c r="ADJ27" i="1" s="1"/>
  <c r="ADJ40" i="1" a="1"/>
  <c r="ADJ40" i="1" s="1"/>
  <c r="ADJ31" i="1" a="1"/>
  <c r="ADJ31" i="1" s="1"/>
  <c r="ADJ29" i="1" a="1"/>
  <c r="ADJ29" i="1" s="1"/>
  <c r="ADJ37" i="1" a="1"/>
  <c r="ADJ37" i="1" s="1"/>
  <c r="ADJ46" i="1" a="1"/>
  <c r="ADJ46" i="1" s="1"/>
  <c r="ADJ35" i="1" a="1"/>
  <c r="ADJ35" i="1" s="1"/>
  <c r="ADJ44" i="1" a="1"/>
  <c r="ADJ44" i="1" s="1"/>
  <c r="ADJ28" i="1" a="1"/>
  <c r="ADJ28" i="1" s="1"/>
  <c r="ACQ23" i="1" a="1"/>
  <c r="ACQ23" i="1" s="1"/>
  <c r="ACQ22" i="1" a="1"/>
  <c r="ACQ22" i="1" s="1"/>
  <c r="ACQ24" i="1" a="1"/>
  <c r="ACQ24" i="1" s="1"/>
  <c r="ACQ44" i="1" a="1"/>
  <c r="ACQ44" i="1" s="1"/>
  <c r="ACQ39" i="1" a="1"/>
  <c r="ACQ39" i="1" s="1"/>
  <c r="ACQ32" i="1" a="1"/>
  <c r="ACQ32" i="1" s="1"/>
  <c r="ACQ34" i="1" a="1"/>
  <c r="ACQ34" i="1" s="1"/>
  <c r="ACQ47" i="1" a="1"/>
  <c r="ACQ47" i="1" s="1"/>
  <c r="ACQ45" i="1" a="1"/>
  <c r="ACQ45" i="1" s="1"/>
  <c r="ACQ30" i="1" a="1"/>
  <c r="ACQ30" i="1" s="1"/>
  <c r="ACQ38" i="1" a="1"/>
  <c r="ACQ38" i="1" s="1"/>
  <c r="ACQ26" i="1" a="1"/>
  <c r="ACQ26" i="1" s="1"/>
  <c r="ACQ46" i="1" a="1"/>
  <c r="ACQ46" i="1" s="1"/>
  <c r="ACQ31" i="1" a="1"/>
  <c r="ACQ31" i="1" s="1"/>
  <c r="ACQ43" i="1" a="1"/>
  <c r="ACQ43" i="1" s="1"/>
  <c r="ACQ40" i="1" a="1"/>
  <c r="ACQ40" i="1" s="1"/>
  <c r="ACQ25" i="1" a="1"/>
  <c r="ACQ25" i="1" s="1"/>
  <c r="ACQ28" i="1" a="1"/>
  <c r="ACQ28" i="1" s="1"/>
  <c r="ACQ29" i="1" a="1"/>
  <c r="ACQ29" i="1" s="1"/>
  <c r="ACQ33" i="1" a="1"/>
  <c r="ACQ33" i="1" s="1"/>
  <c r="ACQ35" i="1" a="1"/>
  <c r="ACQ35" i="1" s="1"/>
  <c r="ACQ27" i="1" a="1"/>
  <c r="ACQ27" i="1" s="1"/>
  <c r="ACQ37" i="1" a="1"/>
  <c r="ACQ37" i="1" s="1"/>
  <c r="ACQ41" i="1" a="1"/>
  <c r="ACQ41" i="1" s="1"/>
  <c r="ACT22" i="1" a="1"/>
  <c r="ACT22" i="1" s="1"/>
  <c r="ACT23" i="1" a="1"/>
  <c r="ACT23" i="1" s="1"/>
  <c r="ACT34" i="1" a="1"/>
  <c r="ACT34" i="1" s="1"/>
  <c r="ACT47" i="1" a="1"/>
  <c r="ACT47" i="1" s="1"/>
  <c r="ACT38" i="1" a="1"/>
  <c r="ACT38" i="1" s="1"/>
  <c r="ACT44" i="1" a="1"/>
  <c r="ACT44" i="1" s="1"/>
  <c r="ACT35" i="1" a="1"/>
  <c r="ACT35" i="1" s="1"/>
  <c r="ACT25" i="1" a="1"/>
  <c r="ACT25" i="1" s="1"/>
  <c r="ACT24" i="1" a="1"/>
  <c r="ACT24" i="1" s="1"/>
  <c r="ACT43" i="1" a="1"/>
  <c r="ACT43" i="1" s="1"/>
  <c r="ACT45" i="1" a="1"/>
  <c r="ACT45" i="1" s="1"/>
  <c r="ACT26" i="1" a="1"/>
  <c r="ACT26" i="1" s="1"/>
  <c r="ACT30" i="1" a="1"/>
  <c r="ACT30" i="1" s="1"/>
  <c r="ACT46" i="1" a="1"/>
  <c r="ACT46" i="1" s="1"/>
  <c r="ACT31" i="1" a="1"/>
  <c r="ACT31" i="1" s="1"/>
  <c r="ACT27" i="1" a="1"/>
  <c r="ACT27" i="1" s="1"/>
  <c r="ACT40" i="1" a="1"/>
  <c r="ACT40" i="1" s="1"/>
  <c r="ACT29" i="1" a="1"/>
  <c r="ACT29" i="1" s="1"/>
  <c r="ACT32" i="1" a="1"/>
  <c r="ACT32" i="1" s="1"/>
  <c r="ACT33" i="1" a="1"/>
  <c r="ACT33" i="1" s="1"/>
  <c r="ACT41" i="1" a="1"/>
  <c r="ACT41" i="1" s="1"/>
  <c r="ACT28" i="1" a="1"/>
  <c r="ACT28" i="1" s="1"/>
  <c r="ACT37" i="1" a="1"/>
  <c r="ACT37" i="1" s="1"/>
  <c r="ACT39" i="1" a="1"/>
  <c r="ACT39" i="1" s="1"/>
  <c r="ADR22" i="1" a="1"/>
  <c r="ADR22" i="1" s="1"/>
  <c r="ADR23" i="1" a="1"/>
  <c r="ADR23" i="1" s="1"/>
  <c r="ADR40" i="1" a="1"/>
  <c r="ADR40" i="1" s="1"/>
  <c r="ADR45" i="1" a="1"/>
  <c r="ADR45" i="1" s="1"/>
  <c r="ADR37" i="1" a="1"/>
  <c r="ADR37" i="1" s="1"/>
  <c r="ADR32" i="1" a="1"/>
  <c r="ADR32" i="1" s="1"/>
  <c r="ADR46" i="1" a="1"/>
  <c r="ADR46" i="1" s="1"/>
  <c r="ADR24" i="1" a="1"/>
  <c r="ADR24" i="1" s="1"/>
  <c r="ADR38" i="1" a="1"/>
  <c r="ADR38" i="1" s="1"/>
  <c r="ADR26" i="1" a="1"/>
  <c r="ADR26" i="1" s="1"/>
  <c r="ADR34" i="1" a="1"/>
  <c r="ADR34" i="1" s="1"/>
  <c r="ADR30" i="1" a="1"/>
  <c r="ADR30" i="1" s="1"/>
  <c r="ADR28" i="1" a="1"/>
  <c r="ADR28" i="1" s="1"/>
  <c r="ADR29" i="1" a="1"/>
  <c r="ADR29" i="1" s="1"/>
  <c r="ADR25" i="1" a="1"/>
  <c r="ADR25" i="1" s="1"/>
  <c r="ADR41" i="1" a="1"/>
  <c r="ADR41" i="1" s="1"/>
  <c r="ADR35" i="1" a="1"/>
  <c r="ADR35" i="1" s="1"/>
  <c r="ADR27" i="1" a="1"/>
  <c r="ADR27" i="1" s="1"/>
  <c r="ADR44" i="1" a="1"/>
  <c r="ADR44" i="1" s="1"/>
  <c r="ADR47" i="1" a="1"/>
  <c r="ADR47" i="1" s="1"/>
  <c r="ADR39" i="1" a="1"/>
  <c r="ADR39" i="1" s="1"/>
  <c r="ADR31" i="1" a="1"/>
  <c r="ADR31" i="1" s="1"/>
  <c r="ADR33" i="1" a="1"/>
  <c r="ADR33" i="1" s="1"/>
  <c r="ADR43" i="1" a="1"/>
  <c r="ADR43" i="1" s="1"/>
  <c r="ADK22" i="1" a="1"/>
  <c r="ADK22" i="1" s="1"/>
  <c r="ADK23" i="1" a="1"/>
  <c r="ADK23" i="1" s="1"/>
  <c r="ADK31" i="1" a="1"/>
  <c r="ADK31" i="1" s="1"/>
  <c r="ADK25" i="1" a="1"/>
  <c r="ADK25" i="1" s="1"/>
  <c r="ADK32" i="1" a="1"/>
  <c r="ADK32" i="1" s="1"/>
  <c r="ADK41" i="1" a="1"/>
  <c r="ADK41" i="1" s="1"/>
  <c r="ADK24" i="1" a="1"/>
  <c r="ADK24" i="1" s="1"/>
  <c r="ADK26" i="1" a="1"/>
  <c r="ADK26" i="1" s="1"/>
  <c r="ADK34" i="1" a="1"/>
  <c r="ADK34" i="1" s="1"/>
  <c r="ADK43" i="1" a="1"/>
  <c r="ADK43" i="1" s="1"/>
  <c r="ADK27" i="1" a="1"/>
  <c r="ADK27" i="1" s="1"/>
  <c r="ADK40" i="1" a="1"/>
  <c r="ADK40" i="1" s="1"/>
  <c r="ADK39" i="1" a="1"/>
  <c r="ADK39" i="1" s="1"/>
  <c r="ADK47" i="1" a="1"/>
  <c r="ADK47" i="1" s="1"/>
  <c r="ADK37" i="1" a="1"/>
  <c r="ADK37" i="1" s="1"/>
  <c r="ADK29" i="1" a="1"/>
  <c r="ADK29" i="1" s="1"/>
  <c r="ADK46" i="1" a="1"/>
  <c r="ADK46" i="1" s="1"/>
  <c r="ADK30" i="1" a="1"/>
  <c r="ADK30" i="1" s="1"/>
  <c r="ADK44" i="1" a="1"/>
  <c r="ADK44" i="1" s="1"/>
  <c r="ADK28" i="1" a="1"/>
  <c r="ADK28" i="1" s="1"/>
  <c r="ADK35" i="1" a="1"/>
  <c r="ADK35" i="1" s="1"/>
  <c r="ADK33" i="1" a="1"/>
  <c r="ADK33" i="1" s="1"/>
  <c r="ADK45" i="1" a="1"/>
  <c r="ADK45" i="1" s="1"/>
  <c r="ADK38" i="1" a="1"/>
  <c r="ADK38" i="1" s="1"/>
  <c r="ADX23" i="1" a="1"/>
  <c r="ADX23" i="1" s="1"/>
  <c r="ADX22" i="1" a="1"/>
  <c r="ADX22" i="1" s="1"/>
  <c r="ADX33" i="1" a="1"/>
  <c r="ADX33" i="1" s="1"/>
  <c r="ADX47" i="1" a="1"/>
  <c r="ADX47" i="1" s="1"/>
  <c r="ADX30" i="1" a="1"/>
  <c r="ADX30" i="1" s="1"/>
  <c r="ADX39" i="1" a="1"/>
  <c r="ADX39" i="1" s="1"/>
  <c r="ADX28" i="1" a="1"/>
  <c r="ADX28" i="1" s="1"/>
  <c r="ADX32" i="1" a="1"/>
  <c r="ADX32" i="1" s="1"/>
  <c r="ADX43" i="1" a="1"/>
  <c r="ADX43" i="1" s="1"/>
  <c r="ADX24" i="1" a="1"/>
  <c r="ADX24" i="1" s="1"/>
  <c r="ADX38" i="1" a="1"/>
  <c r="ADX38" i="1" s="1"/>
  <c r="ADX35" i="1" a="1"/>
  <c r="ADX35" i="1" s="1"/>
  <c r="ADX44" i="1" a="1"/>
  <c r="ADX44" i="1" s="1"/>
  <c r="ADX45" i="1" a="1"/>
  <c r="ADX45" i="1" s="1"/>
  <c r="ADX26" i="1" a="1"/>
  <c r="ADX26" i="1" s="1"/>
  <c r="ADX34" i="1" a="1"/>
  <c r="ADX34" i="1" s="1"/>
  <c r="ADX25" i="1" a="1"/>
  <c r="ADX25" i="1" s="1"/>
  <c r="ADX37" i="1" a="1"/>
  <c r="ADX37" i="1" s="1"/>
  <c r="ADX40" i="1" a="1"/>
  <c r="ADX40" i="1" s="1"/>
  <c r="ADX46" i="1" a="1"/>
  <c r="ADX46" i="1" s="1"/>
  <c r="ADX31" i="1" a="1"/>
  <c r="ADX31" i="1" s="1"/>
  <c r="ADX27" i="1" a="1"/>
  <c r="ADX27" i="1" s="1"/>
  <c r="ADX29" i="1" a="1"/>
  <c r="ADX29" i="1" s="1"/>
  <c r="ADX41" i="1" a="1"/>
  <c r="ADX41" i="1" s="1"/>
  <c r="AEA22" i="1" a="1"/>
  <c r="AEA22" i="1" s="1"/>
  <c r="AEA23" i="1" a="1"/>
  <c r="AEA23" i="1" s="1"/>
  <c r="AEA30" i="1" a="1"/>
  <c r="AEA30" i="1" s="1"/>
  <c r="AEA25" i="1" a="1"/>
  <c r="AEA25" i="1" s="1"/>
  <c r="AEA27" i="1" a="1"/>
  <c r="AEA27" i="1" s="1"/>
  <c r="AEA33" i="1" a="1"/>
  <c r="AEA33" i="1" s="1"/>
  <c r="AEA24" i="1" a="1"/>
  <c r="AEA24" i="1" s="1"/>
  <c r="AEA35" i="1" a="1"/>
  <c r="AEA35" i="1" s="1"/>
  <c r="AEA26" i="1" a="1"/>
  <c r="AEA26" i="1" s="1"/>
  <c r="AEA32" i="1" a="1"/>
  <c r="AEA32" i="1" s="1"/>
  <c r="AEA43" i="1" a="1"/>
  <c r="AEA43" i="1" s="1"/>
  <c r="AEA44" i="1" a="1"/>
  <c r="AEA44" i="1" s="1"/>
  <c r="AEA40" i="1" a="1"/>
  <c r="AEA40" i="1" s="1"/>
  <c r="AEA46" i="1" a="1"/>
  <c r="AEA46" i="1" s="1"/>
  <c r="AEA37" i="1" a="1"/>
  <c r="AEA37" i="1" s="1"/>
  <c r="AEA47" i="1" a="1"/>
  <c r="AEA47" i="1" s="1"/>
  <c r="AEA28" i="1" a="1"/>
  <c r="AEA28" i="1" s="1"/>
  <c r="AEA31" i="1" a="1"/>
  <c r="AEA31" i="1" s="1"/>
  <c r="AEA34" i="1" a="1"/>
  <c r="AEA34" i="1" s="1"/>
  <c r="AEA29" i="1" a="1"/>
  <c r="AEA29" i="1" s="1"/>
  <c r="AEA41" i="1" a="1"/>
  <c r="AEA41" i="1" s="1"/>
  <c r="AEA39" i="1" a="1"/>
  <c r="AEA39" i="1" s="1"/>
  <c r="AEA38" i="1" a="1"/>
  <c r="AEA38" i="1" s="1"/>
  <c r="AEA45" i="1" a="1"/>
  <c r="AEA45" i="1" s="1"/>
  <c r="AEI22" i="1" a="1"/>
  <c r="AEI22" i="1" s="1"/>
  <c r="AEI23" i="1" a="1"/>
  <c r="AEI23" i="1" s="1"/>
  <c r="AEI38" i="1" a="1"/>
  <c r="AEI38" i="1" s="1"/>
  <c r="AEI24" i="1" a="1"/>
  <c r="AEI24" i="1" s="1"/>
  <c r="AEI44" i="1" a="1"/>
  <c r="AEI44" i="1" s="1"/>
  <c r="AEI40" i="1" a="1"/>
  <c r="AEI40" i="1" s="1"/>
  <c r="AEI26" i="1" a="1"/>
  <c r="AEI26" i="1" s="1"/>
  <c r="AEI30" i="1" a="1"/>
  <c r="AEI30" i="1" s="1"/>
  <c r="AEI25" i="1" a="1"/>
  <c r="AEI25" i="1" s="1"/>
  <c r="AEI47" i="1" a="1"/>
  <c r="AEI47" i="1" s="1"/>
  <c r="AEI28" i="1" a="1"/>
  <c r="AEI28" i="1" s="1"/>
  <c r="AEI32" i="1" a="1"/>
  <c r="AEI32" i="1" s="1"/>
  <c r="AEI29" i="1" a="1"/>
  <c r="AEI29" i="1" s="1"/>
  <c r="AEI43" i="1" a="1"/>
  <c r="AEI43" i="1" s="1"/>
  <c r="AEI37" i="1" a="1"/>
  <c r="AEI37" i="1" s="1"/>
  <c r="AEI27" i="1" a="1"/>
  <c r="AEI27" i="1" s="1"/>
  <c r="AEI33" i="1" a="1"/>
  <c r="AEI33" i="1" s="1"/>
  <c r="AEI35" i="1" a="1"/>
  <c r="AEI35" i="1" s="1"/>
  <c r="AEI39" i="1" a="1"/>
  <c r="AEI39" i="1" s="1"/>
  <c r="AEI41" i="1" a="1"/>
  <c r="AEI41" i="1" s="1"/>
  <c r="AEI31" i="1" a="1"/>
  <c r="AEI31" i="1" s="1"/>
  <c r="AEI34" i="1" a="1"/>
  <c r="AEI34" i="1" s="1"/>
  <c r="AEI46" i="1" a="1"/>
  <c r="AEI46" i="1" s="1"/>
  <c r="AEI45" i="1" a="1"/>
  <c r="AEI45" i="1" s="1"/>
  <c r="ACU22" i="1" a="1"/>
  <c r="ACU22" i="1" s="1"/>
  <c r="ACU23" i="1" a="1"/>
  <c r="ACU23" i="1" s="1"/>
  <c r="ACU25" i="1" a="1"/>
  <c r="ACU25" i="1" s="1"/>
  <c r="ACU44" i="1" a="1"/>
  <c r="ACU44" i="1" s="1"/>
  <c r="ACU35" i="1" a="1"/>
  <c r="ACU35" i="1" s="1"/>
  <c r="ACU41" i="1" a="1"/>
  <c r="ACU41" i="1" s="1"/>
  <c r="ACU24" i="1" a="1"/>
  <c r="ACU24" i="1" s="1"/>
  <c r="ACU43" i="1" a="1"/>
  <c r="ACU43" i="1" s="1"/>
  <c r="ACU38" i="1" a="1"/>
  <c r="ACU38" i="1" s="1"/>
  <c r="ACU26" i="1" a="1"/>
  <c r="ACU26" i="1" s="1"/>
  <c r="ACU31" i="1" a="1"/>
  <c r="ACU31" i="1" s="1"/>
  <c r="ACU27" i="1" a="1"/>
  <c r="ACU27" i="1" s="1"/>
  <c r="ACU40" i="1" a="1"/>
  <c r="ACU40" i="1" s="1"/>
  <c r="ACU29" i="1" a="1"/>
  <c r="ACU29" i="1" s="1"/>
  <c r="ACU45" i="1" a="1"/>
  <c r="ACU45" i="1" s="1"/>
  <c r="ACU46" i="1" a="1"/>
  <c r="ACU46" i="1" s="1"/>
  <c r="ACU37" i="1" a="1"/>
  <c r="ACU37" i="1" s="1"/>
  <c r="ACU33" i="1" a="1"/>
  <c r="ACU33" i="1" s="1"/>
  <c r="ACU30" i="1" a="1"/>
  <c r="ACU30" i="1" s="1"/>
  <c r="ACU28" i="1" a="1"/>
  <c r="ACU28" i="1" s="1"/>
  <c r="ACU47" i="1" a="1"/>
  <c r="ACU47" i="1" s="1"/>
  <c r="ACU39" i="1" a="1"/>
  <c r="ACU39" i="1" s="1"/>
  <c r="ACU32" i="1" a="1"/>
  <c r="ACU32" i="1" s="1"/>
  <c r="ACU34" i="1" a="1"/>
  <c r="ACU34" i="1" s="1"/>
  <c r="ADB22" i="1" a="1"/>
  <c r="ADB22" i="1" s="1"/>
  <c r="ADB23" i="1" a="1"/>
  <c r="ADB23" i="1" s="1"/>
  <c r="ADB30" i="1" a="1"/>
  <c r="ADB30" i="1" s="1"/>
  <c r="ADB24" i="1" a="1"/>
  <c r="ADB24" i="1" s="1"/>
  <c r="ADB44" i="1" a="1"/>
  <c r="ADB44" i="1" s="1"/>
  <c r="ADB38" i="1" a="1"/>
  <c r="ADB38" i="1" s="1"/>
  <c r="ADB43" i="1" a="1"/>
  <c r="ADB43" i="1" s="1"/>
  <c r="ADB26" i="1" a="1"/>
  <c r="ADB26" i="1" s="1"/>
  <c r="ADB40" i="1" a="1"/>
  <c r="ADB40" i="1" s="1"/>
  <c r="ADB47" i="1" a="1"/>
  <c r="ADB47" i="1" s="1"/>
  <c r="ADB29" i="1" a="1"/>
  <c r="ADB29" i="1" s="1"/>
  <c r="ADB41" i="1" a="1"/>
  <c r="ADB41" i="1" s="1"/>
  <c r="ADB35" i="1" a="1"/>
  <c r="ADB35" i="1" s="1"/>
  <c r="ADB25" i="1" a="1"/>
  <c r="ADB25" i="1" s="1"/>
  <c r="ADB46" i="1" a="1"/>
  <c r="ADB46" i="1" s="1"/>
  <c r="ADB39" i="1" a="1"/>
  <c r="ADB39" i="1" s="1"/>
  <c r="ADB27" i="1" a="1"/>
  <c r="ADB27" i="1" s="1"/>
  <c r="ADB45" i="1" a="1"/>
  <c r="ADB45" i="1" s="1"/>
  <c r="ADB37" i="1" a="1"/>
  <c r="ADB37" i="1" s="1"/>
  <c r="ADB31" i="1" a="1"/>
  <c r="ADB31" i="1" s="1"/>
  <c r="ADB33" i="1" a="1"/>
  <c r="ADB33" i="1" s="1"/>
  <c r="ADB28" i="1" a="1"/>
  <c r="ADB28" i="1" s="1"/>
  <c r="ADB32" i="1" a="1"/>
  <c r="ADB32" i="1" s="1"/>
  <c r="ADB34" i="1" a="1"/>
  <c r="ADB34" i="1" s="1"/>
  <c r="AEB22" i="1" a="1"/>
  <c r="AEB22" i="1" s="1"/>
  <c r="AEB23" i="1" a="1"/>
  <c r="AEB23" i="1" s="1"/>
  <c r="AEB25" i="1" a="1"/>
  <c r="AEB25" i="1" s="1"/>
  <c r="AEB33" i="1" a="1"/>
  <c r="AEB33" i="1" s="1"/>
  <c r="AEB24" i="1" a="1"/>
  <c r="AEB24" i="1" s="1"/>
  <c r="AEB35" i="1" a="1"/>
  <c r="AEB35" i="1" s="1"/>
  <c r="AEB26" i="1" a="1"/>
  <c r="AEB26" i="1" s="1"/>
  <c r="AEB32" i="1" a="1"/>
  <c r="AEB32" i="1" s="1"/>
  <c r="AEB45" i="1" a="1"/>
  <c r="AEB45" i="1" s="1"/>
  <c r="AEB43" i="1" a="1"/>
  <c r="AEB43" i="1" s="1"/>
  <c r="AEB41" i="1" a="1"/>
  <c r="AEB41" i="1" s="1"/>
  <c r="AEB27" i="1" a="1"/>
  <c r="AEB27" i="1" s="1"/>
  <c r="AEB40" i="1" a="1"/>
  <c r="AEB40" i="1" s="1"/>
  <c r="AEB46" i="1" a="1"/>
  <c r="AEB46" i="1" s="1"/>
  <c r="AEB44" i="1" a="1"/>
  <c r="AEB44" i="1" s="1"/>
  <c r="AEB38" i="1" a="1"/>
  <c r="AEB38" i="1" s="1"/>
  <c r="AEB47" i="1" a="1"/>
  <c r="AEB47" i="1" s="1"/>
  <c r="AEB31" i="1" a="1"/>
  <c r="AEB31" i="1" s="1"/>
  <c r="AEB34" i="1" a="1"/>
  <c r="AEB34" i="1" s="1"/>
  <c r="AEB29" i="1" a="1"/>
  <c r="AEB29" i="1" s="1"/>
  <c r="AEB39" i="1" a="1"/>
  <c r="AEB39" i="1" s="1"/>
  <c r="AEB37" i="1" a="1"/>
  <c r="AEB37" i="1" s="1"/>
  <c r="AEB28" i="1" a="1"/>
  <c r="AEB28" i="1" s="1"/>
  <c r="AEB30" i="1" a="1"/>
  <c r="AEB30" i="1" s="1"/>
  <c r="ACK22" i="1" a="1"/>
  <c r="ACK22" i="1" s="1"/>
  <c r="ACK23" i="1" a="1"/>
  <c r="ACK23" i="1" s="1"/>
  <c r="ACK43" i="1" a="1"/>
  <c r="ACK43" i="1" s="1"/>
  <c r="ACK40" i="1" a="1"/>
  <c r="ACK40" i="1" s="1"/>
  <c r="ACK35" i="1" a="1"/>
  <c r="ACK35" i="1" s="1"/>
  <c r="ACK29" i="1" a="1"/>
  <c r="ACK29" i="1" s="1"/>
  <c r="ACK24" i="1" a="1"/>
  <c r="ACK24" i="1" s="1"/>
  <c r="ACK38" i="1" a="1"/>
  <c r="ACK38" i="1" s="1"/>
  <c r="ACK37" i="1" a="1"/>
  <c r="ACK37" i="1" s="1"/>
  <c r="ACK46" i="1" a="1"/>
  <c r="ACK46" i="1" s="1"/>
  <c r="ACK45" i="1" a="1"/>
  <c r="ACK45" i="1" s="1"/>
  <c r="ACK26" i="1" a="1"/>
  <c r="ACK26" i="1" s="1"/>
  <c r="ACK30" i="1" a="1"/>
  <c r="ACK30" i="1" s="1"/>
  <c r="ACK41" i="1" a="1"/>
  <c r="ACK41" i="1" s="1"/>
  <c r="ACK25" i="1" a="1"/>
  <c r="ACK25" i="1" s="1"/>
  <c r="ACK33" i="1" a="1"/>
  <c r="ACK33" i="1" s="1"/>
  <c r="ACK31" i="1" a="1"/>
  <c r="ACK31" i="1" s="1"/>
  <c r="ACK27" i="1" a="1"/>
  <c r="ACK27" i="1" s="1"/>
  <c r="ACK44" i="1" a="1"/>
  <c r="ACK44" i="1" s="1"/>
  <c r="ACK28" i="1" a="1"/>
  <c r="ACK28" i="1" s="1"/>
  <c r="ACK39" i="1" a="1"/>
  <c r="ACK39" i="1" s="1"/>
  <c r="ACK34" i="1" a="1"/>
  <c r="ACK34" i="1" s="1"/>
  <c r="ACK32" i="1" a="1"/>
  <c r="ACK32" i="1" s="1"/>
  <c r="ACK47" i="1" a="1"/>
  <c r="ACK47" i="1" s="1"/>
  <c r="ADL23" i="1" a="1"/>
  <c r="ADL23" i="1" s="1"/>
  <c r="ADL22" i="1" a="1"/>
  <c r="ADL22" i="1" s="1"/>
  <c r="ADL25" i="1" a="1"/>
  <c r="ADL25" i="1" s="1"/>
  <c r="ADL32" i="1" a="1"/>
  <c r="ADL32" i="1" s="1"/>
  <c r="ADL24" i="1" a="1"/>
  <c r="ADL24" i="1" s="1"/>
  <c r="ADL41" i="1" a="1"/>
  <c r="ADL41" i="1" s="1"/>
  <c r="ADL26" i="1" a="1"/>
  <c r="ADL26" i="1" s="1"/>
  <c r="ADL34" i="1" a="1"/>
  <c r="ADL34" i="1" s="1"/>
  <c r="ADL45" i="1" a="1"/>
  <c r="ADL45" i="1" s="1"/>
  <c r="ADL37" i="1" a="1"/>
  <c r="ADL37" i="1" s="1"/>
  <c r="ADL43" i="1" a="1"/>
  <c r="ADL43" i="1" s="1"/>
  <c r="ADL27" i="1" a="1"/>
  <c r="ADL27" i="1" s="1"/>
  <c r="ADL40" i="1" a="1"/>
  <c r="ADL40" i="1" s="1"/>
  <c r="ADL39" i="1" a="1"/>
  <c r="ADL39" i="1" s="1"/>
  <c r="ADL31" i="1" a="1"/>
  <c r="ADL31" i="1" s="1"/>
  <c r="ADL47" i="1" a="1"/>
  <c r="ADL47" i="1" s="1"/>
  <c r="ADL29" i="1" a="1"/>
  <c r="ADL29" i="1" s="1"/>
  <c r="ADL46" i="1" a="1"/>
  <c r="ADL46" i="1" s="1"/>
  <c r="ADL35" i="1" a="1"/>
  <c r="ADL35" i="1" s="1"/>
  <c r="ADL28" i="1" a="1"/>
  <c r="ADL28" i="1" s="1"/>
  <c r="ADL30" i="1" a="1"/>
  <c r="ADL30" i="1" s="1"/>
  <c r="ADL44" i="1" a="1"/>
  <c r="ADL44" i="1" s="1"/>
  <c r="ADL33" i="1" a="1"/>
  <c r="ADL33" i="1" s="1"/>
  <c r="ADL38" i="1" a="1"/>
  <c r="ADL38" i="1" s="1"/>
  <c r="ACL22" i="1" a="1"/>
  <c r="ACL22" i="1" s="1"/>
  <c r="ACL23" i="1" a="1"/>
  <c r="ACL23" i="1" s="1"/>
  <c r="ACL24" i="1" a="1"/>
  <c r="ACL24" i="1" s="1"/>
  <c r="ACL44" i="1" a="1"/>
  <c r="ACL44" i="1" s="1"/>
  <c r="ACL37" i="1" a="1"/>
  <c r="ACL37" i="1" s="1"/>
  <c r="ACL29" i="1" a="1"/>
  <c r="ACL29" i="1" s="1"/>
  <c r="ACL26" i="1" a="1"/>
  <c r="ACL26" i="1" s="1"/>
  <c r="ACL28" i="1" a="1"/>
  <c r="ACL28" i="1" s="1"/>
  <c r="ACL45" i="1" a="1"/>
  <c r="ACL45" i="1" s="1"/>
  <c r="ACL41" i="1" a="1"/>
  <c r="ACL41" i="1" s="1"/>
  <c r="ACL25" i="1" a="1"/>
  <c r="ACL25" i="1" s="1"/>
  <c r="ACL34" i="1" a="1"/>
  <c r="ACL34" i="1" s="1"/>
  <c r="ACL39" i="1" a="1"/>
  <c r="ACL39" i="1" s="1"/>
  <c r="ACL35" i="1" a="1"/>
  <c r="ACL35" i="1" s="1"/>
  <c r="ACL33" i="1" a="1"/>
  <c r="ACL33" i="1" s="1"/>
  <c r="ACL47" i="1" a="1"/>
  <c r="ACL47" i="1" s="1"/>
  <c r="ACL31" i="1" a="1"/>
  <c r="ACL31" i="1" s="1"/>
  <c r="ACL27" i="1" a="1"/>
  <c r="ACL27" i="1" s="1"/>
  <c r="ACL32" i="1" a="1"/>
  <c r="ACL32" i="1" s="1"/>
  <c r="ACL38" i="1" a="1"/>
  <c r="ACL38" i="1" s="1"/>
  <c r="ACL46" i="1" a="1"/>
  <c r="ACL46" i="1" s="1"/>
  <c r="ACL30" i="1" a="1"/>
  <c r="ACL30" i="1" s="1"/>
  <c r="ACL40" i="1" a="1"/>
  <c r="ACL40" i="1" s="1"/>
  <c r="ACL43" i="1" a="1"/>
  <c r="ACL43" i="1" s="1"/>
  <c r="ACV22" i="1" a="1"/>
  <c r="ACV22" i="1" s="1"/>
  <c r="ACV23" i="1" a="1"/>
  <c r="ACV23" i="1" s="1"/>
  <c r="ACV35" i="1" a="1"/>
  <c r="ACV35" i="1" s="1"/>
  <c r="ACV24" i="1" a="1"/>
  <c r="ACV24" i="1" s="1"/>
  <c r="ACV41" i="1" a="1"/>
  <c r="ACV41" i="1" s="1"/>
  <c r="ACV26" i="1" a="1"/>
  <c r="ACV26" i="1" s="1"/>
  <c r="ACV43" i="1" a="1"/>
  <c r="ACV43" i="1" s="1"/>
  <c r="ACV25" i="1" a="1"/>
  <c r="ACV25" i="1" s="1"/>
  <c r="ACV31" i="1" a="1"/>
  <c r="ACV31" i="1" s="1"/>
  <c r="ACV27" i="1" a="1"/>
  <c r="ACV27" i="1" s="1"/>
  <c r="ACV39" i="1" a="1"/>
  <c r="ACV39" i="1" s="1"/>
  <c r="ACV45" i="1" a="1"/>
  <c r="ACV45" i="1" s="1"/>
  <c r="ACV29" i="1" a="1"/>
  <c r="ACV29" i="1" s="1"/>
  <c r="ACV44" i="1" a="1"/>
  <c r="ACV44" i="1" s="1"/>
  <c r="ACV38" i="1" a="1"/>
  <c r="ACV38" i="1" s="1"/>
  <c r="ACV33" i="1" a="1"/>
  <c r="ACV33" i="1" s="1"/>
  <c r="ACV30" i="1" a="1"/>
  <c r="ACV30" i="1" s="1"/>
  <c r="ACV47" i="1" a="1"/>
  <c r="ACV47" i="1" s="1"/>
  <c r="ACV46" i="1" a="1"/>
  <c r="ACV46" i="1" s="1"/>
  <c r="ACV28" i="1" a="1"/>
  <c r="ACV28" i="1" s="1"/>
  <c r="ACV40" i="1" a="1"/>
  <c r="ACV40" i="1" s="1"/>
  <c r="ACV37" i="1" a="1"/>
  <c r="ACV37" i="1" s="1"/>
  <c r="ACV32" i="1" a="1"/>
  <c r="ACV32" i="1" s="1"/>
  <c r="ACV34" i="1" a="1"/>
  <c r="ACV34" i="1" s="1"/>
  <c r="ADS22" i="1" a="1"/>
  <c r="ADS22" i="1" s="1"/>
  <c r="ADS23" i="1" a="1"/>
  <c r="ADS23" i="1" s="1"/>
  <c r="ADS24" i="1" a="1"/>
  <c r="ADS24" i="1" s="1"/>
  <c r="ADS37" i="1" a="1"/>
  <c r="ADS37" i="1" s="1"/>
  <c r="ADS45" i="1" a="1"/>
  <c r="ADS45" i="1" s="1"/>
  <c r="ADS26" i="1" a="1"/>
  <c r="ADS26" i="1" s="1"/>
  <c r="ADS30" i="1" a="1"/>
  <c r="ADS30" i="1" s="1"/>
  <c r="ADS34" i="1" a="1"/>
  <c r="ADS34" i="1" s="1"/>
  <c r="ADS28" i="1" a="1"/>
  <c r="ADS28" i="1" s="1"/>
  <c r="ADS39" i="1" a="1"/>
  <c r="ADS39" i="1" s="1"/>
  <c r="ADS25" i="1" a="1"/>
  <c r="ADS25" i="1" s="1"/>
  <c r="ADS29" i="1" a="1"/>
  <c r="ADS29" i="1" s="1"/>
  <c r="ADS38" i="1" a="1"/>
  <c r="ADS38" i="1" s="1"/>
  <c r="ADS46" i="1" a="1"/>
  <c r="ADS46" i="1" s="1"/>
  <c r="ADS35" i="1" a="1"/>
  <c r="ADS35" i="1" s="1"/>
  <c r="ADS27" i="1" a="1"/>
  <c r="ADS27" i="1" s="1"/>
  <c r="ADS44" i="1" a="1"/>
  <c r="ADS44" i="1" s="1"/>
  <c r="ADS47" i="1" a="1"/>
  <c r="ADS47" i="1" s="1"/>
  <c r="ADS31" i="1" a="1"/>
  <c r="ADS31" i="1" s="1"/>
  <c r="ADS41" i="1" a="1"/>
  <c r="ADS41" i="1" s="1"/>
  <c r="ADS33" i="1" a="1"/>
  <c r="ADS33" i="1" s="1"/>
  <c r="ADS32" i="1" a="1"/>
  <c r="ADS32" i="1" s="1"/>
  <c r="ADS43" i="1" a="1"/>
  <c r="ADS43" i="1" s="1"/>
  <c r="ADS40" i="1" a="1"/>
  <c r="ADS40" i="1" s="1"/>
  <c r="AEC22" i="1" a="1"/>
  <c r="AEC22" i="1" s="1"/>
  <c r="AEC23" i="1" a="1"/>
  <c r="AEC23" i="1" s="1"/>
  <c r="AEC24" i="1" a="1"/>
  <c r="AEC24" i="1" s="1"/>
  <c r="AEC33" i="1" a="1"/>
  <c r="AEC33" i="1" s="1"/>
  <c r="AEC26" i="1" a="1"/>
  <c r="AEC26" i="1" s="1"/>
  <c r="AEC35" i="1" a="1"/>
  <c r="AEC35" i="1" s="1"/>
  <c r="AEC39" i="1" a="1"/>
  <c r="AEC39" i="1" s="1"/>
  <c r="AEC45" i="1" a="1"/>
  <c r="AEC45" i="1" s="1"/>
  <c r="AEC40" i="1" a="1"/>
  <c r="AEC40" i="1" s="1"/>
  <c r="AEC32" i="1" a="1"/>
  <c r="AEC32" i="1" s="1"/>
  <c r="AEC43" i="1" a="1"/>
  <c r="AEC43" i="1" s="1"/>
  <c r="AEC27" i="1" a="1"/>
  <c r="AEC27" i="1" s="1"/>
  <c r="AEC46" i="1" a="1"/>
  <c r="AEC46" i="1" s="1"/>
  <c r="AEC29" i="1" a="1"/>
  <c r="AEC29" i="1" s="1"/>
  <c r="AEC38" i="1" a="1"/>
  <c r="AEC38" i="1" s="1"/>
  <c r="AEC31" i="1" a="1"/>
  <c r="AEC31" i="1" s="1"/>
  <c r="AEC34" i="1" a="1"/>
  <c r="AEC34" i="1" s="1"/>
  <c r="AEC47" i="1" a="1"/>
  <c r="AEC47" i="1" s="1"/>
  <c r="AEC44" i="1" a="1"/>
  <c r="AEC44" i="1" s="1"/>
  <c r="AEC41" i="1" a="1"/>
  <c r="AEC41" i="1" s="1"/>
  <c r="AEC28" i="1" a="1"/>
  <c r="AEC28" i="1" s="1"/>
  <c r="AEC30" i="1" a="1"/>
  <c r="AEC30" i="1" s="1"/>
  <c r="AEC37" i="1" a="1"/>
  <c r="AEC37" i="1" s="1"/>
  <c r="AEC25" i="1" a="1"/>
  <c r="AEC25" i="1" s="1"/>
  <c r="ADC22" i="1" a="1"/>
  <c r="ADC22" i="1" s="1"/>
  <c r="ADC23" i="1" a="1"/>
  <c r="ADC23" i="1" s="1"/>
  <c r="ADC44" i="1" a="1"/>
  <c r="ADC44" i="1" s="1"/>
  <c r="ADC40" i="1" a="1"/>
  <c r="ADC40" i="1" s="1"/>
  <c r="ADC26" i="1" a="1"/>
  <c r="ADC26" i="1" s="1"/>
  <c r="ADC35" i="1" a="1"/>
  <c r="ADC35" i="1" s="1"/>
  <c r="ADC38" i="1" a="1"/>
  <c r="ADC38" i="1" s="1"/>
  <c r="ADC25" i="1" a="1"/>
  <c r="ADC25" i="1" s="1"/>
  <c r="ADC28" i="1" a="1"/>
  <c r="ADC28" i="1" s="1"/>
  <c r="ADC46" i="1" a="1"/>
  <c r="ADC46" i="1" s="1"/>
  <c r="ADC43" i="1" a="1"/>
  <c r="ADC43" i="1" s="1"/>
  <c r="ADC27" i="1" a="1"/>
  <c r="ADC27" i="1" s="1"/>
  <c r="ADC47" i="1" a="1"/>
  <c r="ADC47" i="1" s="1"/>
  <c r="ADC31" i="1" a="1"/>
  <c r="ADC31" i="1" s="1"/>
  <c r="ADC33" i="1" a="1"/>
  <c r="ADC33" i="1" s="1"/>
  <c r="ADC45" i="1" a="1"/>
  <c r="ADC45" i="1" s="1"/>
  <c r="ADC37" i="1" a="1"/>
  <c r="ADC37" i="1" s="1"/>
  <c r="ADC24" i="1" a="1"/>
  <c r="ADC24" i="1" s="1"/>
  <c r="ADC32" i="1" a="1"/>
  <c r="ADC32" i="1" s="1"/>
  <c r="ADC39" i="1" a="1"/>
  <c r="ADC39" i="1" s="1"/>
  <c r="ADC29" i="1" a="1"/>
  <c r="ADC29" i="1" s="1"/>
  <c r="ADC41" i="1" a="1"/>
  <c r="ADC41" i="1" s="1"/>
  <c r="ADC34" i="1" a="1"/>
  <c r="ADC34" i="1" s="1"/>
  <c r="ADC30" i="1" a="1"/>
  <c r="ADC30" i="1" s="1"/>
  <c r="ADM22" i="1" a="1"/>
  <c r="ADM22" i="1" s="1"/>
  <c r="ADM23" i="1" a="1"/>
  <c r="ADM23" i="1" s="1"/>
  <c r="ADM26" i="1" a="1"/>
  <c r="ADM26" i="1" s="1"/>
  <c r="ADM30" i="1" a="1"/>
  <c r="ADM30" i="1" s="1"/>
  <c r="ADM34" i="1" a="1"/>
  <c r="ADM34" i="1" s="1"/>
  <c r="ADM41" i="1" a="1"/>
  <c r="ADM41" i="1" s="1"/>
  <c r="ADM43" i="1" a="1"/>
  <c r="ADM43" i="1" s="1"/>
  <c r="ADM45" i="1" a="1"/>
  <c r="ADM45" i="1" s="1"/>
  <c r="ADM27" i="1" a="1"/>
  <c r="ADM27" i="1" s="1"/>
  <c r="ADM40" i="1" a="1"/>
  <c r="ADM40" i="1" s="1"/>
  <c r="ADM39" i="1" a="1"/>
  <c r="ADM39" i="1" s="1"/>
  <c r="ADM31" i="1" a="1"/>
  <c r="ADM31" i="1" s="1"/>
  <c r="ADM29" i="1" a="1"/>
  <c r="ADM29" i="1" s="1"/>
  <c r="ADM24" i="1" a="1"/>
  <c r="ADM24" i="1" s="1"/>
  <c r="ADM46" i="1" a="1"/>
  <c r="ADM46" i="1" s="1"/>
  <c r="ADM35" i="1" a="1"/>
  <c r="ADM35" i="1" s="1"/>
  <c r="ADM28" i="1" a="1"/>
  <c r="ADM28" i="1" s="1"/>
  <c r="ADM37" i="1" a="1"/>
  <c r="ADM37" i="1" s="1"/>
  <c r="ADM33" i="1" a="1"/>
  <c r="ADM33" i="1" s="1"/>
  <c r="ADM44" i="1" a="1"/>
  <c r="ADM44" i="1" s="1"/>
  <c r="ADM38" i="1" a="1"/>
  <c r="ADM38" i="1" s="1"/>
  <c r="ADM47" i="1" a="1"/>
  <c r="ADM47" i="1" s="1"/>
  <c r="ADM25" i="1" a="1"/>
  <c r="ADM25" i="1" s="1"/>
  <c r="ADM32" i="1" a="1"/>
  <c r="ADM32" i="1" s="1"/>
  <c r="AEJ22" i="1" a="1"/>
  <c r="AEJ22" i="1" s="1"/>
  <c r="AEJ23" i="1" a="1"/>
  <c r="AEJ23" i="1" s="1"/>
  <c r="AEJ26" i="1" a="1"/>
  <c r="AEJ26" i="1" s="1"/>
  <c r="AEJ32" i="1" a="1"/>
  <c r="AEJ32" i="1" s="1"/>
  <c r="AEJ29" i="1" a="1"/>
  <c r="AEJ29" i="1" s="1"/>
  <c r="AEJ47" i="1" a="1"/>
  <c r="AEJ47" i="1" s="1"/>
  <c r="AEJ30" i="1" a="1"/>
  <c r="AEJ30" i="1" s="1"/>
  <c r="AEJ25" i="1" a="1"/>
  <c r="AEJ25" i="1" s="1"/>
  <c r="AEJ28" i="1" a="1"/>
  <c r="AEJ28" i="1" s="1"/>
  <c r="AEJ27" i="1" a="1"/>
  <c r="AEJ27" i="1" s="1"/>
  <c r="AEJ41" i="1" a="1"/>
  <c r="AEJ41" i="1" s="1"/>
  <c r="AEJ43" i="1" a="1"/>
  <c r="AEJ43" i="1" s="1"/>
  <c r="AEJ37" i="1" a="1"/>
  <c r="AEJ37" i="1" s="1"/>
  <c r="AEJ39" i="1" a="1"/>
  <c r="AEJ39" i="1" s="1"/>
  <c r="AEJ40" i="1" a="1"/>
  <c r="AEJ40" i="1" s="1"/>
  <c r="AEJ33" i="1" a="1"/>
  <c r="AEJ33" i="1" s="1"/>
  <c r="AEJ35" i="1" a="1"/>
  <c r="AEJ35" i="1" s="1"/>
  <c r="AEJ34" i="1" a="1"/>
  <c r="AEJ34" i="1" s="1"/>
  <c r="AEJ31" i="1" a="1"/>
  <c r="AEJ31" i="1" s="1"/>
  <c r="AEJ45" i="1" a="1"/>
  <c r="AEJ45" i="1" s="1"/>
  <c r="AEJ44" i="1" a="1"/>
  <c r="AEJ44" i="1" s="1"/>
  <c r="AEJ38" i="1" a="1"/>
  <c r="AEJ38" i="1" s="1"/>
  <c r="AEJ46" i="1" a="1"/>
  <c r="AEJ46" i="1" s="1"/>
  <c r="AEJ24" i="1" a="1"/>
  <c r="AEJ24" i="1" s="1"/>
  <c r="ACW22" i="1" a="1"/>
  <c r="ACW22" i="1" s="1"/>
  <c r="ACW23" i="1" a="1"/>
  <c r="ACW23" i="1" s="1"/>
  <c r="ACW26" i="1" a="1"/>
  <c r="ACW26" i="1" s="1"/>
  <c r="ACW43" i="1" a="1"/>
  <c r="ACW43" i="1" s="1"/>
  <c r="ACW28" i="1" a="1"/>
  <c r="ACW28" i="1" s="1"/>
  <c r="ACW45" i="1" a="1"/>
  <c r="ACW45" i="1" s="1"/>
  <c r="ACW31" i="1" a="1"/>
  <c r="ACW31" i="1" s="1"/>
  <c r="ACW27" i="1" a="1"/>
  <c r="ACW27" i="1" s="1"/>
  <c r="ACW39" i="1" a="1"/>
  <c r="ACW39" i="1" s="1"/>
  <c r="ACW30" i="1" a="1"/>
  <c r="ACW30" i="1" s="1"/>
  <c r="ACW40" i="1" a="1"/>
  <c r="ACW40" i="1" s="1"/>
  <c r="ACW44" i="1" a="1"/>
  <c r="ACW44" i="1" s="1"/>
  <c r="ACW38" i="1" a="1"/>
  <c r="ACW38" i="1" s="1"/>
  <c r="ACW41" i="1" a="1"/>
  <c r="ACW41" i="1" s="1"/>
  <c r="ACW35" i="1" a="1"/>
  <c r="ACW35" i="1" s="1"/>
  <c r="ACW33" i="1" a="1"/>
  <c r="ACW33" i="1" s="1"/>
  <c r="ACW47" i="1" a="1"/>
  <c r="ACW47" i="1" s="1"/>
  <c r="ACW46" i="1" a="1"/>
  <c r="ACW46" i="1" s="1"/>
  <c r="ACW37" i="1" a="1"/>
  <c r="ACW37" i="1" s="1"/>
  <c r="ACW32" i="1" a="1"/>
  <c r="ACW32" i="1" s="1"/>
  <c r="ACW34" i="1" a="1"/>
  <c r="ACW34" i="1" s="1"/>
  <c r="ACW29" i="1" a="1"/>
  <c r="ACW29" i="1" s="1"/>
  <c r="ACW25" i="1" a="1"/>
  <c r="ACW25" i="1" s="1"/>
  <c r="ACW24" i="1" a="1"/>
  <c r="ACW24" i="1" s="1"/>
  <c r="AED22" i="1" a="1"/>
  <c r="AED22" i="1" s="1"/>
  <c r="AED23" i="1" a="1"/>
  <c r="AED23" i="1" s="1"/>
  <c r="AED28" i="1" a="1"/>
  <c r="AED28" i="1" s="1"/>
  <c r="AED32" i="1" a="1"/>
  <c r="AED32" i="1" s="1"/>
  <c r="AED43" i="1" a="1"/>
  <c r="AED43" i="1" s="1"/>
  <c r="AED27" i="1" a="1"/>
  <c r="AED27" i="1" s="1"/>
  <c r="AED46" i="1" a="1"/>
  <c r="AED46" i="1" s="1"/>
  <c r="AED39" i="1" a="1"/>
  <c r="AED39" i="1" s="1"/>
  <c r="AED40" i="1" a="1"/>
  <c r="AED40" i="1" s="1"/>
  <c r="AED31" i="1" a="1"/>
  <c r="AED31" i="1" s="1"/>
  <c r="AED34" i="1" a="1"/>
  <c r="AED34" i="1" s="1"/>
  <c r="AED38" i="1" a="1"/>
  <c r="AED38" i="1" s="1"/>
  <c r="AED47" i="1" a="1"/>
  <c r="AED47" i="1" s="1"/>
  <c r="AED29" i="1" a="1"/>
  <c r="AED29" i="1" s="1"/>
  <c r="AED44" i="1" a="1"/>
  <c r="AED44" i="1" s="1"/>
  <c r="AED41" i="1" a="1"/>
  <c r="AED41" i="1" s="1"/>
  <c r="AED26" i="1" a="1"/>
  <c r="AED26" i="1" s="1"/>
  <c r="AED30" i="1" a="1"/>
  <c r="AED30" i="1" s="1"/>
  <c r="AED45" i="1" a="1"/>
  <c r="AED45" i="1" s="1"/>
  <c r="AED37" i="1" a="1"/>
  <c r="AED37" i="1" s="1"/>
  <c r="AED25" i="1" a="1"/>
  <c r="AED25" i="1" s="1"/>
  <c r="AED24" i="1" a="1"/>
  <c r="AED24" i="1" s="1"/>
  <c r="AED33" i="1" a="1"/>
  <c r="AED33" i="1" s="1"/>
  <c r="AED35" i="1" a="1"/>
  <c r="AED35" i="1" s="1"/>
  <c r="ADT22" i="1" a="1"/>
  <c r="ADT22" i="1" s="1"/>
  <c r="ADT23" i="1" a="1"/>
  <c r="ADT23" i="1" s="1"/>
  <c r="ADT34" i="1" a="1"/>
  <c r="ADT34" i="1" s="1"/>
  <c r="ADT35" i="1" a="1"/>
  <c r="ADT35" i="1" s="1"/>
  <c r="ADT29" i="1" a="1"/>
  <c r="ADT29" i="1" s="1"/>
  <c r="ADT25" i="1" a="1"/>
  <c r="ADT25" i="1" s="1"/>
  <c r="ADT39" i="1" a="1"/>
  <c r="ADT39" i="1" s="1"/>
  <c r="ADT41" i="1" a="1"/>
  <c r="ADT41" i="1" s="1"/>
  <c r="ADT27" i="1" a="1"/>
  <c r="ADT27" i="1" s="1"/>
  <c r="ADT45" i="1" a="1"/>
  <c r="ADT45" i="1" s="1"/>
  <c r="ADT31" i="1" a="1"/>
  <c r="ADT31" i="1" s="1"/>
  <c r="ADT28" i="1" a="1"/>
  <c r="ADT28" i="1" s="1"/>
  <c r="ADT44" i="1" a="1"/>
  <c r="ADT44" i="1" s="1"/>
  <c r="ADT47" i="1" a="1"/>
  <c r="ADT47" i="1" s="1"/>
  <c r="ADT33" i="1" a="1"/>
  <c r="ADT33" i="1" s="1"/>
  <c r="ADT46" i="1" a="1"/>
  <c r="ADT46" i="1" s="1"/>
  <c r="ADT32" i="1" a="1"/>
  <c r="ADT32" i="1" s="1"/>
  <c r="ADT38" i="1" a="1"/>
  <c r="ADT38" i="1" s="1"/>
  <c r="ADT40" i="1" a="1"/>
  <c r="ADT40" i="1" s="1"/>
  <c r="ADT43" i="1" a="1"/>
  <c r="ADT43" i="1" s="1"/>
  <c r="ADT24" i="1" a="1"/>
  <c r="ADT24" i="1" s="1"/>
  <c r="ADT37" i="1" a="1"/>
  <c r="ADT37" i="1" s="1"/>
  <c r="ADT26" i="1" a="1"/>
  <c r="ADT26" i="1" s="1"/>
  <c r="ADT30" i="1" a="1"/>
  <c r="ADT30" i="1" s="1"/>
  <c r="ADN22" i="1" a="1"/>
  <c r="ADN22" i="1" s="1"/>
  <c r="ADN23" i="1" a="1"/>
  <c r="ADN23" i="1" s="1"/>
  <c r="ADN41" i="1" a="1"/>
  <c r="ADN41" i="1" s="1"/>
  <c r="ADN28" i="1" a="1"/>
  <c r="ADN28" i="1" s="1"/>
  <c r="ADN27" i="1" a="1"/>
  <c r="ADN27" i="1" s="1"/>
  <c r="ADN35" i="1" a="1"/>
  <c r="ADN35" i="1" s="1"/>
  <c r="ADN30" i="1" a="1"/>
  <c r="ADN30" i="1" s="1"/>
  <c r="ADN39" i="1" a="1"/>
  <c r="ADN39" i="1" s="1"/>
  <c r="ADN31" i="1" a="1"/>
  <c r="ADN31" i="1" s="1"/>
  <c r="ADN33" i="1" a="1"/>
  <c r="ADN33" i="1" s="1"/>
  <c r="ADN29" i="1" a="1"/>
  <c r="ADN29" i="1" s="1"/>
  <c r="ADN34" i="1" a="1"/>
  <c r="ADN34" i="1" s="1"/>
  <c r="ADN46" i="1" a="1"/>
  <c r="ADN46" i="1" s="1"/>
  <c r="ADN43" i="1" a="1"/>
  <c r="ADN43" i="1" s="1"/>
  <c r="ADN37" i="1" a="1"/>
  <c r="ADN37" i="1" s="1"/>
  <c r="ADN44" i="1" a="1"/>
  <c r="ADN44" i="1" s="1"/>
  <c r="ADN38" i="1" a="1"/>
  <c r="ADN38" i="1" s="1"/>
  <c r="ADN25" i="1" a="1"/>
  <c r="ADN25" i="1" s="1"/>
  <c r="ADN47" i="1" a="1"/>
  <c r="ADN47" i="1" s="1"/>
  <c r="ADN45" i="1" a="1"/>
  <c r="ADN45" i="1" s="1"/>
  <c r="ADN32" i="1" a="1"/>
  <c r="ADN32" i="1" s="1"/>
  <c r="ADN24" i="1" a="1"/>
  <c r="ADN24" i="1" s="1"/>
  <c r="ADN40" i="1" a="1"/>
  <c r="ADN40" i="1" s="1"/>
  <c r="ADN26" i="1" a="1"/>
  <c r="ADN26" i="1" s="1"/>
  <c r="ADD22" i="1" a="1"/>
  <c r="ADD22" i="1" s="1"/>
  <c r="ADD23" i="1" a="1"/>
  <c r="ADD23" i="1" s="1"/>
  <c r="ADD46" i="1" a="1"/>
  <c r="ADD46" i="1" s="1"/>
  <c r="ADD25" i="1" a="1"/>
  <c r="ADD25" i="1" s="1"/>
  <c r="ADD33" i="1" a="1"/>
  <c r="ADD33" i="1" s="1"/>
  <c r="ADD29" i="1" a="1"/>
  <c r="ADD29" i="1" s="1"/>
  <c r="ADD41" i="1" a="1"/>
  <c r="ADD41" i="1" s="1"/>
  <c r="ADD28" i="1" a="1"/>
  <c r="ADD28" i="1" s="1"/>
  <c r="ADD35" i="1" a="1"/>
  <c r="ADD35" i="1" s="1"/>
  <c r="ADD27" i="1" a="1"/>
  <c r="ADD27" i="1" s="1"/>
  <c r="ADD43" i="1" a="1"/>
  <c r="ADD43" i="1" s="1"/>
  <c r="ADD31" i="1" a="1"/>
  <c r="ADD31" i="1" s="1"/>
  <c r="ADD40" i="1" a="1"/>
  <c r="ADD40" i="1" s="1"/>
  <c r="ADD45" i="1" a="1"/>
  <c r="ADD45" i="1" s="1"/>
  <c r="ADD47" i="1" a="1"/>
  <c r="ADD47" i="1" s="1"/>
  <c r="ADD37" i="1" a="1"/>
  <c r="ADD37" i="1" s="1"/>
  <c r="ADD32" i="1" a="1"/>
  <c r="ADD32" i="1" s="1"/>
  <c r="ADD39" i="1" a="1"/>
  <c r="ADD39" i="1" s="1"/>
  <c r="ADD38" i="1" a="1"/>
  <c r="ADD38" i="1" s="1"/>
  <c r="ADD34" i="1" a="1"/>
  <c r="ADD34" i="1" s="1"/>
  <c r="ADD30" i="1" a="1"/>
  <c r="ADD30" i="1" s="1"/>
  <c r="ADD24" i="1" a="1"/>
  <c r="ADD24" i="1" s="1"/>
  <c r="ADD26" i="1" a="1"/>
  <c r="ADD26" i="1" s="1"/>
  <c r="ADD44" i="1" a="1"/>
  <c r="ADD44" i="1" s="1"/>
  <c r="ACX22" i="1" a="1"/>
  <c r="ACX22" i="1" s="1"/>
  <c r="ACX23" i="1" a="1"/>
  <c r="ACX23" i="1" s="1"/>
  <c r="ACX31" i="1" a="1"/>
  <c r="ACX31" i="1" s="1"/>
  <c r="ACX33" i="1" a="1"/>
  <c r="ACX33" i="1" s="1"/>
  <c r="ACX28" i="1" a="1"/>
  <c r="ACX28" i="1" s="1"/>
  <c r="ACX34" i="1" a="1"/>
  <c r="ACX34" i="1" s="1"/>
  <c r="ACX44" i="1" a="1"/>
  <c r="ACX44" i="1" s="1"/>
  <c r="ACX38" i="1" a="1"/>
  <c r="ACX38" i="1" s="1"/>
  <c r="ACX41" i="1" a="1"/>
  <c r="ACX41" i="1" s="1"/>
  <c r="ACX35" i="1" a="1"/>
  <c r="ACX35" i="1" s="1"/>
  <c r="ACX25" i="1" a="1"/>
  <c r="ACX25" i="1" s="1"/>
  <c r="ACX30" i="1" a="1"/>
  <c r="ACX30" i="1" s="1"/>
  <c r="ACX47" i="1" a="1"/>
  <c r="ACX47" i="1" s="1"/>
  <c r="ACX37" i="1" a="1"/>
  <c r="ACX37" i="1" s="1"/>
  <c r="ACX29" i="1" a="1"/>
  <c r="ACX29" i="1" s="1"/>
  <c r="ACX27" i="1" a="1"/>
  <c r="ACX27" i="1" s="1"/>
  <c r="ACX40" i="1" a="1"/>
  <c r="ACX40" i="1" s="1"/>
  <c r="ACX32" i="1" a="1"/>
  <c r="ACX32" i="1" s="1"/>
  <c r="ACX46" i="1" a="1"/>
  <c r="ACX46" i="1" s="1"/>
  <c r="ACX39" i="1" a="1"/>
  <c r="ACX39" i="1" s="1"/>
  <c r="ACX24" i="1" a="1"/>
  <c r="ACX24" i="1" s="1"/>
  <c r="ACX45" i="1" a="1"/>
  <c r="ACX45" i="1" s="1"/>
  <c r="ACX26" i="1" a="1"/>
  <c r="ACX26" i="1" s="1"/>
  <c r="ACX43" i="1" a="1"/>
  <c r="ACX43" i="1" s="1"/>
  <c r="AEK22" i="1" a="1"/>
  <c r="AEK22" i="1" s="1"/>
  <c r="AEK23" i="1" a="1"/>
  <c r="AEK23" i="1" s="1"/>
  <c r="AEK30" i="1" a="1"/>
  <c r="AEK30" i="1" s="1"/>
  <c r="AEK25" i="1" a="1"/>
  <c r="AEK25" i="1" s="1"/>
  <c r="AEK39" i="1" a="1"/>
  <c r="AEK39" i="1" s="1"/>
  <c r="AEK28" i="1" a="1"/>
  <c r="AEK28" i="1" s="1"/>
  <c r="AEK34" i="1" a="1"/>
  <c r="AEK34" i="1" s="1"/>
  <c r="AEK29" i="1" a="1"/>
  <c r="AEK29" i="1" s="1"/>
  <c r="AEK41" i="1" a="1"/>
  <c r="AEK41" i="1" s="1"/>
  <c r="AEK37" i="1" a="1"/>
  <c r="AEK37" i="1" s="1"/>
  <c r="AEK43" i="1" a="1"/>
  <c r="AEK43" i="1" s="1"/>
  <c r="AEK27" i="1" a="1"/>
  <c r="AEK27" i="1" s="1"/>
  <c r="AEK40" i="1" a="1"/>
  <c r="AEK40" i="1" s="1"/>
  <c r="AEK47" i="1" a="1"/>
  <c r="AEK47" i="1" s="1"/>
  <c r="AEK31" i="1" a="1"/>
  <c r="AEK31" i="1" s="1"/>
  <c r="AEK38" i="1" a="1"/>
  <c r="AEK38" i="1" s="1"/>
  <c r="AEK46" i="1" a="1"/>
  <c r="AEK46" i="1" s="1"/>
  <c r="AEK24" i="1" a="1"/>
  <c r="AEK24" i="1" s="1"/>
  <c r="AEK35" i="1" a="1"/>
  <c r="AEK35" i="1" s="1"/>
  <c r="AEK45" i="1" a="1"/>
  <c r="AEK45" i="1" s="1"/>
  <c r="AEK32" i="1" a="1"/>
  <c r="AEK32" i="1" s="1"/>
  <c r="AEK33" i="1" a="1"/>
  <c r="AEK33" i="1" s="1"/>
  <c r="AEK26" i="1" a="1"/>
  <c r="AEK26" i="1" s="1"/>
  <c r="AEK44" i="1" a="1"/>
  <c r="AEK44" i="1" s="1"/>
  <c r="AEE22" i="1" a="1"/>
  <c r="AEE22" i="1" s="1"/>
  <c r="AEE23" i="1" a="1"/>
  <c r="AEE23" i="1" s="1"/>
  <c r="AEE27" i="1" a="1"/>
  <c r="AEE27" i="1" s="1"/>
  <c r="AEE46" i="1" a="1"/>
  <c r="AEE46" i="1" s="1"/>
  <c r="AEE39" i="1" a="1"/>
  <c r="AEE39" i="1" s="1"/>
  <c r="AEE31" i="1" a="1"/>
  <c r="AEE31" i="1" s="1"/>
  <c r="AEE44" i="1" a="1"/>
  <c r="AEE44" i="1" s="1"/>
  <c r="AEE38" i="1" a="1"/>
  <c r="AEE38" i="1" s="1"/>
  <c r="AEE29" i="1" a="1"/>
  <c r="AEE29" i="1" s="1"/>
  <c r="AEE47" i="1" a="1"/>
  <c r="AEE47" i="1" s="1"/>
  <c r="AEE41" i="1" a="1"/>
  <c r="AEE41" i="1" s="1"/>
  <c r="AEE30" i="1" a="1"/>
  <c r="AEE30" i="1" s="1"/>
  <c r="AEE33" i="1" a="1"/>
  <c r="AEE33" i="1" s="1"/>
  <c r="AEE45" i="1" a="1"/>
  <c r="AEE45" i="1" s="1"/>
  <c r="AEE34" i="1" a="1"/>
  <c r="AEE34" i="1" s="1"/>
  <c r="AEE28" i="1" a="1"/>
  <c r="AEE28" i="1" s="1"/>
  <c r="AEE37" i="1" a="1"/>
  <c r="AEE37" i="1" s="1"/>
  <c r="AEE25" i="1" a="1"/>
  <c r="AEE25" i="1" s="1"/>
  <c r="AEE24" i="1" a="1"/>
  <c r="AEE24" i="1" s="1"/>
  <c r="AEE26" i="1" a="1"/>
  <c r="AEE26" i="1" s="1"/>
  <c r="AEE40" i="1" a="1"/>
  <c r="AEE40" i="1" s="1"/>
  <c r="AEE35" i="1" a="1"/>
  <c r="AEE35" i="1" s="1"/>
  <c r="AEE32" i="1" a="1"/>
  <c r="AEE32" i="1" s="1"/>
  <c r="AEE43" i="1" a="1"/>
  <c r="AEE43" i="1" s="1"/>
  <c r="ACM22" i="1" a="1"/>
  <c r="ACM22" i="1" s="1"/>
  <c r="ACM23" i="1" a="1"/>
  <c r="ACM23" i="1" s="1"/>
  <c r="ACM45" i="1" a="1"/>
  <c r="ACM45" i="1" s="1"/>
  <c r="ACM29" i="1" a="1"/>
  <c r="ACM29" i="1" s="1"/>
  <c r="ACM35" i="1" a="1"/>
  <c r="ACM35" i="1" s="1"/>
  <c r="ACM32" i="1" a="1"/>
  <c r="ACM32" i="1" s="1"/>
  <c r="ACM25" i="1" a="1"/>
  <c r="ACM25" i="1" s="1"/>
  <c r="ACM37" i="1" a="1"/>
  <c r="ACM37" i="1" s="1"/>
  <c r="ACM31" i="1" a="1"/>
  <c r="ACM31" i="1" s="1"/>
  <c r="ACM39" i="1" a="1"/>
  <c r="ACM39" i="1" s="1"/>
  <c r="ACM33" i="1" a="1"/>
  <c r="ACM33" i="1" s="1"/>
  <c r="ACM38" i="1" a="1"/>
  <c r="ACM38" i="1" s="1"/>
  <c r="ACM27" i="1" a="1"/>
  <c r="ACM27" i="1" s="1"/>
  <c r="ACM28" i="1" a="1"/>
  <c r="ACM28" i="1" s="1"/>
  <c r="ACM34" i="1" a="1"/>
  <c r="ACM34" i="1" s="1"/>
  <c r="ACM46" i="1" a="1"/>
  <c r="ACM46" i="1" s="1"/>
  <c r="ACM30" i="1" a="1"/>
  <c r="ACM30" i="1" s="1"/>
  <c r="ACM47" i="1" a="1"/>
  <c r="ACM47" i="1" s="1"/>
  <c r="ACM40" i="1" a="1"/>
  <c r="ACM40" i="1" s="1"/>
  <c r="ACM41" i="1" a="1"/>
  <c r="ACM41" i="1" s="1"/>
  <c r="ACM43" i="1" a="1"/>
  <c r="ACM43" i="1" s="1"/>
  <c r="ACM24" i="1" a="1"/>
  <c r="ACM24" i="1" s="1"/>
  <c r="ACM44" i="1" a="1"/>
  <c r="ACM44" i="1" s="1"/>
  <c r="ACM26" i="1" a="1"/>
  <c r="ACM26" i="1" s="1"/>
  <c r="ACN22" i="1" a="1"/>
  <c r="ACN22" i="1" s="1"/>
  <c r="ACN23" i="1" a="1"/>
  <c r="ACN23" i="1" s="1"/>
  <c r="ACN41" i="1" a="1"/>
  <c r="ACN41" i="1" s="1"/>
  <c r="ACN25" i="1" a="1"/>
  <c r="ACN25" i="1" s="1"/>
  <c r="ACN46" i="1" a="1"/>
  <c r="ACN46" i="1" s="1"/>
  <c r="ACN32" i="1" a="1"/>
  <c r="ACN32" i="1" s="1"/>
  <c r="ACN37" i="1" a="1"/>
  <c r="ACN37" i="1" s="1"/>
  <c r="ACN29" i="1" a="1"/>
  <c r="ACN29" i="1" s="1"/>
  <c r="ACN35" i="1" a="1"/>
  <c r="ACN35" i="1" s="1"/>
  <c r="ACN39" i="1" a="1"/>
  <c r="ACN39" i="1" s="1"/>
  <c r="ACN27" i="1" a="1"/>
  <c r="ACN27" i="1" s="1"/>
  <c r="ACN33" i="1" a="1"/>
  <c r="ACN33" i="1" s="1"/>
  <c r="ACN28" i="1" a="1"/>
  <c r="ACN28" i="1" s="1"/>
  <c r="ACN38" i="1" a="1"/>
  <c r="ACN38" i="1" s="1"/>
  <c r="ACN45" i="1" a="1"/>
  <c r="ACN45" i="1" s="1"/>
  <c r="ACN34" i="1" a="1"/>
  <c r="ACN34" i="1" s="1"/>
  <c r="ACN47" i="1" a="1"/>
  <c r="ACN47" i="1" s="1"/>
  <c r="ACN30" i="1" a="1"/>
  <c r="ACN30" i="1" s="1"/>
  <c r="ACN40" i="1" a="1"/>
  <c r="ACN40" i="1" s="1"/>
  <c r="ACN24" i="1" a="1"/>
  <c r="ACN24" i="1" s="1"/>
  <c r="ACN44" i="1" a="1"/>
  <c r="ACN44" i="1" s="1"/>
  <c r="ACN26" i="1" a="1"/>
  <c r="ACN26" i="1" s="1"/>
  <c r="ACN43" i="1" a="1"/>
  <c r="ACN43" i="1" s="1"/>
  <c r="ACN31" i="1" a="1"/>
  <c r="ACN31" i="1" s="1"/>
  <c r="ADO22" i="1" a="1"/>
  <c r="ADO22" i="1" s="1"/>
  <c r="ADO23" i="1" a="1"/>
  <c r="ADO23" i="1" s="1"/>
  <c r="ADO31" i="1" a="1"/>
  <c r="ADO31" i="1" s="1"/>
  <c r="ADO45" i="1" a="1"/>
  <c r="ADO45" i="1" s="1"/>
  <c r="ADO35" i="1" a="1"/>
  <c r="ADO35" i="1" s="1"/>
  <c r="ADO40" i="1" a="1"/>
  <c r="ADO40" i="1" s="1"/>
  <c r="ADO39" i="1" a="1"/>
  <c r="ADO39" i="1" s="1"/>
  <c r="ADO27" i="1" a="1"/>
  <c r="ADO27" i="1" s="1"/>
  <c r="ADO44" i="1" a="1"/>
  <c r="ADO44" i="1" s="1"/>
  <c r="ADO38" i="1" a="1"/>
  <c r="ADO38" i="1" s="1"/>
  <c r="ADO46" i="1" a="1"/>
  <c r="ADO46" i="1" s="1"/>
  <c r="ADO30" i="1" a="1"/>
  <c r="ADO30" i="1" s="1"/>
  <c r="ADO25" i="1" a="1"/>
  <c r="ADO25" i="1" s="1"/>
  <c r="ADO28" i="1" a="1"/>
  <c r="ADO28" i="1" s="1"/>
  <c r="ADO34" i="1" a="1"/>
  <c r="ADO34" i="1" s="1"/>
  <c r="ADO47" i="1" a="1"/>
  <c r="ADO47" i="1" s="1"/>
  <c r="ADO37" i="1" a="1"/>
  <c r="ADO37" i="1" s="1"/>
  <c r="ADO33" i="1" a="1"/>
  <c r="ADO33" i="1" s="1"/>
  <c r="ADO29" i="1" a="1"/>
  <c r="ADO29" i="1" s="1"/>
  <c r="ADO32" i="1" a="1"/>
  <c r="ADO32" i="1" s="1"/>
  <c r="ADO41" i="1" a="1"/>
  <c r="ADO41" i="1" s="1"/>
  <c r="ADO24" i="1" a="1"/>
  <c r="ADO24" i="1" s="1"/>
  <c r="ADO26" i="1" a="1"/>
  <c r="ADO26" i="1" s="1"/>
  <c r="ADO43" i="1" a="1"/>
  <c r="ADO43" i="1" s="1"/>
  <c r="ADU22" i="1" a="1"/>
  <c r="ADU22" i="1" s="1"/>
  <c r="ADU23" i="1" a="1"/>
  <c r="ADU23" i="1" s="1"/>
  <c r="ADU25" i="1" a="1"/>
  <c r="ADU25" i="1" s="1"/>
  <c r="ADU41" i="1" a="1"/>
  <c r="ADU41" i="1" s="1"/>
  <c r="ADU39" i="1" a="1"/>
  <c r="ADU39" i="1" s="1"/>
  <c r="ADU28" i="1" a="1"/>
  <c r="ADU28" i="1" s="1"/>
  <c r="ADU27" i="1" a="1"/>
  <c r="ADU27" i="1" s="1"/>
  <c r="ADU46" i="1" a="1"/>
  <c r="ADU46" i="1" s="1"/>
  <c r="ADU38" i="1" a="1"/>
  <c r="ADU38" i="1" s="1"/>
  <c r="ADU31" i="1" a="1"/>
  <c r="ADU31" i="1" s="1"/>
  <c r="ADU45" i="1" a="1"/>
  <c r="ADU45" i="1" s="1"/>
  <c r="ADU47" i="1" a="1"/>
  <c r="ADU47" i="1" s="1"/>
  <c r="ADU32" i="1" a="1"/>
  <c r="ADU32" i="1" s="1"/>
  <c r="ADU33" i="1" a="1"/>
  <c r="ADU33" i="1" s="1"/>
  <c r="ADU40" i="1" a="1"/>
  <c r="ADU40" i="1" s="1"/>
  <c r="ADU24" i="1" a="1"/>
  <c r="ADU24" i="1" s="1"/>
  <c r="ADU29" i="1" a="1"/>
  <c r="ADU29" i="1" s="1"/>
  <c r="ADU43" i="1" a="1"/>
  <c r="ADU43" i="1" s="1"/>
  <c r="ADU30" i="1" a="1"/>
  <c r="ADU30" i="1" s="1"/>
  <c r="ADU37" i="1" a="1"/>
  <c r="ADU37" i="1" s="1"/>
  <c r="ADU26" i="1" a="1"/>
  <c r="ADU26" i="1" s="1"/>
  <c r="ADU44" i="1" a="1"/>
  <c r="ADU44" i="1" s="1"/>
  <c r="ADU35" i="1" a="1"/>
  <c r="ADU35" i="1" s="1"/>
  <c r="ADU34" i="1" a="1"/>
  <c r="ADU34" i="1" s="1"/>
  <c r="ACY22" i="1" a="1"/>
  <c r="ACY22" i="1" s="1"/>
  <c r="ACY23" i="1" a="1"/>
  <c r="ACY23" i="1" s="1"/>
  <c r="ACY39" i="1" a="1"/>
  <c r="ACY39" i="1" s="1"/>
  <c r="ACY38" i="1" a="1"/>
  <c r="ACY38" i="1" s="1"/>
  <c r="ACY46" i="1" a="1"/>
  <c r="ACY46" i="1" s="1"/>
  <c r="ACY44" i="1" a="1"/>
  <c r="ACY44" i="1" s="1"/>
  <c r="ACY35" i="1" a="1"/>
  <c r="ACY35" i="1" s="1"/>
  <c r="ACY30" i="1" a="1"/>
  <c r="ACY30" i="1" s="1"/>
  <c r="ACY28" i="1" a="1"/>
  <c r="ACY28" i="1" s="1"/>
  <c r="ACY47" i="1" a="1"/>
  <c r="ACY47" i="1" s="1"/>
  <c r="ACY29" i="1" a="1"/>
  <c r="ACY29" i="1" s="1"/>
  <c r="ACY34" i="1" a="1"/>
  <c r="ACY34" i="1" s="1"/>
  <c r="ACY32" i="1" a="1"/>
  <c r="ACY32" i="1" s="1"/>
  <c r="ACY40" i="1" a="1"/>
  <c r="ACY40" i="1" s="1"/>
  <c r="ACY41" i="1" a="1"/>
  <c r="ACY41" i="1" s="1"/>
  <c r="ACY25" i="1" a="1"/>
  <c r="ACY25" i="1" s="1"/>
  <c r="ACY24" i="1" a="1"/>
  <c r="ACY24" i="1" s="1"/>
  <c r="ACY45" i="1" a="1"/>
  <c r="ACY45" i="1" s="1"/>
  <c r="ACY37" i="1" a="1"/>
  <c r="ACY37" i="1" s="1"/>
  <c r="ACY26" i="1" a="1"/>
  <c r="ACY26" i="1" s="1"/>
  <c r="ACY43" i="1" a="1"/>
  <c r="ACY43" i="1" s="1"/>
  <c r="ACY33" i="1" a="1"/>
  <c r="ACY33" i="1" s="1"/>
  <c r="ACY27" i="1" a="1"/>
  <c r="ACY27" i="1" s="1"/>
  <c r="ACY31" i="1" a="1"/>
  <c r="ACY31" i="1" s="1"/>
  <c r="ADE22" i="1" a="1"/>
  <c r="ADE22" i="1" s="1"/>
  <c r="ADE23" i="1" a="1"/>
  <c r="ADE23" i="1" s="1"/>
  <c r="ADE29" i="1" a="1"/>
  <c r="ADE29" i="1" s="1"/>
  <c r="ADE38" i="1" a="1"/>
  <c r="ADE38" i="1" s="1"/>
  <c r="ADE25" i="1" a="1"/>
  <c r="ADE25" i="1" s="1"/>
  <c r="ADE33" i="1" a="1"/>
  <c r="ADE33" i="1" s="1"/>
  <c r="ADE39" i="1" a="1"/>
  <c r="ADE39" i="1" s="1"/>
  <c r="ADE30" i="1" a="1"/>
  <c r="ADE30" i="1" s="1"/>
  <c r="ADE47" i="1" a="1"/>
  <c r="ADE47" i="1" s="1"/>
  <c r="ADE27" i="1" a="1"/>
  <c r="ADE27" i="1" s="1"/>
  <c r="ADE34" i="1" a="1"/>
  <c r="ADE34" i="1" s="1"/>
  <c r="ADE43" i="1" a="1"/>
  <c r="ADE43" i="1" s="1"/>
  <c r="ADE46" i="1" a="1"/>
  <c r="ADE46" i="1" s="1"/>
  <c r="ADE32" i="1" a="1"/>
  <c r="ADE32" i="1" s="1"/>
  <c r="ADE40" i="1" a="1"/>
  <c r="ADE40" i="1" s="1"/>
  <c r="ADE28" i="1" a="1"/>
  <c r="ADE28" i="1" s="1"/>
  <c r="ADE45" i="1" a="1"/>
  <c r="ADE45" i="1" s="1"/>
  <c r="ADE37" i="1" a="1"/>
  <c r="ADE37" i="1" s="1"/>
  <c r="ADE41" i="1" a="1"/>
  <c r="ADE41" i="1" s="1"/>
  <c r="ADE24" i="1" a="1"/>
  <c r="ADE24" i="1" s="1"/>
  <c r="ADE44" i="1" a="1"/>
  <c r="ADE44" i="1" s="1"/>
  <c r="ADE26" i="1" a="1"/>
  <c r="ADE26" i="1" s="1"/>
  <c r="ADE35" i="1" a="1"/>
  <c r="ADE35" i="1" s="1"/>
  <c r="ADE31" i="1" a="1"/>
  <c r="ADE31" i="1" s="1"/>
  <c r="AEF22" i="1" a="1"/>
  <c r="AEF22" i="1" s="1"/>
  <c r="AEF23" i="1" a="1"/>
  <c r="AEF23" i="1" s="1"/>
  <c r="AEF34" i="1" a="1"/>
  <c r="AEF34" i="1" s="1"/>
  <c r="AEF38" i="1" a="1"/>
  <c r="AEF38" i="1" s="1"/>
  <c r="AEF39" i="1" a="1"/>
  <c r="AEF39" i="1" s="1"/>
  <c r="AEF47" i="1" a="1"/>
  <c r="AEF47" i="1" s="1"/>
  <c r="AEF41" i="1" a="1"/>
  <c r="AEF41" i="1" s="1"/>
  <c r="AEF31" i="1" a="1"/>
  <c r="AEF31" i="1" s="1"/>
  <c r="AEF44" i="1" a="1"/>
  <c r="AEF44" i="1" s="1"/>
  <c r="AEF30" i="1" a="1"/>
  <c r="AEF30" i="1" s="1"/>
  <c r="AEF37" i="1" a="1"/>
  <c r="AEF37" i="1" s="1"/>
  <c r="AEF28" i="1" a="1"/>
  <c r="AEF28" i="1" s="1"/>
  <c r="AEF40" i="1" a="1"/>
  <c r="AEF40" i="1" s="1"/>
  <c r="AEF25" i="1" a="1"/>
  <c r="AEF25" i="1" s="1"/>
  <c r="AEF24" i="1" a="1"/>
  <c r="AEF24" i="1" s="1"/>
  <c r="AEF29" i="1" a="1"/>
  <c r="AEF29" i="1" s="1"/>
  <c r="AEF26" i="1" a="1"/>
  <c r="AEF26" i="1" s="1"/>
  <c r="AEF35" i="1" a="1"/>
  <c r="AEF35" i="1" s="1"/>
  <c r="AEF33" i="1" a="1"/>
  <c r="AEF33" i="1" s="1"/>
  <c r="AEF32" i="1" a="1"/>
  <c r="AEF32" i="1" s="1"/>
  <c r="AEF43" i="1" a="1"/>
  <c r="AEF43" i="1" s="1"/>
  <c r="AEF45" i="1" a="1"/>
  <c r="AEF45" i="1" s="1"/>
  <c r="AEF27" i="1" a="1"/>
  <c r="AEF27" i="1" s="1"/>
  <c r="AEF46" i="1" a="1"/>
  <c r="AEF46" i="1" s="1"/>
  <c r="AEL22" i="1" a="1"/>
  <c r="AEL22" i="1" s="1"/>
  <c r="AEL23" i="1" a="1"/>
  <c r="AEL23" i="1" s="1"/>
  <c r="AEL35" i="1" a="1"/>
  <c r="AEL35" i="1" s="1"/>
  <c r="AEL39" i="1" a="1"/>
  <c r="AEL39" i="1" s="1"/>
  <c r="AEL34" i="1" a="1"/>
  <c r="AEL34" i="1" s="1"/>
  <c r="AEL29" i="1" a="1"/>
  <c r="AEL29" i="1" s="1"/>
  <c r="AEL37" i="1" a="1"/>
  <c r="AEL37" i="1" s="1"/>
  <c r="AEL41" i="1" a="1"/>
  <c r="AEL41" i="1" s="1"/>
  <c r="AEL27" i="1" a="1"/>
  <c r="AEL27" i="1" s="1"/>
  <c r="AEL38" i="1" a="1"/>
  <c r="AEL38" i="1" s="1"/>
  <c r="AEL43" i="1" a="1"/>
  <c r="AEL43" i="1" s="1"/>
  <c r="AEL40" i="1" a="1"/>
  <c r="AEL40" i="1" s="1"/>
  <c r="AEL32" i="1" a="1"/>
  <c r="AEL32" i="1" s="1"/>
  <c r="AEL31" i="1" a="1"/>
  <c r="AEL31" i="1" s="1"/>
  <c r="AEL28" i="1" a="1"/>
  <c r="AEL28" i="1" s="1"/>
  <c r="AEL24" i="1" a="1"/>
  <c r="AEL24" i="1" s="1"/>
  <c r="AEL26" i="1" a="1"/>
  <c r="AEL26" i="1" s="1"/>
  <c r="AEL46" i="1" a="1"/>
  <c r="AEL46" i="1" s="1"/>
  <c r="AEL45" i="1" a="1"/>
  <c r="AEL45" i="1" s="1"/>
  <c r="AEL44" i="1" a="1"/>
  <c r="AEL44" i="1" s="1"/>
  <c r="AEL30" i="1" a="1"/>
  <c r="AEL30" i="1" s="1"/>
  <c r="AEL33" i="1" a="1"/>
  <c r="AEL33" i="1" s="1"/>
  <c r="AEL47" i="1" a="1"/>
  <c r="AEL47" i="1" s="1"/>
  <c r="AEL25" i="1" a="1"/>
  <c r="AEL25" i="1" s="1"/>
  <c r="ACI23" i="1" a="1"/>
  <c r="ACI23" i="1" s="1"/>
  <c r="ACI22" i="1" a="1"/>
  <c r="ACI22" i="1" s="1"/>
  <c r="ACI46" i="1" a="1"/>
  <c r="ACI46" i="1" s="1"/>
  <c r="ACI43" i="1" a="1"/>
  <c r="ACI43" i="1" s="1"/>
  <c r="ACI40" i="1" a="1"/>
  <c r="ACI40" i="1" s="1"/>
  <c r="ACI35" i="1" a="1"/>
  <c r="ACI35" i="1" s="1"/>
  <c r="ACI30" i="1" a="1"/>
  <c r="ACI30" i="1" s="1"/>
  <c r="ACI28" i="1" a="1"/>
  <c r="ACI28" i="1" s="1"/>
  <c r="ACI44" i="1" a="1"/>
  <c r="ACI44" i="1" s="1"/>
  <c r="ACI37" i="1" a="1"/>
  <c r="ACI37" i="1" s="1"/>
  <c r="ACI38" i="1" a="1"/>
  <c r="ACI38" i="1" s="1"/>
  <c r="ACI29" i="1" a="1"/>
  <c r="ACI29" i="1" s="1"/>
  <c r="ACI45" i="1" a="1"/>
  <c r="ACI45" i="1" s="1"/>
  <c r="ACI41" i="1" a="1"/>
  <c r="ACI41" i="1" s="1"/>
  <c r="ACI32" i="1" a="1"/>
  <c r="ACI32" i="1" s="1"/>
  <c r="ACI34" i="1" a="1"/>
  <c r="ACI34" i="1" s="1"/>
  <c r="ACI33" i="1" a="1"/>
  <c r="ACI33" i="1" s="1"/>
  <c r="ACI25" i="1" a="1"/>
  <c r="ACI25" i="1" s="1"/>
  <c r="ACI24" i="1" a="1"/>
  <c r="ACI24" i="1" s="1"/>
  <c r="ACI26" i="1" a="1"/>
  <c r="ACI26" i="1" s="1"/>
  <c r="ACI31" i="1" a="1"/>
  <c r="ACI31" i="1" s="1"/>
  <c r="ACI27" i="1" a="1"/>
  <c r="ACI27" i="1" s="1"/>
  <c r="ACI47" i="1" a="1"/>
  <c r="ACI47" i="1" s="1"/>
  <c r="ACI39" i="1" a="1"/>
  <c r="ACI39" i="1" s="1"/>
  <c r="ACO22" i="1" a="1"/>
  <c r="ACO22" i="1" s="1"/>
  <c r="ACO23" i="1" a="1"/>
  <c r="ACO23" i="1" s="1"/>
  <c r="ACO37" i="1" a="1"/>
  <c r="ACO37" i="1" s="1"/>
  <c r="ACO38" i="1" a="1"/>
  <c r="ACO38" i="1" s="1"/>
  <c r="ACO27" i="1" a="1"/>
  <c r="ACO27" i="1" s="1"/>
  <c r="ACO39" i="1" a="1"/>
  <c r="ACO39" i="1" s="1"/>
  <c r="ACO33" i="1" a="1"/>
  <c r="ACO33" i="1" s="1"/>
  <c r="ACO28" i="1" a="1"/>
  <c r="ACO28" i="1" s="1"/>
  <c r="ACO34" i="1" a="1"/>
  <c r="ACO34" i="1" s="1"/>
  <c r="ACO30" i="1" a="1"/>
  <c r="ACO30" i="1" s="1"/>
  <c r="ACO45" i="1" a="1"/>
  <c r="ACO45" i="1" s="1"/>
  <c r="ACO32" i="1" a="1"/>
  <c r="ACO32" i="1" s="1"/>
  <c r="ACO47" i="1" a="1"/>
  <c r="ACO47" i="1" s="1"/>
  <c r="ACO24" i="1" a="1"/>
  <c r="ACO24" i="1" s="1"/>
  <c r="ACO44" i="1" a="1"/>
  <c r="ACO44" i="1" s="1"/>
  <c r="ACO46" i="1" a="1"/>
  <c r="ACO46" i="1" s="1"/>
  <c r="ACO26" i="1" a="1"/>
  <c r="ACO26" i="1" s="1"/>
  <c r="ACO43" i="1" a="1"/>
  <c r="ACO43" i="1" s="1"/>
  <c r="ACO31" i="1" a="1"/>
  <c r="ACO31" i="1" s="1"/>
  <c r="ACO40" i="1" a="1"/>
  <c r="ACO40" i="1" s="1"/>
  <c r="ACO29" i="1" a="1"/>
  <c r="ACO29" i="1" s="1"/>
  <c r="ACO41" i="1" a="1"/>
  <c r="ACO41" i="1" s="1"/>
  <c r="ACO25" i="1" a="1"/>
  <c r="ACO25" i="1" s="1"/>
  <c r="ACO35" i="1" a="1"/>
  <c r="ACO35" i="1" s="1"/>
  <c r="ADP23" i="1" a="1"/>
  <c r="ADP23" i="1" s="1"/>
  <c r="ADP22" i="1" a="1"/>
  <c r="ADP22" i="1" s="1"/>
  <c r="ADP28" i="1" a="1"/>
  <c r="ADP28" i="1" s="1"/>
  <c r="ADP38" i="1" a="1"/>
  <c r="ADP38" i="1" s="1"/>
  <c r="ADP45" i="1" a="1"/>
  <c r="ADP45" i="1" s="1"/>
  <c r="ADP37" i="1" a="1"/>
  <c r="ADP37" i="1" s="1"/>
  <c r="ADP39" i="1" a="1"/>
  <c r="ADP39" i="1" s="1"/>
  <c r="ADP40" i="1" a="1"/>
  <c r="ADP40" i="1" s="1"/>
  <c r="ADP46" i="1" a="1"/>
  <c r="ADP46" i="1" s="1"/>
  <c r="ADP35" i="1" a="1"/>
  <c r="ADP35" i="1" s="1"/>
  <c r="ADP31" i="1" a="1"/>
  <c r="ADP31" i="1" s="1"/>
  <c r="ADP33" i="1" a="1"/>
  <c r="ADP33" i="1" s="1"/>
  <c r="ADP29" i="1" a="1"/>
  <c r="ADP29" i="1" s="1"/>
  <c r="ADP25" i="1" a="1"/>
  <c r="ADP25" i="1" s="1"/>
  <c r="ADP41" i="1" a="1"/>
  <c r="ADP41" i="1" s="1"/>
  <c r="ADP24" i="1" a="1"/>
  <c r="ADP24" i="1" s="1"/>
  <c r="ADP32" i="1" a="1"/>
  <c r="ADP32" i="1" s="1"/>
  <c r="ADP26" i="1" a="1"/>
  <c r="ADP26" i="1" s="1"/>
  <c r="ADP44" i="1" a="1"/>
  <c r="ADP44" i="1" s="1"/>
  <c r="ADP43" i="1" a="1"/>
  <c r="ADP43" i="1" s="1"/>
  <c r="ADP47" i="1" a="1"/>
  <c r="ADP47" i="1" s="1"/>
  <c r="ADP34" i="1" a="1"/>
  <c r="ADP34" i="1" s="1"/>
  <c r="ADP27" i="1" a="1"/>
  <c r="ADP27" i="1" s="1"/>
  <c r="ADP30" i="1" a="1"/>
  <c r="ADP30" i="1" s="1"/>
  <c r="ADV23" i="1" a="1"/>
  <c r="ADV23" i="1" s="1"/>
  <c r="ADV22" i="1" a="1"/>
  <c r="ADV22" i="1" s="1"/>
  <c r="ADV31" i="1" a="1"/>
  <c r="ADV31" i="1" s="1"/>
  <c r="ADV38" i="1" a="1"/>
  <c r="ADV38" i="1" s="1"/>
  <c r="ADV39" i="1" a="1"/>
  <c r="ADV39" i="1" s="1"/>
  <c r="ADV29" i="1" a="1"/>
  <c r="ADV29" i="1" s="1"/>
  <c r="ADV41" i="1" a="1"/>
  <c r="ADV41" i="1" s="1"/>
  <c r="ADV27" i="1" a="1"/>
  <c r="ADV27" i="1" s="1"/>
  <c r="ADV35" i="1" a="1"/>
  <c r="ADV35" i="1" s="1"/>
  <c r="ADV32" i="1" a="1"/>
  <c r="ADV32" i="1" s="1"/>
  <c r="ADV28" i="1" a="1"/>
  <c r="ADV28" i="1" s="1"/>
  <c r="ADV47" i="1" a="1"/>
  <c r="ADV47" i="1" s="1"/>
  <c r="ADV33" i="1" a="1"/>
  <c r="ADV33" i="1" s="1"/>
  <c r="ADV46" i="1" a="1"/>
  <c r="ADV46" i="1" s="1"/>
  <c r="ADV24" i="1" a="1"/>
  <c r="ADV24" i="1" s="1"/>
  <c r="ADV45" i="1" a="1"/>
  <c r="ADV45" i="1" s="1"/>
  <c r="ADV26" i="1" a="1"/>
  <c r="ADV26" i="1" s="1"/>
  <c r="ADV40" i="1" a="1"/>
  <c r="ADV40" i="1" s="1"/>
  <c r="ADV30" i="1" a="1"/>
  <c r="ADV30" i="1" s="1"/>
  <c r="ADV44" i="1" a="1"/>
  <c r="ADV44" i="1" s="1"/>
  <c r="ADV43" i="1" a="1"/>
  <c r="ADV43" i="1" s="1"/>
  <c r="ADV37" i="1" a="1"/>
  <c r="ADV37" i="1" s="1"/>
  <c r="ADV34" i="1" a="1"/>
  <c r="ADV34" i="1" s="1"/>
  <c r="ADV25" i="1" a="1"/>
  <c r="ADV25" i="1" s="1"/>
  <c r="AEG23" i="1" a="1"/>
  <c r="AEG23" i="1" s="1"/>
  <c r="AEG22" i="1" a="1"/>
  <c r="AEG22" i="1" s="1"/>
  <c r="AEG31" i="1" a="1"/>
  <c r="AEG31" i="1" s="1"/>
  <c r="AEG34" i="1" a="1"/>
  <c r="AEG34" i="1" s="1"/>
  <c r="AEG38" i="1" a="1"/>
  <c r="AEG38" i="1" s="1"/>
  <c r="AEG46" i="1" a="1"/>
  <c r="AEG46" i="1" s="1"/>
  <c r="AEG28" i="1" a="1"/>
  <c r="AEG28" i="1" s="1"/>
  <c r="AEG44" i="1" a="1"/>
  <c r="AEG44" i="1" s="1"/>
  <c r="AEG35" i="1" a="1"/>
  <c r="AEG35" i="1" s="1"/>
  <c r="AEG30" i="1" a="1"/>
  <c r="AEG30" i="1" s="1"/>
  <c r="AEG26" i="1" a="1"/>
  <c r="AEG26" i="1" s="1"/>
  <c r="AEG47" i="1" a="1"/>
  <c r="AEG47" i="1" s="1"/>
  <c r="AEG45" i="1" a="1"/>
  <c r="AEG45" i="1" s="1"/>
  <c r="AEG37" i="1" a="1"/>
  <c r="AEG37" i="1" s="1"/>
  <c r="AEG40" i="1" a="1"/>
  <c r="AEG40" i="1" s="1"/>
  <c r="AEG25" i="1" a="1"/>
  <c r="AEG25" i="1" s="1"/>
  <c r="AEG24" i="1" a="1"/>
  <c r="AEG24" i="1" s="1"/>
  <c r="AEG41" i="1" a="1"/>
  <c r="AEG41" i="1" s="1"/>
  <c r="AEG29" i="1" a="1"/>
  <c r="AEG29" i="1" s="1"/>
  <c r="AEG32" i="1" a="1"/>
  <c r="AEG32" i="1" s="1"/>
  <c r="AEG33" i="1" a="1"/>
  <c r="AEG33" i="1" s="1"/>
  <c r="AEG43" i="1" a="1"/>
  <c r="AEG43" i="1" s="1"/>
  <c r="AEG27" i="1" a="1"/>
  <c r="AEG27" i="1" s="1"/>
  <c r="AEG39" i="1" a="1"/>
  <c r="AEG39" i="1" s="1"/>
  <c r="ADF23" i="1" a="1"/>
  <c r="ADF23" i="1" s="1"/>
  <c r="ADF22" i="1" a="1"/>
  <c r="ADF22" i="1" s="1"/>
  <c r="ADF32" i="1" a="1"/>
  <c r="ADF32" i="1" s="1"/>
  <c r="ADF27" i="1" a="1"/>
  <c r="ADF27" i="1" s="1"/>
  <c r="ADF47" i="1" a="1"/>
  <c r="ADF47" i="1" s="1"/>
  <c r="ADF39" i="1" a="1"/>
  <c r="ADF39" i="1" s="1"/>
  <c r="ADF38" i="1" a="1"/>
  <c r="ADF38" i="1" s="1"/>
  <c r="ADF35" i="1" a="1"/>
  <c r="ADF35" i="1" s="1"/>
  <c r="ADF43" i="1" a="1"/>
  <c r="ADF43" i="1" s="1"/>
  <c r="ADF46" i="1" a="1"/>
  <c r="ADF46" i="1" s="1"/>
  <c r="ADF28" i="1" a="1"/>
  <c r="ADF28" i="1" s="1"/>
  <c r="ADF45" i="1" a="1"/>
  <c r="ADF45" i="1" s="1"/>
  <c r="ADF30" i="1" a="1"/>
  <c r="ADF30" i="1" s="1"/>
  <c r="ADF37" i="1" a="1"/>
  <c r="ADF37" i="1" s="1"/>
  <c r="ADF33" i="1" a="1"/>
  <c r="ADF33" i="1" s="1"/>
  <c r="ADF34" i="1" a="1"/>
  <c r="ADF34" i="1" s="1"/>
  <c r="ADF24" i="1" a="1"/>
  <c r="ADF24" i="1" s="1"/>
  <c r="ADF44" i="1" a="1"/>
  <c r="ADF44" i="1" s="1"/>
  <c r="ADF26" i="1" a="1"/>
  <c r="ADF26" i="1" s="1"/>
  <c r="ADF40" i="1" a="1"/>
  <c r="ADF40" i="1" s="1"/>
  <c r="ADF25" i="1" a="1"/>
  <c r="ADF25" i="1" s="1"/>
  <c r="ADF31" i="1" a="1"/>
  <c r="ADF31" i="1" s="1"/>
  <c r="ADF29" i="1" a="1"/>
  <c r="ADF29" i="1" s="1"/>
  <c r="ADF41" i="1" a="1"/>
  <c r="ADF41" i="1" s="1"/>
  <c r="ACH22" i="1" a="1"/>
  <c r="ACH22" i="1" s="1"/>
  <c r="ACH23" i="1" a="1"/>
  <c r="ACH23" i="1" s="1"/>
  <c r="ACH47" i="1" a="1"/>
  <c r="ACH47" i="1" s="1"/>
  <c r="ACH27" i="1" a="1"/>
  <c r="ACH27" i="1" s="1"/>
  <c r="ACH39" i="1" a="1"/>
  <c r="ACH39" i="1" s="1"/>
  <c r="ACH28" i="1" a="1"/>
  <c r="ACH28" i="1" s="1"/>
  <c r="ACH32" i="1" a="1"/>
  <c r="ACH32" i="1" s="1"/>
  <c r="ACH46" i="1" a="1"/>
  <c r="ACH46" i="1" s="1"/>
  <c r="ACH40" i="1" a="1"/>
  <c r="ACH40" i="1" s="1"/>
  <c r="ACH30" i="1" a="1"/>
  <c r="ACH30" i="1" s="1"/>
  <c r="ACH35" i="1" a="1"/>
  <c r="ACH35" i="1" s="1"/>
  <c r="ACH37" i="1" a="1"/>
  <c r="ACH37" i="1" s="1"/>
  <c r="ACH45" i="1" a="1"/>
  <c r="ACH45" i="1" s="1"/>
  <c r="ACH29" i="1" a="1"/>
  <c r="ACH29" i="1" s="1"/>
  <c r="ACH33" i="1" a="1"/>
  <c r="ACH33" i="1" s="1"/>
  <c r="ACH41" i="1" a="1"/>
  <c r="ACH41" i="1" s="1"/>
  <c r="ACH44" i="1" a="1"/>
  <c r="ACH44" i="1" s="1"/>
  <c r="ACH25" i="1" a="1"/>
  <c r="ACH25" i="1" s="1"/>
  <c r="ACH24" i="1" a="1"/>
  <c r="ACH24" i="1" s="1"/>
  <c r="ACH43" i="1" a="1"/>
  <c r="ACH43" i="1" s="1"/>
  <c r="ACH38" i="1" a="1"/>
  <c r="ACH38" i="1" s="1"/>
  <c r="ACH31" i="1" a="1"/>
  <c r="ACH31" i="1" s="1"/>
  <c r="ACH26" i="1" a="1"/>
  <c r="ACH26" i="1" s="1"/>
  <c r="ACH34" i="1" a="1"/>
  <c r="ACH34" i="1" s="1"/>
  <c r="AEM23" i="1" a="1"/>
  <c r="AEM23" i="1" s="1"/>
  <c r="AEM22" i="1" a="1"/>
  <c r="AEM22" i="1" s="1"/>
  <c r="AEM34" i="1" a="1"/>
  <c r="AEM34" i="1" s="1"/>
  <c r="AEM41" i="1" a="1"/>
  <c r="AEM41" i="1" s="1"/>
  <c r="AEM31" i="1" a="1"/>
  <c r="AEM31" i="1" s="1"/>
  <c r="AEM37" i="1" a="1"/>
  <c r="AEM37" i="1" s="1"/>
  <c r="AEM27" i="1" a="1"/>
  <c r="AEM27" i="1" s="1"/>
  <c r="AEM43" i="1" a="1"/>
  <c r="AEM43" i="1" s="1"/>
  <c r="AEM47" i="1" a="1"/>
  <c r="AEM47" i="1" s="1"/>
  <c r="AEM28" i="1" a="1"/>
  <c r="AEM28" i="1" s="1"/>
  <c r="AEM40" i="1" a="1"/>
  <c r="AEM40" i="1" s="1"/>
  <c r="AEM46" i="1" a="1"/>
  <c r="AEM46" i="1" s="1"/>
  <c r="AEM39" i="1" a="1"/>
  <c r="AEM39" i="1" s="1"/>
  <c r="AEM24" i="1" a="1"/>
  <c r="AEM24" i="1" s="1"/>
  <c r="AEM26" i="1" a="1"/>
  <c r="AEM26" i="1" s="1"/>
  <c r="AEM44" i="1" a="1"/>
  <c r="AEM44" i="1" s="1"/>
  <c r="AEM29" i="1" a="1"/>
  <c r="AEM29" i="1" s="1"/>
  <c r="AEM32" i="1" a="1"/>
  <c r="AEM32" i="1" s="1"/>
  <c r="AEM30" i="1" a="1"/>
  <c r="AEM30" i="1" s="1"/>
  <c r="AEM45" i="1" a="1"/>
  <c r="AEM45" i="1" s="1"/>
  <c r="AEM33" i="1" a="1"/>
  <c r="AEM33" i="1" s="1"/>
  <c r="AEM25" i="1" a="1"/>
  <c r="AEM25" i="1" s="1"/>
  <c r="AEM38" i="1" a="1"/>
  <c r="AEM38" i="1" s="1"/>
  <c r="AEM35" i="1" a="1"/>
  <c r="AEM35" i="1" s="1"/>
  <c r="ACZ23" i="1" a="1"/>
  <c r="ACZ23" i="1" s="1"/>
  <c r="ACZ22" i="1" a="1"/>
  <c r="ACZ22" i="1" s="1"/>
  <c r="ACZ34" i="1" a="1"/>
  <c r="ACZ34" i="1" s="1"/>
  <c r="ACZ32" i="1" a="1"/>
  <c r="ACZ32" i="1" s="1"/>
  <c r="ACZ46" i="1" a="1"/>
  <c r="ACZ46" i="1" s="1"/>
  <c r="ACZ35" i="1" a="1"/>
  <c r="ACZ35" i="1" s="1"/>
  <c r="ACZ38" i="1" a="1"/>
  <c r="ACZ38" i="1" s="1"/>
  <c r="ACZ26" i="1" a="1"/>
  <c r="ACZ26" i="1" s="1"/>
  <c r="ACZ44" i="1" a="1"/>
  <c r="ACZ44" i="1" s="1"/>
  <c r="ACZ30" i="1" a="1"/>
  <c r="ACZ30" i="1" s="1"/>
  <c r="ACZ31" i="1" a="1"/>
  <c r="ACZ31" i="1" s="1"/>
  <c r="ACZ28" i="1" a="1"/>
  <c r="ACZ28" i="1" s="1"/>
  <c r="ACZ29" i="1" a="1"/>
  <c r="ACZ29" i="1" s="1"/>
  <c r="ACZ47" i="1" a="1"/>
  <c r="ACZ47" i="1" s="1"/>
  <c r="ACZ41" i="1" a="1"/>
  <c r="ACZ41" i="1" s="1"/>
  <c r="ACZ40" i="1" a="1"/>
  <c r="ACZ40" i="1" s="1"/>
  <c r="ACZ43" i="1" a="1"/>
  <c r="ACZ43" i="1" s="1"/>
  <c r="ACZ25" i="1" a="1"/>
  <c r="ACZ25" i="1" s="1"/>
  <c r="ACZ24" i="1" a="1"/>
  <c r="ACZ24" i="1" s="1"/>
  <c r="ACZ45" i="1" a="1"/>
  <c r="ACZ45" i="1" s="1"/>
  <c r="ACZ37" i="1" a="1"/>
  <c r="ACZ37" i="1" s="1"/>
  <c r="ACZ27" i="1" a="1"/>
  <c r="ACZ27" i="1" s="1"/>
  <c r="ACZ33" i="1" a="1"/>
  <c r="ACZ33" i="1" s="1"/>
  <c r="ACZ39" i="1" a="1"/>
  <c r="ACZ39" i="1" s="1"/>
  <c r="ACP23" i="1" a="1"/>
  <c r="ACP23" i="1" s="1"/>
  <c r="ACP22" i="1" a="1"/>
  <c r="ACP22" i="1" s="1"/>
  <c r="ACP37" i="1" a="1"/>
  <c r="ACP37" i="1" s="1"/>
  <c r="ACP27" i="1" a="1"/>
  <c r="ACP27" i="1" s="1"/>
  <c r="ACP41" i="1" a="1"/>
  <c r="ACP41" i="1" s="1"/>
  <c r="ACP33" i="1" a="1"/>
  <c r="ACP33" i="1" s="1"/>
  <c r="ACP39" i="1" a="1"/>
  <c r="ACP39" i="1" s="1"/>
  <c r="ACP28" i="1" a="1"/>
  <c r="ACP28" i="1" s="1"/>
  <c r="ACP32" i="1" a="1"/>
  <c r="ACP32" i="1" s="1"/>
  <c r="ACP30" i="1" a="1"/>
  <c r="ACP30" i="1" s="1"/>
  <c r="ACP26" i="1" a="1"/>
  <c r="ACP26" i="1" s="1"/>
  <c r="ACP24" i="1" a="1"/>
  <c r="ACP24" i="1" s="1"/>
  <c r="ACP38" i="1" a="1"/>
  <c r="ACP38" i="1" s="1"/>
  <c r="ACP45" i="1" a="1"/>
  <c r="ACP45" i="1" s="1"/>
  <c r="ACP35" i="1" a="1"/>
  <c r="ACP35" i="1" s="1"/>
  <c r="ACP44" i="1" a="1"/>
  <c r="ACP44" i="1" s="1"/>
  <c r="ACP46" i="1" a="1"/>
  <c r="ACP46" i="1" s="1"/>
  <c r="ACP47" i="1" a="1"/>
  <c r="ACP47" i="1" s="1"/>
  <c r="ACP31" i="1" a="1"/>
  <c r="ACP31" i="1" s="1"/>
  <c r="ACP34" i="1" a="1"/>
  <c r="ACP34" i="1" s="1"/>
  <c r="ACP43" i="1" a="1"/>
  <c r="ACP43" i="1" s="1"/>
  <c r="ACP40" i="1" a="1"/>
  <c r="ACP40" i="1" s="1"/>
  <c r="ACP25" i="1" a="1"/>
  <c r="ACP25" i="1" s="1"/>
  <c r="ACP29" i="1" a="1"/>
  <c r="ACP29" i="1" s="1"/>
  <c r="ADQ22" i="1" a="1"/>
  <c r="ADQ22" i="1" s="1"/>
  <c r="ADQ23" i="1" a="1"/>
  <c r="ADQ23" i="1" s="1"/>
  <c r="ADQ43" i="1" a="1"/>
  <c r="ADQ43" i="1" s="1"/>
  <c r="ADQ45" i="1" a="1"/>
  <c r="ADQ45" i="1" s="1"/>
  <c r="ADQ33" i="1" a="1"/>
  <c r="ADQ33" i="1" s="1"/>
  <c r="ADQ40" i="1" a="1"/>
  <c r="ADQ40" i="1" s="1"/>
  <c r="ADQ37" i="1" a="1"/>
  <c r="ADQ37" i="1" s="1"/>
  <c r="ADQ38" i="1" a="1"/>
  <c r="ADQ38" i="1" s="1"/>
  <c r="ADQ46" i="1" a="1"/>
  <c r="ADQ46" i="1" s="1"/>
  <c r="ADQ35" i="1" a="1"/>
  <c r="ADQ35" i="1" s="1"/>
  <c r="ADQ41" i="1" a="1"/>
  <c r="ADQ41" i="1" s="1"/>
  <c r="ADQ24" i="1" a="1"/>
  <c r="ADQ24" i="1" s="1"/>
  <c r="ADQ26" i="1" a="1"/>
  <c r="ADQ26" i="1" s="1"/>
  <c r="ADQ30" i="1" a="1"/>
  <c r="ADQ30" i="1" s="1"/>
  <c r="ADQ28" i="1" a="1"/>
  <c r="ADQ28" i="1" s="1"/>
  <c r="ADQ32" i="1" a="1"/>
  <c r="ADQ32" i="1" s="1"/>
  <c r="ADQ29" i="1" a="1"/>
  <c r="ADQ29" i="1" s="1"/>
  <c r="ADQ25" i="1" a="1"/>
  <c r="ADQ25" i="1" s="1"/>
  <c r="ADQ47" i="1" a="1"/>
  <c r="ADQ47" i="1" s="1"/>
  <c r="ADQ27" i="1" a="1"/>
  <c r="ADQ27" i="1" s="1"/>
  <c r="ADQ34" i="1" a="1"/>
  <c r="ADQ34" i="1" s="1"/>
  <c r="ADQ39" i="1" a="1"/>
  <c r="ADQ39" i="1" s="1"/>
  <c r="ADQ31" i="1" a="1"/>
  <c r="ADQ31" i="1" s="1"/>
  <c r="ADQ44" i="1" a="1"/>
  <c r="ADQ44" i="1" s="1"/>
  <c r="ADW23" i="1" a="1"/>
  <c r="ADW23" i="1" s="1"/>
  <c r="ADW22" i="1" a="1"/>
  <c r="ADW22" i="1" s="1"/>
  <c r="ADW39" i="1" a="1"/>
  <c r="ADW39" i="1" s="1"/>
  <c r="ADW30" i="1" a="1"/>
  <c r="ADW30" i="1" s="1"/>
  <c r="ADW29" i="1" a="1"/>
  <c r="ADW29" i="1" s="1"/>
  <c r="ADW27" i="1" a="1"/>
  <c r="ADW27" i="1" s="1"/>
  <c r="ADW35" i="1" a="1"/>
  <c r="ADW35" i="1" s="1"/>
  <c r="ADW47" i="1" a="1"/>
  <c r="ADW47" i="1" s="1"/>
  <c r="ADW24" i="1" a="1"/>
  <c r="ADW24" i="1" s="1"/>
  <c r="ADW28" i="1" a="1"/>
  <c r="ADW28" i="1" s="1"/>
  <c r="ADW33" i="1" a="1"/>
  <c r="ADW33" i="1" s="1"/>
  <c r="ADW38" i="1" a="1"/>
  <c r="ADW38" i="1" s="1"/>
  <c r="ADW26" i="1" a="1"/>
  <c r="ADW26" i="1" s="1"/>
  <c r="ADW46" i="1" a="1"/>
  <c r="ADW46" i="1" s="1"/>
  <c r="ADW32" i="1" a="1"/>
  <c r="ADW32" i="1" s="1"/>
  <c r="ADW45" i="1" a="1"/>
  <c r="ADW45" i="1" s="1"/>
  <c r="ADW44" i="1" a="1"/>
  <c r="ADW44" i="1" s="1"/>
  <c r="ADW43" i="1" a="1"/>
  <c r="ADW43" i="1" s="1"/>
  <c r="ADW37" i="1" a="1"/>
  <c r="ADW37" i="1" s="1"/>
  <c r="ADW34" i="1" a="1"/>
  <c r="ADW34" i="1" s="1"/>
  <c r="ADW25" i="1" a="1"/>
  <c r="ADW25" i="1" s="1"/>
  <c r="ADW40" i="1" a="1"/>
  <c r="ADW40" i="1" s="1"/>
  <c r="ADW31" i="1" a="1"/>
  <c r="ADW31" i="1" s="1"/>
  <c r="ADW41" i="1" a="1"/>
  <c r="ADW41" i="1" s="1"/>
  <c r="ACJ23" i="1" a="1"/>
  <c r="ACJ23" i="1" s="1"/>
  <c r="ACJ22" i="1" a="1"/>
  <c r="ACJ22" i="1" s="1"/>
  <c r="ACJ30" i="1" a="1"/>
  <c r="ACJ30" i="1" s="1"/>
  <c r="ACJ41" i="1" a="1"/>
  <c r="ACJ41" i="1" s="1"/>
  <c r="ACJ40" i="1" a="1"/>
  <c r="ACJ40" i="1" s="1"/>
  <c r="ACJ35" i="1" a="1"/>
  <c r="ACJ35" i="1" s="1"/>
  <c r="ACJ37" i="1" a="1"/>
  <c r="ACJ37" i="1" s="1"/>
  <c r="ACJ29" i="1" a="1"/>
  <c r="ACJ29" i="1" s="1"/>
  <c r="ACJ45" i="1" a="1"/>
  <c r="ACJ45" i="1" s="1"/>
  <c r="ACJ31" i="1" a="1"/>
  <c r="ACJ31" i="1" s="1"/>
  <c r="ACJ26" i="1" a="1"/>
  <c r="ACJ26" i="1" s="1"/>
  <c r="ACJ24" i="1" a="1"/>
  <c r="ACJ24" i="1" s="1"/>
  <c r="ACJ38" i="1" a="1"/>
  <c r="ACJ38" i="1" s="1"/>
  <c r="ACJ43" i="1" a="1"/>
  <c r="ACJ43" i="1" s="1"/>
  <c r="ACJ47" i="1" a="1"/>
  <c r="ACJ47" i="1" s="1"/>
  <c r="ACJ33" i="1" a="1"/>
  <c r="ACJ33" i="1" s="1"/>
  <c r="ACJ44" i="1" a="1"/>
  <c r="ACJ44" i="1" s="1"/>
  <c r="ACJ25" i="1" a="1"/>
  <c r="ACJ25" i="1" s="1"/>
  <c r="ACJ27" i="1" a="1"/>
  <c r="ACJ27" i="1" s="1"/>
  <c r="ACJ34" i="1" a="1"/>
  <c r="ACJ34" i="1" s="1"/>
  <c r="ACJ28" i="1" a="1"/>
  <c r="ACJ28" i="1" s="1"/>
  <c r="ACJ39" i="1" a="1"/>
  <c r="ACJ39" i="1" s="1"/>
  <c r="ACJ46" i="1" a="1"/>
  <c r="ACJ46" i="1" s="1"/>
  <c r="ACJ32" i="1" a="1"/>
  <c r="ACJ32" i="1" s="1"/>
  <c r="ADG23" i="1" a="1"/>
  <c r="ADG23" i="1" s="1"/>
  <c r="ADG22" i="1" a="1"/>
  <c r="ADG22" i="1" s="1"/>
  <c r="ADG30" i="1" a="1"/>
  <c r="ADG30" i="1" s="1"/>
  <c r="ADG24" i="1" a="1"/>
  <c r="ADG24" i="1" s="1"/>
  <c r="ADG43" i="1" a="1"/>
  <c r="ADG43" i="1" s="1"/>
  <c r="ADG45" i="1" a="1"/>
  <c r="ADG45" i="1" s="1"/>
  <c r="ADG46" i="1" a="1"/>
  <c r="ADG46" i="1" s="1"/>
  <c r="ADG28" i="1" a="1"/>
  <c r="ADG28" i="1" s="1"/>
  <c r="ADG32" i="1" a="1"/>
  <c r="ADG32" i="1" s="1"/>
  <c r="ADG37" i="1" a="1"/>
  <c r="ADG37" i="1" s="1"/>
  <c r="ADG33" i="1" a="1"/>
  <c r="ADG33" i="1" s="1"/>
  <c r="ADG39" i="1" a="1"/>
  <c r="ADG39" i="1" s="1"/>
  <c r="ADG41" i="1" a="1"/>
  <c r="ADG41" i="1" s="1"/>
  <c r="ADG47" i="1" a="1"/>
  <c r="ADG47" i="1" s="1"/>
  <c r="ADG35" i="1" a="1"/>
  <c r="ADG35" i="1" s="1"/>
  <c r="ADG38" i="1" a="1"/>
  <c r="ADG38" i="1" s="1"/>
  <c r="ADG44" i="1" a="1"/>
  <c r="ADG44" i="1" s="1"/>
  <c r="ADG26" i="1" a="1"/>
  <c r="ADG26" i="1" s="1"/>
  <c r="ADG34" i="1" a="1"/>
  <c r="ADG34" i="1" s="1"/>
  <c r="ADG25" i="1" a="1"/>
  <c r="ADG25" i="1" s="1"/>
  <c r="ADG40" i="1" a="1"/>
  <c r="ADG40" i="1" s="1"/>
  <c r="ADG31" i="1" a="1"/>
  <c r="ADG31" i="1" s="1"/>
  <c r="ADG29" i="1" a="1"/>
  <c r="ADG29" i="1" s="1"/>
  <c r="ADG27" i="1" a="1"/>
  <c r="ADG27" i="1" s="1"/>
  <c r="ADA22" i="1" a="1"/>
  <c r="ADA22" i="1" s="1"/>
  <c r="ADA23" i="1" a="1"/>
  <c r="ADA23" i="1" s="1"/>
  <c r="ADA35" i="1" a="1"/>
  <c r="ADA35" i="1" s="1"/>
  <c r="ADA44" i="1" a="1"/>
  <c r="ADA44" i="1" s="1"/>
  <c r="ADA38" i="1" a="1"/>
  <c r="ADA38" i="1" s="1"/>
  <c r="ADA46" i="1" a="1"/>
  <c r="ADA46" i="1" s="1"/>
  <c r="ADA30" i="1" a="1"/>
  <c r="ADA30" i="1" s="1"/>
  <c r="ADA28" i="1" a="1"/>
  <c r="ADA28" i="1" s="1"/>
  <c r="ADA47" i="1" a="1"/>
  <c r="ADA47" i="1" s="1"/>
  <c r="ADA26" i="1" a="1"/>
  <c r="ADA26" i="1" s="1"/>
  <c r="ADA24" i="1" a="1"/>
  <c r="ADA24" i="1" s="1"/>
  <c r="ADA43" i="1" a="1"/>
  <c r="ADA43" i="1" s="1"/>
  <c r="ADA29" i="1" a="1"/>
  <c r="ADA29" i="1" s="1"/>
  <c r="ADA41" i="1" a="1"/>
  <c r="ADA41" i="1" s="1"/>
  <c r="ADA25" i="1" a="1"/>
  <c r="ADA25" i="1" s="1"/>
  <c r="ADA45" i="1" a="1"/>
  <c r="ADA45" i="1" s="1"/>
  <c r="ADA27" i="1" a="1"/>
  <c r="ADA27" i="1" s="1"/>
  <c r="ADA37" i="1" a="1"/>
  <c r="ADA37" i="1" s="1"/>
  <c r="ADA31" i="1" a="1"/>
  <c r="ADA31" i="1" s="1"/>
  <c r="ADA33" i="1" a="1"/>
  <c r="ADA33" i="1" s="1"/>
  <c r="ADA39" i="1" a="1"/>
  <c r="ADA39" i="1" s="1"/>
  <c r="ADA40" i="1" a="1"/>
  <c r="ADA40" i="1" s="1"/>
  <c r="ADA34" i="1" a="1"/>
  <c r="ADA34" i="1" s="1"/>
  <c r="ADA32" i="1" a="1"/>
  <c r="ADA32" i="1" s="1"/>
  <c r="ADH23" i="1" a="1"/>
  <c r="ADH23" i="1" s="1"/>
  <c r="ADH22" i="1" a="1"/>
  <c r="ADH22" i="1" s="1"/>
  <c r="ADH34" i="1" a="1"/>
  <c r="ADH34" i="1" s="1"/>
  <c r="ADH28" i="1" a="1"/>
  <c r="ADH28" i="1" s="1"/>
  <c r="ADH43" i="1" a="1"/>
  <c r="ADH43" i="1" s="1"/>
  <c r="ADH44" i="1" a="1"/>
  <c r="ADH44" i="1" s="1"/>
  <c r="ADH46" i="1" a="1"/>
  <c r="ADH46" i="1" s="1"/>
  <c r="ADH37" i="1" a="1"/>
  <c r="ADH37" i="1" s="1"/>
  <c r="ADH33" i="1" a="1"/>
  <c r="ADH33" i="1" s="1"/>
  <c r="ADH24" i="1" a="1"/>
  <c r="ADH24" i="1" s="1"/>
  <c r="ADH39" i="1" a="1"/>
  <c r="ADH39" i="1" s="1"/>
  <c r="ADH47" i="1" a="1"/>
  <c r="ADH47" i="1" s="1"/>
  <c r="ADH41" i="1" a="1"/>
  <c r="ADH41" i="1" s="1"/>
  <c r="ADH38" i="1" a="1"/>
  <c r="ADH38" i="1" s="1"/>
  <c r="ADH45" i="1" a="1"/>
  <c r="ADH45" i="1" s="1"/>
  <c r="ADH32" i="1" a="1"/>
  <c r="ADH32" i="1" s="1"/>
  <c r="ADH30" i="1" a="1"/>
  <c r="ADH30" i="1" s="1"/>
  <c r="ADH35" i="1" a="1"/>
  <c r="ADH35" i="1" s="1"/>
  <c r="ADH26" i="1" a="1"/>
  <c r="ADH26" i="1" s="1"/>
  <c r="ADH25" i="1" a="1"/>
  <c r="ADH25" i="1" s="1"/>
  <c r="ADH27" i="1" a="1"/>
  <c r="ADH27" i="1" s="1"/>
  <c r="ADH40" i="1" a="1"/>
  <c r="ADH40" i="1" s="1"/>
  <c r="ADH31" i="1" a="1"/>
  <c r="ADH31" i="1" s="1"/>
  <c r="ADH29" i="1" a="1"/>
  <c r="ADH29" i="1" s="1"/>
  <c r="AEH22" i="1" a="1"/>
  <c r="AEH22" i="1" s="1"/>
  <c r="AEH23" i="1" a="1"/>
  <c r="AEH23" i="1" s="1"/>
  <c r="AEH30" i="1" a="1"/>
  <c r="AEH30" i="1" s="1"/>
  <c r="AEH46" i="1" a="1"/>
  <c r="AEH46" i="1" s="1"/>
  <c r="AEH38" i="1" a="1"/>
  <c r="AEH38" i="1" s="1"/>
  <c r="AEH35" i="1" a="1"/>
  <c r="AEH35" i="1" s="1"/>
  <c r="AEH47" i="1" a="1"/>
  <c r="AEH47" i="1" s="1"/>
  <c r="AEH44" i="1" a="1"/>
  <c r="AEH44" i="1" s="1"/>
  <c r="AEH28" i="1" a="1"/>
  <c r="AEH28" i="1" s="1"/>
  <c r="AEH24" i="1" a="1"/>
  <c r="AEH24" i="1" s="1"/>
  <c r="AEH26" i="1" a="1"/>
  <c r="AEH26" i="1" s="1"/>
  <c r="AEH31" i="1" a="1"/>
  <c r="AEH31" i="1" s="1"/>
  <c r="AEH45" i="1" a="1"/>
  <c r="AEH45" i="1" s="1"/>
  <c r="AEH41" i="1" a="1"/>
  <c r="AEH41" i="1" s="1"/>
  <c r="AEH25" i="1" a="1"/>
  <c r="AEH25" i="1" s="1"/>
  <c r="AEH43" i="1" a="1"/>
  <c r="AEH43" i="1" s="1"/>
  <c r="AEH37" i="1" a="1"/>
  <c r="AEH37" i="1" s="1"/>
  <c r="AEH29" i="1" a="1"/>
  <c r="AEH29" i="1" s="1"/>
  <c r="AEH32" i="1" a="1"/>
  <c r="AEH32" i="1" s="1"/>
  <c r="AEH27" i="1" a="1"/>
  <c r="AEH27" i="1" s="1"/>
  <c r="AEH33" i="1" a="1"/>
  <c r="AEH33" i="1" s="1"/>
  <c r="AEH39" i="1" a="1"/>
  <c r="AEH39" i="1" s="1"/>
  <c r="AEH40" i="1" a="1"/>
  <c r="AEH40" i="1" s="1"/>
  <c r="AEH34" i="1" a="1"/>
  <c r="AEH34" i="1" s="1"/>
  <c r="ABG23" i="1" a="1"/>
  <c r="ABG23" i="1" s="1"/>
  <c r="ABG22" i="1" a="1"/>
  <c r="ABG22" i="1" s="1"/>
  <c r="ABG35" i="1" a="1"/>
  <c r="ABG35" i="1" s="1"/>
  <c r="ABG33" i="1" a="1"/>
  <c r="ABG33" i="1" s="1"/>
  <c r="ABG39" i="1" a="1"/>
  <c r="ABG39" i="1" s="1"/>
  <c r="ABG46" i="1" a="1"/>
  <c r="ABG46" i="1" s="1"/>
  <c r="ABG41" i="1" a="1"/>
  <c r="ABG41" i="1" s="1"/>
  <c r="ABG43" i="1" a="1"/>
  <c r="ABG43" i="1" s="1"/>
  <c r="ABG26" i="1" a="1"/>
  <c r="ABG26" i="1" s="1"/>
  <c r="ABG44" i="1" a="1"/>
  <c r="ABG44" i="1" s="1"/>
  <c r="ABG45" i="1" a="1"/>
  <c r="ABG45" i="1" s="1"/>
  <c r="ABG29" i="1" a="1"/>
  <c r="ABG29" i="1" s="1"/>
  <c r="ABG37" i="1" a="1"/>
  <c r="ABG37" i="1" s="1"/>
  <c r="ABG34" i="1" a="1"/>
  <c r="ABG34" i="1" s="1"/>
  <c r="ABG32" i="1" a="1"/>
  <c r="ABG32" i="1" s="1"/>
  <c r="ABG24" i="1" a="1"/>
  <c r="ABG24" i="1" s="1"/>
  <c r="ABG27" i="1" a="1"/>
  <c r="ABG27" i="1" s="1"/>
  <c r="ABG38" i="1" a="1"/>
  <c r="ABG38" i="1" s="1"/>
  <c r="ABG30" i="1" a="1"/>
  <c r="ABG30" i="1" s="1"/>
  <c r="ABG28" i="1" a="1"/>
  <c r="ABG28" i="1" s="1"/>
  <c r="ABG25" i="1" a="1"/>
  <c r="ABG25" i="1" s="1"/>
  <c r="ABG31" i="1" a="1"/>
  <c r="ABG31" i="1" s="1"/>
  <c r="ABG47" i="1" a="1"/>
  <c r="ABG47" i="1" s="1"/>
  <c r="ABG40" i="1" a="1"/>
  <c r="ABG40" i="1" s="1"/>
  <c r="ABH23" i="1" a="1"/>
  <c r="ABH23" i="1" s="1"/>
  <c r="ABH22" i="1" a="1"/>
  <c r="ABH22" i="1" s="1"/>
  <c r="ABH34" i="1" a="1"/>
  <c r="ABH34" i="1" s="1"/>
  <c r="ABH28" i="1" a="1"/>
  <c r="ABH28" i="1" s="1"/>
  <c r="ABH43" i="1" a="1"/>
  <c r="ABH43" i="1" s="1"/>
  <c r="ABH37" i="1" a="1"/>
  <c r="ABH37" i="1" s="1"/>
  <c r="ABH26" i="1" a="1"/>
  <c r="ABH26" i="1" s="1"/>
  <c r="ABH30" i="1" a="1"/>
  <c r="ABH30" i="1" s="1"/>
  <c r="ABH39" i="1" a="1"/>
  <c r="ABH39" i="1" s="1"/>
  <c r="ABH29" i="1" a="1"/>
  <c r="ABH29" i="1" s="1"/>
  <c r="ABH45" i="1" a="1"/>
  <c r="ABH45" i="1" s="1"/>
  <c r="ABH44" i="1" a="1"/>
  <c r="ABH44" i="1" s="1"/>
  <c r="ABH33" i="1" a="1"/>
  <c r="ABH33" i="1" s="1"/>
  <c r="ABH24" i="1" a="1"/>
  <c r="ABH24" i="1" s="1"/>
  <c r="ABH41" i="1" a="1"/>
  <c r="ABH41" i="1" s="1"/>
  <c r="ABH35" i="1" a="1"/>
  <c r="ABH35" i="1" s="1"/>
  <c r="ABH27" i="1" a="1"/>
  <c r="ABH27" i="1" s="1"/>
  <c r="ABH38" i="1" a="1"/>
  <c r="ABH38" i="1" s="1"/>
  <c r="ABH25" i="1" a="1"/>
  <c r="ABH25" i="1" s="1"/>
  <c r="ABH31" i="1" a="1"/>
  <c r="ABH31" i="1" s="1"/>
  <c r="ABH32" i="1" a="1"/>
  <c r="ABH32" i="1" s="1"/>
  <c r="ABH47" i="1" a="1"/>
  <c r="ABH47" i="1" s="1"/>
  <c r="ABH40" i="1" a="1"/>
  <c r="ABH40" i="1" s="1"/>
  <c r="ABH46" i="1" a="1"/>
  <c r="ABH46" i="1" s="1"/>
  <c r="ABJ22" i="1" a="1"/>
  <c r="ABJ22" i="1" s="1"/>
  <c r="ABJ23" i="1" a="1"/>
  <c r="ABJ23" i="1" s="1"/>
  <c r="ABJ43" i="1" a="1"/>
  <c r="ABJ43" i="1" s="1"/>
  <c r="ABJ26" i="1" a="1"/>
  <c r="ABJ26" i="1" s="1"/>
  <c r="ABJ30" i="1" a="1"/>
  <c r="ABJ30" i="1" s="1"/>
  <c r="ABJ45" i="1" a="1"/>
  <c r="ABJ45" i="1" s="1"/>
  <c r="ABJ46" i="1" a="1"/>
  <c r="ABJ46" i="1" s="1"/>
  <c r="ABJ41" i="1" a="1"/>
  <c r="ABJ41" i="1" s="1"/>
  <c r="ABJ32" i="1" a="1"/>
  <c r="ABJ32" i="1" s="1"/>
  <c r="ABJ29" i="1" a="1"/>
  <c r="ABJ29" i="1" s="1"/>
  <c r="ABJ38" i="1" a="1"/>
  <c r="ABJ38" i="1" s="1"/>
  <c r="ABJ44" i="1" a="1"/>
  <c r="ABJ44" i="1" s="1"/>
  <c r="ABJ40" i="1" a="1"/>
  <c r="ABJ40" i="1" s="1"/>
  <c r="ABJ27" i="1" a="1"/>
  <c r="ABJ27" i="1" s="1"/>
  <c r="ABJ37" i="1" a="1"/>
  <c r="ABJ37" i="1" s="1"/>
  <c r="ABJ31" i="1" a="1"/>
  <c r="ABJ31" i="1" s="1"/>
  <c r="ABJ24" i="1" a="1"/>
  <c r="ABJ24" i="1" s="1"/>
  <c r="ABJ25" i="1" a="1"/>
  <c r="ABJ25" i="1" s="1"/>
  <c r="ABJ28" i="1" a="1"/>
  <c r="ABJ28" i="1" s="1"/>
  <c r="ABJ35" i="1" a="1"/>
  <c r="ABJ35" i="1" s="1"/>
  <c r="ABJ39" i="1" a="1"/>
  <c r="ABJ39" i="1" s="1"/>
  <c r="ABJ47" i="1" a="1"/>
  <c r="ABJ47" i="1" s="1"/>
  <c r="ABJ33" i="1" a="1"/>
  <c r="ABJ33" i="1" s="1"/>
  <c r="ABJ34" i="1" a="1"/>
  <c r="ABJ34" i="1" s="1"/>
  <c r="ABK23" i="1" a="1"/>
  <c r="ABK23" i="1" s="1"/>
  <c r="ABK22" i="1" a="1"/>
  <c r="ABK22" i="1" s="1"/>
  <c r="ABK43" i="1" a="1"/>
  <c r="ABK43" i="1" s="1"/>
  <c r="ABK26" i="1" a="1"/>
  <c r="ABK26" i="1" s="1"/>
  <c r="ABK30" i="1" a="1"/>
  <c r="ABK30" i="1" s="1"/>
  <c r="ABK45" i="1" a="1"/>
  <c r="ABK45" i="1" s="1"/>
  <c r="ABK29" i="1" a="1"/>
  <c r="ABK29" i="1" s="1"/>
  <c r="ABK46" i="1" a="1"/>
  <c r="ABK46" i="1" s="1"/>
  <c r="ABK41" i="1" a="1"/>
  <c r="ABK41" i="1" s="1"/>
  <c r="ABK38" i="1" a="1"/>
  <c r="ABK38" i="1" s="1"/>
  <c r="ABK44" i="1" a="1"/>
  <c r="ABK44" i="1" s="1"/>
  <c r="ABK40" i="1" a="1"/>
  <c r="ABK40" i="1" s="1"/>
  <c r="ABK47" i="1" a="1"/>
  <c r="ABK47" i="1" s="1"/>
  <c r="ABK37" i="1" a="1"/>
  <c r="ABK37" i="1" s="1"/>
  <c r="ABK31" i="1" a="1"/>
  <c r="ABK31" i="1" s="1"/>
  <c r="ABK32" i="1" a="1"/>
  <c r="ABK32" i="1" s="1"/>
  <c r="ABK27" i="1" a="1"/>
  <c r="ABK27" i="1" s="1"/>
  <c r="ABK25" i="1" a="1"/>
  <c r="ABK25" i="1" s="1"/>
  <c r="ABK24" i="1" a="1"/>
  <c r="ABK24" i="1" s="1"/>
  <c r="ABK35" i="1" a="1"/>
  <c r="ABK35" i="1" s="1"/>
  <c r="ABK28" i="1" a="1"/>
  <c r="ABK28" i="1" s="1"/>
  <c r="ABK39" i="1" a="1"/>
  <c r="ABK39" i="1" s="1"/>
  <c r="ABK33" i="1" a="1"/>
  <c r="ABK33" i="1" s="1"/>
  <c r="ABK34" i="1" a="1"/>
  <c r="ABK34" i="1" s="1"/>
  <c r="ABL23" i="1" a="1"/>
  <c r="ABL23" i="1" s="1"/>
  <c r="ABL22" i="1" a="1"/>
  <c r="ABL22" i="1" s="1"/>
  <c r="ABL41" i="1" a="1"/>
  <c r="ABL41" i="1" s="1"/>
  <c r="ABL30" i="1" a="1"/>
  <c r="ABL30" i="1" s="1"/>
  <c r="ABL25" i="1" a="1"/>
  <c r="ABL25" i="1" s="1"/>
  <c r="ABL44" i="1" a="1"/>
  <c r="ABL44" i="1" s="1"/>
  <c r="ABL45" i="1" a="1"/>
  <c r="ABL45" i="1" s="1"/>
  <c r="ABL37" i="1" a="1"/>
  <c r="ABL37" i="1" s="1"/>
  <c r="ABL33" i="1" a="1"/>
  <c r="ABL33" i="1" s="1"/>
  <c r="ABL38" i="1" a="1"/>
  <c r="ABL38" i="1" s="1"/>
  <c r="ABL27" i="1" a="1"/>
  <c r="ABL27" i="1" s="1"/>
  <c r="ABL32" i="1" a="1"/>
  <c r="ABL32" i="1" s="1"/>
  <c r="ABL24" i="1" a="1"/>
  <c r="ABL24" i="1" s="1"/>
  <c r="ABL47" i="1" a="1"/>
  <c r="ABL47" i="1" s="1"/>
  <c r="ABL46" i="1" a="1"/>
  <c r="ABL46" i="1" s="1"/>
  <c r="ABL28" i="1" a="1"/>
  <c r="ABL28" i="1" s="1"/>
  <c r="ABL39" i="1" a="1"/>
  <c r="ABL39" i="1" s="1"/>
  <c r="ABL43" i="1" a="1"/>
  <c r="ABL43" i="1" s="1"/>
  <c r="ABL31" i="1" a="1"/>
  <c r="ABL31" i="1" s="1"/>
  <c r="ABL40" i="1" a="1"/>
  <c r="ABL40" i="1" s="1"/>
  <c r="ABL29" i="1" a="1"/>
  <c r="ABL29" i="1" s="1"/>
  <c r="ABL34" i="1" a="1"/>
  <c r="ABL34" i="1" s="1"/>
  <c r="ABL26" i="1" a="1"/>
  <c r="ABL26" i="1" s="1"/>
  <c r="ABL35" i="1" a="1"/>
  <c r="ABL35" i="1" s="1"/>
  <c r="ABO23" i="1" a="1"/>
  <c r="ABO23" i="1" s="1"/>
  <c r="ABO22" i="1" a="1"/>
  <c r="ABO22" i="1" s="1"/>
  <c r="ABO27" i="1" a="1"/>
  <c r="ABO27" i="1" s="1"/>
  <c r="ABO32" i="1" a="1"/>
  <c r="ABO32" i="1" s="1"/>
  <c r="ABO44" i="1" a="1"/>
  <c r="ABO44" i="1" s="1"/>
  <c r="ABO29" i="1" a="1"/>
  <c r="ABO29" i="1" s="1"/>
  <c r="ABO38" i="1" a="1"/>
  <c r="ABO38" i="1" s="1"/>
  <c r="ABO37" i="1" a="1"/>
  <c r="ABO37" i="1" s="1"/>
  <c r="ABO45" i="1" a="1"/>
  <c r="ABO45" i="1" s="1"/>
  <c r="ABO47" i="1" a="1"/>
  <c r="ABO47" i="1" s="1"/>
  <c r="ABO46" i="1" a="1"/>
  <c r="ABO46" i="1" s="1"/>
  <c r="ABO31" i="1" a="1"/>
  <c r="ABO31" i="1" s="1"/>
  <c r="ABO24" i="1" a="1"/>
  <c r="ABO24" i="1" s="1"/>
  <c r="ABO25" i="1" a="1"/>
  <c r="ABO25" i="1" s="1"/>
  <c r="ABO39" i="1" a="1"/>
  <c r="ABO39" i="1" s="1"/>
  <c r="ABO28" i="1" a="1"/>
  <c r="ABO28" i="1" s="1"/>
  <c r="ABO41" i="1" a="1"/>
  <c r="ABO41" i="1" s="1"/>
  <c r="ABO40" i="1" a="1"/>
  <c r="ABO40" i="1" s="1"/>
  <c r="ABO34" i="1" a="1"/>
  <c r="ABO34" i="1" s="1"/>
  <c r="ABO33" i="1" a="1"/>
  <c r="ABO33" i="1" s="1"/>
  <c r="ABO26" i="1" a="1"/>
  <c r="ABO26" i="1" s="1"/>
  <c r="ABO35" i="1" a="1"/>
  <c r="ABO35" i="1" s="1"/>
  <c r="ABO30" i="1" a="1"/>
  <c r="ABO30" i="1" s="1"/>
  <c r="ABO43" i="1" a="1"/>
  <c r="ABO43" i="1" s="1"/>
  <c r="ABP22" i="1" a="1"/>
  <c r="ABP22" i="1" s="1"/>
  <c r="ABP23" i="1" a="1"/>
  <c r="ABP23" i="1" s="1"/>
  <c r="ABP41" i="1" a="1"/>
  <c r="ABP41" i="1" s="1"/>
  <c r="ABP27" i="1" a="1"/>
  <c r="ABP27" i="1" s="1"/>
  <c r="ABP39" i="1" a="1"/>
  <c r="ABP39" i="1" s="1"/>
  <c r="ABP44" i="1" a="1"/>
  <c r="ABP44" i="1" s="1"/>
  <c r="ABP29" i="1" a="1"/>
  <c r="ABP29" i="1" s="1"/>
  <c r="ABP38" i="1" a="1"/>
  <c r="ABP38" i="1" s="1"/>
  <c r="ABP31" i="1" a="1"/>
  <c r="ABP31" i="1" s="1"/>
  <c r="ABP43" i="1" a="1"/>
  <c r="ABP43" i="1" s="1"/>
  <c r="ABP47" i="1" a="1"/>
  <c r="ABP47" i="1" s="1"/>
  <c r="ABP34" i="1" a="1"/>
  <c r="ABP34" i="1" s="1"/>
  <c r="ABP24" i="1" a="1"/>
  <c r="ABP24" i="1" s="1"/>
  <c r="ABP32" i="1" a="1"/>
  <c r="ABP32" i="1" s="1"/>
  <c r="ABP25" i="1" a="1"/>
  <c r="ABP25" i="1" s="1"/>
  <c r="ABP46" i="1" a="1"/>
  <c r="ABP46" i="1" s="1"/>
  <c r="ABP28" i="1" a="1"/>
  <c r="ABP28" i="1" s="1"/>
  <c r="ABP26" i="1" a="1"/>
  <c r="ABP26" i="1" s="1"/>
  <c r="ABP40" i="1" a="1"/>
  <c r="ABP40" i="1" s="1"/>
  <c r="ABP30" i="1" a="1"/>
  <c r="ABP30" i="1" s="1"/>
  <c r="ABP45" i="1" a="1"/>
  <c r="ABP45" i="1" s="1"/>
  <c r="ABP33" i="1" a="1"/>
  <c r="ABP33" i="1" s="1"/>
  <c r="ABP35" i="1" a="1"/>
  <c r="ABP35" i="1" s="1"/>
  <c r="ABP37" i="1" a="1"/>
  <c r="ABP37" i="1" s="1"/>
  <c r="ABQ22" i="1" a="1"/>
  <c r="ABQ22" i="1" s="1"/>
  <c r="ABQ23" i="1" a="1"/>
  <c r="ABQ23" i="1" s="1"/>
  <c r="ABQ27" i="1" a="1"/>
  <c r="ABQ27" i="1" s="1"/>
  <c r="ABQ39" i="1" a="1"/>
  <c r="ABQ39" i="1" s="1"/>
  <c r="ABQ33" i="1" a="1"/>
  <c r="ABQ33" i="1" s="1"/>
  <c r="ABQ24" i="1" a="1"/>
  <c r="ABQ24" i="1" s="1"/>
  <c r="ABQ31" i="1" a="1"/>
  <c r="ABQ31" i="1" s="1"/>
  <c r="ABQ32" i="1" a="1"/>
  <c r="ABQ32" i="1" s="1"/>
  <c r="ABQ25" i="1" a="1"/>
  <c r="ABQ25" i="1" s="1"/>
  <c r="ABQ46" i="1" a="1"/>
  <c r="ABQ46" i="1" s="1"/>
  <c r="ABQ29" i="1" a="1"/>
  <c r="ABQ29" i="1" s="1"/>
  <c r="ABQ37" i="1" a="1"/>
  <c r="ABQ37" i="1" s="1"/>
  <c r="ABQ35" i="1" a="1"/>
  <c r="ABQ35" i="1" s="1"/>
  <c r="ABQ34" i="1" a="1"/>
  <c r="ABQ34" i="1" s="1"/>
  <c r="ABQ28" i="1" a="1"/>
  <c r="ABQ28" i="1" s="1"/>
  <c r="ABQ45" i="1" a="1"/>
  <c r="ABQ45" i="1" s="1"/>
  <c r="ABQ38" i="1" a="1"/>
  <c r="ABQ38" i="1" s="1"/>
  <c r="ABQ26" i="1" a="1"/>
  <c r="ABQ26" i="1" s="1"/>
  <c r="ABQ40" i="1" a="1"/>
  <c r="ABQ40" i="1" s="1"/>
  <c r="ABQ30" i="1" a="1"/>
  <c r="ABQ30" i="1" s="1"/>
  <c r="ABQ47" i="1" a="1"/>
  <c r="ABQ47" i="1" s="1"/>
  <c r="ABQ41" i="1" a="1"/>
  <c r="ABQ41" i="1" s="1"/>
  <c r="ABQ43" i="1" a="1"/>
  <c r="ABQ43" i="1" s="1"/>
  <c r="ABQ44" i="1" a="1"/>
  <c r="ABQ44" i="1" s="1"/>
  <c r="ABR22" i="1" a="1"/>
  <c r="ABR22" i="1" s="1"/>
  <c r="ABR23" i="1" a="1"/>
  <c r="ABR23" i="1" s="1"/>
  <c r="ABR35" i="1" a="1"/>
  <c r="ABR35" i="1" s="1"/>
  <c r="ABR31" i="1" a="1"/>
  <c r="ABR31" i="1" s="1"/>
  <c r="ABR30" i="1" a="1"/>
  <c r="ABR30" i="1" s="1"/>
  <c r="ABR25" i="1" a="1"/>
  <c r="ABR25" i="1" s="1"/>
  <c r="ABR38" i="1" a="1"/>
  <c r="ABR38" i="1" s="1"/>
  <c r="ABR26" i="1" a="1"/>
  <c r="ABR26" i="1" s="1"/>
  <c r="ABR33" i="1" a="1"/>
  <c r="ABR33" i="1" s="1"/>
  <c r="ABR24" i="1" a="1"/>
  <c r="ABR24" i="1" s="1"/>
  <c r="ABR32" i="1" a="1"/>
  <c r="ABR32" i="1" s="1"/>
  <c r="ABR27" i="1" a="1"/>
  <c r="ABR27" i="1" s="1"/>
  <c r="ABR28" i="1" a="1"/>
  <c r="ABR28" i="1" s="1"/>
  <c r="ABR46" i="1" a="1"/>
  <c r="ABR46" i="1" s="1"/>
  <c r="ABR39" i="1" a="1"/>
  <c r="ABR39" i="1" s="1"/>
  <c r="ABR40" i="1" a="1"/>
  <c r="ABR40" i="1" s="1"/>
  <c r="ABR34" i="1" a="1"/>
  <c r="ABR34" i="1" s="1"/>
  <c r="ABR45" i="1" a="1"/>
  <c r="ABR45" i="1" s="1"/>
  <c r="ABR47" i="1" a="1"/>
  <c r="ABR47" i="1" s="1"/>
  <c r="ABR44" i="1" a="1"/>
  <c r="ABR44" i="1" s="1"/>
  <c r="ABR43" i="1" a="1"/>
  <c r="ABR43" i="1" s="1"/>
  <c r="ABR37" i="1" a="1"/>
  <c r="ABR37" i="1" s="1"/>
  <c r="ABR29" i="1" a="1"/>
  <c r="ABR29" i="1" s="1"/>
  <c r="ABR41" i="1" a="1"/>
  <c r="ABR41" i="1" s="1"/>
  <c r="ABT22" i="1" a="1"/>
  <c r="ABT22" i="1" s="1"/>
  <c r="ABT23" i="1" a="1"/>
  <c r="ABT23" i="1" s="1"/>
  <c r="ABT29" i="1" a="1"/>
  <c r="ABT29" i="1" s="1"/>
  <c r="ABT38" i="1" a="1"/>
  <c r="ABT38" i="1" s="1"/>
  <c r="ABT28" i="1" a="1"/>
  <c r="ABT28" i="1" s="1"/>
  <c r="ABT40" i="1" a="1"/>
  <c r="ABT40" i="1" s="1"/>
  <c r="ABT26" i="1" a="1"/>
  <c r="ABT26" i="1" s="1"/>
  <c r="ABT46" i="1" a="1"/>
  <c r="ABT46" i="1" s="1"/>
  <c r="ABT27" i="1" a="1"/>
  <c r="ABT27" i="1" s="1"/>
  <c r="ABT30" i="1" a="1"/>
  <c r="ABT30" i="1" s="1"/>
  <c r="ABT39" i="1" a="1"/>
  <c r="ABT39" i="1" s="1"/>
  <c r="ABT24" i="1" a="1"/>
  <c r="ABT24" i="1" s="1"/>
  <c r="ABT32" i="1" a="1"/>
  <c r="ABT32" i="1" s="1"/>
  <c r="ABT31" i="1" a="1"/>
  <c r="ABT31" i="1" s="1"/>
  <c r="ABT25" i="1" a="1"/>
  <c r="ABT25" i="1" s="1"/>
  <c r="ABT35" i="1" a="1"/>
  <c r="ABT35" i="1" s="1"/>
  <c r="ABT47" i="1" a="1"/>
  <c r="ABT47" i="1" s="1"/>
  <c r="ABT34" i="1" a="1"/>
  <c r="ABT34" i="1" s="1"/>
  <c r="ABT44" i="1" a="1"/>
  <c r="ABT44" i="1" s="1"/>
  <c r="ABT33" i="1" a="1"/>
  <c r="ABT33" i="1" s="1"/>
  <c r="ABT37" i="1" a="1"/>
  <c r="ABT37" i="1" s="1"/>
  <c r="ABT43" i="1" a="1"/>
  <c r="ABT43" i="1" s="1"/>
  <c r="ABT41" i="1" a="1"/>
  <c r="ABT41" i="1" s="1"/>
  <c r="ABT45" i="1" a="1"/>
  <c r="ABT45" i="1" s="1"/>
  <c r="ABU22" i="1" a="1"/>
  <c r="ABU22" i="1" s="1"/>
  <c r="ABU23" i="1" a="1"/>
  <c r="ABU23" i="1" s="1"/>
  <c r="ABU38" i="1" a="1"/>
  <c r="ABU38" i="1" s="1"/>
  <c r="ABU44" i="1" a="1"/>
  <c r="ABU44" i="1" s="1"/>
  <c r="ABU29" i="1" a="1"/>
  <c r="ABU29" i="1" s="1"/>
  <c r="ABU40" i="1" a="1"/>
  <c r="ABU40" i="1" s="1"/>
  <c r="ABU39" i="1" a="1"/>
  <c r="ABU39" i="1" s="1"/>
  <c r="ABU47" i="1" a="1"/>
  <c r="ABU47" i="1" s="1"/>
  <c r="ABU27" i="1" a="1"/>
  <c r="ABU27" i="1" s="1"/>
  <c r="ABU24" i="1" a="1"/>
  <c r="ABU24" i="1" s="1"/>
  <c r="ABU32" i="1" a="1"/>
  <c r="ABU32" i="1" s="1"/>
  <c r="ABU31" i="1" a="1"/>
  <c r="ABU31" i="1" s="1"/>
  <c r="ABU25" i="1" a="1"/>
  <c r="ABU25" i="1" s="1"/>
  <c r="ABU28" i="1" a="1"/>
  <c r="ABU28" i="1" s="1"/>
  <c r="ABU46" i="1" a="1"/>
  <c r="ABU46" i="1" s="1"/>
  <c r="ABU35" i="1" a="1"/>
  <c r="ABU35" i="1" s="1"/>
  <c r="ABU34" i="1" a="1"/>
  <c r="ABU34" i="1" s="1"/>
  <c r="ABU33" i="1" a="1"/>
  <c r="ABU33" i="1" s="1"/>
  <c r="ABU37" i="1" a="1"/>
  <c r="ABU37" i="1" s="1"/>
  <c r="ABU26" i="1" a="1"/>
  <c r="ABU26" i="1" s="1"/>
  <c r="ABU30" i="1" a="1"/>
  <c r="ABU30" i="1" s="1"/>
  <c r="ABU43" i="1" a="1"/>
  <c r="ABU43" i="1" s="1"/>
  <c r="ABU41" i="1" a="1"/>
  <c r="ABU41" i="1" s="1"/>
  <c r="ABU45" i="1" a="1"/>
  <c r="ABU45" i="1" s="1"/>
  <c r="ABV22" i="1" a="1"/>
  <c r="ABV22" i="1" s="1"/>
  <c r="ABV23" i="1" a="1"/>
  <c r="ABV23" i="1" s="1"/>
  <c r="ABV44" i="1" a="1"/>
  <c r="ABV44" i="1" s="1"/>
  <c r="ABV38" i="1" a="1"/>
  <c r="ABV38" i="1" s="1"/>
  <c r="ABV31" i="1" a="1"/>
  <c r="ABV31" i="1" s="1"/>
  <c r="ABV39" i="1" a="1"/>
  <c r="ABV39" i="1" s="1"/>
  <c r="ABV27" i="1" a="1"/>
  <c r="ABV27" i="1" s="1"/>
  <c r="ABV47" i="1" a="1"/>
  <c r="ABV47" i="1" s="1"/>
  <c r="ABV43" i="1" a="1"/>
  <c r="ABV43" i="1" s="1"/>
  <c r="ABV35" i="1" a="1"/>
  <c r="ABV35" i="1" s="1"/>
  <c r="ABV24" i="1" a="1"/>
  <c r="ABV24" i="1" s="1"/>
  <c r="ABV32" i="1" a="1"/>
  <c r="ABV32" i="1" s="1"/>
  <c r="ABV25" i="1" a="1"/>
  <c r="ABV25" i="1" s="1"/>
  <c r="ABV28" i="1" a="1"/>
  <c r="ABV28" i="1" s="1"/>
  <c r="ABV46" i="1" a="1"/>
  <c r="ABV46" i="1" s="1"/>
  <c r="ABV34" i="1" a="1"/>
  <c r="ABV34" i="1" s="1"/>
  <c r="ABV40" i="1" a="1"/>
  <c r="ABV40" i="1" s="1"/>
  <c r="ABV33" i="1" a="1"/>
  <c r="ABV33" i="1" s="1"/>
  <c r="ABV45" i="1" a="1"/>
  <c r="ABV45" i="1" s="1"/>
  <c r="ABV37" i="1" a="1"/>
  <c r="ABV37" i="1" s="1"/>
  <c r="ABV26" i="1" a="1"/>
  <c r="ABV26" i="1" s="1"/>
  <c r="ABV30" i="1" a="1"/>
  <c r="ABV30" i="1" s="1"/>
  <c r="ABV41" i="1" a="1"/>
  <c r="ABV41" i="1" s="1"/>
  <c r="ABV29" i="1" a="1"/>
  <c r="ABV29" i="1" s="1"/>
  <c r="ABW23" i="1" a="1"/>
  <c r="ABW23" i="1" s="1"/>
  <c r="ABW22" i="1" a="1"/>
  <c r="ABW22" i="1" s="1"/>
  <c r="ABW31" i="1" a="1"/>
  <c r="ABW31" i="1" s="1"/>
  <c r="ABW39" i="1" a="1"/>
  <c r="ABW39" i="1" s="1"/>
  <c r="ABW43" i="1" a="1"/>
  <c r="ABW43" i="1" s="1"/>
  <c r="ABW47" i="1" a="1"/>
  <c r="ABW47" i="1" s="1"/>
  <c r="ABW34" i="1" a="1"/>
  <c r="ABW34" i="1" s="1"/>
  <c r="ABW35" i="1" a="1"/>
  <c r="ABW35" i="1" s="1"/>
  <c r="ABW38" i="1" a="1"/>
  <c r="ABW38" i="1" s="1"/>
  <c r="ABW24" i="1" a="1"/>
  <c r="ABW24" i="1" s="1"/>
  <c r="ABW32" i="1" a="1"/>
  <c r="ABW32" i="1" s="1"/>
  <c r="ABW25" i="1" a="1"/>
  <c r="ABW25" i="1" s="1"/>
  <c r="ABW41" i="1" a="1"/>
  <c r="ABW41" i="1" s="1"/>
  <c r="ABW28" i="1" a="1"/>
  <c r="ABW28" i="1" s="1"/>
  <c r="ABW46" i="1" a="1"/>
  <c r="ABW46" i="1" s="1"/>
  <c r="ABW26" i="1" a="1"/>
  <c r="ABW26" i="1" s="1"/>
  <c r="ABW40" i="1" a="1"/>
  <c r="ABW40" i="1" s="1"/>
  <c r="ABW27" i="1" a="1"/>
  <c r="ABW27" i="1" s="1"/>
  <c r="ABW29" i="1" a="1"/>
  <c r="ABW29" i="1" s="1"/>
  <c r="ABW33" i="1" a="1"/>
  <c r="ABW33" i="1" s="1"/>
  <c r="ABW45" i="1" a="1"/>
  <c r="ABW45" i="1" s="1"/>
  <c r="ABW37" i="1" a="1"/>
  <c r="ABW37" i="1" s="1"/>
  <c r="ABW30" i="1" a="1"/>
  <c r="ABW30" i="1" s="1"/>
  <c r="ABW44" i="1" a="1"/>
  <c r="ABW44" i="1" s="1"/>
  <c r="ABS23" i="1" a="1"/>
  <c r="ABS23" i="1" s="1"/>
  <c r="ABS22" i="1" a="1"/>
  <c r="ABS22" i="1" s="1"/>
  <c r="ABS29" i="1" a="1"/>
  <c r="ABS29" i="1" s="1"/>
  <c r="ABS31" i="1" a="1"/>
  <c r="ABS31" i="1" s="1"/>
  <c r="ABS30" i="1" a="1"/>
  <c r="ABS30" i="1" s="1"/>
  <c r="ABS25" i="1" a="1"/>
  <c r="ABS25" i="1" s="1"/>
  <c r="ABS35" i="1" a="1"/>
  <c r="ABS35" i="1" s="1"/>
  <c r="ABS38" i="1" a="1"/>
  <c r="ABS38" i="1" s="1"/>
  <c r="ABS33" i="1" a="1"/>
  <c r="ABS33" i="1" s="1"/>
  <c r="ABS24" i="1" a="1"/>
  <c r="ABS24" i="1" s="1"/>
  <c r="ABS32" i="1" a="1"/>
  <c r="ABS32" i="1" s="1"/>
  <c r="ABS46" i="1" a="1"/>
  <c r="ABS46" i="1" s="1"/>
  <c r="ABS41" i="1" a="1"/>
  <c r="ABS41" i="1" s="1"/>
  <c r="ABS28" i="1" a="1"/>
  <c r="ABS28" i="1" s="1"/>
  <c r="ABS39" i="1" a="1"/>
  <c r="ABS39" i="1" s="1"/>
  <c r="ABS40" i="1" a="1"/>
  <c r="ABS40" i="1" s="1"/>
  <c r="ABS26" i="1" a="1"/>
  <c r="ABS26" i="1" s="1"/>
  <c r="ABS44" i="1" a="1"/>
  <c r="ABS44" i="1" s="1"/>
  <c r="ABS34" i="1" a="1"/>
  <c r="ABS34" i="1" s="1"/>
  <c r="ABS45" i="1" a="1"/>
  <c r="ABS45" i="1" s="1"/>
  <c r="ABS47" i="1" a="1"/>
  <c r="ABS47" i="1" s="1"/>
  <c r="ABS43" i="1" a="1"/>
  <c r="ABS43" i="1" s="1"/>
  <c r="ABS37" i="1" a="1"/>
  <c r="ABS37" i="1" s="1"/>
  <c r="ABS27" i="1" a="1"/>
  <c r="ABS27" i="1" s="1"/>
  <c r="VO23" i="1" a="1"/>
  <c r="VO23" i="1" s="1"/>
  <c r="ABD22" i="1" a="1"/>
  <c r="ABD22" i="1" s="1"/>
  <c r="ABD23" i="1" a="1"/>
  <c r="ABD23" i="1" s="1"/>
  <c r="ABD31" i="1" a="1"/>
  <c r="ABD31" i="1" s="1"/>
  <c r="ABD34" i="1" a="1"/>
  <c r="ABD34" i="1" s="1"/>
  <c r="ABD45" i="1" a="1"/>
  <c r="ABD45" i="1" s="1"/>
  <c r="ABD24" i="1" a="1"/>
  <c r="ABD24" i="1" s="1"/>
  <c r="ABD32" i="1" a="1"/>
  <c r="ABD32" i="1" s="1"/>
  <c r="ABD40" i="1" a="1"/>
  <c r="ABD40" i="1" s="1"/>
  <c r="ABD46" i="1" a="1"/>
  <c r="ABD46" i="1" s="1"/>
  <c r="ABD41" i="1" a="1"/>
  <c r="ABD41" i="1" s="1"/>
  <c r="ABD26" i="1" a="1"/>
  <c r="ABD26" i="1" s="1"/>
  <c r="ABD30" i="1" a="1"/>
  <c r="ABD30" i="1" s="1"/>
  <c r="ABD28" i="1" a="1"/>
  <c r="ABD28" i="1" s="1"/>
  <c r="ABD39" i="1" a="1"/>
  <c r="ABD39" i="1" s="1"/>
  <c r="ABD27" i="1" a="1"/>
  <c r="ABD27" i="1" s="1"/>
  <c r="ABD43" i="1" a="1"/>
  <c r="ABD43" i="1" s="1"/>
  <c r="ABD25" i="1" a="1"/>
  <c r="ABD25" i="1" s="1"/>
  <c r="ABD44" i="1" a="1"/>
  <c r="ABD44" i="1" s="1"/>
  <c r="ABD33" i="1" a="1"/>
  <c r="ABD33" i="1" s="1"/>
  <c r="ABD37" i="1" a="1"/>
  <c r="ABD37" i="1" s="1"/>
  <c r="ABD29" i="1" a="1"/>
  <c r="ABD29" i="1" s="1"/>
  <c r="ABD35" i="1" a="1"/>
  <c r="ABD35" i="1" s="1"/>
  <c r="ABD47" i="1" a="1"/>
  <c r="ABD47" i="1" s="1"/>
  <c r="ABD38" i="1" a="1"/>
  <c r="ABD38" i="1" s="1"/>
  <c r="ABZ22" i="1" a="1"/>
  <c r="ABZ22" i="1" s="1"/>
  <c r="ABZ23" i="1" a="1"/>
  <c r="ABZ23" i="1" s="1"/>
  <c r="ABZ47" i="1" a="1"/>
  <c r="ABZ47" i="1" s="1"/>
  <c r="ABZ33" i="1" a="1"/>
  <c r="ABZ33" i="1" s="1"/>
  <c r="ABZ45" i="1" a="1"/>
  <c r="ABZ45" i="1" s="1"/>
  <c r="ABZ34" i="1" a="1"/>
  <c r="ABZ34" i="1" s="1"/>
  <c r="ABZ24" i="1" a="1"/>
  <c r="ABZ24" i="1" s="1"/>
  <c r="ABZ32" i="1" a="1"/>
  <c r="ABZ32" i="1" s="1"/>
  <c r="ABZ29" i="1" a="1"/>
  <c r="ABZ29" i="1" s="1"/>
  <c r="ABZ26" i="1" a="1"/>
  <c r="ABZ26" i="1" s="1"/>
  <c r="ABZ40" i="1" a="1"/>
  <c r="ABZ40" i="1" s="1"/>
  <c r="ABZ41" i="1" a="1"/>
  <c r="ABZ41" i="1" s="1"/>
  <c r="ABZ28" i="1" a="1"/>
  <c r="ABZ28" i="1" s="1"/>
  <c r="ABZ43" i="1" a="1"/>
  <c r="ABZ43" i="1" s="1"/>
  <c r="ABZ46" i="1" a="1"/>
  <c r="ABZ46" i="1" s="1"/>
  <c r="ABZ30" i="1" a="1"/>
  <c r="ABZ30" i="1" s="1"/>
  <c r="ABZ27" i="1" a="1"/>
  <c r="ABZ27" i="1" s="1"/>
  <c r="ABZ39" i="1" a="1"/>
  <c r="ABZ39" i="1" s="1"/>
  <c r="ABZ31" i="1" a="1"/>
  <c r="ABZ31" i="1" s="1"/>
  <c r="ABZ44" i="1" a="1"/>
  <c r="ABZ44" i="1" s="1"/>
  <c r="ABZ37" i="1" a="1"/>
  <c r="ABZ37" i="1" s="1"/>
  <c r="ABZ35" i="1" a="1"/>
  <c r="ABZ35" i="1" s="1"/>
  <c r="ABZ38" i="1" a="1"/>
  <c r="ABZ38" i="1" s="1"/>
  <c r="ABZ25" i="1" a="1"/>
  <c r="ABZ25" i="1" s="1"/>
  <c r="ABE22" i="1" a="1"/>
  <c r="ABE22" i="1" s="1"/>
  <c r="ABE23" i="1" a="1"/>
  <c r="ABE23" i="1" s="1"/>
  <c r="ABE47" i="1" a="1"/>
  <c r="ABE47" i="1" s="1"/>
  <c r="ABE44" i="1" a="1"/>
  <c r="ABE44" i="1" s="1"/>
  <c r="ABE33" i="1" a="1"/>
  <c r="ABE33" i="1" s="1"/>
  <c r="ABE45" i="1" a="1"/>
  <c r="ABE45" i="1" s="1"/>
  <c r="ABE32" i="1" a="1"/>
  <c r="ABE32" i="1" s="1"/>
  <c r="ABE24" i="1" a="1"/>
  <c r="ABE24" i="1" s="1"/>
  <c r="ABE40" i="1" a="1"/>
  <c r="ABE40" i="1" s="1"/>
  <c r="ABE46" i="1" a="1"/>
  <c r="ABE46" i="1" s="1"/>
  <c r="ABE41" i="1" a="1"/>
  <c r="ABE41" i="1" s="1"/>
  <c r="ABE39" i="1" a="1"/>
  <c r="ABE39" i="1" s="1"/>
  <c r="ABE25" i="1" a="1"/>
  <c r="ABE25" i="1" s="1"/>
  <c r="ABE28" i="1" a="1"/>
  <c r="ABE28" i="1" s="1"/>
  <c r="ABE27" i="1" a="1"/>
  <c r="ABE27" i="1" s="1"/>
  <c r="ABE43" i="1" a="1"/>
  <c r="ABE43" i="1" s="1"/>
  <c r="ABE31" i="1" a="1"/>
  <c r="ABE31" i="1" s="1"/>
  <c r="ABE37" i="1" a="1"/>
  <c r="ABE37" i="1" s="1"/>
  <c r="ABE29" i="1" a="1"/>
  <c r="ABE29" i="1" s="1"/>
  <c r="ABE35" i="1" a="1"/>
  <c r="ABE35" i="1" s="1"/>
  <c r="ABE34" i="1" a="1"/>
  <c r="ABE34" i="1" s="1"/>
  <c r="ABE26" i="1" a="1"/>
  <c r="ABE26" i="1" s="1"/>
  <c r="ABE38" i="1" a="1"/>
  <c r="ABE38" i="1" s="1"/>
  <c r="ABE30" i="1" a="1"/>
  <c r="ABE30" i="1" s="1"/>
  <c r="ACA23" i="1" a="1"/>
  <c r="ACA23" i="1" s="1"/>
  <c r="ACA22" i="1" a="1"/>
  <c r="ACA22" i="1" s="1"/>
  <c r="ACA45" i="1" a="1"/>
  <c r="ACA45" i="1" s="1"/>
  <c r="ACA47" i="1" a="1"/>
  <c r="ACA47" i="1" s="1"/>
  <c r="ACA34" i="1" a="1"/>
  <c r="ACA34" i="1" s="1"/>
  <c r="ACA24" i="1" a="1"/>
  <c r="ACA24" i="1" s="1"/>
  <c r="ACA32" i="1" a="1"/>
  <c r="ACA32" i="1" s="1"/>
  <c r="ACA26" i="1" a="1"/>
  <c r="ACA26" i="1" s="1"/>
  <c r="ACA40" i="1" a="1"/>
  <c r="ACA40" i="1" s="1"/>
  <c r="ACA28" i="1" a="1"/>
  <c r="ACA28" i="1" s="1"/>
  <c r="ACA43" i="1" a="1"/>
  <c r="ACA43" i="1" s="1"/>
  <c r="ACA41" i="1" a="1"/>
  <c r="ACA41" i="1" s="1"/>
  <c r="ACA46" i="1" a="1"/>
  <c r="ACA46" i="1" s="1"/>
  <c r="ACA30" i="1" a="1"/>
  <c r="ACA30" i="1" s="1"/>
  <c r="ACA39" i="1" a="1"/>
  <c r="ACA39" i="1" s="1"/>
  <c r="ACA29" i="1" a="1"/>
  <c r="ACA29" i="1" s="1"/>
  <c r="ACA31" i="1" a="1"/>
  <c r="ACA31" i="1" s="1"/>
  <c r="ACA44" i="1" a="1"/>
  <c r="ACA44" i="1" s="1"/>
  <c r="ACA33" i="1" a="1"/>
  <c r="ACA33" i="1" s="1"/>
  <c r="ACA37" i="1" a="1"/>
  <c r="ACA37" i="1" s="1"/>
  <c r="ACA35" i="1" a="1"/>
  <c r="ACA35" i="1" s="1"/>
  <c r="ACA38" i="1" a="1"/>
  <c r="ACA38" i="1" s="1"/>
  <c r="ACA25" i="1" a="1"/>
  <c r="ACA25" i="1" s="1"/>
  <c r="ACA27" i="1" a="1"/>
  <c r="ACA27" i="1" s="1"/>
  <c r="ABF22" i="1" a="1"/>
  <c r="ABF22" i="1" s="1"/>
  <c r="ABF23" i="1" a="1"/>
  <c r="ABF23" i="1" s="1"/>
  <c r="ABF44" i="1" a="1"/>
  <c r="ABF44" i="1" s="1"/>
  <c r="ABF32" i="1" a="1"/>
  <c r="ABF32" i="1" s="1"/>
  <c r="ABF35" i="1" a="1"/>
  <c r="ABF35" i="1" s="1"/>
  <c r="ABF39" i="1" a="1"/>
  <c r="ABF39" i="1" s="1"/>
  <c r="ABF46" i="1" a="1"/>
  <c r="ABF46" i="1" s="1"/>
  <c r="ABF41" i="1" a="1"/>
  <c r="ABF41" i="1" s="1"/>
  <c r="ABF37" i="1" a="1"/>
  <c r="ABF37" i="1" s="1"/>
  <c r="ABF43" i="1" a="1"/>
  <c r="ABF43" i="1" s="1"/>
  <c r="ABF29" i="1" a="1"/>
  <c r="ABF29" i="1" s="1"/>
  <c r="ABF45" i="1" a="1"/>
  <c r="ABF45" i="1" s="1"/>
  <c r="ABF34" i="1" a="1"/>
  <c r="ABF34" i="1" s="1"/>
  <c r="ABF33" i="1" a="1"/>
  <c r="ABF33" i="1" s="1"/>
  <c r="ABF24" i="1" a="1"/>
  <c r="ABF24" i="1" s="1"/>
  <c r="ABF26" i="1" a="1"/>
  <c r="ABF26" i="1" s="1"/>
  <c r="ABF27" i="1" a="1"/>
  <c r="ABF27" i="1" s="1"/>
  <c r="ABF38" i="1" a="1"/>
  <c r="ABF38" i="1" s="1"/>
  <c r="ABF30" i="1" a="1"/>
  <c r="ABF30" i="1" s="1"/>
  <c r="ABF28" i="1" a="1"/>
  <c r="ABF28" i="1" s="1"/>
  <c r="ABF25" i="1" a="1"/>
  <c r="ABF25" i="1" s="1"/>
  <c r="ABF31" i="1" a="1"/>
  <c r="ABF31" i="1" s="1"/>
  <c r="ABF47" i="1" a="1"/>
  <c r="ABF47" i="1" s="1"/>
  <c r="ABF40" i="1" a="1"/>
  <c r="ABF40" i="1" s="1"/>
  <c r="ACB23" i="1" a="1"/>
  <c r="ACB23" i="1" s="1"/>
  <c r="ACB22" i="1" a="1"/>
  <c r="ACB22" i="1" s="1"/>
  <c r="ACB32" i="1" a="1"/>
  <c r="ACB32" i="1" s="1"/>
  <c r="ACB34" i="1" a="1"/>
  <c r="ACB34" i="1" s="1"/>
  <c r="ACB38" i="1" a="1"/>
  <c r="ACB38" i="1" s="1"/>
  <c r="ACB24" i="1" a="1"/>
  <c r="ACB24" i="1" s="1"/>
  <c r="ACB25" i="1" a="1"/>
  <c r="ACB25" i="1" s="1"/>
  <c r="ACB26" i="1" a="1"/>
  <c r="ACB26" i="1" s="1"/>
  <c r="ACB35" i="1" a="1"/>
  <c r="ACB35" i="1" s="1"/>
  <c r="ACB46" i="1" a="1"/>
  <c r="ACB46" i="1" s="1"/>
  <c r="ACB41" i="1" a="1"/>
  <c r="ACB41" i="1" s="1"/>
  <c r="ACB30" i="1" a="1"/>
  <c r="ACB30" i="1" s="1"/>
  <c r="ACB40" i="1" a="1"/>
  <c r="ACB40" i="1" s="1"/>
  <c r="ACB33" i="1" a="1"/>
  <c r="ACB33" i="1" s="1"/>
  <c r="ACB39" i="1" a="1"/>
  <c r="ACB39" i="1" s="1"/>
  <c r="ACB31" i="1" a="1"/>
  <c r="ACB31" i="1" s="1"/>
  <c r="ACB44" i="1" a="1"/>
  <c r="ACB44" i="1" s="1"/>
  <c r="ACB45" i="1" a="1"/>
  <c r="ACB45" i="1" s="1"/>
  <c r="ACB37" i="1" a="1"/>
  <c r="ACB37" i="1" s="1"/>
  <c r="ACB47" i="1" a="1"/>
  <c r="ACB47" i="1" s="1"/>
  <c r="ACB43" i="1" a="1"/>
  <c r="ACB43" i="1" s="1"/>
  <c r="ACB27" i="1" a="1"/>
  <c r="ACB27" i="1" s="1"/>
  <c r="ACB29" i="1" a="1"/>
  <c r="ACB29" i="1" s="1"/>
  <c r="ACB28" i="1" a="1"/>
  <c r="ACB28" i="1" s="1"/>
  <c r="FX23" i="1" a="1"/>
  <c r="FX23" i="1" s="1"/>
  <c r="ACE23" i="1" a="1"/>
  <c r="ACE23" i="1" s="1"/>
  <c r="ACE22" i="1" a="1"/>
  <c r="ACE22" i="1" s="1"/>
  <c r="ACE26" i="1" a="1"/>
  <c r="ACE26" i="1" s="1"/>
  <c r="ACE30" i="1" a="1"/>
  <c r="ACE30" i="1" s="1"/>
  <c r="ACE35" i="1" a="1"/>
  <c r="ACE35" i="1" s="1"/>
  <c r="ACE37" i="1" a="1"/>
  <c r="ACE37" i="1" s="1"/>
  <c r="ACE43" i="1" a="1"/>
  <c r="ACE43" i="1" s="1"/>
  <c r="ACE47" i="1" a="1"/>
  <c r="ACE47" i="1" s="1"/>
  <c r="ACE29" i="1" a="1"/>
  <c r="ACE29" i="1" s="1"/>
  <c r="ACE44" i="1" a="1"/>
  <c r="ACE44" i="1" s="1"/>
  <c r="ACE40" i="1" a="1"/>
  <c r="ACE40" i="1" s="1"/>
  <c r="ACE45" i="1" a="1"/>
  <c r="ACE45" i="1" s="1"/>
  <c r="ACE34" i="1" a="1"/>
  <c r="ACE34" i="1" s="1"/>
  <c r="ACE27" i="1" a="1"/>
  <c r="ACE27" i="1" s="1"/>
  <c r="ACE41" i="1" a="1"/>
  <c r="ACE41" i="1" s="1"/>
  <c r="ACE24" i="1" a="1"/>
  <c r="ACE24" i="1" s="1"/>
  <c r="ACE38" i="1" a="1"/>
  <c r="ACE38" i="1" s="1"/>
  <c r="ACE25" i="1" a="1"/>
  <c r="ACE25" i="1" s="1"/>
  <c r="ACE28" i="1" a="1"/>
  <c r="ACE28" i="1" s="1"/>
  <c r="ACE31" i="1" a="1"/>
  <c r="ACE31" i="1" s="1"/>
  <c r="ACE39" i="1" a="1"/>
  <c r="ACE39" i="1" s="1"/>
  <c r="ACE32" i="1" a="1"/>
  <c r="ACE32" i="1" s="1"/>
  <c r="ACE46" i="1" a="1"/>
  <c r="ACE46" i="1" s="1"/>
  <c r="ACE33" i="1" a="1"/>
  <c r="ACE33" i="1" s="1"/>
  <c r="ABM23" i="1" a="1"/>
  <c r="ABM23" i="1" s="1"/>
  <c r="ABM22" i="1" a="1"/>
  <c r="ABM22" i="1" s="1"/>
  <c r="ABM32" i="1" a="1"/>
  <c r="ABM32" i="1" s="1"/>
  <c r="ABM46" i="1" a="1"/>
  <c r="ABM46" i="1" s="1"/>
  <c r="ABM24" i="1" a="1"/>
  <c r="ABM24" i="1" s="1"/>
  <c r="ABM27" i="1" a="1"/>
  <c r="ABM27" i="1" s="1"/>
  <c r="ABM25" i="1" a="1"/>
  <c r="ABM25" i="1" s="1"/>
  <c r="ABM44" i="1" a="1"/>
  <c r="ABM44" i="1" s="1"/>
  <c r="ABM28" i="1" a="1"/>
  <c r="ABM28" i="1" s="1"/>
  <c r="ABM45" i="1" a="1"/>
  <c r="ABM45" i="1" s="1"/>
  <c r="ABM37" i="1" a="1"/>
  <c r="ABM37" i="1" s="1"/>
  <c r="ABM33" i="1" a="1"/>
  <c r="ABM33" i="1" s="1"/>
  <c r="ABM35" i="1" a="1"/>
  <c r="ABM35" i="1" s="1"/>
  <c r="ABM38" i="1" a="1"/>
  <c r="ABM38" i="1" s="1"/>
  <c r="ABM47" i="1" a="1"/>
  <c r="ABM47" i="1" s="1"/>
  <c r="ABM43" i="1" a="1"/>
  <c r="ABM43" i="1" s="1"/>
  <c r="ABM39" i="1" a="1"/>
  <c r="ABM39" i="1" s="1"/>
  <c r="ABM31" i="1" a="1"/>
  <c r="ABM31" i="1" s="1"/>
  <c r="ABM29" i="1" a="1"/>
  <c r="ABM29" i="1" s="1"/>
  <c r="ABM40" i="1" a="1"/>
  <c r="ABM40" i="1" s="1"/>
  <c r="ABM41" i="1" a="1"/>
  <c r="ABM41" i="1" s="1"/>
  <c r="ABM34" i="1" a="1"/>
  <c r="ABM34" i="1" s="1"/>
  <c r="ABM26" i="1" a="1"/>
  <c r="ABM26" i="1" s="1"/>
  <c r="ABM30" i="1" a="1"/>
  <c r="ABM30" i="1" s="1"/>
  <c r="ACC23" i="1" a="1"/>
  <c r="ACC23" i="1" s="1"/>
  <c r="ACC22" i="1" a="1"/>
  <c r="ACC22" i="1" s="1"/>
  <c r="ACC32" i="1" a="1"/>
  <c r="ACC32" i="1" s="1"/>
  <c r="ACC46" i="1" a="1"/>
  <c r="ACC46" i="1" s="1"/>
  <c r="ACC26" i="1" a="1"/>
  <c r="ACC26" i="1" s="1"/>
  <c r="ACC34" i="1" a="1"/>
  <c r="ACC34" i="1" s="1"/>
  <c r="ACC24" i="1" a="1"/>
  <c r="ACC24" i="1" s="1"/>
  <c r="ACC25" i="1" a="1"/>
  <c r="ACC25" i="1" s="1"/>
  <c r="ACC35" i="1" a="1"/>
  <c r="ACC35" i="1" s="1"/>
  <c r="ACC28" i="1" a="1"/>
  <c r="ACC28" i="1" s="1"/>
  <c r="ACC30" i="1" a="1"/>
  <c r="ACC30" i="1" s="1"/>
  <c r="ACC40" i="1" a="1"/>
  <c r="ACC40" i="1" s="1"/>
  <c r="ACC37" i="1" a="1"/>
  <c r="ACC37" i="1" s="1"/>
  <c r="ACC33" i="1" a="1"/>
  <c r="ACC33" i="1" s="1"/>
  <c r="ACC39" i="1" a="1"/>
  <c r="ACC39" i="1" s="1"/>
  <c r="ACC38" i="1" a="1"/>
  <c r="ACC38" i="1" s="1"/>
  <c r="ACC45" i="1" a="1"/>
  <c r="ACC45" i="1" s="1"/>
  <c r="ACC44" i="1" a="1"/>
  <c r="ACC44" i="1" s="1"/>
  <c r="ACC47" i="1" a="1"/>
  <c r="ACC47" i="1" s="1"/>
  <c r="ACC43" i="1" a="1"/>
  <c r="ACC43" i="1" s="1"/>
  <c r="ACC27" i="1" a="1"/>
  <c r="ACC27" i="1" s="1"/>
  <c r="ACC29" i="1" a="1"/>
  <c r="ACC29" i="1" s="1"/>
  <c r="ACC41" i="1" a="1"/>
  <c r="ACC41" i="1" s="1"/>
  <c r="ACC31" i="1" a="1"/>
  <c r="ACC31" i="1" s="1"/>
  <c r="ABN23" i="1" a="1"/>
  <c r="ABN23" i="1" s="1"/>
  <c r="ABN22" i="1" a="1"/>
  <c r="ABN22" i="1" s="1"/>
  <c r="ABN24" i="1" a="1"/>
  <c r="ABN24" i="1" s="1"/>
  <c r="ABN28" i="1" a="1"/>
  <c r="ABN28" i="1" s="1"/>
  <c r="ABN44" i="1" a="1"/>
  <c r="ABN44" i="1" s="1"/>
  <c r="ABN38" i="1" a="1"/>
  <c r="ABN38" i="1" s="1"/>
  <c r="ABN29" i="1" a="1"/>
  <c r="ABN29" i="1" s="1"/>
  <c r="ABN31" i="1" a="1"/>
  <c r="ABN31" i="1" s="1"/>
  <c r="ABN37" i="1" a="1"/>
  <c r="ABN37" i="1" s="1"/>
  <c r="ABN45" i="1" a="1"/>
  <c r="ABN45" i="1" s="1"/>
  <c r="ABN47" i="1" a="1"/>
  <c r="ABN47" i="1" s="1"/>
  <c r="ABN46" i="1" a="1"/>
  <c r="ABN46" i="1" s="1"/>
  <c r="ABN32" i="1" a="1"/>
  <c r="ABN32" i="1" s="1"/>
  <c r="ABN25" i="1" a="1"/>
  <c r="ABN25" i="1" s="1"/>
  <c r="ABN39" i="1" a="1"/>
  <c r="ABN39" i="1" s="1"/>
  <c r="ABN41" i="1" a="1"/>
  <c r="ABN41" i="1" s="1"/>
  <c r="ABN40" i="1" a="1"/>
  <c r="ABN40" i="1" s="1"/>
  <c r="ABN43" i="1" a="1"/>
  <c r="ABN43" i="1" s="1"/>
  <c r="ABN34" i="1" a="1"/>
  <c r="ABN34" i="1" s="1"/>
  <c r="ABN27" i="1" a="1"/>
  <c r="ABN27" i="1" s="1"/>
  <c r="ABN33" i="1" a="1"/>
  <c r="ABN33" i="1" s="1"/>
  <c r="ABN26" i="1" a="1"/>
  <c r="ABN26" i="1" s="1"/>
  <c r="ABN35" i="1" a="1"/>
  <c r="ABN35" i="1" s="1"/>
  <c r="ABN30" i="1" a="1"/>
  <c r="ABN30" i="1" s="1"/>
  <c r="ACD23" i="1" a="1"/>
  <c r="ACD23" i="1" s="1"/>
  <c r="ACD22" i="1" a="1"/>
  <c r="ACD22" i="1" s="1"/>
  <c r="ACD24" i="1" a="1"/>
  <c r="ACD24" i="1" s="1"/>
  <c r="ACD33" i="1" a="1"/>
  <c r="ACD33" i="1" s="1"/>
  <c r="ACD26" i="1" a="1"/>
  <c r="ACD26" i="1" s="1"/>
  <c r="ACD28" i="1" a="1"/>
  <c r="ACD28" i="1" s="1"/>
  <c r="ACD35" i="1" a="1"/>
  <c r="ACD35" i="1" s="1"/>
  <c r="ACD30" i="1" a="1"/>
  <c r="ACD30" i="1" s="1"/>
  <c r="ACD45" i="1" a="1"/>
  <c r="ACD45" i="1" s="1"/>
  <c r="ACD37" i="1" a="1"/>
  <c r="ACD37" i="1" s="1"/>
  <c r="ACD43" i="1" a="1"/>
  <c r="ACD43" i="1" s="1"/>
  <c r="ACD29" i="1" a="1"/>
  <c r="ACD29" i="1" s="1"/>
  <c r="ACD44" i="1" a="1"/>
  <c r="ACD44" i="1" s="1"/>
  <c r="ACD34" i="1" a="1"/>
  <c r="ACD34" i="1" s="1"/>
  <c r="ACD27" i="1" a="1"/>
  <c r="ACD27" i="1" s="1"/>
  <c r="ACD41" i="1" a="1"/>
  <c r="ACD41" i="1" s="1"/>
  <c r="ACD47" i="1" a="1"/>
  <c r="ACD47" i="1" s="1"/>
  <c r="ACD40" i="1" a="1"/>
  <c r="ACD40" i="1" s="1"/>
  <c r="ACD38" i="1" a="1"/>
  <c r="ACD38" i="1" s="1"/>
  <c r="ACD25" i="1" a="1"/>
  <c r="ACD25" i="1" s="1"/>
  <c r="ACD31" i="1" a="1"/>
  <c r="ACD31" i="1" s="1"/>
  <c r="ACD39" i="1" a="1"/>
  <c r="ACD39" i="1" s="1"/>
  <c r="ACD32" i="1" a="1"/>
  <c r="ACD32" i="1" s="1"/>
  <c r="ACD46" i="1" a="1"/>
  <c r="ACD46" i="1" s="1"/>
  <c r="ABX23" i="1" a="1"/>
  <c r="ABX23" i="1" s="1"/>
  <c r="ABX22" i="1" a="1"/>
  <c r="ABX22" i="1" s="1"/>
  <c r="ABX31" i="1" a="1"/>
  <c r="ABX31" i="1" s="1"/>
  <c r="ABX28" i="1" a="1"/>
  <c r="ABX28" i="1" s="1"/>
  <c r="ABX37" i="1" a="1"/>
  <c r="ABX37" i="1" s="1"/>
  <c r="ABX47" i="1" a="1"/>
  <c r="ABX47" i="1" s="1"/>
  <c r="ABX29" i="1" a="1"/>
  <c r="ABX29" i="1" s="1"/>
  <c r="ABX35" i="1" a="1"/>
  <c r="ABX35" i="1" s="1"/>
  <c r="ABX34" i="1" a="1"/>
  <c r="ABX34" i="1" s="1"/>
  <c r="ABX39" i="1" a="1"/>
  <c r="ABX39" i="1" s="1"/>
  <c r="ABX26" i="1" a="1"/>
  <c r="ABX26" i="1" s="1"/>
  <c r="ABX30" i="1" a="1"/>
  <c r="ABX30" i="1" s="1"/>
  <c r="ABX40" i="1" a="1"/>
  <c r="ABX40" i="1" s="1"/>
  <c r="ABX43" i="1" a="1"/>
  <c r="ABX43" i="1" s="1"/>
  <c r="ABX33" i="1" a="1"/>
  <c r="ABX33" i="1" s="1"/>
  <c r="ABX45" i="1" a="1"/>
  <c r="ABX45" i="1" s="1"/>
  <c r="ABX41" i="1" a="1"/>
  <c r="ABX41" i="1" s="1"/>
  <c r="ABX44" i="1" a="1"/>
  <c r="ABX44" i="1" s="1"/>
  <c r="ABX32" i="1" a="1"/>
  <c r="ABX32" i="1" s="1"/>
  <c r="ABX46" i="1" a="1"/>
  <c r="ABX46" i="1" s="1"/>
  <c r="ABX27" i="1" a="1"/>
  <c r="ABX27" i="1" s="1"/>
  <c r="ABX24" i="1" a="1"/>
  <c r="ABX24" i="1" s="1"/>
  <c r="ABX38" i="1" a="1"/>
  <c r="ABX38" i="1" s="1"/>
  <c r="ABX25" i="1" a="1"/>
  <c r="ABX25" i="1" s="1"/>
  <c r="ABI22" i="1" a="1"/>
  <c r="ABI22" i="1" s="1"/>
  <c r="ABI23" i="1" a="1"/>
  <c r="ABI23" i="1" s="1"/>
  <c r="ABI34" i="1" a="1"/>
  <c r="ABI34" i="1" s="1"/>
  <c r="ABI28" i="1" a="1"/>
  <c r="ABI28" i="1" s="1"/>
  <c r="ABI37" i="1" a="1"/>
  <c r="ABI37" i="1" s="1"/>
  <c r="ABI43" i="1" a="1"/>
  <c r="ABI43" i="1" s="1"/>
  <c r="ABI27" i="1" a="1"/>
  <c r="ABI27" i="1" s="1"/>
  <c r="ABI33" i="1" a="1"/>
  <c r="ABI33" i="1" s="1"/>
  <c r="ABI26" i="1" a="1"/>
  <c r="ABI26" i="1" s="1"/>
  <c r="ABI24" i="1" a="1"/>
  <c r="ABI24" i="1" s="1"/>
  <c r="ABI45" i="1" a="1"/>
  <c r="ABI45" i="1" s="1"/>
  <c r="ABI30" i="1" a="1"/>
  <c r="ABI30" i="1" s="1"/>
  <c r="ABI29" i="1" a="1"/>
  <c r="ABI29" i="1" s="1"/>
  <c r="ABI44" i="1" a="1"/>
  <c r="ABI44" i="1" s="1"/>
  <c r="ABI40" i="1" a="1"/>
  <c r="ABI40" i="1" s="1"/>
  <c r="ABI41" i="1" a="1"/>
  <c r="ABI41" i="1" s="1"/>
  <c r="ABI38" i="1" a="1"/>
  <c r="ABI38" i="1" s="1"/>
  <c r="ABI31" i="1" a="1"/>
  <c r="ABI31" i="1" s="1"/>
  <c r="ABI25" i="1" a="1"/>
  <c r="ABI25" i="1" s="1"/>
  <c r="ABI32" i="1" a="1"/>
  <c r="ABI32" i="1" s="1"/>
  <c r="ABI35" i="1" a="1"/>
  <c r="ABI35" i="1" s="1"/>
  <c r="ABI46" i="1" a="1"/>
  <c r="ABI46" i="1" s="1"/>
  <c r="ABI47" i="1" a="1"/>
  <c r="ABI47" i="1" s="1"/>
  <c r="ABI39" i="1" a="1"/>
  <c r="ABI39" i="1" s="1"/>
  <c r="GU23" i="1" a="1"/>
  <c r="GU23" i="1" s="1"/>
  <c r="ABY22" i="1" a="1"/>
  <c r="ABY22" i="1" s="1"/>
  <c r="ABY23" i="1" a="1"/>
  <c r="ABY23" i="1" s="1"/>
  <c r="ABY28" i="1" a="1"/>
  <c r="ABY28" i="1" s="1"/>
  <c r="ABY37" i="1" a="1"/>
  <c r="ABY37" i="1" s="1"/>
  <c r="ABY39" i="1" a="1"/>
  <c r="ABY39" i="1" s="1"/>
  <c r="ABY47" i="1" a="1"/>
  <c r="ABY47" i="1" s="1"/>
  <c r="ABY45" i="1" a="1"/>
  <c r="ABY45" i="1" s="1"/>
  <c r="ABY33" i="1" a="1"/>
  <c r="ABY33" i="1" s="1"/>
  <c r="ABY41" i="1" a="1"/>
  <c r="ABY41" i="1" s="1"/>
  <c r="ABY26" i="1" a="1"/>
  <c r="ABY26" i="1" s="1"/>
  <c r="ABY40" i="1" a="1"/>
  <c r="ABY40" i="1" s="1"/>
  <c r="ABY30" i="1" a="1"/>
  <c r="ABY30" i="1" s="1"/>
  <c r="ABY43" i="1" a="1"/>
  <c r="ABY43" i="1" s="1"/>
  <c r="ABY27" i="1" a="1"/>
  <c r="ABY27" i="1" s="1"/>
  <c r="ABY29" i="1" a="1"/>
  <c r="ABY29" i="1" s="1"/>
  <c r="ABY44" i="1" a="1"/>
  <c r="ABY44" i="1" s="1"/>
  <c r="ABY31" i="1" a="1"/>
  <c r="ABY31" i="1" s="1"/>
  <c r="ABY34" i="1" a="1"/>
  <c r="ABY34" i="1" s="1"/>
  <c r="ABY32" i="1" a="1"/>
  <c r="ABY32" i="1" s="1"/>
  <c r="ABY35" i="1" a="1"/>
  <c r="ABY35" i="1" s="1"/>
  <c r="ABY46" i="1" a="1"/>
  <c r="ABY46" i="1" s="1"/>
  <c r="ABY38" i="1" a="1"/>
  <c r="ABY38" i="1" s="1"/>
  <c r="ABY24" i="1" a="1"/>
  <c r="ABY24" i="1" s="1"/>
  <c r="ABY25" i="1" a="1"/>
  <c r="ABY25" i="1" s="1"/>
  <c r="WK23" i="1" a="1"/>
  <c r="WK23" i="1" s="1"/>
  <c r="VJ23" i="1" a="1"/>
  <c r="VJ23" i="1" s="1"/>
  <c r="S23" i="1" a="1"/>
  <c r="S23" i="1" s="1"/>
  <c r="VV23" i="1" a="1"/>
  <c r="VV23" i="1" s="1"/>
  <c r="HA23" i="1" a="1"/>
  <c r="HA23" i="1" s="1"/>
  <c r="XZ23" i="1" a="1"/>
  <c r="XZ23" i="1" s="1"/>
  <c r="ZR23" i="1" a="1"/>
  <c r="ZR23" i="1" s="1"/>
  <c r="DR22" i="1" a="1"/>
  <c r="DR22" i="1" s="1"/>
  <c r="DR48" i="1" a="1"/>
  <c r="DR48" i="1" s="1"/>
  <c r="DR49" i="1" s="1" a="1"/>
  <c r="DR49" i="1" s="1"/>
  <c r="DP21" i="1"/>
  <c r="U48" i="1" a="1"/>
  <c r="U48" i="1" s="1"/>
  <c r="IE22" i="1" a="1"/>
  <c r="IE22" i="1" s="1"/>
  <c r="IE48" i="1" a="1"/>
  <c r="IE48" i="1" s="1"/>
  <c r="IE49" i="1" s="1" a="1"/>
  <c r="IE49" i="1" s="1"/>
  <c r="WG22" i="1" a="1"/>
  <c r="WG22" i="1" s="1"/>
  <c r="WG48" i="1" a="1"/>
  <c r="WG48" i="1" s="1"/>
  <c r="WG49" i="1" s="1" a="1"/>
  <c r="WG49" i="1" s="1"/>
  <c r="JA22" i="1" a="1"/>
  <c r="JA22" i="1" s="1"/>
  <c r="JA48" i="1" a="1"/>
  <c r="JA48" i="1" s="1"/>
  <c r="JA49" i="1" s="1" a="1"/>
  <c r="JA49" i="1" s="1"/>
  <c r="AEN22" i="1" a="1"/>
  <c r="AEN22" i="1" s="1"/>
  <c r="AEN48" i="1" a="1"/>
  <c r="AEN48" i="1" s="1"/>
  <c r="AEN49" i="1" s="1" a="1"/>
  <c r="AEN49" i="1" s="1"/>
  <c r="HQ48" i="1" a="1"/>
  <c r="HQ48" i="1" s="1"/>
  <c r="HQ49" i="1" s="1" a="1"/>
  <c r="HQ49" i="1" s="1"/>
  <c r="IO48" i="1" a="1"/>
  <c r="IO48" i="1" s="1"/>
  <c r="IO49" i="1" s="1" a="1"/>
  <c r="IO49" i="1" s="1"/>
  <c r="GZ22" i="1" a="1"/>
  <c r="GZ22" i="1" s="1"/>
  <c r="GZ48" i="1" a="1"/>
  <c r="GZ48" i="1" s="1"/>
  <c r="GZ49" i="1" s="1" a="1"/>
  <c r="GZ49" i="1" s="1"/>
  <c r="CD48" i="1" a="1"/>
  <c r="CD48" i="1" s="1"/>
  <c r="CD49" i="1" s="1" a="1"/>
  <c r="CD49" i="1" s="1"/>
  <c r="EA22" i="1" a="1"/>
  <c r="EA22" i="1" s="1"/>
  <c r="EA48" i="1" a="1"/>
  <c r="EA48" i="1" s="1"/>
  <c r="EA49" i="1" s="1" a="1"/>
  <c r="EA49" i="1" s="1"/>
  <c r="WL22" i="1" a="1"/>
  <c r="WL22" i="1" s="1"/>
  <c r="WL48" i="1" a="1"/>
  <c r="WL48" i="1" s="1"/>
  <c r="WL49" i="1" s="1" a="1"/>
  <c r="WL49" i="1" s="1"/>
  <c r="IU22" i="1" a="1"/>
  <c r="IU22" i="1" s="1"/>
  <c r="IU48" i="1" a="1"/>
  <c r="IU48" i="1" s="1"/>
  <c r="IU49" i="1" s="1" a="1"/>
  <c r="IU49" i="1" s="1"/>
  <c r="VP48" i="1" a="1"/>
  <c r="VP48" i="1" s="1"/>
  <c r="VP49" i="1" s="1" a="1"/>
  <c r="VP49" i="1" s="1"/>
  <c r="FY23" i="1" a="1"/>
  <c r="FY23" i="1" s="1"/>
  <c r="FY48" i="1" a="1"/>
  <c r="FY48" i="1" s="1"/>
  <c r="FY49" i="1" s="1" a="1"/>
  <c r="FY49" i="1" s="1"/>
  <c r="VZ48" i="1" a="1"/>
  <c r="VZ48" i="1" s="1"/>
  <c r="VZ49" i="1" s="1" a="1"/>
  <c r="VZ49" i="1" s="1"/>
  <c r="IT22" i="1" a="1"/>
  <c r="IT22" i="1" s="1"/>
  <c r="IT48" i="1" a="1"/>
  <c r="IT48" i="1" s="1"/>
  <c r="IT49" i="1" s="1" a="1"/>
  <c r="IT49" i="1" s="1"/>
  <c r="GP29" i="1" a="1"/>
  <c r="GP29" i="1" s="1"/>
  <c r="GP48" i="1" a="1"/>
  <c r="GP48" i="1" s="1"/>
  <c r="GP49" i="1" s="1" a="1"/>
  <c r="GP49" i="1" s="1"/>
  <c r="YI48" i="1" a="1"/>
  <c r="YI48" i="1" s="1"/>
  <c r="YI49" i="1" s="1" a="1"/>
  <c r="YI49" i="1" s="1"/>
  <c r="EE22" i="1" a="1"/>
  <c r="EE22" i="1" s="1"/>
  <c r="EE48" i="1" a="1"/>
  <c r="EE48" i="1" s="1"/>
  <c r="EE49" i="1" s="1" a="1"/>
  <c r="EE49" i="1" s="1"/>
  <c r="CZ19" i="1"/>
  <c r="K48" i="1" a="1"/>
  <c r="K48" i="1" s="1"/>
  <c r="WY48" i="1" a="1"/>
  <c r="WY48" i="1" s="1"/>
  <c r="WY49" i="1" s="1" a="1"/>
  <c r="WY49" i="1" s="1"/>
  <c r="IA22" i="1" a="1"/>
  <c r="IA22" i="1" s="1"/>
  <c r="IA48" i="1" a="1"/>
  <c r="IA48" i="1" s="1"/>
  <c r="IA49" i="1" s="1" a="1"/>
  <c r="IA49" i="1" s="1"/>
  <c r="XM22" i="1" a="1"/>
  <c r="XM22" i="1" s="1"/>
  <c r="XM48" i="1" a="1"/>
  <c r="XM48" i="1" s="1"/>
  <c r="XM49" i="1" s="1" a="1"/>
  <c r="XM49" i="1" s="1"/>
  <c r="WE22" i="1" a="1"/>
  <c r="WE22" i="1" s="1"/>
  <c r="WE48" i="1" a="1"/>
  <c r="WE48" i="1" s="1"/>
  <c r="WE49" i="1" s="1" a="1"/>
  <c r="WE49" i="1" s="1"/>
  <c r="CG48" i="1" a="1"/>
  <c r="CG48" i="1" s="1"/>
  <c r="CG49" i="1" s="1" a="1"/>
  <c r="CG49" i="1" s="1"/>
  <c r="DJ23" i="1" a="1"/>
  <c r="DJ23" i="1" s="1"/>
  <c r="DJ48" i="1" a="1"/>
  <c r="DJ48" i="1" s="1"/>
  <c r="DJ49" i="1" s="1" a="1"/>
  <c r="DJ49" i="1" s="1"/>
  <c r="XZ22" i="1" a="1"/>
  <c r="XZ22" i="1" s="1"/>
  <c r="XZ48" i="1" a="1"/>
  <c r="XZ48" i="1" s="1"/>
  <c r="XZ49" i="1" s="1" a="1"/>
  <c r="XZ49" i="1" s="1"/>
  <c r="VV22" i="1" a="1"/>
  <c r="VV22" i="1" s="1"/>
  <c r="VV48" i="1" a="1"/>
  <c r="VV48" i="1" s="1"/>
  <c r="VV49" i="1" s="1" a="1"/>
  <c r="VV49" i="1" s="1"/>
  <c r="P23" i="1" a="1"/>
  <c r="P23" i="1" s="1"/>
  <c r="FB23" i="1" s="1"/>
  <c r="P48" i="1" a="1"/>
  <c r="P48" i="1" s="1"/>
  <c r="VQ22" i="1" a="1"/>
  <c r="VQ22" i="1" s="1"/>
  <c r="VQ48" i="1" a="1"/>
  <c r="VQ48" i="1" s="1"/>
  <c r="VQ49" i="1" s="1" a="1"/>
  <c r="VQ49" i="1" s="1"/>
  <c r="XE22" i="1" a="1"/>
  <c r="XE22" i="1" s="1"/>
  <c r="XE48" i="1" a="1"/>
  <c r="XE48" i="1" s="1"/>
  <c r="XE49" i="1" s="1" a="1"/>
  <c r="XE49" i="1" s="1"/>
  <c r="ZR48" i="1" a="1"/>
  <c r="ZR48" i="1" s="1"/>
  <c r="ZR49" i="1" s="1" a="1"/>
  <c r="ZR49" i="1" s="1"/>
  <c r="VK22" i="1" a="1"/>
  <c r="VK22" i="1" s="1"/>
  <c r="VK48" i="1" a="1"/>
  <c r="VK48" i="1" s="1"/>
  <c r="VK49" i="1" s="1" a="1"/>
  <c r="VK49" i="1" s="1"/>
  <c r="WZ22" i="1" a="1"/>
  <c r="WZ22" i="1" s="1"/>
  <c r="WZ48" i="1" a="1"/>
  <c r="WZ48" i="1" s="1"/>
  <c r="WZ49" i="1" s="1" a="1"/>
  <c r="WZ49" i="1" s="1"/>
  <c r="EZ22" i="1" a="1"/>
  <c r="EZ22" i="1" s="1"/>
  <c r="EZ48" i="1" a="1"/>
  <c r="EZ48" i="1" s="1"/>
  <c r="EZ49" i="1" s="1" a="1"/>
  <c r="EZ49" i="1" s="1"/>
  <c r="GV22" i="1" a="1"/>
  <c r="GV22" i="1" s="1"/>
  <c r="GV48" i="1" a="1"/>
  <c r="GV48" i="1" s="1"/>
  <c r="GV49" i="1" s="1" a="1"/>
  <c r="GV49" i="1" s="1"/>
  <c r="HH22" i="1" a="1"/>
  <c r="HH22" i="1" s="1"/>
  <c r="ZT27" i="1" a="1"/>
  <c r="ZT27" i="1" s="1"/>
  <c r="ZT48" i="1" a="1"/>
  <c r="ZT48" i="1" s="1"/>
  <c r="ZT49" i="1" s="1" a="1"/>
  <c r="ZT49" i="1" s="1"/>
  <c r="WR22" i="1" a="1"/>
  <c r="WR22" i="1" s="1"/>
  <c r="WR48" i="1" a="1"/>
  <c r="WR48" i="1" s="1"/>
  <c r="WR49" i="1" s="1" a="1"/>
  <c r="WR49" i="1" s="1"/>
  <c r="AJ22" i="1" a="1"/>
  <c r="AJ22" i="1" s="1"/>
  <c r="AJ48" i="1" a="1"/>
  <c r="AJ48" i="1" s="1"/>
  <c r="IF22" i="1" a="1"/>
  <c r="IF22" i="1" s="1"/>
  <c r="IF48" i="1" a="1"/>
  <c r="IF48" i="1" s="1"/>
  <c r="IF49" i="1" s="1" a="1"/>
  <c r="IF49" i="1" s="1"/>
  <c r="WH22" i="1" a="1"/>
  <c r="WH22" i="1" s="1"/>
  <c r="WH48" i="1" a="1"/>
  <c r="WH48" i="1" s="1"/>
  <c r="WH49" i="1" s="1" a="1"/>
  <c r="WH49" i="1" s="1"/>
  <c r="JB22" i="1" a="1"/>
  <c r="JB22" i="1" s="1"/>
  <c r="JB48" i="1" a="1"/>
  <c r="JB48" i="1" s="1"/>
  <c r="JB49" i="1" s="1" a="1"/>
  <c r="JB49" i="1" s="1"/>
  <c r="DT22" i="1" a="1"/>
  <c r="DT22" i="1" s="1"/>
  <c r="DT48" i="1" a="1"/>
  <c r="DT48" i="1" s="1"/>
  <c r="DT49" i="1" s="1" a="1"/>
  <c r="DT49" i="1" s="1"/>
  <c r="IP22" i="1" a="1"/>
  <c r="IP22" i="1" s="1"/>
  <c r="IP48" i="1" a="1"/>
  <c r="IP48" i="1" s="1"/>
  <c r="IP49" i="1" s="1" a="1"/>
  <c r="IP49" i="1" s="1"/>
  <c r="WW22" i="1" a="1"/>
  <c r="WW22" i="1" s="1"/>
  <c r="WW48" i="1" a="1"/>
  <c r="WW48" i="1" s="1"/>
  <c r="WW49" i="1" s="1" a="1"/>
  <c r="WW49" i="1" s="1"/>
  <c r="IV23" i="1" a="1"/>
  <c r="IV23" i="1" s="1"/>
  <c r="IV48" i="1" a="1"/>
  <c r="IV48" i="1" s="1"/>
  <c r="IV49" i="1" s="1" a="1"/>
  <c r="IV49" i="1" s="1"/>
  <c r="WM22" i="1" a="1"/>
  <c r="WM22" i="1" s="1"/>
  <c r="WM48" i="1" a="1"/>
  <c r="WM48" i="1" s="1"/>
  <c r="WM49" i="1" s="1" a="1"/>
  <c r="WM49" i="1" s="1"/>
  <c r="HA22" i="1" a="1"/>
  <c r="HA22" i="1" s="1"/>
  <c r="HA48" i="1" a="1"/>
  <c r="HA48" i="1" s="1"/>
  <c r="HA49" i="1" s="1" a="1"/>
  <c r="HA49" i="1" s="1"/>
  <c r="HV22" i="1" a="1"/>
  <c r="HV22" i="1" s="1"/>
  <c r="HV48" i="1" a="1"/>
  <c r="HV48" i="1" s="1"/>
  <c r="HV49" i="1" s="1" a="1"/>
  <c r="HV49" i="1" s="1"/>
  <c r="FZ48" i="1" a="1"/>
  <c r="FZ48" i="1" s="1"/>
  <c r="FZ49" i="1" s="1" a="1"/>
  <c r="FZ49" i="1" s="1"/>
  <c r="WA22" i="1" a="1"/>
  <c r="WA22" i="1" s="1"/>
  <c r="WA48" i="1" a="1"/>
  <c r="WA48" i="1" s="1"/>
  <c r="WA49" i="1" s="1" a="1"/>
  <c r="WA49" i="1" s="1"/>
  <c r="WX22" i="1" a="1"/>
  <c r="WX22" i="1" s="1"/>
  <c r="WX48" i="1" a="1"/>
  <c r="WX48" i="1" s="1"/>
  <c r="WX49" i="1" s="1" a="1"/>
  <c r="WX49" i="1" s="1"/>
  <c r="R22" i="1" a="1"/>
  <c r="R22" i="1" s="1"/>
  <c r="R48" i="1" a="1"/>
  <c r="R48" i="1" s="1"/>
  <c r="R49" i="1" s="1" a="1"/>
  <c r="R49" i="1" s="1"/>
  <c r="VR22" i="1" a="1"/>
  <c r="VR22" i="1" s="1"/>
  <c r="VR48" i="1" a="1"/>
  <c r="VR48" i="1" s="1"/>
  <c r="VR49" i="1" s="1" a="1"/>
  <c r="VR49" i="1" s="1"/>
  <c r="IB22" i="1" a="1"/>
  <c r="IB22" i="1" s="1"/>
  <c r="IB48" i="1" a="1"/>
  <c r="IB48" i="1" s="1"/>
  <c r="IB49" i="1" s="1" a="1"/>
  <c r="IB49" i="1" s="1"/>
  <c r="XO22" i="1" a="1"/>
  <c r="XO22" i="1" s="1"/>
  <c r="XO48" i="1" a="1"/>
  <c r="XO48" i="1" s="1"/>
  <c r="XO49" i="1" s="1" a="1"/>
  <c r="XO49" i="1" s="1"/>
  <c r="HM22" i="1" a="1"/>
  <c r="HM22" i="1" s="1"/>
  <c r="HM48" i="1" a="1"/>
  <c r="HM48" i="1" s="1"/>
  <c r="HM49" i="1" s="1" a="1"/>
  <c r="HM49" i="1" s="1"/>
  <c r="XA22" i="1" a="1"/>
  <c r="XA22" i="1" s="1"/>
  <c r="XA48" i="1" a="1"/>
  <c r="XA48" i="1" s="1"/>
  <c r="XA49" i="1" s="1" a="1"/>
  <c r="XA49" i="1" s="1"/>
  <c r="IL22" i="1" a="1"/>
  <c r="IL22" i="1" s="1"/>
  <c r="IL48" i="1" a="1"/>
  <c r="IL48" i="1" s="1"/>
  <c r="IL49" i="1" s="1" a="1"/>
  <c r="IL49" i="1" s="1"/>
  <c r="GW22" i="1" a="1"/>
  <c r="GW22" i="1" s="1"/>
  <c r="GW48" i="1" a="1"/>
  <c r="GW48" i="1" s="1"/>
  <c r="GW49" i="1" s="1" a="1"/>
  <c r="GW49" i="1" s="1"/>
  <c r="XF39" i="1" a="1"/>
  <c r="XF39" i="1" s="1"/>
  <c r="XF48" i="1" a="1"/>
  <c r="XF48" i="1" s="1"/>
  <c r="XF49" i="1" s="1" a="1"/>
  <c r="XF49" i="1" s="1"/>
  <c r="IG22" i="1" a="1"/>
  <c r="IG22" i="1" s="1"/>
  <c r="IG48" i="1" a="1"/>
  <c r="IG48" i="1" s="1"/>
  <c r="IG49" i="1" s="1" a="1"/>
  <c r="IG49" i="1" s="1"/>
  <c r="XW22" i="1" a="1"/>
  <c r="XW22" i="1" s="1"/>
  <c r="XW48" i="1" a="1"/>
  <c r="XW48" i="1" s="1"/>
  <c r="XW49" i="1" s="1" a="1"/>
  <c r="XW49" i="1" s="1"/>
  <c r="YJ48" i="1" a="1"/>
  <c r="YJ48" i="1" s="1"/>
  <c r="YJ49" i="1" s="1" a="1"/>
  <c r="YJ49" i="1" s="1"/>
  <c r="VW22" i="1" a="1"/>
  <c r="VW22" i="1" s="1"/>
  <c r="VW48" i="1" a="1"/>
  <c r="VW48" i="1" s="1"/>
  <c r="VW49" i="1" s="1" a="1"/>
  <c r="VW49" i="1" s="1"/>
  <c r="IQ22" i="1" a="1"/>
  <c r="IQ22" i="1" s="1"/>
  <c r="IQ48" i="1" a="1"/>
  <c r="IQ48" i="1" s="1"/>
  <c r="IQ49" i="1" s="1" a="1"/>
  <c r="IQ49" i="1" s="1"/>
  <c r="XP22" i="1" a="1"/>
  <c r="XP22" i="1" s="1"/>
  <c r="XP48" i="1" a="1"/>
  <c r="XP48" i="1" s="1"/>
  <c r="XP49" i="1" s="1" a="1"/>
  <c r="XP49" i="1" s="1"/>
  <c r="CZ21" i="1"/>
  <c r="FB21" i="1"/>
  <c r="HE22" i="1" a="1"/>
  <c r="HE22" i="1" s="1"/>
  <c r="HE48" i="1" a="1"/>
  <c r="HE48" i="1" s="1"/>
  <c r="HE49" i="1" s="1" a="1"/>
  <c r="HE49" i="1" s="1"/>
  <c r="VM22" i="1" a="1"/>
  <c r="VM22" i="1" s="1"/>
  <c r="VM48" i="1" a="1"/>
  <c r="VM48" i="1" s="1"/>
  <c r="VM49" i="1" s="1" a="1"/>
  <c r="VM49" i="1" s="1"/>
  <c r="IC22" i="1" a="1"/>
  <c r="IC22" i="1" s="1"/>
  <c r="IC48" i="1" a="1"/>
  <c r="IC48" i="1" s="1"/>
  <c r="IC49" i="1" s="1" a="1"/>
  <c r="IC49" i="1" s="1"/>
  <c r="WO22" i="1" a="1"/>
  <c r="WO22" i="1" s="1"/>
  <c r="WO48" i="1" a="1"/>
  <c r="WO48" i="1" s="1"/>
  <c r="WO49" i="1" s="1" a="1"/>
  <c r="WO49" i="1" s="1"/>
  <c r="AN48" i="1" a="1"/>
  <c r="AN48" i="1" s="1"/>
  <c r="J48" i="1" a="1"/>
  <c r="J48" i="1" s="1"/>
  <c r="J49" i="1" s="1" a="1"/>
  <c r="J49" i="1" s="1"/>
  <c r="WT22" i="1" a="1"/>
  <c r="WT22" i="1" s="1"/>
  <c r="WT48" i="1" a="1"/>
  <c r="WT48" i="1" s="1"/>
  <c r="WT49" i="1" s="1" a="1"/>
  <c r="WT49" i="1" s="1"/>
  <c r="YA48" i="1" a="1"/>
  <c r="YA48" i="1" s="1"/>
  <c r="YA49" i="1" s="1" a="1"/>
  <c r="YA49" i="1" s="1"/>
  <c r="IM48" i="1" a="1"/>
  <c r="IM48" i="1" s="1"/>
  <c r="IM49" i="1" s="1" a="1"/>
  <c r="IM49" i="1" s="1"/>
  <c r="GX22" i="1" a="1"/>
  <c r="GX22" i="1" s="1"/>
  <c r="GX48" i="1" a="1"/>
  <c r="GX48" i="1" s="1"/>
  <c r="GX49" i="1" s="1" a="1"/>
  <c r="GX49" i="1" s="1"/>
  <c r="IW22" i="1" a="1"/>
  <c r="IW22" i="1" s="1"/>
  <c r="IW48" i="1" a="1"/>
  <c r="IW48" i="1" s="1"/>
  <c r="IW49" i="1" s="1" a="1"/>
  <c r="IW49" i="1" s="1"/>
  <c r="HD22" i="1" a="1"/>
  <c r="HD22" i="1" s="1"/>
  <c r="HD48" i="1" a="1"/>
  <c r="HD48" i="1" s="1"/>
  <c r="HD49" i="1" s="1" a="1"/>
  <c r="HD49" i="1" s="1"/>
  <c r="IX22" i="1" a="1"/>
  <c r="IX22" i="1" s="1"/>
  <c r="IX48" i="1" a="1"/>
  <c r="IX48" i="1" s="1"/>
  <c r="IX49" i="1" s="1" a="1"/>
  <c r="IX49" i="1" s="1"/>
  <c r="IY23" i="1" a="1"/>
  <c r="IY23" i="1" s="1"/>
  <c r="IY48" i="1" a="1"/>
  <c r="IY48" i="1" s="1"/>
  <c r="IY49" i="1" s="1" a="1"/>
  <c r="IY49" i="1" s="1"/>
  <c r="DG48" i="1" a="1"/>
  <c r="DG48" i="1" s="1"/>
  <c r="DG49" i="1" s="1" a="1"/>
  <c r="DG49" i="1" s="1"/>
  <c r="XX23" i="1" a="1"/>
  <c r="XX23" i="1" s="1"/>
  <c r="XX48" i="1" a="1"/>
  <c r="XX48" i="1" s="1"/>
  <c r="XX49" i="1" s="1" a="1"/>
  <c r="XX49" i="1" s="1"/>
  <c r="VX23" i="1" a="1"/>
  <c r="VX23" i="1" s="1"/>
  <c r="VX48" i="1" a="1"/>
  <c r="VX48" i="1" s="1"/>
  <c r="VX49" i="1" s="1" a="1"/>
  <c r="VX49" i="1" s="1"/>
  <c r="II48" i="1" a="1"/>
  <c r="II48" i="1" s="1"/>
  <c r="II49" i="1" s="1" a="1"/>
  <c r="II49" i="1" s="1"/>
  <c r="WI22" i="1" a="1"/>
  <c r="WI22" i="1" s="1"/>
  <c r="WI48" i="1" a="1"/>
  <c r="WI48" i="1" s="1"/>
  <c r="WI49" i="1" s="1" a="1"/>
  <c r="WI49" i="1" s="1"/>
  <c r="HW22" i="1" a="1"/>
  <c r="HW22" i="1" s="1"/>
  <c r="HW48" i="1" a="1"/>
  <c r="HW48" i="1" s="1"/>
  <c r="HW49" i="1" s="1" a="1"/>
  <c r="HW49" i="1" s="1"/>
  <c r="HQ23" i="1" a="1"/>
  <c r="HQ23" i="1" s="1"/>
  <c r="WJ48" i="1" a="1"/>
  <c r="WJ48" i="1" s="1"/>
  <c r="WJ49" i="1" s="1" a="1"/>
  <c r="WJ49" i="1" s="1"/>
  <c r="HJ22" i="1" a="1"/>
  <c r="HJ22" i="1" s="1"/>
  <c r="HJ48" i="1" a="1"/>
  <c r="HJ48" i="1" s="1"/>
  <c r="HJ49" i="1" s="1" a="1"/>
  <c r="HJ49" i="1" s="1"/>
  <c r="FW22" i="1" a="1"/>
  <c r="FW22" i="1" s="1"/>
  <c r="FW48" i="1" a="1"/>
  <c r="FW48" i="1" s="1"/>
  <c r="FW49" i="1" s="1" a="1"/>
  <c r="FW49" i="1" s="1"/>
  <c r="XK48" i="1" a="1"/>
  <c r="XK48" i="1" s="1"/>
  <c r="XK49" i="1" s="1" a="1"/>
  <c r="XK49" i="1" s="1"/>
  <c r="IR48" i="1" a="1"/>
  <c r="IR48" i="1" s="1"/>
  <c r="IR49" i="1" s="1" a="1"/>
  <c r="IR49" i="1" s="1"/>
  <c r="YN22" i="1" a="1"/>
  <c r="YN22" i="1" s="1"/>
  <c r="YN48" i="1" a="1"/>
  <c r="YN48" i="1" s="1"/>
  <c r="YN49" i="1" s="1" a="1"/>
  <c r="YN49" i="1" s="1"/>
  <c r="N22" i="1" a="1"/>
  <c r="N22" i="1" s="1"/>
  <c r="N48" i="1" a="1"/>
  <c r="N48" i="1" s="1"/>
  <c r="MM22" i="1" a="1"/>
  <c r="MM22" i="1" s="1"/>
  <c r="MM48" i="1" a="1"/>
  <c r="MM48" i="1" s="1"/>
  <c r="MM49" i="1" s="1" a="1"/>
  <c r="MM49" i="1" s="1"/>
  <c r="HH23" i="1" a="1"/>
  <c r="HH23" i="1" s="1"/>
  <c r="EC48" i="1" a="1"/>
  <c r="EC48" i="1" s="1"/>
  <c r="EC49" i="1" s="1" a="1"/>
  <c r="EC49" i="1" s="1"/>
  <c r="MN48" i="1" a="1"/>
  <c r="MN48" i="1" s="1"/>
  <c r="MN49" i="1" s="1" a="1"/>
  <c r="MN49" i="1" s="1"/>
  <c r="HO48" i="1" a="1"/>
  <c r="HO48" i="1" s="1"/>
  <c r="HO49" i="1" s="1" a="1"/>
  <c r="HO49" i="1" s="1"/>
  <c r="HY23" i="1" a="1"/>
  <c r="HY23" i="1" s="1"/>
  <c r="HY48" i="1" a="1"/>
  <c r="HY48" i="1" s="1"/>
  <c r="HY49" i="1" s="1" a="1"/>
  <c r="HY49" i="1" s="1"/>
  <c r="AK22" i="1" a="1"/>
  <c r="AK22" i="1" s="1"/>
  <c r="FU22" i="1" s="1"/>
  <c r="AK48" i="1" a="1"/>
  <c r="AK48" i="1" s="1"/>
  <c r="WC48" i="1" a="1"/>
  <c r="WC48" i="1" s="1"/>
  <c r="WC49" i="1" s="1" a="1"/>
  <c r="WC49" i="1" s="1"/>
  <c r="YO23" i="1" a="1"/>
  <c r="YO23" i="1" s="1"/>
  <c r="YO48" i="1" a="1"/>
  <c r="YO48" i="1" s="1"/>
  <c r="YO49" i="1" s="1" a="1"/>
  <c r="YO49" i="1" s="1"/>
  <c r="ZW48" i="1" a="1"/>
  <c r="ZW48" i="1" s="1"/>
  <c r="ZW49" i="1" s="1" a="1"/>
  <c r="ZW49" i="1" s="1"/>
  <c r="EE23" i="1" a="1"/>
  <c r="EE23" i="1" s="1"/>
  <c r="XG22" i="1" a="1"/>
  <c r="XG22" i="1" s="1"/>
  <c r="XG48" i="1" a="1"/>
  <c r="XG48" i="1" s="1"/>
  <c r="XG49" i="1" s="1" a="1"/>
  <c r="XG49" i="1" s="1"/>
  <c r="HU22" i="1" a="1"/>
  <c r="HU22" i="1" s="1"/>
  <c r="HU48" i="1" a="1"/>
  <c r="HU48" i="1" s="1"/>
  <c r="HU49" i="1" s="1" a="1"/>
  <c r="HU49" i="1" s="1"/>
  <c r="ACG22" i="1" a="1"/>
  <c r="ACG22" i="1" s="1"/>
  <c r="ACG49" i="1" a="1"/>
  <c r="ACG49" i="1" s="1"/>
  <c r="EA23" i="1" a="1"/>
  <c r="EA23" i="1" s="1"/>
  <c r="HF48" i="1" a="1"/>
  <c r="HF48" i="1" s="1"/>
  <c r="HF49" i="1" s="1" a="1"/>
  <c r="HF49" i="1" s="1"/>
  <c r="WP48" i="1" a="1"/>
  <c r="WP48" i="1" s="1"/>
  <c r="WP49" i="1" s="1" a="1"/>
  <c r="WP49" i="1" s="1"/>
  <c r="VN22" i="1" a="1"/>
  <c r="VN22" i="1" s="1"/>
  <c r="VN48" i="1" a="1"/>
  <c r="VN48" i="1" s="1"/>
  <c r="VN49" i="1" s="1" a="1"/>
  <c r="VN49" i="1" s="1"/>
  <c r="AAK48" i="1" a="1"/>
  <c r="AAK48" i="1" s="1"/>
  <c r="AAK49" i="1" s="1" a="1"/>
  <c r="AAK49" i="1" s="1"/>
  <c r="XQ22" i="1" a="1"/>
  <c r="XQ22" i="1" s="1"/>
  <c r="XQ48" i="1" a="1"/>
  <c r="XQ48" i="1" s="1"/>
  <c r="XQ49" i="1" s="1" a="1"/>
  <c r="XQ49" i="1" s="1"/>
  <c r="YK23" i="1" a="1"/>
  <c r="YK23" i="1" s="1"/>
  <c r="YK48" i="1" a="1"/>
  <c r="YK48" i="1" s="1"/>
  <c r="YK49" i="1" s="1" a="1"/>
  <c r="YK49" i="1" s="1"/>
  <c r="HC22" i="1" a="1"/>
  <c r="HC22" i="1" s="1"/>
  <c r="HC48" i="1" a="1"/>
  <c r="HC48" i="1" s="1"/>
  <c r="HC49" i="1" s="1" a="1"/>
  <c r="HC49" i="1" s="1"/>
  <c r="DR23" i="1" a="1"/>
  <c r="DR23" i="1" s="1"/>
  <c r="ZS48" i="1" a="1"/>
  <c r="ZS48" i="1" s="1"/>
  <c r="ZS49" i="1" s="1" a="1"/>
  <c r="ZS49" i="1" s="1"/>
  <c r="XE23" i="1" a="1"/>
  <c r="XE23" i="1" s="1"/>
  <c r="IX23" i="1" a="1"/>
  <c r="IX23" i="1" s="1"/>
  <c r="AEN23" i="1" a="1"/>
  <c r="AEN23" i="1" s="1"/>
  <c r="ZV48" i="1" a="1"/>
  <c r="ZV48" i="1" s="1"/>
  <c r="ZV49" i="1" s="1" a="1"/>
  <c r="ZV49" i="1" s="1"/>
  <c r="WU22" i="1" a="1"/>
  <c r="WU22" i="1" s="1"/>
  <c r="WU48" i="1" a="1"/>
  <c r="WU48" i="1" s="1"/>
  <c r="WU49" i="1" s="1" a="1"/>
  <c r="WU49" i="1" s="1"/>
  <c r="VT22" i="1" a="1"/>
  <c r="VT22" i="1" s="1"/>
  <c r="VT48" i="1" a="1"/>
  <c r="VT48" i="1" s="1"/>
  <c r="VT49" i="1" s="1" a="1"/>
  <c r="VT49" i="1" s="1"/>
  <c r="GS48" i="1" a="1"/>
  <c r="GS48" i="1" s="1"/>
  <c r="GS49" i="1" s="1" a="1"/>
  <c r="GS49" i="1" s="1"/>
  <c r="YG48" i="1" a="1"/>
  <c r="YG48" i="1" s="1"/>
  <c r="YG49" i="1" s="1" a="1"/>
  <c r="YG49" i="1" s="1"/>
  <c r="YM22" i="1" a="1"/>
  <c r="YM22" i="1" s="1"/>
  <c r="YM48" i="1" a="1"/>
  <c r="YM48" i="1" s="1"/>
  <c r="YM49" i="1" s="1" a="1"/>
  <c r="YM49" i="1" s="1"/>
  <c r="HL23" i="1" a="1"/>
  <c r="HL23" i="1" s="1"/>
  <c r="HI22" i="1" a="1"/>
  <c r="HI22" i="1" s="1"/>
  <c r="HI48" i="1" a="1"/>
  <c r="HI48" i="1" s="1"/>
  <c r="HI49" i="1" s="1" a="1"/>
  <c r="HI49" i="1" s="1"/>
  <c r="WB22" i="1" a="1"/>
  <c r="WB22" i="1" s="1"/>
  <c r="WB48" i="1" a="1"/>
  <c r="WB48" i="1" s="1"/>
  <c r="WB49" i="1" s="1" a="1"/>
  <c r="WB49" i="1" s="1"/>
  <c r="WA23" i="1" a="1"/>
  <c r="WA23" i="1" s="1"/>
  <c r="XB22" i="1" a="1"/>
  <c r="XB22" i="1" s="1"/>
  <c r="XB48" i="1" a="1"/>
  <c r="XB48" i="1" s="1"/>
  <c r="XB49" i="1" s="1" a="1"/>
  <c r="XB49" i="1" s="1"/>
  <c r="IZ23" i="1" a="1"/>
  <c r="IZ23" i="1" s="1"/>
  <c r="IZ48" i="1" a="1"/>
  <c r="IZ48" i="1" s="1"/>
  <c r="IZ49" i="1" s="1" a="1"/>
  <c r="IZ49" i="1" s="1"/>
  <c r="CB23" i="1" a="1"/>
  <c r="CB23" i="1" s="1"/>
  <c r="CB48" i="1" a="1"/>
  <c r="CB48" i="1" s="1"/>
  <c r="CB49" i="1" s="1" a="1"/>
  <c r="CB49" i="1" s="1"/>
  <c r="XY22" i="1" a="1"/>
  <c r="XY22" i="1" s="1"/>
  <c r="XY48" i="1" a="1"/>
  <c r="XY48" i="1" s="1"/>
  <c r="XY49" i="1" s="1" a="1"/>
  <c r="XY49" i="1" s="1"/>
  <c r="XC22" i="1" a="1"/>
  <c r="XC22" i="1" s="1"/>
  <c r="XC48" i="1" a="1"/>
  <c r="XC48" i="1" s="1"/>
  <c r="XC49" i="1" s="1" a="1"/>
  <c r="XC49" i="1" s="1"/>
  <c r="ID48" i="1" a="1"/>
  <c r="ID48" i="1" s="1"/>
  <c r="ID49" i="1" s="1" a="1"/>
  <c r="ID49" i="1" s="1"/>
  <c r="GO22" i="1" a="1"/>
  <c r="GO22" i="1" s="1"/>
  <c r="GO48" i="1" a="1"/>
  <c r="GO48" i="1" s="1"/>
  <c r="GO49" i="1" s="1" a="1"/>
  <c r="GO49" i="1" s="1"/>
  <c r="K23" i="1" a="1"/>
  <c r="K23" i="1" s="1"/>
  <c r="CZ23" i="1" s="1"/>
  <c r="WB23" i="1" a="1"/>
  <c r="WB23" i="1" s="1"/>
  <c r="IE23" i="1" a="1"/>
  <c r="IE23" i="1" s="1"/>
  <c r="XG23" i="1" a="1"/>
  <c r="XG23" i="1" s="1"/>
  <c r="WL23" i="1" a="1"/>
  <c r="WL23" i="1" s="1"/>
  <c r="WK22" i="1" a="1"/>
  <c r="WK22" i="1" s="1"/>
  <c r="WK48" i="1" a="1"/>
  <c r="WK48" i="1" s="1"/>
  <c r="WK49" i="1" s="1" a="1"/>
  <c r="WK49" i="1" s="1"/>
  <c r="WF22" i="1" a="1"/>
  <c r="WF22" i="1" s="1"/>
  <c r="WF48" i="1" a="1"/>
  <c r="WF48" i="1" s="1"/>
  <c r="WF49" i="1" s="1" a="1"/>
  <c r="WF49" i="1" s="1"/>
  <c r="T22" i="1" a="1"/>
  <c r="T22" i="1" s="1"/>
  <c r="T48" i="1" a="1"/>
  <c r="T48" i="1" s="1"/>
  <c r="AI22" i="1" a="1"/>
  <c r="AI22" i="1" s="1"/>
  <c r="AI48" i="1" a="1"/>
  <c r="AI48" i="1" s="1"/>
  <c r="AI49" i="1" s="1" a="1"/>
  <c r="AI49" i="1" s="1"/>
  <c r="IN48" i="1" a="1"/>
  <c r="IN48" i="1" s="1"/>
  <c r="IN49" i="1" s="1" a="1"/>
  <c r="IN49" i="1" s="1"/>
  <c r="GY22" i="1" a="1"/>
  <c r="GY22" i="1" s="1"/>
  <c r="GY48" i="1" a="1"/>
  <c r="GY48" i="1" s="1"/>
  <c r="GY49" i="1" s="1" a="1"/>
  <c r="GY49" i="1" s="1"/>
  <c r="YL46" i="1" a="1"/>
  <c r="YL46" i="1" s="1"/>
  <c r="YL48" i="1" a="1"/>
  <c r="YL48" i="1" s="1"/>
  <c r="YL49" i="1" s="1" a="1"/>
  <c r="YL49" i="1" s="1"/>
  <c r="VZ23" i="1" a="1"/>
  <c r="VZ23" i="1" s="1"/>
  <c r="DU22" i="1" a="1"/>
  <c r="DU22" i="1" s="1"/>
  <c r="DU48" i="1" a="1"/>
  <c r="DU48" i="1" s="1"/>
  <c r="DU49" i="1" s="1" a="1"/>
  <c r="DU49" i="1" s="1"/>
  <c r="WR23" i="1" a="1"/>
  <c r="WR23" i="1" s="1"/>
  <c r="EB48" i="1" a="1"/>
  <c r="EB48" i="1" s="1"/>
  <c r="EB49" i="1" s="1" a="1"/>
  <c r="EB49" i="1" s="1"/>
  <c r="IW23" i="1" a="1"/>
  <c r="IW23" i="1" s="1"/>
  <c r="L22" i="1" a="1"/>
  <c r="L22" i="1" s="1"/>
  <c r="GN22" i="1" s="1" a="1"/>
  <c r="GN22" i="1" s="1"/>
  <c r="L48" i="1" a="1"/>
  <c r="L48" i="1" s="1"/>
  <c r="GN48" i="1" s="1" a="1"/>
  <c r="GN48" i="1" s="1"/>
  <c r="VQ23" i="1" a="1"/>
  <c r="VQ23" i="1" s="1"/>
  <c r="GA22" i="1" a="1"/>
  <c r="GA22" i="1" s="1"/>
  <c r="GA48" i="1" a="1"/>
  <c r="GA48" i="1" s="1"/>
  <c r="GA49" i="1" s="1" a="1"/>
  <c r="GA49" i="1" s="1"/>
  <c r="EZ23" i="1" a="1"/>
  <c r="EZ23" i="1" s="1"/>
  <c r="MM23" i="1" a="1"/>
  <c r="MM23" i="1" s="1"/>
  <c r="IO23" i="1" a="1"/>
  <c r="IO23" i="1" s="1"/>
  <c r="ED23" i="1" a="1"/>
  <c r="ED23" i="1" s="1"/>
  <c r="ED48" i="1" a="1"/>
  <c r="ED48" i="1" s="1"/>
  <c r="ED49" i="1" s="1" a="1"/>
  <c r="ED49" i="1" s="1"/>
  <c r="DM22" i="1" a="1"/>
  <c r="DM22" i="1" s="1"/>
  <c r="DM48" i="1" a="1"/>
  <c r="DM48" i="1" s="1"/>
  <c r="DM49" i="1" s="1" a="1"/>
  <c r="DM49" i="1" s="1"/>
  <c r="VY23" i="1" a="1"/>
  <c r="VY23" i="1" s="1"/>
  <c r="VY48" i="1" a="1"/>
  <c r="VY48" i="1" s="1"/>
  <c r="VY49" i="1" s="1" a="1"/>
  <c r="VY49" i="1" s="1"/>
  <c r="IJ23" i="1" a="1"/>
  <c r="IJ23" i="1" s="1"/>
  <c r="IJ48" i="1" a="1"/>
  <c r="IJ48" i="1" s="1"/>
  <c r="IJ49" i="1" s="1" a="1"/>
  <c r="IJ49" i="1" s="1"/>
  <c r="HL22" i="1" a="1"/>
  <c r="HL22" i="1" s="1"/>
  <c r="HL48" i="1" a="1"/>
  <c r="HL48" i="1" s="1"/>
  <c r="HL49" i="1" s="1" a="1"/>
  <c r="HL49" i="1" s="1"/>
  <c r="DF48" i="1" a="1"/>
  <c r="DF48" i="1" s="1"/>
  <c r="DF49" i="1" s="1" a="1"/>
  <c r="DF49" i="1" s="1"/>
  <c r="ZY48" i="1" a="1"/>
  <c r="ZY48" i="1" s="1"/>
  <c r="ZY49" i="1" s="1" a="1"/>
  <c r="ZY49" i="1" s="1"/>
  <c r="ZP22" i="1" a="1"/>
  <c r="ZP22" i="1" s="1"/>
  <c r="ZP48" i="1" a="1"/>
  <c r="ZP48" i="1" s="1"/>
  <c r="ZP49" i="1" s="1" a="1"/>
  <c r="ZP49" i="1" s="1"/>
  <c r="VS48" i="1" a="1"/>
  <c r="VS48" i="1" s="1"/>
  <c r="VS49" i="1" s="1" a="1"/>
  <c r="VS49" i="1" s="1"/>
  <c r="AM22" i="1" a="1"/>
  <c r="AM22" i="1" s="1"/>
  <c r="AM48" i="1" a="1"/>
  <c r="AM48" i="1" s="1"/>
  <c r="AM49" i="1" s="1" a="1"/>
  <c r="AM49" i="1" s="1"/>
  <c r="XW23" i="1" a="1"/>
  <c r="XW23" i="1" s="1"/>
  <c r="L23" i="1" a="1"/>
  <c r="L23" i="1" s="1"/>
  <c r="GN23" i="1" s="1" a="1"/>
  <c r="GN23" i="1" s="1"/>
  <c r="Q22" i="1" a="1"/>
  <c r="Q22" i="1" s="1"/>
  <c r="Q48" i="1" a="1"/>
  <c r="Q48" i="1" s="1"/>
  <c r="Q49" i="1" s="1" a="1"/>
  <c r="Q49" i="1" s="1"/>
  <c r="ABC22" i="1" a="1"/>
  <c r="ABC22" i="1" s="1"/>
  <c r="ABC49" i="1" a="1"/>
  <c r="ABC49" i="1" s="1"/>
  <c r="DI22" i="1" a="1"/>
  <c r="DI22" i="1" s="1"/>
  <c r="DI48" i="1" a="1"/>
  <c r="DI48" i="1" s="1"/>
  <c r="DI49" i="1" s="1" a="1"/>
  <c r="DI49" i="1" s="1"/>
  <c r="HP48" i="1" a="1"/>
  <c r="HP48" i="1" s="1"/>
  <c r="HP49" i="1" s="1" a="1"/>
  <c r="HP49" i="1" s="1"/>
  <c r="FX22" i="1" a="1"/>
  <c r="FX22" i="1" s="1"/>
  <c r="FX48" i="1" a="1"/>
  <c r="FX48" i="1" s="1"/>
  <c r="FX49" i="1" s="1" a="1"/>
  <c r="FX49" i="1" s="1"/>
  <c r="XL22" i="1" a="1"/>
  <c r="XL22" i="1" s="1"/>
  <c r="XL48" i="1" a="1"/>
  <c r="XL48" i="1" s="1"/>
  <c r="XL49" i="1" s="1" a="1"/>
  <c r="XL49" i="1" s="1"/>
  <c r="IS48" i="1" a="1"/>
  <c r="IS48" i="1" s="1"/>
  <c r="IS49" i="1" s="1" a="1"/>
  <c r="IS49" i="1" s="1"/>
  <c r="AP23" i="1" a="1"/>
  <c r="AP23" i="1" s="1"/>
  <c r="AP48" i="1" a="1"/>
  <c r="AP48" i="1" s="1"/>
  <c r="AP49" i="1" s="1" a="1"/>
  <c r="AP49" i="1" s="1"/>
  <c r="IU23" i="1" a="1"/>
  <c r="IU23" i="1" s="1"/>
  <c r="WS22" i="1" a="1"/>
  <c r="WS22" i="1" s="1"/>
  <c r="WS48" i="1" a="1"/>
  <c r="WS48" i="1" s="1"/>
  <c r="WS49" i="1" s="1" a="1"/>
  <c r="WS49" i="1" s="1"/>
  <c r="AJ23" i="1" a="1"/>
  <c r="AJ23" i="1" s="1"/>
  <c r="GZ23" i="1" a="1"/>
  <c r="GZ23" i="1" s="1"/>
  <c r="CC48" i="1" a="1"/>
  <c r="CC48" i="1" s="1"/>
  <c r="CC49" i="1" s="1" a="1"/>
  <c r="CC49" i="1" s="1"/>
  <c r="AO22" i="1" a="1"/>
  <c r="AO22" i="1" s="1"/>
  <c r="AO48" i="1" a="1"/>
  <c r="AO48" i="1" s="1"/>
  <c r="AO49" i="1" s="1" a="1"/>
  <c r="AO49" i="1" s="1"/>
  <c r="HK23" i="1" a="1"/>
  <c r="HK23" i="1" s="1"/>
  <c r="HK48" i="1" a="1"/>
  <c r="HK48" i="1" s="1"/>
  <c r="HK49" i="1" s="1" a="1"/>
  <c r="HK49" i="1" s="1"/>
  <c r="VO22" i="1" a="1"/>
  <c r="VO22" i="1" s="1"/>
  <c r="VO48" i="1" a="1"/>
  <c r="VO48" i="1" s="1"/>
  <c r="VO49" i="1" s="1" a="1"/>
  <c r="VO49" i="1" s="1"/>
  <c r="HZ23" i="1" a="1"/>
  <c r="HZ23" i="1" s="1"/>
  <c r="HZ48" i="1" a="1"/>
  <c r="HZ48" i="1" s="1"/>
  <c r="HZ49" i="1" s="1" a="1"/>
  <c r="HZ49" i="1" s="1"/>
  <c r="DS22" i="1" a="1"/>
  <c r="DS22" i="1" s="1"/>
  <c r="DS48" i="1" a="1"/>
  <c r="DS48" i="1" s="1"/>
  <c r="DS49" i="1" s="1" a="1"/>
  <c r="DS49" i="1" s="1"/>
  <c r="WD48" i="1" a="1"/>
  <c r="WD48" i="1" s="1"/>
  <c r="WD49" i="1" s="1" a="1"/>
  <c r="WD49" i="1" s="1"/>
  <c r="VL22" i="1" a="1"/>
  <c r="VL22" i="1" s="1"/>
  <c r="VL48" i="1" a="1"/>
  <c r="VL48" i="1" s="1"/>
  <c r="VL49" i="1" s="1" a="1"/>
  <c r="VL49" i="1" s="1"/>
  <c r="WI23" i="1" a="1"/>
  <c r="WI23" i="1" s="1"/>
  <c r="IQ23" i="1" a="1"/>
  <c r="IQ23" i="1" s="1"/>
  <c r="HV23" i="1" a="1"/>
  <c r="HV23" i="1" s="1"/>
  <c r="HB48" i="1" a="1"/>
  <c r="HB48" i="1" s="1"/>
  <c r="HB49" i="1" s="1" a="1"/>
  <c r="HB49" i="1" s="1"/>
  <c r="DE23" i="1" a="1"/>
  <c r="DE23" i="1" s="1"/>
  <c r="DE48" i="1" a="1"/>
  <c r="DE48" i="1" s="1"/>
  <c r="DE49" i="1" s="1" a="1"/>
  <c r="DE49" i="1" s="1"/>
  <c r="VJ22" i="1" a="1"/>
  <c r="VJ22" i="1" s="1"/>
  <c r="VJ48" i="1" a="1"/>
  <c r="VJ48" i="1" s="1"/>
  <c r="VJ49" i="1" s="1" a="1"/>
  <c r="VJ49" i="1" s="1"/>
  <c r="WV48" i="1" a="1"/>
  <c r="WV48" i="1" s="1"/>
  <c r="WV49" i="1" s="1" a="1"/>
  <c r="WV49" i="1" s="1"/>
  <c r="VU48" i="1" a="1"/>
  <c r="VU48" i="1" s="1"/>
  <c r="VU49" i="1" s="1" a="1"/>
  <c r="VU49" i="1" s="1"/>
  <c r="GQ22" i="1" a="1"/>
  <c r="GQ22" i="1" s="1"/>
  <c r="GQ48" i="1" a="1"/>
  <c r="GQ48" i="1" s="1"/>
  <c r="GQ49" i="1" s="1" a="1"/>
  <c r="GQ49" i="1" s="1"/>
  <c r="DD22" i="1" a="1"/>
  <c r="DD22" i="1" s="1"/>
  <c r="DD48" i="1" a="1"/>
  <c r="DD48" i="1" s="1"/>
  <c r="DD49" i="1" s="1" a="1"/>
  <c r="DD49" i="1" s="1"/>
  <c r="VP23" i="1" a="1"/>
  <c r="VP23" i="1" s="1"/>
  <c r="HN22" i="1" a="1"/>
  <c r="HN22" i="1" s="1"/>
  <c r="HN48" i="1" a="1"/>
  <c r="HN48" i="1" s="1"/>
  <c r="HN49" i="1" s="1" a="1"/>
  <c r="HN49" i="1" s="1"/>
  <c r="VK23" i="1" a="1"/>
  <c r="VK23" i="1" s="1"/>
  <c r="ZQ22" i="1" a="1"/>
  <c r="ZQ22" i="1" s="1"/>
  <c r="ZQ48" i="1" a="1"/>
  <c r="ZQ48" i="1" s="1"/>
  <c r="ZQ49" i="1" s="1" a="1"/>
  <c r="ZQ49" i="1" s="1"/>
  <c r="HG23" i="1" a="1"/>
  <c r="HG23" i="1" s="1"/>
  <c r="HG48" i="1" a="1"/>
  <c r="HG48" i="1" s="1"/>
  <c r="HG49" i="1" s="1" a="1"/>
  <c r="HG49" i="1" s="1"/>
  <c r="WQ22" i="1" a="1"/>
  <c r="WQ22" i="1" s="1"/>
  <c r="WQ48" i="1" a="1"/>
  <c r="WQ48" i="1" s="1"/>
  <c r="WQ49" i="1" s="1" a="1"/>
  <c r="WQ49" i="1" s="1"/>
  <c r="XD48" i="1" a="1"/>
  <c r="XD48" i="1" s="1"/>
  <c r="XD49" i="1" s="1" a="1"/>
  <c r="XD49" i="1" s="1"/>
  <c r="GU22" i="1" a="1"/>
  <c r="GU22" i="1" s="1"/>
  <c r="GU48" i="1" a="1"/>
  <c r="GU48" i="1" s="1"/>
  <c r="GU49" i="1" s="1" a="1"/>
  <c r="GU49" i="1" s="1"/>
  <c r="S22" i="1" a="1"/>
  <c r="S22" i="1" s="1"/>
  <c r="S48" i="1" a="1"/>
  <c r="S48" i="1" s="1"/>
  <c r="S49" i="1" s="1" a="1"/>
  <c r="S49" i="1" s="1"/>
  <c r="IL23" i="1" a="1"/>
  <c r="IL23" i="1" s="1"/>
  <c r="IC23" i="1" a="1"/>
  <c r="IC23" i="1" s="1"/>
  <c r="DF23" i="1" a="1"/>
  <c r="DF23" i="1" s="1"/>
  <c r="AM23" i="1" a="1"/>
  <c r="AM23" i="1" s="1"/>
  <c r="XB23" i="1" a="1"/>
  <c r="XB23" i="1" s="1"/>
  <c r="YO22" i="1" a="1"/>
  <c r="YO22" i="1" s="1"/>
  <c r="GX23" i="1" a="1"/>
  <c r="GX23" i="1" s="1"/>
  <c r="WC23" i="1" a="1"/>
  <c r="WC23" i="1" s="1"/>
  <c r="WF23" i="1" a="1"/>
  <c r="WF23" i="1" s="1"/>
  <c r="VW23" i="1" a="1"/>
  <c r="VW23" i="1" s="1"/>
  <c r="VR23" i="1" a="1"/>
  <c r="VR23" i="1" s="1"/>
  <c r="IN23" i="1" a="1"/>
  <c r="IN23" i="1" s="1"/>
  <c r="EB23" i="1" a="1"/>
  <c r="EB23" i="1" s="1"/>
  <c r="XA23" i="1" a="1"/>
  <c r="XA23" i="1" s="1"/>
  <c r="XP23" i="1" a="1"/>
  <c r="XP23" i="1" s="1"/>
  <c r="VS23" i="1" a="1"/>
  <c r="VS23" i="1" s="1"/>
  <c r="IM23" i="1" a="1"/>
  <c r="IM23" i="1" s="1"/>
  <c r="HW23" i="1" a="1"/>
  <c r="HW23" i="1" s="1"/>
  <c r="GW23" i="1" a="1"/>
  <c r="GW23" i="1" s="1"/>
  <c r="N23" i="1" a="1"/>
  <c r="N23" i="1" s="1"/>
  <c r="VL23" i="1" a="1"/>
  <c r="VL23" i="1" s="1"/>
  <c r="HP22" i="1" a="1"/>
  <c r="HP22" i="1" s="1"/>
  <c r="GY23" i="1" a="1"/>
  <c r="GY23" i="1" s="1"/>
  <c r="R23" i="1" a="1"/>
  <c r="R23" i="1" s="1"/>
  <c r="YA23" i="1" a="1"/>
  <c r="YA23" i="1" s="1"/>
  <c r="XC23" i="1" a="1"/>
  <c r="XC23" i="1" s="1"/>
  <c r="J23" i="1" a="1"/>
  <c r="J23" i="1" s="1"/>
  <c r="HM23" i="1" a="1"/>
  <c r="HM23" i="1" s="1"/>
  <c r="ID23" i="1" a="1"/>
  <c r="ID23" i="1" s="1"/>
  <c r="VT23" i="1" a="1"/>
  <c r="VT23" i="1" s="1"/>
  <c r="WO23" i="1" a="1"/>
  <c r="WO23" i="1" s="1"/>
  <c r="IG23" i="1" a="1"/>
  <c r="IG23" i="1" s="1"/>
  <c r="WT23" i="1" a="1"/>
  <c r="WT23" i="1" s="1"/>
  <c r="AI23" i="1" a="1"/>
  <c r="AI23" i="1" s="1"/>
  <c r="AN23" i="1" a="1"/>
  <c r="AN23" i="1" s="1"/>
  <c r="GT23" i="1" s="1"/>
  <c r="AN22" i="1" a="1"/>
  <c r="AN22" i="1" s="1"/>
  <c r="GT22" i="1" s="1"/>
  <c r="DF22" i="1" a="1"/>
  <c r="DF22" i="1" s="1"/>
  <c r="ZS22" i="1" a="1"/>
  <c r="ZS22" i="1" s="1"/>
  <c r="FZ22" i="1" a="1"/>
  <c r="FZ22" i="1" s="1"/>
  <c r="AP22" i="1" a="1"/>
  <c r="AP22" i="1" s="1"/>
  <c r="GS22" i="1" a="1"/>
  <c r="GS22" i="1" s="1"/>
  <c r="IZ22" i="1" a="1"/>
  <c r="IZ22" i="1" s="1"/>
  <c r="EB22" i="1" a="1"/>
  <c r="EB22" i="1" s="1"/>
  <c r="HY22" i="1" a="1"/>
  <c r="HY22" i="1" s="1"/>
  <c r="GP22" i="1" a="1"/>
  <c r="GP22" i="1" s="1"/>
  <c r="XF23" i="1" a="1"/>
  <c r="XF23" i="1" s="1"/>
  <c r="IM22" i="1" a="1"/>
  <c r="IM22" i="1" s="1"/>
  <c r="VS22" i="1" a="1"/>
  <c r="VS22" i="1" s="1"/>
  <c r="XF22" i="1" a="1"/>
  <c r="XF22" i="1" s="1"/>
  <c r="HI23" i="1" a="1"/>
  <c r="HI23" i="1" s="1"/>
  <c r="DT23" i="1" a="1"/>
  <c r="DT23" i="1" s="1"/>
  <c r="J22" i="1" a="1"/>
  <c r="J22" i="1" s="1"/>
  <c r="ACG23" i="1" a="1"/>
  <c r="ACG23" i="1" s="1"/>
  <c r="HD23" i="1" a="1"/>
  <c r="HD23" i="1" s="1"/>
  <c r="ZS23" i="1" a="1"/>
  <c r="ZS23" i="1" s="1"/>
  <c r="DU23" i="1" a="1"/>
  <c r="DU23" i="1" s="1"/>
  <c r="VN23" i="1" a="1"/>
  <c r="VN23" i="1" s="1"/>
  <c r="JB23" i="1" a="1"/>
  <c r="JB23" i="1" s="1"/>
  <c r="WQ23" i="1" a="1"/>
  <c r="WQ23" i="1" s="1"/>
  <c r="HE23" i="1" a="1"/>
  <c r="HE23" i="1" s="1"/>
  <c r="FU21" i="1"/>
  <c r="MN23" i="1" a="1"/>
  <c r="MN23" i="1" s="1"/>
  <c r="XO23" i="1" a="1"/>
  <c r="XO23" i="1" s="1"/>
  <c r="IB23" i="1" a="1"/>
  <c r="IB23" i="1" s="1"/>
  <c r="FW23" i="1" a="1"/>
  <c r="FW23" i="1" s="1"/>
  <c r="YA22" i="1" a="1"/>
  <c r="YA22" i="1" s="1"/>
  <c r="IP23" i="1" a="1"/>
  <c r="IP23" i="1" s="1"/>
  <c r="HU23" i="1" a="1"/>
  <c r="HU23" i="1" s="1"/>
  <c r="HO22" i="1" a="1"/>
  <c r="HO22" i="1" s="1"/>
  <c r="WH23" i="1" a="1"/>
  <c r="WH23" i="1" s="1"/>
  <c r="YK22" i="1" a="1"/>
  <c r="YK22" i="1" s="1"/>
  <c r="XK22" i="1" a="1"/>
  <c r="XK22" i="1" s="1"/>
  <c r="MN22" i="1" a="1"/>
  <c r="MN22" i="1" s="1"/>
  <c r="U22" i="1" a="1"/>
  <c r="U22" i="1" s="1"/>
  <c r="DO22" i="1" s="1"/>
  <c r="CD23" i="1" a="1"/>
  <c r="CD23" i="1" s="1"/>
  <c r="WJ22" i="1" a="1"/>
  <c r="WJ22" i="1" s="1"/>
  <c r="AAK22" i="1" a="1"/>
  <c r="AAK22" i="1" s="1"/>
  <c r="WV22" i="1" a="1"/>
  <c r="WV22" i="1" s="1"/>
  <c r="HB22" i="1" a="1"/>
  <c r="HB22" i="1" s="1"/>
  <c r="GP23" i="1" a="1"/>
  <c r="GP23" i="1" s="1"/>
  <c r="II22" i="1" a="1"/>
  <c r="II22" i="1" s="1"/>
  <c r="HF22" i="1" a="1"/>
  <c r="HF22" i="1" s="1"/>
  <c r="WP22" i="1" a="1"/>
  <c r="WP22" i="1" s="1"/>
  <c r="IR22" i="1" a="1"/>
  <c r="IR22" i="1" s="1"/>
  <c r="VX22" i="1" a="1"/>
  <c r="VX22" i="1" s="1"/>
  <c r="WC22" i="1" a="1"/>
  <c r="WC22" i="1" s="1"/>
  <c r="CD22" i="1" a="1"/>
  <c r="CD22" i="1" s="1"/>
  <c r="CB22" i="1" a="1"/>
  <c r="CB22" i="1" s="1"/>
  <c r="XD22" i="1" a="1"/>
  <c r="XD22" i="1" s="1"/>
  <c r="ID22" i="1" a="1"/>
  <c r="ID22" i="1" s="1"/>
  <c r="IN22" i="1" a="1"/>
  <c r="IN22" i="1" s="1"/>
  <c r="HG22" i="1" a="1"/>
  <c r="HG22" i="1" s="1"/>
  <c r="K22" i="1" a="1"/>
  <c r="K22" i="1" s="1"/>
  <c r="CZ22" i="1" s="1"/>
  <c r="IJ22" i="1" a="1"/>
  <c r="IJ22" i="1" s="1"/>
  <c r="VP22" i="1" a="1"/>
  <c r="VP22" i="1" s="1"/>
  <c r="CC22" i="1" a="1"/>
  <c r="CC22" i="1" s="1"/>
  <c r="IS22" i="1" a="1"/>
  <c r="IS22" i="1" s="1"/>
  <c r="IV22" i="1" a="1"/>
  <c r="IV22" i="1" s="1"/>
  <c r="HQ22" i="1" a="1"/>
  <c r="HQ22" i="1" s="1"/>
  <c r="VY22" i="1" a="1"/>
  <c r="VY22" i="1" s="1"/>
  <c r="WD22" i="1" a="1"/>
  <c r="WD22" i="1" s="1"/>
  <c r="ZT43" i="1" a="1"/>
  <c r="ZT43" i="1" s="1"/>
  <c r="EC22" i="1" a="1"/>
  <c r="EC22" i="1" s="1"/>
  <c r="XX22" i="1" a="1"/>
  <c r="XX22" i="1" s="1"/>
  <c r="ZT41" i="1" a="1"/>
  <c r="ZT41" i="1" s="1"/>
  <c r="IO22" i="1" a="1"/>
  <c r="IO22" i="1" s="1"/>
  <c r="HK22" i="1" a="1"/>
  <c r="HK22" i="1" s="1"/>
  <c r="DG22" i="1" a="1"/>
  <c r="DG22" i="1" s="1"/>
  <c r="GO23" i="1" a="1"/>
  <c r="GO23" i="1" s="1"/>
  <c r="ZT28" i="1" a="1"/>
  <c r="ZT28" i="1" s="1"/>
  <c r="VU22" i="1" a="1"/>
  <c r="VU22" i="1" s="1"/>
  <c r="ZT44" i="1" a="1"/>
  <c r="ZT44" i="1" s="1"/>
  <c r="DG23" i="1" a="1"/>
  <c r="DG23" i="1" s="1"/>
  <c r="HZ22" i="1" a="1"/>
  <c r="HZ22" i="1" s="1"/>
  <c r="WY22" i="1" a="1"/>
  <c r="WY22" i="1" s="1"/>
  <c r="ZT32" i="1" a="1"/>
  <c r="ZT32" i="1" s="1"/>
  <c r="FY22" i="1" a="1"/>
  <c r="FY22" i="1" s="1"/>
  <c r="VZ22" i="1" a="1"/>
  <c r="VZ22" i="1" s="1"/>
  <c r="ZT38" i="1" a="1"/>
  <c r="ZT38" i="1" s="1"/>
  <c r="WU23" i="1" a="1"/>
  <c r="WU23" i="1" s="1"/>
  <c r="HO23" i="1" a="1"/>
  <c r="HO23" i="1" s="1"/>
  <c r="Q23" i="1" a="1"/>
  <c r="Q23" i="1" s="1"/>
  <c r="ED22" i="1" a="1"/>
  <c r="ED22" i="1" s="1"/>
  <c r="ZT46" i="1" a="1"/>
  <c r="ZT46" i="1" s="1"/>
  <c r="ZT37" i="1" a="1"/>
  <c r="ZT37" i="1" s="1"/>
  <c r="XL23" i="1" a="1"/>
  <c r="XL23" i="1" s="1"/>
  <c r="CG22" i="1" a="1"/>
  <c r="CG22" i="1" s="1"/>
  <c r="ZT47" i="1" a="1"/>
  <c r="ZT47" i="1" s="1"/>
  <c r="CG23" i="1" a="1"/>
  <c r="CG23" i="1" s="1"/>
  <c r="ZT40" i="1" a="1"/>
  <c r="ZT40" i="1" s="1"/>
  <c r="HF23" i="1" a="1"/>
  <c r="HF23" i="1" s="1"/>
  <c r="HJ23" i="1" a="1"/>
  <c r="HJ23" i="1" s="1"/>
  <c r="EC23" i="1" a="1"/>
  <c r="EC23" i="1" s="1"/>
  <c r="WW23" i="1" a="1"/>
  <c r="WW23" i="1" s="1"/>
  <c r="ZT24" i="1" a="1"/>
  <c r="ZT24" i="1" s="1"/>
  <c r="P22" i="1" a="1"/>
  <c r="P22" i="1" s="1"/>
  <c r="FB22" i="1" s="1"/>
  <c r="WX23" i="1" a="1"/>
  <c r="WX23" i="1" s="1"/>
  <c r="YL23" i="1" a="1"/>
  <c r="YL23" i="1" s="1"/>
  <c r="GQ23" i="1" a="1"/>
  <c r="GQ23" i="1" s="1"/>
  <c r="ZT45" i="1" a="1"/>
  <c r="ZT45" i="1" s="1"/>
  <c r="HP23" i="1" a="1"/>
  <c r="HP23" i="1" s="1"/>
  <c r="DJ22" i="1" a="1"/>
  <c r="DJ22" i="1" s="1"/>
  <c r="YM23" i="1" a="1"/>
  <c r="YM23" i="1" s="1"/>
  <c r="ZT76" i="1" a="1"/>
  <c r="ZT76" i="1" s="1"/>
  <c r="II23" i="1" a="1"/>
  <c r="II23" i="1" s="1"/>
  <c r="XD23" i="1" a="1"/>
  <c r="XD23" i="1" s="1"/>
  <c r="DE22" i="1" a="1"/>
  <c r="DE22" i="1" s="1"/>
  <c r="YN23" i="1" a="1"/>
  <c r="YN23" i="1" s="1"/>
  <c r="ZT75" i="1" a="1"/>
  <c r="ZT75" i="1" s="1"/>
  <c r="WJ23" i="1" a="1"/>
  <c r="WJ23" i="1" s="1"/>
  <c r="IY22" i="1" a="1"/>
  <c r="IY22" i="1" s="1"/>
  <c r="ZT74" i="1" a="1"/>
  <c r="ZT74" i="1" s="1"/>
  <c r="ZT73" i="1" a="1"/>
  <c r="ZT73" i="1" s="1"/>
  <c r="YL22" i="1" a="1"/>
  <c r="YL22" i="1" s="1"/>
  <c r="GP76" i="1" a="1"/>
  <c r="GP76" i="1" s="1"/>
  <c r="ZT70" i="1" a="1"/>
  <c r="ZT70" i="1" s="1"/>
  <c r="GP73" i="1" a="1"/>
  <c r="GP73" i="1" s="1"/>
  <c r="ZT68" i="1" a="1"/>
  <c r="ZT68" i="1" s="1"/>
  <c r="GP25" i="1" a="1"/>
  <c r="GP25" i="1" s="1"/>
  <c r="ZT67" i="1" a="1"/>
  <c r="ZT67" i="1" s="1"/>
  <c r="GP33" i="1" a="1"/>
  <c r="GP33" i="1" s="1"/>
  <c r="ZT35" i="1" a="1"/>
  <c r="ZT35" i="1" s="1"/>
  <c r="ZT25" i="1" a="1"/>
  <c r="ZT25" i="1" s="1"/>
  <c r="ZT26" i="1" a="1"/>
  <c r="ZT26" i="1" s="1"/>
  <c r="ZT31" i="1" a="1"/>
  <c r="ZT31" i="1" s="1"/>
  <c r="ZT39" i="1" a="1"/>
  <c r="ZT39" i="1" s="1"/>
  <c r="ZT29" i="1" a="1"/>
  <c r="ZT29" i="1" s="1"/>
  <c r="ZT30" i="1" a="1"/>
  <c r="ZT30" i="1" s="1"/>
  <c r="ZT72" i="1" a="1"/>
  <c r="ZT72" i="1" s="1"/>
  <c r="ZT71" i="1" a="1"/>
  <c r="ZT71" i="1" s="1"/>
  <c r="ZT69" i="1" a="1"/>
  <c r="ZT69" i="1" s="1"/>
  <c r="ZT33" i="1" a="1"/>
  <c r="ZT33" i="1" s="1"/>
  <c r="ZT34" i="1" a="1"/>
  <c r="ZT34" i="1" s="1"/>
  <c r="GP45" i="1" a="1"/>
  <c r="GP45" i="1" s="1"/>
  <c r="GP41" i="1" a="1"/>
  <c r="GP41" i="1" s="1"/>
  <c r="XF68" i="1" a="1"/>
  <c r="XF68" i="1" s="1"/>
  <c r="XF67" i="1" a="1"/>
  <c r="XF67" i="1" s="1"/>
  <c r="XF66" i="1" a="1"/>
  <c r="XF66" i="1" s="1"/>
  <c r="GP37" i="1" a="1"/>
  <c r="GP37" i="1" s="1"/>
  <c r="GP35" i="1" a="1"/>
  <c r="GP35" i="1" s="1"/>
  <c r="GP34" i="1" a="1"/>
  <c r="GP34" i="1" s="1"/>
  <c r="GP27" i="1" a="1"/>
  <c r="GP27" i="1" s="1"/>
  <c r="GP43" i="1" a="1"/>
  <c r="GP43" i="1" s="1"/>
  <c r="GP75" i="1" a="1"/>
  <c r="GP75" i="1" s="1"/>
  <c r="GP74" i="1" a="1"/>
  <c r="GP74" i="1" s="1"/>
  <c r="GP72" i="1" a="1"/>
  <c r="GP72" i="1" s="1"/>
  <c r="GP71" i="1" a="1"/>
  <c r="GP71" i="1" s="1"/>
  <c r="GP70" i="1" a="1"/>
  <c r="GP70" i="1" s="1"/>
  <c r="GP69" i="1" a="1"/>
  <c r="GP69" i="1" s="1"/>
  <c r="GP68" i="1" a="1"/>
  <c r="GP68" i="1" s="1"/>
  <c r="GP67" i="1" a="1"/>
  <c r="GP67" i="1" s="1"/>
  <c r="GP47" i="1" a="1"/>
  <c r="GP47" i="1" s="1"/>
  <c r="GP39" i="1" a="1"/>
  <c r="GP39" i="1" s="1"/>
  <c r="XF26" i="1" a="1"/>
  <c r="XF26" i="1" s="1"/>
  <c r="XF27" i="1" a="1"/>
  <c r="XF27" i="1" s="1"/>
  <c r="XF37" i="1" a="1"/>
  <c r="XF37" i="1" s="1"/>
  <c r="XF25" i="1" a="1"/>
  <c r="XF25" i="1" s="1"/>
  <c r="XF28" i="1" a="1"/>
  <c r="XF28" i="1" s="1"/>
  <c r="XF29" i="1" a="1"/>
  <c r="XF29" i="1" s="1"/>
  <c r="XF41" i="1" a="1"/>
  <c r="XF41" i="1" s="1"/>
  <c r="XF34" i="1" a="1"/>
  <c r="XF34" i="1" s="1"/>
  <c r="GP26" i="1" a="1"/>
  <c r="GP26" i="1" s="1"/>
  <c r="YL75" i="1" a="1"/>
  <c r="YL75" i="1" s="1"/>
  <c r="YL74" i="1" a="1"/>
  <c r="YL74" i="1" s="1"/>
  <c r="YL73" i="1" a="1"/>
  <c r="YL73" i="1" s="1"/>
  <c r="YL72" i="1" a="1"/>
  <c r="YL72" i="1" s="1"/>
  <c r="GP31" i="1" a="1"/>
  <c r="GP31" i="1" s="1"/>
  <c r="GP44" i="1" a="1"/>
  <c r="GP44" i="1" s="1"/>
  <c r="GP24" i="1" a="1"/>
  <c r="GP24" i="1" s="1"/>
  <c r="GP30" i="1" a="1"/>
  <c r="GP30" i="1" s="1"/>
  <c r="GP46" i="1" a="1"/>
  <c r="GP46" i="1" s="1"/>
  <c r="GP32" i="1" a="1"/>
  <c r="GP32" i="1" s="1"/>
  <c r="CD38" i="1" a="1"/>
  <c r="CD38" i="1" s="1"/>
  <c r="CD35" i="1" a="1"/>
  <c r="CD35" i="1" s="1"/>
  <c r="CD33" i="1" a="1"/>
  <c r="CD33" i="1" s="1"/>
  <c r="CD46" i="1" a="1"/>
  <c r="CD46" i="1" s="1"/>
  <c r="CD45" i="1" a="1"/>
  <c r="CD45" i="1" s="1"/>
  <c r="CD43" i="1" a="1"/>
  <c r="CD43" i="1" s="1"/>
  <c r="CD25" i="1" a="1"/>
  <c r="CD25" i="1" s="1"/>
  <c r="CD24" i="1" a="1"/>
  <c r="CD24" i="1" s="1"/>
  <c r="CD37" i="1" a="1"/>
  <c r="CD37" i="1" s="1"/>
  <c r="CD32" i="1" a="1"/>
  <c r="CD32" i="1" s="1"/>
  <c r="CD34" i="1" a="1"/>
  <c r="CD34" i="1" s="1"/>
  <c r="CD40" i="1" a="1"/>
  <c r="CD40" i="1" s="1"/>
  <c r="CD44" i="1" a="1"/>
  <c r="CD44" i="1" s="1"/>
  <c r="CD29" i="1" a="1"/>
  <c r="CD29" i="1" s="1"/>
  <c r="CD28" i="1" a="1"/>
  <c r="CD28" i="1" s="1"/>
  <c r="CD30" i="1" a="1"/>
  <c r="CD30" i="1" s="1"/>
  <c r="CD41" i="1" a="1"/>
  <c r="CD41" i="1" s="1"/>
  <c r="CD31" i="1" a="1"/>
  <c r="CD31" i="1" s="1"/>
  <c r="CD27" i="1" a="1"/>
  <c r="CD27" i="1" s="1"/>
  <c r="CD39" i="1" a="1"/>
  <c r="CD39" i="1" s="1"/>
  <c r="CD47" i="1" a="1"/>
  <c r="CD47" i="1" s="1"/>
  <c r="CD26" i="1" a="1"/>
  <c r="CD26" i="1" s="1"/>
  <c r="GP28" i="1" a="1"/>
  <c r="GP28" i="1" s="1"/>
  <c r="CD66" i="1" a="1"/>
  <c r="CD66" i="1" s="1"/>
  <c r="CD67" i="1" a="1"/>
  <c r="CD67" i="1" s="1"/>
  <c r="CD68" i="1" a="1"/>
  <c r="CD68" i="1" s="1"/>
  <c r="CD69" i="1" a="1"/>
  <c r="CD69" i="1" s="1"/>
  <c r="CD70" i="1" a="1"/>
  <c r="CD70" i="1" s="1"/>
  <c r="CD71" i="1" a="1"/>
  <c r="CD71" i="1" s="1"/>
  <c r="CD72" i="1" a="1"/>
  <c r="CD72" i="1" s="1"/>
  <c r="CD73" i="1" a="1"/>
  <c r="CD73" i="1" s="1"/>
  <c r="CD74" i="1" a="1"/>
  <c r="CD74" i="1" s="1"/>
  <c r="CD75" i="1" a="1"/>
  <c r="CD75" i="1" s="1"/>
  <c r="CD76" i="1" a="1"/>
  <c r="CD76" i="1" s="1"/>
  <c r="GP38" i="1" a="1"/>
  <c r="GP38" i="1" s="1"/>
  <c r="GP40" i="1" a="1"/>
  <c r="GP40" i="1" s="1"/>
  <c r="XF44" i="1" a="1"/>
  <c r="XF44" i="1" s="1"/>
  <c r="XF31" i="1" a="1"/>
  <c r="XF31" i="1" s="1"/>
  <c r="XF24" i="1" a="1"/>
  <c r="XF24" i="1" s="1"/>
  <c r="XF45" i="1" a="1"/>
  <c r="XF45" i="1" s="1"/>
  <c r="YL71" i="1" a="1"/>
  <c r="YL71" i="1" s="1"/>
  <c r="YL70" i="1" a="1"/>
  <c r="YL70" i="1" s="1"/>
  <c r="YL69" i="1" a="1"/>
  <c r="YL69" i="1" s="1"/>
  <c r="YL67" i="1" a="1"/>
  <c r="YL67" i="1" s="1"/>
  <c r="YL25" i="1" a="1"/>
  <c r="YL25" i="1" s="1"/>
  <c r="GQ41" i="1" a="1"/>
  <c r="GQ41" i="1" s="1"/>
  <c r="GQ30" i="1" a="1"/>
  <c r="GQ30" i="1" s="1"/>
  <c r="GQ35" i="1" a="1"/>
  <c r="GQ35" i="1" s="1"/>
  <c r="GQ33" i="1" a="1"/>
  <c r="GQ33" i="1" s="1"/>
  <c r="GQ45" i="1" a="1"/>
  <c r="GQ45" i="1" s="1"/>
  <c r="GQ46" i="1" a="1"/>
  <c r="GQ46" i="1" s="1"/>
  <c r="GQ43" i="1" a="1"/>
  <c r="GQ43" i="1" s="1"/>
  <c r="GQ34" i="1" a="1"/>
  <c r="GQ34" i="1" s="1"/>
  <c r="GQ40" i="1" a="1"/>
  <c r="GQ40" i="1" s="1"/>
  <c r="GQ44" i="1" a="1"/>
  <c r="GQ44" i="1" s="1"/>
  <c r="GQ29" i="1" a="1"/>
  <c r="GQ29" i="1" s="1"/>
  <c r="GQ38" i="1" a="1"/>
  <c r="GQ38" i="1" s="1"/>
  <c r="GQ39" i="1" a="1"/>
  <c r="GQ39" i="1" s="1"/>
  <c r="GQ25" i="1" a="1"/>
  <c r="GQ25" i="1" s="1"/>
  <c r="GQ31" i="1" a="1"/>
  <c r="GQ31" i="1" s="1"/>
  <c r="GQ24" i="1" a="1"/>
  <c r="GQ24" i="1" s="1"/>
  <c r="GQ27" i="1" a="1"/>
  <c r="GQ27" i="1" s="1"/>
  <c r="GQ37" i="1" a="1"/>
  <c r="GQ37" i="1" s="1"/>
  <c r="GQ28" i="1" a="1"/>
  <c r="GQ28" i="1" s="1"/>
  <c r="GQ26" i="1" a="1"/>
  <c r="GQ26" i="1" s="1"/>
  <c r="GQ47" i="1" a="1"/>
  <c r="GQ47" i="1" s="1"/>
  <c r="GQ32" i="1" a="1"/>
  <c r="GQ32" i="1" s="1"/>
  <c r="YL30" i="1" a="1"/>
  <c r="YL30" i="1" s="1"/>
  <c r="YL33" i="1" a="1"/>
  <c r="YL33" i="1" s="1"/>
  <c r="YL40" i="1" a="1"/>
  <c r="YL40" i="1" s="1"/>
  <c r="YL28" i="1" a="1"/>
  <c r="YL28" i="1" s="1"/>
  <c r="YL29" i="1" a="1"/>
  <c r="YL29" i="1" s="1"/>
  <c r="YL38" i="1" a="1"/>
  <c r="YL38" i="1" s="1"/>
  <c r="YL47" i="1" a="1"/>
  <c r="YL47" i="1" s="1"/>
  <c r="YL39" i="1" a="1"/>
  <c r="YL39" i="1" s="1"/>
  <c r="YL32" i="1" a="1"/>
  <c r="YL32" i="1" s="1"/>
  <c r="YL43" i="1" a="1"/>
  <c r="YL43" i="1" s="1"/>
  <c r="YL27" i="1" a="1"/>
  <c r="YL27" i="1" s="1"/>
  <c r="YL41" i="1" a="1"/>
  <c r="YL41" i="1" s="1"/>
  <c r="GQ66" i="1" a="1"/>
  <c r="GQ66" i="1" s="1"/>
  <c r="GQ67" i="1" a="1"/>
  <c r="GQ67" i="1" s="1"/>
  <c r="GQ68" i="1" a="1"/>
  <c r="GQ68" i="1" s="1"/>
  <c r="GQ69" i="1" a="1"/>
  <c r="GQ69" i="1" s="1"/>
  <c r="GQ70" i="1" a="1"/>
  <c r="GQ70" i="1" s="1"/>
  <c r="GQ71" i="1" a="1"/>
  <c r="GQ71" i="1" s="1"/>
  <c r="GQ72" i="1" a="1"/>
  <c r="GQ72" i="1" s="1"/>
  <c r="GQ73" i="1" a="1"/>
  <c r="GQ73" i="1" s="1"/>
  <c r="GQ74" i="1" a="1"/>
  <c r="GQ74" i="1" s="1"/>
  <c r="GQ75" i="1" a="1"/>
  <c r="GQ75" i="1" s="1"/>
  <c r="GQ76" i="1" a="1"/>
  <c r="GQ76" i="1" s="1"/>
  <c r="YL76" i="1" a="1"/>
  <c r="YL76" i="1" s="1"/>
  <c r="GO66" i="1" a="1"/>
  <c r="GO66" i="1" s="1"/>
  <c r="GO67" i="1" a="1"/>
  <c r="GO67" i="1" s="1"/>
  <c r="GO68" i="1" a="1"/>
  <c r="GO68" i="1" s="1"/>
  <c r="GO69" i="1" a="1"/>
  <c r="GO69" i="1" s="1"/>
  <c r="GO70" i="1" a="1"/>
  <c r="GO70" i="1" s="1"/>
  <c r="GO71" i="1" a="1"/>
  <c r="GO71" i="1" s="1"/>
  <c r="GO72" i="1" a="1"/>
  <c r="GO72" i="1" s="1"/>
  <c r="GO73" i="1" a="1"/>
  <c r="GO73" i="1" s="1"/>
  <c r="GO74" i="1" a="1"/>
  <c r="GO74" i="1" s="1"/>
  <c r="GO75" i="1" a="1"/>
  <c r="GO75" i="1" s="1"/>
  <c r="GO76" i="1" a="1"/>
  <c r="GO76" i="1" s="1"/>
  <c r="YL68" i="1" a="1"/>
  <c r="YL68" i="1" s="1"/>
  <c r="YL45" i="1" a="1"/>
  <c r="YL45" i="1" s="1"/>
  <c r="XF71" i="1" a="1"/>
  <c r="XF71" i="1" s="1"/>
  <c r="XF70" i="1" a="1"/>
  <c r="XF70" i="1" s="1"/>
  <c r="XF69" i="1" a="1"/>
  <c r="XF69" i="1" s="1"/>
  <c r="YL35" i="1" a="1"/>
  <c r="YL35" i="1" s="1"/>
  <c r="YL34" i="1" a="1"/>
  <c r="YL34" i="1" s="1"/>
  <c r="YL31" i="1" a="1"/>
  <c r="YL31" i="1" s="1"/>
  <c r="YL44" i="1" a="1"/>
  <c r="YL44" i="1" s="1"/>
  <c r="YL24" i="1" a="1"/>
  <c r="YL24" i="1" s="1"/>
  <c r="YL26" i="1" a="1"/>
  <c r="YL26" i="1" s="1"/>
  <c r="GO37" i="1" a="1"/>
  <c r="GO37" i="1" s="1"/>
  <c r="GO27" i="1" a="1"/>
  <c r="GO27" i="1" s="1"/>
  <c r="GO33" i="1" a="1"/>
  <c r="GO33" i="1" s="1"/>
  <c r="GO40" i="1" a="1"/>
  <c r="GO40" i="1" s="1"/>
  <c r="GO31" i="1" a="1"/>
  <c r="GO31" i="1" s="1"/>
  <c r="GO28" i="1" a="1"/>
  <c r="GO28" i="1" s="1"/>
  <c r="GO24" i="1" a="1"/>
  <c r="GO24" i="1" s="1"/>
  <c r="GO35" i="1" a="1"/>
  <c r="GO35" i="1" s="1"/>
  <c r="GO38" i="1" a="1"/>
  <c r="GO38" i="1" s="1"/>
  <c r="GO25" i="1" a="1"/>
  <c r="GO25" i="1" s="1"/>
  <c r="GO29" i="1" a="1"/>
  <c r="GO29" i="1" s="1"/>
  <c r="GO30" i="1" a="1"/>
  <c r="GO30" i="1" s="1"/>
  <c r="GO47" i="1" a="1"/>
  <c r="GO47" i="1" s="1"/>
  <c r="GO26" i="1" a="1"/>
  <c r="GO26" i="1" s="1"/>
  <c r="GO34" i="1" a="1"/>
  <c r="GO34" i="1" s="1"/>
  <c r="GO32" i="1" a="1"/>
  <c r="GO32" i="1" s="1"/>
  <c r="GO45" i="1" a="1"/>
  <c r="GO45" i="1" s="1"/>
  <c r="GO41" i="1" a="1"/>
  <c r="GO41" i="1" s="1"/>
  <c r="GO44" i="1" a="1"/>
  <c r="GO44" i="1" s="1"/>
  <c r="GO43" i="1" a="1"/>
  <c r="GO43" i="1" s="1"/>
  <c r="GO39" i="1" a="1"/>
  <c r="GO39" i="1" s="1"/>
  <c r="GO46" i="1" a="1"/>
  <c r="GO46" i="1" s="1"/>
  <c r="YL37" i="1" a="1"/>
  <c r="YL37" i="1" s="1"/>
  <c r="YO66" i="1" a="1"/>
  <c r="YO66" i="1" s="1"/>
  <c r="YO67" i="1" a="1"/>
  <c r="YO67" i="1" s="1"/>
  <c r="YO68" i="1" a="1"/>
  <c r="YO68" i="1" s="1"/>
  <c r="YO69" i="1" a="1"/>
  <c r="YO69" i="1" s="1"/>
  <c r="YO70" i="1" a="1"/>
  <c r="YO70" i="1" s="1"/>
  <c r="YO71" i="1" a="1"/>
  <c r="YO71" i="1" s="1"/>
  <c r="YO72" i="1" a="1"/>
  <c r="YO72" i="1" s="1"/>
  <c r="YO73" i="1" a="1"/>
  <c r="YO73" i="1" s="1"/>
  <c r="YO74" i="1" a="1"/>
  <c r="YO74" i="1" s="1"/>
  <c r="YO75" i="1" a="1"/>
  <c r="YO75" i="1" s="1"/>
  <c r="YO76" i="1" a="1"/>
  <c r="YO76" i="1" s="1"/>
  <c r="YK66" i="1" a="1"/>
  <c r="YK66" i="1" s="1"/>
  <c r="YK67" i="1" a="1"/>
  <c r="YK67" i="1" s="1"/>
  <c r="YK68" i="1" a="1"/>
  <c r="YK68" i="1" s="1"/>
  <c r="YK69" i="1" a="1"/>
  <c r="YK69" i="1" s="1"/>
  <c r="YK70" i="1" a="1"/>
  <c r="YK70" i="1" s="1"/>
  <c r="YK71" i="1" a="1"/>
  <c r="YK71" i="1" s="1"/>
  <c r="YK72" i="1" a="1"/>
  <c r="YK72" i="1" s="1"/>
  <c r="YK73" i="1" a="1"/>
  <c r="YK73" i="1" s="1"/>
  <c r="YK74" i="1" a="1"/>
  <c r="YK74" i="1" s="1"/>
  <c r="YK75" i="1" a="1"/>
  <c r="YK75" i="1" s="1"/>
  <c r="YK76" i="1" a="1"/>
  <c r="YK76" i="1" s="1"/>
  <c r="XF43" i="1" a="1"/>
  <c r="XF43" i="1" s="1"/>
  <c r="YM66" i="1" a="1"/>
  <c r="YM66" i="1" s="1"/>
  <c r="YM67" i="1" a="1"/>
  <c r="YM67" i="1" s="1"/>
  <c r="YM68" i="1" a="1"/>
  <c r="YM68" i="1" s="1"/>
  <c r="YM69" i="1" a="1"/>
  <c r="YM69" i="1" s="1"/>
  <c r="YM70" i="1" a="1"/>
  <c r="YM70" i="1" s="1"/>
  <c r="YM71" i="1" a="1"/>
  <c r="YM71" i="1" s="1"/>
  <c r="YM72" i="1" a="1"/>
  <c r="YM72" i="1" s="1"/>
  <c r="YM73" i="1" a="1"/>
  <c r="YM73" i="1" s="1"/>
  <c r="YM74" i="1" a="1"/>
  <c r="YM74" i="1" s="1"/>
  <c r="YM75" i="1" a="1"/>
  <c r="YM75" i="1" s="1"/>
  <c r="YM76" i="1" a="1"/>
  <c r="YM76" i="1" s="1"/>
  <c r="XF35" i="1" a="1"/>
  <c r="XF35" i="1" s="1"/>
  <c r="YN66" i="1" a="1"/>
  <c r="YN66" i="1" s="1"/>
  <c r="YN67" i="1" a="1"/>
  <c r="YN67" i="1" s="1"/>
  <c r="YN68" i="1" a="1"/>
  <c r="YN68" i="1" s="1"/>
  <c r="YN69" i="1" a="1"/>
  <c r="YN69" i="1" s="1"/>
  <c r="YN70" i="1" a="1"/>
  <c r="YN70" i="1" s="1"/>
  <c r="YN71" i="1" a="1"/>
  <c r="YN71" i="1" s="1"/>
  <c r="YN72" i="1" a="1"/>
  <c r="YN72" i="1" s="1"/>
  <c r="YN73" i="1" a="1"/>
  <c r="YN73" i="1" s="1"/>
  <c r="YN74" i="1" a="1"/>
  <c r="YN74" i="1" s="1"/>
  <c r="YN75" i="1" a="1"/>
  <c r="YN75" i="1" s="1"/>
  <c r="YN76" i="1" a="1"/>
  <c r="YN76" i="1" s="1"/>
  <c r="XF32" i="1" a="1"/>
  <c r="XF32" i="1" s="1"/>
  <c r="XF30" i="1" a="1"/>
  <c r="XF30" i="1" s="1"/>
  <c r="XF47" i="1" a="1"/>
  <c r="XF47" i="1" s="1"/>
  <c r="XF40" i="1" a="1"/>
  <c r="XF40" i="1" s="1"/>
  <c r="XF46" i="1" a="1"/>
  <c r="XF46" i="1" s="1"/>
  <c r="YN41" i="1" a="1"/>
  <c r="YN41" i="1" s="1"/>
  <c r="YN40" i="1" a="1"/>
  <c r="YN40" i="1" s="1"/>
  <c r="YN33" i="1" a="1"/>
  <c r="YN33" i="1" s="1"/>
  <c r="YN34" i="1" a="1"/>
  <c r="YN34" i="1" s="1"/>
  <c r="YN47" i="1" a="1"/>
  <c r="YN47" i="1" s="1"/>
  <c r="YN43" i="1" a="1"/>
  <c r="YN43" i="1" s="1"/>
  <c r="YN45" i="1" a="1"/>
  <c r="YN45" i="1" s="1"/>
  <c r="YN32" i="1" a="1"/>
  <c r="YN32" i="1" s="1"/>
  <c r="YN35" i="1" a="1"/>
  <c r="YN35" i="1" s="1"/>
  <c r="YN25" i="1" a="1"/>
  <c r="YN25" i="1" s="1"/>
  <c r="YN46" i="1" a="1"/>
  <c r="YN46" i="1" s="1"/>
  <c r="YN30" i="1" a="1"/>
  <c r="YN30" i="1" s="1"/>
  <c r="YN38" i="1" a="1"/>
  <c r="YN38" i="1" s="1"/>
  <c r="YN44" i="1" a="1"/>
  <c r="YN44" i="1" s="1"/>
  <c r="YN28" i="1" a="1"/>
  <c r="YN28" i="1" s="1"/>
  <c r="YN27" i="1" a="1"/>
  <c r="YN27" i="1" s="1"/>
  <c r="YN24" i="1" a="1"/>
  <c r="YN24" i="1" s="1"/>
  <c r="YN26" i="1" a="1"/>
  <c r="YN26" i="1" s="1"/>
  <c r="YN39" i="1" a="1"/>
  <c r="YN39" i="1" s="1"/>
  <c r="YN31" i="1" a="1"/>
  <c r="YN31" i="1" s="1"/>
  <c r="YN29" i="1" a="1"/>
  <c r="YN29" i="1" s="1"/>
  <c r="YN37" i="1" a="1"/>
  <c r="YN37" i="1" s="1"/>
  <c r="XF33" i="1" a="1"/>
  <c r="XF33" i="1" s="1"/>
  <c r="YO41" i="1" a="1"/>
  <c r="YO41" i="1" s="1"/>
  <c r="YO29" i="1" a="1"/>
  <c r="YO29" i="1" s="1"/>
  <c r="YO40" i="1" a="1"/>
  <c r="YO40" i="1" s="1"/>
  <c r="YO34" i="1" a="1"/>
  <c r="YO34" i="1" s="1"/>
  <c r="YO33" i="1" a="1"/>
  <c r="YO33" i="1" s="1"/>
  <c r="YO47" i="1" a="1"/>
  <c r="YO47" i="1" s="1"/>
  <c r="YO45" i="1" a="1"/>
  <c r="YO45" i="1" s="1"/>
  <c r="YO32" i="1" a="1"/>
  <c r="YO32" i="1" s="1"/>
  <c r="YO43" i="1" a="1"/>
  <c r="YO43" i="1" s="1"/>
  <c r="YO46" i="1" a="1"/>
  <c r="YO46" i="1" s="1"/>
  <c r="YO35" i="1" a="1"/>
  <c r="YO35" i="1" s="1"/>
  <c r="YO30" i="1" a="1"/>
  <c r="YO30" i="1" s="1"/>
  <c r="YO25" i="1" a="1"/>
  <c r="YO25" i="1" s="1"/>
  <c r="YO44" i="1" a="1"/>
  <c r="YO44" i="1" s="1"/>
  <c r="YO28" i="1" a="1"/>
  <c r="YO28" i="1" s="1"/>
  <c r="YO38" i="1" a="1"/>
  <c r="YO38" i="1" s="1"/>
  <c r="YO24" i="1" a="1"/>
  <c r="YO24" i="1" s="1"/>
  <c r="YO27" i="1" a="1"/>
  <c r="YO27" i="1" s="1"/>
  <c r="YO26" i="1" a="1"/>
  <c r="YO26" i="1" s="1"/>
  <c r="YO39" i="1" a="1"/>
  <c r="YO39" i="1" s="1"/>
  <c r="YO31" i="1" a="1"/>
  <c r="YO31" i="1" s="1"/>
  <c r="YO37" i="1" a="1"/>
  <c r="YO37" i="1" s="1"/>
  <c r="XF38" i="1" a="1"/>
  <c r="XF38" i="1" s="1"/>
  <c r="YK37" i="1" a="1"/>
  <c r="YK37" i="1" s="1"/>
  <c r="YK40" i="1" a="1"/>
  <c r="YK40" i="1" s="1"/>
  <c r="YK41" i="1" a="1"/>
  <c r="YK41" i="1" s="1"/>
  <c r="YK33" i="1" a="1"/>
  <c r="YK33" i="1" s="1"/>
  <c r="YK47" i="1" a="1"/>
  <c r="YK47" i="1" s="1"/>
  <c r="YK45" i="1" a="1"/>
  <c r="YK45" i="1" s="1"/>
  <c r="YK34" i="1" a="1"/>
  <c r="YK34" i="1" s="1"/>
  <c r="YK29" i="1" a="1"/>
  <c r="YK29" i="1" s="1"/>
  <c r="YK43" i="1" a="1"/>
  <c r="YK43" i="1" s="1"/>
  <c r="YK32" i="1" a="1"/>
  <c r="YK32" i="1" s="1"/>
  <c r="YK35" i="1" a="1"/>
  <c r="YK35" i="1" s="1"/>
  <c r="YK25" i="1" a="1"/>
  <c r="YK25" i="1" s="1"/>
  <c r="YK46" i="1" a="1"/>
  <c r="YK46" i="1" s="1"/>
  <c r="YK30" i="1" a="1"/>
  <c r="YK30" i="1" s="1"/>
  <c r="YK38" i="1" a="1"/>
  <c r="YK38" i="1" s="1"/>
  <c r="YK44" i="1" a="1"/>
  <c r="YK44" i="1" s="1"/>
  <c r="YK28" i="1" a="1"/>
  <c r="YK28" i="1" s="1"/>
  <c r="YK24" i="1" a="1"/>
  <c r="YK24" i="1" s="1"/>
  <c r="YK27" i="1" a="1"/>
  <c r="YK27" i="1" s="1"/>
  <c r="YK26" i="1" a="1"/>
  <c r="YK26" i="1" s="1"/>
  <c r="YK39" i="1" a="1"/>
  <c r="YK39" i="1" s="1"/>
  <c r="YK31" i="1" a="1"/>
  <c r="YK31" i="1" s="1"/>
  <c r="YM41" i="1" a="1"/>
  <c r="YM41" i="1" s="1"/>
  <c r="YM40" i="1" a="1"/>
  <c r="YM40" i="1" s="1"/>
  <c r="YM33" i="1" a="1"/>
  <c r="YM33" i="1" s="1"/>
  <c r="YM47" i="1" a="1"/>
  <c r="YM47" i="1" s="1"/>
  <c r="YM37" i="1" a="1"/>
  <c r="YM37" i="1" s="1"/>
  <c r="YM34" i="1" a="1"/>
  <c r="YM34" i="1" s="1"/>
  <c r="YM43" i="1" a="1"/>
  <c r="YM43" i="1" s="1"/>
  <c r="YM45" i="1" a="1"/>
  <c r="YM45" i="1" s="1"/>
  <c r="YM32" i="1" a="1"/>
  <c r="YM32" i="1" s="1"/>
  <c r="YM35" i="1" a="1"/>
  <c r="YM35" i="1" s="1"/>
  <c r="YM25" i="1" a="1"/>
  <c r="YM25" i="1" s="1"/>
  <c r="YM46" i="1" a="1"/>
  <c r="YM46" i="1" s="1"/>
  <c r="YM44" i="1" a="1"/>
  <c r="YM44" i="1" s="1"/>
  <c r="YM30" i="1" a="1"/>
  <c r="YM30" i="1" s="1"/>
  <c r="YM38" i="1" a="1"/>
  <c r="YM38" i="1" s="1"/>
  <c r="YM28" i="1" a="1"/>
  <c r="YM28" i="1" s="1"/>
  <c r="YM27" i="1" a="1"/>
  <c r="YM27" i="1" s="1"/>
  <c r="YM24" i="1" a="1"/>
  <c r="YM24" i="1" s="1"/>
  <c r="YM26" i="1" a="1"/>
  <c r="YM26" i="1" s="1"/>
  <c r="YM31" i="1" a="1"/>
  <c r="YM31" i="1" s="1"/>
  <c r="YM39" i="1" a="1"/>
  <c r="YM39" i="1" s="1"/>
  <c r="YM29" i="1" a="1"/>
  <c r="YM29" i="1" s="1"/>
  <c r="XF76" i="1" a="1"/>
  <c r="XF76" i="1" s="1"/>
  <c r="XF75" i="1" a="1"/>
  <c r="XF75" i="1" s="1"/>
  <c r="XF74" i="1" a="1"/>
  <c r="XF74" i="1" s="1"/>
  <c r="XF73" i="1" a="1"/>
  <c r="XF73" i="1" s="1"/>
  <c r="GC19" i="1"/>
  <c r="GB19" i="1"/>
  <c r="GD19" i="1"/>
  <c r="GE19" i="1"/>
  <c r="WW38" i="1" a="1"/>
  <c r="WW38" i="1" s="1"/>
  <c r="WW43" i="1" a="1"/>
  <c r="WW43" i="1" s="1"/>
  <c r="WW31" i="1" a="1"/>
  <c r="WW31" i="1" s="1"/>
  <c r="WW39" i="1" a="1"/>
  <c r="WW39" i="1" s="1"/>
  <c r="WW25" i="1" a="1"/>
  <c r="WW25" i="1" s="1"/>
  <c r="WW30" i="1" a="1"/>
  <c r="WW30" i="1" s="1"/>
  <c r="WW24" i="1" a="1"/>
  <c r="WW24" i="1" s="1"/>
  <c r="WW27" i="1" a="1"/>
  <c r="WW27" i="1" s="1"/>
  <c r="WW44" i="1" a="1"/>
  <c r="WW44" i="1" s="1"/>
  <c r="WW26" i="1" a="1"/>
  <c r="WW26" i="1" s="1"/>
  <c r="WW33" i="1" a="1"/>
  <c r="WW33" i="1" s="1"/>
  <c r="WW35" i="1" a="1"/>
  <c r="WW35" i="1" s="1"/>
  <c r="WW45" i="1" a="1"/>
  <c r="WW45" i="1" s="1"/>
  <c r="WW28" i="1" a="1"/>
  <c r="WW28" i="1" s="1"/>
  <c r="WW47" i="1" a="1"/>
  <c r="WW47" i="1" s="1"/>
  <c r="WW37" i="1" a="1"/>
  <c r="WW37" i="1" s="1"/>
  <c r="WW32" i="1" a="1"/>
  <c r="WW32" i="1" s="1"/>
  <c r="WW29" i="1" a="1"/>
  <c r="WW29" i="1" s="1"/>
  <c r="WW34" i="1" a="1"/>
  <c r="WW34" i="1" s="1"/>
  <c r="WW40" i="1" a="1"/>
  <c r="WW40" i="1" s="1"/>
  <c r="WW46" i="1" a="1"/>
  <c r="WW46" i="1" s="1"/>
  <c r="WW41" i="1" a="1"/>
  <c r="WW41" i="1" s="1"/>
  <c r="WX38" i="1" a="1"/>
  <c r="WX38" i="1" s="1"/>
  <c r="WX43" i="1" a="1"/>
  <c r="WX43" i="1" s="1"/>
  <c r="WX31" i="1" a="1"/>
  <c r="WX31" i="1" s="1"/>
  <c r="WX39" i="1" a="1"/>
  <c r="WX39" i="1" s="1"/>
  <c r="WX25" i="1" a="1"/>
  <c r="WX25" i="1" s="1"/>
  <c r="WX24" i="1" a="1"/>
  <c r="WX24" i="1" s="1"/>
  <c r="WX30" i="1" a="1"/>
  <c r="WX30" i="1" s="1"/>
  <c r="WX44" i="1" a="1"/>
  <c r="WX44" i="1" s="1"/>
  <c r="WX27" i="1" a="1"/>
  <c r="WX27" i="1" s="1"/>
  <c r="WX26" i="1" a="1"/>
  <c r="WX26" i="1" s="1"/>
  <c r="WX33" i="1" a="1"/>
  <c r="WX33" i="1" s="1"/>
  <c r="WX35" i="1" a="1"/>
  <c r="WX35" i="1" s="1"/>
  <c r="WX28" i="1" a="1"/>
  <c r="WX28" i="1" s="1"/>
  <c r="WX45" i="1" a="1"/>
  <c r="WX45" i="1" s="1"/>
  <c r="WX47" i="1" a="1"/>
  <c r="WX47" i="1" s="1"/>
  <c r="WX37" i="1" a="1"/>
  <c r="WX37" i="1" s="1"/>
  <c r="WX32" i="1" a="1"/>
  <c r="WX32" i="1" s="1"/>
  <c r="WX29" i="1" a="1"/>
  <c r="WX29" i="1" s="1"/>
  <c r="WX34" i="1" a="1"/>
  <c r="WX34" i="1" s="1"/>
  <c r="WX40" i="1" a="1"/>
  <c r="WX40" i="1" s="1"/>
  <c r="WX46" i="1" a="1"/>
  <c r="WX46" i="1" s="1"/>
  <c r="WX41" i="1" a="1"/>
  <c r="WX41" i="1" s="1"/>
  <c r="WW66" i="1" a="1"/>
  <c r="WW66" i="1" s="1"/>
  <c r="WW67" i="1" a="1"/>
  <c r="WW67" i="1" s="1"/>
  <c r="WW68" i="1" a="1"/>
  <c r="WW68" i="1" s="1"/>
  <c r="WW69" i="1" a="1"/>
  <c r="WW69" i="1" s="1"/>
  <c r="WW70" i="1" a="1"/>
  <c r="WW70" i="1" s="1"/>
  <c r="WW71" i="1" a="1"/>
  <c r="WW71" i="1" s="1"/>
  <c r="WW72" i="1" a="1"/>
  <c r="WW72" i="1" s="1"/>
  <c r="WW73" i="1" a="1"/>
  <c r="WW73" i="1" s="1"/>
  <c r="WW74" i="1" a="1"/>
  <c r="WW74" i="1" s="1"/>
  <c r="WW75" i="1" a="1"/>
  <c r="WW75" i="1" s="1"/>
  <c r="WW76" i="1" a="1"/>
  <c r="WW76" i="1" s="1"/>
  <c r="WX66" i="1" a="1"/>
  <c r="WX66" i="1" s="1"/>
  <c r="WX67" i="1" a="1"/>
  <c r="WX67" i="1" s="1"/>
  <c r="WX68" i="1" a="1"/>
  <c r="WX68" i="1" s="1"/>
  <c r="WX69" i="1" a="1"/>
  <c r="WX69" i="1" s="1"/>
  <c r="WX70" i="1" a="1"/>
  <c r="WX70" i="1" s="1"/>
  <c r="WX71" i="1" a="1"/>
  <c r="WX71" i="1" s="1"/>
  <c r="WX72" i="1" a="1"/>
  <c r="WX72" i="1" s="1"/>
  <c r="WX73" i="1" a="1"/>
  <c r="WX73" i="1" s="1"/>
  <c r="WX74" i="1" a="1"/>
  <c r="WX74" i="1" s="1"/>
  <c r="WX75" i="1" a="1"/>
  <c r="WX75" i="1" s="1"/>
  <c r="WX76" i="1" a="1"/>
  <c r="WX76" i="1" s="1"/>
  <c r="ZY45" i="1" a="1"/>
  <c r="ZY45" i="1" s="1"/>
  <c r="ZY33" i="1" a="1"/>
  <c r="ZY33" i="1" s="1"/>
  <c r="ZY39" i="1" a="1"/>
  <c r="ZY39" i="1" s="1"/>
  <c r="ZY44" i="1" a="1"/>
  <c r="ZY44" i="1" s="1"/>
  <c r="ZY40" i="1" a="1"/>
  <c r="ZY40" i="1" s="1"/>
  <c r="ZY24" i="1" a="1"/>
  <c r="ZY24" i="1" s="1"/>
  <c r="ZY30" i="1" a="1"/>
  <c r="ZY30" i="1" s="1"/>
  <c r="ZY35" i="1" a="1"/>
  <c r="ZY35" i="1" s="1"/>
  <c r="ZY38" i="1" a="1"/>
  <c r="ZY38" i="1" s="1"/>
  <c r="ZY26" i="1" a="1"/>
  <c r="ZY26" i="1" s="1"/>
  <c r="ZY27" i="1" a="1"/>
  <c r="ZY27" i="1" s="1"/>
  <c r="ZY25" i="1" a="1"/>
  <c r="ZY25" i="1" s="1"/>
  <c r="ZY32" i="1" a="1"/>
  <c r="ZY32" i="1" s="1"/>
  <c r="ZY41" i="1" a="1"/>
  <c r="ZY41" i="1" s="1"/>
  <c r="ZY47" i="1" a="1"/>
  <c r="ZY47" i="1" s="1"/>
  <c r="ZY28" i="1" a="1"/>
  <c r="ZY28" i="1" s="1"/>
  <c r="ZY29" i="1" a="1"/>
  <c r="ZY29" i="1" s="1"/>
  <c r="ZY43" i="1" a="1"/>
  <c r="ZY43" i="1" s="1"/>
  <c r="ZY34" i="1" a="1"/>
  <c r="ZY34" i="1" s="1"/>
  <c r="ZY31" i="1" a="1"/>
  <c r="ZY31" i="1" s="1"/>
  <c r="ZY37" i="1" a="1"/>
  <c r="ZY37" i="1" s="1"/>
  <c r="ZY46" i="1" a="1"/>
  <c r="ZY46" i="1" s="1"/>
  <c r="IU66" i="1" a="1"/>
  <c r="IU66" i="1" s="1"/>
  <c r="IU67" i="1" a="1"/>
  <c r="IU67" i="1" s="1"/>
  <c r="IU68" i="1" a="1"/>
  <c r="IU68" i="1" s="1"/>
  <c r="IU69" i="1" a="1"/>
  <c r="IU69" i="1" s="1"/>
  <c r="IU70" i="1" a="1"/>
  <c r="IU70" i="1" s="1"/>
  <c r="IU71" i="1" a="1"/>
  <c r="IU71" i="1" s="1"/>
  <c r="IU72" i="1" a="1"/>
  <c r="IU72" i="1" s="1"/>
  <c r="IU73" i="1" a="1"/>
  <c r="IU73" i="1" s="1"/>
  <c r="IU74" i="1" a="1"/>
  <c r="IU74" i="1" s="1"/>
  <c r="IU75" i="1" a="1"/>
  <c r="IU75" i="1" s="1"/>
  <c r="IU76" i="1" a="1"/>
  <c r="IU76" i="1" s="1"/>
  <c r="HV66" i="1" a="1"/>
  <c r="HV66" i="1" s="1"/>
  <c r="HV67" i="1" a="1"/>
  <c r="HV67" i="1" s="1"/>
  <c r="HV68" i="1" a="1"/>
  <c r="HV68" i="1" s="1"/>
  <c r="HV69" i="1" a="1"/>
  <c r="HV69" i="1" s="1"/>
  <c r="HV70" i="1" a="1"/>
  <c r="HV70" i="1" s="1"/>
  <c r="HV71" i="1" a="1"/>
  <c r="HV71" i="1" s="1"/>
  <c r="HV72" i="1" a="1"/>
  <c r="HV72" i="1" s="1"/>
  <c r="HV73" i="1" a="1"/>
  <c r="HV73" i="1" s="1"/>
  <c r="HV74" i="1" a="1"/>
  <c r="HV74" i="1" s="1"/>
  <c r="HV75" i="1" a="1"/>
  <c r="HV75" i="1" s="1"/>
  <c r="HV76" i="1" a="1"/>
  <c r="HV76" i="1" s="1"/>
  <c r="ZQ66" i="1" a="1"/>
  <c r="ZQ66" i="1" s="1"/>
  <c r="ZQ67" i="1" a="1"/>
  <c r="ZQ67" i="1" s="1"/>
  <c r="ZQ68" i="1" a="1"/>
  <c r="ZQ68" i="1" s="1"/>
  <c r="ZQ69" i="1" a="1"/>
  <c r="ZQ69" i="1" s="1"/>
  <c r="ZQ70" i="1" a="1"/>
  <c r="ZQ70" i="1" s="1"/>
  <c r="ZQ71" i="1" a="1"/>
  <c r="ZQ71" i="1" s="1"/>
  <c r="ZQ72" i="1" a="1"/>
  <c r="ZQ72" i="1" s="1"/>
  <c r="ZQ73" i="1" a="1"/>
  <c r="ZQ73" i="1" s="1"/>
  <c r="ZQ74" i="1" a="1"/>
  <c r="ZQ74" i="1" s="1"/>
  <c r="ZQ75" i="1" a="1"/>
  <c r="ZQ75" i="1" s="1"/>
  <c r="ZQ76" i="1" a="1"/>
  <c r="ZQ76" i="1" s="1"/>
  <c r="DD66" i="1" a="1"/>
  <c r="DD66" i="1" s="1"/>
  <c r="DG66" i="1" s="1"/>
  <c r="DD67" i="1" a="1"/>
  <c r="DD67" i="1" s="1"/>
  <c r="DG67" i="1" s="1"/>
  <c r="DD68" i="1" a="1"/>
  <c r="DD68" i="1" s="1"/>
  <c r="DG68" i="1" s="1"/>
  <c r="DD69" i="1" a="1"/>
  <c r="DD69" i="1" s="1"/>
  <c r="DG69" i="1" s="1"/>
  <c r="DD70" i="1" a="1"/>
  <c r="DD70" i="1" s="1"/>
  <c r="DG70" i="1" s="1"/>
  <c r="DD71" i="1" a="1"/>
  <c r="DD71" i="1" s="1"/>
  <c r="DG71" i="1" s="1"/>
  <c r="DD72" i="1" a="1"/>
  <c r="DD72" i="1" s="1"/>
  <c r="DG72" i="1" s="1"/>
  <c r="DD73" i="1" a="1"/>
  <c r="DD73" i="1" s="1"/>
  <c r="DG73" i="1" s="1"/>
  <c r="DD74" i="1" a="1"/>
  <c r="DD74" i="1" s="1"/>
  <c r="DG74" i="1" s="1"/>
  <c r="DD75" i="1" a="1"/>
  <c r="DD75" i="1" s="1"/>
  <c r="DG75" i="1" s="1"/>
  <c r="DD76" i="1" a="1"/>
  <c r="DD76" i="1" s="1"/>
  <c r="DG76" i="1" s="1"/>
  <c r="HE24" i="1" a="1"/>
  <c r="HE24" i="1" s="1"/>
  <c r="HE44" i="1" a="1"/>
  <c r="HE44" i="1" s="1"/>
  <c r="HE28" i="1" a="1"/>
  <c r="HE28" i="1" s="1"/>
  <c r="HE35" i="1" a="1"/>
  <c r="HE35" i="1" s="1"/>
  <c r="HE27" i="1" a="1"/>
  <c r="HE27" i="1" s="1"/>
  <c r="HE33" i="1" a="1"/>
  <c r="HE33" i="1" s="1"/>
  <c r="HE30" i="1" a="1"/>
  <c r="HE30" i="1" s="1"/>
  <c r="HE38" i="1" a="1"/>
  <c r="HE38" i="1" s="1"/>
  <c r="HE25" i="1" a="1"/>
  <c r="HE25" i="1" s="1"/>
  <c r="HE26" i="1" a="1"/>
  <c r="HE26" i="1" s="1"/>
  <c r="HE41" i="1" a="1"/>
  <c r="HE41" i="1" s="1"/>
  <c r="HE32" i="1" a="1"/>
  <c r="HE32" i="1" s="1"/>
  <c r="HE29" i="1" a="1"/>
  <c r="HE29" i="1" s="1"/>
  <c r="HE43" i="1" a="1"/>
  <c r="HE43" i="1" s="1"/>
  <c r="HE31" i="1" a="1"/>
  <c r="HE31" i="1" s="1"/>
  <c r="HE34" i="1" a="1"/>
  <c r="HE34" i="1" s="1"/>
  <c r="HE37" i="1" a="1"/>
  <c r="HE37" i="1" s="1"/>
  <c r="HE39" i="1" a="1"/>
  <c r="HE39" i="1" s="1"/>
  <c r="HE40" i="1" a="1"/>
  <c r="HE40" i="1" s="1"/>
  <c r="HE47" i="1" a="1"/>
  <c r="HE47" i="1" s="1"/>
  <c r="MM47" i="1" a="1"/>
  <c r="MM47" i="1" s="1"/>
  <c r="MM25" i="1" a="1"/>
  <c r="MM25" i="1" s="1"/>
  <c r="MM28" i="1" a="1"/>
  <c r="MM28" i="1" s="1"/>
  <c r="MM24" i="1" a="1"/>
  <c r="MM24" i="1" s="1"/>
  <c r="MM44" i="1" a="1"/>
  <c r="MM44" i="1" s="1"/>
  <c r="MM39" i="1" a="1"/>
  <c r="MM39" i="1" s="1"/>
  <c r="MM29" i="1" a="1"/>
  <c r="MM29" i="1" s="1"/>
  <c r="MM35" i="1" a="1"/>
  <c r="MM35" i="1" s="1"/>
  <c r="MM46" i="1" a="1"/>
  <c r="MM46" i="1" s="1"/>
  <c r="MM45" i="1" a="1"/>
  <c r="MM45" i="1" s="1"/>
  <c r="MM43" i="1" a="1"/>
  <c r="MM43" i="1" s="1"/>
  <c r="MM38" i="1" a="1"/>
  <c r="MM38" i="1" s="1"/>
  <c r="MM27" i="1" a="1"/>
  <c r="MM27" i="1" s="1"/>
  <c r="MM30" i="1" a="1"/>
  <c r="MM30" i="1" s="1"/>
  <c r="MM26" i="1" a="1"/>
  <c r="MM26" i="1" s="1"/>
  <c r="MM32" i="1" a="1"/>
  <c r="MM32" i="1" s="1"/>
  <c r="MM41" i="1" a="1"/>
  <c r="MM41" i="1" s="1"/>
  <c r="MM31" i="1" a="1"/>
  <c r="MM31" i="1" s="1"/>
  <c r="MM37" i="1" a="1"/>
  <c r="MM37" i="1" s="1"/>
  <c r="MM34" i="1" a="1"/>
  <c r="MM34" i="1" s="1"/>
  <c r="MM40" i="1" a="1"/>
  <c r="MM40" i="1" s="1"/>
  <c r="MM33" i="1" a="1"/>
  <c r="MM33" i="1" s="1"/>
  <c r="HM43" i="1" a="1"/>
  <c r="HM43" i="1" s="1"/>
  <c r="HM29" i="1" a="1"/>
  <c r="HM29" i="1" s="1"/>
  <c r="HM35" i="1" a="1"/>
  <c r="HM35" i="1" s="1"/>
  <c r="HM27" i="1" a="1"/>
  <c r="HM27" i="1" s="1"/>
  <c r="HM32" i="1" a="1"/>
  <c r="HM32" i="1" s="1"/>
  <c r="HM41" i="1" a="1"/>
  <c r="HM41" i="1" s="1"/>
  <c r="HM34" i="1" a="1"/>
  <c r="HM34" i="1" s="1"/>
  <c r="HM26" i="1" a="1"/>
  <c r="HM26" i="1" s="1"/>
  <c r="HM28" i="1" a="1"/>
  <c r="HM28" i="1" s="1"/>
  <c r="HM39" i="1" a="1"/>
  <c r="HM39" i="1" s="1"/>
  <c r="HM31" i="1" a="1"/>
  <c r="HM31" i="1" s="1"/>
  <c r="HM30" i="1" a="1"/>
  <c r="HM30" i="1" s="1"/>
  <c r="HM37" i="1" a="1"/>
  <c r="HM37" i="1" s="1"/>
  <c r="HM40" i="1" a="1"/>
  <c r="HM40" i="1" s="1"/>
  <c r="HM47" i="1" a="1"/>
  <c r="HM47" i="1" s="1"/>
  <c r="HM25" i="1" a="1"/>
  <c r="HM25" i="1" s="1"/>
  <c r="HM24" i="1" a="1"/>
  <c r="HM24" i="1" s="1"/>
  <c r="HM38" i="1" a="1"/>
  <c r="HM38" i="1" s="1"/>
  <c r="HM33" i="1" a="1"/>
  <c r="HM33" i="1" s="1"/>
  <c r="HM44" i="1" a="1"/>
  <c r="HM44" i="1" s="1"/>
  <c r="XZ41" i="1" a="1"/>
  <c r="XZ41" i="1" s="1"/>
  <c r="XZ47" i="1" a="1"/>
  <c r="XZ47" i="1" s="1"/>
  <c r="XZ28" i="1" a="1"/>
  <c r="XZ28" i="1" s="1"/>
  <c r="XZ34" i="1" a="1"/>
  <c r="XZ34" i="1" s="1"/>
  <c r="XZ39" i="1" a="1"/>
  <c r="XZ39" i="1" s="1"/>
  <c r="XZ40" i="1" a="1"/>
  <c r="XZ40" i="1" s="1"/>
  <c r="XZ29" i="1" a="1"/>
  <c r="XZ29" i="1" s="1"/>
  <c r="XZ44" i="1" a="1"/>
  <c r="XZ44" i="1" s="1"/>
  <c r="XZ43" i="1" a="1"/>
  <c r="XZ43" i="1" s="1"/>
  <c r="XZ27" i="1" a="1"/>
  <c r="XZ27" i="1" s="1"/>
  <c r="XZ38" i="1" a="1"/>
  <c r="XZ38" i="1" s="1"/>
  <c r="XZ35" i="1" a="1"/>
  <c r="XZ35" i="1" s="1"/>
  <c r="XZ46" i="1" a="1"/>
  <c r="XZ46" i="1" s="1"/>
  <c r="XZ32" i="1" a="1"/>
  <c r="XZ32" i="1" s="1"/>
  <c r="XZ31" i="1" a="1"/>
  <c r="XZ31" i="1" s="1"/>
  <c r="XZ30" i="1" a="1"/>
  <c r="XZ30" i="1" s="1"/>
  <c r="XZ37" i="1" a="1"/>
  <c r="XZ37" i="1" s="1"/>
  <c r="XZ33" i="1" a="1"/>
  <c r="XZ33" i="1" s="1"/>
  <c r="XZ25" i="1" a="1"/>
  <c r="XZ25" i="1" s="1"/>
  <c r="XZ26" i="1" a="1"/>
  <c r="XZ26" i="1" s="1"/>
  <c r="XZ24" i="1" a="1"/>
  <c r="XZ24" i="1" s="1"/>
  <c r="XZ45" i="1" a="1"/>
  <c r="XZ45" i="1" s="1"/>
  <c r="XD25" i="1" a="1"/>
  <c r="XD25" i="1" s="1"/>
  <c r="XD38" i="1" a="1"/>
  <c r="XD38" i="1" s="1"/>
  <c r="XD37" i="1" a="1"/>
  <c r="XD37" i="1" s="1"/>
  <c r="XD40" i="1" a="1"/>
  <c r="XD40" i="1" s="1"/>
  <c r="XD33" i="1" a="1"/>
  <c r="XD33" i="1" s="1"/>
  <c r="XD26" i="1" a="1"/>
  <c r="XD26" i="1" s="1"/>
  <c r="XD39" i="1" a="1"/>
  <c r="XD39" i="1" s="1"/>
  <c r="XD34" i="1" a="1"/>
  <c r="XD34" i="1" s="1"/>
  <c r="XD45" i="1" a="1"/>
  <c r="XD45" i="1" s="1"/>
  <c r="XD47" i="1" a="1"/>
  <c r="XD47" i="1" s="1"/>
  <c r="XD44" i="1" a="1"/>
  <c r="XD44" i="1" s="1"/>
  <c r="XD35" i="1" a="1"/>
  <c r="XD35" i="1" s="1"/>
  <c r="XD27" i="1" a="1"/>
  <c r="XD27" i="1" s="1"/>
  <c r="XD29" i="1" a="1"/>
  <c r="XD29" i="1" s="1"/>
  <c r="XD24" i="1" a="1"/>
  <c r="XD24" i="1" s="1"/>
  <c r="XD41" i="1" a="1"/>
  <c r="XD41" i="1" s="1"/>
  <c r="XD32" i="1" a="1"/>
  <c r="XD32" i="1" s="1"/>
  <c r="XD43" i="1" a="1"/>
  <c r="XD43" i="1" s="1"/>
  <c r="XD30" i="1" a="1"/>
  <c r="XD30" i="1" s="1"/>
  <c r="XD46" i="1" a="1"/>
  <c r="XD46" i="1" s="1"/>
  <c r="XD28" i="1" a="1"/>
  <c r="XD28" i="1" s="1"/>
  <c r="XD31" i="1" a="1"/>
  <c r="XD31" i="1" s="1"/>
  <c r="GY27" i="1" a="1"/>
  <c r="GY27" i="1" s="1"/>
  <c r="GY37" i="1" a="1"/>
  <c r="GY37" i="1" s="1"/>
  <c r="GY46" i="1" a="1"/>
  <c r="GY46" i="1" s="1"/>
  <c r="GY30" i="1" a="1"/>
  <c r="GY30" i="1" s="1"/>
  <c r="GY38" i="1" a="1"/>
  <c r="GY38" i="1" s="1"/>
  <c r="GY29" i="1" a="1"/>
  <c r="GY29" i="1" s="1"/>
  <c r="GY24" i="1" a="1"/>
  <c r="GY24" i="1" s="1"/>
  <c r="GY45" i="1" a="1"/>
  <c r="GY45" i="1" s="1"/>
  <c r="GY39" i="1" a="1"/>
  <c r="GY39" i="1" s="1"/>
  <c r="GY28" i="1" a="1"/>
  <c r="GY28" i="1" s="1"/>
  <c r="GY31" i="1" a="1"/>
  <c r="GY31" i="1" s="1"/>
  <c r="GY35" i="1" a="1"/>
  <c r="GY35" i="1" s="1"/>
  <c r="GY26" i="1" a="1"/>
  <c r="GY26" i="1" s="1"/>
  <c r="GY40" i="1" a="1"/>
  <c r="GY40" i="1" s="1"/>
  <c r="GY43" i="1" a="1"/>
  <c r="GY43" i="1" s="1"/>
  <c r="GY25" i="1" a="1"/>
  <c r="GY25" i="1" s="1"/>
  <c r="GY41" i="1" a="1"/>
  <c r="GY41" i="1" s="1"/>
  <c r="GY32" i="1" a="1"/>
  <c r="GY32" i="1" s="1"/>
  <c r="GY34" i="1" a="1"/>
  <c r="GY34" i="1" s="1"/>
  <c r="GY47" i="1" a="1"/>
  <c r="GY47" i="1" s="1"/>
  <c r="GY33" i="1" a="1"/>
  <c r="GY33" i="1" s="1"/>
  <c r="GY44" i="1" a="1"/>
  <c r="GY44" i="1" s="1"/>
  <c r="ZY66" i="1" a="1"/>
  <c r="ZY66" i="1" s="1"/>
  <c r="ZY67" i="1" a="1"/>
  <c r="ZY67" i="1" s="1"/>
  <c r="ZY68" i="1" a="1"/>
  <c r="ZY68" i="1" s="1"/>
  <c r="ZY69" i="1" a="1"/>
  <c r="ZY69" i="1" s="1"/>
  <c r="ZY70" i="1" a="1"/>
  <c r="ZY70" i="1" s="1"/>
  <c r="ZY71" i="1" a="1"/>
  <c r="ZY71" i="1" s="1"/>
  <c r="ZY72" i="1" a="1"/>
  <c r="ZY72" i="1" s="1"/>
  <c r="ZY73" i="1" a="1"/>
  <c r="ZY73" i="1" s="1"/>
  <c r="ZY74" i="1" a="1"/>
  <c r="ZY74" i="1" s="1"/>
  <c r="ZY75" i="1" a="1"/>
  <c r="ZY75" i="1" s="1"/>
  <c r="ZY76" i="1" a="1"/>
  <c r="ZY76" i="1" s="1"/>
  <c r="XE66" i="1" a="1"/>
  <c r="XE66" i="1" s="1"/>
  <c r="XE67" i="1" a="1"/>
  <c r="XE67" i="1" s="1"/>
  <c r="XE68" i="1" a="1"/>
  <c r="XE68" i="1" s="1"/>
  <c r="XE69" i="1" a="1"/>
  <c r="XE69" i="1" s="1"/>
  <c r="XE70" i="1" a="1"/>
  <c r="XE70" i="1" s="1"/>
  <c r="XE71" i="1" a="1"/>
  <c r="XE71" i="1" s="1"/>
  <c r="XE72" i="1" a="1"/>
  <c r="XE72" i="1" s="1"/>
  <c r="XE73" i="1" a="1"/>
  <c r="XE73" i="1" s="1"/>
  <c r="XE74" i="1" a="1"/>
  <c r="XE74" i="1" s="1"/>
  <c r="XE75" i="1" a="1"/>
  <c r="XE75" i="1" s="1"/>
  <c r="XE76" i="1" a="1"/>
  <c r="XE76" i="1" s="1"/>
  <c r="BL66" i="1" a="1"/>
  <c r="BL66" i="1" s="1"/>
  <c r="BL67" i="1" a="1"/>
  <c r="BL67" i="1" s="1"/>
  <c r="BL68" i="1" a="1"/>
  <c r="BL68" i="1" s="1"/>
  <c r="BL69" i="1" a="1"/>
  <c r="BL69" i="1" s="1"/>
  <c r="BL70" i="1" a="1"/>
  <c r="BL70" i="1" s="1"/>
  <c r="BL71" i="1" a="1"/>
  <c r="BL71" i="1" s="1"/>
  <c r="BL72" i="1" a="1"/>
  <c r="BL72" i="1" s="1"/>
  <c r="BL73" i="1" a="1"/>
  <c r="BL73" i="1" s="1"/>
  <c r="BL74" i="1" a="1"/>
  <c r="BL74" i="1" s="1"/>
  <c r="BL75" i="1" a="1"/>
  <c r="BL75" i="1" s="1"/>
  <c r="BL76" i="1" a="1"/>
  <c r="BL76" i="1" s="1"/>
  <c r="DF66" i="1" a="1"/>
  <c r="DF66" i="1" s="1"/>
  <c r="DF67" i="1" a="1"/>
  <c r="DF67" i="1" s="1"/>
  <c r="DF68" i="1" a="1"/>
  <c r="DF68" i="1" s="1"/>
  <c r="DF69" i="1" a="1"/>
  <c r="DF69" i="1" s="1"/>
  <c r="DF70" i="1" a="1"/>
  <c r="DF70" i="1" s="1"/>
  <c r="DF71" i="1" a="1"/>
  <c r="DF71" i="1" s="1"/>
  <c r="DF72" i="1" a="1"/>
  <c r="DF72" i="1" s="1"/>
  <c r="DF73" i="1" a="1"/>
  <c r="DF73" i="1" s="1"/>
  <c r="DF74" i="1" a="1"/>
  <c r="DF74" i="1" s="1"/>
  <c r="DF75" i="1" a="1"/>
  <c r="DF75" i="1" s="1"/>
  <c r="DF76" i="1" a="1"/>
  <c r="DF76" i="1" s="1"/>
  <c r="ZU41" i="1" a="1"/>
  <c r="ZU41" i="1" s="1"/>
  <c r="ZU40" i="1" a="1"/>
  <c r="ZU40" i="1" s="1"/>
  <c r="ZU25" i="1" a="1"/>
  <c r="ZU25" i="1" s="1"/>
  <c r="ZU39" i="1" a="1"/>
  <c r="ZU39" i="1" s="1"/>
  <c r="ZU29" i="1" a="1"/>
  <c r="ZU29" i="1" s="1"/>
  <c r="ZU34" i="1" a="1"/>
  <c r="ZU34" i="1" s="1"/>
  <c r="ZU27" i="1" a="1"/>
  <c r="ZU27" i="1" s="1"/>
  <c r="ZU24" i="1" a="1"/>
  <c r="ZU24" i="1" s="1"/>
  <c r="ZU28" i="1" a="1"/>
  <c r="ZU28" i="1" s="1"/>
  <c r="ZU26" i="1" a="1"/>
  <c r="ZU26" i="1" s="1"/>
  <c r="ZU32" i="1" a="1"/>
  <c r="ZU32" i="1" s="1"/>
  <c r="ZU35" i="1" a="1"/>
  <c r="ZU35" i="1" s="1"/>
  <c r="ZU46" i="1" a="1"/>
  <c r="ZU46" i="1" s="1"/>
  <c r="ZU31" i="1" a="1"/>
  <c r="ZU31" i="1" s="1"/>
  <c r="ZU44" i="1" a="1"/>
  <c r="ZU44" i="1" s="1"/>
  <c r="ZU38" i="1" a="1"/>
  <c r="ZU38" i="1" s="1"/>
  <c r="ZU43" i="1" a="1"/>
  <c r="ZU43" i="1" s="1"/>
  <c r="ZU33" i="1" a="1"/>
  <c r="ZU33" i="1" s="1"/>
  <c r="ZU30" i="1" a="1"/>
  <c r="ZU30" i="1" s="1"/>
  <c r="ZU47" i="1" a="1"/>
  <c r="ZU47" i="1" s="1"/>
  <c r="ZU37" i="1" a="1"/>
  <c r="ZU37" i="1" s="1"/>
  <c r="ZU45" i="1" a="1"/>
  <c r="ZU45" i="1" s="1"/>
  <c r="WO45" i="1" a="1"/>
  <c r="WO45" i="1" s="1"/>
  <c r="WO33" i="1" a="1"/>
  <c r="WO33" i="1" s="1"/>
  <c r="WO24" i="1" a="1"/>
  <c r="WO24" i="1" s="1"/>
  <c r="WO25" i="1" a="1"/>
  <c r="WO25" i="1" s="1"/>
  <c r="WO34" i="1" a="1"/>
  <c r="WO34" i="1" s="1"/>
  <c r="WO39" i="1" a="1"/>
  <c r="WO39" i="1" s="1"/>
  <c r="WO38" i="1" a="1"/>
  <c r="WO38" i="1" s="1"/>
  <c r="WO40" i="1" a="1"/>
  <c r="WO40" i="1" s="1"/>
  <c r="WO44" i="1" a="1"/>
  <c r="WO44" i="1" s="1"/>
  <c r="WO26" i="1" a="1"/>
  <c r="WO26" i="1" s="1"/>
  <c r="WO32" i="1" a="1"/>
  <c r="WO32" i="1" s="1"/>
  <c r="WO29" i="1" a="1"/>
  <c r="WO29" i="1" s="1"/>
  <c r="WO35" i="1" a="1"/>
  <c r="WO35" i="1" s="1"/>
  <c r="WO43" i="1" a="1"/>
  <c r="WO43" i="1" s="1"/>
  <c r="WO46" i="1" a="1"/>
  <c r="WO46" i="1" s="1"/>
  <c r="WO28" i="1" a="1"/>
  <c r="WO28" i="1" s="1"/>
  <c r="WO30" i="1" a="1"/>
  <c r="WO30" i="1" s="1"/>
  <c r="WO47" i="1" a="1"/>
  <c r="WO47" i="1" s="1"/>
  <c r="WO27" i="1" a="1"/>
  <c r="WO27" i="1" s="1"/>
  <c r="WO41" i="1" a="1"/>
  <c r="WO41" i="1" s="1"/>
  <c r="WO37" i="1" a="1"/>
  <c r="WO37" i="1" s="1"/>
  <c r="WO31" i="1" a="1"/>
  <c r="WO31" i="1" s="1"/>
  <c r="VQ38" i="1" a="1"/>
  <c r="VQ38" i="1" s="1"/>
  <c r="VQ34" i="1" a="1"/>
  <c r="VQ34" i="1" s="1"/>
  <c r="VQ26" i="1" a="1"/>
  <c r="VQ26" i="1" s="1"/>
  <c r="VQ35" i="1" a="1"/>
  <c r="VQ35" i="1" s="1"/>
  <c r="VQ44" i="1" a="1"/>
  <c r="VQ44" i="1" s="1"/>
  <c r="VQ39" i="1" a="1"/>
  <c r="VQ39" i="1" s="1"/>
  <c r="VQ32" i="1" a="1"/>
  <c r="VQ32" i="1" s="1"/>
  <c r="VQ27" i="1" a="1"/>
  <c r="VQ27" i="1" s="1"/>
  <c r="VQ41" i="1" a="1"/>
  <c r="VQ41" i="1" s="1"/>
  <c r="VQ43" i="1" a="1"/>
  <c r="VQ43" i="1" s="1"/>
  <c r="VQ28" i="1" a="1"/>
  <c r="VQ28" i="1" s="1"/>
  <c r="VQ33" i="1" a="1"/>
  <c r="VQ33" i="1" s="1"/>
  <c r="VQ46" i="1" a="1"/>
  <c r="VQ46" i="1" s="1"/>
  <c r="VQ31" i="1" a="1"/>
  <c r="VQ31" i="1" s="1"/>
  <c r="VQ30" i="1" a="1"/>
  <c r="VQ30" i="1" s="1"/>
  <c r="VQ24" i="1" a="1"/>
  <c r="VQ24" i="1" s="1"/>
  <c r="VQ37" i="1" a="1"/>
  <c r="VQ37" i="1" s="1"/>
  <c r="VQ29" i="1" a="1"/>
  <c r="VQ29" i="1" s="1"/>
  <c r="VQ25" i="1" a="1"/>
  <c r="VQ25" i="1" s="1"/>
  <c r="VQ40" i="1" a="1"/>
  <c r="VQ40" i="1" s="1"/>
  <c r="VQ47" i="1" a="1"/>
  <c r="VQ47" i="1" s="1"/>
  <c r="VQ45" i="1" a="1"/>
  <c r="VQ45" i="1" s="1"/>
  <c r="U26" i="1" a="1"/>
  <c r="U26" i="1" s="1"/>
  <c r="U46" i="1" a="1"/>
  <c r="U46" i="1" s="1"/>
  <c r="U34" i="1" a="1"/>
  <c r="U34" i="1" s="1"/>
  <c r="U45" i="1" a="1"/>
  <c r="U45" i="1" s="1"/>
  <c r="U37" i="1" a="1"/>
  <c r="U37" i="1" s="1"/>
  <c r="U44" i="1" a="1"/>
  <c r="U44" i="1" s="1"/>
  <c r="U47" i="1" a="1"/>
  <c r="U47" i="1" s="1"/>
  <c r="U38" i="1" a="1"/>
  <c r="U38" i="1" s="1"/>
  <c r="U31" i="1" a="1"/>
  <c r="U31" i="1" s="1"/>
  <c r="U40" i="1" a="1"/>
  <c r="U40" i="1" s="1"/>
  <c r="U35" i="1" a="1"/>
  <c r="U35" i="1" s="1"/>
  <c r="U24" i="1" a="1"/>
  <c r="U24" i="1" s="1"/>
  <c r="U41" i="1" a="1"/>
  <c r="U41" i="1" s="1"/>
  <c r="U32" i="1" a="1"/>
  <c r="U32" i="1" s="1"/>
  <c r="U25" i="1" a="1"/>
  <c r="U25" i="1" s="1"/>
  <c r="U43" i="1" a="1"/>
  <c r="U43" i="1" s="1"/>
  <c r="U33" i="1" a="1"/>
  <c r="U33" i="1" s="1"/>
  <c r="U39" i="1" a="1"/>
  <c r="U39" i="1" s="1"/>
  <c r="DS30" i="1" a="1"/>
  <c r="DS30" i="1" s="1"/>
  <c r="DS26" i="1" a="1"/>
  <c r="DS26" i="1" s="1"/>
  <c r="DS37" i="1" a="1"/>
  <c r="DS37" i="1" s="1"/>
  <c r="DS47" i="1" a="1"/>
  <c r="DS47" i="1" s="1"/>
  <c r="DS39" i="1" a="1"/>
  <c r="DS39" i="1" s="1"/>
  <c r="DS33" i="1" a="1"/>
  <c r="DS33" i="1" s="1"/>
  <c r="DS38" i="1" a="1"/>
  <c r="DS38" i="1" s="1"/>
  <c r="DS25" i="1" a="1"/>
  <c r="DS25" i="1" s="1"/>
  <c r="DS43" i="1" a="1"/>
  <c r="DS43" i="1" s="1"/>
  <c r="DS45" i="1" a="1"/>
  <c r="DS45" i="1" s="1"/>
  <c r="DS40" i="1" a="1"/>
  <c r="DS40" i="1" s="1"/>
  <c r="DS31" i="1" a="1"/>
  <c r="DS31" i="1" s="1"/>
  <c r="DS27" i="1" a="1"/>
  <c r="DS27" i="1" s="1"/>
  <c r="DS24" i="1" a="1"/>
  <c r="DS24" i="1" s="1"/>
  <c r="DS29" i="1" a="1"/>
  <c r="DS29" i="1" s="1"/>
  <c r="DS28" i="1" a="1"/>
  <c r="DS28" i="1" s="1"/>
  <c r="DS34" i="1" a="1"/>
  <c r="DS34" i="1" s="1"/>
  <c r="DS41" i="1" a="1"/>
  <c r="DS41" i="1" s="1"/>
  <c r="DS32" i="1" a="1"/>
  <c r="DS32" i="1" s="1"/>
  <c r="DS44" i="1" a="1"/>
  <c r="DS44" i="1" s="1"/>
  <c r="DS35" i="1" a="1"/>
  <c r="DS35" i="1" s="1"/>
  <c r="DS46" i="1" a="1"/>
  <c r="DS46" i="1" s="1"/>
  <c r="IJ40" i="1" a="1"/>
  <c r="IJ40" i="1" s="1"/>
  <c r="IJ37" i="1" a="1"/>
  <c r="IJ37" i="1" s="1"/>
  <c r="IJ25" i="1" a="1"/>
  <c r="IJ25" i="1" s="1"/>
  <c r="IJ26" i="1" a="1"/>
  <c r="IJ26" i="1" s="1"/>
  <c r="IJ34" i="1" a="1"/>
  <c r="IJ34" i="1" s="1"/>
  <c r="IJ39" i="1" a="1"/>
  <c r="IJ39" i="1" s="1"/>
  <c r="IJ45" i="1" a="1"/>
  <c r="IJ45" i="1" s="1"/>
  <c r="IJ38" i="1" a="1"/>
  <c r="IJ38" i="1" s="1"/>
  <c r="IJ44" i="1" a="1"/>
  <c r="IJ44" i="1" s="1"/>
  <c r="IJ29" i="1" a="1"/>
  <c r="IJ29" i="1" s="1"/>
  <c r="IJ24" i="1" a="1"/>
  <c r="IJ24" i="1" s="1"/>
  <c r="IJ46" i="1" a="1"/>
  <c r="IJ46" i="1" s="1"/>
  <c r="IJ30" i="1" a="1"/>
  <c r="IJ30" i="1" s="1"/>
  <c r="IJ43" i="1" a="1"/>
  <c r="IJ43" i="1" s="1"/>
  <c r="IJ41" i="1" a="1"/>
  <c r="IJ41" i="1" s="1"/>
  <c r="IJ31" i="1" a="1"/>
  <c r="IJ31" i="1" s="1"/>
  <c r="IJ27" i="1" a="1"/>
  <c r="IJ27" i="1" s="1"/>
  <c r="IJ28" i="1" a="1"/>
  <c r="IJ28" i="1" s="1"/>
  <c r="IJ32" i="1" a="1"/>
  <c r="IJ32" i="1" s="1"/>
  <c r="IJ33" i="1" a="1"/>
  <c r="IJ33" i="1" s="1"/>
  <c r="IJ35" i="1" a="1"/>
  <c r="IJ35" i="1" s="1"/>
  <c r="IJ47" i="1" a="1"/>
  <c r="IJ47" i="1" s="1"/>
  <c r="IS66" i="1" a="1"/>
  <c r="IS66" i="1" s="1"/>
  <c r="IS67" i="1" a="1"/>
  <c r="IS67" i="1" s="1"/>
  <c r="IS68" i="1" a="1"/>
  <c r="IS68" i="1" s="1"/>
  <c r="IS69" i="1" a="1"/>
  <c r="IS69" i="1" s="1"/>
  <c r="IS70" i="1" a="1"/>
  <c r="IS70" i="1" s="1"/>
  <c r="IS71" i="1" a="1"/>
  <c r="IS71" i="1" s="1"/>
  <c r="IS72" i="1" a="1"/>
  <c r="IS72" i="1" s="1"/>
  <c r="IS73" i="1" a="1"/>
  <c r="IS73" i="1" s="1"/>
  <c r="IS74" i="1" a="1"/>
  <c r="IS74" i="1" s="1"/>
  <c r="IS75" i="1" a="1"/>
  <c r="IS75" i="1" s="1"/>
  <c r="IS76" i="1" a="1"/>
  <c r="IS76" i="1" s="1"/>
  <c r="HW66" i="1" a="1"/>
  <c r="HW66" i="1" s="1"/>
  <c r="HW67" i="1" a="1"/>
  <c r="HW67" i="1" s="1"/>
  <c r="HW68" i="1" a="1"/>
  <c r="HW68" i="1" s="1"/>
  <c r="HW69" i="1" a="1"/>
  <c r="HW69" i="1" s="1"/>
  <c r="HW70" i="1" a="1"/>
  <c r="HW70" i="1" s="1"/>
  <c r="HW71" i="1" a="1"/>
  <c r="HW71" i="1" s="1"/>
  <c r="HW72" i="1" a="1"/>
  <c r="HW72" i="1" s="1"/>
  <c r="HW73" i="1" a="1"/>
  <c r="HW73" i="1" s="1"/>
  <c r="HW74" i="1" a="1"/>
  <c r="HW74" i="1" s="1"/>
  <c r="HW75" i="1" a="1"/>
  <c r="HW75" i="1" s="1"/>
  <c r="HW76" i="1" a="1"/>
  <c r="HW76" i="1" s="1"/>
  <c r="IW66" i="1" a="1"/>
  <c r="IW66" i="1" s="1"/>
  <c r="IW67" i="1" a="1"/>
  <c r="IW67" i="1" s="1"/>
  <c r="IW68" i="1" a="1"/>
  <c r="IW68" i="1" s="1"/>
  <c r="IW69" i="1" a="1"/>
  <c r="IW69" i="1" s="1"/>
  <c r="IW70" i="1" a="1"/>
  <c r="IW70" i="1" s="1"/>
  <c r="IW71" i="1" a="1"/>
  <c r="IW71" i="1" s="1"/>
  <c r="IW72" i="1" a="1"/>
  <c r="IW72" i="1" s="1"/>
  <c r="IW73" i="1" a="1"/>
  <c r="IW73" i="1" s="1"/>
  <c r="IW74" i="1" a="1"/>
  <c r="IW74" i="1" s="1"/>
  <c r="IW75" i="1" a="1"/>
  <c r="IW75" i="1" s="1"/>
  <c r="IW76" i="1" a="1"/>
  <c r="IW76" i="1" s="1"/>
  <c r="HP66" i="1" a="1"/>
  <c r="HP66" i="1" s="1"/>
  <c r="HP67" i="1" a="1"/>
  <c r="HP67" i="1" s="1"/>
  <c r="HP68" i="1" a="1"/>
  <c r="HP68" i="1" s="1"/>
  <c r="HP69" i="1" a="1"/>
  <c r="HP69" i="1" s="1"/>
  <c r="HP70" i="1" a="1"/>
  <c r="HP70" i="1" s="1"/>
  <c r="HP71" i="1" a="1"/>
  <c r="HP71" i="1" s="1"/>
  <c r="HP72" i="1" a="1"/>
  <c r="HP72" i="1" s="1"/>
  <c r="HP73" i="1" a="1"/>
  <c r="HP73" i="1" s="1"/>
  <c r="HP74" i="1" a="1"/>
  <c r="HP74" i="1" s="1"/>
  <c r="HP75" i="1" a="1"/>
  <c r="HP75" i="1" s="1"/>
  <c r="HP76" i="1" a="1"/>
  <c r="HP76" i="1" s="1"/>
  <c r="IY44" i="1" a="1"/>
  <c r="IY44" i="1" s="1"/>
  <c r="IY38" i="1" a="1"/>
  <c r="IY38" i="1" s="1"/>
  <c r="IY45" i="1" a="1"/>
  <c r="IY45" i="1" s="1"/>
  <c r="IY32" i="1" a="1"/>
  <c r="IY32" i="1" s="1"/>
  <c r="IY40" i="1" a="1"/>
  <c r="IY40" i="1" s="1"/>
  <c r="IY35" i="1" a="1"/>
  <c r="IY35" i="1" s="1"/>
  <c r="IY46" i="1" a="1"/>
  <c r="IY46" i="1" s="1"/>
  <c r="IY26" i="1" a="1"/>
  <c r="IY26" i="1" s="1"/>
  <c r="IY30" i="1" a="1"/>
  <c r="IY30" i="1" s="1"/>
  <c r="IY27" i="1" a="1"/>
  <c r="IY27" i="1" s="1"/>
  <c r="IY41" i="1" a="1"/>
  <c r="IY41" i="1" s="1"/>
  <c r="IY37" i="1" a="1"/>
  <c r="IY37" i="1" s="1"/>
  <c r="IY25" i="1" a="1"/>
  <c r="IY25" i="1" s="1"/>
  <c r="IY43" i="1" a="1"/>
  <c r="IY43" i="1" s="1"/>
  <c r="IY47" i="1" a="1"/>
  <c r="IY47" i="1" s="1"/>
  <c r="IY33" i="1" a="1"/>
  <c r="IY33" i="1" s="1"/>
  <c r="IY24" i="1" a="1"/>
  <c r="IY24" i="1" s="1"/>
  <c r="IY28" i="1" a="1"/>
  <c r="IY28" i="1" s="1"/>
  <c r="IY31" i="1" a="1"/>
  <c r="IY31" i="1" s="1"/>
  <c r="IY29" i="1" a="1"/>
  <c r="IY29" i="1" s="1"/>
  <c r="IY39" i="1" a="1"/>
  <c r="IY39" i="1" s="1"/>
  <c r="IY34" i="1" a="1"/>
  <c r="IY34" i="1" s="1"/>
  <c r="ACG28" i="1" a="1"/>
  <c r="ACG28" i="1" s="1"/>
  <c r="ACG44" i="1" a="1"/>
  <c r="ACG44" i="1" s="1"/>
  <c r="ACG26" i="1" a="1"/>
  <c r="ACG26" i="1" s="1"/>
  <c r="ACG43" i="1" a="1"/>
  <c r="ACG43" i="1" s="1"/>
  <c r="ACG29" i="1" a="1"/>
  <c r="ACG29" i="1" s="1"/>
  <c r="ACG31" i="1" a="1"/>
  <c r="ACG31" i="1" s="1"/>
  <c r="ACG39" i="1" a="1"/>
  <c r="ACG39" i="1" s="1"/>
  <c r="ACG35" i="1" a="1"/>
  <c r="ACG35" i="1" s="1"/>
  <c r="ACG33" i="1" a="1"/>
  <c r="ACG33" i="1" s="1"/>
  <c r="ACG25" i="1" a="1"/>
  <c r="ACG25" i="1" s="1"/>
  <c r="ACG38" i="1" a="1"/>
  <c r="ACG38" i="1" s="1"/>
  <c r="ACG41" i="1" a="1"/>
  <c r="ACG41" i="1" s="1"/>
  <c r="ACG30" i="1" a="1"/>
  <c r="ACG30" i="1" s="1"/>
  <c r="ACG45" i="1" a="1"/>
  <c r="ACG45" i="1" s="1"/>
  <c r="ACG37" i="1" a="1"/>
  <c r="ACG37" i="1" s="1"/>
  <c r="ACG34" i="1" a="1"/>
  <c r="ACG34" i="1" s="1"/>
  <c r="ACG46" i="1" a="1"/>
  <c r="ACG46" i="1" s="1"/>
  <c r="ACG47" i="1" a="1"/>
  <c r="ACG47" i="1" s="1"/>
  <c r="ACG40" i="1" a="1"/>
  <c r="ACG40" i="1" s="1"/>
  <c r="ACG24" i="1" a="1"/>
  <c r="ACG24" i="1" s="1"/>
  <c r="ACG32" i="1" a="1"/>
  <c r="ACG32" i="1" s="1"/>
  <c r="ACG27" i="1" a="1"/>
  <c r="ACG27" i="1" s="1"/>
  <c r="VL25" i="1" a="1"/>
  <c r="VL25" i="1" s="1"/>
  <c r="VL40" i="1" a="1"/>
  <c r="VL40" i="1" s="1"/>
  <c r="VL41" i="1" a="1"/>
  <c r="VL41" i="1" s="1"/>
  <c r="VL33" i="1" a="1"/>
  <c r="VL33" i="1" s="1"/>
  <c r="VL43" i="1" a="1"/>
  <c r="VL43" i="1" s="1"/>
  <c r="VL38" i="1" a="1"/>
  <c r="VL38" i="1" s="1"/>
  <c r="VL29" i="1" a="1"/>
  <c r="VL29" i="1" s="1"/>
  <c r="VL39" i="1" a="1"/>
  <c r="VL39" i="1" s="1"/>
  <c r="VL26" i="1" a="1"/>
  <c r="VL26" i="1" s="1"/>
  <c r="VL32" i="1" a="1"/>
  <c r="VL32" i="1" s="1"/>
  <c r="VL45" i="1" a="1"/>
  <c r="VL45" i="1" s="1"/>
  <c r="VL34" i="1" a="1"/>
  <c r="VL34" i="1" s="1"/>
  <c r="VL44" i="1" a="1"/>
  <c r="VL44" i="1" s="1"/>
  <c r="VL46" i="1" a="1"/>
  <c r="VL46" i="1" s="1"/>
  <c r="VL28" i="1" a="1"/>
  <c r="VL28" i="1" s="1"/>
  <c r="VL35" i="1" a="1"/>
  <c r="VL35" i="1" s="1"/>
  <c r="VL47" i="1" a="1"/>
  <c r="VL47" i="1" s="1"/>
  <c r="VL24" i="1" a="1"/>
  <c r="VL24" i="1" s="1"/>
  <c r="VL31" i="1" a="1"/>
  <c r="VL31" i="1" s="1"/>
  <c r="VL27" i="1" a="1"/>
  <c r="VL27" i="1" s="1"/>
  <c r="VL37" i="1" a="1"/>
  <c r="VL37" i="1" s="1"/>
  <c r="VL30" i="1" a="1"/>
  <c r="VL30" i="1" s="1"/>
  <c r="WZ24" i="1" a="1"/>
  <c r="WZ24" i="1" s="1"/>
  <c r="WZ38" i="1" a="1"/>
  <c r="WZ38" i="1" s="1"/>
  <c r="WZ41" i="1" a="1"/>
  <c r="WZ41" i="1" s="1"/>
  <c r="WZ31" i="1" a="1"/>
  <c r="WZ31" i="1" s="1"/>
  <c r="WZ28" i="1" a="1"/>
  <c r="WZ28" i="1" s="1"/>
  <c r="WZ32" i="1" a="1"/>
  <c r="WZ32" i="1" s="1"/>
  <c r="WZ26" i="1" a="1"/>
  <c r="WZ26" i="1" s="1"/>
  <c r="WZ47" i="1" a="1"/>
  <c r="WZ47" i="1" s="1"/>
  <c r="WZ34" i="1" a="1"/>
  <c r="WZ34" i="1" s="1"/>
  <c r="WZ39" i="1" a="1"/>
  <c r="WZ39" i="1" s="1"/>
  <c r="WZ45" i="1" a="1"/>
  <c r="WZ45" i="1" s="1"/>
  <c r="WZ33" i="1" a="1"/>
  <c r="WZ33" i="1" s="1"/>
  <c r="WZ37" i="1" a="1"/>
  <c r="WZ37" i="1" s="1"/>
  <c r="WZ40" i="1" a="1"/>
  <c r="WZ40" i="1" s="1"/>
  <c r="WZ44" i="1" a="1"/>
  <c r="WZ44" i="1" s="1"/>
  <c r="WZ35" i="1" a="1"/>
  <c r="WZ35" i="1" s="1"/>
  <c r="WZ43" i="1" a="1"/>
  <c r="WZ43" i="1" s="1"/>
  <c r="WZ25" i="1" a="1"/>
  <c r="WZ25" i="1" s="1"/>
  <c r="WZ30" i="1" a="1"/>
  <c r="WZ30" i="1" s="1"/>
  <c r="WZ29" i="1" a="1"/>
  <c r="WZ29" i="1" s="1"/>
  <c r="WZ46" i="1" a="1"/>
  <c r="WZ46" i="1" s="1"/>
  <c r="WZ27" i="1" a="1"/>
  <c r="WZ27" i="1" s="1"/>
  <c r="BR27" i="1" a="1"/>
  <c r="BR27" i="1" s="1"/>
  <c r="BR39" i="1" a="1"/>
  <c r="BR39" i="1" s="1"/>
  <c r="BR30" i="1" a="1"/>
  <c r="BR30" i="1" s="1"/>
  <c r="BR31" i="1" a="1"/>
  <c r="BR31" i="1" s="1"/>
  <c r="BR26" i="1" a="1"/>
  <c r="BR26" i="1" s="1"/>
  <c r="BR25" i="1" a="1"/>
  <c r="BR25" i="1" s="1"/>
  <c r="BR45" i="1" a="1"/>
  <c r="BR45" i="1" s="1"/>
  <c r="BR37" i="1" a="1"/>
  <c r="BR37" i="1" s="1"/>
  <c r="BR43" i="1" a="1"/>
  <c r="BR43" i="1" s="1"/>
  <c r="BR28" i="1" a="1"/>
  <c r="BR28" i="1" s="1"/>
  <c r="BR40" i="1" a="1"/>
  <c r="BR40" i="1" s="1"/>
  <c r="BR35" i="1" a="1"/>
  <c r="BR35" i="1" s="1"/>
  <c r="BR34" i="1" a="1"/>
  <c r="BR34" i="1" s="1"/>
  <c r="BR32" i="1" a="1"/>
  <c r="BR32" i="1" s="1"/>
  <c r="BR41" i="1" a="1"/>
  <c r="BR41" i="1" s="1"/>
  <c r="BR38" i="1" a="1"/>
  <c r="BR38" i="1" s="1"/>
  <c r="BR24" i="1" a="1"/>
  <c r="BR24" i="1" s="1"/>
  <c r="BR47" i="1" a="1"/>
  <c r="BR47" i="1" s="1"/>
  <c r="BR44" i="1" a="1"/>
  <c r="BR44" i="1" s="1"/>
  <c r="BR46" i="1" a="1"/>
  <c r="BR46" i="1" s="1"/>
  <c r="BR29" i="1" a="1"/>
  <c r="BR29" i="1" s="1"/>
  <c r="BR33" i="1" a="1"/>
  <c r="BR33" i="1" s="1"/>
  <c r="BV38" i="1" a="1"/>
  <c r="BV38" i="1" s="1"/>
  <c r="BV43" i="1" a="1"/>
  <c r="BV43" i="1" s="1"/>
  <c r="BV26" i="1" a="1"/>
  <c r="BV26" i="1" s="1"/>
  <c r="BV25" i="1" a="1"/>
  <c r="BV25" i="1" s="1"/>
  <c r="BV28" i="1" a="1"/>
  <c r="BV28" i="1" s="1"/>
  <c r="BV35" i="1" a="1"/>
  <c r="BV35" i="1" s="1"/>
  <c r="BV27" i="1" a="1"/>
  <c r="BV27" i="1" s="1"/>
  <c r="BV34" i="1" a="1"/>
  <c r="BV34" i="1" s="1"/>
  <c r="BV47" i="1" a="1"/>
  <c r="BV47" i="1" s="1"/>
  <c r="BV29" i="1" a="1"/>
  <c r="BV29" i="1" s="1"/>
  <c r="BV39" i="1" a="1"/>
  <c r="BV39" i="1" s="1"/>
  <c r="BV45" i="1" a="1"/>
  <c r="BV45" i="1" s="1"/>
  <c r="BV41" i="1" a="1"/>
  <c r="BV41" i="1" s="1"/>
  <c r="BV46" i="1" a="1"/>
  <c r="BV46" i="1" s="1"/>
  <c r="BV31" i="1" a="1"/>
  <c r="BV31" i="1" s="1"/>
  <c r="BV44" i="1" a="1"/>
  <c r="BV44" i="1" s="1"/>
  <c r="BV37" i="1" a="1"/>
  <c r="BV37" i="1" s="1"/>
  <c r="BV32" i="1" a="1"/>
  <c r="BV32" i="1" s="1"/>
  <c r="BV24" i="1" a="1"/>
  <c r="BV24" i="1" s="1"/>
  <c r="BV33" i="1" a="1"/>
  <c r="BV33" i="1" s="1"/>
  <c r="BV40" i="1" a="1"/>
  <c r="BV40" i="1" s="1"/>
  <c r="BV30" i="1" a="1"/>
  <c r="BV30" i="1" s="1"/>
  <c r="IS37" i="1" a="1"/>
  <c r="IS37" i="1" s="1"/>
  <c r="IS29" i="1" a="1"/>
  <c r="IS29" i="1" s="1"/>
  <c r="IS25" i="1" a="1"/>
  <c r="IS25" i="1" s="1"/>
  <c r="IS40" i="1" a="1"/>
  <c r="IS40" i="1" s="1"/>
  <c r="IS26" i="1" a="1"/>
  <c r="IS26" i="1" s="1"/>
  <c r="IS45" i="1" a="1"/>
  <c r="IS45" i="1" s="1"/>
  <c r="IS27" i="1" a="1"/>
  <c r="IS27" i="1" s="1"/>
  <c r="IS34" i="1" a="1"/>
  <c r="IS34" i="1" s="1"/>
  <c r="IS39" i="1" a="1"/>
  <c r="IS39" i="1" s="1"/>
  <c r="IS33" i="1" a="1"/>
  <c r="IS33" i="1" s="1"/>
  <c r="IS28" i="1" a="1"/>
  <c r="IS28" i="1" s="1"/>
  <c r="IS24" i="1" a="1"/>
  <c r="IS24" i="1" s="1"/>
  <c r="IS44" i="1" a="1"/>
  <c r="IS44" i="1" s="1"/>
  <c r="IS41" i="1" a="1"/>
  <c r="IS41" i="1" s="1"/>
  <c r="IS35" i="1" a="1"/>
  <c r="IS35" i="1" s="1"/>
  <c r="IS32" i="1" a="1"/>
  <c r="IS32" i="1" s="1"/>
  <c r="IS47" i="1" a="1"/>
  <c r="IS47" i="1" s="1"/>
  <c r="IS46" i="1" a="1"/>
  <c r="IS46" i="1" s="1"/>
  <c r="IS31" i="1" a="1"/>
  <c r="IS31" i="1" s="1"/>
  <c r="IS30" i="1" a="1"/>
  <c r="IS30" i="1" s="1"/>
  <c r="IS43" i="1" a="1"/>
  <c r="IS43" i="1" s="1"/>
  <c r="IS38" i="1" a="1"/>
  <c r="IS38" i="1" s="1"/>
  <c r="II66" i="1" a="1"/>
  <c r="II66" i="1" s="1"/>
  <c r="II67" i="1" a="1"/>
  <c r="II67" i="1" s="1"/>
  <c r="II68" i="1" a="1"/>
  <c r="II68" i="1" s="1"/>
  <c r="II69" i="1" a="1"/>
  <c r="II69" i="1" s="1"/>
  <c r="II70" i="1" a="1"/>
  <c r="II70" i="1" s="1"/>
  <c r="II71" i="1" a="1"/>
  <c r="II71" i="1" s="1"/>
  <c r="II72" i="1" a="1"/>
  <c r="II72" i="1" s="1"/>
  <c r="II73" i="1" a="1"/>
  <c r="II73" i="1" s="1"/>
  <c r="II74" i="1" a="1"/>
  <c r="II74" i="1" s="1"/>
  <c r="II75" i="1" a="1"/>
  <c r="II75" i="1" s="1"/>
  <c r="II76" i="1" a="1"/>
  <c r="II76" i="1" s="1"/>
  <c r="WL66" i="1" a="1"/>
  <c r="WL66" i="1" s="1"/>
  <c r="WL67" i="1" a="1"/>
  <c r="WL67" i="1" s="1"/>
  <c r="WL68" i="1" a="1"/>
  <c r="WL68" i="1" s="1"/>
  <c r="WL69" i="1" a="1"/>
  <c r="WL69" i="1" s="1"/>
  <c r="WL70" i="1" a="1"/>
  <c r="WL70" i="1" s="1"/>
  <c r="WL71" i="1" a="1"/>
  <c r="WL71" i="1" s="1"/>
  <c r="WL72" i="1" a="1"/>
  <c r="WL72" i="1" s="1"/>
  <c r="WL73" i="1" a="1"/>
  <c r="WL73" i="1" s="1"/>
  <c r="WL74" i="1" a="1"/>
  <c r="WL74" i="1" s="1"/>
  <c r="WL75" i="1" a="1"/>
  <c r="WL75" i="1" s="1"/>
  <c r="WL76" i="1" a="1"/>
  <c r="WL76" i="1" s="1"/>
  <c r="BG66" i="1" a="1"/>
  <c r="BG66" i="1" s="1"/>
  <c r="BG67" i="1" a="1"/>
  <c r="BG67" i="1" s="1"/>
  <c r="BG68" i="1" a="1"/>
  <c r="BG68" i="1" s="1"/>
  <c r="BG69" i="1" a="1"/>
  <c r="BG69" i="1" s="1"/>
  <c r="BG70" i="1" a="1"/>
  <c r="BG70" i="1" s="1"/>
  <c r="BG71" i="1" a="1"/>
  <c r="BG71" i="1" s="1"/>
  <c r="BG72" i="1" a="1"/>
  <c r="BG72" i="1" s="1"/>
  <c r="BG73" i="1" a="1"/>
  <c r="BG73" i="1" s="1"/>
  <c r="BG74" i="1" a="1"/>
  <c r="BG74" i="1" s="1"/>
  <c r="BG75" i="1" a="1"/>
  <c r="BG75" i="1" s="1"/>
  <c r="BG76" i="1" a="1"/>
  <c r="BG76" i="1" s="1"/>
  <c r="DI66" i="1" a="1"/>
  <c r="DI66" i="1" s="1"/>
  <c r="DI67" i="1" a="1"/>
  <c r="DI67" i="1" s="1"/>
  <c r="DI68" i="1" a="1"/>
  <c r="DI68" i="1" s="1"/>
  <c r="DI69" i="1" a="1"/>
  <c r="DI69" i="1" s="1"/>
  <c r="DI70" i="1" a="1"/>
  <c r="DI70" i="1" s="1"/>
  <c r="DI71" i="1" a="1"/>
  <c r="DI71" i="1" s="1"/>
  <c r="DI72" i="1" a="1"/>
  <c r="DI72" i="1" s="1"/>
  <c r="DI73" i="1" a="1"/>
  <c r="DI73" i="1" s="1"/>
  <c r="DI74" i="1" a="1"/>
  <c r="DI74" i="1" s="1"/>
  <c r="DI75" i="1" a="1"/>
  <c r="DI75" i="1" s="1"/>
  <c r="DI76" i="1" a="1"/>
  <c r="DI76" i="1" s="1"/>
  <c r="WJ46" i="1" a="1"/>
  <c r="WJ46" i="1" s="1"/>
  <c r="WJ27" i="1" a="1"/>
  <c r="WJ27" i="1" s="1"/>
  <c r="WJ29" i="1" a="1"/>
  <c r="WJ29" i="1" s="1"/>
  <c r="WJ38" i="1" a="1"/>
  <c r="WJ38" i="1" s="1"/>
  <c r="WJ24" i="1" a="1"/>
  <c r="WJ24" i="1" s="1"/>
  <c r="WJ44" i="1" a="1"/>
  <c r="WJ44" i="1" s="1"/>
  <c r="WJ28" i="1" a="1"/>
  <c r="WJ28" i="1" s="1"/>
  <c r="WJ31" i="1" a="1"/>
  <c r="WJ31" i="1" s="1"/>
  <c r="WJ35" i="1" a="1"/>
  <c r="WJ35" i="1" s="1"/>
  <c r="WJ41" i="1" a="1"/>
  <c r="WJ41" i="1" s="1"/>
  <c r="WJ45" i="1" a="1"/>
  <c r="WJ45" i="1" s="1"/>
  <c r="WJ32" i="1" a="1"/>
  <c r="WJ32" i="1" s="1"/>
  <c r="WJ34" i="1" a="1"/>
  <c r="WJ34" i="1" s="1"/>
  <c r="WJ33" i="1" a="1"/>
  <c r="WJ33" i="1" s="1"/>
  <c r="WJ37" i="1" a="1"/>
  <c r="WJ37" i="1" s="1"/>
  <c r="WJ47" i="1" a="1"/>
  <c r="WJ47" i="1" s="1"/>
  <c r="WJ26" i="1" a="1"/>
  <c r="WJ26" i="1" s="1"/>
  <c r="WJ43" i="1" a="1"/>
  <c r="WJ43" i="1" s="1"/>
  <c r="WJ39" i="1" a="1"/>
  <c r="WJ39" i="1" s="1"/>
  <c r="WJ40" i="1" a="1"/>
  <c r="WJ40" i="1" s="1"/>
  <c r="WJ25" i="1" a="1"/>
  <c r="WJ25" i="1" s="1"/>
  <c r="WJ30" i="1" a="1"/>
  <c r="WJ30" i="1" s="1"/>
  <c r="WS37" i="1" a="1"/>
  <c r="WS37" i="1" s="1"/>
  <c r="WS41" i="1" a="1"/>
  <c r="WS41" i="1" s="1"/>
  <c r="WS38" i="1" a="1"/>
  <c r="WS38" i="1" s="1"/>
  <c r="WS27" i="1" a="1"/>
  <c r="WS27" i="1" s="1"/>
  <c r="WS33" i="1" a="1"/>
  <c r="WS33" i="1" s="1"/>
  <c r="WS39" i="1" a="1"/>
  <c r="WS39" i="1" s="1"/>
  <c r="WS45" i="1" a="1"/>
  <c r="WS45" i="1" s="1"/>
  <c r="WS40" i="1" a="1"/>
  <c r="WS40" i="1" s="1"/>
  <c r="WS34" i="1" a="1"/>
  <c r="WS34" i="1" s="1"/>
  <c r="WS26" i="1" a="1"/>
  <c r="WS26" i="1" s="1"/>
  <c r="WS25" i="1" a="1"/>
  <c r="WS25" i="1" s="1"/>
  <c r="WS43" i="1" a="1"/>
  <c r="WS43" i="1" s="1"/>
  <c r="WS29" i="1" a="1"/>
  <c r="WS29" i="1" s="1"/>
  <c r="WS47" i="1" a="1"/>
  <c r="WS47" i="1" s="1"/>
  <c r="WS44" i="1" a="1"/>
  <c r="WS44" i="1" s="1"/>
  <c r="WS46" i="1" a="1"/>
  <c r="WS46" i="1" s="1"/>
  <c r="WS35" i="1" a="1"/>
  <c r="WS35" i="1" s="1"/>
  <c r="WS24" i="1" a="1"/>
  <c r="WS24" i="1" s="1"/>
  <c r="WS32" i="1" a="1"/>
  <c r="WS32" i="1" s="1"/>
  <c r="WS28" i="1" a="1"/>
  <c r="WS28" i="1" s="1"/>
  <c r="WS31" i="1" a="1"/>
  <c r="WS31" i="1" s="1"/>
  <c r="WS30" i="1" a="1"/>
  <c r="WS30" i="1" s="1"/>
  <c r="BN45" i="1" a="1"/>
  <c r="BN45" i="1" s="1"/>
  <c r="BN47" i="1" a="1"/>
  <c r="BN47" i="1" s="1"/>
  <c r="BN28" i="1" a="1"/>
  <c r="BN28" i="1" s="1"/>
  <c r="BN38" i="1" a="1"/>
  <c r="BN38" i="1" s="1"/>
  <c r="BN26" i="1" a="1"/>
  <c r="BN26" i="1" s="1"/>
  <c r="BN31" i="1" a="1"/>
  <c r="BN31" i="1" s="1"/>
  <c r="BN41" i="1" a="1"/>
  <c r="BN41" i="1" s="1"/>
  <c r="BN39" i="1" a="1"/>
  <c r="BN39" i="1" s="1"/>
  <c r="BN32" i="1" a="1"/>
  <c r="BN32" i="1" s="1"/>
  <c r="BN46" i="1" a="1"/>
  <c r="BN46" i="1" s="1"/>
  <c r="BN44" i="1" a="1"/>
  <c r="BN44" i="1" s="1"/>
  <c r="BN37" i="1" a="1"/>
  <c r="BN37" i="1" s="1"/>
  <c r="BN40" i="1" a="1"/>
  <c r="BN40" i="1" s="1"/>
  <c r="BN34" i="1" a="1"/>
  <c r="BN34" i="1" s="1"/>
  <c r="BN25" i="1" a="1"/>
  <c r="BN25" i="1" s="1"/>
  <c r="BN29" i="1" a="1"/>
  <c r="BN29" i="1" s="1"/>
  <c r="BN35" i="1" a="1"/>
  <c r="BN35" i="1" s="1"/>
  <c r="BN30" i="1" a="1"/>
  <c r="BN30" i="1" s="1"/>
  <c r="BN33" i="1" a="1"/>
  <c r="BN33" i="1" s="1"/>
  <c r="BN27" i="1" a="1"/>
  <c r="BN27" i="1" s="1"/>
  <c r="BN24" i="1" a="1"/>
  <c r="BN24" i="1" s="1"/>
  <c r="BN43" i="1" a="1"/>
  <c r="BN43" i="1" s="1"/>
  <c r="FY32" i="1" a="1"/>
  <c r="FY32" i="1" s="1"/>
  <c r="FY30" i="1" a="1"/>
  <c r="FY30" i="1" s="1"/>
  <c r="FY24" i="1" a="1"/>
  <c r="FY24" i="1" s="1"/>
  <c r="FY31" i="1" a="1"/>
  <c r="FY31" i="1" s="1"/>
  <c r="FY33" i="1" a="1"/>
  <c r="FY33" i="1" s="1"/>
  <c r="FY38" i="1" a="1"/>
  <c r="FY38" i="1" s="1"/>
  <c r="FY28" i="1" a="1"/>
  <c r="FY28" i="1" s="1"/>
  <c r="FY25" i="1" a="1"/>
  <c r="FY25" i="1" s="1"/>
  <c r="FY45" i="1" a="1"/>
  <c r="FY45" i="1" s="1"/>
  <c r="FY39" i="1" a="1"/>
  <c r="FY39" i="1" s="1"/>
  <c r="FY47" i="1" a="1"/>
  <c r="FY47" i="1" s="1"/>
  <c r="FY26" i="1" a="1"/>
  <c r="FY26" i="1" s="1"/>
  <c r="FY37" i="1" a="1"/>
  <c r="FY37" i="1" s="1"/>
  <c r="FY43" i="1" a="1"/>
  <c r="FY43" i="1" s="1"/>
  <c r="FY40" i="1" a="1"/>
  <c r="FY40" i="1" s="1"/>
  <c r="FY29" i="1" a="1"/>
  <c r="FY29" i="1" s="1"/>
  <c r="FY34" i="1" a="1"/>
  <c r="FY34" i="1" s="1"/>
  <c r="FY27" i="1" a="1"/>
  <c r="FY27" i="1" s="1"/>
  <c r="FY41" i="1" a="1"/>
  <c r="FY41" i="1" s="1"/>
  <c r="FY46" i="1" a="1"/>
  <c r="FY46" i="1" s="1"/>
  <c r="FY35" i="1" a="1"/>
  <c r="FY35" i="1" s="1"/>
  <c r="FY44" i="1" a="1"/>
  <c r="FY44" i="1" s="1"/>
  <c r="GU43" i="1" a="1"/>
  <c r="GU43" i="1" s="1"/>
  <c r="GU38" i="1" a="1"/>
  <c r="GU38" i="1" s="1"/>
  <c r="GU33" i="1" a="1"/>
  <c r="GU33" i="1" s="1"/>
  <c r="GU44" i="1" a="1"/>
  <c r="GU44" i="1" s="1"/>
  <c r="GU26" i="1" a="1"/>
  <c r="GU26" i="1" s="1"/>
  <c r="GU35" i="1" a="1"/>
  <c r="GU35" i="1" s="1"/>
  <c r="GU41" i="1" a="1"/>
  <c r="GU41" i="1" s="1"/>
  <c r="GU27" i="1" a="1"/>
  <c r="GU27" i="1" s="1"/>
  <c r="GU30" i="1" a="1"/>
  <c r="GU30" i="1" s="1"/>
  <c r="GU25" i="1" a="1"/>
  <c r="GU25" i="1" s="1"/>
  <c r="GU24" i="1" a="1"/>
  <c r="GU24" i="1" s="1"/>
  <c r="GU32" i="1" a="1"/>
  <c r="GU32" i="1" s="1"/>
  <c r="GU28" i="1" a="1"/>
  <c r="GU28" i="1" s="1"/>
  <c r="GU31" i="1" a="1"/>
  <c r="GU31" i="1" s="1"/>
  <c r="GU37" i="1" a="1"/>
  <c r="GU37" i="1" s="1"/>
  <c r="GU34" i="1" a="1"/>
  <c r="GU34" i="1" s="1"/>
  <c r="GU29" i="1" a="1"/>
  <c r="GU29" i="1" s="1"/>
  <c r="GU40" i="1" a="1"/>
  <c r="GU40" i="1" s="1"/>
  <c r="GU39" i="1" a="1"/>
  <c r="GU39" i="1" s="1"/>
  <c r="GU47" i="1" a="1"/>
  <c r="GU47" i="1" s="1"/>
  <c r="WD45" i="1" a="1"/>
  <c r="WD45" i="1" s="1"/>
  <c r="WD40" i="1" a="1"/>
  <c r="WD40" i="1" s="1"/>
  <c r="WD29" i="1" a="1"/>
  <c r="WD29" i="1" s="1"/>
  <c r="WD24" i="1" a="1"/>
  <c r="WD24" i="1" s="1"/>
  <c r="WD39" i="1" a="1"/>
  <c r="WD39" i="1" s="1"/>
  <c r="WD43" i="1" a="1"/>
  <c r="WD43" i="1" s="1"/>
  <c r="WD26" i="1" a="1"/>
  <c r="WD26" i="1" s="1"/>
  <c r="WD46" i="1" a="1"/>
  <c r="WD46" i="1" s="1"/>
  <c r="WD28" i="1" a="1"/>
  <c r="WD28" i="1" s="1"/>
  <c r="WD44" i="1" a="1"/>
  <c r="WD44" i="1" s="1"/>
  <c r="WD38" i="1" a="1"/>
  <c r="WD38" i="1" s="1"/>
  <c r="WD35" i="1" a="1"/>
  <c r="WD35" i="1" s="1"/>
  <c r="WD30" i="1" a="1"/>
  <c r="WD30" i="1" s="1"/>
  <c r="WD41" i="1" a="1"/>
  <c r="WD41" i="1" s="1"/>
  <c r="WD32" i="1" a="1"/>
  <c r="WD32" i="1" s="1"/>
  <c r="WD27" i="1" a="1"/>
  <c r="WD27" i="1" s="1"/>
  <c r="WD33" i="1" a="1"/>
  <c r="WD33" i="1" s="1"/>
  <c r="WD31" i="1" a="1"/>
  <c r="WD31" i="1" s="1"/>
  <c r="WD47" i="1" a="1"/>
  <c r="WD47" i="1" s="1"/>
  <c r="WD37" i="1" a="1"/>
  <c r="WD37" i="1" s="1"/>
  <c r="WD34" i="1" a="1"/>
  <c r="WD34" i="1" s="1"/>
  <c r="WD25" i="1" a="1"/>
  <c r="WD25" i="1" s="1"/>
  <c r="XL66" i="1" a="1"/>
  <c r="XL66" i="1" s="1"/>
  <c r="XL67" i="1" a="1"/>
  <c r="XL67" i="1" s="1"/>
  <c r="XL68" i="1" a="1"/>
  <c r="XL68" i="1" s="1"/>
  <c r="XL69" i="1" a="1"/>
  <c r="XL69" i="1" s="1"/>
  <c r="XL70" i="1" a="1"/>
  <c r="XL70" i="1" s="1"/>
  <c r="XL71" i="1" a="1"/>
  <c r="XL71" i="1" s="1"/>
  <c r="XL72" i="1" a="1"/>
  <c r="XL72" i="1" s="1"/>
  <c r="XL73" i="1" a="1"/>
  <c r="XL73" i="1" s="1"/>
  <c r="XL74" i="1" a="1"/>
  <c r="XL74" i="1" s="1"/>
  <c r="XL75" i="1" a="1"/>
  <c r="XL75" i="1" s="1"/>
  <c r="XL76" i="1" a="1"/>
  <c r="XL76" i="1" s="1"/>
  <c r="HD66" i="1" a="1"/>
  <c r="HD66" i="1" s="1"/>
  <c r="HD67" i="1" a="1"/>
  <c r="HD67" i="1" s="1"/>
  <c r="HD68" i="1" a="1"/>
  <c r="HD68" i="1" s="1"/>
  <c r="HD69" i="1" a="1"/>
  <c r="HD69" i="1" s="1"/>
  <c r="HD70" i="1" a="1"/>
  <c r="HD70" i="1" s="1"/>
  <c r="HD71" i="1" a="1"/>
  <c r="HD71" i="1" s="1"/>
  <c r="HD72" i="1" a="1"/>
  <c r="HD72" i="1" s="1"/>
  <c r="HD73" i="1" a="1"/>
  <c r="HD73" i="1" s="1"/>
  <c r="HD74" i="1" a="1"/>
  <c r="HD74" i="1" s="1"/>
  <c r="HD75" i="1" a="1"/>
  <c r="HD75" i="1" s="1"/>
  <c r="HD76" i="1" a="1"/>
  <c r="HD76" i="1" s="1"/>
  <c r="EA66" i="1" a="1"/>
  <c r="EA66" i="1" s="1"/>
  <c r="EA67" i="1" a="1"/>
  <c r="EA67" i="1" s="1"/>
  <c r="EA68" i="1" a="1"/>
  <c r="EA68" i="1" s="1"/>
  <c r="EA69" i="1" a="1"/>
  <c r="EA69" i="1" s="1"/>
  <c r="EA70" i="1" a="1"/>
  <c r="EA70" i="1" s="1"/>
  <c r="EA71" i="1" a="1"/>
  <c r="EA71" i="1" s="1"/>
  <c r="EA72" i="1" a="1"/>
  <c r="EA72" i="1" s="1"/>
  <c r="EA73" i="1" a="1"/>
  <c r="EA73" i="1" s="1"/>
  <c r="EA74" i="1" a="1"/>
  <c r="EA74" i="1" s="1"/>
  <c r="EA75" i="1" a="1"/>
  <c r="EA75" i="1" s="1"/>
  <c r="EA76" i="1" a="1"/>
  <c r="EA76" i="1" s="1"/>
  <c r="EC26" i="1" a="1"/>
  <c r="EC26" i="1" s="1"/>
  <c r="EC40" i="1" a="1"/>
  <c r="EC40" i="1" s="1"/>
  <c r="EC47" i="1" a="1"/>
  <c r="EC47" i="1" s="1"/>
  <c r="EC43" i="1" a="1"/>
  <c r="EC43" i="1" s="1"/>
  <c r="EC35" i="1" a="1"/>
  <c r="EC35" i="1" s="1"/>
  <c r="EC38" i="1" a="1"/>
  <c r="EC38" i="1" s="1"/>
  <c r="EC44" i="1" a="1"/>
  <c r="EC44" i="1" s="1"/>
  <c r="EC30" i="1" a="1"/>
  <c r="EC30" i="1" s="1"/>
  <c r="EC33" i="1" a="1"/>
  <c r="EC33" i="1" s="1"/>
  <c r="EC24" i="1" a="1"/>
  <c r="EC24" i="1" s="1"/>
  <c r="EC41" i="1" a="1"/>
  <c r="EC41" i="1" s="1"/>
  <c r="EC32" i="1" a="1"/>
  <c r="EC32" i="1" s="1"/>
  <c r="EC28" i="1" a="1"/>
  <c r="EC28" i="1" s="1"/>
  <c r="EC25" i="1" a="1"/>
  <c r="EC25" i="1" s="1"/>
  <c r="EC34" i="1" a="1"/>
  <c r="EC34" i="1" s="1"/>
  <c r="EC31" i="1" a="1"/>
  <c r="EC31" i="1" s="1"/>
  <c r="EC29" i="1" a="1"/>
  <c r="EC29" i="1" s="1"/>
  <c r="EC37" i="1" a="1"/>
  <c r="EC37" i="1" s="1"/>
  <c r="EC45" i="1" a="1"/>
  <c r="EC45" i="1" s="1"/>
  <c r="EC46" i="1" a="1"/>
  <c r="EC46" i="1" s="1"/>
  <c r="EC27" i="1" a="1"/>
  <c r="EC27" i="1" s="1"/>
  <c r="EC39" i="1" a="1"/>
  <c r="EC39" i="1" s="1"/>
  <c r="J29" i="1" a="1"/>
  <c r="J29" i="1" s="1"/>
  <c r="J30" i="1" a="1"/>
  <c r="J30" i="1" s="1"/>
  <c r="J38" i="1" a="1"/>
  <c r="J38" i="1" s="1"/>
  <c r="J25" i="1" a="1"/>
  <c r="J25" i="1" s="1"/>
  <c r="J33" i="1" a="1"/>
  <c r="J33" i="1" s="1"/>
  <c r="J40" i="1" a="1"/>
  <c r="J40" i="1" s="1"/>
  <c r="J44" i="1" a="1"/>
  <c r="J44" i="1" s="1"/>
  <c r="J45" i="1" a="1"/>
  <c r="J45" i="1" s="1"/>
  <c r="J35" i="1" a="1"/>
  <c r="J35" i="1" s="1"/>
  <c r="J31" i="1" a="1"/>
  <c r="J31" i="1" s="1"/>
  <c r="J47" i="1" a="1"/>
  <c r="J47" i="1" s="1"/>
  <c r="J43" i="1" a="1"/>
  <c r="J43" i="1" s="1"/>
  <c r="J24" i="1" a="1"/>
  <c r="J24" i="1" s="1"/>
  <c r="J41" i="1" a="1"/>
  <c r="J41" i="1" s="1"/>
  <c r="J27" i="1" a="1"/>
  <c r="J27" i="1" s="1"/>
  <c r="J32" i="1" a="1"/>
  <c r="J32" i="1" s="1"/>
  <c r="J34" i="1" a="1"/>
  <c r="J34" i="1" s="1"/>
  <c r="J37" i="1" a="1"/>
  <c r="J37" i="1" s="1"/>
  <c r="J46" i="1" a="1"/>
  <c r="J46" i="1" s="1"/>
  <c r="J28" i="1" a="1"/>
  <c r="J28" i="1" s="1"/>
  <c r="J39" i="1" a="1"/>
  <c r="J39" i="1" s="1"/>
  <c r="J26" i="1" a="1"/>
  <c r="J26" i="1" s="1"/>
  <c r="XW40" i="1" a="1"/>
  <c r="XW40" i="1" s="1"/>
  <c r="XW28" i="1" a="1"/>
  <c r="XW28" i="1" s="1"/>
  <c r="XW25" i="1" a="1"/>
  <c r="XW25" i="1" s="1"/>
  <c r="XW45" i="1" a="1"/>
  <c r="XW45" i="1" s="1"/>
  <c r="XW29" i="1" a="1"/>
  <c r="XW29" i="1" s="1"/>
  <c r="XW32" i="1" a="1"/>
  <c r="XW32" i="1" s="1"/>
  <c r="XW46" i="1" a="1"/>
  <c r="XW46" i="1" s="1"/>
  <c r="XW41" i="1" a="1"/>
  <c r="XW41" i="1" s="1"/>
  <c r="XW26" i="1" a="1"/>
  <c r="XW26" i="1" s="1"/>
  <c r="XW44" i="1" a="1"/>
  <c r="XW44" i="1" s="1"/>
  <c r="XW33" i="1" a="1"/>
  <c r="XW33" i="1" s="1"/>
  <c r="XW38" i="1" a="1"/>
  <c r="XW38" i="1" s="1"/>
  <c r="XW43" i="1" a="1"/>
  <c r="XW43" i="1" s="1"/>
  <c r="XW35" i="1" a="1"/>
  <c r="XW35" i="1" s="1"/>
  <c r="XW27" i="1" a="1"/>
  <c r="XW27" i="1" s="1"/>
  <c r="XW30" i="1" a="1"/>
  <c r="XW30" i="1" s="1"/>
  <c r="XW31" i="1" a="1"/>
  <c r="XW31" i="1" s="1"/>
  <c r="XW37" i="1" a="1"/>
  <c r="XW37" i="1" s="1"/>
  <c r="XW34" i="1" a="1"/>
  <c r="XW34" i="1" s="1"/>
  <c r="XW24" i="1" a="1"/>
  <c r="XW24" i="1" s="1"/>
  <c r="XW39" i="1" a="1"/>
  <c r="XW39" i="1" s="1"/>
  <c r="XW47" i="1" a="1"/>
  <c r="XW47" i="1" s="1"/>
  <c r="DT35" i="1" a="1"/>
  <c r="DT35" i="1" s="1"/>
  <c r="DT46" i="1" a="1"/>
  <c r="DT46" i="1" s="1"/>
  <c r="DT30" i="1" a="1"/>
  <c r="DT30" i="1" s="1"/>
  <c r="DT24" i="1" a="1"/>
  <c r="DT24" i="1" s="1"/>
  <c r="DT26" i="1" a="1"/>
  <c r="DT26" i="1" s="1"/>
  <c r="DT43" i="1" a="1"/>
  <c r="DT43" i="1" s="1"/>
  <c r="DT32" i="1" a="1"/>
  <c r="DT32" i="1" s="1"/>
  <c r="DT41" i="1" a="1"/>
  <c r="DT41" i="1" s="1"/>
  <c r="DT28" i="1" a="1"/>
  <c r="DT28" i="1" s="1"/>
  <c r="DT38" i="1" a="1"/>
  <c r="DT38" i="1" s="1"/>
  <c r="DT31" i="1" a="1"/>
  <c r="DT31" i="1" s="1"/>
  <c r="DT33" i="1" a="1"/>
  <c r="DT33" i="1" s="1"/>
  <c r="DT34" i="1" a="1"/>
  <c r="DT34" i="1" s="1"/>
  <c r="DT25" i="1" a="1"/>
  <c r="DT25" i="1" s="1"/>
  <c r="DT37" i="1" a="1"/>
  <c r="DT37" i="1" s="1"/>
  <c r="DT40" i="1" a="1"/>
  <c r="DT40" i="1" s="1"/>
  <c r="DT39" i="1" a="1"/>
  <c r="DT39" i="1" s="1"/>
  <c r="DT47" i="1" a="1"/>
  <c r="DT47" i="1" s="1"/>
  <c r="DT45" i="1" a="1"/>
  <c r="DT45" i="1" s="1"/>
  <c r="DT29" i="1" a="1"/>
  <c r="DT29" i="1" s="1"/>
  <c r="DT44" i="1" a="1"/>
  <c r="DT44" i="1" s="1"/>
  <c r="DT27" i="1" a="1"/>
  <c r="DT27" i="1" s="1"/>
  <c r="IA31" i="1" a="1"/>
  <c r="IA31" i="1" s="1"/>
  <c r="IA37" i="1" a="1"/>
  <c r="IA37" i="1" s="1"/>
  <c r="IA38" i="1" a="1"/>
  <c r="IA38" i="1" s="1"/>
  <c r="IA33" i="1" a="1"/>
  <c r="IA33" i="1" s="1"/>
  <c r="IA26" i="1" a="1"/>
  <c r="IA26" i="1" s="1"/>
  <c r="IA40" i="1" a="1"/>
  <c r="IA40" i="1" s="1"/>
  <c r="IA39" i="1" a="1"/>
  <c r="IA39" i="1" s="1"/>
  <c r="IA24" i="1" a="1"/>
  <c r="IA24" i="1" s="1"/>
  <c r="IA34" i="1" a="1"/>
  <c r="IA34" i="1" s="1"/>
  <c r="IA45" i="1" a="1"/>
  <c r="IA45" i="1" s="1"/>
  <c r="IA25" i="1" a="1"/>
  <c r="IA25" i="1" s="1"/>
  <c r="IA28" i="1" a="1"/>
  <c r="IA28" i="1" s="1"/>
  <c r="IA44" i="1" a="1"/>
  <c r="IA44" i="1" s="1"/>
  <c r="IA47" i="1" a="1"/>
  <c r="IA47" i="1" s="1"/>
  <c r="IA35" i="1" a="1"/>
  <c r="IA35" i="1" s="1"/>
  <c r="IA41" i="1" a="1"/>
  <c r="IA41" i="1" s="1"/>
  <c r="IA32" i="1" a="1"/>
  <c r="IA32" i="1" s="1"/>
  <c r="IA29" i="1" a="1"/>
  <c r="IA29" i="1" s="1"/>
  <c r="IA46" i="1" a="1"/>
  <c r="IA46" i="1" s="1"/>
  <c r="IA30" i="1" a="1"/>
  <c r="IA30" i="1" s="1"/>
  <c r="IA27" i="1" a="1"/>
  <c r="IA27" i="1" s="1"/>
  <c r="IA43" i="1" a="1"/>
  <c r="IA43" i="1" s="1"/>
  <c r="IE31" i="1" a="1"/>
  <c r="IE31" i="1" s="1"/>
  <c r="IE43" i="1" a="1"/>
  <c r="IE43" i="1" s="1"/>
  <c r="IE24" i="1" a="1"/>
  <c r="IE24" i="1" s="1"/>
  <c r="IE33" i="1" a="1"/>
  <c r="IE33" i="1" s="1"/>
  <c r="IE45" i="1" a="1"/>
  <c r="IE45" i="1" s="1"/>
  <c r="IE30" i="1" a="1"/>
  <c r="IE30" i="1" s="1"/>
  <c r="IE39" i="1" a="1"/>
  <c r="IE39" i="1" s="1"/>
  <c r="IE37" i="1" a="1"/>
  <c r="IE37" i="1" s="1"/>
  <c r="IE47" i="1" a="1"/>
  <c r="IE47" i="1" s="1"/>
  <c r="IE26" i="1" a="1"/>
  <c r="IE26" i="1" s="1"/>
  <c r="IE40" i="1" a="1"/>
  <c r="IE40" i="1" s="1"/>
  <c r="IE38" i="1" a="1"/>
  <c r="IE38" i="1" s="1"/>
  <c r="IE25" i="1" a="1"/>
  <c r="IE25" i="1" s="1"/>
  <c r="IE35" i="1" a="1"/>
  <c r="IE35" i="1" s="1"/>
  <c r="IE27" i="1" a="1"/>
  <c r="IE27" i="1" s="1"/>
  <c r="IE29" i="1" a="1"/>
  <c r="IE29" i="1" s="1"/>
  <c r="IE34" i="1" a="1"/>
  <c r="IE34" i="1" s="1"/>
  <c r="IE28" i="1" a="1"/>
  <c r="IE28" i="1" s="1"/>
  <c r="IE32" i="1" a="1"/>
  <c r="IE32" i="1" s="1"/>
  <c r="IE44" i="1" a="1"/>
  <c r="IE44" i="1" s="1"/>
  <c r="IE46" i="1" a="1"/>
  <c r="IE46" i="1" s="1"/>
  <c r="IE41" i="1" a="1"/>
  <c r="IE41" i="1" s="1"/>
  <c r="AEN66" i="1" a="1"/>
  <c r="AEN66" i="1" s="1"/>
  <c r="AEN67" i="1" a="1"/>
  <c r="AEN67" i="1" s="1"/>
  <c r="AEN68" i="1" a="1"/>
  <c r="AEN68" i="1" s="1"/>
  <c r="AEN69" i="1" a="1"/>
  <c r="AEN69" i="1" s="1"/>
  <c r="AEN70" i="1" a="1"/>
  <c r="AEN70" i="1" s="1"/>
  <c r="AEN71" i="1" a="1"/>
  <c r="AEN71" i="1" s="1"/>
  <c r="AEN72" i="1" a="1"/>
  <c r="AEN72" i="1" s="1"/>
  <c r="AEN73" i="1" a="1"/>
  <c r="AEN73" i="1" s="1"/>
  <c r="AEN74" i="1" a="1"/>
  <c r="AEN74" i="1" s="1"/>
  <c r="AEN75" i="1" a="1"/>
  <c r="AEN75" i="1" s="1"/>
  <c r="AEN76" i="1" a="1"/>
  <c r="AEN76" i="1" s="1"/>
  <c r="YJ66" i="1" a="1"/>
  <c r="YJ66" i="1" s="1"/>
  <c r="YJ67" i="1" a="1"/>
  <c r="YJ67" i="1" s="1"/>
  <c r="YJ68" i="1" a="1"/>
  <c r="YJ68" i="1" s="1"/>
  <c r="YJ69" i="1" a="1"/>
  <c r="YJ69" i="1" s="1"/>
  <c r="YJ70" i="1" a="1"/>
  <c r="YJ70" i="1" s="1"/>
  <c r="YJ71" i="1" a="1"/>
  <c r="YJ71" i="1" s="1"/>
  <c r="YJ72" i="1" a="1"/>
  <c r="YJ72" i="1" s="1"/>
  <c r="YJ73" i="1" a="1"/>
  <c r="YJ73" i="1" s="1"/>
  <c r="YJ74" i="1" a="1"/>
  <c r="YJ74" i="1" s="1"/>
  <c r="YJ75" i="1" a="1"/>
  <c r="YJ75" i="1" s="1"/>
  <c r="YJ76" i="1" a="1"/>
  <c r="YJ76" i="1" s="1"/>
  <c r="AAK66" i="1" a="1"/>
  <c r="AAK66" i="1" s="1"/>
  <c r="AAK67" i="1" a="1"/>
  <c r="AAK67" i="1" s="1"/>
  <c r="AAK68" i="1" a="1"/>
  <c r="AAK68" i="1" s="1"/>
  <c r="AAK69" i="1" a="1"/>
  <c r="AAK69" i="1" s="1"/>
  <c r="AAK70" i="1" a="1"/>
  <c r="AAK70" i="1" s="1"/>
  <c r="AAK71" i="1" a="1"/>
  <c r="AAK71" i="1" s="1"/>
  <c r="AAK72" i="1" a="1"/>
  <c r="AAK72" i="1" s="1"/>
  <c r="AAK73" i="1" a="1"/>
  <c r="AAK73" i="1" s="1"/>
  <c r="AAK74" i="1" a="1"/>
  <c r="AAK74" i="1" s="1"/>
  <c r="AAK75" i="1" a="1"/>
  <c r="AAK75" i="1" s="1"/>
  <c r="AAK76" i="1" a="1"/>
  <c r="AAK76" i="1" s="1"/>
  <c r="CQ66" i="1" a="1"/>
  <c r="CQ66" i="1" s="1"/>
  <c r="CQ67" i="1" a="1"/>
  <c r="CQ67" i="1" s="1"/>
  <c r="CQ68" i="1" a="1"/>
  <c r="CQ68" i="1" s="1"/>
  <c r="CQ69" i="1" a="1"/>
  <c r="CQ69" i="1" s="1"/>
  <c r="CQ70" i="1" a="1"/>
  <c r="CQ70" i="1" s="1"/>
  <c r="CQ71" i="1" a="1"/>
  <c r="CQ71" i="1" s="1"/>
  <c r="CQ72" i="1" a="1"/>
  <c r="CQ72" i="1" s="1"/>
  <c r="CQ73" i="1" a="1"/>
  <c r="CQ73" i="1" s="1"/>
  <c r="CQ74" i="1" a="1"/>
  <c r="CQ74" i="1" s="1"/>
  <c r="CQ75" i="1" a="1"/>
  <c r="CQ75" i="1" s="1"/>
  <c r="CQ76" i="1" a="1"/>
  <c r="CQ76" i="1" s="1"/>
  <c r="DG41" i="1" a="1"/>
  <c r="DG41" i="1" s="1"/>
  <c r="DG24" i="1" a="1"/>
  <c r="DG24" i="1" s="1"/>
  <c r="DG46" i="1" a="1"/>
  <c r="DG46" i="1" s="1"/>
  <c r="DG34" i="1" a="1"/>
  <c r="DG34" i="1" s="1"/>
  <c r="DG28" i="1" a="1"/>
  <c r="DG28" i="1" s="1"/>
  <c r="DG32" i="1" a="1"/>
  <c r="DG32" i="1" s="1"/>
  <c r="DG40" i="1" a="1"/>
  <c r="DG40" i="1" s="1"/>
  <c r="DG44" i="1" a="1"/>
  <c r="DG44" i="1" s="1"/>
  <c r="DG38" i="1" a="1"/>
  <c r="DG38" i="1" s="1"/>
  <c r="DG45" i="1" a="1"/>
  <c r="DG45" i="1" s="1"/>
  <c r="DG39" i="1" a="1"/>
  <c r="DG39" i="1" s="1"/>
  <c r="DG26" i="1" a="1"/>
  <c r="DG26" i="1" s="1"/>
  <c r="DG47" i="1" a="1"/>
  <c r="DG47" i="1" s="1"/>
  <c r="DG30" i="1" a="1"/>
  <c r="DG30" i="1" s="1"/>
  <c r="DG37" i="1" a="1"/>
  <c r="DG37" i="1" s="1"/>
  <c r="DG35" i="1" a="1"/>
  <c r="DG35" i="1" s="1"/>
  <c r="DG25" i="1" a="1"/>
  <c r="DG25" i="1" s="1"/>
  <c r="DG33" i="1" a="1"/>
  <c r="DG33" i="1" s="1"/>
  <c r="DG27" i="1" a="1"/>
  <c r="DG27" i="1" s="1"/>
  <c r="DG29" i="1" a="1"/>
  <c r="DG29" i="1" s="1"/>
  <c r="DG31" i="1" a="1"/>
  <c r="DG31" i="1" s="1"/>
  <c r="DG43" i="1" a="1"/>
  <c r="DG43" i="1" s="1"/>
  <c r="ZP28" i="1" a="1"/>
  <c r="ZP28" i="1" s="1"/>
  <c r="ZP33" i="1" a="1"/>
  <c r="ZP33" i="1" s="1"/>
  <c r="ZP38" i="1" a="1"/>
  <c r="ZP38" i="1" s="1"/>
  <c r="ZP39" i="1" a="1"/>
  <c r="ZP39" i="1" s="1"/>
  <c r="ZP26" i="1" a="1"/>
  <c r="ZP26" i="1" s="1"/>
  <c r="ZP37" i="1" a="1"/>
  <c r="ZP37" i="1" s="1"/>
  <c r="ZP40" i="1" a="1"/>
  <c r="ZP40" i="1" s="1"/>
  <c r="ZP44" i="1" a="1"/>
  <c r="ZP44" i="1" s="1"/>
  <c r="ZP46" i="1" a="1"/>
  <c r="ZP46" i="1" s="1"/>
  <c r="ZP43" i="1" a="1"/>
  <c r="ZP43" i="1" s="1"/>
  <c r="ZP45" i="1" a="1"/>
  <c r="ZP45" i="1" s="1"/>
  <c r="ZP35" i="1" a="1"/>
  <c r="ZP35" i="1" s="1"/>
  <c r="ZP30" i="1" a="1"/>
  <c r="ZP30" i="1" s="1"/>
  <c r="ZP29" i="1" a="1"/>
  <c r="ZP29" i="1" s="1"/>
  <c r="ZP47" i="1" a="1"/>
  <c r="ZP47" i="1" s="1"/>
  <c r="ZP25" i="1" a="1"/>
  <c r="ZP25" i="1" s="1"/>
  <c r="ZP27" i="1" a="1"/>
  <c r="ZP27" i="1" s="1"/>
  <c r="ZP24" i="1" a="1"/>
  <c r="ZP24" i="1" s="1"/>
  <c r="ZP32" i="1" a="1"/>
  <c r="ZP32" i="1" s="1"/>
  <c r="ZP31" i="1" a="1"/>
  <c r="ZP31" i="1" s="1"/>
  <c r="ZP34" i="1" a="1"/>
  <c r="ZP34" i="1" s="1"/>
  <c r="ZP41" i="1" a="1"/>
  <c r="ZP41" i="1" s="1"/>
  <c r="HV26" i="1" a="1"/>
  <c r="HV26" i="1" s="1"/>
  <c r="HV46" i="1" a="1"/>
  <c r="HV46" i="1" s="1"/>
  <c r="HV41" i="1" a="1"/>
  <c r="HV41" i="1" s="1"/>
  <c r="HV31" i="1" a="1"/>
  <c r="HV31" i="1" s="1"/>
  <c r="HV27" i="1" a="1"/>
  <c r="HV27" i="1" s="1"/>
  <c r="HV32" i="1" a="1"/>
  <c r="HV32" i="1" s="1"/>
  <c r="HV35" i="1" a="1"/>
  <c r="HV35" i="1" s="1"/>
  <c r="HV44" i="1" a="1"/>
  <c r="HV44" i="1" s="1"/>
  <c r="HV39" i="1" a="1"/>
  <c r="HV39" i="1" s="1"/>
  <c r="HV30" i="1" a="1"/>
  <c r="HV30" i="1" s="1"/>
  <c r="HV45" i="1" a="1"/>
  <c r="HV45" i="1" s="1"/>
  <c r="HV33" i="1" a="1"/>
  <c r="HV33" i="1" s="1"/>
  <c r="HV38" i="1" a="1"/>
  <c r="HV38" i="1" s="1"/>
  <c r="HV37" i="1" a="1"/>
  <c r="HV37" i="1" s="1"/>
  <c r="HV25" i="1" a="1"/>
  <c r="HV25" i="1" s="1"/>
  <c r="HV43" i="1" a="1"/>
  <c r="HV43" i="1" s="1"/>
  <c r="HV40" i="1" a="1"/>
  <c r="HV40" i="1" s="1"/>
  <c r="HV47" i="1" a="1"/>
  <c r="HV47" i="1" s="1"/>
  <c r="HV29" i="1" a="1"/>
  <c r="HV29" i="1" s="1"/>
  <c r="HV34" i="1" a="1"/>
  <c r="HV34" i="1" s="1"/>
  <c r="HV24" i="1" a="1"/>
  <c r="HV24" i="1" s="1"/>
  <c r="HV28" i="1" a="1"/>
  <c r="HV28" i="1" s="1"/>
  <c r="IO28" i="1" a="1"/>
  <c r="IO28" i="1" s="1"/>
  <c r="IO27" i="1" a="1"/>
  <c r="IO27" i="1" s="1"/>
  <c r="IO31" i="1" a="1"/>
  <c r="IO31" i="1" s="1"/>
  <c r="IO33" i="1" a="1"/>
  <c r="IO33" i="1" s="1"/>
  <c r="IO37" i="1" a="1"/>
  <c r="IO37" i="1" s="1"/>
  <c r="IO43" i="1" a="1"/>
  <c r="IO43" i="1" s="1"/>
  <c r="IO30" i="1" a="1"/>
  <c r="IO30" i="1" s="1"/>
  <c r="IO38" i="1" a="1"/>
  <c r="IO38" i="1" s="1"/>
  <c r="IO39" i="1" a="1"/>
  <c r="IO39" i="1" s="1"/>
  <c r="IO45" i="1" a="1"/>
  <c r="IO45" i="1" s="1"/>
  <c r="IO26" i="1" a="1"/>
  <c r="IO26" i="1" s="1"/>
  <c r="IO25" i="1" a="1"/>
  <c r="IO25" i="1" s="1"/>
  <c r="IO40" i="1" a="1"/>
  <c r="IO40" i="1" s="1"/>
  <c r="IO29" i="1" a="1"/>
  <c r="IO29" i="1" s="1"/>
  <c r="IO35" i="1" a="1"/>
  <c r="IO35" i="1" s="1"/>
  <c r="IO47" i="1" a="1"/>
  <c r="IO47" i="1" s="1"/>
  <c r="IO34" i="1" a="1"/>
  <c r="IO34" i="1" s="1"/>
  <c r="IO41" i="1" a="1"/>
  <c r="IO41" i="1" s="1"/>
  <c r="IO24" i="1" a="1"/>
  <c r="IO24" i="1" s="1"/>
  <c r="IO32" i="1" a="1"/>
  <c r="IO32" i="1" s="1"/>
  <c r="IO46" i="1" a="1"/>
  <c r="IO46" i="1" s="1"/>
  <c r="IO44" i="1" a="1"/>
  <c r="IO44" i="1" s="1"/>
  <c r="S27" i="1" a="1"/>
  <c r="S27" i="1" s="1"/>
  <c r="S34" i="1" a="1"/>
  <c r="S34" i="1" s="1"/>
  <c r="S38" i="1" a="1"/>
  <c r="S38" i="1" s="1"/>
  <c r="S39" i="1" a="1"/>
  <c r="S39" i="1" s="1"/>
  <c r="S26" i="1" a="1"/>
  <c r="S26" i="1" s="1"/>
  <c r="S45" i="1" a="1"/>
  <c r="S45" i="1" s="1"/>
  <c r="S40" i="1" a="1"/>
  <c r="S40" i="1" s="1"/>
  <c r="S24" i="1" a="1"/>
  <c r="S24" i="1" s="1"/>
  <c r="S41" i="1" a="1"/>
  <c r="S41" i="1" s="1"/>
  <c r="S29" i="1" a="1"/>
  <c r="S29" i="1" s="1"/>
  <c r="S25" i="1" a="1"/>
  <c r="S25" i="1" s="1"/>
  <c r="S47" i="1" a="1"/>
  <c r="S47" i="1" s="1"/>
  <c r="S44" i="1" a="1"/>
  <c r="S44" i="1" s="1"/>
  <c r="S28" i="1" a="1"/>
  <c r="S28" i="1" s="1"/>
  <c r="S32" i="1" a="1"/>
  <c r="S32" i="1" s="1"/>
  <c r="S35" i="1" a="1"/>
  <c r="S35" i="1" s="1"/>
  <c r="S30" i="1" a="1"/>
  <c r="S30" i="1" s="1"/>
  <c r="S46" i="1" a="1"/>
  <c r="S46" i="1" s="1"/>
  <c r="S31" i="1" a="1"/>
  <c r="S31" i="1" s="1"/>
  <c r="S43" i="1" a="1"/>
  <c r="S43" i="1" s="1"/>
  <c r="S37" i="1" a="1"/>
  <c r="S37" i="1" s="1"/>
  <c r="S33" i="1" a="1"/>
  <c r="S33" i="1" s="1"/>
  <c r="HH66" i="1" a="1"/>
  <c r="HH66" i="1" s="1"/>
  <c r="HH67" i="1" a="1"/>
  <c r="HH67" i="1" s="1"/>
  <c r="HH68" i="1" a="1"/>
  <c r="HH68" i="1" s="1"/>
  <c r="HH69" i="1" a="1"/>
  <c r="HH69" i="1" s="1"/>
  <c r="HH70" i="1" a="1"/>
  <c r="HH70" i="1" s="1"/>
  <c r="HH71" i="1" a="1"/>
  <c r="HH71" i="1" s="1"/>
  <c r="HH72" i="1" a="1"/>
  <c r="HH72" i="1" s="1"/>
  <c r="HH73" i="1" a="1"/>
  <c r="HH73" i="1" s="1"/>
  <c r="HH74" i="1" a="1"/>
  <c r="HH74" i="1" s="1"/>
  <c r="HH75" i="1" a="1"/>
  <c r="HH75" i="1" s="1"/>
  <c r="HH76" i="1" a="1"/>
  <c r="HH76" i="1" s="1"/>
  <c r="HK66" i="1" a="1"/>
  <c r="HK66" i="1" s="1"/>
  <c r="HK67" i="1" a="1"/>
  <c r="HK67" i="1" s="1"/>
  <c r="HK68" i="1" a="1"/>
  <c r="HK68" i="1" s="1"/>
  <c r="HK69" i="1" a="1"/>
  <c r="HK69" i="1" s="1"/>
  <c r="HK70" i="1" a="1"/>
  <c r="HK70" i="1" s="1"/>
  <c r="HK71" i="1" a="1"/>
  <c r="HK71" i="1" s="1"/>
  <c r="HK72" i="1" a="1"/>
  <c r="HK72" i="1" s="1"/>
  <c r="HK73" i="1" a="1"/>
  <c r="HK73" i="1" s="1"/>
  <c r="HK74" i="1" a="1"/>
  <c r="HK74" i="1" s="1"/>
  <c r="HK75" i="1" a="1"/>
  <c r="HK75" i="1" s="1"/>
  <c r="HK76" i="1" a="1"/>
  <c r="HK76" i="1" s="1"/>
  <c r="EB66" i="1" a="1"/>
  <c r="EB66" i="1" s="1"/>
  <c r="EB67" i="1" a="1"/>
  <c r="EB67" i="1" s="1"/>
  <c r="EB68" i="1" a="1"/>
  <c r="EB68" i="1" s="1"/>
  <c r="EB69" i="1" a="1"/>
  <c r="EB69" i="1" s="1"/>
  <c r="EB70" i="1" a="1"/>
  <c r="EB70" i="1" s="1"/>
  <c r="EB71" i="1" a="1"/>
  <c r="EB71" i="1" s="1"/>
  <c r="EB72" i="1" a="1"/>
  <c r="EB72" i="1" s="1"/>
  <c r="EB73" i="1" a="1"/>
  <c r="EB73" i="1" s="1"/>
  <c r="EB74" i="1" a="1"/>
  <c r="EB74" i="1" s="1"/>
  <c r="EB75" i="1" a="1"/>
  <c r="EB75" i="1" s="1"/>
  <c r="EB76" i="1" a="1"/>
  <c r="EB76" i="1" s="1"/>
  <c r="HJ37" i="1" a="1"/>
  <c r="HJ37" i="1" s="1"/>
  <c r="HJ30" i="1" a="1"/>
  <c r="HJ30" i="1" s="1"/>
  <c r="HJ39" i="1" a="1"/>
  <c r="HJ39" i="1" s="1"/>
  <c r="HJ29" i="1" a="1"/>
  <c r="HJ29" i="1" s="1"/>
  <c r="HJ41" i="1" a="1"/>
  <c r="HJ41" i="1" s="1"/>
  <c r="HJ26" i="1" a="1"/>
  <c r="HJ26" i="1" s="1"/>
  <c r="HJ43" i="1" a="1"/>
  <c r="HJ43" i="1" s="1"/>
  <c r="HJ47" i="1" a="1"/>
  <c r="HJ47" i="1" s="1"/>
  <c r="HJ40" i="1" a="1"/>
  <c r="HJ40" i="1" s="1"/>
  <c r="HJ31" i="1" a="1"/>
  <c r="HJ31" i="1" s="1"/>
  <c r="HJ25" i="1" a="1"/>
  <c r="HJ25" i="1" s="1"/>
  <c r="HJ27" i="1" a="1"/>
  <c r="HJ27" i="1" s="1"/>
  <c r="HJ32" i="1" a="1"/>
  <c r="HJ32" i="1" s="1"/>
  <c r="HJ34" i="1" a="1"/>
  <c r="HJ34" i="1" s="1"/>
  <c r="HJ38" i="1" a="1"/>
  <c r="HJ38" i="1" s="1"/>
  <c r="HJ35" i="1" a="1"/>
  <c r="HJ35" i="1" s="1"/>
  <c r="HJ44" i="1" a="1"/>
  <c r="HJ44" i="1" s="1"/>
  <c r="HJ33" i="1" a="1"/>
  <c r="HJ33" i="1" s="1"/>
  <c r="HJ28" i="1" a="1"/>
  <c r="HJ28" i="1" s="1"/>
  <c r="HJ24" i="1" a="1"/>
  <c r="HJ24" i="1" s="1"/>
  <c r="L29" i="1" a="1"/>
  <c r="L29" i="1" s="1"/>
  <c r="GN29" i="1" s="1" a="1"/>
  <c r="GN29" i="1" s="1"/>
  <c r="L34" i="1" a="1"/>
  <c r="L34" i="1" s="1"/>
  <c r="GN34" i="1" s="1" a="1"/>
  <c r="GN34" i="1" s="1"/>
  <c r="L41" i="1" a="1"/>
  <c r="L41" i="1" s="1"/>
  <c r="GN41" i="1" s="1" a="1"/>
  <c r="GN41" i="1" s="1"/>
  <c r="L31" i="1" a="1"/>
  <c r="L31" i="1" s="1"/>
  <c r="GN31" i="1" s="1" a="1"/>
  <c r="GN31" i="1" s="1"/>
  <c r="L33" i="1" a="1"/>
  <c r="L33" i="1" s="1"/>
  <c r="GN33" i="1" s="1" a="1"/>
  <c r="GN33" i="1" s="1"/>
  <c r="L45" i="1" a="1"/>
  <c r="L45" i="1" s="1"/>
  <c r="GN45" i="1" s="1" a="1"/>
  <c r="GN45" i="1" s="1"/>
  <c r="L44" i="1" a="1"/>
  <c r="L44" i="1" s="1"/>
  <c r="GN44" i="1" s="1" a="1"/>
  <c r="GN44" i="1" s="1"/>
  <c r="L46" i="1" a="1"/>
  <c r="L46" i="1" s="1"/>
  <c r="GN46" i="1" s="1" a="1"/>
  <c r="GN46" i="1" s="1"/>
  <c r="L47" i="1" a="1"/>
  <c r="L47" i="1" s="1"/>
  <c r="GN47" i="1" s="1" a="1"/>
  <c r="GN47" i="1" s="1"/>
  <c r="L37" i="1" a="1"/>
  <c r="L37" i="1" s="1"/>
  <c r="GN37" i="1" s="1" a="1"/>
  <c r="GN37" i="1" s="1"/>
  <c r="L35" i="1" a="1"/>
  <c r="L35" i="1" s="1"/>
  <c r="GN35" i="1" s="1" a="1"/>
  <c r="GN35" i="1" s="1"/>
  <c r="L28" i="1" a="1"/>
  <c r="L28" i="1" s="1"/>
  <c r="GN28" i="1" s="1" a="1"/>
  <c r="GN28" i="1" s="1"/>
  <c r="L30" i="1" a="1"/>
  <c r="L30" i="1" s="1"/>
  <c r="GN30" i="1" s="1" a="1"/>
  <c r="GN30" i="1" s="1"/>
  <c r="L38" i="1" a="1"/>
  <c r="L38" i="1" s="1"/>
  <c r="GN38" i="1" s="1" a="1"/>
  <c r="GN38" i="1" s="1"/>
  <c r="L27" i="1" a="1"/>
  <c r="L27" i="1" s="1"/>
  <c r="GN27" i="1" s="1" a="1"/>
  <c r="GN27" i="1" s="1"/>
  <c r="L40" i="1" a="1"/>
  <c r="L40" i="1" s="1"/>
  <c r="GN40" i="1" s="1" a="1"/>
  <c r="GN40" i="1" s="1"/>
  <c r="L39" i="1" a="1"/>
  <c r="L39" i="1" s="1"/>
  <c r="GN39" i="1" s="1" a="1"/>
  <c r="GN39" i="1" s="1"/>
  <c r="L43" i="1" a="1"/>
  <c r="L43" i="1" s="1"/>
  <c r="GN43" i="1" s="1" a="1"/>
  <c r="GN43" i="1" s="1"/>
  <c r="L32" i="1" a="1"/>
  <c r="L32" i="1" s="1"/>
  <c r="GN32" i="1" s="1" a="1"/>
  <c r="GN32" i="1" s="1"/>
  <c r="VV32" i="1" a="1"/>
  <c r="VV32" i="1" s="1"/>
  <c r="VV35" i="1" a="1"/>
  <c r="VV35" i="1" s="1"/>
  <c r="VV31" i="1" a="1"/>
  <c r="VV31" i="1" s="1"/>
  <c r="VV28" i="1" a="1"/>
  <c r="VV28" i="1" s="1"/>
  <c r="VV33" i="1" a="1"/>
  <c r="VV33" i="1" s="1"/>
  <c r="VV25" i="1" a="1"/>
  <c r="VV25" i="1" s="1"/>
  <c r="VV43" i="1" a="1"/>
  <c r="VV43" i="1" s="1"/>
  <c r="VV26" i="1" a="1"/>
  <c r="VV26" i="1" s="1"/>
  <c r="VV38" i="1" a="1"/>
  <c r="VV38" i="1" s="1"/>
  <c r="VV45" i="1" a="1"/>
  <c r="VV45" i="1" s="1"/>
  <c r="VV37" i="1" a="1"/>
  <c r="VV37" i="1" s="1"/>
  <c r="VV39" i="1" a="1"/>
  <c r="VV39" i="1" s="1"/>
  <c r="VV40" i="1" a="1"/>
  <c r="VV40" i="1" s="1"/>
  <c r="VV46" i="1" a="1"/>
  <c r="VV46" i="1" s="1"/>
  <c r="VV29" i="1" a="1"/>
  <c r="VV29" i="1" s="1"/>
  <c r="VV44" i="1" a="1"/>
  <c r="VV44" i="1" s="1"/>
  <c r="VV34" i="1" a="1"/>
  <c r="VV34" i="1" s="1"/>
  <c r="VV47" i="1" a="1"/>
  <c r="VV47" i="1" s="1"/>
  <c r="VV30" i="1" a="1"/>
  <c r="VV30" i="1" s="1"/>
  <c r="VV27" i="1" a="1"/>
  <c r="VV27" i="1" s="1"/>
  <c r="VV24" i="1" a="1"/>
  <c r="VV24" i="1" s="1"/>
  <c r="VV41" i="1" a="1"/>
  <c r="VV41" i="1" s="1"/>
  <c r="VZ43" i="1" a="1"/>
  <c r="VZ43" i="1" s="1"/>
  <c r="VZ33" i="1" a="1"/>
  <c r="VZ33" i="1" s="1"/>
  <c r="VZ31" i="1" a="1"/>
  <c r="VZ31" i="1" s="1"/>
  <c r="VZ30" i="1" a="1"/>
  <c r="VZ30" i="1" s="1"/>
  <c r="VZ27" i="1" a="1"/>
  <c r="VZ27" i="1" s="1"/>
  <c r="VZ38" i="1" a="1"/>
  <c r="VZ38" i="1" s="1"/>
  <c r="VZ41" i="1" a="1"/>
  <c r="VZ41" i="1" s="1"/>
  <c r="VZ25" i="1" a="1"/>
  <c r="VZ25" i="1" s="1"/>
  <c r="VZ39" i="1" a="1"/>
  <c r="VZ39" i="1" s="1"/>
  <c r="VZ26" i="1" a="1"/>
  <c r="VZ26" i="1" s="1"/>
  <c r="VZ47" i="1" a="1"/>
  <c r="VZ47" i="1" s="1"/>
  <c r="VZ34" i="1" a="1"/>
  <c r="VZ34" i="1" s="1"/>
  <c r="VZ24" i="1" a="1"/>
  <c r="VZ24" i="1" s="1"/>
  <c r="VZ28" i="1" a="1"/>
  <c r="VZ28" i="1" s="1"/>
  <c r="VZ29" i="1" a="1"/>
  <c r="VZ29" i="1" s="1"/>
  <c r="VZ45" i="1" a="1"/>
  <c r="VZ45" i="1" s="1"/>
  <c r="VZ40" i="1" a="1"/>
  <c r="VZ40" i="1" s="1"/>
  <c r="VZ32" i="1" a="1"/>
  <c r="VZ32" i="1" s="1"/>
  <c r="VZ37" i="1" a="1"/>
  <c r="VZ37" i="1" s="1"/>
  <c r="VZ44" i="1" a="1"/>
  <c r="VZ44" i="1" s="1"/>
  <c r="VZ35" i="1" a="1"/>
  <c r="VZ35" i="1" s="1"/>
  <c r="VZ46" i="1" a="1"/>
  <c r="VZ46" i="1" s="1"/>
  <c r="CA31" i="1" a="1"/>
  <c r="CA31" i="1" s="1"/>
  <c r="CA38" i="1" a="1"/>
  <c r="CA38" i="1" s="1"/>
  <c r="CA32" i="1" a="1"/>
  <c r="CA32" i="1" s="1"/>
  <c r="CA43" i="1" a="1"/>
  <c r="CA43" i="1" s="1"/>
  <c r="CA33" i="1" a="1"/>
  <c r="CA33" i="1" s="1"/>
  <c r="CA39" i="1" a="1"/>
  <c r="CA39" i="1" s="1"/>
  <c r="CA47" i="1" a="1"/>
  <c r="CA47" i="1" s="1"/>
  <c r="CA37" i="1" a="1"/>
  <c r="CA37" i="1" s="1"/>
  <c r="CA26" i="1" a="1"/>
  <c r="CA26" i="1" s="1"/>
  <c r="CA24" i="1" a="1"/>
  <c r="CA24" i="1" s="1"/>
  <c r="CA28" i="1" a="1"/>
  <c r="CA28" i="1" s="1"/>
  <c r="CA45" i="1" a="1"/>
  <c r="CA45" i="1" s="1"/>
  <c r="CA40" i="1" a="1"/>
  <c r="CA40" i="1" s="1"/>
  <c r="CA29" i="1" a="1"/>
  <c r="CA29" i="1" s="1"/>
  <c r="CA30" i="1" a="1"/>
  <c r="CA30" i="1" s="1"/>
  <c r="CA34" i="1" a="1"/>
  <c r="CA34" i="1" s="1"/>
  <c r="CA25" i="1" a="1"/>
  <c r="CA25" i="1" s="1"/>
  <c r="CA44" i="1" a="1"/>
  <c r="CA44" i="1" s="1"/>
  <c r="CA35" i="1" a="1"/>
  <c r="CA35" i="1" s="1"/>
  <c r="CA46" i="1" a="1"/>
  <c r="CA46" i="1" s="1"/>
  <c r="CA41" i="1" a="1"/>
  <c r="CA41" i="1" s="1"/>
  <c r="CA27" i="1" a="1"/>
  <c r="CA27" i="1" s="1"/>
  <c r="HN66" i="1" a="1"/>
  <c r="HN66" i="1" s="1"/>
  <c r="HN67" i="1" a="1"/>
  <c r="HN67" i="1" s="1"/>
  <c r="HN68" i="1" a="1"/>
  <c r="HN68" i="1" s="1"/>
  <c r="HN69" i="1" a="1"/>
  <c r="HN69" i="1" s="1"/>
  <c r="HN70" i="1" a="1"/>
  <c r="HN70" i="1" s="1"/>
  <c r="HN71" i="1" a="1"/>
  <c r="HN71" i="1" s="1"/>
  <c r="HN72" i="1" a="1"/>
  <c r="HN72" i="1" s="1"/>
  <c r="HN73" i="1" a="1"/>
  <c r="HN73" i="1" s="1"/>
  <c r="HN74" i="1" a="1"/>
  <c r="HN74" i="1" s="1"/>
  <c r="HN75" i="1" a="1"/>
  <c r="HN75" i="1" s="1"/>
  <c r="HN76" i="1" a="1"/>
  <c r="HN76" i="1" s="1"/>
  <c r="XG66" i="1" a="1"/>
  <c r="XG66" i="1" s="1"/>
  <c r="XG67" i="1" a="1"/>
  <c r="XG67" i="1" s="1"/>
  <c r="XG68" i="1" a="1"/>
  <c r="XG68" i="1" s="1"/>
  <c r="XG69" i="1" a="1"/>
  <c r="XG69" i="1" s="1"/>
  <c r="XG70" i="1" a="1"/>
  <c r="XG70" i="1" s="1"/>
  <c r="XG71" i="1" a="1"/>
  <c r="XG71" i="1" s="1"/>
  <c r="XG72" i="1" a="1"/>
  <c r="XG72" i="1" s="1"/>
  <c r="XG73" i="1" a="1"/>
  <c r="XG73" i="1" s="1"/>
  <c r="XG74" i="1" a="1"/>
  <c r="XG74" i="1" s="1"/>
  <c r="XG75" i="1" a="1"/>
  <c r="XG75" i="1" s="1"/>
  <c r="XG76" i="1" a="1"/>
  <c r="XG76" i="1" s="1"/>
  <c r="CL66" i="1" a="1"/>
  <c r="CL66" i="1" s="1"/>
  <c r="CL67" i="1" a="1"/>
  <c r="CL67" i="1" s="1"/>
  <c r="CL68" i="1" a="1"/>
  <c r="CL68" i="1" s="1"/>
  <c r="CL69" i="1" a="1"/>
  <c r="CL69" i="1" s="1"/>
  <c r="CL70" i="1" a="1"/>
  <c r="CL70" i="1" s="1"/>
  <c r="CL71" i="1" a="1"/>
  <c r="CL71" i="1" s="1"/>
  <c r="CL72" i="1" a="1"/>
  <c r="CL72" i="1" s="1"/>
  <c r="CL73" i="1" a="1"/>
  <c r="CL73" i="1" s="1"/>
  <c r="CL74" i="1" a="1"/>
  <c r="CL74" i="1" s="1"/>
  <c r="CL75" i="1" a="1"/>
  <c r="CL75" i="1" s="1"/>
  <c r="CL76" i="1" a="1"/>
  <c r="CL76" i="1" s="1"/>
  <c r="CT66" i="1" a="1"/>
  <c r="CT66" i="1" s="1"/>
  <c r="CT67" i="1" a="1"/>
  <c r="CT67" i="1" s="1"/>
  <c r="CT68" i="1" a="1"/>
  <c r="CT68" i="1" s="1"/>
  <c r="CT69" i="1" a="1"/>
  <c r="CT69" i="1" s="1"/>
  <c r="CT70" i="1" a="1"/>
  <c r="CT70" i="1" s="1"/>
  <c r="CT71" i="1" a="1"/>
  <c r="CT71" i="1" s="1"/>
  <c r="CT72" i="1" a="1"/>
  <c r="CT72" i="1" s="1"/>
  <c r="CT73" i="1" a="1"/>
  <c r="CT73" i="1" s="1"/>
  <c r="CT74" i="1" a="1"/>
  <c r="CT74" i="1" s="1"/>
  <c r="CT75" i="1" a="1"/>
  <c r="CT75" i="1" s="1"/>
  <c r="CT76" i="1" a="1"/>
  <c r="CT76" i="1" s="1"/>
  <c r="EC66" i="1" a="1"/>
  <c r="EC66" i="1" s="1"/>
  <c r="EC67" i="1" a="1"/>
  <c r="EC67" i="1" s="1"/>
  <c r="EC68" i="1" a="1"/>
  <c r="EC68" i="1" s="1"/>
  <c r="EC69" i="1" a="1"/>
  <c r="EC69" i="1" s="1"/>
  <c r="EC70" i="1" a="1"/>
  <c r="EC70" i="1" s="1"/>
  <c r="EC71" i="1" a="1"/>
  <c r="EC71" i="1" s="1"/>
  <c r="EC72" i="1" a="1"/>
  <c r="EC72" i="1" s="1"/>
  <c r="EC73" i="1" a="1"/>
  <c r="EC73" i="1" s="1"/>
  <c r="EC74" i="1" a="1"/>
  <c r="EC74" i="1" s="1"/>
  <c r="EC75" i="1" a="1"/>
  <c r="EC75" i="1" s="1"/>
  <c r="EC76" i="1" a="1"/>
  <c r="EC76" i="1" s="1"/>
  <c r="HF39" i="1" a="1"/>
  <c r="HF39" i="1" s="1"/>
  <c r="HF26" i="1" a="1"/>
  <c r="HF26" i="1" s="1"/>
  <c r="HF44" i="1" a="1"/>
  <c r="HF44" i="1" s="1"/>
  <c r="HF35" i="1" a="1"/>
  <c r="HF35" i="1" s="1"/>
  <c r="HF38" i="1" a="1"/>
  <c r="HF38" i="1" s="1"/>
  <c r="HF41" i="1" a="1"/>
  <c r="HF41" i="1" s="1"/>
  <c r="HF29" i="1" a="1"/>
  <c r="HF29" i="1" s="1"/>
  <c r="HF30" i="1" a="1"/>
  <c r="HF30" i="1" s="1"/>
  <c r="HF37" i="1" a="1"/>
  <c r="HF37" i="1" s="1"/>
  <c r="HF47" i="1" a="1"/>
  <c r="HF47" i="1" s="1"/>
  <c r="HF34" i="1" a="1"/>
  <c r="HF34" i="1" s="1"/>
  <c r="HF32" i="1" a="1"/>
  <c r="HF32" i="1" s="1"/>
  <c r="HF43" i="1" a="1"/>
  <c r="HF43" i="1" s="1"/>
  <c r="HF24" i="1" a="1"/>
  <c r="HF24" i="1" s="1"/>
  <c r="HF31" i="1" a="1"/>
  <c r="HF31" i="1" s="1"/>
  <c r="HF28" i="1" a="1"/>
  <c r="HF28" i="1" s="1"/>
  <c r="HF27" i="1" a="1"/>
  <c r="HF27" i="1" s="1"/>
  <c r="HF33" i="1" a="1"/>
  <c r="HF33" i="1" s="1"/>
  <c r="HF40" i="1" a="1"/>
  <c r="HF40" i="1" s="1"/>
  <c r="HF25" i="1" a="1"/>
  <c r="HF25" i="1" s="1"/>
  <c r="VR34" i="1" a="1"/>
  <c r="VR34" i="1" s="1"/>
  <c r="VR38" i="1" a="1"/>
  <c r="VR38" i="1" s="1"/>
  <c r="VR39" i="1" a="1"/>
  <c r="VR39" i="1" s="1"/>
  <c r="VR40" i="1" a="1"/>
  <c r="VR40" i="1" s="1"/>
  <c r="VR25" i="1" a="1"/>
  <c r="VR25" i="1" s="1"/>
  <c r="VR32" i="1" a="1"/>
  <c r="VR32" i="1" s="1"/>
  <c r="VR31" i="1" a="1"/>
  <c r="VR31" i="1" s="1"/>
  <c r="VR45" i="1" a="1"/>
  <c r="VR45" i="1" s="1"/>
  <c r="VR41" i="1" a="1"/>
  <c r="VR41" i="1" s="1"/>
  <c r="VR26" i="1" a="1"/>
  <c r="VR26" i="1" s="1"/>
  <c r="VR46" i="1" a="1"/>
  <c r="VR46" i="1" s="1"/>
  <c r="VR35" i="1" a="1"/>
  <c r="VR35" i="1" s="1"/>
  <c r="VR44" i="1" a="1"/>
  <c r="VR44" i="1" s="1"/>
  <c r="VR33" i="1" a="1"/>
  <c r="VR33" i="1" s="1"/>
  <c r="VR47" i="1" a="1"/>
  <c r="VR47" i="1" s="1"/>
  <c r="VR37" i="1" a="1"/>
  <c r="VR37" i="1" s="1"/>
  <c r="VR27" i="1" a="1"/>
  <c r="VR27" i="1" s="1"/>
  <c r="VR30" i="1" a="1"/>
  <c r="VR30" i="1" s="1"/>
  <c r="VR24" i="1" a="1"/>
  <c r="VR24" i="1" s="1"/>
  <c r="VR28" i="1" a="1"/>
  <c r="VR28" i="1" s="1"/>
  <c r="VR29" i="1" a="1"/>
  <c r="VR29" i="1" s="1"/>
  <c r="VR43" i="1" a="1"/>
  <c r="VR43" i="1" s="1"/>
  <c r="XE41" i="1" a="1"/>
  <c r="XE41" i="1" s="1"/>
  <c r="XE45" i="1" a="1"/>
  <c r="XE45" i="1" s="1"/>
  <c r="XE35" i="1" a="1"/>
  <c r="XE35" i="1" s="1"/>
  <c r="XE46" i="1" a="1"/>
  <c r="XE46" i="1" s="1"/>
  <c r="XE43" i="1" a="1"/>
  <c r="XE43" i="1" s="1"/>
  <c r="XE30" i="1" a="1"/>
  <c r="XE30" i="1" s="1"/>
  <c r="XE26" i="1" a="1"/>
  <c r="XE26" i="1" s="1"/>
  <c r="XE33" i="1" a="1"/>
  <c r="XE33" i="1" s="1"/>
  <c r="XE37" i="1" a="1"/>
  <c r="XE37" i="1" s="1"/>
  <c r="XE39" i="1" a="1"/>
  <c r="XE39" i="1" s="1"/>
  <c r="XE38" i="1" a="1"/>
  <c r="XE38" i="1" s="1"/>
  <c r="XE25" i="1" a="1"/>
  <c r="XE25" i="1" s="1"/>
  <c r="XE29" i="1" a="1"/>
  <c r="XE29" i="1" s="1"/>
  <c r="XE24" i="1" a="1"/>
  <c r="XE24" i="1" s="1"/>
  <c r="XE31" i="1" a="1"/>
  <c r="XE31" i="1" s="1"/>
  <c r="XE28" i="1" a="1"/>
  <c r="XE28" i="1" s="1"/>
  <c r="XE34" i="1" a="1"/>
  <c r="XE34" i="1" s="1"/>
  <c r="XE47" i="1" a="1"/>
  <c r="XE47" i="1" s="1"/>
  <c r="XE40" i="1" a="1"/>
  <c r="XE40" i="1" s="1"/>
  <c r="XE44" i="1" a="1"/>
  <c r="XE44" i="1" s="1"/>
  <c r="XE27" i="1" a="1"/>
  <c r="XE27" i="1" s="1"/>
  <c r="XE32" i="1" a="1"/>
  <c r="XE32" i="1" s="1"/>
  <c r="XM24" i="1" a="1"/>
  <c r="XM24" i="1" s="1"/>
  <c r="XM26" i="1" a="1"/>
  <c r="XM26" i="1" s="1"/>
  <c r="XM47" i="1" a="1"/>
  <c r="XM47" i="1" s="1"/>
  <c r="XM40" i="1" a="1"/>
  <c r="XM40" i="1" s="1"/>
  <c r="XM34" i="1" a="1"/>
  <c r="XM34" i="1" s="1"/>
  <c r="XM45" i="1" a="1"/>
  <c r="XM45" i="1" s="1"/>
  <c r="XM28" i="1" a="1"/>
  <c r="XM28" i="1" s="1"/>
  <c r="XM39" i="1" a="1"/>
  <c r="XM39" i="1" s="1"/>
  <c r="XM29" i="1" a="1"/>
  <c r="XM29" i="1" s="1"/>
  <c r="XM44" i="1" a="1"/>
  <c r="XM44" i="1" s="1"/>
  <c r="XM35" i="1" a="1"/>
  <c r="XM35" i="1" s="1"/>
  <c r="XM43" i="1" a="1"/>
  <c r="XM43" i="1" s="1"/>
  <c r="XM46" i="1" a="1"/>
  <c r="XM46" i="1" s="1"/>
  <c r="XM37" i="1" a="1"/>
  <c r="XM37" i="1" s="1"/>
  <c r="XM32" i="1" a="1"/>
  <c r="XM32" i="1" s="1"/>
  <c r="XM30" i="1" a="1"/>
  <c r="XM30" i="1" s="1"/>
  <c r="XM31" i="1" a="1"/>
  <c r="XM31" i="1" s="1"/>
  <c r="XM38" i="1" a="1"/>
  <c r="XM38" i="1" s="1"/>
  <c r="XM27" i="1" a="1"/>
  <c r="XM27" i="1" s="1"/>
  <c r="XM33" i="1" a="1"/>
  <c r="XM33" i="1" s="1"/>
  <c r="XM25" i="1" a="1"/>
  <c r="XM25" i="1" s="1"/>
  <c r="GZ32" i="1" a="1"/>
  <c r="GZ32" i="1" s="1"/>
  <c r="GZ44" i="1" a="1"/>
  <c r="GZ44" i="1" s="1"/>
  <c r="GZ46" i="1" a="1"/>
  <c r="GZ46" i="1" s="1"/>
  <c r="GZ27" i="1" a="1"/>
  <c r="GZ27" i="1" s="1"/>
  <c r="GZ26" i="1" a="1"/>
  <c r="GZ26" i="1" s="1"/>
  <c r="GZ43" i="1" a="1"/>
  <c r="GZ43" i="1" s="1"/>
  <c r="GZ45" i="1" a="1"/>
  <c r="GZ45" i="1" s="1"/>
  <c r="GZ31" i="1" a="1"/>
  <c r="GZ31" i="1" s="1"/>
  <c r="GZ30" i="1" a="1"/>
  <c r="GZ30" i="1" s="1"/>
  <c r="GZ33" i="1" a="1"/>
  <c r="GZ33" i="1" s="1"/>
  <c r="GZ38" i="1" a="1"/>
  <c r="GZ38" i="1" s="1"/>
  <c r="GZ37" i="1" a="1"/>
  <c r="GZ37" i="1" s="1"/>
  <c r="GZ25" i="1" a="1"/>
  <c r="GZ25" i="1" s="1"/>
  <c r="GZ39" i="1" a="1"/>
  <c r="GZ39" i="1" s="1"/>
  <c r="GZ24" i="1" a="1"/>
  <c r="GZ24" i="1" s="1"/>
  <c r="GZ28" i="1" a="1"/>
  <c r="GZ28" i="1" s="1"/>
  <c r="GZ35" i="1" a="1"/>
  <c r="GZ35" i="1" s="1"/>
  <c r="GZ29" i="1" a="1"/>
  <c r="GZ29" i="1" s="1"/>
  <c r="GZ40" i="1" a="1"/>
  <c r="GZ40" i="1" s="1"/>
  <c r="GZ34" i="1" a="1"/>
  <c r="GZ34" i="1" s="1"/>
  <c r="GZ41" i="1" a="1"/>
  <c r="GZ41" i="1" s="1"/>
  <c r="GZ47" i="1" a="1"/>
  <c r="GZ47" i="1" s="1"/>
  <c r="YI66" i="1" a="1"/>
  <c r="YI66" i="1" s="1"/>
  <c r="YI67" i="1" a="1"/>
  <c r="YI67" i="1" s="1"/>
  <c r="YI68" i="1" a="1"/>
  <c r="YI68" i="1" s="1"/>
  <c r="YI69" i="1" a="1"/>
  <c r="YI69" i="1" s="1"/>
  <c r="YI70" i="1" a="1"/>
  <c r="YI70" i="1" s="1"/>
  <c r="YI71" i="1" a="1"/>
  <c r="YI71" i="1" s="1"/>
  <c r="YI72" i="1" a="1"/>
  <c r="YI72" i="1" s="1"/>
  <c r="YI73" i="1" a="1"/>
  <c r="YI73" i="1" s="1"/>
  <c r="YI74" i="1" a="1"/>
  <c r="YI74" i="1" s="1"/>
  <c r="YI75" i="1" a="1"/>
  <c r="YI75" i="1" s="1"/>
  <c r="YI76" i="1" a="1"/>
  <c r="YI76" i="1" s="1"/>
  <c r="GU66" i="1" a="1"/>
  <c r="GU66" i="1" s="1"/>
  <c r="GU67" i="1" a="1"/>
  <c r="GU67" i="1" s="1"/>
  <c r="GU68" i="1" a="1"/>
  <c r="GU68" i="1" s="1"/>
  <c r="GU69" i="1" a="1"/>
  <c r="GU69" i="1" s="1"/>
  <c r="GU70" i="1" a="1"/>
  <c r="GU70" i="1" s="1"/>
  <c r="GU71" i="1" a="1"/>
  <c r="GU71" i="1" s="1"/>
  <c r="GU72" i="1" a="1"/>
  <c r="GU72" i="1" s="1"/>
  <c r="GU73" i="1" a="1"/>
  <c r="GU73" i="1" s="1"/>
  <c r="GU74" i="1" a="1"/>
  <c r="GU74" i="1" s="1"/>
  <c r="GU75" i="1" a="1"/>
  <c r="GU75" i="1" s="1"/>
  <c r="GU76" i="1" a="1"/>
  <c r="GU76" i="1" s="1"/>
  <c r="ZR66" i="1" a="1"/>
  <c r="ZR66" i="1" s="1"/>
  <c r="ZR67" i="1" a="1"/>
  <c r="ZR67" i="1" s="1"/>
  <c r="ZR68" i="1" a="1"/>
  <c r="ZR68" i="1" s="1"/>
  <c r="ZR69" i="1" a="1"/>
  <c r="ZR69" i="1" s="1"/>
  <c r="ZR70" i="1" a="1"/>
  <c r="ZR70" i="1" s="1"/>
  <c r="ZR71" i="1" a="1"/>
  <c r="ZR71" i="1" s="1"/>
  <c r="ZR72" i="1" a="1"/>
  <c r="ZR72" i="1" s="1"/>
  <c r="ZR73" i="1" a="1"/>
  <c r="ZR73" i="1" s="1"/>
  <c r="ZR74" i="1" a="1"/>
  <c r="ZR74" i="1" s="1"/>
  <c r="ZR75" i="1" a="1"/>
  <c r="ZR75" i="1" s="1"/>
  <c r="ZR76" i="1" a="1"/>
  <c r="ZR76" i="1" s="1"/>
  <c r="CG66" i="1" a="1"/>
  <c r="CG66" i="1" s="1"/>
  <c r="CG67" i="1" a="1"/>
  <c r="CG67" i="1" s="1"/>
  <c r="CG68" i="1" a="1"/>
  <c r="CG68" i="1" s="1"/>
  <c r="CG69" i="1" a="1"/>
  <c r="CG69" i="1" s="1"/>
  <c r="CG70" i="1" a="1"/>
  <c r="CG70" i="1" s="1"/>
  <c r="CG71" i="1" a="1"/>
  <c r="CG71" i="1" s="1"/>
  <c r="CG72" i="1" a="1"/>
  <c r="CG72" i="1" s="1"/>
  <c r="CG73" i="1" a="1"/>
  <c r="CG73" i="1" s="1"/>
  <c r="CG74" i="1" a="1"/>
  <c r="CG74" i="1" s="1"/>
  <c r="CG75" i="1" a="1"/>
  <c r="CG75" i="1" s="1"/>
  <c r="CG76" i="1" a="1"/>
  <c r="CG76" i="1" s="1"/>
  <c r="ED66" i="1" a="1"/>
  <c r="ED66" i="1" s="1"/>
  <c r="ED67" i="1" a="1"/>
  <c r="ED67" i="1" s="1"/>
  <c r="ED68" i="1" a="1"/>
  <c r="ED68" i="1" s="1"/>
  <c r="ED69" i="1" a="1"/>
  <c r="ED69" i="1" s="1"/>
  <c r="ED70" i="1" a="1"/>
  <c r="ED70" i="1" s="1"/>
  <c r="ED71" i="1" a="1"/>
  <c r="ED71" i="1" s="1"/>
  <c r="ED72" i="1" a="1"/>
  <c r="ED72" i="1" s="1"/>
  <c r="ED73" i="1" a="1"/>
  <c r="ED73" i="1" s="1"/>
  <c r="ED74" i="1" a="1"/>
  <c r="ED74" i="1" s="1"/>
  <c r="ED75" i="1" a="1"/>
  <c r="ED75" i="1" s="1"/>
  <c r="ED76" i="1" a="1"/>
  <c r="ED76" i="1" s="1"/>
  <c r="Q45" i="1" a="1"/>
  <c r="Q45" i="1" s="1"/>
  <c r="Q28" i="1" a="1"/>
  <c r="Q28" i="1" s="1"/>
  <c r="Q35" i="1" a="1"/>
  <c r="Q35" i="1" s="1"/>
  <c r="Q26" i="1" a="1"/>
  <c r="Q26" i="1" s="1"/>
  <c r="Q30" i="1" a="1"/>
  <c r="Q30" i="1" s="1"/>
  <c r="Q24" i="1" a="1"/>
  <c r="Q24" i="1" s="1"/>
  <c r="Q25" i="1" a="1"/>
  <c r="Q25" i="1" s="1"/>
  <c r="Q41" i="1" a="1"/>
  <c r="Q41" i="1" s="1"/>
  <c r="Q33" i="1" a="1"/>
  <c r="Q33" i="1" s="1"/>
  <c r="Q32" i="1" a="1"/>
  <c r="Q32" i="1" s="1"/>
  <c r="Q43" i="1" a="1"/>
  <c r="Q43" i="1" s="1"/>
  <c r="Q29" i="1" a="1"/>
  <c r="Q29" i="1" s="1"/>
  <c r="Q46" i="1" a="1"/>
  <c r="Q46" i="1" s="1"/>
  <c r="Q31" i="1" a="1"/>
  <c r="Q31" i="1" s="1"/>
  <c r="Q37" i="1" a="1"/>
  <c r="Q37" i="1" s="1"/>
  <c r="Q39" i="1" a="1"/>
  <c r="Q39" i="1" s="1"/>
  <c r="Q27" i="1" a="1"/>
  <c r="Q27" i="1" s="1"/>
  <c r="Q40" i="1" a="1"/>
  <c r="Q40" i="1" s="1"/>
  <c r="Q34" i="1" a="1"/>
  <c r="Q34" i="1" s="1"/>
  <c r="Q38" i="1" a="1"/>
  <c r="Q38" i="1" s="1"/>
  <c r="Q47" i="1" a="1"/>
  <c r="Q47" i="1" s="1"/>
  <c r="Q44" i="1" a="1"/>
  <c r="Q44" i="1" s="1"/>
  <c r="ZV37" i="1" a="1"/>
  <c r="ZV37" i="1" s="1"/>
  <c r="ZV26" i="1" a="1"/>
  <c r="ZV26" i="1" s="1"/>
  <c r="ZV45" i="1" a="1"/>
  <c r="ZV45" i="1" s="1"/>
  <c r="ZV33" i="1" a="1"/>
  <c r="ZV33" i="1" s="1"/>
  <c r="ZV46" i="1" a="1"/>
  <c r="ZV46" i="1" s="1"/>
  <c r="ZV39" i="1" a="1"/>
  <c r="ZV39" i="1" s="1"/>
  <c r="ZV43" i="1" a="1"/>
  <c r="ZV43" i="1" s="1"/>
  <c r="ZV40" i="1" a="1"/>
  <c r="ZV40" i="1" s="1"/>
  <c r="ZV30" i="1" a="1"/>
  <c r="ZV30" i="1" s="1"/>
  <c r="ZV27" i="1" a="1"/>
  <c r="ZV27" i="1" s="1"/>
  <c r="ZV25" i="1" a="1"/>
  <c r="ZV25" i="1" s="1"/>
  <c r="ZV24" i="1" a="1"/>
  <c r="ZV24" i="1" s="1"/>
  <c r="ZV28" i="1" a="1"/>
  <c r="ZV28" i="1" s="1"/>
  <c r="ZV44" i="1" a="1"/>
  <c r="ZV44" i="1" s="1"/>
  <c r="ZV35" i="1" a="1"/>
  <c r="ZV35" i="1" s="1"/>
  <c r="ZV32" i="1" a="1"/>
  <c r="ZV32" i="1" s="1"/>
  <c r="ZV34" i="1" a="1"/>
  <c r="ZV34" i="1" s="1"/>
  <c r="ZV31" i="1" a="1"/>
  <c r="ZV31" i="1" s="1"/>
  <c r="ZV47" i="1" a="1"/>
  <c r="ZV47" i="1" s="1"/>
  <c r="ZV29" i="1" a="1"/>
  <c r="ZV29" i="1" s="1"/>
  <c r="ZV41" i="1" a="1"/>
  <c r="ZV41" i="1" s="1"/>
  <c r="ZV38" i="1" a="1"/>
  <c r="ZV38" i="1" s="1"/>
  <c r="MN37" i="1" a="1"/>
  <c r="MN37" i="1" s="1"/>
  <c r="MN31" i="1" a="1"/>
  <c r="MN31" i="1" s="1"/>
  <c r="MN45" i="1" a="1"/>
  <c r="MN45" i="1" s="1"/>
  <c r="MN26" i="1" a="1"/>
  <c r="MN26" i="1" s="1"/>
  <c r="MN34" i="1" a="1"/>
  <c r="MN34" i="1" s="1"/>
  <c r="MN40" i="1" a="1"/>
  <c r="MN40" i="1" s="1"/>
  <c r="MN39" i="1" a="1"/>
  <c r="MN39" i="1" s="1"/>
  <c r="MN47" i="1" a="1"/>
  <c r="MN47" i="1" s="1"/>
  <c r="MN24" i="1" a="1"/>
  <c r="MN24" i="1" s="1"/>
  <c r="MN44" i="1" a="1"/>
  <c r="MN44" i="1" s="1"/>
  <c r="MN27" i="1" a="1"/>
  <c r="MN27" i="1" s="1"/>
  <c r="MN35" i="1" a="1"/>
  <c r="MN35" i="1" s="1"/>
  <c r="MN41" i="1" a="1"/>
  <c r="MN41" i="1" s="1"/>
  <c r="MN28" i="1" a="1"/>
  <c r="MN28" i="1" s="1"/>
  <c r="MN32" i="1" a="1"/>
  <c r="MN32" i="1" s="1"/>
  <c r="MN25" i="1" a="1"/>
  <c r="MN25" i="1" s="1"/>
  <c r="MN43" i="1" a="1"/>
  <c r="MN43" i="1" s="1"/>
  <c r="MN30" i="1" a="1"/>
  <c r="MN30" i="1" s="1"/>
  <c r="MN29" i="1" a="1"/>
  <c r="MN29" i="1" s="1"/>
  <c r="MN46" i="1" a="1"/>
  <c r="MN46" i="1" s="1"/>
  <c r="MN33" i="1" a="1"/>
  <c r="MN33" i="1" s="1"/>
  <c r="MN38" i="1" a="1"/>
  <c r="MN38" i="1" s="1"/>
  <c r="HN27" i="1" a="1"/>
  <c r="HN27" i="1" s="1"/>
  <c r="HN47" i="1" a="1"/>
  <c r="HN47" i="1" s="1"/>
  <c r="HN29" i="1" a="1"/>
  <c r="HN29" i="1" s="1"/>
  <c r="HN43" i="1" a="1"/>
  <c r="HN43" i="1" s="1"/>
  <c r="HN24" i="1" a="1"/>
  <c r="HN24" i="1" s="1"/>
  <c r="HN44" i="1" a="1"/>
  <c r="HN44" i="1" s="1"/>
  <c r="HN38" i="1" a="1"/>
  <c r="HN38" i="1" s="1"/>
  <c r="HN35" i="1" a="1"/>
  <c r="HN35" i="1" s="1"/>
  <c r="HN28" i="1" a="1"/>
  <c r="HN28" i="1" s="1"/>
  <c r="HN30" i="1" a="1"/>
  <c r="HN30" i="1" s="1"/>
  <c r="HN33" i="1" a="1"/>
  <c r="HN33" i="1" s="1"/>
  <c r="HN41" i="1" a="1"/>
  <c r="HN41" i="1" s="1"/>
  <c r="HN26" i="1" a="1"/>
  <c r="HN26" i="1" s="1"/>
  <c r="HN32" i="1" a="1"/>
  <c r="HN32" i="1" s="1"/>
  <c r="HN31" i="1" a="1"/>
  <c r="HN31" i="1" s="1"/>
  <c r="HN25" i="1" a="1"/>
  <c r="HN25" i="1" s="1"/>
  <c r="HN34" i="1" a="1"/>
  <c r="HN34" i="1" s="1"/>
  <c r="HN37" i="1" a="1"/>
  <c r="HN37" i="1" s="1"/>
  <c r="HN39" i="1" a="1"/>
  <c r="HN39" i="1" s="1"/>
  <c r="HN40" i="1" a="1"/>
  <c r="HN40" i="1" s="1"/>
  <c r="XA39" i="1" a="1"/>
  <c r="XA39" i="1" s="1"/>
  <c r="XA45" i="1" a="1"/>
  <c r="XA45" i="1" s="1"/>
  <c r="XA25" i="1" a="1"/>
  <c r="XA25" i="1" s="1"/>
  <c r="XA28" i="1" a="1"/>
  <c r="XA28" i="1" s="1"/>
  <c r="XA33" i="1" a="1"/>
  <c r="XA33" i="1" s="1"/>
  <c r="XA34" i="1" a="1"/>
  <c r="XA34" i="1" s="1"/>
  <c r="XA47" i="1" a="1"/>
  <c r="XA47" i="1" s="1"/>
  <c r="XA35" i="1" a="1"/>
  <c r="XA35" i="1" s="1"/>
  <c r="XA44" i="1" a="1"/>
  <c r="XA44" i="1" s="1"/>
  <c r="XA26" i="1" a="1"/>
  <c r="XA26" i="1" s="1"/>
  <c r="XA27" i="1" a="1"/>
  <c r="XA27" i="1" s="1"/>
  <c r="XA32" i="1" a="1"/>
  <c r="XA32" i="1" s="1"/>
  <c r="XA41" i="1" a="1"/>
  <c r="XA41" i="1" s="1"/>
  <c r="XA24" i="1" a="1"/>
  <c r="XA24" i="1" s="1"/>
  <c r="XA46" i="1" a="1"/>
  <c r="XA46" i="1" s="1"/>
  <c r="XA31" i="1" a="1"/>
  <c r="XA31" i="1" s="1"/>
  <c r="XA30" i="1" a="1"/>
  <c r="XA30" i="1" s="1"/>
  <c r="XA38" i="1" a="1"/>
  <c r="XA38" i="1" s="1"/>
  <c r="XA37" i="1" a="1"/>
  <c r="XA37" i="1" s="1"/>
  <c r="XA29" i="1" a="1"/>
  <c r="XA29" i="1" s="1"/>
  <c r="XA43" i="1" a="1"/>
  <c r="XA43" i="1" s="1"/>
  <c r="XA40" i="1" a="1"/>
  <c r="XA40" i="1" s="1"/>
  <c r="EZ39" i="1" a="1"/>
  <c r="EZ39" i="1" s="1"/>
  <c r="EZ37" i="1" a="1"/>
  <c r="EZ37" i="1" s="1"/>
  <c r="EZ25" i="1" a="1"/>
  <c r="EZ25" i="1" s="1"/>
  <c r="EZ44" i="1" a="1"/>
  <c r="EZ44" i="1" s="1"/>
  <c r="EZ45" i="1" a="1"/>
  <c r="EZ45" i="1" s="1"/>
  <c r="EZ40" i="1" a="1"/>
  <c r="EZ40" i="1" s="1"/>
  <c r="EZ29" i="1" a="1"/>
  <c r="EZ29" i="1" s="1"/>
  <c r="EZ35" i="1" a="1"/>
  <c r="EZ35" i="1" s="1"/>
  <c r="EZ30" i="1" a="1"/>
  <c r="EZ30" i="1" s="1"/>
  <c r="EZ38" i="1" a="1"/>
  <c r="EZ38" i="1" s="1"/>
  <c r="EZ47" i="1" a="1"/>
  <c r="EZ47" i="1" s="1"/>
  <c r="EZ46" i="1" a="1"/>
  <c r="EZ46" i="1" s="1"/>
  <c r="EZ26" i="1" a="1"/>
  <c r="EZ26" i="1" s="1"/>
  <c r="EZ27" i="1" a="1"/>
  <c r="EZ27" i="1" s="1"/>
  <c r="EZ33" i="1" a="1"/>
  <c r="EZ33" i="1" s="1"/>
  <c r="EZ31" i="1" a="1"/>
  <c r="EZ31" i="1" s="1"/>
  <c r="EZ43" i="1" a="1"/>
  <c r="EZ43" i="1" s="1"/>
  <c r="EZ24" i="1" a="1"/>
  <c r="EZ24" i="1" s="1"/>
  <c r="EZ41" i="1" a="1"/>
  <c r="EZ41" i="1" s="1"/>
  <c r="EZ32" i="1" a="1"/>
  <c r="EZ32" i="1" s="1"/>
  <c r="EZ34" i="1" a="1"/>
  <c r="EZ34" i="1" s="1"/>
  <c r="EZ28" i="1" a="1"/>
  <c r="EZ28" i="1" s="1"/>
  <c r="YG66" i="1" a="1"/>
  <c r="YG66" i="1" s="1"/>
  <c r="YG67" i="1" a="1"/>
  <c r="YG67" i="1" s="1"/>
  <c r="YG68" i="1" a="1"/>
  <c r="YG68" i="1" s="1"/>
  <c r="YG69" i="1" a="1"/>
  <c r="YG69" i="1" s="1"/>
  <c r="YG70" i="1" a="1"/>
  <c r="YG70" i="1" s="1"/>
  <c r="YG71" i="1" a="1"/>
  <c r="YG71" i="1" s="1"/>
  <c r="YG72" i="1" a="1"/>
  <c r="YG72" i="1" s="1"/>
  <c r="YG73" i="1" a="1"/>
  <c r="YG73" i="1" s="1"/>
  <c r="YG74" i="1" a="1"/>
  <c r="YG74" i="1" s="1"/>
  <c r="YG75" i="1" a="1"/>
  <c r="YG75" i="1" s="1"/>
  <c r="YG76" i="1" a="1"/>
  <c r="YG76" i="1" s="1"/>
  <c r="BH66" i="1" a="1"/>
  <c r="BH66" i="1" s="1"/>
  <c r="BH67" i="1" a="1"/>
  <c r="BH67" i="1" s="1"/>
  <c r="BH68" i="1" a="1"/>
  <c r="BH68" i="1" s="1"/>
  <c r="BH69" i="1" a="1"/>
  <c r="BH69" i="1" s="1"/>
  <c r="BH70" i="1" a="1"/>
  <c r="BH70" i="1" s="1"/>
  <c r="BH71" i="1" a="1"/>
  <c r="BH71" i="1" s="1"/>
  <c r="BH72" i="1" a="1"/>
  <c r="BH72" i="1" s="1"/>
  <c r="BH73" i="1" a="1"/>
  <c r="BH73" i="1" s="1"/>
  <c r="BH74" i="1" a="1"/>
  <c r="BH74" i="1" s="1"/>
  <c r="BH75" i="1" a="1"/>
  <c r="BH75" i="1" s="1"/>
  <c r="BH76" i="1" a="1"/>
  <c r="BH76" i="1" s="1"/>
  <c r="ZU66" i="1" a="1"/>
  <c r="ZU66" i="1" s="1"/>
  <c r="ZU67" i="1" a="1"/>
  <c r="ZU67" i="1" s="1"/>
  <c r="ZU68" i="1" a="1"/>
  <c r="ZU68" i="1" s="1"/>
  <c r="ZU69" i="1" a="1"/>
  <c r="ZU69" i="1" s="1"/>
  <c r="ZU70" i="1" a="1"/>
  <c r="ZU70" i="1" s="1"/>
  <c r="ZU71" i="1" a="1"/>
  <c r="ZU71" i="1" s="1"/>
  <c r="ZU72" i="1" a="1"/>
  <c r="ZU72" i="1" s="1"/>
  <c r="ZU73" i="1" a="1"/>
  <c r="ZU73" i="1" s="1"/>
  <c r="ZU74" i="1" a="1"/>
  <c r="ZU74" i="1" s="1"/>
  <c r="ZU75" i="1" a="1"/>
  <c r="ZU75" i="1" s="1"/>
  <c r="ZU76" i="1" a="1"/>
  <c r="ZU76" i="1" s="1"/>
  <c r="EE66" i="1" a="1"/>
  <c r="EE66" i="1" s="1"/>
  <c r="EE67" i="1" a="1"/>
  <c r="EE67" i="1" s="1"/>
  <c r="EE68" i="1" a="1"/>
  <c r="EE68" i="1" s="1"/>
  <c r="EE69" i="1" a="1"/>
  <c r="EE69" i="1" s="1"/>
  <c r="EE70" i="1" a="1"/>
  <c r="EE70" i="1" s="1"/>
  <c r="EE71" i="1" a="1"/>
  <c r="EE71" i="1" s="1"/>
  <c r="EE72" i="1" a="1"/>
  <c r="EE72" i="1" s="1"/>
  <c r="EE73" i="1" a="1"/>
  <c r="EE73" i="1" s="1"/>
  <c r="EE74" i="1" a="1"/>
  <c r="EE74" i="1" s="1"/>
  <c r="EE75" i="1" a="1"/>
  <c r="EE75" i="1" s="1"/>
  <c r="EE76" i="1" a="1"/>
  <c r="EE76" i="1" s="1"/>
  <c r="CC35" i="1" a="1"/>
  <c r="CC35" i="1" s="1"/>
  <c r="CC32" i="1" a="1"/>
  <c r="CC32" i="1" s="1"/>
  <c r="CC41" i="1" a="1"/>
  <c r="CC41" i="1" s="1"/>
  <c r="CC26" i="1" a="1"/>
  <c r="CC26" i="1" s="1"/>
  <c r="CC45" i="1" a="1"/>
  <c r="CC45" i="1" s="1"/>
  <c r="CC25" i="1" a="1"/>
  <c r="CC25" i="1" s="1"/>
  <c r="CC33" i="1" a="1"/>
  <c r="CC33" i="1" s="1"/>
  <c r="CC30" i="1" a="1"/>
  <c r="CC30" i="1" s="1"/>
  <c r="CC27" i="1" a="1"/>
  <c r="CC27" i="1" s="1"/>
  <c r="CC46" i="1" a="1"/>
  <c r="CC46" i="1" s="1"/>
  <c r="CC29" i="1" a="1"/>
  <c r="CC29" i="1" s="1"/>
  <c r="CC37" i="1" a="1"/>
  <c r="CC37" i="1" s="1"/>
  <c r="CC47" i="1" a="1"/>
  <c r="CC47" i="1" s="1"/>
  <c r="CC43" i="1" a="1"/>
  <c r="CC43" i="1" s="1"/>
  <c r="CC31" i="1" a="1"/>
  <c r="CC31" i="1" s="1"/>
  <c r="CC24" i="1" a="1"/>
  <c r="CC24" i="1" s="1"/>
  <c r="CC34" i="1" a="1"/>
  <c r="CC34" i="1" s="1"/>
  <c r="CC28" i="1" a="1"/>
  <c r="CC28" i="1" s="1"/>
  <c r="CC38" i="1" a="1"/>
  <c r="CC38" i="1" s="1"/>
  <c r="CC39" i="1" a="1"/>
  <c r="CC39" i="1" s="1"/>
  <c r="CC40" i="1" a="1"/>
  <c r="CC40" i="1" s="1"/>
  <c r="CC44" i="1" a="1"/>
  <c r="CC44" i="1" s="1"/>
  <c r="IZ37" i="1" a="1"/>
  <c r="IZ37" i="1" s="1"/>
  <c r="IZ40" i="1" a="1"/>
  <c r="IZ40" i="1" s="1"/>
  <c r="IZ39" i="1" a="1"/>
  <c r="IZ39" i="1" s="1"/>
  <c r="IZ25" i="1" a="1"/>
  <c r="IZ25" i="1" s="1"/>
  <c r="IZ45" i="1" a="1"/>
  <c r="IZ45" i="1" s="1"/>
  <c r="IZ46" i="1" a="1"/>
  <c r="IZ46" i="1" s="1"/>
  <c r="IZ24" i="1" a="1"/>
  <c r="IZ24" i="1" s="1"/>
  <c r="IZ44" i="1" a="1"/>
  <c r="IZ44" i="1" s="1"/>
  <c r="IZ30" i="1" a="1"/>
  <c r="IZ30" i="1" s="1"/>
  <c r="IZ38" i="1" a="1"/>
  <c r="IZ38" i="1" s="1"/>
  <c r="IZ35" i="1" a="1"/>
  <c r="IZ35" i="1" s="1"/>
  <c r="IZ47" i="1" a="1"/>
  <c r="IZ47" i="1" s="1"/>
  <c r="IZ43" i="1" a="1"/>
  <c r="IZ43" i="1" s="1"/>
  <c r="IZ41" i="1" a="1"/>
  <c r="IZ41" i="1" s="1"/>
  <c r="IZ32" i="1" a="1"/>
  <c r="IZ32" i="1" s="1"/>
  <c r="IZ27" i="1" a="1"/>
  <c r="IZ27" i="1" s="1"/>
  <c r="IZ31" i="1" a="1"/>
  <c r="IZ31" i="1" s="1"/>
  <c r="IZ33" i="1" a="1"/>
  <c r="IZ33" i="1" s="1"/>
  <c r="IZ28" i="1" a="1"/>
  <c r="IZ28" i="1" s="1"/>
  <c r="IZ26" i="1" a="1"/>
  <c r="IZ26" i="1" s="1"/>
  <c r="IZ29" i="1" a="1"/>
  <c r="IZ29" i="1" s="1"/>
  <c r="IZ34" i="1" a="1"/>
  <c r="IZ34" i="1" s="1"/>
  <c r="WP30" i="1" a="1"/>
  <c r="WP30" i="1" s="1"/>
  <c r="WP24" i="1" a="1"/>
  <c r="WP24" i="1" s="1"/>
  <c r="WP26" i="1" a="1"/>
  <c r="WP26" i="1" s="1"/>
  <c r="WP38" i="1" a="1"/>
  <c r="WP38" i="1" s="1"/>
  <c r="WP28" i="1" a="1"/>
  <c r="WP28" i="1" s="1"/>
  <c r="WP25" i="1" a="1"/>
  <c r="WP25" i="1" s="1"/>
  <c r="WP32" i="1" a="1"/>
  <c r="WP32" i="1" s="1"/>
  <c r="WP44" i="1" a="1"/>
  <c r="WP44" i="1" s="1"/>
  <c r="WP46" i="1" a="1"/>
  <c r="WP46" i="1" s="1"/>
  <c r="WP41" i="1" a="1"/>
  <c r="WP41" i="1" s="1"/>
  <c r="WP29" i="1" a="1"/>
  <c r="WP29" i="1" s="1"/>
  <c r="WP35" i="1" a="1"/>
  <c r="WP35" i="1" s="1"/>
  <c r="WP45" i="1" a="1"/>
  <c r="WP45" i="1" s="1"/>
  <c r="WP33" i="1" a="1"/>
  <c r="WP33" i="1" s="1"/>
  <c r="WP43" i="1" a="1"/>
  <c r="WP43" i="1" s="1"/>
  <c r="WP31" i="1" a="1"/>
  <c r="WP31" i="1" s="1"/>
  <c r="WP47" i="1" a="1"/>
  <c r="WP47" i="1" s="1"/>
  <c r="WP27" i="1" a="1"/>
  <c r="WP27" i="1" s="1"/>
  <c r="WP37" i="1" a="1"/>
  <c r="WP37" i="1" s="1"/>
  <c r="WP39" i="1" a="1"/>
  <c r="WP39" i="1" s="1"/>
  <c r="WP40" i="1" a="1"/>
  <c r="WP40" i="1" s="1"/>
  <c r="WP34" i="1" a="1"/>
  <c r="WP34" i="1" s="1"/>
  <c r="AJ45" i="1" a="1"/>
  <c r="AJ45" i="1" s="1"/>
  <c r="AJ43" i="1" a="1"/>
  <c r="AJ43" i="1" s="1"/>
  <c r="AJ31" i="1" a="1"/>
  <c r="AJ31" i="1" s="1"/>
  <c r="AJ27" i="1" a="1"/>
  <c r="AJ27" i="1" s="1"/>
  <c r="AJ26" i="1" a="1"/>
  <c r="AJ26" i="1" s="1"/>
  <c r="AJ41" i="1" a="1"/>
  <c r="AJ41" i="1" s="1"/>
  <c r="AJ24" i="1" a="1"/>
  <c r="AJ24" i="1" s="1"/>
  <c r="AJ32" i="1" a="1"/>
  <c r="AJ32" i="1" s="1"/>
  <c r="AJ37" i="1" a="1"/>
  <c r="AJ37" i="1" s="1"/>
  <c r="AJ33" i="1" a="1"/>
  <c r="AJ33" i="1" s="1"/>
  <c r="AJ39" i="1" a="1"/>
  <c r="AJ39" i="1" s="1"/>
  <c r="AJ34" i="1" a="1"/>
  <c r="AJ34" i="1" s="1"/>
  <c r="AJ40" i="1" a="1"/>
  <c r="AJ40" i="1" s="1"/>
  <c r="AJ28" i="1" a="1"/>
  <c r="AJ28" i="1" s="1"/>
  <c r="AJ29" i="1" a="1"/>
  <c r="AJ29" i="1" s="1"/>
  <c r="AJ46" i="1" a="1"/>
  <c r="AJ46" i="1" s="1"/>
  <c r="AJ25" i="1" a="1"/>
  <c r="AJ25" i="1" s="1"/>
  <c r="AJ44" i="1" a="1"/>
  <c r="AJ44" i="1" s="1"/>
  <c r="AJ47" i="1" a="1"/>
  <c r="AJ47" i="1" s="1"/>
  <c r="AJ35" i="1" a="1"/>
  <c r="AJ35" i="1" s="1"/>
  <c r="AJ38" i="1" a="1"/>
  <c r="AJ38" i="1" s="1"/>
  <c r="AJ30" i="1" a="1"/>
  <c r="AJ30" i="1" s="1"/>
  <c r="P27" i="1" a="1"/>
  <c r="P27" i="1" s="1"/>
  <c r="FB27" i="1" s="1"/>
  <c r="P33" i="1" a="1"/>
  <c r="P33" i="1" s="1"/>
  <c r="FB33" i="1" s="1"/>
  <c r="P45" i="1" a="1"/>
  <c r="P45" i="1" s="1"/>
  <c r="P29" i="1" a="1"/>
  <c r="P29" i="1" s="1"/>
  <c r="FB29" i="1" s="1"/>
  <c r="P34" i="1" a="1"/>
  <c r="P34" i="1" s="1"/>
  <c r="FB34" i="1" s="1"/>
  <c r="P26" i="1" a="1"/>
  <c r="P26" i="1" s="1"/>
  <c r="FB26" i="1" s="1"/>
  <c r="P38" i="1" a="1"/>
  <c r="P38" i="1" s="1"/>
  <c r="FB38" i="1" s="1"/>
  <c r="P44" i="1" a="1"/>
  <c r="P44" i="1" s="1"/>
  <c r="FB44" i="1" s="1"/>
  <c r="P46" i="1" a="1"/>
  <c r="P46" i="1" s="1"/>
  <c r="FB46" i="1" s="1"/>
  <c r="P32" i="1" a="1"/>
  <c r="P32" i="1" s="1"/>
  <c r="FB32" i="1" s="1"/>
  <c r="P30" i="1" a="1"/>
  <c r="P30" i="1" s="1"/>
  <c r="FB30" i="1" s="1"/>
  <c r="P35" i="1" a="1"/>
  <c r="P35" i="1" s="1"/>
  <c r="FB35" i="1" s="1"/>
  <c r="P47" i="1" a="1"/>
  <c r="P47" i="1" s="1"/>
  <c r="FB47" i="1" s="1"/>
  <c r="P28" i="1" a="1"/>
  <c r="P28" i="1" s="1"/>
  <c r="FB28" i="1" s="1"/>
  <c r="P31" i="1" a="1"/>
  <c r="P31" i="1" s="1"/>
  <c r="FB31" i="1" s="1"/>
  <c r="P37" i="1" a="1"/>
  <c r="P37" i="1" s="1"/>
  <c r="FB37" i="1" s="1"/>
  <c r="P43" i="1" a="1"/>
  <c r="P43" i="1" s="1"/>
  <c r="P25" i="1" a="1"/>
  <c r="P25" i="1" s="1"/>
  <c r="FB25" i="1" s="1"/>
  <c r="P39" i="1" a="1"/>
  <c r="P39" i="1" s="1"/>
  <c r="FB39" i="1" s="1"/>
  <c r="P41" i="1" a="1"/>
  <c r="P41" i="1" s="1"/>
  <c r="FB41" i="1" s="1"/>
  <c r="P40" i="1" a="1"/>
  <c r="P40" i="1" s="1"/>
  <c r="P24" i="1" a="1"/>
  <c r="P24" i="1" s="1"/>
  <c r="FB24" i="1" s="1"/>
  <c r="IT47" i="1" a="1"/>
  <c r="IT47" i="1" s="1"/>
  <c r="IT33" i="1" a="1"/>
  <c r="IT33" i="1" s="1"/>
  <c r="IT35" i="1" a="1"/>
  <c r="IT35" i="1" s="1"/>
  <c r="IT44" i="1" a="1"/>
  <c r="IT44" i="1" s="1"/>
  <c r="IT46" i="1" a="1"/>
  <c r="IT46" i="1" s="1"/>
  <c r="IT45" i="1" a="1"/>
  <c r="IT45" i="1" s="1"/>
  <c r="IT28" i="1" a="1"/>
  <c r="IT28" i="1" s="1"/>
  <c r="IT24" i="1" a="1"/>
  <c r="IT24" i="1" s="1"/>
  <c r="IT27" i="1" a="1"/>
  <c r="IT27" i="1" s="1"/>
  <c r="IT31" i="1" a="1"/>
  <c r="IT31" i="1" s="1"/>
  <c r="IT25" i="1" a="1"/>
  <c r="IT25" i="1" s="1"/>
  <c r="IT26" i="1" a="1"/>
  <c r="IT26" i="1" s="1"/>
  <c r="IT30" i="1" a="1"/>
  <c r="IT30" i="1" s="1"/>
  <c r="IT43" i="1" a="1"/>
  <c r="IT43" i="1" s="1"/>
  <c r="IT37" i="1" a="1"/>
  <c r="IT37" i="1" s="1"/>
  <c r="IT38" i="1" a="1"/>
  <c r="IT38" i="1" s="1"/>
  <c r="IT29" i="1" a="1"/>
  <c r="IT29" i="1" s="1"/>
  <c r="IT32" i="1" a="1"/>
  <c r="IT32" i="1" s="1"/>
  <c r="IT40" i="1" a="1"/>
  <c r="IT40" i="1" s="1"/>
  <c r="IT34" i="1" a="1"/>
  <c r="IT34" i="1" s="1"/>
  <c r="IT41" i="1" a="1"/>
  <c r="IT41" i="1" s="1"/>
  <c r="IT39" i="1" a="1"/>
  <c r="IT39" i="1" s="1"/>
  <c r="IY66" i="1" a="1"/>
  <c r="IY66" i="1" s="1"/>
  <c r="IY67" i="1" a="1"/>
  <c r="IY67" i="1" s="1"/>
  <c r="IY68" i="1" a="1"/>
  <c r="IY68" i="1" s="1"/>
  <c r="IY69" i="1" a="1"/>
  <c r="IY69" i="1" s="1"/>
  <c r="IY70" i="1" a="1"/>
  <c r="IY70" i="1" s="1"/>
  <c r="IY71" i="1" a="1"/>
  <c r="IY71" i="1" s="1"/>
  <c r="IY72" i="1" a="1"/>
  <c r="IY72" i="1" s="1"/>
  <c r="IY73" i="1" a="1"/>
  <c r="IY73" i="1" s="1"/>
  <c r="IY74" i="1" a="1"/>
  <c r="IY74" i="1" s="1"/>
  <c r="IY75" i="1" a="1"/>
  <c r="IY75" i="1" s="1"/>
  <c r="IY76" i="1" a="1"/>
  <c r="IY76" i="1" s="1"/>
  <c r="WS66" i="1" a="1"/>
  <c r="WS66" i="1" s="1"/>
  <c r="WS67" i="1" a="1"/>
  <c r="WS67" i="1" s="1"/>
  <c r="WS68" i="1" a="1"/>
  <c r="WS68" i="1" s="1"/>
  <c r="WS69" i="1" a="1"/>
  <c r="WS69" i="1" s="1"/>
  <c r="WS70" i="1" a="1"/>
  <c r="WS70" i="1" s="1"/>
  <c r="WS71" i="1" a="1"/>
  <c r="WS71" i="1" s="1"/>
  <c r="WS72" i="1" a="1"/>
  <c r="WS72" i="1" s="1"/>
  <c r="WS73" i="1" a="1"/>
  <c r="WS73" i="1" s="1"/>
  <c r="WS74" i="1" a="1"/>
  <c r="WS74" i="1" s="1"/>
  <c r="WS75" i="1" a="1"/>
  <c r="WS75" i="1" s="1"/>
  <c r="WS76" i="1" a="1"/>
  <c r="WS76" i="1" s="1"/>
  <c r="YH66" i="1" a="1"/>
  <c r="YH66" i="1" s="1"/>
  <c r="YH67" i="1" a="1"/>
  <c r="YH67" i="1" s="1"/>
  <c r="YH68" i="1" a="1"/>
  <c r="YH68" i="1" s="1"/>
  <c r="YH69" i="1" a="1"/>
  <c r="YH69" i="1" s="1"/>
  <c r="YH70" i="1" a="1"/>
  <c r="YH70" i="1" s="1"/>
  <c r="YH71" i="1" a="1"/>
  <c r="YH71" i="1" s="1"/>
  <c r="YH72" i="1" a="1"/>
  <c r="YH72" i="1" s="1"/>
  <c r="YH73" i="1" a="1"/>
  <c r="YH73" i="1" s="1"/>
  <c r="YH74" i="1" a="1"/>
  <c r="YH74" i="1" s="1"/>
  <c r="YH75" i="1" a="1"/>
  <c r="YH75" i="1" s="1"/>
  <c r="YH76" i="1" a="1"/>
  <c r="YH76" i="1" s="1"/>
  <c r="ZS66" i="1" a="1"/>
  <c r="ZS66" i="1" s="1"/>
  <c r="ZS67" i="1" a="1"/>
  <c r="ZS67" i="1" s="1"/>
  <c r="ZS68" i="1" a="1"/>
  <c r="ZS68" i="1" s="1"/>
  <c r="ZS69" i="1" a="1"/>
  <c r="ZS69" i="1" s="1"/>
  <c r="ZS70" i="1" a="1"/>
  <c r="ZS70" i="1" s="1"/>
  <c r="ZS71" i="1" a="1"/>
  <c r="ZS71" i="1" s="1"/>
  <c r="ZS72" i="1" a="1"/>
  <c r="ZS72" i="1" s="1"/>
  <c r="ZS73" i="1" a="1"/>
  <c r="ZS73" i="1" s="1"/>
  <c r="ZS74" i="1" a="1"/>
  <c r="ZS74" i="1" s="1"/>
  <c r="ZS75" i="1" a="1"/>
  <c r="ZS75" i="1" s="1"/>
  <c r="ZS76" i="1" a="1"/>
  <c r="ZS76" i="1" s="1"/>
  <c r="HB35" i="1" a="1"/>
  <c r="HB35" i="1" s="1"/>
  <c r="HB29" i="1" a="1"/>
  <c r="HB29" i="1" s="1"/>
  <c r="HB30" i="1" a="1"/>
  <c r="HB30" i="1" s="1"/>
  <c r="HB38" i="1" a="1"/>
  <c r="HB38" i="1" s="1"/>
  <c r="HB26" i="1" a="1"/>
  <c r="HB26" i="1" s="1"/>
  <c r="HB24" i="1" a="1"/>
  <c r="HB24" i="1" s="1"/>
  <c r="HB31" i="1" a="1"/>
  <c r="HB31" i="1" s="1"/>
  <c r="HB41" i="1" a="1"/>
  <c r="HB41" i="1" s="1"/>
  <c r="HB43" i="1" a="1"/>
  <c r="HB43" i="1" s="1"/>
  <c r="HB32" i="1" a="1"/>
  <c r="HB32" i="1" s="1"/>
  <c r="HB40" i="1" a="1"/>
  <c r="HB40" i="1" s="1"/>
  <c r="HB28" i="1" a="1"/>
  <c r="HB28" i="1" s="1"/>
  <c r="HB27" i="1" a="1"/>
  <c r="HB27" i="1" s="1"/>
  <c r="HB34" i="1" a="1"/>
  <c r="HB34" i="1" s="1"/>
  <c r="HB33" i="1" a="1"/>
  <c r="HB33" i="1" s="1"/>
  <c r="HB25" i="1" a="1"/>
  <c r="HB25" i="1" s="1"/>
  <c r="HB39" i="1" a="1"/>
  <c r="HB39" i="1" s="1"/>
  <c r="HB47" i="1" a="1"/>
  <c r="HB47" i="1" s="1"/>
  <c r="HB37" i="1" a="1"/>
  <c r="HB37" i="1" s="1"/>
  <c r="HB44" i="1" a="1"/>
  <c r="HB44" i="1" s="1"/>
  <c r="WK30" i="1" a="1"/>
  <c r="WK30" i="1" s="1"/>
  <c r="WK45" i="1" a="1"/>
  <c r="WK45" i="1" s="1"/>
  <c r="WK31" i="1" a="1"/>
  <c r="WK31" i="1" s="1"/>
  <c r="WK38" i="1" a="1"/>
  <c r="WK38" i="1" s="1"/>
  <c r="WK47" i="1" a="1"/>
  <c r="WK47" i="1" s="1"/>
  <c r="WK39" i="1" a="1"/>
  <c r="WK39" i="1" s="1"/>
  <c r="WK26" i="1" a="1"/>
  <c r="WK26" i="1" s="1"/>
  <c r="WK24" i="1" a="1"/>
  <c r="WK24" i="1" s="1"/>
  <c r="WK43" i="1" a="1"/>
  <c r="WK43" i="1" s="1"/>
  <c r="WK28" i="1" a="1"/>
  <c r="WK28" i="1" s="1"/>
  <c r="WK40" i="1" a="1"/>
  <c r="WK40" i="1" s="1"/>
  <c r="WK29" i="1" a="1"/>
  <c r="WK29" i="1" s="1"/>
  <c r="WK44" i="1" a="1"/>
  <c r="WK44" i="1" s="1"/>
  <c r="WK41" i="1" a="1"/>
  <c r="WK41" i="1" s="1"/>
  <c r="WK32" i="1" a="1"/>
  <c r="WK32" i="1" s="1"/>
  <c r="WK35" i="1" a="1"/>
  <c r="WK35" i="1" s="1"/>
  <c r="WK34" i="1" a="1"/>
  <c r="WK34" i="1" s="1"/>
  <c r="WK46" i="1" a="1"/>
  <c r="WK46" i="1" s="1"/>
  <c r="WK27" i="1" a="1"/>
  <c r="WK27" i="1" s="1"/>
  <c r="WK33" i="1" a="1"/>
  <c r="WK33" i="1" s="1"/>
  <c r="WK37" i="1" a="1"/>
  <c r="WK37" i="1" s="1"/>
  <c r="WK25" i="1" a="1"/>
  <c r="WK25" i="1" s="1"/>
  <c r="VM39" i="1" a="1"/>
  <c r="VM39" i="1" s="1"/>
  <c r="VM30" i="1" a="1"/>
  <c r="VM30" i="1" s="1"/>
  <c r="VM45" i="1" a="1"/>
  <c r="VM45" i="1" s="1"/>
  <c r="VM47" i="1" a="1"/>
  <c r="VM47" i="1" s="1"/>
  <c r="VM25" i="1" a="1"/>
  <c r="VM25" i="1" s="1"/>
  <c r="VM29" i="1" a="1"/>
  <c r="VM29" i="1" s="1"/>
  <c r="VM32" i="1" a="1"/>
  <c r="VM32" i="1" s="1"/>
  <c r="VM41" i="1" a="1"/>
  <c r="VM41" i="1" s="1"/>
  <c r="VM26" i="1" a="1"/>
  <c r="VM26" i="1" s="1"/>
  <c r="VM44" i="1" a="1"/>
  <c r="VM44" i="1" s="1"/>
  <c r="VM46" i="1" a="1"/>
  <c r="VM46" i="1" s="1"/>
  <c r="VM33" i="1" a="1"/>
  <c r="VM33" i="1" s="1"/>
  <c r="VM35" i="1" a="1"/>
  <c r="VM35" i="1" s="1"/>
  <c r="VM24" i="1" a="1"/>
  <c r="VM24" i="1" s="1"/>
  <c r="VM43" i="1" a="1"/>
  <c r="VM43" i="1" s="1"/>
  <c r="VM31" i="1" a="1"/>
  <c r="VM31" i="1" s="1"/>
  <c r="VM27" i="1" a="1"/>
  <c r="VM27" i="1" s="1"/>
  <c r="VM37" i="1" a="1"/>
  <c r="VM37" i="1" s="1"/>
  <c r="VM38" i="1" a="1"/>
  <c r="VM38" i="1" s="1"/>
  <c r="VM28" i="1" a="1"/>
  <c r="VM28" i="1" s="1"/>
  <c r="VM40" i="1" a="1"/>
  <c r="VM40" i="1" s="1"/>
  <c r="VM34" i="1" a="1"/>
  <c r="VM34" i="1" s="1"/>
  <c r="N28" i="1" a="1"/>
  <c r="N28" i="1" s="1"/>
  <c r="N27" i="1" a="1"/>
  <c r="N27" i="1" s="1"/>
  <c r="N45" i="1" a="1"/>
  <c r="N45" i="1" s="1"/>
  <c r="N25" i="1" a="1"/>
  <c r="N25" i="1" s="1"/>
  <c r="N33" i="1" a="1"/>
  <c r="N33" i="1" s="1"/>
  <c r="N35" i="1" a="1"/>
  <c r="N35" i="1" s="1"/>
  <c r="N29" i="1" a="1"/>
  <c r="N29" i="1" s="1"/>
  <c r="N43" i="1" a="1"/>
  <c r="N43" i="1" s="1"/>
  <c r="N39" i="1" a="1"/>
  <c r="N39" i="1" s="1"/>
  <c r="N38" i="1" a="1"/>
  <c r="N38" i="1" s="1"/>
  <c r="N26" i="1" a="1"/>
  <c r="N26" i="1" s="1"/>
  <c r="N46" i="1" a="1"/>
  <c r="N46" i="1" s="1"/>
  <c r="N34" i="1" a="1"/>
  <c r="N34" i="1" s="1"/>
  <c r="N40" i="1" a="1"/>
  <c r="N40" i="1" s="1"/>
  <c r="N37" i="1" a="1"/>
  <c r="N37" i="1" s="1"/>
  <c r="N30" i="1" a="1"/>
  <c r="N30" i="1" s="1"/>
  <c r="N24" i="1" a="1"/>
  <c r="N24" i="1" s="1"/>
  <c r="N47" i="1" a="1"/>
  <c r="N47" i="1" s="1"/>
  <c r="N44" i="1" a="1"/>
  <c r="N44" i="1" s="1"/>
  <c r="N41" i="1" a="1"/>
  <c r="N41" i="1" s="1"/>
  <c r="BS39" i="1" a="1"/>
  <c r="BS39" i="1" s="1"/>
  <c r="BS45" i="1" a="1"/>
  <c r="BS45" i="1" s="1"/>
  <c r="BS25" i="1" a="1"/>
  <c r="BS25" i="1" s="1"/>
  <c r="BS46" i="1" a="1"/>
  <c r="BS46" i="1" s="1"/>
  <c r="BS44" i="1" a="1"/>
  <c r="BS44" i="1" s="1"/>
  <c r="BS47" i="1" a="1"/>
  <c r="BS47" i="1" s="1"/>
  <c r="BS26" i="1" a="1"/>
  <c r="BS26" i="1" s="1"/>
  <c r="BS33" i="1" a="1"/>
  <c r="BS33" i="1" s="1"/>
  <c r="BS38" i="1" a="1"/>
  <c r="BS38" i="1" s="1"/>
  <c r="BS29" i="1" a="1"/>
  <c r="BS29" i="1" s="1"/>
  <c r="BS35" i="1" a="1"/>
  <c r="BS35" i="1" s="1"/>
  <c r="BS30" i="1" a="1"/>
  <c r="BS30" i="1" s="1"/>
  <c r="BS41" i="1" a="1"/>
  <c r="BS41" i="1" s="1"/>
  <c r="BS27" i="1" a="1"/>
  <c r="BS27" i="1" s="1"/>
  <c r="BS43" i="1" a="1"/>
  <c r="BS43" i="1" s="1"/>
  <c r="BS31" i="1" a="1"/>
  <c r="BS31" i="1" s="1"/>
  <c r="BS24" i="1" a="1"/>
  <c r="BS24" i="1" s="1"/>
  <c r="BS32" i="1" a="1"/>
  <c r="BS32" i="1" s="1"/>
  <c r="BS37" i="1" a="1"/>
  <c r="BS37" i="1" s="1"/>
  <c r="BS34" i="1" a="1"/>
  <c r="BS34" i="1" s="1"/>
  <c r="BS28" i="1" a="1"/>
  <c r="BS28" i="1" s="1"/>
  <c r="BS40" i="1" a="1"/>
  <c r="BS40" i="1" s="1"/>
  <c r="BW37" i="1" a="1"/>
  <c r="BW37" i="1" s="1"/>
  <c r="BW26" i="1" a="1"/>
  <c r="BW26" i="1" s="1"/>
  <c r="BW24" i="1" a="1"/>
  <c r="BW24" i="1" s="1"/>
  <c r="BW32" i="1" a="1"/>
  <c r="BW32" i="1" s="1"/>
  <c r="BW38" i="1" a="1"/>
  <c r="BW38" i="1" s="1"/>
  <c r="BW33" i="1" a="1"/>
  <c r="BW33" i="1" s="1"/>
  <c r="BW40" i="1" a="1"/>
  <c r="BW40" i="1" s="1"/>
  <c r="BW28" i="1" a="1"/>
  <c r="BW28" i="1" s="1"/>
  <c r="BW25" i="1" a="1"/>
  <c r="BW25" i="1" s="1"/>
  <c r="BW45" i="1" a="1"/>
  <c r="BW45" i="1" s="1"/>
  <c r="BW34" i="1" a="1"/>
  <c r="BW34" i="1" s="1"/>
  <c r="BW39" i="1" a="1"/>
  <c r="BW39" i="1" s="1"/>
  <c r="BW46" i="1" a="1"/>
  <c r="BW46" i="1" s="1"/>
  <c r="BW44" i="1" a="1"/>
  <c r="BW44" i="1" s="1"/>
  <c r="BW27" i="1" a="1"/>
  <c r="BW27" i="1" s="1"/>
  <c r="BW47" i="1" a="1"/>
  <c r="BW47" i="1" s="1"/>
  <c r="BW35" i="1" a="1"/>
  <c r="BW35" i="1" s="1"/>
  <c r="BW43" i="1" a="1"/>
  <c r="BW43" i="1" s="1"/>
  <c r="BW30" i="1" a="1"/>
  <c r="BW30" i="1" s="1"/>
  <c r="BW41" i="1" a="1"/>
  <c r="BW41" i="1" s="1"/>
  <c r="BW29" i="1" a="1"/>
  <c r="BW29" i="1" s="1"/>
  <c r="BW31" i="1" a="1"/>
  <c r="BW31" i="1" s="1"/>
  <c r="WE41" i="1" a="1"/>
  <c r="WE41" i="1" s="1"/>
  <c r="WE24" i="1" a="1"/>
  <c r="WE24" i="1" s="1"/>
  <c r="WE27" i="1" a="1"/>
  <c r="WE27" i="1" s="1"/>
  <c r="WE26" i="1" a="1"/>
  <c r="WE26" i="1" s="1"/>
  <c r="WE43" i="1" a="1"/>
  <c r="WE43" i="1" s="1"/>
  <c r="WE32" i="1" a="1"/>
  <c r="WE32" i="1" s="1"/>
  <c r="WE39" i="1" a="1"/>
  <c r="WE39" i="1" s="1"/>
  <c r="WE28" i="1" a="1"/>
  <c r="WE28" i="1" s="1"/>
  <c r="WE46" i="1" a="1"/>
  <c r="WE46" i="1" s="1"/>
  <c r="WE33" i="1" a="1"/>
  <c r="WE33" i="1" s="1"/>
  <c r="WE31" i="1" a="1"/>
  <c r="WE31" i="1" s="1"/>
  <c r="WE30" i="1" a="1"/>
  <c r="WE30" i="1" s="1"/>
  <c r="WE45" i="1" a="1"/>
  <c r="WE45" i="1" s="1"/>
  <c r="WE37" i="1" a="1"/>
  <c r="WE37" i="1" s="1"/>
  <c r="WE38" i="1" a="1"/>
  <c r="WE38" i="1" s="1"/>
  <c r="WE44" i="1" a="1"/>
  <c r="WE44" i="1" s="1"/>
  <c r="WE25" i="1" a="1"/>
  <c r="WE25" i="1" s="1"/>
  <c r="WE35" i="1" a="1"/>
  <c r="WE35" i="1" s="1"/>
  <c r="WE47" i="1" a="1"/>
  <c r="WE47" i="1" s="1"/>
  <c r="WE40" i="1" a="1"/>
  <c r="WE40" i="1" s="1"/>
  <c r="WE29" i="1" a="1"/>
  <c r="WE29" i="1" s="1"/>
  <c r="WE34" i="1" a="1"/>
  <c r="WE34" i="1" s="1"/>
  <c r="YA66" i="1" a="1"/>
  <c r="YA66" i="1" s="1"/>
  <c r="YA67" i="1" a="1"/>
  <c r="YA67" i="1" s="1"/>
  <c r="YA68" i="1" a="1"/>
  <c r="YA68" i="1" s="1"/>
  <c r="YA69" i="1" a="1"/>
  <c r="YA69" i="1" s="1"/>
  <c r="YA70" i="1" a="1"/>
  <c r="YA70" i="1" s="1"/>
  <c r="YA71" i="1" a="1"/>
  <c r="YA71" i="1" s="1"/>
  <c r="YA72" i="1" a="1"/>
  <c r="YA72" i="1" s="1"/>
  <c r="YA73" i="1" a="1"/>
  <c r="YA73" i="1" s="1"/>
  <c r="YA74" i="1" a="1"/>
  <c r="YA74" i="1" s="1"/>
  <c r="YA75" i="1" a="1"/>
  <c r="YA75" i="1" s="1"/>
  <c r="YA76" i="1" a="1"/>
  <c r="YA76" i="1" s="1"/>
  <c r="CT53" i="1" a="1"/>
  <c r="CT53" i="1" s="1"/>
  <c r="CT54" i="1" s="1" a="1"/>
  <c r="CT54" i="1" s="1"/>
  <c r="CT51" i="1" a="1"/>
  <c r="CT51" i="1" s="1"/>
  <c r="CT52" i="1" s="1" a="1"/>
  <c r="CT52" i="1" s="1"/>
  <c r="CT55" i="1" a="1"/>
  <c r="CT55" i="1" s="1"/>
  <c r="CT56" i="1" s="1" a="1"/>
  <c r="CT56" i="1" s="1"/>
  <c r="HJ66" i="1" a="1"/>
  <c r="HJ66" i="1" s="1"/>
  <c r="HJ67" i="1" a="1"/>
  <c r="HJ67" i="1" s="1"/>
  <c r="HJ68" i="1" a="1"/>
  <c r="HJ68" i="1" s="1"/>
  <c r="HJ69" i="1" a="1"/>
  <c r="HJ69" i="1" s="1"/>
  <c r="HJ70" i="1" a="1"/>
  <c r="HJ70" i="1" s="1"/>
  <c r="HJ71" i="1" a="1"/>
  <c r="HJ71" i="1" s="1"/>
  <c r="HJ72" i="1" a="1"/>
  <c r="HJ72" i="1" s="1"/>
  <c r="HJ73" i="1" a="1"/>
  <c r="HJ73" i="1" s="1"/>
  <c r="HJ74" i="1" a="1"/>
  <c r="HJ74" i="1" s="1"/>
  <c r="HJ75" i="1" a="1"/>
  <c r="HJ75" i="1" s="1"/>
  <c r="HJ76" i="1" a="1"/>
  <c r="HJ76" i="1" s="1"/>
  <c r="IQ66" i="1" a="1"/>
  <c r="IQ66" i="1" s="1"/>
  <c r="IQ67" i="1" a="1"/>
  <c r="IQ67" i="1" s="1"/>
  <c r="IQ68" i="1" a="1"/>
  <c r="IQ68" i="1" s="1"/>
  <c r="IQ69" i="1" a="1"/>
  <c r="IQ69" i="1" s="1"/>
  <c r="IQ70" i="1" a="1"/>
  <c r="IQ70" i="1" s="1"/>
  <c r="IQ71" i="1" a="1"/>
  <c r="IQ71" i="1" s="1"/>
  <c r="IQ72" i="1" a="1"/>
  <c r="IQ72" i="1" s="1"/>
  <c r="IQ73" i="1" a="1"/>
  <c r="IQ73" i="1" s="1"/>
  <c r="IQ74" i="1" a="1"/>
  <c r="IQ74" i="1" s="1"/>
  <c r="IQ75" i="1" a="1"/>
  <c r="IQ75" i="1" s="1"/>
  <c r="IQ76" i="1" a="1"/>
  <c r="IQ76" i="1" s="1"/>
  <c r="IZ66" i="1" a="1"/>
  <c r="IZ66" i="1" s="1"/>
  <c r="IZ67" i="1" a="1"/>
  <c r="IZ67" i="1" s="1"/>
  <c r="IZ68" i="1" a="1"/>
  <c r="IZ68" i="1" s="1"/>
  <c r="IZ69" i="1" a="1"/>
  <c r="IZ69" i="1" s="1"/>
  <c r="IZ70" i="1" a="1"/>
  <c r="IZ70" i="1" s="1"/>
  <c r="IZ71" i="1" a="1"/>
  <c r="IZ71" i="1" s="1"/>
  <c r="IZ72" i="1" a="1"/>
  <c r="IZ72" i="1" s="1"/>
  <c r="IZ73" i="1" a="1"/>
  <c r="IZ73" i="1" s="1"/>
  <c r="IZ74" i="1" a="1"/>
  <c r="IZ74" i="1" s="1"/>
  <c r="IZ75" i="1" a="1"/>
  <c r="IZ75" i="1" s="1"/>
  <c r="IZ76" i="1" a="1"/>
  <c r="IZ76" i="1" s="1"/>
  <c r="HF66" i="1" a="1"/>
  <c r="HF66" i="1" s="1"/>
  <c r="HF67" i="1" a="1"/>
  <c r="HF67" i="1" s="1"/>
  <c r="HF68" i="1" a="1"/>
  <c r="HF68" i="1" s="1"/>
  <c r="HF69" i="1" a="1"/>
  <c r="HF69" i="1" s="1"/>
  <c r="HF70" i="1" a="1"/>
  <c r="HF70" i="1" s="1"/>
  <c r="HF71" i="1" a="1"/>
  <c r="HF71" i="1" s="1"/>
  <c r="HF72" i="1" a="1"/>
  <c r="HF72" i="1" s="1"/>
  <c r="HF73" i="1" a="1"/>
  <c r="HF73" i="1" s="1"/>
  <c r="HF74" i="1" a="1"/>
  <c r="HF74" i="1" s="1"/>
  <c r="HF75" i="1" a="1"/>
  <c r="HF75" i="1" s="1"/>
  <c r="HF76" i="1" a="1"/>
  <c r="HF76"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ZQ25" i="1" a="1"/>
  <c r="ZQ25" i="1" s="1"/>
  <c r="ZQ30" i="1" a="1"/>
  <c r="ZQ30" i="1" s="1"/>
  <c r="ZQ31" i="1" a="1"/>
  <c r="ZQ31" i="1" s="1"/>
  <c r="ZQ38" i="1" a="1"/>
  <c r="ZQ38" i="1" s="1"/>
  <c r="ZQ37" i="1" a="1"/>
  <c r="ZQ37" i="1" s="1"/>
  <c r="ZQ43" i="1" a="1"/>
  <c r="ZQ43" i="1" s="1"/>
  <c r="ZQ45" i="1" a="1"/>
  <c r="ZQ45" i="1" s="1"/>
  <c r="ZQ39" i="1" a="1"/>
  <c r="ZQ39" i="1" s="1"/>
  <c r="ZQ47" i="1" a="1"/>
  <c r="ZQ47" i="1" s="1"/>
  <c r="ZQ40" i="1" a="1"/>
  <c r="ZQ40" i="1" s="1"/>
  <c r="ZQ34" i="1" a="1"/>
  <c r="ZQ34" i="1" s="1"/>
  <c r="ZQ24" i="1" a="1"/>
  <c r="ZQ24" i="1" s="1"/>
  <c r="ZQ27" i="1" a="1"/>
  <c r="ZQ27" i="1" s="1"/>
  <c r="ZQ28" i="1" a="1"/>
  <c r="ZQ28" i="1" s="1"/>
  <c r="ZQ29" i="1" a="1"/>
  <c r="ZQ29" i="1" s="1"/>
  <c r="ZQ41" i="1" a="1"/>
  <c r="ZQ41" i="1" s="1"/>
  <c r="ZQ32" i="1" a="1"/>
  <c r="ZQ32" i="1" s="1"/>
  <c r="ZQ46" i="1" a="1"/>
  <c r="ZQ46" i="1" s="1"/>
  <c r="ZQ33" i="1" a="1"/>
  <c r="ZQ33" i="1" s="1"/>
  <c r="ZQ35" i="1" a="1"/>
  <c r="ZQ35" i="1" s="1"/>
  <c r="ZQ44" i="1" a="1"/>
  <c r="ZQ44" i="1" s="1"/>
  <c r="ZQ26" i="1" a="1"/>
  <c r="ZQ26" i="1" s="1"/>
  <c r="ED33" i="1" a="1"/>
  <c r="ED33" i="1" s="1"/>
  <c r="ED47" i="1" a="1"/>
  <c r="ED47" i="1" s="1"/>
  <c r="ED40" i="1" a="1"/>
  <c r="ED40" i="1" s="1"/>
  <c r="ED46" i="1" a="1"/>
  <c r="ED46" i="1" s="1"/>
  <c r="ED34" i="1" a="1"/>
  <c r="ED34" i="1" s="1"/>
  <c r="ED26" i="1" a="1"/>
  <c r="ED26" i="1" s="1"/>
  <c r="ED38" i="1" a="1"/>
  <c r="ED38" i="1" s="1"/>
  <c r="ED35" i="1" a="1"/>
  <c r="ED35" i="1" s="1"/>
  <c r="ED44" i="1" a="1"/>
  <c r="ED44" i="1" s="1"/>
  <c r="ED24" i="1" a="1"/>
  <c r="ED24" i="1" s="1"/>
  <c r="ED45" i="1" a="1"/>
  <c r="ED45" i="1" s="1"/>
  <c r="ED43" i="1" a="1"/>
  <c r="ED43" i="1" s="1"/>
  <c r="ED29" i="1" a="1"/>
  <c r="ED29" i="1" s="1"/>
  <c r="ED31" i="1" a="1"/>
  <c r="ED31" i="1" s="1"/>
  <c r="ED30" i="1" a="1"/>
  <c r="ED30" i="1" s="1"/>
  <c r="ED28" i="1" a="1"/>
  <c r="ED28" i="1" s="1"/>
  <c r="ED32" i="1" a="1"/>
  <c r="ED32" i="1" s="1"/>
  <c r="ED27" i="1" a="1"/>
  <c r="ED27" i="1" s="1"/>
  <c r="ED37" i="1" a="1"/>
  <c r="ED37" i="1" s="1"/>
  <c r="ED25" i="1" a="1"/>
  <c r="ED25" i="1" s="1"/>
  <c r="ED41" i="1" a="1"/>
  <c r="ED41" i="1" s="1"/>
  <c r="ED39" i="1" a="1"/>
  <c r="ED39" i="1" s="1"/>
  <c r="CB35" i="1" a="1"/>
  <c r="CB35" i="1" s="1"/>
  <c r="CB46" i="1" a="1"/>
  <c r="CB46" i="1" s="1"/>
  <c r="CB28" i="1" a="1"/>
  <c r="CB28" i="1" s="1"/>
  <c r="CB24" i="1" a="1"/>
  <c r="CB24" i="1" s="1"/>
  <c r="CB44" i="1" a="1"/>
  <c r="CB44" i="1" s="1"/>
  <c r="CB33" i="1" a="1"/>
  <c r="CB33" i="1" s="1"/>
  <c r="CB45" i="1" a="1"/>
  <c r="CB45" i="1" s="1"/>
  <c r="CB29" i="1" a="1"/>
  <c r="CB29" i="1" s="1"/>
  <c r="CB27" i="1" a="1"/>
  <c r="CB27" i="1" s="1"/>
  <c r="CB26" i="1" a="1"/>
  <c r="CB26" i="1" s="1"/>
  <c r="CB39" i="1" a="1"/>
  <c r="CB39" i="1" s="1"/>
  <c r="CB25" i="1" a="1"/>
  <c r="CB25" i="1" s="1"/>
  <c r="CB31" i="1" a="1"/>
  <c r="CB31" i="1" s="1"/>
  <c r="CB43" i="1" a="1"/>
  <c r="CB43" i="1" s="1"/>
  <c r="CB30" i="1" a="1"/>
  <c r="CB30" i="1" s="1"/>
  <c r="CB37" i="1" a="1"/>
  <c r="CB37" i="1" s="1"/>
  <c r="CB40" i="1" a="1"/>
  <c r="CB40" i="1" s="1"/>
  <c r="CB41" i="1" a="1"/>
  <c r="CB41" i="1" s="1"/>
  <c r="CB32" i="1" a="1"/>
  <c r="CB32" i="1" s="1"/>
  <c r="CB34" i="1" a="1"/>
  <c r="CB34" i="1" s="1"/>
  <c r="CB38" i="1" a="1"/>
  <c r="CB38" i="1" s="1"/>
  <c r="CB47" i="1" a="1"/>
  <c r="CB47" i="1" s="1"/>
  <c r="WT26" i="1" a="1"/>
  <c r="WT26" i="1" s="1"/>
  <c r="WT35" i="1" a="1"/>
  <c r="WT35" i="1" s="1"/>
  <c r="WT27" i="1" a="1"/>
  <c r="WT27" i="1" s="1"/>
  <c r="WT44" i="1" a="1"/>
  <c r="WT44" i="1" s="1"/>
  <c r="WT41" i="1" a="1"/>
  <c r="WT41" i="1" s="1"/>
  <c r="WT45" i="1" a="1"/>
  <c r="WT45" i="1" s="1"/>
  <c r="WT47" i="1" a="1"/>
  <c r="WT47" i="1" s="1"/>
  <c r="WT39" i="1" a="1"/>
  <c r="WT39" i="1" s="1"/>
  <c r="WT32" i="1" a="1"/>
  <c r="WT32" i="1" s="1"/>
  <c r="WT31" i="1" a="1"/>
  <c r="WT31" i="1" s="1"/>
  <c r="WT38" i="1" a="1"/>
  <c r="WT38" i="1" s="1"/>
  <c r="WT30" i="1" a="1"/>
  <c r="WT30" i="1" s="1"/>
  <c r="WT46" i="1" a="1"/>
  <c r="WT46" i="1" s="1"/>
  <c r="WT37" i="1" a="1"/>
  <c r="WT37" i="1" s="1"/>
  <c r="WT24" i="1" a="1"/>
  <c r="WT24" i="1" s="1"/>
  <c r="WT25" i="1" a="1"/>
  <c r="WT25" i="1" s="1"/>
  <c r="WT43" i="1" a="1"/>
  <c r="WT43" i="1" s="1"/>
  <c r="WT33" i="1" a="1"/>
  <c r="WT33" i="1" s="1"/>
  <c r="WT29" i="1" a="1"/>
  <c r="WT29" i="1" s="1"/>
  <c r="WT40" i="1" a="1"/>
  <c r="WT40" i="1" s="1"/>
  <c r="WT34" i="1" a="1"/>
  <c r="WT34" i="1" s="1"/>
  <c r="WT28" i="1" a="1"/>
  <c r="WT28" i="1" s="1"/>
  <c r="BO43" i="1" a="1"/>
  <c r="BO43" i="1" s="1"/>
  <c r="BO33" i="1" a="1"/>
  <c r="BO33" i="1" s="1"/>
  <c r="BO37" i="1" a="1"/>
  <c r="BO37" i="1" s="1"/>
  <c r="BO26" i="1" a="1"/>
  <c r="BO26" i="1" s="1"/>
  <c r="BO40" i="1" a="1"/>
  <c r="BO40" i="1" s="1"/>
  <c r="BO34" i="1" a="1"/>
  <c r="BO34" i="1" s="1"/>
  <c r="BO39" i="1" a="1"/>
  <c r="BO39" i="1" s="1"/>
  <c r="BO24" i="1" a="1"/>
  <c r="BO24" i="1" s="1"/>
  <c r="BO45" i="1" a="1"/>
  <c r="BO45" i="1" s="1"/>
  <c r="BO28" i="1" a="1"/>
  <c r="BO28" i="1" s="1"/>
  <c r="BO46" i="1" a="1"/>
  <c r="BO46" i="1" s="1"/>
  <c r="BO44" i="1" a="1"/>
  <c r="BO44" i="1" s="1"/>
  <c r="BO35" i="1" a="1"/>
  <c r="BO35" i="1" s="1"/>
  <c r="BO47" i="1" a="1"/>
  <c r="BO47" i="1" s="1"/>
  <c r="BO41" i="1" a="1"/>
  <c r="BO41" i="1" s="1"/>
  <c r="BO38" i="1" a="1"/>
  <c r="BO38" i="1" s="1"/>
  <c r="BO27" i="1" a="1"/>
  <c r="BO27" i="1" s="1"/>
  <c r="BO30" i="1" a="1"/>
  <c r="BO30" i="1" s="1"/>
  <c r="BO29" i="1" a="1"/>
  <c r="BO29" i="1" s="1"/>
  <c r="BO25" i="1" a="1"/>
  <c r="BO25" i="1" s="1"/>
  <c r="BO32" i="1" a="1"/>
  <c r="BO32" i="1" s="1"/>
  <c r="BO31" i="1" a="1"/>
  <c r="BO31" i="1" s="1"/>
  <c r="FZ29" i="1" a="1"/>
  <c r="FZ29" i="1" s="1"/>
  <c r="FZ35" i="1" a="1"/>
  <c r="FZ35" i="1" s="1"/>
  <c r="FZ44" i="1" a="1"/>
  <c r="FZ44" i="1" s="1"/>
  <c r="FZ28" i="1" a="1"/>
  <c r="FZ28" i="1" s="1"/>
  <c r="FZ41" i="1" a="1"/>
  <c r="FZ41" i="1" s="1"/>
  <c r="FZ27" i="1" a="1"/>
  <c r="FZ27" i="1" s="1"/>
  <c r="FZ25" i="1" a="1"/>
  <c r="FZ25" i="1" s="1"/>
  <c r="FZ38" i="1" a="1"/>
  <c r="FZ38" i="1" s="1"/>
  <c r="FZ31" i="1" a="1"/>
  <c r="FZ31" i="1" s="1"/>
  <c r="FZ30" i="1" a="1"/>
  <c r="FZ30" i="1" s="1"/>
  <c r="FZ26" i="1" a="1"/>
  <c r="FZ26" i="1" s="1"/>
  <c r="FZ45" i="1" a="1"/>
  <c r="FZ45" i="1" s="1"/>
  <c r="FZ33" i="1" a="1"/>
  <c r="FZ33" i="1" s="1"/>
  <c r="FZ32" i="1" a="1"/>
  <c r="FZ32" i="1" s="1"/>
  <c r="FZ43" i="1" a="1"/>
  <c r="FZ43" i="1" s="1"/>
  <c r="FZ40" i="1" a="1"/>
  <c r="FZ40" i="1" s="1"/>
  <c r="FZ37" i="1" a="1"/>
  <c r="FZ37" i="1" s="1"/>
  <c r="FZ39" i="1" a="1"/>
  <c r="FZ39" i="1" s="1"/>
  <c r="FZ46" i="1" a="1"/>
  <c r="FZ46" i="1" s="1"/>
  <c r="FZ34" i="1" a="1"/>
  <c r="FZ34" i="1" s="1"/>
  <c r="FZ47" i="1" a="1"/>
  <c r="FZ47" i="1" s="1"/>
  <c r="FZ24" i="1" a="1"/>
  <c r="FZ24" i="1" s="1"/>
  <c r="GV26" i="1" a="1"/>
  <c r="GV26" i="1" s="1"/>
  <c r="GV47" i="1" a="1"/>
  <c r="GV47" i="1" s="1"/>
  <c r="GV35" i="1" a="1"/>
  <c r="GV35" i="1" s="1"/>
  <c r="GV44" i="1" a="1"/>
  <c r="GV44" i="1" s="1"/>
  <c r="GV34" i="1" a="1"/>
  <c r="GV34" i="1" s="1"/>
  <c r="GV27" i="1" a="1"/>
  <c r="GV27" i="1" s="1"/>
  <c r="GV28" i="1" a="1"/>
  <c r="GV28" i="1" s="1"/>
  <c r="GV29" i="1" a="1"/>
  <c r="GV29" i="1" s="1"/>
  <c r="GV46" i="1" a="1"/>
  <c r="GV46" i="1" s="1"/>
  <c r="GV45" i="1" a="1"/>
  <c r="GV45" i="1" s="1"/>
  <c r="GV30" i="1" a="1"/>
  <c r="GV30" i="1" s="1"/>
  <c r="GV31" i="1" a="1"/>
  <c r="GV31" i="1" s="1"/>
  <c r="GV38" i="1" a="1"/>
  <c r="GV38" i="1" s="1"/>
  <c r="GV24" i="1" a="1"/>
  <c r="GV24" i="1" s="1"/>
  <c r="GV40" i="1" a="1"/>
  <c r="GV40" i="1" s="1"/>
  <c r="GV43" i="1" a="1"/>
  <c r="GV43" i="1" s="1"/>
  <c r="GV41" i="1" a="1"/>
  <c r="GV41" i="1" s="1"/>
  <c r="GV32" i="1" a="1"/>
  <c r="GV32" i="1" s="1"/>
  <c r="GV33" i="1" a="1"/>
  <c r="GV33" i="1" s="1"/>
  <c r="GV39" i="1" a="1"/>
  <c r="GV39" i="1" s="1"/>
  <c r="GV25" i="1" a="1"/>
  <c r="GV25" i="1" s="1"/>
  <c r="GV37" i="1" a="1"/>
  <c r="GV37" i="1" s="1"/>
  <c r="YH31" i="1" a="1"/>
  <c r="YH31" i="1" s="1"/>
  <c r="YH38" i="1" a="1"/>
  <c r="YH38" i="1" s="1"/>
  <c r="YH45" i="1" a="1"/>
  <c r="YH45" i="1" s="1"/>
  <c r="YH33" i="1" a="1"/>
  <c r="YH33" i="1" s="1"/>
  <c r="YH37" i="1" a="1"/>
  <c r="YH37" i="1" s="1"/>
  <c r="YH26" i="1" a="1"/>
  <c r="YH26" i="1" s="1"/>
  <c r="YH39" i="1" a="1"/>
  <c r="YH39" i="1" s="1"/>
  <c r="YH47" i="1" a="1"/>
  <c r="YH47" i="1" s="1"/>
  <c r="YH25" i="1" a="1"/>
  <c r="YH25" i="1" s="1"/>
  <c r="YH34" i="1" a="1"/>
  <c r="YH34" i="1" s="1"/>
  <c r="YH40" i="1" a="1"/>
  <c r="YH40" i="1" s="1"/>
  <c r="YH29" i="1" a="1"/>
  <c r="YH29" i="1" s="1"/>
  <c r="YH24" i="1" a="1"/>
  <c r="YH24" i="1" s="1"/>
  <c r="YH28" i="1" a="1"/>
  <c r="YH28" i="1" s="1"/>
  <c r="YH44" i="1" a="1"/>
  <c r="YH44" i="1" s="1"/>
  <c r="YH46" i="1" a="1"/>
  <c r="YH46" i="1" s="1"/>
  <c r="YH35" i="1" a="1"/>
  <c r="YH35" i="1" s="1"/>
  <c r="YH32" i="1" a="1"/>
  <c r="YH32" i="1" s="1"/>
  <c r="YH27" i="1" a="1"/>
  <c r="YH27" i="1" s="1"/>
  <c r="YH43" i="1" a="1"/>
  <c r="YH43" i="1" s="1"/>
  <c r="YH30" i="1" a="1"/>
  <c r="YH30" i="1" s="1"/>
  <c r="YH41" i="1" a="1"/>
  <c r="YH41" i="1" s="1"/>
  <c r="XW66" i="1" a="1"/>
  <c r="XW66" i="1" s="1"/>
  <c r="XW67" i="1" a="1"/>
  <c r="XW67" i="1" s="1"/>
  <c r="XW68" i="1" a="1"/>
  <c r="XW68" i="1" s="1"/>
  <c r="XW69" i="1" a="1"/>
  <c r="XW69" i="1" s="1"/>
  <c r="XW70" i="1" a="1"/>
  <c r="XW70" i="1" s="1"/>
  <c r="XW71" i="1" a="1"/>
  <c r="XW71" i="1" s="1"/>
  <c r="XW72" i="1" a="1"/>
  <c r="XW72" i="1" s="1"/>
  <c r="XW73" i="1" a="1"/>
  <c r="XW73" i="1" s="1"/>
  <c r="XW74" i="1" a="1"/>
  <c r="XW74" i="1" s="1"/>
  <c r="XW75" i="1" a="1"/>
  <c r="XW75" i="1" s="1"/>
  <c r="XW76" i="1" a="1"/>
  <c r="XW76" i="1" s="1"/>
  <c r="YY66" i="1" a="1"/>
  <c r="YY66" i="1" s="1"/>
  <c r="YY67" i="1" a="1"/>
  <c r="YY67" i="1" s="1"/>
  <c r="YY68" i="1" a="1"/>
  <c r="YY68" i="1" s="1"/>
  <c r="YY69" i="1" a="1"/>
  <c r="YY69" i="1" s="1"/>
  <c r="YY70" i="1" a="1"/>
  <c r="YY70" i="1" s="1"/>
  <c r="YY71" i="1" a="1"/>
  <c r="YY71" i="1" s="1"/>
  <c r="YY72" i="1" a="1"/>
  <c r="YY72" i="1" s="1"/>
  <c r="YY73" i="1" a="1"/>
  <c r="YY73" i="1" s="1"/>
  <c r="YY74" i="1" a="1"/>
  <c r="YY74" i="1" s="1"/>
  <c r="YY75" i="1" a="1"/>
  <c r="YY75" i="1" s="1"/>
  <c r="YY76" i="1" a="1"/>
  <c r="YY76" i="1" s="1"/>
  <c r="JB66" i="1" a="1"/>
  <c r="JB66" i="1" s="1"/>
  <c r="JB67" i="1" a="1"/>
  <c r="JB67" i="1" s="1"/>
  <c r="JB68" i="1" a="1"/>
  <c r="JB68" i="1" s="1"/>
  <c r="JB69" i="1" a="1"/>
  <c r="JB69" i="1" s="1"/>
  <c r="JB70" i="1" a="1"/>
  <c r="JB70" i="1" s="1"/>
  <c r="JB71" i="1" a="1"/>
  <c r="JB71" i="1" s="1"/>
  <c r="JB72" i="1" a="1"/>
  <c r="JB72" i="1" s="1"/>
  <c r="JB73" i="1" a="1"/>
  <c r="JB73" i="1" s="1"/>
  <c r="JB74" i="1" a="1"/>
  <c r="JB74" i="1" s="1"/>
  <c r="JB75" i="1" a="1"/>
  <c r="JB75" i="1" s="1"/>
  <c r="JB76" i="1" a="1"/>
  <c r="JB76"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IV37" i="1" a="1"/>
  <c r="IV37" i="1" s="1"/>
  <c r="IV45" i="1" a="1"/>
  <c r="IV45" i="1" s="1"/>
  <c r="IV33" i="1" a="1"/>
  <c r="IV33" i="1" s="1"/>
  <c r="IV27" i="1" a="1"/>
  <c r="IV27" i="1" s="1"/>
  <c r="IV47" i="1" a="1"/>
  <c r="IV47" i="1" s="1"/>
  <c r="IV29" i="1" a="1"/>
  <c r="IV29" i="1" s="1"/>
  <c r="IV26" i="1" a="1"/>
  <c r="IV26" i="1" s="1"/>
  <c r="IV34" i="1" a="1"/>
  <c r="IV34" i="1" s="1"/>
  <c r="IV39" i="1" a="1"/>
  <c r="IV39" i="1" s="1"/>
  <c r="IV24" i="1" a="1"/>
  <c r="IV24" i="1" s="1"/>
  <c r="IV40" i="1" a="1"/>
  <c r="IV40" i="1" s="1"/>
  <c r="IV25" i="1" a="1"/>
  <c r="IV25" i="1" s="1"/>
  <c r="IV32" i="1" a="1"/>
  <c r="IV32" i="1" s="1"/>
  <c r="IV44" i="1" a="1"/>
  <c r="IV44" i="1" s="1"/>
  <c r="IV43" i="1" a="1"/>
  <c r="IV43" i="1" s="1"/>
  <c r="IV35" i="1" a="1"/>
  <c r="IV35" i="1" s="1"/>
  <c r="IV28" i="1" a="1"/>
  <c r="IV28" i="1" s="1"/>
  <c r="IV46" i="1" a="1"/>
  <c r="IV46" i="1" s="1"/>
  <c r="IV30" i="1" a="1"/>
  <c r="IV30" i="1" s="1"/>
  <c r="IV41" i="1" a="1"/>
  <c r="IV41" i="1" s="1"/>
  <c r="IV38" i="1" a="1"/>
  <c r="IV38" i="1" s="1"/>
  <c r="IV31" i="1" a="1"/>
  <c r="IV31" i="1" s="1"/>
  <c r="ABC28" i="1" a="1"/>
  <c r="ABC28" i="1" s="1"/>
  <c r="ABC40" i="1" a="1"/>
  <c r="ABC40" i="1" s="1"/>
  <c r="ABC25" i="1" a="1"/>
  <c r="ABC25" i="1" s="1"/>
  <c r="ABC38" i="1" a="1"/>
  <c r="ABC38" i="1" s="1"/>
  <c r="ABC32" i="1" a="1"/>
  <c r="ABC32" i="1" s="1"/>
  <c r="ABC29" i="1" a="1"/>
  <c r="ABC29" i="1" s="1"/>
  <c r="ABC44" i="1" a="1"/>
  <c r="ABC44" i="1" s="1"/>
  <c r="ABC41" i="1" a="1"/>
  <c r="ABC41" i="1" s="1"/>
  <c r="ABC35" i="1" a="1"/>
  <c r="ABC35" i="1" s="1"/>
  <c r="ABC46" i="1" a="1"/>
  <c r="ABC46" i="1" s="1"/>
  <c r="ABC33" i="1" a="1"/>
  <c r="ABC33" i="1" s="1"/>
  <c r="ABC26" i="1" a="1"/>
  <c r="ABC26" i="1" s="1"/>
  <c r="ABC43" i="1" a="1"/>
  <c r="ABC43" i="1" s="1"/>
  <c r="ABC45" i="1" a="1"/>
  <c r="ABC45" i="1" s="1"/>
  <c r="ABC31" i="1" a="1"/>
  <c r="ABC31" i="1" s="1"/>
  <c r="ABC30" i="1" a="1"/>
  <c r="ABC30" i="1" s="1"/>
  <c r="ABC37" i="1" a="1"/>
  <c r="ABC37" i="1" s="1"/>
  <c r="ABC24" i="1" a="1"/>
  <c r="ABC24" i="1" s="1"/>
  <c r="ABC47" i="1" a="1"/>
  <c r="ABC47" i="1" s="1"/>
  <c r="ABC27" i="1" a="1"/>
  <c r="ABC27" i="1" s="1"/>
  <c r="ABC39" i="1" a="1"/>
  <c r="ABC39" i="1" s="1"/>
  <c r="ABC34" i="1" a="1"/>
  <c r="ABC34" i="1" s="1"/>
  <c r="WF34" i="1" a="1"/>
  <c r="WF34" i="1" s="1"/>
  <c r="WF26" i="1" a="1"/>
  <c r="WF26" i="1" s="1"/>
  <c r="WF35" i="1" a="1"/>
  <c r="WF35" i="1" s="1"/>
  <c r="WF24" i="1" a="1"/>
  <c r="WF24" i="1" s="1"/>
  <c r="WF44" i="1" a="1"/>
  <c r="WF44" i="1" s="1"/>
  <c r="WF32" i="1" a="1"/>
  <c r="WF32" i="1" s="1"/>
  <c r="WF27" i="1" a="1"/>
  <c r="WF27" i="1" s="1"/>
  <c r="WF38" i="1" a="1"/>
  <c r="WF38" i="1" s="1"/>
  <c r="WF41" i="1" a="1"/>
  <c r="WF41" i="1" s="1"/>
  <c r="WF28" i="1" a="1"/>
  <c r="WF28" i="1" s="1"/>
  <c r="WF43" i="1" a="1"/>
  <c r="WF43" i="1" s="1"/>
  <c r="WF33" i="1" a="1"/>
  <c r="WF33" i="1" s="1"/>
  <c r="WF30" i="1" a="1"/>
  <c r="WF30" i="1" s="1"/>
  <c r="WF46" i="1" a="1"/>
  <c r="WF46" i="1" s="1"/>
  <c r="WF31" i="1" a="1"/>
  <c r="WF31" i="1" s="1"/>
  <c r="WF37" i="1" a="1"/>
  <c r="WF37" i="1" s="1"/>
  <c r="WF29" i="1" a="1"/>
  <c r="WF29" i="1" s="1"/>
  <c r="WF25" i="1" a="1"/>
  <c r="WF25" i="1" s="1"/>
  <c r="WF47" i="1" a="1"/>
  <c r="WF47" i="1" s="1"/>
  <c r="WF40" i="1" a="1"/>
  <c r="WF40" i="1" s="1"/>
  <c r="WF39" i="1" a="1"/>
  <c r="WF39" i="1" s="1"/>
  <c r="WF45" i="1" a="1"/>
  <c r="WF45" i="1" s="1"/>
  <c r="XX43" i="1" a="1"/>
  <c r="XX43" i="1" s="1"/>
  <c r="XX26" i="1" a="1"/>
  <c r="XX26" i="1" s="1"/>
  <c r="XX29" i="1" a="1"/>
  <c r="XX29" i="1" s="1"/>
  <c r="XX45" i="1" a="1"/>
  <c r="XX45" i="1" s="1"/>
  <c r="XX39" i="1" a="1"/>
  <c r="XX39" i="1" s="1"/>
  <c r="XX37" i="1" a="1"/>
  <c r="XX37" i="1" s="1"/>
  <c r="XX40" i="1" a="1"/>
  <c r="XX40" i="1" s="1"/>
  <c r="XX34" i="1" a="1"/>
  <c r="XX34" i="1" s="1"/>
  <c r="XX38" i="1" a="1"/>
  <c r="XX38" i="1" s="1"/>
  <c r="XX47" i="1" a="1"/>
  <c r="XX47" i="1" s="1"/>
  <c r="XX24" i="1" a="1"/>
  <c r="XX24" i="1" s="1"/>
  <c r="XX25" i="1" a="1"/>
  <c r="XX25" i="1" s="1"/>
  <c r="XX28" i="1" a="1"/>
  <c r="XX28" i="1" s="1"/>
  <c r="XX46" i="1" a="1"/>
  <c r="XX46" i="1" s="1"/>
  <c r="XX31" i="1" a="1"/>
  <c r="XX31" i="1" s="1"/>
  <c r="XX44" i="1" a="1"/>
  <c r="XX44" i="1" s="1"/>
  <c r="XX27" i="1" a="1"/>
  <c r="XX27" i="1" s="1"/>
  <c r="XX35" i="1" a="1"/>
  <c r="XX35" i="1" s="1"/>
  <c r="XX30" i="1" a="1"/>
  <c r="XX30" i="1" s="1"/>
  <c r="XX33" i="1" a="1"/>
  <c r="XX33" i="1" s="1"/>
  <c r="XX32" i="1" a="1"/>
  <c r="XX32" i="1" s="1"/>
  <c r="XX41" i="1" a="1"/>
  <c r="XX41" i="1" s="1"/>
  <c r="DU29" i="1" a="1"/>
  <c r="DU29" i="1" s="1"/>
  <c r="DU27" i="1" a="1"/>
  <c r="DU27" i="1" s="1"/>
  <c r="DU24" i="1" a="1"/>
  <c r="DU24" i="1" s="1"/>
  <c r="DU30" i="1" a="1"/>
  <c r="DU30" i="1" s="1"/>
  <c r="DU31" i="1" a="1"/>
  <c r="DU31" i="1" s="1"/>
  <c r="DU28" i="1" a="1"/>
  <c r="DU28" i="1" s="1"/>
  <c r="DU43" i="1" a="1"/>
  <c r="DU43" i="1" s="1"/>
  <c r="DU32" i="1" a="1"/>
  <c r="DU32" i="1" s="1"/>
  <c r="DU45" i="1" a="1"/>
  <c r="DU45" i="1" s="1"/>
  <c r="DU40" i="1" a="1"/>
  <c r="DU40" i="1" s="1"/>
  <c r="DU41" i="1" a="1"/>
  <c r="DU41" i="1" s="1"/>
  <c r="DU39" i="1" a="1"/>
  <c r="DU39" i="1" s="1"/>
  <c r="DU26" i="1" a="1"/>
  <c r="DU26" i="1" s="1"/>
  <c r="DU25" i="1" a="1"/>
  <c r="DU25" i="1" s="1"/>
  <c r="DU46" i="1" a="1"/>
  <c r="DU46" i="1" s="1"/>
  <c r="DU37" i="1" a="1"/>
  <c r="DU37" i="1" s="1"/>
  <c r="DU33" i="1" a="1"/>
  <c r="DU33" i="1" s="1"/>
  <c r="DU34" i="1" a="1"/>
  <c r="DU34" i="1" s="1"/>
  <c r="DU47" i="1" a="1"/>
  <c r="DU47" i="1" s="1"/>
  <c r="DU44" i="1" a="1"/>
  <c r="DU44" i="1" s="1"/>
  <c r="DU35" i="1" a="1"/>
  <c r="DU35" i="1" s="1"/>
  <c r="DU38" i="1" a="1"/>
  <c r="DU38" i="1" s="1"/>
  <c r="IB43" i="1" a="1"/>
  <c r="IB43" i="1" s="1"/>
  <c r="IB27" i="1" a="1"/>
  <c r="IB27" i="1" s="1"/>
  <c r="IB25" i="1" a="1"/>
  <c r="IB25" i="1" s="1"/>
  <c r="IB31" i="1" a="1"/>
  <c r="IB31" i="1" s="1"/>
  <c r="IB41" i="1" a="1"/>
  <c r="IB41" i="1" s="1"/>
  <c r="IB32" i="1" a="1"/>
  <c r="IB32" i="1" s="1"/>
  <c r="IB47" i="1" a="1"/>
  <c r="IB47" i="1" s="1"/>
  <c r="IB34" i="1" a="1"/>
  <c r="IB34" i="1" s="1"/>
  <c r="IB39" i="1" a="1"/>
  <c r="IB39" i="1" s="1"/>
  <c r="IB38" i="1" a="1"/>
  <c r="IB38" i="1" s="1"/>
  <c r="IB33" i="1" a="1"/>
  <c r="IB33" i="1" s="1"/>
  <c r="IB26" i="1" a="1"/>
  <c r="IB26" i="1" s="1"/>
  <c r="IB40" i="1" a="1"/>
  <c r="IB40" i="1" s="1"/>
  <c r="IB37" i="1" a="1"/>
  <c r="IB37" i="1" s="1"/>
  <c r="IB44" i="1" a="1"/>
  <c r="IB44" i="1" s="1"/>
  <c r="IB35" i="1" a="1"/>
  <c r="IB35" i="1" s="1"/>
  <c r="IB24" i="1" a="1"/>
  <c r="IB24" i="1" s="1"/>
  <c r="IB30" i="1" a="1"/>
  <c r="IB30" i="1" s="1"/>
  <c r="IB45" i="1" a="1"/>
  <c r="IB45" i="1" s="1"/>
  <c r="IB46" i="1" a="1"/>
  <c r="IB46" i="1" s="1"/>
  <c r="IB28" i="1" a="1"/>
  <c r="IB28" i="1" s="1"/>
  <c r="IB29" i="1" a="1"/>
  <c r="IB29" i="1" s="1"/>
  <c r="IF32" i="1" a="1"/>
  <c r="IF32" i="1" s="1"/>
  <c r="IF46" i="1" a="1"/>
  <c r="IF46" i="1" s="1"/>
  <c r="IF39" i="1" a="1"/>
  <c r="IF39" i="1" s="1"/>
  <c r="IF26" i="1" a="1"/>
  <c r="IF26" i="1" s="1"/>
  <c r="IF31" i="1" a="1"/>
  <c r="IF31" i="1" s="1"/>
  <c r="IF41" i="1" a="1"/>
  <c r="IF41" i="1" s="1"/>
  <c r="IF30" i="1" a="1"/>
  <c r="IF30" i="1" s="1"/>
  <c r="IF33" i="1" a="1"/>
  <c r="IF33" i="1" s="1"/>
  <c r="IF38" i="1" a="1"/>
  <c r="IF38" i="1" s="1"/>
  <c r="IF24" i="1" a="1"/>
  <c r="IF24" i="1" s="1"/>
  <c r="IF45" i="1" a="1"/>
  <c r="IF45" i="1" s="1"/>
  <c r="IF47" i="1" a="1"/>
  <c r="IF47" i="1" s="1"/>
  <c r="IF28" i="1" a="1"/>
  <c r="IF28" i="1" s="1"/>
  <c r="IF43" i="1" a="1"/>
  <c r="IF43" i="1" s="1"/>
  <c r="IF37" i="1" a="1"/>
  <c r="IF37" i="1" s="1"/>
  <c r="IF40" i="1" a="1"/>
  <c r="IF40" i="1" s="1"/>
  <c r="IF29" i="1" a="1"/>
  <c r="IF29" i="1" s="1"/>
  <c r="IF34" i="1" a="1"/>
  <c r="IF34" i="1" s="1"/>
  <c r="IF25" i="1" a="1"/>
  <c r="IF25" i="1" s="1"/>
  <c r="IF44" i="1" a="1"/>
  <c r="IF44" i="1" s="1"/>
  <c r="IF35" i="1" a="1"/>
  <c r="IF35" i="1" s="1"/>
  <c r="IF27" i="1" a="1"/>
  <c r="IF27" i="1" s="1"/>
  <c r="HC66" i="1" a="1"/>
  <c r="HC66" i="1" s="1"/>
  <c r="HC67" i="1" a="1"/>
  <c r="HC67" i="1" s="1"/>
  <c r="HC68" i="1" a="1"/>
  <c r="HC68" i="1" s="1"/>
  <c r="HC69" i="1" a="1"/>
  <c r="HC69" i="1" s="1"/>
  <c r="HC70" i="1" a="1"/>
  <c r="HC70" i="1" s="1"/>
  <c r="HC71" i="1" a="1"/>
  <c r="HC71" i="1" s="1"/>
  <c r="HC72" i="1" a="1"/>
  <c r="HC72" i="1" s="1"/>
  <c r="HC73" i="1" a="1"/>
  <c r="HC73" i="1" s="1"/>
  <c r="HC74" i="1" a="1"/>
  <c r="HC74" i="1" s="1"/>
  <c r="HC75" i="1" a="1"/>
  <c r="HC75" i="1" s="1"/>
  <c r="HC76" i="1" a="1"/>
  <c r="HC76" i="1" s="1"/>
  <c r="IO66" i="1" a="1"/>
  <c r="IO66" i="1" s="1"/>
  <c r="IO67" i="1" a="1"/>
  <c r="IO67" i="1" s="1"/>
  <c r="IO68" i="1" a="1"/>
  <c r="IO68" i="1" s="1"/>
  <c r="IO69" i="1" a="1"/>
  <c r="IO69" i="1" s="1"/>
  <c r="IO70" i="1" a="1"/>
  <c r="IO70" i="1" s="1"/>
  <c r="IO71" i="1" a="1"/>
  <c r="IO71" i="1" s="1"/>
  <c r="IO72" i="1" a="1"/>
  <c r="IO72" i="1" s="1"/>
  <c r="IO73" i="1" a="1"/>
  <c r="IO73" i="1" s="1"/>
  <c r="IO74" i="1" a="1"/>
  <c r="IO74" i="1" s="1"/>
  <c r="IO75" i="1" a="1"/>
  <c r="IO75" i="1" s="1"/>
  <c r="IO76" i="1" a="1"/>
  <c r="IO76" i="1" s="1"/>
  <c r="XM66" i="1" a="1"/>
  <c r="XM66" i="1" s="1"/>
  <c r="XM67" i="1" a="1"/>
  <c r="XM67" i="1" s="1"/>
  <c r="XM68" i="1" a="1"/>
  <c r="XM68" i="1" s="1"/>
  <c r="XM69" i="1" a="1"/>
  <c r="XM69" i="1" s="1"/>
  <c r="XM70" i="1" a="1"/>
  <c r="XM70" i="1" s="1"/>
  <c r="XM71" i="1" a="1"/>
  <c r="XM71" i="1" s="1"/>
  <c r="XM72" i="1" a="1"/>
  <c r="XM72" i="1" s="1"/>
  <c r="XM73" i="1" a="1"/>
  <c r="XM73" i="1" s="1"/>
  <c r="XM74" i="1" a="1"/>
  <c r="XM74" i="1" s="1"/>
  <c r="XM75" i="1" a="1"/>
  <c r="XM75" i="1" s="1"/>
  <c r="XM76" i="1" a="1"/>
  <c r="XM76" i="1" s="1"/>
  <c r="K66" i="1" a="1"/>
  <c r="K66" i="1" s="1"/>
  <c r="K67" i="1" a="1"/>
  <c r="K67" i="1" s="1"/>
  <c r="K68" i="1" a="1"/>
  <c r="K68" i="1" s="1"/>
  <c r="K69" i="1" a="1"/>
  <c r="K69" i="1" s="1"/>
  <c r="K70" i="1" a="1"/>
  <c r="K70" i="1" s="1"/>
  <c r="K71" i="1" a="1"/>
  <c r="K71" i="1" s="1"/>
  <c r="K72" i="1" a="1"/>
  <c r="K72" i="1" s="1"/>
  <c r="K73" i="1" a="1"/>
  <c r="K73" i="1" s="1"/>
  <c r="K74" i="1" a="1"/>
  <c r="K74" i="1" s="1"/>
  <c r="K75" i="1" a="1"/>
  <c r="K75" i="1" s="1"/>
  <c r="K76" i="1" a="1"/>
  <c r="K76" i="1" s="1"/>
  <c r="WG30" i="1" a="1"/>
  <c r="WG30" i="1" s="1"/>
  <c r="WG27" i="1" a="1"/>
  <c r="WG27" i="1" s="1"/>
  <c r="WG43" i="1" a="1"/>
  <c r="WG43" i="1" s="1"/>
  <c r="WG25" i="1" a="1"/>
  <c r="WG25" i="1" s="1"/>
  <c r="WG24" i="1" a="1"/>
  <c r="WG24" i="1" s="1"/>
  <c r="WG29" i="1" a="1"/>
  <c r="WG29" i="1" s="1"/>
  <c r="WG38" i="1" a="1"/>
  <c r="WG38" i="1" s="1"/>
  <c r="WG47" i="1" a="1"/>
  <c r="WG47" i="1" s="1"/>
  <c r="WG45" i="1" a="1"/>
  <c r="WG45" i="1" s="1"/>
  <c r="WG26" i="1" a="1"/>
  <c r="WG26" i="1" s="1"/>
  <c r="WG31" i="1" a="1"/>
  <c r="WG31" i="1" s="1"/>
  <c r="WG32" i="1" a="1"/>
  <c r="WG32" i="1" s="1"/>
  <c r="WG34" i="1" a="1"/>
  <c r="WG34" i="1" s="1"/>
  <c r="WG41" i="1" a="1"/>
  <c r="WG41" i="1" s="1"/>
  <c r="WG28" i="1" a="1"/>
  <c r="WG28" i="1" s="1"/>
  <c r="WG39" i="1" a="1"/>
  <c r="WG39" i="1" s="1"/>
  <c r="WG33" i="1" a="1"/>
  <c r="WG33" i="1" s="1"/>
  <c r="WG37" i="1" a="1"/>
  <c r="WG37" i="1" s="1"/>
  <c r="WG40" i="1" a="1"/>
  <c r="WG40" i="1" s="1"/>
  <c r="WG46" i="1" a="1"/>
  <c r="WG46" i="1" s="1"/>
  <c r="WG44" i="1" a="1"/>
  <c r="WG44" i="1" s="1"/>
  <c r="WG35" i="1" a="1"/>
  <c r="WG35" i="1" s="1"/>
  <c r="AO29" i="1" a="1"/>
  <c r="AO29" i="1" s="1"/>
  <c r="AO40" i="1" a="1"/>
  <c r="AO40" i="1" s="1"/>
  <c r="AO26" i="1" a="1"/>
  <c r="AO26" i="1" s="1"/>
  <c r="AO44" i="1" a="1"/>
  <c r="AO44" i="1" s="1"/>
  <c r="AO39" i="1" a="1"/>
  <c r="AO39" i="1" s="1"/>
  <c r="AO38" i="1" a="1"/>
  <c r="AO38" i="1" s="1"/>
  <c r="AO27" i="1" a="1"/>
  <c r="AO27" i="1" s="1"/>
  <c r="AO45" i="1" a="1"/>
  <c r="AO45" i="1" s="1"/>
  <c r="AO47" i="1" a="1"/>
  <c r="AO47" i="1" s="1"/>
  <c r="AO24" i="1" a="1"/>
  <c r="AO24" i="1" s="1"/>
  <c r="AO34" i="1" a="1"/>
  <c r="AO34" i="1" s="1"/>
  <c r="AO33" i="1" a="1"/>
  <c r="AO33" i="1" s="1"/>
  <c r="AO41" i="1" a="1"/>
  <c r="AO41" i="1" s="1"/>
  <c r="AO32" i="1" a="1"/>
  <c r="AO32" i="1" s="1"/>
  <c r="AO35" i="1" a="1"/>
  <c r="AO35" i="1" s="1"/>
  <c r="AO43" i="1" a="1"/>
  <c r="AO43" i="1" s="1"/>
  <c r="AO46" i="1" a="1"/>
  <c r="AO46" i="1" s="1"/>
  <c r="AO25" i="1" a="1"/>
  <c r="AO25" i="1" s="1"/>
  <c r="AO31" i="1" a="1"/>
  <c r="AO31" i="1" s="1"/>
  <c r="AO28" i="1" a="1"/>
  <c r="AO28" i="1" s="1"/>
  <c r="AO30" i="1" a="1"/>
  <c r="AO30" i="1" s="1"/>
  <c r="AO37" i="1" a="1"/>
  <c r="AO37" i="1" s="1"/>
  <c r="HW47" i="1" a="1"/>
  <c r="HW47" i="1" s="1"/>
  <c r="HW45" i="1" a="1"/>
  <c r="HW45" i="1" s="1"/>
  <c r="HW40" i="1" a="1"/>
  <c r="HW40" i="1" s="1"/>
  <c r="HW26" i="1" a="1"/>
  <c r="HW26" i="1" s="1"/>
  <c r="HW39" i="1" a="1"/>
  <c r="HW39" i="1" s="1"/>
  <c r="HW38" i="1" a="1"/>
  <c r="HW38" i="1" s="1"/>
  <c r="HW30" i="1" a="1"/>
  <c r="HW30" i="1" s="1"/>
  <c r="HW46" i="1" a="1"/>
  <c r="HW46" i="1" s="1"/>
  <c r="HW27" i="1" a="1"/>
  <c r="HW27" i="1" s="1"/>
  <c r="HW33" i="1" a="1"/>
  <c r="HW33" i="1" s="1"/>
  <c r="HW44" i="1" a="1"/>
  <c r="HW44" i="1" s="1"/>
  <c r="HW43" i="1" a="1"/>
  <c r="HW43" i="1" s="1"/>
  <c r="HW32" i="1" a="1"/>
  <c r="HW32" i="1" s="1"/>
  <c r="HW41" i="1" a="1"/>
  <c r="HW41" i="1" s="1"/>
  <c r="HW35" i="1" a="1"/>
  <c r="HW35" i="1" s="1"/>
  <c r="HW25" i="1" a="1"/>
  <c r="HW25" i="1" s="1"/>
  <c r="HW37" i="1" a="1"/>
  <c r="HW37" i="1" s="1"/>
  <c r="HW24" i="1" a="1"/>
  <c r="HW24" i="1" s="1"/>
  <c r="HW34" i="1" a="1"/>
  <c r="HW34" i="1" s="1"/>
  <c r="HW28" i="1" a="1"/>
  <c r="HW28" i="1" s="1"/>
  <c r="HW31" i="1" a="1"/>
  <c r="HW31" i="1" s="1"/>
  <c r="HW29" i="1" a="1"/>
  <c r="HW29" i="1" s="1"/>
  <c r="IL27" i="1" a="1"/>
  <c r="IL27" i="1" s="1"/>
  <c r="IL38" i="1" a="1"/>
  <c r="IL38" i="1" s="1"/>
  <c r="IL39" i="1" a="1"/>
  <c r="IL39" i="1" s="1"/>
  <c r="IL33" i="1" a="1"/>
  <c r="IL33" i="1" s="1"/>
  <c r="IL34" i="1" a="1"/>
  <c r="IL34" i="1" s="1"/>
  <c r="IL37" i="1" a="1"/>
  <c r="IL37" i="1" s="1"/>
  <c r="IL40" i="1" a="1"/>
  <c r="IL40" i="1" s="1"/>
  <c r="IL26" i="1" a="1"/>
  <c r="IL26" i="1" s="1"/>
  <c r="IL25" i="1" a="1"/>
  <c r="IL25" i="1" s="1"/>
  <c r="IL45" i="1" a="1"/>
  <c r="IL45" i="1" s="1"/>
  <c r="IL47" i="1" a="1"/>
  <c r="IL47" i="1" s="1"/>
  <c r="IL44" i="1" a="1"/>
  <c r="IL44" i="1" s="1"/>
  <c r="IL35" i="1" a="1"/>
  <c r="IL35" i="1" s="1"/>
  <c r="IL24" i="1" a="1"/>
  <c r="IL24" i="1" s="1"/>
  <c r="IL41" i="1" a="1"/>
  <c r="IL41" i="1" s="1"/>
  <c r="IL29" i="1" a="1"/>
  <c r="IL29" i="1" s="1"/>
  <c r="IL43" i="1" a="1"/>
  <c r="IL43" i="1" s="1"/>
  <c r="IL32" i="1" a="1"/>
  <c r="IL32" i="1" s="1"/>
  <c r="IL30" i="1" a="1"/>
  <c r="IL30" i="1" s="1"/>
  <c r="IL31" i="1" a="1"/>
  <c r="IL31" i="1" s="1"/>
  <c r="IL28" i="1" a="1"/>
  <c r="IL28" i="1" s="1"/>
  <c r="IL46" i="1" a="1"/>
  <c r="IL46" i="1" s="1"/>
  <c r="IP34" i="1" a="1"/>
  <c r="IP34" i="1" s="1"/>
  <c r="IP25" i="1" a="1"/>
  <c r="IP25" i="1" s="1"/>
  <c r="IP26" i="1" a="1"/>
  <c r="IP26" i="1" s="1"/>
  <c r="IP47" i="1" a="1"/>
  <c r="IP47" i="1" s="1"/>
  <c r="IP31" i="1" a="1"/>
  <c r="IP31" i="1" s="1"/>
  <c r="IP35" i="1" a="1"/>
  <c r="IP35" i="1" s="1"/>
  <c r="IP44" i="1" a="1"/>
  <c r="IP44" i="1" s="1"/>
  <c r="IP45" i="1" a="1"/>
  <c r="IP45" i="1" s="1"/>
  <c r="IP43" i="1" a="1"/>
  <c r="IP43" i="1" s="1"/>
  <c r="IP24" i="1" a="1"/>
  <c r="IP24" i="1" s="1"/>
  <c r="IP46" i="1" a="1"/>
  <c r="IP46" i="1" s="1"/>
  <c r="IP41" i="1" a="1"/>
  <c r="IP41" i="1" s="1"/>
  <c r="IP29" i="1" a="1"/>
  <c r="IP29" i="1" s="1"/>
  <c r="IP32" i="1" a="1"/>
  <c r="IP32" i="1" s="1"/>
  <c r="IP30" i="1" a="1"/>
  <c r="IP30" i="1" s="1"/>
  <c r="IP28" i="1" a="1"/>
  <c r="IP28" i="1" s="1"/>
  <c r="IP38" i="1" a="1"/>
  <c r="IP38" i="1" s="1"/>
  <c r="IP33" i="1" a="1"/>
  <c r="IP33" i="1" s="1"/>
  <c r="IP37" i="1" a="1"/>
  <c r="IP37" i="1" s="1"/>
  <c r="IP40" i="1" a="1"/>
  <c r="IP40" i="1" s="1"/>
  <c r="IP27" i="1" a="1"/>
  <c r="IP27" i="1" s="1"/>
  <c r="IP39" i="1" a="1"/>
  <c r="IP39" i="1" s="1"/>
  <c r="DE66" i="1" a="1"/>
  <c r="DE66" i="1" s="1"/>
  <c r="DE67" i="1" a="1"/>
  <c r="DE67" i="1" s="1"/>
  <c r="DE68" i="1" a="1"/>
  <c r="DE68" i="1" s="1"/>
  <c r="DE69" i="1" a="1"/>
  <c r="DE69" i="1" s="1"/>
  <c r="DE70" i="1" a="1"/>
  <c r="DE70" i="1" s="1"/>
  <c r="DE71" i="1" a="1"/>
  <c r="DE71" i="1" s="1"/>
  <c r="DE72" i="1" a="1"/>
  <c r="DE72" i="1" s="1"/>
  <c r="DE73" i="1" a="1"/>
  <c r="DE73" i="1" s="1"/>
  <c r="DE74" i="1" a="1"/>
  <c r="DE74" i="1" s="1"/>
  <c r="DE75" i="1" a="1"/>
  <c r="DE75" i="1" s="1"/>
  <c r="DE76" i="1" a="1"/>
  <c r="DE76" i="1" s="1"/>
  <c r="HO66" i="1" a="1"/>
  <c r="HO66" i="1" s="1"/>
  <c r="HO67" i="1" a="1"/>
  <c r="HO67" i="1" s="1"/>
  <c r="HO68" i="1" a="1"/>
  <c r="HO68" i="1" s="1"/>
  <c r="HO69" i="1" a="1"/>
  <c r="HO69" i="1" s="1"/>
  <c r="HO70" i="1" a="1"/>
  <c r="HO70" i="1" s="1"/>
  <c r="HO71" i="1" a="1"/>
  <c r="HO71" i="1" s="1"/>
  <c r="HO72" i="1" a="1"/>
  <c r="HO72" i="1" s="1"/>
  <c r="HO73" i="1" a="1"/>
  <c r="HO73" i="1" s="1"/>
  <c r="HO74" i="1" a="1"/>
  <c r="HO74" i="1" s="1"/>
  <c r="HO75" i="1" a="1"/>
  <c r="HO75" i="1" s="1"/>
  <c r="HO76" i="1" a="1"/>
  <c r="HO76" i="1" s="1"/>
  <c r="L66" i="1" a="1"/>
  <c r="L66" i="1" s="1"/>
  <c r="GN66" i="1" s="1" a="1"/>
  <c r="GN66" i="1" s="1"/>
  <c r="L67" i="1" a="1"/>
  <c r="L67" i="1" s="1"/>
  <c r="GN67" i="1" s="1" a="1"/>
  <c r="GN67" i="1" s="1"/>
  <c r="L68" i="1" a="1"/>
  <c r="L68" i="1" s="1"/>
  <c r="GN68" i="1" s="1" a="1"/>
  <c r="GN68" i="1" s="1"/>
  <c r="L69" i="1" a="1"/>
  <c r="L69" i="1" s="1"/>
  <c r="GN69" i="1" s="1" a="1"/>
  <c r="GN69" i="1" s="1"/>
  <c r="L70" i="1" a="1"/>
  <c r="L70" i="1" s="1"/>
  <c r="GN70" i="1" s="1" a="1"/>
  <c r="GN70" i="1" s="1"/>
  <c r="L71" i="1" a="1"/>
  <c r="L71" i="1" s="1"/>
  <c r="GN71" i="1" s="1" a="1"/>
  <c r="GN71" i="1" s="1"/>
  <c r="L72" i="1" a="1"/>
  <c r="L72" i="1" s="1"/>
  <c r="GN72" i="1" s="1" a="1"/>
  <c r="GN72" i="1" s="1"/>
  <c r="L73" i="1" a="1"/>
  <c r="L73" i="1" s="1"/>
  <c r="GN73" i="1" s="1" a="1"/>
  <c r="GN73" i="1" s="1"/>
  <c r="L74" i="1" a="1"/>
  <c r="L74" i="1" s="1"/>
  <c r="GN74" i="1" s="1" a="1"/>
  <c r="GN74" i="1" s="1"/>
  <c r="L75" i="1" a="1"/>
  <c r="L75" i="1" s="1"/>
  <c r="GN75" i="1" s="1" a="1"/>
  <c r="GN75" i="1" s="1"/>
  <c r="L76" i="1" a="1"/>
  <c r="L76" i="1" s="1"/>
  <c r="GN76" i="1" s="1" a="1"/>
  <c r="GN76" i="1" s="1"/>
  <c r="EA38" i="1" a="1"/>
  <c r="EA38" i="1" s="1"/>
  <c r="EA43" i="1" a="1"/>
  <c r="EA43" i="1" s="1"/>
  <c r="EA39" i="1" a="1"/>
  <c r="EA39" i="1" s="1"/>
  <c r="EA29" i="1" a="1"/>
  <c r="EA29" i="1" s="1"/>
  <c r="EA27" i="1" a="1"/>
  <c r="EA27" i="1" s="1"/>
  <c r="EA40" i="1" a="1"/>
  <c r="EA40" i="1" s="1"/>
  <c r="EA45" i="1" a="1"/>
  <c r="EA45" i="1" s="1"/>
  <c r="EA34" i="1" a="1"/>
  <c r="EA34" i="1" s="1"/>
  <c r="EA26" i="1" a="1"/>
  <c r="EA26" i="1" s="1"/>
  <c r="EA32" i="1" a="1"/>
  <c r="EA32" i="1" s="1"/>
  <c r="EA44" i="1" a="1"/>
  <c r="EA44" i="1" s="1"/>
  <c r="EA35" i="1" a="1"/>
  <c r="EA35" i="1" s="1"/>
  <c r="EA46" i="1" a="1"/>
  <c r="EA46" i="1" s="1"/>
  <c r="EA31" i="1" a="1"/>
  <c r="EA31" i="1" s="1"/>
  <c r="EA41" i="1" a="1"/>
  <c r="EA41" i="1" s="1"/>
  <c r="EA30" i="1" a="1"/>
  <c r="EA30" i="1" s="1"/>
  <c r="EA33" i="1" a="1"/>
  <c r="EA33" i="1" s="1"/>
  <c r="EA47" i="1" a="1"/>
  <c r="EA47" i="1" s="1"/>
  <c r="EA24" i="1" a="1"/>
  <c r="EA24" i="1" s="1"/>
  <c r="EA25" i="1" a="1"/>
  <c r="EA25" i="1" s="1"/>
  <c r="EA37" i="1" a="1"/>
  <c r="EA37" i="1" s="1"/>
  <c r="EA28" i="1" a="1"/>
  <c r="EA28" i="1" s="1"/>
  <c r="DE45" i="1" a="1"/>
  <c r="DE45" i="1" s="1"/>
  <c r="DE43" i="1" a="1"/>
  <c r="DE43" i="1" s="1"/>
  <c r="DE29" i="1" a="1"/>
  <c r="DE29" i="1" s="1"/>
  <c r="DE47" i="1" a="1"/>
  <c r="DE47" i="1" s="1"/>
  <c r="DE40" i="1" a="1"/>
  <c r="DE40" i="1" s="1"/>
  <c r="DE39" i="1" a="1"/>
  <c r="DE39" i="1" s="1"/>
  <c r="DE26" i="1" a="1"/>
  <c r="DE26" i="1" s="1"/>
  <c r="DE41" i="1" a="1"/>
  <c r="DE41" i="1" s="1"/>
  <c r="DE32" i="1" a="1"/>
  <c r="DE32" i="1" s="1"/>
  <c r="DE34" i="1" a="1"/>
  <c r="DE34" i="1" s="1"/>
  <c r="DE46" i="1" a="1"/>
  <c r="DE46" i="1" s="1"/>
  <c r="DE25" i="1" a="1"/>
  <c r="DE25" i="1" s="1"/>
  <c r="DE24" i="1" a="1"/>
  <c r="DE24" i="1" s="1"/>
  <c r="DE33" i="1" a="1"/>
  <c r="DE33" i="1" s="1"/>
  <c r="DE44" i="1" a="1"/>
  <c r="DE44" i="1" s="1"/>
  <c r="DE28" i="1" a="1"/>
  <c r="DE28" i="1" s="1"/>
  <c r="DE35" i="1" a="1"/>
  <c r="DE35" i="1" s="1"/>
  <c r="DE31" i="1" a="1"/>
  <c r="DE31" i="1" s="1"/>
  <c r="DE27" i="1" a="1"/>
  <c r="DE27" i="1" s="1"/>
  <c r="DE30" i="1" a="1"/>
  <c r="DE30" i="1" s="1"/>
  <c r="DI35" i="1" a="1"/>
  <c r="DI35" i="1" s="1"/>
  <c r="DI39" i="1" a="1"/>
  <c r="DI39" i="1" s="1"/>
  <c r="DI32" i="1" a="1"/>
  <c r="DI32" i="1" s="1"/>
  <c r="DI41" i="1" a="1"/>
  <c r="DI41" i="1" s="1"/>
  <c r="DI46" i="1" a="1"/>
  <c r="DI46" i="1" s="1"/>
  <c r="DI30" i="1" a="1"/>
  <c r="DI30" i="1" s="1"/>
  <c r="DI43" i="1" a="1"/>
  <c r="DI43" i="1" s="1"/>
  <c r="DI45" i="1" a="1"/>
  <c r="DI45" i="1" s="1"/>
  <c r="DI31" i="1" a="1"/>
  <c r="DI31" i="1" s="1"/>
  <c r="DI37" i="1" a="1"/>
  <c r="DI37" i="1" s="1"/>
  <c r="DI26" i="1" a="1"/>
  <c r="DI26" i="1" s="1"/>
  <c r="DI34" i="1" a="1"/>
  <c r="DI34" i="1" s="1"/>
  <c r="DI24" i="1" a="1"/>
  <c r="DI24" i="1" s="1"/>
  <c r="DI47" i="1" a="1"/>
  <c r="DI47" i="1" s="1"/>
  <c r="DI40" i="1" a="1"/>
  <c r="DI40" i="1" s="1"/>
  <c r="DI28" i="1" a="1"/>
  <c r="DI28" i="1" s="1"/>
  <c r="DI25" i="1" a="1"/>
  <c r="DI25" i="1" s="1"/>
  <c r="DI33" i="1" a="1"/>
  <c r="DI33" i="1" s="1"/>
  <c r="DI38" i="1" a="1"/>
  <c r="DI38" i="1" s="1"/>
  <c r="DI44" i="1" a="1"/>
  <c r="DI44" i="1" s="1"/>
  <c r="DI29" i="1" a="1"/>
  <c r="DI29" i="1" s="1"/>
  <c r="DI27" i="1" a="1"/>
  <c r="DI27" i="1" s="1"/>
  <c r="VW47" i="1" a="1"/>
  <c r="VW47" i="1" s="1"/>
  <c r="VW45" i="1" a="1"/>
  <c r="VW45" i="1" s="1"/>
  <c r="VW29" i="1" a="1"/>
  <c r="VW29" i="1" s="1"/>
  <c r="VW35" i="1" a="1"/>
  <c r="VW35" i="1" s="1"/>
  <c r="VW34" i="1" a="1"/>
  <c r="VW34" i="1" s="1"/>
  <c r="VW41" i="1" a="1"/>
  <c r="VW41" i="1" s="1"/>
  <c r="VW27" i="1" a="1"/>
  <c r="VW27" i="1" s="1"/>
  <c r="VW26" i="1" a="1"/>
  <c r="VW26" i="1" s="1"/>
  <c r="VW39" i="1" a="1"/>
  <c r="VW39" i="1" s="1"/>
  <c r="VW24" i="1" a="1"/>
  <c r="VW24" i="1" s="1"/>
  <c r="VW25" i="1" a="1"/>
  <c r="VW25" i="1" s="1"/>
  <c r="VW31" i="1" a="1"/>
  <c r="VW31" i="1" s="1"/>
  <c r="VW46" i="1" a="1"/>
  <c r="VW46" i="1" s="1"/>
  <c r="VW28" i="1" a="1"/>
  <c r="VW28" i="1" s="1"/>
  <c r="VW32" i="1" a="1"/>
  <c r="VW32" i="1" s="1"/>
  <c r="VW44" i="1" a="1"/>
  <c r="VW44" i="1" s="1"/>
  <c r="VW40" i="1" a="1"/>
  <c r="VW40" i="1" s="1"/>
  <c r="VW43" i="1" a="1"/>
  <c r="VW43" i="1" s="1"/>
  <c r="VW33" i="1" a="1"/>
  <c r="VW33" i="1" s="1"/>
  <c r="VW37" i="1" a="1"/>
  <c r="VW37" i="1" s="1"/>
  <c r="VW30" i="1" a="1"/>
  <c r="VW30" i="1" s="1"/>
  <c r="VW38" i="1" a="1"/>
  <c r="VW38" i="1" s="1"/>
  <c r="WA31" i="1" a="1"/>
  <c r="WA31" i="1" s="1"/>
  <c r="WA24" i="1" a="1"/>
  <c r="WA24" i="1" s="1"/>
  <c r="WA41" i="1" a="1"/>
  <c r="WA41" i="1" s="1"/>
  <c r="WA47" i="1" a="1"/>
  <c r="WA47" i="1" s="1"/>
  <c r="WA28" i="1" a="1"/>
  <c r="WA28" i="1" s="1"/>
  <c r="WA26" i="1" a="1"/>
  <c r="WA26" i="1" s="1"/>
  <c r="WA45" i="1" a="1"/>
  <c r="WA45" i="1" s="1"/>
  <c r="WA34" i="1" a="1"/>
  <c r="WA34" i="1" s="1"/>
  <c r="WA39" i="1" a="1"/>
  <c r="WA39" i="1" s="1"/>
  <c r="WA37" i="1" a="1"/>
  <c r="WA37" i="1" s="1"/>
  <c r="WA40" i="1" a="1"/>
  <c r="WA40" i="1" s="1"/>
  <c r="WA29" i="1" a="1"/>
  <c r="WA29" i="1" s="1"/>
  <c r="WA43" i="1" a="1"/>
  <c r="WA43" i="1" s="1"/>
  <c r="WA32" i="1" a="1"/>
  <c r="WA32" i="1" s="1"/>
  <c r="WA44" i="1" a="1"/>
  <c r="WA44" i="1" s="1"/>
  <c r="WA46" i="1" a="1"/>
  <c r="WA46" i="1" s="1"/>
  <c r="WA27" i="1" a="1"/>
  <c r="WA27" i="1" s="1"/>
  <c r="WA33" i="1" a="1"/>
  <c r="WA33" i="1" s="1"/>
  <c r="WA35" i="1" a="1"/>
  <c r="WA35" i="1" s="1"/>
  <c r="WA38" i="1" a="1"/>
  <c r="WA38" i="1" s="1"/>
  <c r="WA30" i="1" a="1"/>
  <c r="WA30" i="1" s="1"/>
  <c r="WA25" i="1" a="1"/>
  <c r="WA25" i="1" s="1"/>
  <c r="YI35" i="1" a="1"/>
  <c r="YI35" i="1" s="1"/>
  <c r="YI44" i="1" a="1"/>
  <c r="YI44" i="1" s="1"/>
  <c r="YI31" i="1" a="1"/>
  <c r="YI31" i="1" s="1"/>
  <c r="YI45" i="1" a="1"/>
  <c r="YI45" i="1" s="1"/>
  <c r="YI26" i="1" a="1"/>
  <c r="YI26" i="1" s="1"/>
  <c r="YI38" i="1" a="1"/>
  <c r="YI38" i="1" s="1"/>
  <c r="YI40" i="1" a="1"/>
  <c r="YI40" i="1" s="1"/>
  <c r="YI24" i="1" a="1"/>
  <c r="YI24" i="1" s="1"/>
  <c r="YI30" i="1" a="1"/>
  <c r="YI30" i="1" s="1"/>
  <c r="YI39" i="1" a="1"/>
  <c r="YI39" i="1" s="1"/>
  <c r="YI43" i="1" a="1"/>
  <c r="YI43" i="1" s="1"/>
  <c r="YI32" i="1" a="1"/>
  <c r="YI32" i="1" s="1"/>
  <c r="YI25" i="1" a="1"/>
  <c r="YI25" i="1" s="1"/>
  <c r="YI28" i="1" a="1"/>
  <c r="YI28" i="1" s="1"/>
  <c r="YI41" i="1" a="1"/>
  <c r="YI41" i="1" s="1"/>
  <c r="YI33" i="1" a="1"/>
  <c r="YI33" i="1" s="1"/>
  <c r="YI29" i="1" a="1"/>
  <c r="YI29" i="1" s="1"/>
  <c r="YI47" i="1" a="1"/>
  <c r="YI47" i="1" s="1"/>
  <c r="YI34" i="1" a="1"/>
  <c r="YI34" i="1" s="1"/>
  <c r="YI27" i="1" a="1"/>
  <c r="YI27" i="1" s="1"/>
  <c r="YI46" i="1" a="1"/>
  <c r="YI46" i="1" s="1"/>
  <c r="YI37" i="1" a="1"/>
  <c r="YI37" i="1" s="1"/>
  <c r="HG37" i="1" a="1"/>
  <c r="HG37" i="1" s="1"/>
  <c r="HG40" i="1" a="1"/>
  <c r="HG40" i="1" s="1"/>
  <c r="HG29" i="1" a="1"/>
  <c r="HG29" i="1" s="1"/>
  <c r="HG26" i="1" a="1"/>
  <c r="HG26" i="1" s="1"/>
  <c r="HG34" i="1" a="1"/>
  <c r="HG34" i="1" s="1"/>
  <c r="HG39" i="1" a="1"/>
  <c r="HG39" i="1" s="1"/>
  <c r="HG25" i="1" a="1"/>
  <c r="HG25" i="1" s="1"/>
  <c r="HG44" i="1" a="1"/>
  <c r="HG44" i="1" s="1"/>
  <c r="HG27" i="1" a="1"/>
  <c r="HG27" i="1" s="1"/>
  <c r="HG35" i="1" a="1"/>
  <c r="HG35" i="1" s="1"/>
  <c r="HG41" i="1" a="1"/>
  <c r="HG41" i="1" s="1"/>
  <c r="HG24" i="1" a="1"/>
  <c r="HG24" i="1" s="1"/>
  <c r="HG32" i="1" a="1"/>
  <c r="HG32" i="1" s="1"/>
  <c r="HG28" i="1" a="1"/>
  <c r="HG28" i="1" s="1"/>
  <c r="HG30" i="1" a="1"/>
  <c r="HG30" i="1" s="1"/>
  <c r="HG47" i="1" a="1"/>
  <c r="HG47" i="1" s="1"/>
  <c r="HG31" i="1" a="1"/>
  <c r="HG31" i="1" s="1"/>
  <c r="HG33" i="1" a="1"/>
  <c r="HG33" i="1" s="1"/>
  <c r="HG38" i="1" a="1"/>
  <c r="HG38" i="1" s="1"/>
  <c r="HG43" i="1" a="1"/>
  <c r="HG43" i="1" s="1"/>
  <c r="HK30" i="1" a="1"/>
  <c r="HK30" i="1" s="1"/>
  <c r="HK39" i="1" a="1"/>
  <c r="HK39" i="1" s="1"/>
  <c r="HK47" i="1" a="1"/>
  <c r="HK47" i="1" s="1"/>
  <c r="HK26" i="1" a="1"/>
  <c r="HK26" i="1" s="1"/>
  <c r="HK38" i="1" a="1"/>
  <c r="HK38" i="1" s="1"/>
  <c r="HK27" i="1" a="1"/>
  <c r="HK27" i="1" s="1"/>
  <c r="HK29" i="1" a="1"/>
  <c r="HK29" i="1" s="1"/>
  <c r="HK33" i="1" a="1"/>
  <c r="HK33" i="1" s="1"/>
  <c r="HK32" i="1" a="1"/>
  <c r="HK32" i="1" s="1"/>
  <c r="HK41" i="1" a="1"/>
  <c r="HK41" i="1" s="1"/>
  <c r="HK31" i="1" a="1"/>
  <c r="HK31" i="1" s="1"/>
  <c r="HK34" i="1" a="1"/>
  <c r="HK34" i="1" s="1"/>
  <c r="HK37" i="1" a="1"/>
  <c r="HK37" i="1" s="1"/>
  <c r="HK43" i="1" a="1"/>
  <c r="HK43" i="1" s="1"/>
  <c r="HK25" i="1" a="1"/>
  <c r="HK25" i="1" s="1"/>
  <c r="HK40" i="1" a="1"/>
  <c r="HK40" i="1" s="1"/>
  <c r="HK24" i="1" a="1"/>
  <c r="HK24" i="1" s="1"/>
  <c r="HK44" i="1" a="1"/>
  <c r="HK44" i="1" s="1"/>
  <c r="HK35" i="1" a="1"/>
  <c r="HK35" i="1" s="1"/>
  <c r="HK28" i="1" a="1"/>
  <c r="HK28" i="1" s="1"/>
  <c r="HO40" i="1" a="1"/>
  <c r="HO40" i="1" s="1"/>
  <c r="HO47" i="1" a="1"/>
  <c r="HO47" i="1" s="1"/>
  <c r="HO34" i="1" a="1"/>
  <c r="HO34" i="1" s="1"/>
  <c r="HO29" i="1" a="1"/>
  <c r="HO29" i="1" s="1"/>
  <c r="HO35" i="1" a="1"/>
  <c r="HO35" i="1" s="1"/>
  <c r="HO39" i="1" a="1"/>
  <c r="HO39" i="1" s="1"/>
  <c r="HO26" i="1" a="1"/>
  <c r="HO26" i="1" s="1"/>
  <c r="HO37" i="1" a="1"/>
  <c r="HO37" i="1" s="1"/>
  <c r="HO44" i="1" a="1"/>
  <c r="HO44" i="1" s="1"/>
  <c r="HO24" i="1" a="1"/>
  <c r="HO24" i="1" s="1"/>
  <c r="HO27" i="1" a="1"/>
  <c r="HO27" i="1" s="1"/>
  <c r="HO41" i="1" a="1"/>
  <c r="HO41" i="1" s="1"/>
  <c r="HO32" i="1" a="1"/>
  <c r="HO32" i="1" s="1"/>
  <c r="HO30" i="1" a="1"/>
  <c r="HO30" i="1" s="1"/>
  <c r="HO28" i="1" a="1"/>
  <c r="HO28" i="1" s="1"/>
  <c r="HO31" i="1" a="1"/>
  <c r="HO31" i="1" s="1"/>
  <c r="HO33" i="1" a="1"/>
  <c r="HO33" i="1" s="1"/>
  <c r="HO38" i="1" a="1"/>
  <c r="HO38" i="1" s="1"/>
  <c r="HO25" i="1" a="1"/>
  <c r="HO25" i="1" s="1"/>
  <c r="HO43" i="1" a="1"/>
  <c r="HO43" i="1" s="1"/>
  <c r="VS41" i="1" a="1"/>
  <c r="VS41" i="1" s="1"/>
  <c r="VS45" i="1" a="1"/>
  <c r="VS45" i="1" s="1"/>
  <c r="VS43" i="1" a="1"/>
  <c r="VS43" i="1" s="1"/>
  <c r="VS25" i="1" a="1"/>
  <c r="VS25" i="1" s="1"/>
  <c r="VS33" i="1" a="1"/>
  <c r="VS33" i="1" s="1"/>
  <c r="VS38" i="1" a="1"/>
  <c r="VS38" i="1" s="1"/>
  <c r="VS30" i="1" a="1"/>
  <c r="VS30" i="1" s="1"/>
  <c r="VS39" i="1" a="1"/>
  <c r="VS39" i="1" s="1"/>
  <c r="VS37" i="1" a="1"/>
  <c r="VS37" i="1" s="1"/>
  <c r="VS40" i="1" a="1"/>
  <c r="VS40" i="1" s="1"/>
  <c r="VS24" i="1" a="1"/>
  <c r="VS24" i="1" s="1"/>
  <c r="VS44" i="1" a="1"/>
  <c r="VS44" i="1" s="1"/>
  <c r="VS28" i="1" a="1"/>
  <c r="VS28" i="1" s="1"/>
  <c r="VS35" i="1" a="1"/>
  <c r="VS35" i="1" s="1"/>
  <c r="VS29" i="1" a="1"/>
  <c r="VS29" i="1" s="1"/>
  <c r="VS34" i="1" a="1"/>
  <c r="VS34" i="1" s="1"/>
  <c r="VS27" i="1" a="1"/>
  <c r="VS27" i="1" s="1"/>
  <c r="VS47" i="1" a="1"/>
  <c r="VS47" i="1" s="1"/>
  <c r="VS26" i="1" a="1"/>
  <c r="VS26" i="1" s="1"/>
  <c r="VS31" i="1" a="1"/>
  <c r="VS31" i="1" s="1"/>
  <c r="VS32" i="1" a="1"/>
  <c r="VS32" i="1" s="1"/>
  <c r="VS46" i="1" a="1"/>
  <c r="VS46" i="1" s="1"/>
  <c r="XG40" i="1" a="1"/>
  <c r="XG40" i="1" s="1"/>
  <c r="XG41" i="1" a="1"/>
  <c r="XG41" i="1" s="1"/>
  <c r="XG33" i="1" a="1"/>
  <c r="XG33" i="1" s="1"/>
  <c r="XG37" i="1" a="1"/>
  <c r="XG37" i="1" s="1"/>
  <c r="XG39" i="1" a="1"/>
  <c r="XG39" i="1" s="1"/>
  <c r="XG26" i="1" a="1"/>
  <c r="XG26" i="1" s="1"/>
  <c r="XG47" i="1" a="1"/>
  <c r="XG47" i="1" s="1"/>
  <c r="XG34" i="1" a="1"/>
  <c r="XG34" i="1" s="1"/>
  <c r="XG45" i="1" a="1"/>
  <c r="XG45" i="1" s="1"/>
  <c r="XG44" i="1" a="1"/>
  <c r="XG44" i="1" s="1"/>
  <c r="XG25" i="1" a="1"/>
  <c r="XG25" i="1" s="1"/>
  <c r="XG35" i="1" a="1"/>
  <c r="XG35" i="1" s="1"/>
  <c r="XG27" i="1" a="1"/>
  <c r="XG27" i="1" s="1"/>
  <c r="XG46" i="1" a="1"/>
  <c r="XG46" i="1" s="1"/>
  <c r="XG31" i="1" a="1"/>
  <c r="XG31" i="1" s="1"/>
  <c r="XG24" i="1" a="1"/>
  <c r="XG24" i="1" s="1"/>
  <c r="XG30" i="1" a="1"/>
  <c r="XG30" i="1" s="1"/>
  <c r="XG28" i="1" a="1"/>
  <c r="XG28" i="1" s="1"/>
  <c r="XG43" i="1" a="1"/>
  <c r="XG43" i="1" s="1"/>
  <c r="XG38" i="1" a="1"/>
  <c r="XG38" i="1" s="1"/>
  <c r="XG29" i="1" a="1"/>
  <c r="XG29" i="1" s="1"/>
  <c r="XG32" i="1" a="1"/>
  <c r="XG32" i="1" s="1"/>
  <c r="XO45" i="1" a="1"/>
  <c r="XO45" i="1" s="1"/>
  <c r="XO29" i="1" a="1"/>
  <c r="XO29" i="1" s="1"/>
  <c r="XO31" i="1" a="1"/>
  <c r="XO31" i="1" s="1"/>
  <c r="XO26" i="1" a="1"/>
  <c r="XO26" i="1" s="1"/>
  <c r="XO34" i="1" a="1"/>
  <c r="XO34" i="1" s="1"/>
  <c r="XO41" i="1" a="1"/>
  <c r="XO41" i="1" s="1"/>
  <c r="XO24" i="1" a="1"/>
  <c r="XO24" i="1" s="1"/>
  <c r="XO39" i="1" a="1"/>
  <c r="XO39" i="1" s="1"/>
  <c r="XO35" i="1" a="1"/>
  <c r="XO35" i="1" s="1"/>
  <c r="XO47" i="1" a="1"/>
  <c r="XO47" i="1" s="1"/>
  <c r="XO28" i="1" a="1"/>
  <c r="XO28" i="1" s="1"/>
  <c r="XO32" i="1" a="1"/>
  <c r="XO32" i="1" s="1"/>
  <c r="XO44" i="1" a="1"/>
  <c r="XO44" i="1" s="1"/>
  <c r="XO46" i="1" a="1"/>
  <c r="XO46" i="1" s="1"/>
  <c r="XO33" i="1" a="1"/>
  <c r="XO33" i="1" s="1"/>
  <c r="XO37" i="1" a="1"/>
  <c r="XO37" i="1" s="1"/>
  <c r="XO40" i="1" a="1"/>
  <c r="XO40" i="1" s="1"/>
  <c r="XO43" i="1" a="1"/>
  <c r="XO43" i="1" s="1"/>
  <c r="XO25" i="1" a="1"/>
  <c r="XO25" i="1" s="1"/>
  <c r="XO27" i="1" a="1"/>
  <c r="XO27" i="1" s="1"/>
  <c r="XO30" i="1" a="1"/>
  <c r="XO30" i="1" s="1"/>
  <c r="XO38" i="1" a="1"/>
  <c r="XO38" i="1" s="1"/>
  <c r="CQ53" i="1" a="1"/>
  <c r="CQ53" i="1" s="1"/>
  <c r="CQ54" i="1" s="1" a="1"/>
  <c r="CQ54" i="1" s="1"/>
  <c r="CQ51" i="1" a="1"/>
  <c r="CQ51" i="1" s="1"/>
  <c r="CQ52" i="1" s="1" a="1"/>
  <c r="CQ52" i="1" s="1"/>
  <c r="CQ55" i="1" a="1"/>
  <c r="CQ55" i="1" s="1"/>
  <c r="CQ56" i="1" s="1" a="1"/>
  <c r="CQ56" i="1" s="1"/>
  <c r="HE66" i="1" a="1"/>
  <c r="HE66" i="1" s="1"/>
  <c r="HE67" i="1" a="1"/>
  <c r="HE67" i="1" s="1"/>
  <c r="HE68" i="1" a="1"/>
  <c r="HE68" i="1" s="1"/>
  <c r="HE69" i="1" a="1"/>
  <c r="HE69" i="1" s="1"/>
  <c r="HE70" i="1" a="1"/>
  <c r="HE70" i="1" s="1"/>
  <c r="HE71" i="1" a="1"/>
  <c r="HE71" i="1" s="1"/>
  <c r="HE72" i="1" a="1"/>
  <c r="HE72" i="1" s="1"/>
  <c r="HE73" i="1" a="1"/>
  <c r="HE73" i="1" s="1"/>
  <c r="HE74" i="1" a="1"/>
  <c r="HE74" i="1" s="1"/>
  <c r="HE75" i="1" a="1"/>
  <c r="HE75" i="1" s="1"/>
  <c r="HE76" i="1" a="1"/>
  <c r="HE76" i="1" s="1"/>
  <c r="ZW66" i="1" a="1"/>
  <c r="ZW66" i="1" s="1"/>
  <c r="ZW67" i="1" a="1"/>
  <c r="ZW67" i="1" s="1"/>
  <c r="ZW68" i="1" a="1"/>
  <c r="ZW68" i="1" s="1"/>
  <c r="ZW69" i="1" a="1"/>
  <c r="ZW69" i="1" s="1"/>
  <c r="ZW70" i="1" a="1"/>
  <c r="ZW70" i="1" s="1"/>
  <c r="ZW71" i="1" a="1"/>
  <c r="ZW71" i="1" s="1"/>
  <c r="ZW72" i="1" a="1"/>
  <c r="ZW72" i="1" s="1"/>
  <c r="ZW73" i="1" a="1"/>
  <c r="ZW73" i="1" s="1"/>
  <c r="ZW74" i="1" a="1"/>
  <c r="ZW74" i="1" s="1"/>
  <c r="ZW75" i="1" a="1"/>
  <c r="ZW75" i="1" s="1"/>
  <c r="ZW76" i="1" a="1"/>
  <c r="ZW76" i="1" s="1"/>
  <c r="CG24" i="1" a="1"/>
  <c r="CG24" i="1" s="1"/>
  <c r="CG37" i="1" a="1"/>
  <c r="CG37" i="1" s="1"/>
  <c r="CG39" i="1" a="1"/>
  <c r="CG39" i="1" s="1"/>
  <c r="CG46" i="1" a="1"/>
  <c r="CG46" i="1" s="1"/>
  <c r="CG31" i="1" a="1"/>
  <c r="CG31" i="1" s="1"/>
  <c r="CG28" i="1" a="1"/>
  <c r="CG28" i="1" s="1"/>
  <c r="CG45" i="1" a="1"/>
  <c r="CG45" i="1" s="1"/>
  <c r="CG29" i="1" a="1"/>
  <c r="CG29" i="1" s="1"/>
  <c r="CG25" i="1" a="1"/>
  <c r="CG25" i="1" s="1"/>
  <c r="CG38" i="1" a="1"/>
  <c r="CG38" i="1" s="1"/>
  <c r="CG40" i="1" a="1"/>
  <c r="CG40" i="1" s="1"/>
  <c r="CG26" i="1" a="1"/>
  <c r="CG26" i="1" s="1"/>
  <c r="CG47" i="1" a="1"/>
  <c r="CG47" i="1" s="1"/>
  <c r="CG30" i="1" a="1"/>
  <c r="CG30" i="1" s="1"/>
  <c r="CG41" i="1" a="1"/>
  <c r="CG41" i="1" s="1"/>
  <c r="CG44" i="1" a="1"/>
  <c r="CG44" i="1" s="1"/>
  <c r="CG34" i="1" a="1"/>
  <c r="CG34" i="1" s="1"/>
  <c r="CG27" i="1" a="1"/>
  <c r="CG27" i="1" s="1"/>
  <c r="CG33" i="1" a="1"/>
  <c r="CG33" i="1" s="1"/>
  <c r="CG35" i="1" a="1"/>
  <c r="CG35" i="1" s="1"/>
  <c r="CG32" i="1" a="1"/>
  <c r="CG32" i="1" s="1"/>
  <c r="ZW25" i="1" a="1"/>
  <c r="ZW25" i="1" s="1"/>
  <c r="ZW45" i="1" a="1"/>
  <c r="ZW45" i="1" s="1"/>
  <c r="ZW47" i="1" a="1"/>
  <c r="ZW47" i="1" s="1"/>
  <c r="ZW26" i="1" a="1"/>
  <c r="ZW26" i="1" s="1"/>
  <c r="ZW32" i="1" a="1"/>
  <c r="ZW32" i="1" s="1"/>
  <c r="ZW41" i="1" a="1"/>
  <c r="ZW41" i="1" s="1"/>
  <c r="ZW33" i="1" a="1"/>
  <c r="ZW33" i="1" s="1"/>
  <c r="ZW29" i="1" a="1"/>
  <c r="ZW29" i="1" s="1"/>
  <c r="ZW43" i="1" a="1"/>
  <c r="ZW43" i="1" s="1"/>
  <c r="ZW31" i="1" a="1"/>
  <c r="ZW31" i="1" s="1"/>
  <c r="ZW27" i="1" a="1"/>
  <c r="ZW27" i="1" s="1"/>
  <c r="ZW39" i="1" a="1"/>
  <c r="ZW39" i="1" s="1"/>
  <c r="ZW28" i="1" a="1"/>
  <c r="ZW28" i="1" s="1"/>
  <c r="ZW34" i="1" a="1"/>
  <c r="ZW34" i="1" s="1"/>
  <c r="ZW37" i="1" a="1"/>
  <c r="ZW37" i="1" s="1"/>
  <c r="ZW40" i="1" a="1"/>
  <c r="ZW40" i="1" s="1"/>
  <c r="ZW46" i="1" a="1"/>
  <c r="ZW46" i="1" s="1"/>
  <c r="ZW44" i="1" a="1"/>
  <c r="ZW44" i="1" s="1"/>
  <c r="ZW35" i="1" a="1"/>
  <c r="ZW35" i="1" s="1"/>
  <c r="ZW24" i="1" a="1"/>
  <c r="ZW24" i="1" s="1"/>
  <c r="ZW30" i="1" a="1"/>
  <c r="ZW30" i="1" s="1"/>
  <c r="ZW38" i="1" a="1"/>
  <c r="ZW38" i="1" s="1"/>
  <c r="XB32" i="1" a="1"/>
  <c r="XB32" i="1" s="1"/>
  <c r="XB39" i="1" a="1"/>
  <c r="XB39" i="1" s="1"/>
  <c r="XB45" i="1" a="1"/>
  <c r="XB45" i="1" s="1"/>
  <c r="XB24" i="1" a="1"/>
  <c r="XB24" i="1" s="1"/>
  <c r="XB41" i="1" a="1"/>
  <c r="XB41" i="1" s="1"/>
  <c r="XB31" i="1" a="1"/>
  <c r="XB31" i="1" s="1"/>
  <c r="XB28" i="1" a="1"/>
  <c r="XB28" i="1" s="1"/>
  <c r="XB33" i="1" a="1"/>
  <c r="XB33" i="1" s="1"/>
  <c r="XB35" i="1" a="1"/>
  <c r="XB35" i="1" s="1"/>
  <c r="XB44" i="1" a="1"/>
  <c r="XB44" i="1" s="1"/>
  <c r="XB37" i="1" a="1"/>
  <c r="XB37" i="1" s="1"/>
  <c r="XB34" i="1" a="1"/>
  <c r="XB34" i="1" s="1"/>
  <c r="XB47" i="1" a="1"/>
  <c r="XB47" i="1" s="1"/>
  <c r="XB26" i="1" a="1"/>
  <c r="XB26" i="1" s="1"/>
  <c r="XB27" i="1" a="1"/>
  <c r="XB27" i="1" s="1"/>
  <c r="XB30" i="1" a="1"/>
  <c r="XB30" i="1" s="1"/>
  <c r="XB29" i="1" a="1"/>
  <c r="XB29" i="1" s="1"/>
  <c r="XB43" i="1" a="1"/>
  <c r="XB43" i="1" s="1"/>
  <c r="XB46" i="1" a="1"/>
  <c r="XB46" i="1" s="1"/>
  <c r="XB25" i="1" a="1"/>
  <c r="XB25" i="1" s="1"/>
  <c r="XB38" i="1" a="1"/>
  <c r="XB38" i="1" s="1"/>
  <c r="XB40" i="1" a="1"/>
  <c r="XB40" i="1" s="1"/>
  <c r="WY35" i="1" a="1"/>
  <c r="WY35" i="1" s="1"/>
  <c r="WY44" i="1" a="1"/>
  <c r="WY44" i="1" s="1"/>
  <c r="WY24" i="1" a="1"/>
  <c r="WY24" i="1" s="1"/>
  <c r="WY27" i="1" a="1"/>
  <c r="WY27" i="1" s="1"/>
  <c r="WY41" i="1" a="1"/>
  <c r="WY41" i="1" s="1"/>
  <c r="WY32" i="1" a="1"/>
  <c r="WY32" i="1" s="1"/>
  <c r="WY43" i="1" a="1"/>
  <c r="WY43" i="1" s="1"/>
  <c r="WY28" i="1" a="1"/>
  <c r="WY28" i="1" s="1"/>
  <c r="WY46" i="1" a="1"/>
  <c r="WY46" i="1" s="1"/>
  <c r="WY33" i="1" a="1"/>
  <c r="WY33" i="1" s="1"/>
  <c r="WY31" i="1" a="1"/>
  <c r="WY31" i="1" s="1"/>
  <c r="WY30" i="1" a="1"/>
  <c r="WY30" i="1" s="1"/>
  <c r="WY45" i="1" a="1"/>
  <c r="WY45" i="1" s="1"/>
  <c r="WY38" i="1" a="1"/>
  <c r="WY38" i="1" s="1"/>
  <c r="WY37" i="1" a="1"/>
  <c r="WY37" i="1" s="1"/>
  <c r="WY29" i="1" a="1"/>
  <c r="WY29" i="1" s="1"/>
  <c r="WY40" i="1" a="1"/>
  <c r="WY40" i="1" s="1"/>
  <c r="WY47" i="1" a="1"/>
  <c r="WY47" i="1" s="1"/>
  <c r="WY25" i="1" a="1"/>
  <c r="WY25" i="1" s="1"/>
  <c r="WY39" i="1" a="1"/>
  <c r="WY39" i="1" s="1"/>
  <c r="WY34" i="1" a="1"/>
  <c r="WY34" i="1" s="1"/>
  <c r="WY26" i="1" a="1"/>
  <c r="WY26" i="1" s="1"/>
  <c r="WY66" i="1" a="1"/>
  <c r="WY66" i="1" s="1"/>
  <c r="WY67" i="1" a="1"/>
  <c r="WY67" i="1" s="1"/>
  <c r="WY68" i="1" a="1"/>
  <c r="WY68" i="1" s="1"/>
  <c r="WY69" i="1" a="1"/>
  <c r="WY69" i="1" s="1"/>
  <c r="WY70" i="1" a="1"/>
  <c r="WY70" i="1" s="1"/>
  <c r="WY71" i="1" a="1"/>
  <c r="WY71" i="1" s="1"/>
  <c r="WY72" i="1" a="1"/>
  <c r="WY72" i="1" s="1"/>
  <c r="WY73" i="1" a="1"/>
  <c r="WY73" i="1" s="1"/>
  <c r="WY74" i="1" a="1"/>
  <c r="WY74" i="1" s="1"/>
  <c r="WY75" i="1" a="1"/>
  <c r="WY75" i="1" s="1"/>
  <c r="WY76" i="1" a="1"/>
  <c r="WY76" i="1" s="1"/>
  <c r="JA66" i="1" a="1"/>
  <c r="JA66" i="1" s="1"/>
  <c r="JA67" i="1" a="1"/>
  <c r="JA67" i="1" s="1"/>
  <c r="JA68" i="1" a="1"/>
  <c r="JA68" i="1" s="1"/>
  <c r="JA69" i="1" a="1"/>
  <c r="JA69" i="1" s="1"/>
  <c r="JA70" i="1" a="1"/>
  <c r="JA70" i="1" s="1"/>
  <c r="JA71" i="1" a="1"/>
  <c r="JA71" i="1" s="1"/>
  <c r="JA72" i="1" a="1"/>
  <c r="JA72" i="1" s="1"/>
  <c r="JA73" i="1" a="1"/>
  <c r="JA73" i="1" s="1"/>
  <c r="JA74" i="1" a="1"/>
  <c r="JA74" i="1" s="1"/>
  <c r="JA75" i="1" a="1"/>
  <c r="JA75" i="1" s="1"/>
  <c r="JA76" i="1" a="1"/>
  <c r="JA76" i="1" s="1"/>
  <c r="XX66" i="1" a="1"/>
  <c r="XX66" i="1" s="1"/>
  <c r="XX67" i="1" a="1"/>
  <c r="XX67" i="1" s="1"/>
  <c r="XX68" i="1" a="1"/>
  <c r="XX68" i="1" s="1"/>
  <c r="XX69" i="1" a="1"/>
  <c r="XX69" i="1" s="1"/>
  <c r="XX70" i="1" a="1"/>
  <c r="XX70" i="1" s="1"/>
  <c r="XX71" i="1" a="1"/>
  <c r="XX71" i="1" s="1"/>
  <c r="XX72" i="1" a="1"/>
  <c r="XX72" i="1" s="1"/>
  <c r="XX73" i="1" a="1"/>
  <c r="XX73" i="1" s="1"/>
  <c r="XX74" i="1" a="1"/>
  <c r="XX74" i="1" s="1"/>
  <c r="XX75" i="1" a="1"/>
  <c r="XX75" i="1" s="1"/>
  <c r="XX76" i="1" a="1"/>
  <c r="XX76" i="1" s="1"/>
  <c r="HC29" i="1" a="1"/>
  <c r="HC29" i="1" s="1"/>
  <c r="HC28" i="1" a="1"/>
  <c r="HC28" i="1" s="1"/>
  <c r="HC24" i="1" a="1"/>
  <c r="HC24" i="1" s="1"/>
  <c r="HC43" i="1" a="1"/>
  <c r="HC43" i="1" s="1"/>
  <c r="HC41" i="1" a="1"/>
  <c r="HC41" i="1" s="1"/>
  <c r="HC34" i="1" a="1"/>
  <c r="HC34" i="1" s="1"/>
  <c r="HC32" i="1" a="1"/>
  <c r="HC32" i="1" s="1"/>
  <c r="HC33" i="1" a="1"/>
  <c r="HC33" i="1" s="1"/>
  <c r="HC26" i="1" a="1"/>
  <c r="HC26" i="1" s="1"/>
  <c r="HC47" i="1" a="1"/>
  <c r="HC47" i="1" s="1"/>
  <c r="HC44" i="1" a="1"/>
  <c r="HC44" i="1" s="1"/>
  <c r="HC27" i="1" a="1"/>
  <c r="HC27" i="1" s="1"/>
  <c r="HC35" i="1" a="1"/>
  <c r="HC35" i="1" s="1"/>
  <c r="HC31" i="1" a="1"/>
  <c r="HC31" i="1" s="1"/>
  <c r="HC37" i="1" a="1"/>
  <c r="HC37" i="1" s="1"/>
  <c r="HC30" i="1" a="1"/>
  <c r="HC30" i="1" s="1"/>
  <c r="HC25" i="1" a="1"/>
  <c r="HC25" i="1" s="1"/>
  <c r="HC40" i="1" a="1"/>
  <c r="HC40" i="1" s="1"/>
  <c r="HC38" i="1" a="1"/>
  <c r="HC38" i="1" s="1"/>
  <c r="HC39" i="1" a="1"/>
  <c r="HC39" i="1" s="1"/>
  <c r="JA34" i="1" a="1"/>
  <c r="JA34" i="1" s="1"/>
  <c r="JA44" i="1" a="1"/>
  <c r="JA44" i="1" s="1"/>
  <c r="JA45" i="1" a="1"/>
  <c r="JA45" i="1" s="1"/>
  <c r="JA26" i="1" a="1"/>
  <c r="JA26" i="1" s="1"/>
  <c r="JA46" i="1" a="1"/>
  <c r="JA46" i="1" s="1"/>
  <c r="JA39" i="1" a="1"/>
  <c r="JA39" i="1" s="1"/>
  <c r="JA30" i="1" a="1"/>
  <c r="JA30" i="1" s="1"/>
  <c r="JA37" i="1" a="1"/>
  <c r="JA37" i="1" s="1"/>
  <c r="JA25" i="1" a="1"/>
  <c r="JA25" i="1" s="1"/>
  <c r="JA33" i="1" a="1"/>
  <c r="JA33" i="1" s="1"/>
  <c r="JA43" i="1" a="1"/>
  <c r="JA43" i="1" s="1"/>
  <c r="JA24" i="1" a="1"/>
  <c r="JA24" i="1" s="1"/>
  <c r="JA31" i="1" a="1"/>
  <c r="JA31" i="1" s="1"/>
  <c r="JA28" i="1" a="1"/>
  <c r="JA28" i="1" s="1"/>
  <c r="JA35" i="1" a="1"/>
  <c r="JA35" i="1" s="1"/>
  <c r="JA38" i="1" a="1"/>
  <c r="JA38" i="1" s="1"/>
  <c r="JA29" i="1" a="1"/>
  <c r="JA29" i="1" s="1"/>
  <c r="JA47" i="1" a="1"/>
  <c r="JA47" i="1" s="1"/>
  <c r="JA27" i="1" a="1"/>
  <c r="JA27" i="1" s="1"/>
  <c r="JA32" i="1" a="1"/>
  <c r="JA32" i="1" s="1"/>
  <c r="JA40" i="1" a="1"/>
  <c r="JA40" i="1" s="1"/>
  <c r="JA41" i="1" a="1"/>
  <c r="JA41" i="1" s="1"/>
  <c r="VJ45" i="1" a="1"/>
  <c r="VJ45" i="1" s="1"/>
  <c r="VJ47" i="1" a="1"/>
  <c r="VJ47" i="1" s="1"/>
  <c r="VJ24" i="1" a="1"/>
  <c r="VJ24" i="1" s="1"/>
  <c r="VJ30" i="1" a="1"/>
  <c r="VJ30" i="1" s="1"/>
  <c r="VJ43" i="1" a="1"/>
  <c r="VJ43" i="1" s="1"/>
  <c r="VJ39" i="1" a="1"/>
  <c r="VJ39" i="1" s="1"/>
  <c r="VJ41" i="1" a="1"/>
  <c r="VJ41" i="1" s="1"/>
  <c r="VJ32" i="1" a="1"/>
  <c r="VJ32" i="1" s="1"/>
  <c r="VJ33" i="1" a="1"/>
  <c r="VJ33" i="1" s="1"/>
  <c r="VJ38" i="1" a="1"/>
  <c r="VJ38" i="1" s="1"/>
  <c r="VJ26" i="1" a="1"/>
  <c r="VJ26" i="1" s="1"/>
  <c r="VJ31" i="1" a="1"/>
  <c r="VJ31" i="1" s="1"/>
  <c r="VJ37" i="1" a="1"/>
  <c r="VJ37" i="1" s="1"/>
  <c r="VJ29" i="1" a="1"/>
  <c r="VJ29" i="1" s="1"/>
  <c r="VJ25" i="1" a="1"/>
  <c r="VJ25" i="1" s="1"/>
  <c r="VJ27" i="1" a="1"/>
  <c r="VJ27" i="1" s="1"/>
  <c r="VJ34" i="1" a="1"/>
  <c r="VJ34" i="1" s="1"/>
  <c r="VJ40" i="1" a="1"/>
  <c r="VJ40" i="1" s="1"/>
  <c r="VJ28" i="1" a="1"/>
  <c r="VJ28" i="1" s="1"/>
  <c r="VJ35" i="1" a="1"/>
  <c r="VJ35" i="1" s="1"/>
  <c r="VJ44" i="1" a="1"/>
  <c r="VJ44" i="1" s="1"/>
  <c r="VJ46" i="1" a="1"/>
  <c r="VJ46" i="1" s="1"/>
  <c r="VN40" i="1" a="1"/>
  <c r="VN40" i="1" s="1"/>
  <c r="VN26" i="1" a="1"/>
  <c r="VN26" i="1" s="1"/>
  <c r="VN38" i="1" a="1"/>
  <c r="VN38" i="1" s="1"/>
  <c r="VN39" i="1" a="1"/>
  <c r="VN39" i="1" s="1"/>
  <c r="VN30" i="1" a="1"/>
  <c r="VN30" i="1" s="1"/>
  <c r="VN43" i="1" a="1"/>
  <c r="VN43" i="1" s="1"/>
  <c r="VN29" i="1" a="1"/>
  <c r="VN29" i="1" s="1"/>
  <c r="VN47" i="1" a="1"/>
  <c r="VN47" i="1" s="1"/>
  <c r="VN35" i="1" a="1"/>
  <c r="VN35" i="1" s="1"/>
  <c r="VN45" i="1" a="1"/>
  <c r="VN45" i="1" s="1"/>
  <c r="VN24" i="1" a="1"/>
  <c r="VN24" i="1" s="1"/>
  <c r="VN44" i="1" a="1"/>
  <c r="VN44" i="1" s="1"/>
  <c r="VN28" i="1" a="1"/>
  <c r="VN28" i="1" s="1"/>
  <c r="VN34" i="1" a="1"/>
  <c r="VN34" i="1" s="1"/>
  <c r="VN32" i="1" a="1"/>
  <c r="VN32" i="1" s="1"/>
  <c r="VN31" i="1" a="1"/>
  <c r="VN31" i="1" s="1"/>
  <c r="VN41" i="1" a="1"/>
  <c r="VN41" i="1" s="1"/>
  <c r="VN25" i="1" a="1"/>
  <c r="VN25" i="1" s="1"/>
  <c r="VN46" i="1" a="1"/>
  <c r="VN46" i="1" s="1"/>
  <c r="VN37" i="1" a="1"/>
  <c r="VN37" i="1" s="1"/>
  <c r="VN27" i="1" a="1"/>
  <c r="VN27" i="1" s="1"/>
  <c r="VN33" i="1" a="1"/>
  <c r="VN33" i="1" s="1"/>
  <c r="HU41" i="1" a="1"/>
  <c r="HU41" i="1" s="1"/>
  <c r="HU47" i="1" a="1"/>
  <c r="HU47" i="1" s="1"/>
  <c r="HU27" i="1" a="1"/>
  <c r="HU27" i="1" s="1"/>
  <c r="HU38" i="1" a="1"/>
  <c r="HU38" i="1" s="1"/>
  <c r="HU40" i="1" a="1"/>
  <c r="HU40" i="1" s="1"/>
  <c r="HU26" i="1" a="1"/>
  <c r="HU26" i="1" s="1"/>
  <c r="HU25" i="1" a="1"/>
  <c r="HU25" i="1" s="1"/>
  <c r="HU37" i="1" a="1"/>
  <c r="HU37" i="1" s="1"/>
  <c r="HU34" i="1" a="1"/>
  <c r="HU34" i="1" s="1"/>
  <c r="HU28" i="1" a="1"/>
  <c r="HU28" i="1" s="1"/>
  <c r="HU33" i="1" a="1"/>
  <c r="HU33" i="1" s="1"/>
  <c r="HU39" i="1" a="1"/>
  <c r="HU39" i="1" s="1"/>
  <c r="HU24" i="1" a="1"/>
  <c r="HU24" i="1" s="1"/>
  <c r="HU44" i="1" a="1"/>
  <c r="HU44" i="1" s="1"/>
  <c r="HU35" i="1" a="1"/>
  <c r="HU35" i="1" s="1"/>
  <c r="HU46" i="1" a="1"/>
  <c r="HU46" i="1" s="1"/>
  <c r="HU30" i="1" a="1"/>
  <c r="HU30" i="1" s="1"/>
  <c r="HU43" i="1" a="1"/>
  <c r="HU43" i="1" s="1"/>
  <c r="HU29" i="1" a="1"/>
  <c r="HU29" i="1" s="1"/>
  <c r="HU31" i="1" a="1"/>
  <c r="HU31" i="1" s="1"/>
  <c r="HU32" i="1" a="1"/>
  <c r="HU32" i="1" s="1"/>
  <c r="HU45" i="1" a="1"/>
  <c r="HU45" i="1" s="1"/>
  <c r="BX30" i="1" a="1"/>
  <c r="BX30" i="1" s="1"/>
  <c r="BX33" i="1" a="1"/>
  <c r="BX33" i="1" s="1"/>
  <c r="BX26" i="1" a="1"/>
  <c r="BX26" i="1" s="1"/>
  <c r="BX40" i="1" a="1"/>
  <c r="BX40" i="1" s="1"/>
  <c r="BX43" i="1" a="1"/>
  <c r="BX43" i="1" s="1"/>
  <c r="BX39" i="1" a="1"/>
  <c r="BX39" i="1" s="1"/>
  <c r="BX25" i="1" a="1"/>
  <c r="BX25" i="1" s="1"/>
  <c r="BX35" i="1" a="1"/>
  <c r="BX35" i="1" s="1"/>
  <c r="BX34" i="1" a="1"/>
  <c r="BX34" i="1" s="1"/>
  <c r="BX45" i="1" a="1"/>
  <c r="BX45" i="1" s="1"/>
  <c r="BX24" i="1" a="1"/>
  <c r="BX24" i="1" s="1"/>
  <c r="BX28" i="1" a="1"/>
  <c r="BX28" i="1" s="1"/>
  <c r="BX29" i="1" a="1"/>
  <c r="BX29" i="1" s="1"/>
  <c r="BX38" i="1" a="1"/>
  <c r="BX38" i="1" s="1"/>
  <c r="BX47" i="1" a="1"/>
  <c r="BX47" i="1" s="1"/>
  <c r="BX41" i="1" a="1"/>
  <c r="BX41" i="1" s="1"/>
  <c r="BX46" i="1" a="1"/>
  <c r="BX46" i="1" s="1"/>
  <c r="BX44" i="1" a="1"/>
  <c r="BX44" i="1" s="1"/>
  <c r="BX27" i="1" a="1"/>
  <c r="BX27" i="1" s="1"/>
  <c r="BX31" i="1" a="1"/>
  <c r="BX31" i="1" s="1"/>
  <c r="BX32" i="1" a="1"/>
  <c r="BX32" i="1" s="1"/>
  <c r="BX37" i="1" a="1"/>
  <c r="BX37" i="1" s="1"/>
  <c r="CK51" i="1" a="1"/>
  <c r="CK51" i="1" s="1"/>
  <c r="CK52" i="1" s="1" a="1"/>
  <c r="CK52" i="1" s="1"/>
  <c r="CK53" i="1" a="1"/>
  <c r="CK53" i="1" s="1"/>
  <c r="CK54" i="1" s="1" a="1"/>
  <c r="CK54" i="1" s="1"/>
  <c r="CK55" i="1" a="1"/>
  <c r="CK55" i="1" s="1"/>
  <c r="CK56" i="1" s="1" a="1"/>
  <c r="CK56" i="1" s="1"/>
  <c r="IR66" i="1" a="1"/>
  <c r="IR66" i="1" s="1"/>
  <c r="IR67" i="1" a="1"/>
  <c r="IR67" i="1" s="1"/>
  <c r="IR68" i="1" a="1"/>
  <c r="IR68" i="1" s="1"/>
  <c r="IR69" i="1" a="1"/>
  <c r="IR69" i="1" s="1"/>
  <c r="IR70" i="1" a="1"/>
  <c r="IR70" i="1" s="1"/>
  <c r="IR71" i="1" a="1"/>
  <c r="IR71" i="1" s="1"/>
  <c r="IR72" i="1" a="1"/>
  <c r="IR72" i="1" s="1"/>
  <c r="IR73" i="1" a="1"/>
  <c r="IR73" i="1" s="1"/>
  <c r="IR74" i="1" a="1"/>
  <c r="IR74" i="1" s="1"/>
  <c r="IR75" i="1" a="1"/>
  <c r="IR75" i="1" s="1"/>
  <c r="IR76" i="1" a="1"/>
  <c r="IR76" i="1" s="1"/>
  <c r="GY66" i="1" a="1"/>
  <c r="GY66" i="1" s="1"/>
  <c r="GY67" i="1" a="1"/>
  <c r="GY67" i="1" s="1"/>
  <c r="GY68" i="1" a="1"/>
  <c r="GY68" i="1" s="1"/>
  <c r="GY69" i="1" a="1"/>
  <c r="GY69" i="1" s="1"/>
  <c r="GY70" i="1" a="1"/>
  <c r="GY70" i="1" s="1"/>
  <c r="GY71" i="1" a="1"/>
  <c r="GY71" i="1" s="1"/>
  <c r="GY72" i="1" a="1"/>
  <c r="GY72" i="1" s="1"/>
  <c r="GY73" i="1" a="1"/>
  <c r="GY73" i="1" s="1"/>
  <c r="GY74" i="1" a="1"/>
  <c r="GY74" i="1" s="1"/>
  <c r="GY75" i="1" a="1"/>
  <c r="GY75" i="1" s="1"/>
  <c r="GY76" i="1" a="1"/>
  <c r="GY76" i="1" s="1"/>
  <c r="CW53" i="1" a="1"/>
  <c r="CW53" i="1" s="1"/>
  <c r="CW54" i="1" s="1" a="1"/>
  <c r="CW54" i="1" s="1"/>
  <c r="CW51" i="1" a="1"/>
  <c r="CW51" i="1" s="1"/>
  <c r="CW52" i="1" s="1" a="1"/>
  <c r="CW52" i="1" s="1"/>
  <c r="CW55" i="1" a="1"/>
  <c r="CW55" i="1" s="1"/>
  <c r="CW56" i="1" s="1" a="1"/>
  <c r="CW56" i="1" s="1"/>
  <c r="ZR39" i="1" a="1"/>
  <c r="ZR39" i="1" s="1"/>
  <c r="ZR38" i="1" a="1"/>
  <c r="ZR38" i="1" s="1"/>
  <c r="ZR34" i="1" a="1"/>
  <c r="ZR34" i="1" s="1"/>
  <c r="ZR46" i="1" a="1"/>
  <c r="ZR46" i="1" s="1"/>
  <c r="ZR26" i="1" a="1"/>
  <c r="ZR26" i="1" s="1"/>
  <c r="ZR24" i="1" a="1"/>
  <c r="ZR24" i="1" s="1"/>
  <c r="ZR28" i="1" a="1"/>
  <c r="ZR28" i="1" s="1"/>
  <c r="ZR45" i="1" a="1"/>
  <c r="ZR45" i="1" s="1"/>
  <c r="ZR29" i="1" a="1"/>
  <c r="ZR29" i="1" s="1"/>
  <c r="ZR27" i="1" a="1"/>
  <c r="ZR27" i="1" s="1"/>
  <c r="ZR44" i="1" a="1"/>
  <c r="ZR44" i="1" s="1"/>
  <c r="ZR30" i="1" a="1"/>
  <c r="ZR30" i="1" s="1"/>
  <c r="ZR32" i="1" a="1"/>
  <c r="ZR32" i="1" s="1"/>
  <c r="ZR35" i="1" a="1"/>
  <c r="ZR35" i="1" s="1"/>
  <c r="ZR43" i="1" a="1"/>
  <c r="ZR43" i="1" s="1"/>
  <c r="ZR41" i="1" a="1"/>
  <c r="ZR41" i="1" s="1"/>
  <c r="ZR31" i="1" a="1"/>
  <c r="ZR31" i="1" s="1"/>
  <c r="ZR37" i="1" a="1"/>
  <c r="ZR37" i="1" s="1"/>
  <c r="ZR25" i="1" a="1"/>
  <c r="ZR25" i="1" s="1"/>
  <c r="ZR47" i="1" a="1"/>
  <c r="ZR47" i="1" s="1"/>
  <c r="ZR33" i="1" a="1"/>
  <c r="ZR33" i="1" s="1"/>
  <c r="ZR40" i="1" a="1"/>
  <c r="ZR40" i="1" s="1"/>
  <c r="WL32" i="1" a="1"/>
  <c r="WL32" i="1" s="1"/>
  <c r="WL30" i="1" a="1"/>
  <c r="WL30" i="1" s="1"/>
  <c r="WL39" i="1" a="1"/>
  <c r="WL39" i="1" s="1"/>
  <c r="WL46" i="1" a="1"/>
  <c r="WL46" i="1" s="1"/>
  <c r="WL35" i="1" a="1"/>
  <c r="WL35" i="1" s="1"/>
  <c r="WL28" i="1" a="1"/>
  <c r="WL28" i="1" s="1"/>
  <c r="WL31" i="1" a="1"/>
  <c r="WL31" i="1" s="1"/>
  <c r="WL41" i="1" a="1"/>
  <c r="WL41" i="1" s="1"/>
  <c r="WL38" i="1" a="1"/>
  <c r="WL38" i="1" s="1"/>
  <c r="WL47" i="1" a="1"/>
  <c r="WL47" i="1" s="1"/>
  <c r="WL45" i="1" a="1"/>
  <c r="WL45" i="1" s="1"/>
  <c r="WL37" i="1" a="1"/>
  <c r="WL37" i="1" s="1"/>
  <c r="WL27" i="1" a="1"/>
  <c r="WL27" i="1" s="1"/>
  <c r="WL40" i="1" a="1"/>
  <c r="WL40" i="1" s="1"/>
  <c r="WL34" i="1" a="1"/>
  <c r="WL34" i="1" s="1"/>
  <c r="WL33" i="1" a="1"/>
  <c r="WL33" i="1" s="1"/>
  <c r="WL24" i="1" a="1"/>
  <c r="WL24" i="1" s="1"/>
  <c r="WL44" i="1" a="1"/>
  <c r="WL44" i="1" s="1"/>
  <c r="WL26" i="1" a="1"/>
  <c r="WL26" i="1" s="1"/>
  <c r="WL29" i="1" a="1"/>
  <c r="WL29" i="1" s="1"/>
  <c r="WL43" i="1" a="1"/>
  <c r="WL43" i="1" s="1"/>
  <c r="WL25" i="1" a="1"/>
  <c r="WL25" i="1" s="1"/>
  <c r="WQ45" i="1" a="1"/>
  <c r="WQ45" i="1" s="1"/>
  <c r="WQ28" i="1" a="1"/>
  <c r="WQ28" i="1" s="1"/>
  <c r="WQ40" i="1" a="1"/>
  <c r="WQ40" i="1" s="1"/>
  <c r="WQ29" i="1" a="1"/>
  <c r="WQ29" i="1" s="1"/>
  <c r="WQ38" i="1" a="1"/>
  <c r="WQ38" i="1" s="1"/>
  <c r="WQ32" i="1" a="1"/>
  <c r="WQ32" i="1" s="1"/>
  <c r="WQ39" i="1" a="1"/>
  <c r="WQ39" i="1" s="1"/>
  <c r="WQ34" i="1" a="1"/>
  <c r="WQ34" i="1" s="1"/>
  <c r="WQ41" i="1" a="1"/>
  <c r="WQ41" i="1" s="1"/>
  <c r="WQ26" i="1" a="1"/>
  <c r="WQ26" i="1" s="1"/>
  <c r="WQ37" i="1" a="1"/>
  <c r="WQ37" i="1" s="1"/>
  <c r="WQ44" i="1" a="1"/>
  <c r="WQ44" i="1" s="1"/>
  <c r="WQ46" i="1" a="1"/>
  <c r="WQ46" i="1" s="1"/>
  <c r="WQ27" i="1" a="1"/>
  <c r="WQ27" i="1" s="1"/>
  <c r="WQ35" i="1" a="1"/>
  <c r="WQ35" i="1" s="1"/>
  <c r="WQ33" i="1" a="1"/>
  <c r="WQ33" i="1" s="1"/>
  <c r="WQ31" i="1" a="1"/>
  <c r="WQ31" i="1" s="1"/>
  <c r="WQ25" i="1" a="1"/>
  <c r="WQ25" i="1" s="1"/>
  <c r="WQ43" i="1" a="1"/>
  <c r="WQ43" i="1" s="1"/>
  <c r="WQ30" i="1" a="1"/>
  <c r="WQ30" i="1" s="1"/>
  <c r="WQ47" i="1" a="1"/>
  <c r="WQ47" i="1" s="1"/>
  <c r="WQ24" i="1" a="1"/>
  <c r="WQ24" i="1" s="1"/>
  <c r="WU35" i="1" a="1"/>
  <c r="WU35" i="1" s="1"/>
  <c r="WU26" i="1" a="1"/>
  <c r="WU26" i="1" s="1"/>
  <c r="WU44" i="1" a="1"/>
  <c r="WU44" i="1" s="1"/>
  <c r="WU27" i="1" a="1"/>
  <c r="WU27" i="1" s="1"/>
  <c r="WU39" i="1" a="1"/>
  <c r="WU39" i="1" s="1"/>
  <c r="WU45" i="1" a="1"/>
  <c r="WU45" i="1" s="1"/>
  <c r="WU31" i="1" a="1"/>
  <c r="WU31" i="1" s="1"/>
  <c r="WU30" i="1" a="1"/>
  <c r="WU30" i="1" s="1"/>
  <c r="WU33" i="1" a="1"/>
  <c r="WU33" i="1" s="1"/>
  <c r="WU47" i="1" a="1"/>
  <c r="WU47" i="1" s="1"/>
  <c r="WU38" i="1" a="1"/>
  <c r="WU38" i="1" s="1"/>
  <c r="WU37" i="1" a="1"/>
  <c r="WU37" i="1" s="1"/>
  <c r="WU43" i="1" a="1"/>
  <c r="WU43" i="1" s="1"/>
  <c r="WU40" i="1" a="1"/>
  <c r="WU40" i="1" s="1"/>
  <c r="WU29" i="1" a="1"/>
  <c r="WU29" i="1" s="1"/>
  <c r="WU24" i="1" a="1"/>
  <c r="WU24" i="1" s="1"/>
  <c r="WU28" i="1" a="1"/>
  <c r="WU28" i="1" s="1"/>
  <c r="WU34" i="1" a="1"/>
  <c r="WU34" i="1" s="1"/>
  <c r="WU32" i="1" a="1"/>
  <c r="WU32" i="1" s="1"/>
  <c r="WU46" i="1" a="1"/>
  <c r="WU46" i="1" s="1"/>
  <c r="WU25" i="1" a="1"/>
  <c r="WU25" i="1" s="1"/>
  <c r="WU41" i="1" a="1"/>
  <c r="WU41" i="1" s="1"/>
  <c r="YA27" i="1" a="1"/>
  <c r="YA27" i="1" s="1"/>
  <c r="YA39" i="1" a="1"/>
  <c r="YA39" i="1" s="1"/>
  <c r="YA32" i="1" a="1"/>
  <c r="YA32" i="1" s="1"/>
  <c r="YA44" i="1" a="1"/>
  <c r="YA44" i="1" s="1"/>
  <c r="YA41" i="1" a="1"/>
  <c r="YA41" i="1" s="1"/>
  <c r="YA33" i="1" a="1"/>
  <c r="YA33" i="1" s="1"/>
  <c r="YA46" i="1" a="1"/>
  <c r="YA46" i="1" s="1"/>
  <c r="YA35" i="1" a="1"/>
  <c r="YA35" i="1" s="1"/>
  <c r="YA26" i="1" a="1"/>
  <c r="YA26" i="1" s="1"/>
  <c r="YA25" i="1" a="1"/>
  <c r="YA25" i="1" s="1"/>
  <c r="YA30" i="1" a="1"/>
  <c r="YA30" i="1" s="1"/>
  <c r="YA45" i="1" a="1"/>
  <c r="YA45" i="1" s="1"/>
  <c r="YA24" i="1" a="1"/>
  <c r="YA24" i="1" s="1"/>
  <c r="YA28" i="1" a="1"/>
  <c r="YA28" i="1" s="1"/>
  <c r="YA47" i="1" a="1"/>
  <c r="YA47" i="1" s="1"/>
  <c r="YA31" i="1" a="1"/>
  <c r="YA31" i="1" s="1"/>
  <c r="YA43" i="1" a="1"/>
  <c r="YA43" i="1" s="1"/>
  <c r="YA38" i="1" a="1"/>
  <c r="YA38" i="1" s="1"/>
  <c r="YA37" i="1" a="1"/>
  <c r="YA37" i="1" s="1"/>
  <c r="YA29" i="1" a="1"/>
  <c r="YA29" i="1" s="1"/>
  <c r="YA34" i="1" a="1"/>
  <c r="YA34" i="1" s="1"/>
  <c r="YA40" i="1" a="1"/>
  <c r="YA40" i="1" s="1"/>
  <c r="BT29" i="1" a="1"/>
  <c r="BT29" i="1" s="1"/>
  <c r="BT45" i="1" a="1"/>
  <c r="BT45" i="1" s="1"/>
  <c r="BT35" i="1" a="1"/>
  <c r="BT35" i="1" s="1"/>
  <c r="BT40" i="1" a="1"/>
  <c r="BT40" i="1" s="1"/>
  <c r="BT30" i="1" a="1"/>
  <c r="BT30" i="1" s="1"/>
  <c r="BT38" i="1" a="1"/>
  <c r="BT38" i="1" s="1"/>
  <c r="BT27" i="1" a="1"/>
  <c r="BT27" i="1" s="1"/>
  <c r="BT37" i="1" a="1"/>
  <c r="BT37" i="1" s="1"/>
  <c r="BT43" i="1" a="1"/>
  <c r="BT43" i="1" s="1"/>
  <c r="BT26" i="1" a="1"/>
  <c r="BT26" i="1" s="1"/>
  <c r="BT41" i="1" a="1"/>
  <c r="BT41" i="1" s="1"/>
  <c r="BT24" i="1" a="1"/>
  <c r="BT24" i="1" s="1"/>
  <c r="BT32" i="1" a="1"/>
  <c r="BT32" i="1" s="1"/>
  <c r="BT34" i="1" a="1"/>
  <c r="BT34" i="1" s="1"/>
  <c r="BT28" i="1" a="1"/>
  <c r="BT28" i="1" s="1"/>
  <c r="BT33" i="1" a="1"/>
  <c r="BT33" i="1" s="1"/>
  <c r="BT47" i="1" a="1"/>
  <c r="BT47" i="1" s="1"/>
  <c r="BT39" i="1" a="1"/>
  <c r="BT39" i="1" s="1"/>
  <c r="BT46" i="1" a="1"/>
  <c r="BT46" i="1" s="1"/>
  <c r="BT25" i="1" a="1"/>
  <c r="BT25" i="1" s="1"/>
  <c r="BT44" i="1" a="1"/>
  <c r="BT44" i="1" s="1"/>
  <c r="BT31" i="1" a="1"/>
  <c r="BT31" i="1" s="1"/>
  <c r="GW30" i="1" a="1"/>
  <c r="GW30" i="1" s="1"/>
  <c r="GW39" i="1" a="1"/>
  <c r="GW39" i="1" s="1"/>
  <c r="GW37" i="1" a="1"/>
  <c r="GW37" i="1" s="1"/>
  <c r="GW40" i="1" a="1"/>
  <c r="GW40" i="1" s="1"/>
  <c r="GW45" i="1" a="1"/>
  <c r="GW45" i="1" s="1"/>
  <c r="GW43" i="1" a="1"/>
  <c r="GW43" i="1" s="1"/>
  <c r="GW29" i="1" a="1"/>
  <c r="GW29" i="1" s="1"/>
  <c r="GW44" i="1" a="1"/>
  <c r="GW44" i="1" s="1"/>
  <c r="GW38" i="1" a="1"/>
  <c r="GW38" i="1" s="1"/>
  <c r="GW35" i="1" a="1"/>
  <c r="GW35" i="1" s="1"/>
  <c r="GW26" i="1" a="1"/>
  <c r="GW26" i="1" s="1"/>
  <c r="GW34" i="1" a="1"/>
  <c r="GW34" i="1" s="1"/>
  <c r="GW27" i="1" a="1"/>
  <c r="GW27" i="1" s="1"/>
  <c r="GW24" i="1" a="1"/>
  <c r="GW24" i="1" s="1"/>
  <c r="GW41" i="1" a="1"/>
  <c r="GW41" i="1" s="1"/>
  <c r="GW47" i="1" a="1"/>
  <c r="GW47" i="1" s="1"/>
  <c r="GW46" i="1" a="1"/>
  <c r="GW46" i="1" s="1"/>
  <c r="GW28" i="1" a="1"/>
  <c r="GW28" i="1" s="1"/>
  <c r="GW31" i="1" a="1"/>
  <c r="GW31" i="1" s="1"/>
  <c r="GW25" i="1" a="1"/>
  <c r="GW25" i="1" s="1"/>
  <c r="GW32" i="1" a="1"/>
  <c r="GW32" i="1" s="1"/>
  <c r="GW33" i="1" a="1"/>
  <c r="GW33" i="1" s="1"/>
  <c r="IL66" i="1" a="1"/>
  <c r="IL66" i="1" s="1"/>
  <c r="IL67" i="1" a="1"/>
  <c r="IL67" i="1" s="1"/>
  <c r="IL68" i="1" a="1"/>
  <c r="IL68" i="1" s="1"/>
  <c r="IL69" i="1" a="1"/>
  <c r="IL69" i="1" s="1"/>
  <c r="IL70" i="1" a="1"/>
  <c r="IL70" i="1" s="1"/>
  <c r="IL71" i="1" a="1"/>
  <c r="IL71" i="1" s="1"/>
  <c r="IL72" i="1" a="1"/>
  <c r="IL72" i="1" s="1"/>
  <c r="IL73" i="1" a="1"/>
  <c r="IL73" i="1" s="1"/>
  <c r="IL74" i="1" a="1"/>
  <c r="IL74" i="1" s="1"/>
  <c r="IL75" i="1" a="1"/>
  <c r="IL75" i="1" s="1"/>
  <c r="IL76" i="1" a="1"/>
  <c r="IL76" i="1" s="1"/>
  <c r="IT66" i="1" a="1"/>
  <c r="IT66" i="1" s="1"/>
  <c r="IT67" i="1" a="1"/>
  <c r="IT67" i="1" s="1"/>
  <c r="IT68" i="1" a="1"/>
  <c r="IT68" i="1" s="1"/>
  <c r="IT69" i="1" a="1"/>
  <c r="IT69" i="1" s="1"/>
  <c r="IT70" i="1" a="1"/>
  <c r="IT70" i="1" s="1"/>
  <c r="IT71" i="1" a="1"/>
  <c r="IT71" i="1" s="1"/>
  <c r="IT72" i="1" a="1"/>
  <c r="IT72" i="1" s="1"/>
  <c r="IT73" i="1" a="1"/>
  <c r="IT73" i="1" s="1"/>
  <c r="IT74" i="1" a="1"/>
  <c r="IT74" i="1" s="1"/>
  <c r="IT75" i="1" a="1"/>
  <c r="IT75" i="1" s="1"/>
  <c r="IT76" i="1" a="1"/>
  <c r="IT76" i="1" s="1"/>
  <c r="HL66" i="1" a="1"/>
  <c r="HL66" i="1" s="1"/>
  <c r="HL67" i="1" a="1"/>
  <c r="HL67" i="1" s="1"/>
  <c r="HL68" i="1" a="1"/>
  <c r="HL68" i="1" s="1"/>
  <c r="HL69" i="1" a="1"/>
  <c r="HL69" i="1" s="1"/>
  <c r="HL70" i="1" a="1"/>
  <c r="HL70" i="1" s="1"/>
  <c r="HL71" i="1" a="1"/>
  <c r="HL71" i="1" s="1"/>
  <c r="HL72" i="1" a="1"/>
  <c r="HL72" i="1" s="1"/>
  <c r="HL73" i="1" a="1"/>
  <c r="HL73" i="1" s="1"/>
  <c r="HL74" i="1" a="1"/>
  <c r="HL74" i="1" s="1"/>
  <c r="HL75" i="1" a="1"/>
  <c r="HL75" i="1" s="1"/>
  <c r="HL76" i="1" a="1"/>
  <c r="HL76" i="1" s="1"/>
  <c r="IW34" i="1" a="1"/>
  <c r="IW34" i="1" s="1"/>
  <c r="IW39" i="1" a="1"/>
  <c r="IW39" i="1" s="1"/>
  <c r="IW45" i="1" a="1"/>
  <c r="IW45" i="1" s="1"/>
  <c r="IW43" i="1" a="1"/>
  <c r="IW43" i="1" s="1"/>
  <c r="IW25" i="1" a="1"/>
  <c r="IW25" i="1" s="1"/>
  <c r="IW33" i="1" a="1"/>
  <c r="IW33" i="1" s="1"/>
  <c r="IW40" i="1" a="1"/>
  <c r="IW40" i="1" s="1"/>
  <c r="IW24" i="1" a="1"/>
  <c r="IW24" i="1" s="1"/>
  <c r="IW26" i="1" a="1"/>
  <c r="IW26" i="1" s="1"/>
  <c r="IW28" i="1" a="1"/>
  <c r="IW28" i="1" s="1"/>
  <c r="IW27" i="1" a="1"/>
  <c r="IW27" i="1" s="1"/>
  <c r="IW38" i="1" a="1"/>
  <c r="IW38" i="1" s="1"/>
  <c r="IW32" i="1" a="1"/>
  <c r="IW32" i="1" s="1"/>
  <c r="IW44" i="1" a="1"/>
  <c r="IW44" i="1" s="1"/>
  <c r="IW29" i="1" a="1"/>
  <c r="IW29" i="1" s="1"/>
  <c r="IW46" i="1" a="1"/>
  <c r="IW46" i="1" s="1"/>
  <c r="IW41" i="1" a="1"/>
  <c r="IW41" i="1" s="1"/>
  <c r="IW35" i="1" a="1"/>
  <c r="IW35" i="1" s="1"/>
  <c r="IW31" i="1" a="1"/>
  <c r="IW31" i="1" s="1"/>
  <c r="IW30" i="1" a="1"/>
  <c r="IW30" i="1" s="1"/>
  <c r="IW37" i="1" a="1"/>
  <c r="IW37" i="1" s="1"/>
  <c r="IW47" i="1" a="1"/>
  <c r="IW47" i="1" s="1"/>
  <c r="EE32" i="1" a="1"/>
  <c r="EE32" i="1" s="1"/>
  <c r="EE41" i="1" a="1"/>
  <c r="EE41" i="1" s="1"/>
  <c r="EE25" i="1" a="1"/>
  <c r="EE25" i="1" s="1"/>
  <c r="EE33" i="1" a="1"/>
  <c r="EE33" i="1" s="1"/>
  <c r="EE34" i="1" a="1"/>
  <c r="EE34" i="1" s="1"/>
  <c r="EE39" i="1" a="1"/>
  <c r="EE39" i="1" s="1"/>
  <c r="EE26" i="1" a="1"/>
  <c r="EE26" i="1" s="1"/>
  <c r="EE45" i="1" a="1"/>
  <c r="EE45" i="1" s="1"/>
  <c r="EE47" i="1" a="1"/>
  <c r="EE47" i="1" s="1"/>
  <c r="EE37" i="1" a="1"/>
  <c r="EE37" i="1" s="1"/>
  <c r="EE46" i="1" a="1"/>
  <c r="EE46" i="1" s="1"/>
  <c r="EE40" i="1" a="1"/>
  <c r="EE40" i="1" s="1"/>
  <c r="EE27" i="1" a="1"/>
  <c r="EE27" i="1" s="1"/>
  <c r="EE24" i="1" a="1"/>
  <c r="EE24" i="1" s="1"/>
  <c r="EE29" i="1" a="1"/>
  <c r="EE29" i="1" s="1"/>
  <c r="EE35" i="1" a="1"/>
  <c r="EE35" i="1" s="1"/>
  <c r="EE44" i="1" a="1"/>
  <c r="EE44" i="1" s="1"/>
  <c r="EE43" i="1" a="1"/>
  <c r="EE43" i="1" s="1"/>
  <c r="EE28" i="1" a="1"/>
  <c r="EE28" i="1" s="1"/>
  <c r="EE38" i="1" a="1"/>
  <c r="EE38" i="1" s="1"/>
  <c r="EE30" i="1" a="1"/>
  <c r="EE30" i="1" s="1"/>
  <c r="EE31" i="1" a="1"/>
  <c r="EE31" i="1" s="1"/>
  <c r="XY27" i="1" a="1"/>
  <c r="XY27" i="1" s="1"/>
  <c r="XY32" i="1" a="1"/>
  <c r="XY32" i="1" s="1"/>
  <c r="XY45" i="1" a="1"/>
  <c r="XY45" i="1" s="1"/>
  <c r="XY34" i="1" a="1"/>
  <c r="XY34" i="1" s="1"/>
  <c r="XY35" i="1" a="1"/>
  <c r="XY35" i="1" s="1"/>
  <c r="XY44" i="1" a="1"/>
  <c r="XY44" i="1" s="1"/>
  <c r="XY24" i="1" a="1"/>
  <c r="XY24" i="1" s="1"/>
  <c r="XY26" i="1" a="1"/>
  <c r="XY26" i="1" s="1"/>
  <c r="XY47" i="1" a="1"/>
  <c r="XY47" i="1" s="1"/>
  <c r="XY46" i="1" a="1"/>
  <c r="XY46" i="1" s="1"/>
  <c r="XY31" i="1" a="1"/>
  <c r="XY31" i="1" s="1"/>
  <c r="XY28" i="1" a="1"/>
  <c r="XY28" i="1" s="1"/>
  <c r="XY30" i="1" a="1"/>
  <c r="XY30" i="1" s="1"/>
  <c r="XY37" i="1" a="1"/>
  <c r="XY37" i="1" s="1"/>
  <c r="XY41" i="1" a="1"/>
  <c r="XY41" i="1" s="1"/>
  <c r="XY43" i="1" a="1"/>
  <c r="XY43" i="1" s="1"/>
  <c r="XY33" i="1" a="1"/>
  <c r="XY33" i="1" s="1"/>
  <c r="XY25" i="1" a="1"/>
  <c r="XY25" i="1" s="1"/>
  <c r="XY38" i="1" a="1"/>
  <c r="XY38" i="1" s="1"/>
  <c r="XY40" i="1" a="1"/>
  <c r="XY40" i="1" s="1"/>
  <c r="XY29" i="1" a="1"/>
  <c r="XY29" i="1" s="1"/>
  <c r="XY39" i="1" a="1"/>
  <c r="XY39" i="1" s="1"/>
  <c r="BP33" i="1" a="1"/>
  <c r="BP33" i="1" s="1"/>
  <c r="BP28" i="1" a="1"/>
  <c r="BP28" i="1" s="1"/>
  <c r="BP34" i="1" a="1"/>
  <c r="BP34" i="1" s="1"/>
  <c r="BP45" i="1" a="1"/>
  <c r="BP45" i="1" s="1"/>
  <c r="BP39" i="1" a="1"/>
  <c r="BP39" i="1" s="1"/>
  <c r="BP40" i="1" a="1"/>
  <c r="BP40" i="1" s="1"/>
  <c r="BP46" i="1" a="1"/>
  <c r="BP46" i="1" s="1"/>
  <c r="BP26" i="1" a="1"/>
  <c r="BP26" i="1" s="1"/>
  <c r="BP38" i="1" a="1"/>
  <c r="BP38" i="1" s="1"/>
  <c r="BP44" i="1" a="1"/>
  <c r="BP44" i="1" s="1"/>
  <c r="BP47" i="1" a="1"/>
  <c r="BP47" i="1" s="1"/>
  <c r="BP35" i="1" a="1"/>
  <c r="BP35" i="1" s="1"/>
  <c r="BP27" i="1" a="1"/>
  <c r="BP27" i="1" s="1"/>
  <c r="BP30" i="1" a="1"/>
  <c r="BP30" i="1" s="1"/>
  <c r="BP29" i="1" a="1"/>
  <c r="BP29" i="1" s="1"/>
  <c r="BP41" i="1" a="1"/>
  <c r="BP41" i="1" s="1"/>
  <c r="BP25" i="1" a="1"/>
  <c r="BP25" i="1" s="1"/>
  <c r="BP43" i="1" a="1"/>
  <c r="BP43" i="1" s="1"/>
  <c r="BP37" i="1" a="1"/>
  <c r="BP37" i="1" s="1"/>
  <c r="BP24" i="1" a="1"/>
  <c r="BP24" i="1" s="1"/>
  <c r="BP31" i="1" a="1"/>
  <c r="BP31" i="1" s="1"/>
  <c r="BP32" i="1" a="1"/>
  <c r="BP32" i="1" s="1"/>
  <c r="GA46" i="1" a="1"/>
  <c r="GA46" i="1" s="1"/>
  <c r="GA35" i="1" a="1"/>
  <c r="GA35" i="1" s="1"/>
  <c r="GA44" i="1" a="1"/>
  <c r="GA44" i="1" s="1"/>
  <c r="GA41" i="1" a="1"/>
  <c r="GA41" i="1" s="1"/>
  <c r="GA45" i="1" a="1"/>
  <c r="GA45" i="1" s="1"/>
  <c r="GA27" i="1" a="1"/>
  <c r="GA27" i="1" s="1"/>
  <c r="GA26" i="1" a="1"/>
  <c r="GA26" i="1" s="1"/>
  <c r="GA38" i="1" a="1"/>
  <c r="GA38" i="1" s="1"/>
  <c r="GA33" i="1" a="1"/>
  <c r="GA33" i="1" s="1"/>
  <c r="GA31" i="1" a="1"/>
  <c r="GA31" i="1" s="1"/>
  <c r="GA30" i="1" a="1"/>
  <c r="GA30" i="1" s="1"/>
  <c r="GA32" i="1" a="1"/>
  <c r="GA32" i="1" s="1"/>
  <c r="GA28" i="1" a="1"/>
  <c r="GA28" i="1" s="1"/>
  <c r="GA43" i="1" a="1"/>
  <c r="GA43" i="1" s="1"/>
  <c r="GA25" i="1" a="1"/>
  <c r="GA25" i="1" s="1"/>
  <c r="GA40" i="1" a="1"/>
  <c r="GA40" i="1" s="1"/>
  <c r="GA24" i="1" a="1"/>
  <c r="GA24" i="1" s="1"/>
  <c r="GA37" i="1" a="1"/>
  <c r="GA37" i="1" s="1"/>
  <c r="GA39" i="1" a="1"/>
  <c r="GA39" i="1" s="1"/>
  <c r="GA29" i="1" a="1"/>
  <c r="GA29" i="1" s="1"/>
  <c r="GA34" i="1" a="1"/>
  <c r="GA34" i="1" s="1"/>
  <c r="GA47" i="1" a="1"/>
  <c r="GA47" i="1" s="1"/>
  <c r="IG43" i="1" a="1"/>
  <c r="IG43" i="1" s="1"/>
  <c r="IG25" i="1" a="1"/>
  <c r="IG25" i="1" s="1"/>
  <c r="IG26" i="1" a="1"/>
  <c r="IG26" i="1" s="1"/>
  <c r="IG31" i="1" a="1"/>
  <c r="IG31" i="1" s="1"/>
  <c r="IG41" i="1" a="1"/>
  <c r="IG41" i="1" s="1"/>
  <c r="IG28" i="1" a="1"/>
  <c r="IG28" i="1" s="1"/>
  <c r="IG24" i="1" a="1"/>
  <c r="IG24" i="1" s="1"/>
  <c r="IG29" i="1" a="1"/>
  <c r="IG29" i="1" s="1"/>
  <c r="IG39" i="1" a="1"/>
  <c r="IG39" i="1" s="1"/>
  <c r="IG34" i="1" a="1"/>
  <c r="IG34" i="1" s="1"/>
  <c r="IG45" i="1" a="1"/>
  <c r="IG45" i="1" s="1"/>
  <c r="IG40" i="1" a="1"/>
  <c r="IG40" i="1" s="1"/>
  <c r="IG44" i="1" a="1"/>
  <c r="IG44" i="1" s="1"/>
  <c r="IG47" i="1" a="1"/>
  <c r="IG47" i="1" s="1"/>
  <c r="IG32" i="1" a="1"/>
  <c r="IG32" i="1" s="1"/>
  <c r="IG35" i="1" a="1"/>
  <c r="IG35" i="1" s="1"/>
  <c r="IG27" i="1" a="1"/>
  <c r="IG27" i="1" s="1"/>
  <c r="IG33" i="1" a="1"/>
  <c r="IG33" i="1" s="1"/>
  <c r="IG37" i="1" a="1"/>
  <c r="IG37" i="1" s="1"/>
  <c r="IG46" i="1" a="1"/>
  <c r="IG46" i="1" s="1"/>
  <c r="IG30" i="1" a="1"/>
  <c r="IG30" i="1" s="1"/>
  <c r="IG38" i="1" a="1"/>
  <c r="IG38" i="1" s="1"/>
  <c r="XA66" i="1" a="1"/>
  <c r="XA66" i="1" s="1"/>
  <c r="XA67" i="1" a="1"/>
  <c r="XA67" i="1" s="1"/>
  <c r="XA68" i="1" a="1"/>
  <c r="XA68" i="1" s="1"/>
  <c r="XA69" i="1" a="1"/>
  <c r="XA69" i="1" s="1"/>
  <c r="XA70" i="1" a="1"/>
  <c r="XA70" i="1" s="1"/>
  <c r="XA71" i="1" a="1"/>
  <c r="XA71" i="1" s="1"/>
  <c r="XA72" i="1" a="1"/>
  <c r="XA72" i="1" s="1"/>
  <c r="XA73" i="1" a="1"/>
  <c r="XA73" i="1" s="1"/>
  <c r="XA74" i="1" a="1"/>
  <c r="XA74" i="1" s="1"/>
  <c r="XA75" i="1" a="1"/>
  <c r="XA75" i="1" s="1"/>
  <c r="XA76" i="1" a="1"/>
  <c r="XA76" i="1" s="1"/>
  <c r="IP66" i="1" a="1"/>
  <c r="IP66" i="1" s="1"/>
  <c r="IP67" i="1" a="1"/>
  <c r="IP67" i="1" s="1"/>
  <c r="IP68" i="1" a="1"/>
  <c r="IP68" i="1" s="1"/>
  <c r="IP69" i="1" a="1"/>
  <c r="IP69" i="1" s="1"/>
  <c r="IP70" i="1" a="1"/>
  <c r="IP70" i="1" s="1"/>
  <c r="IP71" i="1" a="1"/>
  <c r="IP71" i="1" s="1"/>
  <c r="IP72" i="1" a="1"/>
  <c r="IP72" i="1" s="1"/>
  <c r="IP73" i="1" a="1"/>
  <c r="IP73" i="1" s="1"/>
  <c r="IP74" i="1" a="1"/>
  <c r="IP74" i="1" s="1"/>
  <c r="IP75" i="1" a="1"/>
  <c r="IP75" i="1" s="1"/>
  <c r="IP76" i="1" a="1"/>
  <c r="IP76" i="1" s="1"/>
  <c r="CB66" i="1" a="1"/>
  <c r="CB66" i="1" s="1"/>
  <c r="CB67" i="1" a="1"/>
  <c r="CB67" i="1" s="1"/>
  <c r="CB68" i="1" a="1"/>
  <c r="CB68" i="1" s="1"/>
  <c r="CB69" i="1" a="1"/>
  <c r="CB69" i="1" s="1"/>
  <c r="CB70" i="1" a="1"/>
  <c r="CB70" i="1" s="1"/>
  <c r="CB71" i="1" a="1"/>
  <c r="CB71" i="1" s="1"/>
  <c r="CB72" i="1" a="1"/>
  <c r="CB72" i="1" s="1"/>
  <c r="CB73" i="1" a="1"/>
  <c r="CB73" i="1" s="1"/>
  <c r="CB74" i="1" a="1"/>
  <c r="CB74" i="1" s="1"/>
  <c r="CB75" i="1" a="1"/>
  <c r="CB75" i="1" s="1"/>
  <c r="CB76" i="1" a="1"/>
  <c r="CB76" i="1" s="1"/>
  <c r="GT66" i="1" a="1"/>
  <c r="GT66" i="1" s="1"/>
  <c r="GT67" i="1" a="1"/>
  <c r="GT67" i="1" s="1"/>
  <c r="GT68" i="1" a="1"/>
  <c r="GT68" i="1" s="1"/>
  <c r="GT69" i="1" a="1"/>
  <c r="GT69" i="1" s="1"/>
  <c r="GT70" i="1" a="1"/>
  <c r="GT70" i="1" s="1"/>
  <c r="GT71" i="1" a="1"/>
  <c r="GT71" i="1" s="1"/>
  <c r="GT72" i="1" a="1"/>
  <c r="GT72" i="1" s="1"/>
  <c r="GT73" i="1" a="1"/>
  <c r="GT73" i="1" s="1"/>
  <c r="GT74" i="1" a="1"/>
  <c r="GT74" i="1" s="1"/>
  <c r="GT75" i="1" a="1"/>
  <c r="GT75" i="1" s="1"/>
  <c r="GT76" i="1" a="1"/>
  <c r="GT76" i="1" s="1"/>
  <c r="WH40" i="1" a="1"/>
  <c r="WH40" i="1" s="1"/>
  <c r="WH43" i="1" a="1"/>
  <c r="WH43" i="1" s="1"/>
  <c r="WH30" i="1" a="1"/>
  <c r="WH30" i="1" s="1"/>
  <c r="WH44" i="1" a="1"/>
  <c r="WH44" i="1" s="1"/>
  <c r="WH31" i="1" a="1"/>
  <c r="WH31" i="1" s="1"/>
  <c r="WH38" i="1" a="1"/>
  <c r="WH38" i="1" s="1"/>
  <c r="WH47" i="1" a="1"/>
  <c r="WH47" i="1" s="1"/>
  <c r="WH45" i="1" a="1"/>
  <c r="WH45" i="1" s="1"/>
  <c r="WH35" i="1" a="1"/>
  <c r="WH35" i="1" s="1"/>
  <c r="WH37" i="1" a="1"/>
  <c r="WH37" i="1" s="1"/>
  <c r="WH46" i="1" a="1"/>
  <c r="WH46" i="1" s="1"/>
  <c r="WH27" i="1" a="1"/>
  <c r="WH27" i="1" s="1"/>
  <c r="WH25" i="1" a="1"/>
  <c r="WH25" i="1" s="1"/>
  <c r="WH26" i="1" a="1"/>
  <c r="WH26" i="1" s="1"/>
  <c r="WH39" i="1" a="1"/>
  <c r="WH39" i="1" s="1"/>
  <c r="WH24" i="1" a="1"/>
  <c r="WH24" i="1" s="1"/>
  <c r="WH28" i="1" a="1"/>
  <c r="WH28" i="1" s="1"/>
  <c r="WH41" i="1" a="1"/>
  <c r="WH41" i="1" s="1"/>
  <c r="WH32" i="1" a="1"/>
  <c r="WH32" i="1" s="1"/>
  <c r="WH33" i="1" a="1"/>
  <c r="WH33" i="1" s="1"/>
  <c r="WH29" i="1" a="1"/>
  <c r="WH29" i="1" s="1"/>
  <c r="WH34" i="1" a="1"/>
  <c r="WH34" i="1" s="1"/>
  <c r="I29" i="1" a="1"/>
  <c r="I29" i="1" s="1"/>
  <c r="I45" i="1" a="1"/>
  <c r="I45" i="1" s="1"/>
  <c r="I33" i="1" a="1"/>
  <c r="I33" i="1" s="1"/>
  <c r="I39" i="1" a="1"/>
  <c r="I39" i="1" s="1"/>
  <c r="I37" i="1" a="1"/>
  <c r="I37" i="1" s="1"/>
  <c r="I46" i="1" a="1"/>
  <c r="I46" i="1" s="1"/>
  <c r="I28" i="1" a="1"/>
  <c r="I28" i="1" s="1"/>
  <c r="I38" i="1" a="1"/>
  <c r="I38" i="1" s="1"/>
  <c r="I30" i="1" a="1"/>
  <c r="I30" i="1" s="1"/>
  <c r="I34" i="1" a="1"/>
  <c r="I34" i="1" s="1"/>
  <c r="I31" i="1" a="1"/>
  <c r="I31" i="1" s="1"/>
  <c r="I44" i="1" a="1"/>
  <c r="I44" i="1" s="1"/>
  <c r="I40" i="1" a="1"/>
  <c r="I40" i="1" s="1"/>
  <c r="I47" i="1" a="1"/>
  <c r="I47" i="1" s="1"/>
  <c r="I27" i="1" a="1"/>
  <c r="I27" i="1" s="1"/>
  <c r="I24" i="1" a="1"/>
  <c r="I24" i="1" s="1"/>
  <c r="I25" i="1" a="1"/>
  <c r="I25" i="1" s="1"/>
  <c r="I43" i="1" a="1"/>
  <c r="I43" i="1" s="1"/>
  <c r="I41" i="1" a="1"/>
  <c r="I41" i="1" s="1"/>
  <c r="I35" i="1" a="1"/>
  <c r="I35" i="1" s="1"/>
  <c r="I32" i="1" a="1"/>
  <c r="I32" i="1" s="1"/>
  <c r="I26" i="1" a="1"/>
  <c r="I26" i="1" s="1"/>
  <c r="AEN29" i="1" a="1"/>
  <c r="AEN29" i="1" s="1"/>
  <c r="AEN43" i="1" a="1"/>
  <c r="AEN43" i="1" s="1"/>
  <c r="AEN47" i="1" a="1"/>
  <c r="AEN47" i="1" s="1"/>
  <c r="AEN38" i="1" a="1"/>
  <c r="AEN38" i="1" s="1"/>
  <c r="AEN37" i="1" a="1"/>
  <c r="AEN37" i="1" s="1"/>
  <c r="AEN26" i="1" a="1"/>
  <c r="AEN26" i="1" s="1"/>
  <c r="AEN33" i="1" a="1"/>
  <c r="AEN33" i="1" s="1"/>
  <c r="AEN45" i="1" a="1"/>
  <c r="AEN45" i="1" s="1"/>
  <c r="AEN39" i="1" a="1"/>
  <c r="AEN39" i="1" s="1"/>
  <c r="AEN40" i="1" a="1"/>
  <c r="AEN40" i="1" s="1"/>
  <c r="AEN34" i="1" a="1"/>
  <c r="AEN34" i="1" s="1"/>
  <c r="AEN24" i="1" a="1"/>
  <c r="AEN24" i="1" s="1"/>
  <c r="AEN27" i="1" a="1"/>
  <c r="AEN27" i="1" s="1"/>
  <c r="AEN28" i="1" a="1"/>
  <c r="AEN28" i="1" s="1"/>
  <c r="AEN41" i="1" a="1"/>
  <c r="AEN41" i="1" s="1"/>
  <c r="AEN25" i="1" a="1"/>
  <c r="AEN25" i="1" s="1"/>
  <c r="AEN46" i="1" a="1"/>
  <c r="AEN46" i="1" s="1"/>
  <c r="AEN35" i="1" a="1"/>
  <c r="AEN35" i="1" s="1"/>
  <c r="AEN44" i="1" a="1"/>
  <c r="AEN44" i="1" s="1"/>
  <c r="AEN32" i="1" a="1"/>
  <c r="AEN32" i="1" s="1"/>
  <c r="AEN31" i="1" a="1"/>
  <c r="AEN31" i="1" s="1"/>
  <c r="AEN30" i="1" a="1"/>
  <c r="AEN30" i="1" s="1"/>
  <c r="T25" i="1" a="1"/>
  <c r="T25" i="1" s="1"/>
  <c r="T46" i="1" a="1"/>
  <c r="T46" i="1" s="1"/>
  <c r="T31" i="1" a="1"/>
  <c r="T31" i="1" s="1"/>
  <c r="T34" i="1" a="1"/>
  <c r="T34" i="1" s="1"/>
  <c r="T33" i="1" a="1"/>
  <c r="T33" i="1" s="1"/>
  <c r="T45" i="1" a="1"/>
  <c r="T45" i="1" s="1"/>
  <c r="T43" i="1" a="1"/>
  <c r="T43" i="1" s="1"/>
  <c r="T47" i="1" a="1"/>
  <c r="T47" i="1" s="1"/>
  <c r="T44" i="1" a="1"/>
  <c r="T44" i="1" s="1"/>
  <c r="T38" i="1" a="1"/>
  <c r="T38" i="1" s="1"/>
  <c r="T37" i="1" a="1"/>
  <c r="T37" i="1" s="1"/>
  <c r="T41" i="1" a="1"/>
  <c r="T41" i="1" s="1"/>
  <c r="T39" i="1" a="1"/>
  <c r="T39" i="1" s="1"/>
  <c r="T40" i="1" a="1"/>
  <c r="T40" i="1" s="1"/>
  <c r="T35" i="1" a="1"/>
  <c r="T35" i="1" s="1"/>
  <c r="T26" i="1" a="1"/>
  <c r="T26" i="1" s="1"/>
  <c r="T24" i="1" a="1"/>
  <c r="T24" i="1" s="1"/>
  <c r="T32" i="1" a="1"/>
  <c r="T32" i="1" s="1"/>
  <c r="FW41" i="1" a="1"/>
  <c r="FW41" i="1" s="1"/>
  <c r="FW28" i="1" a="1"/>
  <c r="FW28" i="1" s="1"/>
  <c r="FW40" i="1" a="1"/>
  <c r="FW40" i="1" s="1"/>
  <c r="FW39" i="1" a="1"/>
  <c r="FW39" i="1" s="1"/>
  <c r="FW34" i="1" a="1"/>
  <c r="FW34" i="1" s="1"/>
  <c r="FW46" i="1" a="1"/>
  <c r="FW46" i="1" s="1"/>
  <c r="FW27" i="1" a="1"/>
  <c r="FW27" i="1" s="1"/>
  <c r="FW33" i="1" a="1"/>
  <c r="FW33" i="1" s="1"/>
  <c r="FW45" i="1" a="1"/>
  <c r="FW45" i="1" s="1"/>
  <c r="FW47" i="1" a="1"/>
  <c r="FW47" i="1" s="1"/>
  <c r="FW44" i="1" a="1"/>
  <c r="FW44" i="1" s="1"/>
  <c r="FW35" i="1" a="1"/>
  <c r="FW35" i="1" s="1"/>
  <c r="FW25" i="1" a="1"/>
  <c r="FW25" i="1" s="1"/>
  <c r="FW32" i="1" a="1"/>
  <c r="FW32" i="1" s="1"/>
  <c r="FW31" i="1" a="1"/>
  <c r="FW31" i="1" s="1"/>
  <c r="FW30" i="1" a="1"/>
  <c r="FW30" i="1" s="1"/>
  <c r="FW38" i="1" a="1"/>
  <c r="FW38" i="1" s="1"/>
  <c r="FW29" i="1" a="1"/>
  <c r="FW29" i="1" s="1"/>
  <c r="FW37" i="1" a="1"/>
  <c r="FW37" i="1" s="1"/>
  <c r="FW24" i="1" a="1"/>
  <c r="FW24" i="1" s="1"/>
  <c r="FW43" i="1" a="1"/>
  <c r="FW43" i="1" s="1"/>
  <c r="FW26" i="1" a="1"/>
  <c r="FW26" i="1" s="1"/>
  <c r="IC39" i="1" a="1"/>
  <c r="IC39" i="1" s="1"/>
  <c r="IC24" i="1" a="1"/>
  <c r="IC24" i="1" s="1"/>
  <c r="IC43" i="1" a="1"/>
  <c r="IC43" i="1" s="1"/>
  <c r="IC46" i="1" a="1"/>
  <c r="IC46" i="1" s="1"/>
  <c r="IC30" i="1" a="1"/>
  <c r="IC30" i="1" s="1"/>
  <c r="IC25" i="1" a="1"/>
  <c r="IC25" i="1" s="1"/>
  <c r="IC33" i="1" a="1"/>
  <c r="IC33" i="1" s="1"/>
  <c r="IC27" i="1" a="1"/>
  <c r="IC27" i="1" s="1"/>
  <c r="IC28" i="1" a="1"/>
  <c r="IC28" i="1" s="1"/>
  <c r="IC41" i="1" a="1"/>
  <c r="IC41" i="1" s="1"/>
  <c r="IC26" i="1" a="1"/>
  <c r="IC26" i="1" s="1"/>
  <c r="IC45" i="1" a="1"/>
  <c r="IC45" i="1" s="1"/>
  <c r="IC32" i="1" a="1"/>
  <c r="IC32" i="1" s="1"/>
  <c r="IC47" i="1" a="1"/>
  <c r="IC47" i="1" s="1"/>
  <c r="IC31" i="1" a="1"/>
  <c r="IC31" i="1" s="1"/>
  <c r="IC37" i="1" a="1"/>
  <c r="IC37" i="1" s="1"/>
  <c r="IC34" i="1" a="1"/>
  <c r="IC34" i="1" s="1"/>
  <c r="IC38" i="1" a="1"/>
  <c r="IC38" i="1" s="1"/>
  <c r="IC40" i="1" a="1"/>
  <c r="IC40" i="1" s="1"/>
  <c r="IC29" i="1" a="1"/>
  <c r="IC29" i="1" s="1"/>
  <c r="IC44" i="1" a="1"/>
  <c r="IC44" i="1" s="1"/>
  <c r="IC35" i="1" a="1"/>
  <c r="IC35" i="1" s="1"/>
  <c r="IQ32" i="1" a="1"/>
  <c r="IQ32" i="1" s="1"/>
  <c r="IQ26" i="1" a="1"/>
  <c r="IQ26" i="1" s="1"/>
  <c r="IQ46" i="1" a="1"/>
  <c r="IQ46" i="1" s="1"/>
  <c r="IQ45" i="1" a="1"/>
  <c r="IQ45" i="1" s="1"/>
  <c r="IQ31" i="1" a="1"/>
  <c r="IQ31" i="1" s="1"/>
  <c r="IQ33" i="1" a="1"/>
  <c r="IQ33" i="1" s="1"/>
  <c r="IQ37" i="1" a="1"/>
  <c r="IQ37" i="1" s="1"/>
  <c r="IQ43" i="1" a="1"/>
  <c r="IQ43" i="1" s="1"/>
  <c r="IQ25" i="1" a="1"/>
  <c r="IQ25" i="1" s="1"/>
  <c r="IQ38" i="1" a="1"/>
  <c r="IQ38" i="1" s="1"/>
  <c r="IQ40" i="1" a="1"/>
  <c r="IQ40" i="1" s="1"/>
  <c r="IQ39" i="1" a="1"/>
  <c r="IQ39" i="1" s="1"/>
  <c r="IQ47" i="1" a="1"/>
  <c r="IQ47" i="1" s="1"/>
  <c r="IQ34" i="1" a="1"/>
  <c r="IQ34" i="1" s="1"/>
  <c r="IQ29" i="1" a="1"/>
  <c r="IQ29" i="1" s="1"/>
  <c r="IQ27" i="1" a="1"/>
  <c r="IQ27" i="1" s="1"/>
  <c r="IQ44" i="1" a="1"/>
  <c r="IQ44" i="1" s="1"/>
  <c r="IQ35" i="1" a="1"/>
  <c r="IQ35" i="1" s="1"/>
  <c r="IQ24" i="1" a="1"/>
  <c r="IQ24" i="1" s="1"/>
  <c r="IQ30" i="1" a="1"/>
  <c r="IQ30" i="1" s="1"/>
  <c r="IQ28" i="1" a="1"/>
  <c r="IQ28" i="1" s="1"/>
  <c r="IQ41" i="1" a="1"/>
  <c r="IQ41" i="1" s="1"/>
  <c r="BZ24" i="1" a="1"/>
  <c r="BZ24" i="1" s="1"/>
  <c r="BZ34" i="1" a="1"/>
  <c r="BZ34" i="1" s="1"/>
  <c r="BZ38" i="1" a="1"/>
  <c r="BZ38" i="1" s="1"/>
  <c r="BZ46" i="1" a="1"/>
  <c r="BZ46" i="1" s="1"/>
  <c r="BZ25" i="1" a="1"/>
  <c r="BZ25" i="1" s="1"/>
  <c r="BZ30" i="1" a="1"/>
  <c r="BZ30" i="1" s="1"/>
  <c r="BZ35" i="1" a="1"/>
  <c r="BZ35" i="1" s="1"/>
  <c r="BZ44" i="1" a="1"/>
  <c r="BZ44" i="1" s="1"/>
  <c r="BZ33" i="1" a="1"/>
  <c r="BZ33" i="1" s="1"/>
  <c r="BZ28" i="1" a="1"/>
  <c r="BZ28" i="1" s="1"/>
  <c r="BZ31" i="1" a="1"/>
  <c r="BZ31" i="1" s="1"/>
  <c r="BZ41" i="1" a="1"/>
  <c r="BZ41" i="1" s="1"/>
  <c r="BZ45" i="1" a="1"/>
  <c r="BZ45" i="1" s="1"/>
  <c r="BZ47" i="1" a="1"/>
  <c r="BZ47" i="1" s="1"/>
  <c r="BZ27" i="1" a="1"/>
  <c r="BZ27" i="1" s="1"/>
  <c r="BZ26" i="1" a="1"/>
  <c r="BZ26" i="1" s="1"/>
  <c r="BZ43" i="1" a="1"/>
  <c r="BZ43" i="1" s="1"/>
  <c r="BZ32" i="1" a="1"/>
  <c r="BZ32" i="1" s="1"/>
  <c r="BZ37" i="1" a="1"/>
  <c r="BZ37" i="1" s="1"/>
  <c r="BZ40" i="1" a="1"/>
  <c r="BZ40" i="1" s="1"/>
  <c r="BZ29" i="1" a="1"/>
  <c r="BZ29" i="1" s="1"/>
  <c r="BZ39" i="1" a="1"/>
  <c r="BZ39" i="1" s="1"/>
  <c r="WO66" i="1" a="1"/>
  <c r="WO66" i="1" s="1"/>
  <c r="WO67" i="1" a="1"/>
  <c r="WO67" i="1" s="1"/>
  <c r="WO68" i="1" a="1"/>
  <c r="WO68" i="1" s="1"/>
  <c r="WO69" i="1" a="1"/>
  <c r="WO69" i="1" s="1"/>
  <c r="WO70" i="1" a="1"/>
  <c r="WO70" i="1" s="1"/>
  <c r="WO71" i="1" a="1"/>
  <c r="WO71" i="1" s="1"/>
  <c r="WO72" i="1" a="1"/>
  <c r="WO72" i="1" s="1"/>
  <c r="WO73" i="1" a="1"/>
  <c r="WO73" i="1" s="1"/>
  <c r="WO74" i="1" a="1"/>
  <c r="WO74" i="1" s="1"/>
  <c r="WO75" i="1" a="1"/>
  <c r="WO75" i="1" s="1"/>
  <c r="WO76" i="1" a="1"/>
  <c r="WO76" i="1" s="1"/>
  <c r="XY66" i="1" a="1"/>
  <c r="XY66" i="1" s="1"/>
  <c r="XY67" i="1" a="1"/>
  <c r="XY67" i="1" s="1"/>
  <c r="XY68" i="1" a="1"/>
  <c r="XY68" i="1" s="1"/>
  <c r="XY69" i="1" a="1"/>
  <c r="XY69" i="1" s="1"/>
  <c r="XY70" i="1" a="1"/>
  <c r="XY70" i="1" s="1"/>
  <c r="XY71" i="1" a="1"/>
  <c r="XY71" i="1" s="1"/>
  <c r="XY72" i="1" a="1"/>
  <c r="XY72" i="1" s="1"/>
  <c r="XY73" i="1" a="1"/>
  <c r="XY73" i="1" s="1"/>
  <c r="XY74" i="1" a="1"/>
  <c r="XY74" i="1" s="1"/>
  <c r="XY75" i="1" a="1"/>
  <c r="XY75" i="1" s="1"/>
  <c r="XY76" i="1" a="1"/>
  <c r="XY76" i="1" s="1"/>
  <c r="DD47" i="1" a="1"/>
  <c r="DD47" i="1" s="1"/>
  <c r="DD33" i="1" a="1"/>
  <c r="DD33" i="1" s="1"/>
  <c r="DD26" i="1" a="1"/>
  <c r="DD26" i="1" s="1"/>
  <c r="DD24" i="1" a="1"/>
  <c r="DD24" i="1" s="1"/>
  <c r="DD39" i="1" a="1"/>
  <c r="DD39" i="1" s="1"/>
  <c r="DD40" i="1" a="1"/>
  <c r="DD40" i="1" s="1"/>
  <c r="DD25" i="1" a="1"/>
  <c r="DD25" i="1" s="1"/>
  <c r="DD34" i="1" a="1"/>
  <c r="DD34" i="1" s="1"/>
  <c r="DD29" i="1" a="1"/>
  <c r="DD29" i="1" s="1"/>
  <c r="DD27" i="1" a="1"/>
  <c r="DD27" i="1" s="1"/>
  <c r="DD46" i="1" a="1"/>
  <c r="DD46" i="1" s="1"/>
  <c r="DD28" i="1" a="1"/>
  <c r="DD28" i="1" s="1"/>
  <c r="DD35" i="1" a="1"/>
  <c r="DD35" i="1" s="1"/>
  <c r="DD44" i="1" a="1"/>
  <c r="DD44" i="1" s="1"/>
  <c r="DD32" i="1" a="1"/>
  <c r="DD32" i="1" s="1"/>
  <c r="DD31" i="1" a="1"/>
  <c r="DD31" i="1" s="1"/>
  <c r="DD30" i="1" a="1"/>
  <c r="DD30" i="1" s="1"/>
  <c r="DD43" i="1" a="1"/>
  <c r="DD43" i="1" s="1"/>
  <c r="DD41" i="1" a="1"/>
  <c r="DD41" i="1" s="1"/>
  <c r="DD45" i="1" a="1"/>
  <c r="DD45" i="1" s="1"/>
  <c r="IU34" i="1" a="1"/>
  <c r="IU34" i="1" s="1"/>
  <c r="IU39" i="1" a="1"/>
  <c r="IU39" i="1" s="1"/>
  <c r="IU26" i="1" a="1"/>
  <c r="IU26" i="1" s="1"/>
  <c r="IU47" i="1" a="1"/>
  <c r="IU47" i="1" s="1"/>
  <c r="IU32" i="1" a="1"/>
  <c r="IU32" i="1" s="1"/>
  <c r="IU45" i="1" a="1"/>
  <c r="IU45" i="1" s="1"/>
  <c r="IU41" i="1" a="1"/>
  <c r="IU41" i="1" s="1"/>
  <c r="IU27" i="1" a="1"/>
  <c r="IU27" i="1" s="1"/>
  <c r="IU33" i="1" a="1"/>
  <c r="IU33" i="1" s="1"/>
  <c r="IU46" i="1" a="1"/>
  <c r="IU46" i="1" s="1"/>
  <c r="IU35" i="1" a="1"/>
  <c r="IU35" i="1" s="1"/>
  <c r="IU44" i="1" a="1"/>
  <c r="IU44" i="1" s="1"/>
  <c r="IU24" i="1" a="1"/>
  <c r="IU24" i="1" s="1"/>
  <c r="IU28" i="1" a="1"/>
  <c r="IU28" i="1" s="1"/>
  <c r="IU37" i="1" a="1"/>
  <c r="IU37" i="1" s="1"/>
  <c r="IU31" i="1" a="1"/>
  <c r="IU31" i="1" s="1"/>
  <c r="IU43" i="1" a="1"/>
  <c r="IU43" i="1" s="1"/>
  <c r="IU30" i="1" a="1"/>
  <c r="IU30" i="1" s="1"/>
  <c r="IU38" i="1" a="1"/>
  <c r="IU38" i="1" s="1"/>
  <c r="IU29" i="1" a="1"/>
  <c r="IU29" i="1" s="1"/>
  <c r="IU40" i="1" a="1"/>
  <c r="IU40" i="1" s="1"/>
  <c r="IU25" i="1" a="1"/>
  <c r="IU25" i="1" s="1"/>
  <c r="DM30" i="1" a="1"/>
  <c r="DM30" i="1" s="1"/>
  <c r="DM28" i="1" a="1"/>
  <c r="DM28" i="1" s="1"/>
  <c r="DM38" i="1" a="1"/>
  <c r="DM38" i="1" s="1"/>
  <c r="DM43" i="1" a="1"/>
  <c r="DM43" i="1" s="1"/>
  <c r="DM26" i="1" a="1"/>
  <c r="DM26" i="1" s="1"/>
  <c r="DM29" i="1" a="1"/>
  <c r="DM29" i="1" s="1"/>
  <c r="DM32" i="1" a="1"/>
  <c r="DM32" i="1" s="1"/>
  <c r="DM39" i="1" a="1"/>
  <c r="DM39" i="1" s="1"/>
  <c r="DM45" i="1" a="1"/>
  <c r="DM45" i="1" s="1"/>
  <c r="DM31" i="1" a="1"/>
  <c r="DM31" i="1" s="1"/>
  <c r="DM41" i="1" a="1"/>
  <c r="DM41" i="1" s="1"/>
  <c r="DM34" i="1" a="1"/>
  <c r="DM34" i="1" s="1"/>
  <c r="DM37" i="1" a="1"/>
  <c r="DM37" i="1" s="1"/>
  <c r="DM46" i="1" a="1"/>
  <c r="DM46" i="1" s="1"/>
  <c r="DM25" i="1" a="1"/>
  <c r="DM25" i="1" s="1"/>
  <c r="DM40" i="1" a="1"/>
  <c r="DM40" i="1" s="1"/>
  <c r="DM44" i="1" a="1"/>
  <c r="DM44" i="1" s="1"/>
  <c r="DM33" i="1" a="1"/>
  <c r="DM33" i="1" s="1"/>
  <c r="DM35" i="1" a="1"/>
  <c r="DM35" i="1" s="1"/>
  <c r="DM27" i="1" a="1"/>
  <c r="DM27" i="1" s="1"/>
  <c r="DM24" i="1" a="1"/>
  <c r="DM24" i="1" s="1"/>
  <c r="DM47" i="1" a="1"/>
  <c r="DM47" i="1" s="1"/>
  <c r="HY29" i="1" a="1"/>
  <c r="HY29" i="1" s="1"/>
  <c r="HY44" i="1" a="1"/>
  <c r="HY44" i="1" s="1"/>
  <c r="HY38" i="1" a="1"/>
  <c r="HY38" i="1" s="1"/>
  <c r="HY35" i="1" a="1"/>
  <c r="HY35" i="1" s="1"/>
  <c r="HY27" i="1" a="1"/>
  <c r="HY27" i="1" s="1"/>
  <c r="HY46" i="1" a="1"/>
  <c r="HY46" i="1" s="1"/>
  <c r="HY32" i="1" a="1"/>
  <c r="HY32" i="1" s="1"/>
  <c r="HY43" i="1" a="1"/>
  <c r="HY43" i="1" s="1"/>
  <c r="HY30" i="1" a="1"/>
  <c r="HY30" i="1" s="1"/>
  <c r="HY31" i="1" a="1"/>
  <c r="HY31" i="1" s="1"/>
  <c r="HY47" i="1" a="1"/>
  <c r="HY47" i="1" s="1"/>
  <c r="HY45" i="1" a="1"/>
  <c r="HY45" i="1" s="1"/>
  <c r="HY37" i="1" a="1"/>
  <c r="HY37" i="1" s="1"/>
  <c r="HY33" i="1" a="1"/>
  <c r="HY33" i="1" s="1"/>
  <c r="HY25" i="1" a="1"/>
  <c r="HY25" i="1" s="1"/>
  <c r="HY41" i="1" a="1"/>
  <c r="HY41" i="1" s="1"/>
  <c r="HY40" i="1" a="1"/>
  <c r="HY40" i="1" s="1"/>
  <c r="HY24" i="1" a="1"/>
  <c r="HY24" i="1" s="1"/>
  <c r="HY28" i="1" a="1"/>
  <c r="HY28" i="1" s="1"/>
  <c r="HY34" i="1" a="1"/>
  <c r="HY34" i="1" s="1"/>
  <c r="HY39" i="1" a="1"/>
  <c r="HY39" i="1" s="1"/>
  <c r="HY26" i="1" a="1"/>
  <c r="HY26" i="1" s="1"/>
  <c r="IM34" i="1" a="1"/>
  <c r="IM34" i="1" s="1"/>
  <c r="IM45" i="1" a="1"/>
  <c r="IM45" i="1" s="1"/>
  <c r="IM38" i="1" a="1"/>
  <c r="IM38" i="1" s="1"/>
  <c r="IM31" i="1" a="1"/>
  <c r="IM31" i="1" s="1"/>
  <c r="IM39" i="1" a="1"/>
  <c r="IM39" i="1" s="1"/>
  <c r="IM26" i="1" a="1"/>
  <c r="IM26" i="1" s="1"/>
  <c r="IM40" i="1" a="1"/>
  <c r="IM40" i="1" s="1"/>
  <c r="IM44" i="1" a="1"/>
  <c r="IM44" i="1" s="1"/>
  <c r="IM43" i="1" a="1"/>
  <c r="IM43" i="1" s="1"/>
  <c r="IM41" i="1" a="1"/>
  <c r="IM41" i="1" s="1"/>
  <c r="IM24" i="1" a="1"/>
  <c r="IM24" i="1" s="1"/>
  <c r="IM47" i="1" a="1"/>
  <c r="IM47" i="1" s="1"/>
  <c r="IM35" i="1" a="1"/>
  <c r="IM35" i="1" s="1"/>
  <c r="IM46" i="1" a="1"/>
  <c r="IM46" i="1" s="1"/>
  <c r="IM30" i="1" a="1"/>
  <c r="IM30" i="1" s="1"/>
  <c r="IM32" i="1" a="1"/>
  <c r="IM32" i="1" s="1"/>
  <c r="IM28" i="1" a="1"/>
  <c r="IM28" i="1" s="1"/>
  <c r="IM33" i="1" a="1"/>
  <c r="IM33" i="1" s="1"/>
  <c r="IM27" i="1" a="1"/>
  <c r="IM27" i="1" s="1"/>
  <c r="IM29" i="1" a="1"/>
  <c r="IM29" i="1" s="1"/>
  <c r="IM37" i="1" a="1"/>
  <c r="IM37" i="1" s="1"/>
  <c r="IM25" i="1" a="1"/>
  <c r="IM25" i="1" s="1"/>
  <c r="WB24" i="1" a="1"/>
  <c r="WB24" i="1" s="1"/>
  <c r="WB32" i="1" a="1"/>
  <c r="WB32" i="1" s="1"/>
  <c r="WB45" i="1" a="1"/>
  <c r="WB45" i="1" s="1"/>
  <c r="WB46" i="1" a="1"/>
  <c r="WB46" i="1" s="1"/>
  <c r="WB28" i="1" a="1"/>
  <c r="WB28" i="1" s="1"/>
  <c r="WB26" i="1" a="1"/>
  <c r="WB26" i="1" s="1"/>
  <c r="WB47" i="1" a="1"/>
  <c r="WB47" i="1" s="1"/>
  <c r="WB43" i="1" a="1"/>
  <c r="WB43" i="1" s="1"/>
  <c r="WB31" i="1" a="1"/>
  <c r="WB31" i="1" s="1"/>
  <c r="WB30" i="1" a="1"/>
  <c r="WB30" i="1" s="1"/>
  <c r="WB33" i="1" a="1"/>
  <c r="WB33" i="1" s="1"/>
  <c r="WB25" i="1" a="1"/>
  <c r="WB25" i="1" s="1"/>
  <c r="WB37" i="1" a="1"/>
  <c r="WB37" i="1" s="1"/>
  <c r="WB39" i="1" a="1"/>
  <c r="WB39" i="1" s="1"/>
  <c r="WB38" i="1" a="1"/>
  <c r="WB38" i="1" s="1"/>
  <c r="WB40" i="1" a="1"/>
  <c r="WB40" i="1" s="1"/>
  <c r="WB27" i="1" a="1"/>
  <c r="WB27" i="1" s="1"/>
  <c r="WB29" i="1" a="1"/>
  <c r="WB29" i="1" s="1"/>
  <c r="WB34" i="1" a="1"/>
  <c r="WB34" i="1" s="1"/>
  <c r="WB41" i="1" a="1"/>
  <c r="WB41" i="1" s="1"/>
  <c r="WB35" i="1" a="1"/>
  <c r="WB35" i="1" s="1"/>
  <c r="WB44" i="1" a="1"/>
  <c r="WB44" i="1" s="1"/>
  <c r="IN66" i="1" a="1"/>
  <c r="IN66" i="1" s="1"/>
  <c r="IN67" i="1" a="1"/>
  <c r="IN67" i="1" s="1"/>
  <c r="IN68" i="1" a="1"/>
  <c r="IN68" i="1" s="1"/>
  <c r="IN69" i="1" a="1"/>
  <c r="IN69" i="1" s="1"/>
  <c r="IN70" i="1" a="1"/>
  <c r="IN70" i="1" s="1"/>
  <c r="IN71" i="1" a="1"/>
  <c r="IN71" i="1" s="1"/>
  <c r="IN72" i="1" a="1"/>
  <c r="IN72" i="1" s="1"/>
  <c r="IN73" i="1" a="1"/>
  <c r="IN73" i="1" s="1"/>
  <c r="IN74" i="1" a="1"/>
  <c r="IN74" i="1" s="1"/>
  <c r="IN75" i="1" a="1"/>
  <c r="IN75" i="1" s="1"/>
  <c r="IN76" i="1" a="1"/>
  <c r="IN76" i="1" s="1"/>
  <c r="XZ66" i="1" a="1"/>
  <c r="XZ66" i="1" s="1"/>
  <c r="XZ67" i="1" a="1"/>
  <c r="XZ67" i="1" s="1"/>
  <c r="XZ68" i="1" a="1"/>
  <c r="XZ68" i="1" s="1"/>
  <c r="XZ69" i="1" a="1"/>
  <c r="XZ69" i="1" s="1"/>
  <c r="XZ70" i="1" a="1"/>
  <c r="XZ70" i="1" s="1"/>
  <c r="XZ71" i="1" a="1"/>
  <c r="XZ71" i="1" s="1"/>
  <c r="XZ72" i="1" a="1"/>
  <c r="XZ72" i="1" s="1"/>
  <c r="XZ73" i="1" a="1"/>
  <c r="XZ73" i="1" s="1"/>
  <c r="XZ74" i="1" a="1"/>
  <c r="XZ74" i="1" s="1"/>
  <c r="XZ75" i="1" a="1"/>
  <c r="XZ75" i="1" s="1"/>
  <c r="XZ76" i="1" a="1"/>
  <c r="XZ76" i="1" s="1"/>
  <c r="CK66" i="1" a="1"/>
  <c r="CK66" i="1" s="1"/>
  <c r="CK67" i="1" a="1"/>
  <c r="CK67" i="1" s="1"/>
  <c r="CK68" i="1" a="1"/>
  <c r="CK68" i="1" s="1"/>
  <c r="CK69" i="1" a="1"/>
  <c r="CK69" i="1" s="1"/>
  <c r="CK70" i="1" a="1"/>
  <c r="CK70" i="1" s="1"/>
  <c r="CK71" i="1" a="1"/>
  <c r="CK71" i="1" s="1"/>
  <c r="CK72" i="1" a="1"/>
  <c r="CK72" i="1" s="1"/>
  <c r="CK73" i="1" a="1"/>
  <c r="CK73" i="1" s="1"/>
  <c r="CK74" i="1" a="1"/>
  <c r="CK74" i="1" s="1"/>
  <c r="CK75" i="1" a="1"/>
  <c r="CK75" i="1" s="1"/>
  <c r="CK76" i="1" a="1"/>
  <c r="CK76" i="1" s="1"/>
  <c r="HI66" i="1" a="1"/>
  <c r="HI66" i="1" s="1"/>
  <c r="HI67" i="1" a="1"/>
  <c r="HI67" i="1" s="1"/>
  <c r="HI68" i="1" a="1"/>
  <c r="HI68" i="1" s="1"/>
  <c r="HI69" i="1" a="1"/>
  <c r="HI69" i="1" s="1"/>
  <c r="HI70" i="1" a="1"/>
  <c r="HI70" i="1" s="1"/>
  <c r="HI71" i="1" a="1"/>
  <c r="HI71" i="1" s="1"/>
  <c r="HI72" i="1" a="1"/>
  <c r="HI72" i="1" s="1"/>
  <c r="HI73" i="1" a="1"/>
  <c r="HI73" i="1" s="1"/>
  <c r="HI74" i="1" a="1"/>
  <c r="HI74" i="1" s="1"/>
  <c r="HI75" i="1" a="1"/>
  <c r="HI75" i="1" s="1"/>
  <c r="HI76" i="1" a="1"/>
  <c r="HI76" i="1" s="1"/>
  <c r="AAB66" i="1" a="1"/>
  <c r="AAB66" i="1" s="1"/>
  <c r="AAB67" i="1" a="1"/>
  <c r="AAB67" i="1" s="1"/>
  <c r="AAB68" i="1" a="1"/>
  <c r="AAB68" i="1" s="1"/>
  <c r="AAB69" i="1" a="1"/>
  <c r="AAB69" i="1" s="1"/>
  <c r="AAB70" i="1" a="1"/>
  <c r="AAB70" i="1" s="1"/>
  <c r="AAB71" i="1" a="1"/>
  <c r="AAB71" i="1" s="1"/>
  <c r="AAB72" i="1" a="1"/>
  <c r="AAB72" i="1" s="1"/>
  <c r="AAB73" i="1" a="1"/>
  <c r="AAB73" i="1" s="1"/>
  <c r="AAB74" i="1" a="1"/>
  <c r="AAB74" i="1" s="1"/>
  <c r="AAB75" i="1" a="1"/>
  <c r="AAB75" i="1" s="1"/>
  <c r="AAB76" i="1" a="1"/>
  <c r="AAB76" i="1" s="1"/>
  <c r="R32" i="1" a="1"/>
  <c r="R32" i="1" s="1"/>
  <c r="R24" i="1" a="1"/>
  <c r="R24" i="1" s="1"/>
  <c r="R38" i="1" a="1"/>
  <c r="R38" i="1" s="1"/>
  <c r="R33" i="1" a="1"/>
  <c r="R33" i="1" s="1"/>
  <c r="R28" i="1" a="1"/>
  <c r="R28" i="1" s="1"/>
  <c r="R29" i="1" a="1"/>
  <c r="R29" i="1" s="1"/>
  <c r="R39" i="1" a="1"/>
  <c r="R39" i="1" s="1"/>
  <c r="R43" i="1" a="1"/>
  <c r="R43" i="1" s="1"/>
  <c r="R31" i="1" a="1"/>
  <c r="R31" i="1" s="1"/>
  <c r="R26" i="1" a="1"/>
  <c r="R26" i="1" s="1"/>
  <c r="R37" i="1" a="1"/>
  <c r="R37" i="1" s="1"/>
  <c r="R45" i="1" a="1"/>
  <c r="R45" i="1" s="1"/>
  <c r="R34" i="1" a="1"/>
  <c r="R34" i="1" s="1"/>
  <c r="R40" i="1" a="1"/>
  <c r="R40" i="1" s="1"/>
  <c r="R35" i="1" a="1"/>
  <c r="R35" i="1" s="1"/>
  <c r="R44" i="1" a="1"/>
  <c r="R44" i="1" s="1"/>
  <c r="R27" i="1" a="1"/>
  <c r="R27" i="1" s="1"/>
  <c r="R47" i="1" a="1"/>
  <c r="R47" i="1" s="1"/>
  <c r="R30" i="1" a="1"/>
  <c r="R30" i="1" s="1"/>
  <c r="R41" i="1" a="1"/>
  <c r="R41" i="1" s="1"/>
  <c r="R46" i="1" a="1"/>
  <c r="R46" i="1" s="1"/>
  <c r="R25" i="1" a="1"/>
  <c r="R25" i="1" s="1"/>
  <c r="HH34" i="1" a="1"/>
  <c r="HH34" i="1" s="1"/>
  <c r="HH31" i="1" a="1"/>
  <c r="HH31" i="1" s="1"/>
  <c r="HH40" i="1" a="1"/>
  <c r="HH40" i="1" s="1"/>
  <c r="HH39" i="1" a="1"/>
  <c r="HH39" i="1" s="1"/>
  <c r="HH30" i="1" a="1"/>
  <c r="HH30" i="1" s="1"/>
  <c r="HH37" i="1" a="1"/>
  <c r="HH37" i="1" s="1"/>
  <c r="HH26" i="1" a="1"/>
  <c r="HH26" i="1" s="1"/>
  <c r="HH24" i="1" a="1"/>
  <c r="HH24" i="1" s="1"/>
  <c r="HH44" i="1" a="1"/>
  <c r="HH44" i="1" s="1"/>
  <c r="HH28" i="1" a="1"/>
  <c r="HH28" i="1" s="1"/>
  <c r="HH35" i="1" a="1"/>
  <c r="HH35" i="1" s="1"/>
  <c r="HH38" i="1" a="1"/>
  <c r="HH38" i="1" s="1"/>
  <c r="HH27" i="1" a="1"/>
  <c r="HH27" i="1" s="1"/>
  <c r="HH43" i="1" a="1"/>
  <c r="HH43" i="1" s="1"/>
  <c r="HH41" i="1" a="1"/>
  <c r="HH41" i="1" s="1"/>
  <c r="HH33" i="1" a="1"/>
  <c r="HH33" i="1" s="1"/>
  <c r="HH25" i="1" a="1"/>
  <c r="HH25" i="1" s="1"/>
  <c r="HH32" i="1" a="1"/>
  <c r="HH32" i="1" s="1"/>
  <c r="HH29" i="1" a="1"/>
  <c r="HH29" i="1" s="1"/>
  <c r="HH47" i="1" a="1"/>
  <c r="HH47" i="1" s="1"/>
  <c r="K29" i="1" a="1"/>
  <c r="K29" i="1" s="1"/>
  <c r="K24" i="1" a="1"/>
  <c r="K24" i="1" s="1"/>
  <c r="K47" i="1" a="1"/>
  <c r="K47" i="1" s="1"/>
  <c r="K35" i="1" a="1"/>
  <c r="K35" i="1" s="1"/>
  <c r="K31" i="1" a="1"/>
  <c r="K31" i="1" s="1"/>
  <c r="K39" i="1" a="1"/>
  <c r="K39" i="1" s="1"/>
  <c r="K28" i="1" a="1"/>
  <c r="K28" i="1" s="1"/>
  <c r="K41" i="1" a="1"/>
  <c r="K41" i="1" s="1"/>
  <c r="CZ41" i="1" s="1"/>
  <c r="K32" i="1" a="1"/>
  <c r="K32" i="1" s="1"/>
  <c r="K33" i="1" a="1"/>
  <c r="K33" i="1" s="1"/>
  <c r="K34" i="1" a="1"/>
  <c r="K34" i="1" s="1"/>
  <c r="K45" i="1" a="1"/>
  <c r="K45" i="1" s="1"/>
  <c r="CZ45" i="1" s="1"/>
  <c r="K46" i="1" a="1"/>
  <c r="K46" i="1" s="1"/>
  <c r="K25" i="1" a="1"/>
  <c r="K25" i="1" s="1"/>
  <c r="K37" i="1" a="1"/>
  <c r="K37" i="1" s="1"/>
  <c r="K30" i="1" a="1"/>
  <c r="K30" i="1" s="1"/>
  <c r="K40" i="1" a="1"/>
  <c r="K40" i="1" s="1"/>
  <c r="CZ40" i="1" s="1"/>
  <c r="K27" i="1" a="1"/>
  <c r="K27" i="1" s="1"/>
  <c r="K38" i="1" a="1"/>
  <c r="K38" i="1" s="1"/>
  <c r="K26" i="1" a="1"/>
  <c r="K26" i="1" s="1"/>
  <c r="K44" i="1" a="1"/>
  <c r="K44" i="1" s="1"/>
  <c r="HP26" i="1" a="1"/>
  <c r="HP26" i="1" s="1"/>
  <c r="HP41" i="1" a="1"/>
  <c r="HP41" i="1" s="1"/>
  <c r="HP24" i="1" a="1"/>
  <c r="HP24" i="1" s="1"/>
  <c r="HP31" i="1" a="1"/>
  <c r="HP31" i="1" s="1"/>
  <c r="HP27" i="1" a="1"/>
  <c r="HP27" i="1" s="1"/>
  <c r="HP25" i="1" a="1"/>
  <c r="HP25" i="1" s="1"/>
  <c r="HP38" i="1" a="1"/>
  <c r="HP38" i="1" s="1"/>
  <c r="HP32" i="1" a="1"/>
  <c r="HP32" i="1" s="1"/>
  <c r="HP39" i="1" a="1"/>
  <c r="HP39" i="1" s="1"/>
  <c r="HP28" i="1" a="1"/>
  <c r="HP28" i="1" s="1"/>
  <c r="HP43" i="1" a="1"/>
  <c r="HP43" i="1" s="1"/>
  <c r="HP33" i="1" a="1"/>
  <c r="HP33" i="1" s="1"/>
  <c r="HP34" i="1" a="1"/>
  <c r="HP34" i="1" s="1"/>
  <c r="HP47" i="1" a="1"/>
  <c r="HP47" i="1" s="1"/>
  <c r="HP40" i="1" a="1"/>
  <c r="HP40" i="1" s="1"/>
  <c r="HP37" i="1" a="1"/>
  <c r="HP37" i="1" s="1"/>
  <c r="HP29" i="1" a="1"/>
  <c r="HP29" i="1" s="1"/>
  <c r="HP30" i="1" a="1"/>
  <c r="HP30" i="1" s="1"/>
  <c r="HP44" i="1" a="1"/>
  <c r="HP44" i="1" s="1"/>
  <c r="HP35" i="1" a="1"/>
  <c r="HP35" i="1" s="1"/>
  <c r="AAK31" i="1" a="1"/>
  <c r="AAK31" i="1" s="1"/>
  <c r="AAK29" i="1" a="1"/>
  <c r="AAK29" i="1" s="1"/>
  <c r="AAK32" i="1" a="1"/>
  <c r="AAK32" i="1" s="1"/>
  <c r="AAK28" i="1" a="1"/>
  <c r="AAK28" i="1" s="1"/>
  <c r="AAK26" i="1" a="1"/>
  <c r="AAK26" i="1" s="1"/>
  <c r="AAK40" i="1" a="1"/>
  <c r="AAK40" i="1" s="1"/>
  <c r="AAK34" i="1" a="1"/>
  <c r="AAK34" i="1" s="1"/>
  <c r="AAK37" i="1" a="1"/>
  <c r="AAK37" i="1" s="1"/>
  <c r="AAK39" i="1" a="1"/>
  <c r="AAK39" i="1" s="1"/>
  <c r="AAK45" i="1" a="1"/>
  <c r="AAK45" i="1" s="1"/>
  <c r="AAK25" i="1" a="1"/>
  <c r="AAK25" i="1" s="1"/>
  <c r="AAK41" i="1" a="1"/>
  <c r="AAK41" i="1" s="1"/>
  <c r="AAK47" i="1" a="1"/>
  <c r="AAK47" i="1" s="1"/>
  <c r="AAK44" i="1" a="1"/>
  <c r="AAK44" i="1" s="1"/>
  <c r="AAK33" i="1" a="1"/>
  <c r="AAK33" i="1" s="1"/>
  <c r="AAK35" i="1" a="1"/>
  <c r="AAK35" i="1" s="1"/>
  <c r="AAK27" i="1" a="1"/>
  <c r="AAK27" i="1" s="1"/>
  <c r="AAK30" i="1" a="1"/>
  <c r="AAK30" i="1" s="1"/>
  <c r="AAK46" i="1" a="1"/>
  <c r="AAK46" i="1" s="1"/>
  <c r="AAK24" i="1" a="1"/>
  <c r="AAK24" i="1" s="1"/>
  <c r="AAK43" i="1" a="1"/>
  <c r="AAK43" i="1" s="1"/>
  <c r="VX47" i="1" a="1"/>
  <c r="VX47" i="1" s="1"/>
  <c r="VX45" i="1" a="1"/>
  <c r="VX45" i="1" s="1"/>
  <c r="VX29" i="1" a="1"/>
  <c r="VX29" i="1" s="1"/>
  <c r="VX34" i="1" a="1"/>
  <c r="VX34" i="1" s="1"/>
  <c r="VX27" i="1" a="1"/>
  <c r="VX27" i="1" s="1"/>
  <c r="VX39" i="1" a="1"/>
  <c r="VX39" i="1" s="1"/>
  <c r="VX24" i="1" a="1"/>
  <c r="VX24" i="1" s="1"/>
  <c r="VX26" i="1" a="1"/>
  <c r="VX26" i="1" s="1"/>
  <c r="VX28" i="1" a="1"/>
  <c r="VX28" i="1" s="1"/>
  <c r="VX41" i="1" a="1"/>
  <c r="VX41" i="1" s="1"/>
  <c r="VX46" i="1" a="1"/>
  <c r="VX46" i="1" s="1"/>
  <c r="VX32" i="1" a="1"/>
  <c r="VX32" i="1" s="1"/>
  <c r="VX35" i="1" a="1"/>
  <c r="VX35" i="1" s="1"/>
  <c r="VX44" i="1" a="1"/>
  <c r="VX44" i="1" s="1"/>
  <c r="VX31" i="1" a="1"/>
  <c r="VX31" i="1" s="1"/>
  <c r="VX33" i="1" a="1"/>
  <c r="VX33" i="1" s="1"/>
  <c r="VX43" i="1" a="1"/>
  <c r="VX43" i="1" s="1"/>
  <c r="VX37" i="1" a="1"/>
  <c r="VX37" i="1" s="1"/>
  <c r="VX40" i="1" a="1"/>
  <c r="VX40" i="1" s="1"/>
  <c r="VX30" i="1" a="1"/>
  <c r="VX30" i="1" s="1"/>
  <c r="VX38" i="1" a="1"/>
  <c r="VX38" i="1" s="1"/>
  <c r="VX25" i="1" a="1"/>
  <c r="VX25" i="1" s="1"/>
  <c r="XP38" i="1" a="1"/>
  <c r="XP38" i="1" s="1"/>
  <c r="XP37" i="1" a="1"/>
  <c r="XP37" i="1" s="1"/>
  <c r="XP34" i="1" a="1"/>
  <c r="XP34" i="1" s="1"/>
  <c r="XP33" i="1" a="1"/>
  <c r="XP33" i="1" s="1"/>
  <c r="XP26" i="1" a="1"/>
  <c r="XP26" i="1" s="1"/>
  <c r="XP41" i="1" a="1"/>
  <c r="XP41" i="1" s="1"/>
  <c r="XP24" i="1" a="1"/>
  <c r="XP24" i="1" s="1"/>
  <c r="XP25" i="1" a="1"/>
  <c r="XP25" i="1" s="1"/>
  <c r="XP39" i="1" a="1"/>
  <c r="XP39" i="1" s="1"/>
  <c r="XP45" i="1" a="1"/>
  <c r="XP45" i="1" s="1"/>
  <c r="XP40" i="1" a="1"/>
  <c r="XP40" i="1" s="1"/>
  <c r="XP28" i="1" a="1"/>
  <c r="XP28" i="1" s="1"/>
  <c r="XP47" i="1" a="1"/>
  <c r="XP47" i="1" s="1"/>
  <c r="XP44" i="1" a="1"/>
  <c r="XP44" i="1" s="1"/>
  <c r="XP27" i="1" a="1"/>
  <c r="XP27" i="1" s="1"/>
  <c r="XP35" i="1" a="1"/>
  <c r="XP35" i="1" s="1"/>
  <c r="XP32" i="1" a="1"/>
  <c r="XP32" i="1" s="1"/>
  <c r="XP43" i="1" a="1"/>
  <c r="XP43" i="1" s="1"/>
  <c r="XP31" i="1" a="1"/>
  <c r="XP31" i="1" s="1"/>
  <c r="XP30" i="1" a="1"/>
  <c r="XP30" i="1" s="1"/>
  <c r="XP29" i="1" a="1"/>
  <c r="XP29" i="1" s="1"/>
  <c r="XP46" i="1" a="1"/>
  <c r="XP46" i="1" s="1"/>
  <c r="XL32" i="1" a="1"/>
  <c r="XL32" i="1" s="1"/>
  <c r="XL28" i="1" a="1"/>
  <c r="XL28" i="1" s="1"/>
  <c r="XL29" i="1" a="1"/>
  <c r="XL29" i="1" s="1"/>
  <c r="XL44" i="1" a="1"/>
  <c r="XL44" i="1" s="1"/>
  <c r="XL43" i="1" a="1"/>
  <c r="XL43" i="1" s="1"/>
  <c r="XL35" i="1" a="1"/>
  <c r="XL35" i="1" s="1"/>
  <c r="XL46" i="1" a="1"/>
  <c r="XL46" i="1" s="1"/>
  <c r="XL31" i="1" a="1"/>
  <c r="XL31" i="1" s="1"/>
  <c r="XL37" i="1" a="1"/>
  <c r="XL37" i="1" s="1"/>
  <c r="XL30" i="1" a="1"/>
  <c r="XL30" i="1" s="1"/>
  <c r="XL38" i="1" a="1"/>
  <c r="XL38" i="1" s="1"/>
  <c r="XL41" i="1" a="1"/>
  <c r="XL41" i="1" s="1"/>
  <c r="XL45" i="1" a="1"/>
  <c r="XL45" i="1" s="1"/>
  <c r="XL27" i="1" a="1"/>
  <c r="XL27" i="1" s="1"/>
  <c r="XL33" i="1" a="1"/>
  <c r="XL33" i="1" s="1"/>
  <c r="XL25" i="1" a="1"/>
  <c r="XL25" i="1" s="1"/>
  <c r="XL47" i="1" a="1"/>
  <c r="XL47" i="1" s="1"/>
  <c r="XL24" i="1" a="1"/>
  <c r="XL24" i="1" s="1"/>
  <c r="XL34" i="1" a="1"/>
  <c r="XL34" i="1" s="1"/>
  <c r="XL39" i="1" a="1"/>
  <c r="XL39" i="1" s="1"/>
  <c r="XL26" i="1" a="1"/>
  <c r="XL26" i="1" s="1"/>
  <c r="AL66" i="1" a="1"/>
  <c r="AL66" i="1" s="1"/>
  <c r="AL67" i="1" a="1"/>
  <c r="AL67" i="1" s="1"/>
  <c r="AL68" i="1" a="1"/>
  <c r="AL68" i="1" s="1"/>
  <c r="AL69" i="1" a="1"/>
  <c r="AL69" i="1" s="1"/>
  <c r="AL70" i="1" a="1"/>
  <c r="AL70" i="1" s="1"/>
  <c r="AL71" i="1" a="1"/>
  <c r="AL71" i="1" s="1"/>
  <c r="AL72" i="1" a="1"/>
  <c r="AL72" i="1" s="1"/>
  <c r="AL73" i="1" a="1"/>
  <c r="AL73" i="1" s="1"/>
  <c r="AL74" i="1" a="1"/>
  <c r="AL74" i="1" s="1"/>
  <c r="AL75" i="1" a="1"/>
  <c r="AL75" i="1" s="1"/>
  <c r="AL76" i="1" a="1"/>
  <c r="AL76" i="1" s="1"/>
  <c r="XK66" i="1" a="1"/>
  <c r="XK66" i="1" s="1"/>
  <c r="XK67" i="1" a="1"/>
  <c r="XK67" i="1" s="1"/>
  <c r="XK68" i="1" a="1"/>
  <c r="XK68" i="1" s="1"/>
  <c r="XK69" i="1" a="1"/>
  <c r="XK69" i="1" s="1"/>
  <c r="XK70" i="1" a="1"/>
  <c r="XK70" i="1" s="1"/>
  <c r="XK71" i="1" a="1"/>
  <c r="XK71" i="1" s="1"/>
  <c r="XK72" i="1" a="1"/>
  <c r="XK72" i="1" s="1"/>
  <c r="XK73" i="1" a="1"/>
  <c r="XK73" i="1" s="1"/>
  <c r="XK74" i="1" a="1"/>
  <c r="XK74" i="1" s="1"/>
  <c r="XK75" i="1" a="1"/>
  <c r="XK75" i="1" s="1"/>
  <c r="XK76" i="1" a="1"/>
  <c r="XK76" i="1" s="1"/>
  <c r="WU66" i="1" a="1"/>
  <c r="WU66" i="1" s="1"/>
  <c r="WU67" i="1" a="1"/>
  <c r="WU67" i="1" s="1"/>
  <c r="WU68" i="1" a="1"/>
  <c r="WU68" i="1" s="1"/>
  <c r="WU69" i="1" a="1"/>
  <c r="WU69" i="1" s="1"/>
  <c r="WU70" i="1" a="1"/>
  <c r="WU70" i="1" s="1"/>
  <c r="WU71" i="1" a="1"/>
  <c r="WU71" i="1" s="1"/>
  <c r="WU72" i="1" a="1"/>
  <c r="WU72" i="1" s="1"/>
  <c r="WU73" i="1" a="1"/>
  <c r="WU73" i="1" s="1"/>
  <c r="WU74" i="1" a="1"/>
  <c r="WU74" i="1" s="1"/>
  <c r="WU75" i="1" a="1"/>
  <c r="WU75" i="1" s="1"/>
  <c r="WU76" i="1" a="1"/>
  <c r="WU76" i="1" s="1"/>
  <c r="ZV66" i="1" a="1"/>
  <c r="ZV66" i="1" s="1"/>
  <c r="ZV67" i="1" a="1"/>
  <c r="ZV67" i="1" s="1"/>
  <c r="ZV68" i="1" a="1"/>
  <c r="ZV68" i="1" s="1"/>
  <c r="ZV69" i="1" a="1"/>
  <c r="ZV69" i="1" s="1"/>
  <c r="ZV70" i="1" a="1"/>
  <c r="ZV70" i="1" s="1"/>
  <c r="ZV71" i="1" a="1"/>
  <c r="ZV71" i="1" s="1"/>
  <c r="ZV72" i="1" a="1"/>
  <c r="ZV72" i="1" s="1"/>
  <c r="ZV73" i="1" a="1"/>
  <c r="ZV73" i="1" s="1"/>
  <c r="ZV74" i="1" a="1"/>
  <c r="ZV74" i="1" s="1"/>
  <c r="ZV75" i="1" a="1"/>
  <c r="ZV75" i="1" s="1"/>
  <c r="ZV76" i="1" a="1"/>
  <c r="ZV76" i="1" s="1"/>
  <c r="AAH66" i="1" a="1"/>
  <c r="AAH66" i="1" s="1"/>
  <c r="AAH67" i="1" a="1"/>
  <c r="AAH67" i="1" s="1"/>
  <c r="AAH68" i="1" a="1"/>
  <c r="AAH68" i="1" s="1"/>
  <c r="AAH69" i="1" a="1"/>
  <c r="AAH69" i="1" s="1"/>
  <c r="AAH70" i="1" a="1"/>
  <c r="AAH70" i="1" s="1"/>
  <c r="AAH71" i="1" a="1"/>
  <c r="AAH71" i="1" s="1"/>
  <c r="AAH72" i="1" a="1"/>
  <c r="AAH72" i="1" s="1"/>
  <c r="AAH73" i="1" a="1"/>
  <c r="AAH73" i="1" s="1"/>
  <c r="AAH74" i="1" a="1"/>
  <c r="AAH74" i="1" s="1"/>
  <c r="AAH75" i="1" a="1"/>
  <c r="AAH75" i="1" s="1"/>
  <c r="AAH76" i="1" a="1"/>
  <c r="AAH76" i="1" s="1"/>
  <c r="ZX44" i="1" a="1"/>
  <c r="ZX44" i="1" s="1"/>
  <c r="ZX41" i="1" a="1"/>
  <c r="ZX41" i="1" s="1"/>
  <c r="ZX33" i="1" a="1"/>
  <c r="ZX33" i="1" s="1"/>
  <c r="ZX35" i="1" a="1"/>
  <c r="ZX35" i="1" s="1"/>
  <c r="ZX27" i="1" a="1"/>
  <c r="ZX27" i="1" s="1"/>
  <c r="ZX37" i="1" a="1"/>
  <c r="ZX37" i="1" s="1"/>
  <c r="ZX46" i="1" a="1"/>
  <c r="ZX46" i="1" s="1"/>
  <c r="ZX43" i="1" a="1"/>
  <c r="ZX43" i="1" s="1"/>
  <c r="ZX30" i="1" a="1"/>
  <c r="ZX30" i="1" s="1"/>
  <c r="ZX25" i="1" a="1"/>
  <c r="ZX25" i="1" s="1"/>
  <c r="ZX40" i="1" a="1"/>
  <c r="ZX40" i="1" s="1"/>
  <c r="ZX26" i="1" a="1"/>
  <c r="ZX26" i="1" s="1"/>
  <c r="ZX45" i="1" a="1"/>
  <c r="ZX45" i="1" s="1"/>
  <c r="ZX24" i="1" a="1"/>
  <c r="ZX24" i="1" s="1"/>
  <c r="ZX28" i="1" a="1"/>
  <c r="ZX28" i="1" s="1"/>
  <c r="ZX32" i="1" a="1"/>
  <c r="ZX32" i="1" s="1"/>
  <c r="ZX34" i="1" a="1"/>
  <c r="ZX34" i="1" s="1"/>
  <c r="ZX39" i="1" a="1"/>
  <c r="ZX39" i="1" s="1"/>
  <c r="ZX31" i="1" a="1"/>
  <c r="ZX31" i="1" s="1"/>
  <c r="ZX47" i="1" a="1"/>
  <c r="ZX47" i="1" s="1"/>
  <c r="ZX29" i="1" a="1"/>
  <c r="ZX29" i="1" s="1"/>
  <c r="ZX38" i="1" a="1"/>
  <c r="ZX38" i="1" s="1"/>
  <c r="DJ44" i="1" a="1"/>
  <c r="DJ44" i="1" s="1"/>
  <c r="DJ26" i="1" a="1"/>
  <c r="DJ26" i="1" s="1"/>
  <c r="DJ27" i="1" a="1"/>
  <c r="DJ27" i="1" s="1"/>
  <c r="DJ38" i="1" a="1"/>
  <c r="DJ38" i="1" s="1"/>
  <c r="DJ35" i="1" a="1"/>
  <c r="DJ35" i="1" s="1"/>
  <c r="DJ29" i="1" a="1"/>
  <c r="DJ29" i="1" s="1"/>
  <c r="DJ45" i="1" a="1"/>
  <c r="DJ45" i="1" s="1"/>
  <c r="DJ31" i="1" a="1"/>
  <c r="DJ31" i="1" s="1"/>
  <c r="DJ41" i="1" a="1"/>
  <c r="DJ41" i="1" s="1"/>
  <c r="DJ39" i="1" a="1"/>
  <c r="DJ39" i="1" s="1"/>
  <c r="DJ43" i="1" a="1"/>
  <c r="DJ43" i="1" s="1"/>
  <c r="DJ30" i="1" a="1"/>
  <c r="DJ30" i="1" s="1"/>
  <c r="DJ25" i="1" a="1"/>
  <c r="DJ25" i="1" s="1"/>
  <c r="DJ32" i="1" a="1"/>
  <c r="DJ32" i="1" s="1"/>
  <c r="DJ46" i="1" a="1"/>
  <c r="DJ46" i="1" s="1"/>
  <c r="DJ47" i="1" a="1"/>
  <c r="DJ47" i="1" s="1"/>
  <c r="DJ40" i="1" a="1"/>
  <c r="DJ40" i="1" s="1"/>
  <c r="DJ34" i="1" a="1"/>
  <c r="DJ34" i="1" s="1"/>
  <c r="DJ33" i="1" a="1"/>
  <c r="DJ33" i="1" s="1"/>
  <c r="DJ24" i="1" a="1"/>
  <c r="DJ24" i="1" s="1"/>
  <c r="DJ37" i="1" a="1"/>
  <c r="DJ37" i="1" s="1"/>
  <c r="DJ28" i="1" a="1"/>
  <c r="DJ28" i="1" s="1"/>
  <c r="VT47" i="1" a="1"/>
  <c r="VT47" i="1" s="1"/>
  <c r="VT44" i="1" a="1"/>
  <c r="VT44" i="1" s="1"/>
  <c r="VT29" i="1" a="1"/>
  <c r="VT29" i="1" s="1"/>
  <c r="VT35" i="1" a="1"/>
  <c r="VT35" i="1" s="1"/>
  <c r="VT34" i="1" a="1"/>
  <c r="VT34" i="1" s="1"/>
  <c r="VT41" i="1" a="1"/>
  <c r="VT41" i="1" s="1"/>
  <c r="VT45" i="1" a="1"/>
  <c r="VT45" i="1" s="1"/>
  <c r="VT27" i="1" a="1"/>
  <c r="VT27" i="1" s="1"/>
  <c r="VT26" i="1" a="1"/>
  <c r="VT26" i="1" s="1"/>
  <c r="VT24" i="1" a="1"/>
  <c r="VT24" i="1" s="1"/>
  <c r="VT46" i="1" a="1"/>
  <c r="VT46" i="1" s="1"/>
  <c r="VT31" i="1" a="1"/>
  <c r="VT31" i="1" s="1"/>
  <c r="VT28" i="1" a="1"/>
  <c r="VT28" i="1" s="1"/>
  <c r="VT32" i="1" a="1"/>
  <c r="VT32" i="1" s="1"/>
  <c r="VT43" i="1" a="1"/>
  <c r="VT43" i="1" s="1"/>
  <c r="VT33" i="1" a="1"/>
  <c r="VT33" i="1" s="1"/>
  <c r="VT30" i="1" a="1"/>
  <c r="VT30" i="1" s="1"/>
  <c r="VT38" i="1" a="1"/>
  <c r="VT38" i="1" s="1"/>
  <c r="VT25" i="1" a="1"/>
  <c r="VT25" i="1" s="1"/>
  <c r="VT39" i="1" a="1"/>
  <c r="VT39" i="1" s="1"/>
  <c r="VT40" i="1" a="1"/>
  <c r="VT40" i="1" s="1"/>
  <c r="VT37" i="1" a="1"/>
  <c r="VT37" i="1" s="1"/>
  <c r="XK26" i="1" a="1"/>
  <c r="XK26" i="1" s="1"/>
  <c r="XK37" i="1" a="1"/>
  <c r="XK37" i="1" s="1"/>
  <c r="XK45" i="1" a="1"/>
  <c r="XK45" i="1" s="1"/>
  <c r="XK47" i="1" a="1"/>
  <c r="XK47" i="1" s="1"/>
  <c r="XK39" i="1" a="1"/>
  <c r="XK39" i="1" s="1"/>
  <c r="XK34" i="1" a="1"/>
  <c r="XK34" i="1" s="1"/>
  <c r="XK33" i="1" a="1"/>
  <c r="XK33" i="1" s="1"/>
  <c r="XK27" i="1" a="1"/>
  <c r="XK27" i="1" s="1"/>
  <c r="XK25" i="1" a="1"/>
  <c r="XK25" i="1" s="1"/>
  <c r="XK44" i="1" a="1"/>
  <c r="XK44" i="1" s="1"/>
  <c r="XK35" i="1" a="1"/>
  <c r="XK35" i="1" s="1"/>
  <c r="XK24" i="1" a="1"/>
  <c r="XK24" i="1" s="1"/>
  <c r="XK46" i="1" a="1"/>
  <c r="XK46" i="1" s="1"/>
  <c r="XK29" i="1" a="1"/>
  <c r="XK29" i="1" s="1"/>
  <c r="XK28" i="1" a="1"/>
  <c r="XK28" i="1" s="1"/>
  <c r="XK43" i="1" a="1"/>
  <c r="XK43" i="1" s="1"/>
  <c r="XK30" i="1" a="1"/>
  <c r="XK30" i="1" s="1"/>
  <c r="XK31" i="1" a="1"/>
  <c r="XK31" i="1" s="1"/>
  <c r="XK32" i="1" a="1"/>
  <c r="XK32" i="1" s="1"/>
  <c r="XK38" i="1" a="1"/>
  <c r="XK38" i="1" s="1"/>
  <c r="XK41" i="1" a="1"/>
  <c r="XK41" i="1" s="1"/>
  <c r="AM27" i="1" a="1"/>
  <c r="AM27" i="1" s="1"/>
  <c r="AM46" i="1" a="1"/>
  <c r="AM46" i="1" s="1"/>
  <c r="AM37" i="1" a="1"/>
  <c r="AM37" i="1" s="1"/>
  <c r="AM29" i="1" a="1"/>
  <c r="AM29" i="1" s="1"/>
  <c r="AM31" i="1" a="1"/>
  <c r="AM31" i="1" s="1"/>
  <c r="AM33" i="1" a="1"/>
  <c r="AM33" i="1" s="1"/>
  <c r="AM38" i="1" a="1"/>
  <c r="AM38" i="1" s="1"/>
  <c r="AM34" i="1" a="1"/>
  <c r="AM34" i="1" s="1"/>
  <c r="AM41" i="1" a="1"/>
  <c r="AM41" i="1" s="1"/>
  <c r="AM45" i="1" a="1"/>
  <c r="AM45" i="1" s="1"/>
  <c r="AM26" i="1" a="1"/>
  <c r="AM26" i="1" s="1"/>
  <c r="AM40" i="1" a="1"/>
  <c r="AM40" i="1" s="1"/>
  <c r="AM44" i="1" a="1"/>
  <c r="AM44" i="1" s="1"/>
  <c r="AM30" i="1" a="1"/>
  <c r="AM30" i="1" s="1"/>
  <c r="AM32" i="1" a="1"/>
  <c r="AM32" i="1" s="1"/>
  <c r="AM47" i="1" a="1"/>
  <c r="AM47" i="1" s="1"/>
  <c r="AM35" i="1" a="1"/>
  <c r="AM35" i="1" s="1"/>
  <c r="AM25" i="1" a="1"/>
  <c r="AM25" i="1" s="1"/>
  <c r="AM43" i="1" a="1"/>
  <c r="AM43" i="1" s="1"/>
  <c r="AM28" i="1" a="1"/>
  <c r="AM28" i="1" s="1"/>
  <c r="AM24" i="1" a="1"/>
  <c r="AM24" i="1" s="1"/>
  <c r="VU33" i="1" a="1"/>
  <c r="VU33" i="1" s="1"/>
  <c r="VU37" i="1" a="1"/>
  <c r="VU37" i="1" s="1"/>
  <c r="VU45" i="1" a="1"/>
  <c r="VU45" i="1" s="1"/>
  <c r="VU27" i="1" a="1"/>
  <c r="VU27" i="1" s="1"/>
  <c r="VU35" i="1" a="1"/>
  <c r="VU35" i="1" s="1"/>
  <c r="VU43" i="1" a="1"/>
  <c r="VU43" i="1" s="1"/>
  <c r="VU26" i="1" a="1"/>
  <c r="VU26" i="1" s="1"/>
  <c r="VU39" i="1" a="1"/>
  <c r="VU39" i="1" s="1"/>
  <c r="VU46" i="1" a="1"/>
  <c r="VU46" i="1" s="1"/>
  <c r="VU38" i="1" a="1"/>
  <c r="VU38" i="1" s="1"/>
  <c r="VU29" i="1" a="1"/>
  <c r="VU29" i="1" s="1"/>
  <c r="VU47" i="1" a="1"/>
  <c r="VU47" i="1" s="1"/>
  <c r="VU25" i="1" a="1"/>
  <c r="VU25" i="1" s="1"/>
  <c r="VU31" i="1" a="1"/>
  <c r="VU31" i="1" s="1"/>
  <c r="VU24" i="1" a="1"/>
  <c r="VU24" i="1" s="1"/>
  <c r="VU44" i="1" a="1"/>
  <c r="VU44" i="1" s="1"/>
  <c r="VU30" i="1" a="1"/>
  <c r="VU30" i="1" s="1"/>
  <c r="VU28" i="1" a="1"/>
  <c r="VU28" i="1" s="1"/>
  <c r="VU32" i="1" a="1"/>
  <c r="VU32" i="1" s="1"/>
  <c r="VU40" i="1" a="1"/>
  <c r="VU40" i="1" s="1"/>
  <c r="VU41" i="1" a="1"/>
  <c r="VU41" i="1" s="1"/>
  <c r="VU34" i="1" a="1"/>
  <c r="VU34" i="1" s="1"/>
  <c r="CC66" i="1" a="1"/>
  <c r="CC66" i="1" s="1"/>
  <c r="CC67" i="1" a="1"/>
  <c r="CC67" i="1" s="1"/>
  <c r="CC68" i="1" a="1"/>
  <c r="CC68" i="1" s="1"/>
  <c r="CC69" i="1" a="1"/>
  <c r="CC69" i="1" s="1"/>
  <c r="CC70" i="1" a="1"/>
  <c r="CC70" i="1" s="1"/>
  <c r="CC71" i="1" a="1"/>
  <c r="CC71" i="1" s="1"/>
  <c r="CC72" i="1" a="1"/>
  <c r="CC72" i="1" s="1"/>
  <c r="CC73" i="1" a="1"/>
  <c r="CC73" i="1" s="1"/>
  <c r="CC74" i="1" a="1"/>
  <c r="CC74" i="1" s="1"/>
  <c r="CC75" i="1" a="1"/>
  <c r="CC75" i="1" s="1"/>
  <c r="CC76" i="1" a="1"/>
  <c r="CC76" i="1" s="1"/>
  <c r="HB66" i="1" a="1"/>
  <c r="HB66" i="1" s="1"/>
  <c r="HB67" i="1" a="1"/>
  <c r="HB67" i="1" s="1"/>
  <c r="HB68" i="1" a="1"/>
  <c r="HB68" i="1" s="1"/>
  <c r="HB69" i="1" a="1"/>
  <c r="HB69" i="1" s="1"/>
  <c r="HB70" i="1" a="1"/>
  <c r="HB70" i="1" s="1"/>
  <c r="HB71" i="1" a="1"/>
  <c r="HB71" i="1" s="1"/>
  <c r="HB72" i="1" a="1"/>
  <c r="HB72" i="1" s="1"/>
  <c r="HB73" i="1" a="1"/>
  <c r="HB73" i="1" s="1"/>
  <c r="HB74" i="1" a="1"/>
  <c r="HB74" i="1" s="1"/>
  <c r="HB75" i="1" a="1"/>
  <c r="HB75" i="1" s="1"/>
  <c r="HB76" i="1" a="1"/>
  <c r="HB76" i="1" s="1"/>
  <c r="EZ66" i="1" a="1"/>
  <c r="EZ66" i="1" s="1"/>
  <c r="EZ67" i="1" a="1"/>
  <c r="EZ67" i="1" s="1"/>
  <c r="EZ68" i="1" a="1"/>
  <c r="EZ68" i="1" s="1"/>
  <c r="EZ69" i="1" a="1"/>
  <c r="EZ69" i="1" s="1"/>
  <c r="EZ70" i="1" a="1"/>
  <c r="EZ70" i="1" s="1"/>
  <c r="EZ71" i="1" a="1"/>
  <c r="EZ71" i="1" s="1"/>
  <c r="EZ72" i="1" a="1"/>
  <c r="EZ72" i="1" s="1"/>
  <c r="EZ73" i="1" a="1"/>
  <c r="EZ73" i="1" s="1"/>
  <c r="EZ74" i="1" a="1"/>
  <c r="EZ74" i="1" s="1"/>
  <c r="EZ75" i="1" a="1"/>
  <c r="EZ75" i="1" s="1"/>
  <c r="EZ76" i="1" a="1"/>
  <c r="EZ76" i="1" s="1"/>
  <c r="IM66" i="1" a="1"/>
  <c r="IM66" i="1" s="1"/>
  <c r="IM67" i="1" a="1"/>
  <c r="IM67" i="1" s="1"/>
  <c r="IM68" i="1" a="1"/>
  <c r="IM68" i="1" s="1"/>
  <c r="IM69" i="1" a="1"/>
  <c r="IM69" i="1" s="1"/>
  <c r="IM70" i="1" a="1"/>
  <c r="IM70" i="1" s="1"/>
  <c r="IM71" i="1" a="1"/>
  <c r="IM71" i="1" s="1"/>
  <c r="IM72" i="1" a="1"/>
  <c r="IM72" i="1" s="1"/>
  <c r="IM73" i="1" a="1"/>
  <c r="IM73" i="1" s="1"/>
  <c r="IM74" i="1" a="1"/>
  <c r="IM74" i="1" s="1"/>
  <c r="IM75" i="1" a="1"/>
  <c r="IM75" i="1" s="1"/>
  <c r="IM76" i="1" a="1"/>
  <c r="IM76" i="1" s="1"/>
  <c r="DJ66" i="1" a="1"/>
  <c r="DJ66" i="1" s="1"/>
  <c r="DJ67" i="1" a="1"/>
  <c r="DJ67" i="1" s="1"/>
  <c r="DJ68" i="1" a="1"/>
  <c r="DJ68" i="1" s="1"/>
  <c r="DJ69" i="1" a="1"/>
  <c r="DJ69" i="1" s="1"/>
  <c r="DJ70" i="1" a="1"/>
  <c r="DJ70" i="1" s="1"/>
  <c r="DJ71" i="1" a="1"/>
  <c r="DJ71" i="1" s="1"/>
  <c r="DJ72" i="1" a="1"/>
  <c r="DJ72" i="1" s="1"/>
  <c r="DJ73" i="1" a="1"/>
  <c r="DJ73" i="1" s="1"/>
  <c r="DJ74" i="1" a="1"/>
  <c r="DJ74" i="1" s="1"/>
  <c r="DJ75" i="1" a="1"/>
  <c r="DJ75" i="1" s="1"/>
  <c r="DJ76" i="1" a="1"/>
  <c r="DJ76" i="1" s="1"/>
  <c r="HD30" i="1" a="1"/>
  <c r="HD30" i="1" s="1"/>
  <c r="HD26" i="1" a="1"/>
  <c r="HD26" i="1" s="1"/>
  <c r="HD32" i="1" a="1"/>
  <c r="HD32" i="1" s="1"/>
  <c r="HD47" i="1" a="1"/>
  <c r="HD47" i="1" s="1"/>
  <c r="HD33" i="1" a="1"/>
  <c r="HD33" i="1" s="1"/>
  <c r="HD43" i="1" a="1"/>
  <c r="HD43" i="1" s="1"/>
  <c r="HD37" i="1" a="1"/>
  <c r="HD37" i="1" s="1"/>
  <c r="HD25" i="1" a="1"/>
  <c r="HD25" i="1" s="1"/>
  <c r="HD40" i="1" a="1"/>
  <c r="HD40" i="1" s="1"/>
  <c r="HD39" i="1" a="1"/>
  <c r="HD39" i="1" s="1"/>
  <c r="HD27" i="1" a="1"/>
  <c r="HD27" i="1" s="1"/>
  <c r="HD24" i="1" a="1"/>
  <c r="HD24" i="1" s="1"/>
  <c r="HD34" i="1" a="1"/>
  <c r="HD34" i="1" s="1"/>
  <c r="HD29" i="1" a="1"/>
  <c r="HD29" i="1" s="1"/>
  <c r="HD38" i="1" a="1"/>
  <c r="HD38" i="1" s="1"/>
  <c r="HD28" i="1" a="1"/>
  <c r="HD28" i="1" s="1"/>
  <c r="HD35" i="1" a="1"/>
  <c r="HD35" i="1" s="1"/>
  <c r="HD44" i="1" a="1"/>
  <c r="HD44" i="1" s="1"/>
  <c r="HD31" i="1" a="1"/>
  <c r="HD31" i="1" s="1"/>
  <c r="HD41" i="1" a="1"/>
  <c r="HD41" i="1" s="1"/>
  <c r="JB29" i="1" a="1"/>
  <c r="JB29" i="1" s="1"/>
  <c r="JB39" i="1" a="1"/>
  <c r="JB39" i="1" s="1"/>
  <c r="JB40" i="1" a="1"/>
  <c r="JB40" i="1" s="1"/>
  <c r="JB37" i="1" a="1"/>
  <c r="JB37" i="1" s="1"/>
  <c r="JB34" i="1" a="1"/>
  <c r="JB34" i="1" s="1"/>
  <c r="JB26" i="1" a="1"/>
  <c r="JB26" i="1" s="1"/>
  <c r="JB45" i="1" a="1"/>
  <c r="JB45" i="1" s="1"/>
  <c r="JB35" i="1" a="1"/>
  <c r="JB35" i="1" s="1"/>
  <c r="JB44" i="1" a="1"/>
  <c r="JB44" i="1" s="1"/>
  <c r="JB46" i="1" a="1"/>
  <c r="JB46" i="1" s="1"/>
  <c r="JB24" i="1" a="1"/>
  <c r="JB24" i="1" s="1"/>
  <c r="JB27" i="1" a="1"/>
  <c r="JB27" i="1" s="1"/>
  <c r="JB30" i="1" a="1"/>
  <c r="JB30" i="1" s="1"/>
  <c r="JB47" i="1" a="1"/>
  <c r="JB47" i="1" s="1"/>
  <c r="JB32" i="1" a="1"/>
  <c r="JB32" i="1" s="1"/>
  <c r="JB41" i="1" a="1"/>
  <c r="JB41" i="1" s="1"/>
  <c r="JB43" i="1" a="1"/>
  <c r="JB43" i="1" s="1"/>
  <c r="JB28" i="1" a="1"/>
  <c r="JB28" i="1" s="1"/>
  <c r="JB31" i="1" a="1"/>
  <c r="JB31" i="1" s="1"/>
  <c r="JB33" i="1" a="1"/>
  <c r="JB33" i="1" s="1"/>
  <c r="JB38" i="1" a="1"/>
  <c r="JB38" i="1" s="1"/>
  <c r="JB25" i="1" a="1"/>
  <c r="JB25" i="1" s="1"/>
  <c r="HL28" i="1" a="1"/>
  <c r="HL28" i="1" s="1"/>
  <c r="HL39" i="1" a="1"/>
  <c r="HL39" i="1" s="1"/>
  <c r="HL40" i="1" a="1"/>
  <c r="HL40" i="1" s="1"/>
  <c r="HL26" i="1" a="1"/>
  <c r="HL26" i="1" s="1"/>
  <c r="HL38" i="1" a="1"/>
  <c r="HL38" i="1" s="1"/>
  <c r="HL33" i="1" a="1"/>
  <c r="HL33" i="1" s="1"/>
  <c r="HL43" i="1" a="1"/>
  <c r="HL43" i="1" s="1"/>
  <c r="HL27" i="1" a="1"/>
  <c r="HL27" i="1" s="1"/>
  <c r="HL30" i="1" a="1"/>
  <c r="HL30" i="1" s="1"/>
  <c r="HL41" i="1" a="1"/>
  <c r="HL41" i="1" s="1"/>
  <c r="HL29" i="1" a="1"/>
  <c r="HL29" i="1" s="1"/>
  <c r="HL32" i="1" a="1"/>
  <c r="HL32" i="1" s="1"/>
  <c r="HL44" i="1" a="1"/>
  <c r="HL44" i="1" s="1"/>
  <c r="HL47" i="1" a="1"/>
  <c r="HL47" i="1" s="1"/>
  <c r="HL35" i="1" a="1"/>
  <c r="HL35" i="1" s="1"/>
  <c r="HL34" i="1" a="1"/>
  <c r="HL34" i="1" s="1"/>
  <c r="HL31" i="1" a="1"/>
  <c r="HL31" i="1" s="1"/>
  <c r="HL25" i="1" a="1"/>
  <c r="HL25" i="1" s="1"/>
  <c r="HL37" i="1" a="1"/>
  <c r="HL37" i="1" s="1"/>
  <c r="HL24" i="1" a="1"/>
  <c r="HL24" i="1" s="1"/>
  <c r="VO40" i="1" a="1"/>
  <c r="VO40" i="1" s="1"/>
  <c r="VO44" i="1" a="1"/>
  <c r="VO44" i="1" s="1"/>
  <c r="VO45" i="1" a="1"/>
  <c r="VO45" i="1" s="1"/>
  <c r="VO37" i="1" a="1"/>
  <c r="VO37" i="1" s="1"/>
  <c r="VO35" i="1" a="1"/>
  <c r="VO35" i="1" s="1"/>
  <c r="VO30" i="1" a="1"/>
  <c r="VO30" i="1" s="1"/>
  <c r="VO46" i="1" a="1"/>
  <c r="VO46" i="1" s="1"/>
  <c r="VO26" i="1" a="1"/>
  <c r="VO26" i="1" s="1"/>
  <c r="VO47" i="1" a="1"/>
  <c r="VO47" i="1" s="1"/>
  <c r="VO38" i="1" a="1"/>
  <c r="VO38" i="1" s="1"/>
  <c r="VO24" i="1" a="1"/>
  <c r="VO24" i="1" s="1"/>
  <c r="VO27" i="1" a="1"/>
  <c r="VO27" i="1" s="1"/>
  <c r="VO33" i="1" a="1"/>
  <c r="VO33" i="1" s="1"/>
  <c r="VO43" i="1" a="1"/>
  <c r="VO43" i="1" s="1"/>
  <c r="VO28" i="1" a="1"/>
  <c r="VO28" i="1" s="1"/>
  <c r="VO25" i="1" a="1"/>
  <c r="VO25" i="1" s="1"/>
  <c r="VO41" i="1" a="1"/>
  <c r="VO41" i="1" s="1"/>
  <c r="VO32" i="1" a="1"/>
  <c r="VO32" i="1" s="1"/>
  <c r="VO34" i="1" a="1"/>
  <c r="VO34" i="1" s="1"/>
  <c r="VO29" i="1" a="1"/>
  <c r="VO29" i="1" s="1"/>
  <c r="VO31" i="1" a="1"/>
  <c r="VO31" i="1" s="1"/>
  <c r="VO39" i="1" a="1"/>
  <c r="VO39" i="1" s="1"/>
  <c r="XC28" i="1" a="1"/>
  <c r="XC28" i="1" s="1"/>
  <c r="XC24" i="1" a="1"/>
  <c r="XC24" i="1" s="1"/>
  <c r="XC44" i="1" a="1"/>
  <c r="XC44" i="1" s="1"/>
  <c r="XC45" i="1" a="1"/>
  <c r="XC45" i="1" s="1"/>
  <c r="XC39" i="1" a="1"/>
  <c r="XC39" i="1" s="1"/>
  <c r="XC27" i="1" a="1"/>
  <c r="XC27" i="1" s="1"/>
  <c r="XC32" i="1" a="1"/>
  <c r="XC32" i="1" s="1"/>
  <c r="XC26" i="1" a="1"/>
  <c r="XC26" i="1" s="1"/>
  <c r="XC40" i="1" a="1"/>
  <c r="XC40" i="1" s="1"/>
  <c r="XC47" i="1" a="1"/>
  <c r="XC47" i="1" s="1"/>
  <c r="XC34" i="1" a="1"/>
  <c r="XC34" i="1" s="1"/>
  <c r="XC41" i="1" a="1"/>
  <c r="XC41" i="1" s="1"/>
  <c r="XC33" i="1" a="1"/>
  <c r="XC33" i="1" s="1"/>
  <c r="XC31" i="1" a="1"/>
  <c r="XC31" i="1" s="1"/>
  <c r="XC35" i="1" a="1"/>
  <c r="XC35" i="1" s="1"/>
  <c r="XC37" i="1" a="1"/>
  <c r="XC37" i="1" s="1"/>
  <c r="XC46" i="1" a="1"/>
  <c r="XC46" i="1" s="1"/>
  <c r="XC30" i="1" a="1"/>
  <c r="XC30" i="1" s="1"/>
  <c r="XC43" i="1" a="1"/>
  <c r="XC43" i="1" s="1"/>
  <c r="XC25" i="1" a="1"/>
  <c r="XC25" i="1" s="1"/>
  <c r="XC29" i="1" a="1"/>
  <c r="XC29" i="1" s="1"/>
  <c r="XC38" i="1" a="1"/>
  <c r="XC38" i="1" s="1"/>
  <c r="BY43" i="1" a="1"/>
  <c r="BY43" i="1" s="1"/>
  <c r="BY39" i="1" a="1"/>
  <c r="BY39" i="1" s="1"/>
  <c r="BY32" i="1" a="1"/>
  <c r="BY32" i="1" s="1"/>
  <c r="BY31" i="1" a="1"/>
  <c r="BY31" i="1" s="1"/>
  <c r="BY30" i="1" a="1"/>
  <c r="BY30" i="1" s="1"/>
  <c r="BY27" i="1" a="1"/>
  <c r="BY27" i="1" s="1"/>
  <c r="BY37" i="1" a="1"/>
  <c r="BY37" i="1" s="1"/>
  <c r="BY29" i="1" a="1"/>
  <c r="BY29" i="1" s="1"/>
  <c r="BY26" i="1" a="1"/>
  <c r="BY26" i="1" s="1"/>
  <c r="BY45" i="1" a="1"/>
  <c r="BY45" i="1" s="1"/>
  <c r="BY38" i="1" a="1"/>
  <c r="BY38" i="1" s="1"/>
  <c r="BY40" i="1" a="1"/>
  <c r="BY40" i="1" s="1"/>
  <c r="BY24" i="1" a="1"/>
  <c r="BY24" i="1" s="1"/>
  <c r="BY34" i="1" a="1"/>
  <c r="BY34" i="1" s="1"/>
  <c r="BY46" i="1" a="1"/>
  <c r="BY46" i="1" s="1"/>
  <c r="BY25" i="1" a="1"/>
  <c r="BY25" i="1" s="1"/>
  <c r="BY33" i="1" a="1"/>
  <c r="BY33" i="1" s="1"/>
  <c r="BY47" i="1" a="1"/>
  <c r="BY47" i="1" s="1"/>
  <c r="BY28" i="1" a="1"/>
  <c r="BY28" i="1" s="1"/>
  <c r="BY41" i="1" a="1"/>
  <c r="BY41" i="1" s="1"/>
  <c r="BY44" i="1" a="1"/>
  <c r="BY44" i="1" s="1"/>
  <c r="BY35" i="1" a="1"/>
  <c r="BY35" i="1" s="1"/>
  <c r="HM66" i="1" a="1"/>
  <c r="HM66" i="1" s="1"/>
  <c r="HM67" i="1" a="1"/>
  <c r="HM67" i="1" s="1"/>
  <c r="HM68" i="1" a="1"/>
  <c r="HM68" i="1" s="1"/>
  <c r="HM69" i="1" a="1"/>
  <c r="HM69" i="1" s="1"/>
  <c r="HM70" i="1" a="1"/>
  <c r="HM70" i="1" s="1"/>
  <c r="HM71" i="1" a="1"/>
  <c r="HM71" i="1" s="1"/>
  <c r="HM72" i="1" a="1"/>
  <c r="HM72" i="1" s="1"/>
  <c r="HM73" i="1" a="1"/>
  <c r="HM73" i="1" s="1"/>
  <c r="HM74" i="1" a="1"/>
  <c r="HM74" i="1" s="1"/>
  <c r="HM75" i="1" a="1"/>
  <c r="HM75" i="1" s="1"/>
  <c r="HM76" i="1" a="1"/>
  <c r="HM76" i="1" s="1"/>
  <c r="GW66" i="1" a="1"/>
  <c r="GW66" i="1" s="1"/>
  <c r="GW67" i="1" a="1"/>
  <c r="GW67" i="1" s="1"/>
  <c r="GW68" i="1" a="1"/>
  <c r="GW68" i="1" s="1"/>
  <c r="GW69" i="1" a="1"/>
  <c r="GW69" i="1" s="1"/>
  <c r="GW70" i="1" a="1"/>
  <c r="GW70" i="1" s="1"/>
  <c r="GW71" i="1" a="1"/>
  <c r="GW71" i="1" s="1"/>
  <c r="GW72" i="1" a="1"/>
  <c r="GW72" i="1" s="1"/>
  <c r="GW73" i="1" a="1"/>
  <c r="GW73" i="1" s="1"/>
  <c r="GW74" i="1" a="1"/>
  <c r="GW74" i="1" s="1"/>
  <c r="GW75" i="1" a="1"/>
  <c r="GW75" i="1" s="1"/>
  <c r="GW76" i="1" a="1"/>
  <c r="GW76" i="1" s="1"/>
  <c r="AM66" i="1" a="1"/>
  <c r="AM66" i="1" s="1"/>
  <c r="AM67" i="1" a="1"/>
  <c r="AM67" i="1" s="1"/>
  <c r="AM68" i="1" a="1"/>
  <c r="AM68" i="1" s="1"/>
  <c r="AM69" i="1" a="1"/>
  <c r="AM69" i="1" s="1"/>
  <c r="AM70" i="1" a="1"/>
  <c r="AM70" i="1" s="1"/>
  <c r="AM71" i="1" a="1"/>
  <c r="AM71" i="1" s="1"/>
  <c r="AM72" i="1" a="1"/>
  <c r="AM72" i="1" s="1"/>
  <c r="AM73" i="1" a="1"/>
  <c r="AM73" i="1" s="1"/>
  <c r="AM74" i="1" a="1"/>
  <c r="AM74" i="1" s="1"/>
  <c r="AM75" i="1" a="1"/>
  <c r="AM75" i="1" s="1"/>
  <c r="AM76" i="1" a="1"/>
  <c r="AM76" i="1" s="1"/>
  <c r="ZS25" i="1" a="1"/>
  <c r="ZS25" i="1" s="1"/>
  <c r="ZS26" i="1" a="1"/>
  <c r="ZS26" i="1" s="1"/>
  <c r="ZS46" i="1" a="1"/>
  <c r="ZS46" i="1" s="1"/>
  <c r="ZS24" i="1" a="1"/>
  <c r="ZS24" i="1" s="1"/>
  <c r="ZS33" i="1" a="1"/>
  <c r="ZS33" i="1" s="1"/>
  <c r="ZS28" i="1" a="1"/>
  <c r="ZS28" i="1" s="1"/>
  <c r="ZS32" i="1" a="1"/>
  <c r="ZS32" i="1" s="1"/>
  <c r="ZS39" i="1" a="1"/>
  <c r="ZS39" i="1" s="1"/>
  <c r="ZS41" i="1" a="1"/>
  <c r="ZS41" i="1" s="1"/>
  <c r="ZS45" i="1" a="1"/>
  <c r="ZS45" i="1" s="1"/>
  <c r="ZS40" i="1" a="1"/>
  <c r="ZS40" i="1" s="1"/>
  <c r="ZS31" i="1" a="1"/>
  <c r="ZS31" i="1" s="1"/>
  <c r="ZS27" i="1" a="1"/>
  <c r="ZS27" i="1" s="1"/>
  <c r="ZS34" i="1" a="1"/>
  <c r="ZS34" i="1" s="1"/>
  <c r="ZS37" i="1" a="1"/>
  <c r="ZS37" i="1" s="1"/>
  <c r="ZS47" i="1" a="1"/>
  <c r="ZS47" i="1" s="1"/>
  <c r="ZS35" i="1" a="1"/>
  <c r="ZS35" i="1" s="1"/>
  <c r="ZS44" i="1" a="1"/>
  <c r="ZS44" i="1" s="1"/>
  <c r="ZS38" i="1" a="1"/>
  <c r="ZS38" i="1" s="1"/>
  <c r="ZS30" i="1" a="1"/>
  <c r="ZS30" i="1" s="1"/>
  <c r="ZS29" i="1" a="1"/>
  <c r="ZS29" i="1" s="1"/>
  <c r="ZS43" i="1" a="1"/>
  <c r="ZS43" i="1" s="1"/>
  <c r="WM25" i="1" a="1"/>
  <c r="WM25" i="1" s="1"/>
  <c r="WM26" i="1" a="1"/>
  <c r="WM26" i="1" s="1"/>
  <c r="WM35" i="1" a="1"/>
  <c r="WM35" i="1" s="1"/>
  <c r="WM44" i="1" a="1"/>
  <c r="WM44" i="1" s="1"/>
  <c r="WM31" i="1" a="1"/>
  <c r="WM31" i="1" s="1"/>
  <c r="WM41" i="1" a="1"/>
  <c r="WM41" i="1" s="1"/>
  <c r="WM38" i="1" a="1"/>
  <c r="WM38" i="1" s="1"/>
  <c r="WM47" i="1" a="1"/>
  <c r="WM47" i="1" s="1"/>
  <c r="WM28" i="1" a="1"/>
  <c r="WM28" i="1" s="1"/>
  <c r="WM24" i="1" a="1"/>
  <c r="WM24" i="1" s="1"/>
  <c r="WM30" i="1" a="1"/>
  <c r="WM30" i="1" s="1"/>
  <c r="WM45" i="1" a="1"/>
  <c r="WM45" i="1" s="1"/>
  <c r="WM39" i="1" a="1"/>
  <c r="WM39" i="1" s="1"/>
  <c r="WM40" i="1" a="1"/>
  <c r="WM40" i="1" s="1"/>
  <c r="WM32" i="1" a="1"/>
  <c r="WM32" i="1" s="1"/>
  <c r="WM43" i="1" a="1"/>
  <c r="WM43" i="1" s="1"/>
  <c r="WM29" i="1" a="1"/>
  <c r="WM29" i="1" s="1"/>
  <c r="WM37" i="1" a="1"/>
  <c r="WM37" i="1" s="1"/>
  <c r="WM34" i="1" a="1"/>
  <c r="WM34" i="1" s="1"/>
  <c r="WM33" i="1" a="1"/>
  <c r="WM33" i="1" s="1"/>
  <c r="WM46" i="1" a="1"/>
  <c r="WM46" i="1" s="1"/>
  <c r="WM27" i="1" a="1"/>
  <c r="WM27" i="1" s="1"/>
  <c r="WV47" i="1" a="1"/>
  <c r="WV47" i="1" s="1"/>
  <c r="WV45" i="1" a="1"/>
  <c r="WV45" i="1" s="1"/>
  <c r="WV35" i="1" a="1"/>
  <c r="WV35" i="1" s="1"/>
  <c r="WV44" i="1" a="1"/>
  <c r="WV44" i="1" s="1"/>
  <c r="WV25" i="1" a="1"/>
  <c r="WV25" i="1" s="1"/>
  <c r="WV37" i="1" a="1"/>
  <c r="WV37" i="1" s="1"/>
  <c r="WV46" i="1" a="1"/>
  <c r="WV46" i="1" s="1"/>
  <c r="WV38" i="1" a="1"/>
  <c r="WV38" i="1" s="1"/>
  <c r="WV27" i="1" a="1"/>
  <c r="WV27" i="1" s="1"/>
  <c r="WV28" i="1" a="1"/>
  <c r="WV28" i="1" s="1"/>
  <c r="WV33" i="1" a="1"/>
  <c r="WV33" i="1" s="1"/>
  <c r="WV26" i="1" a="1"/>
  <c r="WV26" i="1" s="1"/>
  <c r="WV30" i="1" a="1"/>
  <c r="WV30" i="1" s="1"/>
  <c r="WV43" i="1" a="1"/>
  <c r="WV43" i="1" s="1"/>
  <c r="WV24" i="1" a="1"/>
  <c r="WV24" i="1" s="1"/>
  <c r="WV31" i="1" a="1"/>
  <c r="WV31" i="1" s="1"/>
  <c r="WV29" i="1" a="1"/>
  <c r="WV29" i="1" s="1"/>
  <c r="WV40" i="1" a="1"/>
  <c r="WV40" i="1" s="1"/>
  <c r="WV32" i="1" a="1"/>
  <c r="WV32" i="1" s="1"/>
  <c r="WV34" i="1" a="1"/>
  <c r="WV34" i="1" s="1"/>
  <c r="WV39" i="1" a="1"/>
  <c r="WV39" i="1" s="1"/>
  <c r="WV41" i="1" a="1"/>
  <c r="WV41" i="1" s="1"/>
  <c r="EX28" i="1" a="1"/>
  <c r="EX28" i="1" s="1"/>
  <c r="EX43" i="1" a="1"/>
  <c r="EX43" i="1" s="1"/>
  <c r="EX31" i="1" a="1"/>
  <c r="EX31" i="1" s="1"/>
  <c r="EX38" i="1" a="1"/>
  <c r="EX38" i="1" s="1"/>
  <c r="EX37" i="1" a="1"/>
  <c r="EX37" i="1" s="1"/>
  <c r="EX25" i="1" a="1"/>
  <c r="EX25" i="1" s="1"/>
  <c r="EX26" i="1" a="1"/>
  <c r="EX26" i="1" s="1"/>
  <c r="EX45" i="1" a="1"/>
  <c r="EX45" i="1" s="1"/>
  <c r="EX34" i="1" a="1"/>
  <c r="EX34" i="1" s="1"/>
  <c r="EX39" i="1" a="1"/>
  <c r="EX39" i="1" s="1"/>
  <c r="EX40" i="1" a="1"/>
  <c r="EX40" i="1" s="1"/>
  <c r="EX46" i="1" a="1"/>
  <c r="EX46" i="1" s="1"/>
  <c r="EX44" i="1" a="1"/>
  <c r="EX44" i="1" s="1"/>
  <c r="EX33" i="1" a="1"/>
  <c r="EX33" i="1" s="1"/>
  <c r="EX32" i="1" a="1"/>
  <c r="EX32" i="1" s="1"/>
  <c r="EX41" i="1" a="1"/>
  <c r="EX41" i="1" s="1"/>
  <c r="EX24" i="1" a="1"/>
  <c r="EX24" i="1" s="1"/>
  <c r="EX27" i="1" a="1"/>
  <c r="EX27" i="1" s="1"/>
  <c r="EX47" i="1" a="1"/>
  <c r="EX47" i="1" s="1"/>
  <c r="EX35" i="1" a="1"/>
  <c r="EX35" i="1" s="1"/>
  <c r="AK26" i="1" a="1"/>
  <c r="AK26" i="1" s="1"/>
  <c r="FV26" i="1" s="1"/>
  <c r="AK38" i="1" a="1"/>
  <c r="AK38" i="1" s="1"/>
  <c r="AK44" i="1" a="1"/>
  <c r="AK44" i="1" s="1"/>
  <c r="FV44" i="1" s="1"/>
  <c r="AK47" i="1" a="1"/>
  <c r="AK47" i="1" s="1"/>
  <c r="FU47" i="1" s="1"/>
  <c r="AK27" i="1" a="1"/>
  <c r="AK27" i="1" s="1"/>
  <c r="FV27" i="1" s="1"/>
  <c r="AK24" i="1" a="1"/>
  <c r="AK24" i="1" s="1"/>
  <c r="FV24" i="1" s="1"/>
  <c r="AK45" i="1" a="1"/>
  <c r="AK45" i="1" s="1"/>
  <c r="AK41" i="1" a="1"/>
  <c r="AK41" i="1" s="1"/>
  <c r="AK25" i="1" a="1"/>
  <c r="AK25" i="1" s="1"/>
  <c r="FU25" i="1" s="1"/>
  <c r="AK30" i="1" a="1"/>
  <c r="AK30" i="1" s="1"/>
  <c r="FV30" i="1" s="1"/>
  <c r="AK29" i="1" a="1"/>
  <c r="AK29" i="1" s="1"/>
  <c r="FV29" i="1" s="1"/>
  <c r="AK31" i="1" a="1"/>
  <c r="AK31" i="1" s="1"/>
  <c r="FU31" i="1" s="1"/>
  <c r="AK37" i="1" a="1"/>
  <c r="AK37" i="1" s="1"/>
  <c r="FU37" i="1" s="1"/>
  <c r="AK32" i="1" a="1"/>
  <c r="AK32" i="1" s="1"/>
  <c r="FV32" i="1" s="1"/>
  <c r="AK43" i="1" a="1"/>
  <c r="AK43" i="1" s="1"/>
  <c r="AK46" i="1" a="1"/>
  <c r="AK46" i="1" s="1"/>
  <c r="AK28" i="1" a="1"/>
  <c r="AK28" i="1" s="1"/>
  <c r="FU28" i="1" s="1"/>
  <c r="AK39" i="1" a="1"/>
  <c r="AK39" i="1" s="1"/>
  <c r="AK40" i="1" a="1"/>
  <c r="AK40" i="1" s="1"/>
  <c r="GX37" i="1" a="1"/>
  <c r="GX37" i="1" s="1"/>
  <c r="GX26" i="1" a="1"/>
  <c r="GX26" i="1" s="1"/>
  <c r="GX46" i="1" a="1"/>
  <c r="GX46" i="1" s="1"/>
  <c r="GX39" i="1" a="1"/>
  <c r="GX39" i="1" s="1"/>
  <c r="GX30" i="1" a="1"/>
  <c r="GX30" i="1" s="1"/>
  <c r="GX38" i="1" a="1"/>
  <c r="GX38" i="1" s="1"/>
  <c r="GX29" i="1" a="1"/>
  <c r="GX29" i="1" s="1"/>
  <c r="GX24" i="1" a="1"/>
  <c r="GX24" i="1" s="1"/>
  <c r="GX45" i="1" a="1"/>
  <c r="GX45" i="1" s="1"/>
  <c r="GX40" i="1" a="1"/>
  <c r="GX40" i="1" s="1"/>
  <c r="GX28" i="1" a="1"/>
  <c r="GX28" i="1" s="1"/>
  <c r="GX31" i="1" a="1"/>
  <c r="GX31" i="1" s="1"/>
  <c r="GX25" i="1" a="1"/>
  <c r="GX25" i="1" s="1"/>
  <c r="GX43" i="1" a="1"/>
  <c r="GX43" i="1" s="1"/>
  <c r="GX35" i="1" a="1"/>
  <c r="GX35" i="1" s="1"/>
  <c r="GX44" i="1" a="1"/>
  <c r="GX44" i="1" s="1"/>
  <c r="GX41" i="1" a="1"/>
  <c r="GX41" i="1" s="1"/>
  <c r="GX27" i="1" a="1"/>
  <c r="GX27" i="1" s="1"/>
  <c r="GX32" i="1" a="1"/>
  <c r="GX32" i="1" s="1"/>
  <c r="GX34" i="1" a="1"/>
  <c r="GX34" i="1" s="1"/>
  <c r="GX47" i="1" a="1"/>
  <c r="GX47" i="1" s="1"/>
  <c r="GX33" i="1" a="1"/>
  <c r="GX33" i="1" s="1"/>
  <c r="ZP66" i="1" a="1"/>
  <c r="ZP66" i="1" s="1"/>
  <c r="ZP67" i="1" a="1"/>
  <c r="ZP67" i="1" s="1"/>
  <c r="ZP68" i="1" a="1"/>
  <c r="ZP68" i="1" s="1"/>
  <c r="ZP69" i="1" a="1"/>
  <c r="ZP69" i="1" s="1"/>
  <c r="ZP70" i="1" a="1"/>
  <c r="ZP70" i="1" s="1"/>
  <c r="ZP71" i="1" a="1"/>
  <c r="ZP71" i="1" s="1"/>
  <c r="ZP72" i="1" a="1"/>
  <c r="ZP72" i="1" s="1"/>
  <c r="ZP73" i="1" a="1"/>
  <c r="ZP73" i="1" s="1"/>
  <c r="ZP74" i="1" a="1"/>
  <c r="ZP74" i="1" s="1"/>
  <c r="ZP75" i="1" a="1"/>
  <c r="ZP75" i="1" s="1"/>
  <c r="ZP76" i="1" a="1"/>
  <c r="ZP76" i="1" s="1"/>
  <c r="ZX66" i="1" a="1"/>
  <c r="ZX66" i="1" s="1"/>
  <c r="ZX67" i="1" a="1"/>
  <c r="ZX67" i="1" s="1"/>
  <c r="ZX68" i="1" a="1"/>
  <c r="ZX68" i="1" s="1"/>
  <c r="ZX69" i="1" a="1"/>
  <c r="ZX69" i="1" s="1"/>
  <c r="ZX70" i="1" a="1"/>
  <c r="ZX70" i="1" s="1"/>
  <c r="ZX71" i="1" a="1"/>
  <c r="ZX71" i="1" s="1"/>
  <c r="ZX72" i="1" a="1"/>
  <c r="ZX72" i="1" s="1"/>
  <c r="ZX73" i="1" a="1"/>
  <c r="ZX73" i="1" s="1"/>
  <c r="ZX74" i="1" a="1"/>
  <c r="ZX74" i="1" s="1"/>
  <c r="ZX75" i="1" a="1"/>
  <c r="ZX75" i="1" s="1"/>
  <c r="ZX76" i="1" a="1"/>
  <c r="ZX76" i="1" s="1"/>
  <c r="GZ66" i="1" a="1"/>
  <c r="GZ66" i="1" s="1"/>
  <c r="GZ67" i="1" a="1"/>
  <c r="GZ67" i="1" s="1"/>
  <c r="GZ68" i="1" a="1"/>
  <c r="GZ68" i="1" s="1"/>
  <c r="GZ69" i="1" a="1"/>
  <c r="GZ69" i="1" s="1"/>
  <c r="GZ70" i="1" a="1"/>
  <c r="GZ70" i="1" s="1"/>
  <c r="GZ71" i="1" a="1"/>
  <c r="GZ71" i="1" s="1"/>
  <c r="GZ72" i="1" a="1"/>
  <c r="GZ72" i="1" s="1"/>
  <c r="GZ73" i="1" a="1"/>
  <c r="GZ73" i="1" s="1"/>
  <c r="GZ74" i="1" a="1"/>
  <c r="GZ74" i="1" s="1"/>
  <c r="GZ75" i="1" a="1"/>
  <c r="GZ75" i="1" s="1"/>
  <c r="GZ76" i="1" a="1"/>
  <c r="GZ76" i="1" s="1"/>
  <c r="IX39" i="1" a="1"/>
  <c r="IX39" i="1" s="1"/>
  <c r="IX30" i="1" a="1"/>
  <c r="IX30" i="1" s="1"/>
  <c r="IX26" i="1" a="1"/>
  <c r="IX26" i="1" s="1"/>
  <c r="IX45" i="1" a="1"/>
  <c r="IX45" i="1" s="1"/>
  <c r="IX46" i="1" a="1"/>
  <c r="IX46" i="1" s="1"/>
  <c r="IX40" i="1" a="1"/>
  <c r="IX40" i="1" s="1"/>
  <c r="IX33" i="1" a="1"/>
  <c r="IX33" i="1" s="1"/>
  <c r="IX38" i="1" a="1"/>
  <c r="IX38" i="1" s="1"/>
  <c r="IX44" i="1" a="1"/>
  <c r="IX44" i="1" s="1"/>
  <c r="IX41" i="1" a="1"/>
  <c r="IX41" i="1" s="1"/>
  <c r="IX24" i="1" a="1"/>
  <c r="IX24" i="1" s="1"/>
  <c r="IX43" i="1" a="1"/>
  <c r="IX43" i="1" s="1"/>
  <c r="IX47" i="1" a="1"/>
  <c r="IX47" i="1" s="1"/>
  <c r="IX28" i="1" a="1"/>
  <c r="IX28" i="1" s="1"/>
  <c r="IX32" i="1" a="1"/>
  <c r="IX32" i="1" s="1"/>
  <c r="IX35" i="1" a="1"/>
  <c r="IX35" i="1" s="1"/>
  <c r="IX25" i="1" a="1"/>
  <c r="IX25" i="1" s="1"/>
  <c r="IX34" i="1" a="1"/>
  <c r="IX34" i="1" s="1"/>
  <c r="IX27" i="1" a="1"/>
  <c r="IX27" i="1" s="1"/>
  <c r="IX29" i="1" a="1"/>
  <c r="IX29" i="1" s="1"/>
  <c r="IX37" i="1" a="1"/>
  <c r="IX37" i="1" s="1"/>
  <c r="IX31" i="1" a="1"/>
  <c r="IX31" i="1" s="1"/>
  <c r="VK26" i="1" a="1"/>
  <c r="VK26" i="1" s="1"/>
  <c r="VK47" i="1" a="1"/>
  <c r="VK47" i="1" s="1"/>
  <c r="VK39" i="1" a="1"/>
  <c r="VK39" i="1" s="1"/>
  <c r="VK30" i="1" a="1"/>
  <c r="VK30" i="1" s="1"/>
  <c r="VK40" i="1" a="1"/>
  <c r="VK40" i="1" s="1"/>
  <c r="VK45" i="1" a="1"/>
  <c r="VK45" i="1" s="1"/>
  <c r="VK44" i="1" a="1"/>
  <c r="VK44" i="1" s="1"/>
  <c r="VK41" i="1" a="1"/>
  <c r="VK41" i="1" s="1"/>
  <c r="VK32" i="1" a="1"/>
  <c r="VK32" i="1" s="1"/>
  <c r="VK43" i="1" a="1"/>
  <c r="VK43" i="1" s="1"/>
  <c r="VK38" i="1" a="1"/>
  <c r="VK38" i="1" s="1"/>
  <c r="VK33" i="1" a="1"/>
  <c r="VK33" i="1" s="1"/>
  <c r="VK24" i="1" a="1"/>
  <c r="VK24" i="1" s="1"/>
  <c r="VK46" i="1" a="1"/>
  <c r="VK46" i="1" s="1"/>
  <c r="VK37" i="1" a="1"/>
  <c r="VK37" i="1" s="1"/>
  <c r="VK27" i="1" a="1"/>
  <c r="VK27" i="1" s="1"/>
  <c r="VK35" i="1" a="1"/>
  <c r="VK35" i="1" s="1"/>
  <c r="VK29" i="1" a="1"/>
  <c r="VK29" i="1" s="1"/>
  <c r="VK25" i="1" a="1"/>
  <c r="VK25" i="1" s="1"/>
  <c r="VK28" i="1" a="1"/>
  <c r="VK28" i="1" s="1"/>
  <c r="VK31" i="1" a="1"/>
  <c r="VK31" i="1" s="1"/>
  <c r="VK34" i="1" a="1"/>
  <c r="VK34" i="1" s="1"/>
  <c r="AI31" i="1" a="1"/>
  <c r="AI31" i="1" s="1"/>
  <c r="AI30" i="1" a="1"/>
  <c r="AI30" i="1" s="1"/>
  <c r="AI24" i="1" a="1"/>
  <c r="AI24" i="1" s="1"/>
  <c r="AI37" i="1" a="1"/>
  <c r="AI37" i="1" s="1"/>
  <c r="AI27" i="1" a="1"/>
  <c r="AI27" i="1" s="1"/>
  <c r="AI32" i="1" a="1"/>
  <c r="AI32" i="1" s="1"/>
  <c r="AI25" i="1" a="1"/>
  <c r="AI25" i="1" s="1"/>
  <c r="AI41" i="1" a="1"/>
  <c r="AI41" i="1" s="1"/>
  <c r="AI45" i="1" a="1"/>
  <c r="AI45" i="1" s="1"/>
  <c r="AI43" i="1" a="1"/>
  <c r="AI43" i="1" s="1"/>
  <c r="AI33" i="1" a="1"/>
  <c r="AI33" i="1" s="1"/>
  <c r="AI39" i="1" a="1"/>
  <c r="AI39" i="1" s="1"/>
  <c r="AI28" i="1" a="1"/>
  <c r="AI28" i="1" s="1"/>
  <c r="AI40" i="1" a="1"/>
  <c r="AI40" i="1" s="1"/>
  <c r="AI29" i="1" a="1"/>
  <c r="AI29" i="1" s="1"/>
  <c r="AI46" i="1" a="1"/>
  <c r="AI46" i="1" s="1"/>
  <c r="AI34" i="1" a="1"/>
  <c r="AI34" i="1" s="1"/>
  <c r="AI47" i="1" a="1"/>
  <c r="AI47" i="1" s="1"/>
  <c r="AI38" i="1" a="1"/>
  <c r="AI38" i="1" s="1"/>
  <c r="AI44" i="1" a="1"/>
  <c r="AI44" i="1" s="1"/>
  <c r="AI35" i="1" a="1"/>
  <c r="AI35" i="1" s="1"/>
  <c r="AI26" i="1" a="1"/>
  <c r="AI26" i="1" s="1"/>
  <c r="BU40" i="1" a="1"/>
  <c r="BU40" i="1" s="1"/>
  <c r="BU39" i="1" a="1"/>
  <c r="BU39" i="1" s="1"/>
  <c r="BU29" i="1" a="1"/>
  <c r="BU29" i="1" s="1"/>
  <c r="BU34" i="1" a="1"/>
  <c r="BU34" i="1" s="1"/>
  <c r="BU45" i="1" a="1"/>
  <c r="BU45" i="1" s="1"/>
  <c r="BU46" i="1" a="1"/>
  <c r="BU46" i="1" s="1"/>
  <c r="BU38" i="1" a="1"/>
  <c r="BU38" i="1" s="1"/>
  <c r="BU41" i="1" a="1"/>
  <c r="BU41" i="1" s="1"/>
  <c r="BU35" i="1" a="1"/>
  <c r="BU35" i="1" s="1"/>
  <c r="BU44" i="1" a="1"/>
  <c r="BU44" i="1" s="1"/>
  <c r="BU26" i="1" a="1"/>
  <c r="BU26" i="1" s="1"/>
  <c r="BU47" i="1" a="1"/>
  <c r="BU47" i="1" s="1"/>
  <c r="BU37" i="1" a="1"/>
  <c r="BU37" i="1" s="1"/>
  <c r="BU24" i="1" a="1"/>
  <c r="BU24" i="1" s="1"/>
  <c r="BU32" i="1" a="1"/>
  <c r="BU32" i="1" s="1"/>
  <c r="BU30" i="1" a="1"/>
  <c r="BU30" i="1" s="1"/>
  <c r="BU28" i="1" a="1"/>
  <c r="BU28" i="1" s="1"/>
  <c r="BU33" i="1" a="1"/>
  <c r="BU33" i="1" s="1"/>
  <c r="BU27" i="1" a="1"/>
  <c r="BU27" i="1" s="1"/>
  <c r="BU31" i="1" a="1"/>
  <c r="BU31" i="1" s="1"/>
  <c r="BU43" i="1" a="1"/>
  <c r="BU43" i="1" s="1"/>
  <c r="BU25" i="1" a="1"/>
  <c r="BU25" i="1" s="1"/>
  <c r="II40" i="1" a="1"/>
  <c r="II40" i="1" s="1"/>
  <c r="II37" i="1" a="1"/>
  <c r="II37" i="1" s="1"/>
  <c r="II39" i="1" a="1"/>
  <c r="II39" i="1" s="1"/>
  <c r="II34" i="1" a="1"/>
  <c r="II34" i="1" s="1"/>
  <c r="II29" i="1" a="1"/>
  <c r="II29" i="1" s="1"/>
  <c r="II26" i="1" a="1"/>
  <c r="II26" i="1" s="1"/>
  <c r="II35" i="1" a="1"/>
  <c r="II35" i="1" s="1"/>
  <c r="II44" i="1" a="1"/>
  <c r="II44" i="1" s="1"/>
  <c r="II45" i="1" a="1"/>
  <c r="II45" i="1" s="1"/>
  <c r="II27" i="1" a="1"/>
  <c r="II27" i="1" s="1"/>
  <c r="II38" i="1" a="1"/>
  <c r="II38" i="1" s="1"/>
  <c r="II24" i="1" a="1"/>
  <c r="II24" i="1" s="1"/>
  <c r="II25" i="1" a="1"/>
  <c r="II25" i="1" s="1"/>
  <c r="II46" i="1" a="1"/>
  <c r="II46" i="1" s="1"/>
  <c r="II30" i="1" a="1"/>
  <c r="II30" i="1" s="1"/>
  <c r="II43" i="1" a="1"/>
  <c r="II43" i="1" s="1"/>
  <c r="II41" i="1" a="1"/>
  <c r="II41" i="1" s="1"/>
  <c r="II31" i="1" a="1"/>
  <c r="II31" i="1" s="1"/>
  <c r="II28" i="1" a="1"/>
  <c r="II28" i="1" s="1"/>
  <c r="II32" i="1" a="1"/>
  <c r="II32" i="1" s="1"/>
  <c r="II33" i="1" a="1"/>
  <c r="II33" i="1" s="1"/>
  <c r="II47" i="1" a="1"/>
  <c r="II47" i="1" s="1"/>
  <c r="XB66" i="1" a="1"/>
  <c r="XB66" i="1" s="1"/>
  <c r="XB67" i="1" a="1"/>
  <c r="XB67" i="1" s="1"/>
  <c r="XB68" i="1" a="1"/>
  <c r="XB68" i="1" s="1"/>
  <c r="XB69" i="1" a="1"/>
  <c r="XB69" i="1" s="1"/>
  <c r="XB70" i="1" a="1"/>
  <c r="XB70" i="1" s="1"/>
  <c r="XB71" i="1" a="1"/>
  <c r="XB71" i="1" s="1"/>
  <c r="XB72" i="1" a="1"/>
  <c r="XB72" i="1" s="1"/>
  <c r="XB73" i="1" a="1"/>
  <c r="XB73" i="1" s="1"/>
  <c r="XB74" i="1" a="1"/>
  <c r="XB74" i="1" s="1"/>
  <c r="XB75" i="1" a="1"/>
  <c r="XB75" i="1" s="1"/>
  <c r="XB76" i="1" a="1"/>
  <c r="XB76" i="1" s="1"/>
  <c r="WT66" i="1" a="1"/>
  <c r="WT66" i="1" s="1"/>
  <c r="WT67" i="1" a="1"/>
  <c r="WT67" i="1" s="1"/>
  <c r="WT68" i="1" a="1"/>
  <c r="WT68" i="1" s="1"/>
  <c r="WT69" i="1" a="1"/>
  <c r="WT69" i="1" s="1"/>
  <c r="WT70" i="1" a="1"/>
  <c r="WT70" i="1" s="1"/>
  <c r="WT71" i="1" a="1"/>
  <c r="WT71" i="1" s="1"/>
  <c r="WT72" i="1" a="1"/>
  <c r="WT72" i="1" s="1"/>
  <c r="WT73" i="1" a="1"/>
  <c r="WT73" i="1" s="1"/>
  <c r="WT74" i="1" a="1"/>
  <c r="WT74" i="1" s="1"/>
  <c r="WT75" i="1" a="1"/>
  <c r="WT75" i="1" s="1"/>
  <c r="WT76" i="1" a="1"/>
  <c r="WT76" i="1" s="1"/>
  <c r="HA66" i="1" a="1"/>
  <c r="HA66" i="1" s="1"/>
  <c r="HA67" i="1" a="1"/>
  <c r="HA67" i="1" s="1"/>
  <c r="HA68" i="1" a="1"/>
  <c r="HA68" i="1" s="1"/>
  <c r="HA69" i="1" a="1"/>
  <c r="HA69" i="1" s="1"/>
  <c r="HA70" i="1" a="1"/>
  <c r="HA70" i="1" s="1"/>
  <c r="HA71" i="1" a="1"/>
  <c r="HA71" i="1" s="1"/>
  <c r="HA72" i="1" a="1"/>
  <c r="HA72" i="1" s="1"/>
  <c r="HA73" i="1" a="1"/>
  <c r="HA73" i="1" s="1"/>
  <c r="HA74" i="1" a="1"/>
  <c r="HA74" i="1" s="1"/>
  <c r="HA75" i="1" a="1"/>
  <c r="HA75" i="1" s="1"/>
  <c r="HA76" i="1" a="1"/>
  <c r="HA76" i="1" s="1"/>
  <c r="WQ66" i="1" a="1"/>
  <c r="WQ66" i="1" s="1"/>
  <c r="WQ67" i="1" a="1"/>
  <c r="WQ67" i="1" s="1"/>
  <c r="WQ68" i="1" a="1"/>
  <c r="WQ68" i="1" s="1"/>
  <c r="WQ69" i="1" a="1"/>
  <c r="WQ69" i="1" s="1"/>
  <c r="WQ70" i="1" a="1"/>
  <c r="WQ70" i="1" s="1"/>
  <c r="WQ71" i="1" a="1"/>
  <c r="WQ71" i="1" s="1"/>
  <c r="WQ72" i="1" a="1"/>
  <c r="WQ72" i="1" s="1"/>
  <c r="WQ73" i="1" a="1"/>
  <c r="WQ73" i="1" s="1"/>
  <c r="WQ74" i="1" a="1"/>
  <c r="WQ74" i="1" s="1"/>
  <c r="WQ75" i="1" a="1"/>
  <c r="WQ75" i="1" s="1"/>
  <c r="WQ76" i="1" a="1"/>
  <c r="WQ76" i="1" s="1"/>
  <c r="WI30" i="1" a="1"/>
  <c r="WI30" i="1" s="1"/>
  <c r="WI45" i="1" a="1"/>
  <c r="WI45" i="1" s="1"/>
  <c r="WI24" i="1" a="1"/>
  <c r="WI24" i="1" s="1"/>
  <c r="WI27" i="1" a="1"/>
  <c r="WI27" i="1" s="1"/>
  <c r="WI28" i="1" a="1"/>
  <c r="WI28" i="1" s="1"/>
  <c r="WI41" i="1" a="1"/>
  <c r="WI41" i="1" s="1"/>
  <c r="WI39" i="1" a="1"/>
  <c r="WI39" i="1" s="1"/>
  <c r="WI38" i="1" a="1"/>
  <c r="WI38" i="1" s="1"/>
  <c r="WI43" i="1" a="1"/>
  <c r="WI43" i="1" s="1"/>
  <c r="WI31" i="1" a="1"/>
  <c r="WI31" i="1" s="1"/>
  <c r="WI33" i="1" a="1"/>
  <c r="WI33" i="1" s="1"/>
  <c r="WI26" i="1" a="1"/>
  <c r="WI26" i="1" s="1"/>
  <c r="WI47" i="1" a="1"/>
  <c r="WI47" i="1" s="1"/>
  <c r="WI32" i="1" a="1"/>
  <c r="WI32" i="1" s="1"/>
  <c r="WI29" i="1" a="1"/>
  <c r="WI29" i="1" s="1"/>
  <c r="WI40" i="1" a="1"/>
  <c r="WI40" i="1" s="1"/>
  <c r="WI34" i="1" a="1"/>
  <c r="WI34" i="1" s="1"/>
  <c r="WI44" i="1" a="1"/>
  <c r="WI44" i="1" s="1"/>
  <c r="WI37" i="1" a="1"/>
  <c r="WI37" i="1" s="1"/>
  <c r="WI46" i="1" a="1"/>
  <c r="WI46" i="1" s="1"/>
  <c r="WI35" i="1" a="1"/>
  <c r="WI35" i="1" s="1"/>
  <c r="WI25" i="1" a="1"/>
  <c r="WI25" i="1" s="1"/>
  <c r="WR39" i="1" a="1"/>
  <c r="WR39" i="1" s="1"/>
  <c r="WR34" i="1" a="1"/>
  <c r="WR34" i="1" s="1"/>
  <c r="WR37" i="1" a="1"/>
  <c r="WR37" i="1" s="1"/>
  <c r="WR27" i="1" a="1"/>
  <c r="WR27" i="1" s="1"/>
  <c r="WR40" i="1" a="1"/>
  <c r="WR40" i="1" s="1"/>
  <c r="WR46" i="1" a="1"/>
  <c r="WR46" i="1" s="1"/>
  <c r="WR26" i="1" a="1"/>
  <c r="WR26" i="1" s="1"/>
  <c r="WR45" i="1" a="1"/>
  <c r="WR45" i="1" s="1"/>
  <c r="WR30" i="1" a="1"/>
  <c r="WR30" i="1" s="1"/>
  <c r="WR44" i="1" a="1"/>
  <c r="WR44" i="1" s="1"/>
  <c r="WR24" i="1" a="1"/>
  <c r="WR24" i="1" s="1"/>
  <c r="WR35" i="1" a="1"/>
  <c r="WR35" i="1" s="1"/>
  <c r="WR32" i="1" a="1"/>
  <c r="WR32" i="1" s="1"/>
  <c r="WR25" i="1" a="1"/>
  <c r="WR25" i="1" s="1"/>
  <c r="WR31" i="1" a="1"/>
  <c r="WR31" i="1" s="1"/>
  <c r="WR41" i="1" a="1"/>
  <c r="WR41" i="1" s="1"/>
  <c r="WR43" i="1" a="1"/>
  <c r="WR43" i="1" s="1"/>
  <c r="WR38" i="1" a="1"/>
  <c r="WR38" i="1" s="1"/>
  <c r="WR33" i="1" a="1"/>
  <c r="WR33" i="1" s="1"/>
  <c r="WR29" i="1" a="1"/>
  <c r="WR29" i="1" s="1"/>
  <c r="WR47" i="1" a="1"/>
  <c r="WR47" i="1" s="1"/>
  <c r="WR28" i="1" a="1"/>
  <c r="WR28" i="1" s="1"/>
  <c r="DR26" i="1" a="1"/>
  <c r="DR26" i="1" s="1"/>
  <c r="DR41" i="1" a="1"/>
  <c r="DR41" i="1" s="1"/>
  <c r="DR32" i="1" a="1"/>
  <c r="DR32" i="1" s="1"/>
  <c r="DR28" i="1" a="1"/>
  <c r="DR28" i="1" s="1"/>
  <c r="DR39" i="1" a="1"/>
  <c r="DR39" i="1" s="1"/>
  <c r="DR45" i="1" a="1"/>
  <c r="DR45" i="1" s="1"/>
  <c r="DR27" i="1" a="1"/>
  <c r="DR27" i="1" s="1"/>
  <c r="DR33" i="1" a="1"/>
  <c r="DR33" i="1" s="1"/>
  <c r="DR38" i="1" a="1"/>
  <c r="DR38" i="1" s="1"/>
  <c r="DR37" i="1" a="1"/>
  <c r="DR37" i="1" s="1"/>
  <c r="DR34" i="1" a="1"/>
  <c r="DR34" i="1" s="1"/>
  <c r="DR25" i="1" a="1"/>
  <c r="DR25" i="1" s="1"/>
  <c r="DR47" i="1" a="1"/>
  <c r="DR47" i="1" s="1"/>
  <c r="DR31" i="1" a="1"/>
  <c r="DR31" i="1" s="1"/>
  <c r="DR30" i="1" a="1"/>
  <c r="DR30" i="1" s="1"/>
  <c r="DR40" i="1" a="1"/>
  <c r="DR40" i="1" s="1"/>
  <c r="DR43" i="1" a="1"/>
  <c r="DR43" i="1" s="1"/>
  <c r="DR29" i="1" a="1"/>
  <c r="DR29" i="1" s="1"/>
  <c r="DR44" i="1" a="1"/>
  <c r="DR44" i="1" s="1"/>
  <c r="DR35" i="1" a="1"/>
  <c r="DR35" i="1" s="1"/>
  <c r="DR46" i="1" a="1"/>
  <c r="DR46" i="1" s="1"/>
  <c r="DR24" i="1" a="1"/>
  <c r="DR24" i="1" s="1"/>
  <c r="BQ46" i="1" a="1"/>
  <c r="BQ46" i="1" s="1"/>
  <c r="BQ38" i="1" a="1"/>
  <c r="BQ38" i="1" s="1"/>
  <c r="BQ26" i="1" a="1"/>
  <c r="BQ26" i="1" s="1"/>
  <c r="BQ30" i="1" a="1"/>
  <c r="BQ30" i="1" s="1"/>
  <c r="BQ41" i="1" a="1"/>
  <c r="BQ41" i="1" s="1"/>
  <c r="BQ33" i="1" a="1"/>
  <c r="BQ33" i="1" s="1"/>
  <c r="BQ37" i="1" a="1"/>
  <c r="BQ37" i="1" s="1"/>
  <c r="BQ40" i="1" a="1"/>
  <c r="BQ40" i="1" s="1"/>
  <c r="BQ35" i="1" a="1"/>
  <c r="BQ35" i="1" s="1"/>
  <c r="BQ24" i="1" a="1"/>
  <c r="BQ24" i="1" s="1"/>
  <c r="BQ27" i="1" a="1"/>
  <c r="BQ27" i="1" s="1"/>
  <c r="BQ28" i="1" a="1"/>
  <c r="BQ28" i="1" s="1"/>
  <c r="BQ32" i="1" a="1"/>
  <c r="BQ32" i="1" s="1"/>
  <c r="BQ45" i="1" a="1"/>
  <c r="BQ45" i="1" s="1"/>
  <c r="BQ29" i="1" a="1"/>
  <c r="BQ29" i="1" s="1"/>
  <c r="BQ25" i="1" a="1"/>
  <c r="BQ25" i="1" s="1"/>
  <c r="BQ43" i="1" a="1"/>
  <c r="BQ43" i="1" s="1"/>
  <c r="BQ47" i="1" a="1"/>
  <c r="BQ47" i="1" s="1"/>
  <c r="BQ34" i="1" a="1"/>
  <c r="BQ34" i="1" s="1"/>
  <c r="BQ44" i="1" a="1"/>
  <c r="BQ44" i="1" s="1"/>
  <c r="BQ39" i="1" a="1"/>
  <c r="BQ39" i="1" s="1"/>
  <c r="BQ31" i="1" a="1"/>
  <c r="BQ31" i="1" s="1"/>
  <c r="GS38" i="1" a="1"/>
  <c r="GS38" i="1" s="1"/>
  <c r="GS33" i="1" a="1"/>
  <c r="GS33" i="1" s="1"/>
  <c r="GS30" i="1" a="1"/>
  <c r="GS30" i="1" s="1"/>
  <c r="GS27" i="1" a="1"/>
  <c r="GS27" i="1" s="1"/>
  <c r="GS41" i="1" a="1"/>
  <c r="GS41" i="1" s="1"/>
  <c r="GS24" i="1" a="1"/>
  <c r="GS24" i="1" s="1"/>
  <c r="GS25" i="1" a="1"/>
  <c r="GS25" i="1" s="1"/>
  <c r="GS39" i="1" a="1"/>
  <c r="GS39" i="1" s="1"/>
  <c r="GS32" i="1" a="1"/>
  <c r="GS32" i="1" s="1"/>
  <c r="GS43" i="1" a="1"/>
  <c r="GS43" i="1" s="1"/>
  <c r="GS28" i="1" a="1"/>
  <c r="GS28" i="1" s="1"/>
  <c r="GS31" i="1" a="1"/>
  <c r="GS31" i="1" s="1"/>
  <c r="GS37" i="1" a="1"/>
  <c r="GS37" i="1" s="1"/>
  <c r="GS34" i="1" a="1"/>
  <c r="GS34" i="1" s="1"/>
  <c r="GS35" i="1" a="1"/>
  <c r="GS35" i="1" s="1"/>
  <c r="GS47" i="1" a="1"/>
  <c r="GS47" i="1" s="1"/>
  <c r="GS40" i="1" a="1"/>
  <c r="GS40" i="1" s="1"/>
  <c r="GS29" i="1" a="1"/>
  <c r="GS29" i="1" s="1"/>
  <c r="GS26" i="1" a="1"/>
  <c r="GS26" i="1" s="1"/>
  <c r="GS44" i="1" a="1"/>
  <c r="GS44" i="1" s="1"/>
  <c r="IR27" i="1" a="1"/>
  <c r="IR27" i="1" s="1"/>
  <c r="IR39" i="1" a="1"/>
  <c r="IR39" i="1" s="1"/>
  <c r="IR33" i="1" a="1"/>
  <c r="IR33" i="1" s="1"/>
  <c r="IR31" i="1" a="1"/>
  <c r="IR31" i="1" s="1"/>
  <c r="IR28" i="1" a="1"/>
  <c r="IR28" i="1" s="1"/>
  <c r="IR34" i="1" a="1"/>
  <c r="IR34" i="1" s="1"/>
  <c r="IR32" i="1" a="1"/>
  <c r="IR32" i="1" s="1"/>
  <c r="IR25" i="1" a="1"/>
  <c r="IR25" i="1" s="1"/>
  <c r="IR41" i="1" a="1"/>
  <c r="IR41" i="1" s="1"/>
  <c r="IR43" i="1" a="1"/>
  <c r="IR43" i="1" s="1"/>
  <c r="IR35" i="1" a="1"/>
  <c r="IR35" i="1" s="1"/>
  <c r="IR44" i="1" a="1"/>
  <c r="IR44" i="1" s="1"/>
  <c r="IR26" i="1" a="1"/>
  <c r="IR26" i="1" s="1"/>
  <c r="IR45" i="1" a="1"/>
  <c r="IR45" i="1" s="1"/>
  <c r="IR47" i="1" a="1"/>
  <c r="IR47" i="1" s="1"/>
  <c r="IR37" i="1" a="1"/>
  <c r="IR37" i="1" s="1"/>
  <c r="IR29" i="1" a="1"/>
  <c r="IR29" i="1" s="1"/>
  <c r="IR46" i="1" a="1"/>
  <c r="IR46" i="1" s="1"/>
  <c r="IR30" i="1" a="1"/>
  <c r="IR30" i="1" s="1"/>
  <c r="IR38" i="1" a="1"/>
  <c r="IR38" i="1" s="1"/>
  <c r="IR40" i="1" a="1"/>
  <c r="IR40" i="1" s="1"/>
  <c r="IR24" i="1" a="1"/>
  <c r="IR24" i="1" s="1"/>
  <c r="CW66" i="1" a="1"/>
  <c r="CW66" i="1" s="1"/>
  <c r="CW67" i="1" a="1"/>
  <c r="CW67" i="1" s="1"/>
  <c r="CW68" i="1" a="1"/>
  <c r="CW68" i="1" s="1"/>
  <c r="CW69" i="1" a="1"/>
  <c r="CW69" i="1" s="1"/>
  <c r="CW70" i="1" a="1"/>
  <c r="CW70" i="1" s="1"/>
  <c r="CW71" i="1" a="1"/>
  <c r="CW71" i="1" s="1"/>
  <c r="CW72" i="1" a="1"/>
  <c r="CW72" i="1" s="1"/>
  <c r="CW73" i="1" a="1"/>
  <c r="CW73" i="1" s="1"/>
  <c r="CW74" i="1" a="1"/>
  <c r="CW74" i="1" s="1"/>
  <c r="CW75" i="1" a="1"/>
  <c r="CW75" i="1" s="1"/>
  <c r="CW76" i="1" a="1"/>
  <c r="CW76" i="1" s="1"/>
  <c r="HQ66" i="1" a="1"/>
  <c r="HQ66" i="1" s="1"/>
  <c r="HQ67" i="1" a="1"/>
  <c r="HQ67" i="1" s="1"/>
  <c r="HQ68" i="1" a="1"/>
  <c r="HQ68" i="1" s="1"/>
  <c r="HQ69" i="1" a="1"/>
  <c r="HQ69" i="1" s="1"/>
  <c r="HQ70" i="1" a="1"/>
  <c r="HQ70" i="1" s="1"/>
  <c r="HQ71" i="1" a="1"/>
  <c r="HQ71" i="1" s="1"/>
  <c r="HQ72" i="1" a="1"/>
  <c r="HQ72" i="1" s="1"/>
  <c r="HQ73" i="1" a="1"/>
  <c r="HQ73" i="1" s="1"/>
  <c r="HQ74" i="1" a="1"/>
  <c r="HQ74" i="1" s="1"/>
  <c r="HQ75" i="1" a="1"/>
  <c r="HQ75" i="1" s="1"/>
  <c r="HQ76" i="1" a="1"/>
  <c r="HQ76" i="1" s="1"/>
  <c r="GX66" i="1" a="1"/>
  <c r="GX66" i="1" s="1"/>
  <c r="GX67" i="1" a="1"/>
  <c r="GX67" i="1" s="1"/>
  <c r="GX68" i="1" a="1"/>
  <c r="GX68" i="1" s="1"/>
  <c r="GX69" i="1" a="1"/>
  <c r="GX69" i="1" s="1"/>
  <c r="GX70" i="1" a="1"/>
  <c r="GX70" i="1" s="1"/>
  <c r="GX71" i="1" a="1"/>
  <c r="GX71" i="1" s="1"/>
  <c r="GX72" i="1" a="1"/>
  <c r="GX72" i="1" s="1"/>
  <c r="GX73" i="1" a="1"/>
  <c r="GX73" i="1" s="1"/>
  <c r="GX74" i="1" a="1"/>
  <c r="GX74" i="1" s="1"/>
  <c r="GX75" i="1" a="1"/>
  <c r="GX75" i="1" s="1"/>
  <c r="GX76" i="1" a="1"/>
  <c r="GX76" i="1" s="1"/>
  <c r="XD66" i="1" a="1"/>
  <c r="XD66" i="1" s="1"/>
  <c r="XD67" i="1" a="1"/>
  <c r="XD67" i="1" s="1"/>
  <c r="XD68" i="1" a="1"/>
  <c r="XD68" i="1" s="1"/>
  <c r="XD69" i="1" a="1"/>
  <c r="XD69" i="1" s="1"/>
  <c r="XD70" i="1" a="1"/>
  <c r="XD70" i="1" s="1"/>
  <c r="XD71" i="1" a="1"/>
  <c r="XD71" i="1" s="1"/>
  <c r="XD72" i="1" a="1"/>
  <c r="XD72" i="1" s="1"/>
  <c r="XD73" i="1" a="1"/>
  <c r="XD73" i="1" s="1"/>
  <c r="XD74" i="1" a="1"/>
  <c r="XD74" i="1" s="1"/>
  <c r="XD75" i="1" a="1"/>
  <c r="XD75" i="1" s="1"/>
  <c r="XD76" i="1" a="1"/>
  <c r="XD76" i="1" s="1"/>
  <c r="EB47" i="1" a="1"/>
  <c r="EB47" i="1" s="1"/>
  <c r="EB31" i="1" a="1"/>
  <c r="EB31" i="1" s="1"/>
  <c r="EB32" i="1" a="1"/>
  <c r="EB32" i="1" s="1"/>
  <c r="EB34" i="1" a="1"/>
  <c r="EB34" i="1" s="1"/>
  <c r="EB41" i="1" a="1"/>
  <c r="EB41" i="1" s="1"/>
  <c r="EB38" i="1" a="1"/>
  <c r="EB38" i="1" s="1"/>
  <c r="EB33" i="1" a="1"/>
  <c r="EB33" i="1" s="1"/>
  <c r="EB25" i="1" a="1"/>
  <c r="EB25" i="1" s="1"/>
  <c r="EB26" i="1" a="1"/>
  <c r="EB26" i="1" s="1"/>
  <c r="EB46" i="1" a="1"/>
  <c r="EB46" i="1" s="1"/>
  <c r="EB39" i="1" a="1"/>
  <c r="EB39" i="1" s="1"/>
  <c r="EB37" i="1" a="1"/>
  <c r="EB37" i="1" s="1"/>
  <c r="EB28" i="1" a="1"/>
  <c r="EB28" i="1" s="1"/>
  <c r="EB43" i="1" a="1"/>
  <c r="EB43" i="1" s="1"/>
  <c r="EB40" i="1" a="1"/>
  <c r="EB40" i="1" s="1"/>
  <c r="EB44" i="1" a="1"/>
  <c r="EB44" i="1" s="1"/>
  <c r="EB30" i="1" a="1"/>
  <c r="EB30" i="1" s="1"/>
  <c r="EB35" i="1" a="1"/>
  <c r="EB35" i="1" s="1"/>
  <c r="EB29" i="1" a="1"/>
  <c r="EB29" i="1" s="1"/>
  <c r="EB27" i="1" a="1"/>
  <c r="EB27" i="1" s="1"/>
  <c r="EB24" i="1" a="1"/>
  <c r="EB24" i="1" s="1"/>
  <c r="EB45" i="1" a="1"/>
  <c r="EB45" i="1" s="1"/>
  <c r="AP26" i="1" a="1"/>
  <c r="AP26" i="1" s="1"/>
  <c r="AP35" i="1" a="1"/>
  <c r="AP35" i="1" s="1"/>
  <c r="AP24" i="1" a="1"/>
  <c r="AP24" i="1" s="1"/>
  <c r="AP47" i="1" a="1"/>
  <c r="AP47" i="1" s="1"/>
  <c r="AP30" i="1" a="1"/>
  <c r="AP30" i="1" s="1"/>
  <c r="AP28" i="1" a="1"/>
  <c r="AP28" i="1" s="1"/>
  <c r="AP43" i="1" a="1"/>
  <c r="AP43" i="1" s="1"/>
  <c r="AP41" i="1" a="1"/>
  <c r="AP41" i="1" s="1"/>
  <c r="AP39" i="1" a="1"/>
  <c r="AP39" i="1" s="1"/>
  <c r="AP32" i="1" a="1"/>
  <c r="AP32" i="1" s="1"/>
  <c r="AP33" i="1" a="1"/>
  <c r="AP33" i="1" s="1"/>
  <c r="AP29" i="1" a="1"/>
  <c r="AP29" i="1" s="1"/>
  <c r="AP31" i="1" a="1"/>
  <c r="AP31" i="1" s="1"/>
  <c r="AP37" i="1" a="1"/>
  <c r="AP37" i="1" s="1"/>
  <c r="AP34" i="1" a="1"/>
  <c r="AP34" i="1" s="1"/>
  <c r="AP45" i="1" a="1"/>
  <c r="AP45" i="1" s="1"/>
  <c r="AP46" i="1" a="1"/>
  <c r="AP46" i="1" s="1"/>
  <c r="AP25" i="1" a="1"/>
  <c r="AP25" i="1" s="1"/>
  <c r="AP40" i="1" a="1"/>
  <c r="AP40" i="1" s="1"/>
  <c r="AP27" i="1" a="1"/>
  <c r="AP27" i="1" s="1"/>
  <c r="AP38" i="1" a="1"/>
  <c r="AP38" i="1" s="1"/>
  <c r="AP44" i="1" a="1"/>
  <c r="AP44" i="1" s="1"/>
  <c r="HQ38" i="1" a="1"/>
  <c r="HQ38" i="1" s="1"/>
  <c r="HQ26" i="1" a="1"/>
  <c r="HQ26" i="1" s="1"/>
  <c r="HQ33" i="1" a="1"/>
  <c r="HQ33" i="1" s="1"/>
  <c r="HQ31" i="1" a="1"/>
  <c r="HQ31" i="1" s="1"/>
  <c r="HQ37" i="1" a="1"/>
  <c r="HQ37" i="1" s="1"/>
  <c r="HQ43" i="1" a="1"/>
  <c r="HQ43" i="1" s="1"/>
  <c r="HQ27" i="1" a="1"/>
  <c r="HQ27" i="1" s="1"/>
  <c r="HQ25" i="1" a="1"/>
  <c r="HQ25" i="1" s="1"/>
  <c r="HQ39" i="1" a="1"/>
  <c r="HQ39" i="1" s="1"/>
  <c r="HQ47" i="1" a="1"/>
  <c r="HQ47" i="1" s="1"/>
  <c r="HQ34" i="1" a="1"/>
  <c r="HQ34" i="1" s="1"/>
  <c r="HQ40" i="1" a="1"/>
  <c r="HQ40" i="1" s="1"/>
  <c r="HQ29" i="1" a="1"/>
  <c r="HQ29" i="1" s="1"/>
  <c r="HQ24" i="1" a="1"/>
  <c r="HQ24" i="1" s="1"/>
  <c r="HQ28" i="1" a="1"/>
  <c r="HQ28" i="1" s="1"/>
  <c r="HQ41" i="1" a="1"/>
  <c r="HQ41" i="1" s="1"/>
  <c r="HQ44" i="1" a="1"/>
  <c r="HQ44" i="1" s="1"/>
  <c r="HQ35" i="1" a="1"/>
  <c r="HQ35" i="1" s="1"/>
  <c r="HQ32" i="1" a="1"/>
  <c r="HQ32" i="1" s="1"/>
  <c r="HQ30" i="1" a="1"/>
  <c r="HQ30" i="1" s="1"/>
  <c r="FX37" i="1" a="1"/>
  <c r="FX37" i="1" s="1"/>
  <c r="FX46" i="1" a="1"/>
  <c r="FX46" i="1" s="1"/>
  <c r="FX45" i="1" a="1"/>
  <c r="FX45" i="1" s="1"/>
  <c r="FX47" i="1" a="1"/>
  <c r="FX47" i="1" s="1"/>
  <c r="FX44" i="1" a="1"/>
  <c r="FX44" i="1" s="1"/>
  <c r="FX26" i="1" a="1"/>
  <c r="FX26" i="1" s="1"/>
  <c r="FX35" i="1" a="1"/>
  <c r="FX35" i="1" s="1"/>
  <c r="FX30" i="1" a="1"/>
  <c r="FX30" i="1" s="1"/>
  <c r="FX33" i="1" a="1"/>
  <c r="FX33" i="1" s="1"/>
  <c r="FX24" i="1" a="1"/>
  <c r="FX24" i="1" s="1"/>
  <c r="FX28" i="1" a="1"/>
  <c r="FX28" i="1" s="1"/>
  <c r="FX43" i="1" a="1"/>
  <c r="FX43" i="1" s="1"/>
  <c r="FX31" i="1" a="1"/>
  <c r="FX31" i="1" s="1"/>
  <c r="FX25" i="1" a="1"/>
  <c r="FX25" i="1" s="1"/>
  <c r="FX41" i="1" a="1"/>
  <c r="FX41" i="1" s="1"/>
  <c r="FX32" i="1" a="1"/>
  <c r="FX32" i="1" s="1"/>
  <c r="FX34" i="1" a="1"/>
  <c r="FX34" i="1" s="1"/>
  <c r="FX27" i="1" a="1"/>
  <c r="FX27" i="1" s="1"/>
  <c r="FX40" i="1" a="1"/>
  <c r="FX40" i="1" s="1"/>
  <c r="FX29" i="1" a="1"/>
  <c r="FX29" i="1" s="1"/>
  <c r="FX38" i="1" a="1"/>
  <c r="FX38" i="1" s="1"/>
  <c r="FX39" i="1" a="1"/>
  <c r="FX39" i="1" s="1"/>
  <c r="ID26" i="1" a="1"/>
  <c r="ID26" i="1" s="1"/>
  <c r="ID28" i="1" a="1"/>
  <c r="ID28" i="1" s="1"/>
  <c r="ID43" i="1" a="1"/>
  <c r="ID43" i="1" s="1"/>
  <c r="ID40" i="1" a="1"/>
  <c r="ID40" i="1" s="1"/>
  <c r="ID25" i="1" a="1"/>
  <c r="ID25" i="1" s="1"/>
  <c r="ID38" i="1" a="1"/>
  <c r="ID38" i="1" s="1"/>
  <c r="ID35" i="1" a="1"/>
  <c r="ID35" i="1" s="1"/>
  <c r="ID39" i="1" a="1"/>
  <c r="ID39" i="1" s="1"/>
  <c r="ID45" i="1" a="1"/>
  <c r="ID45" i="1" s="1"/>
  <c r="ID29" i="1" a="1"/>
  <c r="ID29" i="1" s="1"/>
  <c r="ID34" i="1" a="1"/>
  <c r="ID34" i="1" s="1"/>
  <c r="ID27" i="1" a="1"/>
  <c r="ID27" i="1" s="1"/>
  <c r="ID32" i="1" a="1"/>
  <c r="ID32" i="1" s="1"/>
  <c r="ID47" i="1" a="1"/>
  <c r="ID47" i="1" s="1"/>
  <c r="ID30" i="1" a="1"/>
  <c r="ID30" i="1" s="1"/>
  <c r="ID44" i="1" a="1"/>
  <c r="ID44" i="1" s="1"/>
  <c r="ID46" i="1" a="1"/>
  <c r="ID46" i="1" s="1"/>
  <c r="ID41" i="1" a="1"/>
  <c r="ID41" i="1" s="1"/>
  <c r="ID31" i="1" a="1"/>
  <c r="ID31" i="1" s="1"/>
  <c r="ID33" i="1" a="1"/>
  <c r="ID33" i="1" s="1"/>
  <c r="ID37" i="1" a="1"/>
  <c r="ID37" i="1" s="1"/>
  <c r="ID24" i="1" a="1"/>
  <c r="ID24" i="1" s="1"/>
  <c r="WC41" i="1" a="1"/>
  <c r="WC41" i="1" s="1"/>
  <c r="WC25" i="1" a="1"/>
  <c r="WC25" i="1" s="1"/>
  <c r="WC31" i="1" a="1"/>
  <c r="WC31" i="1" s="1"/>
  <c r="WC32" i="1" a="1"/>
  <c r="WC32" i="1" s="1"/>
  <c r="WC38" i="1" a="1"/>
  <c r="WC38" i="1" s="1"/>
  <c r="WC46" i="1" a="1"/>
  <c r="WC46" i="1" s="1"/>
  <c r="WC39" i="1" a="1"/>
  <c r="WC39" i="1" s="1"/>
  <c r="WC45" i="1" a="1"/>
  <c r="WC45" i="1" s="1"/>
  <c r="WC26" i="1" a="1"/>
  <c r="WC26" i="1" s="1"/>
  <c r="WC37" i="1" a="1"/>
  <c r="WC37" i="1" s="1"/>
  <c r="WC40" i="1" a="1"/>
  <c r="WC40" i="1" s="1"/>
  <c r="WC33" i="1" a="1"/>
  <c r="WC33" i="1" s="1"/>
  <c r="WC47" i="1" a="1"/>
  <c r="WC47" i="1" s="1"/>
  <c r="WC34" i="1" a="1"/>
  <c r="WC34" i="1" s="1"/>
  <c r="WC24" i="1" a="1"/>
  <c r="WC24" i="1" s="1"/>
  <c r="WC29" i="1" a="1"/>
  <c r="WC29" i="1" s="1"/>
  <c r="WC44" i="1" a="1"/>
  <c r="WC44" i="1" s="1"/>
  <c r="WC27" i="1" a="1"/>
  <c r="WC27" i="1" s="1"/>
  <c r="WC35" i="1" a="1"/>
  <c r="WC35" i="1" s="1"/>
  <c r="WC28" i="1" a="1"/>
  <c r="WC28" i="1" s="1"/>
  <c r="WC43" i="1" a="1"/>
  <c r="WC43" i="1" s="1"/>
  <c r="WC30" i="1" a="1"/>
  <c r="WC30" i="1" s="1"/>
  <c r="IX66" i="1" a="1"/>
  <c r="IX66" i="1" s="1"/>
  <c r="IX67" i="1" a="1"/>
  <c r="IX67" i="1" s="1"/>
  <c r="IX68" i="1" a="1"/>
  <c r="IX68" i="1" s="1"/>
  <c r="IX69" i="1" a="1"/>
  <c r="IX69" i="1" s="1"/>
  <c r="IX70" i="1" a="1"/>
  <c r="IX70" i="1" s="1"/>
  <c r="IX71" i="1" a="1"/>
  <c r="IX71" i="1" s="1"/>
  <c r="IX72" i="1" a="1"/>
  <c r="IX72" i="1" s="1"/>
  <c r="IX73" i="1" a="1"/>
  <c r="IX73" i="1" s="1"/>
  <c r="IX74" i="1" a="1"/>
  <c r="IX74" i="1" s="1"/>
  <c r="IX75" i="1" a="1"/>
  <c r="IX75" i="1" s="1"/>
  <c r="IX76" i="1" a="1"/>
  <c r="IX76" i="1" s="1"/>
  <c r="WV66" i="1" a="1"/>
  <c r="WV66" i="1" s="1"/>
  <c r="WV67" i="1" a="1"/>
  <c r="WV67" i="1" s="1"/>
  <c r="WV68" i="1" a="1"/>
  <c r="WV68" i="1" s="1"/>
  <c r="WV69" i="1" a="1"/>
  <c r="WV69" i="1" s="1"/>
  <c r="WV70" i="1" a="1"/>
  <c r="WV70" i="1" s="1"/>
  <c r="WV71" i="1" a="1"/>
  <c r="WV71" i="1" s="1"/>
  <c r="WV72" i="1" a="1"/>
  <c r="WV72" i="1" s="1"/>
  <c r="WV73" i="1" a="1"/>
  <c r="WV73" i="1" s="1"/>
  <c r="WV74" i="1" a="1"/>
  <c r="WV74" i="1" s="1"/>
  <c r="WV75" i="1" a="1"/>
  <c r="WV75" i="1" s="1"/>
  <c r="WV76" i="1" a="1"/>
  <c r="WV76" i="1" s="1"/>
  <c r="IV66" i="1" a="1"/>
  <c r="IV66" i="1" s="1"/>
  <c r="IV67" i="1" a="1"/>
  <c r="IV67" i="1" s="1"/>
  <c r="IV68" i="1" a="1"/>
  <c r="IV68" i="1" s="1"/>
  <c r="IV69" i="1" a="1"/>
  <c r="IV69" i="1" s="1"/>
  <c r="IV70" i="1" a="1"/>
  <c r="IV70" i="1" s="1"/>
  <c r="IV71" i="1" a="1"/>
  <c r="IV71" i="1" s="1"/>
  <c r="IV72" i="1" a="1"/>
  <c r="IV72" i="1" s="1"/>
  <c r="IV73" i="1" a="1"/>
  <c r="IV73" i="1" s="1"/>
  <c r="IV74" i="1" a="1"/>
  <c r="IV74" i="1" s="1"/>
  <c r="IV75" i="1" a="1"/>
  <c r="IV75" i="1" s="1"/>
  <c r="IV76" i="1" a="1"/>
  <c r="IV76" i="1" s="1"/>
  <c r="XO66" i="1" a="1"/>
  <c r="XO66" i="1" s="1"/>
  <c r="XO67" i="1" a="1"/>
  <c r="XO67" i="1" s="1"/>
  <c r="XO68" i="1" a="1"/>
  <c r="XO68" i="1" s="1"/>
  <c r="XO69" i="1" a="1"/>
  <c r="XO69" i="1" s="1"/>
  <c r="XO70" i="1" a="1"/>
  <c r="XO70" i="1" s="1"/>
  <c r="XO71" i="1" a="1"/>
  <c r="XO71" i="1" s="1"/>
  <c r="XO72" i="1" a="1"/>
  <c r="XO72" i="1" s="1"/>
  <c r="XO73" i="1" a="1"/>
  <c r="XO73" i="1" s="1"/>
  <c r="XO74" i="1" a="1"/>
  <c r="XO74" i="1" s="1"/>
  <c r="XO75" i="1" a="1"/>
  <c r="XO75" i="1" s="1"/>
  <c r="XO76" i="1" a="1"/>
  <c r="XO76" i="1" s="1"/>
  <c r="HG66" i="1" a="1"/>
  <c r="HG66" i="1" s="1"/>
  <c r="HG67" i="1" a="1"/>
  <c r="HG67" i="1" s="1"/>
  <c r="HG68" i="1" a="1"/>
  <c r="HG68" i="1" s="1"/>
  <c r="HG69" i="1" a="1"/>
  <c r="HG69" i="1" s="1"/>
  <c r="HG70" i="1" a="1"/>
  <c r="HG70" i="1" s="1"/>
  <c r="HG71" i="1" a="1"/>
  <c r="HG71" i="1" s="1"/>
  <c r="HG72" i="1" a="1"/>
  <c r="HG72" i="1" s="1"/>
  <c r="HG73" i="1" a="1"/>
  <c r="HG73" i="1" s="1"/>
  <c r="HG74" i="1" a="1"/>
  <c r="HG74" i="1" s="1"/>
  <c r="HG75" i="1" a="1"/>
  <c r="HG75" i="1" s="1"/>
  <c r="HG76" i="1" a="1"/>
  <c r="HG76" i="1" s="1"/>
  <c r="YJ47" i="1" a="1"/>
  <c r="YJ47" i="1" s="1"/>
  <c r="YJ34" i="1" a="1"/>
  <c r="YJ34" i="1" s="1"/>
  <c r="YJ31" i="1" a="1"/>
  <c r="YJ31" i="1" s="1"/>
  <c r="YJ27" i="1" a="1"/>
  <c r="YJ27" i="1" s="1"/>
  <c r="YJ39" i="1" a="1"/>
  <c r="YJ39" i="1" s="1"/>
  <c r="YJ37" i="1" a="1"/>
  <c r="YJ37" i="1" s="1"/>
  <c r="YJ26" i="1" a="1"/>
  <c r="YJ26" i="1" s="1"/>
  <c r="YJ24" i="1" a="1"/>
  <c r="YJ24" i="1" s="1"/>
  <c r="YJ46" i="1" a="1"/>
  <c r="YJ46" i="1" s="1"/>
  <c r="YJ45" i="1" a="1"/>
  <c r="YJ45" i="1" s="1"/>
  <c r="YJ28" i="1" a="1"/>
  <c r="YJ28" i="1" s="1"/>
  <c r="YJ32" i="1" a="1"/>
  <c r="YJ32" i="1" s="1"/>
  <c r="YJ44" i="1" a="1"/>
  <c r="YJ44" i="1" s="1"/>
  <c r="YJ43" i="1" a="1"/>
  <c r="YJ43" i="1" s="1"/>
  <c r="YJ41" i="1" a="1"/>
  <c r="YJ41" i="1" s="1"/>
  <c r="YJ38" i="1" a="1"/>
  <c r="YJ38" i="1" s="1"/>
  <c r="YJ40" i="1" a="1"/>
  <c r="YJ40" i="1" s="1"/>
  <c r="YJ35" i="1" a="1"/>
  <c r="YJ35" i="1" s="1"/>
  <c r="YJ33" i="1" a="1"/>
  <c r="YJ33" i="1" s="1"/>
  <c r="YJ29" i="1" a="1"/>
  <c r="YJ29" i="1" s="1"/>
  <c r="YJ30" i="1" a="1"/>
  <c r="YJ30" i="1" s="1"/>
  <c r="YJ25" i="1" a="1"/>
  <c r="YJ25" i="1" s="1"/>
  <c r="DF44" i="1" a="1"/>
  <c r="DF44" i="1" s="1"/>
  <c r="DF33" i="1" a="1"/>
  <c r="DF33" i="1" s="1"/>
  <c r="DF46" i="1" a="1"/>
  <c r="DF46" i="1" s="1"/>
  <c r="DF25" i="1" a="1"/>
  <c r="DF25" i="1" s="1"/>
  <c r="DF31" i="1" a="1"/>
  <c r="DF31" i="1" s="1"/>
  <c r="DF41" i="1" a="1"/>
  <c r="DF41" i="1" s="1"/>
  <c r="DF45" i="1" a="1"/>
  <c r="DF45" i="1" s="1"/>
  <c r="DF30" i="1" a="1"/>
  <c r="DF30" i="1" s="1"/>
  <c r="DF39" i="1" a="1"/>
  <c r="DF39" i="1" s="1"/>
  <c r="DF32" i="1" a="1"/>
  <c r="DF32" i="1" s="1"/>
  <c r="DF26" i="1" a="1"/>
  <c r="DF26" i="1" s="1"/>
  <c r="DF29" i="1" a="1"/>
  <c r="DF29" i="1" s="1"/>
  <c r="DF24" i="1" a="1"/>
  <c r="DF24" i="1" s="1"/>
  <c r="DF40" i="1" a="1"/>
  <c r="DF40" i="1" s="1"/>
  <c r="DF43" i="1" a="1"/>
  <c r="DF43" i="1" s="1"/>
  <c r="DF35" i="1" a="1"/>
  <c r="DF35" i="1" s="1"/>
  <c r="DF47" i="1" a="1"/>
  <c r="DF47" i="1" s="1"/>
  <c r="DF34" i="1" a="1"/>
  <c r="DF34" i="1" s="1"/>
  <c r="DF28" i="1" a="1"/>
  <c r="DF28" i="1" s="1"/>
  <c r="DF27" i="1" a="1"/>
  <c r="DF27" i="1" s="1"/>
  <c r="HA32" i="1" a="1"/>
  <c r="HA32" i="1" s="1"/>
  <c r="HA30" i="1" a="1"/>
  <c r="HA30" i="1" s="1"/>
  <c r="HA26" i="1" a="1"/>
  <c r="HA26" i="1" s="1"/>
  <c r="HA31" i="1" a="1"/>
  <c r="HA31" i="1" s="1"/>
  <c r="HA39" i="1" a="1"/>
  <c r="HA39" i="1" s="1"/>
  <c r="HA43" i="1" a="1"/>
  <c r="HA43" i="1" s="1"/>
  <c r="HA33" i="1" a="1"/>
  <c r="HA33" i="1" s="1"/>
  <c r="HA38" i="1" a="1"/>
  <c r="HA38" i="1" s="1"/>
  <c r="HA37" i="1" a="1"/>
  <c r="HA37" i="1" s="1"/>
  <c r="HA25" i="1" a="1"/>
  <c r="HA25" i="1" s="1"/>
  <c r="HA40" i="1" a="1"/>
  <c r="HA40" i="1" s="1"/>
  <c r="HA34" i="1" a="1"/>
  <c r="HA34" i="1" s="1"/>
  <c r="HA24" i="1" a="1"/>
  <c r="HA24" i="1" s="1"/>
  <c r="HA28" i="1" a="1"/>
  <c r="HA28" i="1" s="1"/>
  <c r="HA29" i="1" a="1"/>
  <c r="HA29" i="1" s="1"/>
  <c r="HA44" i="1" a="1"/>
  <c r="HA44" i="1" s="1"/>
  <c r="HA35" i="1" a="1"/>
  <c r="HA35" i="1" s="1"/>
  <c r="HA41" i="1" a="1"/>
  <c r="HA41" i="1" s="1"/>
  <c r="HA47" i="1" a="1"/>
  <c r="HA47" i="1" s="1"/>
  <c r="HA27" i="1" a="1"/>
  <c r="HA27" i="1" s="1"/>
  <c r="HZ45" i="1" a="1"/>
  <c r="HZ45" i="1" s="1"/>
  <c r="HZ32" i="1" a="1"/>
  <c r="HZ32" i="1" s="1"/>
  <c r="HZ33" i="1" a="1"/>
  <c r="HZ33" i="1" s="1"/>
  <c r="HZ34" i="1" a="1"/>
  <c r="HZ34" i="1" s="1"/>
  <c r="HZ41" i="1" a="1"/>
  <c r="HZ41" i="1" s="1"/>
  <c r="HZ39" i="1" a="1"/>
  <c r="HZ39" i="1" s="1"/>
  <c r="HZ38" i="1" a="1"/>
  <c r="HZ38" i="1" s="1"/>
  <c r="HZ27" i="1" a="1"/>
  <c r="HZ27" i="1" s="1"/>
  <c r="HZ31" i="1" a="1"/>
  <c r="HZ31" i="1" s="1"/>
  <c r="HZ26" i="1" a="1"/>
  <c r="HZ26" i="1" s="1"/>
  <c r="HZ37" i="1" a="1"/>
  <c r="HZ37" i="1" s="1"/>
  <c r="HZ46" i="1" a="1"/>
  <c r="HZ46" i="1" s="1"/>
  <c r="HZ35" i="1" a="1"/>
  <c r="HZ35" i="1" s="1"/>
  <c r="HZ44" i="1" a="1"/>
  <c r="HZ44" i="1" s="1"/>
  <c r="HZ30" i="1" a="1"/>
  <c r="HZ30" i="1" s="1"/>
  <c r="HZ47" i="1" a="1"/>
  <c r="HZ47" i="1" s="1"/>
  <c r="HZ25" i="1" a="1"/>
  <c r="HZ25" i="1" s="1"/>
  <c r="HZ24" i="1" a="1"/>
  <c r="HZ24" i="1" s="1"/>
  <c r="HZ43" i="1" a="1"/>
  <c r="HZ43" i="1" s="1"/>
  <c r="HZ28" i="1" a="1"/>
  <c r="HZ28" i="1" s="1"/>
  <c r="HZ29" i="1" a="1"/>
  <c r="HZ29" i="1" s="1"/>
  <c r="HZ40" i="1" a="1"/>
  <c r="HZ40" i="1" s="1"/>
  <c r="IN25" i="1" a="1"/>
  <c r="IN25" i="1" s="1"/>
  <c r="IN31" i="1" a="1"/>
  <c r="IN31" i="1" s="1"/>
  <c r="IN45" i="1" a="1"/>
  <c r="IN45" i="1" s="1"/>
  <c r="IN26" i="1" a="1"/>
  <c r="IN26" i="1" s="1"/>
  <c r="IN47" i="1" a="1"/>
  <c r="IN47" i="1" s="1"/>
  <c r="IN29" i="1" a="1"/>
  <c r="IN29" i="1" s="1"/>
  <c r="IN27" i="1" a="1"/>
  <c r="IN27" i="1" s="1"/>
  <c r="IN34" i="1" a="1"/>
  <c r="IN34" i="1" s="1"/>
  <c r="IN39" i="1" a="1"/>
  <c r="IN39" i="1" s="1"/>
  <c r="IN24" i="1" a="1"/>
  <c r="IN24" i="1" s="1"/>
  <c r="IN41" i="1" a="1"/>
  <c r="IN41" i="1" s="1"/>
  <c r="IN35" i="1" a="1"/>
  <c r="IN35" i="1" s="1"/>
  <c r="IN44" i="1" a="1"/>
  <c r="IN44" i="1" s="1"/>
  <c r="IN46" i="1" a="1"/>
  <c r="IN46" i="1" s="1"/>
  <c r="IN28" i="1" a="1"/>
  <c r="IN28" i="1" s="1"/>
  <c r="IN32" i="1" a="1"/>
  <c r="IN32" i="1" s="1"/>
  <c r="IN40" i="1" a="1"/>
  <c r="IN40" i="1" s="1"/>
  <c r="IN30" i="1" a="1"/>
  <c r="IN30" i="1" s="1"/>
  <c r="IN43" i="1" a="1"/>
  <c r="IN43" i="1" s="1"/>
  <c r="IN33" i="1" a="1"/>
  <c r="IN33" i="1" s="1"/>
  <c r="IN37" i="1" a="1"/>
  <c r="IN37" i="1" s="1"/>
  <c r="IN38" i="1" a="1"/>
  <c r="IN38" i="1" s="1"/>
  <c r="XQ38" i="1" a="1"/>
  <c r="XQ38" i="1" s="1"/>
  <c r="XQ30" i="1" a="1"/>
  <c r="XQ30" i="1" s="1"/>
  <c r="XQ47" i="1" a="1"/>
  <c r="XQ47" i="1" s="1"/>
  <c r="XQ40" i="1" a="1"/>
  <c r="XQ40" i="1" s="1"/>
  <c r="XQ25" i="1" a="1"/>
  <c r="XQ25" i="1" s="1"/>
  <c r="XQ26" i="1" a="1"/>
  <c r="XQ26" i="1" s="1"/>
  <c r="XQ28" i="1" a="1"/>
  <c r="XQ28" i="1" s="1"/>
  <c r="XQ24" i="1" a="1"/>
  <c r="XQ24" i="1" s="1"/>
  <c r="XQ29" i="1" a="1"/>
  <c r="XQ29" i="1" s="1"/>
  <c r="XQ45" i="1" a="1"/>
  <c r="XQ45" i="1" s="1"/>
  <c r="XQ35" i="1" a="1"/>
  <c r="XQ35" i="1" s="1"/>
  <c r="XQ39" i="1" a="1"/>
  <c r="XQ39" i="1" s="1"/>
  <c r="XQ32" i="1" a="1"/>
  <c r="XQ32" i="1" s="1"/>
  <c r="XQ34" i="1" a="1"/>
  <c r="XQ34" i="1" s="1"/>
  <c r="XQ31" i="1" a="1"/>
  <c r="XQ31" i="1" s="1"/>
  <c r="XQ41" i="1" a="1"/>
  <c r="XQ41" i="1" s="1"/>
  <c r="XQ27" i="1" a="1"/>
  <c r="XQ27" i="1" s="1"/>
  <c r="XQ37" i="1" a="1"/>
  <c r="XQ37" i="1" s="1"/>
  <c r="XQ44" i="1" a="1"/>
  <c r="XQ44" i="1" s="1"/>
  <c r="XQ46" i="1" a="1"/>
  <c r="XQ46" i="1" s="1"/>
  <c r="XQ33" i="1" a="1"/>
  <c r="XQ33" i="1" s="1"/>
  <c r="XQ43" i="1" a="1"/>
  <c r="XQ43" i="1" s="1"/>
  <c r="GS66" i="1" a="1"/>
  <c r="GS66" i="1" s="1"/>
  <c r="GS67" i="1" a="1"/>
  <c r="GS67" i="1" s="1"/>
  <c r="GS68" i="1" a="1"/>
  <c r="GS68" i="1" s="1"/>
  <c r="GS69" i="1" a="1"/>
  <c r="GS69" i="1" s="1"/>
  <c r="GS70" i="1" a="1"/>
  <c r="GS70" i="1" s="1"/>
  <c r="GS71" i="1" a="1"/>
  <c r="GS71" i="1" s="1"/>
  <c r="GS72" i="1" a="1"/>
  <c r="GS72" i="1" s="1"/>
  <c r="GS73" i="1" a="1"/>
  <c r="GS73" i="1" s="1"/>
  <c r="GS74" i="1" a="1"/>
  <c r="GS74" i="1" s="1"/>
  <c r="GS75" i="1" a="1"/>
  <c r="GS75" i="1" s="1"/>
  <c r="GS76" i="1" a="1"/>
  <c r="GS76" i="1" s="1"/>
  <c r="WR66" i="1" a="1"/>
  <c r="WR66" i="1" s="1"/>
  <c r="WR67" i="1" a="1"/>
  <c r="WR67" i="1" s="1"/>
  <c r="WR68" i="1" a="1"/>
  <c r="WR68" i="1" s="1"/>
  <c r="WR69" i="1" a="1"/>
  <c r="WR69" i="1" s="1"/>
  <c r="WR70" i="1" a="1"/>
  <c r="WR70" i="1" s="1"/>
  <c r="WR71" i="1" a="1"/>
  <c r="WR71" i="1" s="1"/>
  <c r="WR72" i="1" a="1"/>
  <c r="WR72" i="1" s="1"/>
  <c r="WR73" i="1" a="1"/>
  <c r="WR73" i="1" s="1"/>
  <c r="WR74" i="1" a="1"/>
  <c r="WR74" i="1" s="1"/>
  <c r="WR75" i="1" a="1"/>
  <c r="WR75" i="1" s="1"/>
  <c r="WR76" i="1" a="1"/>
  <c r="WR76" i="1" s="1"/>
  <c r="XC66" i="1" a="1"/>
  <c r="XC66" i="1" s="1"/>
  <c r="XC67" i="1" a="1"/>
  <c r="XC67" i="1" s="1"/>
  <c r="XC68" i="1" a="1"/>
  <c r="XC68" i="1" s="1"/>
  <c r="XC69" i="1" a="1"/>
  <c r="XC69" i="1" s="1"/>
  <c r="XC70" i="1" a="1"/>
  <c r="XC70" i="1" s="1"/>
  <c r="XC71" i="1" a="1"/>
  <c r="XC71" i="1" s="1"/>
  <c r="XC72" i="1" a="1"/>
  <c r="XC72" i="1" s="1"/>
  <c r="XC73" i="1" a="1"/>
  <c r="XC73" i="1" s="1"/>
  <c r="XC74" i="1" a="1"/>
  <c r="XC74" i="1" s="1"/>
  <c r="XC75" i="1" a="1"/>
  <c r="XC75" i="1" s="1"/>
  <c r="XC76" i="1" a="1"/>
  <c r="XC76" i="1" s="1"/>
  <c r="WZ66" i="1" a="1"/>
  <c r="WZ66" i="1" s="1"/>
  <c r="WZ67" i="1" a="1"/>
  <c r="WZ67" i="1" s="1"/>
  <c r="WZ68" i="1" a="1"/>
  <c r="WZ68" i="1" s="1"/>
  <c r="WZ69" i="1" a="1"/>
  <c r="WZ69" i="1" s="1"/>
  <c r="WZ70" i="1" a="1"/>
  <c r="WZ70" i="1" s="1"/>
  <c r="WZ71" i="1" a="1"/>
  <c r="WZ71" i="1" s="1"/>
  <c r="WZ72" i="1" a="1"/>
  <c r="WZ72" i="1" s="1"/>
  <c r="WZ73" i="1" a="1"/>
  <c r="WZ73" i="1" s="1"/>
  <c r="WZ74" i="1" a="1"/>
  <c r="WZ74" i="1" s="1"/>
  <c r="WZ75" i="1" a="1"/>
  <c r="WZ75" i="1" s="1"/>
  <c r="WZ76" i="1" a="1"/>
  <c r="WZ76" i="1" s="1"/>
  <c r="BI66" i="1" a="1"/>
  <c r="BI66" i="1" s="1"/>
  <c r="BI67" i="1" a="1"/>
  <c r="BI67" i="1" s="1"/>
  <c r="BI68" i="1" a="1"/>
  <c r="BI68" i="1" s="1"/>
  <c r="BI69" i="1" a="1"/>
  <c r="BI69" i="1" s="1"/>
  <c r="BI70" i="1" a="1"/>
  <c r="BI70" i="1" s="1"/>
  <c r="BI71" i="1" a="1"/>
  <c r="BI71" i="1" s="1"/>
  <c r="BI72" i="1" a="1"/>
  <c r="BI72" i="1" s="1"/>
  <c r="BI73" i="1" a="1"/>
  <c r="BI73" i="1" s="1"/>
  <c r="BI74" i="1" a="1"/>
  <c r="BI74" i="1" s="1"/>
  <c r="BI75" i="1" a="1"/>
  <c r="BI75" i="1" s="1"/>
  <c r="BI76" i="1" a="1"/>
  <c r="BI76" i="1" s="1"/>
  <c r="CE66" i="1" a="1"/>
  <c r="CE66" i="1" s="1"/>
  <c r="CE67" i="1" a="1"/>
  <c r="CE67" i="1" s="1"/>
  <c r="CE68" i="1" a="1"/>
  <c r="CE68" i="1" s="1"/>
  <c r="CE69" i="1" a="1"/>
  <c r="CE69" i="1" s="1"/>
  <c r="CE70" i="1" a="1"/>
  <c r="CE70" i="1" s="1"/>
  <c r="CE71" i="1" a="1"/>
  <c r="CE71" i="1" s="1"/>
  <c r="CE72" i="1" a="1"/>
  <c r="CE72" i="1" s="1"/>
  <c r="CE73" i="1" a="1"/>
  <c r="CE73" i="1" s="1"/>
  <c r="CE74" i="1" a="1"/>
  <c r="CE74" i="1" s="1"/>
  <c r="CE75" i="1" a="1"/>
  <c r="CE75" i="1" s="1"/>
  <c r="CE76" i="1" a="1"/>
  <c r="CE76" i="1" s="1"/>
  <c r="AN25" i="1" a="1"/>
  <c r="AN25" i="1" s="1"/>
  <c r="AN37" i="1" a="1"/>
  <c r="AN37" i="1" s="1"/>
  <c r="AN26" i="1" a="1"/>
  <c r="AN26" i="1" s="1"/>
  <c r="AN27" i="1" a="1"/>
  <c r="AN27" i="1" s="1"/>
  <c r="AN38" i="1" a="1"/>
  <c r="AN38" i="1" s="1"/>
  <c r="AN39" i="1" a="1"/>
  <c r="AN39" i="1" s="1"/>
  <c r="AN40" i="1" a="1"/>
  <c r="AN40" i="1" s="1"/>
  <c r="AN34" i="1" a="1"/>
  <c r="AN34" i="1" s="1"/>
  <c r="AN24" i="1" a="1"/>
  <c r="AN24" i="1" s="1"/>
  <c r="AN47" i="1" a="1"/>
  <c r="AN47" i="1" s="1"/>
  <c r="AN29" i="1" a="1"/>
  <c r="AN29" i="1" s="1"/>
  <c r="AN43" i="1" a="1"/>
  <c r="AN43" i="1" s="1"/>
  <c r="AN41" i="1" a="1"/>
  <c r="AN41" i="1" s="1"/>
  <c r="AN35" i="1" a="1"/>
  <c r="AN35" i="1" s="1"/>
  <c r="AN44" i="1" a="1"/>
  <c r="AN44" i="1" s="1"/>
  <c r="AN33" i="1" a="1"/>
  <c r="AN33" i="1" s="1"/>
  <c r="AN28" i="1" a="1"/>
  <c r="AN28" i="1" s="1"/>
  <c r="AN32" i="1" a="1"/>
  <c r="AN32" i="1" s="1"/>
  <c r="AN31" i="1" a="1"/>
  <c r="AN31" i="1" s="1"/>
  <c r="AN30" i="1" a="1"/>
  <c r="AN30" i="1" s="1"/>
  <c r="HI24" i="1" a="1"/>
  <c r="HI24" i="1" s="1"/>
  <c r="HI25" i="1" a="1"/>
  <c r="HI25" i="1" s="1"/>
  <c r="HI38" i="1" a="1"/>
  <c r="HI38" i="1" s="1"/>
  <c r="HI39" i="1" a="1"/>
  <c r="HI39" i="1" s="1"/>
  <c r="HI43" i="1" a="1"/>
  <c r="HI43" i="1" s="1"/>
  <c r="HI34" i="1" a="1"/>
  <c r="HI34" i="1" s="1"/>
  <c r="HI41" i="1" a="1"/>
  <c r="HI41" i="1" s="1"/>
  <c r="HI47" i="1" a="1"/>
  <c r="HI47" i="1" s="1"/>
  <c r="HI32" i="1" a="1"/>
  <c r="HI32" i="1" s="1"/>
  <c r="HI31" i="1" a="1"/>
  <c r="HI31" i="1" s="1"/>
  <c r="HI33" i="1" a="1"/>
  <c r="HI33" i="1" s="1"/>
  <c r="HI28" i="1" a="1"/>
  <c r="HI28" i="1" s="1"/>
  <c r="HI37" i="1" a="1"/>
  <c r="HI37" i="1" s="1"/>
  <c r="HI40" i="1" a="1"/>
  <c r="HI40" i="1" s="1"/>
  <c r="HI44" i="1" a="1"/>
  <c r="HI44" i="1" s="1"/>
  <c r="HI29" i="1" a="1"/>
  <c r="HI29" i="1" s="1"/>
  <c r="HI35" i="1" a="1"/>
  <c r="HI35" i="1" s="1"/>
  <c r="HI27" i="1" a="1"/>
  <c r="HI27" i="1" s="1"/>
  <c r="HI30" i="1" a="1"/>
  <c r="HI30" i="1" s="1"/>
  <c r="HI26" i="1" a="1"/>
  <c r="HI26" i="1" s="1"/>
  <c r="VP47" i="1" a="1"/>
  <c r="VP47" i="1" s="1"/>
  <c r="VP45" i="1" a="1"/>
  <c r="VP45" i="1" s="1"/>
  <c r="VP33" i="1" a="1"/>
  <c r="VP33" i="1" s="1"/>
  <c r="VP30" i="1" a="1"/>
  <c r="VP30" i="1" s="1"/>
  <c r="VP35" i="1" a="1"/>
  <c r="VP35" i="1" s="1"/>
  <c r="VP44" i="1" a="1"/>
  <c r="VP44" i="1" s="1"/>
  <c r="VP37" i="1" a="1"/>
  <c r="VP37" i="1" s="1"/>
  <c r="VP46" i="1" a="1"/>
  <c r="VP46" i="1" s="1"/>
  <c r="VP27" i="1" a="1"/>
  <c r="VP27" i="1" s="1"/>
  <c r="VP38" i="1" a="1"/>
  <c r="VP38" i="1" s="1"/>
  <c r="VP26" i="1" a="1"/>
  <c r="VP26" i="1" s="1"/>
  <c r="VP28" i="1" a="1"/>
  <c r="VP28" i="1" s="1"/>
  <c r="VP29" i="1" a="1"/>
  <c r="VP29" i="1" s="1"/>
  <c r="VP43" i="1" a="1"/>
  <c r="VP43" i="1" s="1"/>
  <c r="VP41" i="1" a="1"/>
  <c r="VP41" i="1" s="1"/>
  <c r="VP31" i="1" a="1"/>
  <c r="VP31" i="1" s="1"/>
  <c r="VP40" i="1" a="1"/>
  <c r="VP40" i="1" s="1"/>
  <c r="VP32" i="1" a="1"/>
  <c r="VP32" i="1" s="1"/>
  <c r="VP34" i="1" a="1"/>
  <c r="VP34" i="1" s="1"/>
  <c r="VP25" i="1" a="1"/>
  <c r="VP25" i="1" s="1"/>
  <c r="VP39" i="1" a="1"/>
  <c r="VP39" i="1" s="1"/>
  <c r="VP24" i="1" a="1"/>
  <c r="VP24" i="1" s="1"/>
  <c r="VY40" i="1" a="1"/>
  <c r="VY40" i="1" s="1"/>
  <c r="VY41" i="1" a="1"/>
  <c r="VY41" i="1" s="1"/>
  <c r="VY34" i="1" a="1"/>
  <c r="VY34" i="1" s="1"/>
  <c r="VY37" i="1" a="1"/>
  <c r="VY37" i="1" s="1"/>
  <c r="VY39" i="1" a="1"/>
  <c r="VY39" i="1" s="1"/>
  <c r="VY33" i="1" a="1"/>
  <c r="VY33" i="1" s="1"/>
  <c r="VY44" i="1" a="1"/>
  <c r="VY44" i="1" s="1"/>
  <c r="VY35" i="1" a="1"/>
  <c r="VY35" i="1" s="1"/>
  <c r="VY25" i="1" a="1"/>
  <c r="VY25" i="1" s="1"/>
  <c r="VY46" i="1" a="1"/>
  <c r="VY46" i="1" s="1"/>
  <c r="VY43" i="1" a="1"/>
  <c r="VY43" i="1" s="1"/>
  <c r="VY27" i="1" a="1"/>
  <c r="VY27" i="1" s="1"/>
  <c r="VY31" i="1" a="1"/>
  <c r="VY31" i="1" s="1"/>
  <c r="VY47" i="1" a="1"/>
  <c r="VY47" i="1" s="1"/>
  <c r="VY24" i="1" a="1"/>
  <c r="VY24" i="1" s="1"/>
  <c r="VY30" i="1" a="1"/>
  <c r="VY30" i="1" s="1"/>
  <c r="VY38" i="1" a="1"/>
  <c r="VY38" i="1" s="1"/>
  <c r="VY28" i="1" a="1"/>
  <c r="VY28" i="1" s="1"/>
  <c r="VY45" i="1" a="1"/>
  <c r="VY45" i="1" s="1"/>
  <c r="VY29" i="1" a="1"/>
  <c r="VY29" i="1" s="1"/>
  <c r="VY26" i="1" a="1"/>
  <c r="VY26" i="1" s="1"/>
  <c r="VY32" i="1" a="1"/>
  <c r="VY32" i="1" s="1"/>
  <c r="YG28" i="1" a="1"/>
  <c r="YG28" i="1" s="1"/>
  <c r="YG25" i="1" a="1"/>
  <c r="YG25" i="1" s="1"/>
  <c r="YG33" i="1" a="1"/>
  <c r="YG33" i="1" s="1"/>
  <c r="YG39" i="1" a="1"/>
  <c r="YG39" i="1" s="1"/>
  <c r="YG45" i="1" a="1"/>
  <c r="YG45" i="1" s="1"/>
  <c r="YG29" i="1" a="1"/>
  <c r="YG29" i="1" s="1"/>
  <c r="YG34" i="1" a="1"/>
  <c r="YG34" i="1" s="1"/>
  <c r="YG47" i="1" a="1"/>
  <c r="YG47" i="1" s="1"/>
  <c r="YG37" i="1" a="1"/>
  <c r="YG37" i="1" s="1"/>
  <c r="YG27" i="1" a="1"/>
  <c r="YG27" i="1" s="1"/>
  <c r="YG26" i="1" a="1"/>
  <c r="YG26" i="1" s="1"/>
  <c r="YG40" i="1" a="1"/>
  <c r="YG40" i="1" s="1"/>
  <c r="YG44" i="1" a="1"/>
  <c r="YG44" i="1" s="1"/>
  <c r="YG46" i="1" a="1"/>
  <c r="YG46" i="1" s="1"/>
  <c r="YG35" i="1" a="1"/>
  <c r="YG35" i="1" s="1"/>
  <c r="YG24" i="1" a="1"/>
  <c r="YG24" i="1" s="1"/>
  <c r="YG30" i="1" a="1"/>
  <c r="YG30" i="1" s="1"/>
  <c r="YG31" i="1" a="1"/>
  <c r="YG31" i="1" s="1"/>
  <c r="YG43" i="1" a="1"/>
  <c r="YG43" i="1" s="1"/>
  <c r="YG32" i="1" a="1"/>
  <c r="YG32" i="1" s="1"/>
  <c r="YG41" i="1" a="1"/>
  <c r="YG41" i="1" s="1"/>
  <c r="YG38" i="1" a="1"/>
  <c r="YG38" i="1" s="1"/>
  <c r="DK19" i="1"/>
  <c r="DP19" i="1"/>
  <c r="DO19" i="1"/>
  <c r="DN19" i="1"/>
  <c r="DL19" i="1"/>
  <c r="BY65" i="1"/>
  <c r="BW65" i="1"/>
  <c r="BV65" i="1"/>
  <c r="CA65" i="1"/>
  <c r="BZ65" i="1"/>
  <c r="BX65" i="1"/>
  <c r="BU65" i="1"/>
  <c r="BT65" i="1"/>
  <c r="BS65" i="1"/>
  <c r="BR65" i="1"/>
  <c r="BQ65" i="1"/>
  <c r="BP65" i="1"/>
  <c r="BO65" i="1"/>
  <c r="BN65" i="1"/>
  <c r="XP65" i="1"/>
  <c r="XQ65" i="1"/>
  <c r="D65" i="1"/>
  <c r="GM19" i="1"/>
  <c r="GL19" i="1"/>
  <c r="GK19" i="1"/>
  <c r="GJ19" i="1"/>
  <c r="GI19" i="1"/>
  <c r="GH19" i="1"/>
  <c r="GG19" i="1"/>
  <c r="GF19" i="1"/>
  <c r="FV19" i="1"/>
  <c r="CP19" i="1"/>
  <c r="GT19" i="1"/>
  <c r="CY19" i="1"/>
  <c r="CJ19" i="1"/>
  <c r="CO19" i="1"/>
  <c r="CV19" i="1"/>
  <c r="CS19" i="1"/>
  <c r="CI19" i="1"/>
  <c r="FU19" i="1"/>
  <c r="FB19" i="1"/>
  <c r="DX19" i="1"/>
  <c r="DV19" i="1"/>
  <c r="DW19" i="1"/>
  <c r="FR19" i="1"/>
  <c r="FS19" i="1"/>
  <c r="FT19" i="1"/>
  <c r="AD19" i="1"/>
  <c r="DY19" i="1"/>
  <c r="DZ19" i="1"/>
  <c r="V19" i="1"/>
  <c r="DQ19" i="1"/>
  <c r="DZ27" i="1"/>
  <c r="DY27" i="1"/>
  <c r="DX27" i="1"/>
  <c r="DW27" i="1"/>
  <c r="DV27" i="1"/>
  <c r="DQ27" i="1"/>
  <c r="V27" i="1"/>
  <c r="DZ28" i="1"/>
  <c r="DY28" i="1"/>
  <c r="DX28" i="1"/>
  <c r="DW28" i="1"/>
  <c r="DV28" i="1"/>
  <c r="DQ28" i="1"/>
  <c r="V28" i="1"/>
  <c r="V29" i="1"/>
  <c r="DZ29" i="1"/>
  <c r="DY29" i="1"/>
  <c r="DX29" i="1"/>
  <c r="DW29" i="1"/>
  <c r="DV29" i="1"/>
  <c r="DQ29" i="1"/>
  <c r="XI65" i="1"/>
  <c r="CV65" i="1"/>
  <c r="CJ65" i="1"/>
  <c r="CP65" i="1"/>
  <c r="CI65" i="1"/>
  <c r="CO65" i="1"/>
  <c r="CS65" i="1"/>
  <c r="CY65" i="1"/>
  <c r="GG65" i="1"/>
  <c r="GH65" i="1"/>
  <c r="GI65" i="1"/>
  <c r="GJ65" i="1"/>
  <c r="GK65" i="1"/>
  <c r="GF65" i="1"/>
  <c r="GL65" i="1"/>
  <c r="GM65" i="1"/>
  <c r="C506" i="4"/>
  <c r="P506" i="4" s="1"/>
  <c r="B505" i="4"/>
  <c r="H569" i="4"/>
  <c r="I570" i="4"/>
  <c r="G520" i="4"/>
  <c r="P491" i="4"/>
  <c r="C492" i="4"/>
  <c r="F572" i="4"/>
  <c r="E572" i="4"/>
  <c r="D572" i="4"/>
  <c r="Q572" i="4" s="1"/>
  <c r="V508" i="4"/>
  <c r="U507" i="4"/>
  <c r="S491" i="4"/>
  <c r="B491" i="4"/>
  <c r="R544" i="4"/>
  <c r="R541" i="4"/>
  <c r="R550" i="4"/>
  <c r="A573" i="4"/>
  <c r="R547" i="4"/>
  <c r="AAL14" i="1"/>
  <c r="AAL15" i="1" s="1" a="1"/>
  <c r="AAL15" i="1" s="1"/>
  <c r="AAL117" i="1" s="1" a="1"/>
  <c r="AAL117" i="1" s="1"/>
  <c r="AAM14" i="1"/>
  <c r="AAM15" i="1" s="1" a="1"/>
  <c r="AAM15" i="1" s="1"/>
  <c r="AAM117" i="1" s="1" a="1"/>
  <c r="AAM117" i="1" s="1"/>
  <c r="AAG14" i="1"/>
  <c r="AAG15" i="1" s="1" a="1"/>
  <c r="AAG15" i="1" s="1"/>
  <c r="AAG117" i="1" s="1" a="1"/>
  <c r="AAG117" i="1" s="1"/>
  <c r="AAG118" i="1" l="1" a="1"/>
  <c r="AAG118" i="1" s="1"/>
  <c r="AAG119" i="1" a="1"/>
  <c r="AAG119" i="1" s="1"/>
  <c r="AAG120" i="1" a="1"/>
  <c r="AAG120" i="1" s="1"/>
  <c r="AAG121" i="1" a="1"/>
  <c r="AAG121" i="1" s="1"/>
  <c r="AAG122" i="1" a="1"/>
  <c r="AAG122" i="1" s="1"/>
  <c r="AAG123" i="1" a="1"/>
  <c r="AAG123" i="1" s="1"/>
  <c r="AAG124" i="1" a="1"/>
  <c r="AAG124" i="1" s="1"/>
  <c r="AAG125" i="1" a="1"/>
  <c r="AAG125" i="1" s="1"/>
  <c r="AAG126" i="1" a="1"/>
  <c r="AAG126" i="1" s="1"/>
  <c r="AAG127" i="1" a="1"/>
  <c r="AAG127" i="1" s="1"/>
  <c r="AAG128" i="1" a="1"/>
  <c r="AAG128" i="1" s="1"/>
  <c r="AAM118" i="1" a="1"/>
  <c r="AAM118" i="1" s="1"/>
  <c r="AAM119" i="1" a="1"/>
  <c r="AAM119" i="1" s="1"/>
  <c r="AAM120" i="1" a="1"/>
  <c r="AAM120" i="1" s="1"/>
  <c r="AAM121" i="1" a="1"/>
  <c r="AAM121" i="1" s="1"/>
  <c r="AAM122" i="1" a="1"/>
  <c r="AAM122" i="1" s="1"/>
  <c r="AAM123" i="1" a="1"/>
  <c r="AAM123" i="1" s="1"/>
  <c r="AAM124" i="1" a="1"/>
  <c r="AAM124" i="1" s="1"/>
  <c r="AAM125" i="1" a="1"/>
  <c r="AAM125" i="1" s="1"/>
  <c r="AAM126" i="1" a="1"/>
  <c r="AAM126" i="1" s="1"/>
  <c r="AAM127" i="1" a="1"/>
  <c r="AAM127" i="1" s="1"/>
  <c r="AAM128" i="1" a="1"/>
  <c r="AAM128" i="1" s="1"/>
  <c r="AAL118" i="1" a="1"/>
  <c r="AAL118" i="1" s="1"/>
  <c r="AAL119" i="1" a="1"/>
  <c r="AAL119" i="1" s="1"/>
  <c r="AAL120" i="1" a="1"/>
  <c r="AAL120" i="1" s="1"/>
  <c r="AAL121" i="1" a="1"/>
  <c r="AAL121" i="1" s="1"/>
  <c r="AAL122" i="1" a="1"/>
  <c r="AAL122" i="1" s="1"/>
  <c r="AAL123" i="1" a="1"/>
  <c r="AAL123" i="1" s="1"/>
  <c r="AAL124" i="1" a="1"/>
  <c r="AAL124" i="1" s="1"/>
  <c r="AAL125" i="1" a="1"/>
  <c r="AAL125" i="1" s="1"/>
  <c r="AAL126" i="1" a="1"/>
  <c r="AAL126" i="1" s="1"/>
  <c r="AAL127" i="1" a="1"/>
  <c r="AAL127" i="1" s="1"/>
  <c r="AAL128" i="1" a="1"/>
  <c r="AAL128" i="1" s="1"/>
  <c r="UZ125" i="1"/>
  <c r="UZ127" i="1"/>
  <c r="UZ124" i="1"/>
  <c r="UZ128" i="1"/>
  <c r="UZ120" i="1"/>
  <c r="UZ126" i="1"/>
  <c r="UZ123" i="1"/>
  <c r="UZ122" i="1"/>
  <c r="UZ117" i="1"/>
  <c r="UZ119" i="1"/>
  <c r="UZ121" i="1"/>
  <c r="UZ118" i="1"/>
  <c r="GB42" i="1"/>
  <c r="GC42" i="1"/>
  <c r="GD42" i="1"/>
  <c r="GE42" i="1"/>
  <c r="GF42" i="1"/>
  <c r="YT30" i="1"/>
  <c r="YT46" i="1"/>
  <c r="YT39" i="1"/>
  <c r="YT24" i="1"/>
  <c r="YT45" i="1"/>
  <c r="YT32" i="1"/>
  <c r="YT26" i="1"/>
  <c r="YT40" i="1"/>
  <c r="YT28" i="1"/>
  <c r="YT43" i="1"/>
  <c r="YT44" i="1"/>
  <c r="YT33" i="1"/>
  <c r="YT34" i="1"/>
  <c r="YT35" i="1"/>
  <c r="GH36" i="1"/>
  <c r="GN36" i="1" a="1"/>
  <c r="GN36" i="1" s="1"/>
  <c r="YT25" i="1"/>
  <c r="YT27" i="1"/>
  <c r="GG42" i="1"/>
  <c r="YT29" i="1"/>
  <c r="GH42" i="1"/>
  <c r="YT31" i="1"/>
  <c r="GI42" i="1"/>
  <c r="YT47" i="1"/>
  <c r="GJ42" i="1"/>
  <c r="YT38" i="1"/>
  <c r="AD42" i="1"/>
  <c r="AB42" i="1" s="1"/>
  <c r="YT37" i="1"/>
  <c r="GK42" i="1"/>
  <c r="YT41" i="1"/>
  <c r="GL42" i="1"/>
  <c r="YT23" i="1"/>
  <c r="GM42" i="1"/>
  <c r="YT22" i="1"/>
  <c r="YT21" i="1"/>
  <c r="YT48" i="1"/>
  <c r="AL49" i="1" a="1"/>
  <c r="AL49" i="1" s="1"/>
  <c r="YT36" i="1"/>
  <c r="YT20" i="1"/>
  <c r="YT42" i="1"/>
  <c r="EP42" i="1"/>
  <c r="EO42" i="1"/>
  <c r="EN42" i="1"/>
  <c r="FV20" i="1"/>
  <c r="FQ20" i="1" s="1"/>
  <c r="FU20" i="1"/>
  <c r="FT20" i="1"/>
  <c r="FS20" i="1"/>
  <c r="FR20" i="1"/>
  <c r="DZ20" i="1"/>
  <c r="DY20" i="1"/>
  <c r="DX20" i="1"/>
  <c r="DW20" i="1"/>
  <c r="DV20" i="1"/>
  <c r="V20" i="1"/>
  <c r="DQ20" i="1"/>
  <c r="GE20" i="1"/>
  <c r="GD20" i="1"/>
  <c r="GB20" i="1"/>
  <c r="GC20" i="1"/>
  <c r="DP20" i="1"/>
  <c r="DO20" i="1"/>
  <c r="DN20" i="1"/>
  <c r="DL20" i="1"/>
  <c r="DK20" i="1"/>
  <c r="CI20" i="1"/>
  <c r="CY20" i="1"/>
  <c r="CV20" i="1"/>
  <c r="CZ20" i="1"/>
  <c r="CP20" i="1"/>
  <c r="CO20" i="1"/>
  <c r="CJ20" i="1"/>
  <c r="CS20" i="1"/>
  <c r="Y20" i="1"/>
  <c r="EW20" i="1" s="1"/>
  <c r="X20" i="1"/>
  <c r="EV20" i="1" s="1"/>
  <c r="GI20" i="1"/>
  <c r="GM20" i="1"/>
  <c r="GL20" i="1"/>
  <c r="GK20" i="1"/>
  <c r="GJ20" i="1"/>
  <c r="GG20" i="1"/>
  <c r="GH20" i="1"/>
  <c r="GF20" i="1"/>
  <c r="AD20" i="1"/>
  <c r="AB20" i="1" s="1"/>
  <c r="FF20" i="1" s="1"/>
  <c r="FC20" i="1"/>
  <c r="FP20" i="1"/>
  <c r="FO20" i="1"/>
  <c r="FN20" i="1"/>
  <c r="FM20" i="1"/>
  <c r="FK20" i="1"/>
  <c r="FL20" i="1"/>
  <c r="AB19" i="1"/>
  <c r="AA19" i="1" s="1"/>
  <c r="EY19" i="1" s="1" a="1"/>
  <c r="EY19" i="1" s="1"/>
  <c r="Z49" i="1" a="1"/>
  <c r="Z49" i="1" s="1"/>
  <c r="FT36" i="1"/>
  <c r="EO28" i="1"/>
  <c r="EO29" i="1"/>
  <c r="EO27" i="1"/>
  <c r="EO19" i="1"/>
  <c r="FV21" i="1"/>
  <c r="FQ21" i="1" s="1"/>
  <c r="EV19" i="1"/>
  <c r="EW19" i="1"/>
  <c r="Y35" i="1"/>
  <c r="X35" i="1"/>
  <c r="Y26" i="1"/>
  <c r="X26" i="1"/>
  <c r="Y41" i="1"/>
  <c r="X41" i="1"/>
  <c r="Y31" i="1"/>
  <c r="X31" i="1"/>
  <c r="X37" i="1"/>
  <c r="Y37" i="1"/>
  <c r="Y24" i="1"/>
  <c r="X24" i="1"/>
  <c r="Y33" i="1"/>
  <c r="X33" i="1"/>
  <c r="Y44" i="1"/>
  <c r="X44" i="1"/>
  <c r="Y32" i="1"/>
  <c r="X32" i="1"/>
  <c r="X46" i="1"/>
  <c r="Y46" i="1"/>
  <c r="X47" i="1"/>
  <c r="Y47" i="1"/>
  <c r="Y38" i="1"/>
  <c r="X38" i="1"/>
  <c r="Y25" i="1"/>
  <c r="X25" i="1"/>
  <c r="Y40" i="1"/>
  <c r="X40" i="1"/>
  <c r="Y39" i="1"/>
  <c r="X39" i="1"/>
  <c r="Y45" i="1"/>
  <c r="X45" i="1"/>
  <c r="Y43" i="1"/>
  <c r="X43" i="1"/>
  <c r="Y34" i="1"/>
  <c r="X34" i="1"/>
  <c r="X21" i="1"/>
  <c r="Y21" i="1"/>
  <c r="Y23" i="1"/>
  <c r="X23" i="1"/>
  <c r="X22" i="1"/>
  <c r="Y22" i="1"/>
  <c r="Y48" i="1"/>
  <c r="X48" i="1"/>
  <c r="O49" i="1" a="1"/>
  <c r="O49" i="1" s="1"/>
  <c r="Y36" i="1"/>
  <c r="X36" i="1"/>
  <c r="EP19" i="1"/>
  <c r="EN19" i="1"/>
  <c r="DY23" i="1"/>
  <c r="DZ21" i="1"/>
  <c r="GI36" i="1"/>
  <c r="GK36" i="1"/>
  <c r="GJ36" i="1"/>
  <c r="GM36" i="1"/>
  <c r="GL36" i="1"/>
  <c r="GF36" i="1"/>
  <c r="GG36" i="1"/>
  <c r="EP29" i="1"/>
  <c r="EN29" i="1"/>
  <c r="EN28" i="1"/>
  <c r="EP28" i="1"/>
  <c r="EN27" i="1"/>
  <c r="EP27" i="1"/>
  <c r="YT67" i="1"/>
  <c r="YT66" i="1"/>
  <c r="GG21" i="1"/>
  <c r="GM23" i="1"/>
  <c r="GF22" i="1"/>
  <c r="YT68" i="1"/>
  <c r="YT69" i="1"/>
  <c r="YT76" i="1"/>
  <c r="YT75" i="1"/>
  <c r="YT74" i="1"/>
  <c r="YT73" i="1"/>
  <c r="YT72" i="1"/>
  <c r="YT71" i="1"/>
  <c r="YT70" i="1"/>
  <c r="GF23" i="1"/>
  <c r="GH23" i="1"/>
  <c r="CJ22" i="1"/>
  <c r="DW21" i="1"/>
  <c r="V21" i="1"/>
  <c r="DQ21" i="1"/>
  <c r="DY21" i="1"/>
  <c r="DX21" i="1"/>
  <c r="DV21" i="1"/>
  <c r="FR36" i="1"/>
  <c r="FS36" i="1"/>
  <c r="AD36" i="1"/>
  <c r="DZ23" i="1"/>
  <c r="DV23" i="1"/>
  <c r="V23" i="1"/>
  <c r="DQ23" i="1"/>
  <c r="DX23" i="1"/>
  <c r="DW23" i="1"/>
  <c r="FC34" i="1"/>
  <c r="FC26" i="1"/>
  <c r="FC36" i="1"/>
  <c r="FC40" i="1"/>
  <c r="FC23" i="1"/>
  <c r="FC39" i="1"/>
  <c r="FC33" i="1"/>
  <c r="FC37" i="1"/>
  <c r="FC32" i="1"/>
  <c r="FC24" i="1"/>
  <c r="FC41" i="1"/>
  <c r="FC27" i="1"/>
  <c r="FC31" i="1"/>
  <c r="FC43" i="1"/>
  <c r="FC45" i="1"/>
  <c r="FC48" i="1"/>
  <c r="FC22" i="1"/>
  <c r="FC30" i="1"/>
  <c r="FC38" i="1"/>
  <c r="FC35" i="1"/>
  <c r="FC47" i="1"/>
  <c r="FC44" i="1"/>
  <c r="FC21" i="1"/>
  <c r="FC25" i="1"/>
  <c r="FC46" i="1"/>
  <c r="FC29" i="1"/>
  <c r="FC28" i="1"/>
  <c r="FV23" i="1"/>
  <c r="FQ23" i="1" s="1"/>
  <c r="DN23" i="1"/>
  <c r="DO23" i="1"/>
  <c r="DK23" i="1"/>
  <c r="DL23" i="1"/>
  <c r="FT22" i="1"/>
  <c r="FT37" i="1"/>
  <c r="CK89" i="1" a="1"/>
  <c r="CK89" i="1" s="1"/>
  <c r="CK91" i="1" s="1" a="1"/>
  <c r="CK91" i="1" s="1"/>
  <c r="CK93" i="1" s="1" a="1"/>
  <c r="CK93" i="1" s="1"/>
  <c r="CK95" i="1" s="1" a="1"/>
  <c r="CK95" i="1" s="1"/>
  <c r="CK97" i="1" s="1" a="1"/>
  <c r="CK97" i="1" s="1"/>
  <c r="CK99" i="1" s="1" a="1"/>
  <c r="CK99" i="1" s="1"/>
  <c r="CK101" i="1" s="1" a="1"/>
  <c r="CK101" i="1" s="1"/>
  <c r="CK103" i="1" s="1" a="1"/>
  <c r="CK103" i="1" s="1"/>
  <c r="CK105" i="1" s="1" a="1"/>
  <c r="CK105" i="1" s="1"/>
  <c r="CQ89" i="1" a="1"/>
  <c r="CQ89" i="1" s="1"/>
  <c r="CQ91" i="1" s="1" a="1"/>
  <c r="CQ91" i="1" s="1"/>
  <c r="CQ93" i="1" s="1" a="1"/>
  <c r="CQ93" i="1" s="1"/>
  <c r="CQ95" i="1" s="1" a="1"/>
  <c r="CQ95" i="1" s="1"/>
  <c r="CQ97" i="1" s="1" a="1"/>
  <c r="CQ97" i="1" s="1"/>
  <c r="CQ99" i="1" s="1" a="1"/>
  <c r="CQ99" i="1" s="1"/>
  <c r="CQ101" i="1" s="1" a="1"/>
  <c r="CQ101" i="1" s="1"/>
  <c r="CQ103" i="1" s="1" a="1"/>
  <c r="CQ103" i="1" s="1"/>
  <c r="CQ105" i="1" s="1" a="1"/>
  <c r="CQ105" i="1" s="1"/>
  <c r="CT88" i="1" a="1"/>
  <c r="CT88" i="1" s="1"/>
  <c r="CT90" i="1" s="1" a="1"/>
  <c r="CT90" i="1" s="1"/>
  <c r="CT92" i="1" s="1" a="1"/>
  <c r="CT92" i="1" s="1"/>
  <c r="CT94" i="1" s="1" a="1"/>
  <c r="CT94" i="1" s="1"/>
  <c r="CT96" i="1" s="1" a="1"/>
  <c r="CT96" i="1" s="1"/>
  <c r="CT98" i="1" s="1" a="1"/>
  <c r="CT98" i="1" s="1"/>
  <c r="CT100" i="1" s="1" a="1"/>
  <c r="CT100" i="1" s="1"/>
  <c r="CT102" i="1" s="1" a="1"/>
  <c r="CT102" i="1" s="1"/>
  <c r="CT104" i="1" s="1" a="1"/>
  <c r="CT104" i="1" s="1"/>
  <c r="CK88" i="1" a="1"/>
  <c r="CK88" i="1" s="1"/>
  <c r="CK90" i="1" s="1" a="1"/>
  <c r="CK90" i="1" s="1"/>
  <c r="CK92" i="1" s="1" a="1"/>
  <c r="CK92" i="1" s="1"/>
  <c r="CK94" i="1" s="1" a="1"/>
  <c r="CK94" i="1" s="1"/>
  <c r="CK96" i="1" s="1" a="1"/>
  <c r="CK96" i="1" s="1"/>
  <c r="CK98" i="1" s="1" a="1"/>
  <c r="CK98" i="1" s="1"/>
  <c r="CK100" i="1" s="1" a="1"/>
  <c r="CK100" i="1" s="1"/>
  <c r="CK102" i="1" s="1" a="1"/>
  <c r="CK102" i="1" s="1"/>
  <c r="CK104" i="1" s="1" a="1"/>
  <c r="CK104" i="1" s="1"/>
  <c r="CW88" i="1" a="1"/>
  <c r="CW88" i="1" s="1"/>
  <c r="CW90" i="1" s="1" a="1"/>
  <c r="CW90" i="1" s="1"/>
  <c r="CW92" i="1" s="1" a="1"/>
  <c r="CW92" i="1" s="1"/>
  <c r="CW94" i="1" s="1" a="1"/>
  <c r="CW94" i="1" s="1"/>
  <c r="CW96" i="1" s="1" a="1"/>
  <c r="CW96" i="1" s="1"/>
  <c r="CW98" i="1" s="1" a="1"/>
  <c r="CW98" i="1" s="1"/>
  <c r="CW100" i="1" s="1" a="1"/>
  <c r="CW100" i="1" s="1"/>
  <c r="CW102" i="1" s="1" a="1"/>
  <c r="CW102" i="1" s="1"/>
  <c r="CW104" i="1" s="1" a="1"/>
  <c r="CW104" i="1" s="1"/>
  <c r="CO22" i="1"/>
  <c r="CP22" i="1"/>
  <c r="CI22" i="1"/>
  <c r="CV22" i="1"/>
  <c r="CS22" i="1"/>
  <c r="CY22" i="1"/>
  <c r="FV22" i="1"/>
  <c r="FQ22" i="1" s="1"/>
  <c r="CT89" i="1" a="1"/>
  <c r="CT89" i="1" s="1"/>
  <c r="CT91" i="1" s="1" a="1"/>
  <c r="CT91" i="1" s="1"/>
  <c r="CT93" i="1" s="1" a="1"/>
  <c r="CT93" i="1" s="1"/>
  <c r="CT95" i="1" s="1" a="1"/>
  <c r="CT95" i="1" s="1"/>
  <c r="CT97" i="1" s="1" a="1"/>
  <c r="CT97" i="1" s="1"/>
  <c r="CT99" i="1" s="1" a="1"/>
  <c r="CT99" i="1" s="1"/>
  <c r="CT101" i="1" s="1" a="1"/>
  <c r="CT101" i="1" s="1"/>
  <c r="CT103" i="1" s="1" a="1"/>
  <c r="CT103" i="1" s="1"/>
  <c r="CT105" i="1" s="1" a="1"/>
  <c r="CT105" i="1" s="1"/>
  <c r="CQ88" i="1" a="1"/>
  <c r="CQ88" i="1" s="1"/>
  <c r="CQ90" i="1" s="1" a="1"/>
  <c r="CQ90" i="1" s="1"/>
  <c r="CQ92" i="1" s="1" a="1"/>
  <c r="CQ92" i="1" s="1"/>
  <c r="CQ94" i="1" s="1" a="1"/>
  <c r="CQ94" i="1" s="1"/>
  <c r="CQ96" i="1" s="1" a="1"/>
  <c r="CQ96" i="1" s="1"/>
  <c r="CQ98" i="1" s="1" a="1"/>
  <c r="CQ98" i="1" s="1"/>
  <c r="CQ100" i="1" s="1" a="1"/>
  <c r="CQ100" i="1" s="1"/>
  <c r="CQ102" i="1" s="1" a="1"/>
  <c r="CQ102" i="1" s="1"/>
  <c r="CQ104" i="1" s="1" a="1"/>
  <c r="CQ104" i="1" s="1"/>
  <c r="UZ85" i="1"/>
  <c r="UZ86" i="1"/>
  <c r="UZ87" i="1"/>
  <c r="UZ88" i="1"/>
  <c r="UZ89" i="1"/>
  <c r="UZ90" i="1"/>
  <c r="UZ91" i="1"/>
  <c r="UZ92" i="1"/>
  <c r="UZ93" i="1"/>
  <c r="UZ94" i="1"/>
  <c r="UZ95" i="1"/>
  <c r="UZ96" i="1"/>
  <c r="UZ97" i="1"/>
  <c r="UZ98" i="1"/>
  <c r="UZ99" i="1"/>
  <c r="UZ100" i="1"/>
  <c r="UZ101" i="1"/>
  <c r="UZ102" i="1"/>
  <c r="UZ103" i="1"/>
  <c r="UZ104" i="1"/>
  <c r="UZ105" i="1"/>
  <c r="UZ106" i="1"/>
  <c r="UZ107" i="1"/>
  <c r="UZ108" i="1"/>
  <c r="GG23" i="1"/>
  <c r="GI23" i="1"/>
  <c r="VA12" i="1"/>
  <c r="GJ23" i="1"/>
  <c r="GK23" i="1"/>
  <c r="GL23" i="1"/>
  <c r="AD23" i="1"/>
  <c r="AAG85" i="1" a="1"/>
  <c r="AAG85" i="1" s="1"/>
  <c r="AAG86" i="1" s="1" a="1"/>
  <c r="AAG86" i="1" s="1"/>
  <c r="AAM85" i="1" a="1"/>
  <c r="AAM85" i="1" s="1"/>
  <c r="AAM106" i="1" s="1" a="1"/>
  <c r="AAM106" i="1" s="1"/>
  <c r="AAL85" i="1" a="1"/>
  <c r="AAL85" i="1" s="1"/>
  <c r="ZD36" i="1"/>
  <c r="CI23" i="1"/>
  <c r="DQ36" i="1"/>
  <c r="V36" i="1"/>
  <c r="GE36" i="1"/>
  <c r="DZ36" i="1"/>
  <c r="GD36" i="1"/>
  <c r="DY36" i="1"/>
  <c r="GC36" i="1"/>
  <c r="DX36" i="1"/>
  <c r="GB36" i="1"/>
  <c r="DW36" i="1"/>
  <c r="DV36" i="1"/>
  <c r="FP36" i="1"/>
  <c r="FO36" i="1"/>
  <c r="FN36" i="1"/>
  <c r="FM36" i="1"/>
  <c r="FL36" i="1"/>
  <c r="FK36" i="1"/>
  <c r="DP36" i="1"/>
  <c r="DO36" i="1"/>
  <c r="DN36" i="1"/>
  <c r="DL36" i="1"/>
  <c r="DK36" i="1"/>
  <c r="FV36" i="1"/>
  <c r="FQ36" i="1" s="1"/>
  <c r="FU36" i="1"/>
  <c r="CS23" i="1"/>
  <c r="CV23" i="1"/>
  <c r="DN21" i="1"/>
  <c r="FT23" i="1"/>
  <c r="FS23" i="1"/>
  <c r="DO21" i="1"/>
  <c r="DL21" i="1"/>
  <c r="DK21" i="1"/>
  <c r="FR23" i="1"/>
  <c r="FR22" i="1"/>
  <c r="FS22" i="1"/>
  <c r="CP23" i="1"/>
  <c r="CO23" i="1"/>
  <c r="CY23" i="1"/>
  <c r="CJ23" i="1"/>
  <c r="GG22" i="1"/>
  <c r="GH22" i="1"/>
  <c r="GI22" i="1"/>
  <c r="GJ22" i="1"/>
  <c r="GK22" i="1"/>
  <c r="GL22" i="1"/>
  <c r="GM22" i="1"/>
  <c r="GH21" i="1"/>
  <c r="GK21" i="1"/>
  <c r="GJ21" i="1"/>
  <c r="GI21" i="1"/>
  <c r="GM21" i="1"/>
  <c r="GL21" i="1"/>
  <c r="GF21" i="1"/>
  <c r="GE23" i="1"/>
  <c r="CZ76" i="1"/>
  <c r="CZ75" i="1"/>
  <c r="CZ74" i="1"/>
  <c r="CZ73" i="1"/>
  <c r="CZ72" i="1"/>
  <c r="CZ71" i="1"/>
  <c r="CZ70" i="1"/>
  <c r="CZ69" i="1"/>
  <c r="CZ68" i="1"/>
  <c r="CZ67" i="1"/>
  <c r="CZ66" i="1"/>
  <c r="GC23" i="1"/>
  <c r="CV21" i="1"/>
  <c r="GD23" i="1"/>
  <c r="DY22" i="1"/>
  <c r="DZ22" i="1"/>
  <c r="V22" i="1"/>
  <c r="DW22" i="1"/>
  <c r="DQ22" i="1"/>
  <c r="DV22" i="1"/>
  <c r="DX22" i="1"/>
  <c r="AD22" i="1"/>
  <c r="DP22" i="1"/>
  <c r="DK22" i="1"/>
  <c r="DL22" i="1"/>
  <c r="AD21" i="1"/>
  <c r="DN22" i="1"/>
  <c r="CY21" i="1"/>
  <c r="CJ21" i="1"/>
  <c r="GC21" i="1"/>
  <c r="FR21" i="1"/>
  <c r="FS21" i="1"/>
  <c r="FT21" i="1"/>
  <c r="CO21" i="1"/>
  <c r="CP21" i="1"/>
  <c r="CS21" i="1"/>
  <c r="CI21" i="1"/>
  <c r="AAG50" i="1" a="1"/>
  <c r="AAG50" i="1" s="1"/>
  <c r="AAM50" i="1" a="1"/>
  <c r="AAM50" i="1" s="1"/>
  <c r="AAL50" i="1" a="1"/>
  <c r="AAL50" i="1" s="1"/>
  <c r="GB23" i="1"/>
  <c r="GE22" i="1"/>
  <c r="GE21" i="1"/>
  <c r="GD21" i="1"/>
  <c r="GB21" i="1"/>
  <c r="GB22" i="1"/>
  <c r="GC22" i="1"/>
  <c r="GD22" i="1"/>
  <c r="T49" i="1" a="1"/>
  <c r="T49" i="1" s="1"/>
  <c r="DW48" i="1"/>
  <c r="V48" i="1"/>
  <c r="DQ48" i="1"/>
  <c r="DZ48" i="1"/>
  <c r="DV48" i="1"/>
  <c r="DY48" i="1"/>
  <c r="DX48" i="1"/>
  <c r="GC48" i="1"/>
  <c r="GE48" i="1"/>
  <c r="GD48" i="1"/>
  <c r="GB48" i="1"/>
  <c r="P49" i="1" a="1"/>
  <c r="P49" i="1" s="1"/>
  <c r="FB49" i="1" s="1"/>
  <c r="FB48" i="1"/>
  <c r="N49" i="1" a="1"/>
  <c r="N49" i="1" s="1"/>
  <c r="FT48" i="1"/>
  <c r="FR48" i="1"/>
  <c r="FS48" i="1"/>
  <c r="AJ49" i="1" a="1"/>
  <c r="AJ49" i="1" s="1"/>
  <c r="FP48" i="1"/>
  <c r="FO48" i="1"/>
  <c r="FN48" i="1"/>
  <c r="FM48" i="1"/>
  <c r="FL48" i="1"/>
  <c r="FK48" i="1"/>
  <c r="L49" i="1" a="1"/>
  <c r="L49" i="1" s="1"/>
  <c r="GN49" i="1" s="1" a="1"/>
  <c r="GN49" i="1" s="1"/>
  <c r="GG48" i="1"/>
  <c r="GF48" i="1"/>
  <c r="AD48" i="1"/>
  <c r="GM48" i="1"/>
  <c r="GL48" i="1"/>
  <c r="GK48" i="1"/>
  <c r="GJ48" i="1"/>
  <c r="GI48" i="1"/>
  <c r="GH48" i="1"/>
  <c r="K49" i="1" a="1"/>
  <c r="K49" i="1" s="1"/>
  <c r="CY48" i="1"/>
  <c r="CV48" i="1"/>
  <c r="CS48" i="1"/>
  <c r="CO48" i="1"/>
  <c r="CP48" i="1"/>
  <c r="CZ48" i="1"/>
  <c r="CI48" i="1"/>
  <c r="CJ48" i="1"/>
  <c r="AK49" i="1" a="1"/>
  <c r="AK49" i="1" s="1"/>
  <c r="FV48" i="1"/>
  <c r="FQ48" i="1" s="1"/>
  <c r="FU48" i="1"/>
  <c r="GT48" i="1"/>
  <c r="AN49" i="1" a="1"/>
  <c r="AN49" i="1" s="1"/>
  <c r="GT49" i="1" s="1"/>
  <c r="U49" i="1" a="1"/>
  <c r="U49" i="1" s="1"/>
  <c r="DK48" i="1"/>
  <c r="DL48" i="1"/>
  <c r="DO48" i="1"/>
  <c r="DP48" i="1"/>
  <c r="DN48" i="1"/>
  <c r="CO28" i="1"/>
  <c r="CZ28" i="1"/>
  <c r="CO39" i="1"/>
  <c r="CZ39" i="1"/>
  <c r="CP31" i="1"/>
  <c r="CZ31" i="1"/>
  <c r="CZ35" i="1"/>
  <c r="CV47" i="1"/>
  <c r="CZ47" i="1"/>
  <c r="CI24" i="1"/>
  <c r="CZ24" i="1"/>
  <c r="CJ29" i="1"/>
  <c r="CZ29" i="1"/>
  <c r="CZ44" i="1"/>
  <c r="CI26" i="1"/>
  <c r="CZ26" i="1"/>
  <c r="CJ38" i="1"/>
  <c r="CZ38" i="1"/>
  <c r="CI27" i="1"/>
  <c r="CZ27" i="1"/>
  <c r="CP30" i="1"/>
  <c r="CZ30" i="1"/>
  <c r="CO37" i="1"/>
  <c r="CZ37" i="1"/>
  <c r="CS25" i="1"/>
  <c r="CZ25" i="1"/>
  <c r="CZ46" i="1"/>
  <c r="CS34" i="1"/>
  <c r="CZ34" i="1"/>
  <c r="CY33" i="1"/>
  <c r="CZ33" i="1"/>
  <c r="CV32" i="1"/>
  <c r="CZ32" i="1"/>
  <c r="GE32" i="1"/>
  <c r="GD32" i="1"/>
  <c r="GC32" i="1"/>
  <c r="GB32" i="1"/>
  <c r="GE24" i="1"/>
  <c r="GD24" i="1"/>
  <c r="GC24" i="1"/>
  <c r="GB24" i="1"/>
  <c r="GC35" i="1"/>
  <c r="GE35" i="1"/>
  <c r="GB35" i="1"/>
  <c r="GD35" i="1"/>
  <c r="GE40" i="1"/>
  <c r="GD40" i="1"/>
  <c r="GC40" i="1"/>
  <c r="GB40" i="1"/>
  <c r="GE30" i="1"/>
  <c r="GD30" i="1"/>
  <c r="GC30" i="1"/>
  <c r="GB30" i="1"/>
  <c r="GE39" i="1"/>
  <c r="GD39" i="1"/>
  <c r="GC39" i="1"/>
  <c r="GB39" i="1"/>
  <c r="GE41" i="1"/>
  <c r="GD41" i="1"/>
  <c r="GB41" i="1"/>
  <c r="GB37" i="1"/>
  <c r="GE37" i="1"/>
  <c r="GD37" i="1"/>
  <c r="GC37" i="1"/>
  <c r="GB38" i="1"/>
  <c r="GD38" i="1"/>
  <c r="GE38" i="1"/>
  <c r="GC38" i="1"/>
  <c r="GE44" i="1"/>
  <c r="GD44" i="1"/>
  <c r="GC44" i="1"/>
  <c r="GB44" i="1"/>
  <c r="GE47" i="1"/>
  <c r="GD47" i="1"/>
  <c r="GB47" i="1"/>
  <c r="GC47" i="1"/>
  <c r="GE43" i="1"/>
  <c r="GD43" i="1"/>
  <c r="GC43" i="1"/>
  <c r="GB43" i="1"/>
  <c r="GE45" i="1"/>
  <c r="GD45" i="1"/>
  <c r="GC45" i="1"/>
  <c r="GB45" i="1"/>
  <c r="GE33" i="1"/>
  <c r="GD33" i="1"/>
  <c r="GC33" i="1"/>
  <c r="GB33" i="1"/>
  <c r="GC29" i="1"/>
  <c r="GD29" i="1"/>
  <c r="GB29" i="1"/>
  <c r="GE29" i="1"/>
  <c r="GE34" i="1"/>
  <c r="GC34" i="1"/>
  <c r="GB34" i="1"/>
  <c r="GD34" i="1"/>
  <c r="GE31" i="1"/>
  <c r="GD31" i="1"/>
  <c r="GC31" i="1"/>
  <c r="GB31" i="1"/>
  <c r="GE26" i="1"/>
  <c r="GD26" i="1"/>
  <c r="GC26" i="1"/>
  <c r="GB26" i="1"/>
  <c r="GC46" i="1"/>
  <c r="GB46" i="1"/>
  <c r="GD46" i="1"/>
  <c r="GE46" i="1"/>
  <c r="GE25" i="1"/>
  <c r="GD25" i="1"/>
  <c r="GC25" i="1"/>
  <c r="GB25" i="1"/>
  <c r="GC27" i="1"/>
  <c r="GE27" i="1"/>
  <c r="GD27" i="1"/>
  <c r="GB27" i="1"/>
  <c r="GE28" i="1"/>
  <c r="GD28" i="1"/>
  <c r="GC28" i="1"/>
  <c r="GB28" i="1"/>
  <c r="AAG65" i="1" a="1"/>
  <c r="AAG65" i="1" s="1"/>
  <c r="AAM65" i="1" a="1"/>
  <c r="AAM65" i="1" s="1"/>
  <c r="AAL65" i="1" a="1"/>
  <c r="AAL65" i="1" s="1"/>
  <c r="GJ52" i="1"/>
  <c r="GG52" i="1"/>
  <c r="GM52" i="1"/>
  <c r="GI52" i="1"/>
  <c r="GK52" i="1"/>
  <c r="GH52" i="1"/>
  <c r="GF52" i="1"/>
  <c r="AD52" i="1"/>
  <c r="DH52" i="1" s="1" a="1"/>
  <c r="DH52" i="1" s="1"/>
  <c r="GL52" i="1"/>
  <c r="GG56" i="1"/>
  <c r="AD56" i="1"/>
  <c r="DH56" i="1" s="1" a="1"/>
  <c r="DH56" i="1" s="1"/>
  <c r="GJ56" i="1"/>
  <c r="GM56" i="1"/>
  <c r="GF56" i="1"/>
  <c r="GK56" i="1"/>
  <c r="GH56" i="1"/>
  <c r="GI56" i="1"/>
  <c r="GL56" i="1"/>
  <c r="ABB54" i="1"/>
  <c r="FR54" i="1"/>
  <c r="FT54" i="1"/>
  <c r="FS54" i="1"/>
  <c r="ACF54" i="1"/>
  <c r="GM54" i="1"/>
  <c r="GH54" i="1"/>
  <c r="AD54" i="1"/>
  <c r="DH54" i="1" s="1" a="1"/>
  <c r="DH54" i="1" s="1"/>
  <c r="GG54" i="1"/>
  <c r="GJ54" i="1"/>
  <c r="GK54" i="1"/>
  <c r="GF54" i="1"/>
  <c r="GI54" i="1"/>
  <c r="GL54" i="1"/>
  <c r="FB43" i="1"/>
  <c r="V56" i="1"/>
  <c r="FB40" i="1"/>
  <c r="FB45" i="1"/>
  <c r="CI45" i="1"/>
  <c r="FS56" i="1"/>
  <c r="ABB56" i="1"/>
  <c r="FR56" i="1"/>
  <c r="FT56" i="1"/>
  <c r="ACF56" i="1"/>
  <c r="CY40" i="1"/>
  <c r="V52" i="1"/>
  <c r="FU54" i="1"/>
  <c r="FV54" i="1"/>
  <c r="FS52" i="1"/>
  <c r="ABB52" i="1"/>
  <c r="FR52" i="1"/>
  <c r="FT52" i="1"/>
  <c r="ACF52" i="1"/>
  <c r="V54" i="1"/>
  <c r="FV56" i="1"/>
  <c r="FU56" i="1"/>
  <c r="FU52" i="1"/>
  <c r="FV52" i="1"/>
  <c r="DL44" i="1"/>
  <c r="DK44" i="1"/>
  <c r="DP44" i="1"/>
  <c r="DO44" i="1"/>
  <c r="DN44" i="1"/>
  <c r="DP40" i="1"/>
  <c r="DN40" i="1"/>
  <c r="DL40" i="1"/>
  <c r="DK40" i="1"/>
  <c r="DO40" i="1"/>
  <c r="DP47" i="1"/>
  <c r="DO47" i="1"/>
  <c r="DN47" i="1"/>
  <c r="DL47" i="1"/>
  <c r="DK47" i="1"/>
  <c r="DP45" i="1"/>
  <c r="DO45" i="1"/>
  <c r="DK45" i="1"/>
  <c r="DN45" i="1"/>
  <c r="DL45" i="1"/>
  <c r="DO32" i="1"/>
  <c r="DN32" i="1"/>
  <c r="DK32" i="1"/>
  <c r="DP32" i="1"/>
  <c r="DL32" i="1"/>
  <c r="DK35" i="1"/>
  <c r="DP35" i="1"/>
  <c r="DO35" i="1"/>
  <c r="DN35" i="1"/>
  <c r="DL35" i="1"/>
  <c r="DP46" i="1"/>
  <c r="DO46" i="1"/>
  <c r="DN46" i="1"/>
  <c r="DL46" i="1"/>
  <c r="DK46" i="1"/>
  <c r="DL34" i="1"/>
  <c r="DK34" i="1"/>
  <c r="DP34" i="1"/>
  <c r="DO34" i="1"/>
  <c r="DN34" i="1"/>
  <c r="DP43" i="1"/>
  <c r="DO43" i="1"/>
  <c r="DN43" i="1"/>
  <c r="DL43" i="1"/>
  <c r="DK43" i="1"/>
  <c r="DP39" i="1"/>
  <c r="DO39" i="1"/>
  <c r="DN39" i="1"/>
  <c r="DL39" i="1"/>
  <c r="DK39" i="1"/>
  <c r="DK31" i="1"/>
  <c r="DP31" i="1"/>
  <c r="DN31" i="1"/>
  <c r="DL31" i="1"/>
  <c r="DO31" i="1"/>
  <c r="DK38" i="1"/>
  <c r="DP38" i="1"/>
  <c r="DO38" i="1"/>
  <c r="DN38" i="1"/>
  <c r="DL38" i="1"/>
  <c r="DP37" i="1"/>
  <c r="DO37" i="1"/>
  <c r="DN37" i="1"/>
  <c r="DL37" i="1"/>
  <c r="DK37" i="1"/>
  <c r="DO33" i="1"/>
  <c r="DN33" i="1"/>
  <c r="DL33" i="1"/>
  <c r="DK33" i="1"/>
  <c r="DP33" i="1"/>
  <c r="DO41" i="1"/>
  <c r="DN41" i="1"/>
  <c r="DL41" i="1"/>
  <c r="DK41" i="1"/>
  <c r="DP41" i="1"/>
  <c r="DK26" i="1"/>
  <c r="DP26" i="1"/>
  <c r="DO26" i="1"/>
  <c r="DN26" i="1"/>
  <c r="DL26" i="1"/>
  <c r="DN25" i="1"/>
  <c r="DK25" i="1"/>
  <c r="DO25" i="1"/>
  <c r="DP25" i="1"/>
  <c r="DL25" i="1"/>
  <c r="DP24" i="1"/>
  <c r="DO24" i="1"/>
  <c r="DN24" i="1"/>
  <c r="DK24" i="1"/>
  <c r="DL24" i="1"/>
  <c r="CA66" i="1"/>
  <c r="BZ66" i="1"/>
  <c r="BY66" i="1"/>
  <c r="BX66" i="1"/>
  <c r="BW66" i="1"/>
  <c r="BV66" i="1"/>
  <c r="BU66" i="1"/>
  <c r="BT66" i="1"/>
  <c r="BS66" i="1"/>
  <c r="BR66" i="1"/>
  <c r="BQ66" i="1"/>
  <c r="BP66" i="1"/>
  <c r="BO66" i="1"/>
  <c r="BN66" i="1"/>
  <c r="XQ76" i="1"/>
  <c r="XP76" i="1"/>
  <c r="XQ75" i="1"/>
  <c r="XP75" i="1"/>
  <c r="XQ74" i="1"/>
  <c r="XP74" i="1"/>
  <c r="XQ73" i="1"/>
  <c r="XP73" i="1"/>
  <c r="XQ72" i="1"/>
  <c r="XP72" i="1"/>
  <c r="XP69" i="1"/>
  <c r="XQ69" i="1"/>
  <c r="XQ68" i="1"/>
  <c r="XP68" i="1"/>
  <c r="XP71" i="1"/>
  <c r="XQ71" i="1"/>
  <c r="XQ67" i="1"/>
  <c r="XP67" i="1"/>
  <c r="XP66" i="1"/>
  <c r="XQ66" i="1"/>
  <c r="XQ70" i="1"/>
  <c r="XP70" i="1"/>
  <c r="D66" i="1"/>
  <c r="DH37" i="1"/>
  <c r="DH38" i="1" s="1"/>
  <c r="FV31" i="1"/>
  <c r="CY38" i="1"/>
  <c r="CO38" i="1"/>
  <c r="CS38" i="1"/>
  <c r="CI38" i="1"/>
  <c r="CP38" i="1"/>
  <c r="CV38" i="1"/>
  <c r="AAG17" i="1"/>
  <c r="GM35" i="1"/>
  <c r="GL35" i="1"/>
  <c r="GK35" i="1"/>
  <c r="GJ35" i="1"/>
  <c r="GI35" i="1"/>
  <c r="GH35" i="1"/>
  <c r="GG35" i="1"/>
  <c r="GF35" i="1"/>
  <c r="GM33" i="1"/>
  <c r="GL33" i="1"/>
  <c r="GK33" i="1"/>
  <c r="GJ33" i="1"/>
  <c r="GI33" i="1"/>
  <c r="GH33" i="1"/>
  <c r="GG33" i="1"/>
  <c r="GF33" i="1"/>
  <c r="GM30" i="1"/>
  <c r="GL30" i="1"/>
  <c r="GK30" i="1"/>
  <c r="GJ30" i="1"/>
  <c r="GI30" i="1"/>
  <c r="GH30" i="1"/>
  <c r="GG30" i="1"/>
  <c r="GF30" i="1"/>
  <c r="GM41" i="1"/>
  <c r="GL41" i="1"/>
  <c r="GK41" i="1"/>
  <c r="GJ41" i="1"/>
  <c r="GI41" i="1"/>
  <c r="GH41" i="1"/>
  <c r="GG41" i="1"/>
  <c r="GF41" i="1"/>
  <c r="GM31" i="1"/>
  <c r="GL31" i="1"/>
  <c r="GK31" i="1"/>
  <c r="GJ31" i="1"/>
  <c r="GI31" i="1"/>
  <c r="GH31" i="1"/>
  <c r="GG31" i="1"/>
  <c r="GF31" i="1"/>
  <c r="GM29" i="1"/>
  <c r="GL29" i="1"/>
  <c r="GK29" i="1"/>
  <c r="GJ29" i="1"/>
  <c r="GI29" i="1"/>
  <c r="GH29" i="1"/>
  <c r="GG29" i="1"/>
  <c r="GF29" i="1"/>
  <c r="GM47" i="1"/>
  <c r="GL47" i="1"/>
  <c r="GK47" i="1"/>
  <c r="GJ47" i="1"/>
  <c r="GI47" i="1"/>
  <c r="GG47" i="1"/>
  <c r="GH47" i="1"/>
  <c r="GF47" i="1"/>
  <c r="GM32" i="1"/>
  <c r="GL32" i="1"/>
  <c r="GK32" i="1"/>
  <c r="GJ32" i="1"/>
  <c r="GI32" i="1"/>
  <c r="GH32" i="1"/>
  <c r="GG32" i="1"/>
  <c r="GF32" i="1"/>
  <c r="GM28" i="1"/>
  <c r="GL28" i="1"/>
  <c r="GK28" i="1"/>
  <c r="GJ28" i="1"/>
  <c r="GI28" i="1"/>
  <c r="GH28" i="1"/>
  <c r="GG28" i="1"/>
  <c r="GF28" i="1"/>
  <c r="GM45" i="1"/>
  <c r="GL45" i="1"/>
  <c r="GK45" i="1"/>
  <c r="GJ45" i="1"/>
  <c r="GI45" i="1"/>
  <c r="GH45" i="1"/>
  <c r="GG45" i="1"/>
  <c r="GF45" i="1"/>
  <c r="GM37" i="1"/>
  <c r="GL37" i="1"/>
  <c r="GK37" i="1"/>
  <c r="GJ37" i="1"/>
  <c r="GI37" i="1"/>
  <c r="GH37" i="1"/>
  <c r="GG37" i="1"/>
  <c r="GF37" i="1"/>
  <c r="GM46" i="1"/>
  <c r="GL46" i="1"/>
  <c r="GK46" i="1"/>
  <c r="GJ46" i="1"/>
  <c r="GI46" i="1"/>
  <c r="GH46" i="1"/>
  <c r="GG46" i="1"/>
  <c r="GF46" i="1"/>
  <c r="GM27" i="1"/>
  <c r="GL27" i="1"/>
  <c r="GK27" i="1"/>
  <c r="GJ27" i="1"/>
  <c r="GI27" i="1"/>
  <c r="GH27" i="1"/>
  <c r="GG27" i="1"/>
  <c r="GF27" i="1"/>
  <c r="GM39" i="1"/>
  <c r="GL39" i="1"/>
  <c r="GK39" i="1"/>
  <c r="GJ39" i="1"/>
  <c r="GI39" i="1"/>
  <c r="GH39" i="1"/>
  <c r="GG39" i="1"/>
  <c r="GF39" i="1"/>
  <c r="GM34" i="1"/>
  <c r="GL34" i="1"/>
  <c r="GK34" i="1"/>
  <c r="GJ34" i="1"/>
  <c r="GI34" i="1"/>
  <c r="GH34" i="1"/>
  <c r="GG34" i="1"/>
  <c r="GF34" i="1"/>
  <c r="GM40" i="1"/>
  <c r="GL40" i="1"/>
  <c r="GK40" i="1"/>
  <c r="GJ40" i="1"/>
  <c r="GI40" i="1"/>
  <c r="GH40" i="1"/>
  <c r="GG40" i="1"/>
  <c r="GF40" i="1"/>
  <c r="GM44" i="1"/>
  <c r="GL44" i="1"/>
  <c r="GK44" i="1"/>
  <c r="GJ44" i="1"/>
  <c r="GI44" i="1"/>
  <c r="GH44" i="1"/>
  <c r="GG44" i="1"/>
  <c r="GF44" i="1"/>
  <c r="GM43" i="1"/>
  <c r="GL43" i="1"/>
  <c r="GK43" i="1"/>
  <c r="GJ43" i="1"/>
  <c r="GI43" i="1"/>
  <c r="GH43" i="1"/>
  <c r="GG43" i="1"/>
  <c r="GF43" i="1"/>
  <c r="GM38" i="1"/>
  <c r="GL38" i="1"/>
  <c r="GK38" i="1"/>
  <c r="GJ38" i="1"/>
  <c r="GI38" i="1"/>
  <c r="GH38" i="1"/>
  <c r="GG38" i="1"/>
  <c r="GF38" i="1"/>
  <c r="GT33" i="1"/>
  <c r="GT43" i="1"/>
  <c r="GT41" i="1"/>
  <c r="GT38" i="1"/>
  <c r="GT40" i="1"/>
  <c r="GT47" i="1"/>
  <c r="GT34" i="1"/>
  <c r="GT28" i="1"/>
  <c r="GT24" i="1"/>
  <c r="GT25" i="1"/>
  <c r="GT27" i="1"/>
  <c r="GT35" i="1"/>
  <c r="GT32" i="1"/>
  <c r="GT31" i="1"/>
  <c r="GT26" i="1"/>
  <c r="GT39" i="1"/>
  <c r="GT29" i="1"/>
  <c r="GT30" i="1"/>
  <c r="GT37" i="1"/>
  <c r="GT44" i="1"/>
  <c r="CV25" i="1"/>
  <c r="CP25" i="1"/>
  <c r="CO25" i="1"/>
  <c r="CJ25" i="1"/>
  <c r="CO31" i="1"/>
  <c r="CY31" i="1"/>
  <c r="CI31" i="1"/>
  <c r="CS31" i="1"/>
  <c r="CV31" i="1"/>
  <c r="CJ31" i="1"/>
  <c r="CI25" i="1"/>
  <c r="CY25" i="1"/>
  <c r="FU32" i="1"/>
  <c r="CP32" i="1"/>
  <c r="CO32" i="1"/>
  <c r="CJ32" i="1"/>
  <c r="CI32" i="1"/>
  <c r="CS32" i="1"/>
  <c r="CY32" i="1"/>
  <c r="CY24" i="1"/>
  <c r="CV24" i="1"/>
  <c r="CS24" i="1"/>
  <c r="CP24" i="1"/>
  <c r="CJ24" i="1"/>
  <c r="CO24" i="1"/>
  <c r="DW41" i="1"/>
  <c r="DQ41" i="1"/>
  <c r="DY41" i="1"/>
  <c r="DV41" i="1"/>
  <c r="V41" i="1"/>
  <c r="DX41" i="1"/>
  <c r="DZ41" i="1"/>
  <c r="CI37" i="1"/>
  <c r="CI29" i="1"/>
  <c r="CS29" i="1"/>
  <c r="CY27" i="1"/>
  <c r="FS41" i="1"/>
  <c r="FR41" i="1"/>
  <c r="CY39" i="1"/>
  <c r="CP29" i="1"/>
  <c r="CV39" i="1"/>
  <c r="CV29" i="1"/>
  <c r="CS27" i="1"/>
  <c r="CS39" i="1"/>
  <c r="DV32" i="1"/>
  <c r="CP27" i="1"/>
  <c r="CJ39" i="1"/>
  <c r="CO27" i="1"/>
  <c r="CI39" i="1"/>
  <c r="CP39" i="1"/>
  <c r="CY35" i="1"/>
  <c r="CY26" i="1"/>
  <c r="CO29" i="1"/>
  <c r="FT41" i="1"/>
  <c r="CY29" i="1"/>
  <c r="CV27" i="1"/>
  <c r="CJ28" i="1"/>
  <c r="CI28" i="1"/>
  <c r="CV28" i="1"/>
  <c r="CY28" i="1"/>
  <c r="CP28" i="1"/>
  <c r="CS28" i="1"/>
  <c r="CJ27" i="1"/>
  <c r="CJ33" i="1"/>
  <c r="CI33" i="1"/>
  <c r="CV33" i="1"/>
  <c r="CS33" i="1"/>
  <c r="CS40" i="1"/>
  <c r="CV40" i="1"/>
  <c r="CP40" i="1"/>
  <c r="CO40" i="1"/>
  <c r="CI40" i="1"/>
  <c r="CJ40" i="1"/>
  <c r="CP26" i="1"/>
  <c r="CV37" i="1"/>
  <c r="CV26" i="1"/>
  <c r="CY37" i="1"/>
  <c r="CS26" i="1"/>
  <c r="CO26" i="1"/>
  <c r="CP37" i="1"/>
  <c r="CS37" i="1"/>
  <c r="CJ26" i="1"/>
  <c r="CJ37" i="1"/>
  <c r="AD41" i="1"/>
  <c r="CV41" i="1"/>
  <c r="CY41" i="1"/>
  <c r="CS41" i="1"/>
  <c r="CJ41" i="1"/>
  <c r="CI41" i="1"/>
  <c r="CP41" i="1"/>
  <c r="CO41" i="1"/>
  <c r="FV41" i="1"/>
  <c r="FU41" i="1"/>
  <c r="CP34" i="1"/>
  <c r="CO34" i="1"/>
  <c r="CI34" i="1"/>
  <c r="CV34" i="1"/>
  <c r="CJ34" i="1"/>
  <c r="CY34" i="1"/>
  <c r="CS35" i="1"/>
  <c r="CP35" i="1"/>
  <c r="CO35" i="1"/>
  <c r="CJ35" i="1"/>
  <c r="CI35" i="1"/>
  <c r="CP33" i="1"/>
  <c r="CV35" i="1"/>
  <c r="CO33" i="1"/>
  <c r="CY47" i="1"/>
  <c r="CS47" i="1"/>
  <c r="CP47" i="1"/>
  <c r="CJ47" i="1"/>
  <c r="CI47" i="1"/>
  <c r="CO47" i="1"/>
  <c r="CY45" i="1"/>
  <c r="CV45" i="1"/>
  <c r="CP45" i="1"/>
  <c r="CO45" i="1"/>
  <c r="CJ45" i="1"/>
  <c r="CS45" i="1"/>
  <c r="CY46" i="1"/>
  <c r="CO46" i="1"/>
  <c r="CV46" i="1"/>
  <c r="CP46" i="1"/>
  <c r="CJ46" i="1"/>
  <c r="CI46" i="1"/>
  <c r="CO30" i="1"/>
  <c r="CS46" i="1"/>
  <c r="CY30" i="1"/>
  <c r="CV30" i="1"/>
  <c r="CI30" i="1"/>
  <c r="CS30" i="1"/>
  <c r="CJ30" i="1"/>
  <c r="CY44" i="1"/>
  <c r="CV44" i="1"/>
  <c r="CP44" i="1"/>
  <c r="CO44" i="1"/>
  <c r="CI44" i="1"/>
  <c r="CS44" i="1"/>
  <c r="CJ44" i="1"/>
  <c r="FK23" i="1"/>
  <c r="FP23" i="1"/>
  <c r="FL23" i="1"/>
  <c r="FM23" i="1"/>
  <c r="FO23" i="1"/>
  <c r="FN23" i="1"/>
  <c r="FN21" i="1"/>
  <c r="FP21" i="1"/>
  <c r="FO21" i="1"/>
  <c r="FM21" i="1"/>
  <c r="FL21" i="1"/>
  <c r="FK21" i="1"/>
  <c r="FN22" i="1"/>
  <c r="FP22" i="1"/>
  <c r="FK22" i="1"/>
  <c r="FO22" i="1"/>
  <c r="FL22" i="1"/>
  <c r="FM22" i="1"/>
  <c r="DW32" i="1"/>
  <c r="DX32" i="1"/>
  <c r="DY32" i="1"/>
  <c r="DZ32" i="1"/>
  <c r="V32" i="1"/>
  <c r="DQ32" i="1"/>
  <c r="AD32" i="1"/>
  <c r="DW47" i="1"/>
  <c r="DQ26" i="1"/>
  <c r="DQ31" i="1"/>
  <c r="DZ24" i="1"/>
  <c r="FV25" i="1"/>
  <c r="FU24" i="1"/>
  <c r="FU30" i="1"/>
  <c r="FV47" i="1"/>
  <c r="FV28" i="1"/>
  <c r="V24" i="1"/>
  <c r="DQ25" i="1"/>
  <c r="DQ24" i="1"/>
  <c r="DV25" i="1"/>
  <c r="DW25" i="1"/>
  <c r="DV24" i="1"/>
  <c r="DW24" i="1"/>
  <c r="DX25" i="1"/>
  <c r="DY25" i="1"/>
  <c r="DZ25" i="1"/>
  <c r="DX24" i="1"/>
  <c r="DY24" i="1"/>
  <c r="V25" i="1"/>
  <c r="AD25" i="1"/>
  <c r="V31" i="1"/>
  <c r="AD31" i="1"/>
  <c r="DV31" i="1"/>
  <c r="DW31" i="1"/>
  <c r="DX31" i="1"/>
  <c r="DY31" i="1"/>
  <c r="DZ31" i="1"/>
  <c r="FV37" i="1"/>
  <c r="FU44" i="1"/>
  <c r="GU45" i="1"/>
  <c r="GU46" i="1"/>
  <c r="DV44" i="1"/>
  <c r="DW44" i="1"/>
  <c r="DX44" i="1"/>
  <c r="DY44" i="1"/>
  <c r="DZ44" i="1"/>
  <c r="DQ44" i="1"/>
  <c r="FV46" i="1"/>
  <c r="FU46" i="1"/>
  <c r="DQ45" i="1"/>
  <c r="DZ45" i="1"/>
  <c r="DW45" i="1"/>
  <c r="V45" i="1"/>
  <c r="DX45" i="1"/>
  <c r="DV45" i="1"/>
  <c r="DY45" i="1"/>
  <c r="V46" i="1"/>
  <c r="DZ46" i="1"/>
  <c r="DY46" i="1"/>
  <c r="DX46" i="1"/>
  <c r="DV46" i="1"/>
  <c r="DW46" i="1"/>
  <c r="DQ46" i="1"/>
  <c r="AD45" i="1"/>
  <c r="AD46" i="1"/>
  <c r="FR46" i="1"/>
  <c r="FT46" i="1"/>
  <c r="FS46" i="1"/>
  <c r="FS45" i="1"/>
  <c r="FR45" i="1"/>
  <c r="FT45" i="1"/>
  <c r="FV45" i="1"/>
  <c r="FU45" i="1"/>
  <c r="FU26" i="1"/>
  <c r="FU29" i="1"/>
  <c r="AD37" i="1"/>
  <c r="V44" i="1"/>
  <c r="FT30" i="1"/>
  <c r="FS30" i="1"/>
  <c r="FR30" i="1"/>
  <c r="FR26" i="1"/>
  <c r="FS37" i="1"/>
  <c r="FU27" i="1"/>
  <c r="V26" i="1"/>
  <c r="DV26" i="1"/>
  <c r="DW26" i="1"/>
  <c r="DX26" i="1"/>
  <c r="DY26" i="1"/>
  <c r="DZ26" i="1"/>
  <c r="AD24" i="1"/>
  <c r="FR37" i="1"/>
  <c r="FR27" i="1"/>
  <c r="AD26" i="1"/>
  <c r="V43" i="1"/>
  <c r="DZ43" i="1"/>
  <c r="DY43" i="1"/>
  <c r="DX43" i="1"/>
  <c r="DW43" i="1"/>
  <c r="DV43" i="1"/>
  <c r="DQ43" i="1"/>
  <c r="FV43" i="1"/>
  <c r="FU43" i="1"/>
  <c r="DQ39" i="1"/>
  <c r="V39" i="1"/>
  <c r="DZ39" i="1"/>
  <c r="DY39" i="1"/>
  <c r="DX39" i="1"/>
  <c r="DW39" i="1"/>
  <c r="DV39" i="1"/>
  <c r="FV40" i="1"/>
  <c r="FU40" i="1"/>
  <c r="DQ40" i="1"/>
  <c r="V40" i="1"/>
  <c r="DZ40" i="1"/>
  <c r="DY40" i="1"/>
  <c r="DX40" i="1"/>
  <c r="DW40" i="1"/>
  <c r="DV40" i="1"/>
  <c r="FV39" i="1"/>
  <c r="FU39" i="1"/>
  <c r="DX38" i="1"/>
  <c r="DW38" i="1"/>
  <c r="DV38" i="1"/>
  <c r="DQ38" i="1"/>
  <c r="V38" i="1"/>
  <c r="DZ38" i="1"/>
  <c r="DY38" i="1"/>
  <c r="FV38" i="1"/>
  <c r="FU38" i="1"/>
  <c r="AD39" i="1"/>
  <c r="AD40" i="1"/>
  <c r="AD43" i="1"/>
  <c r="FS27" i="1"/>
  <c r="AD38" i="1"/>
  <c r="FT27" i="1"/>
  <c r="AD27" i="1"/>
  <c r="FS26" i="1"/>
  <c r="FT26" i="1"/>
  <c r="FS40" i="1"/>
  <c r="FR40" i="1"/>
  <c r="FT40" i="1"/>
  <c r="AD44" i="1"/>
  <c r="FT43" i="1"/>
  <c r="FS43" i="1"/>
  <c r="FR43" i="1"/>
  <c r="FT39" i="1"/>
  <c r="FS39" i="1"/>
  <c r="FR39" i="1"/>
  <c r="FT38" i="1"/>
  <c r="FS38" i="1"/>
  <c r="FR38" i="1"/>
  <c r="DX37" i="1"/>
  <c r="DY37" i="1"/>
  <c r="DZ37" i="1"/>
  <c r="FR44" i="1"/>
  <c r="FS44" i="1"/>
  <c r="FT44" i="1"/>
  <c r="FQ19" i="1"/>
  <c r="V35" i="1"/>
  <c r="DZ35" i="1"/>
  <c r="DY35" i="1"/>
  <c r="DX35" i="1"/>
  <c r="DW35" i="1"/>
  <c r="DV35" i="1"/>
  <c r="DQ35" i="1"/>
  <c r="FS34" i="1"/>
  <c r="FR34" i="1"/>
  <c r="FT34" i="1"/>
  <c r="FT35" i="1"/>
  <c r="FS35" i="1"/>
  <c r="FR35" i="1"/>
  <c r="FT33" i="1"/>
  <c r="FS33" i="1"/>
  <c r="FR33" i="1"/>
  <c r="FV33" i="1"/>
  <c r="FU33" i="1"/>
  <c r="FV34" i="1"/>
  <c r="FU34" i="1"/>
  <c r="FV35" i="1"/>
  <c r="FU35" i="1"/>
  <c r="AD34" i="1"/>
  <c r="AD35" i="1"/>
  <c r="DQ33" i="1"/>
  <c r="V33" i="1"/>
  <c r="DZ33" i="1"/>
  <c r="DY33" i="1"/>
  <c r="DX33" i="1"/>
  <c r="DW33" i="1"/>
  <c r="DV33" i="1"/>
  <c r="AD33" i="1"/>
  <c r="DQ34" i="1"/>
  <c r="V34" i="1"/>
  <c r="DZ34" i="1"/>
  <c r="DY34" i="1"/>
  <c r="DX34" i="1"/>
  <c r="DW34" i="1"/>
  <c r="DV34" i="1"/>
  <c r="FK19" i="1"/>
  <c r="FL19" i="1"/>
  <c r="FM19" i="1"/>
  <c r="FN19" i="1"/>
  <c r="FO19" i="1"/>
  <c r="FP19" i="1"/>
  <c r="DQ37" i="1"/>
  <c r="DV37" i="1"/>
  <c r="DW37" i="1"/>
  <c r="V37" i="1"/>
  <c r="DX47" i="1"/>
  <c r="FR29" i="1"/>
  <c r="AD28" i="1"/>
  <c r="FR28" i="1"/>
  <c r="FS28" i="1"/>
  <c r="FT28" i="1"/>
  <c r="V47" i="1"/>
  <c r="DV47" i="1"/>
  <c r="DY47" i="1"/>
  <c r="DQ30" i="1"/>
  <c r="V30" i="1"/>
  <c r="DZ30" i="1"/>
  <c r="DY30" i="1"/>
  <c r="DX30" i="1"/>
  <c r="DW30" i="1"/>
  <c r="DV30" i="1"/>
  <c r="AD30" i="1"/>
  <c r="DQ47" i="1"/>
  <c r="DZ47" i="1"/>
  <c r="FT47" i="1"/>
  <c r="FS47" i="1"/>
  <c r="FR47" i="1"/>
  <c r="AD47" i="1"/>
  <c r="FS29" i="1"/>
  <c r="FT29" i="1"/>
  <c r="XI71" i="1"/>
  <c r="XI66" i="1"/>
  <c r="XI76" i="1"/>
  <c r="XI73" i="1"/>
  <c r="XI75" i="1"/>
  <c r="XI67" i="1"/>
  <c r="XI74" i="1"/>
  <c r="XI69" i="1"/>
  <c r="XI68" i="1"/>
  <c r="XI72" i="1"/>
  <c r="XI70" i="1"/>
  <c r="CV66" i="1"/>
  <c r="CV74" i="1"/>
  <c r="CV76" i="1"/>
  <c r="CV70" i="1"/>
  <c r="CV68" i="1"/>
  <c r="CV69" i="1"/>
  <c r="CV71" i="1"/>
  <c r="CV75" i="1"/>
  <c r="CV73" i="1"/>
  <c r="CV72" i="1"/>
  <c r="CV67" i="1"/>
  <c r="CJ67" i="1"/>
  <c r="CP67" i="1"/>
  <c r="CJ66" i="1"/>
  <c r="CP66" i="1"/>
  <c r="CJ74" i="1"/>
  <c r="CP74" i="1"/>
  <c r="CJ68" i="1"/>
  <c r="CP68" i="1"/>
  <c r="CJ76" i="1"/>
  <c r="CP76" i="1"/>
  <c r="CJ70" i="1"/>
  <c r="CP70" i="1"/>
  <c r="CJ71" i="1"/>
  <c r="CP71" i="1"/>
  <c r="CJ69" i="1"/>
  <c r="CP69" i="1"/>
  <c r="CJ73" i="1"/>
  <c r="CP73" i="1"/>
  <c r="CJ75" i="1"/>
  <c r="CP75" i="1"/>
  <c r="CJ72" i="1"/>
  <c r="CP72" i="1"/>
  <c r="CY69" i="1"/>
  <c r="CS69" i="1"/>
  <c r="CO69" i="1"/>
  <c r="CI69" i="1"/>
  <c r="CY75" i="1"/>
  <c r="CS75" i="1"/>
  <c r="CO75" i="1"/>
  <c r="CI75" i="1"/>
  <c r="CS72" i="1"/>
  <c r="CO72" i="1"/>
  <c r="CY72" i="1"/>
  <c r="CI72" i="1"/>
  <c r="CO68" i="1"/>
  <c r="CI68" i="1"/>
  <c r="CS68" i="1"/>
  <c r="CY68" i="1"/>
  <c r="CY67" i="1"/>
  <c r="CS67" i="1"/>
  <c r="CO67" i="1"/>
  <c r="CI67" i="1"/>
  <c r="CY73" i="1"/>
  <c r="CS73" i="1"/>
  <c r="CO73" i="1"/>
  <c r="CI73" i="1"/>
  <c r="CS71" i="1"/>
  <c r="CY71" i="1"/>
  <c r="CO71" i="1"/>
  <c r="CI71" i="1"/>
  <c r="CI66" i="1"/>
  <c r="CY66" i="1"/>
  <c r="CS66" i="1"/>
  <c r="CO66" i="1"/>
  <c r="GK66" i="1"/>
  <c r="GJ66" i="1"/>
  <c r="GI66" i="1"/>
  <c r="GH66" i="1"/>
  <c r="GG66" i="1"/>
  <c r="GF66" i="1"/>
  <c r="GM66" i="1"/>
  <c r="GL66" i="1"/>
  <c r="CY74" i="1"/>
  <c r="CS74" i="1"/>
  <c r="CO74" i="1"/>
  <c r="CI74" i="1"/>
  <c r="CO76" i="1"/>
  <c r="CI76" i="1"/>
  <c r="CS76" i="1"/>
  <c r="CY76" i="1"/>
  <c r="CY70" i="1"/>
  <c r="CS70" i="1"/>
  <c r="CO70" i="1"/>
  <c r="CI70" i="1"/>
  <c r="C507" i="4"/>
  <c r="P507" i="4" s="1"/>
  <c r="B506" i="4"/>
  <c r="G521" i="4"/>
  <c r="H570" i="4"/>
  <c r="I571" i="4"/>
  <c r="P492" i="4"/>
  <c r="C493" i="4"/>
  <c r="F573" i="4"/>
  <c r="E573" i="4"/>
  <c r="D573" i="4"/>
  <c r="Q573" i="4" s="1"/>
  <c r="U508" i="4"/>
  <c r="V509" i="4"/>
  <c r="S492" i="4"/>
  <c r="B492" i="4"/>
  <c r="R554" i="4"/>
  <c r="R551" i="4"/>
  <c r="A574" i="4"/>
  <c r="R545" i="4"/>
  <c r="R548" i="4"/>
  <c r="AAL17" i="1"/>
  <c r="AAM17" i="1"/>
  <c r="VA123" i="1" l="1"/>
  <c r="VA124" i="1"/>
  <c r="VA126" i="1"/>
  <c r="VA128" i="1"/>
  <c r="VA127" i="1"/>
  <c r="VA120" i="1"/>
  <c r="VA122" i="1"/>
  <c r="VA119" i="1"/>
  <c r="VA125" i="1"/>
  <c r="VA121" i="1"/>
  <c r="VA118" i="1"/>
  <c r="VA117" i="1"/>
  <c r="AAG18" i="1" a="1"/>
  <c r="AAG18" i="1" s="1"/>
  <c r="AAG19" i="1" a="1"/>
  <c r="AAG19" i="1" s="1"/>
  <c r="AAL18" i="1" a="1"/>
  <c r="AAL18" i="1" s="1"/>
  <c r="AAL19" i="1" a="1"/>
  <c r="AAL19" i="1" s="1"/>
  <c r="AAM18" i="1" a="1"/>
  <c r="AAM18" i="1" s="1"/>
  <c r="AAM19" i="1" a="1"/>
  <c r="AAM19" i="1" s="1"/>
  <c r="AA42" i="1"/>
  <c r="EY42" i="1" s="1" a="1"/>
  <c r="EY42" i="1" s="1"/>
  <c r="YT49" i="1"/>
  <c r="ES42" i="1"/>
  <c r="FE42" i="1"/>
  <c r="ET42" i="1"/>
  <c r="FJ42" i="1"/>
  <c r="FI42" i="1"/>
  <c r="FH42" i="1"/>
  <c r="FG42" i="1"/>
  <c r="FF42" i="1"/>
  <c r="FI20" i="1"/>
  <c r="FH20" i="1"/>
  <c r="FJ20" i="1"/>
  <c r="FG20" i="1"/>
  <c r="EP20" i="1"/>
  <c r="EO20" i="1"/>
  <c r="EN20" i="1"/>
  <c r="AA20" i="1"/>
  <c r="EY20" i="1" s="1" a="1"/>
  <c r="EY20" i="1" s="1"/>
  <c r="FE20" i="1"/>
  <c r="ET20" i="1"/>
  <c r="ES20" i="1"/>
  <c r="AB27" i="1"/>
  <c r="AA27" i="1" s="1"/>
  <c r="EY27" i="1" s="1" a="1"/>
  <c r="EY27" i="1" s="1"/>
  <c r="AB38" i="1"/>
  <c r="AA38" i="1" s="1"/>
  <c r="EY38" i="1" s="1" a="1"/>
  <c r="EY38" i="1" s="1"/>
  <c r="AB43" i="1"/>
  <c r="AA43" i="1" s="1"/>
  <c r="EY43" i="1" s="1" a="1"/>
  <c r="EY43" i="1" s="1"/>
  <c r="AB40" i="1"/>
  <c r="AA40" i="1" s="1"/>
  <c r="EY40" i="1" s="1" a="1"/>
  <c r="EY40" i="1" s="1"/>
  <c r="AB56" i="1"/>
  <c r="AA56" i="1" s="1"/>
  <c r="EY56" i="1" s="1" a="1"/>
  <c r="EY56" i="1" s="1"/>
  <c r="AB21" i="1"/>
  <c r="AA21" i="1" s="1"/>
  <c r="EY21" i="1" s="1" a="1"/>
  <c r="EY21" i="1" s="1"/>
  <c r="AB52" i="1"/>
  <c r="AA52" i="1" s="1"/>
  <c r="EY52" i="1" s="1" a="1"/>
  <c r="EY52" i="1" s="1"/>
  <c r="AB33" i="1"/>
  <c r="AA33" i="1" s="1"/>
  <c r="EY33" i="1" s="1" a="1"/>
  <c r="EY33" i="1" s="1"/>
  <c r="AB37" i="1"/>
  <c r="AA37" i="1" s="1"/>
  <c r="EY37" i="1" s="1" a="1"/>
  <c r="EY37" i="1" s="1"/>
  <c r="AB45" i="1"/>
  <c r="AA45" i="1" s="1"/>
  <c r="EY45" i="1" s="1" a="1"/>
  <c r="EY45" i="1" s="1"/>
  <c r="AB24" i="1"/>
  <c r="AA24" i="1" s="1"/>
  <c r="EY24" i="1" s="1" a="1"/>
  <c r="EY24" i="1" s="1"/>
  <c r="AB22" i="1"/>
  <c r="AA22" i="1" s="1"/>
  <c r="EY22" i="1" s="1" a="1"/>
  <c r="EY22" i="1" s="1"/>
  <c r="AB31" i="1"/>
  <c r="AA31" i="1" s="1"/>
  <c r="EY31" i="1" s="1" a="1"/>
  <c r="EY31" i="1" s="1"/>
  <c r="AB25" i="1"/>
  <c r="AA25" i="1" s="1"/>
  <c r="EY25" i="1" s="1" a="1"/>
  <c r="EY25" i="1" s="1"/>
  <c r="AB41" i="1"/>
  <c r="AA41" i="1" s="1"/>
  <c r="EY41" i="1" s="1" a="1"/>
  <c r="EY41" i="1" s="1"/>
  <c r="AB35" i="1"/>
  <c r="AA35" i="1" s="1"/>
  <c r="EY35" i="1" s="1" a="1"/>
  <c r="EY35" i="1" s="1"/>
  <c r="AB34" i="1"/>
  <c r="AA34" i="1" s="1"/>
  <c r="EY34" i="1" s="1" a="1"/>
  <c r="EY34" i="1" s="1"/>
  <c r="AB48" i="1"/>
  <c r="AA48" i="1" s="1"/>
  <c r="AB28" i="1"/>
  <c r="AA28" i="1" s="1"/>
  <c r="EY28" i="1" s="1" a="1"/>
  <c r="EY28" i="1" s="1"/>
  <c r="AB54" i="1"/>
  <c r="AA54" i="1" s="1"/>
  <c r="EY54" i="1" s="1" a="1"/>
  <c r="EY54" i="1" s="1"/>
  <c r="AB36" i="1"/>
  <c r="AA36" i="1" s="1"/>
  <c r="EY36" i="1" s="1" a="1"/>
  <c r="EY36" i="1" s="1"/>
  <c r="AB47" i="1"/>
  <c r="AA47" i="1" s="1"/>
  <c r="EY47" i="1" s="1" a="1"/>
  <c r="EY47" i="1" s="1"/>
  <c r="AB26" i="1"/>
  <c r="AA26" i="1" s="1"/>
  <c r="EY26" i="1" s="1" a="1"/>
  <c r="EY26" i="1" s="1"/>
  <c r="AB23" i="1"/>
  <c r="AA23" i="1" s="1"/>
  <c r="EY23" i="1" s="1" a="1"/>
  <c r="EY23" i="1" s="1"/>
  <c r="AB46" i="1"/>
  <c r="AA46" i="1" s="1"/>
  <c r="EY46" i="1" s="1" a="1"/>
  <c r="EY46" i="1" s="1"/>
  <c r="AB30" i="1"/>
  <c r="AA30" i="1" s="1"/>
  <c r="AB44" i="1"/>
  <c r="AA44" i="1" s="1"/>
  <c r="EY44" i="1" s="1" a="1"/>
  <c r="EY44" i="1" s="1"/>
  <c r="AB32" i="1"/>
  <c r="AA32" i="1" s="1"/>
  <c r="EY32" i="1" s="1" a="1"/>
  <c r="EY32" i="1" s="1"/>
  <c r="AB39" i="1"/>
  <c r="AA39" i="1" s="1"/>
  <c r="EY39" i="1" s="1" a="1"/>
  <c r="EY39" i="1" s="1"/>
  <c r="EO46" i="1"/>
  <c r="EO48" i="1"/>
  <c r="EO56" i="1"/>
  <c r="EO21" i="1"/>
  <c r="EO38" i="1"/>
  <c r="EO22" i="1"/>
  <c r="EO44" i="1"/>
  <c r="EO54" i="1"/>
  <c r="EO25" i="1"/>
  <c r="EO45" i="1"/>
  <c r="EO39" i="1"/>
  <c r="EO33" i="1"/>
  <c r="EO26" i="1"/>
  <c r="EO40" i="1"/>
  <c r="EO47" i="1"/>
  <c r="EO24" i="1"/>
  <c r="EO32" i="1"/>
  <c r="EO37" i="1"/>
  <c r="EO52" i="1"/>
  <c r="EO23" i="1"/>
  <c r="EO34" i="1"/>
  <c r="EO41" i="1"/>
  <c r="EO35" i="1"/>
  <c r="EO31" i="1"/>
  <c r="EO36" i="1"/>
  <c r="EO30" i="1"/>
  <c r="EO43" i="1"/>
  <c r="EV40" i="1"/>
  <c r="EW40" i="1"/>
  <c r="EV25" i="1"/>
  <c r="EW25" i="1"/>
  <c r="EV38" i="1"/>
  <c r="EW38" i="1"/>
  <c r="EW47" i="1"/>
  <c r="EV47" i="1"/>
  <c r="EW46" i="1"/>
  <c r="EV46" i="1"/>
  <c r="EV32" i="1"/>
  <c r="EW32" i="1"/>
  <c r="EV44" i="1"/>
  <c r="EV36" i="1"/>
  <c r="EW44" i="1"/>
  <c r="EW36" i="1"/>
  <c r="EV33" i="1"/>
  <c r="EW33" i="1"/>
  <c r="EV48" i="1"/>
  <c r="EV24" i="1"/>
  <c r="EW48" i="1"/>
  <c r="EW24" i="1"/>
  <c r="EW22" i="1"/>
  <c r="EW37" i="1"/>
  <c r="EV22" i="1"/>
  <c r="EV37" i="1"/>
  <c r="EV23" i="1"/>
  <c r="EV31" i="1"/>
  <c r="EW23" i="1"/>
  <c r="EW31" i="1"/>
  <c r="EW21" i="1"/>
  <c r="EV41" i="1"/>
  <c r="EV21" i="1"/>
  <c r="EW41" i="1"/>
  <c r="EV34" i="1"/>
  <c r="EV26" i="1"/>
  <c r="EW34" i="1"/>
  <c r="EW26" i="1"/>
  <c r="EV43" i="1"/>
  <c r="EV35" i="1"/>
  <c r="EW43" i="1"/>
  <c r="EW35" i="1"/>
  <c r="EV45" i="1"/>
  <c r="EW45" i="1"/>
  <c r="EV39" i="1"/>
  <c r="EW39" i="1"/>
  <c r="Y49" i="1"/>
  <c r="X49" i="1"/>
  <c r="EP26" i="1"/>
  <c r="EN26" i="1"/>
  <c r="EP45" i="1"/>
  <c r="EN45" i="1"/>
  <c r="EP41" i="1"/>
  <c r="EN41" i="1"/>
  <c r="EN22" i="1"/>
  <c r="EP22" i="1"/>
  <c r="EP54" i="1"/>
  <c r="EN54" i="1"/>
  <c r="EP30" i="1"/>
  <c r="EN30" i="1"/>
  <c r="EP23" i="1"/>
  <c r="EN23" i="1"/>
  <c r="EP47" i="1"/>
  <c r="EN47" i="1"/>
  <c r="EN33" i="1"/>
  <c r="EP33" i="1"/>
  <c r="EP25" i="1"/>
  <c r="EN25" i="1"/>
  <c r="EN34" i="1"/>
  <c r="EP34" i="1"/>
  <c r="EP35" i="1"/>
  <c r="EN35" i="1"/>
  <c r="EN38" i="1"/>
  <c r="EP38" i="1"/>
  <c r="EP43" i="1"/>
  <c r="EN43" i="1"/>
  <c r="EP37" i="1"/>
  <c r="EN37" i="1"/>
  <c r="EP44" i="1"/>
  <c r="EN44" i="1"/>
  <c r="EP21" i="1"/>
  <c r="EN21" i="1"/>
  <c r="EP36" i="1"/>
  <c r="EN36" i="1"/>
  <c r="EN39" i="1"/>
  <c r="EP39" i="1"/>
  <c r="EP24" i="1"/>
  <c r="EN24" i="1"/>
  <c r="EP52" i="1"/>
  <c r="EN52" i="1"/>
  <c r="EN56" i="1"/>
  <c r="EP56" i="1"/>
  <c r="EP48" i="1"/>
  <c r="EN48" i="1"/>
  <c r="EP40" i="1"/>
  <c r="EN40" i="1"/>
  <c r="EP46" i="1"/>
  <c r="EN46" i="1"/>
  <c r="EP31" i="1"/>
  <c r="EN31" i="1"/>
  <c r="EN32" i="1"/>
  <c r="EP32" i="1"/>
  <c r="AAL106" i="1" a="1"/>
  <c r="AAL106" i="1" s="1"/>
  <c r="FC49" i="1"/>
  <c r="AAG106" i="1" a="1"/>
  <c r="AAG106" i="1" s="1"/>
  <c r="AAG87" i="1" a="1"/>
  <c r="AAG87" i="1" s="1"/>
  <c r="AAG108" i="1" s="1" a="1"/>
  <c r="AAG108" i="1" s="1"/>
  <c r="AAL86" i="1" a="1"/>
  <c r="AAL86" i="1" s="1"/>
  <c r="AAM87" i="1" a="1"/>
  <c r="AAM87" i="1" s="1"/>
  <c r="AAM89" i="1" s="1" a="1"/>
  <c r="AAM89" i="1" s="1"/>
  <c r="AAM91" i="1" s="1" a="1"/>
  <c r="AAM91" i="1" s="1"/>
  <c r="AAM93" i="1" s="1" a="1"/>
  <c r="AAM93" i="1" s="1"/>
  <c r="AAM95" i="1" s="1" a="1"/>
  <c r="AAM95" i="1" s="1"/>
  <c r="AAM97" i="1" s="1" a="1"/>
  <c r="AAM97" i="1" s="1"/>
  <c r="AAM99" i="1" s="1" a="1"/>
  <c r="AAM99" i="1" s="1"/>
  <c r="AAM101" i="1" s="1" a="1"/>
  <c r="AAM101" i="1" s="1"/>
  <c r="AAM103" i="1" s="1" a="1"/>
  <c r="AAM103" i="1" s="1"/>
  <c r="AAM105" i="1" s="1" a="1"/>
  <c r="AAM105" i="1" s="1"/>
  <c r="AAM86" i="1" a="1"/>
  <c r="AAM86" i="1" s="1"/>
  <c r="AAM107" i="1" s="1" a="1"/>
  <c r="AAM107" i="1" s="1"/>
  <c r="AAL87" i="1" a="1"/>
  <c r="AAL87" i="1" s="1"/>
  <c r="AAL89" i="1" s="1" a="1"/>
  <c r="AAL89" i="1" s="1"/>
  <c r="AAL91" i="1" s="1" a="1"/>
  <c r="AAL91" i="1" s="1"/>
  <c r="AAL93" i="1" s="1" a="1"/>
  <c r="AAL93" i="1" s="1"/>
  <c r="AAL95" i="1" s="1" a="1"/>
  <c r="AAL95" i="1" s="1"/>
  <c r="AAL97" i="1" s="1" a="1"/>
  <c r="AAL97" i="1" s="1"/>
  <c r="AAL99" i="1" s="1" a="1"/>
  <c r="AAL99" i="1" s="1"/>
  <c r="AAL101" i="1" s="1" a="1"/>
  <c r="AAL101" i="1" s="1"/>
  <c r="AAL103" i="1" s="1" a="1"/>
  <c r="AAL103" i="1" s="1"/>
  <c r="AAL105" i="1" s="1" a="1"/>
  <c r="AAL105" i="1" s="1"/>
  <c r="VA85" i="1"/>
  <c r="VA86" i="1"/>
  <c r="VA87" i="1"/>
  <c r="VA88" i="1"/>
  <c r="VA89" i="1"/>
  <c r="VA90" i="1"/>
  <c r="VA91" i="1"/>
  <c r="VA92" i="1"/>
  <c r="VA93" i="1"/>
  <c r="VA94" i="1"/>
  <c r="VA95" i="1"/>
  <c r="VA96" i="1"/>
  <c r="VA97" i="1"/>
  <c r="VA98" i="1"/>
  <c r="VA99" i="1"/>
  <c r="VA100" i="1"/>
  <c r="VA101" i="1"/>
  <c r="VA102" i="1"/>
  <c r="VA103" i="1"/>
  <c r="VA104" i="1"/>
  <c r="VA105" i="1"/>
  <c r="VA106" i="1"/>
  <c r="VA107" i="1"/>
  <c r="VA108" i="1"/>
  <c r="VB12" i="1"/>
  <c r="AAG107" i="1" a="1"/>
  <c r="AAG107" i="1" s="1"/>
  <c r="AAG88" i="1" a="1"/>
  <c r="AAG88" i="1" s="1"/>
  <c r="AAG90" i="1" s="1" a="1"/>
  <c r="AAG90" i="1" s="1"/>
  <c r="AAG92" i="1" s="1" a="1"/>
  <c r="AAG92" i="1" s="1"/>
  <c r="AAG94" i="1" s="1" a="1"/>
  <c r="AAG94" i="1" s="1"/>
  <c r="AAG96" i="1" s="1" a="1"/>
  <c r="AAG96" i="1" s="1"/>
  <c r="AAG98" i="1" s="1" a="1"/>
  <c r="AAG98" i="1" s="1"/>
  <c r="AAG100" i="1" s="1" a="1"/>
  <c r="AAG100" i="1" s="1"/>
  <c r="AAG102" i="1" s="1" a="1"/>
  <c r="AAG102" i="1" s="1"/>
  <c r="AAG104" i="1" s="1" a="1"/>
  <c r="AAG104" i="1" s="1"/>
  <c r="DN49" i="1"/>
  <c r="DL49" i="1"/>
  <c r="DP49" i="1"/>
  <c r="DK49" i="1"/>
  <c r="DO49" i="1"/>
  <c r="FM49" i="1"/>
  <c r="FL49" i="1"/>
  <c r="FP49" i="1"/>
  <c r="FN49" i="1"/>
  <c r="FK49" i="1"/>
  <c r="FO49" i="1"/>
  <c r="FV49" i="1"/>
  <c r="FQ49" i="1" s="1"/>
  <c r="FU49" i="1"/>
  <c r="FS49" i="1"/>
  <c r="FR49" i="1"/>
  <c r="FT49" i="1"/>
  <c r="CP49" i="1"/>
  <c r="CI49" i="1"/>
  <c r="CS49" i="1"/>
  <c r="CV49" i="1"/>
  <c r="CZ49" i="1"/>
  <c r="CJ49" i="1"/>
  <c r="CO49" i="1"/>
  <c r="CY49" i="1"/>
  <c r="GK49" i="1"/>
  <c r="AD49" i="1"/>
  <c r="GF49" i="1"/>
  <c r="GJ49" i="1"/>
  <c r="GM49" i="1"/>
  <c r="GH49" i="1"/>
  <c r="GI49" i="1"/>
  <c r="GL49" i="1"/>
  <c r="GG49" i="1"/>
  <c r="DV49" i="1"/>
  <c r="DX49" i="1"/>
  <c r="V49" i="1"/>
  <c r="DZ49" i="1"/>
  <c r="DY49" i="1"/>
  <c r="DQ49" i="1"/>
  <c r="DW49" i="1"/>
  <c r="GD49" i="1"/>
  <c r="GC49" i="1"/>
  <c r="GB49" i="1"/>
  <c r="GE49" i="1"/>
  <c r="AAG42" i="1" a="1"/>
  <c r="AAG42" i="1" s="1"/>
  <c r="AAM42" i="1" a="1"/>
  <c r="AAM42" i="1" s="1"/>
  <c r="AAL42" i="1" a="1"/>
  <c r="AAL42" i="1" s="1"/>
  <c r="AAL66" i="1" a="1"/>
  <c r="AAL66" i="1" s="1"/>
  <c r="AAL67" i="1" a="1"/>
  <c r="AAL67" i="1" s="1"/>
  <c r="AAL68" i="1" a="1"/>
  <c r="AAL68" i="1" s="1"/>
  <c r="AAL69" i="1" a="1"/>
  <c r="AAL69" i="1" s="1"/>
  <c r="AAL70" i="1" a="1"/>
  <c r="AAL70" i="1" s="1"/>
  <c r="AAL71" i="1" a="1"/>
  <c r="AAL71" i="1" s="1"/>
  <c r="AAL72" i="1" a="1"/>
  <c r="AAL72" i="1" s="1"/>
  <c r="AAL73" i="1" a="1"/>
  <c r="AAL73" i="1" s="1"/>
  <c r="AAL74" i="1" a="1"/>
  <c r="AAL74" i="1" s="1"/>
  <c r="AAL75" i="1" a="1"/>
  <c r="AAL75" i="1" s="1"/>
  <c r="AAL76" i="1" a="1"/>
  <c r="AAL76" i="1" s="1"/>
  <c r="AAL51" i="1" a="1"/>
  <c r="AAL51" i="1" s="1"/>
  <c r="AAL52" i="1" s="1" a="1"/>
  <c r="AAL52" i="1" s="1"/>
  <c r="AAL55" i="1" a="1"/>
  <c r="AAL55" i="1" s="1"/>
  <c r="AAL56" i="1" s="1" a="1"/>
  <c r="AAL56" i="1" s="1"/>
  <c r="AAL53" i="1" a="1"/>
  <c r="AAL53" i="1" s="1"/>
  <c r="AAL54" i="1" s="1" a="1"/>
  <c r="AAL54" i="1" s="1"/>
  <c r="AAM66" i="1" a="1"/>
  <c r="AAM66" i="1" s="1"/>
  <c r="AAM67" i="1" a="1"/>
  <c r="AAM67" i="1" s="1"/>
  <c r="AAM68" i="1" a="1"/>
  <c r="AAM68" i="1" s="1"/>
  <c r="AAM69" i="1" a="1"/>
  <c r="AAM69" i="1" s="1"/>
  <c r="AAM70" i="1" a="1"/>
  <c r="AAM70" i="1" s="1"/>
  <c r="AAM71" i="1" a="1"/>
  <c r="AAM71" i="1" s="1"/>
  <c r="AAM72" i="1" a="1"/>
  <c r="AAM72" i="1" s="1"/>
  <c r="AAM73" i="1" a="1"/>
  <c r="AAM73" i="1" s="1"/>
  <c r="AAM74" i="1" a="1"/>
  <c r="AAM74" i="1" s="1"/>
  <c r="AAM75" i="1" a="1"/>
  <c r="AAM75" i="1" s="1"/>
  <c r="AAM76" i="1" a="1"/>
  <c r="AAM76" i="1" s="1"/>
  <c r="AAM53" i="1" a="1"/>
  <c r="AAM53" i="1" s="1"/>
  <c r="AAM54" i="1" s="1" a="1"/>
  <c r="AAM54" i="1" s="1"/>
  <c r="AAM55" i="1" a="1"/>
  <c r="AAM55" i="1" s="1"/>
  <c r="AAM56" i="1" s="1" a="1"/>
  <c r="AAM56" i="1" s="1"/>
  <c r="AAM51" i="1" a="1"/>
  <c r="AAM51" i="1" s="1"/>
  <c r="AAM52" i="1" s="1" a="1"/>
  <c r="AAM52" i="1" s="1"/>
  <c r="AAG66" i="1" a="1"/>
  <c r="AAG66" i="1" s="1"/>
  <c r="AAG67" i="1" a="1"/>
  <c r="AAG67" i="1" s="1"/>
  <c r="AAG68" i="1" a="1"/>
  <c r="AAG68" i="1" s="1"/>
  <c r="AAG69" i="1" a="1"/>
  <c r="AAG69" i="1" s="1"/>
  <c r="AAG70" i="1" a="1"/>
  <c r="AAG70" i="1" s="1"/>
  <c r="AAG71" i="1" a="1"/>
  <c r="AAG71" i="1" s="1"/>
  <c r="AAG72" i="1" a="1"/>
  <c r="AAG72" i="1" s="1"/>
  <c r="AAG73" i="1" a="1"/>
  <c r="AAG73" i="1" s="1"/>
  <c r="AAG74" i="1" a="1"/>
  <c r="AAG74" i="1" s="1"/>
  <c r="AAG75" i="1" a="1"/>
  <c r="AAG75" i="1" s="1"/>
  <c r="AAG76" i="1" a="1"/>
  <c r="AAG76" i="1" s="1"/>
  <c r="AAG51" i="1" a="1"/>
  <c r="AAG51" i="1" s="1"/>
  <c r="AAG52" i="1" s="1" a="1"/>
  <c r="AAG52" i="1" s="1"/>
  <c r="AAG53" i="1" a="1"/>
  <c r="AAG53" i="1" s="1"/>
  <c r="AAG54" i="1" s="1" a="1"/>
  <c r="AAG54" i="1" s="1"/>
  <c r="AAG55" i="1" a="1"/>
  <c r="AAG55" i="1" s="1"/>
  <c r="AAG56" i="1" s="1" a="1"/>
  <c r="AAG56" i="1" s="1"/>
  <c r="CV56" i="1"/>
  <c r="CS56" i="1"/>
  <c r="CJ56" i="1"/>
  <c r="CI56" i="1"/>
  <c r="CP56" i="1"/>
  <c r="CO56" i="1"/>
  <c r="CY56" i="1"/>
  <c r="BA56" i="1"/>
  <c r="FL51" i="1"/>
  <c r="FN51" i="1"/>
  <c r="FO51" i="1"/>
  <c r="FP51" i="1"/>
  <c r="FQ51" i="1"/>
  <c r="FK51" i="1"/>
  <c r="FM51" i="1"/>
  <c r="FP53" i="1"/>
  <c r="FL53" i="1"/>
  <c r="FN53" i="1"/>
  <c r="FO53" i="1"/>
  <c r="FQ53" i="1"/>
  <c r="FK53" i="1"/>
  <c r="FM53" i="1"/>
  <c r="FN55" i="1"/>
  <c r="FQ55" i="1"/>
  <c r="FO55" i="1"/>
  <c r="FP55" i="1"/>
  <c r="FL55" i="1"/>
  <c r="FM55" i="1"/>
  <c r="FK55" i="1"/>
  <c r="CV52" i="1"/>
  <c r="CI52" i="1"/>
  <c r="CJ52" i="1"/>
  <c r="CO52" i="1"/>
  <c r="CP52" i="1"/>
  <c r="BA52" i="1"/>
  <c r="CY52" i="1"/>
  <c r="CS52" i="1"/>
  <c r="GF67" i="1"/>
  <c r="GG67" i="1"/>
  <c r="GH67" i="1"/>
  <c r="GI67" i="1"/>
  <c r="GJ67" i="1"/>
  <c r="GK67" i="1"/>
  <c r="GL67" i="1"/>
  <c r="GM67" i="1"/>
  <c r="BY67" i="1"/>
  <c r="BX67" i="1"/>
  <c r="BU67" i="1"/>
  <c r="BW67" i="1"/>
  <c r="BV67" i="1"/>
  <c r="BT67" i="1"/>
  <c r="BS67" i="1"/>
  <c r="BR67" i="1"/>
  <c r="BQ67" i="1"/>
  <c r="BP67" i="1"/>
  <c r="BO67" i="1"/>
  <c r="BN67" i="1"/>
  <c r="CA67" i="1"/>
  <c r="BZ67" i="1"/>
  <c r="D67" i="1"/>
  <c r="FK41" i="1"/>
  <c r="FL41" i="1"/>
  <c r="FM41" i="1"/>
  <c r="FN41" i="1"/>
  <c r="FO41" i="1"/>
  <c r="FP41" i="1"/>
  <c r="FQ41" i="1"/>
  <c r="FK32" i="1"/>
  <c r="FM32" i="1"/>
  <c r="FP32" i="1"/>
  <c r="FQ32" i="1"/>
  <c r="FL32" i="1"/>
  <c r="FO32" i="1"/>
  <c r="FN32" i="1"/>
  <c r="FK31" i="1"/>
  <c r="FO24" i="1"/>
  <c r="FO31" i="1"/>
  <c r="FL31" i="1"/>
  <c r="FM31" i="1"/>
  <c r="FP31" i="1"/>
  <c r="FQ31" i="1"/>
  <c r="FN31" i="1"/>
  <c r="FQ46" i="1"/>
  <c r="FP46" i="1"/>
  <c r="FO46" i="1"/>
  <c r="FN46" i="1"/>
  <c r="FM46" i="1"/>
  <c r="FL46" i="1"/>
  <c r="FK46" i="1"/>
  <c r="FQ45" i="1"/>
  <c r="FN45" i="1"/>
  <c r="FP45" i="1"/>
  <c r="FO45" i="1"/>
  <c r="FM45" i="1"/>
  <c r="FL45" i="1"/>
  <c r="FK45" i="1"/>
  <c r="FQ25" i="1"/>
  <c r="FO25" i="1"/>
  <c r="FM25" i="1"/>
  <c r="FK24" i="1"/>
  <c r="FM24" i="1"/>
  <c r="FQ24" i="1"/>
  <c r="FL24" i="1"/>
  <c r="FN24" i="1"/>
  <c r="FP24" i="1"/>
  <c r="FP25" i="1"/>
  <c r="FK25" i="1"/>
  <c r="FL25" i="1"/>
  <c r="FN25" i="1"/>
  <c r="FO26" i="1"/>
  <c r="FM44" i="1"/>
  <c r="FQ27" i="1"/>
  <c r="FK26" i="1"/>
  <c r="FP26" i="1"/>
  <c r="FQ26" i="1"/>
  <c r="FL26" i="1"/>
  <c r="FM26" i="1"/>
  <c r="FN26" i="1"/>
  <c r="FP37" i="1"/>
  <c r="FK27" i="1"/>
  <c r="FP44" i="1"/>
  <c r="FN27" i="1"/>
  <c r="FO44" i="1"/>
  <c r="FO27" i="1"/>
  <c r="FK44" i="1"/>
  <c r="FP27" i="1"/>
  <c r="FN44" i="1"/>
  <c r="FO38" i="1"/>
  <c r="FN38" i="1"/>
  <c r="FM38" i="1"/>
  <c r="FL38" i="1"/>
  <c r="FK38" i="1"/>
  <c r="FQ38" i="1"/>
  <c r="FP38" i="1"/>
  <c r="FK39" i="1"/>
  <c r="FQ39" i="1"/>
  <c r="FP39" i="1"/>
  <c r="FO39" i="1"/>
  <c r="FN39" i="1"/>
  <c r="FM39" i="1"/>
  <c r="FL39" i="1"/>
  <c r="FQ44" i="1"/>
  <c r="FL44" i="1"/>
  <c r="FL27" i="1"/>
  <c r="FM27" i="1"/>
  <c r="FQ43" i="1"/>
  <c r="FP43" i="1"/>
  <c r="FO43" i="1"/>
  <c r="FN43" i="1"/>
  <c r="FM43" i="1"/>
  <c r="FL43" i="1"/>
  <c r="FK43" i="1"/>
  <c r="FQ40" i="1"/>
  <c r="FP40" i="1"/>
  <c r="FO40" i="1"/>
  <c r="FN40" i="1"/>
  <c r="FM40" i="1"/>
  <c r="FL40" i="1"/>
  <c r="FK40" i="1"/>
  <c r="FQ37" i="1"/>
  <c r="FK28" i="1"/>
  <c r="FK33" i="1"/>
  <c r="FQ33" i="1"/>
  <c r="FP33" i="1"/>
  <c r="FO33" i="1"/>
  <c r="FN33" i="1"/>
  <c r="FL33" i="1"/>
  <c r="FM33" i="1"/>
  <c r="FQ35" i="1"/>
  <c r="FP35" i="1"/>
  <c r="FO35" i="1"/>
  <c r="FN35" i="1"/>
  <c r="FM35" i="1"/>
  <c r="FL35" i="1"/>
  <c r="FK35" i="1"/>
  <c r="FQ34" i="1"/>
  <c r="FP34" i="1"/>
  <c r="FO34" i="1"/>
  <c r="FN34" i="1"/>
  <c r="FM34" i="1"/>
  <c r="FL34" i="1"/>
  <c r="FK34" i="1"/>
  <c r="FM37" i="1"/>
  <c r="FN37" i="1"/>
  <c r="FK37" i="1"/>
  <c r="FO37" i="1"/>
  <c r="FL37" i="1"/>
  <c r="FM28" i="1"/>
  <c r="FN28" i="1"/>
  <c r="FO28" i="1"/>
  <c r="FP28" i="1"/>
  <c r="FQ28" i="1"/>
  <c r="FL28" i="1"/>
  <c r="FQ30" i="1"/>
  <c r="FP30" i="1"/>
  <c r="FO30" i="1"/>
  <c r="FN30" i="1"/>
  <c r="FM30" i="1"/>
  <c r="FL30" i="1"/>
  <c r="FK30" i="1"/>
  <c r="FK29" i="1"/>
  <c r="FL29" i="1"/>
  <c r="FM29" i="1"/>
  <c r="FN29" i="1"/>
  <c r="FO29" i="1"/>
  <c r="FP29" i="1"/>
  <c r="FQ29" i="1"/>
  <c r="FQ47" i="1"/>
  <c r="FP47" i="1"/>
  <c r="FO47" i="1"/>
  <c r="FN47" i="1"/>
  <c r="FM47" i="1"/>
  <c r="FL47" i="1"/>
  <c r="FK47" i="1"/>
  <c r="B507" i="4"/>
  <c r="C508" i="4"/>
  <c r="P508" i="4" s="1"/>
  <c r="H571" i="4"/>
  <c r="I572" i="4"/>
  <c r="G522" i="4"/>
  <c r="P493" i="4"/>
  <c r="C494" i="4"/>
  <c r="F574" i="4"/>
  <c r="E574" i="4"/>
  <c r="D574" i="4"/>
  <c r="Q574" i="4" s="1"/>
  <c r="V510" i="4"/>
  <c r="U509" i="4"/>
  <c r="S493" i="4"/>
  <c r="B493" i="4"/>
  <c r="R555" i="4"/>
  <c r="R549" i="4"/>
  <c r="A575" i="4"/>
  <c r="R558" i="4"/>
  <c r="R552" i="4"/>
  <c r="VB124" i="1" l="1"/>
  <c r="VB122" i="1"/>
  <c r="VB127" i="1"/>
  <c r="VB128" i="1"/>
  <c r="VB126" i="1"/>
  <c r="VB119" i="1"/>
  <c r="VB123" i="1"/>
  <c r="VB121" i="1"/>
  <c r="VB118" i="1"/>
  <c r="VB125" i="1"/>
  <c r="VB120" i="1"/>
  <c r="VB117" i="1"/>
  <c r="AAL20" i="1" a="1"/>
  <c r="AAL20" i="1" s="1"/>
  <c r="AAL21" i="1" a="1"/>
  <c r="AAL21" i="1" s="1"/>
  <c r="AAM20" i="1" a="1"/>
  <c r="AAM20" i="1" s="1"/>
  <c r="AAM21" i="1" a="1"/>
  <c r="AAM21" i="1" s="1"/>
  <c r="AAG20" i="1" a="1"/>
  <c r="AAG20" i="1" s="1"/>
  <c r="AAG21" i="1" a="1"/>
  <c r="AAG21" i="1" s="1"/>
  <c r="AB49" i="1"/>
  <c r="AA49" i="1" s="1"/>
  <c r="EY49" i="1" s="1" a="1"/>
  <c r="EY49" i="1" s="1"/>
  <c r="EO49" i="1"/>
  <c r="EV49" i="1"/>
  <c r="EW49" i="1"/>
  <c r="EP49" i="1"/>
  <c r="EN49" i="1"/>
  <c r="AAL107" i="1" a="1"/>
  <c r="AAL107" i="1" s="1"/>
  <c r="AAL108" i="1" a="1"/>
  <c r="AAL108" i="1" s="1"/>
  <c r="AAG89" i="1" a="1"/>
  <c r="AAG89" i="1" s="1"/>
  <c r="AAG91" i="1" s="1" a="1"/>
  <c r="AAG91" i="1" s="1"/>
  <c r="AAG93" i="1" s="1" a="1"/>
  <c r="AAG93" i="1" s="1"/>
  <c r="AAG95" i="1" s="1" a="1"/>
  <c r="AAG95" i="1" s="1"/>
  <c r="AAG97" i="1" s="1" a="1"/>
  <c r="AAG97" i="1" s="1"/>
  <c r="AAG99" i="1" s="1" a="1"/>
  <c r="AAG99" i="1" s="1"/>
  <c r="AAG101" i="1" s="1" a="1"/>
  <c r="AAG101" i="1" s="1"/>
  <c r="AAG103" i="1" s="1" a="1"/>
  <c r="AAG103" i="1" s="1"/>
  <c r="AAG105" i="1" s="1" a="1"/>
  <c r="AAG105" i="1" s="1"/>
  <c r="AAM88" i="1" a="1"/>
  <c r="AAM88" i="1" s="1"/>
  <c r="AAM90" i="1" s="1" a="1"/>
  <c r="AAM90" i="1" s="1"/>
  <c r="AAM92" i="1" s="1" a="1"/>
  <c r="AAM92" i="1" s="1"/>
  <c r="AAM94" i="1" s="1" a="1"/>
  <c r="AAM94" i="1" s="1"/>
  <c r="AAM96" i="1" s="1" a="1"/>
  <c r="AAM96" i="1" s="1"/>
  <c r="AAM98" i="1" s="1" a="1"/>
  <c r="AAM98" i="1" s="1"/>
  <c r="AAM100" i="1" s="1" a="1"/>
  <c r="AAM100" i="1" s="1"/>
  <c r="AAM102" i="1" s="1" a="1"/>
  <c r="AAM102" i="1" s="1"/>
  <c r="AAM104" i="1" s="1" a="1"/>
  <c r="AAM104" i="1" s="1"/>
  <c r="AAM108" i="1" a="1"/>
  <c r="AAM108" i="1" s="1"/>
  <c r="AAL88" i="1" a="1"/>
  <c r="AAL88" i="1" s="1"/>
  <c r="AAL90" i="1" s="1" a="1"/>
  <c r="AAL90" i="1" s="1"/>
  <c r="AAL92" i="1" s="1" a="1"/>
  <c r="AAL92" i="1" s="1"/>
  <c r="AAL94" i="1" s="1" a="1"/>
  <c r="AAL94" i="1" s="1"/>
  <c r="AAL96" i="1" s="1" a="1"/>
  <c r="AAL96" i="1" s="1"/>
  <c r="AAL98" i="1" s="1" a="1"/>
  <c r="AAL98" i="1" s="1"/>
  <c r="AAL100" i="1" s="1" a="1"/>
  <c r="AAL100" i="1" s="1"/>
  <c r="AAL102" i="1" s="1" a="1"/>
  <c r="AAL102" i="1" s="1"/>
  <c r="AAL104" i="1" s="1" a="1"/>
  <c r="AAL104" i="1" s="1"/>
  <c r="VB85" i="1"/>
  <c r="VB86" i="1"/>
  <c r="VB87" i="1"/>
  <c r="VB88" i="1"/>
  <c r="VB89" i="1"/>
  <c r="VB90" i="1"/>
  <c r="VB91" i="1"/>
  <c r="VB92" i="1"/>
  <c r="VB93" i="1"/>
  <c r="VB94" i="1"/>
  <c r="VB95" i="1"/>
  <c r="VB96" i="1"/>
  <c r="VB97" i="1"/>
  <c r="VB98" i="1"/>
  <c r="VB99" i="1"/>
  <c r="VB100" i="1"/>
  <c r="VB101" i="1"/>
  <c r="VB102" i="1"/>
  <c r="VB103" i="1"/>
  <c r="VB104" i="1"/>
  <c r="VB105" i="1"/>
  <c r="VB106" i="1"/>
  <c r="VB107" i="1"/>
  <c r="VB108" i="1"/>
  <c r="VC12" i="1"/>
  <c r="AAL23" i="1" a="1"/>
  <c r="AAL23" i="1" s="1"/>
  <c r="AAL36" i="1" a="1"/>
  <c r="AAL36" i="1" s="1"/>
  <c r="AAM36" i="1" a="1"/>
  <c r="AAM36" i="1" s="1"/>
  <c r="AAG23" i="1" a="1"/>
  <c r="AAG23" i="1" s="1"/>
  <c r="AAG36" i="1" a="1"/>
  <c r="AAG36" i="1" s="1"/>
  <c r="AAL48" i="1" a="1"/>
  <c r="AAL48" i="1" s="1"/>
  <c r="AAL49" i="1" s="1" a="1"/>
  <c r="AAL49" i="1" s="1"/>
  <c r="AAG48" i="1" a="1"/>
  <c r="AAG48" i="1" s="1"/>
  <c r="AAG49" i="1" s="1" a="1"/>
  <c r="AAG49" i="1" s="1"/>
  <c r="AAM48" i="1" a="1"/>
  <c r="AAM48" i="1" s="1"/>
  <c r="AAM49" i="1" s="1" a="1"/>
  <c r="AAM49" i="1" s="1"/>
  <c r="AAG22" i="1" a="1"/>
  <c r="AAG22" i="1" s="1"/>
  <c r="AAL22" i="1" a="1"/>
  <c r="AAL22" i="1" s="1"/>
  <c r="AAM22" i="1" a="1"/>
  <c r="AAM22" i="1" s="1"/>
  <c r="AAM23" i="1" a="1"/>
  <c r="AAM23" i="1" s="1"/>
  <c r="AAL29" i="1" a="1"/>
  <c r="AAL29" i="1" s="1"/>
  <c r="AAL27" i="1" a="1"/>
  <c r="AAL27" i="1" s="1"/>
  <c r="AAL34" i="1" a="1"/>
  <c r="AAL34" i="1" s="1"/>
  <c r="AAL45" i="1" a="1"/>
  <c r="AAL45" i="1" s="1"/>
  <c r="AAL26" i="1" a="1"/>
  <c r="AAL26" i="1" s="1"/>
  <c r="AAL31" i="1" a="1"/>
  <c r="AAL31" i="1" s="1"/>
  <c r="AAL41" i="1" a="1"/>
  <c r="AAL41" i="1" s="1"/>
  <c r="AAL24" i="1" a="1"/>
  <c r="AAL24" i="1" s="1"/>
  <c r="AAL39" i="1" a="1"/>
  <c r="AAL39" i="1" s="1"/>
  <c r="AAL46" i="1" a="1"/>
  <c r="AAL46" i="1" s="1"/>
  <c r="AAL28" i="1" a="1"/>
  <c r="AAL28" i="1" s="1"/>
  <c r="AAL44" i="1" a="1"/>
  <c r="AAL44" i="1" s="1"/>
  <c r="AAL32" i="1" a="1"/>
  <c r="AAL32" i="1" s="1"/>
  <c r="AAL33" i="1" a="1"/>
  <c r="AAL33" i="1" s="1"/>
  <c r="AAL35" i="1" a="1"/>
  <c r="AAL35" i="1" s="1"/>
  <c r="AAL43" i="1" a="1"/>
  <c r="AAL43" i="1" s="1"/>
  <c r="AAL25" i="1" a="1"/>
  <c r="AAL25" i="1" s="1"/>
  <c r="AAL30" i="1" a="1"/>
  <c r="AAL30" i="1" s="1"/>
  <c r="AAL40" i="1" a="1"/>
  <c r="AAL40" i="1" s="1"/>
  <c r="AAL38" i="1" a="1"/>
  <c r="AAL38" i="1" s="1"/>
  <c r="AAL37" i="1" a="1"/>
  <c r="AAL37" i="1" s="1"/>
  <c r="AAL47" i="1" a="1"/>
  <c r="AAL47" i="1" s="1"/>
  <c r="AAM24" i="1" a="1"/>
  <c r="AAM24" i="1" s="1"/>
  <c r="AAM26" i="1" a="1"/>
  <c r="AAM26" i="1" s="1"/>
  <c r="AAM32" i="1" a="1"/>
  <c r="AAM32" i="1" s="1"/>
  <c r="AAM45" i="1" a="1"/>
  <c r="AAM45" i="1" s="1"/>
  <c r="AAM47" i="1" a="1"/>
  <c r="AAM47" i="1" s="1"/>
  <c r="AAM25" i="1" a="1"/>
  <c r="AAM25" i="1" s="1"/>
  <c r="AAM41" i="1" a="1"/>
  <c r="AAM41" i="1" s="1"/>
  <c r="AAM34" i="1" a="1"/>
  <c r="AAM34" i="1" s="1"/>
  <c r="AAM33" i="1" a="1"/>
  <c r="AAM33" i="1" s="1"/>
  <c r="AAM39" i="1" a="1"/>
  <c r="AAM39" i="1" s="1"/>
  <c r="AAM31" i="1" a="1"/>
  <c r="AAM31" i="1" s="1"/>
  <c r="AAM37" i="1" a="1"/>
  <c r="AAM37" i="1" s="1"/>
  <c r="AAM44" i="1" a="1"/>
  <c r="AAM44" i="1" s="1"/>
  <c r="AAM28" i="1" a="1"/>
  <c r="AAM28" i="1" s="1"/>
  <c r="AAM43" i="1" a="1"/>
  <c r="AAM43" i="1" s="1"/>
  <c r="AAM46" i="1" a="1"/>
  <c r="AAM46" i="1" s="1"/>
  <c r="AAM29" i="1" a="1"/>
  <c r="AAM29" i="1" s="1"/>
  <c r="AAM40" i="1" a="1"/>
  <c r="AAM40" i="1" s="1"/>
  <c r="AAM30" i="1" a="1"/>
  <c r="AAM30" i="1" s="1"/>
  <c r="AAM38" i="1" a="1"/>
  <c r="AAM38" i="1" s="1"/>
  <c r="AAM27" i="1" a="1"/>
  <c r="AAM27" i="1" s="1"/>
  <c r="AAM35" i="1" a="1"/>
  <c r="AAM35" i="1" s="1"/>
  <c r="AAG37" i="1" a="1"/>
  <c r="AAG37" i="1" s="1"/>
  <c r="AAG40" i="1" a="1"/>
  <c r="AAG40" i="1" s="1"/>
  <c r="AAG44" i="1" a="1"/>
  <c r="AAG44" i="1" s="1"/>
  <c r="AAG26" i="1" a="1"/>
  <c r="AAG26" i="1" s="1"/>
  <c r="AAG35" i="1" a="1"/>
  <c r="AAG35" i="1" s="1"/>
  <c r="AAG30" i="1" a="1"/>
  <c r="AAG30" i="1" s="1"/>
  <c r="AAG46" i="1" a="1"/>
  <c r="AAG46" i="1" s="1"/>
  <c r="AAG29" i="1" a="1"/>
  <c r="AAG29" i="1" s="1"/>
  <c r="AAG43" i="1" a="1"/>
  <c r="AAG43" i="1" s="1"/>
  <c r="AAG47" i="1" a="1"/>
  <c r="AAG47" i="1" s="1"/>
  <c r="AAG45" i="1" a="1"/>
  <c r="AAG45" i="1" s="1"/>
  <c r="AAG27" i="1" a="1"/>
  <c r="AAG27" i="1" s="1"/>
  <c r="AAG38" i="1" a="1"/>
  <c r="AAG38" i="1" s="1"/>
  <c r="AAG24" i="1" a="1"/>
  <c r="AAG24" i="1" s="1"/>
  <c r="AAG25" i="1" a="1"/>
  <c r="AAG25" i="1" s="1"/>
  <c r="AAG41" i="1" a="1"/>
  <c r="AAG41" i="1" s="1"/>
  <c r="AAG28" i="1" a="1"/>
  <c r="AAG28" i="1" s="1"/>
  <c r="AAG32" i="1" a="1"/>
  <c r="AAG32" i="1" s="1"/>
  <c r="AAG34" i="1" a="1"/>
  <c r="AAG34" i="1" s="1"/>
  <c r="AAG31" i="1" a="1"/>
  <c r="AAG31" i="1" s="1"/>
  <c r="AAG39" i="1" a="1"/>
  <c r="AAG39" i="1" s="1"/>
  <c r="AAG33" i="1" a="1"/>
  <c r="AAG33" i="1" s="1"/>
  <c r="FQ54" i="1"/>
  <c r="FP54" i="1"/>
  <c r="FL54" i="1"/>
  <c r="FN54" i="1"/>
  <c r="FO54" i="1"/>
  <c r="FM54" i="1"/>
  <c r="FK54" i="1"/>
  <c r="FL52" i="1"/>
  <c r="FP52" i="1"/>
  <c r="FN52" i="1"/>
  <c r="FO52" i="1"/>
  <c r="FQ52" i="1"/>
  <c r="FM52" i="1"/>
  <c r="FK52" i="1"/>
  <c r="FN56" i="1"/>
  <c r="FO56" i="1"/>
  <c r="FP56" i="1"/>
  <c r="FQ56" i="1"/>
  <c r="FL56" i="1"/>
  <c r="FM56" i="1"/>
  <c r="FK56" i="1"/>
  <c r="CA68" i="1"/>
  <c r="BZ68" i="1"/>
  <c r="BY68" i="1"/>
  <c r="BX68" i="1"/>
  <c r="BW68" i="1"/>
  <c r="BV68" i="1"/>
  <c r="BU68" i="1"/>
  <c r="BT68" i="1"/>
  <c r="BS68" i="1"/>
  <c r="BR68" i="1"/>
  <c r="BQ68" i="1"/>
  <c r="BP68" i="1"/>
  <c r="BO68" i="1"/>
  <c r="BN68" i="1"/>
  <c r="GI68" i="1"/>
  <c r="GH68" i="1"/>
  <c r="GG68" i="1"/>
  <c r="GM68" i="1"/>
  <c r="GL68" i="1"/>
  <c r="GF68" i="1"/>
  <c r="GK68" i="1"/>
  <c r="GJ68" i="1"/>
  <c r="D68" i="1"/>
  <c r="B508" i="4"/>
  <c r="C509" i="4"/>
  <c r="C510" i="4" s="1"/>
  <c r="P510" i="4" s="1"/>
  <c r="G523" i="4"/>
  <c r="H572" i="4"/>
  <c r="I573" i="4"/>
  <c r="P494" i="4"/>
  <c r="C495" i="4"/>
  <c r="F575" i="4"/>
  <c r="E575" i="4"/>
  <c r="D575" i="4"/>
  <c r="Q575" i="4" s="1"/>
  <c r="U510" i="4"/>
  <c r="V511" i="4"/>
  <c r="S494" i="4"/>
  <c r="B494" i="4"/>
  <c r="R562" i="4"/>
  <c r="R553" i="4"/>
  <c r="A576" i="4"/>
  <c r="R559" i="4"/>
  <c r="R556" i="4"/>
  <c r="VC128" i="1" l="1"/>
  <c r="VC124" i="1"/>
  <c r="VC127" i="1"/>
  <c r="VC126" i="1"/>
  <c r="VC125" i="1"/>
  <c r="VC122" i="1"/>
  <c r="VC123" i="1"/>
  <c r="VC117" i="1"/>
  <c r="VC121" i="1"/>
  <c r="VC120" i="1"/>
  <c r="VC118" i="1"/>
  <c r="VC119" i="1"/>
  <c r="VC86" i="1"/>
  <c r="VC85" i="1"/>
  <c r="VC87" i="1"/>
  <c r="VC88" i="1"/>
  <c r="VC89" i="1"/>
  <c r="VC90" i="1"/>
  <c r="VC91" i="1"/>
  <c r="VC92" i="1"/>
  <c r="VC93" i="1"/>
  <c r="VC94" i="1"/>
  <c r="VC95" i="1"/>
  <c r="VC96" i="1"/>
  <c r="VC97" i="1"/>
  <c r="VC98" i="1"/>
  <c r="VC99" i="1"/>
  <c r="VC100" i="1"/>
  <c r="VC101" i="1"/>
  <c r="VC102" i="1"/>
  <c r="VC103" i="1"/>
  <c r="VC104" i="1"/>
  <c r="VC105" i="1"/>
  <c r="VC106" i="1"/>
  <c r="VC107" i="1"/>
  <c r="VC108" i="1"/>
  <c r="VD12" i="1"/>
  <c r="CA69" i="1"/>
  <c r="BZ69" i="1"/>
  <c r="BX69" i="1"/>
  <c r="BV69" i="1"/>
  <c r="BW69" i="1"/>
  <c r="BU69" i="1"/>
  <c r="BT69" i="1"/>
  <c r="BS69" i="1"/>
  <c r="BR69" i="1"/>
  <c r="BQ69" i="1"/>
  <c r="BP69" i="1"/>
  <c r="BO69" i="1"/>
  <c r="BN69" i="1"/>
  <c r="BY69" i="1"/>
  <c r="GI69" i="1"/>
  <c r="GJ69" i="1"/>
  <c r="D69" i="1"/>
  <c r="GF69" i="1"/>
  <c r="GG69" i="1"/>
  <c r="GH69" i="1"/>
  <c r="GK69" i="1"/>
  <c r="GL69" i="1"/>
  <c r="GM69" i="1"/>
  <c r="GM70" i="1"/>
  <c r="GL70" i="1"/>
  <c r="GK70" i="1"/>
  <c r="GJ70" i="1"/>
  <c r="GI70" i="1"/>
  <c r="GH70" i="1"/>
  <c r="GG70" i="1"/>
  <c r="GF70" i="1"/>
  <c r="D70" i="1"/>
  <c r="B509" i="4"/>
  <c r="P509" i="4"/>
  <c r="C511" i="4"/>
  <c r="P511" i="4" s="1"/>
  <c r="H573" i="4"/>
  <c r="I574" i="4"/>
  <c r="G524" i="4"/>
  <c r="P495" i="4"/>
  <c r="C496" i="4"/>
  <c r="F576" i="4"/>
  <c r="E576" i="4"/>
  <c r="D576" i="4"/>
  <c r="Q576" i="4" s="1"/>
  <c r="B510" i="4"/>
  <c r="V512" i="4"/>
  <c r="U511" i="4"/>
  <c r="S495" i="4"/>
  <c r="B495" i="4"/>
  <c r="A577" i="4"/>
  <c r="R557" i="4"/>
  <c r="R566" i="4"/>
  <c r="R560" i="4"/>
  <c r="R563" i="4"/>
  <c r="YF14" i="1"/>
  <c r="VD126" i="1" l="1"/>
  <c r="VD125" i="1"/>
  <c r="VD127" i="1"/>
  <c r="VD128" i="1"/>
  <c r="VD123" i="1"/>
  <c r="VD122" i="1"/>
  <c r="VD124" i="1"/>
  <c r="VD119" i="1"/>
  <c r="VD118" i="1"/>
  <c r="VD117" i="1"/>
  <c r="VD121" i="1"/>
  <c r="VD120" i="1"/>
  <c r="VD85" i="1"/>
  <c r="VD86" i="1"/>
  <c r="VD87" i="1"/>
  <c r="VD88" i="1"/>
  <c r="VD89" i="1"/>
  <c r="VD90" i="1"/>
  <c r="VD91" i="1"/>
  <c r="VD92" i="1"/>
  <c r="VD93" i="1"/>
  <c r="VD94" i="1"/>
  <c r="VD95" i="1"/>
  <c r="VD96" i="1"/>
  <c r="VD97" i="1"/>
  <c r="VD98" i="1"/>
  <c r="VD99" i="1"/>
  <c r="VD100" i="1"/>
  <c r="VD101" i="1"/>
  <c r="VD102" i="1"/>
  <c r="VD103" i="1"/>
  <c r="VD104" i="1"/>
  <c r="VD105" i="1"/>
  <c r="VD106" i="1"/>
  <c r="VD107" i="1"/>
  <c r="VD108" i="1"/>
  <c r="VE12" i="1"/>
  <c r="BO70" i="1"/>
  <c r="BN70" i="1"/>
  <c r="CA70" i="1"/>
  <c r="BZ70" i="1"/>
  <c r="BY70" i="1"/>
  <c r="BX70" i="1"/>
  <c r="BW70" i="1"/>
  <c r="BV70" i="1"/>
  <c r="BU70" i="1"/>
  <c r="BQ70" i="1"/>
  <c r="BT70" i="1"/>
  <c r="BS70" i="1"/>
  <c r="BR70" i="1"/>
  <c r="BP70" i="1"/>
  <c r="GG71" i="1"/>
  <c r="GH71" i="1"/>
  <c r="GI71" i="1"/>
  <c r="GJ71" i="1"/>
  <c r="GK71" i="1"/>
  <c r="GF71" i="1"/>
  <c r="GL71" i="1"/>
  <c r="GM71" i="1"/>
  <c r="D71" i="1"/>
  <c r="C512" i="4"/>
  <c r="P512" i="4" s="1"/>
  <c r="G525" i="4"/>
  <c r="H574" i="4"/>
  <c r="I575" i="4"/>
  <c r="P496" i="4"/>
  <c r="C497" i="4"/>
  <c r="P497" i="4" s="1"/>
  <c r="F577" i="4"/>
  <c r="E577" i="4"/>
  <c r="D577" i="4"/>
  <c r="Q577" i="4" s="1"/>
  <c r="U515" i="4"/>
  <c r="U512" i="4"/>
  <c r="V513" i="4"/>
  <c r="B511" i="4"/>
  <c r="S496" i="4"/>
  <c r="B496" i="4"/>
  <c r="R564" i="4"/>
  <c r="R570" i="4"/>
  <c r="R561" i="4"/>
  <c r="R567" i="4"/>
  <c r="A578" i="4"/>
  <c r="YF17" i="1"/>
  <c r="FQ130" i="1"/>
  <c r="VE124" i="1" l="1"/>
  <c r="VE127" i="1"/>
  <c r="VE126" i="1"/>
  <c r="VE125" i="1"/>
  <c r="VE128" i="1"/>
  <c r="VE118" i="1"/>
  <c r="VE121" i="1"/>
  <c r="VE120" i="1"/>
  <c r="VE123" i="1"/>
  <c r="VE122" i="1"/>
  <c r="VE117" i="1"/>
  <c r="VE119" i="1"/>
  <c r="YF18" i="1" a="1"/>
  <c r="YF18" i="1" s="1"/>
  <c r="YF19" i="1" a="1"/>
  <c r="YF19" i="1" s="1"/>
  <c r="YF42" i="1" s="1" a="1"/>
  <c r="YF42" i="1" s="1"/>
  <c r="VE85" i="1"/>
  <c r="VE86" i="1"/>
  <c r="VE87" i="1"/>
  <c r="VE88" i="1"/>
  <c r="VE89" i="1"/>
  <c r="VE90" i="1"/>
  <c r="VE91" i="1"/>
  <c r="VE92" i="1"/>
  <c r="VE93" i="1"/>
  <c r="VE94" i="1"/>
  <c r="VE95" i="1"/>
  <c r="VE96" i="1"/>
  <c r="VE97" i="1"/>
  <c r="VE98" i="1"/>
  <c r="VE99" i="1"/>
  <c r="VE100" i="1"/>
  <c r="VE101" i="1"/>
  <c r="VE102" i="1"/>
  <c r="VE103" i="1"/>
  <c r="VE104" i="1"/>
  <c r="VE105" i="1"/>
  <c r="VE106" i="1"/>
  <c r="VE107" i="1"/>
  <c r="VE108" i="1"/>
  <c r="VF12" i="1"/>
  <c r="BZ71" i="1"/>
  <c r="CA71" i="1"/>
  <c r="BY71" i="1"/>
  <c r="BX71" i="1"/>
  <c r="BW71" i="1"/>
  <c r="BV71" i="1"/>
  <c r="BU71" i="1"/>
  <c r="BT71" i="1"/>
  <c r="BS71" i="1"/>
  <c r="BR71" i="1"/>
  <c r="BQ71" i="1"/>
  <c r="BP71" i="1"/>
  <c r="BO71" i="1"/>
  <c r="BN71" i="1"/>
  <c r="GH72" i="1"/>
  <c r="GG72" i="1"/>
  <c r="GL72" i="1"/>
  <c r="GF72" i="1"/>
  <c r="GK72" i="1"/>
  <c r="GI72" i="1"/>
  <c r="GJ72" i="1"/>
  <c r="GM72" i="1"/>
  <c r="D72" i="1"/>
  <c r="C513" i="4"/>
  <c r="P513" i="4" s="1"/>
  <c r="H575" i="4"/>
  <c r="I576" i="4"/>
  <c r="G526" i="4"/>
  <c r="D578" i="4"/>
  <c r="Q578" i="4" s="1"/>
  <c r="F578" i="4"/>
  <c r="E578" i="4"/>
  <c r="B512" i="4"/>
  <c r="V514" i="4"/>
  <c r="U516" i="4"/>
  <c r="U513" i="4"/>
  <c r="U519" i="4"/>
  <c r="S497" i="4"/>
  <c r="B497" i="4"/>
  <c r="R574" i="4"/>
  <c r="A579" i="4"/>
  <c r="R571" i="4"/>
  <c r="R568" i="4"/>
  <c r="R565" i="4"/>
  <c r="FQ14" i="1"/>
  <c r="FQ15" i="1" s="1" a="1"/>
  <c r="FQ15" i="1" s="1"/>
  <c r="VF128" i="1" l="1"/>
  <c r="VF125" i="1"/>
  <c r="VF127" i="1"/>
  <c r="VF126" i="1"/>
  <c r="VF121" i="1"/>
  <c r="VF120" i="1"/>
  <c r="VF119" i="1"/>
  <c r="VF122" i="1"/>
  <c r="VF124" i="1"/>
  <c r="VF123" i="1"/>
  <c r="VF117" i="1"/>
  <c r="VF118" i="1"/>
  <c r="YF20" i="1" a="1"/>
  <c r="YF20" i="1" s="1"/>
  <c r="YF21" i="1" a="1"/>
  <c r="YF21" i="1" s="1"/>
  <c r="VF85" i="1"/>
  <c r="VF86" i="1"/>
  <c r="VF87" i="1"/>
  <c r="VF88" i="1"/>
  <c r="VF89" i="1"/>
  <c r="VF90" i="1"/>
  <c r="VF91" i="1"/>
  <c r="VF92" i="1"/>
  <c r="VF93" i="1"/>
  <c r="VF94" i="1"/>
  <c r="VF95" i="1"/>
  <c r="VF96" i="1"/>
  <c r="VF97" i="1"/>
  <c r="VF98" i="1"/>
  <c r="VF99" i="1"/>
  <c r="VF100" i="1"/>
  <c r="VF101" i="1"/>
  <c r="VF102" i="1"/>
  <c r="VF103" i="1"/>
  <c r="VF104" i="1"/>
  <c r="VF105" i="1"/>
  <c r="VF106" i="1"/>
  <c r="VF107" i="1"/>
  <c r="VF108" i="1"/>
  <c r="VG12" i="1"/>
  <c r="YF36" i="1" a="1"/>
  <c r="YF36" i="1" s="1"/>
  <c r="YF48" i="1" a="1"/>
  <c r="YF48" i="1" s="1"/>
  <c r="YF49" i="1" s="1" a="1"/>
  <c r="YF49" i="1" s="1"/>
  <c r="YF22" i="1" a="1"/>
  <c r="YF22" i="1" s="1"/>
  <c r="YF23" i="1" a="1"/>
  <c r="YF23" i="1" s="1"/>
  <c r="YF39" i="1" a="1"/>
  <c r="YF39" i="1" s="1"/>
  <c r="YF40" i="1" a="1"/>
  <c r="YF40" i="1" s="1"/>
  <c r="YF34" i="1" a="1"/>
  <c r="YF34" i="1" s="1"/>
  <c r="YF47" i="1" a="1"/>
  <c r="YF47" i="1" s="1"/>
  <c r="YF37" i="1" a="1"/>
  <c r="YF37" i="1" s="1"/>
  <c r="YF35" i="1" a="1"/>
  <c r="YF35" i="1" s="1"/>
  <c r="YF29" i="1" a="1"/>
  <c r="YF29" i="1" s="1"/>
  <c r="YF26" i="1" a="1"/>
  <c r="YF26" i="1" s="1"/>
  <c r="YF24" i="1" a="1"/>
  <c r="YF24" i="1" s="1"/>
  <c r="YF25" i="1" a="1"/>
  <c r="YF25" i="1" s="1"/>
  <c r="YF28" i="1" a="1"/>
  <c r="YF28" i="1" s="1"/>
  <c r="YF32" i="1" a="1"/>
  <c r="YF32" i="1" s="1"/>
  <c r="YF44" i="1" a="1"/>
  <c r="YF44" i="1" s="1"/>
  <c r="YF46" i="1" a="1"/>
  <c r="YF46" i="1" s="1"/>
  <c r="YF31" i="1" a="1"/>
  <c r="YF31" i="1" s="1"/>
  <c r="YF41" i="1" a="1"/>
  <c r="YF41" i="1" s="1"/>
  <c r="YF43" i="1" a="1"/>
  <c r="YF43" i="1" s="1"/>
  <c r="YF30" i="1" a="1"/>
  <c r="YF30" i="1" s="1"/>
  <c r="YF45" i="1" a="1"/>
  <c r="YF45" i="1" s="1"/>
  <c r="YF27" i="1" a="1"/>
  <c r="YF27" i="1" s="1"/>
  <c r="YF38" i="1" a="1"/>
  <c r="YF38" i="1" s="1"/>
  <c r="YF33" i="1" a="1"/>
  <c r="YF33" i="1" s="1"/>
  <c r="BS72" i="1"/>
  <c r="BR72" i="1"/>
  <c r="BQ72" i="1"/>
  <c r="BO72" i="1"/>
  <c r="BP72" i="1"/>
  <c r="BN72" i="1"/>
  <c r="CA72" i="1"/>
  <c r="BZ72" i="1"/>
  <c r="BY72" i="1"/>
  <c r="BX72" i="1"/>
  <c r="BW72" i="1"/>
  <c r="BU72" i="1"/>
  <c r="BV72" i="1"/>
  <c r="BT72" i="1"/>
  <c r="GM73" i="1"/>
  <c r="GL73" i="1"/>
  <c r="GK73" i="1"/>
  <c r="GJ73" i="1"/>
  <c r="GH73" i="1"/>
  <c r="GI73" i="1"/>
  <c r="GF73" i="1"/>
  <c r="GG73" i="1"/>
  <c r="D73" i="1"/>
  <c r="C514" i="4"/>
  <c r="C515" i="4" s="1"/>
  <c r="B515" i="4" s="1"/>
  <c r="G527" i="4"/>
  <c r="H576" i="4"/>
  <c r="I577" i="4"/>
  <c r="F579" i="4"/>
  <c r="E579" i="4"/>
  <c r="D579" i="4"/>
  <c r="Q579" i="4" s="1"/>
  <c r="U523" i="4"/>
  <c r="U517" i="4"/>
  <c r="U514" i="4"/>
  <c r="U520" i="4"/>
  <c r="V515" i="4"/>
  <c r="B513" i="4"/>
  <c r="R578" i="4"/>
  <c r="R569" i="4"/>
  <c r="R575" i="4"/>
  <c r="A580" i="4"/>
  <c r="R572" i="4"/>
  <c r="FQ17" i="1"/>
  <c r="FQ18" i="1" s="1" a="1"/>
  <c r="FQ18" i="1" s="1"/>
  <c r="VG125" i="1" l="1"/>
  <c r="VG127" i="1"/>
  <c r="VG126" i="1"/>
  <c r="VG128" i="1"/>
  <c r="VG120" i="1"/>
  <c r="VG119" i="1"/>
  <c r="VG122" i="1"/>
  <c r="VG121" i="1"/>
  <c r="VG118" i="1"/>
  <c r="VG124" i="1"/>
  <c r="VG123" i="1"/>
  <c r="VG117" i="1"/>
  <c r="VG85" i="1"/>
  <c r="VG86" i="1"/>
  <c r="VG87" i="1"/>
  <c r="VG88" i="1"/>
  <c r="VG89" i="1"/>
  <c r="VG90" i="1"/>
  <c r="VG91" i="1"/>
  <c r="VG92" i="1"/>
  <c r="VG93" i="1"/>
  <c r="VG94" i="1"/>
  <c r="VG95" i="1"/>
  <c r="VG96" i="1"/>
  <c r="VG97" i="1"/>
  <c r="VG98" i="1"/>
  <c r="VG99" i="1"/>
  <c r="VG100" i="1"/>
  <c r="VG101" i="1"/>
  <c r="VG102" i="1"/>
  <c r="VG103" i="1"/>
  <c r="VG104" i="1"/>
  <c r="VG105" i="1"/>
  <c r="VG106" i="1"/>
  <c r="VG107" i="1"/>
  <c r="VG108" i="1"/>
  <c r="VH12" i="1"/>
  <c r="CA73" i="1"/>
  <c r="BZ73" i="1"/>
  <c r="BY73" i="1"/>
  <c r="BX73" i="1"/>
  <c r="BW73" i="1"/>
  <c r="BV73" i="1"/>
  <c r="BU73" i="1"/>
  <c r="BT73" i="1"/>
  <c r="BS73" i="1"/>
  <c r="BR73" i="1"/>
  <c r="BQ73" i="1"/>
  <c r="BP73" i="1"/>
  <c r="BO73" i="1"/>
  <c r="BN73" i="1"/>
  <c r="GL74" i="1"/>
  <c r="GI74" i="1"/>
  <c r="GG74" i="1"/>
  <c r="GK74" i="1"/>
  <c r="GJ74" i="1"/>
  <c r="GM74" i="1"/>
  <c r="GH74" i="1"/>
  <c r="D74" i="1"/>
  <c r="GF74" i="1"/>
  <c r="P514" i="4"/>
  <c r="H577" i="4"/>
  <c r="I578" i="4"/>
  <c r="G528" i="4"/>
  <c r="P515" i="4"/>
  <c r="C516" i="4"/>
  <c r="B516" i="4" s="1"/>
  <c r="F580" i="4"/>
  <c r="E580" i="4"/>
  <c r="D580" i="4"/>
  <c r="Q580" i="4" s="1"/>
  <c r="B514" i="4"/>
  <c r="V516" i="4"/>
  <c r="U524" i="4"/>
  <c r="U518" i="4"/>
  <c r="U521" i="4"/>
  <c r="U527" i="4"/>
  <c r="R573" i="4"/>
  <c r="A581" i="4"/>
  <c r="R576" i="4"/>
  <c r="R579" i="4"/>
  <c r="VH128" i="1" l="1"/>
  <c r="VH123" i="1"/>
  <c r="VH126" i="1"/>
  <c r="VH125" i="1"/>
  <c r="VH124" i="1"/>
  <c r="VH122" i="1"/>
  <c r="VH127" i="1"/>
  <c r="VH118" i="1"/>
  <c r="VH121" i="1"/>
  <c r="VH119" i="1"/>
  <c r="VH120" i="1"/>
  <c r="VH117" i="1"/>
  <c r="VH85" i="1"/>
  <c r="VH86" i="1"/>
  <c r="VH87" i="1"/>
  <c r="VH88" i="1"/>
  <c r="VH89" i="1"/>
  <c r="VH90" i="1"/>
  <c r="VH91" i="1"/>
  <c r="VH92" i="1"/>
  <c r="VH93" i="1"/>
  <c r="VH94" i="1"/>
  <c r="VH95" i="1"/>
  <c r="VH96" i="1"/>
  <c r="VH97" i="1"/>
  <c r="VH98" i="1"/>
  <c r="VH99" i="1"/>
  <c r="VH100" i="1"/>
  <c r="VH101" i="1"/>
  <c r="VH102" i="1"/>
  <c r="VH103" i="1"/>
  <c r="VH104" i="1"/>
  <c r="VH105" i="1"/>
  <c r="VH106" i="1"/>
  <c r="VH107" i="1"/>
  <c r="VH108" i="1"/>
  <c r="VI12" i="1"/>
  <c r="BW74" i="1"/>
  <c r="BV74" i="1"/>
  <c r="BU74" i="1"/>
  <c r="BT74" i="1"/>
  <c r="BS74" i="1"/>
  <c r="BR74" i="1"/>
  <c r="BQ74" i="1"/>
  <c r="BP74" i="1"/>
  <c r="BO74" i="1"/>
  <c r="BN74" i="1"/>
  <c r="CA74" i="1"/>
  <c r="BZ74" i="1"/>
  <c r="BY74" i="1"/>
  <c r="BX74" i="1"/>
  <c r="GK75" i="1"/>
  <c r="GJ75" i="1"/>
  <c r="GI75" i="1"/>
  <c r="GH75" i="1"/>
  <c r="GG75" i="1"/>
  <c r="GF75" i="1"/>
  <c r="GM75" i="1"/>
  <c r="GL75" i="1"/>
  <c r="D75" i="1"/>
  <c r="G529" i="4"/>
  <c r="H578" i="4"/>
  <c r="I579" i="4"/>
  <c r="P516" i="4"/>
  <c r="C517" i="4"/>
  <c r="B517" i="4" s="1"/>
  <c r="F581" i="4"/>
  <c r="E581" i="4"/>
  <c r="D581" i="4"/>
  <c r="Q581" i="4" s="1"/>
  <c r="U531" i="4"/>
  <c r="U525" i="4"/>
  <c r="U522" i="4"/>
  <c r="U528" i="4"/>
  <c r="V517" i="4"/>
  <c r="R580" i="4"/>
  <c r="A582" i="4"/>
  <c r="R577" i="4"/>
  <c r="VI127" i="1" l="1"/>
  <c r="VI126" i="1"/>
  <c r="VI124" i="1"/>
  <c r="VI125" i="1"/>
  <c r="VI128" i="1"/>
  <c r="VI123" i="1"/>
  <c r="VI122" i="1"/>
  <c r="VI119" i="1"/>
  <c r="VI117" i="1"/>
  <c r="VI120" i="1"/>
  <c r="VI118" i="1"/>
  <c r="VI121" i="1"/>
  <c r="VI85" i="1"/>
  <c r="VI86" i="1"/>
  <c r="VI87" i="1"/>
  <c r="VI88" i="1"/>
  <c r="VI89" i="1"/>
  <c r="VI90" i="1"/>
  <c r="VI91" i="1"/>
  <c r="VI92" i="1"/>
  <c r="VI93" i="1"/>
  <c r="VI94" i="1"/>
  <c r="VI95" i="1"/>
  <c r="VI96" i="1"/>
  <c r="VI97" i="1"/>
  <c r="VI98" i="1"/>
  <c r="VI99" i="1"/>
  <c r="VI100" i="1"/>
  <c r="VI101" i="1"/>
  <c r="VI102" i="1"/>
  <c r="VI103" i="1"/>
  <c r="VI104" i="1"/>
  <c r="VI105" i="1"/>
  <c r="VI106" i="1"/>
  <c r="VI107" i="1"/>
  <c r="VI108" i="1"/>
  <c r="CA75" i="1"/>
  <c r="BZ75" i="1"/>
  <c r="BY75" i="1"/>
  <c r="BX75" i="1"/>
  <c r="BW75" i="1"/>
  <c r="BV75" i="1"/>
  <c r="BU75" i="1"/>
  <c r="BT75" i="1"/>
  <c r="BS75" i="1"/>
  <c r="BR75" i="1"/>
  <c r="BQ75" i="1"/>
  <c r="BP75" i="1"/>
  <c r="BO75" i="1"/>
  <c r="BN75" i="1"/>
  <c r="GH76" i="1"/>
  <c r="GG76" i="1"/>
  <c r="GF76" i="1"/>
  <c r="GM76" i="1"/>
  <c r="GL76" i="1"/>
  <c r="GK76" i="1"/>
  <c r="GJ76" i="1"/>
  <c r="GI76" i="1"/>
  <c r="D76" i="1"/>
  <c r="H579" i="4"/>
  <c r="I580" i="4"/>
  <c r="G530" i="4"/>
  <c r="P517" i="4"/>
  <c r="C518" i="4"/>
  <c r="B518" i="4" s="1"/>
  <c r="F582" i="4"/>
  <c r="E582" i="4"/>
  <c r="R582" i="4" s="1"/>
  <c r="D582" i="4"/>
  <c r="Q582" i="4" s="1"/>
  <c r="V518" i="4"/>
  <c r="U532" i="4"/>
  <c r="U526" i="4"/>
  <c r="U529" i="4"/>
  <c r="U535" i="4"/>
  <c r="A583" i="4"/>
  <c r="R581" i="4"/>
  <c r="CA76" i="1" l="1"/>
  <c r="BZ76" i="1"/>
  <c r="BY76" i="1"/>
  <c r="BX76" i="1"/>
  <c r="BW76" i="1"/>
  <c r="BV76" i="1"/>
  <c r="BU76" i="1"/>
  <c r="BT76" i="1"/>
  <c r="BS76" i="1"/>
  <c r="BR76" i="1"/>
  <c r="BQ76" i="1"/>
  <c r="BP76" i="1"/>
  <c r="BO76" i="1"/>
  <c r="BN76" i="1"/>
  <c r="G531" i="4"/>
  <c r="H580" i="4"/>
  <c r="I581" i="4"/>
  <c r="P518" i="4"/>
  <c r="C519" i="4"/>
  <c r="B519" i="4" s="1"/>
  <c r="E583" i="4"/>
  <c r="R583" i="4" s="1"/>
  <c r="D583" i="4"/>
  <c r="Q583" i="4" s="1"/>
  <c r="F583" i="4"/>
  <c r="U539" i="4"/>
  <c r="U533" i="4"/>
  <c r="U530" i="4"/>
  <c r="U536" i="4"/>
  <c r="V519" i="4"/>
  <c r="S502" i="4"/>
  <c r="A584" i="4"/>
  <c r="DV130" i="1"/>
  <c r="H581" i="4" l="1"/>
  <c r="I582" i="4"/>
  <c r="G532" i="4"/>
  <c r="P519" i="4"/>
  <c r="C520" i="4"/>
  <c r="B520" i="4" s="1"/>
  <c r="F584" i="4"/>
  <c r="E584" i="4"/>
  <c r="R584" i="4" s="1"/>
  <c r="D584" i="4"/>
  <c r="Q584" i="4" s="1"/>
  <c r="V520" i="4"/>
  <c r="U540" i="4"/>
  <c r="U534" i="4"/>
  <c r="U537" i="4"/>
  <c r="U543" i="4"/>
  <c r="S503" i="4"/>
  <c r="A585" i="4"/>
  <c r="AAA130" i="1"/>
  <c r="ZZ130" i="1"/>
  <c r="G533" i="4" l="1"/>
  <c r="H582" i="4"/>
  <c r="I583" i="4"/>
  <c r="P520" i="4"/>
  <c r="C521" i="4"/>
  <c r="B521" i="4" s="1"/>
  <c r="F585" i="4"/>
  <c r="E585" i="4"/>
  <c r="R585" i="4" s="1"/>
  <c r="D585" i="4"/>
  <c r="Q585" i="4" s="1"/>
  <c r="U547" i="4"/>
  <c r="U541" i="4"/>
  <c r="U538" i="4"/>
  <c r="U544" i="4"/>
  <c r="V521" i="4"/>
  <c r="S504" i="4"/>
  <c r="A586" i="4"/>
  <c r="H583" i="4" l="1"/>
  <c r="I584" i="4"/>
  <c r="G534" i="4"/>
  <c r="P521" i="4"/>
  <c r="C522" i="4"/>
  <c r="B522" i="4" s="1"/>
  <c r="F586" i="4"/>
  <c r="E586" i="4"/>
  <c r="R586" i="4" s="1"/>
  <c r="D586" i="4"/>
  <c r="Q586" i="4" s="1"/>
  <c r="V522" i="4"/>
  <c r="U548" i="4"/>
  <c r="U542" i="4"/>
  <c r="U545" i="4"/>
  <c r="U551" i="4"/>
  <c r="S505" i="4"/>
  <c r="A587" i="4"/>
  <c r="FS130" i="1"/>
  <c r="G535" i="4" l="1"/>
  <c r="H584" i="4"/>
  <c r="I585" i="4"/>
  <c r="P522" i="4"/>
  <c r="C523" i="4"/>
  <c r="B523" i="4" s="1"/>
  <c r="F587" i="4"/>
  <c r="E587" i="4"/>
  <c r="R587" i="4" s="1"/>
  <c r="D587" i="4"/>
  <c r="Q587" i="4" s="1"/>
  <c r="U555" i="4"/>
  <c r="U549" i="4"/>
  <c r="U546" i="4"/>
  <c r="U552" i="4"/>
  <c r="V523" i="4"/>
  <c r="S506" i="4"/>
  <c r="A588" i="4"/>
  <c r="H585" i="4" l="1"/>
  <c r="I586" i="4"/>
  <c r="G536" i="4"/>
  <c r="P523" i="4"/>
  <c r="C524" i="4"/>
  <c r="B524" i="4" s="1"/>
  <c r="F588" i="4"/>
  <c r="E588" i="4"/>
  <c r="R588" i="4" s="1"/>
  <c r="D588" i="4"/>
  <c r="Q588" i="4" s="1"/>
  <c r="V524" i="4"/>
  <c r="U556" i="4"/>
  <c r="U550" i="4"/>
  <c r="U553" i="4"/>
  <c r="U559" i="4"/>
  <c r="S507" i="4"/>
  <c r="A589" i="4"/>
  <c r="E69" i="3"/>
  <c r="C69" i="3"/>
  <c r="B69" i="3"/>
  <c r="G537" i="4" l="1"/>
  <c r="H586" i="4"/>
  <c r="I587" i="4"/>
  <c r="P524" i="4"/>
  <c r="C525" i="4"/>
  <c r="B525" i="4" s="1"/>
  <c r="F589" i="4"/>
  <c r="E589" i="4"/>
  <c r="R589" i="4" s="1"/>
  <c r="D589" i="4"/>
  <c r="Q589" i="4" s="1"/>
  <c r="U563" i="4"/>
  <c r="U557" i="4"/>
  <c r="U554" i="4"/>
  <c r="U560" i="4"/>
  <c r="V525" i="4"/>
  <c r="S508" i="4"/>
  <c r="A590" i="4"/>
  <c r="DW130" i="1"/>
  <c r="H587" i="4" l="1"/>
  <c r="I588" i="4"/>
  <c r="G538" i="4"/>
  <c r="P525" i="4"/>
  <c r="C526" i="4"/>
  <c r="B526" i="4" s="1"/>
  <c r="F590" i="4"/>
  <c r="E590" i="4"/>
  <c r="R590" i="4" s="1"/>
  <c r="D590" i="4"/>
  <c r="Q590" i="4" s="1"/>
  <c r="V526" i="4"/>
  <c r="U564" i="4"/>
  <c r="U558" i="4"/>
  <c r="U561" i="4"/>
  <c r="U567" i="4"/>
  <c r="S509" i="4"/>
  <c r="A591" i="4"/>
  <c r="DX130" i="1"/>
  <c r="DY130" i="1"/>
  <c r="G539" i="4" l="1"/>
  <c r="H588" i="4"/>
  <c r="I589" i="4"/>
  <c r="P526" i="4"/>
  <c r="C527" i="4"/>
  <c r="B527" i="4" s="1"/>
  <c r="F591" i="4"/>
  <c r="E591" i="4"/>
  <c r="R591" i="4" s="1"/>
  <c r="D591" i="4"/>
  <c r="Q591" i="4" s="1"/>
  <c r="U571" i="4"/>
  <c r="U565" i="4"/>
  <c r="U562" i="4"/>
  <c r="U568" i="4"/>
  <c r="V527" i="4"/>
  <c r="S510" i="4"/>
  <c r="A592" i="4"/>
  <c r="DX14" i="1"/>
  <c r="DX15" i="1" s="1" a="1"/>
  <c r="DX15" i="1" s="1"/>
  <c r="DX50" i="1" s="1" a="1"/>
  <c r="DX50" i="1" s="1"/>
  <c r="DY14" i="1"/>
  <c r="DY15" i="1" s="1" a="1"/>
  <c r="DY15" i="1" s="1"/>
  <c r="DY50" i="1" s="1" a="1"/>
  <c r="DY50" i="1" s="1"/>
  <c r="DY55" i="1" l="1" a="1"/>
  <c r="DY55" i="1" s="1"/>
  <c r="DY56" i="1" s="1" a="1"/>
  <c r="DY56" i="1" s="1"/>
  <c r="DY53" i="1" a="1"/>
  <c r="DY53" i="1" s="1"/>
  <c r="DY54" i="1" s="1" a="1"/>
  <c r="DY54" i="1" s="1"/>
  <c r="DY51" i="1" a="1"/>
  <c r="DY51" i="1" s="1"/>
  <c r="DY52" i="1" s="1" a="1"/>
  <c r="DY52" i="1" s="1"/>
  <c r="DX55" i="1" a="1"/>
  <c r="DX55" i="1" s="1"/>
  <c r="DX56" i="1" s="1" a="1"/>
  <c r="DX56" i="1" s="1"/>
  <c r="DX53" i="1" a="1"/>
  <c r="DX53" i="1" s="1"/>
  <c r="DX54" i="1" s="1" a="1"/>
  <c r="DX54" i="1" s="1"/>
  <c r="DX51" i="1" a="1"/>
  <c r="DX51" i="1" s="1"/>
  <c r="DX52" i="1" s="1" a="1"/>
  <c r="DX52" i="1" s="1"/>
  <c r="H589" i="4"/>
  <c r="I590" i="4"/>
  <c r="G540" i="4"/>
  <c r="P527" i="4"/>
  <c r="C528" i="4"/>
  <c r="B528" i="4" s="1"/>
  <c r="F592" i="4"/>
  <c r="E592" i="4"/>
  <c r="R592" i="4" s="1"/>
  <c r="D592" i="4"/>
  <c r="Q592" i="4" s="1"/>
  <c r="V528" i="4"/>
  <c r="U572" i="4"/>
  <c r="U566" i="4"/>
  <c r="U569" i="4"/>
  <c r="U575" i="4"/>
  <c r="S511" i="4"/>
  <c r="A593" i="4"/>
  <c r="DY17" i="1"/>
  <c r="DY18" i="1" s="1" a="1"/>
  <c r="DY18" i="1" s="1"/>
  <c r="DX17" i="1"/>
  <c r="DX18" i="1" s="1" a="1"/>
  <c r="DX18" i="1" s="1"/>
  <c r="E94" i="3"/>
  <c r="E93" i="3"/>
  <c r="E92" i="3"/>
  <c r="E78" i="3"/>
  <c r="E71" i="3"/>
  <c r="E62" i="3"/>
  <c r="E59" i="3"/>
  <c r="G541" i="4" l="1"/>
  <c r="H590" i="4"/>
  <c r="I591" i="4"/>
  <c r="P528" i="4"/>
  <c r="C529" i="4"/>
  <c r="B529" i="4" s="1"/>
  <c r="F593" i="4"/>
  <c r="E593" i="4"/>
  <c r="R593" i="4" s="1"/>
  <c r="D593" i="4"/>
  <c r="Q593" i="4" s="1"/>
  <c r="U579" i="4"/>
  <c r="U573" i="4"/>
  <c r="U570" i="4"/>
  <c r="U576" i="4"/>
  <c r="V529" i="4"/>
  <c r="S512" i="4"/>
  <c r="A594" i="4"/>
  <c r="B17" i="1"/>
  <c r="DB17" i="1" s="1" a="1"/>
  <c r="DB17" i="1" s="1"/>
  <c r="DB18" i="1" l="1" a="1"/>
  <c r="DB18" i="1" s="1"/>
  <c r="DB19" i="1" a="1"/>
  <c r="DB19" i="1" s="1"/>
  <c r="DB42" i="1" s="1" a="1"/>
  <c r="DB42" i="1" s="1"/>
  <c r="DB24" i="1" a="1"/>
  <c r="DB24" i="1" s="1"/>
  <c r="DB45" i="1" a="1"/>
  <c r="DB45" i="1" s="1"/>
  <c r="DB28" i="1" a="1"/>
  <c r="DB28" i="1" s="1"/>
  <c r="DB35" i="1" a="1"/>
  <c r="DB35" i="1" s="1"/>
  <c r="DB33" i="1" a="1"/>
  <c r="DB33" i="1" s="1"/>
  <c r="DB47" i="1" a="1"/>
  <c r="DB47" i="1" s="1"/>
  <c r="DB37" i="1" a="1"/>
  <c r="DB37" i="1" s="1"/>
  <c r="M17" i="1" a="1"/>
  <c r="M17" i="1" s="1"/>
  <c r="ZM17" i="1" a="1"/>
  <c r="ZM17" i="1" s="1"/>
  <c r="ZL17" i="1" a="1"/>
  <c r="ZL17" i="1" s="1"/>
  <c r="ZK17" i="1" a="1"/>
  <c r="ZK17" i="1" s="1"/>
  <c r="JJ17" i="1" a="1"/>
  <c r="JJ17" i="1" s="1"/>
  <c r="JI17" i="1" a="1"/>
  <c r="JI17" i="1" s="1"/>
  <c r="JH17" i="1" a="1"/>
  <c r="JH17" i="1" s="1"/>
  <c r="JG17" i="1" a="1"/>
  <c r="JG17" i="1" s="1"/>
  <c r="JF17" i="1" a="1"/>
  <c r="JF17" i="1" s="1"/>
  <c r="JE17" i="1" a="1"/>
  <c r="JE17" i="1" s="1"/>
  <c r="JD17" i="1" a="1"/>
  <c r="JD17" i="1" s="1"/>
  <c r="JR17" i="1" a="1"/>
  <c r="JR17" i="1" s="1"/>
  <c r="JQ17" i="1" a="1"/>
  <c r="JQ17" i="1" s="1"/>
  <c r="JP17" i="1" a="1"/>
  <c r="JP17" i="1" s="1"/>
  <c r="JO17" i="1" a="1"/>
  <c r="JO17" i="1" s="1"/>
  <c r="JN17" i="1" a="1"/>
  <c r="JN17" i="1" s="1"/>
  <c r="JM17" i="1" a="1"/>
  <c r="JM17" i="1" s="1"/>
  <c r="JL17" i="1" a="1"/>
  <c r="JL17" i="1" s="1"/>
  <c r="JK17" i="1" a="1"/>
  <c r="JK17" i="1" s="1"/>
  <c r="DA17" i="1" a="1"/>
  <c r="DA17" i="1" s="1"/>
  <c r="ZN17" i="1" a="1"/>
  <c r="ZN17" i="1" s="1"/>
  <c r="YY17" i="1" a="1"/>
  <c r="YY17" i="1" s="1"/>
  <c r="ZD17" i="1" a="1"/>
  <c r="ZD17" i="1" s="1"/>
  <c r="CK17" i="1" a="1"/>
  <c r="CK17" i="1" s="1"/>
  <c r="ZA17" i="1" a="1"/>
  <c r="ZA17" i="1" s="1"/>
  <c r="CE17" i="1" a="1"/>
  <c r="CE17" i="1" s="1"/>
  <c r="ZC17" i="1" a="1"/>
  <c r="ZC17" i="1" s="1"/>
  <c r="YX17" i="1" a="1"/>
  <c r="YX17" i="1" s="1"/>
  <c r="YZ17" i="1" a="1"/>
  <c r="YZ17" i="1" s="1"/>
  <c r="ZJ17" i="1" a="1"/>
  <c r="ZJ17" i="1" s="1"/>
  <c r="ZI17" i="1" a="1"/>
  <c r="ZI17" i="1" s="1"/>
  <c r="ZH17" i="1" a="1"/>
  <c r="ZH17" i="1" s="1"/>
  <c r="ZG17" i="1" a="1"/>
  <c r="ZG17" i="1" s="1"/>
  <c r="ZF17" i="1" a="1"/>
  <c r="ZF17" i="1" s="1"/>
  <c r="JC17" i="1" a="1"/>
  <c r="JC17" i="1" s="1"/>
  <c r="ZE17" i="1" a="1"/>
  <c r="ZE17" i="1" s="1"/>
  <c r="CW17" i="1" a="1"/>
  <c r="CW17" i="1" s="1"/>
  <c r="CU17" i="1" a="1"/>
  <c r="CU17" i="1" s="1"/>
  <c r="CT17" i="1" a="1"/>
  <c r="CT17" i="1" s="1"/>
  <c r="CQ17" i="1" a="1"/>
  <c r="CQ17" i="1" s="1"/>
  <c r="CM17" i="1" a="1"/>
  <c r="CM17" i="1" s="1"/>
  <c r="ZB17" i="1" a="1"/>
  <c r="ZB17" i="1" s="1"/>
  <c r="CL17" i="1" a="1"/>
  <c r="CL17" i="1" s="1"/>
  <c r="H591" i="4"/>
  <c r="I592" i="4"/>
  <c r="G542" i="4"/>
  <c r="P529" i="4"/>
  <c r="C530" i="4"/>
  <c r="B530" i="4" s="1"/>
  <c r="D594" i="4"/>
  <c r="Q594" i="4" s="1"/>
  <c r="F594" i="4"/>
  <c r="E594" i="4"/>
  <c r="R594" i="4" s="1"/>
  <c r="V530" i="4"/>
  <c r="U580" i="4"/>
  <c r="U574" i="4"/>
  <c r="U577" i="4"/>
  <c r="U583" i="4"/>
  <c r="S513" i="4"/>
  <c r="A595" i="4"/>
  <c r="DB25" i="1" l="1" a="1"/>
  <c r="DB25" i="1" s="1"/>
  <c r="DB40" i="1" a="1"/>
  <c r="DB40" i="1" s="1"/>
  <c r="DB30" i="1" a="1"/>
  <c r="DB30" i="1" s="1"/>
  <c r="DB34" i="1" a="1"/>
  <c r="DB34" i="1" s="1"/>
  <c r="DB32" i="1" a="1"/>
  <c r="DB32" i="1" s="1"/>
  <c r="DB46" i="1" a="1"/>
  <c r="DB46" i="1" s="1"/>
  <c r="DB29" i="1" a="1"/>
  <c r="DB29" i="1" s="1"/>
  <c r="DB38" i="1" a="1"/>
  <c r="DB38" i="1" s="1"/>
  <c r="DB39" i="1" a="1"/>
  <c r="DB39" i="1" s="1"/>
  <c r="DB43" i="1" a="1"/>
  <c r="DB43" i="1" s="1"/>
  <c r="DB26" i="1" a="1"/>
  <c r="DB26" i="1" s="1"/>
  <c r="DB41" i="1" a="1"/>
  <c r="DB41" i="1" s="1"/>
  <c r="DB27" i="1" a="1"/>
  <c r="DB27" i="1" s="1"/>
  <c r="DB44" i="1" a="1"/>
  <c r="DB44" i="1" s="1"/>
  <c r="DB31" i="1" a="1"/>
  <c r="DB31" i="1" s="1"/>
  <c r="DB22" i="1" a="1"/>
  <c r="DB22" i="1" s="1"/>
  <c r="DB23" i="1" a="1"/>
  <c r="DB23" i="1" s="1"/>
  <c r="DB36" i="1" a="1"/>
  <c r="DB36" i="1" s="1"/>
  <c r="DB21" i="1" a="1"/>
  <c r="DB21" i="1" s="1"/>
  <c r="DB20" i="1" a="1"/>
  <c r="DB20" i="1" s="1"/>
  <c r="YY18" i="1" a="1"/>
  <c r="YY18" i="1" s="1"/>
  <c r="YY19" i="1" a="1"/>
  <c r="YY19" i="1" s="1"/>
  <c r="ZD18" i="1" a="1"/>
  <c r="ZD18" i="1" s="1"/>
  <c r="ZD19" i="1" a="1"/>
  <c r="ZD19" i="1" s="1"/>
  <c r="ZD42" i="1" s="1" a="1"/>
  <c r="ZD42" i="1" s="1"/>
  <c r="CK18" i="1" a="1"/>
  <c r="CK18" i="1" s="1"/>
  <c r="CK19" i="1" a="1"/>
  <c r="CK19" i="1" s="1"/>
  <c r="CK42" i="1" s="1" a="1"/>
  <c r="CK42" i="1" s="1"/>
  <c r="JP18" i="1" a="1"/>
  <c r="JP18" i="1" s="1"/>
  <c r="JP19" i="1" a="1"/>
  <c r="JP19" i="1" s="1"/>
  <c r="JP42" i="1" s="1" a="1"/>
  <c r="JP42" i="1" s="1"/>
  <c r="ZN18" i="1" a="1"/>
  <c r="ZN18" i="1" s="1"/>
  <c r="ZN19" i="1" a="1"/>
  <c r="ZN19" i="1" s="1"/>
  <c r="ZN42" i="1" s="1" a="1"/>
  <c r="ZN42" i="1" s="1"/>
  <c r="CL18" i="1" a="1"/>
  <c r="CL18" i="1" s="1"/>
  <c r="CL19" i="1" a="1"/>
  <c r="CL19" i="1" s="1"/>
  <c r="CL42" i="1" s="1" a="1"/>
  <c r="CL42" i="1" s="1"/>
  <c r="M18" i="1" a="1"/>
  <c r="M18" i="1" s="1"/>
  <c r="M19" i="1" a="1"/>
  <c r="M19" i="1" s="1"/>
  <c r="M42" i="1" s="1" a="1"/>
  <c r="M42" i="1" s="1"/>
  <c r="JQ18" i="1" a="1"/>
  <c r="JQ18" i="1" s="1"/>
  <c r="JQ19" i="1" a="1"/>
  <c r="JQ19" i="1" s="1"/>
  <c r="JQ21" i="1" s="1" a="1"/>
  <c r="JQ21" i="1" s="1"/>
  <c r="JR18" i="1" a="1"/>
  <c r="JR18" i="1" s="1"/>
  <c r="JR19" i="1" a="1"/>
  <c r="JR19" i="1" s="1"/>
  <c r="JR42" i="1" s="1" a="1"/>
  <c r="JR42" i="1" s="1"/>
  <c r="JF18" i="1" a="1"/>
  <c r="JF18" i="1" s="1"/>
  <c r="JF19" i="1" a="1"/>
  <c r="JF19" i="1" s="1"/>
  <c r="JF42" i="1" s="1" a="1"/>
  <c r="JF42" i="1" s="1"/>
  <c r="JG18" i="1" a="1"/>
  <c r="JG18" i="1" s="1"/>
  <c r="JG19" i="1" a="1"/>
  <c r="JG19" i="1" s="1"/>
  <c r="JG23" i="1" s="1" a="1"/>
  <c r="JG23" i="1" s="1"/>
  <c r="JK18" i="1" a="1"/>
  <c r="JK18" i="1" s="1"/>
  <c r="JK19" i="1" a="1"/>
  <c r="JK19" i="1" s="1"/>
  <c r="JK42" i="1" s="1" a="1"/>
  <c r="JK42" i="1" s="1"/>
  <c r="JJ18" i="1" a="1"/>
  <c r="JJ18" i="1" s="1"/>
  <c r="JJ19" i="1" a="1"/>
  <c r="JJ19" i="1" s="1"/>
  <c r="JJ42" i="1" s="1" a="1"/>
  <c r="JJ42" i="1" s="1"/>
  <c r="ZE18" i="1" a="1"/>
  <c r="ZE18" i="1" s="1"/>
  <c r="ZE19" i="1" a="1"/>
  <c r="ZE19" i="1" s="1"/>
  <c r="JC18" i="1" a="1"/>
  <c r="JC18" i="1" s="1"/>
  <c r="JC19" i="1" a="1"/>
  <c r="JC19" i="1" s="1"/>
  <c r="ZA18" i="1" a="1"/>
  <c r="ZA18" i="1" s="1"/>
  <c r="ZA19" i="1" a="1"/>
  <c r="ZA19" i="1" s="1"/>
  <c r="JE18" i="1" a="1"/>
  <c r="JE18" i="1" s="1"/>
  <c r="JE19" i="1" a="1"/>
  <c r="JE19" i="1" s="1"/>
  <c r="JE42" i="1" s="1" a="1"/>
  <c r="JE42" i="1" s="1"/>
  <c r="CQ18" i="1" a="1"/>
  <c r="CQ18" i="1" s="1"/>
  <c r="CQ19" i="1" a="1"/>
  <c r="CQ19" i="1" s="1"/>
  <c r="ZF18" i="1" a="1"/>
  <c r="ZF18" i="1" s="1"/>
  <c r="ZF19" i="1" a="1"/>
  <c r="ZF19" i="1" s="1"/>
  <c r="ZF42" i="1" s="1" a="1"/>
  <c r="ZF42" i="1" s="1"/>
  <c r="JH18" i="1" a="1"/>
  <c r="JH18" i="1" s="1"/>
  <c r="JH19" i="1" a="1"/>
  <c r="JH19" i="1" s="1"/>
  <c r="JH20" i="1" s="1" a="1"/>
  <c r="JH20" i="1" s="1"/>
  <c r="CU18" i="1" a="1"/>
  <c r="CU18" i="1" s="1"/>
  <c r="CU19" i="1" a="1"/>
  <c r="CU19" i="1" s="1"/>
  <c r="CU42" i="1" s="1" a="1"/>
  <c r="CU42" i="1" s="1"/>
  <c r="ZH18" i="1" a="1"/>
  <c r="ZH18" i="1" s="1"/>
  <c r="ZH19" i="1" a="1"/>
  <c r="ZH19" i="1" s="1"/>
  <c r="ZH42" i="1" s="1" a="1"/>
  <c r="ZH42" i="1" s="1"/>
  <c r="ZI18" i="1" a="1"/>
  <c r="ZI18" i="1" s="1"/>
  <c r="ZI19" i="1" a="1"/>
  <c r="ZI19" i="1" s="1"/>
  <c r="ZI42" i="1" s="1" a="1"/>
  <c r="ZI42" i="1" s="1"/>
  <c r="JL18" i="1" a="1"/>
  <c r="JL18" i="1" s="1"/>
  <c r="JL19" i="1" a="1"/>
  <c r="JL19" i="1" s="1"/>
  <c r="JL28" i="1" s="1" a="1"/>
  <c r="JL28" i="1" s="1"/>
  <c r="ZG18" i="1" a="1"/>
  <c r="ZG18" i="1" s="1"/>
  <c r="ZG19" i="1" a="1"/>
  <c r="ZG19" i="1" s="1"/>
  <c r="ZG42" i="1" s="1" a="1"/>
  <c r="ZG42" i="1" s="1"/>
  <c r="ZJ18" i="1" a="1"/>
  <c r="ZJ18" i="1" s="1"/>
  <c r="ZJ19" i="1" a="1"/>
  <c r="ZJ19" i="1" s="1"/>
  <c r="ZJ42" i="1" s="1" a="1"/>
  <c r="ZJ42" i="1" s="1"/>
  <c r="JM18" i="1" a="1"/>
  <c r="JM18" i="1" s="1"/>
  <c r="JM19" i="1" a="1"/>
  <c r="JM19" i="1" s="1"/>
  <c r="JM42" i="1" s="1" a="1"/>
  <c r="JM42" i="1" s="1"/>
  <c r="JN18" i="1" a="1"/>
  <c r="JN18" i="1" s="1"/>
  <c r="JN19" i="1" a="1"/>
  <c r="JN19" i="1" s="1"/>
  <c r="JN42" i="1" s="1" a="1"/>
  <c r="JN42" i="1" s="1"/>
  <c r="CW18" i="1" a="1"/>
  <c r="CW18" i="1" s="1"/>
  <c r="CW19" i="1" a="1"/>
  <c r="CW19" i="1" s="1"/>
  <c r="YZ18" i="1" a="1"/>
  <c r="YZ18" i="1" s="1"/>
  <c r="YZ19" i="1" a="1"/>
  <c r="YZ19" i="1" s="1"/>
  <c r="JD18" i="1" a="1"/>
  <c r="JD18" i="1" s="1"/>
  <c r="JD19" i="1" a="1"/>
  <c r="JD19" i="1" s="1"/>
  <c r="JD42" i="1" s="1" a="1"/>
  <c r="JD42" i="1" s="1"/>
  <c r="ZB18" i="1" a="1"/>
  <c r="ZB18" i="1" s="1"/>
  <c r="ZB19" i="1" a="1"/>
  <c r="ZB19" i="1" s="1"/>
  <c r="ZB42" i="1" s="1" a="1"/>
  <c r="ZB42" i="1" s="1"/>
  <c r="JI18" i="1" a="1"/>
  <c r="JI18" i="1" s="1"/>
  <c r="JI19" i="1" a="1"/>
  <c r="JI19" i="1" s="1"/>
  <c r="JI42" i="1" s="1" a="1"/>
  <c r="JI42" i="1" s="1"/>
  <c r="YX18" i="1" a="1"/>
  <c r="YX18" i="1" s="1"/>
  <c r="YX19" i="1" a="1"/>
  <c r="YX19" i="1" s="1"/>
  <c r="YX42" i="1" s="1" a="1"/>
  <c r="YX42" i="1" s="1"/>
  <c r="ZK18" i="1" a="1"/>
  <c r="ZK18" i="1" s="1"/>
  <c r="ZK19" i="1" a="1"/>
  <c r="ZK19" i="1" s="1"/>
  <c r="ZK21" i="1" s="1" a="1"/>
  <c r="ZK21" i="1" s="1"/>
  <c r="JO18" i="1" a="1"/>
  <c r="JO18" i="1" s="1"/>
  <c r="JO19" i="1" a="1"/>
  <c r="JO19" i="1" s="1"/>
  <c r="JO20" i="1" s="1" a="1"/>
  <c r="JO20" i="1" s="1"/>
  <c r="ZC18" i="1" a="1"/>
  <c r="ZC18" i="1" s="1"/>
  <c r="ZC19" i="1" a="1"/>
  <c r="ZC19" i="1" s="1"/>
  <c r="ZC42" i="1" s="1" a="1"/>
  <c r="ZC42" i="1" s="1"/>
  <c r="ZL18" i="1" a="1"/>
  <c r="ZL18" i="1" s="1"/>
  <c r="ZL19" i="1" a="1"/>
  <c r="ZL19" i="1" s="1"/>
  <c r="ZL20" i="1" s="1" a="1"/>
  <c r="ZL20" i="1" s="1"/>
  <c r="DA18" i="1" a="1"/>
  <c r="DA18" i="1" s="1"/>
  <c r="DA19" i="1" a="1"/>
  <c r="DA19" i="1" s="1"/>
  <c r="DA21" i="1" s="1" a="1"/>
  <c r="DA21" i="1" s="1"/>
  <c r="CM18" i="1" a="1"/>
  <c r="CM18" i="1" s="1"/>
  <c r="CM19" i="1" a="1"/>
  <c r="CM19" i="1" s="1"/>
  <c r="CM42" i="1" s="1" a="1"/>
  <c r="CM42" i="1" s="1"/>
  <c r="CT18" i="1" a="1"/>
  <c r="CT18" i="1" s="1"/>
  <c r="CT19" i="1" a="1"/>
  <c r="CT19" i="1" s="1"/>
  <c r="CT42" i="1" s="1" a="1"/>
  <c r="CT42" i="1" s="1"/>
  <c r="CE18" i="1" a="1"/>
  <c r="CE18" i="1" s="1"/>
  <c r="CE19" i="1" a="1"/>
  <c r="CE19" i="1" s="1"/>
  <c r="CE42" i="1" s="1" a="1"/>
  <c r="CE42" i="1" s="1"/>
  <c r="ZM18" i="1" a="1"/>
  <c r="ZM18" i="1" s="1"/>
  <c r="ZM19" i="1" a="1"/>
  <c r="ZM19" i="1" s="1"/>
  <c r="ZM42" i="1" s="1" a="1"/>
  <c r="ZM42" i="1" s="1"/>
  <c r="JK20" i="1" a="1"/>
  <c r="JK20" i="1" s="1"/>
  <c r="JK21" i="1" a="1"/>
  <c r="JK21" i="1" s="1"/>
  <c r="ZM23" i="1" a="1"/>
  <c r="ZM23" i="1" s="1"/>
  <c r="ZM34" i="1" a="1"/>
  <c r="ZM34" i="1" s="1"/>
  <c r="ZM28" i="1" a="1"/>
  <c r="ZM28" i="1" s="1"/>
  <c r="ZM30" i="1" a="1"/>
  <c r="ZM30" i="1" s="1"/>
  <c r="ZM35" i="1" a="1"/>
  <c r="ZM35" i="1" s="1"/>
  <c r="ZM41" i="1" a="1"/>
  <c r="ZM41" i="1" s="1"/>
  <c r="ZM33" i="1" a="1"/>
  <c r="ZM33" i="1" s="1"/>
  <c r="ZM43" i="1" a="1"/>
  <c r="ZM43" i="1" s="1"/>
  <c r="ZM38" i="1" a="1"/>
  <c r="ZM38" i="1" s="1"/>
  <c r="ZM32" i="1" a="1"/>
  <c r="ZM32" i="1" s="1"/>
  <c r="ZM24" i="1" a="1"/>
  <c r="ZM24" i="1" s="1"/>
  <c r="ZM27" i="1" a="1"/>
  <c r="ZM27" i="1" s="1"/>
  <c r="ZM40" i="1" a="1"/>
  <c r="ZM40" i="1" s="1"/>
  <c r="JK36" i="1" a="1"/>
  <c r="JK36" i="1" s="1"/>
  <c r="JK48" i="1" a="1"/>
  <c r="JK48" i="1" s="1"/>
  <c r="JK49" i="1" s="1" a="1"/>
  <c r="JK49" i="1" s="1"/>
  <c r="JK22" i="1" a="1"/>
  <c r="JK22" i="1" s="1"/>
  <c r="JK23" i="1" a="1"/>
  <c r="JK23" i="1" s="1"/>
  <c r="JK38" i="1" a="1"/>
  <c r="JK38" i="1" s="1"/>
  <c r="JK35" i="1" a="1"/>
  <c r="JK35" i="1" s="1"/>
  <c r="JK33" i="1" a="1"/>
  <c r="JK33" i="1" s="1"/>
  <c r="JK39" i="1" a="1"/>
  <c r="JK39" i="1" s="1"/>
  <c r="JK37" i="1" a="1"/>
  <c r="JK37" i="1" s="1"/>
  <c r="JK44" i="1" a="1"/>
  <c r="JK44" i="1" s="1"/>
  <c r="JK45" i="1" a="1"/>
  <c r="JK45" i="1" s="1"/>
  <c r="JK31" i="1" a="1"/>
  <c r="JK31" i="1" s="1"/>
  <c r="JK25" i="1" a="1"/>
  <c r="JK25" i="1" s="1"/>
  <c r="JK40" i="1" a="1"/>
  <c r="JK40" i="1" s="1"/>
  <c r="JK32" i="1" a="1"/>
  <c r="JK32" i="1" s="1"/>
  <c r="JK27" i="1" a="1"/>
  <c r="JK27" i="1" s="1"/>
  <c r="JM36" i="1" a="1"/>
  <c r="JM36" i="1" s="1"/>
  <c r="JM48" i="1" a="1"/>
  <c r="JM48" i="1" s="1"/>
  <c r="JM49" i="1" s="1" a="1"/>
  <c r="JM49" i="1" s="1"/>
  <c r="JM22" i="1" a="1"/>
  <c r="JM22" i="1" s="1"/>
  <c r="JM23" i="1" a="1"/>
  <c r="JM23" i="1" s="1"/>
  <c r="JM45" i="1" a="1"/>
  <c r="JM45" i="1" s="1"/>
  <c r="JM25" i="1" a="1"/>
  <c r="JM25" i="1" s="1"/>
  <c r="JM34" i="1" a="1"/>
  <c r="JM34" i="1" s="1"/>
  <c r="JM32" i="1" a="1"/>
  <c r="JM32" i="1" s="1"/>
  <c r="JM47" i="1" a="1"/>
  <c r="JM47" i="1" s="1"/>
  <c r="JM33" i="1" a="1"/>
  <c r="JM33" i="1" s="1"/>
  <c r="JM27" i="1" a="1"/>
  <c r="JM27" i="1" s="1"/>
  <c r="JM39" i="1" a="1"/>
  <c r="JM39" i="1" s="1"/>
  <c r="JM29" i="1" a="1"/>
  <c r="JM29" i="1" s="1"/>
  <c r="JM37" i="1" a="1"/>
  <c r="JM37" i="1" s="1"/>
  <c r="JM24" i="1" a="1"/>
  <c r="JM24" i="1" s="1"/>
  <c r="JM41" i="1" a="1"/>
  <c r="JM41" i="1" s="1"/>
  <c r="JM26" i="1" a="1"/>
  <c r="JM26" i="1" s="1"/>
  <c r="JM28" i="1" a="1"/>
  <c r="JM28" i="1" s="1"/>
  <c r="JM46" i="1" a="1"/>
  <c r="JM46" i="1" s="1"/>
  <c r="JM30" i="1" a="1"/>
  <c r="JM30" i="1" s="1"/>
  <c r="JM35" i="1" a="1"/>
  <c r="JM35" i="1" s="1"/>
  <c r="JN23" i="1" a="1"/>
  <c r="JN23" i="1" s="1"/>
  <c r="JN40" i="1" a="1"/>
  <c r="JN40" i="1" s="1"/>
  <c r="JN32" i="1" a="1"/>
  <c r="JN32" i="1" s="1"/>
  <c r="JN27" i="1" a="1"/>
  <c r="JN27" i="1" s="1"/>
  <c r="JN39" i="1" a="1"/>
  <c r="JN39" i="1" s="1"/>
  <c r="JN30" i="1" a="1"/>
  <c r="JN30" i="1" s="1"/>
  <c r="JN37" i="1" a="1"/>
  <c r="JN37" i="1" s="1"/>
  <c r="JN29" i="1" a="1"/>
  <c r="JN29" i="1" s="1"/>
  <c r="JN33" i="1" a="1"/>
  <c r="JN33" i="1" s="1"/>
  <c r="JN34" i="1" a="1"/>
  <c r="JN34" i="1" s="1"/>
  <c r="JN24" i="1" a="1"/>
  <c r="JN24" i="1" s="1"/>
  <c r="JN47" i="1" a="1"/>
  <c r="JN47" i="1" s="1"/>
  <c r="JN41" i="1" a="1"/>
  <c r="JN41" i="1" s="1"/>
  <c r="JN26" i="1" a="1"/>
  <c r="JN26" i="1" s="1"/>
  <c r="JN46" i="1" a="1"/>
  <c r="JN46" i="1" s="1"/>
  <c r="JN38" i="1" a="1"/>
  <c r="JN38" i="1" s="1"/>
  <c r="JN35" i="1" a="1"/>
  <c r="JN35" i="1" s="1"/>
  <c r="JN31" i="1" a="1"/>
  <c r="JN31" i="1" s="1"/>
  <c r="JP24" i="1" a="1"/>
  <c r="JP24" i="1" s="1"/>
  <c r="JP41" i="1" a="1"/>
  <c r="JP41" i="1" s="1"/>
  <c r="JP43" i="1" a="1"/>
  <c r="JP43" i="1" s="1"/>
  <c r="JP45" i="1" a="1"/>
  <c r="JP45" i="1" s="1"/>
  <c r="JP40" i="1" a="1"/>
  <c r="JP40" i="1" s="1"/>
  <c r="JQ23" i="1" a="1"/>
  <c r="JQ23" i="1" s="1"/>
  <c r="JQ29" i="1" a="1"/>
  <c r="JQ29" i="1" s="1"/>
  <c r="JQ34" i="1" a="1"/>
  <c r="JQ34" i="1" s="1"/>
  <c r="JR40" i="1" a="1"/>
  <c r="JR40" i="1" s="1"/>
  <c r="JJ36" i="1" a="1"/>
  <c r="JJ36" i="1" s="1"/>
  <c r="JJ48" i="1" a="1"/>
  <c r="JJ48" i="1" s="1"/>
  <c r="JJ49" i="1" s="1" a="1"/>
  <c r="JJ49" i="1" s="1"/>
  <c r="JJ23" i="1" a="1"/>
  <c r="JJ23" i="1" s="1"/>
  <c r="JJ22" i="1" a="1"/>
  <c r="JJ22" i="1" s="1"/>
  <c r="JJ40" i="1" a="1"/>
  <c r="JJ40" i="1" s="1"/>
  <c r="JJ32" i="1" a="1"/>
  <c r="JJ32" i="1" s="1"/>
  <c r="JJ29" i="1" a="1"/>
  <c r="JJ29" i="1" s="1"/>
  <c r="JJ27" i="1" a="1"/>
  <c r="JJ27" i="1" s="1"/>
  <c r="JJ39" i="1" a="1"/>
  <c r="JJ39" i="1" s="1"/>
  <c r="JJ30" i="1" a="1"/>
  <c r="JJ30" i="1" s="1"/>
  <c r="JJ37" i="1" a="1"/>
  <c r="JJ37" i="1" s="1"/>
  <c r="JJ35" i="1" a="1"/>
  <c r="JJ35" i="1" s="1"/>
  <c r="JJ47" i="1" a="1"/>
  <c r="JJ47" i="1" s="1"/>
  <c r="JJ34" i="1" a="1"/>
  <c r="JJ34" i="1" s="1"/>
  <c r="JJ24" i="1" a="1"/>
  <c r="JJ24" i="1" s="1"/>
  <c r="JJ41" i="1" a="1"/>
  <c r="JJ41" i="1" s="1"/>
  <c r="JJ33" i="1" a="1"/>
  <c r="JJ33" i="1" s="1"/>
  <c r="JJ43" i="1" a="1"/>
  <c r="JJ43" i="1" s="1"/>
  <c r="JJ28" i="1" a="1"/>
  <c r="JJ28" i="1" s="1"/>
  <c r="JJ38" i="1" a="1"/>
  <c r="JJ38" i="1" s="1"/>
  <c r="JJ46" i="1" a="1"/>
  <c r="JJ46" i="1" s="1"/>
  <c r="JJ25" i="1" a="1"/>
  <c r="JJ25" i="1" s="1"/>
  <c r="JJ31" i="1" a="1"/>
  <c r="JJ31" i="1" s="1"/>
  <c r="DA49" i="1" a="1"/>
  <c r="DA49" i="1" s="1"/>
  <c r="ZD32" i="1" a="1"/>
  <c r="ZD32" i="1" s="1"/>
  <c r="ZA42" i="1" a="1"/>
  <c r="ZA42" i="1" s="1"/>
  <c r="YZ42" i="1" a="1"/>
  <c r="YZ42" i="1" s="1"/>
  <c r="YY42" i="1" a="1"/>
  <c r="YY42" i="1" s="1"/>
  <c r="CQ42" i="1" a="1"/>
  <c r="CQ42" i="1" s="1"/>
  <c r="CW42" i="1" a="1"/>
  <c r="CW42" i="1" s="1"/>
  <c r="ZE42" i="1" a="1"/>
  <c r="ZE42" i="1" s="1"/>
  <c r="JC42" i="1" a="1"/>
  <c r="JC42" i="1" s="1"/>
  <c r="G543" i="4"/>
  <c r="H592" i="4"/>
  <c r="I593" i="4"/>
  <c r="P530" i="4"/>
  <c r="C531" i="4"/>
  <c r="B531" i="4" s="1"/>
  <c r="F595" i="4"/>
  <c r="E595" i="4"/>
  <c r="R595" i="4" s="1"/>
  <c r="D595" i="4"/>
  <c r="Q595" i="4" s="1"/>
  <c r="U587" i="4"/>
  <c r="U581" i="4"/>
  <c r="U578" i="4"/>
  <c r="U584" i="4"/>
  <c r="V531" i="4"/>
  <c r="S514" i="4"/>
  <c r="A596" i="4"/>
  <c r="B59" i="3"/>
  <c r="JI44" i="1" l="1" a="1"/>
  <c r="JI44" i="1" s="1"/>
  <c r="ZD33" i="1" a="1"/>
  <c r="ZD33" i="1" s="1"/>
  <c r="ZD26" i="1" a="1"/>
  <c r="ZD26" i="1" s="1"/>
  <c r="JI46" i="1" a="1"/>
  <c r="JI46" i="1" s="1"/>
  <c r="ZM36" i="1" a="1"/>
  <c r="ZM36" i="1" s="1"/>
  <c r="ZN23" i="1" a="1"/>
  <c r="ZN23" i="1" s="1"/>
  <c r="JI45" i="1" a="1"/>
  <c r="JI45" i="1" s="1"/>
  <c r="JI32" i="1" a="1"/>
  <c r="JI32" i="1" s="1"/>
  <c r="ZN48" i="1" a="1"/>
  <c r="ZN48" i="1" s="1"/>
  <c r="ZN49" i="1" s="1" a="1"/>
  <c r="ZN49" i="1" s="1"/>
  <c r="JI26" i="1" a="1"/>
  <c r="JI26" i="1" s="1"/>
  <c r="ZD47" i="1" a="1"/>
  <c r="ZD47" i="1" s="1"/>
  <c r="ZN22" i="1" a="1"/>
  <c r="ZN22" i="1" s="1"/>
  <c r="JI43" i="1" a="1"/>
  <c r="JI43" i="1" s="1"/>
  <c r="JI28" i="1" a="1"/>
  <c r="JI28" i="1" s="1"/>
  <c r="JN22" i="1" a="1"/>
  <c r="JN22" i="1" s="1"/>
  <c r="JI31" i="1" a="1"/>
  <c r="JI31" i="1" s="1"/>
  <c r="ZD24" i="1" a="1"/>
  <c r="ZD24" i="1" s="1"/>
  <c r="JI41" i="1" a="1"/>
  <c r="JI41" i="1" s="1"/>
  <c r="JN48" i="1" a="1"/>
  <c r="JN48" i="1" s="1"/>
  <c r="JN49" i="1" s="1" a="1"/>
  <c r="JN49" i="1" s="1"/>
  <c r="JJ45" i="1" a="1"/>
  <c r="JJ45" i="1" s="1"/>
  <c r="JD40" i="1" a="1"/>
  <c r="JD40" i="1" s="1"/>
  <c r="JN36" i="1" a="1"/>
  <c r="JN36" i="1" s="1"/>
  <c r="JK46" i="1" a="1"/>
  <c r="JK46" i="1" s="1"/>
  <c r="JD23" i="1" a="1"/>
  <c r="JD23" i="1" s="1"/>
  <c r="JJ44" i="1" a="1"/>
  <c r="JJ44" i="1" s="1"/>
  <c r="JD48" i="1" a="1"/>
  <c r="JD48" i="1" s="1"/>
  <c r="JM38" i="1" a="1"/>
  <c r="JM38" i="1" s="1"/>
  <c r="JK43" i="1" a="1"/>
  <c r="JK43" i="1" s="1"/>
  <c r="ZD25" i="1" a="1"/>
  <c r="ZD25" i="1" s="1"/>
  <c r="JJ26" i="1" a="1"/>
  <c r="JJ26" i="1" s="1"/>
  <c r="JM44" i="1" a="1"/>
  <c r="JM44" i="1" s="1"/>
  <c r="JK24" i="1" a="1"/>
  <c r="JK24" i="1" s="1"/>
  <c r="JH38" i="1" a="1"/>
  <c r="JH38" i="1" s="1"/>
  <c r="JH36" i="1" a="1"/>
  <c r="JH36" i="1" s="1"/>
  <c r="ZD48" i="1" a="1"/>
  <c r="ZD48" i="1" s="1"/>
  <c r="ZD49" i="1" s="1" a="1"/>
  <c r="ZD49" i="1" s="1"/>
  <c r="JE40" i="1" a="1"/>
  <c r="JE40" i="1" s="1"/>
  <c r="ZD34" i="1" a="1"/>
  <c r="ZD34" i="1" s="1"/>
  <c r="ZD31" i="1" a="1"/>
  <c r="ZD31" i="1" s="1"/>
  <c r="JE31" i="1" a="1"/>
  <c r="JE31" i="1" s="1"/>
  <c r="ZD43" i="1" a="1"/>
  <c r="ZD43" i="1" s="1"/>
  <c r="ZD41" i="1" a="1"/>
  <c r="ZD41" i="1" s="1"/>
  <c r="JE45" i="1" a="1"/>
  <c r="JE45" i="1" s="1"/>
  <c r="JH30" i="1" a="1"/>
  <c r="JH30" i="1" s="1"/>
  <c r="ZD28" i="1" a="1"/>
  <c r="ZD28" i="1" s="1"/>
  <c r="JE25" i="1" a="1"/>
  <c r="JE25" i="1" s="1"/>
  <c r="ZL31" i="1" a="1"/>
  <c r="ZL31" i="1" s="1"/>
  <c r="ZD46" i="1" a="1"/>
  <c r="ZD46" i="1" s="1"/>
  <c r="ZD29" i="1" a="1"/>
  <c r="ZD29" i="1" s="1"/>
  <c r="JE38" i="1" a="1"/>
  <c r="JE38" i="1" s="1"/>
  <c r="ZK24" i="1" a="1"/>
  <c r="ZK24" i="1" s="1"/>
  <c r="JH34" i="1" a="1"/>
  <c r="JH34" i="1" s="1"/>
  <c r="ZD27" i="1" a="1"/>
  <c r="ZD27" i="1" s="1"/>
  <c r="JH22" i="1" a="1"/>
  <c r="JH22" i="1" s="1"/>
  <c r="ZD22" i="1" a="1"/>
  <c r="ZD22" i="1" s="1"/>
  <c r="JE28" i="1" a="1"/>
  <c r="JE28" i="1" s="1"/>
  <c r="JH23" i="1" a="1"/>
  <c r="JH23" i="1" s="1"/>
  <c r="JH48" i="1" a="1"/>
  <c r="JH48" i="1" s="1"/>
  <c r="JH49" i="1" s="1" a="1"/>
  <c r="JH49" i="1" s="1"/>
  <c r="ZD37" i="1" a="1"/>
  <c r="ZD37" i="1" s="1"/>
  <c r="JE24" i="1" a="1"/>
  <c r="JE24" i="1" s="1"/>
  <c r="JH45" i="1" a="1"/>
  <c r="JH45" i="1" s="1"/>
  <c r="ZN28" i="1" a="1"/>
  <c r="ZN28" i="1" s="1"/>
  <c r="JE48" i="1" a="1"/>
  <c r="JE48" i="1" s="1"/>
  <c r="JE49" i="1" s="1" a="1"/>
  <c r="JE49" i="1" s="1"/>
  <c r="JN21" i="1" a="1"/>
  <c r="JN21" i="1" s="1"/>
  <c r="JH27" i="1" a="1"/>
  <c r="JH27" i="1" s="1"/>
  <c r="ZD35" i="1" a="1"/>
  <c r="ZD35" i="1" s="1"/>
  <c r="ZN34" i="1" a="1"/>
  <c r="ZN34" i="1" s="1"/>
  <c r="JE36" i="1" a="1"/>
  <c r="JE36" i="1" s="1"/>
  <c r="ZN35" i="1" a="1"/>
  <c r="ZN35" i="1" s="1"/>
  <c r="ZN33" i="1" a="1"/>
  <c r="ZN33" i="1" s="1"/>
  <c r="JP33" i="1" a="1"/>
  <c r="JP33" i="1" s="1"/>
  <c r="JH35" i="1" a="1"/>
  <c r="JH35" i="1" s="1"/>
  <c r="ZN24" i="1" a="1"/>
  <c r="ZN24" i="1" s="1"/>
  <c r="ZN25" i="1" a="1"/>
  <c r="ZN25" i="1" s="1"/>
  <c r="JI35" i="1" a="1"/>
  <c r="JI35" i="1" s="1"/>
  <c r="ZN37" i="1" a="1"/>
  <c r="ZN37" i="1" s="1"/>
  <c r="JI38" i="1" a="1"/>
  <c r="JI38" i="1" s="1"/>
  <c r="ZL47" i="1" a="1"/>
  <c r="ZL47" i="1" s="1"/>
  <c r="ZL37" i="1" a="1"/>
  <c r="ZL37" i="1" s="1"/>
  <c r="ZL39" i="1" a="1"/>
  <c r="ZL39" i="1" s="1"/>
  <c r="JE46" i="1" a="1"/>
  <c r="JE46" i="1" s="1"/>
  <c r="JP38" i="1" a="1"/>
  <c r="JP38" i="1" s="1"/>
  <c r="M27" i="1" a="1"/>
  <c r="M27" i="1" s="1"/>
  <c r="JI30" i="1" a="1"/>
  <c r="JI30" i="1" s="1"/>
  <c r="JE26" i="1" a="1"/>
  <c r="JE26" i="1" s="1"/>
  <c r="JP29" i="1" a="1"/>
  <c r="JP29" i="1" s="1"/>
  <c r="M25" i="1" a="1"/>
  <c r="M25" i="1" s="1"/>
  <c r="JI24" i="1" a="1"/>
  <c r="JI24" i="1" s="1"/>
  <c r="JI39" i="1" a="1"/>
  <c r="JI39" i="1" s="1"/>
  <c r="JE43" i="1" a="1"/>
  <c r="JE43" i="1" s="1"/>
  <c r="JP30" i="1" a="1"/>
  <c r="JP30" i="1" s="1"/>
  <c r="M22" i="1" a="1"/>
  <c r="M22" i="1" s="1"/>
  <c r="ZN40" i="1" a="1"/>
  <c r="ZN40" i="1" s="1"/>
  <c r="JI29" i="1" a="1"/>
  <c r="JI29" i="1" s="1"/>
  <c r="JE33" i="1" a="1"/>
  <c r="JE33" i="1" s="1"/>
  <c r="JP35" i="1" a="1"/>
  <c r="JP35" i="1" s="1"/>
  <c r="M36" i="1" a="1"/>
  <c r="M36" i="1" s="1"/>
  <c r="JI37" i="1" a="1"/>
  <c r="JI37" i="1" s="1"/>
  <c r="ZN26" i="1" a="1"/>
  <c r="ZN26" i="1" s="1"/>
  <c r="JI27" i="1" a="1"/>
  <c r="JI27" i="1" s="1"/>
  <c r="JE41" i="1" a="1"/>
  <c r="JE41" i="1" s="1"/>
  <c r="JP27" i="1" a="1"/>
  <c r="JP27" i="1" s="1"/>
  <c r="M47" i="1" a="1"/>
  <c r="M47" i="1" s="1"/>
  <c r="ZN41" i="1" a="1"/>
  <c r="ZN41" i="1" s="1"/>
  <c r="ZN31" i="1" a="1"/>
  <c r="ZN31" i="1" s="1"/>
  <c r="JI40" i="1" a="1"/>
  <c r="JI40" i="1" s="1"/>
  <c r="JE34" i="1" a="1"/>
  <c r="JE34" i="1" s="1"/>
  <c r="JP22" i="1" a="1"/>
  <c r="JP22" i="1" s="1"/>
  <c r="M45" i="1" a="1"/>
  <c r="M45" i="1" s="1"/>
  <c r="ZN43" i="1" a="1"/>
  <c r="ZN43" i="1" s="1"/>
  <c r="ZN38" i="1" a="1"/>
  <c r="ZN38" i="1" s="1"/>
  <c r="JI25" i="1" a="1"/>
  <c r="JI25" i="1" s="1"/>
  <c r="JE35" i="1" a="1"/>
  <c r="JE35" i="1" s="1"/>
  <c r="JP23" i="1" a="1"/>
  <c r="JP23" i="1" s="1"/>
  <c r="JI34" i="1" a="1"/>
  <c r="JI34" i="1" s="1"/>
  <c r="JE30" i="1" a="1"/>
  <c r="JE30" i="1" s="1"/>
  <c r="JP48" i="1" a="1"/>
  <c r="JP48" i="1" s="1"/>
  <c r="JP49" i="1" s="1" a="1"/>
  <c r="JP49" i="1" s="1"/>
  <c r="JI21" i="1" a="1"/>
  <c r="JI21" i="1" s="1"/>
  <c r="DA47" i="1" a="1"/>
  <c r="DA47" i="1" s="1"/>
  <c r="ZN46" i="1" a="1"/>
  <c r="ZN46" i="1" s="1"/>
  <c r="ZD38" i="1" a="1"/>
  <c r="ZD38" i="1" s="1"/>
  <c r="ZN44" i="1" a="1"/>
  <c r="ZN44" i="1" s="1"/>
  <c r="JI23" i="1" a="1"/>
  <c r="JI23" i="1" s="1"/>
  <c r="JE29" i="1" a="1"/>
  <c r="JE29" i="1" s="1"/>
  <c r="JP36" i="1" a="1"/>
  <c r="JP36" i="1" s="1"/>
  <c r="JJ21" i="1" a="1"/>
  <c r="JJ21" i="1" s="1"/>
  <c r="ZD39" i="1" a="1"/>
  <c r="ZD39" i="1" s="1"/>
  <c r="ZN30" i="1" a="1"/>
  <c r="ZN30" i="1" s="1"/>
  <c r="JI22" i="1" a="1"/>
  <c r="JI22" i="1" s="1"/>
  <c r="JE37" i="1" a="1"/>
  <c r="JE37" i="1" s="1"/>
  <c r="JO31" i="1" a="1"/>
  <c r="JO31" i="1" s="1"/>
  <c r="JJ20" i="1" a="1"/>
  <c r="JJ20" i="1" s="1"/>
  <c r="JP34" i="1" a="1"/>
  <c r="JP34" i="1" s="1"/>
  <c r="ZD23" i="1" a="1"/>
  <c r="ZD23" i="1" s="1"/>
  <c r="ZN39" i="1" a="1"/>
  <c r="ZN39" i="1" s="1"/>
  <c r="JI48" i="1" a="1"/>
  <c r="JI48" i="1" s="1"/>
  <c r="JI49" i="1" s="1" a="1"/>
  <c r="JI49" i="1" s="1"/>
  <c r="JE27" i="1" a="1"/>
  <c r="JE27" i="1" s="1"/>
  <c r="ZD40" i="1" a="1"/>
  <c r="ZD40" i="1" s="1"/>
  <c r="ZN29" i="1" a="1"/>
  <c r="ZN29" i="1" s="1"/>
  <c r="JI36" i="1" a="1"/>
  <c r="JI36" i="1" s="1"/>
  <c r="JE39" i="1" a="1"/>
  <c r="JE39" i="1" s="1"/>
  <c r="ZD45" i="1" a="1"/>
  <c r="ZD45" i="1" s="1"/>
  <c r="ZN47" i="1" a="1"/>
  <c r="ZN47" i="1" s="1"/>
  <c r="JH29" i="1" a="1"/>
  <c r="JH29" i="1" s="1"/>
  <c r="JE32" i="1" a="1"/>
  <c r="JE32" i="1" s="1"/>
  <c r="JP47" i="1" a="1"/>
  <c r="JP47" i="1" s="1"/>
  <c r="ZD44" i="1" a="1"/>
  <c r="ZD44" i="1" s="1"/>
  <c r="ZN45" i="1" a="1"/>
  <c r="ZN45" i="1" s="1"/>
  <c r="JH28" i="1" a="1"/>
  <c r="JH28" i="1" s="1"/>
  <c r="JE22" i="1" a="1"/>
  <c r="JE22" i="1" s="1"/>
  <c r="ZL27" i="1" a="1"/>
  <c r="ZL27" i="1" s="1"/>
  <c r="ZD30" i="1" a="1"/>
  <c r="ZD30" i="1" s="1"/>
  <c r="ZN32" i="1" a="1"/>
  <c r="ZN32" i="1" s="1"/>
  <c r="JH25" i="1" a="1"/>
  <c r="JH25" i="1" s="1"/>
  <c r="JE23" i="1" a="1"/>
  <c r="JE23" i="1" s="1"/>
  <c r="ZM26" i="1" a="1"/>
  <c r="ZM26" i="1" s="1"/>
  <c r="M48" i="1" a="1"/>
  <c r="M48" i="1" s="1"/>
  <c r="M49" i="1" s="1" a="1"/>
  <c r="M49" i="1" s="1"/>
  <c r="M46" i="1" a="1"/>
  <c r="M46" i="1" s="1"/>
  <c r="M44" i="1" a="1"/>
  <c r="M44" i="1" s="1"/>
  <c r="JR33" i="1" a="1"/>
  <c r="JR33" i="1" s="1"/>
  <c r="ZM44" i="1" a="1"/>
  <c r="ZM44" i="1" s="1"/>
  <c r="ZN21" i="1" a="1"/>
  <c r="ZN21" i="1" s="1"/>
  <c r="JR47" i="1" a="1"/>
  <c r="JR47" i="1" s="1"/>
  <c r="ZM25" i="1" a="1"/>
  <c r="ZM25" i="1" s="1"/>
  <c r="ZN20" i="1" a="1"/>
  <c r="ZN20" i="1" s="1"/>
  <c r="JR25" i="1" a="1"/>
  <c r="JR25" i="1" s="1"/>
  <c r="JO25" i="1" a="1"/>
  <c r="JO25" i="1" s="1"/>
  <c r="JK28" i="1" a="1"/>
  <c r="JK28" i="1" s="1"/>
  <c r="ZM46" i="1" a="1"/>
  <c r="ZM46" i="1" s="1"/>
  <c r="ZN36" i="1" a="1"/>
  <c r="ZN36" i="1" s="1"/>
  <c r="JR45" i="1" a="1"/>
  <c r="JR45" i="1" s="1"/>
  <c r="DA28" i="1" a="1"/>
  <c r="DA28" i="1" s="1"/>
  <c r="JQ46" i="1" a="1"/>
  <c r="JQ46" i="1" s="1"/>
  <c r="JO45" i="1" a="1"/>
  <c r="JO45" i="1" s="1"/>
  <c r="JK26" i="1" a="1"/>
  <c r="JK26" i="1" s="1"/>
  <c r="ZM45" i="1" a="1"/>
  <c r="ZM45" i="1" s="1"/>
  <c r="JI20" i="1" a="1"/>
  <c r="JI20" i="1" s="1"/>
  <c r="DA29" i="1" a="1"/>
  <c r="DA29" i="1" s="1"/>
  <c r="JQ37" i="1" a="1"/>
  <c r="JQ37" i="1" s="1"/>
  <c r="ZM31" i="1" a="1"/>
  <c r="ZM31" i="1" s="1"/>
  <c r="JM21" i="1" a="1"/>
  <c r="JM21" i="1" s="1"/>
  <c r="DA40" i="1" a="1"/>
  <c r="DA40" i="1" s="1"/>
  <c r="JI47" i="1" a="1"/>
  <c r="JI47" i="1" s="1"/>
  <c r="JE44" i="1" a="1"/>
  <c r="JE44" i="1" s="1"/>
  <c r="JQ28" i="1" a="1"/>
  <c r="JQ28" i="1" s="1"/>
  <c r="JN25" i="1" a="1"/>
  <c r="JN25" i="1" s="1"/>
  <c r="JM43" i="1" a="1"/>
  <c r="JM43" i="1" s="1"/>
  <c r="JK47" i="1" a="1"/>
  <c r="JK47" i="1" s="1"/>
  <c r="ZM47" i="1" a="1"/>
  <c r="ZM47" i="1" s="1"/>
  <c r="JM20" i="1" a="1"/>
  <c r="JM20" i="1" s="1"/>
  <c r="DA26" i="1" a="1"/>
  <c r="DA26" i="1" s="1"/>
  <c r="JQ40" i="1" a="1"/>
  <c r="JQ40" i="1" s="1"/>
  <c r="JN45" i="1" a="1"/>
  <c r="JN45" i="1" s="1"/>
  <c r="JM31" i="1" a="1"/>
  <c r="JM31" i="1" s="1"/>
  <c r="JK41" i="1" a="1"/>
  <c r="JK41" i="1" s="1"/>
  <c r="ZM37" i="1" a="1"/>
  <c r="ZM37" i="1" s="1"/>
  <c r="ZM21" i="1" a="1"/>
  <c r="ZM21" i="1" s="1"/>
  <c r="DA27" i="1" a="1"/>
  <c r="DA27" i="1" s="1"/>
  <c r="JQ25" i="1" a="1"/>
  <c r="JQ25" i="1" s="1"/>
  <c r="ZM39" i="1" a="1"/>
  <c r="ZM39" i="1" s="1"/>
  <c r="ZM20" i="1" a="1"/>
  <c r="ZM20" i="1" s="1"/>
  <c r="DA44" i="1" a="1"/>
  <c r="DA44" i="1" s="1"/>
  <c r="JQ33" i="1" a="1"/>
  <c r="JQ33" i="1" s="1"/>
  <c r="ZM29" i="1" a="1"/>
  <c r="ZM29" i="1" s="1"/>
  <c r="DA24" i="1" a="1"/>
  <c r="DA24" i="1" s="1"/>
  <c r="JQ47" i="1" a="1"/>
  <c r="JQ47" i="1" s="1"/>
  <c r="JN44" i="1" a="1"/>
  <c r="JN44" i="1" s="1"/>
  <c r="JK34" i="1" a="1"/>
  <c r="JK34" i="1" s="1"/>
  <c r="ZM22" i="1" a="1"/>
  <c r="ZM22" i="1" s="1"/>
  <c r="DA23" i="1" a="1"/>
  <c r="DA23" i="1" s="1"/>
  <c r="JQ38" i="1" a="1"/>
  <c r="JQ38" i="1" s="1"/>
  <c r="JN28" i="1" a="1"/>
  <c r="JN28" i="1" s="1"/>
  <c r="JK29" i="1" a="1"/>
  <c r="JK29" i="1" s="1"/>
  <c r="ZM48" i="1" a="1"/>
  <c r="ZM48" i="1" s="1"/>
  <c r="ZM49" i="1" s="1" a="1"/>
  <c r="ZM49" i="1" s="1"/>
  <c r="JN20" i="1" a="1"/>
  <c r="JN20" i="1" s="1"/>
  <c r="JQ30" i="1" a="1"/>
  <c r="JQ30" i="1" s="1"/>
  <c r="DA22" i="1" a="1"/>
  <c r="DA22" i="1" s="1"/>
  <c r="ZN27" i="1" a="1"/>
  <c r="ZN27" i="1" s="1"/>
  <c r="JI33" i="1" a="1"/>
  <c r="JI33" i="1" s="1"/>
  <c r="JE47" i="1" a="1"/>
  <c r="JE47" i="1" s="1"/>
  <c r="JQ35" i="1" a="1"/>
  <c r="JQ35" i="1" s="1"/>
  <c r="JN43" i="1" a="1"/>
  <c r="JN43" i="1" s="1"/>
  <c r="JM40" i="1" a="1"/>
  <c r="JM40" i="1" s="1"/>
  <c r="JK30" i="1" a="1"/>
  <c r="JK30" i="1" s="1"/>
  <c r="ZL24" i="1" a="1"/>
  <c r="ZL24" i="1" s="1"/>
  <c r="ZL29" i="1" a="1"/>
  <c r="ZL29" i="1" s="1"/>
  <c r="DA20" i="1" a="1"/>
  <c r="DA20" i="1" s="1"/>
  <c r="ZL22" i="1" a="1"/>
  <c r="ZL22" i="1" s="1"/>
  <c r="ZL23" i="1" a="1"/>
  <c r="ZL23" i="1" s="1"/>
  <c r="ZL48" i="1" a="1"/>
  <c r="ZL48" i="1" s="1"/>
  <c r="ZL49" i="1" s="1" a="1"/>
  <c r="ZL49" i="1" s="1"/>
  <c r="ZL36" i="1" a="1"/>
  <c r="ZL36" i="1" s="1"/>
  <c r="JQ20" i="1" a="1"/>
  <c r="JQ20" i="1" s="1"/>
  <c r="JF32" i="1" a="1"/>
  <c r="JF32" i="1" s="1"/>
  <c r="JF45" i="1" a="1"/>
  <c r="JF45" i="1" s="1"/>
  <c r="JQ22" i="1" a="1"/>
  <c r="JQ22" i="1" s="1"/>
  <c r="JO38" i="1" a="1"/>
  <c r="JO38" i="1" s="1"/>
  <c r="ZK32" i="1" a="1"/>
  <c r="ZK32" i="1" s="1"/>
  <c r="JF28" i="1" a="1"/>
  <c r="JF28" i="1" s="1"/>
  <c r="JH32" i="1" a="1"/>
  <c r="JH32" i="1" s="1"/>
  <c r="JF39" i="1" a="1"/>
  <c r="JF39" i="1" s="1"/>
  <c r="JQ48" i="1" a="1"/>
  <c r="JQ48" i="1" s="1"/>
  <c r="JQ49" i="1" s="1" a="1"/>
  <c r="JQ49" i="1" s="1"/>
  <c r="JO44" i="1" a="1"/>
  <c r="JO44" i="1" s="1"/>
  <c r="ZK26" i="1" a="1"/>
  <c r="ZK26" i="1" s="1"/>
  <c r="JF46" i="1" a="1"/>
  <c r="JF46" i="1" s="1"/>
  <c r="JH26" i="1" a="1"/>
  <c r="JH26" i="1" s="1"/>
  <c r="JF41" i="1" a="1"/>
  <c r="JF41" i="1" s="1"/>
  <c r="JR28" i="1" a="1"/>
  <c r="JR28" i="1" s="1"/>
  <c r="JQ36" i="1" a="1"/>
  <c r="JQ36" i="1" s="1"/>
  <c r="JO46" i="1" a="1"/>
  <c r="JO46" i="1" s="1"/>
  <c r="ZK43" i="1" a="1"/>
  <c r="ZK43" i="1" s="1"/>
  <c r="ZD21" i="1" a="1"/>
  <c r="ZD21" i="1" s="1"/>
  <c r="JH43" i="1" a="1"/>
  <c r="JH43" i="1" s="1"/>
  <c r="JF26" i="1" a="1"/>
  <c r="JF26" i="1" s="1"/>
  <c r="JR46" i="1" a="1"/>
  <c r="JR46" i="1" s="1"/>
  <c r="JO28" i="1" a="1"/>
  <c r="JO28" i="1" s="1"/>
  <c r="ZK38" i="1" a="1"/>
  <c r="ZK38" i="1" s="1"/>
  <c r="ZD20" i="1" a="1"/>
  <c r="ZD20" i="1" s="1"/>
  <c r="JF31" i="1" a="1"/>
  <c r="JF31" i="1" s="1"/>
  <c r="JH31" i="1" a="1"/>
  <c r="JH31" i="1" s="1"/>
  <c r="JF43" i="1" a="1"/>
  <c r="JF43" i="1" s="1"/>
  <c r="JR26" i="1" a="1"/>
  <c r="JR26" i="1" s="1"/>
  <c r="JP32" i="1" a="1"/>
  <c r="JP32" i="1" s="1"/>
  <c r="JO26" i="1" a="1"/>
  <c r="JO26" i="1" s="1"/>
  <c r="ZK41" i="1" a="1"/>
  <c r="ZK41" i="1" s="1"/>
  <c r="M21" i="1" a="1"/>
  <c r="M21" i="1" s="1"/>
  <c r="JF44" i="1" a="1"/>
  <c r="JF44" i="1" s="1"/>
  <c r="JH41" i="1" a="1"/>
  <c r="JH41" i="1" s="1"/>
  <c r="JR32" i="1" a="1"/>
  <c r="JR32" i="1" s="1"/>
  <c r="JP25" i="1" a="1"/>
  <c r="JP25" i="1" s="1"/>
  <c r="JO43" i="1" a="1"/>
  <c r="JO43" i="1" s="1"/>
  <c r="ZK33" i="1" a="1"/>
  <c r="ZK33" i="1" s="1"/>
  <c r="M20" i="1" a="1"/>
  <c r="M20" i="1" s="1"/>
  <c r="JF37" i="1" a="1"/>
  <c r="JF37" i="1" s="1"/>
  <c r="JH24" i="1" a="1"/>
  <c r="JH24" i="1" s="1"/>
  <c r="JR43" i="1" a="1"/>
  <c r="JR43" i="1" s="1"/>
  <c r="JP31" i="1" a="1"/>
  <c r="JP31" i="1" s="1"/>
  <c r="JO41" i="1" a="1"/>
  <c r="JO41" i="1" s="1"/>
  <c r="ZK22" i="1" a="1"/>
  <c r="ZK22" i="1" s="1"/>
  <c r="JH44" i="1" a="1"/>
  <c r="JH44" i="1" s="1"/>
  <c r="JR31" i="1" a="1"/>
  <c r="JR31" i="1" s="1"/>
  <c r="JO22" i="1" a="1"/>
  <c r="JO22" i="1" s="1"/>
  <c r="ZK23" i="1" a="1"/>
  <c r="ZK23" i="1" s="1"/>
  <c r="JH37" i="1" a="1"/>
  <c r="JH37" i="1" s="1"/>
  <c r="JR41" i="1" a="1"/>
  <c r="JR41" i="1" s="1"/>
  <c r="JP37" i="1" a="1"/>
  <c r="JP37" i="1" s="1"/>
  <c r="JO23" i="1" a="1"/>
  <c r="JO23" i="1" s="1"/>
  <c r="ZK48" i="1" a="1"/>
  <c r="ZK48" i="1" s="1"/>
  <c r="ZK49" i="1" s="1" a="1"/>
  <c r="ZK49" i="1" s="1"/>
  <c r="JF40" i="1" a="1"/>
  <c r="JF40" i="1" s="1"/>
  <c r="JH46" i="1" a="1"/>
  <c r="JH46" i="1" s="1"/>
  <c r="JR24" i="1" a="1"/>
  <c r="JR24" i="1" s="1"/>
  <c r="JP44" i="1" a="1"/>
  <c r="JP44" i="1" s="1"/>
  <c r="JO48" i="1" a="1"/>
  <c r="JO48" i="1" s="1"/>
  <c r="JO49" i="1" s="1" a="1"/>
  <c r="JO49" i="1" s="1"/>
  <c r="ZK36" i="1" a="1"/>
  <c r="ZK36" i="1" s="1"/>
  <c r="DA33" i="1" a="1"/>
  <c r="DA33" i="1" s="1"/>
  <c r="JH39" i="1" a="1"/>
  <c r="JH39" i="1" s="1"/>
  <c r="JR29" i="1" a="1"/>
  <c r="JR29" i="1" s="1"/>
  <c r="JP46" i="1" a="1"/>
  <c r="JP46" i="1" s="1"/>
  <c r="JO36" i="1" a="1"/>
  <c r="JO36" i="1" s="1"/>
  <c r="M26" i="1" a="1"/>
  <c r="M26" i="1" s="1"/>
  <c r="DA41" i="1" a="1"/>
  <c r="DA41" i="1" s="1"/>
  <c r="JH40" i="1" a="1"/>
  <c r="JH40" i="1" s="1"/>
  <c r="JR37" i="1" a="1"/>
  <c r="JR37" i="1" s="1"/>
  <c r="JP39" i="1" a="1"/>
  <c r="JP39" i="1" s="1"/>
  <c r="M43" i="1" a="1"/>
  <c r="M43" i="1" s="1"/>
  <c r="DA34" i="1" a="1"/>
  <c r="DA34" i="1" s="1"/>
  <c r="JH33" i="1" a="1"/>
  <c r="JH33" i="1" s="1"/>
  <c r="JR39" i="1" a="1"/>
  <c r="JR39" i="1" s="1"/>
  <c r="JP28" i="1" a="1"/>
  <c r="JP28" i="1" s="1"/>
  <c r="M32" i="1" a="1"/>
  <c r="M32" i="1" s="1"/>
  <c r="DA35" i="1" a="1"/>
  <c r="DA35" i="1" s="1"/>
  <c r="JH47" i="1" a="1"/>
  <c r="JH47" i="1" s="1"/>
  <c r="JR27" i="1" a="1"/>
  <c r="JR27" i="1" s="1"/>
  <c r="JP26" i="1" a="1"/>
  <c r="JP26" i="1" s="1"/>
  <c r="M29" i="1" a="1"/>
  <c r="M29" i="1" s="1"/>
  <c r="JG22" i="1" a="1"/>
  <c r="JG22" i="1" s="1"/>
  <c r="JF21" i="1" a="1"/>
  <c r="JF21" i="1" s="1"/>
  <c r="JF20" i="1" a="1"/>
  <c r="JF20" i="1" s="1"/>
  <c r="DA42" i="1" a="1"/>
  <c r="DA42" i="1" s="1"/>
  <c r="ZL42" i="1" a="1"/>
  <c r="ZL42" i="1" s="1"/>
  <c r="JR21" i="1" a="1"/>
  <c r="JR21" i="1" s="1"/>
  <c r="JR20" i="1" a="1"/>
  <c r="JR20" i="1" s="1"/>
  <c r="JF33" i="1" a="1"/>
  <c r="JF33" i="1" s="1"/>
  <c r="JR34" i="1" a="1"/>
  <c r="JR34" i="1" s="1"/>
  <c r="ZL32" i="1" a="1"/>
  <c r="ZL32" i="1" s="1"/>
  <c r="ZK35" i="1" a="1"/>
  <c r="ZK35" i="1" s="1"/>
  <c r="M24" i="1" a="1"/>
  <c r="M24" i="1" s="1"/>
  <c r="M23" i="1" a="1"/>
  <c r="M23" i="1" s="1"/>
  <c r="JF34" i="1" a="1"/>
  <c r="JF34" i="1" s="1"/>
  <c r="JR23" i="1" a="1"/>
  <c r="JR23" i="1" s="1"/>
  <c r="ZL26" i="1" a="1"/>
  <c r="ZL26" i="1" s="1"/>
  <c r="ZK30" i="1" a="1"/>
  <c r="ZK30" i="1" s="1"/>
  <c r="M41" i="1" a="1"/>
  <c r="M41" i="1" s="1"/>
  <c r="JF47" i="1" a="1"/>
  <c r="JF47" i="1" s="1"/>
  <c r="JR22" i="1" a="1"/>
  <c r="JR22" i="1" s="1"/>
  <c r="ZL43" i="1" a="1"/>
  <c r="ZL43" i="1" s="1"/>
  <c r="ZK28" i="1" a="1"/>
  <c r="ZK28" i="1" s="1"/>
  <c r="M33" i="1" a="1"/>
  <c r="M33" i="1" s="1"/>
  <c r="DA38" i="1" a="1"/>
  <c r="DA38" i="1" s="1"/>
  <c r="DA36" i="1" a="1"/>
  <c r="DA36" i="1" s="1"/>
  <c r="JF24" i="1" a="1"/>
  <c r="JF24" i="1" s="1"/>
  <c r="JR48" i="1" a="1"/>
  <c r="JR48" i="1" s="1"/>
  <c r="JR49" i="1" s="1" a="1"/>
  <c r="JR49" i="1" s="1"/>
  <c r="JO33" i="1" a="1"/>
  <c r="JO33" i="1" s="1"/>
  <c r="ZL33" i="1" a="1"/>
  <c r="ZL33" i="1" s="1"/>
  <c r="ZK44" i="1" a="1"/>
  <c r="ZK44" i="1" s="1"/>
  <c r="M38" i="1" a="1"/>
  <c r="M38" i="1" s="1"/>
  <c r="DA31" i="1" a="1"/>
  <c r="DA31" i="1" s="1"/>
  <c r="JF35" i="1" a="1"/>
  <c r="JF35" i="1" s="1"/>
  <c r="JR36" i="1" a="1"/>
  <c r="JR36" i="1" s="1"/>
  <c r="JO24" i="1" a="1"/>
  <c r="JO24" i="1" s="1"/>
  <c r="ZL38" i="1" a="1"/>
  <c r="ZL38" i="1" s="1"/>
  <c r="ZK25" i="1" a="1"/>
  <c r="ZK25" i="1" s="1"/>
  <c r="M31" i="1" a="1"/>
  <c r="M31" i="1" s="1"/>
  <c r="DA37" i="1" a="1"/>
  <c r="DA37" i="1" s="1"/>
  <c r="JF29" i="1" a="1"/>
  <c r="JF29" i="1" s="1"/>
  <c r="JQ27" i="1" a="1"/>
  <c r="JQ27" i="1" s="1"/>
  <c r="JO47" i="1" a="1"/>
  <c r="JO47" i="1" s="1"/>
  <c r="ZL41" i="1" a="1"/>
  <c r="ZL41" i="1" s="1"/>
  <c r="ZK46" i="1" a="1"/>
  <c r="ZK46" i="1" s="1"/>
  <c r="M30" i="1" a="1"/>
  <c r="M30" i="1" s="1"/>
  <c r="ZK20" i="1" a="1"/>
  <c r="ZK20" i="1" s="1"/>
  <c r="DA32" i="1" a="1"/>
  <c r="DA32" i="1" s="1"/>
  <c r="JF30" i="1" a="1"/>
  <c r="JF30" i="1" s="1"/>
  <c r="JQ32" i="1" a="1"/>
  <c r="JQ32" i="1" s="1"/>
  <c r="JO34" i="1" a="1"/>
  <c r="JO34" i="1" s="1"/>
  <c r="ZL35" i="1" a="1"/>
  <c r="ZL35" i="1" s="1"/>
  <c r="ZK34" i="1" a="1"/>
  <c r="ZK34" i="1" s="1"/>
  <c r="M40" i="1" a="1"/>
  <c r="M40" i="1" s="1"/>
  <c r="JE21" i="1" a="1"/>
  <c r="JE21" i="1" s="1"/>
  <c r="JF38" i="1" a="1"/>
  <c r="JF38" i="1" s="1"/>
  <c r="JQ26" i="1" a="1"/>
  <c r="JQ26" i="1" s="1"/>
  <c r="JO37" i="1" a="1"/>
  <c r="JO37" i="1" s="1"/>
  <c r="JL39" i="1" a="1"/>
  <c r="JL39" i="1" s="1"/>
  <c r="ZL30" i="1" a="1"/>
  <c r="ZL30" i="1" s="1"/>
  <c r="ZK45" i="1" a="1"/>
  <c r="ZK45" i="1" s="1"/>
  <c r="M39" i="1" a="1"/>
  <c r="M39" i="1" s="1"/>
  <c r="JE20" i="1" a="1"/>
  <c r="JE20" i="1" s="1"/>
  <c r="JF25" i="1" a="1"/>
  <c r="JF25" i="1" s="1"/>
  <c r="JQ43" i="1" a="1"/>
  <c r="JQ43" i="1" s="1"/>
  <c r="JO30" i="1" a="1"/>
  <c r="JO30" i="1" s="1"/>
  <c r="JL40" i="1" a="1"/>
  <c r="JL40" i="1" s="1"/>
  <c r="ZL40" i="1" a="1"/>
  <c r="ZL40" i="1" s="1"/>
  <c r="ZK31" i="1" a="1"/>
  <c r="ZK31" i="1" s="1"/>
  <c r="M28" i="1" a="1"/>
  <c r="M28" i="1" s="1"/>
  <c r="JP21" i="1" a="1"/>
  <c r="JP21" i="1" s="1"/>
  <c r="JF27" i="1" a="1"/>
  <c r="JF27" i="1" s="1"/>
  <c r="JQ41" i="1" a="1"/>
  <c r="JQ41" i="1" s="1"/>
  <c r="JO35" i="1" a="1"/>
  <c r="JO35" i="1" s="1"/>
  <c r="JL33" i="1" a="1"/>
  <c r="JL33" i="1" s="1"/>
  <c r="ZL28" i="1" a="1"/>
  <c r="ZL28" i="1" s="1"/>
  <c r="ZK47" i="1" a="1"/>
  <c r="ZK47" i="1" s="1"/>
  <c r="M37" i="1" a="1"/>
  <c r="M37" i="1" s="1"/>
  <c r="JP20" i="1" a="1"/>
  <c r="JP20" i="1" s="1"/>
  <c r="JF23" i="1" a="1"/>
  <c r="JF23" i="1" s="1"/>
  <c r="JQ31" i="1" a="1"/>
  <c r="JQ31" i="1" s="1"/>
  <c r="JO29" i="1" a="1"/>
  <c r="JO29" i="1" s="1"/>
  <c r="ZL44" i="1" a="1"/>
  <c r="ZL44" i="1" s="1"/>
  <c r="ZK37" i="1" a="1"/>
  <c r="ZK37" i="1" s="1"/>
  <c r="M34" i="1" a="1"/>
  <c r="M34" i="1" s="1"/>
  <c r="DA43" i="1" a="1"/>
  <c r="DA43" i="1" s="1"/>
  <c r="DA30" i="1" a="1"/>
  <c r="DA30" i="1" s="1"/>
  <c r="JF22" i="1" a="1"/>
  <c r="JF22" i="1" s="1"/>
  <c r="JR30" i="1" a="1"/>
  <c r="JR30" i="1" s="1"/>
  <c r="JQ24" i="1" a="1"/>
  <c r="JQ24" i="1" s="1"/>
  <c r="JO39" i="1" a="1"/>
  <c r="JO39" i="1" s="1"/>
  <c r="ZL25" i="1" a="1"/>
  <c r="ZL25" i="1" s="1"/>
  <c r="ZK39" i="1" a="1"/>
  <c r="ZK39" i="1" s="1"/>
  <c r="M35" i="1" a="1"/>
  <c r="M35" i="1" s="1"/>
  <c r="DA25" i="1" a="1"/>
  <c r="DA25" i="1" s="1"/>
  <c r="DA39" i="1" a="1"/>
  <c r="DA39" i="1" s="1"/>
  <c r="JF48" i="1" a="1"/>
  <c r="JF48" i="1" s="1"/>
  <c r="JF49" i="1" s="1" a="1"/>
  <c r="JF49" i="1" s="1"/>
  <c r="JR35" i="1" a="1"/>
  <c r="JR35" i="1" s="1"/>
  <c r="JQ45" i="1" a="1"/>
  <c r="JQ45" i="1" s="1"/>
  <c r="JO27" i="1" a="1"/>
  <c r="JO27" i="1" s="1"/>
  <c r="ZL46" i="1" a="1"/>
  <c r="ZL46" i="1" s="1"/>
  <c r="ZK29" i="1" a="1"/>
  <c r="ZK29" i="1" s="1"/>
  <c r="DA45" i="1" a="1"/>
  <c r="DA45" i="1" s="1"/>
  <c r="JF36" i="1" a="1"/>
  <c r="JF36" i="1" s="1"/>
  <c r="JR38" i="1" a="1"/>
  <c r="JR38" i="1" s="1"/>
  <c r="JQ44" i="1" a="1"/>
  <c r="JQ44" i="1" s="1"/>
  <c r="JO40" i="1" a="1"/>
  <c r="JO40" i="1" s="1"/>
  <c r="ZL34" i="1" a="1"/>
  <c r="ZL34" i="1" s="1"/>
  <c r="ZK27" i="1" a="1"/>
  <c r="ZK27" i="1" s="1"/>
  <c r="DA46" i="1" a="1"/>
  <c r="DA46" i="1" s="1"/>
  <c r="JR44" i="1" a="1"/>
  <c r="JR44" i="1" s="1"/>
  <c r="JQ39" i="1" a="1"/>
  <c r="JQ39" i="1" s="1"/>
  <c r="JO32" i="1" a="1"/>
  <c r="JO32" i="1" s="1"/>
  <c r="ZL45" i="1" a="1"/>
  <c r="ZL45" i="1" s="1"/>
  <c r="ZK40" i="1" a="1"/>
  <c r="ZK40" i="1" s="1"/>
  <c r="JG48" i="1" a="1"/>
  <c r="JG48" i="1" s="1"/>
  <c r="JG49" i="1" s="1" a="1"/>
  <c r="JG49" i="1" s="1"/>
  <c r="JL26" i="1" a="1"/>
  <c r="JL26" i="1" s="1"/>
  <c r="JL47" i="1" a="1"/>
  <c r="JL47" i="1" s="1"/>
  <c r="JG42" i="1" a="1"/>
  <c r="JG42" i="1" s="1"/>
  <c r="JL25" i="1" a="1"/>
  <c r="JL25" i="1" s="1"/>
  <c r="JL42" i="1" a="1"/>
  <c r="JL42" i="1" s="1"/>
  <c r="JL34" i="1" a="1"/>
  <c r="JL34" i="1" s="1"/>
  <c r="JL35" i="1" a="1"/>
  <c r="JL35" i="1" s="1"/>
  <c r="JL30" i="1" a="1"/>
  <c r="JL30" i="1" s="1"/>
  <c r="JO42" i="1" a="1"/>
  <c r="JO42" i="1" s="1"/>
  <c r="JL38" i="1" a="1"/>
  <c r="JL38" i="1" s="1"/>
  <c r="JL29" i="1" a="1"/>
  <c r="JL29" i="1" s="1"/>
  <c r="JL31" i="1" a="1"/>
  <c r="JL31" i="1" s="1"/>
  <c r="ZK42" i="1" a="1"/>
  <c r="ZK42" i="1" s="1"/>
  <c r="JL23" i="1" a="1"/>
  <c r="JL23" i="1" s="1"/>
  <c r="JG45" i="1" a="1"/>
  <c r="JG45" i="1" s="1"/>
  <c r="JL22" i="1" a="1"/>
  <c r="JL22" i="1" s="1"/>
  <c r="JQ42" i="1" a="1"/>
  <c r="JQ42" i="1" s="1"/>
  <c r="JL48" i="1" a="1"/>
  <c r="JL48" i="1" s="1"/>
  <c r="JL49" i="1" s="1" a="1"/>
  <c r="JL49" i="1" s="1"/>
  <c r="JO21" i="1" a="1"/>
  <c r="JO21" i="1" s="1"/>
  <c r="JH42" i="1" a="1"/>
  <c r="JH42" i="1" s="1"/>
  <c r="JG21" i="1" a="1"/>
  <c r="JG21" i="1" s="1"/>
  <c r="JL21" i="1" a="1"/>
  <c r="JL21" i="1" s="1"/>
  <c r="JL36" i="1" a="1"/>
  <c r="JL36" i="1" s="1"/>
  <c r="JG46" i="1" a="1"/>
  <c r="JG46" i="1" s="1"/>
  <c r="JL20" i="1" a="1"/>
  <c r="JL20" i="1" s="1"/>
  <c r="JG37" i="1" a="1"/>
  <c r="JG37" i="1" s="1"/>
  <c r="JG41" i="1" a="1"/>
  <c r="JG41" i="1" s="1"/>
  <c r="JG28" i="1" a="1"/>
  <c r="JG28" i="1" s="1"/>
  <c r="JG36" i="1" a="1"/>
  <c r="JG36" i="1" s="1"/>
  <c r="JG39" i="1" a="1"/>
  <c r="JG39" i="1" s="1"/>
  <c r="JG27" i="1" a="1"/>
  <c r="JG27" i="1" s="1"/>
  <c r="JG47" i="1" a="1"/>
  <c r="JG47" i="1" s="1"/>
  <c r="JL27" i="1" a="1"/>
  <c r="JL27" i="1" s="1"/>
  <c r="JG40" i="1" a="1"/>
  <c r="JG40" i="1" s="1"/>
  <c r="JL43" i="1" a="1"/>
  <c r="JL43" i="1" s="1"/>
  <c r="JG31" i="1" a="1"/>
  <c r="JG31" i="1" s="1"/>
  <c r="JG33" i="1" a="1"/>
  <c r="JG33" i="1" s="1"/>
  <c r="JL32" i="1" a="1"/>
  <c r="JL32" i="1" s="1"/>
  <c r="JG25" i="1" a="1"/>
  <c r="JG25" i="1" s="1"/>
  <c r="JL41" i="1" a="1"/>
  <c r="JL41" i="1" s="1"/>
  <c r="JG24" i="1" a="1"/>
  <c r="JG24" i="1" s="1"/>
  <c r="JG34" i="1" a="1"/>
  <c r="JG34" i="1" s="1"/>
  <c r="JL45" i="1" a="1"/>
  <c r="JL45" i="1" s="1"/>
  <c r="JG26" i="1" a="1"/>
  <c r="JG26" i="1" s="1"/>
  <c r="JG30" i="1" a="1"/>
  <c r="JG30" i="1" s="1"/>
  <c r="JL24" i="1" a="1"/>
  <c r="JL24" i="1" s="1"/>
  <c r="ZL21" i="1" a="1"/>
  <c r="ZL21" i="1" s="1"/>
  <c r="JH21" i="1" a="1"/>
  <c r="JH21" i="1" s="1"/>
  <c r="JG44" i="1" a="1"/>
  <c r="JG44" i="1" s="1"/>
  <c r="JG35" i="1" a="1"/>
  <c r="JG35" i="1" s="1"/>
  <c r="JL37" i="1" a="1"/>
  <c r="JL37" i="1" s="1"/>
  <c r="JG32" i="1" a="1"/>
  <c r="JG32" i="1" s="1"/>
  <c r="JG29" i="1" a="1"/>
  <c r="JG29" i="1" s="1"/>
  <c r="JL44" i="1" a="1"/>
  <c r="JL44" i="1" s="1"/>
  <c r="JG20" i="1" a="1"/>
  <c r="JG20" i="1" s="1"/>
  <c r="JG43" i="1" a="1"/>
  <c r="JG43" i="1" s="1"/>
  <c r="JG38" i="1" a="1"/>
  <c r="JG38" i="1" s="1"/>
  <c r="JL46" i="1" a="1"/>
  <c r="JL46" i="1" s="1"/>
  <c r="ZE20" i="1" a="1"/>
  <c r="ZE20" i="1" s="1"/>
  <c r="ZE21" i="1" a="1"/>
  <c r="ZE21" i="1" s="1"/>
  <c r="CU20" i="1" a="1"/>
  <c r="CU20" i="1" s="1"/>
  <c r="CU21" i="1" a="1"/>
  <c r="CU21" i="1" s="1"/>
  <c r="ZA20" i="1" a="1"/>
  <c r="ZA20" i="1" s="1"/>
  <c r="ZA21" i="1" a="1"/>
  <c r="ZA21" i="1" s="1"/>
  <c r="YX36" i="1" a="1"/>
  <c r="YX36" i="1" s="1"/>
  <c r="YX20" i="1" a="1"/>
  <c r="YX20" i="1" s="1"/>
  <c r="YX21" i="1" a="1"/>
  <c r="YX21" i="1" s="1"/>
  <c r="JD22" i="1" a="1"/>
  <c r="JD22" i="1" s="1"/>
  <c r="JD20" i="1" a="1"/>
  <c r="JD20" i="1" s="1"/>
  <c r="JD21" i="1" a="1"/>
  <c r="JD21" i="1" s="1"/>
  <c r="CM20" i="1" a="1"/>
  <c r="CM20" i="1" s="1"/>
  <c r="CM21" i="1" a="1"/>
  <c r="CM21" i="1" s="1"/>
  <c r="CT20" i="1" a="1"/>
  <c r="CT20" i="1" s="1"/>
  <c r="CT21" i="1" a="1"/>
  <c r="CT21" i="1" s="1"/>
  <c r="ZI20" i="1" a="1"/>
  <c r="ZI20" i="1" s="1"/>
  <c r="ZI21" i="1" a="1"/>
  <c r="ZI21" i="1" s="1"/>
  <c r="CL20" i="1" a="1"/>
  <c r="CL20" i="1" s="1"/>
  <c r="CL21" i="1" a="1"/>
  <c r="CL21" i="1" s="1"/>
  <c r="ZB20" i="1" a="1"/>
  <c r="ZB20" i="1" s="1"/>
  <c r="ZB21" i="1" a="1"/>
  <c r="ZB21" i="1" s="1"/>
  <c r="CE20" i="1" a="1"/>
  <c r="CE20" i="1" s="1"/>
  <c r="CE21" i="1" a="1"/>
  <c r="CE21" i="1" s="1"/>
  <c r="ZC20" i="1" a="1"/>
  <c r="ZC20" i="1" s="1"/>
  <c r="ZC21" i="1" a="1"/>
  <c r="ZC21" i="1" s="1"/>
  <c r="ZG20" i="1" a="1"/>
  <c r="ZG20" i="1" s="1"/>
  <c r="ZG21" i="1" a="1"/>
  <c r="ZG21" i="1" s="1"/>
  <c r="ZF20" i="1" a="1"/>
  <c r="ZF20" i="1" s="1"/>
  <c r="ZF21" i="1" a="1"/>
  <c r="ZF21" i="1" s="1"/>
  <c r="CK20" i="1" a="1"/>
  <c r="CK20" i="1" s="1"/>
  <c r="CK21" i="1" a="1"/>
  <c r="CK21" i="1" s="1"/>
  <c r="ZH20" i="1" a="1"/>
  <c r="ZH20" i="1" s="1"/>
  <c r="ZH21" i="1" a="1"/>
  <c r="ZH21" i="1" s="1"/>
  <c r="CW20" i="1" a="1"/>
  <c r="CW20" i="1" s="1"/>
  <c r="CW21" i="1" a="1"/>
  <c r="CW21" i="1" s="1"/>
  <c r="CQ20" i="1" a="1"/>
  <c r="CQ20" i="1" s="1"/>
  <c r="CQ21" i="1" a="1"/>
  <c r="CQ21" i="1" s="1"/>
  <c r="YY20" i="1" a="1"/>
  <c r="YY20" i="1" s="1"/>
  <c r="YY21" i="1" a="1"/>
  <c r="YY21" i="1" s="1"/>
  <c r="YZ20" i="1" a="1"/>
  <c r="YZ20" i="1" s="1"/>
  <c r="YZ21" i="1" a="1"/>
  <c r="YZ21" i="1" s="1"/>
  <c r="ZJ20" i="1" a="1"/>
  <c r="ZJ20" i="1" s="1"/>
  <c r="ZJ21" i="1" a="1"/>
  <c r="ZJ21" i="1" s="1"/>
  <c r="JC20" i="1" a="1"/>
  <c r="JC20" i="1" s="1"/>
  <c r="JC21" i="1" a="1"/>
  <c r="JC21" i="1" s="1"/>
  <c r="JD45" i="1" a="1"/>
  <c r="JD45" i="1" s="1"/>
  <c r="JD37" i="1" a="1"/>
  <c r="JD37" i="1" s="1"/>
  <c r="JD39" i="1" a="1"/>
  <c r="JD39" i="1" s="1"/>
  <c r="JD33" i="1" a="1"/>
  <c r="JD33" i="1" s="1"/>
  <c r="JD35" i="1" a="1"/>
  <c r="JD35" i="1" s="1"/>
  <c r="JD38" i="1" a="1"/>
  <c r="JD38" i="1" s="1"/>
  <c r="JD44" i="1" a="1"/>
  <c r="JD44" i="1" s="1"/>
  <c r="JD46" i="1" a="1"/>
  <c r="JD46" i="1" s="1"/>
  <c r="JD28" i="1" a="1"/>
  <c r="JD28" i="1" s="1"/>
  <c r="JD32" i="1" a="1"/>
  <c r="JD32" i="1" s="1"/>
  <c r="JD26" i="1" a="1"/>
  <c r="JD26" i="1" s="1"/>
  <c r="JD43" i="1" a="1"/>
  <c r="JD43" i="1" s="1"/>
  <c r="JD31" i="1" a="1"/>
  <c r="JD31" i="1" s="1"/>
  <c r="JD41" i="1" a="1"/>
  <c r="JD41" i="1" s="1"/>
  <c r="JD47" i="1" a="1"/>
  <c r="JD47" i="1" s="1"/>
  <c r="JD24" i="1" a="1"/>
  <c r="JD24" i="1" s="1"/>
  <c r="JD30" i="1" a="1"/>
  <c r="JD30" i="1" s="1"/>
  <c r="JD29" i="1" a="1"/>
  <c r="JD29" i="1" s="1"/>
  <c r="JD27" i="1" a="1"/>
  <c r="JD27" i="1" s="1"/>
  <c r="JD25" i="1" a="1"/>
  <c r="JD25" i="1" s="1"/>
  <c r="JD34" i="1" a="1"/>
  <c r="JD34" i="1" s="1"/>
  <c r="JD36" i="1" a="1"/>
  <c r="JD36" i="1" s="1"/>
  <c r="JD49" i="1" a="1"/>
  <c r="JD49" i="1" s="1"/>
  <c r="CW36" i="1" a="1"/>
  <c r="CW36" i="1" s="1"/>
  <c r="JC36" i="1" a="1"/>
  <c r="JC36" i="1" s="1"/>
  <c r="YX23" i="1" a="1"/>
  <c r="YX23" i="1" s="1"/>
  <c r="ZI22" i="1" a="1"/>
  <c r="ZI22" i="1" s="1"/>
  <c r="ZI36" i="1" a="1"/>
  <c r="ZI36" i="1" s="1"/>
  <c r="CU36" i="1" a="1"/>
  <c r="CU36" i="1" s="1"/>
  <c r="YZ36" i="1" a="1"/>
  <c r="YZ36" i="1" s="1"/>
  <c r="CL23" i="1" a="1"/>
  <c r="CL23" i="1" s="1"/>
  <c r="CL36" i="1" a="1"/>
  <c r="CL36" i="1" s="1"/>
  <c r="ZA23" i="1" a="1"/>
  <c r="ZA23" i="1" s="1"/>
  <c r="ZA36" i="1" a="1"/>
  <c r="ZA36" i="1" s="1"/>
  <c r="CM23" i="1" a="1"/>
  <c r="CM23" i="1" s="1"/>
  <c r="CM36" i="1" a="1"/>
  <c r="CM36" i="1" s="1"/>
  <c r="CE23" i="1" a="1"/>
  <c r="CE23" i="1" s="1"/>
  <c r="CE36" i="1" a="1"/>
  <c r="CE36" i="1" s="1"/>
  <c r="ZC36" i="1" a="1"/>
  <c r="ZC36" i="1" s="1"/>
  <c r="YY22" i="1" a="1"/>
  <c r="YY22" i="1" s="1"/>
  <c r="ZB23" i="1" a="1"/>
  <c r="ZB23" i="1" s="1"/>
  <c r="ZB36" i="1" a="1"/>
  <c r="ZB36" i="1" s="1"/>
  <c r="CK22" i="1" a="1"/>
  <c r="CK22" i="1" s="1"/>
  <c r="CK36" i="1" a="1"/>
  <c r="CK36" i="1" s="1"/>
  <c r="CT23" i="1" a="1"/>
  <c r="CT23" i="1" s="1"/>
  <c r="CT36" i="1" a="1"/>
  <c r="CT36" i="1" s="1"/>
  <c r="ZE36" i="1" a="1"/>
  <c r="ZE36" i="1" s="1"/>
  <c r="ZG22" i="1" a="1"/>
  <c r="ZG22" i="1" s="1"/>
  <c r="ZG36" i="1" a="1"/>
  <c r="ZG36" i="1" s="1"/>
  <c r="CQ22" i="1" a="1"/>
  <c r="CQ22" i="1" s="1"/>
  <c r="CQ36" i="1" a="1"/>
  <c r="CQ36" i="1" s="1"/>
  <c r="ZJ23" i="1" a="1"/>
  <c r="ZJ23" i="1" s="1"/>
  <c r="ZJ36" i="1" a="1"/>
  <c r="ZJ36" i="1" s="1"/>
  <c r="ZF36" i="1" a="1"/>
  <c r="ZF36" i="1" s="1"/>
  <c r="ZH23" i="1" a="1"/>
  <c r="ZH23" i="1" s="1"/>
  <c r="ZH36" i="1" a="1"/>
  <c r="ZH36" i="1" s="1"/>
  <c r="CW48" i="1" a="1"/>
  <c r="CW48" i="1" s="1"/>
  <c r="CW49" i="1" s="1" a="1"/>
  <c r="CW49" i="1" s="1"/>
  <c r="ZE48" i="1" a="1"/>
  <c r="ZE48" i="1" s="1"/>
  <c r="ZE49" i="1" s="1" a="1"/>
  <c r="ZE49" i="1" s="1"/>
  <c r="JC48" i="1" a="1"/>
  <c r="JC48" i="1" s="1"/>
  <c r="JC49" i="1" s="1" a="1"/>
  <c r="JC49" i="1" s="1"/>
  <c r="CE48" i="1" a="1"/>
  <c r="CE48" i="1" s="1"/>
  <c r="CE49" i="1" s="1" a="1"/>
  <c r="CE49" i="1" s="1"/>
  <c r="CK48" i="1" a="1"/>
  <c r="CK48" i="1" s="1"/>
  <c r="CK49" i="1" s="1" a="1"/>
  <c r="CK49" i="1" s="1"/>
  <c r="CQ48" i="1" a="1"/>
  <c r="CQ48" i="1" s="1"/>
  <c r="CQ49" i="1" s="1" a="1"/>
  <c r="CQ49" i="1" s="1"/>
  <c r="YY48" i="1" a="1"/>
  <c r="YY48" i="1" s="1"/>
  <c r="YY49" i="1" s="1" a="1"/>
  <c r="YY49" i="1" s="1"/>
  <c r="ZC48" i="1" a="1"/>
  <c r="ZC48" i="1" s="1"/>
  <c r="ZC49" i="1" s="1" a="1"/>
  <c r="ZC49" i="1" s="1"/>
  <c r="CL48" i="1" a="1"/>
  <c r="CL48" i="1" s="1"/>
  <c r="CL49" i="1" s="1" a="1"/>
  <c r="CL49" i="1" s="1"/>
  <c r="CU48" i="1" a="1"/>
  <c r="CU48" i="1" s="1"/>
  <c r="CU49" i="1" s="1" a="1"/>
  <c r="CU49" i="1" s="1"/>
  <c r="ZA48" i="1" a="1"/>
  <c r="ZA48" i="1" s="1"/>
  <c r="ZA49" i="1" s="1" a="1"/>
  <c r="ZA49" i="1" s="1"/>
  <c r="YX48" i="1" a="1"/>
  <c r="YX48" i="1" s="1"/>
  <c r="YX49" i="1" s="1" a="1"/>
  <c r="YX49" i="1" s="1"/>
  <c r="CM48" i="1" a="1"/>
  <c r="CM48" i="1" s="1"/>
  <c r="CM49" i="1" s="1" a="1"/>
  <c r="CM49" i="1" s="1"/>
  <c r="YZ48" i="1" a="1"/>
  <c r="YZ48" i="1" s="1"/>
  <c r="YZ49" i="1" s="1" a="1"/>
  <c r="YZ49" i="1" s="1"/>
  <c r="ZJ48" i="1" a="1"/>
  <c r="ZJ48" i="1" s="1"/>
  <c r="ZJ49" i="1" s="1" a="1"/>
  <c r="ZJ49" i="1" s="1"/>
  <c r="ZI48" i="1" a="1"/>
  <c r="ZI48" i="1" s="1"/>
  <c r="ZI49" i="1" s="1" a="1"/>
  <c r="ZI49" i="1" s="1"/>
  <c r="YY23" i="1" a="1"/>
  <c r="YY23" i="1" s="1"/>
  <c r="CT48" i="1" a="1"/>
  <c r="CT48" i="1" s="1"/>
  <c r="CT49" i="1" s="1" a="1"/>
  <c r="CT49" i="1" s="1"/>
  <c r="ZH48" i="1" a="1"/>
  <c r="ZH48" i="1" s="1"/>
  <c r="ZH49" i="1" s="1" a="1"/>
  <c r="ZH49" i="1" s="1"/>
  <c r="ZB48" i="1" a="1"/>
  <c r="ZB48" i="1" s="1"/>
  <c r="ZB49" i="1" s="1" a="1"/>
  <c r="ZB49" i="1" s="1"/>
  <c r="ZG48" i="1" a="1"/>
  <c r="ZG48" i="1" s="1"/>
  <c r="ZG49" i="1" s="1" a="1"/>
  <c r="ZG49" i="1" s="1"/>
  <c r="ZF48" i="1" a="1"/>
  <c r="ZF48" i="1" s="1"/>
  <c r="ZF49" i="1" s="1" a="1"/>
  <c r="ZF49" i="1" s="1"/>
  <c r="CM22" i="1" a="1"/>
  <c r="CM22" i="1" s="1"/>
  <c r="ZF22" i="1" a="1"/>
  <c r="ZF22" i="1" s="1"/>
  <c r="JC22" i="1" a="1"/>
  <c r="JC22" i="1" s="1"/>
  <c r="YX22" i="1" a="1"/>
  <c r="YX22" i="1" s="1"/>
  <c r="CL22" i="1" a="1"/>
  <c r="CL22" i="1" s="1"/>
  <c r="CE22" i="1" a="1"/>
  <c r="CE22" i="1" s="1"/>
  <c r="ZE22" i="1" a="1"/>
  <c r="ZE22" i="1" s="1"/>
  <c r="JC23" i="1" a="1"/>
  <c r="JC23" i="1" s="1"/>
  <c r="CW23" i="1" a="1"/>
  <c r="CW23" i="1" s="1"/>
  <c r="ZE23" i="1" a="1"/>
  <c r="ZE23" i="1" s="1"/>
  <c r="CU22" i="1" a="1"/>
  <c r="CU22" i="1" s="1"/>
  <c r="ZH22" i="1" a="1"/>
  <c r="ZH22" i="1" s="1"/>
  <c r="CU23" i="1" a="1"/>
  <c r="CU23" i="1" s="1"/>
  <c r="ZF23" i="1" a="1"/>
  <c r="ZF23" i="1" s="1"/>
  <c r="YZ22" i="1" a="1"/>
  <c r="YZ22" i="1" s="1"/>
  <c r="CT22" i="1" a="1"/>
  <c r="CT22" i="1" s="1"/>
  <c r="YZ23" i="1" a="1"/>
  <c r="YZ23" i="1" s="1"/>
  <c r="ZG23" i="1" a="1"/>
  <c r="ZG23" i="1" s="1"/>
  <c r="ZJ22" i="1" a="1"/>
  <c r="ZJ22" i="1" s="1"/>
  <c r="CQ23" i="1" a="1"/>
  <c r="CQ23" i="1" s="1"/>
  <c r="CK23" i="1" a="1"/>
  <c r="CK23" i="1" s="1"/>
  <c r="ZA22" i="1" a="1"/>
  <c r="ZA22" i="1" s="1"/>
  <c r="ZC22" i="1" a="1"/>
  <c r="ZC22" i="1" s="1"/>
  <c r="ZC23" i="1" a="1"/>
  <c r="ZC23" i="1" s="1"/>
  <c r="ZI23" i="1" a="1"/>
  <c r="ZI23" i="1" s="1"/>
  <c r="ZB22" i="1" a="1"/>
  <c r="ZB22" i="1" s="1"/>
  <c r="CW22" i="1" a="1"/>
  <c r="CW22" i="1" s="1"/>
  <c r="ZE29" i="1" a="1"/>
  <c r="ZE29" i="1" s="1"/>
  <c r="ZE33" i="1" a="1"/>
  <c r="ZE33" i="1" s="1"/>
  <c r="ZE41" i="1" a="1"/>
  <c r="ZE41" i="1" s="1"/>
  <c r="ZE32" i="1" a="1"/>
  <c r="ZE32" i="1" s="1"/>
  <c r="ZE30" i="1" a="1"/>
  <c r="ZE30" i="1" s="1"/>
  <c r="ZE26" i="1" a="1"/>
  <c r="ZE26" i="1" s="1"/>
  <c r="ZE39" i="1" a="1"/>
  <c r="ZE39" i="1" s="1"/>
  <c r="ZE44" i="1" a="1"/>
  <c r="ZE44" i="1" s="1"/>
  <c r="ZE46" i="1" a="1"/>
  <c r="ZE46" i="1" s="1"/>
  <c r="ZE31" i="1" a="1"/>
  <c r="ZE31" i="1" s="1"/>
  <c r="ZE25" i="1" a="1"/>
  <c r="ZE25" i="1" s="1"/>
  <c r="ZE45" i="1" a="1"/>
  <c r="ZE45" i="1" s="1"/>
  <c r="ZE47" i="1" a="1"/>
  <c r="ZE47" i="1" s="1"/>
  <c r="ZE37" i="1" a="1"/>
  <c r="ZE37" i="1" s="1"/>
  <c r="ZE43" i="1" a="1"/>
  <c r="ZE43" i="1" s="1"/>
  <c r="ZE40" i="1" a="1"/>
  <c r="ZE40" i="1" s="1"/>
  <c r="ZE35" i="1" a="1"/>
  <c r="ZE35" i="1" s="1"/>
  <c r="ZE34" i="1" a="1"/>
  <c r="ZE34" i="1" s="1"/>
  <c r="ZE27" i="1" a="1"/>
  <c r="ZE27" i="1" s="1"/>
  <c r="ZE24" i="1" a="1"/>
  <c r="ZE24" i="1" s="1"/>
  <c r="ZE28" i="1" a="1"/>
  <c r="ZE28" i="1" s="1"/>
  <c r="ZE38" i="1" a="1"/>
  <c r="ZE38" i="1" s="1"/>
  <c r="YX46" i="1" a="1"/>
  <c r="YX46" i="1" s="1"/>
  <c r="YX44" i="1" a="1"/>
  <c r="YX44" i="1" s="1"/>
  <c r="YX41" i="1" a="1"/>
  <c r="YX41" i="1" s="1"/>
  <c r="YX30" i="1" a="1"/>
  <c r="YX30" i="1" s="1"/>
  <c r="YX45" i="1" a="1"/>
  <c r="YX45" i="1" s="1"/>
  <c r="YX40" i="1" a="1"/>
  <c r="YX40" i="1" s="1"/>
  <c r="YX32" i="1" a="1"/>
  <c r="YX32" i="1" s="1"/>
  <c r="YX26" i="1" a="1"/>
  <c r="YX26" i="1" s="1"/>
  <c r="YX38" i="1" a="1"/>
  <c r="YX38" i="1" s="1"/>
  <c r="YX24" i="1" a="1"/>
  <c r="YX24" i="1" s="1"/>
  <c r="YX27" i="1" a="1"/>
  <c r="YX27" i="1" s="1"/>
  <c r="YX39" i="1" a="1"/>
  <c r="YX39" i="1" s="1"/>
  <c r="YX28" i="1" a="1"/>
  <c r="YX28" i="1" s="1"/>
  <c r="YX37" i="1" a="1"/>
  <c r="YX37" i="1" s="1"/>
  <c r="YX43" i="1" a="1"/>
  <c r="YX43" i="1" s="1"/>
  <c r="YX35" i="1" a="1"/>
  <c r="YX35" i="1" s="1"/>
  <c r="YX31" i="1" a="1"/>
  <c r="YX31" i="1" s="1"/>
  <c r="YX29" i="1" a="1"/>
  <c r="YX29" i="1" s="1"/>
  <c r="YX47" i="1" a="1"/>
  <c r="YX47" i="1" s="1"/>
  <c r="YX34" i="1" a="1"/>
  <c r="YX34" i="1" s="1"/>
  <c r="YX33" i="1" a="1"/>
  <c r="YX33" i="1" s="1"/>
  <c r="YX25" i="1" a="1"/>
  <c r="YX25" i="1" s="1"/>
  <c r="CW38" i="1" a="1"/>
  <c r="CW38" i="1" s="1"/>
  <c r="CW45" i="1" a="1"/>
  <c r="CW45" i="1" s="1"/>
  <c r="CW29" i="1" a="1"/>
  <c r="CW29" i="1" s="1"/>
  <c r="CW32" i="1" a="1"/>
  <c r="CW32" i="1" s="1"/>
  <c r="CW27" i="1" a="1"/>
  <c r="CW27" i="1" s="1"/>
  <c r="CW46" i="1" a="1"/>
  <c r="CW46" i="1" s="1"/>
  <c r="CW44" i="1" a="1"/>
  <c r="CW44" i="1" s="1"/>
  <c r="CW30" i="1" a="1"/>
  <c r="CW30" i="1" s="1"/>
  <c r="CW33" i="1" a="1"/>
  <c r="CW33" i="1" s="1"/>
  <c r="CW35" i="1" a="1"/>
  <c r="CW35" i="1" s="1"/>
  <c r="CW25" i="1" a="1"/>
  <c r="CW25" i="1" s="1"/>
  <c r="CW26" i="1" a="1"/>
  <c r="CW26" i="1" s="1"/>
  <c r="CW31" i="1" a="1"/>
  <c r="CW31" i="1" s="1"/>
  <c r="CW37" i="1" a="1"/>
  <c r="CW37" i="1" s="1"/>
  <c r="CW43" i="1" a="1"/>
  <c r="CW43" i="1" s="1"/>
  <c r="CW24" i="1" a="1"/>
  <c r="CW24" i="1" s="1"/>
  <c r="CW28" i="1" a="1"/>
  <c r="CW28" i="1" s="1"/>
  <c r="CW39" i="1" a="1"/>
  <c r="CW39" i="1" s="1"/>
  <c r="CW47" i="1" a="1"/>
  <c r="CW47" i="1" s="1"/>
  <c r="CW40" i="1" a="1"/>
  <c r="CW40" i="1" s="1"/>
  <c r="CW34" i="1" a="1"/>
  <c r="CW34" i="1" s="1"/>
  <c r="CW41" i="1" a="1"/>
  <c r="CW41" i="1" s="1"/>
  <c r="CL28" i="1" a="1"/>
  <c r="CL28" i="1" s="1"/>
  <c r="CL33" i="1" a="1"/>
  <c r="CL33" i="1" s="1"/>
  <c r="CL27" i="1" a="1"/>
  <c r="CL27" i="1" s="1"/>
  <c r="CL31" i="1" a="1"/>
  <c r="CL31" i="1" s="1"/>
  <c r="CL26" i="1" a="1"/>
  <c r="CL26" i="1" s="1"/>
  <c r="CL38" i="1" a="1"/>
  <c r="CL38" i="1" s="1"/>
  <c r="CL39" i="1" a="1"/>
  <c r="CL39" i="1" s="1"/>
  <c r="CL43" i="1" a="1"/>
  <c r="CL43" i="1" s="1"/>
  <c r="CL45" i="1" a="1"/>
  <c r="CL45" i="1" s="1"/>
  <c r="CL25" i="1" a="1"/>
  <c r="CL25" i="1" s="1"/>
  <c r="CL47" i="1" a="1"/>
  <c r="CL47" i="1" s="1"/>
  <c r="CL37" i="1" a="1"/>
  <c r="CL37" i="1" s="1"/>
  <c r="CL29" i="1" a="1"/>
  <c r="CL29" i="1" s="1"/>
  <c r="CL35" i="1" a="1"/>
  <c r="CL35" i="1" s="1"/>
  <c r="CL34" i="1" a="1"/>
  <c r="CL34" i="1" s="1"/>
  <c r="CL41" i="1" a="1"/>
  <c r="CL41" i="1" s="1"/>
  <c r="CL46" i="1" a="1"/>
  <c r="CL46" i="1" s="1"/>
  <c r="CL30" i="1" a="1"/>
  <c r="CL30" i="1" s="1"/>
  <c r="CL32" i="1" a="1"/>
  <c r="CL32" i="1" s="1"/>
  <c r="CL44" i="1" a="1"/>
  <c r="CL44" i="1" s="1"/>
  <c r="CL24" i="1" a="1"/>
  <c r="CL24" i="1" s="1"/>
  <c r="CL40" i="1" a="1"/>
  <c r="CL40" i="1" s="1"/>
  <c r="CE26" i="1" a="1"/>
  <c r="CE26" i="1" s="1"/>
  <c r="CE27" i="1" a="1"/>
  <c r="CE27" i="1" s="1"/>
  <c r="CE24" i="1" a="1"/>
  <c r="CE24" i="1" s="1"/>
  <c r="CE28" i="1" a="1"/>
  <c r="CE28" i="1" s="1"/>
  <c r="CE39" i="1" a="1"/>
  <c r="CE39" i="1" s="1"/>
  <c r="CE45" i="1" a="1"/>
  <c r="CE45" i="1" s="1"/>
  <c r="CE43" i="1" a="1"/>
  <c r="CE43" i="1" s="1"/>
  <c r="CE37" i="1" a="1"/>
  <c r="CE37" i="1" s="1"/>
  <c r="CE33" i="1" a="1"/>
  <c r="CE33" i="1" s="1"/>
  <c r="CE31" i="1" a="1"/>
  <c r="CE31" i="1" s="1"/>
  <c r="CE38" i="1" a="1"/>
  <c r="CE38" i="1" s="1"/>
  <c r="CE35" i="1" a="1"/>
  <c r="CE35" i="1" s="1"/>
  <c r="CE47" i="1" a="1"/>
  <c r="CE47" i="1" s="1"/>
  <c r="CE25" i="1" a="1"/>
  <c r="CE25" i="1" s="1"/>
  <c r="CE29" i="1" a="1"/>
  <c r="CE29" i="1" s="1"/>
  <c r="CE41" i="1" a="1"/>
  <c r="CE41" i="1" s="1"/>
  <c r="CE46" i="1" a="1"/>
  <c r="CE46" i="1" s="1"/>
  <c r="CE34" i="1" a="1"/>
  <c r="CE34" i="1" s="1"/>
  <c r="CE40" i="1" a="1"/>
  <c r="CE40" i="1" s="1"/>
  <c r="CE32" i="1" a="1"/>
  <c r="CE32" i="1" s="1"/>
  <c r="CE30" i="1" a="1"/>
  <c r="CE30" i="1" s="1"/>
  <c r="CU30" i="1" a="1"/>
  <c r="CU30" i="1" s="1"/>
  <c r="CU45" i="1" a="1"/>
  <c r="CU45" i="1" s="1"/>
  <c r="CU44" i="1" a="1"/>
  <c r="CU44" i="1" s="1"/>
  <c r="CU46" i="1" a="1"/>
  <c r="CU46" i="1" s="1"/>
  <c r="CU35" i="1" a="1"/>
  <c r="CU35" i="1" s="1"/>
  <c r="CU33" i="1" a="1"/>
  <c r="CU33" i="1" s="1"/>
  <c r="CU31" i="1" a="1"/>
  <c r="CU31" i="1" s="1"/>
  <c r="CU26" i="1" a="1"/>
  <c r="CU26" i="1" s="1"/>
  <c r="CU25" i="1" a="1"/>
  <c r="CU25" i="1" s="1"/>
  <c r="CU27" i="1" a="1"/>
  <c r="CU27" i="1" s="1"/>
  <c r="CU37" i="1" a="1"/>
  <c r="CU37" i="1" s="1"/>
  <c r="CU29" i="1" a="1"/>
  <c r="CU29" i="1" s="1"/>
  <c r="CU43" i="1" a="1"/>
  <c r="CU43" i="1" s="1"/>
  <c r="CU41" i="1" a="1"/>
  <c r="CU41" i="1" s="1"/>
  <c r="CU47" i="1" a="1"/>
  <c r="CU47" i="1" s="1"/>
  <c r="CU39" i="1" a="1"/>
  <c r="CU39" i="1" s="1"/>
  <c r="CU40" i="1" a="1"/>
  <c r="CU40" i="1" s="1"/>
  <c r="CU24" i="1" a="1"/>
  <c r="CU24" i="1" s="1"/>
  <c r="CU32" i="1" a="1"/>
  <c r="CU32" i="1" s="1"/>
  <c r="CU34" i="1" a="1"/>
  <c r="CU34" i="1" s="1"/>
  <c r="CU28" i="1" a="1"/>
  <c r="CU28" i="1" s="1"/>
  <c r="CU38" i="1" a="1"/>
  <c r="CU38" i="1" s="1"/>
  <c r="YZ27" i="1" a="1"/>
  <c r="YZ27" i="1" s="1"/>
  <c r="YZ24" i="1" a="1"/>
  <c r="YZ24" i="1" s="1"/>
  <c r="YZ28" i="1" a="1"/>
  <c r="YZ28" i="1" s="1"/>
  <c r="YZ26" i="1" a="1"/>
  <c r="YZ26" i="1" s="1"/>
  <c r="YZ38" i="1" a="1"/>
  <c r="YZ38" i="1" s="1"/>
  <c r="YZ45" i="1" a="1"/>
  <c r="YZ45" i="1" s="1"/>
  <c r="YZ37" i="1" a="1"/>
  <c r="YZ37" i="1" s="1"/>
  <c r="YZ39" i="1" a="1"/>
  <c r="YZ39" i="1" s="1"/>
  <c r="YZ35" i="1" a="1"/>
  <c r="YZ35" i="1" s="1"/>
  <c r="YZ31" i="1" a="1"/>
  <c r="YZ31" i="1" s="1"/>
  <c r="YZ43" i="1" a="1"/>
  <c r="YZ43" i="1" s="1"/>
  <c r="YZ47" i="1" a="1"/>
  <c r="YZ47" i="1" s="1"/>
  <c r="YZ25" i="1" a="1"/>
  <c r="YZ25" i="1" s="1"/>
  <c r="YZ29" i="1" a="1"/>
  <c r="YZ29" i="1" s="1"/>
  <c r="YZ34" i="1" a="1"/>
  <c r="YZ34" i="1" s="1"/>
  <c r="YZ33" i="1" a="1"/>
  <c r="YZ33" i="1" s="1"/>
  <c r="YZ41" i="1" a="1"/>
  <c r="YZ41" i="1" s="1"/>
  <c r="YZ44" i="1" a="1"/>
  <c r="YZ44" i="1" s="1"/>
  <c r="YZ46" i="1" a="1"/>
  <c r="YZ46" i="1" s="1"/>
  <c r="YZ40" i="1" a="1"/>
  <c r="YZ40" i="1" s="1"/>
  <c r="YZ32" i="1" a="1"/>
  <c r="YZ32" i="1" s="1"/>
  <c r="YZ30" i="1" a="1"/>
  <c r="YZ30" i="1" s="1"/>
  <c r="ZJ32" i="1" a="1"/>
  <c r="ZJ32" i="1" s="1"/>
  <c r="ZJ30" i="1" a="1"/>
  <c r="ZJ30" i="1" s="1"/>
  <c r="ZJ40" i="1" a="1"/>
  <c r="ZJ40" i="1" s="1"/>
  <c r="ZJ24" i="1" a="1"/>
  <c r="ZJ24" i="1" s="1"/>
  <c r="ZJ28" i="1" a="1"/>
  <c r="ZJ28" i="1" s="1"/>
  <c r="ZJ26" i="1" a="1"/>
  <c r="ZJ26" i="1" s="1"/>
  <c r="ZJ45" i="1" a="1"/>
  <c r="ZJ45" i="1" s="1"/>
  <c r="ZJ27" i="1" a="1"/>
  <c r="ZJ27" i="1" s="1"/>
  <c r="ZJ38" i="1" a="1"/>
  <c r="ZJ38" i="1" s="1"/>
  <c r="ZJ39" i="1" a="1"/>
  <c r="ZJ39" i="1" s="1"/>
  <c r="ZJ37" i="1" a="1"/>
  <c r="ZJ37" i="1" s="1"/>
  <c r="ZJ31" i="1" a="1"/>
  <c r="ZJ31" i="1" s="1"/>
  <c r="ZJ35" i="1" a="1"/>
  <c r="ZJ35" i="1" s="1"/>
  <c r="ZJ43" i="1" a="1"/>
  <c r="ZJ43" i="1" s="1"/>
  <c r="ZJ47" i="1" a="1"/>
  <c r="ZJ47" i="1" s="1"/>
  <c r="ZJ29" i="1" a="1"/>
  <c r="ZJ29" i="1" s="1"/>
  <c r="ZJ34" i="1" a="1"/>
  <c r="ZJ34" i="1" s="1"/>
  <c r="ZJ25" i="1" a="1"/>
  <c r="ZJ25" i="1" s="1"/>
  <c r="ZJ33" i="1" a="1"/>
  <c r="ZJ33" i="1" s="1"/>
  <c r="ZJ46" i="1" a="1"/>
  <c r="ZJ46" i="1" s="1"/>
  <c r="ZJ44" i="1" a="1"/>
  <c r="ZJ44" i="1" s="1"/>
  <c r="ZJ41" i="1" a="1"/>
  <c r="ZJ41" i="1" s="1"/>
  <c r="ZG26" i="1" a="1"/>
  <c r="ZG26" i="1" s="1"/>
  <c r="ZG45" i="1" a="1"/>
  <c r="ZG45" i="1" s="1"/>
  <c r="ZG37" i="1" a="1"/>
  <c r="ZG37" i="1" s="1"/>
  <c r="ZG28" i="1" a="1"/>
  <c r="ZG28" i="1" s="1"/>
  <c r="ZG24" i="1" a="1"/>
  <c r="ZG24" i="1" s="1"/>
  <c r="ZG34" i="1" a="1"/>
  <c r="ZG34" i="1" s="1"/>
  <c r="ZG33" i="1" a="1"/>
  <c r="ZG33" i="1" s="1"/>
  <c r="ZG40" i="1" a="1"/>
  <c r="ZG40" i="1" s="1"/>
  <c r="ZG47" i="1" a="1"/>
  <c r="ZG47" i="1" s="1"/>
  <c r="ZG46" i="1" a="1"/>
  <c r="ZG46" i="1" s="1"/>
  <c r="ZG39" i="1" a="1"/>
  <c r="ZG39" i="1" s="1"/>
  <c r="ZG43" i="1" a="1"/>
  <c r="ZG43" i="1" s="1"/>
  <c r="ZG25" i="1" a="1"/>
  <c r="ZG25" i="1" s="1"/>
  <c r="ZG29" i="1" a="1"/>
  <c r="ZG29" i="1" s="1"/>
  <c r="ZG44" i="1" a="1"/>
  <c r="ZG44" i="1" s="1"/>
  <c r="ZG35" i="1" a="1"/>
  <c r="ZG35" i="1" s="1"/>
  <c r="ZG27" i="1" a="1"/>
  <c r="ZG27" i="1" s="1"/>
  <c r="ZG38" i="1" a="1"/>
  <c r="ZG38" i="1" s="1"/>
  <c r="ZG41" i="1" a="1"/>
  <c r="ZG41" i="1" s="1"/>
  <c r="ZG32" i="1" a="1"/>
  <c r="ZG32" i="1" s="1"/>
  <c r="ZG30" i="1" a="1"/>
  <c r="ZG30" i="1" s="1"/>
  <c r="ZG31" i="1" a="1"/>
  <c r="ZG31" i="1" s="1"/>
  <c r="ZB30" i="1" a="1"/>
  <c r="ZB30" i="1" s="1"/>
  <c r="ZB40" i="1" a="1"/>
  <c r="ZB40" i="1" s="1"/>
  <c r="ZB32" i="1" a="1"/>
  <c r="ZB32" i="1" s="1"/>
  <c r="ZB26" i="1" a="1"/>
  <c r="ZB26" i="1" s="1"/>
  <c r="ZB38" i="1" a="1"/>
  <c r="ZB38" i="1" s="1"/>
  <c r="ZB24" i="1" a="1"/>
  <c r="ZB24" i="1" s="1"/>
  <c r="ZB27" i="1" a="1"/>
  <c r="ZB27" i="1" s="1"/>
  <c r="ZB28" i="1" a="1"/>
  <c r="ZB28" i="1" s="1"/>
  <c r="ZB45" i="1" a="1"/>
  <c r="ZB45" i="1" s="1"/>
  <c r="ZB39" i="1" a="1"/>
  <c r="ZB39" i="1" s="1"/>
  <c r="ZB37" i="1" a="1"/>
  <c r="ZB37" i="1" s="1"/>
  <c r="ZB31" i="1" a="1"/>
  <c r="ZB31" i="1" s="1"/>
  <c r="ZB35" i="1" a="1"/>
  <c r="ZB35" i="1" s="1"/>
  <c r="ZB43" i="1" a="1"/>
  <c r="ZB43" i="1" s="1"/>
  <c r="ZB47" i="1" a="1"/>
  <c r="ZB47" i="1" s="1"/>
  <c r="ZB29" i="1" a="1"/>
  <c r="ZB29" i="1" s="1"/>
  <c r="ZB25" i="1" a="1"/>
  <c r="ZB25" i="1" s="1"/>
  <c r="ZB34" i="1" a="1"/>
  <c r="ZB34" i="1" s="1"/>
  <c r="ZB33" i="1" a="1"/>
  <c r="ZB33" i="1" s="1"/>
  <c r="ZB44" i="1" a="1"/>
  <c r="ZB44" i="1" s="1"/>
  <c r="ZB41" i="1" a="1"/>
  <c r="ZB41" i="1" s="1"/>
  <c r="ZB46" i="1" a="1"/>
  <c r="ZB46" i="1" s="1"/>
  <c r="ZF25" i="1" a="1"/>
  <c r="ZF25" i="1" s="1"/>
  <c r="ZF41" i="1" a="1"/>
  <c r="ZF41" i="1" s="1"/>
  <c r="ZF40" i="1" a="1"/>
  <c r="ZF40" i="1" s="1"/>
  <c r="ZF43" i="1" a="1"/>
  <c r="ZF43" i="1" s="1"/>
  <c r="ZF33" i="1" a="1"/>
  <c r="ZF33" i="1" s="1"/>
  <c r="ZF47" i="1" a="1"/>
  <c r="ZF47" i="1" s="1"/>
  <c r="ZF35" i="1" a="1"/>
  <c r="ZF35" i="1" s="1"/>
  <c r="ZF44" i="1" a="1"/>
  <c r="ZF44" i="1" s="1"/>
  <c r="ZF26" i="1" a="1"/>
  <c r="ZF26" i="1" s="1"/>
  <c r="ZF30" i="1" a="1"/>
  <c r="ZF30" i="1" s="1"/>
  <c r="ZF38" i="1" a="1"/>
  <c r="ZF38" i="1" s="1"/>
  <c r="ZF24" i="1" a="1"/>
  <c r="ZF24" i="1" s="1"/>
  <c r="ZF32" i="1" a="1"/>
  <c r="ZF32" i="1" s="1"/>
  <c r="ZF27" i="1" a="1"/>
  <c r="ZF27" i="1" s="1"/>
  <c r="ZF28" i="1" a="1"/>
  <c r="ZF28" i="1" s="1"/>
  <c r="ZF29" i="1" a="1"/>
  <c r="ZF29" i="1" s="1"/>
  <c r="ZF31" i="1" a="1"/>
  <c r="ZF31" i="1" s="1"/>
  <c r="ZF46" i="1" a="1"/>
  <c r="ZF46" i="1" s="1"/>
  <c r="ZF39" i="1" a="1"/>
  <c r="ZF39" i="1" s="1"/>
  <c r="ZF37" i="1" a="1"/>
  <c r="ZF37" i="1" s="1"/>
  <c r="ZF34" i="1" a="1"/>
  <c r="ZF34" i="1" s="1"/>
  <c r="ZF45" i="1" a="1"/>
  <c r="ZF45" i="1" s="1"/>
  <c r="CQ39" i="1" a="1"/>
  <c r="CQ39" i="1" s="1"/>
  <c r="CQ45" i="1" a="1"/>
  <c r="CQ45" i="1" s="1"/>
  <c r="CQ33" i="1" a="1"/>
  <c r="CQ33" i="1" s="1"/>
  <c r="CQ26" i="1" a="1"/>
  <c r="CQ26" i="1" s="1"/>
  <c r="CQ37" i="1" a="1"/>
  <c r="CQ37" i="1" s="1"/>
  <c r="CQ25" i="1" a="1"/>
  <c r="CQ25" i="1" s="1"/>
  <c r="CQ31" i="1" a="1"/>
  <c r="CQ31" i="1" s="1"/>
  <c r="CQ35" i="1" a="1"/>
  <c r="CQ35" i="1" s="1"/>
  <c r="CQ43" i="1" a="1"/>
  <c r="CQ43" i="1" s="1"/>
  <c r="CQ38" i="1" a="1"/>
  <c r="CQ38" i="1" s="1"/>
  <c r="CQ47" i="1" a="1"/>
  <c r="CQ47" i="1" s="1"/>
  <c r="CQ29" i="1" a="1"/>
  <c r="CQ29" i="1" s="1"/>
  <c r="CQ34" i="1" a="1"/>
  <c r="CQ34" i="1" s="1"/>
  <c r="CQ46" i="1" a="1"/>
  <c r="CQ46" i="1" s="1"/>
  <c r="CQ41" i="1" a="1"/>
  <c r="CQ41" i="1" s="1"/>
  <c r="CQ44" i="1" a="1"/>
  <c r="CQ44" i="1" s="1"/>
  <c r="CQ32" i="1" a="1"/>
  <c r="CQ32" i="1" s="1"/>
  <c r="CQ40" i="1" a="1"/>
  <c r="CQ40" i="1" s="1"/>
  <c r="CQ30" i="1" a="1"/>
  <c r="CQ30" i="1" s="1"/>
  <c r="CQ24" i="1" a="1"/>
  <c r="CQ24" i="1" s="1"/>
  <c r="CQ28" i="1" a="1"/>
  <c r="CQ28" i="1" s="1"/>
  <c r="CQ27" i="1" a="1"/>
  <c r="CQ27" i="1" s="1"/>
  <c r="CK46" i="1" a="1"/>
  <c r="CK46" i="1" s="1"/>
  <c r="CK41" i="1" a="1"/>
  <c r="CK41" i="1" s="1"/>
  <c r="CK39" i="1" a="1"/>
  <c r="CK39" i="1" s="1"/>
  <c r="CK44" i="1" a="1"/>
  <c r="CK44" i="1" s="1"/>
  <c r="CK32" i="1" a="1"/>
  <c r="CK32" i="1" s="1"/>
  <c r="CK30" i="1" a="1"/>
  <c r="CK30" i="1" s="1"/>
  <c r="CK40" i="1" a="1"/>
  <c r="CK40" i="1" s="1"/>
  <c r="CK24" i="1" a="1"/>
  <c r="CK24" i="1" s="1"/>
  <c r="CK28" i="1" a="1"/>
  <c r="CK28" i="1" s="1"/>
  <c r="CK26" i="1" a="1"/>
  <c r="CK26" i="1" s="1"/>
  <c r="CK45" i="1" a="1"/>
  <c r="CK45" i="1" s="1"/>
  <c r="CK27" i="1" a="1"/>
  <c r="CK27" i="1" s="1"/>
  <c r="CK37" i="1" a="1"/>
  <c r="CK37" i="1" s="1"/>
  <c r="CK31" i="1" a="1"/>
  <c r="CK31" i="1" s="1"/>
  <c r="CK38" i="1" a="1"/>
  <c r="CK38" i="1" s="1"/>
  <c r="CK35" i="1" a="1"/>
  <c r="CK35" i="1" s="1"/>
  <c r="CK43" i="1" a="1"/>
  <c r="CK43" i="1" s="1"/>
  <c r="CK47" i="1" a="1"/>
  <c r="CK47" i="1" s="1"/>
  <c r="CK29" i="1" a="1"/>
  <c r="CK29" i="1" s="1"/>
  <c r="CK25" i="1" a="1"/>
  <c r="CK25" i="1" s="1"/>
  <c r="CK34" i="1" a="1"/>
  <c r="CK34" i="1" s="1"/>
  <c r="CK33" i="1" a="1"/>
  <c r="CK33" i="1" s="1"/>
  <c r="ZA40" i="1" a="1"/>
  <c r="ZA40" i="1" s="1"/>
  <c r="ZA24" i="1" a="1"/>
  <c r="ZA24" i="1" s="1"/>
  <c r="ZA30" i="1" a="1"/>
  <c r="ZA30" i="1" s="1"/>
  <c r="ZA28" i="1" a="1"/>
  <c r="ZA28" i="1" s="1"/>
  <c r="ZA27" i="1" a="1"/>
  <c r="ZA27" i="1" s="1"/>
  <c r="ZA26" i="1" a="1"/>
  <c r="ZA26" i="1" s="1"/>
  <c r="ZA38" i="1" a="1"/>
  <c r="ZA38" i="1" s="1"/>
  <c r="ZA45" i="1" a="1"/>
  <c r="ZA45" i="1" s="1"/>
  <c r="ZA37" i="1" a="1"/>
  <c r="ZA37" i="1" s="1"/>
  <c r="ZA39" i="1" a="1"/>
  <c r="ZA39" i="1" s="1"/>
  <c r="ZA47" i="1" a="1"/>
  <c r="ZA47" i="1" s="1"/>
  <c r="ZA31" i="1" a="1"/>
  <c r="ZA31" i="1" s="1"/>
  <c r="ZA35" i="1" a="1"/>
  <c r="ZA35" i="1" s="1"/>
  <c r="ZA43" i="1" a="1"/>
  <c r="ZA43" i="1" s="1"/>
  <c r="ZA29" i="1" a="1"/>
  <c r="ZA29" i="1" s="1"/>
  <c r="ZA25" i="1" a="1"/>
  <c r="ZA25" i="1" s="1"/>
  <c r="ZA34" i="1" a="1"/>
  <c r="ZA34" i="1" s="1"/>
  <c r="ZA33" i="1" a="1"/>
  <c r="ZA33" i="1" s="1"/>
  <c r="ZA44" i="1" a="1"/>
  <c r="ZA44" i="1" s="1"/>
  <c r="ZA41" i="1" a="1"/>
  <c r="ZA41" i="1" s="1"/>
  <c r="ZA32" i="1" a="1"/>
  <c r="ZA32" i="1" s="1"/>
  <c r="ZA46" i="1" a="1"/>
  <c r="ZA46" i="1" s="1"/>
  <c r="ZH44" i="1" a="1"/>
  <c r="ZH44" i="1" s="1"/>
  <c r="ZH41" i="1" a="1"/>
  <c r="ZH41" i="1" s="1"/>
  <c r="ZH46" i="1" a="1"/>
  <c r="ZH46" i="1" s="1"/>
  <c r="ZH32" i="1" a="1"/>
  <c r="ZH32" i="1" s="1"/>
  <c r="ZH40" i="1" a="1"/>
  <c r="ZH40" i="1" s="1"/>
  <c r="ZH30" i="1" a="1"/>
  <c r="ZH30" i="1" s="1"/>
  <c r="ZH24" i="1" a="1"/>
  <c r="ZH24" i="1" s="1"/>
  <c r="ZH39" i="1" a="1"/>
  <c r="ZH39" i="1" s="1"/>
  <c r="ZH27" i="1" a="1"/>
  <c r="ZH27" i="1" s="1"/>
  <c r="ZH45" i="1" a="1"/>
  <c r="ZH45" i="1" s="1"/>
  <c r="ZH28" i="1" a="1"/>
  <c r="ZH28" i="1" s="1"/>
  <c r="ZH26" i="1" a="1"/>
  <c r="ZH26" i="1" s="1"/>
  <c r="ZH37" i="1" a="1"/>
  <c r="ZH37" i="1" s="1"/>
  <c r="ZH31" i="1" a="1"/>
  <c r="ZH31" i="1" s="1"/>
  <c r="ZH35" i="1" a="1"/>
  <c r="ZH35" i="1" s="1"/>
  <c r="ZH38" i="1" a="1"/>
  <c r="ZH38" i="1" s="1"/>
  <c r="ZH43" i="1" a="1"/>
  <c r="ZH43" i="1" s="1"/>
  <c r="ZH47" i="1" a="1"/>
  <c r="ZH47" i="1" s="1"/>
  <c r="ZH29" i="1" a="1"/>
  <c r="ZH29" i="1" s="1"/>
  <c r="ZH25" i="1" a="1"/>
  <c r="ZH25" i="1" s="1"/>
  <c r="ZH34" i="1" a="1"/>
  <c r="ZH34" i="1" s="1"/>
  <c r="ZH33" i="1" a="1"/>
  <c r="ZH33" i="1" s="1"/>
  <c r="YY26" i="1" a="1"/>
  <c r="YY26" i="1" s="1"/>
  <c r="YY27" i="1" a="1"/>
  <c r="YY27" i="1" s="1"/>
  <c r="YY39" i="1" a="1"/>
  <c r="YY39" i="1" s="1"/>
  <c r="YY31" i="1" a="1"/>
  <c r="YY31" i="1" s="1"/>
  <c r="YY45" i="1" a="1"/>
  <c r="YY45" i="1" s="1"/>
  <c r="YY33" i="1" a="1"/>
  <c r="YY33" i="1" s="1"/>
  <c r="YY37" i="1" a="1"/>
  <c r="YY37" i="1" s="1"/>
  <c r="YY38" i="1" a="1"/>
  <c r="YY38" i="1" s="1"/>
  <c r="YY35" i="1" a="1"/>
  <c r="YY35" i="1" s="1"/>
  <c r="YY43" i="1" a="1"/>
  <c r="YY43" i="1" s="1"/>
  <c r="YY25" i="1" a="1"/>
  <c r="YY25" i="1" s="1"/>
  <c r="YY47" i="1" a="1"/>
  <c r="YY47" i="1" s="1"/>
  <c r="YY29" i="1" a="1"/>
  <c r="YY29" i="1" s="1"/>
  <c r="YY34" i="1" a="1"/>
  <c r="YY34" i="1" s="1"/>
  <c r="YY44" i="1" a="1"/>
  <c r="YY44" i="1" s="1"/>
  <c r="YY46" i="1" a="1"/>
  <c r="YY46" i="1" s="1"/>
  <c r="YY41" i="1" a="1"/>
  <c r="YY41" i="1" s="1"/>
  <c r="YY24" i="1" a="1"/>
  <c r="YY24" i="1" s="1"/>
  <c r="YY30" i="1" a="1"/>
  <c r="YY30" i="1" s="1"/>
  <c r="YY40" i="1" a="1"/>
  <c r="YY40" i="1" s="1"/>
  <c r="YY28" i="1" a="1"/>
  <c r="YY28" i="1" s="1"/>
  <c r="YY32" i="1" a="1"/>
  <c r="YY32" i="1" s="1"/>
  <c r="ZC26" i="1" a="1"/>
  <c r="ZC26" i="1" s="1"/>
  <c r="ZC27" i="1" a="1"/>
  <c r="ZC27" i="1" s="1"/>
  <c r="ZC24" i="1" a="1"/>
  <c r="ZC24" i="1" s="1"/>
  <c r="ZC28" i="1" a="1"/>
  <c r="ZC28" i="1" s="1"/>
  <c r="ZC39" i="1" a="1"/>
  <c r="ZC39" i="1" s="1"/>
  <c r="ZC45" i="1" a="1"/>
  <c r="ZC45" i="1" s="1"/>
  <c r="ZC38" i="1" a="1"/>
  <c r="ZC38" i="1" s="1"/>
  <c r="ZC37" i="1" a="1"/>
  <c r="ZC37" i="1" s="1"/>
  <c r="ZC31" i="1" a="1"/>
  <c r="ZC31" i="1" s="1"/>
  <c r="ZC43" i="1" a="1"/>
  <c r="ZC43" i="1" s="1"/>
  <c r="ZC35" i="1" a="1"/>
  <c r="ZC35" i="1" s="1"/>
  <c r="ZC29" i="1" a="1"/>
  <c r="ZC29" i="1" s="1"/>
  <c r="ZC34" i="1" a="1"/>
  <c r="ZC34" i="1" s="1"/>
  <c r="ZC47" i="1" a="1"/>
  <c r="ZC47" i="1" s="1"/>
  <c r="ZC25" i="1" a="1"/>
  <c r="ZC25" i="1" s="1"/>
  <c r="ZC46" i="1" a="1"/>
  <c r="ZC46" i="1" s="1"/>
  <c r="ZC33" i="1" a="1"/>
  <c r="ZC33" i="1" s="1"/>
  <c r="ZC44" i="1" a="1"/>
  <c r="ZC44" i="1" s="1"/>
  <c r="ZC41" i="1" a="1"/>
  <c r="ZC41" i="1" s="1"/>
  <c r="ZC30" i="1" a="1"/>
  <c r="ZC30" i="1" s="1"/>
  <c r="ZC40" i="1" a="1"/>
  <c r="ZC40" i="1" s="1"/>
  <c r="ZC32" i="1" a="1"/>
  <c r="ZC32" i="1" s="1"/>
  <c r="ZI28" i="1" a="1"/>
  <c r="ZI28" i="1" s="1"/>
  <c r="ZI39" i="1" a="1"/>
  <c r="ZI39" i="1" s="1"/>
  <c r="ZI45" i="1" a="1"/>
  <c r="ZI45" i="1" s="1"/>
  <c r="ZI37" i="1" a="1"/>
  <c r="ZI37" i="1" s="1"/>
  <c r="ZI35" i="1" a="1"/>
  <c r="ZI35" i="1" s="1"/>
  <c r="ZI31" i="1" a="1"/>
  <c r="ZI31" i="1" s="1"/>
  <c r="ZI33" i="1" a="1"/>
  <c r="ZI33" i="1" s="1"/>
  <c r="ZI38" i="1" a="1"/>
  <c r="ZI38" i="1" s="1"/>
  <c r="ZI43" i="1" a="1"/>
  <c r="ZI43" i="1" s="1"/>
  <c r="ZI47" i="1" a="1"/>
  <c r="ZI47" i="1" s="1"/>
  <c r="ZI29" i="1" a="1"/>
  <c r="ZI29" i="1" s="1"/>
  <c r="ZI25" i="1" a="1"/>
  <c r="ZI25" i="1" s="1"/>
  <c r="ZI34" i="1" a="1"/>
  <c r="ZI34" i="1" s="1"/>
  <c r="ZI44" i="1" a="1"/>
  <c r="ZI44" i="1" s="1"/>
  <c r="ZI41" i="1" a="1"/>
  <c r="ZI41" i="1" s="1"/>
  <c r="ZI27" i="1" a="1"/>
  <c r="ZI27" i="1" s="1"/>
  <c r="ZI46" i="1" a="1"/>
  <c r="ZI46" i="1" s="1"/>
  <c r="ZI40" i="1" a="1"/>
  <c r="ZI40" i="1" s="1"/>
  <c r="ZI32" i="1" a="1"/>
  <c r="ZI32" i="1" s="1"/>
  <c r="ZI30" i="1" a="1"/>
  <c r="ZI30" i="1" s="1"/>
  <c r="ZI26" i="1" a="1"/>
  <c r="ZI26" i="1" s="1"/>
  <c r="ZI24" i="1" a="1"/>
  <c r="ZI24" i="1" s="1"/>
  <c r="CT47" i="1" a="1"/>
  <c r="CT47" i="1" s="1"/>
  <c r="CT33" i="1" a="1"/>
  <c r="CT33" i="1" s="1"/>
  <c r="CT41" i="1" a="1"/>
  <c r="CT41" i="1" s="1"/>
  <c r="CT45" i="1" a="1"/>
  <c r="CT45" i="1" s="1"/>
  <c r="CT38" i="1" a="1"/>
  <c r="CT38" i="1" s="1"/>
  <c r="CT34" i="1" a="1"/>
  <c r="CT34" i="1" s="1"/>
  <c r="CT25" i="1" a="1"/>
  <c r="CT25" i="1" s="1"/>
  <c r="CT39" i="1" a="1"/>
  <c r="CT39" i="1" s="1"/>
  <c r="CT46" i="1" a="1"/>
  <c r="CT46" i="1" s="1"/>
  <c r="CT31" i="1" a="1"/>
  <c r="CT31" i="1" s="1"/>
  <c r="CT29" i="1" a="1"/>
  <c r="CT29" i="1" s="1"/>
  <c r="CT40" i="1" a="1"/>
  <c r="CT40" i="1" s="1"/>
  <c r="CT44" i="1" a="1"/>
  <c r="CT44" i="1" s="1"/>
  <c r="CT35" i="1" a="1"/>
  <c r="CT35" i="1" s="1"/>
  <c r="CT24" i="1" a="1"/>
  <c r="CT24" i="1" s="1"/>
  <c r="CT32" i="1" a="1"/>
  <c r="CT32" i="1" s="1"/>
  <c r="CT27" i="1" a="1"/>
  <c r="CT27" i="1" s="1"/>
  <c r="CT28" i="1" a="1"/>
  <c r="CT28" i="1" s="1"/>
  <c r="CT37" i="1" a="1"/>
  <c r="CT37" i="1" s="1"/>
  <c r="CT30" i="1" a="1"/>
  <c r="CT30" i="1" s="1"/>
  <c r="CT43" i="1" a="1"/>
  <c r="CT43" i="1" s="1"/>
  <c r="CT26" i="1" a="1"/>
  <c r="CT26" i="1" s="1"/>
  <c r="CM40" i="1" a="1"/>
  <c r="CM40" i="1" s="1"/>
  <c r="CM30" i="1" a="1"/>
  <c r="CM30" i="1" s="1"/>
  <c r="CM32" i="1" a="1"/>
  <c r="CM32" i="1" s="1"/>
  <c r="CM24" i="1" a="1"/>
  <c r="CM24" i="1" s="1"/>
  <c r="CM26" i="1" a="1"/>
  <c r="CM26" i="1" s="1"/>
  <c r="CM28" i="1" a="1"/>
  <c r="CM28" i="1" s="1"/>
  <c r="CM27" i="1" a="1"/>
  <c r="CM27" i="1" s="1"/>
  <c r="CM45" i="1" a="1"/>
  <c r="CM45" i="1" s="1"/>
  <c r="CM39" i="1" a="1"/>
  <c r="CM39" i="1" s="1"/>
  <c r="CM38" i="1" a="1"/>
  <c r="CM38" i="1" s="1"/>
  <c r="CM41" i="1" a="1"/>
  <c r="CM41" i="1" s="1"/>
  <c r="CM37" i="1" a="1"/>
  <c r="CM37" i="1" s="1"/>
  <c r="CM31" i="1" a="1"/>
  <c r="CM31" i="1" s="1"/>
  <c r="CM35" i="1" a="1"/>
  <c r="CM35" i="1" s="1"/>
  <c r="CM43" i="1" a="1"/>
  <c r="CM43" i="1" s="1"/>
  <c r="CM47" i="1" a="1"/>
  <c r="CM47" i="1" s="1"/>
  <c r="CM29" i="1" a="1"/>
  <c r="CM29" i="1" s="1"/>
  <c r="CM25" i="1" a="1"/>
  <c r="CM25" i="1" s="1"/>
  <c r="CM34" i="1" a="1"/>
  <c r="CM34" i="1" s="1"/>
  <c r="CM33" i="1" a="1"/>
  <c r="CM33" i="1" s="1"/>
  <c r="CM44" i="1" a="1"/>
  <c r="CM44" i="1" s="1"/>
  <c r="CM46" i="1" a="1"/>
  <c r="CM46" i="1" s="1"/>
  <c r="JC39" i="1" a="1"/>
  <c r="JC39" i="1" s="1"/>
  <c r="JC32" i="1" a="1"/>
  <c r="JC32" i="1" s="1"/>
  <c r="JC46" i="1" a="1"/>
  <c r="JC46" i="1" s="1"/>
  <c r="JC45" i="1" a="1"/>
  <c r="JC45" i="1" s="1"/>
  <c r="JC40" i="1" a="1"/>
  <c r="JC40" i="1" s="1"/>
  <c r="JC26" i="1" a="1"/>
  <c r="JC26" i="1" s="1"/>
  <c r="JC38" i="1" a="1"/>
  <c r="JC38" i="1" s="1"/>
  <c r="JC24" i="1" a="1"/>
  <c r="JC24" i="1" s="1"/>
  <c r="JC30" i="1" a="1"/>
  <c r="JC30" i="1" s="1"/>
  <c r="JC28" i="1" a="1"/>
  <c r="JC28" i="1" s="1"/>
  <c r="JC27" i="1" a="1"/>
  <c r="JC27" i="1" s="1"/>
  <c r="JC44" i="1" a="1"/>
  <c r="JC44" i="1" s="1"/>
  <c r="JC37" i="1" a="1"/>
  <c r="JC37" i="1" s="1"/>
  <c r="JC31" i="1" a="1"/>
  <c r="JC31" i="1" s="1"/>
  <c r="JC35" i="1" a="1"/>
  <c r="JC35" i="1" s="1"/>
  <c r="JC47" i="1" a="1"/>
  <c r="JC47" i="1" s="1"/>
  <c r="JC25" i="1" a="1"/>
  <c r="JC25" i="1" s="1"/>
  <c r="JC29" i="1" a="1"/>
  <c r="JC29" i="1" s="1"/>
  <c r="JC43" i="1" a="1"/>
  <c r="JC43" i="1" s="1"/>
  <c r="JC33" i="1" a="1"/>
  <c r="JC33" i="1" s="1"/>
  <c r="JC41" i="1" a="1"/>
  <c r="JC41" i="1" s="1"/>
  <c r="JC34" i="1" a="1"/>
  <c r="JC34" i="1" s="1"/>
  <c r="H593" i="4"/>
  <c r="I594" i="4"/>
  <c r="G544" i="4"/>
  <c r="P531" i="4"/>
  <c r="C532" i="4"/>
  <c r="B532" i="4" s="1"/>
  <c r="F596" i="4"/>
  <c r="E596" i="4"/>
  <c r="R596" i="4" s="1"/>
  <c r="D596" i="4"/>
  <c r="Q596" i="4" s="1"/>
  <c r="V532" i="4"/>
  <c r="U588" i="4"/>
  <c r="U582" i="4"/>
  <c r="U585" i="4"/>
  <c r="U591" i="4"/>
  <c r="S515" i="4"/>
  <c r="A597" i="4"/>
  <c r="ZB50" i="1" l="1" a="1"/>
  <c r="ZB50" i="1" s="1"/>
  <c r="YZ50" i="1" a="1"/>
  <c r="YZ50" i="1" s="1"/>
  <c r="YX50" i="1" a="1"/>
  <c r="YX50" i="1" s="1"/>
  <c r="ZC50" i="1" a="1"/>
  <c r="ZC50" i="1" s="1"/>
  <c r="ZA50" i="1" a="1"/>
  <c r="ZA50" i="1" s="1"/>
  <c r="JC50" i="1" a="1"/>
  <c r="JC50" i="1" s="1"/>
  <c r="ZB65" i="1" a="1"/>
  <c r="ZB65" i="1" s="1"/>
  <c r="YZ65" i="1" a="1"/>
  <c r="YZ65" i="1" s="1"/>
  <c r="YX65" i="1" a="1"/>
  <c r="YX65" i="1" s="1"/>
  <c r="ZC65" i="1" a="1"/>
  <c r="ZC65" i="1" s="1"/>
  <c r="ZA65" i="1" a="1"/>
  <c r="ZA65" i="1" s="1"/>
  <c r="JC65" i="1" a="1"/>
  <c r="JC65" i="1" s="1"/>
  <c r="G545" i="4"/>
  <c r="H594" i="4"/>
  <c r="I595" i="4"/>
  <c r="P532" i="4"/>
  <c r="C533" i="4"/>
  <c r="B533" i="4" s="1"/>
  <c r="F597" i="4"/>
  <c r="E597" i="4"/>
  <c r="R597" i="4" s="1"/>
  <c r="D597" i="4"/>
  <c r="Q597" i="4" s="1"/>
  <c r="U589" i="4"/>
  <c r="U586" i="4"/>
  <c r="U592" i="4"/>
  <c r="V533" i="4"/>
  <c r="S516" i="4"/>
  <c r="A598" i="4"/>
  <c r="JC66" i="1" l="1" a="1"/>
  <c r="JC66" i="1" s="1"/>
  <c r="JC67" i="1" a="1"/>
  <c r="JC67" i="1" s="1"/>
  <c r="JC68" i="1" a="1"/>
  <c r="JC68" i="1" s="1"/>
  <c r="JC69" i="1" a="1"/>
  <c r="JC69" i="1" s="1"/>
  <c r="JC70" i="1" a="1"/>
  <c r="JC70" i="1" s="1"/>
  <c r="JC71" i="1" a="1"/>
  <c r="JC71" i="1" s="1"/>
  <c r="JC72" i="1" a="1"/>
  <c r="JC72" i="1" s="1"/>
  <c r="JC73" i="1" a="1"/>
  <c r="JC73" i="1" s="1"/>
  <c r="JC74" i="1" a="1"/>
  <c r="JC74" i="1" s="1"/>
  <c r="JC75" i="1" a="1"/>
  <c r="JC75" i="1" s="1"/>
  <c r="JC76" i="1" a="1"/>
  <c r="JC76" i="1" s="1"/>
  <c r="JC55" i="1" a="1"/>
  <c r="JC55" i="1" s="1"/>
  <c r="JC56" i="1" s="1" a="1"/>
  <c r="JC56" i="1" s="1"/>
  <c r="JC53" i="1" a="1"/>
  <c r="JC53" i="1" s="1"/>
  <c r="JC54" i="1" s="1" a="1"/>
  <c r="JC54" i="1" s="1"/>
  <c r="JC51" i="1" a="1"/>
  <c r="JC51" i="1" s="1"/>
  <c r="JC52" i="1" s="1" a="1"/>
  <c r="JC52" i="1" s="1"/>
  <c r="ZA55" i="1" a="1"/>
  <c r="ZA55" i="1" s="1"/>
  <c r="ZA56" i="1" s="1" a="1"/>
  <c r="ZA56" i="1" s="1"/>
  <c r="ZA53" i="1" a="1"/>
  <c r="ZA53" i="1" s="1"/>
  <c r="ZA54" i="1" s="1" a="1"/>
  <c r="ZA54" i="1" s="1"/>
  <c r="ZA51" i="1" a="1"/>
  <c r="ZA51" i="1" s="1"/>
  <c r="ZA52" i="1" s="1" a="1"/>
  <c r="ZA52" i="1" s="1"/>
  <c r="ZA66" i="1" a="1"/>
  <c r="ZA66" i="1" s="1"/>
  <c r="ZA67" i="1" a="1"/>
  <c r="ZA67" i="1" s="1"/>
  <c r="ZA68" i="1" a="1"/>
  <c r="ZA68" i="1" s="1"/>
  <c r="ZA69" i="1" a="1"/>
  <c r="ZA69" i="1" s="1"/>
  <c r="ZA70" i="1" a="1"/>
  <c r="ZA70" i="1" s="1"/>
  <c r="ZA71" i="1" a="1"/>
  <c r="ZA71" i="1" s="1"/>
  <c r="ZA72" i="1" a="1"/>
  <c r="ZA72" i="1" s="1"/>
  <c r="ZA73" i="1" a="1"/>
  <c r="ZA73" i="1" s="1"/>
  <c r="ZA74" i="1" a="1"/>
  <c r="ZA74" i="1" s="1"/>
  <c r="ZA75" i="1" a="1"/>
  <c r="ZA75" i="1" s="1"/>
  <c r="ZA76" i="1" a="1"/>
  <c r="ZA76" i="1" s="1"/>
  <c r="ZC66" i="1" a="1"/>
  <c r="ZC66" i="1" s="1"/>
  <c r="ZC67" i="1" a="1"/>
  <c r="ZC67" i="1" s="1"/>
  <c r="ZC68" i="1" a="1"/>
  <c r="ZC68" i="1" s="1"/>
  <c r="ZC69" i="1" a="1"/>
  <c r="ZC69" i="1" s="1"/>
  <c r="ZC70" i="1" a="1"/>
  <c r="ZC70" i="1" s="1"/>
  <c r="ZC71" i="1" a="1"/>
  <c r="ZC71" i="1" s="1"/>
  <c r="ZC72" i="1" a="1"/>
  <c r="ZC72" i="1" s="1"/>
  <c r="ZC73" i="1" a="1"/>
  <c r="ZC73" i="1" s="1"/>
  <c r="ZC74" i="1" a="1"/>
  <c r="ZC74" i="1" s="1"/>
  <c r="ZC75" i="1" a="1"/>
  <c r="ZC75" i="1" s="1"/>
  <c r="ZC76" i="1" a="1"/>
  <c r="ZC76" i="1" s="1"/>
  <c r="ZC55" i="1" a="1"/>
  <c r="ZC55" i="1" s="1"/>
  <c r="ZC56" i="1" s="1" a="1"/>
  <c r="ZC56" i="1" s="1"/>
  <c r="ZC53" i="1" a="1"/>
  <c r="ZC53" i="1" s="1"/>
  <c r="ZC54" i="1" s="1" a="1"/>
  <c r="ZC54" i="1" s="1"/>
  <c r="ZC51" i="1" a="1"/>
  <c r="ZC51" i="1" s="1"/>
  <c r="ZC52" i="1" s="1" a="1"/>
  <c r="ZC52" i="1" s="1"/>
  <c r="YX66" i="1" a="1"/>
  <c r="YX66" i="1" s="1"/>
  <c r="YX67" i="1" a="1"/>
  <c r="YX67" i="1" s="1"/>
  <c r="YX68" i="1" a="1"/>
  <c r="YX68" i="1" s="1"/>
  <c r="YX69" i="1" a="1"/>
  <c r="YX69" i="1" s="1"/>
  <c r="YX70" i="1" a="1"/>
  <c r="YX70" i="1" s="1"/>
  <c r="YX71" i="1" a="1"/>
  <c r="YX71" i="1" s="1"/>
  <c r="YX72" i="1" a="1"/>
  <c r="YX72" i="1" s="1"/>
  <c r="YX73" i="1" a="1"/>
  <c r="YX73" i="1" s="1"/>
  <c r="YX74" i="1" a="1"/>
  <c r="YX74" i="1" s="1"/>
  <c r="YX75" i="1" a="1"/>
  <c r="YX75" i="1" s="1"/>
  <c r="YX76" i="1" a="1"/>
  <c r="YX76" i="1" s="1"/>
  <c r="YX55" i="1" a="1"/>
  <c r="YX55" i="1" s="1"/>
  <c r="YX56" i="1" s="1" a="1"/>
  <c r="YX56" i="1" s="1"/>
  <c r="DE56" i="1" s="1"/>
  <c r="YX53" i="1" a="1"/>
  <c r="YX53" i="1" s="1"/>
  <c r="YX54" i="1" s="1" a="1"/>
  <c r="YX54" i="1" s="1"/>
  <c r="DE54" i="1" s="1"/>
  <c r="YX51" i="1" a="1"/>
  <c r="YX51" i="1" s="1"/>
  <c r="YX52" i="1" s="1" a="1"/>
  <c r="YX52" i="1" s="1"/>
  <c r="DE52" i="1" s="1"/>
  <c r="YZ66" i="1" a="1"/>
  <c r="YZ66" i="1" s="1"/>
  <c r="YZ67" i="1" a="1"/>
  <c r="YZ67" i="1" s="1"/>
  <c r="YZ68" i="1" a="1"/>
  <c r="YZ68" i="1" s="1"/>
  <c r="YZ69" i="1" a="1"/>
  <c r="YZ69" i="1" s="1"/>
  <c r="YZ70" i="1" a="1"/>
  <c r="YZ70" i="1" s="1"/>
  <c r="YZ71" i="1" a="1"/>
  <c r="YZ71" i="1" s="1"/>
  <c r="YZ72" i="1" a="1"/>
  <c r="YZ72" i="1" s="1"/>
  <c r="YZ73" i="1" a="1"/>
  <c r="YZ73" i="1" s="1"/>
  <c r="YZ74" i="1" a="1"/>
  <c r="YZ74" i="1" s="1"/>
  <c r="YZ75" i="1" a="1"/>
  <c r="YZ75" i="1" s="1"/>
  <c r="YZ76" i="1" a="1"/>
  <c r="YZ76" i="1" s="1"/>
  <c r="YZ55" i="1" a="1"/>
  <c r="YZ55" i="1" s="1"/>
  <c r="YZ56" i="1" s="1" a="1"/>
  <c r="YZ56" i="1" s="1"/>
  <c r="YZ51" i="1" a="1"/>
  <c r="YZ51" i="1" s="1"/>
  <c r="YZ52" i="1" s="1" a="1"/>
  <c r="YZ52" i="1" s="1"/>
  <c r="YZ53" i="1" a="1"/>
  <c r="YZ53" i="1" s="1"/>
  <c r="YZ54" i="1" s="1" a="1"/>
  <c r="YZ54" i="1" s="1"/>
  <c r="ZB66" i="1" a="1"/>
  <c r="ZB66" i="1" s="1"/>
  <c r="ZB67" i="1" a="1"/>
  <c r="ZB67" i="1" s="1"/>
  <c r="ZB68" i="1" a="1"/>
  <c r="ZB68" i="1" s="1"/>
  <c r="ZB69" i="1" a="1"/>
  <c r="ZB69" i="1" s="1"/>
  <c r="ZB70" i="1" a="1"/>
  <c r="ZB70" i="1" s="1"/>
  <c r="ZB71" i="1" a="1"/>
  <c r="ZB71" i="1" s="1"/>
  <c r="ZB72" i="1" a="1"/>
  <c r="ZB72" i="1" s="1"/>
  <c r="ZB73" i="1" a="1"/>
  <c r="ZB73" i="1" s="1"/>
  <c r="ZB74" i="1" a="1"/>
  <c r="ZB74" i="1" s="1"/>
  <c r="ZB75" i="1" a="1"/>
  <c r="ZB75" i="1" s="1"/>
  <c r="ZB76" i="1" a="1"/>
  <c r="ZB76" i="1" s="1"/>
  <c r="ZB55" i="1" a="1"/>
  <c r="ZB55" i="1" s="1"/>
  <c r="ZB56" i="1" s="1" a="1"/>
  <c r="ZB56" i="1" s="1"/>
  <c r="ZB53" i="1" a="1"/>
  <c r="ZB53" i="1" s="1"/>
  <c r="ZB54" i="1" s="1" a="1"/>
  <c r="ZB54" i="1" s="1"/>
  <c r="ZB51" i="1" a="1"/>
  <c r="ZB51" i="1" s="1"/>
  <c r="ZB52" i="1" s="1" a="1"/>
  <c r="ZB52" i="1" s="1"/>
  <c r="DE50" i="1"/>
  <c r="H595" i="4"/>
  <c r="U595" i="4" s="1"/>
  <c r="I596" i="4"/>
  <c r="G546" i="4"/>
  <c r="P533" i="4"/>
  <c r="C534" i="4"/>
  <c r="B534" i="4" s="1"/>
  <c r="F598" i="4"/>
  <c r="E598" i="4"/>
  <c r="R598" i="4" s="1"/>
  <c r="D598" i="4"/>
  <c r="Q598" i="4" s="1"/>
  <c r="V534" i="4"/>
  <c r="U590" i="4"/>
  <c r="U593" i="4"/>
  <c r="S517" i="4"/>
  <c r="A599" i="4"/>
  <c r="G547" i="4" l="1"/>
  <c r="H596" i="4"/>
  <c r="U596" i="4" s="1"/>
  <c r="I597" i="4"/>
  <c r="P534" i="4"/>
  <c r="C535" i="4"/>
  <c r="B535" i="4" s="1"/>
  <c r="E599" i="4"/>
  <c r="R599" i="4" s="1"/>
  <c r="D599" i="4"/>
  <c r="Q599" i="4" s="1"/>
  <c r="F599" i="4"/>
  <c r="U594" i="4"/>
  <c r="V535" i="4"/>
  <c r="S518" i="4"/>
  <c r="A600" i="4"/>
  <c r="H597" i="4" l="1"/>
  <c r="U597" i="4" s="1"/>
  <c r="I598" i="4"/>
  <c r="G548" i="4"/>
  <c r="P535" i="4"/>
  <c r="C536" i="4"/>
  <c r="B536" i="4" s="1"/>
  <c r="F600" i="4"/>
  <c r="E600" i="4"/>
  <c r="R600" i="4" s="1"/>
  <c r="D600" i="4"/>
  <c r="Q600" i="4" s="1"/>
  <c r="V536" i="4"/>
  <c r="S519" i="4"/>
  <c r="A601" i="4"/>
  <c r="DL130" i="1"/>
  <c r="FM130" i="1"/>
  <c r="FK130" i="1"/>
  <c r="AAJ130" i="1"/>
  <c r="AAI130" i="1"/>
  <c r="AAH130" i="1"/>
  <c r="AAF130" i="1"/>
  <c r="AAE130" i="1"/>
  <c r="AAD130" i="1"/>
  <c r="AAC130" i="1"/>
  <c r="AAB130" i="1"/>
  <c r="BK130" i="1"/>
  <c r="BJ130" i="1"/>
  <c r="BF130" i="1"/>
  <c r="BE130" i="1"/>
  <c r="CU130" i="1"/>
  <c r="CM130" i="1"/>
  <c r="FV130" i="1"/>
  <c r="DQ130" i="1"/>
  <c r="DK130" i="1"/>
  <c r="ZO130" i="1"/>
  <c r="AAA14" i="1"/>
  <c r="AAA15" i="1" s="1" a="1"/>
  <c r="AAA15" i="1" s="1"/>
  <c r="ZZ14" i="1"/>
  <c r="ZZ15" i="1" s="1" a="1"/>
  <c r="ZZ15" i="1" s="1"/>
  <c r="FT130" i="1"/>
  <c r="FR130" i="1"/>
  <c r="BN130" i="1"/>
  <c r="ZZ117" i="1" l="1" a="1"/>
  <c r="ZZ117" i="1" s="1"/>
  <c r="AAA117" i="1" a="1"/>
  <c r="AAA117" i="1" s="1"/>
  <c r="ZZ50" i="1" a="1"/>
  <c r="ZZ50" i="1" s="1"/>
  <c r="AAA50" i="1" a="1"/>
  <c r="AAA50" i="1" s="1"/>
  <c r="AAA65" i="1" a="1"/>
  <c r="AAA65" i="1" s="1"/>
  <c r="ZZ65" i="1" a="1"/>
  <c r="ZZ65" i="1" s="1"/>
  <c r="AAA17" i="1"/>
  <c r="ZZ17" i="1"/>
  <c r="G549" i="4"/>
  <c r="H598" i="4"/>
  <c r="U598" i="4" s="1"/>
  <c r="I599" i="4"/>
  <c r="P536" i="4"/>
  <c r="C537" i="4"/>
  <c r="B537" i="4" s="1"/>
  <c r="F601" i="4"/>
  <c r="E601" i="4"/>
  <c r="R601" i="4" s="1"/>
  <c r="D601" i="4"/>
  <c r="Q601" i="4" s="1"/>
  <c r="V537" i="4"/>
  <c r="S520" i="4"/>
  <c r="A602" i="4"/>
  <c r="ZO14" i="1"/>
  <c r="ZO15" i="1" s="1" a="1"/>
  <c r="ZO15" i="1" s="1"/>
  <c r="ZO117" i="1" s="1" a="1"/>
  <c r="ZO117" i="1" s="1"/>
  <c r="ZO118" i="1" l="1" a="1"/>
  <c r="ZO118" i="1" s="1"/>
  <c r="ZO119" i="1" a="1"/>
  <c r="ZO119" i="1" s="1"/>
  <c r="ZO120" i="1" a="1"/>
  <c r="ZO120" i="1" s="1"/>
  <c r="ZO121" i="1" a="1"/>
  <c r="ZO121" i="1" s="1"/>
  <c r="ZO122" i="1" a="1"/>
  <c r="ZO122" i="1" s="1"/>
  <c r="ZO123" i="1" a="1"/>
  <c r="ZO123" i="1" s="1"/>
  <c r="ZO124" i="1" a="1"/>
  <c r="ZO124" i="1" s="1"/>
  <c r="ZO125" i="1" a="1"/>
  <c r="ZO125" i="1" s="1"/>
  <c r="ZO126" i="1" a="1"/>
  <c r="ZO126" i="1" s="1"/>
  <c r="ZO127" i="1" a="1"/>
  <c r="ZO127" i="1" s="1"/>
  <c r="ZO128" i="1" a="1"/>
  <c r="ZO128" i="1" s="1"/>
  <c r="AAA118" i="1" a="1"/>
  <c r="AAA118" i="1" s="1"/>
  <c r="AAA119" i="1" a="1"/>
  <c r="AAA119" i="1" s="1"/>
  <c r="AAA120" i="1" a="1"/>
  <c r="AAA120" i="1" s="1"/>
  <c r="AAA121" i="1" a="1"/>
  <c r="AAA121" i="1" s="1"/>
  <c r="AAA122" i="1" a="1"/>
  <c r="AAA122" i="1" s="1"/>
  <c r="AAA123" i="1" a="1"/>
  <c r="AAA123" i="1" s="1"/>
  <c r="AAA124" i="1" a="1"/>
  <c r="AAA124" i="1" s="1"/>
  <c r="AAA125" i="1" a="1"/>
  <c r="AAA125" i="1" s="1"/>
  <c r="AAA126" i="1" a="1"/>
  <c r="AAA126" i="1" s="1"/>
  <c r="AAA127" i="1" a="1"/>
  <c r="AAA127" i="1" s="1"/>
  <c r="AAA128" i="1" a="1"/>
  <c r="AAA128" i="1" s="1"/>
  <c r="ZZ118" i="1" a="1"/>
  <c r="ZZ118" i="1" s="1"/>
  <c r="ZZ119" i="1" a="1"/>
  <c r="ZZ119" i="1" s="1"/>
  <c r="ZZ120" i="1" a="1"/>
  <c r="ZZ120" i="1" s="1"/>
  <c r="ZZ121" i="1" a="1"/>
  <c r="ZZ121" i="1" s="1"/>
  <c r="ZZ122" i="1" a="1"/>
  <c r="ZZ122" i="1" s="1"/>
  <c r="ZZ123" i="1" a="1"/>
  <c r="ZZ123" i="1" s="1"/>
  <c r="ZZ124" i="1" a="1"/>
  <c r="ZZ124" i="1" s="1"/>
  <c r="ZZ125" i="1" a="1"/>
  <c r="ZZ125" i="1" s="1"/>
  <c r="ZZ126" i="1" a="1"/>
  <c r="ZZ126" i="1" s="1"/>
  <c r="ZZ127" i="1" a="1"/>
  <c r="ZZ127" i="1" s="1"/>
  <c r="ZZ128" i="1" a="1"/>
  <c r="ZZ128" i="1" s="1"/>
  <c r="AAA18" i="1" a="1"/>
  <c r="AAA18" i="1" s="1"/>
  <c r="AAA19" i="1" a="1"/>
  <c r="AAA19" i="1" s="1"/>
  <c r="ZZ18" i="1" a="1"/>
  <c r="ZZ18" i="1" s="1"/>
  <c r="ZZ19" i="1" a="1"/>
  <c r="ZZ19" i="1" s="1"/>
  <c r="ZO85" i="1" a="1"/>
  <c r="ZO85" i="1" s="1"/>
  <c r="ZO50" i="1" a="1"/>
  <c r="ZO50" i="1" s="1"/>
  <c r="AAA53" i="1" a="1"/>
  <c r="AAA53" i="1" s="1"/>
  <c r="AAA54" i="1" s="1" a="1"/>
  <c r="AAA54" i="1" s="1"/>
  <c r="AAA51" i="1" a="1"/>
  <c r="AAA51" i="1" s="1"/>
  <c r="AAA52" i="1" s="1" a="1"/>
  <c r="AAA52" i="1" s="1"/>
  <c r="AAA55" i="1" a="1"/>
  <c r="AAA55" i="1" s="1"/>
  <c r="AAA56" i="1" s="1" a="1"/>
  <c r="AAA56" i="1" s="1"/>
  <c r="ZZ42" i="1" a="1"/>
  <c r="ZZ42" i="1" s="1"/>
  <c r="ZZ66" i="1" a="1"/>
  <c r="ZZ66" i="1" s="1"/>
  <c r="ZZ67" i="1" a="1"/>
  <c r="ZZ67" i="1" s="1"/>
  <c r="ZZ68" i="1" a="1"/>
  <c r="ZZ68" i="1" s="1"/>
  <c r="ZZ69" i="1" a="1"/>
  <c r="ZZ69" i="1" s="1"/>
  <c r="ZZ70" i="1" a="1"/>
  <c r="ZZ70" i="1" s="1"/>
  <c r="ZZ71" i="1" a="1"/>
  <c r="ZZ71" i="1" s="1"/>
  <c r="ZZ72" i="1" a="1"/>
  <c r="ZZ72" i="1" s="1"/>
  <c r="ZZ73" i="1" a="1"/>
  <c r="ZZ73" i="1" s="1"/>
  <c r="ZZ74" i="1" a="1"/>
  <c r="ZZ74" i="1" s="1"/>
  <c r="ZZ75" i="1" a="1"/>
  <c r="ZZ75" i="1" s="1"/>
  <c r="ZZ76" i="1" a="1"/>
  <c r="ZZ76" i="1" s="1"/>
  <c r="AAA42" i="1" a="1"/>
  <c r="AAA42" i="1" s="1"/>
  <c r="ZZ53" i="1" a="1"/>
  <c r="ZZ53" i="1" s="1"/>
  <c r="ZZ54" i="1" s="1" a="1"/>
  <c r="ZZ54" i="1" s="1"/>
  <c r="ZZ51" i="1" a="1"/>
  <c r="ZZ51" i="1" s="1"/>
  <c r="ZZ52" i="1" s="1" a="1"/>
  <c r="ZZ52" i="1" s="1"/>
  <c r="ZZ55" i="1" a="1"/>
  <c r="ZZ55" i="1" s="1"/>
  <c r="ZZ56" i="1" s="1" a="1"/>
  <c r="ZZ56" i="1" s="1"/>
  <c r="ZO65" i="1" a="1"/>
  <c r="ZO65" i="1" s="1"/>
  <c r="AAA66" i="1" a="1"/>
  <c r="AAA66" i="1" s="1"/>
  <c r="AAA67" i="1" a="1"/>
  <c r="AAA67" i="1" s="1"/>
  <c r="AAA68" i="1" a="1"/>
  <c r="AAA68" i="1" s="1"/>
  <c r="AAA69" i="1" a="1"/>
  <c r="AAA69" i="1" s="1"/>
  <c r="AAA70" i="1" a="1"/>
  <c r="AAA70" i="1" s="1"/>
  <c r="AAA71" i="1" a="1"/>
  <c r="AAA71" i="1" s="1"/>
  <c r="AAA72" i="1" a="1"/>
  <c r="AAA72" i="1" s="1"/>
  <c r="AAA73" i="1" a="1"/>
  <c r="AAA73" i="1" s="1"/>
  <c r="AAA74" i="1" a="1"/>
  <c r="AAA74" i="1" s="1"/>
  <c r="AAA75" i="1" a="1"/>
  <c r="AAA75" i="1" s="1"/>
  <c r="AAA76" i="1" a="1"/>
  <c r="AAA76" i="1" s="1"/>
  <c r="H599" i="4"/>
  <c r="U599" i="4" s="1"/>
  <c r="I600" i="4"/>
  <c r="G550" i="4"/>
  <c r="P537" i="4"/>
  <c r="C538" i="4"/>
  <c r="B538" i="4" s="1"/>
  <c r="F602" i="4"/>
  <c r="E602" i="4"/>
  <c r="R602" i="4" s="1"/>
  <c r="D602" i="4"/>
  <c r="Q602" i="4" s="1"/>
  <c r="V538" i="4"/>
  <c r="S521" i="4"/>
  <c r="A603" i="4"/>
  <c r="ZO17" i="1"/>
  <c r="ZO18" i="1" l="1" a="1"/>
  <c r="ZO18" i="1" s="1"/>
  <c r="ZO19" i="1" a="1"/>
  <c r="ZO19" i="1" s="1"/>
  <c r="AAA20" i="1" a="1"/>
  <c r="AAA20" i="1" s="1"/>
  <c r="AAA21" i="1" a="1"/>
  <c r="AAA21" i="1" s="1"/>
  <c r="ZZ20" i="1" a="1"/>
  <c r="ZZ20" i="1" s="1"/>
  <c r="ZZ21" i="1" a="1"/>
  <c r="ZZ21" i="1" s="1"/>
  <c r="ZO86" i="1" a="1"/>
  <c r="ZO86" i="1" s="1"/>
  <c r="ZO106" i="1" a="1"/>
  <c r="ZO106" i="1" s="1"/>
  <c r="ZO87" i="1" a="1"/>
  <c r="ZO87" i="1" s="1"/>
  <c r="ZO89" i="1" s="1" a="1"/>
  <c r="ZO89" i="1" s="1"/>
  <c r="ZO91" i="1" s="1" a="1"/>
  <c r="ZO91" i="1" s="1"/>
  <c r="ZO93" i="1" s="1" a="1"/>
  <c r="ZO93" i="1" s="1"/>
  <c r="ZO95" i="1" s="1" a="1"/>
  <c r="ZO95" i="1" s="1"/>
  <c r="ZO97" i="1" s="1" a="1"/>
  <c r="ZO97" i="1" s="1"/>
  <c r="ZO99" i="1" s="1" a="1"/>
  <c r="ZO99" i="1" s="1"/>
  <c r="ZO101" i="1" s="1" a="1"/>
  <c r="ZO101" i="1" s="1"/>
  <c r="ZO103" i="1" s="1" a="1"/>
  <c r="ZO103" i="1" s="1"/>
  <c r="ZO105" i="1" s="1" a="1"/>
  <c r="ZO105" i="1" s="1"/>
  <c r="AAA22" i="1" a="1"/>
  <c r="AAA22" i="1" s="1"/>
  <c r="AAA36" i="1" a="1"/>
  <c r="AAA36" i="1" s="1"/>
  <c r="ZZ23" i="1" a="1"/>
  <c r="ZZ23" i="1" s="1"/>
  <c r="ZZ36" i="1" a="1"/>
  <c r="ZZ36" i="1" s="1"/>
  <c r="ZZ48" i="1" a="1"/>
  <c r="ZZ48" i="1" s="1"/>
  <c r="ZZ49" i="1" s="1" a="1"/>
  <c r="ZZ49" i="1" s="1"/>
  <c r="AAA48" i="1" a="1"/>
  <c r="AAA48" i="1" s="1"/>
  <c r="AAA49" i="1" s="1" a="1"/>
  <c r="AAA49" i="1" s="1"/>
  <c r="ZZ22" i="1" a="1"/>
  <c r="ZZ22" i="1" s="1"/>
  <c r="AAA23" i="1" a="1"/>
  <c r="AAA23" i="1" s="1"/>
  <c r="ZZ47" i="1" a="1"/>
  <c r="ZZ47" i="1" s="1"/>
  <c r="ZZ33" i="1" a="1"/>
  <c r="ZZ33" i="1" s="1"/>
  <c r="ZZ39" i="1" a="1"/>
  <c r="ZZ39" i="1" s="1"/>
  <c r="ZZ40" i="1" a="1"/>
  <c r="ZZ40" i="1" s="1"/>
  <c r="ZZ34" i="1" a="1"/>
  <c r="ZZ34" i="1" s="1"/>
  <c r="ZZ25" i="1" a="1"/>
  <c r="ZZ25" i="1" s="1"/>
  <c r="ZZ27" i="1" a="1"/>
  <c r="ZZ27" i="1" s="1"/>
  <c r="ZZ26" i="1" a="1"/>
  <c r="ZZ26" i="1" s="1"/>
  <c r="ZZ38" i="1" a="1"/>
  <c r="ZZ38" i="1" s="1"/>
  <c r="ZZ45" i="1" a="1"/>
  <c r="ZZ45" i="1" s="1"/>
  <c r="ZZ24" i="1" a="1"/>
  <c r="ZZ24" i="1" s="1"/>
  <c r="ZZ28" i="1" a="1"/>
  <c r="ZZ28" i="1" s="1"/>
  <c r="ZZ44" i="1" a="1"/>
  <c r="ZZ44" i="1" s="1"/>
  <c r="ZZ46" i="1" a="1"/>
  <c r="ZZ46" i="1" s="1"/>
  <c r="ZZ29" i="1" a="1"/>
  <c r="ZZ29" i="1" s="1"/>
  <c r="ZZ35" i="1" a="1"/>
  <c r="ZZ35" i="1" s="1"/>
  <c r="ZZ32" i="1" a="1"/>
  <c r="ZZ32" i="1" s="1"/>
  <c r="ZZ43" i="1" a="1"/>
  <c r="ZZ43" i="1" s="1"/>
  <c r="ZZ31" i="1" a="1"/>
  <c r="ZZ31" i="1" s="1"/>
  <c r="ZZ30" i="1" a="1"/>
  <c r="ZZ30" i="1" s="1"/>
  <c r="ZZ41" i="1" a="1"/>
  <c r="ZZ41" i="1" s="1"/>
  <c r="ZZ37" i="1" a="1"/>
  <c r="ZZ37" i="1" s="1"/>
  <c r="ZO42" i="1" a="1"/>
  <c r="ZO42" i="1" s="1"/>
  <c r="ZO66" i="1" a="1"/>
  <c r="ZO66" i="1" s="1"/>
  <c r="ZO67" i="1" a="1"/>
  <c r="ZO67" i="1" s="1"/>
  <c r="ZO68" i="1" a="1"/>
  <c r="ZO68" i="1" s="1"/>
  <c r="ZO69" i="1" a="1"/>
  <c r="ZO69" i="1" s="1"/>
  <c r="ZO70" i="1" a="1"/>
  <c r="ZO70" i="1" s="1"/>
  <c r="ZO71" i="1" a="1"/>
  <c r="ZO71" i="1" s="1"/>
  <c r="ZO72" i="1" a="1"/>
  <c r="ZO72" i="1" s="1"/>
  <c r="ZO73" i="1" a="1"/>
  <c r="ZO73" i="1" s="1"/>
  <c r="ZO74" i="1" a="1"/>
  <c r="ZO74" i="1" s="1"/>
  <c r="ZO75" i="1" a="1"/>
  <c r="ZO75" i="1" s="1"/>
  <c r="ZO76" i="1" a="1"/>
  <c r="ZO76" i="1" s="1"/>
  <c r="ZO53" i="1" a="1"/>
  <c r="ZO53" i="1" s="1"/>
  <c r="ZO54" i="1" s="1" a="1"/>
  <c r="ZO54" i="1" s="1"/>
  <c r="ZO51" i="1" a="1"/>
  <c r="ZO51" i="1" s="1"/>
  <c r="ZO52" i="1" s="1" a="1"/>
  <c r="ZO52" i="1" s="1"/>
  <c r="ZO55" i="1" a="1"/>
  <c r="ZO55" i="1" s="1"/>
  <c r="ZO56" i="1" s="1" a="1"/>
  <c r="ZO56" i="1" s="1"/>
  <c r="AAA45" i="1" a="1"/>
  <c r="AAA45" i="1" s="1"/>
  <c r="AAA43" i="1" a="1"/>
  <c r="AAA43" i="1" s="1"/>
  <c r="AAA46" i="1" a="1"/>
  <c r="AAA46" i="1" s="1"/>
  <c r="AAA30" i="1" a="1"/>
  <c r="AAA30" i="1" s="1"/>
  <c r="AAA31" i="1" a="1"/>
  <c r="AAA31" i="1" s="1"/>
  <c r="AAA38" i="1" a="1"/>
  <c r="AAA38" i="1" s="1"/>
  <c r="AAA24" i="1" a="1"/>
  <c r="AAA24" i="1" s="1"/>
  <c r="AAA28" i="1" a="1"/>
  <c r="AAA28" i="1" s="1"/>
  <c r="AAA25" i="1" a="1"/>
  <c r="AAA25" i="1" s="1"/>
  <c r="AAA32" i="1" a="1"/>
  <c r="AAA32" i="1" s="1"/>
  <c r="AAA41" i="1" a="1"/>
  <c r="AAA41" i="1" s="1"/>
  <c r="AAA39" i="1" a="1"/>
  <c r="AAA39" i="1" s="1"/>
  <c r="AAA26" i="1" a="1"/>
  <c r="AAA26" i="1" s="1"/>
  <c r="AAA33" i="1" a="1"/>
  <c r="AAA33" i="1" s="1"/>
  <c r="AAA40" i="1" a="1"/>
  <c r="AAA40" i="1" s="1"/>
  <c r="AAA34" i="1" a="1"/>
  <c r="AAA34" i="1" s="1"/>
  <c r="AAA47" i="1" a="1"/>
  <c r="AAA47" i="1" s="1"/>
  <c r="AAA27" i="1" a="1"/>
  <c r="AAA27" i="1" s="1"/>
  <c r="AAA37" i="1" a="1"/>
  <c r="AAA37" i="1" s="1"/>
  <c r="AAA29" i="1" a="1"/>
  <c r="AAA29" i="1" s="1"/>
  <c r="AAA44" i="1" a="1"/>
  <c r="AAA44" i="1" s="1"/>
  <c r="AAA35" i="1" a="1"/>
  <c r="AAA35" i="1" s="1"/>
  <c r="G551" i="4"/>
  <c r="H600" i="4"/>
  <c r="U600" i="4" s="1"/>
  <c r="I601" i="4"/>
  <c r="P538" i="4"/>
  <c r="C539" i="4"/>
  <c r="B539" i="4" s="1"/>
  <c r="F603" i="4"/>
  <c r="E603" i="4"/>
  <c r="R603" i="4" s="1"/>
  <c r="D603" i="4"/>
  <c r="Q603" i="4" s="1"/>
  <c r="V539" i="4"/>
  <c r="S522" i="4"/>
  <c r="A604" i="4"/>
  <c r="ZO20" i="1" l="1" a="1"/>
  <c r="ZO20" i="1" s="1"/>
  <c r="ZO21" i="1" a="1"/>
  <c r="ZO21" i="1" s="1"/>
  <c r="ZO88" i="1" a="1"/>
  <c r="ZO88" i="1" s="1"/>
  <c r="ZO108" i="1" a="1"/>
  <c r="ZO108" i="1" s="1"/>
  <c r="ZO107" i="1" a="1"/>
  <c r="ZO107" i="1" s="1"/>
  <c r="ZO36" i="1" a="1"/>
  <c r="ZO36" i="1" s="1"/>
  <c r="ZO48" i="1" a="1"/>
  <c r="ZO48" i="1" s="1"/>
  <c r="ZO49" i="1" s="1" a="1"/>
  <c r="ZO49" i="1" s="1"/>
  <c r="ZO22" i="1" a="1"/>
  <c r="ZO22" i="1" s="1"/>
  <c r="ZO23" i="1" a="1"/>
  <c r="ZO23" i="1" s="1"/>
  <c r="ZO35" i="1" a="1"/>
  <c r="ZO35" i="1" s="1"/>
  <c r="ZO30" i="1" a="1"/>
  <c r="ZO30" i="1" s="1"/>
  <c r="ZO46" i="1" a="1"/>
  <c r="ZO46" i="1" s="1"/>
  <c r="ZO47" i="1" a="1"/>
  <c r="ZO47" i="1" s="1"/>
  <c r="ZO27" i="1" a="1"/>
  <c r="ZO27" i="1" s="1"/>
  <c r="ZO25" i="1" a="1"/>
  <c r="ZO25" i="1" s="1"/>
  <c r="ZO38" i="1" a="1"/>
  <c r="ZO38" i="1" s="1"/>
  <c r="ZO29" i="1" a="1"/>
  <c r="ZO29" i="1" s="1"/>
  <c r="ZO26" i="1" a="1"/>
  <c r="ZO26" i="1" s="1"/>
  <c r="ZO45" i="1" a="1"/>
  <c r="ZO45" i="1" s="1"/>
  <c r="ZO41" i="1" a="1"/>
  <c r="ZO41" i="1" s="1"/>
  <c r="ZO32" i="1" a="1"/>
  <c r="ZO32" i="1" s="1"/>
  <c r="ZO34" i="1" a="1"/>
  <c r="ZO34" i="1" s="1"/>
  <c r="ZO24" i="1" a="1"/>
  <c r="ZO24" i="1" s="1"/>
  <c r="ZO43" i="1" a="1"/>
  <c r="ZO43" i="1" s="1"/>
  <c r="ZO31" i="1" a="1"/>
  <c r="ZO31" i="1" s="1"/>
  <c r="ZO39" i="1" a="1"/>
  <c r="ZO39" i="1" s="1"/>
  <c r="BA39" i="1" s="1" a="1"/>
  <c r="BA39" i="1" s="1"/>
  <c r="ZO33" i="1" a="1"/>
  <c r="ZO33" i="1" s="1"/>
  <c r="ZO37" i="1" a="1"/>
  <c r="ZO37" i="1" s="1"/>
  <c r="ZO28" i="1" a="1"/>
  <c r="ZO28" i="1" s="1"/>
  <c r="ZO40" i="1" a="1"/>
  <c r="ZO40" i="1" s="1"/>
  <c r="ZO44" i="1" a="1"/>
  <c r="ZO44" i="1" s="1"/>
  <c r="H601" i="4"/>
  <c r="U601" i="4" s="1"/>
  <c r="I602" i="4"/>
  <c r="G552" i="4"/>
  <c r="P539" i="4"/>
  <c r="C540" i="4"/>
  <c r="B540" i="4" s="1"/>
  <c r="F604" i="4"/>
  <c r="E604" i="4"/>
  <c r="R604" i="4" s="1"/>
  <c r="D604" i="4"/>
  <c r="Q604" i="4" s="1"/>
  <c r="V540" i="4"/>
  <c r="S523" i="4"/>
  <c r="A605" i="4"/>
  <c r="C94" i="3"/>
  <c r="C93" i="3"/>
  <c r="C92" i="3"/>
  <c r="C78" i="3"/>
  <c r="C71" i="3"/>
  <c r="C62" i="3"/>
  <c r="C59" i="3"/>
  <c r="G553" i="4" l="1"/>
  <c r="H602" i="4"/>
  <c r="U602" i="4" s="1"/>
  <c r="I603" i="4"/>
  <c r="P540" i="4"/>
  <c r="C541" i="4"/>
  <c r="B541" i="4" s="1"/>
  <c r="F605" i="4"/>
  <c r="E605" i="4"/>
  <c r="R605" i="4" s="1"/>
  <c r="D605" i="4"/>
  <c r="Q605" i="4" s="1"/>
  <c r="V541" i="4"/>
  <c r="S524" i="4"/>
  <c r="A606" i="4"/>
  <c r="B62" i="3"/>
  <c r="B94" i="3"/>
  <c r="B93" i="3"/>
  <c r="B92" i="3"/>
  <c r="B78" i="3"/>
  <c r="B71" i="3"/>
  <c r="H603" i="4" l="1"/>
  <c r="U603" i="4" s="1"/>
  <c r="I604" i="4"/>
  <c r="G554" i="4"/>
  <c r="P541" i="4"/>
  <c r="C542" i="4"/>
  <c r="B542" i="4" s="1"/>
  <c r="F606" i="4"/>
  <c r="E606" i="4"/>
  <c r="R606" i="4" s="1"/>
  <c r="D606" i="4"/>
  <c r="Q606" i="4" s="1"/>
  <c r="V542" i="4"/>
  <c r="S525" i="4"/>
  <c r="A607" i="4"/>
  <c r="BK14" i="1"/>
  <c r="BK15" i="1" s="1" a="1"/>
  <c r="BK15" i="1" s="1"/>
  <c r="BK117" i="1" l="1" a="1"/>
  <c r="BK117" i="1" s="1"/>
  <c r="BK106" i="1" a="1"/>
  <c r="BK106" i="1" s="1"/>
  <c r="BK65" i="1" a="1"/>
  <c r="BK65" i="1" s="1"/>
  <c r="G555" i="4"/>
  <c r="H604" i="4"/>
  <c r="U604" i="4" s="1"/>
  <c r="I605" i="4"/>
  <c r="P542" i="4"/>
  <c r="C543" i="4"/>
  <c r="B543" i="4" s="1"/>
  <c r="F607" i="4"/>
  <c r="E607" i="4"/>
  <c r="R607" i="4" s="1"/>
  <c r="D607" i="4"/>
  <c r="Q607" i="4" s="1"/>
  <c r="V543" i="4"/>
  <c r="S526" i="4"/>
  <c r="A608" i="4"/>
  <c r="BK118" i="1" l="1" a="1"/>
  <c r="BK118" i="1" s="1"/>
  <c r="BK119" i="1" a="1"/>
  <c r="BK119" i="1" s="1"/>
  <c r="BK120" i="1" a="1"/>
  <c r="BK120" i="1" s="1"/>
  <c r="BK121" i="1" a="1"/>
  <c r="BK121" i="1" s="1"/>
  <c r="BK122" i="1" a="1"/>
  <c r="BK122" i="1" s="1"/>
  <c r="BK123" i="1" a="1"/>
  <c r="BK123" i="1" s="1"/>
  <c r="BK124" i="1" a="1"/>
  <c r="BK124" i="1" s="1"/>
  <c r="BK125" i="1" a="1"/>
  <c r="BK125" i="1" s="1"/>
  <c r="BK126" i="1" a="1"/>
  <c r="BK126" i="1" s="1"/>
  <c r="BK127" i="1" a="1"/>
  <c r="BK127" i="1" s="1"/>
  <c r="BK128" i="1" a="1"/>
  <c r="BK128" i="1" s="1"/>
  <c r="BK87" i="1" a="1"/>
  <c r="BK87" i="1" s="1"/>
  <c r="BK89" i="1" s="1" a="1"/>
  <c r="BK89" i="1" s="1"/>
  <c r="BK91" i="1" s="1" a="1"/>
  <c r="BK91" i="1" s="1"/>
  <c r="BK93" i="1" s="1" a="1"/>
  <c r="BK93" i="1" s="1"/>
  <c r="BK95" i="1" s="1" a="1"/>
  <c r="BK95" i="1" s="1"/>
  <c r="BK97" i="1" s="1" a="1"/>
  <c r="BK97" i="1" s="1"/>
  <c r="BK99" i="1" s="1" a="1"/>
  <c r="BK99" i="1" s="1"/>
  <c r="BK101" i="1" s="1" a="1"/>
  <c r="BK101" i="1" s="1"/>
  <c r="BK103" i="1" s="1" a="1"/>
  <c r="BK103" i="1" s="1"/>
  <c r="BK105" i="1" s="1" a="1"/>
  <c r="BK105" i="1" s="1"/>
  <c r="BK86" i="1" a="1"/>
  <c r="BK86" i="1" s="1"/>
  <c r="BK88" i="1" s="1" a="1"/>
  <c r="BK88" i="1" s="1"/>
  <c r="BK90" i="1" s="1" a="1"/>
  <c r="BK90" i="1" s="1"/>
  <c r="BK92" i="1" s="1" a="1"/>
  <c r="BK92" i="1" s="1"/>
  <c r="BK94" i="1" s="1" a="1"/>
  <c r="BK94" i="1" s="1"/>
  <c r="BK96" i="1" s="1" a="1"/>
  <c r="BK96" i="1" s="1"/>
  <c r="BK98" i="1" s="1" a="1"/>
  <c r="BK98" i="1" s="1"/>
  <c r="BK100" i="1" s="1" a="1"/>
  <c r="BK100" i="1" s="1"/>
  <c r="BK102" i="1" s="1" a="1"/>
  <c r="BK102" i="1" s="1"/>
  <c r="BK104" i="1" s="1" a="1"/>
  <c r="BK104" i="1" s="1"/>
  <c r="BK66" i="1" a="1"/>
  <c r="BK66" i="1" s="1"/>
  <c r="BK67" i="1" a="1"/>
  <c r="BK67" i="1" s="1"/>
  <c r="BK68" i="1" a="1"/>
  <c r="BK68" i="1" s="1"/>
  <c r="BK69" i="1" a="1"/>
  <c r="BK69" i="1" s="1"/>
  <c r="BK70" i="1" a="1"/>
  <c r="BK70" i="1" s="1"/>
  <c r="BK71" i="1" a="1"/>
  <c r="BK71" i="1" s="1"/>
  <c r="BK72" i="1" a="1"/>
  <c r="BK72" i="1" s="1"/>
  <c r="BK73" i="1" a="1"/>
  <c r="BK73" i="1" s="1"/>
  <c r="BK74" i="1" a="1"/>
  <c r="BK74" i="1" s="1"/>
  <c r="BK75" i="1" a="1"/>
  <c r="BK75" i="1" s="1"/>
  <c r="BK76" i="1" a="1"/>
  <c r="BK76" i="1" s="1"/>
  <c r="H605" i="4"/>
  <c r="U605" i="4" s="1"/>
  <c r="I606" i="4"/>
  <c r="G556" i="4"/>
  <c r="P543" i="4"/>
  <c r="C544" i="4"/>
  <c r="B544" i="4" s="1"/>
  <c r="F608" i="4"/>
  <c r="E608" i="4"/>
  <c r="R608" i="4" s="1"/>
  <c r="D608" i="4"/>
  <c r="Q608" i="4" s="1"/>
  <c r="V544" i="4"/>
  <c r="S527" i="4"/>
  <c r="A609" i="4"/>
  <c r="BK107" i="1" l="1" a="1"/>
  <c r="BK107" i="1" s="1"/>
  <c r="BK108" i="1" a="1"/>
  <c r="BK108" i="1" s="1"/>
  <c r="G557" i="4"/>
  <c r="H606" i="4"/>
  <c r="U606" i="4" s="1"/>
  <c r="I607" i="4"/>
  <c r="P544" i="4"/>
  <c r="C545" i="4"/>
  <c r="B545" i="4" s="1"/>
  <c r="F609" i="4"/>
  <c r="E609" i="4"/>
  <c r="R609" i="4" s="1"/>
  <c r="D609" i="4"/>
  <c r="Q609" i="4" s="1"/>
  <c r="V545" i="4"/>
  <c r="S528" i="4"/>
  <c r="A610" i="4"/>
  <c r="AAE14" i="1"/>
  <c r="AAE15" i="1" s="1" a="1"/>
  <c r="AAE15" i="1" s="1"/>
  <c r="AAE117" i="1" s="1" a="1"/>
  <c r="AAE117" i="1" s="1"/>
  <c r="AAF14" i="1"/>
  <c r="AAF15" i="1" s="1" a="1"/>
  <c r="AAF15" i="1" s="1"/>
  <c r="AAF117" i="1" s="1" a="1"/>
  <c r="AAF117" i="1" s="1"/>
  <c r="FK14" i="1"/>
  <c r="FK15" i="1" s="1" a="1"/>
  <c r="FK15" i="1" s="1"/>
  <c r="FM14" i="1"/>
  <c r="FM15" i="1" s="1" a="1"/>
  <c r="FM15" i="1" s="1"/>
  <c r="AAE118" i="1" l="1" a="1"/>
  <c r="AAE118" i="1" s="1"/>
  <c r="AAE119" i="1" a="1"/>
  <c r="AAE119" i="1" s="1"/>
  <c r="AAE120" i="1" a="1"/>
  <c r="AAE120" i="1" s="1"/>
  <c r="AAE121" i="1" a="1"/>
  <c r="AAE121" i="1" s="1"/>
  <c r="AAE122" i="1" a="1"/>
  <c r="AAE122" i="1" s="1"/>
  <c r="AAE123" i="1" a="1"/>
  <c r="AAE123" i="1" s="1"/>
  <c r="AAE124" i="1" a="1"/>
  <c r="AAE124" i="1" s="1"/>
  <c r="AAE125" i="1" a="1"/>
  <c r="AAE125" i="1" s="1"/>
  <c r="AAE126" i="1" a="1"/>
  <c r="AAE126" i="1" s="1"/>
  <c r="AAE127" i="1" a="1"/>
  <c r="AAE127" i="1" s="1"/>
  <c r="AAE128" i="1" a="1"/>
  <c r="AAE128" i="1" s="1"/>
  <c r="AAF118" i="1" a="1"/>
  <c r="AAF118" i="1" s="1"/>
  <c r="AAF119" i="1" a="1"/>
  <c r="AAF119" i="1" s="1"/>
  <c r="AAF120" i="1" a="1"/>
  <c r="AAF120" i="1" s="1"/>
  <c r="AAF121" i="1" a="1"/>
  <c r="AAF121" i="1" s="1"/>
  <c r="AAF122" i="1" a="1"/>
  <c r="AAF122" i="1" s="1"/>
  <c r="AAF123" i="1" a="1"/>
  <c r="AAF123" i="1" s="1"/>
  <c r="AAF124" i="1" a="1"/>
  <c r="AAF124" i="1" s="1"/>
  <c r="AAF125" i="1" a="1"/>
  <c r="AAF125" i="1" s="1"/>
  <c r="AAF126" i="1" a="1"/>
  <c r="AAF126" i="1" s="1"/>
  <c r="AAF127" i="1" a="1"/>
  <c r="AAF127" i="1" s="1"/>
  <c r="AAF128" i="1" a="1"/>
  <c r="AAF128" i="1" s="1"/>
  <c r="AAF85" i="1" a="1"/>
  <c r="AAF85" i="1" s="1"/>
  <c r="AAF86" i="1" s="1" a="1"/>
  <c r="AAF86" i="1" s="1"/>
  <c r="AAE85" i="1" a="1"/>
  <c r="AAE85" i="1" s="1"/>
  <c r="AAE87" i="1" s="1" a="1"/>
  <c r="AAE87" i="1" s="1"/>
  <c r="AAE50" i="1" a="1"/>
  <c r="AAE50" i="1" s="1"/>
  <c r="AAF50" i="1" a="1"/>
  <c r="AAF50" i="1" s="1"/>
  <c r="AAF65" i="1" a="1"/>
  <c r="AAF65" i="1" s="1"/>
  <c r="AAE65" i="1" a="1"/>
  <c r="AAE65" i="1" s="1"/>
  <c r="AAF17" i="1"/>
  <c r="AAE17" i="1"/>
  <c r="H607" i="4"/>
  <c r="U607" i="4" s="1"/>
  <c r="I608" i="4"/>
  <c r="G558" i="4"/>
  <c r="P545" i="4"/>
  <c r="C546" i="4"/>
  <c r="D610" i="4"/>
  <c r="Q610" i="4" s="1"/>
  <c r="F610" i="4"/>
  <c r="E610" i="4"/>
  <c r="R610" i="4" s="1"/>
  <c r="V546" i="4"/>
  <c r="S529" i="4"/>
  <c r="A611" i="4"/>
  <c r="FM17" i="1"/>
  <c r="FM18" i="1" s="1" a="1"/>
  <c r="FM18" i="1" s="1"/>
  <c r="FK17" i="1"/>
  <c r="FK18" i="1" s="1" a="1"/>
  <c r="FK18" i="1" s="1"/>
  <c r="AAE18" i="1" l="1" a="1"/>
  <c r="AAE18" i="1" s="1"/>
  <c r="AAE19" i="1" a="1"/>
  <c r="AAE19" i="1" s="1"/>
  <c r="AAF18" i="1" a="1"/>
  <c r="AAF18" i="1" s="1"/>
  <c r="AAF19" i="1" a="1"/>
  <c r="AAF19" i="1" s="1"/>
  <c r="AAE106" i="1" a="1"/>
  <c r="AAE106" i="1" s="1"/>
  <c r="AAE86" i="1" a="1"/>
  <c r="AAE86" i="1" s="1"/>
  <c r="AAE107" i="1" s="1" a="1"/>
  <c r="AAE107" i="1" s="1"/>
  <c r="AAF87" i="1" a="1"/>
  <c r="AAF87" i="1" s="1"/>
  <c r="AAF108" i="1" s="1" a="1"/>
  <c r="AAF108" i="1" s="1"/>
  <c r="AAF106" i="1" a="1"/>
  <c r="AAF106" i="1" s="1"/>
  <c r="AAF107" i="1" a="1"/>
  <c r="AAF107" i="1" s="1"/>
  <c r="AAF88" i="1" a="1"/>
  <c r="AAF88" i="1" s="1"/>
  <c r="AAF90" i="1" s="1" a="1"/>
  <c r="AAF90" i="1" s="1"/>
  <c r="AAF92" i="1" s="1" a="1"/>
  <c r="AAF92" i="1" s="1"/>
  <c r="AAF94" i="1" s="1" a="1"/>
  <c r="AAF94" i="1" s="1"/>
  <c r="AAF96" i="1" s="1" a="1"/>
  <c r="AAF96" i="1" s="1"/>
  <c r="AAF98" i="1" s="1" a="1"/>
  <c r="AAF98" i="1" s="1"/>
  <c r="AAF100" i="1" s="1" a="1"/>
  <c r="AAF100" i="1" s="1"/>
  <c r="AAF102" i="1" s="1" a="1"/>
  <c r="AAF102" i="1" s="1"/>
  <c r="AAF104" i="1" s="1" a="1"/>
  <c r="AAF104" i="1" s="1"/>
  <c r="AAE89" i="1" a="1"/>
  <c r="AAE89" i="1" s="1"/>
  <c r="AAE91" i="1" s="1" a="1"/>
  <c r="AAE91" i="1" s="1"/>
  <c r="AAE93" i="1" s="1" a="1"/>
  <c r="AAE93" i="1" s="1"/>
  <c r="AAE95" i="1" s="1" a="1"/>
  <c r="AAE95" i="1" s="1"/>
  <c r="AAE97" i="1" s="1" a="1"/>
  <c r="AAE97" i="1" s="1"/>
  <c r="AAE99" i="1" s="1" a="1"/>
  <c r="AAE99" i="1" s="1"/>
  <c r="AAE101" i="1" s="1" a="1"/>
  <c r="AAE101" i="1" s="1"/>
  <c r="AAE103" i="1" s="1" a="1"/>
  <c r="AAE103" i="1" s="1"/>
  <c r="AAE105" i="1" s="1" a="1"/>
  <c r="AAE105" i="1" s="1"/>
  <c r="AAE108" i="1" a="1"/>
  <c r="AAE108" i="1" s="1"/>
  <c r="AAF53" i="1" a="1"/>
  <c r="AAF53" i="1" s="1"/>
  <c r="AAF54" i="1" s="1" a="1"/>
  <c r="AAF54" i="1" s="1"/>
  <c r="AAF51" i="1" a="1"/>
  <c r="AAF51" i="1" s="1"/>
  <c r="AAF52" i="1" s="1" a="1"/>
  <c r="AAF52" i="1" s="1"/>
  <c r="AAF55" i="1" a="1"/>
  <c r="AAF55" i="1" s="1"/>
  <c r="AAF56" i="1" s="1" a="1"/>
  <c r="AAF56" i="1" s="1"/>
  <c r="AAE42" i="1" a="1"/>
  <c r="AAE42" i="1" s="1"/>
  <c r="AAF42" i="1" a="1"/>
  <c r="AAF42" i="1" s="1"/>
  <c r="AAE66" i="1" a="1"/>
  <c r="AAE66" i="1" s="1"/>
  <c r="AAE67" i="1" a="1"/>
  <c r="AAE67" i="1" s="1"/>
  <c r="AAE68" i="1" a="1"/>
  <c r="AAE68" i="1" s="1"/>
  <c r="AAE69" i="1" a="1"/>
  <c r="AAE69" i="1" s="1"/>
  <c r="AAE70" i="1" a="1"/>
  <c r="AAE70" i="1" s="1"/>
  <c r="AAE71" i="1" a="1"/>
  <c r="AAE71" i="1" s="1"/>
  <c r="AAE72" i="1" a="1"/>
  <c r="AAE72" i="1" s="1"/>
  <c r="AAE73" i="1" a="1"/>
  <c r="AAE73" i="1" s="1"/>
  <c r="AAE74" i="1" a="1"/>
  <c r="AAE74" i="1" s="1"/>
  <c r="AAE75" i="1" a="1"/>
  <c r="AAE75" i="1" s="1"/>
  <c r="AAE76" i="1" a="1"/>
  <c r="AAE76" i="1" s="1"/>
  <c r="AAE51" i="1" a="1"/>
  <c r="AAE51" i="1" s="1"/>
  <c r="AAE52" i="1" s="1" a="1"/>
  <c r="AAE52" i="1" s="1"/>
  <c r="AAE55" i="1" a="1"/>
  <c r="AAE55" i="1" s="1"/>
  <c r="AAE56" i="1" s="1" a="1"/>
  <c r="AAE56" i="1" s="1"/>
  <c r="AAE53" i="1" a="1"/>
  <c r="AAE53" i="1" s="1"/>
  <c r="AAE54" i="1" s="1" a="1"/>
  <c r="AAE54" i="1" s="1"/>
  <c r="AAF66" i="1" a="1"/>
  <c r="AAF66" i="1" s="1"/>
  <c r="AAF67" i="1" a="1"/>
  <c r="AAF67" i="1" s="1"/>
  <c r="AAF68" i="1" a="1"/>
  <c r="AAF68" i="1" s="1"/>
  <c r="AAF69" i="1" a="1"/>
  <c r="AAF69" i="1" s="1"/>
  <c r="AAF70" i="1" a="1"/>
  <c r="AAF70" i="1" s="1"/>
  <c r="AAF71" i="1" a="1"/>
  <c r="AAF71" i="1" s="1"/>
  <c r="AAF72" i="1" a="1"/>
  <c r="AAF72" i="1" s="1"/>
  <c r="AAF73" i="1" a="1"/>
  <c r="AAF73" i="1" s="1"/>
  <c r="AAF74" i="1" a="1"/>
  <c r="AAF74" i="1" s="1"/>
  <c r="AAF75" i="1" a="1"/>
  <c r="AAF75" i="1" s="1"/>
  <c r="AAF76" i="1" a="1"/>
  <c r="AAF76" i="1" s="1"/>
  <c r="G559" i="4"/>
  <c r="H608" i="4"/>
  <c r="U608" i="4" s="1"/>
  <c r="I609" i="4"/>
  <c r="P546" i="4"/>
  <c r="C547" i="4"/>
  <c r="B547" i="4" s="1"/>
  <c r="B546" i="4"/>
  <c r="F611" i="4"/>
  <c r="E611" i="4"/>
  <c r="R611" i="4" s="1"/>
  <c r="D611" i="4"/>
  <c r="Q611" i="4" s="1"/>
  <c r="V547" i="4"/>
  <c r="S530" i="4"/>
  <c r="A612" i="4"/>
  <c r="AAE20" i="1" l="1" a="1"/>
  <c r="AAE20" i="1" s="1"/>
  <c r="AAE21" i="1" a="1"/>
  <c r="AAE21" i="1" s="1"/>
  <c r="AAF20" i="1" a="1"/>
  <c r="AAF20" i="1" s="1"/>
  <c r="AAF21" i="1" a="1"/>
  <c r="AAF21" i="1" s="1"/>
  <c r="AAE88" i="1" a="1"/>
  <c r="AAE88" i="1" s="1"/>
  <c r="AAE90" i="1" s="1" a="1"/>
  <c r="AAE90" i="1" s="1"/>
  <c r="AAE92" i="1" s="1" a="1"/>
  <c r="AAE92" i="1" s="1"/>
  <c r="AAE94" i="1" s="1" a="1"/>
  <c r="AAE94" i="1" s="1"/>
  <c r="AAE96" i="1" s="1" a="1"/>
  <c r="AAE96" i="1" s="1"/>
  <c r="AAE98" i="1" s="1" a="1"/>
  <c r="AAE98" i="1" s="1"/>
  <c r="AAE100" i="1" s="1" a="1"/>
  <c r="AAE100" i="1" s="1"/>
  <c r="AAE102" i="1" s="1" a="1"/>
  <c r="AAE102" i="1" s="1"/>
  <c r="AAE104" i="1" s="1" a="1"/>
  <c r="AAE104" i="1" s="1"/>
  <c r="AAF89" i="1" a="1"/>
  <c r="AAF89" i="1" s="1"/>
  <c r="AAF91" i="1" s="1" a="1"/>
  <c r="AAF91" i="1" s="1"/>
  <c r="AAF93" i="1" s="1" a="1"/>
  <c r="AAF93" i="1" s="1"/>
  <c r="AAF95" i="1" s="1" a="1"/>
  <c r="AAF95" i="1" s="1"/>
  <c r="AAF97" i="1" s="1" a="1"/>
  <c r="AAF97" i="1" s="1"/>
  <c r="AAF99" i="1" s="1" a="1"/>
  <c r="AAF99" i="1" s="1"/>
  <c r="AAF101" i="1" s="1" a="1"/>
  <c r="AAF101" i="1" s="1"/>
  <c r="AAF103" i="1" s="1" a="1"/>
  <c r="AAF103" i="1" s="1"/>
  <c r="AAF105" i="1" s="1" a="1"/>
  <c r="AAF105" i="1" s="1"/>
  <c r="AAF22" i="1" a="1"/>
  <c r="AAF22" i="1" s="1"/>
  <c r="AAF36" i="1" a="1"/>
  <c r="AAF36" i="1" s="1"/>
  <c r="AAE23" i="1" a="1"/>
  <c r="AAE23" i="1" s="1"/>
  <c r="AAE36" i="1" a="1"/>
  <c r="AAE36" i="1" s="1"/>
  <c r="AAF48" i="1" a="1"/>
  <c r="AAF48" i="1" s="1"/>
  <c r="AAF49" i="1" s="1" a="1"/>
  <c r="AAF49" i="1" s="1"/>
  <c r="AAE48" i="1" a="1"/>
  <c r="AAE48" i="1" s="1"/>
  <c r="AAE49" i="1" s="1" a="1"/>
  <c r="AAE49" i="1" s="1"/>
  <c r="AAF23" i="1" a="1"/>
  <c r="AAF23" i="1" s="1"/>
  <c r="AAE22" i="1" a="1"/>
  <c r="AAE22" i="1" s="1"/>
  <c r="AAF39" i="1" a="1"/>
  <c r="AAF39" i="1" s="1"/>
  <c r="AAF30" i="1" a="1"/>
  <c r="AAF30" i="1" s="1"/>
  <c r="AAF45" i="1" a="1"/>
  <c r="AAF45" i="1" s="1"/>
  <c r="AAF26" i="1" a="1"/>
  <c r="AAF26" i="1" s="1"/>
  <c r="AAF46" i="1" a="1"/>
  <c r="AAF46" i="1" s="1"/>
  <c r="AAF31" i="1" a="1"/>
  <c r="AAF31" i="1" s="1"/>
  <c r="AAF37" i="1" a="1"/>
  <c r="AAF37" i="1" s="1"/>
  <c r="AAF33" i="1" a="1"/>
  <c r="AAF33" i="1" s="1"/>
  <c r="AAF47" i="1" a="1"/>
  <c r="AAF47" i="1" s="1"/>
  <c r="AAF40" i="1" a="1"/>
  <c r="AAF40" i="1" s="1"/>
  <c r="AAF29" i="1" a="1"/>
  <c r="AAF29" i="1" s="1"/>
  <c r="AAF24" i="1" a="1"/>
  <c r="AAF24" i="1" s="1"/>
  <c r="AAF34" i="1" a="1"/>
  <c r="AAF34" i="1" s="1"/>
  <c r="AAF25" i="1" a="1"/>
  <c r="AAF25" i="1" s="1"/>
  <c r="AAF28" i="1" a="1"/>
  <c r="AAF28" i="1" s="1"/>
  <c r="AAF44" i="1" a="1"/>
  <c r="AAF44" i="1" s="1"/>
  <c r="AAF35" i="1" a="1"/>
  <c r="AAF35" i="1" s="1"/>
  <c r="AAF41" i="1" a="1"/>
  <c r="AAF41" i="1" s="1"/>
  <c r="AAF38" i="1" a="1"/>
  <c r="AAF38" i="1" s="1"/>
  <c r="AAF27" i="1" a="1"/>
  <c r="AAF27" i="1" s="1"/>
  <c r="AAF32" i="1" a="1"/>
  <c r="AAF32" i="1" s="1"/>
  <c r="AAF43" i="1" a="1"/>
  <c r="AAF43" i="1" s="1"/>
  <c r="AAE28" i="1" a="1"/>
  <c r="AAE28" i="1" s="1"/>
  <c r="AAE39" i="1" a="1"/>
  <c r="AAE39" i="1" s="1"/>
  <c r="AAE32" i="1" a="1"/>
  <c r="AAE32" i="1" s="1"/>
  <c r="AAE41" i="1" a="1"/>
  <c r="AAE41" i="1" s="1"/>
  <c r="AAE38" i="1" a="1"/>
  <c r="AAE38" i="1" s="1"/>
  <c r="AAE27" i="1" a="1"/>
  <c r="AAE27" i="1" s="1"/>
  <c r="AAE45" i="1" a="1"/>
  <c r="AAE45" i="1" s="1"/>
  <c r="AAE35" i="1" a="1"/>
  <c r="AAE35" i="1" s="1"/>
  <c r="AAE44" i="1" a="1"/>
  <c r="AAE44" i="1" s="1"/>
  <c r="AAE26" i="1" a="1"/>
  <c r="AAE26" i="1" s="1"/>
  <c r="AAE34" i="1" a="1"/>
  <c r="AAE34" i="1" s="1"/>
  <c r="AAE43" i="1" a="1"/>
  <c r="AAE43" i="1" s="1"/>
  <c r="AAE46" i="1" a="1"/>
  <c r="AAE46" i="1" s="1"/>
  <c r="AAE29" i="1" a="1"/>
  <c r="AAE29" i="1" s="1"/>
  <c r="AAE31" i="1" a="1"/>
  <c r="AAE31" i="1" s="1"/>
  <c r="AAE37" i="1" a="1"/>
  <c r="AAE37" i="1" s="1"/>
  <c r="AAE47" i="1" a="1"/>
  <c r="AAE47" i="1" s="1"/>
  <c r="AAE30" i="1" a="1"/>
  <c r="AAE30" i="1" s="1"/>
  <c r="AAE40" i="1" a="1"/>
  <c r="AAE40" i="1" s="1"/>
  <c r="AAE24" i="1" a="1"/>
  <c r="AAE24" i="1" s="1"/>
  <c r="AAE25" i="1" a="1"/>
  <c r="AAE25" i="1" s="1"/>
  <c r="AAE33" i="1" a="1"/>
  <c r="AAE33" i="1" s="1"/>
  <c r="H609" i="4"/>
  <c r="U609" i="4" s="1"/>
  <c r="I610" i="4"/>
  <c r="G560" i="4"/>
  <c r="P547" i="4"/>
  <c r="C548" i="4"/>
  <c r="B548" i="4" s="1"/>
  <c r="F612" i="4"/>
  <c r="E612" i="4"/>
  <c r="R612" i="4" s="1"/>
  <c r="D612" i="4"/>
  <c r="Q612" i="4" s="1"/>
  <c r="V548" i="4"/>
  <c r="S531" i="4"/>
  <c r="A613" i="4"/>
  <c r="G561" i="4" l="1"/>
  <c r="H610" i="4"/>
  <c r="U610" i="4" s="1"/>
  <c r="I611" i="4"/>
  <c r="P548" i="4"/>
  <c r="C549" i="4"/>
  <c r="B549" i="4" s="1"/>
  <c r="F613" i="4"/>
  <c r="E613" i="4"/>
  <c r="R613" i="4" s="1"/>
  <c r="D613" i="4"/>
  <c r="Q613" i="4" s="1"/>
  <c r="V549" i="4"/>
  <c r="S532" i="4"/>
  <c r="A614" i="4"/>
  <c r="BJ14" i="1"/>
  <c r="BJ15" i="1" s="1" a="1"/>
  <c r="BJ15" i="1" s="1"/>
  <c r="BJ117" i="1" l="1" a="1"/>
  <c r="BJ117" i="1" s="1"/>
  <c r="BJ87" i="1" a="1"/>
  <c r="BJ87" i="1" s="1"/>
  <c r="BJ65" i="1" a="1"/>
  <c r="BJ65" i="1" s="1"/>
  <c r="H611" i="4"/>
  <c r="U611" i="4" s="1"/>
  <c r="I612" i="4"/>
  <c r="G562" i="4"/>
  <c r="P549" i="4"/>
  <c r="C550" i="4"/>
  <c r="B550" i="4" s="1"/>
  <c r="F614" i="4"/>
  <c r="E614" i="4"/>
  <c r="R614" i="4" s="1"/>
  <c r="D614" i="4"/>
  <c r="Q614" i="4" s="1"/>
  <c r="V550" i="4"/>
  <c r="S533" i="4"/>
  <c r="A615" i="4"/>
  <c r="YD14" i="1"/>
  <c r="CM14" i="1"/>
  <c r="CM15" i="1" s="1" a="1"/>
  <c r="CM15" i="1" s="1"/>
  <c r="CM117" i="1" s="1" a="1"/>
  <c r="CM117" i="1" s="1"/>
  <c r="CM118" i="1" l="1" a="1"/>
  <c r="CM118" i="1" s="1"/>
  <c r="CM119" i="1" a="1"/>
  <c r="CM119" i="1" s="1"/>
  <c r="CM120" i="1" a="1"/>
  <c r="CM120" i="1" s="1"/>
  <c r="CM121" i="1" a="1"/>
  <c r="CM121" i="1" s="1"/>
  <c r="CM122" i="1" a="1"/>
  <c r="CM122" i="1" s="1"/>
  <c r="CM123" i="1" a="1"/>
  <c r="CM123" i="1" s="1"/>
  <c r="CM124" i="1" a="1"/>
  <c r="CM124" i="1" s="1"/>
  <c r="CM125" i="1" a="1"/>
  <c r="CM125" i="1" s="1"/>
  <c r="CM126" i="1" a="1"/>
  <c r="CM126" i="1" s="1"/>
  <c r="CM127" i="1" a="1"/>
  <c r="CM127" i="1" s="1"/>
  <c r="CM128" i="1" a="1"/>
  <c r="CM128" i="1" s="1"/>
  <c r="BJ118" i="1" a="1"/>
  <c r="BJ118" i="1" s="1"/>
  <c r="BJ119" i="1" a="1"/>
  <c r="BJ119" i="1" s="1"/>
  <c r="BJ120" i="1" a="1"/>
  <c r="BJ120" i="1" s="1"/>
  <c r="BJ121" i="1" a="1"/>
  <c r="BJ121" i="1" s="1"/>
  <c r="BJ122" i="1" a="1"/>
  <c r="BJ122" i="1" s="1"/>
  <c r="BJ123" i="1" a="1"/>
  <c r="BJ123" i="1" s="1"/>
  <c r="BJ124" i="1" a="1"/>
  <c r="BJ124" i="1" s="1"/>
  <c r="BJ125" i="1" a="1"/>
  <c r="BJ125" i="1" s="1"/>
  <c r="BJ126" i="1" a="1"/>
  <c r="BJ126" i="1" s="1"/>
  <c r="BJ127" i="1" a="1"/>
  <c r="BJ127" i="1" s="1"/>
  <c r="BJ128" i="1" a="1"/>
  <c r="BJ128" i="1" s="1"/>
  <c r="BJ86" i="1" a="1"/>
  <c r="BJ86" i="1" s="1"/>
  <c r="BJ107" i="1" s="1" a="1"/>
  <c r="BJ107" i="1" s="1"/>
  <c r="BJ106" i="1" a="1"/>
  <c r="BJ106" i="1" s="1"/>
  <c r="CM85" i="1" a="1"/>
  <c r="CM85" i="1" s="1"/>
  <c r="CM86" i="1" s="1" a="1"/>
  <c r="CM86" i="1" s="1"/>
  <c r="BJ108" i="1" a="1"/>
  <c r="BJ108" i="1" s="1"/>
  <c r="BJ89" i="1" a="1"/>
  <c r="BJ89" i="1" s="1"/>
  <c r="BJ91" i="1" s="1" a="1"/>
  <c r="BJ91" i="1" s="1"/>
  <c r="BJ93" i="1" s="1" a="1"/>
  <c r="BJ93" i="1" s="1"/>
  <c r="BJ95" i="1" s="1" a="1"/>
  <c r="BJ95" i="1" s="1"/>
  <c r="BJ97" i="1" s="1" a="1"/>
  <c r="BJ97" i="1" s="1"/>
  <c r="BJ99" i="1" s="1" a="1"/>
  <c r="BJ99" i="1" s="1"/>
  <c r="BJ101" i="1" s="1" a="1"/>
  <c r="BJ101" i="1" s="1"/>
  <c r="BJ103" i="1" s="1" a="1"/>
  <c r="BJ103" i="1" s="1"/>
  <c r="BJ105" i="1" s="1" a="1"/>
  <c r="BJ105" i="1" s="1"/>
  <c r="CM50" i="1" a="1"/>
  <c r="CM50" i="1" s="1"/>
  <c r="CM65" i="1" a="1"/>
  <c r="CM65" i="1" s="1"/>
  <c r="BJ66" i="1" a="1"/>
  <c r="BJ66" i="1" s="1"/>
  <c r="BJ67" i="1" a="1"/>
  <c r="BJ67" i="1" s="1"/>
  <c r="BJ68" i="1" a="1"/>
  <c r="BJ68" i="1" s="1"/>
  <c r="BJ69" i="1" a="1"/>
  <c r="BJ69" i="1" s="1"/>
  <c r="BJ70" i="1" a="1"/>
  <c r="BJ70" i="1" s="1"/>
  <c r="BJ71" i="1" a="1"/>
  <c r="BJ71" i="1" s="1"/>
  <c r="BJ72" i="1" a="1"/>
  <c r="BJ72" i="1" s="1"/>
  <c r="BJ73" i="1" a="1"/>
  <c r="BJ73" i="1" s="1"/>
  <c r="BJ74" i="1" a="1"/>
  <c r="BJ74" i="1" s="1"/>
  <c r="BJ75" i="1" a="1"/>
  <c r="BJ75" i="1" s="1"/>
  <c r="BJ76" i="1" a="1"/>
  <c r="BJ76" i="1" s="1"/>
  <c r="G563" i="4"/>
  <c r="H612" i="4"/>
  <c r="U612" i="4" s="1"/>
  <c r="I613" i="4"/>
  <c r="P550" i="4"/>
  <c r="C551" i="4"/>
  <c r="B551" i="4" s="1"/>
  <c r="E615" i="4"/>
  <c r="R615" i="4" s="1"/>
  <c r="D615" i="4"/>
  <c r="Q615" i="4" s="1"/>
  <c r="F615" i="4"/>
  <c r="V551" i="4"/>
  <c r="S534" i="4"/>
  <c r="A616" i="4"/>
  <c r="YD17" i="1"/>
  <c r="YE14" i="1"/>
  <c r="YC14" i="1"/>
  <c r="BD130" i="1"/>
  <c r="CU14" i="1"/>
  <c r="CU15" i="1" s="1" a="1"/>
  <c r="CU15" i="1" s="1"/>
  <c r="CU117" i="1" s="1" a="1"/>
  <c r="CU117" i="1" s="1"/>
  <c r="CU118" i="1" l="1" a="1"/>
  <c r="CU118" i="1" s="1"/>
  <c r="CU119" i="1" a="1"/>
  <c r="CU119" i="1" s="1"/>
  <c r="CU120" i="1" a="1"/>
  <c r="CU120" i="1" s="1"/>
  <c r="CU121" i="1" a="1"/>
  <c r="CU121" i="1" s="1"/>
  <c r="CU122" i="1" a="1"/>
  <c r="CU122" i="1" s="1"/>
  <c r="CU123" i="1" a="1"/>
  <c r="CU123" i="1" s="1"/>
  <c r="CU124" i="1" a="1"/>
  <c r="CU124" i="1" s="1"/>
  <c r="CU125" i="1" a="1"/>
  <c r="CU125" i="1" s="1"/>
  <c r="CU126" i="1" a="1"/>
  <c r="CU126" i="1" s="1"/>
  <c r="CU127" i="1" a="1"/>
  <c r="CU127" i="1" s="1"/>
  <c r="CU128" i="1" a="1"/>
  <c r="CU128" i="1" s="1"/>
  <c r="YD18" i="1" a="1"/>
  <c r="YD18" i="1" s="1"/>
  <c r="YD19" i="1" a="1"/>
  <c r="YD19" i="1" s="1"/>
  <c r="YD42" i="1" s="1" a="1"/>
  <c r="YD42" i="1" s="1"/>
  <c r="BJ88" i="1" a="1"/>
  <c r="BJ88" i="1" s="1"/>
  <c r="BJ90" i="1" s="1" a="1"/>
  <c r="BJ90" i="1" s="1"/>
  <c r="BJ92" i="1" s="1" a="1"/>
  <c r="BJ92" i="1" s="1"/>
  <c r="BJ94" i="1" s="1" a="1"/>
  <c r="BJ94" i="1" s="1"/>
  <c r="BJ96" i="1" s="1" a="1"/>
  <c r="BJ96" i="1" s="1"/>
  <c r="BJ98" i="1" s="1" a="1"/>
  <c r="BJ98" i="1" s="1"/>
  <c r="BJ100" i="1" s="1" a="1"/>
  <c r="BJ100" i="1" s="1"/>
  <c r="BJ102" i="1" s="1" a="1"/>
  <c r="BJ102" i="1" s="1"/>
  <c r="BJ104" i="1" s="1" a="1"/>
  <c r="BJ104" i="1" s="1"/>
  <c r="CM87" i="1" a="1"/>
  <c r="CM87" i="1" s="1"/>
  <c r="CM89" i="1" s="1" a="1"/>
  <c r="CM89" i="1" s="1"/>
  <c r="CM91" i="1" s="1" a="1"/>
  <c r="CM91" i="1" s="1"/>
  <c r="CM93" i="1" s="1" a="1"/>
  <c r="CM93" i="1" s="1"/>
  <c r="CM95" i="1" s="1" a="1"/>
  <c r="CM95" i="1" s="1"/>
  <c r="CM97" i="1" s="1" a="1"/>
  <c r="CM97" i="1" s="1"/>
  <c r="CM99" i="1" s="1" a="1"/>
  <c r="CM99" i="1" s="1"/>
  <c r="CM101" i="1" s="1" a="1"/>
  <c r="CM101" i="1" s="1"/>
  <c r="CM103" i="1" s="1" a="1"/>
  <c r="CM103" i="1" s="1"/>
  <c r="CM105" i="1" s="1" a="1"/>
  <c r="CM105" i="1" s="1"/>
  <c r="CM106" i="1" a="1"/>
  <c r="CM106" i="1" s="1"/>
  <c r="CU85" i="1" a="1"/>
  <c r="CU85" i="1" s="1"/>
  <c r="CU106" i="1" s="1" a="1"/>
  <c r="CU106" i="1" s="1"/>
  <c r="CM107" i="1" a="1"/>
  <c r="CM107" i="1" s="1"/>
  <c r="CM88" i="1" a="1"/>
  <c r="CM88" i="1" s="1"/>
  <c r="CM90" i="1" s="1" a="1"/>
  <c r="CM90" i="1" s="1"/>
  <c r="CM92" i="1" s="1" a="1"/>
  <c r="CM92" i="1" s="1"/>
  <c r="CM94" i="1" s="1" a="1"/>
  <c r="CM94" i="1" s="1"/>
  <c r="CM96" i="1" s="1" a="1"/>
  <c r="CM96" i="1" s="1"/>
  <c r="CM98" i="1" s="1" a="1"/>
  <c r="CM98" i="1" s="1"/>
  <c r="CM100" i="1" s="1" a="1"/>
  <c r="CM100" i="1" s="1"/>
  <c r="CM102" i="1" s="1" a="1"/>
  <c r="CM102" i="1" s="1"/>
  <c r="CM104" i="1" s="1" a="1"/>
  <c r="CM104" i="1" s="1"/>
  <c r="CU50" i="1" a="1"/>
  <c r="CU50" i="1" s="1"/>
  <c r="CM66" i="1" a="1"/>
  <c r="CM66" i="1" s="1"/>
  <c r="CM67" i="1" a="1"/>
  <c r="CM67" i="1" s="1"/>
  <c r="CM68" i="1" a="1"/>
  <c r="CM68" i="1" s="1"/>
  <c r="CM69" i="1" a="1"/>
  <c r="CM69" i="1" s="1"/>
  <c r="CM70" i="1" a="1"/>
  <c r="CM70" i="1" s="1"/>
  <c r="CM71" i="1" a="1"/>
  <c r="CM71" i="1" s="1"/>
  <c r="CM72" i="1" a="1"/>
  <c r="CM72" i="1" s="1"/>
  <c r="CM73" i="1" a="1"/>
  <c r="CM73" i="1" s="1"/>
  <c r="CM74" i="1" a="1"/>
  <c r="CM74" i="1" s="1"/>
  <c r="CM75" i="1" a="1"/>
  <c r="CM75" i="1" s="1"/>
  <c r="CM76" i="1" a="1"/>
  <c r="CM76" i="1" s="1"/>
  <c r="CM55" i="1" a="1"/>
  <c r="CM55" i="1" s="1"/>
  <c r="CM56" i="1" s="1" a="1"/>
  <c r="CM56" i="1" s="1"/>
  <c r="CM53" i="1" a="1"/>
  <c r="CM53" i="1" s="1"/>
  <c r="CM54" i="1" s="1" a="1"/>
  <c r="CM54" i="1" s="1"/>
  <c r="CM51" i="1" a="1"/>
  <c r="CM51" i="1" s="1"/>
  <c r="CM52" i="1" s="1" a="1"/>
  <c r="CM52" i="1" s="1"/>
  <c r="CU65" i="1" a="1"/>
  <c r="CU65" i="1" s="1"/>
  <c r="H613" i="4"/>
  <c r="U613" i="4" s="1"/>
  <c r="I614" i="4"/>
  <c r="G564" i="4"/>
  <c r="P551" i="4"/>
  <c r="C552" i="4"/>
  <c r="B552" i="4" s="1"/>
  <c r="F616" i="4"/>
  <c r="E616" i="4"/>
  <c r="R616" i="4" s="1"/>
  <c r="D616" i="4"/>
  <c r="Q616" i="4" s="1"/>
  <c r="V552" i="4"/>
  <c r="S535" i="4"/>
  <c r="A617" i="4"/>
  <c r="YC17" i="1"/>
  <c r="YE17" i="1"/>
  <c r="DK17" i="1"/>
  <c r="DK18" i="1" s="1" a="1"/>
  <c r="DK18" i="1" s="1"/>
  <c r="YE18" i="1" l="1" a="1"/>
  <c r="YE18" i="1" s="1"/>
  <c r="YE19" i="1" a="1"/>
  <c r="YE19" i="1" s="1"/>
  <c r="YC18" i="1" a="1"/>
  <c r="YC18" i="1" s="1"/>
  <c r="YC19" i="1" a="1"/>
  <c r="YC19" i="1" s="1"/>
  <c r="YC42" i="1" s="1" a="1"/>
  <c r="YC42" i="1" s="1"/>
  <c r="YD20" i="1" a="1"/>
  <c r="YD20" i="1" s="1"/>
  <c r="YD21" i="1" a="1"/>
  <c r="YD21" i="1" s="1"/>
  <c r="CM108" i="1" a="1"/>
  <c r="CM108" i="1" s="1"/>
  <c r="CU87" i="1" a="1"/>
  <c r="CU87" i="1" s="1"/>
  <c r="CU89" i="1" s="1" a="1"/>
  <c r="CU89" i="1" s="1"/>
  <c r="CU91" i="1" s="1" a="1"/>
  <c r="CU91" i="1" s="1"/>
  <c r="CU93" i="1" s="1" a="1"/>
  <c r="CU93" i="1" s="1"/>
  <c r="CU95" i="1" s="1" a="1"/>
  <c r="CU95" i="1" s="1"/>
  <c r="CU97" i="1" s="1" a="1"/>
  <c r="CU97" i="1" s="1"/>
  <c r="CU99" i="1" s="1" a="1"/>
  <c r="CU99" i="1" s="1"/>
  <c r="CU101" i="1" s="1" a="1"/>
  <c r="CU101" i="1" s="1"/>
  <c r="CU103" i="1" s="1" a="1"/>
  <c r="CU103" i="1" s="1"/>
  <c r="CU105" i="1" s="1" a="1"/>
  <c r="CU105" i="1" s="1"/>
  <c r="CU86" i="1" a="1"/>
  <c r="CU86" i="1" s="1"/>
  <c r="CU107" i="1" s="1" a="1"/>
  <c r="CU107" i="1" s="1"/>
  <c r="YD23" i="1" a="1"/>
  <c r="YD23" i="1" s="1"/>
  <c r="YD36" i="1" a="1"/>
  <c r="YD36" i="1" s="1"/>
  <c r="YD48" i="1" a="1"/>
  <c r="YD48" i="1" s="1"/>
  <c r="YD49" i="1" s="1" a="1"/>
  <c r="YD49" i="1" s="1"/>
  <c r="YD22" i="1" a="1"/>
  <c r="YD22" i="1" s="1"/>
  <c r="YD29" i="1" a="1"/>
  <c r="YD29" i="1" s="1"/>
  <c r="YD35" i="1" a="1"/>
  <c r="YD35" i="1" s="1"/>
  <c r="YD44" i="1" a="1"/>
  <c r="YD44" i="1" s="1"/>
  <c r="YD41" i="1" a="1"/>
  <c r="YD41" i="1" s="1"/>
  <c r="YD43" i="1" a="1"/>
  <c r="YD43" i="1" s="1"/>
  <c r="YD45" i="1" a="1"/>
  <c r="YD45" i="1" s="1"/>
  <c r="YD25" i="1" a="1"/>
  <c r="YD25" i="1" s="1"/>
  <c r="YD31" i="1" a="1"/>
  <c r="YD31" i="1" s="1"/>
  <c r="YD27" i="1" a="1"/>
  <c r="YD27" i="1" s="1"/>
  <c r="YD40" i="1" a="1"/>
  <c r="YD40" i="1" s="1"/>
  <c r="YD24" i="1" a="1"/>
  <c r="YD24" i="1" s="1"/>
  <c r="YD38" i="1" a="1"/>
  <c r="YD38" i="1" s="1"/>
  <c r="YD46" i="1" a="1"/>
  <c r="YD46" i="1" s="1"/>
  <c r="YD30" i="1" a="1"/>
  <c r="YD30" i="1" s="1"/>
  <c r="YD28" i="1" a="1"/>
  <c r="YD28" i="1" s="1"/>
  <c r="YD32" i="1" a="1"/>
  <c r="YD32" i="1" s="1"/>
  <c r="YD33" i="1" a="1"/>
  <c r="YD33" i="1" s="1"/>
  <c r="YD47" i="1" a="1"/>
  <c r="YD47" i="1" s="1"/>
  <c r="YD39" i="1" a="1"/>
  <c r="YD39" i="1" s="1"/>
  <c r="YD34" i="1" a="1"/>
  <c r="YD34" i="1" s="1"/>
  <c r="YD26" i="1" a="1"/>
  <c r="YD26" i="1" s="1"/>
  <c r="YD37" i="1" a="1"/>
  <c r="YD37" i="1" s="1"/>
  <c r="YE42" i="1" a="1"/>
  <c r="YE42" i="1" s="1"/>
  <c r="CU66" i="1" a="1"/>
  <c r="CU66" i="1" s="1"/>
  <c r="CU67" i="1" a="1"/>
  <c r="CU67" i="1" s="1"/>
  <c r="CU68" i="1" a="1"/>
  <c r="CU68" i="1" s="1"/>
  <c r="CU69" i="1" a="1"/>
  <c r="CU69" i="1" s="1"/>
  <c r="CU70" i="1" a="1"/>
  <c r="CU70" i="1" s="1"/>
  <c r="CU71" i="1" a="1"/>
  <c r="CU71" i="1" s="1"/>
  <c r="CU72" i="1" a="1"/>
  <c r="CU72" i="1" s="1"/>
  <c r="CU73" i="1" a="1"/>
  <c r="CU73" i="1" s="1"/>
  <c r="CU74" i="1" a="1"/>
  <c r="CU74" i="1" s="1"/>
  <c r="CU75" i="1" a="1"/>
  <c r="CU75" i="1" s="1"/>
  <c r="CU76" i="1" a="1"/>
  <c r="CU76" i="1" s="1"/>
  <c r="CU53" i="1" a="1"/>
  <c r="CU53" i="1" s="1"/>
  <c r="CU54" i="1" s="1" a="1"/>
  <c r="CU54" i="1" s="1"/>
  <c r="CU51" i="1" a="1"/>
  <c r="CU51" i="1" s="1"/>
  <c r="CU52" i="1" s="1" a="1"/>
  <c r="CU52" i="1" s="1"/>
  <c r="CU55" i="1" a="1"/>
  <c r="CU55" i="1" s="1"/>
  <c r="CU56" i="1" s="1" a="1"/>
  <c r="CU56" i="1" s="1"/>
  <c r="G565" i="4"/>
  <c r="H614" i="4"/>
  <c r="U614" i="4" s="1"/>
  <c r="I615" i="4"/>
  <c r="P552" i="4"/>
  <c r="C553" i="4"/>
  <c r="B553" i="4" s="1"/>
  <c r="F617" i="4"/>
  <c r="E617" i="4"/>
  <c r="R617" i="4" s="1"/>
  <c r="D617" i="4"/>
  <c r="Q617" i="4" s="1"/>
  <c r="V553" i="4"/>
  <c r="S536" i="4"/>
  <c r="A618" i="4"/>
  <c r="YC20" i="1" l="1" a="1"/>
  <c r="YC20" i="1" s="1"/>
  <c r="YC21" i="1" a="1"/>
  <c r="YC21" i="1" s="1"/>
  <c r="YE20" i="1" a="1"/>
  <c r="YE20" i="1" s="1"/>
  <c r="YE21" i="1" a="1"/>
  <c r="YE21" i="1" s="1"/>
  <c r="CU108" i="1" a="1"/>
  <c r="CU108" i="1" s="1"/>
  <c r="CU88" i="1" a="1"/>
  <c r="CU88" i="1" s="1"/>
  <c r="CU90" i="1" s="1" a="1"/>
  <c r="CU90" i="1" s="1"/>
  <c r="CU92" i="1" s="1" a="1"/>
  <c r="CU92" i="1" s="1"/>
  <c r="CU94" i="1" s="1" a="1"/>
  <c r="CU94" i="1" s="1"/>
  <c r="CU96" i="1" s="1" a="1"/>
  <c r="CU96" i="1" s="1"/>
  <c r="CU98" i="1" s="1" a="1"/>
  <c r="CU98" i="1" s="1"/>
  <c r="CU100" i="1" s="1" a="1"/>
  <c r="CU100" i="1" s="1"/>
  <c r="CU102" i="1" s="1" a="1"/>
  <c r="CU102" i="1" s="1"/>
  <c r="CU104" i="1" s="1" a="1"/>
  <c r="CU104" i="1" s="1"/>
  <c r="YE36" i="1" a="1"/>
  <c r="YE36" i="1" s="1"/>
  <c r="YC36" i="1" a="1"/>
  <c r="YC36" i="1" s="1"/>
  <c r="YE48" i="1" a="1"/>
  <c r="YE48" i="1" s="1"/>
  <c r="YE49" i="1" s="1" a="1"/>
  <c r="YE49" i="1" s="1"/>
  <c r="YC48" i="1" a="1"/>
  <c r="YC48" i="1" s="1"/>
  <c r="YC49" i="1" s="1" a="1"/>
  <c r="YC49" i="1" s="1"/>
  <c r="YE22" i="1" a="1"/>
  <c r="YE22" i="1" s="1"/>
  <c r="YE23" i="1" a="1"/>
  <c r="YE23" i="1" s="1"/>
  <c r="YC22" i="1" a="1"/>
  <c r="YC22" i="1" s="1"/>
  <c r="YC23" i="1" a="1"/>
  <c r="YC23" i="1" s="1"/>
  <c r="YE47" i="1" a="1"/>
  <c r="YE47" i="1" s="1"/>
  <c r="YE45" i="1" a="1"/>
  <c r="YE45" i="1" s="1"/>
  <c r="YE33" i="1" a="1"/>
  <c r="YE33" i="1" s="1"/>
  <c r="YE27" i="1" a="1"/>
  <c r="YE27" i="1" s="1"/>
  <c r="YE37" i="1" a="1"/>
  <c r="YE37" i="1" s="1"/>
  <c r="YE34" i="1" a="1"/>
  <c r="YE34" i="1" s="1"/>
  <c r="YE39" i="1" a="1"/>
  <c r="YE39" i="1" s="1"/>
  <c r="YE40" i="1" a="1"/>
  <c r="YE40" i="1" s="1"/>
  <c r="YE26" i="1" a="1"/>
  <c r="YE26" i="1" s="1"/>
  <c r="YE44" i="1" a="1"/>
  <c r="YE44" i="1" s="1"/>
  <c r="YE35" i="1" a="1"/>
  <c r="YE35" i="1" s="1"/>
  <c r="YE43" i="1" a="1"/>
  <c r="YE43" i="1" s="1"/>
  <c r="YE24" i="1" a="1"/>
  <c r="YE24" i="1" s="1"/>
  <c r="YE31" i="1" a="1"/>
  <c r="YE31" i="1" s="1"/>
  <c r="YE29" i="1" a="1"/>
  <c r="YE29" i="1" s="1"/>
  <c r="YE46" i="1" a="1"/>
  <c r="YE46" i="1" s="1"/>
  <c r="YE30" i="1" a="1"/>
  <c r="YE30" i="1" s="1"/>
  <c r="YE25" i="1" a="1"/>
  <c r="YE25" i="1" s="1"/>
  <c r="YE38" i="1" a="1"/>
  <c r="YE38" i="1" s="1"/>
  <c r="YE28" i="1" a="1"/>
  <c r="YE28" i="1" s="1"/>
  <c r="YE41" i="1" a="1"/>
  <c r="YE41" i="1" s="1"/>
  <c r="YE32" i="1" a="1"/>
  <c r="YE32" i="1" s="1"/>
  <c r="YC28" i="1" a="1"/>
  <c r="YC28" i="1" s="1"/>
  <c r="YC26" i="1" a="1"/>
  <c r="YC26" i="1" s="1"/>
  <c r="YC35" i="1" a="1"/>
  <c r="YC35" i="1" s="1"/>
  <c r="YC32" i="1" a="1"/>
  <c r="YC32" i="1" s="1"/>
  <c r="YC44" i="1" a="1"/>
  <c r="YC44" i="1" s="1"/>
  <c r="YC45" i="1" a="1"/>
  <c r="YC45" i="1" s="1"/>
  <c r="YC41" i="1" a="1"/>
  <c r="YC41" i="1" s="1"/>
  <c r="YC27" i="1" a="1"/>
  <c r="YC27" i="1" s="1"/>
  <c r="YC34" i="1" a="1"/>
  <c r="YC34" i="1" s="1"/>
  <c r="YC33" i="1" a="1"/>
  <c r="YC33" i="1" s="1"/>
  <c r="YC31" i="1" a="1"/>
  <c r="YC31" i="1" s="1"/>
  <c r="YC30" i="1" a="1"/>
  <c r="YC30" i="1" s="1"/>
  <c r="YC37" i="1" a="1"/>
  <c r="YC37" i="1" s="1"/>
  <c r="YC43" i="1" a="1"/>
  <c r="YC43" i="1" s="1"/>
  <c r="YC46" i="1" a="1"/>
  <c r="YC46" i="1" s="1"/>
  <c r="YC25" i="1" a="1"/>
  <c r="YC25" i="1" s="1"/>
  <c r="YC29" i="1" a="1"/>
  <c r="YC29" i="1" s="1"/>
  <c r="YC38" i="1" a="1"/>
  <c r="YC38" i="1" s="1"/>
  <c r="YC47" i="1" a="1"/>
  <c r="YC47" i="1" s="1"/>
  <c r="YC39" i="1" a="1"/>
  <c r="YC39" i="1" s="1"/>
  <c r="YC24" i="1" a="1"/>
  <c r="YC24" i="1" s="1"/>
  <c r="YC40" i="1" a="1"/>
  <c r="YC40" i="1" s="1"/>
  <c r="H615" i="4"/>
  <c r="U615" i="4" s="1"/>
  <c r="I616" i="4"/>
  <c r="G566" i="4"/>
  <c r="P553" i="4"/>
  <c r="C554" i="4"/>
  <c r="B554" i="4" s="1"/>
  <c r="F618" i="4"/>
  <c r="E618" i="4"/>
  <c r="R618" i="4" s="1"/>
  <c r="D618" i="4"/>
  <c r="Q618" i="4" s="1"/>
  <c r="V554" i="4"/>
  <c r="S537" i="4"/>
  <c r="A619" i="4"/>
  <c r="AAJ14" i="1"/>
  <c r="AAJ15" i="1" s="1" a="1"/>
  <c r="AAJ15" i="1" s="1"/>
  <c r="AAJ117" i="1" s="1" a="1"/>
  <c r="AAJ117" i="1" s="1"/>
  <c r="AAI14" i="1"/>
  <c r="AAI15" i="1" s="1" a="1"/>
  <c r="AAI15" i="1" s="1"/>
  <c r="AAI117" i="1" s="1" a="1"/>
  <c r="AAI117" i="1" s="1"/>
  <c r="AAH14" i="1"/>
  <c r="AAH17" i="1" s="1"/>
  <c r="AAI118" i="1" l="1" a="1"/>
  <c r="AAI118" i="1" s="1"/>
  <c r="AAI119" i="1" a="1"/>
  <c r="AAI119" i="1" s="1"/>
  <c r="AAI120" i="1" a="1"/>
  <c r="AAI120" i="1" s="1"/>
  <c r="AAI121" i="1" a="1"/>
  <c r="AAI121" i="1" s="1"/>
  <c r="AAI122" i="1" a="1"/>
  <c r="AAI122" i="1" s="1"/>
  <c r="AAI123" i="1" a="1"/>
  <c r="AAI123" i="1" s="1"/>
  <c r="AAI124" i="1" a="1"/>
  <c r="AAI124" i="1" s="1"/>
  <c r="AAI125" i="1" a="1"/>
  <c r="AAI125" i="1" s="1"/>
  <c r="AAI126" i="1" a="1"/>
  <c r="AAI126" i="1" s="1"/>
  <c r="AAI127" i="1" a="1"/>
  <c r="AAI127" i="1" s="1"/>
  <c r="AAI128" i="1" a="1"/>
  <c r="AAI128" i="1" s="1"/>
  <c r="AAJ118" i="1" a="1"/>
  <c r="AAJ118" i="1" s="1"/>
  <c r="AAJ119" i="1" a="1"/>
  <c r="AAJ119" i="1" s="1"/>
  <c r="AAJ120" i="1" a="1"/>
  <c r="AAJ120" i="1" s="1"/>
  <c r="AAJ121" i="1" a="1"/>
  <c r="AAJ121" i="1" s="1"/>
  <c r="AAJ122" i="1" a="1"/>
  <c r="AAJ122" i="1" s="1"/>
  <c r="AAJ123" i="1" a="1"/>
  <c r="AAJ123" i="1" s="1"/>
  <c r="AAJ124" i="1" a="1"/>
  <c r="AAJ124" i="1" s="1"/>
  <c r="AAJ125" i="1" a="1"/>
  <c r="AAJ125" i="1" s="1"/>
  <c r="AAJ126" i="1" a="1"/>
  <c r="AAJ126" i="1" s="1"/>
  <c r="AAJ127" i="1" a="1"/>
  <c r="AAJ127" i="1" s="1"/>
  <c r="AAJ128" i="1" a="1"/>
  <c r="AAJ128" i="1" s="1"/>
  <c r="AAH18" i="1" a="1"/>
  <c r="AAH18" i="1" s="1"/>
  <c r="AAH19" i="1" a="1"/>
  <c r="AAH19" i="1" s="1"/>
  <c r="AAH42" i="1" s="1" a="1"/>
  <c r="AAH42" i="1" s="1"/>
  <c r="AAJ85" i="1" a="1"/>
  <c r="AAJ85" i="1" s="1"/>
  <c r="AAJ106" i="1" s="1" a="1"/>
  <c r="AAJ106" i="1" s="1"/>
  <c r="AAI85" i="1" a="1"/>
  <c r="AAI85" i="1" s="1"/>
  <c r="AAI106" i="1" s="1" a="1"/>
  <c r="AAI106" i="1" s="1"/>
  <c r="AAI50" i="1" a="1"/>
  <c r="AAI50" i="1" s="1"/>
  <c r="AAJ50" i="1" a="1"/>
  <c r="AAJ50" i="1" s="1"/>
  <c r="AAJ65" i="1" a="1"/>
  <c r="AAJ65" i="1" s="1"/>
  <c r="AAI65" i="1" a="1"/>
  <c r="AAI65" i="1" s="1"/>
  <c r="G567" i="4"/>
  <c r="H616" i="4"/>
  <c r="U616" i="4" s="1"/>
  <c r="I617" i="4"/>
  <c r="P554" i="4"/>
  <c r="C555" i="4"/>
  <c r="B555" i="4" s="1"/>
  <c r="F619" i="4"/>
  <c r="E619" i="4"/>
  <c r="R619" i="4" s="1"/>
  <c r="D619" i="4"/>
  <c r="Q619" i="4" s="1"/>
  <c r="V555" i="4"/>
  <c r="S538" i="4"/>
  <c r="A620" i="4"/>
  <c r="AAJ17" i="1"/>
  <c r="AAI17" i="1"/>
  <c r="AAI18" i="1" l="1" a="1"/>
  <c r="AAI18" i="1" s="1"/>
  <c r="AAI19" i="1" a="1"/>
  <c r="AAI19" i="1" s="1"/>
  <c r="AAJ18" i="1" a="1"/>
  <c r="AAJ18" i="1" s="1"/>
  <c r="AAJ19" i="1" a="1"/>
  <c r="AAJ19" i="1" s="1"/>
  <c r="AAJ42" i="1" s="1" a="1"/>
  <c r="AAJ42" i="1" s="1"/>
  <c r="AAH20" i="1" a="1"/>
  <c r="AAH20" i="1" s="1"/>
  <c r="AAH21" i="1" a="1"/>
  <c r="AAH21" i="1" s="1"/>
  <c r="AAJ87" i="1" a="1"/>
  <c r="AAJ87" i="1" s="1"/>
  <c r="AAJ89" i="1" s="1" a="1"/>
  <c r="AAJ89" i="1" s="1"/>
  <c r="AAJ91" i="1" s="1" a="1"/>
  <c r="AAJ91" i="1" s="1"/>
  <c r="AAJ93" i="1" s="1" a="1"/>
  <c r="AAJ93" i="1" s="1"/>
  <c r="AAJ95" i="1" s="1" a="1"/>
  <c r="AAJ95" i="1" s="1"/>
  <c r="AAJ97" i="1" s="1" a="1"/>
  <c r="AAJ97" i="1" s="1"/>
  <c r="AAJ99" i="1" s="1" a="1"/>
  <c r="AAJ99" i="1" s="1"/>
  <c r="AAJ101" i="1" s="1" a="1"/>
  <c r="AAJ101" i="1" s="1"/>
  <c r="AAJ103" i="1" s="1" a="1"/>
  <c r="AAJ103" i="1" s="1"/>
  <c r="AAJ105" i="1" s="1" a="1"/>
  <c r="AAJ105" i="1" s="1"/>
  <c r="AAI87" i="1" a="1"/>
  <c r="AAI87" i="1" s="1"/>
  <c r="AAI89" i="1" s="1" a="1"/>
  <c r="AAI89" i="1" s="1"/>
  <c r="AAI91" i="1" s="1" a="1"/>
  <c r="AAI91" i="1" s="1"/>
  <c r="AAI93" i="1" s="1" a="1"/>
  <c r="AAI93" i="1" s="1"/>
  <c r="AAI95" i="1" s="1" a="1"/>
  <c r="AAI95" i="1" s="1"/>
  <c r="AAI97" i="1" s="1" a="1"/>
  <c r="AAI97" i="1" s="1"/>
  <c r="AAI99" i="1" s="1" a="1"/>
  <c r="AAI99" i="1" s="1"/>
  <c r="AAI101" i="1" s="1" a="1"/>
  <c r="AAI101" i="1" s="1"/>
  <c r="AAI103" i="1" s="1" a="1"/>
  <c r="AAI103" i="1" s="1"/>
  <c r="AAI105" i="1" s="1" a="1"/>
  <c r="AAI105" i="1" s="1"/>
  <c r="AAH22" i="1" a="1"/>
  <c r="AAH22" i="1" s="1"/>
  <c r="AAH36" i="1" a="1"/>
  <c r="AAH36" i="1" s="1"/>
  <c r="AAH48" i="1" a="1"/>
  <c r="AAH48" i="1" s="1"/>
  <c r="AAH49" i="1" s="1" a="1"/>
  <c r="AAH49" i="1" s="1"/>
  <c r="AAH23" i="1" a="1"/>
  <c r="AAH23" i="1" s="1"/>
  <c r="AAI66" i="1" a="1"/>
  <c r="AAI66" i="1" s="1"/>
  <c r="AAI67" i="1" a="1"/>
  <c r="AAI67" i="1" s="1"/>
  <c r="AAI68" i="1" a="1"/>
  <c r="AAI68" i="1" s="1"/>
  <c r="AAI69" i="1" a="1"/>
  <c r="AAI69" i="1" s="1"/>
  <c r="AAI70" i="1" a="1"/>
  <c r="AAI70" i="1" s="1"/>
  <c r="AAI71" i="1" a="1"/>
  <c r="AAI71" i="1" s="1"/>
  <c r="AAI72" i="1" a="1"/>
  <c r="AAI72" i="1" s="1"/>
  <c r="AAI73" i="1" a="1"/>
  <c r="AAI73" i="1" s="1"/>
  <c r="AAI74" i="1" a="1"/>
  <c r="AAI74" i="1" s="1"/>
  <c r="AAI75" i="1" a="1"/>
  <c r="AAI75" i="1" s="1"/>
  <c r="AAI76" i="1" a="1"/>
  <c r="AAI76" i="1" s="1"/>
  <c r="AAI42" i="1" a="1"/>
  <c r="AAI42" i="1" s="1"/>
  <c r="AAI55" i="1" a="1"/>
  <c r="AAI55" i="1" s="1"/>
  <c r="AAI56" i="1" s="1" a="1"/>
  <c r="AAI56" i="1" s="1"/>
  <c r="AAI53" i="1" a="1"/>
  <c r="AAI53" i="1" s="1"/>
  <c r="AAI54" i="1" s="1" a="1"/>
  <c r="AAI54" i="1" s="1"/>
  <c r="AAI51" i="1" a="1"/>
  <c r="AAI51" i="1" s="1"/>
  <c r="AAI52" i="1" s="1" a="1"/>
  <c r="AAI52" i="1" s="1"/>
  <c r="AAJ66" i="1" a="1"/>
  <c r="AAJ66" i="1" s="1"/>
  <c r="AAJ67" i="1" a="1"/>
  <c r="AAJ67" i="1" s="1"/>
  <c r="AAJ68" i="1" a="1"/>
  <c r="AAJ68" i="1" s="1"/>
  <c r="AAJ69" i="1" a="1"/>
  <c r="AAJ69" i="1" s="1"/>
  <c r="AAJ70" i="1" a="1"/>
  <c r="AAJ70" i="1" s="1"/>
  <c r="AAJ71" i="1" a="1"/>
  <c r="AAJ71" i="1" s="1"/>
  <c r="AAJ72" i="1" a="1"/>
  <c r="AAJ72" i="1" s="1"/>
  <c r="AAJ73" i="1" a="1"/>
  <c r="AAJ73" i="1" s="1"/>
  <c r="AAJ74" i="1" a="1"/>
  <c r="AAJ74" i="1" s="1"/>
  <c r="AAJ75" i="1" a="1"/>
  <c r="AAJ75" i="1" s="1"/>
  <c r="AAJ76" i="1" a="1"/>
  <c r="AAJ76" i="1" s="1"/>
  <c r="AAJ53" i="1" a="1"/>
  <c r="AAJ53" i="1" s="1"/>
  <c r="AAJ54" i="1" s="1" a="1"/>
  <c r="AAJ54" i="1" s="1"/>
  <c r="AAJ51" i="1" a="1"/>
  <c r="AAJ51" i="1" s="1"/>
  <c r="AAJ52" i="1" s="1" a="1"/>
  <c r="AAJ52" i="1" s="1"/>
  <c r="AAJ55" i="1" a="1"/>
  <c r="AAJ55" i="1" s="1"/>
  <c r="AAJ56" i="1" s="1" a="1"/>
  <c r="AAJ56" i="1" s="1"/>
  <c r="AAH41" i="1" a="1"/>
  <c r="AAH41" i="1" s="1"/>
  <c r="AAH30" i="1" a="1"/>
  <c r="AAH30" i="1" s="1"/>
  <c r="AAH31" i="1" a="1"/>
  <c r="AAH31" i="1" s="1"/>
  <c r="AAH33" i="1" a="1"/>
  <c r="AAH33" i="1" s="1"/>
  <c r="AAH47" i="1" a="1"/>
  <c r="AAH47" i="1" s="1"/>
  <c r="AAH26" i="1" a="1"/>
  <c r="AAH26" i="1" s="1"/>
  <c r="AAH35" i="1" a="1"/>
  <c r="AAH35" i="1" s="1"/>
  <c r="AAH44" i="1" a="1"/>
  <c r="AAH44" i="1" s="1"/>
  <c r="AAH37" i="1" a="1"/>
  <c r="AAH37" i="1" s="1"/>
  <c r="AAH46" i="1" a="1"/>
  <c r="AAH46" i="1" s="1"/>
  <c r="AAH27" i="1" a="1"/>
  <c r="AAH27" i="1" s="1"/>
  <c r="AAH45" i="1" a="1"/>
  <c r="AAH45" i="1" s="1"/>
  <c r="AAH29" i="1" a="1"/>
  <c r="AAH29" i="1" s="1"/>
  <c r="AAH28" i="1" a="1"/>
  <c r="AAH28" i="1" s="1"/>
  <c r="AAH43" i="1" a="1"/>
  <c r="AAH43" i="1" s="1"/>
  <c r="AAH38" i="1" a="1"/>
  <c r="AAH38" i="1" s="1"/>
  <c r="AAH40" i="1" a="1"/>
  <c r="AAH40" i="1" s="1"/>
  <c r="AAH34" i="1" a="1"/>
  <c r="AAH34" i="1" s="1"/>
  <c r="AAH25" i="1" a="1"/>
  <c r="AAH25" i="1" s="1"/>
  <c r="AAH39" i="1" a="1"/>
  <c r="AAH39" i="1" s="1"/>
  <c r="AAH24" i="1" a="1"/>
  <c r="AAH24" i="1" s="1"/>
  <c r="AAH32" i="1" a="1"/>
  <c r="AAH32" i="1" s="1"/>
  <c r="H617" i="4"/>
  <c r="U617" i="4" s="1"/>
  <c r="I618" i="4"/>
  <c r="G568" i="4"/>
  <c r="P555" i="4"/>
  <c r="C556" i="4"/>
  <c r="B556" i="4" s="1"/>
  <c r="F620" i="4"/>
  <c r="E620" i="4"/>
  <c r="R620" i="4" s="1"/>
  <c r="D620" i="4"/>
  <c r="Q620" i="4" s="1"/>
  <c r="V556" i="4"/>
  <c r="S539" i="4"/>
  <c r="A621" i="4"/>
  <c r="AAB14" i="1"/>
  <c r="AAB17" i="1" s="1"/>
  <c r="AAD14" i="1"/>
  <c r="AAD15" i="1" s="1" a="1"/>
  <c r="AAD15" i="1" s="1"/>
  <c r="AAD117" i="1" s="1" a="1"/>
  <c r="AAD117" i="1" s="1"/>
  <c r="AAC14" i="1"/>
  <c r="AAC15" i="1" s="1" a="1"/>
  <c r="AAC15" i="1" s="1"/>
  <c r="AAC117" i="1" s="1" a="1"/>
  <c r="AAC117" i="1" s="1"/>
  <c r="AAC118" i="1" l="1" a="1"/>
  <c r="AAC118" i="1" s="1"/>
  <c r="AAC119" i="1" a="1"/>
  <c r="AAC119" i="1" s="1"/>
  <c r="AAC120" i="1" a="1"/>
  <c r="AAC120" i="1" s="1"/>
  <c r="AAC121" i="1" a="1"/>
  <c r="AAC121" i="1" s="1"/>
  <c r="AAC122" i="1" a="1"/>
  <c r="AAC122" i="1" s="1"/>
  <c r="AAC123" i="1" a="1"/>
  <c r="AAC123" i="1" s="1"/>
  <c r="AAC124" i="1" a="1"/>
  <c r="AAC124" i="1" s="1"/>
  <c r="AAC125" i="1" a="1"/>
  <c r="AAC125" i="1" s="1"/>
  <c r="AAC126" i="1" a="1"/>
  <c r="AAC126" i="1" s="1"/>
  <c r="AAC127" i="1" a="1"/>
  <c r="AAC127" i="1" s="1"/>
  <c r="AAC128" i="1" a="1"/>
  <c r="AAC128" i="1" s="1"/>
  <c r="AAD118" i="1" a="1"/>
  <c r="AAD118" i="1" s="1"/>
  <c r="AAD119" i="1" a="1"/>
  <c r="AAD119" i="1" s="1"/>
  <c r="AAD120" i="1" a="1"/>
  <c r="AAD120" i="1" s="1"/>
  <c r="AAD121" i="1" a="1"/>
  <c r="AAD121" i="1" s="1"/>
  <c r="AAD122" i="1" a="1"/>
  <c r="AAD122" i="1" s="1"/>
  <c r="AAD123" i="1" a="1"/>
  <c r="AAD123" i="1" s="1"/>
  <c r="AAD124" i="1" a="1"/>
  <c r="AAD124" i="1" s="1"/>
  <c r="AAD125" i="1" a="1"/>
  <c r="AAD125" i="1" s="1"/>
  <c r="AAD126" i="1" a="1"/>
  <c r="AAD126" i="1" s="1"/>
  <c r="AAD127" i="1" a="1"/>
  <c r="AAD127" i="1" s="1"/>
  <c r="AAD128" i="1" a="1"/>
  <c r="AAD128" i="1" s="1"/>
  <c r="AAB18" i="1" a="1"/>
  <c r="AAB18" i="1" s="1"/>
  <c r="AAB19" i="1" a="1"/>
  <c r="AAB19" i="1" s="1"/>
  <c r="AAB42" i="1" s="1" a="1"/>
  <c r="AAB42" i="1" s="1"/>
  <c r="AAJ20" i="1" a="1"/>
  <c r="AAJ20" i="1" s="1"/>
  <c r="AAJ21" i="1" a="1"/>
  <c r="AAJ21" i="1" s="1"/>
  <c r="AAI20" i="1" a="1"/>
  <c r="AAI20" i="1" s="1"/>
  <c r="AAI21" i="1" a="1"/>
  <c r="AAI21" i="1" s="1"/>
  <c r="AAC85" i="1" a="1"/>
  <c r="AAC85" i="1" s="1"/>
  <c r="AAD85" i="1" a="1"/>
  <c r="AAD85" i="1" s="1"/>
  <c r="AAD87" i="1" s="1" a="1"/>
  <c r="AAD87" i="1" s="1"/>
  <c r="AAD89" i="1" s="1" a="1"/>
  <c r="AAD89" i="1" s="1"/>
  <c r="AAJ108" i="1" a="1"/>
  <c r="AAJ108" i="1" s="1"/>
  <c r="AAI108" i="1" a="1"/>
  <c r="AAI108" i="1" s="1"/>
  <c r="AAJ23" i="1" a="1"/>
  <c r="AAJ23" i="1" s="1"/>
  <c r="AAJ36" i="1" a="1"/>
  <c r="AAJ36" i="1" s="1"/>
  <c r="AAI23" i="1" a="1"/>
  <c r="AAI23" i="1" s="1"/>
  <c r="AAI36" i="1" a="1"/>
  <c r="AAI36" i="1" s="1"/>
  <c r="AAD50" i="1" a="1"/>
  <c r="AAD50" i="1" s="1"/>
  <c r="AAC50" i="1" a="1"/>
  <c r="AAC50" i="1" s="1"/>
  <c r="AAI48" i="1" a="1"/>
  <c r="AAI48" i="1" s="1"/>
  <c r="AAI49" i="1" s="1" a="1"/>
  <c r="AAI49" i="1" s="1"/>
  <c r="AAJ48" i="1" a="1"/>
  <c r="AAJ48" i="1" s="1"/>
  <c r="AAJ49" i="1" s="1" a="1"/>
  <c r="AAJ49" i="1" s="1"/>
  <c r="AAI22" i="1" a="1"/>
  <c r="AAI22" i="1" s="1"/>
  <c r="AAJ22" i="1" a="1"/>
  <c r="AAJ22" i="1" s="1"/>
  <c r="AAI34" i="1" a="1"/>
  <c r="AAI34" i="1" s="1"/>
  <c r="AAI38" i="1" a="1"/>
  <c r="AAI38" i="1" s="1"/>
  <c r="AAI33" i="1" a="1"/>
  <c r="AAI33" i="1" s="1"/>
  <c r="AAI39" i="1" a="1"/>
  <c r="AAI39" i="1" s="1"/>
  <c r="AAI30" i="1" a="1"/>
  <c r="AAI30" i="1" s="1"/>
  <c r="AAI45" i="1" a="1"/>
  <c r="AAI45" i="1" s="1"/>
  <c r="AAI37" i="1" a="1"/>
  <c r="AAI37" i="1" s="1"/>
  <c r="AAI40" i="1" a="1"/>
  <c r="AAI40" i="1" s="1"/>
  <c r="AAI24" i="1" a="1"/>
  <c r="AAI24" i="1" s="1"/>
  <c r="AAI26" i="1" a="1"/>
  <c r="AAI26" i="1" s="1"/>
  <c r="AAI44" i="1" a="1"/>
  <c r="AAI44" i="1" s="1"/>
  <c r="AAI41" i="1" a="1"/>
  <c r="AAI41" i="1" s="1"/>
  <c r="AAI43" i="1" a="1"/>
  <c r="AAI43" i="1" s="1"/>
  <c r="AAI28" i="1" a="1"/>
  <c r="AAI28" i="1" s="1"/>
  <c r="AAI35" i="1" a="1"/>
  <c r="AAI35" i="1" s="1"/>
  <c r="AAI47" i="1" a="1"/>
  <c r="AAI47" i="1" s="1"/>
  <c r="AAI29" i="1" a="1"/>
  <c r="AAI29" i="1" s="1"/>
  <c r="AAI46" i="1" a="1"/>
  <c r="AAI46" i="1" s="1"/>
  <c r="AAI27" i="1" a="1"/>
  <c r="AAI27" i="1" s="1"/>
  <c r="AAI25" i="1" a="1"/>
  <c r="AAI25" i="1" s="1"/>
  <c r="AAI31" i="1" a="1"/>
  <c r="AAI31" i="1" s="1"/>
  <c r="AAI32" i="1" a="1"/>
  <c r="AAI32" i="1" s="1"/>
  <c r="AAC65" i="1" a="1"/>
  <c r="AAC65" i="1" s="1"/>
  <c r="AAJ24" i="1" a="1"/>
  <c r="AAJ24" i="1" s="1"/>
  <c r="AAJ45" i="1" a="1"/>
  <c r="AAJ45" i="1" s="1"/>
  <c r="AAJ28" i="1" a="1"/>
  <c r="AAJ28" i="1" s="1"/>
  <c r="AAJ30" i="1" a="1"/>
  <c r="AAJ30" i="1" s="1"/>
  <c r="AAJ33" i="1" a="1"/>
  <c r="AAJ33" i="1" s="1"/>
  <c r="AAJ38" i="1" a="1"/>
  <c r="AAJ38" i="1" s="1"/>
  <c r="AAJ26" i="1" a="1"/>
  <c r="AAJ26" i="1" s="1"/>
  <c r="AAJ25" i="1" a="1"/>
  <c r="AAJ25" i="1" s="1"/>
  <c r="AAJ31" i="1" a="1"/>
  <c r="AAJ31" i="1" s="1"/>
  <c r="AAJ37" i="1" a="1"/>
  <c r="AAJ37" i="1" s="1"/>
  <c r="AAJ43" i="1" a="1"/>
  <c r="AAJ43" i="1" s="1"/>
  <c r="AAJ39" i="1" a="1"/>
  <c r="AAJ39" i="1" s="1"/>
  <c r="AAJ29" i="1" a="1"/>
  <c r="AAJ29" i="1" s="1"/>
  <c r="AAJ40" i="1" a="1"/>
  <c r="AAJ40" i="1" s="1"/>
  <c r="AAJ34" i="1" a="1"/>
  <c r="AAJ34" i="1" s="1"/>
  <c r="AAJ44" i="1" a="1"/>
  <c r="AAJ44" i="1" s="1"/>
  <c r="AAJ35" i="1" a="1"/>
  <c r="AAJ35" i="1" s="1"/>
  <c r="AAJ27" i="1" a="1"/>
  <c r="AAJ27" i="1" s="1"/>
  <c r="AAJ41" i="1" a="1"/>
  <c r="AAJ41" i="1" s="1"/>
  <c r="AAJ47" i="1" a="1"/>
  <c r="AAJ47" i="1" s="1"/>
  <c r="AAJ46" i="1" a="1"/>
  <c r="AAJ46" i="1" s="1"/>
  <c r="AAJ32" i="1" a="1"/>
  <c r="AAJ32" i="1" s="1"/>
  <c r="AAD65" i="1" a="1"/>
  <c r="AAD65" i="1" s="1"/>
  <c r="AAD17" i="1"/>
  <c r="G569" i="4"/>
  <c r="H618" i="4"/>
  <c r="U618" i="4" s="1"/>
  <c r="I619" i="4"/>
  <c r="P556" i="4"/>
  <c r="C557" i="4"/>
  <c r="B557" i="4" s="1"/>
  <c r="F621" i="4"/>
  <c r="E621" i="4"/>
  <c r="R621" i="4" s="1"/>
  <c r="D621" i="4"/>
  <c r="Q621" i="4" s="1"/>
  <c r="V557" i="4"/>
  <c r="S540" i="4"/>
  <c r="A622" i="4"/>
  <c r="AAC17" i="1"/>
  <c r="AAC18" i="1" l="1" a="1"/>
  <c r="AAC18" i="1" s="1"/>
  <c r="AAC19" i="1" a="1"/>
  <c r="AAC19" i="1" s="1"/>
  <c r="AAD18" i="1" a="1"/>
  <c r="AAD18" i="1" s="1"/>
  <c r="AAD19" i="1" a="1"/>
  <c r="AAD19" i="1" s="1"/>
  <c r="AAB20" i="1" a="1"/>
  <c r="AAB20" i="1" s="1"/>
  <c r="AAB21" i="1" a="1"/>
  <c r="AAB21" i="1" s="1"/>
  <c r="BA85" i="1"/>
  <c r="BA86" i="1" s="1"/>
  <c r="BA87" i="1" s="1"/>
  <c r="BA88" i="1" s="1"/>
  <c r="AAC87" i="1" a="1"/>
  <c r="AAC87" i="1" s="1"/>
  <c r="AAC89" i="1" s="1" a="1"/>
  <c r="AAC89" i="1" s="1"/>
  <c r="AAC106" i="1" a="1"/>
  <c r="AAC106" i="1" s="1"/>
  <c r="AAD106" i="1" a="1"/>
  <c r="AAD106" i="1" s="1"/>
  <c r="AAB23" i="1" a="1"/>
  <c r="AAB23" i="1" s="1"/>
  <c r="AAB36" i="1" a="1"/>
  <c r="AAB36" i="1" s="1"/>
  <c r="AAD91" i="1" a="1"/>
  <c r="AAD91" i="1" s="1"/>
  <c r="AAD93" i="1" s="1" a="1"/>
  <c r="AAD93" i="1" s="1"/>
  <c r="AAD95" i="1" s="1" a="1"/>
  <c r="AAD95" i="1" s="1"/>
  <c r="AAD97" i="1" s="1" a="1"/>
  <c r="AAD97" i="1" s="1"/>
  <c r="AAD99" i="1" s="1" a="1"/>
  <c r="AAD99" i="1" s="1"/>
  <c r="AAD101" i="1" s="1" a="1"/>
  <c r="AAD101" i="1" s="1"/>
  <c r="AAD103" i="1" s="1" a="1"/>
  <c r="AAD103" i="1" s="1"/>
  <c r="AAD105" i="1" s="1" a="1"/>
  <c r="AAD105" i="1" s="1"/>
  <c r="AAD108" i="1" a="1"/>
  <c r="AAD108" i="1" s="1"/>
  <c r="AAB48" i="1" a="1"/>
  <c r="AAB48" i="1" s="1"/>
  <c r="AAB49" i="1" s="1" a="1"/>
  <c r="AAB49" i="1" s="1"/>
  <c r="AAB22" i="1" a="1"/>
  <c r="AAB22" i="1" s="1"/>
  <c r="AAC66" i="1" a="1"/>
  <c r="AAC66" i="1" s="1"/>
  <c r="AAC67" i="1" a="1"/>
  <c r="AAC67" i="1" s="1"/>
  <c r="AAC68" i="1" a="1"/>
  <c r="AAC68" i="1" s="1"/>
  <c r="AAC69" i="1" a="1"/>
  <c r="AAC69" i="1" s="1"/>
  <c r="AAC70" i="1" a="1"/>
  <c r="AAC70" i="1" s="1"/>
  <c r="AAC71" i="1" a="1"/>
  <c r="AAC71" i="1" s="1"/>
  <c r="AAC72" i="1" a="1"/>
  <c r="AAC72" i="1" s="1"/>
  <c r="AAC73" i="1" a="1"/>
  <c r="AAC73" i="1" s="1"/>
  <c r="AAC74" i="1" a="1"/>
  <c r="AAC74" i="1" s="1"/>
  <c r="AAC75" i="1" a="1"/>
  <c r="AAC75" i="1" s="1"/>
  <c r="AAC76" i="1" a="1"/>
  <c r="AAC76" i="1" s="1"/>
  <c r="AAD66" i="1" a="1"/>
  <c r="AAD66" i="1" s="1"/>
  <c r="AAD67" i="1" a="1"/>
  <c r="AAD67" i="1" s="1"/>
  <c r="AAD68" i="1" a="1"/>
  <c r="AAD68" i="1" s="1"/>
  <c r="AAD69" i="1" a="1"/>
  <c r="AAD69" i="1" s="1"/>
  <c r="AAD70" i="1" a="1"/>
  <c r="AAD70" i="1" s="1"/>
  <c r="AAD71" i="1" a="1"/>
  <c r="AAD71" i="1" s="1"/>
  <c r="AAD72" i="1" a="1"/>
  <c r="AAD72" i="1" s="1"/>
  <c r="AAD73" i="1" a="1"/>
  <c r="AAD73" i="1" s="1"/>
  <c r="AAD74" i="1" a="1"/>
  <c r="AAD74" i="1" s="1"/>
  <c r="AAD75" i="1" a="1"/>
  <c r="AAD75" i="1" s="1"/>
  <c r="AAD76" i="1" a="1"/>
  <c r="AAD76" i="1" s="1"/>
  <c r="AAC51" i="1" a="1"/>
  <c r="AAC51" i="1" s="1"/>
  <c r="AAC52" i="1" s="1" a="1"/>
  <c r="AAC52" i="1" s="1"/>
  <c r="AAC53" i="1" a="1"/>
  <c r="AAC53" i="1" s="1"/>
  <c r="AAC54" i="1" s="1" a="1"/>
  <c r="AAC54" i="1" s="1"/>
  <c r="AAC55" i="1" a="1"/>
  <c r="AAC55" i="1" s="1"/>
  <c r="AAC56" i="1" s="1" a="1"/>
  <c r="AAC56" i="1" s="1"/>
  <c r="AAD51" i="1" a="1"/>
  <c r="AAD51" i="1" s="1"/>
  <c r="AAD52" i="1" s="1" a="1"/>
  <c r="AAD52" i="1" s="1"/>
  <c r="AAD55" i="1" a="1"/>
  <c r="AAD55" i="1" s="1"/>
  <c r="AAD56" i="1" s="1" a="1"/>
  <c r="AAD56" i="1" s="1"/>
  <c r="AAD53" i="1" a="1"/>
  <c r="AAD53" i="1" s="1"/>
  <c r="AAD54" i="1" s="1" a="1"/>
  <c r="AAD54" i="1" s="1"/>
  <c r="AAB31" i="1" a="1"/>
  <c r="AAB31" i="1" s="1"/>
  <c r="AAB43" i="1" a="1"/>
  <c r="AAB43" i="1" s="1"/>
  <c r="AAB32" i="1" a="1"/>
  <c r="AAB32" i="1" s="1"/>
  <c r="AAB46" i="1" a="1"/>
  <c r="AAB46" i="1" s="1"/>
  <c r="AAB30" i="1" a="1"/>
  <c r="AAB30" i="1" s="1"/>
  <c r="AAB45" i="1" a="1"/>
  <c r="AAB45" i="1" s="1"/>
  <c r="AAB25" i="1" a="1"/>
  <c r="AAB25" i="1" s="1"/>
  <c r="AAB41" i="1" a="1"/>
  <c r="AAB41" i="1" s="1"/>
  <c r="AAB33" i="1" a="1"/>
  <c r="AAB33" i="1" s="1"/>
  <c r="AAB39" i="1" a="1"/>
  <c r="AAB39" i="1" s="1"/>
  <c r="AAB37" i="1" a="1"/>
  <c r="AAB37" i="1" s="1"/>
  <c r="AAB40" i="1" a="1"/>
  <c r="AAB40" i="1" s="1"/>
  <c r="AAB47" i="1" a="1"/>
  <c r="AAB47" i="1" s="1"/>
  <c r="AAB27" i="1" a="1"/>
  <c r="AAB27" i="1" s="1"/>
  <c r="AAB34" i="1" a="1"/>
  <c r="AAB34" i="1" s="1"/>
  <c r="AAB24" i="1" a="1"/>
  <c r="AAB24" i="1" s="1"/>
  <c r="AAB38" i="1" a="1"/>
  <c r="AAB38" i="1" s="1"/>
  <c r="AAB28" i="1" a="1"/>
  <c r="AAB28" i="1" s="1"/>
  <c r="AAB44" i="1" a="1"/>
  <c r="AAB44" i="1" s="1"/>
  <c r="AAB26" i="1" a="1"/>
  <c r="AAB26" i="1" s="1"/>
  <c r="AAB35" i="1" a="1"/>
  <c r="AAB35" i="1" s="1"/>
  <c r="AAB29" i="1" a="1"/>
  <c r="AAB29" i="1" s="1"/>
  <c r="AAD42" i="1" a="1"/>
  <c r="AAD42" i="1" s="1"/>
  <c r="AAC42" i="1" a="1"/>
  <c r="AAC42" i="1" s="1"/>
  <c r="H619" i="4"/>
  <c r="U619" i="4" s="1"/>
  <c r="I620" i="4"/>
  <c r="G570" i="4"/>
  <c r="P557" i="4"/>
  <c r="C558" i="4"/>
  <c r="B558" i="4" s="1"/>
  <c r="F622" i="4"/>
  <c r="E622" i="4"/>
  <c r="R622" i="4" s="1"/>
  <c r="D622" i="4"/>
  <c r="Q622" i="4" s="1"/>
  <c r="V558" i="4"/>
  <c r="S541" i="4"/>
  <c r="A623" i="4"/>
  <c r="DL14" i="1"/>
  <c r="DL15" i="1" s="1" a="1"/>
  <c r="DL15" i="1" s="1"/>
  <c r="DL50" i="1" s="1" a="1"/>
  <c r="DL50" i="1" s="1"/>
  <c r="AAC20" i="1" l="1" a="1"/>
  <c r="AAC20" i="1" s="1"/>
  <c r="AAC21" i="1" a="1"/>
  <c r="AAC21" i="1" s="1"/>
  <c r="AAD20" i="1" a="1"/>
  <c r="AAD20" i="1" s="1"/>
  <c r="AAD21" i="1" a="1"/>
  <c r="AAD21" i="1" s="1"/>
  <c r="AAC91" i="1" a="1"/>
  <c r="AAC91" i="1" s="1"/>
  <c r="AAC93" i="1" s="1" a="1"/>
  <c r="AAC93" i="1" s="1"/>
  <c r="AAC95" i="1" s="1" a="1"/>
  <c r="AAC95" i="1" s="1"/>
  <c r="AAC97" i="1" s="1" a="1"/>
  <c r="AAC97" i="1" s="1"/>
  <c r="AAC99" i="1" s="1" a="1"/>
  <c r="AAC99" i="1" s="1"/>
  <c r="AAC101" i="1" s="1" a="1"/>
  <c r="AAC101" i="1" s="1"/>
  <c r="AAC103" i="1" s="1" a="1"/>
  <c r="AAC103" i="1" s="1"/>
  <c r="AAC105" i="1" s="1" a="1"/>
  <c r="AAC105" i="1" s="1"/>
  <c r="BA89" i="1"/>
  <c r="BA90" i="1" s="1"/>
  <c r="AAC108" i="1" a="1"/>
  <c r="AAC108" i="1" s="1"/>
  <c r="AAD22" i="1" a="1"/>
  <c r="AAD22" i="1" s="1"/>
  <c r="AAD36" i="1" a="1"/>
  <c r="AAD36" i="1" s="1"/>
  <c r="AAC23" i="1" a="1"/>
  <c r="AAC23" i="1" s="1"/>
  <c r="AAC36" i="1" a="1"/>
  <c r="AAC36" i="1" s="1"/>
  <c r="AAC48" i="1" a="1"/>
  <c r="AAC48" i="1" s="1"/>
  <c r="AAC49" i="1" s="1" a="1"/>
  <c r="AAC49" i="1" s="1"/>
  <c r="AAD48" i="1" a="1"/>
  <c r="AAD48" i="1" s="1"/>
  <c r="AAD49" i="1" s="1" a="1"/>
  <c r="AAD49" i="1" s="1"/>
  <c r="AAD23" i="1" a="1"/>
  <c r="AAD23" i="1" s="1"/>
  <c r="AAC22" i="1" a="1"/>
  <c r="AAC22" i="1" s="1"/>
  <c r="AAC39" i="1" a="1"/>
  <c r="AAC39" i="1" s="1"/>
  <c r="AAC28" i="1" a="1"/>
  <c r="AAC28" i="1" s="1"/>
  <c r="AAC38" i="1" a="1"/>
  <c r="AAC38" i="1" s="1"/>
  <c r="AAC34" i="1" a="1"/>
  <c r="AAC34" i="1" s="1"/>
  <c r="AAC40" i="1" a="1"/>
  <c r="AAC40" i="1" s="1"/>
  <c r="AAC27" i="1" a="1"/>
  <c r="AAC27" i="1" s="1"/>
  <c r="AAC45" i="1" a="1"/>
  <c r="AAC45" i="1" s="1"/>
  <c r="AAC47" i="1" a="1"/>
  <c r="AAC47" i="1" s="1"/>
  <c r="AAC46" i="1" a="1"/>
  <c r="AAC46" i="1" s="1"/>
  <c r="AAC26" i="1" a="1"/>
  <c r="AAC26" i="1" s="1"/>
  <c r="AAC32" i="1" a="1"/>
  <c r="AAC32" i="1" s="1"/>
  <c r="AAC44" i="1" a="1"/>
  <c r="AAC44" i="1" s="1"/>
  <c r="AAC30" i="1" a="1"/>
  <c r="AAC30" i="1" s="1"/>
  <c r="AAC24" i="1" a="1"/>
  <c r="AAC24" i="1" s="1"/>
  <c r="AAC41" i="1" a="1"/>
  <c r="AAC41" i="1" s="1"/>
  <c r="AAC35" i="1" a="1"/>
  <c r="AAC35" i="1" s="1"/>
  <c r="AAC25" i="1" a="1"/>
  <c r="AAC25" i="1" s="1"/>
  <c r="AAC33" i="1" a="1"/>
  <c r="AAC33" i="1" s="1"/>
  <c r="AAC43" i="1" a="1"/>
  <c r="AAC43" i="1" s="1"/>
  <c r="AAC37" i="1" a="1"/>
  <c r="AAC37" i="1" s="1"/>
  <c r="AAC29" i="1" a="1"/>
  <c r="AAC29" i="1" s="1"/>
  <c r="AAC31" i="1" a="1"/>
  <c r="AAC31" i="1" s="1"/>
  <c r="DL51" i="1" a="1"/>
  <c r="DL51" i="1" s="1"/>
  <c r="DL52" i="1" s="1" a="1"/>
  <c r="DL52" i="1" s="1"/>
  <c r="DL55" i="1" a="1"/>
  <c r="DL55" i="1" s="1"/>
  <c r="DL56" i="1" s="1" a="1"/>
  <c r="DL56" i="1" s="1"/>
  <c r="DL53" i="1" a="1"/>
  <c r="DL53" i="1" s="1"/>
  <c r="DL54" i="1" s="1" a="1"/>
  <c r="DL54" i="1" s="1"/>
  <c r="AAD44" i="1" a="1"/>
  <c r="AAD44" i="1" s="1"/>
  <c r="AAD35" i="1" a="1"/>
  <c r="AAD35" i="1" s="1"/>
  <c r="AAD46" i="1" a="1"/>
  <c r="AAD46" i="1" s="1"/>
  <c r="AAD47" i="1" a="1"/>
  <c r="AAD47" i="1" s="1"/>
  <c r="AAD39" i="1" a="1"/>
  <c r="AAD39" i="1" s="1"/>
  <c r="AAD30" i="1" a="1"/>
  <c r="AAD30" i="1" s="1"/>
  <c r="AAD26" i="1" a="1"/>
  <c r="AAD26" i="1" s="1"/>
  <c r="AAD38" i="1" a="1"/>
  <c r="AAD38" i="1" s="1"/>
  <c r="AAD24" i="1" a="1"/>
  <c r="AAD24" i="1" s="1"/>
  <c r="AAD31" i="1" a="1"/>
  <c r="AAD31" i="1" s="1"/>
  <c r="AAD45" i="1" a="1"/>
  <c r="AAD45" i="1" s="1"/>
  <c r="AAD37" i="1" a="1"/>
  <c r="AAD37" i="1" s="1"/>
  <c r="AAD28" i="1" a="1"/>
  <c r="AAD28" i="1" s="1"/>
  <c r="AAD33" i="1" a="1"/>
  <c r="AAD33" i="1" s="1"/>
  <c r="AAD27" i="1" a="1"/>
  <c r="AAD27" i="1" s="1"/>
  <c r="AAD43" i="1" a="1"/>
  <c r="AAD43" i="1" s="1"/>
  <c r="AAD40" i="1" a="1"/>
  <c r="AAD40" i="1" s="1"/>
  <c r="AAD29" i="1" a="1"/>
  <c r="AAD29" i="1" s="1"/>
  <c r="AAD25" i="1" a="1"/>
  <c r="AAD25" i="1" s="1"/>
  <c r="AAD34" i="1" a="1"/>
  <c r="AAD34" i="1" s="1"/>
  <c r="AAD41" i="1" a="1"/>
  <c r="AAD41" i="1" s="1"/>
  <c r="AAD32" i="1" a="1"/>
  <c r="AAD32" i="1" s="1"/>
  <c r="G571" i="4"/>
  <c r="H620" i="4"/>
  <c r="U620" i="4" s="1"/>
  <c r="I621" i="4"/>
  <c r="P558" i="4"/>
  <c r="C559" i="4"/>
  <c r="B559" i="4" s="1"/>
  <c r="F623" i="4"/>
  <c r="E623" i="4"/>
  <c r="R623" i="4" s="1"/>
  <c r="D623" i="4"/>
  <c r="Q623" i="4" s="1"/>
  <c r="V559" i="4"/>
  <c r="S542" i="4"/>
  <c r="A624" i="4"/>
  <c r="DL17" i="1"/>
  <c r="DL18" i="1" s="1" a="1"/>
  <c r="DL18" i="1" s="1"/>
  <c r="BA91" i="1" l="1"/>
  <c r="BA92" i="1" s="1"/>
  <c r="BA93" i="1" s="1"/>
  <c r="BA94" i="1" s="1"/>
  <c r="BA95" i="1" s="1"/>
  <c r="BA96" i="1" s="1"/>
  <c r="BA97" i="1" s="1"/>
  <c r="BA98" i="1" s="1"/>
  <c r="BA99" i="1" s="1"/>
  <c r="BA100" i="1" s="1"/>
  <c r="BA101" i="1" s="1"/>
  <c r="BA102" i="1" s="1"/>
  <c r="BA103" i="1" s="1"/>
  <c r="BA104" i="1" s="1"/>
  <c r="BA105" i="1" s="1"/>
  <c r="BA106" i="1" s="1"/>
  <c r="BA107" i="1" s="1"/>
  <c r="BA108" i="1" s="1"/>
  <c r="H621" i="4"/>
  <c r="U621" i="4" s="1"/>
  <c r="I622" i="4"/>
  <c r="G572" i="4"/>
  <c r="P559" i="4"/>
  <c r="C560" i="4"/>
  <c r="B560" i="4" s="1"/>
  <c r="F624" i="4"/>
  <c r="E624" i="4"/>
  <c r="R624" i="4" s="1"/>
  <c r="D624" i="4"/>
  <c r="Q624" i="4" s="1"/>
  <c r="V560" i="4"/>
  <c r="S543" i="4"/>
  <c r="A625" i="4"/>
  <c r="BF14" i="1"/>
  <c r="BF15" i="1" s="1" a="1"/>
  <c r="BF15" i="1" s="1"/>
  <c r="BE14" i="1"/>
  <c r="BE15" i="1" s="1" a="1"/>
  <c r="BE15" i="1" s="1"/>
  <c r="BE117" i="1" l="1" a="1"/>
  <c r="BE117" i="1" s="1"/>
  <c r="BF117" i="1" a="1"/>
  <c r="BF117" i="1" s="1"/>
  <c r="BE87" i="1" a="1"/>
  <c r="BE87" i="1" s="1"/>
  <c r="BF87" i="1" a="1"/>
  <c r="BF87" i="1" s="1"/>
  <c r="BE65" i="1" a="1"/>
  <c r="BE65" i="1" s="1"/>
  <c r="BF65" i="1" a="1"/>
  <c r="BF65" i="1" s="1"/>
  <c r="G573" i="4"/>
  <c r="H622" i="4"/>
  <c r="U622" i="4" s="1"/>
  <c r="I623" i="4"/>
  <c r="P560" i="4"/>
  <c r="C561" i="4"/>
  <c r="B561" i="4" s="1"/>
  <c r="F625" i="4"/>
  <c r="E625" i="4"/>
  <c r="R625" i="4" s="1"/>
  <c r="D625" i="4"/>
  <c r="Q625" i="4" s="1"/>
  <c r="V561" i="4"/>
  <c r="S544" i="4"/>
  <c r="A626" i="4"/>
  <c r="BF118" i="1" l="1" a="1"/>
  <c r="BF118" i="1" s="1"/>
  <c r="BF119" i="1" a="1"/>
  <c r="BF119" i="1" s="1"/>
  <c r="BF120" i="1" a="1"/>
  <c r="BF120" i="1" s="1"/>
  <c r="BF121" i="1" a="1"/>
  <c r="BF121" i="1" s="1"/>
  <c r="BF122" i="1" a="1"/>
  <c r="BF122" i="1" s="1"/>
  <c r="BF123" i="1" a="1"/>
  <c r="BF123" i="1" s="1"/>
  <c r="BF124" i="1" a="1"/>
  <c r="BF124" i="1" s="1"/>
  <c r="BF125" i="1" a="1"/>
  <c r="BF125" i="1" s="1"/>
  <c r="BF126" i="1" a="1"/>
  <c r="BF126" i="1" s="1"/>
  <c r="BF127" i="1" a="1"/>
  <c r="BF127" i="1" s="1"/>
  <c r="BF128" i="1" a="1"/>
  <c r="BF128" i="1" s="1"/>
  <c r="BE118" i="1" a="1"/>
  <c r="BE118" i="1" s="1"/>
  <c r="BE119" i="1" a="1"/>
  <c r="BE119" i="1" s="1"/>
  <c r="BE120" i="1" a="1"/>
  <c r="BE120" i="1" s="1"/>
  <c r="BE121" i="1" a="1"/>
  <c r="BE121" i="1" s="1"/>
  <c r="BE122" i="1" a="1"/>
  <c r="BE122" i="1" s="1"/>
  <c r="BE123" i="1" a="1"/>
  <c r="BE123" i="1" s="1"/>
  <c r="BE124" i="1" a="1"/>
  <c r="BE124" i="1" s="1"/>
  <c r="BE125" i="1" a="1"/>
  <c r="BE125" i="1" s="1"/>
  <c r="BE126" i="1" a="1"/>
  <c r="BE126" i="1" s="1"/>
  <c r="BE127" i="1" a="1"/>
  <c r="BE127" i="1" s="1"/>
  <c r="BE128" i="1" a="1"/>
  <c r="BE128" i="1" s="1"/>
  <c r="BE106" i="1" a="1"/>
  <c r="BE106" i="1" s="1"/>
  <c r="BF86" i="1" a="1"/>
  <c r="BF86" i="1" s="1"/>
  <c r="BF88" i="1" s="1" a="1"/>
  <c r="BF88" i="1" s="1"/>
  <c r="BF90" i="1" s="1" a="1"/>
  <c r="BF90" i="1" s="1"/>
  <c r="BF92" i="1" s="1" a="1"/>
  <c r="BF92" i="1" s="1"/>
  <c r="BF94" i="1" s="1" a="1"/>
  <c r="BF94" i="1" s="1"/>
  <c r="BF96" i="1" s="1" a="1"/>
  <c r="BF96" i="1" s="1"/>
  <c r="BF98" i="1" s="1" a="1"/>
  <c r="BF98" i="1" s="1"/>
  <c r="BF100" i="1" s="1" a="1"/>
  <c r="BF100" i="1" s="1"/>
  <c r="BF102" i="1" s="1" a="1"/>
  <c r="BF102" i="1" s="1"/>
  <c r="BF104" i="1" s="1" a="1"/>
  <c r="BF104" i="1" s="1"/>
  <c r="BF106" i="1" a="1"/>
  <c r="BF106" i="1" s="1"/>
  <c r="BE86" i="1" a="1"/>
  <c r="BE86" i="1" s="1"/>
  <c r="BE107" i="1" s="1" a="1"/>
  <c r="BE107" i="1" s="1"/>
  <c r="BE89" i="1" a="1"/>
  <c r="BE89" i="1" s="1"/>
  <c r="BE91" i="1" s="1" a="1"/>
  <c r="BE91" i="1" s="1"/>
  <c r="BE93" i="1" s="1" a="1"/>
  <c r="BE93" i="1" s="1"/>
  <c r="BE95" i="1" s="1" a="1"/>
  <c r="BE95" i="1" s="1"/>
  <c r="BE97" i="1" s="1" a="1"/>
  <c r="BE97" i="1" s="1"/>
  <c r="BE99" i="1" s="1" a="1"/>
  <c r="BE99" i="1" s="1"/>
  <c r="BE101" i="1" s="1" a="1"/>
  <c r="BE101" i="1" s="1"/>
  <c r="BE103" i="1" s="1" a="1"/>
  <c r="BE103" i="1" s="1"/>
  <c r="BE105" i="1" s="1" a="1"/>
  <c r="BE105" i="1" s="1"/>
  <c r="BE108" i="1" a="1"/>
  <c r="BE108" i="1" s="1"/>
  <c r="BF89" i="1" a="1"/>
  <c r="BF89" i="1" s="1"/>
  <c r="BF91" i="1" s="1" a="1"/>
  <c r="BF91" i="1" s="1"/>
  <c r="BF93" i="1" s="1" a="1"/>
  <c r="BF93" i="1" s="1"/>
  <c r="BF95" i="1" s="1" a="1"/>
  <c r="BF95" i="1" s="1"/>
  <c r="BF97" i="1" s="1" a="1"/>
  <c r="BF97" i="1" s="1"/>
  <c r="BF99" i="1" s="1" a="1"/>
  <c r="BF99" i="1" s="1"/>
  <c r="BF101" i="1" s="1" a="1"/>
  <c r="BF101" i="1" s="1"/>
  <c r="BF103" i="1" s="1" a="1"/>
  <c r="BF103" i="1" s="1"/>
  <c r="BF105" i="1" s="1" a="1"/>
  <c r="BF105" i="1" s="1"/>
  <c r="BF108" i="1" a="1"/>
  <c r="BF108" i="1" s="1"/>
  <c r="BF66" i="1" a="1"/>
  <c r="BF66" i="1" s="1"/>
  <c r="BF67" i="1" a="1"/>
  <c r="BF67" i="1" s="1"/>
  <c r="BF68" i="1" a="1"/>
  <c r="BF68" i="1" s="1"/>
  <c r="BF69" i="1" a="1"/>
  <c r="BF69" i="1" s="1"/>
  <c r="BF70" i="1" a="1"/>
  <c r="BF70" i="1" s="1"/>
  <c r="BF71" i="1" a="1"/>
  <c r="BF71" i="1" s="1"/>
  <c r="BF72" i="1" a="1"/>
  <c r="BF72" i="1" s="1"/>
  <c r="BF73" i="1" a="1"/>
  <c r="BF73" i="1" s="1"/>
  <c r="BF74" i="1" a="1"/>
  <c r="BF74" i="1" s="1"/>
  <c r="BF75" i="1" a="1"/>
  <c r="BF75" i="1" s="1"/>
  <c r="BF76" i="1" a="1"/>
  <c r="BF76" i="1" s="1"/>
  <c r="BE66" i="1" a="1"/>
  <c r="BE66" i="1" s="1"/>
  <c r="BE67" i="1" a="1"/>
  <c r="BE67" i="1" s="1"/>
  <c r="BE68" i="1" a="1"/>
  <c r="BE68" i="1" s="1"/>
  <c r="BE69" i="1" a="1"/>
  <c r="BE69" i="1" s="1"/>
  <c r="BE70" i="1" a="1"/>
  <c r="BE70" i="1" s="1"/>
  <c r="BE71" i="1" a="1"/>
  <c r="BE71" i="1" s="1"/>
  <c r="BE72" i="1" a="1"/>
  <c r="BE72" i="1" s="1"/>
  <c r="BE73" i="1" a="1"/>
  <c r="BE73" i="1" s="1"/>
  <c r="BE74" i="1" a="1"/>
  <c r="BE74" i="1" s="1"/>
  <c r="BE75" i="1" a="1"/>
  <c r="BE75" i="1" s="1"/>
  <c r="BE76" i="1" a="1"/>
  <c r="BE76" i="1" s="1"/>
  <c r="H623" i="4"/>
  <c r="U623" i="4" s="1"/>
  <c r="I624" i="4"/>
  <c r="G574" i="4"/>
  <c r="P561" i="4"/>
  <c r="C562" i="4"/>
  <c r="B562" i="4" s="1"/>
  <c r="D626" i="4"/>
  <c r="Q626" i="4" s="1"/>
  <c r="F626" i="4"/>
  <c r="E626" i="4"/>
  <c r="R626" i="4" s="1"/>
  <c r="V562" i="4"/>
  <c r="S545" i="4"/>
  <c r="A627" i="4"/>
  <c r="BD14" i="1"/>
  <c r="BD15" i="1" s="1" a="1"/>
  <c r="BD15" i="1" s="1"/>
  <c r="BD117" i="1" l="1" a="1"/>
  <c r="BD117" i="1" s="1"/>
  <c r="BF107" i="1" a="1"/>
  <c r="BF107" i="1" s="1"/>
  <c r="BE88" i="1" a="1"/>
  <c r="BE88" i="1" s="1"/>
  <c r="BE90" i="1" s="1" a="1"/>
  <c r="BE90" i="1" s="1"/>
  <c r="BE92" i="1" s="1" a="1"/>
  <c r="BE92" i="1" s="1"/>
  <c r="BE94" i="1" s="1" a="1"/>
  <c r="BE94" i="1" s="1"/>
  <c r="BE96" i="1" s="1" a="1"/>
  <c r="BE96" i="1" s="1"/>
  <c r="BE98" i="1" s="1" a="1"/>
  <c r="BE98" i="1" s="1"/>
  <c r="BE100" i="1" s="1" a="1"/>
  <c r="BE100" i="1" s="1"/>
  <c r="BE102" i="1" s="1" a="1"/>
  <c r="BE102" i="1" s="1"/>
  <c r="BE104" i="1" s="1" a="1"/>
  <c r="BE104" i="1" s="1"/>
  <c r="BD86" i="1" a="1"/>
  <c r="BD86" i="1" s="1"/>
  <c r="BD65" i="1" a="1"/>
  <c r="BD65" i="1" s="1"/>
  <c r="G575" i="4"/>
  <c r="H624" i="4"/>
  <c r="U624" i="4" s="1"/>
  <c r="I625" i="4"/>
  <c r="P562" i="4"/>
  <c r="C563" i="4"/>
  <c r="B563" i="4" s="1"/>
  <c r="F627" i="4"/>
  <c r="E627" i="4"/>
  <c r="R627" i="4" s="1"/>
  <c r="D627" i="4"/>
  <c r="Q627" i="4" s="1"/>
  <c r="V563" i="4"/>
  <c r="S546" i="4"/>
  <c r="A628" i="4"/>
  <c r="BD118" i="1" l="1" a="1"/>
  <c r="BD118" i="1" s="1"/>
  <c r="BD119" i="1" a="1"/>
  <c r="BD119" i="1" s="1"/>
  <c r="BD120" i="1" a="1"/>
  <c r="BD120" i="1" s="1"/>
  <c r="BD121" i="1" a="1"/>
  <c r="BD121" i="1" s="1"/>
  <c r="BD122" i="1" a="1"/>
  <c r="BD122" i="1" s="1"/>
  <c r="BD123" i="1" a="1"/>
  <c r="BD123" i="1" s="1"/>
  <c r="BD124" i="1" a="1"/>
  <c r="BD124" i="1" s="1"/>
  <c r="BD125" i="1" a="1"/>
  <c r="BD125" i="1" s="1"/>
  <c r="BD126" i="1" a="1"/>
  <c r="BD126" i="1" s="1"/>
  <c r="BD127" i="1" a="1"/>
  <c r="BD127" i="1" s="1"/>
  <c r="BD128" i="1" a="1"/>
  <c r="BD128" i="1" s="1"/>
  <c r="BD106" i="1" a="1"/>
  <c r="BD106" i="1" s="1"/>
  <c r="BD87" i="1" a="1"/>
  <c r="BD87" i="1" s="1"/>
  <c r="BD89" i="1" s="1" a="1"/>
  <c r="BD89" i="1" s="1"/>
  <c r="BD91" i="1" s="1" a="1"/>
  <c r="BD91" i="1" s="1"/>
  <c r="BD93" i="1" s="1" a="1"/>
  <c r="BD93" i="1" s="1"/>
  <c r="BD95" i="1" s="1" a="1"/>
  <c r="BD95" i="1" s="1"/>
  <c r="BD97" i="1" s="1" a="1"/>
  <c r="BD97" i="1" s="1"/>
  <c r="BD99" i="1" s="1" a="1"/>
  <c r="BD99" i="1" s="1"/>
  <c r="BD101" i="1" s="1" a="1"/>
  <c r="BD101" i="1" s="1"/>
  <c r="BD103" i="1" s="1" a="1"/>
  <c r="BD103" i="1" s="1"/>
  <c r="BD105" i="1" s="1" a="1"/>
  <c r="BD105" i="1" s="1"/>
  <c r="BD107" i="1" a="1"/>
  <c r="BD107" i="1" s="1"/>
  <c r="BD88" i="1" a="1"/>
  <c r="BD88" i="1" s="1"/>
  <c r="BD90" i="1" s="1" a="1"/>
  <c r="BD90" i="1" s="1"/>
  <c r="BD92" i="1" s="1" a="1"/>
  <c r="BD92" i="1" s="1"/>
  <c r="BD94" i="1" s="1" a="1"/>
  <c r="BD94" i="1" s="1"/>
  <c r="BD96" i="1" s="1" a="1"/>
  <c r="BD96" i="1" s="1"/>
  <c r="BD98" i="1" s="1" a="1"/>
  <c r="BD98" i="1" s="1"/>
  <c r="BD100" i="1" s="1" a="1"/>
  <c r="BD100" i="1" s="1"/>
  <c r="BD102" i="1" s="1" a="1"/>
  <c r="BD102" i="1" s="1"/>
  <c r="BD104" i="1" s="1" a="1"/>
  <c r="BD104" i="1" s="1"/>
  <c r="BD66" i="1" a="1"/>
  <c r="BD66" i="1" s="1"/>
  <c r="BD67" i="1" a="1"/>
  <c r="BD67" i="1" s="1"/>
  <c r="BD68" i="1" a="1"/>
  <c r="BD68" i="1" s="1"/>
  <c r="BD69" i="1" a="1"/>
  <c r="BD69" i="1" s="1"/>
  <c r="BD70" i="1" a="1"/>
  <c r="BD70" i="1" s="1"/>
  <c r="BD71" i="1" a="1"/>
  <c r="BD71" i="1" s="1"/>
  <c r="BD72" i="1" a="1"/>
  <c r="BD72" i="1" s="1"/>
  <c r="BD73" i="1" a="1"/>
  <c r="BD73" i="1" s="1"/>
  <c r="BD74" i="1" a="1"/>
  <c r="BD74" i="1" s="1"/>
  <c r="BD75" i="1" a="1"/>
  <c r="BD75" i="1" s="1"/>
  <c r="BD76" i="1" a="1"/>
  <c r="BD76" i="1" s="1"/>
  <c r="H625" i="4"/>
  <c r="U625" i="4" s="1"/>
  <c r="I626" i="4"/>
  <c r="G576" i="4"/>
  <c r="P563" i="4"/>
  <c r="C564" i="4"/>
  <c r="B564" i="4" s="1"/>
  <c r="F628" i="4"/>
  <c r="E628" i="4"/>
  <c r="R628" i="4" s="1"/>
  <c r="D628" i="4"/>
  <c r="Q628" i="4" s="1"/>
  <c r="V564" i="4"/>
  <c r="S547" i="4"/>
  <c r="A629" i="4"/>
  <c r="BD108" i="1" l="1" a="1"/>
  <c r="BD108" i="1" s="1"/>
  <c r="G577" i="4"/>
  <c r="H626" i="4"/>
  <c r="U626" i="4" s="1"/>
  <c r="I627" i="4"/>
  <c r="P564" i="4"/>
  <c r="C565" i="4"/>
  <c r="B565" i="4" s="1"/>
  <c r="F629" i="4"/>
  <c r="E629" i="4"/>
  <c r="R629" i="4" s="1"/>
  <c r="D629" i="4"/>
  <c r="Q629" i="4" s="1"/>
  <c r="V565" i="4"/>
  <c r="S548" i="4"/>
  <c r="A630" i="4"/>
  <c r="H627" i="4" l="1"/>
  <c r="U627" i="4" s="1"/>
  <c r="I628" i="4"/>
  <c r="G578" i="4"/>
  <c r="P565" i="4"/>
  <c r="C566" i="4"/>
  <c r="B566" i="4" s="1"/>
  <c r="F630" i="4"/>
  <c r="E630" i="4"/>
  <c r="R630" i="4" s="1"/>
  <c r="D630" i="4"/>
  <c r="Q630" i="4" s="1"/>
  <c r="V566" i="4"/>
  <c r="S549" i="4"/>
  <c r="A631" i="4"/>
  <c r="G579" i="4" l="1"/>
  <c r="H628" i="4"/>
  <c r="U628" i="4" s="1"/>
  <c r="I629" i="4"/>
  <c r="P566" i="4"/>
  <c r="C567" i="4"/>
  <c r="B567" i="4" s="1"/>
  <c r="E631" i="4"/>
  <c r="R631" i="4" s="1"/>
  <c r="D631" i="4"/>
  <c r="Q631" i="4" s="1"/>
  <c r="F631" i="4"/>
  <c r="V567" i="4"/>
  <c r="S550" i="4"/>
  <c r="A632" i="4"/>
  <c r="H629" i="4" l="1"/>
  <c r="U629" i="4" s="1"/>
  <c r="I630" i="4"/>
  <c r="G580" i="4"/>
  <c r="P567" i="4"/>
  <c r="C568" i="4"/>
  <c r="B568" i="4" s="1"/>
  <c r="F632" i="4"/>
  <c r="E632" i="4"/>
  <c r="R632" i="4" s="1"/>
  <c r="D632" i="4"/>
  <c r="Q632" i="4" s="1"/>
  <c r="V568" i="4"/>
  <c r="S551" i="4"/>
  <c r="A633" i="4"/>
  <c r="BN14" i="1"/>
  <c r="G581" i="4" l="1"/>
  <c r="H630" i="4"/>
  <c r="U630" i="4" s="1"/>
  <c r="I631" i="4"/>
  <c r="P568" i="4"/>
  <c r="C569" i="4"/>
  <c r="B569" i="4" s="1"/>
  <c r="F633" i="4"/>
  <c r="E633" i="4"/>
  <c r="R633" i="4" s="1"/>
  <c r="D633" i="4"/>
  <c r="Q633" i="4" s="1"/>
  <c r="V569" i="4"/>
  <c r="S552" i="4"/>
  <c r="A634" i="4"/>
  <c r="H631" i="4" l="1"/>
  <c r="U631" i="4" s="1"/>
  <c r="I632" i="4"/>
  <c r="G582" i="4"/>
  <c r="P569" i="4"/>
  <c r="C570" i="4"/>
  <c r="B570" i="4" s="1"/>
  <c r="F634" i="4"/>
  <c r="E634" i="4"/>
  <c r="R634" i="4" s="1"/>
  <c r="D634" i="4"/>
  <c r="Q634" i="4" s="1"/>
  <c r="V570" i="4"/>
  <c r="S553" i="4"/>
  <c r="A635" i="4"/>
  <c r="G583" i="4" l="1"/>
  <c r="H632" i="4"/>
  <c r="U632" i="4" s="1"/>
  <c r="I633" i="4"/>
  <c r="P570" i="4"/>
  <c r="C571" i="4"/>
  <c r="B571" i="4" s="1"/>
  <c r="F635" i="4"/>
  <c r="E635" i="4"/>
  <c r="R635" i="4" s="1"/>
  <c r="D635" i="4"/>
  <c r="Q635" i="4" s="1"/>
  <c r="V571" i="4"/>
  <c r="S554" i="4"/>
  <c r="A636" i="4"/>
  <c r="H633" i="4" l="1"/>
  <c r="U633" i="4" s="1"/>
  <c r="I634" i="4"/>
  <c r="G584" i="4"/>
  <c r="P571" i="4"/>
  <c r="C572" i="4"/>
  <c r="B572" i="4" s="1"/>
  <c r="F636" i="4"/>
  <c r="E636" i="4"/>
  <c r="R636" i="4" s="1"/>
  <c r="D636" i="4"/>
  <c r="Q636" i="4" s="1"/>
  <c r="V572" i="4"/>
  <c r="S555" i="4"/>
  <c r="A637" i="4"/>
  <c r="G585" i="4" l="1"/>
  <c r="H634" i="4"/>
  <c r="U634" i="4" s="1"/>
  <c r="I635" i="4"/>
  <c r="P572" i="4"/>
  <c r="C573" i="4"/>
  <c r="B573" i="4" s="1"/>
  <c r="F637" i="4"/>
  <c r="E637" i="4"/>
  <c r="R637" i="4" s="1"/>
  <c r="D637" i="4"/>
  <c r="Q637" i="4" s="1"/>
  <c r="V573" i="4"/>
  <c r="S556" i="4"/>
  <c r="A638" i="4"/>
  <c r="H635" i="4" l="1"/>
  <c r="U635" i="4" s="1"/>
  <c r="I636" i="4"/>
  <c r="G586" i="4"/>
  <c r="P573" i="4"/>
  <c r="C574" i="4"/>
  <c r="B574" i="4" s="1"/>
  <c r="F638" i="4"/>
  <c r="E638" i="4"/>
  <c r="R638" i="4" s="1"/>
  <c r="D638" i="4"/>
  <c r="Q638" i="4" s="1"/>
  <c r="V574" i="4"/>
  <c r="S557" i="4"/>
  <c r="A639" i="4"/>
  <c r="G587" i="4" l="1"/>
  <c r="H636" i="4"/>
  <c r="U636" i="4" s="1"/>
  <c r="I637" i="4"/>
  <c r="P574" i="4"/>
  <c r="C575" i="4"/>
  <c r="B575" i="4" s="1"/>
  <c r="F639" i="4"/>
  <c r="E639" i="4"/>
  <c r="R639" i="4" s="1"/>
  <c r="D639" i="4"/>
  <c r="Q639" i="4" s="1"/>
  <c r="V575" i="4"/>
  <c r="S558" i="4"/>
  <c r="A640" i="4"/>
  <c r="H637" i="4" l="1"/>
  <c r="U637" i="4" s="1"/>
  <c r="I638" i="4"/>
  <c r="G588" i="4"/>
  <c r="P575" i="4"/>
  <c r="C576" i="4"/>
  <c r="B576" i="4" s="1"/>
  <c r="F640" i="4"/>
  <c r="E640" i="4"/>
  <c r="R640" i="4" s="1"/>
  <c r="D640" i="4"/>
  <c r="Q640" i="4" s="1"/>
  <c r="V576" i="4"/>
  <c r="S559" i="4"/>
  <c r="A641" i="4"/>
  <c r="G589" i="4" l="1"/>
  <c r="H638" i="4"/>
  <c r="U638" i="4" s="1"/>
  <c r="I639" i="4"/>
  <c r="P576" i="4"/>
  <c r="C577" i="4"/>
  <c r="B577" i="4" s="1"/>
  <c r="F641" i="4"/>
  <c r="E641" i="4"/>
  <c r="R641" i="4" s="1"/>
  <c r="D641" i="4"/>
  <c r="Q641" i="4" s="1"/>
  <c r="V577" i="4"/>
  <c r="S560" i="4"/>
  <c r="A642" i="4"/>
  <c r="H639" i="4" l="1"/>
  <c r="U639" i="4" s="1"/>
  <c r="I640" i="4"/>
  <c r="G590" i="4"/>
  <c r="P577" i="4"/>
  <c r="C578" i="4"/>
  <c r="B578" i="4" s="1"/>
  <c r="D642" i="4"/>
  <c r="Q642" i="4" s="1"/>
  <c r="F642" i="4"/>
  <c r="E642" i="4"/>
  <c r="R642" i="4" s="1"/>
  <c r="V578" i="4"/>
  <c r="S561" i="4"/>
  <c r="A643" i="4"/>
  <c r="G591" i="4" l="1"/>
  <c r="H640" i="4"/>
  <c r="U640" i="4" s="1"/>
  <c r="I641" i="4"/>
  <c r="P578" i="4"/>
  <c r="C579" i="4"/>
  <c r="B579" i="4" s="1"/>
  <c r="F643" i="4"/>
  <c r="E643" i="4"/>
  <c r="R643" i="4" s="1"/>
  <c r="D643" i="4"/>
  <c r="Q643" i="4" s="1"/>
  <c r="V579" i="4"/>
  <c r="S562" i="4"/>
  <c r="A644" i="4"/>
  <c r="H641" i="4" l="1"/>
  <c r="U641" i="4" s="1"/>
  <c r="I642" i="4"/>
  <c r="G592" i="4"/>
  <c r="P579" i="4"/>
  <c r="C580" i="4"/>
  <c r="B580" i="4" s="1"/>
  <c r="F644" i="4"/>
  <c r="E644" i="4"/>
  <c r="R644" i="4" s="1"/>
  <c r="D644" i="4"/>
  <c r="Q644" i="4" s="1"/>
  <c r="V580" i="4"/>
  <c r="S563" i="4"/>
  <c r="A645" i="4"/>
  <c r="G593" i="4" l="1"/>
  <c r="H642" i="4"/>
  <c r="U642" i="4" s="1"/>
  <c r="I643" i="4"/>
  <c r="P580" i="4"/>
  <c r="C581" i="4"/>
  <c r="B581" i="4" s="1"/>
  <c r="F645" i="4"/>
  <c r="E645" i="4"/>
  <c r="R645" i="4" s="1"/>
  <c r="D645" i="4"/>
  <c r="Q645" i="4" s="1"/>
  <c r="V581" i="4"/>
  <c r="S564" i="4"/>
  <c r="A646" i="4"/>
  <c r="H643" i="4" l="1"/>
  <c r="U643" i="4" s="1"/>
  <c r="I644" i="4"/>
  <c r="G594" i="4"/>
  <c r="P581" i="4"/>
  <c r="C582" i="4"/>
  <c r="B582" i="4" s="1"/>
  <c r="F646" i="4"/>
  <c r="E646" i="4"/>
  <c r="R646" i="4" s="1"/>
  <c r="D646" i="4"/>
  <c r="Q646" i="4" s="1"/>
  <c r="V582" i="4"/>
  <c r="S565" i="4"/>
  <c r="A647" i="4"/>
  <c r="G595" i="4" l="1"/>
  <c r="H644" i="4"/>
  <c r="U644" i="4" s="1"/>
  <c r="I645" i="4"/>
  <c r="P582" i="4"/>
  <c r="C583" i="4"/>
  <c r="B583" i="4" s="1"/>
  <c r="E647" i="4"/>
  <c r="R647" i="4" s="1"/>
  <c r="D647" i="4"/>
  <c r="Q647" i="4" s="1"/>
  <c r="F647" i="4"/>
  <c r="V583" i="4"/>
  <c r="S566" i="4"/>
  <c r="A648" i="4"/>
  <c r="H645" i="4" l="1"/>
  <c r="U645" i="4" s="1"/>
  <c r="I646" i="4"/>
  <c r="G596" i="4"/>
  <c r="P583" i="4"/>
  <c r="C584" i="4"/>
  <c r="B584" i="4" s="1"/>
  <c r="F648" i="4"/>
  <c r="E648" i="4"/>
  <c r="R648" i="4" s="1"/>
  <c r="D648" i="4"/>
  <c r="Q648" i="4" s="1"/>
  <c r="V584" i="4"/>
  <c r="S567" i="4"/>
  <c r="A649" i="4"/>
  <c r="G597" i="4" l="1"/>
  <c r="H646" i="4"/>
  <c r="U646" i="4" s="1"/>
  <c r="I647" i="4"/>
  <c r="P584" i="4"/>
  <c r="C585" i="4"/>
  <c r="B585" i="4" s="1"/>
  <c r="F649" i="4"/>
  <c r="E649" i="4"/>
  <c r="R649" i="4" s="1"/>
  <c r="D649" i="4"/>
  <c r="Q649" i="4" s="1"/>
  <c r="V585" i="4"/>
  <c r="S568" i="4"/>
  <c r="A650" i="4"/>
  <c r="H647" i="4" l="1"/>
  <c r="U647" i="4" s="1"/>
  <c r="I648" i="4"/>
  <c r="G598" i="4"/>
  <c r="P585" i="4"/>
  <c r="C586" i="4"/>
  <c r="B586" i="4" s="1"/>
  <c r="F650" i="4"/>
  <c r="E650" i="4"/>
  <c r="R650" i="4" s="1"/>
  <c r="D650" i="4"/>
  <c r="Q650" i="4" s="1"/>
  <c r="V586" i="4"/>
  <c r="S569" i="4"/>
  <c r="A651" i="4"/>
  <c r="G599" i="4" l="1"/>
  <c r="H648" i="4"/>
  <c r="U648" i="4" s="1"/>
  <c r="I649" i="4"/>
  <c r="P586" i="4"/>
  <c r="C587" i="4"/>
  <c r="B587" i="4" s="1"/>
  <c r="F651" i="4"/>
  <c r="E651" i="4"/>
  <c r="R651" i="4" s="1"/>
  <c r="D651" i="4"/>
  <c r="Q651" i="4" s="1"/>
  <c r="V587" i="4"/>
  <c r="S570" i="4"/>
  <c r="A652" i="4"/>
  <c r="H649" i="4" l="1"/>
  <c r="U649" i="4" s="1"/>
  <c r="I650" i="4"/>
  <c r="G600" i="4"/>
  <c r="P587" i="4"/>
  <c r="C588" i="4"/>
  <c r="B588" i="4" s="1"/>
  <c r="F652" i="4"/>
  <c r="E652" i="4"/>
  <c r="R652" i="4" s="1"/>
  <c r="D652" i="4"/>
  <c r="Q652" i="4" s="1"/>
  <c r="V588" i="4"/>
  <c r="S571" i="4"/>
  <c r="A653" i="4"/>
  <c r="G601" i="4" l="1"/>
  <c r="H650" i="4"/>
  <c r="U650" i="4" s="1"/>
  <c r="I651" i="4"/>
  <c r="P588" i="4"/>
  <c r="C589" i="4"/>
  <c r="B589" i="4" s="1"/>
  <c r="F653" i="4"/>
  <c r="E653" i="4"/>
  <c r="R653" i="4" s="1"/>
  <c r="D653" i="4"/>
  <c r="Q653" i="4" s="1"/>
  <c r="V589" i="4"/>
  <c r="S572" i="4"/>
  <c r="A654" i="4"/>
  <c r="H651" i="4" l="1"/>
  <c r="U651" i="4" s="1"/>
  <c r="I652" i="4"/>
  <c r="G602" i="4"/>
  <c r="P589" i="4"/>
  <c r="C590" i="4"/>
  <c r="B590" i="4" s="1"/>
  <c r="F654" i="4"/>
  <c r="E654" i="4"/>
  <c r="R654" i="4" s="1"/>
  <c r="D654" i="4"/>
  <c r="Q654" i="4" s="1"/>
  <c r="V590" i="4"/>
  <c r="S573" i="4"/>
  <c r="A655" i="4"/>
  <c r="G603" i="4" l="1"/>
  <c r="H652" i="4"/>
  <c r="U652" i="4" s="1"/>
  <c r="I653" i="4"/>
  <c r="P590" i="4"/>
  <c r="C591" i="4"/>
  <c r="B591" i="4" s="1"/>
  <c r="F655" i="4"/>
  <c r="E655" i="4"/>
  <c r="R655" i="4" s="1"/>
  <c r="D655" i="4"/>
  <c r="Q655" i="4" s="1"/>
  <c r="V591" i="4"/>
  <c r="S574" i="4"/>
  <c r="A656" i="4"/>
  <c r="H653" i="4" l="1"/>
  <c r="U653" i="4" s="1"/>
  <c r="I654" i="4"/>
  <c r="G604" i="4"/>
  <c r="P591" i="4"/>
  <c r="C592" i="4"/>
  <c r="B592" i="4" s="1"/>
  <c r="F656" i="4"/>
  <c r="E656" i="4"/>
  <c r="R656" i="4" s="1"/>
  <c r="D656" i="4"/>
  <c r="Q656" i="4" s="1"/>
  <c r="V592" i="4"/>
  <c r="S575" i="4"/>
  <c r="A657" i="4"/>
  <c r="G605" i="4" l="1"/>
  <c r="H654" i="4"/>
  <c r="U654" i="4" s="1"/>
  <c r="I655" i="4"/>
  <c r="P592" i="4"/>
  <c r="C593" i="4"/>
  <c r="B593" i="4" s="1"/>
  <c r="F657" i="4"/>
  <c r="E657" i="4"/>
  <c r="R657" i="4" s="1"/>
  <c r="D657" i="4"/>
  <c r="Q657" i="4" s="1"/>
  <c r="V593" i="4"/>
  <c r="S576" i="4"/>
  <c r="A658" i="4"/>
  <c r="H655" i="4" l="1"/>
  <c r="U655" i="4" s="1"/>
  <c r="I656" i="4"/>
  <c r="G606" i="4"/>
  <c r="P593" i="4"/>
  <c r="C594" i="4"/>
  <c r="B594" i="4" s="1"/>
  <c r="D658" i="4"/>
  <c r="Q658" i="4" s="1"/>
  <c r="F658" i="4"/>
  <c r="E658" i="4"/>
  <c r="R658" i="4" s="1"/>
  <c r="V594" i="4"/>
  <c r="S577" i="4"/>
  <c r="A659" i="4"/>
  <c r="G607" i="4" l="1"/>
  <c r="H656" i="4"/>
  <c r="U656" i="4" s="1"/>
  <c r="I657" i="4"/>
  <c r="P594" i="4"/>
  <c r="C595" i="4"/>
  <c r="B595" i="4" s="1"/>
  <c r="F659" i="4"/>
  <c r="E659" i="4"/>
  <c r="R659" i="4" s="1"/>
  <c r="D659" i="4"/>
  <c r="Q659" i="4" s="1"/>
  <c r="V595" i="4"/>
  <c r="S578" i="4"/>
  <c r="A660" i="4"/>
  <c r="H657" i="4" l="1"/>
  <c r="U657" i="4" s="1"/>
  <c r="I658" i="4"/>
  <c r="G608" i="4"/>
  <c r="P595" i="4"/>
  <c r="C596" i="4"/>
  <c r="B596" i="4" s="1"/>
  <c r="F660" i="4"/>
  <c r="E660" i="4"/>
  <c r="R660" i="4" s="1"/>
  <c r="D660" i="4"/>
  <c r="Q660" i="4" s="1"/>
  <c r="V596" i="4"/>
  <c r="S579" i="4"/>
  <c r="A661" i="4"/>
  <c r="G609" i="4" l="1"/>
  <c r="H658" i="4"/>
  <c r="U658" i="4" s="1"/>
  <c r="I659" i="4"/>
  <c r="P596" i="4"/>
  <c r="C597" i="4"/>
  <c r="B597" i="4" s="1"/>
  <c r="F661" i="4"/>
  <c r="E661" i="4"/>
  <c r="R661" i="4" s="1"/>
  <c r="D661" i="4"/>
  <c r="Q661" i="4" s="1"/>
  <c r="V597" i="4"/>
  <c r="S580" i="4"/>
  <c r="A662" i="4"/>
  <c r="H659" i="4" l="1"/>
  <c r="U659" i="4" s="1"/>
  <c r="I660" i="4"/>
  <c r="G610" i="4"/>
  <c r="P597" i="4"/>
  <c r="C598" i="4"/>
  <c r="B598" i="4" s="1"/>
  <c r="F662" i="4"/>
  <c r="E662" i="4"/>
  <c r="R662" i="4" s="1"/>
  <c r="D662" i="4"/>
  <c r="Q662" i="4" s="1"/>
  <c r="V598" i="4"/>
  <c r="S581" i="4"/>
  <c r="A663" i="4"/>
  <c r="G611" i="4" l="1"/>
  <c r="H660" i="4"/>
  <c r="U660" i="4" s="1"/>
  <c r="I661" i="4"/>
  <c r="P598" i="4"/>
  <c r="C599" i="4"/>
  <c r="B599" i="4" s="1"/>
  <c r="E663" i="4"/>
  <c r="R663" i="4" s="1"/>
  <c r="D663" i="4"/>
  <c r="Q663" i="4" s="1"/>
  <c r="F663" i="4"/>
  <c r="V599" i="4"/>
  <c r="S582" i="4"/>
  <c r="A664" i="4"/>
  <c r="H661" i="4" l="1"/>
  <c r="U661" i="4" s="1"/>
  <c r="I662" i="4"/>
  <c r="G612" i="4"/>
  <c r="P599" i="4"/>
  <c r="C600" i="4"/>
  <c r="B600" i="4" s="1"/>
  <c r="F664" i="4"/>
  <c r="E664" i="4"/>
  <c r="R664" i="4" s="1"/>
  <c r="D664" i="4"/>
  <c r="Q664" i="4" s="1"/>
  <c r="V600" i="4"/>
  <c r="S583" i="4"/>
  <c r="A665" i="4"/>
  <c r="G613" i="4" l="1"/>
  <c r="H662" i="4"/>
  <c r="U662" i="4" s="1"/>
  <c r="I663" i="4"/>
  <c r="P600" i="4"/>
  <c r="C601" i="4"/>
  <c r="B601" i="4" s="1"/>
  <c r="F665" i="4"/>
  <c r="E665" i="4"/>
  <c r="R665" i="4" s="1"/>
  <c r="D665" i="4"/>
  <c r="Q665" i="4" s="1"/>
  <c r="V601" i="4"/>
  <c r="S584" i="4"/>
  <c r="A666" i="4"/>
  <c r="H663" i="4" l="1"/>
  <c r="U663" i="4" s="1"/>
  <c r="I664" i="4"/>
  <c r="G614" i="4"/>
  <c r="P601" i="4"/>
  <c r="C602" i="4"/>
  <c r="B602" i="4" s="1"/>
  <c r="F666" i="4"/>
  <c r="E666" i="4"/>
  <c r="R666" i="4" s="1"/>
  <c r="D666" i="4"/>
  <c r="Q666" i="4" s="1"/>
  <c r="V602" i="4"/>
  <c r="S585" i="4"/>
  <c r="A667" i="4"/>
  <c r="G615" i="4" l="1"/>
  <c r="H664" i="4"/>
  <c r="U664" i="4" s="1"/>
  <c r="I665" i="4"/>
  <c r="P602" i="4"/>
  <c r="C603" i="4"/>
  <c r="B603" i="4" s="1"/>
  <c r="F667" i="4"/>
  <c r="E667" i="4"/>
  <c r="R667" i="4" s="1"/>
  <c r="D667" i="4"/>
  <c r="Q667" i="4" s="1"/>
  <c r="V603" i="4"/>
  <c r="S586" i="4"/>
  <c r="A668" i="4"/>
  <c r="H665" i="4" l="1"/>
  <c r="U665" i="4" s="1"/>
  <c r="I666" i="4"/>
  <c r="G616" i="4"/>
  <c r="P603" i="4"/>
  <c r="C604" i="4"/>
  <c r="B604" i="4" s="1"/>
  <c r="F668" i="4"/>
  <c r="E668" i="4"/>
  <c r="R668" i="4" s="1"/>
  <c r="D668" i="4"/>
  <c r="Q668" i="4" s="1"/>
  <c r="V604" i="4"/>
  <c r="S587" i="4"/>
  <c r="A669" i="4"/>
  <c r="G617" i="4" l="1"/>
  <c r="H666" i="4"/>
  <c r="U666" i="4" s="1"/>
  <c r="I667" i="4"/>
  <c r="P604" i="4"/>
  <c r="C605" i="4"/>
  <c r="B605" i="4" s="1"/>
  <c r="F669" i="4"/>
  <c r="E669" i="4"/>
  <c r="R669" i="4" s="1"/>
  <c r="D669" i="4"/>
  <c r="Q669" i="4" s="1"/>
  <c r="V605" i="4"/>
  <c r="S588" i="4"/>
  <c r="A670" i="4"/>
  <c r="H667" i="4" l="1"/>
  <c r="U667" i="4" s="1"/>
  <c r="I668" i="4"/>
  <c r="G618" i="4"/>
  <c r="P605" i="4"/>
  <c r="C606" i="4"/>
  <c r="B606" i="4" s="1"/>
  <c r="F670" i="4"/>
  <c r="E670" i="4"/>
  <c r="R670" i="4" s="1"/>
  <c r="D670" i="4"/>
  <c r="Q670" i="4" s="1"/>
  <c r="V606" i="4"/>
  <c r="S589" i="4"/>
  <c r="A671" i="4"/>
  <c r="G619" i="4" l="1"/>
  <c r="H668" i="4"/>
  <c r="U668" i="4" s="1"/>
  <c r="I669" i="4"/>
  <c r="P606" i="4"/>
  <c r="C607" i="4"/>
  <c r="B607" i="4" s="1"/>
  <c r="F671" i="4"/>
  <c r="E671" i="4"/>
  <c r="R671" i="4" s="1"/>
  <c r="D671" i="4"/>
  <c r="Q671" i="4" s="1"/>
  <c r="V607" i="4"/>
  <c r="S590" i="4"/>
  <c r="A672" i="4"/>
  <c r="H669" i="4" l="1"/>
  <c r="U669" i="4" s="1"/>
  <c r="I670" i="4"/>
  <c r="G620" i="4"/>
  <c r="P607" i="4"/>
  <c r="C608" i="4"/>
  <c r="B608" i="4" s="1"/>
  <c r="F672" i="4"/>
  <c r="E672" i="4"/>
  <c r="R672" i="4" s="1"/>
  <c r="D672" i="4"/>
  <c r="Q672" i="4" s="1"/>
  <c r="V608" i="4"/>
  <c r="S591" i="4"/>
  <c r="A673" i="4"/>
  <c r="G621" i="4" l="1"/>
  <c r="H670" i="4"/>
  <c r="U670" i="4" s="1"/>
  <c r="I671" i="4"/>
  <c r="P608" i="4"/>
  <c r="C609" i="4"/>
  <c r="B609" i="4" s="1"/>
  <c r="F673" i="4"/>
  <c r="E673" i="4"/>
  <c r="R673" i="4" s="1"/>
  <c r="D673" i="4"/>
  <c r="Q673" i="4" s="1"/>
  <c r="V609" i="4"/>
  <c r="S592" i="4"/>
  <c r="A674" i="4"/>
  <c r="H671" i="4" l="1"/>
  <c r="U671" i="4" s="1"/>
  <c r="I672" i="4"/>
  <c r="G622" i="4"/>
  <c r="P609" i="4"/>
  <c r="C610" i="4"/>
  <c r="B610" i="4" s="1"/>
  <c r="D674" i="4"/>
  <c r="Q674" i="4" s="1"/>
  <c r="F674" i="4"/>
  <c r="E674" i="4"/>
  <c r="R674" i="4" s="1"/>
  <c r="V610" i="4"/>
  <c r="S593" i="4"/>
  <c r="A675" i="4"/>
  <c r="G623" i="4" l="1"/>
  <c r="H672" i="4"/>
  <c r="U672" i="4" s="1"/>
  <c r="I673" i="4"/>
  <c r="P610" i="4"/>
  <c r="C611" i="4"/>
  <c r="B611" i="4" s="1"/>
  <c r="F675" i="4"/>
  <c r="E675" i="4"/>
  <c r="R675" i="4" s="1"/>
  <c r="D675" i="4"/>
  <c r="Q675" i="4" s="1"/>
  <c r="V611" i="4"/>
  <c r="S594" i="4"/>
  <c r="A676" i="4"/>
  <c r="H673" i="4" l="1"/>
  <c r="U673" i="4" s="1"/>
  <c r="I674" i="4"/>
  <c r="G624" i="4"/>
  <c r="P611" i="4"/>
  <c r="C612" i="4"/>
  <c r="B612" i="4" s="1"/>
  <c r="F676" i="4"/>
  <c r="E676" i="4"/>
  <c r="R676" i="4" s="1"/>
  <c r="D676" i="4"/>
  <c r="Q676" i="4" s="1"/>
  <c r="V612" i="4"/>
  <c r="S595" i="4"/>
  <c r="A677" i="4"/>
  <c r="G625" i="4" l="1"/>
  <c r="H674" i="4"/>
  <c r="U674" i="4" s="1"/>
  <c r="I675" i="4"/>
  <c r="P612" i="4"/>
  <c r="C613" i="4"/>
  <c r="B613" i="4" s="1"/>
  <c r="F677" i="4"/>
  <c r="E677" i="4"/>
  <c r="R677" i="4" s="1"/>
  <c r="D677" i="4"/>
  <c r="Q677" i="4" s="1"/>
  <c r="V613" i="4"/>
  <c r="S596" i="4"/>
  <c r="A678" i="4"/>
  <c r="H675" i="4" l="1"/>
  <c r="U675" i="4" s="1"/>
  <c r="I676" i="4"/>
  <c r="G626" i="4"/>
  <c r="P613" i="4"/>
  <c r="C614" i="4"/>
  <c r="B614" i="4" s="1"/>
  <c r="F678" i="4"/>
  <c r="E678" i="4"/>
  <c r="R678" i="4" s="1"/>
  <c r="D678" i="4"/>
  <c r="Q678" i="4" s="1"/>
  <c r="V614" i="4"/>
  <c r="S597" i="4"/>
  <c r="A679" i="4"/>
  <c r="G627" i="4" l="1"/>
  <c r="H676" i="4"/>
  <c r="U676" i="4" s="1"/>
  <c r="I677" i="4"/>
  <c r="P614" i="4"/>
  <c r="C615" i="4"/>
  <c r="B615" i="4" s="1"/>
  <c r="E679" i="4"/>
  <c r="R679" i="4" s="1"/>
  <c r="D679" i="4"/>
  <c r="Q679" i="4" s="1"/>
  <c r="F679" i="4"/>
  <c r="V615" i="4"/>
  <c r="S598" i="4"/>
  <c r="A680" i="4"/>
  <c r="H677" i="4" l="1"/>
  <c r="U677" i="4" s="1"/>
  <c r="I678" i="4"/>
  <c r="G628" i="4"/>
  <c r="P615" i="4"/>
  <c r="C616" i="4"/>
  <c r="B616" i="4" s="1"/>
  <c r="F680" i="4"/>
  <c r="E680" i="4"/>
  <c r="R680" i="4" s="1"/>
  <c r="D680" i="4"/>
  <c r="Q680" i="4" s="1"/>
  <c r="V616" i="4"/>
  <c r="S599" i="4"/>
  <c r="A681" i="4"/>
  <c r="G629" i="4" l="1"/>
  <c r="H678" i="4"/>
  <c r="U678" i="4" s="1"/>
  <c r="I679" i="4"/>
  <c r="P616" i="4"/>
  <c r="C617" i="4"/>
  <c r="B617" i="4" s="1"/>
  <c r="F681" i="4"/>
  <c r="E681" i="4"/>
  <c r="R681" i="4" s="1"/>
  <c r="D681" i="4"/>
  <c r="Q681" i="4" s="1"/>
  <c r="V617" i="4"/>
  <c r="S600" i="4"/>
  <c r="A682" i="4"/>
  <c r="H679" i="4" l="1"/>
  <c r="U679" i="4" s="1"/>
  <c r="I680" i="4"/>
  <c r="G630" i="4"/>
  <c r="P617" i="4"/>
  <c r="C618" i="4"/>
  <c r="B618" i="4" s="1"/>
  <c r="F682" i="4"/>
  <c r="E682" i="4"/>
  <c r="R682" i="4" s="1"/>
  <c r="D682" i="4"/>
  <c r="Q682" i="4" s="1"/>
  <c r="V618" i="4"/>
  <c r="S601" i="4"/>
  <c r="A683" i="4"/>
  <c r="G631" i="4" l="1"/>
  <c r="H680" i="4"/>
  <c r="U680" i="4" s="1"/>
  <c r="I681" i="4"/>
  <c r="P618" i="4"/>
  <c r="C619" i="4"/>
  <c r="B619" i="4" s="1"/>
  <c r="F683" i="4"/>
  <c r="E683" i="4"/>
  <c r="R683" i="4" s="1"/>
  <c r="D683" i="4"/>
  <c r="Q683" i="4" s="1"/>
  <c r="V619" i="4"/>
  <c r="S602" i="4"/>
  <c r="A684" i="4"/>
  <c r="H681" i="4" l="1"/>
  <c r="U681" i="4" s="1"/>
  <c r="I682" i="4"/>
  <c r="G632" i="4"/>
  <c r="P619" i="4"/>
  <c r="C620" i="4"/>
  <c r="B620" i="4" s="1"/>
  <c r="F684" i="4"/>
  <c r="E684" i="4"/>
  <c r="R684" i="4" s="1"/>
  <c r="D684" i="4"/>
  <c r="Q684" i="4" s="1"/>
  <c r="V620" i="4"/>
  <c r="S603" i="4"/>
  <c r="A685" i="4"/>
  <c r="G633" i="4" l="1"/>
  <c r="H682" i="4"/>
  <c r="U682" i="4" s="1"/>
  <c r="I683" i="4"/>
  <c r="P620" i="4"/>
  <c r="C621" i="4"/>
  <c r="B621" i="4" s="1"/>
  <c r="F685" i="4"/>
  <c r="E685" i="4"/>
  <c r="R685" i="4" s="1"/>
  <c r="D685" i="4"/>
  <c r="Q685" i="4" s="1"/>
  <c r="V621" i="4"/>
  <c r="S604" i="4"/>
  <c r="A686" i="4"/>
  <c r="H683" i="4" l="1"/>
  <c r="U683" i="4" s="1"/>
  <c r="I684" i="4"/>
  <c r="G634" i="4"/>
  <c r="P621" i="4"/>
  <c r="C622" i="4"/>
  <c r="B622" i="4" s="1"/>
  <c r="F686" i="4"/>
  <c r="E686" i="4"/>
  <c r="R686" i="4" s="1"/>
  <c r="D686" i="4"/>
  <c r="Q686" i="4" s="1"/>
  <c r="V622" i="4"/>
  <c r="S605" i="4"/>
  <c r="A687" i="4"/>
  <c r="G635" i="4" l="1"/>
  <c r="H684" i="4"/>
  <c r="U684" i="4" s="1"/>
  <c r="I685" i="4"/>
  <c r="P622" i="4"/>
  <c r="C623" i="4"/>
  <c r="B623" i="4" s="1"/>
  <c r="F687" i="4"/>
  <c r="E687" i="4"/>
  <c r="R687" i="4" s="1"/>
  <c r="D687" i="4"/>
  <c r="Q687" i="4" s="1"/>
  <c r="V623" i="4"/>
  <c r="S606" i="4"/>
  <c r="A688" i="4"/>
  <c r="H685" i="4" l="1"/>
  <c r="U685" i="4" s="1"/>
  <c r="I686" i="4"/>
  <c r="G636" i="4"/>
  <c r="P623" i="4"/>
  <c r="C624" i="4"/>
  <c r="B624" i="4" s="1"/>
  <c r="F688" i="4"/>
  <c r="E688" i="4"/>
  <c r="R688" i="4" s="1"/>
  <c r="D688" i="4"/>
  <c r="Q688" i="4" s="1"/>
  <c r="V624" i="4"/>
  <c r="S607" i="4"/>
  <c r="A689" i="4"/>
  <c r="G637" i="4" l="1"/>
  <c r="H686" i="4"/>
  <c r="U686" i="4" s="1"/>
  <c r="I687" i="4"/>
  <c r="P624" i="4"/>
  <c r="C625" i="4"/>
  <c r="B625" i="4" s="1"/>
  <c r="F689" i="4"/>
  <c r="E689" i="4"/>
  <c r="R689" i="4" s="1"/>
  <c r="D689" i="4"/>
  <c r="Q689" i="4" s="1"/>
  <c r="V625" i="4"/>
  <c r="S608" i="4"/>
  <c r="A690" i="4"/>
  <c r="H687" i="4" l="1"/>
  <c r="U687" i="4" s="1"/>
  <c r="I688" i="4"/>
  <c r="G638" i="4"/>
  <c r="P625" i="4"/>
  <c r="C626" i="4"/>
  <c r="B626" i="4" s="1"/>
  <c r="D690" i="4"/>
  <c r="Q690" i="4" s="1"/>
  <c r="F690" i="4"/>
  <c r="E690" i="4"/>
  <c r="R690" i="4" s="1"/>
  <c r="V626" i="4"/>
  <c r="S609" i="4"/>
  <c r="A691" i="4"/>
  <c r="G639" i="4" l="1"/>
  <c r="H688" i="4"/>
  <c r="U688" i="4" s="1"/>
  <c r="I689" i="4"/>
  <c r="P626" i="4"/>
  <c r="C627" i="4"/>
  <c r="B627" i="4" s="1"/>
  <c r="F691" i="4"/>
  <c r="E691" i="4"/>
  <c r="R691" i="4" s="1"/>
  <c r="D691" i="4"/>
  <c r="Q691" i="4" s="1"/>
  <c r="V627" i="4"/>
  <c r="S610" i="4"/>
  <c r="A692" i="4"/>
  <c r="H689" i="4" l="1"/>
  <c r="U689" i="4" s="1"/>
  <c r="I690" i="4"/>
  <c r="G640" i="4"/>
  <c r="P627" i="4"/>
  <c r="C628" i="4"/>
  <c r="B628" i="4" s="1"/>
  <c r="F692" i="4"/>
  <c r="E692" i="4"/>
  <c r="R692" i="4" s="1"/>
  <c r="D692" i="4"/>
  <c r="Q692" i="4" s="1"/>
  <c r="V628" i="4"/>
  <c r="S611" i="4"/>
  <c r="A693" i="4"/>
  <c r="G641" i="4" l="1"/>
  <c r="H690" i="4"/>
  <c r="U690" i="4" s="1"/>
  <c r="I691" i="4"/>
  <c r="P628" i="4"/>
  <c r="C629" i="4"/>
  <c r="B629" i="4" s="1"/>
  <c r="F693" i="4"/>
  <c r="E693" i="4"/>
  <c r="R693" i="4" s="1"/>
  <c r="D693" i="4"/>
  <c r="Q693" i="4" s="1"/>
  <c r="V629" i="4"/>
  <c r="S612" i="4"/>
  <c r="A694" i="4"/>
  <c r="H691" i="4" l="1"/>
  <c r="U691" i="4" s="1"/>
  <c r="I692" i="4"/>
  <c r="G642" i="4"/>
  <c r="P629" i="4"/>
  <c r="C630" i="4"/>
  <c r="B630" i="4" s="1"/>
  <c r="F694" i="4"/>
  <c r="E694" i="4"/>
  <c r="R694" i="4" s="1"/>
  <c r="D694" i="4"/>
  <c r="Q694" i="4" s="1"/>
  <c r="V630" i="4"/>
  <c r="S613" i="4"/>
  <c r="A695" i="4"/>
  <c r="G643" i="4" l="1"/>
  <c r="H692" i="4"/>
  <c r="U692" i="4" s="1"/>
  <c r="I693" i="4"/>
  <c r="P630" i="4"/>
  <c r="C631" i="4"/>
  <c r="B631" i="4" s="1"/>
  <c r="E695" i="4"/>
  <c r="R695" i="4" s="1"/>
  <c r="D695" i="4"/>
  <c r="Q695" i="4" s="1"/>
  <c r="F695" i="4"/>
  <c r="V631" i="4"/>
  <c r="S614" i="4"/>
  <c r="A696" i="4"/>
  <c r="H693" i="4" l="1"/>
  <c r="U693" i="4" s="1"/>
  <c r="I694" i="4"/>
  <c r="G644" i="4"/>
  <c r="P631" i="4"/>
  <c r="C632" i="4"/>
  <c r="B632" i="4" s="1"/>
  <c r="F696" i="4"/>
  <c r="E696" i="4"/>
  <c r="R696" i="4" s="1"/>
  <c r="D696" i="4"/>
  <c r="Q696" i="4" s="1"/>
  <c r="V632" i="4"/>
  <c r="S615" i="4"/>
  <c r="A697" i="4"/>
  <c r="G645" i="4" l="1"/>
  <c r="H694" i="4"/>
  <c r="U694" i="4" s="1"/>
  <c r="I695" i="4"/>
  <c r="P632" i="4"/>
  <c r="C633" i="4"/>
  <c r="B633" i="4" s="1"/>
  <c r="F697" i="4"/>
  <c r="E697" i="4"/>
  <c r="R697" i="4" s="1"/>
  <c r="D697" i="4"/>
  <c r="Q697" i="4" s="1"/>
  <c r="V633" i="4"/>
  <c r="S616" i="4"/>
  <c r="A698" i="4"/>
  <c r="H695" i="4" l="1"/>
  <c r="U695" i="4" s="1"/>
  <c r="I696" i="4"/>
  <c r="G646" i="4"/>
  <c r="P633" i="4"/>
  <c r="C634" i="4"/>
  <c r="B634" i="4" s="1"/>
  <c r="F698" i="4"/>
  <c r="E698" i="4"/>
  <c r="R698" i="4" s="1"/>
  <c r="D698" i="4"/>
  <c r="Q698" i="4" s="1"/>
  <c r="V634" i="4"/>
  <c r="S617" i="4"/>
  <c r="A699" i="4"/>
  <c r="G647" i="4" l="1"/>
  <c r="H696" i="4"/>
  <c r="U696" i="4" s="1"/>
  <c r="I697" i="4"/>
  <c r="P634" i="4"/>
  <c r="C635" i="4"/>
  <c r="B635" i="4" s="1"/>
  <c r="F699" i="4"/>
  <c r="E699" i="4"/>
  <c r="R699" i="4" s="1"/>
  <c r="D699" i="4"/>
  <c r="Q699" i="4" s="1"/>
  <c r="V635" i="4"/>
  <c r="S618" i="4"/>
  <c r="A700" i="4"/>
  <c r="H697" i="4" l="1"/>
  <c r="U697" i="4" s="1"/>
  <c r="I698" i="4"/>
  <c r="G648" i="4"/>
  <c r="P635" i="4"/>
  <c r="C636" i="4"/>
  <c r="B636" i="4" s="1"/>
  <c r="F700" i="4"/>
  <c r="E700" i="4"/>
  <c r="R700" i="4" s="1"/>
  <c r="D700" i="4"/>
  <c r="Q700" i="4" s="1"/>
  <c r="V636" i="4"/>
  <c r="S619" i="4"/>
  <c r="A701" i="4"/>
  <c r="G649" i="4" l="1"/>
  <c r="H698" i="4"/>
  <c r="U698" i="4" s="1"/>
  <c r="I699" i="4"/>
  <c r="P636" i="4"/>
  <c r="C637" i="4"/>
  <c r="B637" i="4" s="1"/>
  <c r="F701" i="4"/>
  <c r="E701" i="4"/>
  <c r="R701" i="4" s="1"/>
  <c r="D701" i="4"/>
  <c r="Q701" i="4" s="1"/>
  <c r="V637" i="4"/>
  <c r="S620" i="4"/>
  <c r="A702" i="4"/>
  <c r="H699" i="4" l="1"/>
  <c r="U699" i="4" s="1"/>
  <c r="I700" i="4"/>
  <c r="G650" i="4"/>
  <c r="P637" i="4"/>
  <c r="C638" i="4"/>
  <c r="B638" i="4" s="1"/>
  <c r="F702" i="4"/>
  <c r="E702" i="4"/>
  <c r="R702" i="4" s="1"/>
  <c r="D702" i="4"/>
  <c r="Q702" i="4" s="1"/>
  <c r="V638" i="4"/>
  <c r="S621" i="4"/>
  <c r="A703" i="4"/>
  <c r="G651" i="4" l="1"/>
  <c r="H700" i="4"/>
  <c r="U700" i="4" s="1"/>
  <c r="I701" i="4"/>
  <c r="P638" i="4"/>
  <c r="C639" i="4"/>
  <c r="B639" i="4" s="1"/>
  <c r="F703" i="4"/>
  <c r="E703" i="4"/>
  <c r="R703" i="4" s="1"/>
  <c r="D703" i="4"/>
  <c r="Q703" i="4" s="1"/>
  <c r="V639" i="4"/>
  <c r="S622" i="4"/>
  <c r="A704" i="4"/>
  <c r="H701" i="4" l="1"/>
  <c r="U701" i="4" s="1"/>
  <c r="I702" i="4"/>
  <c r="G652" i="4"/>
  <c r="P639" i="4"/>
  <c r="C640" i="4"/>
  <c r="B640" i="4" s="1"/>
  <c r="F704" i="4"/>
  <c r="E704" i="4"/>
  <c r="R704" i="4" s="1"/>
  <c r="D704" i="4"/>
  <c r="Q704" i="4" s="1"/>
  <c r="V640" i="4"/>
  <c r="S623" i="4"/>
  <c r="A705" i="4"/>
  <c r="G653" i="4" l="1"/>
  <c r="H702" i="4"/>
  <c r="U702" i="4" s="1"/>
  <c r="I703" i="4"/>
  <c r="P640" i="4"/>
  <c r="C641" i="4"/>
  <c r="B641" i="4" s="1"/>
  <c r="F705" i="4"/>
  <c r="E705" i="4"/>
  <c r="R705" i="4" s="1"/>
  <c r="D705" i="4"/>
  <c r="Q705" i="4" s="1"/>
  <c r="V641" i="4"/>
  <c r="S624" i="4"/>
  <c r="A706" i="4"/>
  <c r="H703" i="4" l="1"/>
  <c r="U703" i="4" s="1"/>
  <c r="I704" i="4"/>
  <c r="G654" i="4"/>
  <c r="P641" i="4"/>
  <c r="C642" i="4"/>
  <c r="B642" i="4" s="1"/>
  <c r="D706" i="4"/>
  <c r="Q706" i="4" s="1"/>
  <c r="F706" i="4"/>
  <c r="E706" i="4"/>
  <c r="R706" i="4" s="1"/>
  <c r="V642" i="4"/>
  <c r="S625" i="4"/>
  <c r="A707" i="4"/>
  <c r="G655" i="4" l="1"/>
  <c r="H704" i="4"/>
  <c r="U704" i="4" s="1"/>
  <c r="I705" i="4"/>
  <c r="P642" i="4"/>
  <c r="C643" i="4"/>
  <c r="B643" i="4" s="1"/>
  <c r="F707" i="4"/>
  <c r="E707" i="4"/>
  <c r="R707" i="4" s="1"/>
  <c r="D707" i="4"/>
  <c r="Q707" i="4" s="1"/>
  <c r="V643" i="4"/>
  <c r="S626" i="4"/>
  <c r="A708" i="4"/>
  <c r="H705" i="4" l="1"/>
  <c r="U705" i="4" s="1"/>
  <c r="I706" i="4"/>
  <c r="G656" i="4"/>
  <c r="P643" i="4"/>
  <c r="C644" i="4"/>
  <c r="B644" i="4" s="1"/>
  <c r="F708" i="4"/>
  <c r="E708" i="4"/>
  <c r="R708" i="4" s="1"/>
  <c r="D708" i="4"/>
  <c r="Q708" i="4" s="1"/>
  <c r="V644" i="4"/>
  <c r="S627" i="4"/>
  <c r="A709" i="4"/>
  <c r="G657" i="4" l="1"/>
  <c r="H706" i="4"/>
  <c r="U706" i="4" s="1"/>
  <c r="I707" i="4"/>
  <c r="P644" i="4"/>
  <c r="C645" i="4"/>
  <c r="B645" i="4" s="1"/>
  <c r="F709" i="4"/>
  <c r="E709" i="4"/>
  <c r="R709" i="4" s="1"/>
  <c r="D709" i="4"/>
  <c r="Q709" i="4" s="1"/>
  <c r="V645" i="4"/>
  <c r="S628" i="4"/>
  <c r="A710" i="4"/>
  <c r="H707" i="4" l="1"/>
  <c r="U707" i="4" s="1"/>
  <c r="I708" i="4"/>
  <c r="G658" i="4"/>
  <c r="P645" i="4"/>
  <c r="C646" i="4"/>
  <c r="B646" i="4" s="1"/>
  <c r="F710" i="4"/>
  <c r="E710" i="4"/>
  <c r="R710" i="4" s="1"/>
  <c r="D710" i="4"/>
  <c r="Q710" i="4" s="1"/>
  <c r="V646" i="4"/>
  <c r="S629" i="4"/>
  <c r="A711" i="4"/>
  <c r="G659" i="4" l="1"/>
  <c r="H708" i="4"/>
  <c r="U708" i="4" s="1"/>
  <c r="I709" i="4"/>
  <c r="P646" i="4"/>
  <c r="C647" i="4"/>
  <c r="B647" i="4" s="1"/>
  <c r="E711" i="4"/>
  <c r="R711" i="4" s="1"/>
  <c r="D711" i="4"/>
  <c r="Q711" i="4" s="1"/>
  <c r="F711" i="4"/>
  <c r="V647" i="4"/>
  <c r="S630" i="4"/>
  <c r="A712" i="4"/>
  <c r="H709" i="4" l="1"/>
  <c r="U709" i="4" s="1"/>
  <c r="I710" i="4"/>
  <c r="G660" i="4"/>
  <c r="P647" i="4"/>
  <c r="C648" i="4"/>
  <c r="B648" i="4" s="1"/>
  <c r="F712" i="4"/>
  <c r="E712" i="4"/>
  <c r="R712" i="4" s="1"/>
  <c r="D712" i="4"/>
  <c r="Q712" i="4" s="1"/>
  <c r="V648" i="4"/>
  <c r="S631" i="4"/>
  <c r="A713" i="4"/>
  <c r="G661" i="4" l="1"/>
  <c r="H710" i="4"/>
  <c r="U710" i="4" s="1"/>
  <c r="I711" i="4"/>
  <c r="P648" i="4"/>
  <c r="C649" i="4"/>
  <c r="B649" i="4" s="1"/>
  <c r="F713" i="4"/>
  <c r="E713" i="4"/>
  <c r="R713" i="4" s="1"/>
  <c r="D713" i="4"/>
  <c r="Q713" i="4" s="1"/>
  <c r="V649" i="4"/>
  <c r="S632" i="4"/>
  <c r="A714" i="4"/>
  <c r="H711" i="4" l="1"/>
  <c r="U711" i="4" s="1"/>
  <c r="I712" i="4"/>
  <c r="G662" i="4"/>
  <c r="P649" i="4"/>
  <c r="C650" i="4"/>
  <c r="B650" i="4" s="1"/>
  <c r="F714" i="4"/>
  <c r="E714" i="4"/>
  <c r="R714" i="4" s="1"/>
  <c r="D714" i="4"/>
  <c r="Q714" i="4" s="1"/>
  <c r="V650" i="4"/>
  <c r="S633" i="4"/>
  <c r="A715" i="4"/>
  <c r="G663" i="4" l="1"/>
  <c r="H712" i="4"/>
  <c r="U712" i="4" s="1"/>
  <c r="I713" i="4"/>
  <c r="P650" i="4"/>
  <c r="C651" i="4"/>
  <c r="B651" i="4" s="1"/>
  <c r="F715" i="4"/>
  <c r="E715" i="4"/>
  <c r="R715" i="4" s="1"/>
  <c r="D715" i="4"/>
  <c r="Q715" i="4" s="1"/>
  <c r="V651" i="4"/>
  <c r="S634" i="4"/>
  <c r="A716" i="4"/>
  <c r="H713" i="4" l="1"/>
  <c r="U713" i="4" s="1"/>
  <c r="I714" i="4"/>
  <c r="G664" i="4"/>
  <c r="P651" i="4"/>
  <c r="C652" i="4"/>
  <c r="B652" i="4" s="1"/>
  <c r="F716" i="4"/>
  <c r="E716" i="4"/>
  <c r="R716" i="4" s="1"/>
  <c r="D716" i="4"/>
  <c r="Q716" i="4" s="1"/>
  <c r="V652" i="4"/>
  <c r="S635" i="4"/>
  <c r="A717" i="4"/>
  <c r="G665" i="4" l="1"/>
  <c r="H714" i="4"/>
  <c r="U714" i="4" s="1"/>
  <c r="I715" i="4"/>
  <c r="P652" i="4"/>
  <c r="C653" i="4"/>
  <c r="B653" i="4" s="1"/>
  <c r="F717" i="4"/>
  <c r="E717" i="4"/>
  <c r="R717" i="4" s="1"/>
  <c r="D717" i="4"/>
  <c r="Q717" i="4" s="1"/>
  <c r="V653" i="4"/>
  <c r="S636" i="4"/>
  <c r="A718" i="4"/>
  <c r="H715" i="4" l="1"/>
  <c r="U715" i="4" s="1"/>
  <c r="I716" i="4"/>
  <c r="G666" i="4"/>
  <c r="P653" i="4"/>
  <c r="C654" i="4"/>
  <c r="B654" i="4" s="1"/>
  <c r="F718" i="4"/>
  <c r="E718" i="4"/>
  <c r="R718" i="4" s="1"/>
  <c r="D718" i="4"/>
  <c r="Q718" i="4" s="1"/>
  <c r="V654" i="4"/>
  <c r="S637" i="4"/>
  <c r="A719" i="4"/>
  <c r="G667" i="4" l="1"/>
  <c r="H716" i="4"/>
  <c r="U716" i="4" s="1"/>
  <c r="I717" i="4"/>
  <c r="P654" i="4"/>
  <c r="C655" i="4"/>
  <c r="B655" i="4" s="1"/>
  <c r="F719" i="4"/>
  <c r="E719" i="4"/>
  <c r="R719" i="4" s="1"/>
  <c r="D719" i="4"/>
  <c r="Q719" i="4" s="1"/>
  <c r="V655" i="4"/>
  <c r="S638" i="4"/>
  <c r="A720" i="4"/>
  <c r="H717" i="4" l="1"/>
  <c r="U717" i="4" s="1"/>
  <c r="I718" i="4"/>
  <c r="G668" i="4"/>
  <c r="P655" i="4"/>
  <c r="C656" i="4"/>
  <c r="B656" i="4" s="1"/>
  <c r="F720" i="4"/>
  <c r="E720" i="4"/>
  <c r="R720" i="4" s="1"/>
  <c r="D720" i="4"/>
  <c r="Q720" i="4" s="1"/>
  <c r="V656" i="4"/>
  <c r="S639" i="4"/>
  <c r="A721" i="4"/>
  <c r="G669" i="4" l="1"/>
  <c r="H718" i="4"/>
  <c r="U718" i="4" s="1"/>
  <c r="I719" i="4"/>
  <c r="P656" i="4"/>
  <c r="C657" i="4"/>
  <c r="B657" i="4" s="1"/>
  <c r="F721" i="4"/>
  <c r="E721" i="4"/>
  <c r="R721" i="4" s="1"/>
  <c r="D721" i="4"/>
  <c r="Q721" i="4" s="1"/>
  <c r="V657" i="4"/>
  <c r="S640" i="4"/>
  <c r="A722" i="4"/>
  <c r="H719" i="4" l="1"/>
  <c r="U719" i="4" s="1"/>
  <c r="I720" i="4"/>
  <c r="G670" i="4"/>
  <c r="P657" i="4"/>
  <c r="C658" i="4"/>
  <c r="B658" i="4" s="1"/>
  <c r="D722" i="4"/>
  <c r="Q722" i="4" s="1"/>
  <c r="F722" i="4"/>
  <c r="E722" i="4"/>
  <c r="R722" i="4" s="1"/>
  <c r="V658" i="4"/>
  <c r="S641" i="4"/>
  <c r="A723" i="4"/>
  <c r="G671" i="4" l="1"/>
  <c r="H720" i="4"/>
  <c r="U720" i="4" s="1"/>
  <c r="I721" i="4"/>
  <c r="P658" i="4"/>
  <c r="C659" i="4"/>
  <c r="B659" i="4" s="1"/>
  <c r="F723" i="4"/>
  <c r="E723" i="4"/>
  <c r="R723" i="4" s="1"/>
  <c r="D723" i="4"/>
  <c r="Q723" i="4" s="1"/>
  <c r="V659" i="4"/>
  <c r="S642" i="4"/>
  <c r="A724" i="4"/>
  <c r="H721" i="4" l="1"/>
  <c r="U721" i="4" s="1"/>
  <c r="I722" i="4"/>
  <c r="G672" i="4"/>
  <c r="P659" i="4"/>
  <c r="C660" i="4"/>
  <c r="B660" i="4" s="1"/>
  <c r="F724" i="4"/>
  <c r="E724" i="4"/>
  <c r="R724" i="4" s="1"/>
  <c r="D724" i="4"/>
  <c r="Q724" i="4" s="1"/>
  <c r="V660" i="4"/>
  <c r="S643" i="4"/>
  <c r="A725" i="4"/>
  <c r="G673" i="4" l="1"/>
  <c r="H722" i="4"/>
  <c r="U722" i="4" s="1"/>
  <c r="I723" i="4"/>
  <c r="P660" i="4"/>
  <c r="C661" i="4"/>
  <c r="B661" i="4" s="1"/>
  <c r="F725" i="4"/>
  <c r="E725" i="4"/>
  <c r="R725" i="4" s="1"/>
  <c r="D725" i="4"/>
  <c r="Q725" i="4" s="1"/>
  <c r="V661" i="4"/>
  <c r="S644" i="4"/>
  <c r="A726" i="4"/>
  <c r="H723" i="4" l="1"/>
  <c r="U723" i="4" s="1"/>
  <c r="I724" i="4"/>
  <c r="G674" i="4"/>
  <c r="P661" i="4"/>
  <c r="C662" i="4"/>
  <c r="B662" i="4" s="1"/>
  <c r="F726" i="4"/>
  <c r="E726" i="4"/>
  <c r="R726" i="4" s="1"/>
  <c r="D726" i="4"/>
  <c r="Q726" i="4" s="1"/>
  <c r="V662" i="4"/>
  <c r="S645" i="4"/>
  <c r="A727" i="4"/>
  <c r="G675" i="4" l="1"/>
  <c r="H724" i="4"/>
  <c r="U724" i="4" s="1"/>
  <c r="I725" i="4"/>
  <c r="P662" i="4"/>
  <c r="C663" i="4"/>
  <c r="B663" i="4" s="1"/>
  <c r="E727" i="4"/>
  <c r="R727" i="4" s="1"/>
  <c r="D727" i="4"/>
  <c r="Q727" i="4" s="1"/>
  <c r="F727" i="4"/>
  <c r="V663" i="4"/>
  <c r="S646" i="4"/>
  <c r="A728" i="4"/>
  <c r="H725" i="4" l="1"/>
  <c r="U725" i="4" s="1"/>
  <c r="I726" i="4"/>
  <c r="G676" i="4"/>
  <c r="P663" i="4"/>
  <c r="C664" i="4"/>
  <c r="B664" i="4" s="1"/>
  <c r="F728" i="4"/>
  <c r="E728" i="4"/>
  <c r="R728" i="4" s="1"/>
  <c r="D728" i="4"/>
  <c r="Q728" i="4" s="1"/>
  <c r="V664" i="4"/>
  <c r="S647" i="4"/>
  <c r="A729" i="4"/>
  <c r="G677" i="4" l="1"/>
  <c r="H726" i="4"/>
  <c r="U726" i="4" s="1"/>
  <c r="I727" i="4"/>
  <c r="P664" i="4"/>
  <c r="C665" i="4"/>
  <c r="B665" i="4" s="1"/>
  <c r="F729" i="4"/>
  <c r="E729" i="4"/>
  <c r="R729" i="4" s="1"/>
  <c r="D729" i="4"/>
  <c r="Q729" i="4" s="1"/>
  <c r="V665" i="4"/>
  <c r="S648" i="4"/>
  <c r="A730" i="4"/>
  <c r="H727" i="4" l="1"/>
  <c r="U727" i="4" s="1"/>
  <c r="I728" i="4"/>
  <c r="G678" i="4"/>
  <c r="P665" i="4"/>
  <c r="C666" i="4"/>
  <c r="B666" i="4" s="1"/>
  <c r="F730" i="4"/>
  <c r="E730" i="4"/>
  <c r="R730" i="4" s="1"/>
  <c r="D730" i="4"/>
  <c r="Q730" i="4" s="1"/>
  <c r="V666" i="4"/>
  <c r="S649" i="4"/>
  <c r="A731" i="4"/>
  <c r="G679" i="4" l="1"/>
  <c r="H728" i="4"/>
  <c r="U728" i="4" s="1"/>
  <c r="I729" i="4"/>
  <c r="P666" i="4"/>
  <c r="C667" i="4"/>
  <c r="B667" i="4" s="1"/>
  <c r="F731" i="4"/>
  <c r="E731" i="4"/>
  <c r="R731" i="4" s="1"/>
  <c r="D731" i="4"/>
  <c r="Q731" i="4" s="1"/>
  <c r="V667" i="4"/>
  <c r="S650" i="4"/>
  <c r="A732" i="4"/>
  <c r="H729" i="4" l="1"/>
  <c r="U729" i="4" s="1"/>
  <c r="I730" i="4"/>
  <c r="G680" i="4"/>
  <c r="P667" i="4"/>
  <c r="C668" i="4"/>
  <c r="B668" i="4" s="1"/>
  <c r="F732" i="4"/>
  <c r="E732" i="4"/>
  <c r="R732" i="4" s="1"/>
  <c r="D732" i="4"/>
  <c r="Q732" i="4" s="1"/>
  <c r="V668" i="4"/>
  <c r="S651" i="4"/>
  <c r="A733" i="4"/>
  <c r="G681" i="4" l="1"/>
  <c r="H730" i="4"/>
  <c r="U730" i="4" s="1"/>
  <c r="I731" i="4"/>
  <c r="P668" i="4"/>
  <c r="C669" i="4"/>
  <c r="B669" i="4" s="1"/>
  <c r="F733" i="4"/>
  <c r="E733" i="4"/>
  <c r="R733" i="4" s="1"/>
  <c r="D733" i="4"/>
  <c r="Q733" i="4" s="1"/>
  <c r="V669" i="4"/>
  <c r="S652" i="4"/>
  <c r="A734" i="4"/>
  <c r="H731" i="4" l="1"/>
  <c r="U731" i="4" s="1"/>
  <c r="I732" i="4"/>
  <c r="G682" i="4"/>
  <c r="P669" i="4"/>
  <c r="C670" i="4"/>
  <c r="B670" i="4" s="1"/>
  <c r="F734" i="4"/>
  <c r="E734" i="4"/>
  <c r="R734" i="4" s="1"/>
  <c r="D734" i="4"/>
  <c r="Q734" i="4" s="1"/>
  <c r="V670" i="4"/>
  <c r="S653" i="4"/>
  <c r="A735" i="4"/>
  <c r="G683" i="4" l="1"/>
  <c r="H732" i="4"/>
  <c r="U732" i="4" s="1"/>
  <c r="I733" i="4"/>
  <c r="P670" i="4"/>
  <c r="C671" i="4"/>
  <c r="B671" i="4" s="1"/>
  <c r="F735" i="4"/>
  <c r="E735" i="4"/>
  <c r="R735" i="4" s="1"/>
  <c r="D735" i="4"/>
  <c r="Q735" i="4" s="1"/>
  <c r="V671" i="4"/>
  <c r="S654" i="4"/>
  <c r="A736" i="4"/>
  <c r="H733" i="4" l="1"/>
  <c r="U733" i="4" s="1"/>
  <c r="I734" i="4"/>
  <c r="G684" i="4"/>
  <c r="P671" i="4"/>
  <c r="C672" i="4"/>
  <c r="B672" i="4" s="1"/>
  <c r="F736" i="4"/>
  <c r="E736" i="4"/>
  <c r="R736" i="4" s="1"/>
  <c r="D736" i="4"/>
  <c r="Q736" i="4" s="1"/>
  <c r="V672" i="4"/>
  <c r="S655" i="4"/>
  <c r="A737" i="4"/>
  <c r="G685" i="4" l="1"/>
  <c r="H734" i="4"/>
  <c r="U734" i="4" s="1"/>
  <c r="I735" i="4"/>
  <c r="P672" i="4"/>
  <c r="C673" i="4"/>
  <c r="B673" i="4" s="1"/>
  <c r="F737" i="4"/>
  <c r="E737" i="4"/>
  <c r="R737" i="4" s="1"/>
  <c r="D737" i="4"/>
  <c r="Q737" i="4" s="1"/>
  <c r="V673" i="4"/>
  <c r="S656" i="4"/>
  <c r="A738" i="4"/>
  <c r="H735" i="4" l="1"/>
  <c r="U735" i="4" s="1"/>
  <c r="I736" i="4"/>
  <c r="G686" i="4"/>
  <c r="P673" i="4"/>
  <c r="C674" i="4"/>
  <c r="B674" i="4" s="1"/>
  <c r="D738" i="4"/>
  <c r="Q738" i="4" s="1"/>
  <c r="F738" i="4"/>
  <c r="E738" i="4"/>
  <c r="R738" i="4" s="1"/>
  <c r="V674" i="4"/>
  <c r="S657" i="4"/>
  <c r="A739" i="4"/>
  <c r="G687" i="4" l="1"/>
  <c r="H736" i="4"/>
  <c r="U736" i="4" s="1"/>
  <c r="I737" i="4"/>
  <c r="P674" i="4"/>
  <c r="C675" i="4"/>
  <c r="B675" i="4" s="1"/>
  <c r="F739" i="4"/>
  <c r="E739" i="4"/>
  <c r="R739" i="4" s="1"/>
  <c r="D739" i="4"/>
  <c r="Q739" i="4" s="1"/>
  <c r="V675" i="4"/>
  <c r="S658" i="4"/>
  <c r="A740" i="4"/>
  <c r="H737" i="4" l="1"/>
  <c r="U737" i="4" s="1"/>
  <c r="I738" i="4"/>
  <c r="G688" i="4"/>
  <c r="P675" i="4"/>
  <c r="C676" i="4"/>
  <c r="B676" i="4" s="1"/>
  <c r="F740" i="4"/>
  <c r="E740" i="4"/>
  <c r="R740" i="4" s="1"/>
  <c r="D740" i="4"/>
  <c r="Q740" i="4" s="1"/>
  <c r="V676" i="4"/>
  <c r="S659" i="4"/>
  <c r="A741" i="4"/>
  <c r="G689" i="4" l="1"/>
  <c r="H738" i="4"/>
  <c r="U738" i="4" s="1"/>
  <c r="I739" i="4"/>
  <c r="P676" i="4"/>
  <c r="C677" i="4"/>
  <c r="B677" i="4" s="1"/>
  <c r="F741" i="4"/>
  <c r="E741" i="4"/>
  <c r="R741" i="4" s="1"/>
  <c r="D741" i="4"/>
  <c r="Q741" i="4" s="1"/>
  <c r="V677" i="4"/>
  <c r="S660" i="4"/>
  <c r="A742" i="4"/>
  <c r="H739" i="4" l="1"/>
  <c r="U739" i="4" s="1"/>
  <c r="I740" i="4"/>
  <c r="G690" i="4"/>
  <c r="P677" i="4"/>
  <c r="C678" i="4"/>
  <c r="B678" i="4" s="1"/>
  <c r="F742" i="4"/>
  <c r="E742" i="4"/>
  <c r="R742" i="4" s="1"/>
  <c r="D742" i="4"/>
  <c r="Q742" i="4" s="1"/>
  <c r="V678" i="4"/>
  <c r="S661" i="4"/>
  <c r="A743" i="4"/>
  <c r="G691" i="4" l="1"/>
  <c r="H740" i="4"/>
  <c r="U740" i="4" s="1"/>
  <c r="I741" i="4"/>
  <c r="P678" i="4"/>
  <c r="C679" i="4"/>
  <c r="B679" i="4" s="1"/>
  <c r="E743" i="4"/>
  <c r="R743" i="4" s="1"/>
  <c r="D743" i="4"/>
  <c r="Q743" i="4" s="1"/>
  <c r="F743" i="4"/>
  <c r="V679" i="4"/>
  <c r="S662" i="4"/>
  <c r="A744" i="4"/>
  <c r="H741" i="4" l="1"/>
  <c r="U741" i="4" s="1"/>
  <c r="I742" i="4"/>
  <c r="G692" i="4"/>
  <c r="P679" i="4"/>
  <c r="C680" i="4"/>
  <c r="B680" i="4" s="1"/>
  <c r="F744" i="4"/>
  <c r="E744" i="4"/>
  <c r="R744" i="4" s="1"/>
  <c r="D744" i="4"/>
  <c r="Q744" i="4" s="1"/>
  <c r="V680" i="4"/>
  <c r="S663" i="4"/>
  <c r="A745" i="4"/>
  <c r="G693" i="4" l="1"/>
  <c r="H742" i="4"/>
  <c r="U742" i="4" s="1"/>
  <c r="I743" i="4"/>
  <c r="P680" i="4"/>
  <c r="C681" i="4"/>
  <c r="B681" i="4" s="1"/>
  <c r="F745" i="4"/>
  <c r="E745" i="4"/>
  <c r="R745" i="4" s="1"/>
  <c r="D745" i="4"/>
  <c r="Q745" i="4" s="1"/>
  <c r="V681" i="4"/>
  <c r="S664" i="4"/>
  <c r="A746" i="4"/>
  <c r="H743" i="4" l="1"/>
  <c r="U743" i="4" s="1"/>
  <c r="I744" i="4"/>
  <c r="G694" i="4"/>
  <c r="P681" i="4"/>
  <c r="C682" i="4"/>
  <c r="B682" i="4" s="1"/>
  <c r="F746" i="4"/>
  <c r="E746" i="4"/>
  <c r="R746" i="4" s="1"/>
  <c r="D746" i="4"/>
  <c r="Q746" i="4" s="1"/>
  <c r="V682" i="4"/>
  <c r="S665" i="4"/>
  <c r="A747" i="4"/>
  <c r="G695" i="4" l="1"/>
  <c r="H744" i="4"/>
  <c r="U744" i="4" s="1"/>
  <c r="I745" i="4"/>
  <c r="P682" i="4"/>
  <c r="C683" i="4"/>
  <c r="B683" i="4" s="1"/>
  <c r="F747" i="4"/>
  <c r="E747" i="4"/>
  <c r="R747" i="4" s="1"/>
  <c r="D747" i="4"/>
  <c r="Q747" i="4" s="1"/>
  <c r="V683" i="4"/>
  <c r="S666" i="4"/>
  <c r="A748" i="4"/>
  <c r="H745" i="4" l="1"/>
  <c r="U745" i="4" s="1"/>
  <c r="I746" i="4"/>
  <c r="G696" i="4"/>
  <c r="P683" i="4"/>
  <c r="C684" i="4"/>
  <c r="B684" i="4" s="1"/>
  <c r="F748" i="4"/>
  <c r="E748" i="4"/>
  <c r="R748" i="4" s="1"/>
  <c r="D748" i="4"/>
  <c r="Q748" i="4" s="1"/>
  <c r="V684" i="4"/>
  <c r="S667" i="4"/>
  <c r="A749" i="4"/>
  <c r="G697" i="4" l="1"/>
  <c r="H746" i="4"/>
  <c r="U746" i="4" s="1"/>
  <c r="I747" i="4"/>
  <c r="P684" i="4"/>
  <c r="C685" i="4"/>
  <c r="B685" i="4" s="1"/>
  <c r="F749" i="4"/>
  <c r="E749" i="4"/>
  <c r="R749" i="4" s="1"/>
  <c r="D749" i="4"/>
  <c r="Q749" i="4" s="1"/>
  <c r="V685" i="4"/>
  <c r="S668" i="4"/>
  <c r="A750" i="4"/>
  <c r="H747" i="4" l="1"/>
  <c r="U747" i="4" s="1"/>
  <c r="I748" i="4"/>
  <c r="G698" i="4"/>
  <c r="P685" i="4"/>
  <c r="C686" i="4"/>
  <c r="B686" i="4" s="1"/>
  <c r="F750" i="4"/>
  <c r="E750" i="4"/>
  <c r="R750" i="4" s="1"/>
  <c r="D750" i="4"/>
  <c r="Q750" i="4" s="1"/>
  <c r="V686" i="4"/>
  <c r="S669" i="4"/>
  <c r="A751" i="4"/>
  <c r="G699" i="4" l="1"/>
  <c r="H748" i="4"/>
  <c r="U748" i="4" s="1"/>
  <c r="I749" i="4"/>
  <c r="P686" i="4"/>
  <c r="C687" i="4"/>
  <c r="B687" i="4" s="1"/>
  <c r="F751" i="4"/>
  <c r="E751" i="4"/>
  <c r="R751" i="4" s="1"/>
  <c r="D751" i="4"/>
  <c r="Q751" i="4" s="1"/>
  <c r="V687" i="4"/>
  <c r="S670" i="4"/>
  <c r="A752" i="4"/>
  <c r="H749" i="4" l="1"/>
  <c r="U749" i="4" s="1"/>
  <c r="I750" i="4"/>
  <c r="G700" i="4"/>
  <c r="P687" i="4"/>
  <c r="C688" i="4"/>
  <c r="B688" i="4" s="1"/>
  <c r="F752" i="4"/>
  <c r="E752" i="4"/>
  <c r="R752" i="4" s="1"/>
  <c r="D752" i="4"/>
  <c r="Q752" i="4" s="1"/>
  <c r="V688" i="4"/>
  <c r="S671" i="4"/>
  <c r="A753" i="4"/>
  <c r="G701" i="4" l="1"/>
  <c r="H750" i="4"/>
  <c r="U750" i="4" s="1"/>
  <c r="I751" i="4"/>
  <c r="P688" i="4"/>
  <c r="C689" i="4"/>
  <c r="B689" i="4" s="1"/>
  <c r="F753" i="4"/>
  <c r="E753" i="4"/>
  <c r="R753" i="4" s="1"/>
  <c r="D753" i="4"/>
  <c r="Q753" i="4" s="1"/>
  <c r="V689" i="4"/>
  <c r="S672" i="4"/>
  <c r="H751" i="4" l="1"/>
  <c r="U751" i="4" s="1"/>
  <c r="I752" i="4"/>
  <c r="G702" i="4"/>
  <c r="P689" i="4"/>
  <c r="C690" i="4"/>
  <c r="B690" i="4" s="1"/>
  <c r="V690" i="4"/>
  <c r="S673" i="4"/>
  <c r="G703" i="4" l="1"/>
  <c r="H752" i="4"/>
  <c r="U752" i="4" s="1"/>
  <c r="I753" i="4"/>
  <c r="P690" i="4"/>
  <c r="C691" i="4"/>
  <c r="B691" i="4" s="1"/>
  <c r="V691" i="4"/>
  <c r="S674" i="4"/>
  <c r="H753" i="4" l="1"/>
  <c r="U753" i="4" s="1"/>
  <c r="G704" i="4"/>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B748" i="4" s="1"/>
  <c r="V748" i="4"/>
  <c r="S731" i="4"/>
  <c r="P748" i="4" l="1"/>
  <c r="C749" i="4"/>
  <c r="B749" i="4" s="1"/>
  <c r="V749" i="4"/>
  <c r="S732" i="4"/>
  <c r="P749" i="4" l="1"/>
  <c r="C750" i="4"/>
  <c r="B750" i="4" s="1"/>
  <c r="V750" i="4"/>
  <c r="S733" i="4"/>
  <c r="P750" i="4" l="1"/>
  <c r="C751" i="4"/>
  <c r="B751" i="4" s="1"/>
  <c r="V751" i="4"/>
  <c r="S734" i="4"/>
  <c r="P751" i="4" l="1"/>
  <c r="C752" i="4"/>
  <c r="B752" i="4" s="1"/>
  <c r="V752" i="4"/>
  <c r="S735" i="4"/>
  <c r="P752" i="4" l="1"/>
  <c r="C753" i="4"/>
  <c r="P753" i="4" s="1"/>
  <c r="V753" i="4"/>
  <c r="S736" i="4"/>
  <c r="B753" i="4" l="1"/>
  <c r="S737" i="4"/>
  <c r="S738" i="4" l="1"/>
  <c r="S739" i="4" l="1"/>
  <c r="S740" i="4" l="1"/>
  <c r="S741" i="4" l="1"/>
  <c r="S742" i="4" l="1"/>
  <c r="S743" i="4" l="1"/>
  <c r="S744" i="4" l="1"/>
  <c r="S745" i="4" l="1"/>
  <c r="S746" i="4" l="1"/>
  <c r="S747" i="4" l="1"/>
  <c r="S748" i="4" l="1"/>
  <c r="S749" i="4" l="1"/>
  <c r="S750" i="4" l="1"/>
  <c r="S751" i="4" l="1"/>
  <c r="S752" i="4" l="1"/>
  <c r="S753" i="4"/>
  <c r="G65" i="1" l="1"/>
  <c r="G71" i="1" l="1"/>
  <c r="FT31" i="1" l="1"/>
  <c r="FS31" i="1"/>
  <c r="FR31" i="1"/>
  <c r="FT32" i="1"/>
  <c r="FS32" i="1"/>
  <c r="FR32" i="1"/>
  <c r="FS25" i="1"/>
  <c r="FR25" i="1"/>
  <c r="FT25" i="1"/>
  <c r="FS24" i="1"/>
  <c r="FR24" i="1"/>
  <c r="FT24" i="1"/>
  <c r="ABB17" i="1"/>
  <c r="ABB19" i="1" s="1" a="1"/>
  <c r="ABB19" i="1" s="1"/>
  <c r="ACF17" i="1"/>
  <c r="ACF19" i="1" s="1" a="1"/>
  <c r="ACF19" i="1" s="1"/>
  <c r="FS17" i="1"/>
  <c r="FS18" i="1" s="1" a="1"/>
  <c r="FS18" i="1" s="1"/>
  <c r="FR17" i="1"/>
  <c r="FR18" i="1" s="1" a="1"/>
  <c r="FR18" i="1" s="1"/>
  <c r="FT17" i="1"/>
  <c r="FT18" i="1" s="1" a="1"/>
  <c r="FT18" i="1" s="1"/>
  <c r="ACF42" i="1" l="1" a="1"/>
  <c r="ACF42" i="1" s="1"/>
  <c r="ABB42" i="1" a="1"/>
  <c r="ABB42" i="1" s="1"/>
  <c r="ABB20" i="1" l="1" a="1"/>
  <c r="ABB20" i="1" s="1"/>
  <c r="ABB21" i="1" a="1"/>
  <c r="ABB21" i="1" s="1"/>
  <c r="ACF20" i="1" a="1"/>
  <c r="ACF20" i="1" s="1"/>
  <c r="ACF21" i="1" a="1"/>
  <c r="ACF21" i="1" s="1"/>
  <c r="ABB22" i="1" a="1"/>
  <c r="ABB22" i="1" s="1"/>
  <c r="ABB36" i="1" a="1"/>
  <c r="ABB36" i="1" s="1"/>
  <c r="ACF22" i="1" a="1"/>
  <c r="ACF22" i="1" s="1"/>
  <c r="ACF36" i="1" a="1"/>
  <c r="ACF36" i="1" s="1"/>
  <c r="ABB49" i="1" a="1"/>
  <c r="ABB49" i="1" s="1"/>
  <c r="ACF49" i="1" a="1"/>
  <c r="ACF49" i="1" s="1"/>
  <c r="ACF23" i="1" a="1"/>
  <c r="ACF23" i="1" s="1"/>
  <c r="ABB23" i="1" a="1"/>
  <c r="ABB23" i="1" s="1"/>
  <c r="ACF41" i="1" a="1"/>
  <c r="ACF41" i="1" s="1"/>
  <c r="ACF39" i="1" a="1"/>
  <c r="ACF39" i="1" s="1"/>
  <c r="ACF40" i="1" a="1"/>
  <c r="ACF40" i="1" s="1"/>
  <c r="ACF27" i="1" a="1"/>
  <c r="ACF27" i="1" s="1"/>
  <c r="ACF33" i="1" a="1"/>
  <c r="ACF33" i="1" s="1"/>
  <c r="ACF38" i="1" a="1"/>
  <c r="ACF38" i="1" s="1"/>
  <c r="ACF24" i="1" a="1"/>
  <c r="ACF24" i="1" s="1"/>
  <c r="ACF44" i="1" a="1"/>
  <c r="ACF44" i="1" s="1"/>
  <c r="ACF26" i="1" a="1"/>
  <c r="ACF26" i="1" s="1"/>
  <c r="ACF28" i="1" a="1"/>
  <c r="ACF28" i="1" s="1"/>
  <c r="ACF45" i="1" a="1"/>
  <c r="ACF45" i="1" s="1"/>
  <c r="ACF25" i="1" a="1"/>
  <c r="ACF25" i="1" s="1"/>
  <c r="ACF29" i="1" a="1"/>
  <c r="ACF29" i="1" s="1"/>
  <c r="ACF35" i="1" a="1"/>
  <c r="ACF35" i="1" s="1"/>
  <c r="ACF30" i="1" a="1"/>
  <c r="ACF30" i="1" s="1"/>
  <c r="ACF46" i="1" a="1"/>
  <c r="ACF46" i="1" s="1"/>
  <c r="ACF31" i="1" a="1"/>
  <c r="ACF31" i="1" s="1"/>
  <c r="ACF47" i="1" a="1"/>
  <c r="ACF47" i="1" s="1"/>
  <c r="ACF32" i="1" a="1"/>
  <c r="ACF32" i="1" s="1"/>
  <c r="ACF37" i="1" a="1"/>
  <c r="ACF37" i="1" s="1"/>
  <c r="ACF34" i="1" a="1"/>
  <c r="ACF34" i="1" s="1"/>
  <c r="ACF43" i="1" a="1"/>
  <c r="ACF43" i="1" s="1"/>
  <c r="ABB29" i="1" a="1"/>
  <c r="ABB29" i="1" s="1"/>
  <c r="ABB32" i="1" a="1"/>
  <c r="ABB32" i="1" s="1"/>
  <c r="ABB44" i="1" a="1"/>
  <c r="ABB44" i="1" s="1"/>
  <c r="ABB35" i="1" a="1"/>
  <c r="ABB35" i="1" s="1"/>
  <c r="ABB46" i="1" a="1"/>
  <c r="ABB46" i="1" s="1"/>
  <c r="ABB41" i="1" a="1"/>
  <c r="ABB41" i="1" s="1"/>
  <c r="ABB31" i="1" a="1"/>
  <c r="ABB31" i="1" s="1"/>
  <c r="ABB47" i="1" a="1"/>
  <c r="ABB47" i="1" s="1"/>
  <c r="ABB27" i="1" a="1"/>
  <c r="ABB27" i="1" s="1"/>
  <c r="ABB26" i="1" a="1"/>
  <c r="ABB26" i="1" s="1"/>
  <c r="ABB30" i="1" a="1"/>
  <c r="ABB30" i="1" s="1"/>
  <c r="ABB38" i="1" a="1"/>
  <c r="ABB38" i="1" s="1"/>
  <c r="ABB37" i="1" a="1"/>
  <c r="ABB37" i="1" s="1"/>
  <c r="ABB39" i="1" a="1"/>
  <c r="ABB39" i="1" s="1"/>
  <c r="ABB45" i="1" a="1"/>
  <c r="ABB45" i="1" s="1"/>
  <c r="ABB43" i="1" a="1"/>
  <c r="ABB43" i="1" s="1"/>
  <c r="ABB33" i="1" a="1"/>
  <c r="ABB33" i="1" s="1"/>
  <c r="ABB25" i="1" a="1"/>
  <c r="ABB25" i="1" s="1"/>
  <c r="ABB40" i="1" a="1"/>
  <c r="ABB40" i="1" s="1"/>
  <c r="ABB24" i="1" a="1"/>
  <c r="ABB24" i="1" s="1"/>
  <c r="ABB34" i="1" a="1"/>
  <c r="ABB34" i="1" s="1"/>
  <c r="ABB28" i="1" a="1"/>
  <c r="ABB28" i="1" s="1"/>
  <c r="G72" i="1" l="1"/>
  <c r="G66" i="1"/>
  <c r="FX68" i="1" l="1"/>
  <c r="FY76" i="1"/>
  <c r="FX67" i="1"/>
  <c r="FX69" i="1"/>
  <c r="FX70" i="1"/>
  <c r="FY66" i="1"/>
  <c r="FX71" i="1"/>
  <c r="FX72" i="1"/>
  <c r="FX65" i="1"/>
  <c r="FY75" i="1"/>
  <c r="FX73" i="1"/>
  <c r="FY74" i="1"/>
  <c r="FW65" i="1" l="1"/>
  <c r="FW66" i="1"/>
  <c r="FW67" i="1"/>
  <c r="FW68" i="1"/>
  <c r="FW69" i="1"/>
  <c r="FW70" i="1"/>
  <c r="FW71" i="1"/>
  <c r="FW72" i="1"/>
  <c r="FW73" i="1"/>
  <c r="FW74" i="1"/>
  <c r="FW75" i="1"/>
  <c r="FW76" i="1"/>
  <c r="FY73" i="1"/>
  <c r="FX66" i="1"/>
  <c r="FX74" i="1"/>
  <c r="FY72" i="1"/>
  <c r="FY69" i="1"/>
  <c r="FY71" i="1"/>
  <c r="FY67" i="1"/>
  <c r="FX76" i="1"/>
  <c r="FY68" i="1"/>
  <c r="FX75" i="1"/>
  <c r="FY65" i="1"/>
  <c r="FY70" i="1"/>
  <c r="FZ65" i="1" l="1"/>
  <c r="FZ66" i="1"/>
  <c r="FZ67" i="1"/>
  <c r="FZ68" i="1"/>
  <c r="FZ69" i="1"/>
  <c r="FZ70" i="1"/>
  <c r="FZ71" i="1"/>
  <c r="FZ72" i="1"/>
  <c r="FZ73" i="1"/>
  <c r="FZ74" i="1"/>
  <c r="FZ75" i="1"/>
  <c r="FZ76" i="1"/>
  <c r="AK59" i="1" l="1"/>
  <c r="AK65" i="1" l="1"/>
  <c r="AK66" i="1"/>
  <c r="FV66" i="1" s="1"/>
  <c r="AK67" i="1"/>
  <c r="FV67" i="1" s="1"/>
  <c r="AK68" i="1"/>
  <c r="FU68" i="1" s="1"/>
  <c r="AK69" i="1"/>
  <c r="FU69" i="1" s="1"/>
  <c r="AK70" i="1"/>
  <c r="FV70" i="1" s="1"/>
  <c r="AK71" i="1"/>
  <c r="FU71" i="1" s="1"/>
  <c r="AK72" i="1"/>
  <c r="FU72" i="1" s="1"/>
  <c r="AK73" i="1"/>
  <c r="FV73" i="1" s="1"/>
  <c r="AK74" i="1"/>
  <c r="FU74" i="1" s="1"/>
  <c r="AK75" i="1"/>
  <c r="FU75" i="1" s="1"/>
  <c r="AK76" i="1"/>
  <c r="FV76" i="1" s="1"/>
  <c r="U59" i="1"/>
  <c r="T59" i="1"/>
  <c r="FV65" i="1"/>
  <c r="FU65" i="1"/>
  <c r="FV128" i="1" l="1"/>
  <c r="FQ128" i="1" s="1"/>
  <c r="FU128" i="1"/>
  <c r="ES128" i="1" s="1"/>
  <c r="ET128" i="1" s="1"/>
  <c r="DH128" i="1" a="1"/>
  <c r="DH128" i="1" s="1"/>
  <c r="VJ128" i="1"/>
  <c r="VK128" i="1"/>
  <c r="VL128" i="1"/>
  <c r="VM128" i="1"/>
  <c r="VN128" i="1"/>
  <c r="VO128" i="1"/>
  <c r="VP128" i="1"/>
  <c r="VQ128" i="1"/>
  <c r="VR128" i="1"/>
  <c r="VS128" i="1"/>
  <c r="VT128" i="1"/>
  <c r="VU128" i="1"/>
  <c r="VV128" i="1"/>
  <c r="VW128" i="1"/>
  <c r="VX128" i="1"/>
  <c r="VY128" i="1"/>
  <c r="VZ128" i="1"/>
  <c r="WA128" i="1"/>
  <c r="WB128" i="1"/>
  <c r="WC128" i="1"/>
  <c r="WD128" i="1"/>
  <c r="WE128" i="1"/>
  <c r="WF128" i="1"/>
  <c r="WG128" i="1"/>
  <c r="WH128" i="1"/>
  <c r="WI128" i="1"/>
  <c r="WJ128" i="1"/>
  <c r="WK128" i="1"/>
  <c r="FU127" i="1"/>
  <c r="ES127" i="1" s="1"/>
  <c r="ET127" i="1" s="1"/>
  <c r="FV127" i="1"/>
  <c r="FQ127" i="1" s="1"/>
  <c r="DH127" i="1" a="1"/>
  <c r="DH127" i="1" s="1"/>
  <c r="VJ127" i="1"/>
  <c r="VK127" i="1"/>
  <c r="VL127" i="1"/>
  <c r="VM127" i="1"/>
  <c r="VN127" i="1"/>
  <c r="VO127" i="1"/>
  <c r="VP127" i="1"/>
  <c r="VQ127" i="1"/>
  <c r="VR127" i="1"/>
  <c r="VS127" i="1"/>
  <c r="VT127" i="1"/>
  <c r="VU127" i="1"/>
  <c r="VV127" i="1"/>
  <c r="VW127" i="1"/>
  <c r="VX127" i="1"/>
  <c r="VY127" i="1"/>
  <c r="VZ127" i="1"/>
  <c r="WA127" i="1"/>
  <c r="WB127" i="1"/>
  <c r="WC127" i="1"/>
  <c r="WD127" i="1"/>
  <c r="WE127" i="1"/>
  <c r="WF127" i="1"/>
  <c r="WG127" i="1"/>
  <c r="WH127" i="1"/>
  <c r="WI127" i="1"/>
  <c r="WJ127" i="1"/>
  <c r="WK127" i="1"/>
  <c r="FU126" i="1"/>
  <c r="ES126" i="1" s="1"/>
  <c r="ET126" i="1" s="1"/>
  <c r="FV126" i="1"/>
  <c r="FQ126" i="1" s="1"/>
  <c r="DH126" i="1" a="1"/>
  <c r="DH126" i="1" s="1"/>
  <c r="VJ126" i="1"/>
  <c r="VK126" i="1"/>
  <c r="VL126" i="1"/>
  <c r="VM126" i="1"/>
  <c r="VN126" i="1"/>
  <c r="VO126" i="1"/>
  <c r="VP126" i="1"/>
  <c r="VQ126" i="1"/>
  <c r="VR126" i="1"/>
  <c r="VS126" i="1"/>
  <c r="VT126" i="1"/>
  <c r="VU126" i="1"/>
  <c r="VV126" i="1"/>
  <c r="VW126" i="1"/>
  <c r="VX126" i="1"/>
  <c r="VY126" i="1"/>
  <c r="VZ126" i="1"/>
  <c r="WA126" i="1"/>
  <c r="WB126" i="1"/>
  <c r="WC126" i="1"/>
  <c r="WD126" i="1"/>
  <c r="WE126" i="1"/>
  <c r="WF126" i="1"/>
  <c r="WG126" i="1"/>
  <c r="WH126" i="1"/>
  <c r="WI126" i="1"/>
  <c r="WJ126" i="1"/>
  <c r="WK126" i="1"/>
  <c r="FV125" i="1"/>
  <c r="FQ125" i="1" s="1"/>
  <c r="FU125" i="1"/>
  <c r="ES125" i="1" s="1"/>
  <c r="ET125" i="1" s="1"/>
  <c r="DH125" i="1" a="1"/>
  <c r="DH125" i="1" s="1"/>
  <c r="VJ125" i="1"/>
  <c r="VK125" i="1"/>
  <c r="VL125" i="1"/>
  <c r="VM125" i="1"/>
  <c r="VN125" i="1"/>
  <c r="VO125" i="1"/>
  <c r="VP125" i="1"/>
  <c r="VQ125" i="1"/>
  <c r="VR125" i="1"/>
  <c r="VS125" i="1"/>
  <c r="VT125" i="1"/>
  <c r="VU125" i="1"/>
  <c r="VV125" i="1"/>
  <c r="VW125" i="1"/>
  <c r="VX125" i="1"/>
  <c r="VY125" i="1"/>
  <c r="VZ125" i="1"/>
  <c r="WA125" i="1"/>
  <c r="WB125" i="1"/>
  <c r="WC125" i="1"/>
  <c r="WD125" i="1"/>
  <c r="WE125" i="1"/>
  <c r="WF125" i="1"/>
  <c r="WG125" i="1"/>
  <c r="WH125" i="1"/>
  <c r="WI125" i="1"/>
  <c r="WJ125" i="1"/>
  <c r="WK125" i="1"/>
  <c r="FV124" i="1"/>
  <c r="FQ124" i="1" s="1"/>
  <c r="FU124" i="1"/>
  <c r="ES124" i="1" s="1"/>
  <c r="ET124" i="1" s="1"/>
  <c r="DH124" i="1" a="1"/>
  <c r="DH124" i="1" s="1"/>
  <c r="VJ124" i="1"/>
  <c r="VK124" i="1"/>
  <c r="VL124" i="1"/>
  <c r="VM124" i="1"/>
  <c r="VN124" i="1"/>
  <c r="VO124" i="1"/>
  <c r="VP124" i="1"/>
  <c r="VQ124" i="1"/>
  <c r="VR124" i="1"/>
  <c r="VS124" i="1"/>
  <c r="VT124" i="1"/>
  <c r="VU124" i="1"/>
  <c r="VV124" i="1"/>
  <c r="VW124" i="1"/>
  <c r="VX124" i="1"/>
  <c r="VY124" i="1"/>
  <c r="VZ124" i="1"/>
  <c r="WA124" i="1"/>
  <c r="WB124" i="1"/>
  <c r="WC124" i="1"/>
  <c r="WD124" i="1"/>
  <c r="WE124" i="1"/>
  <c r="WF124" i="1"/>
  <c r="WG124" i="1"/>
  <c r="WH124" i="1"/>
  <c r="WI124" i="1"/>
  <c r="WJ124" i="1"/>
  <c r="WK124" i="1"/>
  <c r="FV123" i="1"/>
  <c r="FQ123" i="1" s="1"/>
  <c r="FU123" i="1"/>
  <c r="ES123" i="1" s="1"/>
  <c r="ET123" i="1" s="1"/>
  <c r="DH123" i="1" a="1"/>
  <c r="DH123" i="1" s="1"/>
  <c r="VJ123" i="1"/>
  <c r="VK123" i="1"/>
  <c r="VL123" i="1"/>
  <c r="VM123" i="1"/>
  <c r="VN123" i="1"/>
  <c r="VO123" i="1"/>
  <c r="VP123" i="1"/>
  <c r="VQ123" i="1"/>
  <c r="VR123" i="1"/>
  <c r="VS123" i="1"/>
  <c r="VT123" i="1"/>
  <c r="VU123" i="1"/>
  <c r="VV123" i="1"/>
  <c r="VW123" i="1"/>
  <c r="VX123" i="1"/>
  <c r="VY123" i="1"/>
  <c r="VZ123" i="1"/>
  <c r="WA123" i="1"/>
  <c r="WB123" i="1"/>
  <c r="WC123" i="1"/>
  <c r="WD123" i="1"/>
  <c r="WE123" i="1"/>
  <c r="WF123" i="1"/>
  <c r="WG123" i="1"/>
  <c r="WH123" i="1"/>
  <c r="WI123" i="1"/>
  <c r="WJ123" i="1"/>
  <c r="WK123" i="1"/>
  <c r="FV122" i="1"/>
  <c r="FQ122" i="1" s="1"/>
  <c r="FU122" i="1"/>
  <c r="ES122" i="1" s="1"/>
  <c r="ET122" i="1" s="1"/>
  <c r="DH122" i="1" a="1"/>
  <c r="DH122" i="1" s="1"/>
  <c r="VJ122" i="1"/>
  <c r="VK122" i="1"/>
  <c r="VL122" i="1"/>
  <c r="VM122" i="1"/>
  <c r="VN122" i="1"/>
  <c r="VO122" i="1"/>
  <c r="VP122" i="1"/>
  <c r="VQ122" i="1"/>
  <c r="VR122" i="1"/>
  <c r="VS122" i="1"/>
  <c r="VT122" i="1"/>
  <c r="VU122" i="1"/>
  <c r="VV122" i="1"/>
  <c r="VW122" i="1"/>
  <c r="VX122" i="1"/>
  <c r="VY122" i="1"/>
  <c r="VZ122" i="1"/>
  <c r="WA122" i="1"/>
  <c r="WB122" i="1"/>
  <c r="WC122" i="1"/>
  <c r="WD122" i="1"/>
  <c r="WE122" i="1"/>
  <c r="WF122" i="1"/>
  <c r="WG122" i="1"/>
  <c r="WH122" i="1"/>
  <c r="WI122" i="1"/>
  <c r="WJ122" i="1"/>
  <c r="WK122" i="1"/>
  <c r="FV121" i="1"/>
  <c r="FQ121" i="1" s="1"/>
  <c r="FU121" i="1"/>
  <c r="ES121" i="1" s="1"/>
  <c r="ET121" i="1" s="1"/>
  <c r="DH121" i="1" a="1"/>
  <c r="DH121" i="1" s="1"/>
  <c r="VJ121" i="1"/>
  <c r="VK121" i="1"/>
  <c r="VL121" i="1"/>
  <c r="VM121" i="1"/>
  <c r="VN121" i="1"/>
  <c r="VO121" i="1"/>
  <c r="VP121" i="1"/>
  <c r="VQ121" i="1"/>
  <c r="VR121" i="1"/>
  <c r="VS121" i="1"/>
  <c r="VT121" i="1"/>
  <c r="VU121" i="1"/>
  <c r="VV121" i="1"/>
  <c r="VW121" i="1"/>
  <c r="VX121" i="1"/>
  <c r="VY121" i="1"/>
  <c r="VZ121" i="1"/>
  <c r="WA121" i="1"/>
  <c r="WB121" i="1"/>
  <c r="WC121" i="1"/>
  <c r="WD121" i="1"/>
  <c r="WE121" i="1"/>
  <c r="WF121" i="1"/>
  <c r="WG121" i="1"/>
  <c r="WH121" i="1"/>
  <c r="WI121" i="1"/>
  <c r="WJ121" i="1"/>
  <c r="WK121" i="1"/>
  <c r="FV68" i="1"/>
  <c r="FU120" i="1"/>
  <c r="ES120" i="1" s="1"/>
  <c r="ET120" i="1" s="1"/>
  <c r="FV120" i="1"/>
  <c r="FQ120" i="1" s="1"/>
  <c r="DH120" i="1" a="1"/>
  <c r="DH120" i="1" s="1"/>
  <c r="VJ120" i="1"/>
  <c r="VK120" i="1"/>
  <c r="VL120" i="1"/>
  <c r="VM120" i="1"/>
  <c r="VN120" i="1"/>
  <c r="VO120" i="1"/>
  <c r="VP120" i="1"/>
  <c r="VQ120" i="1"/>
  <c r="VR120" i="1"/>
  <c r="VS120" i="1"/>
  <c r="VT120" i="1"/>
  <c r="VU120" i="1"/>
  <c r="VV120" i="1"/>
  <c r="VW120" i="1"/>
  <c r="VX120" i="1"/>
  <c r="VY120" i="1"/>
  <c r="VZ120" i="1"/>
  <c r="WA120" i="1"/>
  <c r="WB120" i="1"/>
  <c r="WC120" i="1"/>
  <c r="WD120" i="1"/>
  <c r="WE120" i="1"/>
  <c r="WF120" i="1"/>
  <c r="WG120" i="1"/>
  <c r="WH120" i="1"/>
  <c r="WI120" i="1"/>
  <c r="WJ120" i="1"/>
  <c r="WK120" i="1"/>
  <c r="FV119" i="1"/>
  <c r="FQ119" i="1" s="1"/>
  <c r="FU119" i="1"/>
  <c r="ES119" i="1" s="1"/>
  <c r="ET119" i="1" s="1"/>
  <c r="DH119" i="1" a="1"/>
  <c r="DH119" i="1" s="1"/>
  <c r="VJ119" i="1"/>
  <c r="VK119" i="1"/>
  <c r="VL119" i="1"/>
  <c r="VM119" i="1"/>
  <c r="VN119" i="1"/>
  <c r="VO119" i="1"/>
  <c r="VP119" i="1"/>
  <c r="VQ119" i="1"/>
  <c r="VR119" i="1"/>
  <c r="VS119" i="1"/>
  <c r="VT119" i="1"/>
  <c r="VU119" i="1"/>
  <c r="VV119" i="1"/>
  <c r="VW119" i="1"/>
  <c r="VX119" i="1"/>
  <c r="VY119" i="1"/>
  <c r="VZ119" i="1"/>
  <c r="WA119" i="1"/>
  <c r="WB119" i="1"/>
  <c r="WC119" i="1"/>
  <c r="WD119" i="1"/>
  <c r="WE119" i="1"/>
  <c r="WF119" i="1"/>
  <c r="WG119" i="1"/>
  <c r="WH119" i="1"/>
  <c r="WI119" i="1"/>
  <c r="WJ119" i="1"/>
  <c r="WK119" i="1"/>
  <c r="FU118" i="1"/>
  <c r="ES118" i="1" s="1"/>
  <c r="ET118" i="1" s="1"/>
  <c r="FV118" i="1"/>
  <c r="FQ118" i="1" s="1"/>
  <c r="DH118" i="1" a="1"/>
  <c r="DH118" i="1" s="1"/>
  <c r="VJ118" i="1"/>
  <c r="VK118" i="1"/>
  <c r="VL118" i="1"/>
  <c r="VM118" i="1"/>
  <c r="VN118" i="1"/>
  <c r="VO118" i="1"/>
  <c r="VP118" i="1"/>
  <c r="VQ118" i="1"/>
  <c r="VR118" i="1"/>
  <c r="VS118" i="1"/>
  <c r="VT118" i="1"/>
  <c r="VU118" i="1"/>
  <c r="VV118" i="1"/>
  <c r="VW118" i="1"/>
  <c r="VX118" i="1"/>
  <c r="VY118" i="1"/>
  <c r="VZ118" i="1"/>
  <c r="WA118" i="1"/>
  <c r="WB118" i="1"/>
  <c r="WC118" i="1"/>
  <c r="WD118" i="1"/>
  <c r="WE118" i="1"/>
  <c r="WF118" i="1"/>
  <c r="WG118" i="1"/>
  <c r="WH118" i="1"/>
  <c r="WI118" i="1"/>
  <c r="WJ118" i="1"/>
  <c r="WK118" i="1"/>
  <c r="FV117" i="1"/>
  <c r="FQ117" i="1" s="1"/>
  <c r="FU117" i="1"/>
  <c r="ES117" i="1" s="1"/>
  <c r="ET117" i="1" s="1"/>
  <c r="DH117" i="1" a="1"/>
  <c r="DH117" i="1" s="1"/>
  <c r="BA117" i="1"/>
  <c r="VJ117" i="1"/>
  <c r="VK117" i="1"/>
  <c r="VL117" i="1"/>
  <c r="VM117" i="1"/>
  <c r="VN117" i="1"/>
  <c r="VO117" i="1"/>
  <c r="VP117" i="1"/>
  <c r="VQ117" i="1"/>
  <c r="VR117" i="1"/>
  <c r="VS117" i="1"/>
  <c r="VT117" i="1"/>
  <c r="VU117" i="1"/>
  <c r="VV117" i="1"/>
  <c r="VW117" i="1"/>
  <c r="VX117" i="1"/>
  <c r="VY117" i="1"/>
  <c r="VZ117" i="1"/>
  <c r="WA117" i="1"/>
  <c r="WB117" i="1"/>
  <c r="WC117" i="1"/>
  <c r="WD117" i="1"/>
  <c r="WE117" i="1"/>
  <c r="WF117" i="1"/>
  <c r="WG117" i="1"/>
  <c r="WH117" i="1"/>
  <c r="WI117" i="1"/>
  <c r="WJ117" i="1"/>
  <c r="WK117" i="1"/>
  <c r="FV72" i="1"/>
  <c r="FU73" i="1"/>
  <c r="FU66" i="1"/>
  <c r="FV75" i="1"/>
  <c r="FU76" i="1"/>
  <c r="FV71" i="1"/>
  <c r="FU70" i="1"/>
  <c r="FU67" i="1"/>
  <c r="FV69" i="1"/>
  <c r="FV74" i="1"/>
  <c r="JU65" i="1"/>
  <c r="KL65" i="1"/>
  <c r="KT65" i="1"/>
  <c r="JT65" i="1"/>
  <c r="LI65" i="1"/>
  <c r="JS65" i="1"/>
  <c r="KN65" i="1"/>
  <c r="KM65" i="1"/>
  <c r="ML65" i="1"/>
  <c r="KO65" i="1"/>
  <c r="MK65" i="1"/>
  <c r="LG65" i="1"/>
  <c r="MJ65" i="1"/>
  <c r="LZ65" i="1"/>
  <c r="MI65" i="1"/>
  <c r="LH65" i="1"/>
  <c r="KF65" i="1"/>
  <c r="MH65" i="1"/>
  <c r="LN65" i="1"/>
  <c r="MC65" i="1"/>
  <c r="LF65" i="1"/>
  <c r="LY65" i="1"/>
  <c r="MG65" i="1"/>
  <c r="LM65" i="1"/>
  <c r="KK65" i="1"/>
  <c r="MF65" i="1"/>
  <c r="LL65" i="1"/>
  <c r="KA65" i="1"/>
  <c r="ME65" i="1"/>
  <c r="LK65" i="1"/>
  <c r="MA65" i="1"/>
  <c r="LO65" i="1"/>
  <c r="KS65" i="1"/>
  <c r="MD65" i="1"/>
  <c r="LJ65" i="1"/>
  <c r="KP65" i="1"/>
  <c r="MB65" i="1"/>
  <c r="KJ65" i="1"/>
  <c r="KR65" i="1"/>
  <c r="JZ65" i="1"/>
  <c r="LE65" i="1"/>
  <c r="LX65" i="1"/>
  <c r="LD65" i="1"/>
  <c r="LW65" i="1"/>
  <c r="LC65" i="1"/>
  <c r="KI65" i="1"/>
  <c r="KU65" i="1"/>
  <c r="LV65" i="1"/>
  <c r="LB65" i="1"/>
  <c r="KH65" i="1"/>
  <c r="LU65" i="1"/>
  <c r="LA65" i="1"/>
  <c r="KG65" i="1"/>
  <c r="LT65" i="1"/>
  <c r="KZ65" i="1"/>
  <c r="JX65" i="1"/>
  <c r="LS65" i="1"/>
  <c r="KY65" i="1"/>
  <c r="KE65" i="1"/>
  <c r="LR65" i="1"/>
  <c r="KX65" i="1"/>
  <c r="KD65" i="1"/>
  <c r="LQ65" i="1"/>
  <c r="KW65" i="1"/>
  <c r="KC65" i="1"/>
  <c r="LP65" i="1"/>
  <c r="KV65" i="1"/>
  <c r="KB65" i="1"/>
  <c r="JY65" i="1"/>
  <c r="KQ65" i="1"/>
  <c r="JW65" i="1"/>
  <c r="JV65" i="1"/>
  <c r="LS73" i="1"/>
  <c r="KY73" i="1"/>
  <c r="KE73" i="1"/>
  <c r="KB73" i="1"/>
  <c r="MJ73" i="1"/>
  <c r="LR73" i="1"/>
  <c r="KX73" i="1"/>
  <c r="KD73" i="1"/>
  <c r="LP73" i="1"/>
  <c r="LQ73" i="1"/>
  <c r="KW73" i="1"/>
  <c r="KC73" i="1"/>
  <c r="KV73" i="1"/>
  <c r="LT73" i="1"/>
  <c r="LO73" i="1"/>
  <c r="KU73" i="1"/>
  <c r="KA73" i="1"/>
  <c r="KT73" i="1"/>
  <c r="JZ73" i="1"/>
  <c r="KS73" i="1"/>
  <c r="JY73" i="1"/>
  <c r="KR73" i="1"/>
  <c r="JX73" i="1"/>
  <c r="LL73" i="1"/>
  <c r="KQ73" i="1"/>
  <c r="JW73" i="1"/>
  <c r="MI73" i="1"/>
  <c r="JV73" i="1"/>
  <c r="JU73" i="1"/>
  <c r="JT73" i="1"/>
  <c r="KZ73" i="1"/>
  <c r="JS73" i="1"/>
  <c r="ML73" i="1"/>
  <c r="MF73" i="1"/>
  <c r="MK73" i="1"/>
  <c r="MH73" i="1"/>
  <c r="LN73" i="1"/>
  <c r="MG73" i="1"/>
  <c r="LM73" i="1"/>
  <c r="KF73" i="1"/>
  <c r="ME73" i="1"/>
  <c r="LK73" i="1"/>
  <c r="MD73" i="1"/>
  <c r="LJ73" i="1"/>
  <c r="KP73" i="1"/>
  <c r="MC73" i="1"/>
  <c r="LI73" i="1"/>
  <c r="KO73" i="1"/>
  <c r="MB73" i="1"/>
  <c r="LH73" i="1"/>
  <c r="KN73" i="1"/>
  <c r="MA73" i="1"/>
  <c r="LG73" i="1"/>
  <c r="KM73" i="1"/>
  <c r="LZ73" i="1"/>
  <c r="LF73" i="1"/>
  <c r="KL73" i="1"/>
  <c r="LY73" i="1"/>
  <c r="LE73" i="1"/>
  <c r="KK73" i="1"/>
  <c r="LX73" i="1"/>
  <c r="LD73" i="1"/>
  <c r="KJ73" i="1"/>
  <c r="LW73" i="1"/>
  <c r="LC73" i="1"/>
  <c r="KI73" i="1"/>
  <c r="LV73" i="1"/>
  <c r="LB73" i="1"/>
  <c r="KH73" i="1"/>
  <c r="LU73" i="1"/>
  <c r="LA73" i="1"/>
  <c r="KG73" i="1"/>
  <c r="KQ71" i="1"/>
  <c r="JW71" i="1"/>
  <c r="JV71" i="1"/>
  <c r="LY71" i="1"/>
  <c r="JU71" i="1"/>
  <c r="MA71" i="1"/>
  <c r="JT71" i="1"/>
  <c r="JS71" i="1"/>
  <c r="LZ71" i="1"/>
  <c r="ML71" i="1"/>
  <c r="MB71" i="1"/>
  <c r="MK71" i="1"/>
  <c r="LH71" i="1"/>
  <c r="LF71" i="1"/>
  <c r="LX71" i="1"/>
  <c r="MJ71" i="1"/>
  <c r="KR71" i="1"/>
  <c r="MI71" i="1"/>
  <c r="LE71" i="1"/>
  <c r="MH71" i="1"/>
  <c r="LN71" i="1"/>
  <c r="JX71" i="1"/>
  <c r="MG71" i="1"/>
  <c r="LM71" i="1"/>
  <c r="MF71" i="1"/>
  <c r="LL71" i="1"/>
  <c r="KN71" i="1"/>
  <c r="LG71" i="1"/>
  <c r="ME71" i="1"/>
  <c r="LK71" i="1"/>
  <c r="KM71" i="1"/>
  <c r="MD71" i="1"/>
  <c r="LJ71" i="1"/>
  <c r="KP71" i="1"/>
  <c r="MC71" i="1"/>
  <c r="LI71" i="1"/>
  <c r="KO71" i="1"/>
  <c r="KK71" i="1"/>
  <c r="KJ71" i="1"/>
  <c r="KL71" i="1"/>
  <c r="LD71" i="1"/>
  <c r="LW71" i="1"/>
  <c r="LC71" i="1"/>
  <c r="KI71" i="1"/>
  <c r="LV71" i="1"/>
  <c r="LB71" i="1"/>
  <c r="KH71" i="1"/>
  <c r="LU71" i="1"/>
  <c r="LA71" i="1"/>
  <c r="KG71" i="1"/>
  <c r="LT71" i="1"/>
  <c r="KZ71" i="1"/>
  <c r="KF71" i="1"/>
  <c r="LS71" i="1"/>
  <c r="KY71" i="1"/>
  <c r="KE71" i="1"/>
  <c r="LR71" i="1"/>
  <c r="KX71" i="1"/>
  <c r="KD71" i="1"/>
  <c r="LQ71" i="1"/>
  <c r="KW71" i="1"/>
  <c r="KC71" i="1"/>
  <c r="LP71" i="1"/>
  <c r="KV71" i="1"/>
  <c r="KB71" i="1"/>
  <c r="LO71" i="1"/>
  <c r="KU71" i="1"/>
  <c r="KA71" i="1"/>
  <c r="KT71" i="1"/>
  <c r="JZ71" i="1"/>
  <c r="KS71" i="1"/>
  <c r="JY71" i="1"/>
  <c r="LO68" i="1"/>
  <c r="KU68" i="1"/>
  <c r="KA68" i="1"/>
  <c r="JX68" i="1"/>
  <c r="LJ68" i="1"/>
  <c r="LH68" i="1"/>
  <c r="KT68" i="1"/>
  <c r="JZ68" i="1"/>
  <c r="KR68" i="1"/>
  <c r="MF68" i="1"/>
  <c r="KS68" i="1"/>
  <c r="JY68" i="1"/>
  <c r="KP68" i="1"/>
  <c r="KQ68" i="1"/>
  <c r="JW68" i="1"/>
  <c r="LL68" i="1"/>
  <c r="MC68" i="1"/>
  <c r="KB68" i="1"/>
  <c r="JV68" i="1"/>
  <c r="JU68" i="1"/>
  <c r="MD68" i="1"/>
  <c r="JT68" i="1"/>
  <c r="JS68" i="1"/>
  <c r="ML68" i="1"/>
  <c r="MJ68" i="1"/>
  <c r="MK68" i="1"/>
  <c r="ME68" i="1"/>
  <c r="KN68" i="1"/>
  <c r="LK68" i="1"/>
  <c r="KO68" i="1"/>
  <c r="MI68" i="1"/>
  <c r="MH68" i="1"/>
  <c r="LN68" i="1"/>
  <c r="LI68" i="1"/>
  <c r="LP68" i="1"/>
  <c r="MG68" i="1"/>
  <c r="LM68" i="1"/>
  <c r="MB68" i="1"/>
  <c r="MA68" i="1"/>
  <c r="LG68" i="1"/>
  <c r="KM68" i="1"/>
  <c r="LZ68" i="1"/>
  <c r="LF68" i="1"/>
  <c r="KL68" i="1"/>
  <c r="LY68" i="1"/>
  <c r="LE68" i="1"/>
  <c r="KK68" i="1"/>
  <c r="LX68" i="1"/>
  <c r="LD68" i="1"/>
  <c r="KJ68" i="1"/>
  <c r="KV68" i="1"/>
  <c r="LW68" i="1"/>
  <c r="LC68" i="1"/>
  <c r="KI68" i="1"/>
  <c r="LV68" i="1"/>
  <c r="LB68" i="1"/>
  <c r="KH68" i="1"/>
  <c r="LU68" i="1"/>
  <c r="LA68" i="1"/>
  <c r="KG68" i="1"/>
  <c r="LT68" i="1"/>
  <c r="KZ68" i="1"/>
  <c r="KF68" i="1"/>
  <c r="LS68" i="1"/>
  <c r="KY68" i="1"/>
  <c r="KE68" i="1"/>
  <c r="LR68" i="1"/>
  <c r="KX68" i="1"/>
  <c r="KD68" i="1"/>
  <c r="LQ68" i="1"/>
  <c r="KW68" i="1"/>
  <c r="KC68" i="1"/>
  <c r="JS74" i="1"/>
  <c r="ML74" i="1"/>
  <c r="LW74" i="1"/>
  <c r="MK74" i="1"/>
  <c r="MJ74" i="1"/>
  <c r="MI74" i="1"/>
  <c r="LD74" i="1"/>
  <c r="KF74" i="1"/>
  <c r="JT74" i="1"/>
  <c r="MH74" i="1"/>
  <c r="LN74" i="1"/>
  <c r="LT74" i="1"/>
  <c r="MG74" i="1"/>
  <c r="LM74" i="1"/>
  <c r="MF74" i="1"/>
  <c r="LL74" i="1"/>
  <c r="ME74" i="1"/>
  <c r="LK74" i="1"/>
  <c r="MD74" i="1"/>
  <c r="LJ74" i="1"/>
  <c r="KP74" i="1"/>
  <c r="MC74" i="1"/>
  <c r="LI74" i="1"/>
  <c r="KO74" i="1"/>
  <c r="KJ74" i="1"/>
  <c r="LC74" i="1"/>
  <c r="MB74" i="1"/>
  <c r="LH74" i="1"/>
  <c r="KN74" i="1"/>
  <c r="MA74" i="1"/>
  <c r="LG74" i="1"/>
  <c r="KM74" i="1"/>
  <c r="LX74" i="1"/>
  <c r="KZ74" i="1"/>
  <c r="LZ74" i="1"/>
  <c r="LF74" i="1"/>
  <c r="KL74" i="1"/>
  <c r="LY74" i="1"/>
  <c r="LE74" i="1"/>
  <c r="KK74" i="1"/>
  <c r="KI74" i="1"/>
  <c r="LV74" i="1"/>
  <c r="LB74" i="1"/>
  <c r="KH74" i="1"/>
  <c r="LU74" i="1"/>
  <c r="LA74" i="1"/>
  <c r="KG74" i="1"/>
  <c r="LS74" i="1"/>
  <c r="KY74" i="1"/>
  <c r="KE74" i="1"/>
  <c r="LR74" i="1"/>
  <c r="KX74" i="1"/>
  <c r="KD74" i="1"/>
  <c r="LQ74" i="1"/>
  <c r="KW74" i="1"/>
  <c r="KC74" i="1"/>
  <c r="LP74" i="1"/>
  <c r="KV74" i="1"/>
  <c r="KB74" i="1"/>
  <c r="LO74" i="1"/>
  <c r="KU74" i="1"/>
  <c r="KA74" i="1"/>
  <c r="KT74" i="1"/>
  <c r="JZ74" i="1"/>
  <c r="KS74" i="1"/>
  <c r="JY74" i="1"/>
  <c r="KR74" i="1"/>
  <c r="JX74" i="1"/>
  <c r="KQ74" i="1"/>
  <c r="JW74" i="1"/>
  <c r="JV74" i="1"/>
  <c r="JU74" i="1"/>
  <c r="MA67" i="1"/>
  <c r="LG67" i="1"/>
  <c r="KM67" i="1"/>
  <c r="JU67" i="1"/>
  <c r="LZ67" i="1"/>
  <c r="LF67" i="1"/>
  <c r="KL67" i="1"/>
  <c r="LY67" i="1"/>
  <c r="LE67" i="1"/>
  <c r="KK67" i="1"/>
  <c r="LX67" i="1"/>
  <c r="KJ67" i="1"/>
  <c r="LD67" i="1"/>
  <c r="JW67" i="1"/>
  <c r="LW67" i="1"/>
  <c r="LC67" i="1"/>
  <c r="KI67" i="1"/>
  <c r="LV67" i="1"/>
  <c r="LB67" i="1"/>
  <c r="KH67" i="1"/>
  <c r="LP67" i="1"/>
  <c r="KQ67" i="1"/>
  <c r="LU67" i="1"/>
  <c r="LA67" i="1"/>
  <c r="KG67" i="1"/>
  <c r="JV67" i="1"/>
  <c r="LT67" i="1"/>
  <c r="KZ67" i="1"/>
  <c r="KF67" i="1"/>
  <c r="LS67" i="1"/>
  <c r="KY67" i="1"/>
  <c r="KE67" i="1"/>
  <c r="KB67" i="1"/>
  <c r="KR67" i="1"/>
  <c r="LR67" i="1"/>
  <c r="KX67" i="1"/>
  <c r="KD67" i="1"/>
  <c r="JX67" i="1"/>
  <c r="LQ67" i="1"/>
  <c r="KW67" i="1"/>
  <c r="KC67" i="1"/>
  <c r="KV67" i="1"/>
  <c r="LO67" i="1"/>
  <c r="KU67" i="1"/>
  <c r="KA67" i="1"/>
  <c r="MB67" i="1"/>
  <c r="KT67" i="1"/>
  <c r="JZ67" i="1"/>
  <c r="JT67" i="1"/>
  <c r="KS67" i="1"/>
  <c r="JY67" i="1"/>
  <c r="LH67" i="1"/>
  <c r="JS67" i="1"/>
  <c r="ML67" i="1"/>
  <c r="MK67" i="1"/>
  <c r="MJ67" i="1"/>
  <c r="MI67" i="1"/>
  <c r="MH67" i="1"/>
  <c r="LN67" i="1"/>
  <c r="KN67" i="1"/>
  <c r="MG67" i="1"/>
  <c r="LM67" i="1"/>
  <c r="MF67" i="1"/>
  <c r="LL67" i="1"/>
  <c r="ME67" i="1"/>
  <c r="LK67" i="1"/>
  <c r="MD67" i="1"/>
  <c r="LJ67" i="1"/>
  <c r="KP67" i="1"/>
  <c r="MC67" i="1"/>
  <c r="LI67" i="1"/>
  <c r="KO67" i="1"/>
  <c r="JS66" i="1"/>
  <c r="MJ66" i="1"/>
  <c r="LB66" i="1"/>
  <c r="ML66" i="1"/>
  <c r="LD66" i="1"/>
  <c r="KI66" i="1"/>
  <c r="KF66" i="1"/>
  <c r="JT66" i="1"/>
  <c r="MK66" i="1"/>
  <c r="LX66" i="1"/>
  <c r="LV66" i="1"/>
  <c r="LT66" i="1"/>
  <c r="LU66" i="1"/>
  <c r="MI66" i="1"/>
  <c r="LC66" i="1"/>
  <c r="MH66" i="1"/>
  <c r="LN66" i="1"/>
  <c r="MG66" i="1"/>
  <c r="LM66" i="1"/>
  <c r="LL66" i="1"/>
  <c r="LH66" i="1"/>
  <c r="KZ66" i="1"/>
  <c r="MF66" i="1"/>
  <c r="ME66" i="1"/>
  <c r="LK66" i="1"/>
  <c r="MD66" i="1"/>
  <c r="LJ66" i="1"/>
  <c r="KP66" i="1"/>
  <c r="KN66" i="1"/>
  <c r="LA66" i="1"/>
  <c r="MC66" i="1"/>
  <c r="LI66" i="1"/>
  <c r="KO66" i="1"/>
  <c r="MB66" i="1"/>
  <c r="KG66" i="1"/>
  <c r="MA66" i="1"/>
  <c r="LG66" i="1"/>
  <c r="KM66" i="1"/>
  <c r="LW66" i="1"/>
  <c r="LZ66" i="1"/>
  <c r="LF66" i="1"/>
  <c r="KL66" i="1"/>
  <c r="KJ66" i="1"/>
  <c r="KH66" i="1"/>
  <c r="LY66" i="1"/>
  <c r="LE66" i="1"/>
  <c r="KK66" i="1"/>
  <c r="LS66" i="1"/>
  <c r="KY66" i="1"/>
  <c r="KE66" i="1"/>
  <c r="LR66" i="1"/>
  <c r="KX66" i="1"/>
  <c r="KD66" i="1"/>
  <c r="LQ66" i="1"/>
  <c r="KW66" i="1"/>
  <c r="KC66" i="1"/>
  <c r="LP66" i="1"/>
  <c r="KV66" i="1"/>
  <c r="KB66" i="1"/>
  <c r="LO66" i="1"/>
  <c r="KU66" i="1"/>
  <c r="KA66" i="1"/>
  <c r="KT66" i="1"/>
  <c r="JZ66" i="1"/>
  <c r="KS66" i="1"/>
  <c r="JY66" i="1"/>
  <c r="KR66" i="1"/>
  <c r="JX66" i="1"/>
  <c r="KQ66" i="1"/>
  <c r="JW66" i="1"/>
  <c r="JV66" i="1"/>
  <c r="JU66" i="1"/>
  <c r="LW70" i="1"/>
  <c r="LC70" i="1"/>
  <c r="KI70" i="1"/>
  <c r="ML70" i="1"/>
  <c r="LV70" i="1"/>
  <c r="LB70" i="1"/>
  <c r="KH70" i="1"/>
  <c r="KF70" i="1"/>
  <c r="LU70" i="1"/>
  <c r="LA70" i="1"/>
  <c r="KG70" i="1"/>
  <c r="LT70" i="1"/>
  <c r="JS70" i="1"/>
  <c r="KZ70" i="1"/>
  <c r="LD70" i="1"/>
  <c r="LS70" i="1"/>
  <c r="KY70" i="1"/>
  <c r="KE70" i="1"/>
  <c r="LR70" i="1"/>
  <c r="KX70" i="1"/>
  <c r="KD70" i="1"/>
  <c r="LQ70" i="1"/>
  <c r="KW70" i="1"/>
  <c r="KC70" i="1"/>
  <c r="LP70" i="1"/>
  <c r="KV70" i="1"/>
  <c r="KB70" i="1"/>
  <c r="LO70" i="1"/>
  <c r="KU70" i="1"/>
  <c r="KA70" i="1"/>
  <c r="KR70" i="1"/>
  <c r="JT70" i="1"/>
  <c r="LX70" i="1"/>
  <c r="KT70" i="1"/>
  <c r="JZ70" i="1"/>
  <c r="KS70" i="1"/>
  <c r="JY70" i="1"/>
  <c r="JX70" i="1"/>
  <c r="KQ70" i="1"/>
  <c r="JW70" i="1"/>
  <c r="JV70" i="1"/>
  <c r="JU70" i="1"/>
  <c r="MJ70" i="1"/>
  <c r="KJ70" i="1"/>
  <c r="MK70" i="1"/>
  <c r="MI70" i="1"/>
  <c r="MH70" i="1"/>
  <c r="LN70" i="1"/>
  <c r="MG70" i="1"/>
  <c r="LM70" i="1"/>
  <c r="MF70" i="1"/>
  <c r="LL70" i="1"/>
  <c r="ME70" i="1"/>
  <c r="LK70" i="1"/>
  <c r="MD70" i="1"/>
  <c r="LJ70" i="1"/>
  <c r="KP70" i="1"/>
  <c r="MC70" i="1"/>
  <c r="LI70" i="1"/>
  <c r="KO70" i="1"/>
  <c r="MB70" i="1"/>
  <c r="LH70" i="1"/>
  <c r="KN70" i="1"/>
  <c r="MA70" i="1"/>
  <c r="LG70" i="1"/>
  <c r="KM70" i="1"/>
  <c r="LZ70" i="1"/>
  <c r="LF70" i="1"/>
  <c r="KL70" i="1"/>
  <c r="LY70" i="1"/>
  <c r="LE70" i="1"/>
  <c r="KK70" i="1"/>
  <c r="LO76" i="1"/>
  <c r="KU76" i="1"/>
  <c r="KA76" i="1"/>
  <c r="LH76" i="1"/>
  <c r="KT76" i="1"/>
  <c r="JZ76" i="1"/>
  <c r="KN76" i="1"/>
  <c r="KB76" i="1"/>
  <c r="KS76" i="1"/>
  <c r="JY76" i="1"/>
  <c r="KR76" i="1"/>
  <c r="JX76" i="1"/>
  <c r="KQ76" i="1"/>
  <c r="JW76" i="1"/>
  <c r="JV76" i="1"/>
  <c r="LL76" i="1"/>
  <c r="JU76" i="1"/>
  <c r="MF76" i="1"/>
  <c r="MB76" i="1"/>
  <c r="JT76" i="1"/>
  <c r="KV76" i="1"/>
  <c r="JS76" i="1"/>
  <c r="ML76" i="1"/>
  <c r="MK76" i="1"/>
  <c r="MJ76" i="1"/>
  <c r="MI76" i="1"/>
  <c r="MH76" i="1"/>
  <c r="LN76" i="1"/>
  <c r="MG76" i="1"/>
  <c r="LM76" i="1"/>
  <c r="ME76" i="1"/>
  <c r="LK76" i="1"/>
  <c r="MD76" i="1"/>
  <c r="LJ76" i="1"/>
  <c r="KP76" i="1"/>
  <c r="MC76" i="1"/>
  <c r="LI76" i="1"/>
  <c r="KO76" i="1"/>
  <c r="MA76" i="1"/>
  <c r="LG76" i="1"/>
  <c r="KM76" i="1"/>
  <c r="LZ76" i="1"/>
  <c r="LF76" i="1"/>
  <c r="KL76" i="1"/>
  <c r="LY76" i="1"/>
  <c r="LE76" i="1"/>
  <c r="KK76" i="1"/>
  <c r="LX76" i="1"/>
  <c r="LD76" i="1"/>
  <c r="KJ76" i="1"/>
  <c r="LW76" i="1"/>
  <c r="LC76" i="1"/>
  <c r="KI76" i="1"/>
  <c r="LV76" i="1"/>
  <c r="LB76" i="1"/>
  <c r="KH76" i="1"/>
  <c r="LU76" i="1"/>
  <c r="LA76" i="1"/>
  <c r="KG76" i="1"/>
  <c r="LT76" i="1"/>
  <c r="KZ76" i="1"/>
  <c r="KF76" i="1"/>
  <c r="LS76" i="1"/>
  <c r="KY76" i="1"/>
  <c r="KE76" i="1"/>
  <c r="LR76" i="1"/>
  <c r="KX76" i="1"/>
  <c r="KD76" i="1"/>
  <c r="LQ76" i="1"/>
  <c r="KW76" i="1"/>
  <c r="KC76" i="1"/>
  <c r="LP76" i="1"/>
  <c r="MA75" i="1"/>
  <c r="LG75" i="1"/>
  <c r="KM75" i="1"/>
  <c r="LZ75" i="1"/>
  <c r="LF75" i="1"/>
  <c r="KL75" i="1"/>
  <c r="LY75" i="1"/>
  <c r="LE75" i="1"/>
  <c r="KK75" i="1"/>
  <c r="LX75" i="1"/>
  <c r="LD75" i="1"/>
  <c r="KJ75" i="1"/>
  <c r="LW75" i="1"/>
  <c r="LC75" i="1"/>
  <c r="KI75" i="1"/>
  <c r="LV75" i="1"/>
  <c r="LB75" i="1"/>
  <c r="KH75" i="1"/>
  <c r="LH75" i="1"/>
  <c r="LU75" i="1"/>
  <c r="LA75" i="1"/>
  <c r="KG75" i="1"/>
  <c r="JT75" i="1"/>
  <c r="LT75" i="1"/>
  <c r="KZ75" i="1"/>
  <c r="KF75" i="1"/>
  <c r="LS75" i="1"/>
  <c r="KY75" i="1"/>
  <c r="KE75" i="1"/>
  <c r="KR75" i="1"/>
  <c r="KN75" i="1"/>
  <c r="LR75" i="1"/>
  <c r="KX75" i="1"/>
  <c r="KD75" i="1"/>
  <c r="JW75" i="1"/>
  <c r="MB75" i="1"/>
  <c r="LQ75" i="1"/>
  <c r="KW75" i="1"/>
  <c r="KC75" i="1"/>
  <c r="LP75" i="1"/>
  <c r="KV75" i="1"/>
  <c r="KB75" i="1"/>
  <c r="JX75" i="1"/>
  <c r="LO75" i="1"/>
  <c r="KU75" i="1"/>
  <c r="KA75" i="1"/>
  <c r="KT75" i="1"/>
  <c r="JZ75" i="1"/>
  <c r="KS75" i="1"/>
  <c r="JY75" i="1"/>
  <c r="KQ75" i="1"/>
  <c r="JV75" i="1"/>
  <c r="JU75" i="1"/>
  <c r="JS75" i="1"/>
  <c r="ML75" i="1"/>
  <c r="MK75" i="1"/>
  <c r="MJ75" i="1"/>
  <c r="MI75" i="1"/>
  <c r="MH75" i="1"/>
  <c r="LN75" i="1"/>
  <c r="MG75" i="1"/>
  <c r="LM75" i="1"/>
  <c r="MF75" i="1"/>
  <c r="LL75" i="1"/>
  <c r="ME75" i="1"/>
  <c r="LK75" i="1"/>
  <c r="MD75" i="1"/>
  <c r="LJ75" i="1"/>
  <c r="KP75" i="1"/>
  <c r="MC75" i="1"/>
  <c r="LI75" i="1"/>
  <c r="KO75" i="1"/>
  <c r="ME72" i="1"/>
  <c r="LK72" i="1"/>
  <c r="MD72" i="1"/>
  <c r="LJ72" i="1"/>
  <c r="KP72" i="1"/>
  <c r="KR72" i="1"/>
  <c r="MC72" i="1"/>
  <c r="LI72" i="1"/>
  <c r="KO72" i="1"/>
  <c r="MB72" i="1"/>
  <c r="LH72" i="1"/>
  <c r="KN72" i="1"/>
  <c r="LO72" i="1"/>
  <c r="KT72" i="1"/>
  <c r="MA72" i="1"/>
  <c r="LG72" i="1"/>
  <c r="KM72" i="1"/>
  <c r="LZ72" i="1"/>
  <c r="LF72" i="1"/>
  <c r="KL72" i="1"/>
  <c r="LY72" i="1"/>
  <c r="LE72" i="1"/>
  <c r="KK72" i="1"/>
  <c r="LL72" i="1"/>
  <c r="LX72" i="1"/>
  <c r="LD72" i="1"/>
  <c r="KJ72" i="1"/>
  <c r="LW72" i="1"/>
  <c r="LC72" i="1"/>
  <c r="KI72" i="1"/>
  <c r="KB72" i="1"/>
  <c r="LV72" i="1"/>
  <c r="LB72" i="1"/>
  <c r="KH72" i="1"/>
  <c r="KV72" i="1"/>
  <c r="LU72" i="1"/>
  <c r="LA72" i="1"/>
  <c r="KG72" i="1"/>
  <c r="LT72" i="1"/>
  <c r="KZ72" i="1"/>
  <c r="KF72" i="1"/>
  <c r="KA72" i="1"/>
  <c r="LS72" i="1"/>
  <c r="KY72" i="1"/>
  <c r="KE72" i="1"/>
  <c r="KU72" i="1"/>
  <c r="JZ72" i="1"/>
  <c r="LR72" i="1"/>
  <c r="KX72" i="1"/>
  <c r="KD72" i="1"/>
  <c r="LQ72" i="1"/>
  <c r="KW72" i="1"/>
  <c r="KC72" i="1"/>
  <c r="JX72" i="1"/>
  <c r="LP72" i="1"/>
  <c r="MF72" i="1"/>
  <c r="KS72" i="1"/>
  <c r="JY72" i="1"/>
  <c r="KQ72" i="1"/>
  <c r="JW72" i="1"/>
  <c r="JV72" i="1"/>
  <c r="JU72" i="1"/>
  <c r="JT72" i="1"/>
  <c r="JS72" i="1"/>
  <c r="ML72" i="1"/>
  <c r="MK72" i="1"/>
  <c r="MJ72" i="1"/>
  <c r="MI72" i="1"/>
  <c r="MH72" i="1"/>
  <c r="LN72" i="1"/>
  <c r="MG72" i="1"/>
  <c r="LM72" i="1"/>
  <c r="MI69" i="1"/>
  <c r="MF69" i="1"/>
  <c r="LT69" i="1"/>
  <c r="LS69" i="1"/>
  <c r="MH69" i="1"/>
  <c r="LN69" i="1"/>
  <c r="KV69" i="1"/>
  <c r="MG69" i="1"/>
  <c r="LM69" i="1"/>
  <c r="LL69" i="1"/>
  <c r="LP69" i="1"/>
  <c r="ME69" i="1"/>
  <c r="LK69" i="1"/>
  <c r="KD69" i="1"/>
  <c r="MD69" i="1"/>
  <c r="LJ69" i="1"/>
  <c r="KP69" i="1"/>
  <c r="MC69" i="1"/>
  <c r="LI69" i="1"/>
  <c r="KO69" i="1"/>
  <c r="KE69" i="1"/>
  <c r="LQ69" i="1"/>
  <c r="KB69" i="1"/>
  <c r="MB69" i="1"/>
  <c r="LH69" i="1"/>
  <c r="KN69" i="1"/>
  <c r="MA69" i="1"/>
  <c r="LG69" i="1"/>
  <c r="KM69" i="1"/>
  <c r="KJ69" i="1"/>
  <c r="LZ69" i="1"/>
  <c r="LF69" i="1"/>
  <c r="KL69" i="1"/>
  <c r="KF69" i="1"/>
  <c r="LY69" i="1"/>
  <c r="LE69" i="1"/>
  <c r="KK69" i="1"/>
  <c r="LX69" i="1"/>
  <c r="KZ69" i="1"/>
  <c r="LD69" i="1"/>
  <c r="LR69" i="1"/>
  <c r="LW69" i="1"/>
  <c r="LC69" i="1"/>
  <c r="KI69" i="1"/>
  <c r="KY69" i="1"/>
  <c r="KX69" i="1"/>
  <c r="KC69" i="1"/>
  <c r="LV69" i="1"/>
  <c r="LB69" i="1"/>
  <c r="KH69" i="1"/>
  <c r="LU69" i="1"/>
  <c r="LA69" i="1"/>
  <c r="KG69" i="1"/>
  <c r="KW69" i="1"/>
  <c r="MJ69" i="1"/>
  <c r="LO69" i="1"/>
  <c r="KU69" i="1"/>
  <c r="KA69" i="1"/>
  <c r="KT69" i="1"/>
  <c r="JZ69" i="1"/>
  <c r="KS69" i="1"/>
  <c r="JY69" i="1"/>
  <c r="KR69" i="1"/>
  <c r="JX69" i="1"/>
  <c r="KQ69" i="1"/>
  <c r="JW69" i="1"/>
  <c r="JV69" i="1"/>
  <c r="JU69" i="1"/>
  <c r="JT69" i="1"/>
  <c r="JS69" i="1"/>
  <c r="ML69" i="1"/>
  <c r="MK69" i="1"/>
  <c r="VD65" i="1"/>
  <c r="TX65" i="1"/>
  <c r="SR65" i="1"/>
  <c r="RL65" i="1"/>
  <c r="QF65" i="1"/>
  <c r="OZ65" i="1"/>
  <c r="NT65" i="1"/>
  <c r="MN65" i="1"/>
  <c r="VC65" i="1"/>
  <c r="TW65" i="1"/>
  <c r="SQ65" i="1"/>
  <c r="RK65" i="1"/>
  <c r="QE65" i="1"/>
  <c r="OY65" i="1"/>
  <c r="NS65" i="1"/>
  <c r="MM65" i="1"/>
  <c r="VB65" i="1"/>
  <c r="TV65" i="1"/>
  <c r="SP65" i="1"/>
  <c r="RJ65" i="1"/>
  <c r="QD65" i="1"/>
  <c r="OX65" i="1"/>
  <c r="NR65" i="1"/>
  <c r="VA65" i="1"/>
  <c r="TU65" i="1"/>
  <c r="SO65" i="1"/>
  <c r="RI65" i="1"/>
  <c r="QC65" i="1"/>
  <c r="OW65" i="1"/>
  <c r="NQ65" i="1"/>
  <c r="UZ65" i="1"/>
  <c r="TT65" i="1"/>
  <c r="SN65" i="1"/>
  <c r="RH65" i="1"/>
  <c r="QB65" i="1"/>
  <c r="OV65" i="1"/>
  <c r="NP65" i="1"/>
  <c r="UY65" i="1"/>
  <c r="TS65" i="1"/>
  <c r="SM65" i="1"/>
  <c r="RG65" i="1"/>
  <c r="QA65" i="1"/>
  <c r="OU65" i="1"/>
  <c r="NO65" i="1"/>
  <c r="UX65" i="1"/>
  <c r="TR65" i="1"/>
  <c r="SL65" i="1"/>
  <c r="RF65" i="1"/>
  <c r="PZ65" i="1"/>
  <c r="OT65" i="1"/>
  <c r="NN65" i="1"/>
  <c r="UW65" i="1"/>
  <c r="TQ65" i="1"/>
  <c r="SK65" i="1"/>
  <c r="RE65" i="1"/>
  <c r="PY65" i="1"/>
  <c r="OS65" i="1"/>
  <c r="NM65" i="1"/>
  <c r="UV65" i="1"/>
  <c r="TP65" i="1"/>
  <c r="SJ65" i="1"/>
  <c r="RD65" i="1"/>
  <c r="PX65" i="1"/>
  <c r="OR65" i="1"/>
  <c r="NL65" i="1"/>
  <c r="UU65" i="1"/>
  <c r="TO65" i="1"/>
  <c r="SI65" i="1"/>
  <c r="RC65" i="1"/>
  <c r="PW65" i="1"/>
  <c r="OQ65" i="1"/>
  <c r="NK65" i="1"/>
  <c r="UT65" i="1"/>
  <c r="TN65" i="1"/>
  <c r="SH65" i="1"/>
  <c r="RB65" i="1"/>
  <c r="PV65" i="1"/>
  <c r="OP65" i="1"/>
  <c r="NJ65" i="1"/>
  <c r="US65" i="1"/>
  <c r="TM65" i="1"/>
  <c r="SG65" i="1"/>
  <c r="RA65" i="1"/>
  <c r="PU65" i="1"/>
  <c r="OO65" i="1"/>
  <c r="NI65" i="1"/>
  <c r="UR65" i="1"/>
  <c r="TL65" i="1"/>
  <c r="SF65" i="1"/>
  <c r="QZ65" i="1"/>
  <c r="PT65" i="1"/>
  <c r="ON65" i="1"/>
  <c r="NH65" i="1"/>
  <c r="UQ65" i="1"/>
  <c r="TK65" i="1"/>
  <c r="SE65" i="1"/>
  <c r="QY65" i="1"/>
  <c r="PS65" i="1"/>
  <c r="OM65" i="1"/>
  <c r="NG65" i="1"/>
  <c r="UP65" i="1"/>
  <c r="TJ65" i="1"/>
  <c r="SD65" i="1"/>
  <c r="QX65" i="1"/>
  <c r="PR65" i="1"/>
  <c r="OL65" i="1"/>
  <c r="NF65" i="1"/>
  <c r="UO65" i="1"/>
  <c r="TI65" i="1"/>
  <c r="SC65" i="1"/>
  <c r="QW65" i="1"/>
  <c r="PQ65" i="1"/>
  <c r="OK65" i="1"/>
  <c r="NE65" i="1"/>
  <c r="UN65" i="1"/>
  <c r="TH65" i="1"/>
  <c r="SB65" i="1"/>
  <c r="QV65" i="1"/>
  <c r="PP65" i="1"/>
  <c r="OJ65" i="1"/>
  <c r="ND65" i="1"/>
  <c r="UM65" i="1"/>
  <c r="TG65" i="1"/>
  <c r="SA65" i="1"/>
  <c r="QU65" i="1"/>
  <c r="PO65" i="1"/>
  <c r="OI65" i="1"/>
  <c r="NC65" i="1"/>
  <c r="UL65" i="1"/>
  <c r="TF65" i="1"/>
  <c r="RZ65" i="1"/>
  <c r="QT65" i="1"/>
  <c r="PN65" i="1"/>
  <c r="OH65" i="1"/>
  <c r="NB65" i="1"/>
  <c r="UK65" i="1"/>
  <c r="TE65" i="1"/>
  <c r="RY65" i="1"/>
  <c r="QS65" i="1"/>
  <c r="PM65" i="1"/>
  <c r="OG65" i="1"/>
  <c r="NA65" i="1"/>
  <c r="UJ65" i="1"/>
  <c r="TD65" i="1"/>
  <c r="RX65" i="1"/>
  <c r="QR65" i="1"/>
  <c r="PL65" i="1"/>
  <c r="OF65" i="1"/>
  <c r="MZ65" i="1"/>
  <c r="UI65" i="1"/>
  <c r="TC65" i="1"/>
  <c r="RW65" i="1"/>
  <c r="QQ65" i="1"/>
  <c r="PK65" i="1"/>
  <c r="OE65" i="1"/>
  <c r="MY65" i="1"/>
  <c r="UH65" i="1"/>
  <c r="TB65" i="1"/>
  <c r="RV65" i="1"/>
  <c r="QP65" i="1"/>
  <c r="PJ65" i="1"/>
  <c r="OD65" i="1"/>
  <c r="MX65" i="1"/>
  <c r="UG65" i="1"/>
  <c r="TA65" i="1"/>
  <c r="RU65" i="1"/>
  <c r="QO65" i="1"/>
  <c r="PI65" i="1"/>
  <c r="OC65" i="1"/>
  <c r="MW65" i="1"/>
  <c r="UF65" i="1"/>
  <c r="SZ65" i="1"/>
  <c r="RT65" i="1"/>
  <c r="QN65" i="1"/>
  <c r="PH65" i="1"/>
  <c r="OB65" i="1"/>
  <c r="MV65" i="1"/>
  <c r="UE65" i="1"/>
  <c r="SY65" i="1"/>
  <c r="RS65" i="1"/>
  <c r="QM65" i="1"/>
  <c r="PG65" i="1"/>
  <c r="OA65" i="1"/>
  <c r="MU65" i="1"/>
  <c r="UD65" i="1"/>
  <c r="SX65" i="1"/>
  <c r="RR65" i="1"/>
  <c r="QL65" i="1"/>
  <c r="PF65" i="1"/>
  <c r="NZ65" i="1"/>
  <c r="MT65" i="1"/>
  <c r="VI65" i="1"/>
  <c r="UC65" i="1"/>
  <c r="SW65" i="1"/>
  <c r="RQ65" i="1"/>
  <c r="QK65" i="1"/>
  <c r="PE65" i="1"/>
  <c r="NY65" i="1"/>
  <c r="MS65" i="1"/>
  <c r="VH65" i="1"/>
  <c r="UB65" i="1"/>
  <c r="SV65" i="1"/>
  <c r="RP65" i="1"/>
  <c r="QJ65" i="1"/>
  <c r="PD65" i="1"/>
  <c r="NX65" i="1"/>
  <c r="MR65" i="1"/>
  <c r="VG65" i="1"/>
  <c r="UA65" i="1"/>
  <c r="SU65" i="1"/>
  <c r="RO65" i="1"/>
  <c r="QI65" i="1"/>
  <c r="PC65" i="1"/>
  <c r="NW65" i="1"/>
  <c r="MQ65" i="1"/>
  <c r="VF65" i="1"/>
  <c r="TZ65" i="1"/>
  <c r="ST65" i="1"/>
  <c r="RN65" i="1"/>
  <c r="QH65" i="1"/>
  <c r="PB65" i="1"/>
  <c r="NV65" i="1"/>
  <c r="MP65" i="1"/>
  <c r="VE65" i="1"/>
  <c r="TY65" i="1"/>
  <c r="SS65" i="1"/>
  <c r="RM65" i="1"/>
  <c r="QG65" i="1"/>
  <c r="PA65" i="1"/>
  <c r="NU65" i="1"/>
  <c r="MO65" i="1"/>
  <c r="VI76" i="1"/>
  <c r="UC76" i="1"/>
  <c r="SW76" i="1"/>
  <c r="RQ76" i="1"/>
  <c r="QK76" i="1"/>
  <c r="PE76" i="1"/>
  <c r="NY76" i="1"/>
  <c r="MS76" i="1"/>
  <c r="VH76" i="1"/>
  <c r="UB76" i="1"/>
  <c r="SV76" i="1"/>
  <c r="RP76" i="1"/>
  <c r="QJ76" i="1"/>
  <c r="PD76" i="1"/>
  <c r="NX76" i="1"/>
  <c r="MR76" i="1"/>
  <c r="VG76" i="1"/>
  <c r="UA76" i="1"/>
  <c r="SU76" i="1"/>
  <c r="RO76" i="1"/>
  <c r="QI76" i="1"/>
  <c r="PC76" i="1"/>
  <c r="NW76" i="1"/>
  <c r="MQ76" i="1"/>
  <c r="VF76" i="1"/>
  <c r="TZ76" i="1"/>
  <c r="ST76" i="1"/>
  <c r="RN76" i="1"/>
  <c r="QH76" i="1"/>
  <c r="PB76" i="1"/>
  <c r="NV76" i="1"/>
  <c r="MP76" i="1"/>
  <c r="VE76" i="1"/>
  <c r="TY76" i="1"/>
  <c r="SS76" i="1"/>
  <c r="RM76" i="1"/>
  <c r="QG76" i="1"/>
  <c r="PA76" i="1"/>
  <c r="NU76" i="1"/>
  <c r="MO76" i="1"/>
  <c r="VD76" i="1"/>
  <c r="TX76" i="1"/>
  <c r="SR76" i="1"/>
  <c r="RL76" i="1"/>
  <c r="QF76" i="1"/>
  <c r="OZ76" i="1"/>
  <c r="NT76" i="1"/>
  <c r="MN76" i="1"/>
  <c r="VC76" i="1"/>
  <c r="TW76" i="1"/>
  <c r="SQ76" i="1"/>
  <c r="RK76" i="1"/>
  <c r="QE76" i="1"/>
  <c r="OY76" i="1"/>
  <c r="NS76" i="1"/>
  <c r="MM76" i="1"/>
  <c r="VB76" i="1"/>
  <c r="TV76" i="1"/>
  <c r="SP76" i="1"/>
  <c r="RJ76" i="1"/>
  <c r="QD76" i="1"/>
  <c r="OX76" i="1"/>
  <c r="NR76" i="1"/>
  <c r="VA76" i="1"/>
  <c r="TU76" i="1"/>
  <c r="SO76" i="1"/>
  <c r="RI76" i="1"/>
  <c r="QC76" i="1"/>
  <c r="OW76" i="1"/>
  <c r="NQ76" i="1"/>
  <c r="UZ76" i="1"/>
  <c r="TT76" i="1"/>
  <c r="SN76" i="1"/>
  <c r="RH76" i="1"/>
  <c r="QB76" i="1"/>
  <c r="OV76" i="1"/>
  <c r="NP76" i="1"/>
  <c r="UY76" i="1"/>
  <c r="TS76" i="1"/>
  <c r="SM76" i="1"/>
  <c r="RG76" i="1"/>
  <c r="QA76" i="1"/>
  <c r="OU76" i="1"/>
  <c r="NO76" i="1"/>
  <c r="UX76" i="1"/>
  <c r="TR76" i="1"/>
  <c r="SL76" i="1"/>
  <c r="RF76" i="1"/>
  <c r="PZ76" i="1"/>
  <c r="OT76" i="1"/>
  <c r="NN76" i="1"/>
  <c r="UW76" i="1"/>
  <c r="TQ76" i="1"/>
  <c r="SK76" i="1"/>
  <c r="RE76" i="1"/>
  <c r="PY76" i="1"/>
  <c r="OS76" i="1"/>
  <c r="NM76" i="1"/>
  <c r="UV76" i="1"/>
  <c r="TP76" i="1"/>
  <c r="SJ76" i="1"/>
  <c r="RD76" i="1"/>
  <c r="PX76" i="1"/>
  <c r="OR76" i="1"/>
  <c r="NL76" i="1"/>
  <c r="UU76" i="1"/>
  <c r="TO76" i="1"/>
  <c r="SI76" i="1"/>
  <c r="RC76" i="1"/>
  <c r="PW76" i="1"/>
  <c r="OQ76" i="1"/>
  <c r="NK76" i="1"/>
  <c r="UT76" i="1"/>
  <c r="TN76" i="1"/>
  <c r="SH76" i="1"/>
  <c r="RB76" i="1"/>
  <c r="PV76" i="1"/>
  <c r="OP76" i="1"/>
  <c r="NJ76" i="1"/>
  <c r="US76" i="1"/>
  <c r="TM76" i="1"/>
  <c r="SG76" i="1"/>
  <c r="RA76" i="1"/>
  <c r="PU76" i="1"/>
  <c r="OO76" i="1"/>
  <c r="NI76" i="1"/>
  <c r="UR76" i="1"/>
  <c r="TL76" i="1"/>
  <c r="SF76" i="1"/>
  <c r="QZ76" i="1"/>
  <c r="PT76" i="1"/>
  <c r="ON76" i="1"/>
  <c r="NH76" i="1"/>
  <c r="UQ76" i="1"/>
  <c r="TK76" i="1"/>
  <c r="SE76" i="1"/>
  <c r="QY76" i="1"/>
  <c r="PS76" i="1"/>
  <c r="OM76" i="1"/>
  <c r="NG76" i="1"/>
  <c r="UP76" i="1"/>
  <c r="TJ76" i="1"/>
  <c r="SD76" i="1"/>
  <c r="QX76" i="1"/>
  <c r="PR76" i="1"/>
  <c r="OL76" i="1"/>
  <c r="NF76" i="1"/>
  <c r="UO76" i="1"/>
  <c r="TI76" i="1"/>
  <c r="SC76" i="1"/>
  <c r="QW76" i="1"/>
  <c r="PQ76" i="1"/>
  <c r="OK76" i="1"/>
  <c r="NE76" i="1"/>
  <c r="UN76" i="1"/>
  <c r="TH76" i="1"/>
  <c r="SB76" i="1"/>
  <c r="QV76" i="1"/>
  <c r="PP76" i="1"/>
  <c r="OJ76" i="1"/>
  <c r="ND76" i="1"/>
  <c r="UM76" i="1"/>
  <c r="TG76" i="1"/>
  <c r="SA76" i="1"/>
  <c r="QU76" i="1"/>
  <c r="PO76" i="1"/>
  <c r="OI76" i="1"/>
  <c r="NC76" i="1"/>
  <c r="UL76" i="1"/>
  <c r="TF76" i="1"/>
  <c r="RZ76" i="1"/>
  <c r="QT76" i="1"/>
  <c r="PN76" i="1"/>
  <c r="OH76" i="1"/>
  <c r="NB76" i="1"/>
  <c r="UK76" i="1"/>
  <c r="TE76" i="1"/>
  <c r="RY76" i="1"/>
  <c r="QS76" i="1"/>
  <c r="PM76" i="1"/>
  <c r="OG76" i="1"/>
  <c r="NA76" i="1"/>
  <c r="UJ76" i="1"/>
  <c r="TD76" i="1"/>
  <c r="RX76" i="1"/>
  <c r="QR76" i="1"/>
  <c r="PL76" i="1"/>
  <c r="OF76" i="1"/>
  <c r="MZ76" i="1"/>
  <c r="UI76" i="1"/>
  <c r="TC76" i="1"/>
  <c r="RW76" i="1"/>
  <c r="QQ76" i="1"/>
  <c r="PK76" i="1"/>
  <c r="OE76" i="1"/>
  <c r="MY76" i="1"/>
  <c r="UH76" i="1"/>
  <c r="TB76" i="1"/>
  <c r="RV76" i="1"/>
  <c r="QP76" i="1"/>
  <c r="PJ76" i="1"/>
  <c r="OD76" i="1"/>
  <c r="MX76" i="1"/>
  <c r="UG76" i="1"/>
  <c r="TA76" i="1"/>
  <c r="RU76" i="1"/>
  <c r="QO76" i="1"/>
  <c r="PI76" i="1"/>
  <c r="OC76" i="1"/>
  <c r="MW76" i="1"/>
  <c r="UF76" i="1"/>
  <c r="SZ76" i="1"/>
  <c r="RT76" i="1"/>
  <c r="QN76" i="1"/>
  <c r="PH76" i="1"/>
  <c r="OB76" i="1"/>
  <c r="MV76" i="1"/>
  <c r="UE76" i="1"/>
  <c r="SY76" i="1"/>
  <c r="RS76" i="1"/>
  <c r="QM76" i="1"/>
  <c r="PG76" i="1"/>
  <c r="OA76" i="1"/>
  <c r="MU76" i="1"/>
  <c r="UD76" i="1"/>
  <c r="SX76" i="1"/>
  <c r="RR76" i="1"/>
  <c r="QL76" i="1"/>
  <c r="PF76" i="1"/>
  <c r="NZ76" i="1"/>
  <c r="MT76" i="1"/>
  <c r="UQ74" i="1"/>
  <c r="TK74" i="1"/>
  <c r="SE74" i="1"/>
  <c r="QY74" i="1"/>
  <c r="PS74" i="1"/>
  <c r="OM74" i="1"/>
  <c r="NG74" i="1"/>
  <c r="UP74" i="1"/>
  <c r="TJ74" i="1"/>
  <c r="SD74" i="1"/>
  <c r="QX74" i="1"/>
  <c r="PR74" i="1"/>
  <c r="OL74" i="1"/>
  <c r="NF74" i="1"/>
  <c r="UO74" i="1"/>
  <c r="TI74" i="1"/>
  <c r="SC74" i="1"/>
  <c r="QW74" i="1"/>
  <c r="PQ74" i="1"/>
  <c r="OK74" i="1"/>
  <c r="NE74" i="1"/>
  <c r="UN74" i="1"/>
  <c r="TH74" i="1"/>
  <c r="SB74" i="1"/>
  <c r="QV74" i="1"/>
  <c r="PP74" i="1"/>
  <c r="OJ74" i="1"/>
  <c r="ND74" i="1"/>
  <c r="UM74" i="1"/>
  <c r="TG74" i="1"/>
  <c r="SA74" i="1"/>
  <c r="QU74" i="1"/>
  <c r="PO74" i="1"/>
  <c r="OI74" i="1"/>
  <c r="NC74" i="1"/>
  <c r="UL74" i="1"/>
  <c r="TF74" i="1"/>
  <c r="RZ74" i="1"/>
  <c r="QT74" i="1"/>
  <c r="PN74" i="1"/>
  <c r="OH74" i="1"/>
  <c r="NB74" i="1"/>
  <c r="UK74" i="1"/>
  <c r="TE74" i="1"/>
  <c r="RY74" i="1"/>
  <c r="QS74" i="1"/>
  <c r="PM74" i="1"/>
  <c r="OG74" i="1"/>
  <c r="NA74" i="1"/>
  <c r="UJ74" i="1"/>
  <c r="TD74" i="1"/>
  <c r="RX74" i="1"/>
  <c r="QR74" i="1"/>
  <c r="PL74" i="1"/>
  <c r="OF74" i="1"/>
  <c r="MZ74" i="1"/>
  <c r="UI74" i="1"/>
  <c r="TC74" i="1"/>
  <c r="RW74" i="1"/>
  <c r="QQ74" i="1"/>
  <c r="PK74" i="1"/>
  <c r="OE74" i="1"/>
  <c r="MY74" i="1"/>
  <c r="MS74" i="1"/>
  <c r="UH74" i="1"/>
  <c r="TB74" i="1"/>
  <c r="RV74" i="1"/>
  <c r="QP74" i="1"/>
  <c r="PJ74" i="1"/>
  <c r="OD74" i="1"/>
  <c r="MX74" i="1"/>
  <c r="UG74" i="1"/>
  <c r="TA74" i="1"/>
  <c r="RU74" i="1"/>
  <c r="QO74" i="1"/>
  <c r="PI74" i="1"/>
  <c r="OC74" i="1"/>
  <c r="MW74" i="1"/>
  <c r="NY74" i="1"/>
  <c r="UF74" i="1"/>
  <c r="SZ74" i="1"/>
  <c r="RT74" i="1"/>
  <c r="QN74" i="1"/>
  <c r="PH74" i="1"/>
  <c r="OB74" i="1"/>
  <c r="MV74" i="1"/>
  <c r="UE74" i="1"/>
  <c r="SY74" i="1"/>
  <c r="RS74" i="1"/>
  <c r="QM74" i="1"/>
  <c r="PG74" i="1"/>
  <c r="OA74" i="1"/>
  <c r="MU74" i="1"/>
  <c r="PE74" i="1"/>
  <c r="UD74" i="1"/>
  <c r="SX74" i="1"/>
  <c r="RR74" i="1"/>
  <c r="QL74" i="1"/>
  <c r="PF74" i="1"/>
  <c r="NZ74" i="1"/>
  <c r="MT74" i="1"/>
  <c r="RQ74" i="1"/>
  <c r="VI74" i="1"/>
  <c r="UC74" i="1"/>
  <c r="SW74" i="1"/>
  <c r="VH74" i="1"/>
  <c r="UB74" i="1"/>
  <c r="SV74" i="1"/>
  <c r="RP74" i="1"/>
  <c r="QJ74" i="1"/>
  <c r="PD74" i="1"/>
  <c r="NX74" i="1"/>
  <c r="MR74" i="1"/>
  <c r="VG74" i="1"/>
  <c r="UA74" i="1"/>
  <c r="SU74" i="1"/>
  <c r="RO74" i="1"/>
  <c r="QI74" i="1"/>
  <c r="PC74" i="1"/>
  <c r="NW74" i="1"/>
  <c r="MQ74" i="1"/>
  <c r="VF74" i="1"/>
  <c r="TZ74" i="1"/>
  <c r="ST74" i="1"/>
  <c r="RN74" i="1"/>
  <c r="QH74" i="1"/>
  <c r="PB74" i="1"/>
  <c r="NV74" i="1"/>
  <c r="MP74" i="1"/>
  <c r="VE74" i="1"/>
  <c r="TY74" i="1"/>
  <c r="SS74" i="1"/>
  <c r="RM74" i="1"/>
  <c r="QG74" i="1"/>
  <c r="PA74" i="1"/>
  <c r="NU74" i="1"/>
  <c r="MO74" i="1"/>
  <c r="VD74" i="1"/>
  <c r="TX74" i="1"/>
  <c r="SR74" i="1"/>
  <c r="RL74" i="1"/>
  <c r="QF74" i="1"/>
  <c r="OZ74" i="1"/>
  <c r="NT74" i="1"/>
  <c r="MN74" i="1"/>
  <c r="VC74" i="1"/>
  <c r="TW74" i="1"/>
  <c r="SQ74" i="1"/>
  <c r="RK74" i="1"/>
  <c r="QE74" i="1"/>
  <c r="OY74" i="1"/>
  <c r="NS74" i="1"/>
  <c r="MM74" i="1"/>
  <c r="VB74" i="1"/>
  <c r="TV74" i="1"/>
  <c r="SP74" i="1"/>
  <c r="RJ74" i="1"/>
  <c r="QD74" i="1"/>
  <c r="OX74" i="1"/>
  <c r="NR74" i="1"/>
  <c r="VA74" i="1"/>
  <c r="TU74" i="1"/>
  <c r="SO74" i="1"/>
  <c r="RI74" i="1"/>
  <c r="QC74" i="1"/>
  <c r="OW74" i="1"/>
  <c r="NQ74" i="1"/>
  <c r="UZ74" i="1"/>
  <c r="TT74" i="1"/>
  <c r="SN74" i="1"/>
  <c r="RH74" i="1"/>
  <c r="QB74" i="1"/>
  <c r="OV74" i="1"/>
  <c r="NP74" i="1"/>
  <c r="UY74" i="1"/>
  <c r="TS74" i="1"/>
  <c r="SM74" i="1"/>
  <c r="RG74" i="1"/>
  <c r="QA74" i="1"/>
  <c r="OU74" i="1"/>
  <c r="NO74" i="1"/>
  <c r="UX74" i="1"/>
  <c r="TR74" i="1"/>
  <c r="SL74" i="1"/>
  <c r="RF74" i="1"/>
  <c r="PZ74" i="1"/>
  <c r="OT74" i="1"/>
  <c r="NN74" i="1"/>
  <c r="UW74" i="1"/>
  <c r="TQ74" i="1"/>
  <c r="SK74" i="1"/>
  <c r="RE74" i="1"/>
  <c r="PY74" i="1"/>
  <c r="OS74" i="1"/>
  <c r="NM74" i="1"/>
  <c r="UV74" i="1"/>
  <c r="TP74" i="1"/>
  <c r="SJ74" i="1"/>
  <c r="RD74" i="1"/>
  <c r="PX74" i="1"/>
  <c r="OR74" i="1"/>
  <c r="NL74" i="1"/>
  <c r="UU74" i="1"/>
  <c r="TO74" i="1"/>
  <c r="SI74" i="1"/>
  <c r="RC74" i="1"/>
  <c r="PW74" i="1"/>
  <c r="OQ74" i="1"/>
  <c r="NK74" i="1"/>
  <c r="UT74" i="1"/>
  <c r="TN74" i="1"/>
  <c r="SH74" i="1"/>
  <c r="RB74" i="1"/>
  <c r="PV74" i="1"/>
  <c r="OP74" i="1"/>
  <c r="NJ74" i="1"/>
  <c r="US74" i="1"/>
  <c r="TM74" i="1"/>
  <c r="SG74" i="1"/>
  <c r="RA74" i="1"/>
  <c r="PU74" i="1"/>
  <c r="OO74" i="1"/>
  <c r="NI74" i="1"/>
  <c r="UR74" i="1"/>
  <c r="TL74" i="1"/>
  <c r="SF74" i="1"/>
  <c r="QZ74" i="1"/>
  <c r="QK74" i="1"/>
  <c r="PT74" i="1"/>
  <c r="ON74" i="1"/>
  <c r="NH74" i="1"/>
  <c r="UX73" i="1"/>
  <c r="TR73" i="1"/>
  <c r="SL73" i="1"/>
  <c r="RF73" i="1"/>
  <c r="PZ73" i="1"/>
  <c r="OT73" i="1"/>
  <c r="NN73" i="1"/>
  <c r="UW73" i="1"/>
  <c r="TQ73" i="1"/>
  <c r="SK73" i="1"/>
  <c r="RE73" i="1"/>
  <c r="PY73" i="1"/>
  <c r="OS73" i="1"/>
  <c r="NM73" i="1"/>
  <c r="MZ73" i="1"/>
  <c r="UV73" i="1"/>
  <c r="TP73" i="1"/>
  <c r="SJ73" i="1"/>
  <c r="RD73" i="1"/>
  <c r="PX73" i="1"/>
  <c r="OR73" i="1"/>
  <c r="NL73" i="1"/>
  <c r="UU73" i="1"/>
  <c r="TO73" i="1"/>
  <c r="SI73" i="1"/>
  <c r="RC73" i="1"/>
  <c r="PW73" i="1"/>
  <c r="OQ73" i="1"/>
  <c r="NK73" i="1"/>
  <c r="RX73" i="1"/>
  <c r="UT73" i="1"/>
  <c r="TN73" i="1"/>
  <c r="SH73" i="1"/>
  <c r="RB73" i="1"/>
  <c r="PV73" i="1"/>
  <c r="OP73" i="1"/>
  <c r="NJ73" i="1"/>
  <c r="OF73" i="1"/>
  <c r="US73" i="1"/>
  <c r="TM73" i="1"/>
  <c r="SG73" i="1"/>
  <c r="RA73" i="1"/>
  <c r="PU73" i="1"/>
  <c r="OO73" i="1"/>
  <c r="NI73" i="1"/>
  <c r="QR73" i="1"/>
  <c r="UR73" i="1"/>
  <c r="TL73" i="1"/>
  <c r="SF73" i="1"/>
  <c r="QZ73" i="1"/>
  <c r="PT73" i="1"/>
  <c r="ON73" i="1"/>
  <c r="NH73" i="1"/>
  <c r="TD73" i="1"/>
  <c r="UQ73" i="1"/>
  <c r="TK73" i="1"/>
  <c r="SE73" i="1"/>
  <c r="QY73" i="1"/>
  <c r="PS73" i="1"/>
  <c r="OM73" i="1"/>
  <c r="NG73" i="1"/>
  <c r="PL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J73" i="1"/>
  <c r="UL73" i="1"/>
  <c r="TF73" i="1"/>
  <c r="RZ73" i="1"/>
  <c r="QT73" i="1"/>
  <c r="PN73" i="1"/>
  <c r="OH73" i="1"/>
  <c r="NB73" i="1"/>
  <c r="UK73" i="1"/>
  <c r="TE73" i="1"/>
  <c r="RY73" i="1"/>
  <c r="QS73" i="1"/>
  <c r="PM73" i="1"/>
  <c r="OG73" i="1"/>
  <c r="NA73" i="1"/>
  <c r="UI73" i="1"/>
  <c r="TC73" i="1"/>
  <c r="UH73" i="1"/>
  <c r="TB73" i="1"/>
  <c r="UG73" i="1"/>
  <c r="TA73" i="1"/>
  <c r="UF73" i="1"/>
  <c r="SZ73" i="1"/>
  <c r="UE73" i="1"/>
  <c r="SY73" i="1"/>
  <c r="UD73" i="1"/>
  <c r="SX73" i="1"/>
  <c r="VI73" i="1"/>
  <c r="UC73" i="1"/>
  <c r="SW73" i="1"/>
  <c r="VH73" i="1"/>
  <c r="UB73" i="1"/>
  <c r="SV73" i="1"/>
  <c r="VG73" i="1"/>
  <c r="UA73" i="1"/>
  <c r="SU73" i="1"/>
  <c r="VF73" i="1"/>
  <c r="TZ73" i="1"/>
  <c r="ST73" i="1"/>
  <c r="VE73" i="1"/>
  <c r="TY73" i="1"/>
  <c r="SS73" i="1"/>
  <c r="VD73" i="1"/>
  <c r="TX73" i="1"/>
  <c r="SR73" i="1"/>
  <c r="VC73" i="1"/>
  <c r="TW73" i="1"/>
  <c r="VB73" i="1"/>
  <c r="TV73" i="1"/>
  <c r="VA73" i="1"/>
  <c r="TU73" i="1"/>
  <c r="SO73" i="1"/>
  <c r="UZ73" i="1"/>
  <c r="TT73" i="1"/>
  <c r="SN73" i="1"/>
  <c r="RH73" i="1"/>
  <c r="QB73" i="1"/>
  <c r="OV73" i="1"/>
  <c r="NP73" i="1"/>
  <c r="RR73" i="1"/>
  <c r="PF73" i="1"/>
  <c r="MT73" i="1"/>
  <c r="RQ73" i="1"/>
  <c r="PE73" i="1"/>
  <c r="MS73" i="1"/>
  <c r="RP73" i="1"/>
  <c r="PD73" i="1"/>
  <c r="MR73" i="1"/>
  <c r="RO73" i="1"/>
  <c r="PC73" i="1"/>
  <c r="MQ73" i="1"/>
  <c r="RN73" i="1"/>
  <c r="PB73" i="1"/>
  <c r="MP73" i="1"/>
  <c r="RM73" i="1"/>
  <c r="PA73" i="1"/>
  <c r="MO73" i="1"/>
  <c r="RL73" i="1"/>
  <c r="OZ73" i="1"/>
  <c r="MN73" i="1"/>
  <c r="MM73" i="1"/>
  <c r="MW73" i="1"/>
  <c r="RK73" i="1"/>
  <c r="OY73" i="1"/>
  <c r="RJ73" i="1"/>
  <c r="OX73" i="1"/>
  <c r="RI73" i="1"/>
  <c r="OW73" i="1"/>
  <c r="OE73" i="1"/>
  <c r="RG73" i="1"/>
  <c r="OU73" i="1"/>
  <c r="QQ73" i="1"/>
  <c r="OD73" i="1"/>
  <c r="QP73" i="1"/>
  <c r="QO73" i="1"/>
  <c r="OC73" i="1"/>
  <c r="QN73" i="1"/>
  <c r="OB73" i="1"/>
  <c r="QM73" i="1"/>
  <c r="OA73" i="1"/>
  <c r="QL73" i="1"/>
  <c r="NZ73" i="1"/>
  <c r="QK73" i="1"/>
  <c r="NY73" i="1"/>
  <c r="QJ73" i="1"/>
  <c r="NX73" i="1"/>
  <c r="QI73" i="1"/>
  <c r="NW73" i="1"/>
  <c r="QH73" i="1"/>
  <c r="NV73" i="1"/>
  <c r="QG73" i="1"/>
  <c r="NU73" i="1"/>
  <c r="RU73" i="1"/>
  <c r="UY73" i="1"/>
  <c r="QF73" i="1"/>
  <c r="NT73" i="1"/>
  <c r="TS73" i="1"/>
  <c r="QE73" i="1"/>
  <c r="NS73" i="1"/>
  <c r="SQ73" i="1"/>
  <c r="QD73" i="1"/>
  <c r="NR73" i="1"/>
  <c r="SP73" i="1"/>
  <c r="QC73" i="1"/>
  <c r="NQ73" i="1"/>
  <c r="SM73" i="1"/>
  <c r="QA73" i="1"/>
  <c r="NO73" i="1"/>
  <c r="RW73" i="1"/>
  <c r="PK73" i="1"/>
  <c r="MY73" i="1"/>
  <c r="RV73" i="1"/>
  <c r="PJ73" i="1"/>
  <c r="MX73" i="1"/>
  <c r="RT73" i="1"/>
  <c r="PH73" i="1"/>
  <c r="MV73" i="1"/>
  <c r="RS73" i="1"/>
  <c r="PG73" i="1"/>
  <c r="MU73" i="1"/>
  <c r="PI73" i="1"/>
  <c r="VE72" i="1"/>
  <c r="TY72" i="1"/>
  <c r="SS72" i="1"/>
  <c r="RM72" i="1"/>
  <c r="QG72" i="1"/>
  <c r="PA72" i="1"/>
  <c r="NU72" i="1"/>
  <c r="MO72" i="1"/>
  <c r="TK72" i="1"/>
  <c r="QY72" i="1"/>
  <c r="VD72" i="1"/>
  <c r="TX72" i="1"/>
  <c r="SR72" i="1"/>
  <c r="RL72" i="1"/>
  <c r="QF72" i="1"/>
  <c r="OZ72" i="1"/>
  <c r="NT72" i="1"/>
  <c r="MN72" i="1"/>
  <c r="OM72" i="1"/>
  <c r="VC72" i="1"/>
  <c r="TW72" i="1"/>
  <c r="SQ72" i="1"/>
  <c r="RK72" i="1"/>
  <c r="QE72" i="1"/>
  <c r="OY72" i="1"/>
  <c r="NS72" i="1"/>
  <c r="MM72" i="1"/>
  <c r="UQ72" i="1"/>
  <c r="PS72" i="1"/>
  <c r="VB72" i="1"/>
  <c r="TV72" i="1"/>
  <c r="SP72" i="1"/>
  <c r="RJ72" i="1"/>
  <c r="QD72" i="1"/>
  <c r="OX72" i="1"/>
  <c r="NR72" i="1"/>
  <c r="VA72" i="1"/>
  <c r="TU72" i="1"/>
  <c r="SO72" i="1"/>
  <c r="RI72" i="1"/>
  <c r="QC72" i="1"/>
  <c r="OW72" i="1"/>
  <c r="NQ72" i="1"/>
  <c r="NG72" i="1"/>
  <c r="UZ72" i="1"/>
  <c r="TT72" i="1"/>
  <c r="SN72" i="1"/>
  <c r="RH72" i="1"/>
  <c r="QB72" i="1"/>
  <c r="OV72" i="1"/>
  <c r="NP72" i="1"/>
  <c r="UY72" i="1"/>
  <c r="TS72" i="1"/>
  <c r="SM72" i="1"/>
  <c r="RG72" i="1"/>
  <c r="QA72" i="1"/>
  <c r="OU72" i="1"/>
  <c r="NO72" i="1"/>
  <c r="UX72" i="1"/>
  <c r="TR72" i="1"/>
  <c r="SL72" i="1"/>
  <c r="RF72" i="1"/>
  <c r="PZ72" i="1"/>
  <c r="OT72" i="1"/>
  <c r="NN72" i="1"/>
  <c r="UW72" i="1"/>
  <c r="TQ72" i="1"/>
  <c r="SK72" i="1"/>
  <c r="RE72" i="1"/>
  <c r="PY72" i="1"/>
  <c r="OS72" i="1"/>
  <c r="NM72" i="1"/>
  <c r="UV72" i="1"/>
  <c r="TP72" i="1"/>
  <c r="SJ72" i="1"/>
  <c r="RD72" i="1"/>
  <c r="PX72" i="1"/>
  <c r="OR72" i="1"/>
  <c r="NL72" i="1"/>
  <c r="UU72" i="1"/>
  <c r="TO72" i="1"/>
  <c r="SI72" i="1"/>
  <c r="RC72" i="1"/>
  <c r="PW72" i="1"/>
  <c r="OQ72" i="1"/>
  <c r="NK72" i="1"/>
  <c r="UT72" i="1"/>
  <c r="TN72" i="1"/>
  <c r="SH72" i="1"/>
  <c r="RB72" i="1"/>
  <c r="PV72" i="1"/>
  <c r="OP72" i="1"/>
  <c r="NJ72" i="1"/>
  <c r="US72" i="1"/>
  <c r="TM72" i="1"/>
  <c r="SG72" i="1"/>
  <c r="RA72" i="1"/>
  <c r="PU72" i="1"/>
  <c r="OO72" i="1"/>
  <c r="NI72" i="1"/>
  <c r="UR72" i="1"/>
  <c r="TL72" i="1"/>
  <c r="SF72" i="1"/>
  <c r="QZ72" i="1"/>
  <c r="PT72" i="1"/>
  <c r="ON72" i="1"/>
  <c r="NH72" i="1"/>
  <c r="SE72" i="1"/>
  <c r="VG72" i="1"/>
  <c r="UA72" i="1"/>
  <c r="SU72" i="1"/>
  <c r="RO72" i="1"/>
  <c r="QI72" i="1"/>
  <c r="PC72" i="1"/>
  <c r="NW72" i="1"/>
  <c r="MQ72" i="1"/>
  <c r="TE72" i="1"/>
  <c r="QS72" i="1"/>
  <c r="OG72" i="1"/>
  <c r="TD72" i="1"/>
  <c r="QR72" i="1"/>
  <c r="OF72" i="1"/>
  <c r="TC72" i="1"/>
  <c r="QQ72" i="1"/>
  <c r="OE72" i="1"/>
  <c r="TB72" i="1"/>
  <c r="QP72" i="1"/>
  <c r="OD72" i="1"/>
  <c r="TA72" i="1"/>
  <c r="QO72" i="1"/>
  <c r="OC72" i="1"/>
  <c r="TH72" i="1"/>
  <c r="SZ72" i="1"/>
  <c r="QN72" i="1"/>
  <c r="OB72" i="1"/>
  <c r="SY72" i="1"/>
  <c r="QM72" i="1"/>
  <c r="OA72" i="1"/>
  <c r="QV72" i="1"/>
  <c r="SX72" i="1"/>
  <c r="QL72" i="1"/>
  <c r="NZ72" i="1"/>
  <c r="PP72" i="1"/>
  <c r="VI72" i="1"/>
  <c r="SW72" i="1"/>
  <c r="QK72" i="1"/>
  <c r="NY72" i="1"/>
  <c r="VH72" i="1"/>
  <c r="SV72" i="1"/>
  <c r="QJ72" i="1"/>
  <c r="NX72" i="1"/>
  <c r="SD72" i="1"/>
  <c r="NF72" i="1"/>
  <c r="UO72" i="1"/>
  <c r="ND72" i="1"/>
  <c r="VF72" i="1"/>
  <c r="ST72" i="1"/>
  <c r="QH72" i="1"/>
  <c r="NV72" i="1"/>
  <c r="UP72" i="1"/>
  <c r="PR72" i="1"/>
  <c r="SC72" i="1"/>
  <c r="PQ72" i="1"/>
  <c r="NE72" i="1"/>
  <c r="OJ72" i="1"/>
  <c r="UN72" i="1"/>
  <c r="SB72" i="1"/>
  <c r="UM72" i="1"/>
  <c r="SA72" i="1"/>
  <c r="PO72" i="1"/>
  <c r="NC72" i="1"/>
  <c r="UL72" i="1"/>
  <c r="RZ72" i="1"/>
  <c r="PN72" i="1"/>
  <c r="NB72" i="1"/>
  <c r="UK72" i="1"/>
  <c r="RY72" i="1"/>
  <c r="PM72" i="1"/>
  <c r="NA72" i="1"/>
  <c r="UJ72" i="1"/>
  <c r="RX72" i="1"/>
  <c r="PL72" i="1"/>
  <c r="MZ72" i="1"/>
  <c r="UI72" i="1"/>
  <c r="RW72" i="1"/>
  <c r="PK72" i="1"/>
  <c r="MY72" i="1"/>
  <c r="UH72" i="1"/>
  <c r="RV72" i="1"/>
  <c r="PJ72" i="1"/>
  <c r="MX72" i="1"/>
  <c r="UG72" i="1"/>
  <c r="RU72" i="1"/>
  <c r="PI72" i="1"/>
  <c r="MW72" i="1"/>
  <c r="UF72" i="1"/>
  <c r="RT72" i="1"/>
  <c r="PH72" i="1"/>
  <c r="MV72" i="1"/>
  <c r="UE72" i="1"/>
  <c r="RS72" i="1"/>
  <c r="PG72" i="1"/>
  <c r="MU72" i="1"/>
  <c r="UD72" i="1"/>
  <c r="RR72" i="1"/>
  <c r="PF72" i="1"/>
  <c r="MT72" i="1"/>
  <c r="UC72" i="1"/>
  <c r="RQ72" i="1"/>
  <c r="PE72" i="1"/>
  <c r="MS72" i="1"/>
  <c r="UB72" i="1"/>
  <c r="RP72" i="1"/>
  <c r="PD72" i="1"/>
  <c r="MR72" i="1"/>
  <c r="TZ72" i="1"/>
  <c r="RN72" i="1"/>
  <c r="PB72" i="1"/>
  <c r="MP72" i="1"/>
  <c r="TJ72" i="1"/>
  <c r="QX72" i="1"/>
  <c r="OL72" i="1"/>
  <c r="TI72" i="1"/>
  <c r="QW72" i="1"/>
  <c r="OK72" i="1"/>
  <c r="TG72" i="1"/>
  <c r="QU72" i="1"/>
  <c r="OI72" i="1"/>
  <c r="TF72" i="1"/>
  <c r="QT72" i="1"/>
  <c r="OH72" i="1"/>
  <c r="UF71" i="1"/>
  <c r="SZ71" i="1"/>
  <c r="RT71" i="1"/>
  <c r="QN71" i="1"/>
  <c r="PH71" i="1"/>
  <c r="OB71" i="1"/>
  <c r="MV71" i="1"/>
  <c r="TR71" i="1"/>
  <c r="UE71" i="1"/>
  <c r="SY71" i="1"/>
  <c r="RS71" i="1"/>
  <c r="QM71" i="1"/>
  <c r="PG71" i="1"/>
  <c r="OA71" i="1"/>
  <c r="MU71" i="1"/>
  <c r="UD71" i="1"/>
  <c r="SX71" i="1"/>
  <c r="RR71" i="1"/>
  <c r="QL71" i="1"/>
  <c r="PF71" i="1"/>
  <c r="NZ71" i="1"/>
  <c r="MT71" i="1"/>
  <c r="UX71" i="1"/>
  <c r="OT71" i="1"/>
  <c r="VI71" i="1"/>
  <c r="UC71" i="1"/>
  <c r="SW71" i="1"/>
  <c r="RQ71" i="1"/>
  <c r="QK71" i="1"/>
  <c r="PE71" i="1"/>
  <c r="NY71" i="1"/>
  <c r="MS71" i="1"/>
  <c r="VH71" i="1"/>
  <c r="UB71" i="1"/>
  <c r="SV71" i="1"/>
  <c r="RP71" i="1"/>
  <c r="QJ71" i="1"/>
  <c r="PD71" i="1"/>
  <c r="NX71" i="1"/>
  <c r="MR71" i="1"/>
  <c r="VG71" i="1"/>
  <c r="UA71" i="1"/>
  <c r="SU71" i="1"/>
  <c r="RO71" i="1"/>
  <c r="QI71" i="1"/>
  <c r="PC71" i="1"/>
  <c r="NW71" i="1"/>
  <c r="MQ71" i="1"/>
  <c r="RF71" i="1"/>
  <c r="VF71" i="1"/>
  <c r="TZ71" i="1"/>
  <c r="ST71" i="1"/>
  <c r="RN71" i="1"/>
  <c r="QH71" i="1"/>
  <c r="PB71" i="1"/>
  <c r="NV71" i="1"/>
  <c r="MP71" i="1"/>
  <c r="VE71" i="1"/>
  <c r="TY71" i="1"/>
  <c r="SS71" i="1"/>
  <c r="RM71" i="1"/>
  <c r="QG71" i="1"/>
  <c r="PA71" i="1"/>
  <c r="NU71" i="1"/>
  <c r="MO71" i="1"/>
  <c r="SL71" i="1"/>
  <c r="VD71" i="1"/>
  <c r="TX71" i="1"/>
  <c r="SR71" i="1"/>
  <c r="RL71" i="1"/>
  <c r="QF71" i="1"/>
  <c r="OZ71" i="1"/>
  <c r="NT71" i="1"/>
  <c r="MN71" i="1"/>
  <c r="VC71" i="1"/>
  <c r="TW71" i="1"/>
  <c r="SQ71" i="1"/>
  <c r="RK71" i="1"/>
  <c r="QE71" i="1"/>
  <c r="OY71" i="1"/>
  <c r="NS71" i="1"/>
  <c r="MM71" i="1"/>
  <c r="VB71" i="1"/>
  <c r="TV71" i="1"/>
  <c r="SP71" i="1"/>
  <c r="RJ71" i="1"/>
  <c r="QD71" i="1"/>
  <c r="OX71" i="1"/>
  <c r="NR71" i="1"/>
  <c r="VA71" i="1"/>
  <c r="TU71" i="1"/>
  <c r="SO71" i="1"/>
  <c r="RI71" i="1"/>
  <c r="QC71" i="1"/>
  <c r="OW71" i="1"/>
  <c r="NQ71" i="1"/>
  <c r="UZ71" i="1"/>
  <c r="TT71" i="1"/>
  <c r="SN71" i="1"/>
  <c r="RH71" i="1"/>
  <c r="QB71" i="1"/>
  <c r="OV71" i="1"/>
  <c r="NP71" i="1"/>
  <c r="UY71" i="1"/>
  <c r="TS71" i="1"/>
  <c r="SM71" i="1"/>
  <c r="RG71" i="1"/>
  <c r="QA71" i="1"/>
  <c r="OU71" i="1"/>
  <c r="NO71" i="1"/>
  <c r="UH71" i="1"/>
  <c r="TB71" i="1"/>
  <c r="RV71" i="1"/>
  <c r="QP71" i="1"/>
  <c r="PJ71" i="1"/>
  <c r="OD71" i="1"/>
  <c r="MX71" i="1"/>
  <c r="UR71" i="1"/>
  <c r="SF71" i="1"/>
  <c r="PU71" i="1"/>
  <c r="NJ71" i="1"/>
  <c r="SI71" i="1"/>
  <c r="UQ71" i="1"/>
  <c r="SE71" i="1"/>
  <c r="PT71" i="1"/>
  <c r="NI71" i="1"/>
  <c r="UP71" i="1"/>
  <c r="SD71" i="1"/>
  <c r="PS71" i="1"/>
  <c r="NH71" i="1"/>
  <c r="PX71" i="1"/>
  <c r="UO71" i="1"/>
  <c r="SC71" i="1"/>
  <c r="PR71" i="1"/>
  <c r="NG71" i="1"/>
  <c r="UN71" i="1"/>
  <c r="SB71" i="1"/>
  <c r="PQ71" i="1"/>
  <c r="NF71" i="1"/>
  <c r="UM71" i="1"/>
  <c r="SA71" i="1"/>
  <c r="PP71" i="1"/>
  <c r="NE71" i="1"/>
  <c r="UL71" i="1"/>
  <c r="RZ71" i="1"/>
  <c r="PO71" i="1"/>
  <c r="ND71" i="1"/>
  <c r="RC71" i="1"/>
  <c r="OR71" i="1"/>
  <c r="UK71" i="1"/>
  <c r="RY71" i="1"/>
  <c r="PN71" i="1"/>
  <c r="NC71" i="1"/>
  <c r="UJ71" i="1"/>
  <c r="RX71" i="1"/>
  <c r="PM71" i="1"/>
  <c r="NB71" i="1"/>
  <c r="UI71" i="1"/>
  <c r="RW71" i="1"/>
  <c r="PL71" i="1"/>
  <c r="NA71" i="1"/>
  <c r="RE71" i="1"/>
  <c r="MY71" i="1"/>
  <c r="UG71" i="1"/>
  <c r="RU71" i="1"/>
  <c r="PK71" i="1"/>
  <c r="MZ71" i="1"/>
  <c r="TQ71" i="1"/>
  <c r="PI71" i="1"/>
  <c r="TO71" i="1"/>
  <c r="NM71" i="1"/>
  <c r="TP71" i="1"/>
  <c r="RD71" i="1"/>
  <c r="OS71" i="1"/>
  <c r="MW71" i="1"/>
  <c r="TN71" i="1"/>
  <c r="RB71" i="1"/>
  <c r="OQ71" i="1"/>
  <c r="TM71" i="1"/>
  <c r="RA71" i="1"/>
  <c r="OP71" i="1"/>
  <c r="TL71" i="1"/>
  <c r="QZ71" i="1"/>
  <c r="OO71" i="1"/>
  <c r="TK71" i="1"/>
  <c r="QY71" i="1"/>
  <c r="ON71" i="1"/>
  <c r="TJ71" i="1"/>
  <c r="QX71" i="1"/>
  <c r="OM71" i="1"/>
  <c r="TI71" i="1"/>
  <c r="QW71" i="1"/>
  <c r="OL71" i="1"/>
  <c r="TH71" i="1"/>
  <c r="QV71" i="1"/>
  <c r="OK71" i="1"/>
  <c r="TG71" i="1"/>
  <c r="QU71" i="1"/>
  <c r="OJ71" i="1"/>
  <c r="TF71" i="1"/>
  <c r="QT71" i="1"/>
  <c r="OI71" i="1"/>
  <c r="TE71" i="1"/>
  <c r="QS71" i="1"/>
  <c r="OH71" i="1"/>
  <c r="TD71" i="1"/>
  <c r="QR71" i="1"/>
  <c r="OG71" i="1"/>
  <c r="UU71" i="1"/>
  <c r="TC71" i="1"/>
  <c r="QQ71" i="1"/>
  <c r="OF71" i="1"/>
  <c r="TA71" i="1"/>
  <c r="QO71" i="1"/>
  <c r="OE71" i="1"/>
  <c r="UW71" i="1"/>
  <c r="SK71" i="1"/>
  <c r="PZ71" i="1"/>
  <c r="OC71" i="1"/>
  <c r="UV71" i="1"/>
  <c r="SJ71" i="1"/>
  <c r="PY71" i="1"/>
  <c r="NN71" i="1"/>
  <c r="UT71" i="1"/>
  <c r="SH71" i="1"/>
  <c r="PW71" i="1"/>
  <c r="NL71" i="1"/>
  <c r="US71" i="1"/>
  <c r="SG71" i="1"/>
  <c r="PV71" i="1"/>
  <c r="NK71" i="1"/>
  <c r="UT69" i="1"/>
  <c r="TN69" i="1"/>
  <c r="SH69" i="1"/>
  <c r="RB69" i="1"/>
  <c r="PV69" i="1"/>
  <c r="OP69" i="1"/>
  <c r="NJ69" i="1"/>
  <c r="US69" i="1"/>
  <c r="TM69" i="1"/>
  <c r="SG69" i="1"/>
  <c r="RA69" i="1"/>
  <c r="PU69" i="1"/>
  <c r="OO69" i="1"/>
  <c r="NI69" i="1"/>
  <c r="UR69" i="1"/>
  <c r="TL69" i="1"/>
  <c r="SF69" i="1"/>
  <c r="QZ69" i="1"/>
  <c r="PT69" i="1"/>
  <c r="ON69" i="1"/>
  <c r="NH69" i="1"/>
  <c r="UQ69" i="1"/>
  <c r="TK69" i="1"/>
  <c r="SE69" i="1"/>
  <c r="QY69" i="1"/>
  <c r="PS69" i="1"/>
  <c r="OM69" i="1"/>
  <c r="NG69" i="1"/>
  <c r="UP69" i="1"/>
  <c r="TJ69" i="1"/>
  <c r="SD69" i="1"/>
  <c r="QX69" i="1"/>
  <c r="PR69" i="1"/>
  <c r="OL69" i="1"/>
  <c r="NF69" i="1"/>
  <c r="UO69" i="1"/>
  <c r="TI69" i="1"/>
  <c r="SC69" i="1"/>
  <c r="QW69" i="1"/>
  <c r="PQ69" i="1"/>
  <c r="OK69" i="1"/>
  <c r="NE69" i="1"/>
  <c r="UN69" i="1"/>
  <c r="TH69" i="1"/>
  <c r="SB69" i="1"/>
  <c r="QV69" i="1"/>
  <c r="PP69" i="1"/>
  <c r="OJ69" i="1"/>
  <c r="ND69" i="1"/>
  <c r="UM69" i="1"/>
  <c r="TG69" i="1"/>
  <c r="SA69" i="1"/>
  <c r="QU69" i="1"/>
  <c r="PO69" i="1"/>
  <c r="OI69" i="1"/>
  <c r="NC69" i="1"/>
  <c r="UL69" i="1"/>
  <c r="TF69" i="1"/>
  <c r="RZ69" i="1"/>
  <c r="QT69" i="1"/>
  <c r="PN69" i="1"/>
  <c r="OH69" i="1"/>
  <c r="NB69" i="1"/>
  <c r="UK69" i="1"/>
  <c r="TE69" i="1"/>
  <c r="RY69" i="1"/>
  <c r="QS69" i="1"/>
  <c r="PM69" i="1"/>
  <c r="OG69" i="1"/>
  <c r="NA69" i="1"/>
  <c r="UJ69" i="1"/>
  <c r="TD69" i="1"/>
  <c r="RX69" i="1"/>
  <c r="QR69" i="1"/>
  <c r="PL69" i="1"/>
  <c r="OF69" i="1"/>
  <c r="MZ69" i="1"/>
  <c r="UI69" i="1"/>
  <c r="TC69" i="1"/>
  <c r="RW69" i="1"/>
  <c r="QQ69" i="1"/>
  <c r="PK69" i="1"/>
  <c r="OE69" i="1"/>
  <c r="MY69" i="1"/>
  <c r="UH69" i="1"/>
  <c r="TB69" i="1"/>
  <c r="RV69" i="1"/>
  <c r="QP69" i="1"/>
  <c r="PJ69" i="1"/>
  <c r="OD69" i="1"/>
  <c r="MX69" i="1"/>
  <c r="UG69" i="1"/>
  <c r="TA69" i="1"/>
  <c r="RU69" i="1"/>
  <c r="QO69" i="1"/>
  <c r="PI69" i="1"/>
  <c r="OC69" i="1"/>
  <c r="MW69" i="1"/>
  <c r="UV69" i="1"/>
  <c r="TP69" i="1"/>
  <c r="SJ69" i="1"/>
  <c r="RD69" i="1"/>
  <c r="PX69" i="1"/>
  <c r="OR69" i="1"/>
  <c r="NL69" i="1"/>
  <c r="TQ69" i="1"/>
  <c r="RG69" i="1"/>
  <c r="OW69" i="1"/>
  <c r="MM69" i="1"/>
  <c r="TO69" i="1"/>
  <c r="RF69" i="1"/>
  <c r="OV69" i="1"/>
  <c r="SZ69" i="1"/>
  <c r="RE69" i="1"/>
  <c r="OU69" i="1"/>
  <c r="VI69" i="1"/>
  <c r="SY69" i="1"/>
  <c r="RC69" i="1"/>
  <c r="OT69" i="1"/>
  <c r="VH69" i="1"/>
  <c r="SX69" i="1"/>
  <c r="QN69" i="1"/>
  <c r="OS69" i="1"/>
  <c r="QE69" i="1"/>
  <c r="VG69" i="1"/>
  <c r="SW69" i="1"/>
  <c r="QM69" i="1"/>
  <c r="OQ69" i="1"/>
  <c r="VF69" i="1"/>
  <c r="SV69" i="1"/>
  <c r="QL69" i="1"/>
  <c r="OB69" i="1"/>
  <c r="SO69" i="1"/>
  <c r="NT69" i="1"/>
  <c r="NU69" i="1"/>
  <c r="VE69" i="1"/>
  <c r="SU69" i="1"/>
  <c r="QK69" i="1"/>
  <c r="OA69" i="1"/>
  <c r="VD69" i="1"/>
  <c r="ST69" i="1"/>
  <c r="QJ69" i="1"/>
  <c r="NZ69" i="1"/>
  <c r="QD69" i="1"/>
  <c r="VC69" i="1"/>
  <c r="SS69" i="1"/>
  <c r="QI69" i="1"/>
  <c r="NY69" i="1"/>
  <c r="VA69" i="1"/>
  <c r="QG69" i="1"/>
  <c r="NW69" i="1"/>
  <c r="NS69" i="1"/>
  <c r="VB69" i="1"/>
  <c r="SR69" i="1"/>
  <c r="QH69" i="1"/>
  <c r="NX69" i="1"/>
  <c r="SQ69" i="1"/>
  <c r="TT69" i="1"/>
  <c r="UX69" i="1"/>
  <c r="UZ69" i="1"/>
  <c r="SP69" i="1"/>
  <c r="QF69" i="1"/>
  <c r="NV69" i="1"/>
  <c r="UY69" i="1"/>
  <c r="SN69" i="1"/>
  <c r="UW69" i="1"/>
  <c r="SM69" i="1"/>
  <c r="QC69" i="1"/>
  <c r="UU69" i="1"/>
  <c r="SL69" i="1"/>
  <c r="QB69" i="1"/>
  <c r="NR69" i="1"/>
  <c r="UF69" i="1"/>
  <c r="SK69" i="1"/>
  <c r="QA69" i="1"/>
  <c r="NQ69" i="1"/>
  <c r="RJ69" i="1"/>
  <c r="UE69" i="1"/>
  <c r="SI69" i="1"/>
  <c r="PZ69" i="1"/>
  <c r="NP69" i="1"/>
  <c r="MP69" i="1"/>
  <c r="UD69" i="1"/>
  <c r="RT69" i="1"/>
  <c r="PY69" i="1"/>
  <c r="NO69" i="1"/>
  <c r="OZ69" i="1"/>
  <c r="UC69" i="1"/>
  <c r="RS69" i="1"/>
  <c r="PW69" i="1"/>
  <c r="NN69" i="1"/>
  <c r="UB69" i="1"/>
  <c r="RR69" i="1"/>
  <c r="PH69" i="1"/>
  <c r="NM69" i="1"/>
  <c r="UA69" i="1"/>
  <c r="RQ69" i="1"/>
  <c r="PG69" i="1"/>
  <c r="NK69" i="1"/>
  <c r="TZ69" i="1"/>
  <c r="RP69" i="1"/>
  <c r="PF69" i="1"/>
  <c r="MV69" i="1"/>
  <c r="TY69" i="1"/>
  <c r="RO69" i="1"/>
  <c r="PE69" i="1"/>
  <c r="MU69" i="1"/>
  <c r="TX69" i="1"/>
  <c r="RN69" i="1"/>
  <c r="PD69" i="1"/>
  <c r="MT69" i="1"/>
  <c r="TW69" i="1"/>
  <c r="RM69" i="1"/>
  <c r="PC69" i="1"/>
  <c r="MS69" i="1"/>
  <c r="TV69" i="1"/>
  <c r="RL69" i="1"/>
  <c r="PB69" i="1"/>
  <c r="MR69" i="1"/>
  <c r="TU69" i="1"/>
  <c r="RK69" i="1"/>
  <c r="PA69" i="1"/>
  <c r="MQ69" i="1"/>
  <c r="TS69" i="1"/>
  <c r="RI69" i="1"/>
  <c r="OY69" i="1"/>
  <c r="MO69" i="1"/>
  <c r="TR69" i="1"/>
  <c r="RH69" i="1"/>
  <c r="OX69" i="1"/>
  <c r="MN69" i="1"/>
  <c r="VA68" i="1"/>
  <c r="TU68" i="1"/>
  <c r="SO68" i="1"/>
  <c r="RI68" i="1"/>
  <c r="QC68" i="1"/>
  <c r="OW68" i="1"/>
  <c r="NQ68" i="1"/>
  <c r="UZ68" i="1"/>
  <c r="TT68" i="1"/>
  <c r="SN68" i="1"/>
  <c r="RH68" i="1"/>
  <c r="QB68" i="1"/>
  <c r="OV68" i="1"/>
  <c r="NP68" i="1"/>
  <c r="UY68" i="1"/>
  <c r="TS68" i="1"/>
  <c r="SM68" i="1"/>
  <c r="RG68" i="1"/>
  <c r="QA68" i="1"/>
  <c r="OU68" i="1"/>
  <c r="NO68" i="1"/>
  <c r="UX68" i="1"/>
  <c r="TR68" i="1"/>
  <c r="SL68" i="1"/>
  <c r="RF68" i="1"/>
  <c r="PZ68" i="1"/>
  <c r="OT68" i="1"/>
  <c r="NN68" i="1"/>
  <c r="UW68" i="1"/>
  <c r="TQ68" i="1"/>
  <c r="SK68" i="1"/>
  <c r="RE68" i="1"/>
  <c r="PY68" i="1"/>
  <c r="OS68" i="1"/>
  <c r="NM68" i="1"/>
  <c r="UV68" i="1"/>
  <c r="TP68" i="1"/>
  <c r="SJ68" i="1"/>
  <c r="RD68" i="1"/>
  <c r="PX68" i="1"/>
  <c r="OR68" i="1"/>
  <c r="NL68" i="1"/>
  <c r="UU68" i="1"/>
  <c r="TO68" i="1"/>
  <c r="SI68" i="1"/>
  <c r="RC68" i="1"/>
  <c r="PW68" i="1"/>
  <c r="OQ68" i="1"/>
  <c r="NK68" i="1"/>
  <c r="UT68" i="1"/>
  <c r="TN68" i="1"/>
  <c r="SH68" i="1"/>
  <c r="RB68" i="1"/>
  <c r="PV68" i="1"/>
  <c r="OP68" i="1"/>
  <c r="NJ68" i="1"/>
  <c r="US68" i="1"/>
  <c r="TM68" i="1"/>
  <c r="SG68" i="1"/>
  <c r="RA68" i="1"/>
  <c r="PU68" i="1"/>
  <c r="OO68" i="1"/>
  <c r="NI68" i="1"/>
  <c r="UR68" i="1"/>
  <c r="TL68" i="1"/>
  <c r="SF68" i="1"/>
  <c r="QZ68" i="1"/>
  <c r="PT68" i="1"/>
  <c r="ON68" i="1"/>
  <c r="NH68" i="1"/>
  <c r="UQ68" i="1"/>
  <c r="TK68" i="1"/>
  <c r="SE68" i="1"/>
  <c r="QY68" i="1"/>
  <c r="PS68" i="1"/>
  <c r="OM68" i="1"/>
  <c r="NG68" i="1"/>
  <c r="UP68" i="1"/>
  <c r="TJ68" i="1"/>
  <c r="SD68" i="1"/>
  <c r="QX68" i="1"/>
  <c r="PR68" i="1"/>
  <c r="OL68" i="1"/>
  <c r="NF68" i="1"/>
  <c r="UO68" i="1"/>
  <c r="TI68" i="1"/>
  <c r="SC68" i="1"/>
  <c r="QW68" i="1"/>
  <c r="PQ68" i="1"/>
  <c r="OK68" i="1"/>
  <c r="NE68" i="1"/>
  <c r="UN68" i="1"/>
  <c r="TH68" i="1"/>
  <c r="SB68" i="1"/>
  <c r="QV68" i="1"/>
  <c r="PP68" i="1"/>
  <c r="OJ68" i="1"/>
  <c r="ND68" i="1"/>
  <c r="VC68" i="1"/>
  <c r="TW68" i="1"/>
  <c r="SQ68" i="1"/>
  <c r="RK68" i="1"/>
  <c r="QE68" i="1"/>
  <c r="OY68" i="1"/>
  <c r="NS68" i="1"/>
  <c r="MM68" i="1"/>
  <c r="SZ68" i="1"/>
  <c r="QP68" i="1"/>
  <c r="OF68" i="1"/>
  <c r="PM68" i="1"/>
  <c r="VI68" i="1"/>
  <c r="SY68" i="1"/>
  <c r="QO68" i="1"/>
  <c r="OE68" i="1"/>
  <c r="UG68" i="1"/>
  <c r="OI68" i="1"/>
  <c r="VH68" i="1"/>
  <c r="SX68" i="1"/>
  <c r="QN68" i="1"/>
  <c r="OD68" i="1"/>
  <c r="RW68" i="1"/>
  <c r="VG68" i="1"/>
  <c r="SW68" i="1"/>
  <c r="QM68" i="1"/>
  <c r="OC68" i="1"/>
  <c r="MN68" i="1"/>
  <c r="VF68" i="1"/>
  <c r="SV68" i="1"/>
  <c r="QL68" i="1"/>
  <c r="OB68" i="1"/>
  <c r="PN68" i="1"/>
  <c r="VE68" i="1"/>
  <c r="SU68" i="1"/>
  <c r="QK68" i="1"/>
  <c r="OA68" i="1"/>
  <c r="VD68" i="1"/>
  <c r="ST68" i="1"/>
  <c r="QJ68" i="1"/>
  <c r="NZ68" i="1"/>
  <c r="SS68" i="1"/>
  <c r="NR68" i="1"/>
  <c r="NY68" i="1"/>
  <c r="RX68" i="1"/>
  <c r="VB68" i="1"/>
  <c r="QI68" i="1"/>
  <c r="UF68" i="1"/>
  <c r="UM68" i="1"/>
  <c r="SR68" i="1"/>
  <c r="QH68" i="1"/>
  <c r="NX68" i="1"/>
  <c r="QS68" i="1"/>
  <c r="UL68" i="1"/>
  <c r="SP68" i="1"/>
  <c r="QG68" i="1"/>
  <c r="NW68" i="1"/>
  <c r="RZ68" i="1"/>
  <c r="NU68" i="1"/>
  <c r="RY68" i="1"/>
  <c r="UK68" i="1"/>
  <c r="SA68" i="1"/>
  <c r="QF68" i="1"/>
  <c r="NV68" i="1"/>
  <c r="UJ68" i="1"/>
  <c r="QD68" i="1"/>
  <c r="PO68" i="1"/>
  <c r="NC68" i="1"/>
  <c r="PL68" i="1"/>
  <c r="UH68" i="1"/>
  <c r="UI68" i="1"/>
  <c r="NT68" i="1"/>
  <c r="NB68" i="1"/>
  <c r="RV68" i="1"/>
  <c r="TC68" i="1"/>
  <c r="UE68" i="1"/>
  <c r="RU68" i="1"/>
  <c r="PK68" i="1"/>
  <c r="NA68" i="1"/>
  <c r="UD68" i="1"/>
  <c r="RT68" i="1"/>
  <c r="PJ68" i="1"/>
  <c r="MZ68" i="1"/>
  <c r="UC68" i="1"/>
  <c r="RS68" i="1"/>
  <c r="PI68" i="1"/>
  <c r="MY68" i="1"/>
  <c r="UB68" i="1"/>
  <c r="RR68" i="1"/>
  <c r="PH68" i="1"/>
  <c r="MX68" i="1"/>
  <c r="UA68" i="1"/>
  <c r="RQ68" i="1"/>
  <c r="PG68" i="1"/>
  <c r="MW68" i="1"/>
  <c r="TZ68" i="1"/>
  <c r="RP68" i="1"/>
  <c r="PF68" i="1"/>
  <c r="MV68" i="1"/>
  <c r="TY68" i="1"/>
  <c r="RO68" i="1"/>
  <c r="PE68" i="1"/>
  <c r="MU68" i="1"/>
  <c r="TX68" i="1"/>
  <c r="RN68" i="1"/>
  <c r="PD68" i="1"/>
  <c r="MT68" i="1"/>
  <c r="TV68" i="1"/>
  <c r="RM68" i="1"/>
  <c r="PC68" i="1"/>
  <c r="MS68" i="1"/>
  <c r="TG68" i="1"/>
  <c r="RL68" i="1"/>
  <c r="PB68" i="1"/>
  <c r="MR68" i="1"/>
  <c r="TF68" i="1"/>
  <c r="RJ68" i="1"/>
  <c r="PA68" i="1"/>
  <c r="MQ68" i="1"/>
  <c r="TE68" i="1"/>
  <c r="QU68" i="1"/>
  <c r="OZ68" i="1"/>
  <c r="MP68" i="1"/>
  <c r="TD68" i="1"/>
  <c r="QT68" i="1"/>
  <c r="OX68" i="1"/>
  <c r="MO68" i="1"/>
  <c r="TB68" i="1"/>
  <c r="QR68" i="1"/>
  <c r="OH68" i="1"/>
  <c r="TA68" i="1"/>
  <c r="QQ68" i="1"/>
  <c r="OG68" i="1"/>
  <c r="VH67" i="1"/>
  <c r="UB67" i="1"/>
  <c r="SV67" i="1"/>
  <c r="RP67" i="1"/>
  <c r="QJ67" i="1"/>
  <c r="PD67" i="1"/>
  <c r="NX67" i="1"/>
  <c r="MR67" i="1"/>
  <c r="VG67" i="1"/>
  <c r="UA67" i="1"/>
  <c r="SU67" i="1"/>
  <c r="RO67" i="1"/>
  <c r="QI67" i="1"/>
  <c r="PC67" i="1"/>
  <c r="NW67" i="1"/>
  <c r="MQ67" i="1"/>
  <c r="VF67" i="1"/>
  <c r="TZ67" i="1"/>
  <c r="ST67" i="1"/>
  <c r="RN67" i="1"/>
  <c r="QH67" i="1"/>
  <c r="PB67" i="1"/>
  <c r="NV67" i="1"/>
  <c r="MP67" i="1"/>
  <c r="VE67" i="1"/>
  <c r="TY67" i="1"/>
  <c r="SS67" i="1"/>
  <c r="RM67" i="1"/>
  <c r="QG67" i="1"/>
  <c r="PA67" i="1"/>
  <c r="NU67" i="1"/>
  <c r="MO67" i="1"/>
  <c r="VD67" i="1"/>
  <c r="TX67" i="1"/>
  <c r="SR67" i="1"/>
  <c r="RL67" i="1"/>
  <c r="QF67" i="1"/>
  <c r="OZ67" i="1"/>
  <c r="NT67" i="1"/>
  <c r="MN67" i="1"/>
  <c r="VC67" i="1"/>
  <c r="TW67" i="1"/>
  <c r="SQ67" i="1"/>
  <c r="RK67" i="1"/>
  <c r="QE67" i="1"/>
  <c r="OY67" i="1"/>
  <c r="NS67" i="1"/>
  <c r="MM67" i="1"/>
  <c r="VB67" i="1"/>
  <c r="TV67" i="1"/>
  <c r="SP67" i="1"/>
  <c r="RJ67" i="1"/>
  <c r="QD67" i="1"/>
  <c r="OX67" i="1"/>
  <c r="NR67" i="1"/>
  <c r="VA67" i="1"/>
  <c r="TU67" i="1"/>
  <c r="SO67" i="1"/>
  <c r="RI67" i="1"/>
  <c r="QC67" i="1"/>
  <c r="OW67" i="1"/>
  <c r="NQ67" i="1"/>
  <c r="UZ67" i="1"/>
  <c r="TT67" i="1"/>
  <c r="SN67" i="1"/>
  <c r="RH67" i="1"/>
  <c r="QB67" i="1"/>
  <c r="OV67" i="1"/>
  <c r="NP67" i="1"/>
  <c r="UY67" i="1"/>
  <c r="TS67" i="1"/>
  <c r="SM67" i="1"/>
  <c r="RG67" i="1"/>
  <c r="QA67" i="1"/>
  <c r="OU67" i="1"/>
  <c r="NO67" i="1"/>
  <c r="UX67" i="1"/>
  <c r="TR67" i="1"/>
  <c r="SL67" i="1"/>
  <c r="RF67" i="1"/>
  <c r="PZ67" i="1"/>
  <c r="OT67" i="1"/>
  <c r="NN67" i="1"/>
  <c r="UW67" i="1"/>
  <c r="TQ67" i="1"/>
  <c r="SK67" i="1"/>
  <c r="RE67" i="1"/>
  <c r="PY67" i="1"/>
  <c r="OS67" i="1"/>
  <c r="NM67" i="1"/>
  <c r="UV67" i="1"/>
  <c r="TP67" i="1"/>
  <c r="SJ67" i="1"/>
  <c r="RD67" i="1"/>
  <c r="PX67" i="1"/>
  <c r="OR67" i="1"/>
  <c r="NL67" i="1"/>
  <c r="UU67" i="1"/>
  <c r="TO67" i="1"/>
  <c r="SI67" i="1"/>
  <c r="RC67" i="1"/>
  <c r="PW67" i="1"/>
  <c r="OQ67" i="1"/>
  <c r="NK67" i="1"/>
  <c r="UD67" i="1"/>
  <c r="SX67" i="1"/>
  <c r="RR67" i="1"/>
  <c r="QL67" i="1"/>
  <c r="PF67" i="1"/>
  <c r="NZ67" i="1"/>
  <c r="MT67" i="1"/>
  <c r="US67" i="1"/>
  <c r="SW67" i="1"/>
  <c r="QN67" i="1"/>
  <c r="OD67" i="1"/>
  <c r="UF67" i="1"/>
  <c r="MZ67" i="1"/>
  <c r="UR67" i="1"/>
  <c r="SH67" i="1"/>
  <c r="QM67" i="1"/>
  <c r="OC67" i="1"/>
  <c r="UQ67" i="1"/>
  <c r="SG67" i="1"/>
  <c r="QK67" i="1"/>
  <c r="OB67" i="1"/>
  <c r="RV67" i="1"/>
  <c r="UP67" i="1"/>
  <c r="SF67" i="1"/>
  <c r="PV67" i="1"/>
  <c r="OA67" i="1"/>
  <c r="RU67" i="1"/>
  <c r="UO67" i="1"/>
  <c r="SE67" i="1"/>
  <c r="PU67" i="1"/>
  <c r="NY67" i="1"/>
  <c r="UN67" i="1"/>
  <c r="SD67" i="1"/>
  <c r="PT67" i="1"/>
  <c r="NJ67" i="1"/>
  <c r="UM67" i="1"/>
  <c r="SC67" i="1"/>
  <c r="PS67" i="1"/>
  <c r="NI67" i="1"/>
  <c r="NH67" i="1"/>
  <c r="RT67" i="1"/>
  <c r="NB67" i="1"/>
  <c r="UL67" i="1"/>
  <c r="SB67" i="1"/>
  <c r="PR67" i="1"/>
  <c r="UE67" i="1"/>
  <c r="UK67" i="1"/>
  <c r="SA67" i="1"/>
  <c r="PQ67" i="1"/>
  <c r="NG67" i="1"/>
  <c r="PK67" i="1"/>
  <c r="UJ67" i="1"/>
  <c r="RZ67" i="1"/>
  <c r="PP67" i="1"/>
  <c r="NF67" i="1"/>
  <c r="RX67" i="1"/>
  <c r="ND67" i="1"/>
  <c r="UI67" i="1"/>
  <c r="RY67" i="1"/>
  <c r="PO67" i="1"/>
  <c r="NE67" i="1"/>
  <c r="UH67" i="1"/>
  <c r="PN67" i="1"/>
  <c r="NC67" i="1"/>
  <c r="RW67" i="1"/>
  <c r="NA67" i="1"/>
  <c r="UG67" i="1"/>
  <c r="PM67" i="1"/>
  <c r="PL67" i="1"/>
  <c r="PJ67" i="1"/>
  <c r="UC67" i="1"/>
  <c r="TN67" i="1"/>
  <c r="RS67" i="1"/>
  <c r="PI67" i="1"/>
  <c r="MY67" i="1"/>
  <c r="TM67" i="1"/>
  <c r="RQ67" i="1"/>
  <c r="PH67" i="1"/>
  <c r="MX67" i="1"/>
  <c r="TL67" i="1"/>
  <c r="RB67" i="1"/>
  <c r="PG67" i="1"/>
  <c r="MW67" i="1"/>
  <c r="TK67" i="1"/>
  <c r="RA67" i="1"/>
  <c r="PE67" i="1"/>
  <c r="MV67" i="1"/>
  <c r="TJ67" i="1"/>
  <c r="QZ67" i="1"/>
  <c r="OP67" i="1"/>
  <c r="MU67" i="1"/>
  <c r="TI67" i="1"/>
  <c r="QY67" i="1"/>
  <c r="OO67" i="1"/>
  <c r="MS67" i="1"/>
  <c r="TH67" i="1"/>
  <c r="QX67" i="1"/>
  <c r="ON67" i="1"/>
  <c r="TG67" i="1"/>
  <c r="QW67" i="1"/>
  <c r="OM67" i="1"/>
  <c r="TF67" i="1"/>
  <c r="QV67" i="1"/>
  <c r="OL67" i="1"/>
  <c r="TE67" i="1"/>
  <c r="QU67" i="1"/>
  <c r="OK67" i="1"/>
  <c r="OG67" i="1"/>
  <c r="TD67" i="1"/>
  <c r="QT67" i="1"/>
  <c r="OJ67" i="1"/>
  <c r="TA67" i="1"/>
  <c r="TC67" i="1"/>
  <c r="QS67" i="1"/>
  <c r="OI67" i="1"/>
  <c r="QQ67" i="1"/>
  <c r="TB67" i="1"/>
  <c r="QR67" i="1"/>
  <c r="OH67" i="1"/>
  <c r="VI67" i="1"/>
  <c r="SZ67" i="1"/>
  <c r="QP67" i="1"/>
  <c r="OF67" i="1"/>
  <c r="UT67" i="1"/>
  <c r="SY67" i="1"/>
  <c r="QO67" i="1"/>
  <c r="OE67" i="1"/>
  <c r="UI66" i="1"/>
  <c r="TC66" i="1"/>
  <c r="RW66" i="1"/>
  <c r="QQ66" i="1"/>
  <c r="PK66" i="1"/>
  <c r="OE66" i="1"/>
  <c r="MY66" i="1"/>
  <c r="UH66" i="1"/>
  <c r="TB66" i="1"/>
  <c r="RV66" i="1"/>
  <c r="QP66" i="1"/>
  <c r="PJ66" i="1"/>
  <c r="OD66" i="1"/>
  <c r="MX66" i="1"/>
  <c r="UG66" i="1"/>
  <c r="TA66" i="1"/>
  <c r="RU66" i="1"/>
  <c r="QO66" i="1"/>
  <c r="PI66" i="1"/>
  <c r="OC66" i="1"/>
  <c r="MW66" i="1"/>
  <c r="UF66" i="1"/>
  <c r="SZ66" i="1"/>
  <c r="RT66" i="1"/>
  <c r="QN66" i="1"/>
  <c r="PH66" i="1"/>
  <c r="OB66" i="1"/>
  <c r="MV66" i="1"/>
  <c r="UE66" i="1"/>
  <c r="SY66" i="1"/>
  <c r="RS66" i="1"/>
  <c r="QM66" i="1"/>
  <c r="PG66" i="1"/>
  <c r="OA66" i="1"/>
  <c r="MU66" i="1"/>
  <c r="UD66" i="1"/>
  <c r="SX66" i="1"/>
  <c r="RR66" i="1"/>
  <c r="QL66" i="1"/>
  <c r="PF66" i="1"/>
  <c r="NZ66" i="1"/>
  <c r="MT66" i="1"/>
  <c r="VI66" i="1"/>
  <c r="UC66" i="1"/>
  <c r="SW66" i="1"/>
  <c r="RQ66" i="1"/>
  <c r="QK66" i="1"/>
  <c r="PE66" i="1"/>
  <c r="NY66" i="1"/>
  <c r="MS66" i="1"/>
  <c r="VH66" i="1"/>
  <c r="UB66" i="1"/>
  <c r="SV66" i="1"/>
  <c r="RP66" i="1"/>
  <c r="QJ66" i="1"/>
  <c r="PD66" i="1"/>
  <c r="NX66" i="1"/>
  <c r="MR66" i="1"/>
  <c r="VG66" i="1"/>
  <c r="UA66" i="1"/>
  <c r="SU66" i="1"/>
  <c r="RO66" i="1"/>
  <c r="QI66" i="1"/>
  <c r="PC66" i="1"/>
  <c r="NW66" i="1"/>
  <c r="MQ66" i="1"/>
  <c r="VF66" i="1"/>
  <c r="TZ66" i="1"/>
  <c r="ST66" i="1"/>
  <c r="RN66" i="1"/>
  <c r="QH66" i="1"/>
  <c r="PB66" i="1"/>
  <c r="NV66" i="1"/>
  <c r="MP66" i="1"/>
  <c r="VE66" i="1"/>
  <c r="TY66" i="1"/>
  <c r="SS66" i="1"/>
  <c r="RM66" i="1"/>
  <c r="QG66" i="1"/>
  <c r="PA66" i="1"/>
  <c r="NU66" i="1"/>
  <c r="MO66" i="1"/>
  <c r="VD66" i="1"/>
  <c r="TX66" i="1"/>
  <c r="SR66" i="1"/>
  <c r="RL66" i="1"/>
  <c r="QF66" i="1"/>
  <c r="OZ66" i="1"/>
  <c r="NT66" i="1"/>
  <c r="MN66" i="1"/>
  <c r="VC66" i="1"/>
  <c r="TW66" i="1"/>
  <c r="SQ66" i="1"/>
  <c r="RK66" i="1"/>
  <c r="QE66" i="1"/>
  <c r="OY66" i="1"/>
  <c r="NS66" i="1"/>
  <c r="MM66" i="1"/>
  <c r="VB66" i="1"/>
  <c r="TV66" i="1"/>
  <c r="SP66" i="1"/>
  <c r="RJ66" i="1"/>
  <c r="QD66" i="1"/>
  <c r="OX66" i="1"/>
  <c r="NR66" i="1"/>
  <c r="UK66" i="1"/>
  <c r="TE66" i="1"/>
  <c r="RY66" i="1"/>
  <c r="QS66" i="1"/>
  <c r="PM66" i="1"/>
  <c r="OG66" i="1"/>
  <c r="NA66" i="1"/>
  <c r="UQ66" i="1"/>
  <c r="SG66" i="1"/>
  <c r="PW66" i="1"/>
  <c r="NM66" i="1"/>
  <c r="UP66" i="1"/>
  <c r="SF66" i="1"/>
  <c r="PV66" i="1"/>
  <c r="NL66" i="1"/>
  <c r="RE66" i="1"/>
  <c r="TN66" i="1"/>
  <c r="RC66" i="1"/>
  <c r="RB66" i="1"/>
  <c r="SJ66" i="1"/>
  <c r="UO66" i="1"/>
  <c r="SE66" i="1"/>
  <c r="PU66" i="1"/>
  <c r="NK66" i="1"/>
  <c r="OT66" i="1"/>
  <c r="UN66" i="1"/>
  <c r="SD66" i="1"/>
  <c r="PT66" i="1"/>
  <c r="NJ66" i="1"/>
  <c r="UT66" i="1"/>
  <c r="NP66" i="1"/>
  <c r="UM66" i="1"/>
  <c r="SC66" i="1"/>
  <c r="PS66" i="1"/>
  <c r="NI66" i="1"/>
  <c r="TO66" i="1"/>
  <c r="UL66" i="1"/>
  <c r="SB66" i="1"/>
  <c r="PR66" i="1"/>
  <c r="NH66" i="1"/>
  <c r="UJ66" i="1"/>
  <c r="SA66" i="1"/>
  <c r="PQ66" i="1"/>
  <c r="NG66" i="1"/>
  <c r="RZ66" i="1"/>
  <c r="NF66" i="1"/>
  <c r="TU66" i="1"/>
  <c r="PP66" i="1"/>
  <c r="TT66" i="1"/>
  <c r="RX66" i="1"/>
  <c r="PO66" i="1"/>
  <c r="NE66" i="1"/>
  <c r="OU66" i="1"/>
  <c r="OS66" i="1"/>
  <c r="TL66" i="1"/>
  <c r="PZ66" i="1"/>
  <c r="TS66" i="1"/>
  <c r="RI66" i="1"/>
  <c r="PN66" i="1"/>
  <c r="ND66" i="1"/>
  <c r="RG66" i="1"/>
  <c r="NB66" i="1"/>
  <c r="TP66" i="1"/>
  <c r="TR66" i="1"/>
  <c r="RH66" i="1"/>
  <c r="PL66" i="1"/>
  <c r="NC66" i="1"/>
  <c r="TQ66" i="1"/>
  <c r="OW66" i="1"/>
  <c r="OV66" i="1"/>
  <c r="TM66" i="1"/>
  <c r="RF66" i="1"/>
  <c r="MZ66" i="1"/>
  <c r="RD66" i="1"/>
  <c r="TK66" i="1"/>
  <c r="RA66" i="1"/>
  <c r="OQ66" i="1"/>
  <c r="TJ66" i="1"/>
  <c r="QZ66" i="1"/>
  <c r="OP66" i="1"/>
  <c r="TI66" i="1"/>
  <c r="QY66" i="1"/>
  <c r="OO66" i="1"/>
  <c r="TH66" i="1"/>
  <c r="QX66" i="1"/>
  <c r="ON66" i="1"/>
  <c r="TG66" i="1"/>
  <c r="QW66" i="1"/>
  <c r="OM66" i="1"/>
  <c r="VA66" i="1"/>
  <c r="TF66" i="1"/>
  <c r="QV66" i="1"/>
  <c r="OL66" i="1"/>
  <c r="UZ66" i="1"/>
  <c r="TD66" i="1"/>
  <c r="QU66" i="1"/>
  <c r="OK66" i="1"/>
  <c r="UY66" i="1"/>
  <c r="SO66" i="1"/>
  <c r="QT66" i="1"/>
  <c r="OJ66" i="1"/>
  <c r="UX66" i="1"/>
  <c r="SN66" i="1"/>
  <c r="QR66" i="1"/>
  <c r="OI66" i="1"/>
  <c r="UW66" i="1"/>
  <c r="SM66" i="1"/>
  <c r="QC66" i="1"/>
  <c r="OH66" i="1"/>
  <c r="UV66" i="1"/>
  <c r="SL66" i="1"/>
  <c r="QB66" i="1"/>
  <c r="OF66" i="1"/>
  <c r="UU66" i="1"/>
  <c r="SK66" i="1"/>
  <c r="QA66" i="1"/>
  <c r="NQ66" i="1"/>
  <c r="US66" i="1"/>
  <c r="SI66" i="1"/>
  <c r="PY66" i="1"/>
  <c r="NO66" i="1"/>
  <c r="UR66" i="1"/>
  <c r="SH66" i="1"/>
  <c r="PX66" i="1"/>
  <c r="NN66" i="1"/>
  <c r="OR66" i="1"/>
  <c r="UJ75" i="1"/>
  <c r="TD75" i="1"/>
  <c r="RX75" i="1"/>
  <c r="QR75" i="1"/>
  <c r="PL75" i="1"/>
  <c r="OF75" i="1"/>
  <c r="MZ75" i="1"/>
  <c r="UI75" i="1"/>
  <c r="TC75" i="1"/>
  <c r="RW75" i="1"/>
  <c r="QQ75" i="1"/>
  <c r="PK75" i="1"/>
  <c r="OE75" i="1"/>
  <c r="MY75" i="1"/>
  <c r="UH75" i="1"/>
  <c r="TB75" i="1"/>
  <c r="RV75" i="1"/>
  <c r="QP75" i="1"/>
  <c r="PJ75" i="1"/>
  <c r="OD75" i="1"/>
  <c r="MX75" i="1"/>
  <c r="UG75" i="1"/>
  <c r="TA75" i="1"/>
  <c r="RU75" i="1"/>
  <c r="QO75" i="1"/>
  <c r="PI75" i="1"/>
  <c r="OC75" i="1"/>
  <c r="MW75" i="1"/>
  <c r="UF75" i="1"/>
  <c r="SZ75" i="1"/>
  <c r="RT75" i="1"/>
  <c r="QN75" i="1"/>
  <c r="PH75" i="1"/>
  <c r="OB75" i="1"/>
  <c r="MV75" i="1"/>
  <c r="UE75" i="1"/>
  <c r="SY75" i="1"/>
  <c r="RS75" i="1"/>
  <c r="QM75" i="1"/>
  <c r="PG75" i="1"/>
  <c r="OA75" i="1"/>
  <c r="MU75" i="1"/>
  <c r="UD75" i="1"/>
  <c r="SX75" i="1"/>
  <c r="RR75" i="1"/>
  <c r="QL75" i="1"/>
  <c r="PF75" i="1"/>
  <c r="NZ75" i="1"/>
  <c r="MT75" i="1"/>
  <c r="VI75" i="1"/>
  <c r="UC75" i="1"/>
  <c r="SW75" i="1"/>
  <c r="RQ75" i="1"/>
  <c r="QK75" i="1"/>
  <c r="PE75" i="1"/>
  <c r="NY75" i="1"/>
  <c r="MS75" i="1"/>
  <c r="VH75" i="1"/>
  <c r="UB75" i="1"/>
  <c r="SV75" i="1"/>
  <c r="RP75" i="1"/>
  <c r="QJ75" i="1"/>
  <c r="PD75" i="1"/>
  <c r="NX75" i="1"/>
  <c r="MR75" i="1"/>
  <c r="VG75" i="1"/>
  <c r="UA75" i="1"/>
  <c r="SU75" i="1"/>
  <c r="RO75" i="1"/>
  <c r="QI75" i="1"/>
  <c r="PC75" i="1"/>
  <c r="NW75" i="1"/>
  <c r="MQ75" i="1"/>
  <c r="VF75" i="1"/>
  <c r="TZ75" i="1"/>
  <c r="ST75" i="1"/>
  <c r="RN75" i="1"/>
  <c r="QH75" i="1"/>
  <c r="PB75" i="1"/>
  <c r="NV75" i="1"/>
  <c r="MP75" i="1"/>
  <c r="VE75" i="1"/>
  <c r="TY75" i="1"/>
  <c r="SS75" i="1"/>
  <c r="RM75" i="1"/>
  <c r="QG75" i="1"/>
  <c r="PA75" i="1"/>
  <c r="NU75" i="1"/>
  <c r="MO75" i="1"/>
  <c r="VD75" i="1"/>
  <c r="TX75" i="1"/>
  <c r="SR75" i="1"/>
  <c r="RL75" i="1"/>
  <c r="QF75" i="1"/>
  <c r="OZ75" i="1"/>
  <c r="NT75" i="1"/>
  <c r="MN75" i="1"/>
  <c r="VC75" i="1"/>
  <c r="TW75" i="1"/>
  <c r="SQ75" i="1"/>
  <c r="RK75" i="1"/>
  <c r="QE75" i="1"/>
  <c r="OY75" i="1"/>
  <c r="NS75" i="1"/>
  <c r="MM75" i="1"/>
  <c r="VB75" i="1"/>
  <c r="TV75" i="1"/>
  <c r="SP75" i="1"/>
  <c r="RJ75" i="1"/>
  <c r="QD75" i="1"/>
  <c r="OX75" i="1"/>
  <c r="NR75" i="1"/>
  <c r="VA75" i="1"/>
  <c r="TU75" i="1"/>
  <c r="SO75" i="1"/>
  <c r="RI75" i="1"/>
  <c r="QC75" i="1"/>
  <c r="OW75" i="1"/>
  <c r="NQ75" i="1"/>
  <c r="UZ75" i="1"/>
  <c r="TT75" i="1"/>
  <c r="SN75" i="1"/>
  <c r="RH75" i="1"/>
  <c r="QB75" i="1"/>
  <c r="OV75" i="1"/>
  <c r="NP75" i="1"/>
  <c r="UY75" i="1"/>
  <c r="TS75" i="1"/>
  <c r="SM75" i="1"/>
  <c r="RG75" i="1"/>
  <c r="QA75" i="1"/>
  <c r="OU75" i="1"/>
  <c r="NO75" i="1"/>
  <c r="UX75" i="1"/>
  <c r="TR75" i="1"/>
  <c r="SL75" i="1"/>
  <c r="RF75" i="1"/>
  <c r="PZ75" i="1"/>
  <c r="OT75" i="1"/>
  <c r="NN75" i="1"/>
  <c r="UW75" i="1"/>
  <c r="TQ75" i="1"/>
  <c r="SK75" i="1"/>
  <c r="RE75" i="1"/>
  <c r="PY75" i="1"/>
  <c r="OS75" i="1"/>
  <c r="NM75" i="1"/>
  <c r="UV75" i="1"/>
  <c r="TP75" i="1"/>
  <c r="SJ75" i="1"/>
  <c r="RD75" i="1"/>
  <c r="PX75" i="1"/>
  <c r="OR75" i="1"/>
  <c r="NL75" i="1"/>
  <c r="UU75" i="1"/>
  <c r="TO75" i="1"/>
  <c r="SI75" i="1"/>
  <c r="RC75" i="1"/>
  <c r="PW75" i="1"/>
  <c r="OQ75" i="1"/>
  <c r="NK75" i="1"/>
  <c r="UT75" i="1"/>
  <c r="TN75" i="1"/>
  <c r="SH75" i="1"/>
  <c r="RB75" i="1"/>
  <c r="PV75" i="1"/>
  <c r="OP75" i="1"/>
  <c r="NJ75" i="1"/>
  <c r="US75" i="1"/>
  <c r="TM75" i="1"/>
  <c r="SG75" i="1"/>
  <c r="RA75" i="1"/>
  <c r="PU75" i="1"/>
  <c r="OO75" i="1"/>
  <c r="NI75" i="1"/>
  <c r="UR75" i="1"/>
  <c r="TL75" i="1"/>
  <c r="SF75" i="1"/>
  <c r="QZ75" i="1"/>
  <c r="PT75" i="1"/>
  <c r="ON75" i="1"/>
  <c r="NH75" i="1"/>
  <c r="UQ75" i="1"/>
  <c r="TK75" i="1"/>
  <c r="SE75" i="1"/>
  <c r="QY75" i="1"/>
  <c r="PS75" i="1"/>
  <c r="OM75" i="1"/>
  <c r="NG75" i="1"/>
  <c r="UP75" i="1"/>
  <c r="TJ75" i="1"/>
  <c r="SD75" i="1"/>
  <c r="QX75" i="1"/>
  <c r="PR75" i="1"/>
  <c r="OL75" i="1"/>
  <c r="NF75" i="1"/>
  <c r="UO75" i="1"/>
  <c r="TI75" i="1"/>
  <c r="SC75" i="1"/>
  <c r="QW75" i="1"/>
  <c r="PQ75" i="1"/>
  <c r="OK75" i="1"/>
  <c r="NE75" i="1"/>
  <c r="UN75" i="1"/>
  <c r="TH75" i="1"/>
  <c r="SB75" i="1"/>
  <c r="QV75" i="1"/>
  <c r="PP75" i="1"/>
  <c r="OJ75" i="1"/>
  <c r="ND75" i="1"/>
  <c r="UM75" i="1"/>
  <c r="TG75" i="1"/>
  <c r="SA75" i="1"/>
  <c r="QU75" i="1"/>
  <c r="PO75" i="1"/>
  <c r="OI75" i="1"/>
  <c r="NC75" i="1"/>
  <c r="UL75" i="1"/>
  <c r="TF75" i="1"/>
  <c r="RZ75" i="1"/>
  <c r="QT75" i="1"/>
  <c r="PN75" i="1"/>
  <c r="OH75" i="1"/>
  <c r="NB75" i="1"/>
  <c r="UK75" i="1"/>
  <c r="TE75" i="1"/>
  <c r="RY75" i="1"/>
  <c r="PM75" i="1"/>
  <c r="QS75" i="1"/>
  <c r="OG75" i="1"/>
  <c r="NA75" i="1"/>
  <c r="UM70" i="1"/>
  <c r="TG70" i="1"/>
  <c r="SA70" i="1"/>
  <c r="QU70" i="1"/>
  <c r="PO70" i="1"/>
  <c r="OI70" i="1"/>
  <c r="NC70" i="1"/>
  <c r="VE70" i="1"/>
  <c r="SS70" i="1"/>
  <c r="UL70" i="1"/>
  <c r="TF70" i="1"/>
  <c r="RZ70" i="1"/>
  <c r="QT70" i="1"/>
  <c r="PN70" i="1"/>
  <c r="OH70" i="1"/>
  <c r="NB70" i="1"/>
  <c r="UK70" i="1"/>
  <c r="TE70" i="1"/>
  <c r="RY70" i="1"/>
  <c r="QS70" i="1"/>
  <c r="PM70" i="1"/>
  <c r="OG70" i="1"/>
  <c r="NA70" i="1"/>
  <c r="TY70" i="1"/>
  <c r="UJ70" i="1"/>
  <c r="TD70" i="1"/>
  <c r="RX70" i="1"/>
  <c r="QR70" i="1"/>
  <c r="PL70" i="1"/>
  <c r="OF70" i="1"/>
  <c r="MZ70" i="1"/>
  <c r="UI70" i="1"/>
  <c r="TC70" i="1"/>
  <c r="RW70" i="1"/>
  <c r="QQ70" i="1"/>
  <c r="PK70" i="1"/>
  <c r="OE70" i="1"/>
  <c r="MY70" i="1"/>
  <c r="UH70" i="1"/>
  <c r="TB70" i="1"/>
  <c r="RV70" i="1"/>
  <c r="QP70" i="1"/>
  <c r="PJ70" i="1"/>
  <c r="OD70" i="1"/>
  <c r="MX70" i="1"/>
  <c r="UG70" i="1"/>
  <c r="TA70" i="1"/>
  <c r="RU70" i="1"/>
  <c r="QO70" i="1"/>
  <c r="PI70" i="1"/>
  <c r="OC70" i="1"/>
  <c r="MW70" i="1"/>
  <c r="UF70" i="1"/>
  <c r="SZ70" i="1"/>
  <c r="RT70" i="1"/>
  <c r="QN70" i="1"/>
  <c r="PH70" i="1"/>
  <c r="OB70" i="1"/>
  <c r="MV70" i="1"/>
  <c r="PA70" i="1"/>
  <c r="UE70" i="1"/>
  <c r="SY70" i="1"/>
  <c r="RS70" i="1"/>
  <c r="QM70" i="1"/>
  <c r="PG70" i="1"/>
  <c r="OA70" i="1"/>
  <c r="MU70" i="1"/>
  <c r="UD70" i="1"/>
  <c r="SX70" i="1"/>
  <c r="RR70" i="1"/>
  <c r="QL70" i="1"/>
  <c r="PF70" i="1"/>
  <c r="NZ70" i="1"/>
  <c r="MT70" i="1"/>
  <c r="VI70" i="1"/>
  <c r="UC70" i="1"/>
  <c r="SW70" i="1"/>
  <c r="RQ70" i="1"/>
  <c r="QK70" i="1"/>
  <c r="PE70" i="1"/>
  <c r="NY70" i="1"/>
  <c r="MS70" i="1"/>
  <c r="VH70" i="1"/>
  <c r="UB70" i="1"/>
  <c r="SV70" i="1"/>
  <c r="RP70" i="1"/>
  <c r="QJ70" i="1"/>
  <c r="PD70" i="1"/>
  <c r="NX70" i="1"/>
  <c r="MR70" i="1"/>
  <c r="VG70" i="1"/>
  <c r="UA70" i="1"/>
  <c r="SU70" i="1"/>
  <c r="RO70" i="1"/>
  <c r="QI70" i="1"/>
  <c r="PC70" i="1"/>
  <c r="NW70" i="1"/>
  <c r="MQ70" i="1"/>
  <c r="VF70" i="1"/>
  <c r="TZ70" i="1"/>
  <c r="ST70" i="1"/>
  <c r="RN70" i="1"/>
  <c r="QH70" i="1"/>
  <c r="PB70" i="1"/>
  <c r="NV70" i="1"/>
  <c r="MP70" i="1"/>
  <c r="UO70" i="1"/>
  <c r="TI70" i="1"/>
  <c r="SC70" i="1"/>
  <c r="QW70" i="1"/>
  <c r="PQ70" i="1"/>
  <c r="OK70" i="1"/>
  <c r="NE70" i="1"/>
  <c r="TU70" i="1"/>
  <c r="RJ70" i="1"/>
  <c r="OY70" i="1"/>
  <c r="MO70" i="1"/>
  <c r="TT70" i="1"/>
  <c r="RI70" i="1"/>
  <c r="OX70" i="1"/>
  <c r="MN70" i="1"/>
  <c r="TS70" i="1"/>
  <c r="RH70" i="1"/>
  <c r="OW70" i="1"/>
  <c r="MM70" i="1"/>
  <c r="TR70" i="1"/>
  <c r="RG70" i="1"/>
  <c r="OV70" i="1"/>
  <c r="OJ70" i="1"/>
  <c r="TQ70" i="1"/>
  <c r="RF70" i="1"/>
  <c r="OU70" i="1"/>
  <c r="VD70" i="1"/>
  <c r="SQ70" i="1"/>
  <c r="TP70" i="1"/>
  <c r="RE70" i="1"/>
  <c r="OT70" i="1"/>
  <c r="TO70" i="1"/>
  <c r="RD70" i="1"/>
  <c r="OS70" i="1"/>
  <c r="VC70" i="1"/>
  <c r="TN70" i="1"/>
  <c r="RC70" i="1"/>
  <c r="OR70" i="1"/>
  <c r="TX70" i="1"/>
  <c r="TM70" i="1"/>
  <c r="RB70" i="1"/>
  <c r="OQ70" i="1"/>
  <c r="QV70" i="1"/>
  <c r="TL70" i="1"/>
  <c r="RA70" i="1"/>
  <c r="OP70" i="1"/>
  <c r="QY70" i="1"/>
  <c r="PR70" i="1"/>
  <c r="TK70" i="1"/>
  <c r="QZ70" i="1"/>
  <c r="OO70" i="1"/>
  <c r="TJ70" i="1"/>
  <c r="ON70" i="1"/>
  <c r="SR70" i="1"/>
  <c r="TH70" i="1"/>
  <c r="QX70" i="1"/>
  <c r="OM70" i="1"/>
  <c r="OL70" i="1"/>
  <c r="QG70" i="1"/>
  <c r="VB70" i="1"/>
  <c r="SP70" i="1"/>
  <c r="QF70" i="1"/>
  <c r="NU70" i="1"/>
  <c r="VA70" i="1"/>
  <c r="SO70" i="1"/>
  <c r="QE70" i="1"/>
  <c r="NT70" i="1"/>
  <c r="NG70" i="1"/>
  <c r="UZ70" i="1"/>
  <c r="SN70" i="1"/>
  <c r="QD70" i="1"/>
  <c r="NS70" i="1"/>
  <c r="UY70" i="1"/>
  <c r="SM70" i="1"/>
  <c r="QC70" i="1"/>
  <c r="NR70" i="1"/>
  <c r="UX70" i="1"/>
  <c r="SL70" i="1"/>
  <c r="QB70" i="1"/>
  <c r="NQ70" i="1"/>
  <c r="UW70" i="1"/>
  <c r="SK70" i="1"/>
  <c r="QA70" i="1"/>
  <c r="NP70" i="1"/>
  <c r="RM70" i="1"/>
  <c r="UV70" i="1"/>
  <c r="SJ70" i="1"/>
  <c r="PZ70" i="1"/>
  <c r="NO70" i="1"/>
  <c r="UU70" i="1"/>
  <c r="SI70" i="1"/>
  <c r="PY70" i="1"/>
  <c r="NN70" i="1"/>
  <c r="UT70" i="1"/>
  <c r="SH70" i="1"/>
  <c r="PX70" i="1"/>
  <c r="NM70" i="1"/>
  <c r="US70" i="1"/>
  <c r="SG70" i="1"/>
  <c r="PW70" i="1"/>
  <c r="NL70" i="1"/>
  <c r="UR70" i="1"/>
  <c r="SF70" i="1"/>
  <c r="PV70" i="1"/>
  <c r="NK70" i="1"/>
  <c r="UQ70" i="1"/>
  <c r="SE70" i="1"/>
  <c r="PU70" i="1"/>
  <c r="NJ70" i="1"/>
  <c r="UP70" i="1"/>
  <c r="SD70" i="1"/>
  <c r="PT70" i="1"/>
  <c r="NI70" i="1"/>
  <c r="UN70" i="1"/>
  <c r="SB70" i="1"/>
  <c r="PS70" i="1"/>
  <c r="NH70" i="1"/>
  <c r="TW70" i="1"/>
  <c r="RL70" i="1"/>
  <c r="PP70" i="1"/>
  <c r="NF70" i="1"/>
  <c r="TV70" i="1"/>
  <c r="RK70" i="1"/>
  <c r="OZ70" i="1"/>
  <c r="ND70" i="1"/>
  <c r="JN65" i="1" a="1"/>
  <c r="JN65" i="1" s="1"/>
  <c r="JO65" i="1" a="1"/>
  <c r="JO65" i="1" s="1"/>
  <c r="JP65" i="1" s="1"/>
  <c r="JQ65" i="1" s="1"/>
  <c r="JR65" i="1" s="1"/>
  <c r="JE65" i="1" a="1"/>
  <c r="JE65" i="1" s="1"/>
  <c r="JF65" i="1" s="1"/>
  <c r="JG65" i="1" s="1"/>
  <c r="JH65" i="1" s="1"/>
  <c r="JJ65" i="1" a="1"/>
  <c r="JJ65" i="1" s="1"/>
  <c r="JK65" i="1" s="1"/>
  <c r="JL65" i="1" s="1"/>
  <c r="JM65" i="1" s="1"/>
  <c r="JD65" i="1" a="1"/>
  <c r="JD65" i="1" s="1"/>
  <c r="JI65" i="1" a="1"/>
  <c r="JI65" i="1" s="1"/>
  <c r="JO76" i="1" a="1"/>
  <c r="JO76" i="1" s="1"/>
  <c r="JP76" i="1" s="1"/>
  <c r="JQ76" i="1" s="1"/>
  <c r="JR76" i="1" s="1"/>
  <c r="JN76" i="1" a="1"/>
  <c r="JN76" i="1" s="1"/>
  <c r="JJ76" i="1" a="1"/>
  <c r="JJ76" i="1" s="1"/>
  <c r="JK76" i="1" s="1"/>
  <c r="JL76" i="1" s="1"/>
  <c r="JM76" i="1" s="1"/>
  <c r="JI76" i="1" a="1"/>
  <c r="JI76" i="1" s="1"/>
  <c r="JE76" i="1" a="1"/>
  <c r="JE76" i="1" s="1"/>
  <c r="JF76" i="1" s="1"/>
  <c r="JG76" i="1" s="1"/>
  <c r="JH76" i="1" s="1"/>
  <c r="JD76" i="1" a="1"/>
  <c r="JD76" i="1" s="1"/>
  <c r="JO73" i="1" a="1"/>
  <c r="JO73" i="1" s="1"/>
  <c r="JP73" i="1" s="1"/>
  <c r="JQ73" i="1" s="1"/>
  <c r="JR73" i="1" s="1"/>
  <c r="JN73" i="1" a="1"/>
  <c r="JN73" i="1" s="1"/>
  <c r="JJ73" i="1" a="1"/>
  <c r="JJ73" i="1" s="1"/>
  <c r="JK73" i="1" s="1"/>
  <c r="JL73" i="1" s="1"/>
  <c r="JM73" i="1" s="1"/>
  <c r="JI73" i="1" a="1"/>
  <c r="JI73" i="1" s="1"/>
  <c r="JE73" i="1" a="1"/>
  <c r="JE73" i="1" s="1"/>
  <c r="JF73" i="1" s="1"/>
  <c r="JG73" i="1" s="1"/>
  <c r="JH73" i="1" s="1"/>
  <c r="JD73" i="1" a="1"/>
  <c r="JD73" i="1" s="1"/>
  <c r="JO71" i="1" a="1"/>
  <c r="JO71" i="1" s="1"/>
  <c r="JP71" i="1" s="1"/>
  <c r="JQ71" i="1" s="1"/>
  <c r="JR71" i="1" s="1"/>
  <c r="JN71" i="1" a="1"/>
  <c r="JN71" i="1" s="1"/>
  <c r="JJ71" i="1" a="1"/>
  <c r="JJ71" i="1" s="1"/>
  <c r="JK71" i="1" s="1"/>
  <c r="JL71" i="1" s="1"/>
  <c r="JM71" i="1" s="1"/>
  <c r="JI71" i="1" a="1"/>
  <c r="JI71" i="1" s="1"/>
  <c r="JE71" i="1" a="1"/>
  <c r="JE71" i="1" s="1"/>
  <c r="JF71" i="1" s="1"/>
  <c r="JG71" i="1" s="1"/>
  <c r="JH71" i="1" s="1"/>
  <c r="JD71" i="1" a="1"/>
  <c r="JD71" i="1" s="1"/>
  <c r="JO68" i="1" a="1"/>
  <c r="JO68" i="1" s="1"/>
  <c r="JP68" i="1" s="1"/>
  <c r="JQ68" i="1" s="1"/>
  <c r="JR68" i="1" s="1"/>
  <c r="JN68" i="1" a="1"/>
  <c r="JN68" i="1" s="1"/>
  <c r="JJ68" i="1" a="1"/>
  <c r="JJ68" i="1" s="1"/>
  <c r="JK68" i="1" s="1"/>
  <c r="JL68" i="1" s="1"/>
  <c r="JM68" i="1" s="1"/>
  <c r="JI68" i="1" a="1"/>
  <c r="JI68" i="1" s="1"/>
  <c r="JE68" i="1" a="1"/>
  <c r="JE68" i="1" s="1"/>
  <c r="JF68" i="1" s="1"/>
  <c r="JG68" i="1" s="1"/>
  <c r="JH68" i="1" s="1"/>
  <c r="JD68" i="1" a="1"/>
  <c r="JD68" i="1" s="1"/>
  <c r="JI72" i="1" a="1"/>
  <c r="JI72" i="1" s="1"/>
  <c r="JE72" i="1" a="1"/>
  <c r="JE72" i="1" s="1"/>
  <c r="JF72" i="1" s="1"/>
  <c r="JG72" i="1" s="1"/>
  <c r="JH72" i="1" s="1"/>
  <c r="JD72" i="1" a="1"/>
  <c r="JD72" i="1" s="1"/>
  <c r="JO72" i="1" a="1"/>
  <c r="JO72" i="1" s="1"/>
  <c r="JP72" i="1" s="1"/>
  <c r="JQ72" i="1" s="1"/>
  <c r="JR72" i="1" s="1"/>
  <c r="JN72" i="1" a="1"/>
  <c r="JN72" i="1" s="1"/>
  <c r="JJ72" i="1" a="1"/>
  <c r="JJ72" i="1" s="1"/>
  <c r="JK72" i="1" s="1"/>
  <c r="JL72" i="1" s="1"/>
  <c r="JM72" i="1" s="1"/>
  <c r="JO74" i="1" a="1"/>
  <c r="JO74" i="1" s="1"/>
  <c r="JP74" i="1" s="1"/>
  <c r="JQ74" i="1" s="1"/>
  <c r="JR74" i="1" s="1"/>
  <c r="JN74" i="1" a="1"/>
  <c r="JN74" i="1" s="1"/>
  <c r="JJ74" i="1" a="1"/>
  <c r="JJ74" i="1" s="1"/>
  <c r="JK74" i="1" s="1"/>
  <c r="JL74" i="1" s="1"/>
  <c r="JM74" i="1" s="1"/>
  <c r="JI74" i="1" a="1"/>
  <c r="JI74" i="1" s="1"/>
  <c r="JE74" i="1" a="1"/>
  <c r="JE74" i="1" s="1"/>
  <c r="JF74" i="1" s="1"/>
  <c r="JG74" i="1" s="1"/>
  <c r="JH74" i="1" s="1"/>
  <c r="JD74" i="1" a="1"/>
  <c r="JD74" i="1" s="1"/>
  <c r="JO70" i="1" a="1"/>
  <c r="JO70" i="1" s="1"/>
  <c r="JP70" i="1" s="1"/>
  <c r="JQ70" i="1" s="1"/>
  <c r="JR70" i="1" s="1"/>
  <c r="JN70" i="1" a="1"/>
  <c r="JN70" i="1" s="1"/>
  <c r="JJ70" i="1" a="1"/>
  <c r="JJ70" i="1" s="1"/>
  <c r="JK70" i="1" s="1"/>
  <c r="JL70" i="1" s="1"/>
  <c r="JM70" i="1" s="1"/>
  <c r="JI70" i="1" a="1"/>
  <c r="JI70" i="1" s="1"/>
  <c r="JE70" i="1" a="1"/>
  <c r="JE70" i="1" s="1"/>
  <c r="JF70" i="1" s="1"/>
  <c r="JG70" i="1" s="1"/>
  <c r="JH70" i="1" s="1"/>
  <c r="JD70" i="1" a="1"/>
  <c r="JD70" i="1" s="1"/>
  <c r="JJ75" i="1" a="1"/>
  <c r="JJ75" i="1" s="1"/>
  <c r="JK75" i="1" s="1"/>
  <c r="JL75" i="1" s="1"/>
  <c r="JM75" i="1" s="1"/>
  <c r="JI75" i="1" a="1"/>
  <c r="JI75" i="1" s="1"/>
  <c r="JE75" i="1" a="1"/>
  <c r="JE75" i="1" s="1"/>
  <c r="JF75" i="1" s="1"/>
  <c r="JG75" i="1" s="1"/>
  <c r="JH75" i="1" s="1"/>
  <c r="JD75" i="1" a="1"/>
  <c r="JD75" i="1" s="1"/>
  <c r="JO75" i="1" a="1"/>
  <c r="JO75" i="1" s="1"/>
  <c r="JP75" i="1" s="1"/>
  <c r="JQ75" i="1" s="1"/>
  <c r="JR75" i="1" s="1"/>
  <c r="JN75" i="1" a="1"/>
  <c r="JN75" i="1" s="1"/>
  <c r="JI69" i="1" a="1"/>
  <c r="JI69" i="1" s="1"/>
  <c r="JE69" i="1" a="1"/>
  <c r="JE69" i="1" s="1"/>
  <c r="JF69" i="1" s="1"/>
  <c r="JG69" i="1" s="1"/>
  <c r="JH69" i="1" s="1"/>
  <c r="JD69" i="1" a="1"/>
  <c r="JD69" i="1" s="1"/>
  <c r="JO69" i="1" a="1"/>
  <c r="JO69" i="1" s="1"/>
  <c r="JP69" i="1" s="1"/>
  <c r="JQ69" i="1" s="1"/>
  <c r="JR69" i="1" s="1"/>
  <c r="JN69" i="1" a="1"/>
  <c r="JN69" i="1" s="1"/>
  <c r="JJ69" i="1" a="1"/>
  <c r="JJ69" i="1" s="1"/>
  <c r="JK69" i="1" s="1"/>
  <c r="JL69" i="1" s="1"/>
  <c r="JM69" i="1" s="1"/>
  <c r="JO67" i="1" a="1"/>
  <c r="JO67" i="1" s="1"/>
  <c r="JP67" i="1" s="1"/>
  <c r="JQ67" i="1" s="1"/>
  <c r="JR67" i="1" s="1"/>
  <c r="JN67" i="1" a="1"/>
  <c r="JN67" i="1" s="1"/>
  <c r="JJ67" i="1" a="1"/>
  <c r="JJ67" i="1" s="1"/>
  <c r="JK67" i="1" s="1"/>
  <c r="JL67" i="1" s="1"/>
  <c r="JM67" i="1" s="1"/>
  <c r="JI67" i="1" a="1"/>
  <c r="JI67" i="1" s="1"/>
  <c r="JE67" i="1" a="1"/>
  <c r="JE67" i="1" s="1"/>
  <c r="JF67" i="1" s="1"/>
  <c r="JG67" i="1" s="1"/>
  <c r="JH67" i="1" s="1"/>
  <c r="JD67" i="1" a="1"/>
  <c r="JD67" i="1" s="1"/>
  <c r="JE66" i="1" a="1"/>
  <c r="JE66" i="1" s="1"/>
  <c r="JF66" i="1" s="1"/>
  <c r="JG66" i="1" s="1"/>
  <c r="JH66" i="1" s="1"/>
  <c r="JD66" i="1" a="1"/>
  <c r="JD66" i="1" s="1"/>
  <c r="JO66" i="1" a="1"/>
  <c r="JO66" i="1" s="1"/>
  <c r="JP66" i="1" s="1"/>
  <c r="JQ66" i="1" s="1"/>
  <c r="JR66" i="1" s="1"/>
  <c r="JN66" i="1" a="1"/>
  <c r="JN66" i="1" s="1"/>
  <c r="JJ66" i="1" a="1"/>
  <c r="JJ66" i="1" s="1"/>
  <c r="JK66" i="1" s="1"/>
  <c r="JL66" i="1" s="1"/>
  <c r="JM66" i="1" s="1"/>
  <c r="JI66" i="1" a="1"/>
  <c r="JI66" i="1" s="1"/>
  <c r="VV76" i="1"/>
  <c r="VX74" i="1"/>
  <c r="WJ73" i="1"/>
  <c r="WM66" i="1"/>
  <c r="VW71" i="1"/>
  <c r="WM70" i="1"/>
  <c r="WB67" i="1"/>
  <c r="VZ69" i="1"/>
  <c r="WC75" i="1"/>
  <c r="VZ68" i="1"/>
  <c r="DZ65" i="1"/>
  <c r="DY65" i="1"/>
  <c r="DX65" i="1"/>
  <c r="DW65" i="1"/>
  <c r="DV65" i="1"/>
  <c r="DU65" i="1"/>
  <c r="DT65" i="1"/>
  <c r="DS65" i="1"/>
  <c r="DR65" i="1"/>
  <c r="U65" i="1"/>
  <c r="T65" i="1"/>
  <c r="DR75" i="1"/>
  <c r="DU75" i="1"/>
  <c r="DT75" i="1"/>
  <c r="DZ75" i="1"/>
  <c r="DS75" i="1"/>
  <c r="DY75" i="1"/>
  <c r="DX75" i="1"/>
  <c r="DW75" i="1"/>
  <c r="DV75" i="1"/>
  <c r="DT74" i="1"/>
  <c r="DX74" i="1"/>
  <c r="DU74" i="1"/>
  <c r="DZ74" i="1"/>
  <c r="DY74" i="1"/>
  <c r="DW74" i="1"/>
  <c r="DS74" i="1"/>
  <c r="DR74" i="1"/>
  <c r="DV74" i="1"/>
  <c r="DY73" i="1"/>
  <c r="DZ73" i="1"/>
  <c r="DX73" i="1"/>
  <c r="DW73" i="1"/>
  <c r="DV73" i="1"/>
  <c r="DU73" i="1"/>
  <c r="DT73" i="1"/>
  <c r="DS73" i="1"/>
  <c r="DR73" i="1"/>
  <c r="DT72" i="1"/>
  <c r="DV72" i="1"/>
  <c r="DR72" i="1"/>
  <c r="DZ72" i="1"/>
  <c r="DY72" i="1"/>
  <c r="DX72" i="1"/>
  <c r="DU72" i="1"/>
  <c r="DS72" i="1"/>
  <c r="DW72" i="1"/>
  <c r="DR71" i="1"/>
  <c r="DX71" i="1"/>
  <c r="DS71" i="1"/>
  <c r="DY71" i="1"/>
  <c r="DZ71" i="1"/>
  <c r="DU71" i="1"/>
  <c r="DT71" i="1"/>
  <c r="DW71" i="1"/>
  <c r="DV71" i="1"/>
  <c r="DX76" i="1"/>
  <c r="DW76" i="1"/>
  <c r="DY76" i="1"/>
  <c r="DV76" i="1"/>
  <c r="DU76" i="1"/>
  <c r="DT76" i="1"/>
  <c r="DS76" i="1"/>
  <c r="DR76" i="1"/>
  <c r="DZ76" i="1"/>
  <c r="DZ70" i="1"/>
  <c r="DY70" i="1"/>
  <c r="DX70" i="1"/>
  <c r="DW70" i="1"/>
  <c r="DV70" i="1"/>
  <c r="DU70" i="1"/>
  <c r="DT70" i="1"/>
  <c r="DS70" i="1"/>
  <c r="DR70" i="1"/>
  <c r="DR69" i="1"/>
  <c r="DU69" i="1"/>
  <c r="DW69" i="1"/>
  <c r="DV69" i="1"/>
  <c r="DT69" i="1"/>
  <c r="DZ69" i="1"/>
  <c r="DY69" i="1"/>
  <c r="DX69" i="1"/>
  <c r="DS69" i="1"/>
  <c r="DW68" i="1"/>
  <c r="DU68" i="1"/>
  <c r="DZ68" i="1"/>
  <c r="DY68" i="1"/>
  <c r="DX68" i="1"/>
  <c r="DS68" i="1"/>
  <c r="DT68" i="1"/>
  <c r="DR68" i="1"/>
  <c r="DV68" i="1"/>
  <c r="DZ67" i="1"/>
  <c r="DY67" i="1"/>
  <c r="DX67" i="1"/>
  <c r="DW67" i="1"/>
  <c r="DV67" i="1"/>
  <c r="DU67" i="1"/>
  <c r="DT67" i="1"/>
  <c r="DS67" i="1"/>
  <c r="DR67" i="1"/>
  <c r="DR66" i="1"/>
  <c r="DV66" i="1"/>
  <c r="DW66" i="1"/>
  <c r="DT66" i="1"/>
  <c r="DX66" i="1"/>
  <c r="DZ66" i="1"/>
  <c r="DS66" i="1"/>
  <c r="DY66" i="1"/>
  <c r="DU66" i="1"/>
  <c r="U76" i="1"/>
  <c r="T76" i="1"/>
  <c r="DH76" i="1" s="1" a="1"/>
  <c r="DH76" i="1" s="1"/>
  <c r="U73" i="1"/>
  <c r="T73" i="1"/>
  <c r="DH73" i="1" s="1" a="1"/>
  <c r="DH73" i="1" s="1"/>
  <c r="U72" i="1"/>
  <c r="T72" i="1"/>
  <c r="DH72" i="1" s="1" a="1"/>
  <c r="DH72" i="1" s="1"/>
  <c r="U71" i="1"/>
  <c r="T71" i="1"/>
  <c r="DH71" i="1" s="1" a="1"/>
  <c r="DH71" i="1" s="1"/>
  <c r="U75" i="1"/>
  <c r="T75" i="1"/>
  <c r="DH75" i="1" s="1" a="1"/>
  <c r="DH75" i="1" s="1"/>
  <c r="U70" i="1"/>
  <c r="T70" i="1"/>
  <c r="DH70" i="1" s="1" a="1"/>
  <c r="DH70" i="1" s="1"/>
  <c r="U69" i="1"/>
  <c r="T69" i="1"/>
  <c r="DH69" i="1" s="1" a="1"/>
  <c r="DH69" i="1" s="1"/>
  <c r="U68" i="1"/>
  <c r="T68" i="1"/>
  <c r="DH68" i="1" s="1" a="1"/>
  <c r="DH68" i="1" s="1"/>
  <c r="U67" i="1"/>
  <c r="T67" i="1"/>
  <c r="DH67" i="1" s="1" a="1"/>
  <c r="DH67" i="1" s="1"/>
  <c r="U74" i="1"/>
  <c r="T74" i="1"/>
  <c r="DH74" i="1" s="1" a="1"/>
  <c r="DH74" i="1" s="1"/>
  <c r="U66" i="1"/>
  <c r="T66" i="1"/>
  <c r="DH66" i="1" s="1" a="1"/>
  <c r="DH66" i="1" s="1"/>
  <c r="WB66" i="1"/>
  <c r="VX66" i="1"/>
  <c r="WF66" i="1"/>
  <c r="WM65" i="1"/>
  <c r="WC65" i="1"/>
  <c r="FT65" i="1"/>
  <c r="FS65" i="1"/>
  <c r="FR65" i="1"/>
  <c r="VV65" i="1"/>
  <c r="WK65" i="1"/>
  <c r="WE65" i="1"/>
  <c r="WD65" i="1"/>
  <c r="WI74" i="1"/>
  <c r="WG73" i="1"/>
  <c r="WB73" i="1"/>
  <c r="VY73" i="1"/>
  <c r="FR73" i="1"/>
  <c r="WE73" i="1"/>
  <c r="WI73" i="1"/>
  <c r="WK72" i="1"/>
  <c r="WF72" i="1"/>
  <c r="FS72" i="1"/>
  <c r="WG72" i="1"/>
  <c r="WD73" i="1"/>
  <c r="WM73" i="1"/>
  <c r="WH72" i="1"/>
  <c r="VY72" i="1"/>
  <c r="VW72" i="1"/>
  <c r="WJ72" i="1"/>
  <c r="FS73" i="1"/>
  <c r="WA72" i="1"/>
  <c r="WM72" i="1"/>
  <c r="WC72" i="1"/>
  <c r="FT72" i="1"/>
  <c r="FR72" i="1"/>
  <c r="WB72" i="1"/>
  <c r="VZ72" i="1"/>
  <c r="WK76" i="1"/>
  <c r="WH73" i="1"/>
  <c r="VV73" i="1"/>
  <c r="VX73" i="1"/>
  <c r="VZ73" i="1"/>
  <c r="WA73" i="1"/>
  <c r="WF74" i="1"/>
  <c r="WE74" i="1"/>
  <c r="VZ74" i="1"/>
  <c r="WA74" i="1"/>
  <c r="WB74" i="1"/>
  <c r="WG74" i="1"/>
  <c r="VW74" i="1"/>
  <c r="WB76" i="1"/>
  <c r="WH74" i="1"/>
  <c r="WJ76" i="1"/>
  <c r="VV74" i="1"/>
  <c r="FT74" i="1"/>
  <c r="VY74" i="1"/>
  <c r="WI72" i="1"/>
  <c r="FR74" i="1"/>
  <c r="WF73" i="1"/>
  <c r="WH76" i="1"/>
  <c r="FS74" i="1"/>
  <c r="WC74" i="1"/>
  <c r="WD72" i="1"/>
  <c r="VW73" i="1"/>
  <c r="VV72" i="1"/>
  <c r="VX75" i="1"/>
  <c r="WI76" i="1"/>
  <c r="WK75" i="1"/>
  <c r="WJ75" i="1"/>
  <c r="VZ76" i="1"/>
  <c r="VW75" i="1"/>
  <c r="WE72" i="1"/>
  <c r="VX72" i="1"/>
  <c r="WE75" i="1"/>
  <c r="WA76" i="1"/>
  <c r="WG66" i="1"/>
  <c r="WB75" i="1"/>
  <c r="WM75" i="1"/>
  <c r="WC73" i="1"/>
  <c r="WD75" i="1"/>
  <c r="VX65" i="1"/>
  <c r="WC76" i="1"/>
  <c r="WI66" i="1"/>
  <c r="FT73" i="1"/>
  <c r="FR75" i="1"/>
  <c r="FT75" i="1"/>
  <c r="WK73" i="1"/>
  <c r="VW76" i="1"/>
  <c r="WD76" i="1"/>
  <c r="VZ66" i="1"/>
  <c r="VY75" i="1"/>
  <c r="FS75" i="1"/>
  <c r="VV75" i="1"/>
  <c r="VZ75" i="1"/>
  <c r="WI75" i="1"/>
  <c r="WH75" i="1"/>
  <c r="WG75" i="1"/>
  <c r="WA75" i="1"/>
  <c r="WF75" i="1"/>
  <c r="WM74" i="1"/>
  <c r="WI65" i="1"/>
  <c r="WD74" i="1"/>
  <c r="VW65" i="1"/>
  <c r="WG76" i="1"/>
  <c r="WJ74" i="1"/>
  <c r="WK74" i="1"/>
  <c r="WJ65" i="1"/>
  <c r="WA65" i="1"/>
  <c r="WF65" i="1"/>
  <c r="VY65" i="1"/>
  <c r="WE76" i="1"/>
  <c r="AZ59" i="1"/>
  <c r="BA60" i="1" s="1"/>
  <c r="FS76" i="1"/>
  <c r="WB65" i="1"/>
  <c r="WF76" i="1"/>
  <c r="VX76" i="1"/>
  <c r="FR76" i="1"/>
  <c r="WH65" i="1"/>
  <c r="VZ65" i="1"/>
  <c r="VY76" i="1"/>
  <c r="FT76" i="1"/>
  <c r="WG65" i="1"/>
  <c r="WM76" i="1"/>
  <c r="WH71" i="1"/>
  <c r="WJ71" i="1"/>
  <c r="WC67" i="1"/>
  <c r="WG67" i="1"/>
  <c r="WE67" i="1"/>
  <c r="VZ67" i="1"/>
  <c r="WF67" i="1"/>
  <c r="VW67" i="1"/>
  <c r="WJ67" i="1"/>
  <c r="VY71" i="1"/>
  <c r="WB71" i="1"/>
  <c r="VW70" i="1"/>
  <c r="VV71" i="1"/>
  <c r="WF71" i="1"/>
  <c r="WC71" i="1"/>
  <c r="WI71" i="1"/>
  <c r="VX70" i="1"/>
  <c r="WD70" i="1"/>
  <c r="WE70" i="1"/>
  <c r="VY70" i="1"/>
  <c r="WH70" i="1"/>
  <c r="VV70" i="1"/>
  <c r="WI70" i="1"/>
  <c r="VZ70" i="1"/>
  <c r="WM71" i="1"/>
  <c r="FR71" i="1"/>
  <c r="FS71" i="1"/>
  <c r="FT71" i="1"/>
  <c r="FS66" i="1"/>
  <c r="FT69" i="1"/>
  <c r="WH66" i="1"/>
  <c r="WM69" i="1"/>
  <c r="FR69" i="1"/>
  <c r="VY66" i="1"/>
  <c r="FS69" i="1"/>
  <c r="VW66" i="1"/>
  <c r="WC66" i="1"/>
  <c r="VV66" i="1"/>
  <c r="WK66" i="1"/>
  <c r="WA66" i="1"/>
  <c r="FT66" i="1"/>
  <c r="VW68" i="1"/>
  <c r="WJ66" i="1"/>
  <c r="WE66" i="1"/>
  <c r="FR66" i="1"/>
  <c r="WF68" i="1"/>
  <c r="WD66" i="1"/>
  <c r="VX68" i="1"/>
  <c r="WK68" i="1"/>
  <c r="WJ69" i="1"/>
  <c r="WC70" i="1"/>
  <c r="WA67" i="1"/>
  <c r="VX67" i="1"/>
  <c r="WF69" i="1"/>
  <c r="WB69" i="1"/>
  <c r="WC68" i="1"/>
  <c r="VY67" i="1"/>
  <c r="WC69" i="1"/>
  <c r="WJ68" i="1"/>
  <c r="FS68" i="1"/>
  <c r="WE68" i="1"/>
  <c r="WG70" i="1"/>
  <c r="WK67" i="1"/>
  <c r="WE69" i="1"/>
  <c r="FT67" i="1"/>
  <c r="WF70" i="1"/>
  <c r="WH69" i="1"/>
  <c r="WI67" i="1"/>
  <c r="VV67" i="1"/>
  <c r="WM67" i="1"/>
  <c r="WB68" i="1"/>
  <c r="FT68" i="1"/>
  <c r="WD71" i="1"/>
  <c r="VX69" i="1"/>
  <c r="FR67" i="1"/>
  <c r="VV68" i="1"/>
  <c r="WD69" i="1"/>
  <c r="WE71" i="1"/>
  <c r="WG69" i="1"/>
  <c r="FS67" i="1"/>
  <c r="VY68" i="1"/>
  <c r="WK69" i="1"/>
  <c r="VX71" i="1"/>
  <c r="VW69" i="1"/>
  <c r="WH68" i="1"/>
  <c r="WM68" i="1"/>
  <c r="WI68" i="1"/>
  <c r="FR68" i="1"/>
  <c r="WH67" i="1"/>
  <c r="WA71" i="1"/>
  <c r="VV69" i="1"/>
  <c r="WG68" i="1"/>
  <c r="WA69" i="1"/>
  <c r="WD68" i="1"/>
  <c r="WA68" i="1"/>
  <c r="WG71" i="1"/>
  <c r="VY69" i="1"/>
  <c r="WB70" i="1"/>
  <c r="WD67" i="1"/>
  <c r="WK70" i="1"/>
  <c r="WK71" i="1"/>
  <c r="WI69" i="1"/>
  <c r="FR70" i="1"/>
  <c r="VZ71" i="1"/>
  <c r="FS70" i="1"/>
  <c r="WA70" i="1"/>
  <c r="FT70" i="1"/>
  <c r="WJ70" i="1"/>
  <c r="BA118" i="1" l="1"/>
  <c r="EY65" i="1" a="1"/>
  <c r="EY65" i="1" s="1"/>
  <c r="DH65" i="1" a="1"/>
  <c r="DH65" i="1" s="1"/>
  <c r="EY71" i="1" a="1"/>
  <c r="EY71" i="1" s="1"/>
  <c r="C70" i="1"/>
  <c r="C72" i="1"/>
  <c r="C76" i="1"/>
  <c r="C75" i="1"/>
  <c r="C73" i="1"/>
  <c r="C71" i="1"/>
  <c r="C66" i="1"/>
  <c r="C74" i="1"/>
  <c r="C67" i="1"/>
  <c r="C65" i="1"/>
  <c r="C69" i="1"/>
  <c r="C68" i="1"/>
  <c r="AJ65" i="1"/>
  <c r="FK65" i="1" s="1"/>
  <c r="DQ65" i="1"/>
  <c r="DQ69" i="1"/>
  <c r="DQ67" i="1"/>
  <c r="DQ70" i="1"/>
  <c r="DQ75" i="1"/>
  <c r="DQ71" i="1"/>
  <c r="DQ73" i="1"/>
  <c r="DQ76" i="1"/>
  <c r="DQ66" i="1"/>
  <c r="DQ68" i="1"/>
  <c r="DQ72" i="1"/>
  <c r="DQ74" i="1"/>
  <c r="BA119" i="1" l="1"/>
  <c r="XI50" i="1"/>
  <c r="XI19" i="1"/>
  <c r="CH17" i="1"/>
  <c r="CH18" i="1" s="1"/>
  <c r="CX17" i="1"/>
  <c r="CX18" i="1" s="1"/>
  <c r="CR17" i="1"/>
  <c r="CR18" i="1" s="1"/>
  <c r="ZD50" i="1" a="1"/>
  <c r="ZD50" i="1" s="1"/>
  <c r="CN17" i="1"/>
  <c r="CN18" i="1" s="1"/>
  <c r="CX50" i="1"/>
  <c r="CX53" i="1" s="1"/>
  <c r="CX54" i="1" s="1"/>
  <c r="CR50" i="1"/>
  <c r="CN50" i="1"/>
  <c r="CN53" i="1" s="1"/>
  <c r="CN54" i="1" s="1"/>
  <c r="CH50" i="1"/>
  <c r="BA120" i="1" l="1"/>
  <c r="XI20" i="1"/>
  <c r="BA20" i="1" s="1" a="1"/>
  <c r="BA20" i="1" s="1"/>
  <c r="XI42" i="1"/>
  <c r="BA42" i="1" s="1" a="1"/>
  <c r="BA42" i="1" s="1"/>
  <c r="BA19" i="1" a="1"/>
  <c r="BA19" i="1" s="1"/>
  <c r="XI36" i="1"/>
  <c r="BA36" i="1" s="1" a="1"/>
  <c r="BA36" i="1" s="1"/>
  <c r="ZD55" i="1" a="1"/>
  <c r="ZD55" i="1" s="1"/>
  <c r="ZD56" i="1" s="1" a="1"/>
  <c r="ZD56" i="1" s="1"/>
  <c r="ZD53" i="1" a="1"/>
  <c r="ZD53" i="1" s="1"/>
  <c r="ZD54" i="1" s="1" a="1"/>
  <c r="ZD54" i="1" s="1"/>
  <c r="ZD51" i="1" a="1"/>
  <c r="ZD51" i="1" s="1"/>
  <c r="ZD52" i="1" s="1" a="1"/>
  <c r="ZD52" i="1" s="1"/>
  <c r="ZD65" i="1" a="1"/>
  <c r="ZD65" i="1" s="1"/>
  <c r="XI24" i="1"/>
  <c r="BA24" i="1" s="1" a="1"/>
  <c r="BA24" i="1" s="1"/>
  <c r="XI48" i="1"/>
  <c r="BA48" i="1" s="1" a="1"/>
  <c r="BA48" i="1" s="1"/>
  <c r="CR19" i="1"/>
  <c r="XI22" i="1"/>
  <c r="BA22" i="1" s="1" a="1"/>
  <c r="BA22" i="1" s="1"/>
  <c r="XI23" i="1"/>
  <c r="BA23" i="1" s="1" a="1"/>
  <c r="BA23" i="1" s="1"/>
  <c r="XI21" i="1"/>
  <c r="BA21" i="1" s="1" a="1"/>
  <c r="BA21" i="1" s="1"/>
  <c r="XI41" i="1"/>
  <c r="BA41" i="1" s="1" a="1"/>
  <c r="BA41" i="1" s="1"/>
  <c r="XI30" i="1"/>
  <c r="XI40" i="1"/>
  <c r="BA40" i="1" s="1" a="1"/>
  <c r="BA40" i="1" s="1"/>
  <c r="XI34" i="1"/>
  <c r="BA34" i="1" s="1" a="1"/>
  <c r="BA34" i="1" s="1"/>
  <c r="XI25" i="1"/>
  <c r="BA25" i="1" s="1" a="1"/>
  <c r="BA25" i="1" s="1"/>
  <c r="XI46" i="1"/>
  <c r="BA46" i="1" s="1" a="1"/>
  <c r="BA46" i="1" s="1"/>
  <c r="XI26" i="1"/>
  <c r="BA26" i="1" s="1" a="1"/>
  <c r="BA26" i="1" s="1"/>
  <c r="XI28" i="1"/>
  <c r="BA28" i="1" s="1" a="1"/>
  <c r="BA28" i="1" s="1"/>
  <c r="CH19" i="1"/>
  <c r="CN19" i="1"/>
  <c r="XI43" i="1"/>
  <c r="BA43" i="1" s="1" a="1"/>
  <c r="BA43" i="1" s="1"/>
  <c r="CR55" i="1"/>
  <c r="CR56" i="1" s="1"/>
  <c r="CR51" i="1"/>
  <c r="CR52" i="1" s="1"/>
  <c r="CR53" i="1"/>
  <c r="CR54" i="1" s="1"/>
  <c r="XI27" i="1"/>
  <c r="BA27" i="1" s="1" a="1"/>
  <c r="BA27" i="1" s="1"/>
  <c r="XI44" i="1"/>
  <c r="BA44" i="1" s="1" a="1"/>
  <c r="BA44" i="1" s="1"/>
  <c r="XI31" i="1"/>
  <c r="BA31" i="1" s="1" a="1"/>
  <c r="BA31" i="1" s="1"/>
  <c r="XI29" i="1"/>
  <c r="XI33" i="1"/>
  <c r="BA33" i="1" s="1" a="1"/>
  <c r="BA33" i="1" s="1"/>
  <c r="XI32" i="1"/>
  <c r="BA32" i="1" s="1" a="1"/>
  <c r="BA32" i="1" s="1"/>
  <c r="XI35" i="1"/>
  <c r="BA35" i="1" s="1" a="1"/>
  <c r="BA35" i="1" s="1"/>
  <c r="XI38" i="1"/>
  <c r="BA38" i="1" s="1" a="1"/>
  <c r="BA38" i="1" s="1"/>
  <c r="XI51" i="1"/>
  <c r="XI52" i="1" s="1"/>
  <c r="XI55" i="1"/>
  <c r="XI56" i="1" s="1"/>
  <c r="XI37" i="1"/>
  <c r="BA37" i="1" s="1" a="1"/>
  <c r="BA37" i="1" s="1"/>
  <c r="XI45" i="1"/>
  <c r="BA45" i="1" s="1" a="1"/>
  <c r="BA45" i="1" s="1"/>
  <c r="XI47" i="1"/>
  <c r="BA47" i="1" s="1" a="1"/>
  <c r="BA47" i="1" s="1"/>
  <c r="XI53" i="1"/>
  <c r="XI54" i="1" s="1"/>
  <c r="CH55" i="1"/>
  <c r="CH56" i="1" s="1"/>
  <c r="CH51" i="1"/>
  <c r="CH52" i="1" s="1"/>
  <c r="CH53" i="1"/>
  <c r="CH54" i="1" s="1"/>
  <c r="CX51" i="1"/>
  <c r="CX52" i="1" s="1"/>
  <c r="CX55" i="1"/>
  <c r="CX56" i="1" s="1"/>
  <c r="CX19" i="1"/>
  <c r="CN55" i="1"/>
  <c r="CN56" i="1" s="1"/>
  <c r="CN51" i="1"/>
  <c r="CN52" i="1" s="1"/>
  <c r="BB20" i="1" l="1"/>
  <c r="BA121" i="1"/>
  <c r="CH20" i="1"/>
  <c r="CH42" i="1"/>
  <c r="CR20" i="1"/>
  <c r="CR42" i="1"/>
  <c r="CX20" i="1"/>
  <c r="CX42" i="1"/>
  <c r="CN20" i="1"/>
  <c r="CN42" i="1"/>
  <c r="CR26" i="1"/>
  <c r="CR36" i="1"/>
  <c r="CX21" i="1"/>
  <c r="CX36" i="1"/>
  <c r="CN27" i="1"/>
  <c r="CN36" i="1"/>
  <c r="CH44" i="1"/>
  <c r="CH36" i="1"/>
  <c r="XI49" i="1"/>
  <c r="BA49" i="1" s="1" a="1"/>
  <c r="BA49" i="1" s="1"/>
  <c r="ZD66" i="1" a="1"/>
  <c r="ZD66" i="1" s="1"/>
  <c r="ZD67" i="1" a="1"/>
  <c r="ZD67" i="1" s="1"/>
  <c r="ZD68" i="1" a="1"/>
  <c r="ZD68" i="1" s="1"/>
  <c r="ZD69" i="1" a="1"/>
  <c r="ZD69" i="1" s="1"/>
  <c r="ZD70" i="1" a="1"/>
  <c r="ZD70" i="1" s="1"/>
  <c r="ZD71" i="1" a="1"/>
  <c r="ZD71" i="1" s="1"/>
  <c r="ZD72" i="1" a="1"/>
  <c r="ZD72" i="1" s="1"/>
  <c r="ZD73" i="1" a="1"/>
  <c r="ZD73" i="1" s="1"/>
  <c r="ZD74" i="1" a="1"/>
  <c r="ZD74" i="1" s="1"/>
  <c r="ZD75" i="1" a="1"/>
  <c r="ZD75" i="1" s="1"/>
  <c r="ZD76" i="1" a="1"/>
  <c r="ZD76" i="1" s="1"/>
  <c r="CN48" i="1"/>
  <c r="CN49" i="1" s="1"/>
  <c r="CH48" i="1"/>
  <c r="CH49" i="1" s="1"/>
  <c r="CR45" i="1"/>
  <c r="CR27" i="1"/>
  <c r="CR40" i="1"/>
  <c r="CR32" i="1"/>
  <c r="CR33" i="1"/>
  <c r="CR44" i="1"/>
  <c r="CR48" i="1"/>
  <c r="CR49" i="1" s="1"/>
  <c r="CR43" i="1"/>
  <c r="CR34" i="1"/>
  <c r="CR25" i="1"/>
  <c r="CR38" i="1"/>
  <c r="CX48" i="1"/>
  <c r="CX49" i="1" s="1"/>
  <c r="CR21" i="1"/>
  <c r="CR39" i="1"/>
  <c r="CR28" i="1"/>
  <c r="CR46" i="1"/>
  <c r="CR41" i="1"/>
  <c r="CR37" i="1"/>
  <c r="CR24" i="1"/>
  <c r="CR31" i="1"/>
  <c r="CR47" i="1"/>
  <c r="CR35" i="1"/>
  <c r="CR22" i="1"/>
  <c r="CR23" i="1"/>
  <c r="CX22" i="1"/>
  <c r="CH22" i="1"/>
  <c r="CN22" i="1"/>
  <c r="CX23" i="1"/>
  <c r="CN23" i="1"/>
  <c r="CH23" i="1"/>
  <c r="CN21" i="1"/>
  <c r="CH21" i="1"/>
  <c r="BB19" i="1"/>
  <c r="BQ23" i="1"/>
  <c r="CH27" i="1"/>
  <c r="CH46" i="1"/>
  <c r="CH28" i="1"/>
  <c r="CN45" i="1"/>
  <c r="CN38" i="1"/>
  <c r="CN33" i="1"/>
  <c r="CN25" i="1"/>
  <c r="CN35" i="1"/>
  <c r="CN47" i="1"/>
  <c r="CN37" i="1"/>
  <c r="CN46" i="1"/>
  <c r="CN31" i="1"/>
  <c r="CN39" i="1"/>
  <c r="CN32" i="1"/>
  <c r="CN28" i="1"/>
  <c r="CN41" i="1"/>
  <c r="CN34" i="1"/>
  <c r="CN40" i="1"/>
  <c r="CN26" i="1"/>
  <c r="CN44" i="1"/>
  <c r="CN24" i="1"/>
  <c r="CN43" i="1"/>
  <c r="CH35" i="1"/>
  <c r="CH25" i="1"/>
  <c r="CH33" i="1"/>
  <c r="CH32" i="1"/>
  <c r="CH26" i="1"/>
  <c r="CH47" i="1"/>
  <c r="CH41" i="1"/>
  <c r="CH31" i="1"/>
  <c r="CH40" i="1"/>
  <c r="CH37" i="1"/>
  <c r="CH45" i="1"/>
  <c r="CH38" i="1"/>
  <c r="CH34" i="1"/>
  <c r="CH43" i="1"/>
  <c r="CH39" i="1"/>
  <c r="CH24" i="1"/>
  <c r="CX27" i="1"/>
  <c r="CX40" i="1"/>
  <c r="CX37" i="1"/>
  <c r="CX34" i="1"/>
  <c r="CX31" i="1"/>
  <c r="CX35" i="1"/>
  <c r="CX39" i="1"/>
  <c r="CX38" i="1"/>
  <c r="CX26" i="1"/>
  <c r="CX45" i="1"/>
  <c r="CX46" i="1"/>
  <c r="CX41" i="1"/>
  <c r="CX43" i="1"/>
  <c r="CX33" i="1"/>
  <c r="CX32" i="1"/>
  <c r="CX25" i="1"/>
  <c r="CX24" i="1"/>
  <c r="CX47" i="1"/>
  <c r="CX28" i="1"/>
  <c r="CX44" i="1"/>
  <c r="BA122" i="1" l="1"/>
  <c r="BB27" i="1"/>
  <c r="BB24" i="1"/>
  <c r="BB22" i="1"/>
  <c r="BB26" i="1"/>
  <c r="BB21" i="1"/>
  <c r="BB25" i="1"/>
  <c r="BB23" i="1"/>
  <c r="BB28" i="1"/>
  <c r="BA123" i="1" l="1"/>
  <c r="DK65" i="1"/>
  <c r="CN65" i="1"/>
  <c r="CR65" i="1"/>
  <c r="CX65" i="1"/>
  <c r="CH65" i="1"/>
  <c r="GA65" i="1"/>
  <c r="GB65" i="1"/>
  <c r="GC65" i="1"/>
  <c r="FB65" i="1"/>
  <c r="GD65" i="1"/>
  <c r="GE65" i="1"/>
  <c r="BA124" i="1" l="1"/>
  <c r="VJ65" i="1"/>
  <c r="AEC65" i="1"/>
  <c r="AEB65" i="1"/>
  <c r="ADW65" i="1"/>
  <c r="AEA65" i="1"/>
  <c r="ACQ65" i="1"/>
  <c r="ADZ65" i="1"/>
  <c r="ADV65" i="1"/>
  <c r="ADX65" i="1"/>
  <c r="ADP65" i="1"/>
  <c r="ACP65" i="1"/>
  <c r="ADJ65" i="1"/>
  <c r="ADU65" i="1"/>
  <c r="ADI65" i="1"/>
  <c r="ACO65" i="1"/>
  <c r="ADH65" i="1"/>
  <c r="ADT65" i="1"/>
  <c r="ADG65" i="1"/>
  <c r="ACN65" i="1"/>
  <c r="AEJ65" i="1"/>
  <c r="ADS65" i="1"/>
  <c r="AEM65" i="1"/>
  <c r="ADC65" i="1"/>
  <c r="ACM65" i="1"/>
  <c r="AEL65" i="1"/>
  <c r="ACK65" i="1"/>
  <c r="ADR65" i="1"/>
  <c r="AEK65" i="1"/>
  <c r="ADD65" i="1"/>
  <c r="ACL65" i="1"/>
  <c r="AEI65" i="1"/>
  <c r="ADE65" i="1"/>
  <c r="ADQ65" i="1"/>
  <c r="ADF65" i="1"/>
  <c r="ACJ65" i="1"/>
  <c r="ADO65" i="1"/>
  <c r="ADB65" i="1"/>
  <c r="ACI65" i="1"/>
  <c r="ADA65" i="1"/>
  <c r="ADN65" i="1"/>
  <c r="ACZ65" i="1"/>
  <c r="ACH65" i="1"/>
  <c r="ACY65" i="1"/>
  <c r="ADM65" i="1"/>
  <c r="ACX65" i="1"/>
  <c r="ADL65" i="1"/>
  <c r="ACW65" i="1"/>
  <c r="ADK65" i="1"/>
  <c r="ACT65" i="1"/>
  <c r="ADY65" i="1"/>
  <c r="ACR65" i="1"/>
  <c r="ACS65" i="1"/>
  <c r="ACV65" i="1"/>
  <c r="AEH65" i="1"/>
  <c r="ACU65" i="1"/>
  <c r="AEG65" i="1"/>
  <c r="AEF65" i="1"/>
  <c r="AEE65" i="1"/>
  <c r="AED65" i="1"/>
  <c r="VL65" i="1"/>
  <c r="ABV65" i="1"/>
  <c r="ABU65" i="1"/>
  <c r="ABT65" i="1"/>
  <c r="ABS65" i="1"/>
  <c r="ABR65" i="1"/>
  <c r="ABQ65" i="1"/>
  <c r="ACD65" i="1"/>
  <c r="ABP65" i="1"/>
  <c r="ABO65" i="1"/>
  <c r="ABN65" i="1"/>
  <c r="ABD65" i="1"/>
  <c r="ACC65" i="1"/>
  <c r="ACE65" i="1"/>
  <c r="ACB65" i="1"/>
  <c r="ABM65" i="1"/>
  <c r="ABL65" i="1"/>
  <c r="ABK65" i="1"/>
  <c r="ABJ65" i="1"/>
  <c r="ABI65" i="1"/>
  <c r="ABH65" i="1"/>
  <c r="ABG65" i="1"/>
  <c r="ABF65" i="1"/>
  <c r="ABE65" i="1"/>
  <c r="ACA65" i="1"/>
  <c r="ABZ65" i="1"/>
  <c r="ABY65" i="1"/>
  <c r="ABX65" i="1"/>
  <c r="ABW65" i="1"/>
  <c r="ABC65" i="1"/>
  <c r="ACF65" i="1"/>
  <c r="ZG65" i="1"/>
  <c r="ABB65" i="1"/>
  <c r="ZE65" i="1"/>
  <c r="VO65" i="1"/>
  <c r="VS65" i="1"/>
  <c r="VQ65" i="1"/>
  <c r="VU65" i="1"/>
  <c r="VP65" i="1"/>
  <c r="FC65" i="1"/>
  <c r="FN65" i="1"/>
  <c r="FQ65" i="1"/>
  <c r="FL65" i="1"/>
  <c r="DO65" i="1"/>
  <c r="DN65" i="1"/>
  <c r="ZF65" i="1"/>
  <c r="VT65" i="1"/>
  <c r="VK65" i="1"/>
  <c r="DL65" i="1"/>
  <c r="ACG65" i="1"/>
  <c r="VN65" i="1"/>
  <c r="VR65" i="1"/>
  <c r="VM65" i="1"/>
  <c r="DM65" i="1"/>
  <c r="FO65" i="1"/>
  <c r="DP65" i="1"/>
  <c r="FP65" i="1"/>
  <c r="DM66" i="1"/>
  <c r="DL66" i="1"/>
  <c r="DP66" i="1"/>
  <c r="DO66" i="1"/>
  <c r="DN66" i="1"/>
  <c r="DP68" i="1"/>
  <c r="DK68" i="1"/>
  <c r="DL68" i="1"/>
  <c r="DM68" i="1"/>
  <c r="DN68" i="1"/>
  <c r="DO68" i="1"/>
  <c r="DK72" i="1"/>
  <c r="DM72" i="1"/>
  <c r="DO72" i="1"/>
  <c r="DP72" i="1"/>
  <c r="DN72" i="1"/>
  <c r="DL72" i="1"/>
  <c r="DN71" i="1"/>
  <c r="DO71" i="1"/>
  <c r="DK71" i="1"/>
  <c r="DL71" i="1"/>
  <c r="DM71" i="1"/>
  <c r="DP71" i="1"/>
  <c r="AJ73" i="1"/>
  <c r="AJ76" i="1"/>
  <c r="AJ68" i="1"/>
  <c r="FM68" i="1" s="1"/>
  <c r="AJ71" i="1"/>
  <c r="AJ69" i="1"/>
  <c r="DK66" i="1"/>
  <c r="DL74" i="1"/>
  <c r="DN74" i="1"/>
  <c r="DP74" i="1"/>
  <c r="DK74" i="1"/>
  <c r="DO74" i="1"/>
  <c r="DM74" i="1"/>
  <c r="DK67" i="1"/>
  <c r="DO67" i="1"/>
  <c r="DN67" i="1"/>
  <c r="DM67" i="1"/>
  <c r="DL67" i="1"/>
  <c r="DP67" i="1"/>
  <c r="DL70" i="1"/>
  <c r="DP70" i="1"/>
  <c r="DO70" i="1"/>
  <c r="DN70" i="1"/>
  <c r="DK70" i="1"/>
  <c r="DM70" i="1"/>
  <c r="AJ75" i="1"/>
  <c r="AJ70" i="1"/>
  <c r="DO73" i="1"/>
  <c r="DL73" i="1"/>
  <c r="DK73" i="1"/>
  <c r="DM73" i="1"/>
  <c r="DN73" i="1"/>
  <c r="DP73" i="1"/>
  <c r="FB68" i="1"/>
  <c r="GE68" i="1"/>
  <c r="GC68" i="1"/>
  <c r="GA68" i="1"/>
  <c r="GD68" i="1"/>
  <c r="CX68" i="1"/>
  <c r="CR68" i="1"/>
  <c r="CN68" i="1"/>
  <c r="CH68" i="1"/>
  <c r="GB68" i="1"/>
  <c r="AI74" i="1"/>
  <c r="CH74" i="1"/>
  <c r="GC74" i="1"/>
  <c r="GD74" i="1"/>
  <c r="GE74" i="1"/>
  <c r="GA74" i="1"/>
  <c r="FB74" i="1"/>
  <c r="CX74" i="1"/>
  <c r="CN74" i="1"/>
  <c r="CR74" i="1"/>
  <c r="GB74" i="1"/>
  <c r="DM76" i="1"/>
  <c r="DO76" i="1"/>
  <c r="DK76" i="1"/>
  <c r="DN76" i="1"/>
  <c r="DP76" i="1"/>
  <c r="DL76" i="1"/>
  <c r="GB76" i="1"/>
  <c r="CN76" i="1"/>
  <c r="GE76" i="1"/>
  <c r="AI76" i="1"/>
  <c r="CH76" i="1"/>
  <c r="FB76" i="1"/>
  <c r="CR76" i="1"/>
  <c r="GD76" i="1"/>
  <c r="CX76" i="1"/>
  <c r="GA76" i="1"/>
  <c r="GC76" i="1"/>
  <c r="CH75" i="1"/>
  <c r="CN75" i="1"/>
  <c r="GB75" i="1"/>
  <c r="GD75" i="1"/>
  <c r="AI75" i="1"/>
  <c r="GA75" i="1"/>
  <c r="GC75" i="1"/>
  <c r="FB75" i="1"/>
  <c r="CX75" i="1"/>
  <c r="GE75" i="1"/>
  <c r="CR75" i="1"/>
  <c r="AI72" i="1"/>
  <c r="FB72" i="1"/>
  <c r="GC72" i="1"/>
  <c r="CX72" i="1"/>
  <c r="GD72" i="1"/>
  <c r="GA72" i="1"/>
  <c r="CR72" i="1"/>
  <c r="CN72" i="1"/>
  <c r="GB72" i="1"/>
  <c r="GE72" i="1"/>
  <c r="CH72" i="1"/>
  <c r="AI71" i="1"/>
  <c r="GE71" i="1"/>
  <c r="GB71" i="1"/>
  <c r="CR71" i="1"/>
  <c r="GD71" i="1"/>
  <c r="CX71" i="1"/>
  <c r="GA71" i="1"/>
  <c r="GC71" i="1"/>
  <c r="FB71" i="1"/>
  <c r="CH71" i="1"/>
  <c r="CN71" i="1"/>
  <c r="GC70" i="1"/>
  <c r="CX70" i="1"/>
  <c r="CN70" i="1"/>
  <c r="CH70" i="1"/>
  <c r="GA70" i="1"/>
  <c r="GE70" i="1"/>
  <c r="CR70" i="1"/>
  <c r="GD70" i="1"/>
  <c r="AI70" i="1"/>
  <c r="GB70" i="1"/>
  <c r="FB70" i="1"/>
  <c r="CN69" i="1"/>
  <c r="CR69" i="1"/>
  <c r="GC69" i="1"/>
  <c r="GB69" i="1"/>
  <c r="AI69" i="1"/>
  <c r="GD69" i="1"/>
  <c r="GE69" i="1"/>
  <c r="GA69" i="1"/>
  <c r="FB69" i="1"/>
  <c r="CX69" i="1"/>
  <c r="CH69" i="1"/>
  <c r="GD67" i="1"/>
  <c r="GB67" i="1"/>
  <c r="CR67" i="1"/>
  <c r="CH67" i="1"/>
  <c r="CX67" i="1"/>
  <c r="GC67" i="1"/>
  <c r="CN67" i="1"/>
  <c r="GE67" i="1"/>
  <c r="FB67" i="1"/>
  <c r="GA67" i="1"/>
  <c r="GE66" i="1"/>
  <c r="CH66" i="1"/>
  <c r="GA66" i="1"/>
  <c r="CX66" i="1"/>
  <c r="GD66" i="1"/>
  <c r="GC66" i="1"/>
  <c r="CN66" i="1"/>
  <c r="CR66" i="1"/>
  <c r="FB66" i="1"/>
  <c r="GB66" i="1"/>
  <c r="GC73" i="1"/>
  <c r="GA73" i="1"/>
  <c r="GB73" i="1"/>
  <c r="FB73" i="1"/>
  <c r="GE73" i="1"/>
  <c r="CR73" i="1"/>
  <c r="CX73" i="1"/>
  <c r="CN73" i="1"/>
  <c r="CH73" i="1"/>
  <c r="AI73" i="1"/>
  <c r="GD73" i="1"/>
  <c r="DO75" i="1"/>
  <c r="DK75" i="1"/>
  <c r="DL75" i="1"/>
  <c r="DM75" i="1"/>
  <c r="DN75" i="1"/>
  <c r="DP75" i="1"/>
  <c r="AJ74" i="1"/>
  <c r="AJ67" i="1"/>
  <c r="FM67" i="1" s="1"/>
  <c r="AJ72" i="1"/>
  <c r="AJ66" i="1"/>
  <c r="DP69" i="1"/>
  <c r="DO69" i="1"/>
  <c r="DM69" i="1"/>
  <c r="DK69" i="1"/>
  <c r="DN69" i="1"/>
  <c r="DL69" i="1"/>
  <c r="BA125" i="1" l="1"/>
  <c r="FM72" i="1"/>
  <c r="ER75" i="1"/>
  <c r="EQ75" i="1"/>
  <c r="ER74" i="1"/>
  <c r="EQ74" i="1"/>
  <c r="ER73" i="1"/>
  <c r="EQ73" i="1"/>
  <c r="ER71" i="1"/>
  <c r="EQ71" i="1"/>
  <c r="ER76" i="1"/>
  <c r="EQ76" i="1"/>
  <c r="ER72" i="1"/>
  <c r="EQ72" i="1"/>
  <c r="ER69" i="1"/>
  <c r="EQ69" i="1"/>
  <c r="ER70" i="1"/>
  <c r="EQ70" i="1"/>
  <c r="FM71" i="1"/>
  <c r="XN67" i="1" a="1"/>
  <c r="XN67" i="1" s="1"/>
  <c r="XN74" i="1" a="1"/>
  <c r="XN74" i="1" s="1"/>
  <c r="XN75" i="1" a="1"/>
  <c r="XN75" i="1" s="1"/>
  <c r="XN70" i="1" a="1"/>
  <c r="XN70" i="1" s="1"/>
  <c r="XN71" i="1" a="1"/>
  <c r="XN71" i="1" s="1"/>
  <c r="XN73" i="1" a="1"/>
  <c r="XN73" i="1" s="1"/>
  <c r="XN68" i="1" a="1"/>
  <c r="XN68" i="1" s="1"/>
  <c r="XN66" i="1" a="1"/>
  <c r="XN66" i="1" s="1"/>
  <c r="XN72" i="1" a="1"/>
  <c r="XN72" i="1" s="1"/>
  <c r="XN76" i="1" a="1"/>
  <c r="XN76" i="1" s="1"/>
  <c r="XN69" i="1" a="1"/>
  <c r="XN69" i="1" s="1"/>
  <c r="AEM69" i="1"/>
  <c r="AEC69" i="1"/>
  <c r="ADG69" i="1"/>
  <c r="ACZ69" i="1"/>
  <c r="ADX69" i="1"/>
  <c r="AEL69" i="1"/>
  <c r="ACY69" i="1"/>
  <c r="ADF69" i="1"/>
  <c r="ACX69" i="1"/>
  <c r="AEK69" i="1"/>
  <c r="ACW69" i="1"/>
  <c r="ADE69" i="1"/>
  <c r="ACV69" i="1"/>
  <c r="ADY69" i="1"/>
  <c r="AEJ69" i="1"/>
  <c r="ACU69" i="1"/>
  <c r="ADD69" i="1"/>
  <c r="ACT69" i="1"/>
  <c r="AEI69" i="1"/>
  <c r="ACS69" i="1"/>
  <c r="ADC69" i="1"/>
  <c r="ACR69" i="1"/>
  <c r="ADQ69" i="1"/>
  <c r="ACP69" i="1"/>
  <c r="ACK69" i="1"/>
  <c r="ACO69" i="1"/>
  <c r="AEB69" i="1"/>
  <c r="ACN69" i="1"/>
  <c r="AEA69" i="1"/>
  <c r="ACJ69" i="1"/>
  <c r="ADZ69" i="1"/>
  <c r="ACM69" i="1"/>
  <c r="ACL69" i="1"/>
  <c r="ADW69" i="1"/>
  <c r="ADV69" i="1"/>
  <c r="ADU69" i="1"/>
  <c r="ADT69" i="1"/>
  <c r="ADS69" i="1"/>
  <c r="ADO69" i="1"/>
  <c r="ADR69" i="1"/>
  <c r="ACI69" i="1"/>
  <c r="ADP69" i="1"/>
  <c r="ADN69" i="1"/>
  <c r="ADB69" i="1"/>
  <c r="ACH69" i="1"/>
  <c r="ADA69" i="1"/>
  <c r="ADM69" i="1"/>
  <c r="ACQ69" i="1"/>
  <c r="ADL69" i="1"/>
  <c r="AED69" i="1"/>
  <c r="ADK69" i="1"/>
  <c r="AEH69" i="1"/>
  <c r="ADJ69" i="1"/>
  <c r="AEG69" i="1"/>
  <c r="ADI69" i="1"/>
  <c r="AEF69" i="1"/>
  <c r="ADH69" i="1"/>
  <c r="AEE69" i="1"/>
  <c r="ADX72" i="1"/>
  <c r="ACL72" i="1"/>
  <c r="ACR72" i="1"/>
  <c r="ACK72" i="1"/>
  <c r="ADW72" i="1"/>
  <c r="ACJ72" i="1"/>
  <c r="ACQ72" i="1"/>
  <c r="ACH72" i="1"/>
  <c r="ADV72" i="1"/>
  <c r="AEK72" i="1"/>
  <c r="ACP72" i="1"/>
  <c r="AEH72" i="1"/>
  <c r="AEF72" i="1"/>
  <c r="ADU72" i="1"/>
  <c r="AEM72" i="1"/>
  <c r="ADA72" i="1"/>
  <c r="ACO72" i="1"/>
  <c r="AEL72" i="1"/>
  <c r="AEI72" i="1"/>
  <c r="ADC72" i="1"/>
  <c r="ADT72" i="1"/>
  <c r="ADS72" i="1"/>
  <c r="ADR72" i="1"/>
  <c r="ADO72" i="1"/>
  <c r="ADQ72" i="1"/>
  <c r="AEG72" i="1"/>
  <c r="ADP72" i="1"/>
  <c r="ADN72" i="1"/>
  <c r="ACZ72" i="1"/>
  <c r="ADM72" i="1"/>
  <c r="AEE72" i="1"/>
  <c r="ADL72" i="1"/>
  <c r="ACY72" i="1"/>
  <c r="ADK72" i="1"/>
  <c r="AED72" i="1"/>
  <c r="ADJ72" i="1"/>
  <c r="ACX72" i="1"/>
  <c r="ADI72" i="1"/>
  <c r="AEC72" i="1"/>
  <c r="ADH72" i="1"/>
  <c r="ACW72" i="1"/>
  <c r="ADG72" i="1"/>
  <c r="AEB72" i="1"/>
  <c r="ACI72" i="1"/>
  <c r="ACV72" i="1"/>
  <c r="AEJ72" i="1"/>
  <c r="AEA72" i="1"/>
  <c r="ADF72" i="1"/>
  <c r="ACU72" i="1"/>
  <c r="ADE72" i="1"/>
  <c r="ADZ72" i="1"/>
  <c r="ADD72" i="1"/>
  <c r="ACT72" i="1"/>
  <c r="ADB72" i="1"/>
  <c r="ADY72" i="1"/>
  <c r="ACN72" i="1"/>
  <c r="ACS72" i="1"/>
  <c r="ACM72" i="1"/>
  <c r="AEH67" i="1"/>
  <c r="ADR67" i="1"/>
  <c r="ADZ67" i="1"/>
  <c r="ADB67" i="1"/>
  <c r="ADQ67" i="1"/>
  <c r="AEG67" i="1"/>
  <c r="ADP67" i="1"/>
  <c r="ADA67" i="1"/>
  <c r="ADO67" i="1"/>
  <c r="AEF67" i="1"/>
  <c r="ADN67" i="1"/>
  <c r="ACZ67" i="1"/>
  <c r="ADM67" i="1"/>
  <c r="AEE67" i="1"/>
  <c r="ADL67" i="1"/>
  <c r="ACN67" i="1"/>
  <c r="ACY67" i="1"/>
  <c r="ADK67" i="1"/>
  <c r="ACP67" i="1"/>
  <c r="AED67" i="1"/>
  <c r="AEM67" i="1"/>
  <c r="ACX67" i="1"/>
  <c r="ADJ67" i="1"/>
  <c r="AEC67" i="1"/>
  <c r="ADI67" i="1"/>
  <c r="ACO67" i="1"/>
  <c r="ACW67" i="1"/>
  <c r="ADH67" i="1"/>
  <c r="AEB67" i="1"/>
  <c r="ADG67" i="1"/>
  <c r="ACV67" i="1"/>
  <c r="ADF67" i="1"/>
  <c r="AEA67" i="1"/>
  <c r="ADD67" i="1"/>
  <c r="ACU67" i="1"/>
  <c r="ACT67" i="1"/>
  <c r="ADY67" i="1"/>
  <c r="ACM67" i="1"/>
  <c r="ACS67" i="1"/>
  <c r="ACL67" i="1"/>
  <c r="ADX67" i="1"/>
  <c r="ACK67" i="1"/>
  <c r="ACR67" i="1"/>
  <c r="ACH67" i="1"/>
  <c r="ADW67" i="1"/>
  <c r="ACJ67" i="1"/>
  <c r="ACQ67" i="1"/>
  <c r="ACI67" i="1"/>
  <c r="AEK67" i="1"/>
  <c r="ADE67" i="1"/>
  <c r="AEL67" i="1"/>
  <c r="AEJ67" i="1"/>
  <c r="ADV67" i="1"/>
  <c r="ADU67" i="1"/>
  <c r="AEI67" i="1"/>
  <c r="ADT67" i="1"/>
  <c r="ADC67" i="1"/>
  <c r="ADS67" i="1"/>
  <c r="ADW74" i="1"/>
  <c r="ADV74" i="1"/>
  <c r="ADU74" i="1"/>
  <c r="ADT74" i="1"/>
  <c r="ADM74" i="1"/>
  <c r="ADS74" i="1"/>
  <c r="AEJ74" i="1"/>
  <c r="ACS74" i="1"/>
  <c r="ADL74" i="1"/>
  <c r="ADR74" i="1"/>
  <c r="ACU74" i="1"/>
  <c r="ADK74" i="1"/>
  <c r="ADQ74" i="1"/>
  <c r="ADJ74" i="1"/>
  <c r="ADN74" i="1"/>
  <c r="ADE74" i="1"/>
  <c r="ADI74" i="1"/>
  <c r="ACZ74" i="1"/>
  <c r="ADH74" i="1"/>
  <c r="ACY74" i="1"/>
  <c r="AEM74" i="1"/>
  <c r="ACO74" i="1"/>
  <c r="ADG74" i="1"/>
  <c r="AEC74" i="1"/>
  <c r="AEL74" i="1"/>
  <c r="ACX74" i="1"/>
  <c r="ACT74" i="1"/>
  <c r="ADF74" i="1"/>
  <c r="ACW74" i="1"/>
  <c r="AEK74" i="1"/>
  <c r="ACV74" i="1"/>
  <c r="ADD74" i="1"/>
  <c r="AEI74" i="1"/>
  <c r="ACR74" i="1"/>
  <c r="ADC74" i="1"/>
  <c r="ACQ74" i="1"/>
  <c r="AEH74" i="1"/>
  <c r="ACP74" i="1"/>
  <c r="ADB74" i="1"/>
  <c r="ACN74" i="1"/>
  <c r="AEG74" i="1"/>
  <c r="ACM74" i="1"/>
  <c r="ADA74" i="1"/>
  <c r="ACL74" i="1"/>
  <c r="ADP74" i="1"/>
  <c r="ACK74" i="1"/>
  <c r="ACJ74" i="1"/>
  <c r="ACH74" i="1"/>
  <c r="ADO74" i="1"/>
  <c r="AED74" i="1"/>
  <c r="ACI74" i="1"/>
  <c r="AEB74" i="1"/>
  <c r="AEA74" i="1"/>
  <c r="AEF74" i="1"/>
  <c r="ADZ74" i="1"/>
  <c r="AEE74" i="1"/>
  <c r="ADY74" i="1"/>
  <c r="ADX74" i="1"/>
  <c r="ADI75" i="1"/>
  <c r="ACZ75" i="1"/>
  <c r="ADH75" i="1"/>
  <c r="ACY75" i="1"/>
  <c r="AEM75" i="1"/>
  <c r="ACX75" i="1"/>
  <c r="ADG75" i="1"/>
  <c r="ACW75" i="1"/>
  <c r="ADS75" i="1"/>
  <c r="ADV75" i="1"/>
  <c r="ACV75" i="1"/>
  <c r="ACP75" i="1"/>
  <c r="ACU75" i="1"/>
  <c r="ADU75" i="1"/>
  <c r="ACT75" i="1"/>
  <c r="ACO75" i="1"/>
  <c r="ACR75" i="1"/>
  <c r="ADX75" i="1"/>
  <c r="AEE75" i="1"/>
  <c r="ACQ75" i="1"/>
  <c r="AED75" i="1"/>
  <c r="ACN75" i="1"/>
  <c r="ADT75" i="1"/>
  <c r="AEC75" i="1"/>
  <c r="AEB75" i="1"/>
  <c r="ADW75" i="1"/>
  <c r="AEA75" i="1"/>
  <c r="ACM75" i="1"/>
  <c r="ADZ75" i="1"/>
  <c r="ADY75" i="1"/>
  <c r="ADR75" i="1"/>
  <c r="ADF75" i="1"/>
  <c r="ACL75" i="1"/>
  <c r="ADE75" i="1"/>
  <c r="ADQ75" i="1"/>
  <c r="ADD75" i="1"/>
  <c r="ACK75" i="1"/>
  <c r="ADC75" i="1"/>
  <c r="ADP75" i="1"/>
  <c r="ACS75" i="1"/>
  <c r="ACJ75" i="1"/>
  <c r="AEG75" i="1"/>
  <c r="ADO75" i="1"/>
  <c r="AEL75" i="1"/>
  <c r="ACI75" i="1"/>
  <c r="AEK75" i="1"/>
  <c r="ADN75" i="1"/>
  <c r="AEJ75" i="1"/>
  <c r="ACH75" i="1"/>
  <c r="AEI75" i="1"/>
  <c r="ADM75" i="1"/>
  <c r="AEH75" i="1"/>
  <c r="ADL75" i="1"/>
  <c r="AEF75" i="1"/>
  <c r="ADK75" i="1"/>
  <c r="ADB75" i="1"/>
  <c r="ADJ75" i="1"/>
  <c r="ADA75" i="1"/>
  <c r="ACQ70" i="1"/>
  <c r="AEG70" i="1"/>
  <c r="AED70" i="1"/>
  <c r="AEE70" i="1"/>
  <c r="AEC70" i="1"/>
  <c r="AEI70" i="1"/>
  <c r="AEB70" i="1"/>
  <c r="AEH70" i="1"/>
  <c r="AEA70" i="1"/>
  <c r="ADZ70" i="1"/>
  <c r="ACS70" i="1"/>
  <c r="ADY70" i="1"/>
  <c r="ADX70" i="1"/>
  <c r="ADV70" i="1"/>
  <c r="ADH70" i="1"/>
  <c r="ADU70" i="1"/>
  <c r="ADG70" i="1"/>
  <c r="ACO70" i="1"/>
  <c r="ADF70" i="1"/>
  <c r="ADT70" i="1"/>
  <c r="ADE70" i="1"/>
  <c r="ACN70" i="1"/>
  <c r="ADD70" i="1"/>
  <c r="ADS70" i="1"/>
  <c r="ADC70" i="1"/>
  <c r="ACM70" i="1"/>
  <c r="AEM70" i="1"/>
  <c r="ADR70" i="1"/>
  <c r="ACL70" i="1"/>
  <c r="AEF70" i="1"/>
  <c r="ADQ70" i="1"/>
  <c r="ADB70" i="1"/>
  <c r="ACK70" i="1"/>
  <c r="ADA70" i="1"/>
  <c r="ADP70" i="1"/>
  <c r="ACZ70" i="1"/>
  <c r="ACJ70" i="1"/>
  <c r="ACY70" i="1"/>
  <c r="ADO70" i="1"/>
  <c r="ACX70" i="1"/>
  <c r="ACI70" i="1"/>
  <c r="ACW70" i="1"/>
  <c r="ADN70" i="1"/>
  <c r="ACV70" i="1"/>
  <c r="ACH70" i="1"/>
  <c r="ACU70" i="1"/>
  <c r="ADM70" i="1"/>
  <c r="ACT70" i="1"/>
  <c r="ADL70" i="1"/>
  <c r="ACR70" i="1"/>
  <c r="ADK70" i="1"/>
  <c r="ACP70" i="1"/>
  <c r="ADJ70" i="1"/>
  <c r="AEL70" i="1"/>
  <c r="ADI70" i="1"/>
  <c r="AEK70" i="1"/>
  <c r="ADW70" i="1"/>
  <c r="AEJ70" i="1"/>
  <c r="ADQ66" i="1"/>
  <c r="ACH66" i="1"/>
  <c r="ACK66" i="1"/>
  <c r="AEM66" i="1"/>
  <c r="AEE66" i="1"/>
  <c r="ACY66" i="1"/>
  <c r="ADK66" i="1"/>
  <c r="ADY66" i="1"/>
  <c r="AEJ66" i="1"/>
  <c r="ACT66" i="1"/>
  <c r="AEI66" i="1"/>
  <c r="AEH66" i="1"/>
  <c r="AEG66" i="1"/>
  <c r="AEC66" i="1"/>
  <c r="AEF66" i="1"/>
  <c r="ACW66" i="1"/>
  <c r="AED66" i="1"/>
  <c r="AEB66" i="1"/>
  <c r="ADP66" i="1"/>
  <c r="ACV66" i="1"/>
  <c r="ADO66" i="1"/>
  <c r="ADJ66" i="1"/>
  <c r="AEA66" i="1"/>
  <c r="ADN66" i="1"/>
  <c r="ACU66" i="1"/>
  <c r="ADM66" i="1"/>
  <c r="ADZ66" i="1"/>
  <c r="ADL66" i="1"/>
  <c r="ACS66" i="1"/>
  <c r="ADX66" i="1"/>
  <c r="AEL66" i="1"/>
  <c r="ACR66" i="1"/>
  <c r="AEK66" i="1"/>
  <c r="ADW66" i="1"/>
  <c r="ADH66" i="1"/>
  <c r="ACQ66" i="1"/>
  <c r="ADG66" i="1"/>
  <c r="ADV66" i="1"/>
  <c r="ADF66" i="1"/>
  <c r="ACP66" i="1"/>
  <c r="ADE66" i="1"/>
  <c r="ADU66" i="1"/>
  <c r="ADD66" i="1"/>
  <c r="ACO66" i="1"/>
  <c r="ADC66" i="1"/>
  <c r="ADT66" i="1"/>
  <c r="ADB66" i="1"/>
  <c r="ACN66" i="1"/>
  <c r="ADA66" i="1"/>
  <c r="ADS66" i="1"/>
  <c r="ACZ66" i="1"/>
  <c r="ACM66" i="1"/>
  <c r="ACX66" i="1"/>
  <c r="ADR66" i="1"/>
  <c r="ACJ66" i="1"/>
  <c r="ACL66" i="1"/>
  <c r="ACI66" i="1"/>
  <c r="ADI66" i="1"/>
  <c r="ADX71" i="1"/>
  <c r="ADH71" i="1"/>
  <c r="ACR71" i="1"/>
  <c r="ADG71" i="1"/>
  <c r="ADW71" i="1"/>
  <c r="ADF71" i="1"/>
  <c r="ACK71" i="1"/>
  <c r="ACQ71" i="1"/>
  <c r="ADE71" i="1"/>
  <c r="ADV71" i="1"/>
  <c r="AEH71" i="1"/>
  <c r="ACP71" i="1"/>
  <c r="AEM71" i="1"/>
  <c r="ADU71" i="1"/>
  <c r="AEL71" i="1"/>
  <c r="ACO71" i="1"/>
  <c r="AEK71" i="1"/>
  <c r="ADP71" i="1"/>
  <c r="ADT71" i="1"/>
  <c r="AEJ71" i="1"/>
  <c r="ACY71" i="1"/>
  <c r="ACN71" i="1"/>
  <c r="AEI71" i="1"/>
  <c r="ADS71" i="1"/>
  <c r="AEG71" i="1"/>
  <c r="ACZ71" i="1"/>
  <c r="ACM71" i="1"/>
  <c r="ADD71" i="1"/>
  <c r="ADR71" i="1"/>
  <c r="ADC71" i="1"/>
  <c r="ACL71" i="1"/>
  <c r="ADB71" i="1"/>
  <c r="ADQ71" i="1"/>
  <c r="ADA71" i="1"/>
  <c r="ACJ71" i="1"/>
  <c r="ACX71" i="1"/>
  <c r="ADO71" i="1"/>
  <c r="ACV71" i="1"/>
  <c r="ACI71" i="1"/>
  <c r="ACH71" i="1"/>
  <c r="AEC71" i="1"/>
  <c r="ACW71" i="1"/>
  <c r="AEF71" i="1"/>
  <c r="AEE71" i="1"/>
  <c r="AED71" i="1"/>
  <c r="AEB71" i="1"/>
  <c r="AEA71" i="1"/>
  <c r="ADN71" i="1"/>
  <c r="ACU71" i="1"/>
  <c r="ADM71" i="1"/>
  <c r="ADZ71" i="1"/>
  <c r="ADL71" i="1"/>
  <c r="ACT71" i="1"/>
  <c r="ADK71" i="1"/>
  <c r="ADY71" i="1"/>
  <c r="ADJ71" i="1"/>
  <c r="ACS71" i="1"/>
  <c r="ADI71" i="1"/>
  <c r="AEG73" i="1"/>
  <c r="ADZ73" i="1"/>
  <c r="ADW73" i="1"/>
  <c r="ADA73" i="1"/>
  <c r="ADX73" i="1"/>
  <c r="ADI73" i="1"/>
  <c r="AEF73" i="1"/>
  <c r="ACT73" i="1"/>
  <c r="ACZ73" i="1"/>
  <c r="ACS73" i="1"/>
  <c r="AEE73" i="1"/>
  <c r="ACR73" i="1"/>
  <c r="ACY73" i="1"/>
  <c r="ACQ73" i="1"/>
  <c r="AED73" i="1"/>
  <c r="ACP73" i="1"/>
  <c r="ACX73" i="1"/>
  <c r="ACO73" i="1"/>
  <c r="AEC73" i="1"/>
  <c r="ACN73" i="1"/>
  <c r="ACW73" i="1"/>
  <c r="ACM73" i="1"/>
  <c r="AEB73" i="1"/>
  <c r="ACL73" i="1"/>
  <c r="ACV73" i="1"/>
  <c r="ACJ73" i="1"/>
  <c r="AEA73" i="1"/>
  <c r="ACI73" i="1"/>
  <c r="ACU73" i="1"/>
  <c r="ACH73" i="1"/>
  <c r="ADJ73" i="1"/>
  <c r="ADV73" i="1"/>
  <c r="ADU73" i="1"/>
  <c r="ADT73" i="1"/>
  <c r="AEM73" i="1"/>
  <c r="ADS73" i="1"/>
  <c r="ADG73" i="1"/>
  <c r="ADR73" i="1"/>
  <c r="AEL73" i="1"/>
  <c r="ADQ73" i="1"/>
  <c r="ADF73" i="1"/>
  <c r="ADP73" i="1"/>
  <c r="AEK73" i="1"/>
  <c r="ADO73" i="1"/>
  <c r="ADE73" i="1"/>
  <c r="ADN73" i="1"/>
  <c r="AEJ73" i="1"/>
  <c r="ADM73" i="1"/>
  <c r="ADD73" i="1"/>
  <c r="ADL73" i="1"/>
  <c r="AEI73" i="1"/>
  <c r="ADK73" i="1"/>
  <c r="ADC73" i="1"/>
  <c r="ADH73" i="1"/>
  <c r="AEH73" i="1"/>
  <c r="ACK73" i="1"/>
  <c r="ADB73" i="1"/>
  <c r="ADY73" i="1"/>
  <c r="ADY76" i="1"/>
  <c r="AEF76" i="1"/>
  <c r="ACS76" i="1"/>
  <c r="AEE76" i="1"/>
  <c r="ADX76" i="1"/>
  <c r="AED76" i="1"/>
  <c r="ACR76" i="1"/>
  <c r="AEC76" i="1"/>
  <c r="ADW76" i="1"/>
  <c r="ADZ76" i="1"/>
  <c r="ACQ76" i="1"/>
  <c r="ADL76" i="1"/>
  <c r="ADV76" i="1"/>
  <c r="ADK76" i="1"/>
  <c r="ACP76" i="1"/>
  <c r="ADJ76" i="1"/>
  <c r="ADU76" i="1"/>
  <c r="ADI76" i="1"/>
  <c r="ACO76" i="1"/>
  <c r="ADH76" i="1"/>
  <c r="ADD76" i="1"/>
  <c r="ADT76" i="1"/>
  <c r="ADG76" i="1"/>
  <c r="ACN76" i="1"/>
  <c r="ACW76" i="1"/>
  <c r="ADS76" i="1"/>
  <c r="AEK76" i="1"/>
  <c r="ACM76" i="1"/>
  <c r="ADF76" i="1"/>
  <c r="ADC76" i="1"/>
  <c r="ADR76" i="1"/>
  <c r="ADE76" i="1"/>
  <c r="ACL76" i="1"/>
  <c r="ADQ76" i="1"/>
  <c r="ACK76" i="1"/>
  <c r="ADB76" i="1"/>
  <c r="ADP76" i="1"/>
  <c r="ADA76" i="1"/>
  <c r="ACJ76" i="1"/>
  <c r="ACZ76" i="1"/>
  <c r="ADO76" i="1"/>
  <c r="ACY76" i="1"/>
  <c r="ACI76" i="1"/>
  <c r="ACX76" i="1"/>
  <c r="ADN76" i="1"/>
  <c r="ACT76" i="1"/>
  <c r="ACH76" i="1"/>
  <c r="AEL76" i="1"/>
  <c r="ADM76" i="1"/>
  <c r="AEJ76" i="1"/>
  <c r="AEB76" i="1"/>
  <c r="AEM76" i="1"/>
  <c r="ACV76" i="1"/>
  <c r="AEA76" i="1"/>
  <c r="ACU76" i="1"/>
  <c r="AEI76" i="1"/>
  <c r="AEH76" i="1"/>
  <c r="AEG76" i="1"/>
  <c r="AEL68" i="1"/>
  <c r="ADO68" i="1"/>
  <c r="ACY68" i="1"/>
  <c r="ADF68" i="1"/>
  <c r="ADN68" i="1"/>
  <c r="ACL68" i="1"/>
  <c r="AEK68" i="1"/>
  <c r="ADM68" i="1"/>
  <c r="ACX68" i="1"/>
  <c r="ADE68" i="1"/>
  <c r="ACO68" i="1"/>
  <c r="AEJ68" i="1"/>
  <c r="AEB68" i="1"/>
  <c r="ADD68" i="1"/>
  <c r="ACH68" i="1"/>
  <c r="AEI68" i="1"/>
  <c r="ADL68" i="1"/>
  <c r="ACM68" i="1"/>
  <c r="ADC68" i="1"/>
  <c r="ADJ68" i="1"/>
  <c r="AEH68" i="1"/>
  <c r="ACV68" i="1"/>
  <c r="ACN68" i="1"/>
  <c r="ADB68" i="1"/>
  <c r="ACU68" i="1"/>
  <c r="AED68" i="1"/>
  <c r="AEG68" i="1"/>
  <c r="ACT68" i="1"/>
  <c r="ADA68" i="1"/>
  <c r="ACS68" i="1"/>
  <c r="AEF68" i="1"/>
  <c r="ACR68" i="1"/>
  <c r="ACZ68" i="1"/>
  <c r="ACQ68" i="1"/>
  <c r="AEE68" i="1"/>
  <c r="ACP68" i="1"/>
  <c r="AEC68" i="1"/>
  <c r="ACK68" i="1"/>
  <c r="ACW68" i="1"/>
  <c r="ACJ68" i="1"/>
  <c r="ADK68" i="1"/>
  <c r="ACI68" i="1"/>
  <c r="ADZ68" i="1"/>
  <c r="AEA68" i="1"/>
  <c r="ADY68" i="1"/>
  <c r="ADX68" i="1"/>
  <c r="ADW68" i="1"/>
  <c r="ADV68" i="1"/>
  <c r="ADU68" i="1"/>
  <c r="ADT68" i="1"/>
  <c r="ADI68" i="1"/>
  <c r="ADS68" i="1"/>
  <c r="ADH68" i="1"/>
  <c r="ADR68" i="1"/>
  <c r="AEM68" i="1"/>
  <c r="ADQ68" i="1"/>
  <c r="ADG68" i="1"/>
  <c r="ADP68" i="1"/>
  <c r="VO70" i="1"/>
  <c r="ABF70" i="1"/>
  <c r="ABE70" i="1"/>
  <c r="ABD70" i="1"/>
  <c r="ACD70" i="1"/>
  <c r="ABX70" i="1"/>
  <c r="ABV70" i="1"/>
  <c r="ABU70" i="1"/>
  <c r="ABW70" i="1"/>
  <c r="ABS70" i="1"/>
  <c r="ABR70" i="1"/>
  <c r="ABQ70" i="1"/>
  <c r="ABP70" i="1"/>
  <c r="ACE70" i="1"/>
  <c r="ACC70" i="1"/>
  <c r="ACB70" i="1"/>
  <c r="ACA70" i="1"/>
  <c r="ABZ70" i="1"/>
  <c r="ABY70" i="1"/>
  <c r="ABT70" i="1"/>
  <c r="ABO70" i="1"/>
  <c r="ABN70" i="1"/>
  <c r="ABM70" i="1"/>
  <c r="ABL70" i="1"/>
  <c r="ABK70" i="1"/>
  <c r="ABJ70" i="1"/>
  <c r="ABI70" i="1"/>
  <c r="ABH70" i="1"/>
  <c r="ABG70" i="1"/>
  <c r="ACF71" i="1"/>
  <c r="ABS71" i="1"/>
  <c r="ABR71" i="1"/>
  <c r="ABQ71" i="1"/>
  <c r="ABP71" i="1"/>
  <c r="ABO71" i="1"/>
  <c r="ABN71" i="1"/>
  <c r="ABM71" i="1"/>
  <c r="ABL71" i="1"/>
  <c r="ABK71" i="1"/>
  <c r="ABJ71" i="1"/>
  <c r="ABI71" i="1"/>
  <c r="ABH71" i="1"/>
  <c r="ABG71" i="1"/>
  <c r="ABF71" i="1"/>
  <c r="ABW71" i="1"/>
  <c r="ABV71" i="1"/>
  <c r="ABU71" i="1"/>
  <c r="ABT71" i="1"/>
  <c r="ABE71" i="1"/>
  <c r="ABD71" i="1"/>
  <c r="ACE71" i="1"/>
  <c r="ACD71" i="1"/>
  <c r="ACC71" i="1"/>
  <c r="ACB71" i="1"/>
  <c r="ACA71" i="1"/>
  <c r="ABZ71" i="1"/>
  <c r="ABY71" i="1"/>
  <c r="ABX71" i="1"/>
  <c r="VP73" i="1"/>
  <c r="ABL73" i="1"/>
  <c r="ABK73" i="1"/>
  <c r="ABJ73" i="1"/>
  <c r="ABI73" i="1"/>
  <c r="ABH73" i="1"/>
  <c r="ABG73" i="1"/>
  <c r="ABS73" i="1"/>
  <c r="ABF73" i="1"/>
  <c r="ABE73" i="1"/>
  <c r="ACA73" i="1"/>
  <c r="ABZ73" i="1"/>
  <c r="ABT73" i="1"/>
  <c r="ABY73" i="1"/>
  <c r="ABX73" i="1"/>
  <c r="ABW73" i="1"/>
  <c r="ABV73" i="1"/>
  <c r="ABU73" i="1"/>
  <c r="ABR73" i="1"/>
  <c r="ABQ73" i="1"/>
  <c r="ABP73" i="1"/>
  <c r="ABO73" i="1"/>
  <c r="ABN73" i="1"/>
  <c r="ABD73" i="1"/>
  <c r="ACE73" i="1"/>
  <c r="ACD73" i="1"/>
  <c r="ACC73" i="1"/>
  <c r="ACB73" i="1"/>
  <c r="ABM73" i="1"/>
  <c r="FN68" i="1"/>
  <c r="VR76" i="1"/>
  <c r="ABK76" i="1"/>
  <c r="ABJ76" i="1"/>
  <c r="ABI76" i="1"/>
  <c r="ABH76" i="1"/>
  <c r="ABY76" i="1"/>
  <c r="ABX76" i="1"/>
  <c r="ABW76" i="1"/>
  <c r="ABV76" i="1"/>
  <c r="ABU76" i="1"/>
  <c r="ABT76" i="1"/>
  <c r="ABS76" i="1"/>
  <c r="ABR76" i="1"/>
  <c r="ABQ76" i="1"/>
  <c r="ABG76" i="1"/>
  <c r="ABM76" i="1"/>
  <c r="ABL76" i="1"/>
  <c r="ABF76" i="1"/>
  <c r="ABE76" i="1"/>
  <c r="ABD76" i="1"/>
  <c r="ACE76" i="1"/>
  <c r="ACD76" i="1"/>
  <c r="ACC76" i="1"/>
  <c r="ACB76" i="1"/>
  <c r="ACA76" i="1"/>
  <c r="ABZ76" i="1"/>
  <c r="ABO76" i="1"/>
  <c r="ABN76" i="1"/>
  <c r="ABP76" i="1"/>
  <c r="ABC67" i="1"/>
  <c r="ABK67" i="1"/>
  <c r="ABJ67" i="1"/>
  <c r="ABR67" i="1"/>
  <c r="ABI67" i="1"/>
  <c r="ABH67" i="1"/>
  <c r="ABG67" i="1"/>
  <c r="ABF67" i="1"/>
  <c r="ABE67" i="1"/>
  <c r="ABQ67" i="1"/>
  <c r="ABD67" i="1"/>
  <c r="ABU67" i="1"/>
  <c r="ABT67" i="1"/>
  <c r="ABS67" i="1"/>
  <c r="ABP67" i="1"/>
  <c r="ABO67" i="1"/>
  <c r="ABN67" i="1"/>
  <c r="ABM67" i="1"/>
  <c r="ACE67" i="1"/>
  <c r="ACD67" i="1"/>
  <c r="ACC67" i="1"/>
  <c r="ACB67" i="1"/>
  <c r="ACA67" i="1"/>
  <c r="ABZ67" i="1"/>
  <c r="ABY67" i="1"/>
  <c r="ABX67" i="1"/>
  <c r="ABW67" i="1"/>
  <c r="ABV67" i="1"/>
  <c r="ABL67" i="1"/>
  <c r="VP69" i="1"/>
  <c r="ABD69" i="1"/>
  <c r="ABO69" i="1"/>
  <c r="ABN69" i="1"/>
  <c r="ABV69" i="1"/>
  <c r="ABM69" i="1"/>
  <c r="ABL69" i="1"/>
  <c r="ACC69" i="1"/>
  <c r="ACB69" i="1"/>
  <c r="ABW69" i="1"/>
  <c r="ACA69" i="1"/>
  <c r="ABZ69" i="1"/>
  <c r="ABY69" i="1"/>
  <c r="ABX69" i="1"/>
  <c r="ABU69" i="1"/>
  <c r="ACE69" i="1"/>
  <c r="ACD69" i="1"/>
  <c r="ABT69" i="1"/>
  <c r="ABS69" i="1"/>
  <c r="ABR69" i="1"/>
  <c r="ABQ69" i="1"/>
  <c r="ABP69" i="1"/>
  <c r="ABK69" i="1"/>
  <c r="ABJ69" i="1"/>
  <c r="ABI69" i="1"/>
  <c r="ABH69" i="1"/>
  <c r="ABG69" i="1"/>
  <c r="ABF69" i="1"/>
  <c r="ABE69" i="1"/>
  <c r="VT74" i="1"/>
  <c r="ABO74" i="1"/>
  <c r="ABD74" i="1"/>
  <c r="ABN74" i="1"/>
  <c r="ABM74" i="1"/>
  <c r="ABL74" i="1"/>
  <c r="ABK74" i="1"/>
  <c r="ABJ74" i="1"/>
  <c r="ABI74" i="1"/>
  <c r="ABT74" i="1"/>
  <c r="ABS74" i="1"/>
  <c r="ACE74" i="1"/>
  <c r="ABW74" i="1"/>
  <c r="ABR74" i="1"/>
  <c r="ABH74" i="1"/>
  <c r="ABG74" i="1"/>
  <c r="ABF74" i="1"/>
  <c r="ABE74" i="1"/>
  <c r="ACD74" i="1"/>
  <c r="ACC74" i="1"/>
  <c r="ACB74" i="1"/>
  <c r="ACA74" i="1"/>
  <c r="ABZ74" i="1"/>
  <c r="ABY74" i="1"/>
  <c r="ABX74" i="1"/>
  <c r="ABV74" i="1"/>
  <c r="ABU74" i="1"/>
  <c r="ABQ74" i="1"/>
  <c r="ABP74" i="1"/>
  <c r="VQ75" i="1"/>
  <c r="ABG75" i="1"/>
  <c r="ACE75" i="1"/>
  <c r="ABF75" i="1"/>
  <c r="ABE75" i="1"/>
  <c r="ABD75" i="1"/>
  <c r="ABU75" i="1"/>
  <c r="ABT75" i="1"/>
  <c r="ACD75" i="1"/>
  <c r="ABS75" i="1"/>
  <c r="ABR75" i="1"/>
  <c r="ABQ75" i="1"/>
  <c r="ABP75" i="1"/>
  <c r="ABO75" i="1"/>
  <c r="ABN75" i="1"/>
  <c r="ABM75" i="1"/>
  <c r="ACC75" i="1"/>
  <c r="ACB75" i="1"/>
  <c r="ACA75" i="1"/>
  <c r="ABZ75" i="1"/>
  <c r="ABY75" i="1"/>
  <c r="ABX75" i="1"/>
  <c r="ABW75" i="1"/>
  <c r="ABV75" i="1"/>
  <c r="ABL75" i="1"/>
  <c r="ABK75" i="1"/>
  <c r="ABJ75" i="1"/>
  <c r="ABI75" i="1"/>
  <c r="ABH75" i="1"/>
  <c r="VM72" i="1"/>
  <c r="ABE72" i="1"/>
  <c r="ABD72" i="1"/>
  <c r="ABR72" i="1"/>
  <c r="ABQ72" i="1"/>
  <c r="ABP72" i="1"/>
  <c r="ACB72" i="1"/>
  <c r="ABO72" i="1"/>
  <c r="ABN72" i="1"/>
  <c r="ABM72" i="1"/>
  <c r="ABL72" i="1"/>
  <c r="ABK72" i="1"/>
  <c r="ABJ72" i="1"/>
  <c r="ABU72" i="1"/>
  <c r="ACE72" i="1"/>
  <c r="ACD72" i="1"/>
  <c r="ACC72" i="1"/>
  <c r="ABW72" i="1"/>
  <c r="ABV72" i="1"/>
  <c r="ABT72" i="1"/>
  <c r="ABS72" i="1"/>
  <c r="ACA72" i="1"/>
  <c r="ABZ72" i="1"/>
  <c r="ABY72" i="1"/>
  <c r="ABX72" i="1"/>
  <c r="ABI72" i="1"/>
  <c r="ABH72" i="1"/>
  <c r="ABG72" i="1"/>
  <c r="ABF72" i="1"/>
  <c r="VN66" i="1"/>
  <c r="ABW66" i="1"/>
  <c r="ABV66" i="1"/>
  <c r="ABU66" i="1"/>
  <c r="ABT66" i="1"/>
  <c r="ACB66" i="1"/>
  <c r="ABS66" i="1"/>
  <c r="ABR66" i="1"/>
  <c r="ABH66" i="1"/>
  <c r="ABG66" i="1"/>
  <c r="ABF66" i="1"/>
  <c r="ABE66" i="1"/>
  <c r="ABD66" i="1"/>
  <c r="ACA66" i="1"/>
  <c r="ABZ66" i="1"/>
  <c r="ACE66" i="1"/>
  <c r="ACD66" i="1"/>
  <c r="ACC66" i="1"/>
  <c r="ABQ66" i="1"/>
  <c r="ABP66" i="1"/>
  <c r="ABO66" i="1"/>
  <c r="ABN66" i="1"/>
  <c r="ABM66" i="1"/>
  <c r="ABL66" i="1"/>
  <c r="ABK66" i="1"/>
  <c r="ABJ66" i="1"/>
  <c r="ABI66" i="1"/>
  <c r="ABY66" i="1"/>
  <c r="ABX66" i="1"/>
  <c r="VL68" i="1"/>
  <c r="ABJ68" i="1"/>
  <c r="ABI68" i="1"/>
  <c r="ABN68" i="1"/>
  <c r="ABH68" i="1"/>
  <c r="ABY68" i="1"/>
  <c r="ABX68" i="1"/>
  <c r="ABW68" i="1"/>
  <c r="ABV68" i="1"/>
  <c r="ABO68" i="1"/>
  <c r="ABU68" i="1"/>
  <c r="ABT68" i="1"/>
  <c r="ABS68" i="1"/>
  <c r="ABR68" i="1"/>
  <c r="ABQ68" i="1"/>
  <c r="ACA68" i="1"/>
  <c r="ABZ68" i="1"/>
  <c r="ABP68" i="1"/>
  <c r="ABM68" i="1"/>
  <c r="ABL68" i="1"/>
  <c r="ABG68" i="1"/>
  <c r="ABF68" i="1"/>
  <c r="ABE68" i="1"/>
  <c r="ABD68" i="1"/>
  <c r="ACD68" i="1"/>
  <c r="ACE68" i="1"/>
  <c r="ACC68" i="1"/>
  <c r="ACB68" i="1"/>
  <c r="ABK68" i="1"/>
  <c r="FK67" i="1"/>
  <c r="ACF70" i="1"/>
  <c r="VR70" i="1"/>
  <c r="ABC70" i="1"/>
  <c r="ZE70" i="1"/>
  <c r="VN70" i="1"/>
  <c r="VU70" i="1"/>
  <c r="ACG67" i="1"/>
  <c r="ACF72" i="1"/>
  <c r="VK67" i="1"/>
  <c r="ACG72" i="1"/>
  <c r="ZE67" i="1"/>
  <c r="ZG67" i="1"/>
  <c r="ACF67" i="1"/>
  <c r="VL72" i="1"/>
  <c r="VN67" i="1"/>
  <c r="ZG72" i="1"/>
  <c r="VL67" i="1"/>
  <c r="VJ72" i="1"/>
  <c r="FC66" i="1"/>
  <c r="VP72" i="1"/>
  <c r="FK73" i="1"/>
  <c r="VJ73" i="1"/>
  <c r="VS70" i="1"/>
  <c r="ZG73" i="1"/>
  <c r="VJ75" i="1"/>
  <c r="ZF70" i="1"/>
  <c r="VL70" i="1"/>
  <c r="ABB70" i="1"/>
  <c r="VM70" i="1"/>
  <c r="VM73" i="1"/>
  <c r="ZG70" i="1"/>
  <c r="FQ69" i="1"/>
  <c r="VQ70" i="1"/>
  <c r="VT70" i="1"/>
  <c r="VR73" i="1"/>
  <c r="ABB72" i="1"/>
  <c r="VJ70" i="1"/>
  <c r="VT68" i="1"/>
  <c r="VN76" i="1"/>
  <c r="VM76" i="1"/>
  <c r="ABC76" i="1"/>
  <c r="VT69" i="1"/>
  <c r="ABC68" i="1"/>
  <c r="ZE76" i="1"/>
  <c r="VP76" i="1"/>
  <c r="VS68" i="1"/>
  <c r="FN72" i="1"/>
  <c r="VL76" i="1"/>
  <c r="FO69" i="1"/>
  <c r="VU76" i="1"/>
  <c r="VM68" i="1"/>
  <c r="FC69" i="1"/>
  <c r="FN67" i="1"/>
  <c r="FL67" i="1"/>
  <c r="ZF76" i="1"/>
  <c r="VP68" i="1"/>
  <c r="VK71" i="1"/>
  <c r="VM69" i="1"/>
  <c r="FN69" i="1"/>
  <c r="VL71" i="1"/>
  <c r="VN68" i="1"/>
  <c r="ACF73" i="1"/>
  <c r="ACF68" i="1"/>
  <c r="FL69" i="1"/>
  <c r="VU68" i="1"/>
  <c r="ACG68" i="1"/>
  <c r="FP67" i="1"/>
  <c r="FC67" i="1"/>
  <c r="VT73" i="1"/>
  <c r="ABB68" i="1"/>
  <c r="ZG71" i="1"/>
  <c r="ZE68" i="1"/>
  <c r="VJ68" i="1"/>
  <c r="ACG76" i="1"/>
  <c r="VQ76" i="1"/>
  <c r="ZE73" i="1"/>
  <c r="ABC73" i="1"/>
  <c r="ZE72" i="1"/>
  <c r="VP71" i="1"/>
  <c r="FK69" i="1"/>
  <c r="VJ76" i="1"/>
  <c r="VS76" i="1"/>
  <c r="VQ68" i="1"/>
  <c r="FL72" i="1"/>
  <c r="VO68" i="1"/>
  <c r="ZF73" i="1"/>
  <c r="ZF72" i="1"/>
  <c r="FK68" i="1"/>
  <c r="FO67" i="1"/>
  <c r="ZF75" i="1"/>
  <c r="VU73" i="1"/>
  <c r="ABC72" i="1"/>
  <c r="FP75" i="1"/>
  <c r="FQ68" i="1"/>
  <c r="ACF76" i="1"/>
  <c r="ZG68" i="1"/>
  <c r="ACG73" i="1"/>
  <c r="VO72" i="1"/>
  <c r="VK76" i="1"/>
  <c r="VQ73" i="1"/>
  <c r="VT72" i="1"/>
  <c r="ABB76" i="1"/>
  <c r="FQ67" i="1"/>
  <c r="VU67" i="1"/>
  <c r="VK66" i="1"/>
  <c r="VR72" i="1"/>
  <c r="VL75" i="1"/>
  <c r="VL69" i="1"/>
  <c r="ACG71" i="1"/>
  <c r="FL76" i="1"/>
  <c r="VS66" i="1"/>
  <c r="FN76" i="1"/>
  <c r="FK76" i="1"/>
  <c r="FC76" i="1"/>
  <c r="ABC74" i="1"/>
  <c r="VM74" i="1"/>
  <c r="ZE66" i="1"/>
  <c r="ZF74" i="1"/>
  <c r="VP74" i="1"/>
  <c r="VN71" i="1"/>
  <c r="FO70" i="1"/>
  <c r="FK71" i="1"/>
  <c r="VT71" i="1"/>
  <c r="FP66" i="1"/>
  <c r="VK74" i="1"/>
  <c r="VM75" i="1"/>
  <c r="VL66" i="1"/>
  <c r="VK72" i="1"/>
  <c r="VQ69" i="1"/>
  <c r="VS71" i="1"/>
  <c r="FN71" i="1"/>
  <c r="FQ73" i="1"/>
  <c r="VO74" i="1"/>
  <c r="VO66" i="1"/>
  <c r="FN70" i="1"/>
  <c r="FQ76" i="1"/>
  <c r="VQ66" i="1"/>
  <c r="FN66" i="1"/>
  <c r="ZF69" i="1"/>
  <c r="ZG66" i="1"/>
  <c r="FQ66" i="1"/>
  <c r="VU74" i="1"/>
  <c r="VR75" i="1"/>
  <c r="ABB66" i="1"/>
  <c r="VJ69" i="1"/>
  <c r="VR71" i="1"/>
  <c r="ACF74" i="1"/>
  <c r="FC70" i="1"/>
  <c r="FK74" i="1"/>
  <c r="VQ71" i="1"/>
  <c r="FP71" i="1"/>
  <c r="ABC66" i="1"/>
  <c r="ZE75" i="1"/>
  <c r="ZG69" i="1"/>
  <c r="ZF67" i="1"/>
  <c r="VT75" i="1"/>
  <c r="VT66" i="1"/>
  <c r="VK69" i="1"/>
  <c r="VJ71" i="1"/>
  <c r="FN75" i="1"/>
  <c r="FO71" i="1"/>
  <c r="VN75" i="1"/>
  <c r="FL74" i="1"/>
  <c r="FQ70" i="1"/>
  <c r="ACF66" i="1"/>
  <c r="FQ71" i="1"/>
  <c r="VO67" i="1"/>
  <c r="VT67" i="1"/>
  <c r="VS67" i="1"/>
  <c r="VM66" i="1"/>
  <c r="ZF71" i="1"/>
  <c r="FO75" i="1"/>
  <c r="FC73" i="1"/>
  <c r="VP66" i="1"/>
  <c r="FO66" i="1"/>
  <c r="VS69" i="1"/>
  <c r="ZF66" i="1"/>
  <c r="VP75" i="1"/>
  <c r="FC74" i="1"/>
  <c r="FO74" i="1"/>
  <c r="VU72" i="1"/>
  <c r="ABC69" i="1"/>
  <c r="ABC71" i="1"/>
  <c r="FO73" i="1"/>
  <c r="FP74" i="1"/>
  <c r="VL74" i="1"/>
  <c r="VS75" i="1"/>
  <c r="ZE74" i="1"/>
  <c r="VN73" i="1"/>
  <c r="ACG69" i="1"/>
  <c r="FK72" i="1"/>
  <c r="ACG66" i="1"/>
  <c r="VU75" i="1"/>
  <c r="ABB73" i="1"/>
  <c r="FQ74" i="1"/>
  <c r="VR69" i="1"/>
  <c r="VP70" i="1"/>
  <c r="ABB71" i="1"/>
  <c r="FQ75" i="1"/>
  <c r="FO76" i="1"/>
  <c r="FP70" i="1"/>
  <c r="FK70" i="1"/>
  <c r="FL71" i="1"/>
  <c r="ZG74" i="1"/>
  <c r="VM67" i="1"/>
  <c r="FO72" i="1"/>
  <c r="FC72" i="1"/>
  <c r="ABB74" i="1"/>
  <c r="ABB75" i="1"/>
  <c r="VS73" i="1"/>
  <c r="VK68" i="1"/>
  <c r="VS72" i="1"/>
  <c r="VN69" i="1"/>
  <c r="ACG70" i="1"/>
  <c r="FK75" i="1"/>
  <c r="FL68" i="1"/>
  <c r="FL73" i="1"/>
  <c r="VR66" i="1"/>
  <c r="FC71" i="1"/>
  <c r="VQ67" i="1"/>
  <c r="VR74" i="1"/>
  <c r="VO76" i="1"/>
  <c r="ACF69" i="1"/>
  <c r="ZE71" i="1"/>
  <c r="FC75" i="1"/>
  <c r="FP68" i="1"/>
  <c r="FN73" i="1"/>
  <c r="VK75" i="1"/>
  <c r="VS74" i="1"/>
  <c r="FL70" i="1"/>
  <c r="VQ74" i="1"/>
  <c r="ABB67" i="1"/>
  <c r="VO75" i="1"/>
  <c r="VL73" i="1"/>
  <c r="ZF68" i="1"/>
  <c r="VQ72" i="1"/>
  <c r="VO69" i="1"/>
  <c r="VM71" i="1"/>
  <c r="FO68" i="1"/>
  <c r="FP73" i="1"/>
  <c r="VJ66" i="1"/>
  <c r="ZG75" i="1"/>
  <c r="VU66" i="1"/>
  <c r="VJ74" i="1"/>
  <c r="FP76" i="1"/>
  <c r="VU69" i="1"/>
  <c r="FL66" i="1"/>
  <c r="VT76" i="1"/>
  <c r="VO73" i="1"/>
  <c r="VN72" i="1"/>
  <c r="VK70" i="1"/>
  <c r="VU71" i="1"/>
  <c r="FP69" i="1"/>
  <c r="FC68" i="1"/>
  <c r="VN74" i="1"/>
  <c r="FK66" i="1"/>
  <c r="ABB69" i="1"/>
  <c r="ABC75" i="1"/>
  <c r="ACG74" i="1"/>
  <c r="FN74" i="1"/>
  <c r="VJ67" i="1"/>
  <c r="FP72" i="1"/>
  <c r="ACG75" i="1"/>
  <c r="ZG76" i="1"/>
  <c r="VK73" i="1"/>
  <c r="VR68" i="1"/>
  <c r="ZE69" i="1"/>
  <c r="VO71" i="1"/>
  <c r="FL75" i="1"/>
  <c r="ACF75" i="1"/>
  <c r="VR67" i="1"/>
  <c r="FQ72" i="1"/>
  <c r="VP67" i="1"/>
  <c r="BA126" i="1" l="1"/>
  <c r="ES71" i="1"/>
  <c r="ET71" i="1" s="1"/>
  <c r="FE71" i="1"/>
  <c r="FG71" i="1"/>
  <c r="FF71" i="1"/>
  <c r="FI71" i="1"/>
  <c r="FH71" i="1"/>
  <c r="FJ71" i="1"/>
  <c r="EX71" i="1" a="1"/>
  <c r="EX71" i="1" s="1"/>
  <c r="BA127" i="1" l="1"/>
  <c r="G4" i="1"/>
  <c r="E4" i="1"/>
  <c r="F4" i="1"/>
  <c r="BA128" i="1" l="1"/>
  <c r="B3" i="1"/>
  <c r="ES19" i="1" l="1"/>
  <c r="ET19" i="1"/>
  <c r="FE19" i="1"/>
  <c r="FF19" i="1"/>
  <c r="FG19" i="1"/>
  <c r="FH19" i="1"/>
  <c r="FI19" i="1"/>
  <c r="FJ19" i="1"/>
  <c r="ES21" i="1"/>
  <c r="ET21" i="1"/>
  <c r="FE21" i="1"/>
  <c r="FF21" i="1"/>
  <c r="FG21" i="1"/>
  <c r="FH21" i="1"/>
  <c r="FI21" i="1"/>
  <c r="FJ21" i="1"/>
  <c r="ES22" i="1"/>
  <c r="ET22" i="1"/>
  <c r="FE22" i="1"/>
  <c r="FF22" i="1"/>
  <c r="FG22" i="1"/>
  <c r="FH22" i="1"/>
  <c r="FI22" i="1"/>
  <c r="FJ22" i="1"/>
  <c r="ES23" i="1"/>
  <c r="ET23" i="1"/>
  <c r="FE23" i="1"/>
  <c r="FF23" i="1"/>
  <c r="FG23" i="1"/>
  <c r="FH23" i="1"/>
  <c r="FI23" i="1"/>
  <c r="FJ23" i="1"/>
  <c r="ES24" i="1"/>
  <c r="ET24" i="1"/>
  <c r="FE24" i="1"/>
  <c r="FF24" i="1"/>
  <c r="FG24" i="1"/>
  <c r="FH24" i="1"/>
  <c r="FI24" i="1"/>
  <c r="FJ24" i="1"/>
  <c r="ES25" i="1"/>
  <c r="ET25" i="1"/>
  <c r="FE25" i="1"/>
  <c r="FF25" i="1"/>
  <c r="FG25" i="1"/>
  <c r="FH25" i="1"/>
  <c r="FI25" i="1"/>
  <c r="FJ25" i="1"/>
  <c r="ES26" i="1"/>
  <c r="ET26" i="1"/>
  <c r="FE26" i="1"/>
  <c r="FF26" i="1"/>
  <c r="FG26" i="1"/>
  <c r="FH26" i="1"/>
  <c r="FI26" i="1"/>
  <c r="FJ26" i="1"/>
  <c r="ES27" i="1"/>
  <c r="ET27" i="1"/>
  <c r="FE27" i="1"/>
  <c r="FF27" i="1"/>
  <c r="FG27" i="1"/>
  <c r="FH27" i="1"/>
  <c r="FI27" i="1"/>
  <c r="FJ27" i="1"/>
  <c r="ES28" i="1"/>
  <c r="ET28" i="1"/>
  <c r="FE28" i="1"/>
  <c r="FF28" i="1"/>
  <c r="FG28" i="1"/>
  <c r="FH28" i="1"/>
  <c r="FI28" i="1"/>
  <c r="FJ28" i="1"/>
  <c r="ES29" i="1"/>
  <c r="ET29" i="1"/>
  <c r="EX29" i="1" a="1"/>
  <c r="EX29" i="1" s="1"/>
  <c r="EY29" i="1" s="1" a="1"/>
  <c r="EY29" i="1" s="1"/>
  <c r="FE29" i="1"/>
  <c r="FF29" i="1"/>
  <c r="FG29" i="1"/>
  <c r="FH29" i="1"/>
  <c r="FI29" i="1"/>
  <c r="FJ29" i="1"/>
  <c r="ES30" i="1"/>
  <c r="ET30" i="1"/>
  <c r="EX30" i="1" a="1"/>
  <c r="EX30" i="1" s="1"/>
  <c r="FE30" i="1"/>
  <c r="FF30" i="1"/>
  <c r="FG30" i="1"/>
  <c r="FH30" i="1"/>
  <c r="FI30" i="1"/>
  <c r="FJ30" i="1"/>
  <c r="ES31" i="1"/>
  <c r="ET31" i="1"/>
  <c r="FE31" i="1"/>
  <c r="FF31" i="1"/>
  <c r="FG31" i="1"/>
  <c r="FH31" i="1"/>
  <c r="FI31" i="1"/>
  <c r="FJ31" i="1"/>
  <c r="ES32" i="1"/>
  <c r="ET32" i="1"/>
  <c r="FE32" i="1"/>
  <c r="FF32" i="1"/>
  <c r="FG32" i="1"/>
  <c r="FH32" i="1"/>
  <c r="FI32" i="1"/>
  <c r="FJ32" i="1"/>
  <c r="ES33" i="1"/>
  <c r="ET33" i="1"/>
  <c r="FE33" i="1"/>
  <c r="FF33" i="1"/>
  <c r="FG33" i="1"/>
  <c r="FH33" i="1"/>
  <c r="FI33" i="1"/>
  <c r="FJ33" i="1"/>
  <c r="ES34" i="1"/>
  <c r="ET34" i="1"/>
  <c r="FE34" i="1"/>
  <c r="FF34" i="1"/>
  <c r="FG34" i="1"/>
  <c r="FH34" i="1"/>
  <c r="FI34" i="1"/>
  <c r="FJ34" i="1"/>
  <c r="ES35" i="1"/>
  <c r="ET35" i="1"/>
  <c r="FE35" i="1"/>
  <c r="FF35" i="1"/>
  <c r="FG35" i="1"/>
  <c r="FH35" i="1"/>
  <c r="FI35" i="1"/>
  <c r="FJ35" i="1"/>
  <c r="ES36" i="1"/>
  <c r="ET36" i="1"/>
  <c r="FE36" i="1"/>
  <c r="FF36" i="1"/>
  <c r="FG36" i="1"/>
  <c r="FH36" i="1"/>
  <c r="FI36" i="1"/>
  <c r="FJ36" i="1"/>
  <c r="ES37" i="1"/>
  <c r="ET37" i="1"/>
  <c r="FE37" i="1"/>
  <c r="FF37" i="1"/>
  <c r="FG37" i="1"/>
  <c r="FH37" i="1"/>
  <c r="FI37" i="1"/>
  <c r="FJ37" i="1"/>
  <c r="ES38" i="1"/>
  <c r="ET38" i="1"/>
  <c r="FE38" i="1"/>
  <c r="FF38" i="1"/>
  <c r="FG38" i="1"/>
  <c r="FH38" i="1"/>
  <c r="FI38" i="1"/>
  <c r="FJ38" i="1"/>
  <c r="ES39" i="1"/>
  <c r="ET39" i="1"/>
  <c r="FE39" i="1"/>
  <c r="FF39" i="1"/>
  <c r="FG39" i="1"/>
  <c r="FH39" i="1"/>
  <c r="FI39" i="1"/>
  <c r="FJ39" i="1"/>
  <c r="ES40" i="1"/>
  <c r="ET40" i="1"/>
  <c r="FE40" i="1"/>
  <c r="FF40" i="1"/>
  <c r="FG40" i="1"/>
  <c r="FH40" i="1"/>
  <c r="FI40" i="1"/>
  <c r="FJ40" i="1"/>
  <c r="ES41" i="1"/>
  <c r="ET41" i="1"/>
  <c r="FE41" i="1"/>
  <c r="FF41" i="1"/>
  <c r="FG41" i="1"/>
  <c r="FH41" i="1"/>
  <c r="FI41" i="1"/>
  <c r="FJ41" i="1"/>
  <c r="ES43" i="1"/>
  <c r="ET43" i="1"/>
  <c r="FE43" i="1"/>
  <c r="FF43" i="1"/>
  <c r="FG43" i="1"/>
  <c r="FH43" i="1"/>
  <c r="FI43" i="1"/>
  <c r="FJ43" i="1"/>
  <c r="ES44" i="1"/>
  <c r="ET44" i="1"/>
  <c r="FE44" i="1"/>
  <c r="FF44" i="1"/>
  <c r="FG44" i="1"/>
  <c r="FH44" i="1"/>
  <c r="FI44" i="1"/>
  <c r="FJ44" i="1"/>
  <c r="ES45" i="1"/>
  <c r="ET45" i="1"/>
  <c r="FE45" i="1"/>
  <c r="FF45" i="1"/>
  <c r="FG45" i="1"/>
  <c r="FH45" i="1"/>
  <c r="FI45" i="1"/>
  <c r="FJ45" i="1"/>
  <c r="ES46" i="1"/>
  <c r="ET46" i="1"/>
  <c r="FE46" i="1"/>
  <c r="FF46" i="1"/>
  <c r="FG46" i="1"/>
  <c r="FH46" i="1"/>
  <c r="FI46" i="1"/>
  <c r="FJ46" i="1"/>
  <c r="ES47" i="1"/>
  <c r="ET47" i="1"/>
  <c r="FE47" i="1"/>
  <c r="FF47" i="1"/>
  <c r="FG47" i="1"/>
  <c r="FH47" i="1"/>
  <c r="FI47" i="1"/>
  <c r="FJ47" i="1"/>
  <c r="ES48" i="1"/>
  <c r="ET48" i="1"/>
  <c r="FE48" i="1"/>
  <c r="FF48" i="1"/>
  <c r="FG48" i="1"/>
  <c r="FH48" i="1"/>
  <c r="FI48" i="1"/>
  <c r="FJ48" i="1"/>
  <c r="ES49" i="1"/>
  <c r="ET49" i="1"/>
  <c r="FE49" i="1"/>
  <c r="FF49" i="1"/>
  <c r="FG49" i="1"/>
  <c r="FH49" i="1"/>
  <c r="FI49" i="1"/>
  <c r="FJ49" i="1"/>
  <c r="ES50" i="1"/>
  <c r="ET50" i="1"/>
  <c r="FE50" i="1"/>
  <c r="FF50" i="1"/>
  <c r="FG50" i="1"/>
  <c r="FH50" i="1"/>
  <c r="FI50" i="1"/>
  <c r="FJ50" i="1"/>
  <c r="ES51" i="1"/>
  <c r="ET51" i="1"/>
  <c r="FE51" i="1"/>
  <c r="FF51" i="1"/>
  <c r="FG51" i="1"/>
  <c r="FH51" i="1"/>
  <c r="FI51" i="1"/>
  <c r="FJ51" i="1"/>
  <c r="ES52" i="1"/>
  <c r="ET52" i="1"/>
  <c r="FE52" i="1"/>
  <c r="FF52" i="1"/>
  <c r="FG52" i="1"/>
  <c r="FH52" i="1"/>
  <c r="FI52" i="1"/>
  <c r="FJ52" i="1"/>
  <c r="ES53" i="1"/>
  <c r="ET53" i="1"/>
  <c r="FE53" i="1"/>
  <c r="FF53" i="1"/>
  <c r="FG53" i="1"/>
  <c r="FH53" i="1"/>
  <c r="FI53" i="1"/>
  <c r="FJ53" i="1"/>
  <c r="ES54" i="1"/>
  <c r="ET54" i="1"/>
  <c r="FE54" i="1"/>
  <c r="FF54" i="1"/>
  <c r="FG54" i="1"/>
  <c r="FH54" i="1"/>
  <c r="FI54" i="1"/>
  <c r="FJ54" i="1"/>
  <c r="ES55" i="1"/>
  <c r="ET55" i="1"/>
  <c r="FE55" i="1"/>
  <c r="FF55" i="1"/>
  <c r="FG55" i="1"/>
  <c r="FH55" i="1"/>
  <c r="FI55" i="1"/>
  <c r="FJ55" i="1"/>
  <c r="ES56" i="1"/>
  <c r="ET56" i="1"/>
  <c r="FE56" i="1"/>
  <c r="FF56" i="1"/>
  <c r="FG56" i="1"/>
  <c r="FH56" i="1"/>
  <c r="FI56" i="1"/>
  <c r="FJ56" i="1"/>
  <c r="ES65" i="1"/>
  <c r="ET65" i="1" s="1"/>
  <c r="EX65" i="1" a="1"/>
  <c r="EX65" i="1" s="1"/>
  <c r="BA65" i="1" s="1"/>
  <c r="FE65" i="1"/>
  <c r="FF65" i="1"/>
  <c r="FG65" i="1"/>
  <c r="FH65" i="1"/>
  <c r="FI65" i="1"/>
  <c r="FJ65" i="1"/>
  <c r="EY66" i="1" a="1"/>
  <c r="EY66" i="1" s="1"/>
  <c r="ES66" i="1"/>
  <c r="ET66" i="1" s="1"/>
  <c r="EX66" i="1" a="1"/>
  <c r="EX66" i="1" s="1"/>
  <c r="FE66" i="1"/>
  <c r="FF66" i="1"/>
  <c r="FG66" i="1"/>
  <c r="FH66" i="1"/>
  <c r="FI66" i="1"/>
  <c r="FJ66" i="1"/>
  <c r="EY67" i="1" a="1"/>
  <c r="EY67" i="1" s="1"/>
  <c r="ES67" i="1"/>
  <c r="ET67" i="1" s="1"/>
  <c r="EX67" i="1" a="1"/>
  <c r="EX67" i="1" s="1"/>
  <c r="FE67" i="1"/>
  <c r="FF67" i="1"/>
  <c r="FG67" i="1"/>
  <c r="FH67" i="1"/>
  <c r="FI67" i="1"/>
  <c r="FJ67" i="1"/>
  <c r="EY68" i="1" a="1"/>
  <c r="EY68" i="1" s="1"/>
  <c r="ES68" i="1"/>
  <c r="ET68" i="1" s="1"/>
  <c r="EX68" i="1" a="1"/>
  <c r="EX68" i="1" s="1"/>
  <c r="FE68" i="1"/>
  <c r="FF68" i="1"/>
  <c r="FG68" i="1"/>
  <c r="FH68" i="1"/>
  <c r="FI68" i="1"/>
  <c r="FJ68" i="1"/>
  <c r="EY69" i="1" a="1"/>
  <c r="EY69" i="1" s="1"/>
  <c r="ES69" i="1"/>
  <c r="ET69" i="1" s="1"/>
  <c r="EX69" i="1" a="1"/>
  <c r="EX69" i="1" s="1"/>
  <c r="FE69" i="1"/>
  <c r="FF69" i="1"/>
  <c r="FG69" i="1"/>
  <c r="FH69" i="1"/>
  <c r="FI69" i="1"/>
  <c r="FJ69" i="1"/>
  <c r="EY70" i="1" a="1"/>
  <c r="EY70" i="1" s="1"/>
  <c r="ES70" i="1"/>
  <c r="ET70" i="1" s="1"/>
  <c r="EX70" i="1" a="1"/>
  <c r="EX70" i="1" s="1"/>
  <c r="FE70" i="1"/>
  <c r="FF70" i="1"/>
  <c r="FG70" i="1"/>
  <c r="FH70" i="1"/>
  <c r="FI70" i="1"/>
  <c r="FJ70" i="1"/>
  <c r="EY72" i="1" a="1"/>
  <c r="EY72" i="1" s="1"/>
  <c r="ES72" i="1"/>
  <c r="ET72" i="1" s="1"/>
  <c r="EX72" i="1" a="1"/>
  <c r="EX72" i="1" s="1"/>
  <c r="FE72" i="1"/>
  <c r="FF72" i="1"/>
  <c r="FG72" i="1"/>
  <c r="FH72" i="1"/>
  <c r="FI72" i="1"/>
  <c r="FJ72" i="1"/>
  <c r="EY73" i="1" a="1"/>
  <c r="EY73" i="1" s="1"/>
  <c r="ES73" i="1"/>
  <c r="ET73" i="1" s="1"/>
  <c r="EX73" i="1" a="1"/>
  <c r="EX73" i="1" s="1"/>
  <c r="FE73" i="1"/>
  <c r="FF73" i="1"/>
  <c r="FG73" i="1"/>
  <c r="FH73" i="1"/>
  <c r="FI73" i="1"/>
  <c r="FJ73" i="1"/>
  <c r="EY74" i="1" a="1"/>
  <c r="EY74" i="1" s="1"/>
  <c r="ES74" i="1"/>
  <c r="ET74" i="1" s="1"/>
  <c r="EX74" i="1" a="1"/>
  <c r="EX74" i="1" s="1"/>
  <c r="FE74" i="1"/>
  <c r="FF74" i="1"/>
  <c r="FG74" i="1"/>
  <c r="FH74" i="1"/>
  <c r="FI74" i="1"/>
  <c r="FJ74" i="1"/>
  <c r="EY75" i="1" a="1"/>
  <c r="EY75" i="1" s="1"/>
  <c r="ES75" i="1"/>
  <c r="ET75" i="1" s="1"/>
  <c r="EX75" i="1" a="1"/>
  <c r="EX75" i="1" s="1"/>
  <c r="FE75" i="1"/>
  <c r="FF75" i="1"/>
  <c r="FG75" i="1"/>
  <c r="FH75" i="1"/>
  <c r="FI75" i="1"/>
  <c r="FJ75" i="1"/>
  <c r="EY76" i="1" a="1"/>
  <c r="EY76" i="1" s="1"/>
  <c r="ES76" i="1"/>
  <c r="ET76" i="1" s="1"/>
  <c r="EX76" i="1" a="1"/>
  <c r="EX76" i="1" s="1"/>
  <c r="FE76" i="1"/>
  <c r="FF76" i="1"/>
  <c r="FG76" i="1"/>
  <c r="FH76" i="1"/>
  <c r="FI76" i="1"/>
  <c r="FJ76" i="1"/>
  <c r="ES85" i="1"/>
  <c r="ET85" i="1" s="1"/>
  <c r="EX85" i="1" a="1"/>
  <c r="EX85" i="1" s="1"/>
  <c r="FE85" i="1"/>
  <c r="FF85" i="1"/>
  <c r="FG85" i="1"/>
  <c r="FH85" i="1"/>
  <c r="FI85" i="1"/>
  <c r="FJ85" i="1"/>
  <c r="EY86" i="1" a="1"/>
  <c r="EY86" i="1" s="1"/>
  <c r="ES86" i="1"/>
  <c r="ET86" i="1" s="1"/>
  <c r="EX86" i="1" a="1"/>
  <c r="EX86" i="1" s="1"/>
  <c r="FE86" i="1"/>
  <c r="FF86" i="1"/>
  <c r="FG86" i="1"/>
  <c r="FH86" i="1"/>
  <c r="FI86" i="1"/>
  <c r="FJ86" i="1"/>
  <c r="EY87" i="1" a="1"/>
  <c r="EY87" i="1" s="1"/>
  <c r="ES87" i="1"/>
  <c r="ET87" i="1" s="1"/>
  <c r="EX87" i="1" a="1"/>
  <c r="EX87" i="1" s="1"/>
  <c r="FE87" i="1"/>
  <c r="FF87" i="1"/>
  <c r="FG87" i="1"/>
  <c r="FH87" i="1"/>
  <c r="FI87" i="1"/>
  <c r="FJ87" i="1"/>
  <c r="EY88" i="1" a="1"/>
  <c r="EY88" i="1" s="1"/>
  <c r="ES88" i="1"/>
  <c r="ET88" i="1" s="1"/>
  <c r="EX88" i="1" a="1"/>
  <c r="EX88" i="1" s="1"/>
  <c r="FE88" i="1"/>
  <c r="FF88" i="1"/>
  <c r="FG88" i="1"/>
  <c r="FH88" i="1"/>
  <c r="FI88" i="1"/>
  <c r="FJ88" i="1"/>
  <c r="EY89" i="1" a="1"/>
  <c r="EY89" i="1" s="1"/>
  <c r="ES89" i="1"/>
  <c r="ET89" i="1" s="1"/>
  <c r="EX89" i="1" a="1"/>
  <c r="EX89" i="1" s="1"/>
  <c r="FE89" i="1"/>
  <c r="FF89" i="1"/>
  <c r="FG89" i="1"/>
  <c r="FH89" i="1"/>
  <c r="FI89" i="1"/>
  <c r="FJ89" i="1"/>
  <c r="EY90" i="1" a="1"/>
  <c r="EY90" i="1" s="1"/>
  <c r="ES90" i="1"/>
  <c r="ET90" i="1" s="1"/>
  <c r="EX90" i="1" a="1"/>
  <c r="EX90" i="1" s="1"/>
  <c r="FE90" i="1"/>
  <c r="FF90" i="1"/>
  <c r="FG90" i="1"/>
  <c r="FH90" i="1"/>
  <c r="FI90" i="1"/>
  <c r="FJ90" i="1"/>
  <c r="EY91" i="1" a="1"/>
  <c r="EY91" i="1" s="1"/>
  <c r="ES91" i="1"/>
  <c r="ET91" i="1" s="1"/>
  <c r="EX91" i="1" a="1"/>
  <c r="EX91" i="1" s="1"/>
  <c r="FE91" i="1"/>
  <c r="FF91" i="1"/>
  <c r="FG91" i="1"/>
  <c r="FH91" i="1"/>
  <c r="FI91" i="1"/>
  <c r="FJ91" i="1"/>
  <c r="EY92" i="1" a="1"/>
  <c r="EY92" i="1" s="1"/>
  <c r="ES92" i="1"/>
  <c r="ET92" i="1" s="1"/>
  <c r="EX92" i="1" a="1"/>
  <c r="EX92" i="1" s="1"/>
  <c r="FE92" i="1"/>
  <c r="FF92" i="1"/>
  <c r="FG92" i="1"/>
  <c r="FH92" i="1"/>
  <c r="FI92" i="1"/>
  <c r="FJ92" i="1"/>
  <c r="EY93" i="1" a="1"/>
  <c r="EY93" i="1" s="1"/>
  <c r="ES93" i="1"/>
  <c r="ET93" i="1" s="1"/>
  <c r="EX93" i="1" a="1"/>
  <c r="EX93" i="1" s="1"/>
  <c r="FE93" i="1"/>
  <c r="FF93" i="1"/>
  <c r="FG93" i="1"/>
  <c r="FH93" i="1"/>
  <c r="FI93" i="1"/>
  <c r="FJ93" i="1"/>
  <c r="EY94" i="1" a="1"/>
  <c r="EY94" i="1" s="1"/>
  <c r="ES94" i="1"/>
  <c r="ET94" i="1" s="1"/>
  <c r="EX94" i="1" a="1"/>
  <c r="EX94" i="1" s="1"/>
  <c r="FE94" i="1"/>
  <c r="FF94" i="1"/>
  <c r="FG94" i="1"/>
  <c r="FH94" i="1"/>
  <c r="FI94" i="1"/>
  <c r="FJ94" i="1"/>
  <c r="EY95" i="1" a="1"/>
  <c r="EY95" i="1" s="1"/>
  <c r="ES95" i="1"/>
  <c r="ET95" i="1" s="1"/>
  <c r="EX95" i="1" a="1"/>
  <c r="EX95" i="1" s="1"/>
  <c r="FE95" i="1"/>
  <c r="FF95" i="1"/>
  <c r="FG95" i="1"/>
  <c r="FH95" i="1"/>
  <c r="FI95" i="1"/>
  <c r="FJ95" i="1"/>
  <c r="EY96" i="1" a="1"/>
  <c r="EY96" i="1" s="1"/>
  <c r="ES96" i="1"/>
  <c r="ET96" i="1" s="1"/>
  <c r="EX96" i="1" a="1"/>
  <c r="EX96" i="1" s="1"/>
  <c r="FE96" i="1"/>
  <c r="FF96" i="1"/>
  <c r="FG96" i="1"/>
  <c r="FH96" i="1"/>
  <c r="FI96" i="1"/>
  <c r="FJ96" i="1"/>
  <c r="EY97" i="1" a="1"/>
  <c r="EY97" i="1" s="1"/>
  <c r="ES97" i="1"/>
  <c r="ET97" i="1" s="1"/>
  <c r="EX97" i="1" a="1"/>
  <c r="EX97" i="1" s="1"/>
  <c r="FE97" i="1"/>
  <c r="FF97" i="1"/>
  <c r="FG97" i="1"/>
  <c r="FH97" i="1"/>
  <c r="FI97" i="1"/>
  <c r="FJ97" i="1"/>
  <c r="EY98" i="1" a="1"/>
  <c r="EY98" i="1" s="1"/>
  <c r="ES98" i="1"/>
  <c r="ET98" i="1" s="1"/>
  <c r="EX98" i="1" a="1"/>
  <c r="EX98" i="1" s="1"/>
  <c r="FE98" i="1"/>
  <c r="FF98" i="1"/>
  <c r="FG98" i="1"/>
  <c r="FH98" i="1"/>
  <c r="FI98" i="1"/>
  <c r="FJ98" i="1"/>
  <c r="EY99" i="1" a="1"/>
  <c r="EY99" i="1" s="1"/>
  <c r="ES99" i="1"/>
  <c r="ET99" i="1" s="1"/>
  <c r="EX99" i="1" a="1"/>
  <c r="EX99" i="1" s="1"/>
  <c r="FE99" i="1"/>
  <c r="FF99" i="1"/>
  <c r="FG99" i="1"/>
  <c r="FH99" i="1"/>
  <c r="FI99" i="1"/>
  <c r="FJ99" i="1"/>
  <c r="EY100" i="1" a="1"/>
  <c r="EY100" i="1" s="1"/>
  <c r="ES100" i="1"/>
  <c r="ET100" i="1" s="1"/>
  <c r="EX100" i="1" a="1"/>
  <c r="EX100" i="1" s="1"/>
  <c r="FE100" i="1"/>
  <c r="FF100" i="1"/>
  <c r="FG100" i="1"/>
  <c r="FH100" i="1"/>
  <c r="FI100" i="1"/>
  <c r="FJ100" i="1"/>
  <c r="EY101" i="1" a="1"/>
  <c r="EY101" i="1" s="1"/>
  <c r="ES101" i="1"/>
  <c r="ET101" i="1" s="1"/>
  <c r="EX101" i="1" a="1"/>
  <c r="EX101" i="1" s="1"/>
  <c r="FE101" i="1"/>
  <c r="FF101" i="1"/>
  <c r="FG101" i="1"/>
  <c r="FH101" i="1"/>
  <c r="FI101" i="1"/>
  <c r="FJ101" i="1"/>
  <c r="EY102" i="1" a="1"/>
  <c r="EY102" i="1" s="1"/>
  <c r="ES102" i="1"/>
  <c r="ET102" i="1" s="1"/>
  <c r="EX102" i="1" a="1"/>
  <c r="EX102" i="1" s="1"/>
  <c r="FE102" i="1"/>
  <c r="FF102" i="1"/>
  <c r="FG102" i="1"/>
  <c r="FH102" i="1"/>
  <c r="FI102" i="1"/>
  <c r="FJ102" i="1"/>
  <c r="EY103" i="1" a="1"/>
  <c r="EY103" i="1" s="1"/>
  <c r="ES103" i="1"/>
  <c r="ET103" i="1" s="1"/>
  <c r="EX103" i="1" a="1"/>
  <c r="EX103" i="1" s="1"/>
  <c r="FE103" i="1"/>
  <c r="FF103" i="1"/>
  <c r="FG103" i="1"/>
  <c r="FH103" i="1"/>
  <c r="FI103" i="1"/>
  <c r="FJ103" i="1"/>
  <c r="EY104" i="1" a="1"/>
  <c r="EY104" i="1" s="1"/>
  <c r="ES104" i="1"/>
  <c r="ET104" i="1" s="1"/>
  <c r="EX104" i="1" a="1"/>
  <c r="EX104" i="1" s="1"/>
  <c r="FE104" i="1"/>
  <c r="FF104" i="1"/>
  <c r="FG104" i="1"/>
  <c r="FH104" i="1"/>
  <c r="FI104" i="1"/>
  <c r="FJ104" i="1"/>
  <c r="EY105" i="1" a="1"/>
  <c r="EY105" i="1" s="1"/>
  <c r="ES105" i="1"/>
  <c r="ET105" i="1" s="1"/>
  <c r="EX105" i="1" a="1"/>
  <c r="EX105" i="1" s="1"/>
  <c r="FE105" i="1"/>
  <c r="FF105" i="1"/>
  <c r="FG105" i="1"/>
  <c r="FH105" i="1"/>
  <c r="FI105" i="1"/>
  <c r="FJ105" i="1"/>
  <c r="EY106" i="1" a="1"/>
  <c r="EY106" i="1" s="1"/>
  <c r="ES106" i="1"/>
  <c r="ET106" i="1" s="1"/>
  <c r="EX106" i="1" a="1"/>
  <c r="EX106" i="1" s="1"/>
  <c r="FE106" i="1"/>
  <c r="FF106" i="1"/>
  <c r="FG106" i="1"/>
  <c r="FH106" i="1"/>
  <c r="FI106" i="1"/>
  <c r="FJ106" i="1"/>
  <c r="EY107" i="1" a="1"/>
  <c r="EY107" i="1" s="1"/>
  <c r="ES107" i="1"/>
  <c r="ET107" i="1" s="1"/>
  <c r="EX107" i="1" a="1"/>
  <c r="EX107" i="1" s="1"/>
  <c r="FE107" i="1"/>
  <c r="FF107" i="1"/>
  <c r="FG107" i="1"/>
  <c r="FH107" i="1"/>
  <c r="FI107" i="1"/>
  <c r="FJ107" i="1"/>
  <c r="EY108" i="1" a="1"/>
  <c r="EY108" i="1" s="1"/>
  <c r="ES108" i="1"/>
  <c r="ET108" i="1" s="1"/>
  <c r="EX108" i="1" a="1"/>
  <c r="EX108" i="1" s="1"/>
  <c r="FE108" i="1"/>
  <c r="FF108" i="1"/>
  <c r="FG108" i="1"/>
  <c r="FH108" i="1"/>
  <c r="FI108" i="1"/>
  <c r="FJ108" i="1"/>
  <c r="H30" i="1" l="1"/>
  <c r="BA30" i="1" s="1" a="1"/>
  <c r="BA30" i="1" s="1"/>
  <c r="EY30" i="1" a="1"/>
  <c r="EY30" i="1" s="1"/>
  <c r="BA66" i="1"/>
  <c r="BA67" i="1" s="1"/>
  <c r="H29" i="1"/>
  <c r="BA29" i="1" s="1" a="1"/>
  <c r="BA29" i="1" s="1"/>
  <c r="BB42" i="1" l="1"/>
  <c r="BB41" i="1"/>
  <c r="BB38" i="1"/>
  <c r="BB55" i="1"/>
  <c r="BB35" i="1"/>
  <c r="BB52" i="1"/>
  <c r="BB32" i="1"/>
  <c r="BB49" i="1"/>
  <c r="BB46" i="1"/>
  <c r="BB43" i="1"/>
  <c r="BB39" i="1"/>
  <c r="BB56" i="1"/>
  <c r="BB36" i="1"/>
  <c r="BB53" i="1"/>
  <c r="BB33" i="1"/>
  <c r="BB50" i="1"/>
  <c r="BB47" i="1"/>
  <c r="BB44" i="1"/>
  <c r="BB57" i="1"/>
  <c r="BB40" i="1"/>
  <c r="BB37" i="1"/>
  <c r="BB54" i="1"/>
  <c r="BB65" i="1"/>
  <c r="BB34" i="1"/>
  <c r="BB51" i="1"/>
  <c r="BB31" i="1"/>
  <c r="BB48" i="1"/>
  <c r="BB45" i="1"/>
  <c r="BB29" i="1"/>
  <c r="BA68" i="1"/>
  <c r="BB67" i="1"/>
  <c r="BB66" i="1"/>
  <c r="BB30" i="1"/>
  <c r="BB68" i="1" l="1"/>
  <c r="BA69" i="1"/>
  <c r="BA70" i="1" l="1"/>
  <c r="BB69" i="1"/>
  <c r="BB70" i="1" l="1"/>
  <c r="BA71" i="1"/>
  <c r="BB71" i="1" l="1"/>
  <c r="BA72" i="1"/>
  <c r="BA73" i="1" l="1"/>
  <c r="BB72" i="1"/>
  <c r="BB73" i="1" l="1"/>
  <c r="BA74" i="1"/>
  <c r="BA75" i="1" l="1"/>
  <c r="BB74" i="1"/>
  <c r="BB75" i="1" l="1"/>
  <c r="BA76" i="1"/>
  <c r="BB76" i="1" l="1"/>
  <c r="BB101" i="1"/>
  <c r="BB97" i="1"/>
  <c r="BB86" i="1"/>
  <c r="BB92" i="1"/>
  <c r="BB98" i="1"/>
  <c r="BB107" i="1"/>
  <c r="BB91" i="1"/>
  <c r="BB94" i="1"/>
  <c r="BB109" i="1"/>
  <c r="BB77" i="1"/>
  <c r="BB87" i="1"/>
  <c r="BB105" i="1"/>
  <c r="BB102" i="1"/>
  <c r="BB90" i="1"/>
  <c r="BB85" i="1"/>
  <c r="BB100" i="1"/>
  <c r="BB96" i="1"/>
  <c r="BB104" i="1"/>
  <c r="BB103" i="1"/>
  <c r="BB99" i="1"/>
  <c r="BB93" i="1"/>
  <c r="BB108" i="1"/>
  <c r="BB88" i="1"/>
  <c r="BB95" i="1"/>
  <c r="BB106" i="1"/>
  <c r="BB89" i="1"/>
  <c r="BB129" i="1" l="1"/>
  <c r="BB128" i="1"/>
  <c r="BB117" i="1"/>
  <c r="BB118" i="1"/>
  <c r="BB119" i="1"/>
  <c r="BB120" i="1"/>
  <c r="BB127" i="1"/>
  <c r="BB126" i="1"/>
  <c r="BB125" i="1"/>
  <c r="BB124" i="1"/>
  <c r="BB123" i="1"/>
  <c r="BB122" i="1"/>
  <c r="BB121" i="1"/>
  <c r="BB130" i="1" l="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5DB88FE4-7FD8-43B1-AD30-5E7F773675E3}">
      <text>
        <r>
          <rPr>
            <b/>
            <sz val="9"/>
            <color indexed="81"/>
            <rFont val="Tahoma"/>
            <family val="2"/>
          </rPr>
          <t>John:</t>
        </r>
        <r>
          <rPr>
            <sz val="9"/>
            <color indexed="81"/>
            <rFont val="Tahoma"/>
            <family val="2"/>
          </rPr>
          <t xml:space="preserve">
An analysis wide override on the proportion of EL mated. Set to True if doing comparisons with different proportion mated. This removes randomness linked to the effect of EL propn mated on the start animals for the 2 tooths. Most important when comparing NM with unconstrained EL proportion.</t>
        </r>
      </text>
    </comment>
    <comment ref="AA2" authorId="2" shapeId="0" xr:uid="{10F5EA75-7532-45B0-AFF1-B957A5465C86}">
      <text>
        <r>
          <rPr>
            <b/>
            <sz val="9"/>
            <color indexed="81"/>
            <rFont val="Tahoma"/>
            <family val="2"/>
          </rPr>
          <t>John:</t>
        </r>
        <r>
          <rPr>
            <sz val="9"/>
            <color indexed="81"/>
            <rFont val="Tahoma"/>
            <family val="2"/>
          </rPr>
          <t xml:space="preserve">
The estimated proportion of EL mated controls the proportion of animals contributing to the 2 tooth start animal. This needs to be consistent across an analysis otherwise there can be random variation in the profit comparisons, especially when comparing a trial that is forced to non mate vs trials that are free to choose.</t>
        </r>
      </text>
    </comment>
    <comment ref="AB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C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K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L2" authorId="2" shapeId="0" xr:uid="{ACF8FAF4-1DC0-4CD0-BFAA-186410F7C97A}">
      <text>
        <r>
          <rPr>
            <b/>
            <sz val="9"/>
            <color indexed="81"/>
            <rFont val="Tahoma"/>
            <family val="2"/>
          </rPr>
          <t>John:</t>
        </r>
        <r>
          <rPr>
            <sz val="9"/>
            <color indexed="81"/>
            <rFont val="Tahoma"/>
            <family val="2"/>
          </rPr>
          <t xml:space="preserve">
Vary the conservtion limit </t>
        </r>
      </text>
    </comment>
    <comment ref="AN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O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P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Y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E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G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H2" authorId="2" shapeId="0" xr:uid="{2189A71B-9A05-4643-8C04-2DD041A3D414}">
      <text>
        <r>
          <rPr>
            <b/>
            <sz val="9"/>
            <color indexed="81"/>
            <rFont val="Tahoma"/>
            <family val="2"/>
          </rPr>
          <t>John:</t>
        </r>
        <r>
          <rPr>
            <sz val="9"/>
            <color indexed="81"/>
            <rFont val="Tahoma"/>
            <family val="2"/>
          </rPr>
          <t xml:space="preserve">
Equations used for the sires</t>
        </r>
      </text>
    </comment>
    <comment ref="CK2" authorId="2" shapeId="0" xr:uid="{1EE367D6-5B2C-432B-9E24-7B047F438E41}">
      <text>
        <r>
          <rPr>
            <b/>
            <sz val="9"/>
            <color indexed="81"/>
            <rFont val="Tahoma"/>
            <family val="2"/>
          </rPr>
          <t>John:</t>
        </r>
        <r>
          <rPr>
            <sz val="9"/>
            <color indexed="81"/>
            <rFont val="Tahoma"/>
            <family val="2"/>
          </rPr>
          <t xml:space="preserve">
Equations used for the dams</t>
        </r>
      </text>
    </comment>
    <comment ref="CQ2" authorId="2" shapeId="0" xr:uid="{B81F53F6-7294-4E30-A92A-BF71AA8396E1}">
      <text>
        <r>
          <rPr>
            <b/>
            <sz val="9"/>
            <color indexed="81"/>
            <rFont val="Tahoma"/>
            <family val="2"/>
          </rPr>
          <t>John:</t>
        </r>
        <r>
          <rPr>
            <sz val="9"/>
            <color indexed="81"/>
            <rFont val="Tahoma"/>
            <family val="2"/>
          </rPr>
          <t xml:space="preserve">
Equations used for the prog</t>
        </r>
      </text>
    </comment>
    <comment ref="CW2" authorId="2" shapeId="0" xr:uid="{B951E732-FFC2-4EC0-A2AA-21F415BC93AF}">
      <text>
        <r>
          <rPr>
            <b/>
            <sz val="9"/>
            <color indexed="81"/>
            <rFont val="Tahoma"/>
            <family val="2"/>
          </rPr>
          <t>John:</t>
        </r>
        <r>
          <rPr>
            <sz val="9"/>
            <color indexed="81"/>
            <rFont val="Tahoma"/>
            <family val="2"/>
          </rPr>
          <t xml:space="preserve">
Equations used for the offspring</t>
        </r>
      </text>
    </comment>
    <comment ref="DA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DB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C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D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E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F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G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I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J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V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W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X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Y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Z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EA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X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F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J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K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M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O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Q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FU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FW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FX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FZ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GB2" authorId="2" shapeId="0" xr:uid="{949A901F-EA7C-4F45-9FBF-1C013F17ED94}">
      <text>
        <r>
          <rPr>
            <b/>
            <sz val="9"/>
            <color indexed="81"/>
            <rFont val="Tahoma"/>
            <family val="2"/>
          </rPr>
          <t>John:</t>
        </r>
        <r>
          <rPr>
            <sz val="9"/>
            <color indexed="81"/>
            <rFont val="Tahoma"/>
            <family val="2"/>
          </rPr>
          <t xml:space="preserve">
Include pasture. Default is True</t>
        </r>
      </text>
    </comment>
    <comment ref="GC2" authorId="2" shapeId="0" xr:uid="{91D8C8B8-2052-4BB1-97EF-50BEB3AEC65E}">
      <text>
        <r>
          <rPr>
            <b/>
            <sz val="9"/>
            <color indexed="81"/>
            <rFont val="Tahoma"/>
            <family val="2"/>
          </rPr>
          <t>John:</t>
        </r>
        <r>
          <rPr>
            <sz val="9"/>
            <color indexed="81"/>
            <rFont val="Tahoma"/>
            <family val="2"/>
          </rPr>
          <t xml:space="preserve">
Include pasture. Default is True</t>
        </r>
      </text>
    </comment>
    <comment ref="GD2" authorId="2" shapeId="0" xr:uid="{EA8ABF95-C747-40D0-AC68-04CCBE765FAD}">
      <text>
        <r>
          <rPr>
            <b/>
            <sz val="9"/>
            <color indexed="81"/>
            <rFont val="Tahoma"/>
            <family val="2"/>
          </rPr>
          <t>John:</t>
        </r>
        <r>
          <rPr>
            <sz val="9"/>
            <color indexed="81"/>
            <rFont val="Tahoma"/>
            <family val="2"/>
          </rPr>
          <t xml:space="preserve">
Include pasture. Default is True</t>
        </r>
      </text>
    </comment>
    <comment ref="GF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G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H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I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J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K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L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M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N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O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P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Q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GS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GT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GU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GV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GW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GX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GY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GZ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HA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HU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HV2" authorId="0" shapeId="0" xr:uid="{4B8BA69C-AB48-40CB-B098-9A554A39AB8D}">
      <text>
        <r>
          <rPr>
            <b/>
            <sz val="9"/>
            <color indexed="81"/>
            <rFont val="Tahoma"/>
            <family val="2"/>
          </rPr>
          <t xml:space="preserve">John:
</t>
        </r>
        <r>
          <rPr>
            <sz val="9"/>
            <color indexed="81"/>
            <rFont val="Tahoma"/>
            <family val="2"/>
          </rPr>
          <t>Coefficients for pregnancy</t>
        </r>
      </text>
    </comment>
    <comment ref="HW2" authorId="0" shapeId="0" xr:uid="{D9ADA4D1-8341-40D2-A499-B9AFF430E146}">
      <text>
        <r>
          <rPr>
            <b/>
            <sz val="9"/>
            <color indexed="81"/>
            <rFont val="Tahoma"/>
            <family val="2"/>
          </rPr>
          <t xml:space="preserve">John:
</t>
        </r>
        <r>
          <rPr>
            <sz val="9"/>
            <color indexed="81"/>
            <rFont val="Tahoma"/>
            <family val="2"/>
          </rPr>
          <t>Coefficients for lactation</t>
        </r>
      </text>
    </comment>
    <comment ref="HX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HY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HZ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A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ID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E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IF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IG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IH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II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IJ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JB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JC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JD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M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M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O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P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Q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R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S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T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Y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Z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XA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XB2" authorId="0" shapeId="0" xr:uid="{AD5934F9-357C-43CE-9F07-6B39431FDB18}">
      <text>
        <r>
          <rPr>
            <b/>
            <sz val="9"/>
            <color indexed="81"/>
            <rFont val="Tahoma"/>
            <family val="2"/>
          </rPr>
          <t xml:space="preserve">John:
</t>
        </r>
        <r>
          <rPr>
            <sz val="9"/>
            <color indexed="81"/>
            <rFont val="Tahoma"/>
            <family val="2"/>
          </rPr>
          <t>Coefficients for potential intake</t>
        </r>
      </text>
    </comment>
    <comment ref="XC2" authorId="0" shapeId="0" xr:uid="{AE0D44F4-DAA7-4388-B9BC-AB31B3CDB260}">
      <text>
        <r>
          <rPr>
            <b/>
            <sz val="9"/>
            <color indexed="81"/>
            <rFont val="Tahoma"/>
            <family val="2"/>
          </rPr>
          <t xml:space="preserve">John:
</t>
        </r>
        <r>
          <rPr>
            <sz val="9"/>
            <color indexed="81"/>
            <rFont val="Tahoma"/>
            <family val="2"/>
          </rPr>
          <t>Coefficients for growth</t>
        </r>
      </text>
    </comment>
    <comment ref="XE2" authorId="0" shapeId="0" xr:uid="{00AF0F62-FD23-4587-8F96-1B74A72DC022}">
      <text>
        <r>
          <rPr>
            <b/>
            <sz val="9"/>
            <color indexed="81"/>
            <rFont val="Tahoma"/>
            <family val="2"/>
          </rPr>
          <t xml:space="preserve">John:
</t>
        </r>
        <r>
          <rPr>
            <sz val="9"/>
            <color indexed="81"/>
            <rFont val="Tahoma"/>
            <family val="2"/>
          </rPr>
          <t>Coefficients for mortality</t>
        </r>
      </text>
    </comment>
    <comment ref="XF2" authorId="0" shapeId="0" xr:uid="{B9DC0F4A-0788-4304-8549-E5D0A6BE09EE}">
      <text>
        <r>
          <rPr>
            <b/>
            <sz val="9"/>
            <color indexed="81"/>
            <rFont val="Tahoma"/>
            <family val="2"/>
          </rPr>
          <t xml:space="preserve">John:
</t>
        </r>
        <r>
          <rPr>
            <sz val="9"/>
            <color indexed="81"/>
            <rFont val="Tahoma"/>
            <family val="2"/>
          </rPr>
          <t>Coefficients for lactation</t>
        </r>
      </text>
    </comment>
    <comment ref="XG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I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K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N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O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P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Q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U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V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W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XY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YG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H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K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L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M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YN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YO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YP2" authorId="2" shapeId="0" xr:uid="{0796C673-D737-47D9-A597-FBECC1CCA832}">
      <text>
        <r>
          <rPr>
            <b/>
            <sz val="9"/>
            <color indexed="81"/>
            <rFont val="Tahoma"/>
            <family val="2"/>
          </rPr>
          <t>John:</t>
        </r>
        <r>
          <rPr>
            <sz val="9"/>
            <color indexed="81"/>
            <rFont val="Tahoma"/>
            <family val="2"/>
          </rPr>
          <t xml:space="preserve">
Change the score type for each grid (s7). Types are: Fat score and condition score</t>
        </r>
      </text>
    </comment>
    <comment ref="YQ2" authorId="2" shapeId="0" xr:uid="{DCC2DD2D-561E-4B1D-9058-0DA3EA7F76A6}">
      <text>
        <r>
          <rPr>
            <b/>
            <sz val="9"/>
            <color indexed="81"/>
            <rFont val="Tahoma"/>
            <family val="2"/>
          </rPr>
          <t>John:</t>
        </r>
        <r>
          <rPr>
            <sz val="9"/>
            <color indexed="81"/>
            <rFont val="Tahoma"/>
            <family val="2"/>
          </rPr>
          <t xml:space="preserve">
Change the score type for each grid (s7). Types are: Fat score and condition score</t>
        </r>
      </text>
    </comment>
    <comment ref="YS2" authorId="2" shapeId="0" xr:uid="{AAD93374-DF66-4631-A403-482344D02C01}">
      <text>
        <r>
          <rPr>
            <b/>
            <sz val="9"/>
            <color indexed="81"/>
            <rFont val="Tahoma"/>
            <family val="2"/>
          </rPr>
          <t xml:space="preserve">John:
</t>
        </r>
        <r>
          <rPr>
            <sz val="9"/>
            <color indexed="81"/>
            <rFont val="Tahoma"/>
            <family val="2"/>
          </rPr>
          <t>Total value of the land asset.
Used to calculated normal profit for Economic Values</t>
        </r>
      </text>
    </comment>
    <comment ref="YT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YU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YV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YW2" authorId="0" shapeId="0" xr:uid="{1C70C342-09C5-4698-884B-9270D5C49DA0}">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YX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YY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YZ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ZA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ZB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ZE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H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K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N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O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ZZ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AAA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AAB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K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L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M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N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P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R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T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U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AW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X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AY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AZ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BB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EN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F3" authorId="2" shapeId="0" xr:uid="{EDBAF20B-E6F1-46E4-90F2-F767570B3214}">
      <text>
        <r>
          <rPr>
            <b/>
            <sz val="9"/>
            <color indexed="81"/>
            <rFont val="Tahoma"/>
            <family val="2"/>
          </rPr>
          <t>John:</t>
        </r>
        <r>
          <rPr>
            <sz val="9"/>
            <color indexed="81"/>
            <rFont val="Tahoma"/>
            <family val="2"/>
          </rPr>
          <t xml:space="preserve">
Pasture type</t>
        </r>
      </text>
    </comment>
    <comment ref="YT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H4" authorId="0" shapeId="0" xr:uid="{7861D19F-916D-408A-A538-198C929599E5}">
      <text>
        <r>
          <rPr>
            <b/>
            <sz val="9"/>
            <color indexed="81"/>
            <rFont val="Tahoma"/>
            <family val="2"/>
          </rPr>
          <t>John:</t>
        </r>
        <r>
          <rPr>
            <sz val="9"/>
            <color indexed="81"/>
            <rFont val="Tahoma"/>
            <family val="2"/>
          </rPr>
          <t xml:space="preserve">
Relative availability</t>
        </r>
      </text>
    </comment>
    <comment ref="CI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J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K4" authorId="0" shapeId="0" xr:uid="{F2BDF62F-A2C0-480F-B4A2-37C24BFCFD37}">
      <text>
        <r>
          <rPr>
            <b/>
            <sz val="9"/>
            <color indexed="81"/>
            <rFont val="Tahoma"/>
            <family val="2"/>
          </rPr>
          <t>John:</t>
        </r>
        <r>
          <rPr>
            <sz val="9"/>
            <color indexed="81"/>
            <rFont val="Tahoma"/>
            <family val="2"/>
          </rPr>
          <t xml:space="preserve">
Conception</t>
        </r>
      </text>
    </comment>
    <comment ref="CL4" authorId="0" shapeId="0" xr:uid="{0C042DA4-D01F-4462-9FFE-DECC324238C5}">
      <text>
        <r>
          <rPr>
            <b/>
            <sz val="9"/>
            <color indexed="81"/>
            <rFont val="Tahoma"/>
            <family val="2"/>
          </rPr>
          <t>John:</t>
        </r>
        <r>
          <rPr>
            <sz val="9"/>
            <color indexed="81"/>
            <rFont val="Tahoma"/>
            <family val="2"/>
          </rPr>
          <t xml:space="preserve">
Weaner mortality</t>
        </r>
      </text>
    </comment>
    <comment ref="CM4" authorId="0" shapeId="0" xr:uid="{D8F50781-0506-497E-A15D-0AC6218853A7}">
      <text>
        <r>
          <rPr>
            <b/>
            <sz val="9"/>
            <color indexed="81"/>
            <rFont val="Tahoma"/>
            <family val="2"/>
          </rPr>
          <t>John:</t>
        </r>
        <r>
          <rPr>
            <sz val="9"/>
            <color indexed="81"/>
            <rFont val="Tahoma"/>
            <family val="2"/>
          </rPr>
          <t xml:space="preserve">
Dam mortality</t>
        </r>
      </text>
    </comment>
    <comment ref="CN4" authorId="0" shapeId="0" xr:uid="{1E2CC5AE-FD66-4928-899F-555D857AB655}">
      <text>
        <r>
          <rPr>
            <b/>
            <sz val="9"/>
            <color indexed="81"/>
            <rFont val="Tahoma"/>
            <family val="2"/>
          </rPr>
          <t>John:</t>
        </r>
        <r>
          <rPr>
            <sz val="9"/>
            <color indexed="81"/>
            <rFont val="Tahoma"/>
            <family val="2"/>
          </rPr>
          <t xml:space="preserve">
Relative availability</t>
        </r>
      </text>
    </comment>
    <comment ref="CO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P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Q4" authorId="0" shapeId="0" xr:uid="{DD1BC7DC-9510-49A0-8CF8-2ACF91E46EB3}">
      <text>
        <r>
          <rPr>
            <sz val="9"/>
            <color indexed="81"/>
            <rFont val="Tahoma"/>
            <family val="2"/>
          </rPr>
          <t>Progeny survival</t>
        </r>
      </text>
    </comment>
    <comment ref="CR4" authorId="0" shapeId="0" xr:uid="{0C4CB34C-52A2-4080-A23E-ADED3301A1F0}">
      <text>
        <r>
          <rPr>
            <b/>
            <sz val="9"/>
            <color indexed="81"/>
            <rFont val="Tahoma"/>
            <family val="2"/>
          </rPr>
          <t>John:</t>
        </r>
        <r>
          <rPr>
            <sz val="9"/>
            <color indexed="81"/>
            <rFont val="Tahoma"/>
            <family val="2"/>
          </rPr>
          <t xml:space="preserve">
Relative availability</t>
        </r>
      </text>
    </comment>
    <comment ref="CS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T4" authorId="0" shapeId="0" xr:uid="{3F3DB6C4-DE2F-419B-AD18-07785C231917}">
      <text>
        <r>
          <rPr>
            <sz val="9"/>
            <color indexed="81"/>
            <rFont val="Tahoma"/>
            <family val="2"/>
          </rPr>
          <t>Birth weight</t>
        </r>
      </text>
    </comment>
    <comment ref="CU4" authorId="0" shapeId="0" xr:uid="{DA1C078D-AA81-4A78-9DFC-37E0A8AB8B86}">
      <text>
        <r>
          <rPr>
            <sz val="9"/>
            <color indexed="81"/>
            <rFont val="Tahoma"/>
            <family val="2"/>
          </rPr>
          <t>Weaning weight</t>
        </r>
      </text>
    </comment>
    <comment ref="CV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W4" authorId="0" shapeId="0" xr:uid="{1EC0D7CF-12F9-4F1F-8977-A8F060C09A40}">
      <text>
        <r>
          <rPr>
            <b/>
            <sz val="9"/>
            <color indexed="81"/>
            <rFont val="Tahoma"/>
            <family val="2"/>
          </rPr>
          <t>John:</t>
        </r>
        <r>
          <rPr>
            <sz val="9"/>
            <color indexed="81"/>
            <rFont val="Tahoma"/>
            <family val="2"/>
          </rPr>
          <t xml:space="preserve">
Weaner mortality</t>
        </r>
      </text>
    </comment>
    <comment ref="CX4" authorId="0" shapeId="0" xr:uid="{85ED7518-3248-46F2-BEC1-6F6D2BDF3C8C}">
      <text>
        <r>
          <rPr>
            <b/>
            <sz val="9"/>
            <color indexed="81"/>
            <rFont val="Tahoma"/>
            <family val="2"/>
          </rPr>
          <t>John:</t>
        </r>
        <r>
          <rPr>
            <sz val="9"/>
            <color indexed="81"/>
            <rFont val="Tahoma"/>
            <family val="2"/>
          </rPr>
          <t xml:space="preserve">
Relative availability</t>
        </r>
      </text>
    </comment>
    <comment ref="CY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Z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DA4" authorId="2" shapeId="0" xr:uid="{54171D40-FF15-4F8E-985C-2373BF54A8C0}">
      <text>
        <r>
          <rPr>
            <b/>
            <sz val="9"/>
            <color indexed="81"/>
            <rFont val="Tahoma"/>
            <family val="2"/>
          </rPr>
          <t>John:</t>
        </r>
        <r>
          <rPr>
            <sz val="9"/>
            <color indexed="81"/>
            <rFont val="Tahoma"/>
            <family val="2"/>
          </rPr>
          <t xml:space="preserve">
Date change for older ewes</t>
        </r>
      </text>
    </comment>
    <comment ref="DB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G4" authorId="0" shapeId="0" xr:uid="{EC06A5D9-46BA-401A-8A8F-B8B8637D5340}">
      <text>
        <r>
          <rPr>
            <b/>
            <sz val="9"/>
            <color indexed="81"/>
            <rFont val="Tahoma"/>
            <family val="2"/>
          </rPr>
          <t>John:</t>
        </r>
        <r>
          <rPr>
            <sz val="9"/>
            <color indexed="81"/>
            <rFont val="Tahoma"/>
            <family val="2"/>
          </rPr>
          <t xml:space="preserve">
All periods and slices of r2</t>
        </r>
      </text>
    </comment>
    <comment ref="D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N4" authorId="2" shapeId="0" xr:uid="{E95B679B-0AD1-4953-B373-C9B0B5E9E204}">
      <text>
        <r>
          <rPr>
            <b/>
            <sz val="9"/>
            <color indexed="81"/>
            <rFont val="Tahoma"/>
            <family val="2"/>
          </rPr>
          <t>John:</t>
        </r>
        <r>
          <rPr>
            <sz val="9"/>
            <color indexed="81"/>
            <rFont val="Tahoma"/>
            <family val="2"/>
          </rPr>
          <t xml:space="preserve">
Adult ewe RR, intercept</t>
        </r>
      </text>
    </comment>
    <comment ref="D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Q4" authorId="2" shapeId="0" xr:uid="{EA5FCC71-3412-4D05-9092-E3A7BA334AF5}">
      <text>
        <r>
          <rPr>
            <b/>
            <sz val="9"/>
            <color indexed="81"/>
            <rFont val="Tahoma"/>
            <family val="2"/>
          </rPr>
          <t>John:</t>
        </r>
        <r>
          <rPr>
            <sz val="9"/>
            <color indexed="81"/>
            <rFont val="Tahoma"/>
            <family val="2"/>
          </rPr>
          <t xml:space="preserve">
Include BBT</t>
        </r>
      </text>
    </comment>
    <comment ref="D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V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W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X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Z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EA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EB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C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D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E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F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G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H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I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J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K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L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M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N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O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P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Q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ER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ES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ET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EU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EV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EW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EX4" authorId="0" shapeId="0" xr:uid="{A2DAE735-7374-4EA5-9E7B-D2C986AC4139}">
      <text>
        <r>
          <rPr>
            <b/>
            <sz val="9"/>
            <color indexed="81"/>
            <rFont val="Tahoma"/>
            <family val="2"/>
          </rPr>
          <t>John:
0</t>
        </r>
        <r>
          <rPr>
            <sz val="9"/>
            <color indexed="81"/>
            <rFont val="Tahoma"/>
            <family val="2"/>
          </rPr>
          <t>:1, : is yearlings of all genotypes</t>
        </r>
      </text>
    </comment>
    <comment ref="EY4" authorId="0" shapeId="0" xr:uid="{238F5B35-0757-4AEB-9958-2508BF4C33C1}">
      <text>
        <r>
          <rPr>
            <b/>
            <sz val="9"/>
            <color indexed="81"/>
            <rFont val="Tahoma"/>
            <family val="2"/>
          </rPr>
          <t>John:
0</t>
        </r>
        <r>
          <rPr>
            <sz val="9"/>
            <color indexed="81"/>
            <rFont val="Tahoma"/>
            <family val="2"/>
          </rPr>
          <t>:1, : is yearlings of all genotypes</t>
        </r>
      </text>
    </comment>
    <comment ref="EZ4" authorId="0" shapeId="0" xr:uid="{ADC14BCD-2754-4D26-92C0-AB324B29AFEB}">
      <text>
        <r>
          <rPr>
            <b/>
            <sz val="9"/>
            <color indexed="81"/>
            <rFont val="Tahoma"/>
            <family val="2"/>
          </rPr>
          <t xml:space="preserve">John:
</t>
        </r>
        <r>
          <rPr>
            <sz val="9"/>
            <color indexed="81"/>
            <rFont val="Tahoma"/>
            <family val="2"/>
          </rPr>
          <t>1:2, : is maidens of all genotypes</t>
        </r>
      </text>
    </comment>
    <comment ref="FD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E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F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G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H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I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J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K4" authorId="2" shapeId="0" xr:uid="{1009D4DF-56FA-4849-A964-B6F2A9D0CC8E}">
      <text>
        <r>
          <rPr>
            <b/>
            <sz val="9"/>
            <color indexed="81"/>
            <rFont val="Tahoma"/>
            <family val="2"/>
          </rPr>
          <t>John:</t>
        </r>
        <r>
          <rPr>
            <sz val="9"/>
            <color indexed="81"/>
            <rFont val="Tahoma"/>
            <family val="2"/>
          </rPr>
          <t xml:space="preserve">
0:1 is the yearlings
</t>
        </r>
      </text>
    </comment>
    <comment ref="FL4" authorId="2" shapeId="0" xr:uid="{C201F09B-FDE6-471C-AAE8-29AF72EADD72}">
      <text>
        <r>
          <rPr>
            <b/>
            <sz val="9"/>
            <color indexed="81"/>
            <rFont val="Tahoma"/>
            <family val="2"/>
          </rPr>
          <t>John:</t>
        </r>
        <r>
          <rPr>
            <sz val="9"/>
            <color indexed="81"/>
            <rFont val="Tahoma"/>
            <family val="2"/>
          </rPr>
          <t xml:space="preserve">
1: is maidens and older
</t>
        </r>
      </text>
    </comment>
    <comment ref="FM4" authorId="2" shapeId="0" xr:uid="{FD1719A0-8CDF-47F4-8165-6A9FDAA90CEE}">
      <text>
        <r>
          <rPr>
            <b/>
            <sz val="9"/>
            <color indexed="81"/>
            <rFont val="Tahoma"/>
            <family val="2"/>
          </rPr>
          <t>John:</t>
        </r>
        <r>
          <rPr>
            <sz val="9"/>
            <color indexed="81"/>
            <rFont val="Tahoma"/>
            <family val="2"/>
          </rPr>
          <t xml:space="preserve">
0:1 is the yearlings
</t>
        </r>
      </text>
    </comment>
    <comment ref="FN4" authorId="2" shapeId="0" xr:uid="{CE326799-14A2-4FBE-839D-DFEE07CFA0A6}">
      <text>
        <r>
          <rPr>
            <b/>
            <sz val="9"/>
            <color indexed="81"/>
            <rFont val="Tahoma"/>
            <family val="2"/>
          </rPr>
          <t>John:</t>
        </r>
        <r>
          <rPr>
            <sz val="9"/>
            <color indexed="81"/>
            <rFont val="Tahoma"/>
            <family val="2"/>
          </rPr>
          <t xml:space="preserve">
1: is maidens and older
</t>
        </r>
      </text>
    </comment>
    <comment ref="FO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P4" authorId="2" shapeId="0" xr:uid="{E7FBCDF3-95A2-464D-89EF-A5E1D73E4C62}">
      <text>
        <r>
          <rPr>
            <b/>
            <sz val="9"/>
            <color indexed="81"/>
            <rFont val="Tahoma"/>
            <family val="2"/>
          </rPr>
          <t>John:</t>
        </r>
        <r>
          <rPr>
            <sz val="9"/>
            <color indexed="81"/>
            <rFont val="Tahoma"/>
            <family val="2"/>
          </rPr>
          <t xml:space="preserve">
1: is maidens and older
</t>
        </r>
      </text>
    </comment>
    <comment ref="FR4" authorId="2" shapeId="0" xr:uid="{90C07E8A-2A5C-4510-B26D-109EE346383F}">
      <text>
        <r>
          <rPr>
            <b/>
            <sz val="9"/>
            <color indexed="81"/>
            <rFont val="Tahoma"/>
            <family val="2"/>
          </rPr>
          <t>John:</t>
        </r>
        <r>
          <rPr>
            <sz val="9"/>
            <color indexed="81"/>
            <rFont val="Tahoma"/>
            <family val="2"/>
          </rPr>
          <t xml:space="preserve">
Autumn lambing included</t>
        </r>
      </text>
    </comment>
    <comment ref="FS4" authorId="2" shapeId="0" xr:uid="{DDC4B732-0724-4618-967C-94830644C7C0}">
      <text>
        <r>
          <rPr>
            <b/>
            <sz val="9"/>
            <color indexed="81"/>
            <rFont val="Tahoma"/>
            <family val="2"/>
          </rPr>
          <t>John:</t>
        </r>
        <r>
          <rPr>
            <sz val="9"/>
            <color indexed="81"/>
            <rFont val="Tahoma"/>
            <family val="2"/>
          </rPr>
          <t xml:space="preserve">
Winter lambing included</t>
        </r>
      </text>
    </comment>
    <comment ref="FT4" authorId="2" shapeId="0" xr:uid="{E5BCC9AA-3746-43B7-A671-B947067682D5}">
      <text>
        <r>
          <rPr>
            <b/>
            <sz val="9"/>
            <color indexed="81"/>
            <rFont val="Tahoma"/>
            <family val="2"/>
          </rPr>
          <t>John:</t>
        </r>
        <r>
          <rPr>
            <sz val="9"/>
            <color indexed="81"/>
            <rFont val="Tahoma"/>
            <family val="2"/>
          </rPr>
          <t xml:space="preserve">
Spring lambing included</t>
        </r>
      </text>
    </comment>
    <comment ref="FU4" authorId="2" shapeId="0" xr:uid="{F6A63D6B-CC6D-44BF-9483-ED1A61E96B2D}">
      <text>
        <r>
          <rPr>
            <b/>
            <sz val="9"/>
            <color indexed="81"/>
            <rFont val="Tahoma"/>
            <family val="2"/>
          </rPr>
          <t>John:</t>
        </r>
        <r>
          <rPr>
            <sz val="9"/>
            <color indexed="81"/>
            <rFont val="Tahoma"/>
            <family val="2"/>
          </rPr>
          <t xml:space="preserve">
Ewe lambs for all genotypes</t>
        </r>
      </text>
    </comment>
    <comment ref="FV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FY4" authorId="2" shapeId="0" xr:uid="{592101BA-FD93-4C15-9426-49115E228649}">
      <text>
        <r>
          <rPr>
            <b/>
            <sz val="9"/>
            <color indexed="81"/>
            <rFont val="Tahoma"/>
            <family val="2"/>
          </rPr>
          <t>John:</t>
        </r>
        <r>
          <rPr>
            <sz val="9"/>
            <color indexed="81"/>
            <rFont val="Tahoma"/>
            <family val="2"/>
          </rPr>
          <t xml:space="preserve">
Export wether sale grid</t>
        </r>
      </text>
    </comment>
    <comment ref="GB4" authorId="2" shapeId="0" xr:uid="{A053ED31-947D-456B-9572-5543ED562B2B}">
      <text>
        <r>
          <rPr>
            <b/>
            <sz val="9"/>
            <color indexed="81"/>
            <rFont val="Tahoma"/>
            <family val="2"/>
          </rPr>
          <t>Michael:</t>
        </r>
        <r>
          <rPr>
            <sz val="9"/>
            <color indexed="81"/>
            <rFont val="Tahoma"/>
            <family val="2"/>
          </rPr>
          <t xml:space="preserve">
Annual or standard pasture
</t>
        </r>
      </text>
    </comment>
    <comment ref="GC4" authorId="2" shapeId="0" xr:uid="{7AB94EF9-E6F4-4460-81F3-81A1B5ED9D05}">
      <text>
        <r>
          <rPr>
            <b/>
            <sz val="9"/>
            <color indexed="81"/>
            <rFont val="Tahoma"/>
            <family val="2"/>
          </rPr>
          <t>Michael:</t>
        </r>
        <r>
          <rPr>
            <sz val="9"/>
            <color indexed="81"/>
            <rFont val="Tahoma"/>
            <family val="2"/>
          </rPr>
          <t xml:space="preserve">
Lucerne</t>
        </r>
      </text>
    </comment>
    <comment ref="GD4" authorId="2" shapeId="0" xr:uid="{2DA1400B-D929-494B-B6AF-C176F4C93BB3}">
      <text>
        <r>
          <rPr>
            <b/>
            <sz val="9"/>
            <color indexed="81"/>
            <rFont val="Tahoma"/>
            <family val="2"/>
          </rPr>
          <t>Michael:</t>
        </r>
        <r>
          <rPr>
            <sz val="9"/>
            <color indexed="81"/>
            <rFont val="Tahoma"/>
            <family val="2"/>
          </rPr>
          <t xml:space="preserve">
Tedera
</t>
        </r>
      </text>
    </comment>
    <comment ref="GE4" authorId="2" shapeId="0" xr:uid="{6003DA1B-F91E-4B9F-96CD-AB783984CAAA}">
      <text>
        <r>
          <rPr>
            <b/>
            <sz val="9"/>
            <color indexed="81"/>
            <rFont val="Tahoma"/>
            <family val="2"/>
          </rPr>
          <t>Michael:</t>
        </r>
        <r>
          <rPr>
            <sz val="9"/>
            <color indexed="81"/>
            <rFont val="Tahoma"/>
            <family val="2"/>
          </rPr>
          <t xml:space="preserve">
Understory</t>
        </r>
      </text>
    </comment>
    <comment ref="GP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Q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HA4" authorId="2" shapeId="0" xr:uid="{4273F959-F804-433B-B1B3-B76865996C94}">
      <text>
        <r>
          <rPr>
            <b/>
            <sz val="9"/>
            <color indexed="81"/>
            <rFont val="Tahoma"/>
            <family val="2"/>
          </rPr>
          <t>John:</t>
        </r>
        <r>
          <rPr>
            <sz val="9"/>
            <color indexed="81"/>
            <rFont val="Tahoma"/>
            <family val="2"/>
          </rPr>
          <t xml:space="preserve">
Random</t>
        </r>
      </text>
    </comment>
    <comment ref="HB4" authorId="2" shapeId="0" xr:uid="{1D2EE4A7-416D-496C-9CDB-7D89A0CB192B}">
      <text>
        <r>
          <rPr>
            <b/>
            <sz val="9"/>
            <color indexed="81"/>
            <rFont val="Tahoma"/>
            <family val="2"/>
          </rPr>
          <t>John:</t>
        </r>
        <r>
          <rPr>
            <sz val="9"/>
            <color indexed="81"/>
            <rFont val="Tahoma"/>
            <family val="2"/>
          </rPr>
          <t xml:space="preserve">
LWC (Liveweight change)</t>
        </r>
      </text>
    </comment>
    <comment ref="HC4" authorId="2" shapeId="0" xr:uid="{22B8C0B6-2B0E-41C9-8EF0-9B6AE6843C57}">
      <text>
        <r>
          <rPr>
            <b/>
            <sz val="9"/>
            <color indexed="81"/>
            <rFont val="Tahoma"/>
            <family val="2"/>
          </rPr>
          <t>John:</t>
        </r>
        <r>
          <rPr>
            <sz val="9"/>
            <color indexed="81"/>
            <rFont val="Tahoma"/>
            <family val="2"/>
          </rPr>
          <t xml:space="preserve">
intake</t>
        </r>
      </text>
    </comment>
    <comment ref="HD4" authorId="2" shapeId="0" xr:uid="{8C3BFBED-845C-42B1-9F08-49F84CBBF2F6}">
      <text>
        <r>
          <rPr>
            <b/>
            <sz val="9"/>
            <color indexed="81"/>
            <rFont val="Tahoma"/>
            <family val="2"/>
          </rPr>
          <t>John:</t>
        </r>
        <r>
          <rPr>
            <sz val="9"/>
            <color indexed="81"/>
            <rFont val="Tahoma"/>
            <family val="2"/>
          </rPr>
          <t xml:space="preserve">
fat</t>
        </r>
      </text>
    </comment>
    <comment ref="HE4" authorId="2" shapeId="0" xr:uid="{659FD555-236E-44A1-B21D-71CBACE8BFB1}">
      <text>
        <r>
          <rPr>
            <b/>
            <sz val="9"/>
            <color indexed="81"/>
            <rFont val="Tahoma"/>
            <family val="2"/>
          </rPr>
          <t>John:</t>
        </r>
        <r>
          <rPr>
            <sz val="9"/>
            <color indexed="81"/>
            <rFont val="Tahoma"/>
            <family val="2"/>
          </rPr>
          <t xml:space="preserve">
muscle</t>
        </r>
      </text>
    </comment>
    <comment ref="HF4" authorId="2" shapeId="0" xr:uid="{A824DBB5-A5B6-4007-8788-6F51B002FB34}">
      <text>
        <r>
          <rPr>
            <b/>
            <sz val="9"/>
            <color indexed="81"/>
            <rFont val="Tahoma"/>
            <family val="2"/>
          </rPr>
          <t>John:</t>
        </r>
        <r>
          <rPr>
            <sz val="9"/>
            <color indexed="81"/>
            <rFont val="Tahoma"/>
            <family val="2"/>
          </rPr>
          <t xml:space="preserve">
viscera</t>
        </r>
      </text>
    </comment>
    <comment ref="HG4" authorId="2" shapeId="0" xr:uid="{34AB887F-E7B5-4C9E-AA39-DFEFAC2BCA20}">
      <text>
        <r>
          <rPr>
            <b/>
            <sz val="9"/>
            <color indexed="81"/>
            <rFont val="Tahoma"/>
            <family val="2"/>
          </rPr>
          <t>John:</t>
        </r>
        <r>
          <rPr>
            <sz val="9"/>
            <color indexed="81"/>
            <rFont val="Tahoma"/>
            <family val="2"/>
          </rPr>
          <t xml:space="preserve">
EVG (energy value of gain)</t>
        </r>
      </text>
    </comment>
    <comment ref="HH4" authorId="2" shapeId="0" xr:uid="{4B0EF03C-DEB1-486E-B3A0-5ECE0DB75C29}">
      <text>
        <r>
          <rPr>
            <b/>
            <sz val="9"/>
            <color indexed="81"/>
            <rFont val="Tahoma"/>
            <family val="2"/>
          </rPr>
          <t>John:</t>
        </r>
        <r>
          <rPr>
            <sz val="9"/>
            <color indexed="81"/>
            <rFont val="Tahoma"/>
            <family val="2"/>
          </rPr>
          <t xml:space="preserve">
WBEC (whole body energy change)</t>
        </r>
      </text>
    </comment>
    <comment ref="HI4" authorId="2" shapeId="0" xr:uid="{493EF8F5-59E7-4909-8E2F-DD830FB20B73}">
      <text>
        <r>
          <rPr>
            <b/>
            <sz val="9"/>
            <color indexed="81"/>
            <rFont val="Tahoma"/>
            <family val="2"/>
          </rPr>
          <t>John:</t>
        </r>
        <r>
          <rPr>
            <sz val="9"/>
            <color indexed="81"/>
            <rFont val="Tahoma"/>
            <family val="2"/>
          </rPr>
          <t xml:space="preserve">
foetus (energy for foetal growth)</t>
        </r>
      </text>
    </comment>
    <comment ref="HJ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HK4" authorId="2" shapeId="0" xr:uid="{C99FD5EB-2B77-4C4A-A860-D0CCFD73973C}">
      <text>
        <r>
          <rPr>
            <b/>
            <sz val="9"/>
            <color indexed="81"/>
            <rFont val="Tahoma"/>
            <family val="2"/>
          </rPr>
          <t>John:</t>
        </r>
        <r>
          <rPr>
            <sz val="9"/>
            <color indexed="81"/>
            <rFont val="Tahoma"/>
            <family val="2"/>
          </rPr>
          <t xml:space="preserve">
Conception</t>
        </r>
      </text>
    </comment>
    <comment ref="HL4" authorId="2" shapeId="0" xr:uid="{60FE5092-9986-4CA8-AB94-B61AA86D9A52}">
      <text>
        <r>
          <rPr>
            <b/>
            <sz val="9"/>
            <color indexed="81"/>
            <rFont val="Tahoma"/>
            <family val="2"/>
          </rPr>
          <t>John:</t>
        </r>
        <r>
          <rPr>
            <sz val="9"/>
            <color indexed="81"/>
            <rFont val="Tahoma"/>
            <family val="2"/>
          </rPr>
          <t xml:space="preserve">
Litter Size</t>
        </r>
      </text>
    </comment>
    <comment ref="HM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HN4" authorId="2" shapeId="0" xr:uid="{A076CB06-E960-4F5A-999E-8A5A7996D778}">
      <text>
        <r>
          <rPr>
            <b/>
            <sz val="9"/>
            <color indexed="81"/>
            <rFont val="Tahoma"/>
            <family val="2"/>
          </rPr>
          <t>John:</t>
        </r>
        <r>
          <rPr>
            <sz val="9"/>
            <color indexed="81"/>
            <rFont val="Tahoma"/>
            <family val="2"/>
          </rPr>
          <t xml:space="preserve">
Mortality</t>
        </r>
      </text>
    </comment>
    <comment ref="HO4" authorId="2" shapeId="0" xr:uid="{E7D0FDE4-E13D-4201-9837-E9EB9A7E02C1}">
      <text>
        <r>
          <rPr>
            <b/>
            <sz val="9"/>
            <color indexed="81"/>
            <rFont val="Tahoma"/>
            <family val="2"/>
          </rPr>
          <t>John:</t>
        </r>
        <r>
          <rPr>
            <sz val="9"/>
            <color indexed="81"/>
            <rFont val="Tahoma"/>
            <family val="2"/>
          </rPr>
          <t xml:space="preserve">
CFW</t>
        </r>
      </text>
    </comment>
    <comment ref="HP4" authorId="2" shapeId="0" xr:uid="{AADA70C9-D251-4DC7-8B67-E31CF01F1CBE}">
      <text>
        <r>
          <rPr>
            <b/>
            <sz val="9"/>
            <color indexed="81"/>
            <rFont val="Tahoma"/>
            <family val="2"/>
          </rPr>
          <t>John:</t>
        </r>
        <r>
          <rPr>
            <sz val="9"/>
            <color indexed="81"/>
            <rFont val="Tahoma"/>
            <family val="2"/>
          </rPr>
          <t xml:space="preserve">
FD</t>
        </r>
      </text>
    </comment>
    <comment ref="HQ4" authorId="2" shapeId="0" xr:uid="{34A53DF5-7DB8-4267-8936-E0E8FF6CB8D6}">
      <text>
        <r>
          <rPr>
            <b/>
            <sz val="9"/>
            <color indexed="81"/>
            <rFont val="Tahoma"/>
            <family val="2"/>
          </rPr>
          <t>John:</t>
        </r>
        <r>
          <rPr>
            <sz val="9"/>
            <color indexed="81"/>
            <rFont val="Tahoma"/>
            <family val="2"/>
          </rPr>
          <t xml:space="preserve">
SS (staple strength)</t>
        </r>
      </text>
    </comment>
    <comment ref="HR4" authorId="2" shapeId="0" xr:uid="{E92C7F2D-6E24-4A50-8E80-5E1B69F8947B}">
      <text>
        <r>
          <rPr>
            <b/>
            <sz val="9"/>
            <color indexed="81"/>
            <rFont val="Tahoma"/>
            <family val="2"/>
          </rPr>
          <t>John:</t>
        </r>
        <r>
          <rPr>
            <sz val="9"/>
            <color indexed="81"/>
            <rFont val="Tahoma"/>
            <family val="2"/>
          </rPr>
          <t xml:space="preserve">
cfat (Fat depth at the c site)</t>
        </r>
      </text>
    </comment>
    <comment ref="HS4" authorId="2" shapeId="0" xr:uid="{28E81AF3-2CD7-4FDD-9269-1A7201B71F04}">
      <text>
        <r>
          <rPr>
            <b/>
            <sz val="9"/>
            <color indexed="81"/>
            <rFont val="Tahoma"/>
            <family val="2"/>
          </rPr>
          <t>John:</t>
        </r>
        <r>
          <rPr>
            <sz val="9"/>
            <color indexed="81"/>
            <rFont val="Tahoma"/>
            <family val="2"/>
          </rPr>
          <t xml:space="preserve">
SL (staple length)</t>
        </r>
      </text>
    </comment>
    <comment ref="HT4" authorId="2" shapeId="0" xr:uid="{DA38F4FB-7F29-4B5D-8770-B5416B550A78}">
      <text>
        <r>
          <rPr>
            <b/>
            <sz val="9"/>
            <color indexed="81"/>
            <rFont val="Tahoma"/>
            <family val="2"/>
          </rPr>
          <t>John:</t>
        </r>
        <r>
          <rPr>
            <sz val="9"/>
            <color indexed="81"/>
            <rFont val="Tahoma"/>
            <family val="2"/>
          </rPr>
          <t xml:space="preserve">
RR (reproductive rate)</t>
        </r>
      </text>
    </comment>
    <comment ref="HV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HW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IA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IB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IC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JC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WM4" authorId="2" shapeId="0" xr:uid="{5F8D7599-9B1B-4CCD-8F76-B4A1DF99C4FD}">
      <text>
        <r>
          <rPr>
            <b/>
            <sz val="9"/>
            <color indexed="81"/>
            <rFont val="Tahoma"/>
            <family val="2"/>
          </rPr>
          <t>John:</t>
        </r>
        <r>
          <rPr>
            <sz val="9"/>
            <color indexed="81"/>
            <rFont val="Tahoma"/>
            <family val="2"/>
          </rPr>
          <t xml:space="preserve">
aStd - weanage
</t>
        </r>
      </text>
    </comment>
    <comment ref="WP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Q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U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V4" authorId="2" shapeId="0" xr:uid="{6EC45DBE-EEEB-4B36-946A-30B979DABBCD}">
      <text>
        <r>
          <rPr>
            <b/>
            <sz val="9"/>
            <color indexed="81"/>
            <rFont val="Tahoma"/>
            <family val="2"/>
          </rPr>
          <t>John:</t>
        </r>
        <r>
          <rPr>
            <sz val="9"/>
            <color indexed="81"/>
            <rFont val="Tahoma"/>
            <family val="2"/>
          </rPr>
          <t xml:space="preserve">
Intrinsic SS</t>
        </r>
      </text>
    </comment>
    <comment ref="WW4" authorId="2" shapeId="0" xr:uid="{8397B5A3-7D34-4CAA-84CD-404FD7FF5F46}">
      <text>
        <r>
          <rPr>
            <b/>
            <sz val="9"/>
            <color indexed="81"/>
            <rFont val="Tahoma"/>
            <family val="2"/>
          </rPr>
          <t>John:</t>
        </r>
        <r>
          <rPr>
            <sz val="9"/>
            <color indexed="81"/>
            <rFont val="Tahoma"/>
            <family val="2"/>
          </rPr>
          <t xml:space="preserve">
CFW scalar young animals</t>
        </r>
      </text>
    </comment>
    <comment ref="WX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Y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Z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XA4" authorId="2" shapeId="0" xr:uid="{C4BB73B7-1F80-44F4-9693-D8CB59510508}">
      <text>
        <r>
          <rPr>
            <b/>
            <sz val="9"/>
            <color indexed="81"/>
            <rFont val="Tahoma"/>
            <family val="2"/>
          </rPr>
          <t>John:</t>
        </r>
        <r>
          <rPr>
            <sz val="9"/>
            <color indexed="81"/>
            <rFont val="Tahoma"/>
            <family val="2"/>
          </rPr>
          <t xml:space="preserve">
Lamb survival, intercept</t>
        </r>
      </text>
    </comment>
    <comment ref="XB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XC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XD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XE4" authorId="2" shapeId="0" xr:uid="{8098B248-0693-45E1-97B3-FE338C581AEA}">
      <text>
        <r>
          <rPr>
            <b/>
            <sz val="9"/>
            <color indexed="81"/>
            <rFont val="Tahoma"/>
            <family val="2"/>
          </rPr>
          <t>John:</t>
        </r>
        <r>
          <rPr>
            <sz val="9"/>
            <color indexed="81"/>
            <rFont val="Tahoma"/>
            <family val="2"/>
          </rPr>
          <t xml:space="preserve">
Basal mortality rate</t>
        </r>
      </text>
    </comment>
    <comment ref="XF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XG4" authorId="0" shapeId="0" xr:uid="{CC166D72-9C46-4F62-888C-96AAEAD3333C}">
      <text>
        <r>
          <rPr>
            <b/>
            <sz val="9"/>
            <color indexed="81"/>
            <rFont val="Tahoma"/>
            <family val="2"/>
          </rPr>
          <t>John Young:</t>
        </r>
        <r>
          <rPr>
            <sz val="9"/>
            <color indexed="81"/>
            <rFont val="Tahoma"/>
            <family val="2"/>
          </rPr>
          <t xml:space="preserve">
Brody growth rate constant</t>
        </r>
      </text>
    </comment>
    <comment ref="XK4" authorId="2" shapeId="0" xr:uid="{B9038D29-B738-47AD-9902-B5FB704B9C9B}">
      <text>
        <r>
          <rPr>
            <b/>
            <sz val="9"/>
            <color indexed="81"/>
            <rFont val="Tahoma"/>
            <family val="2"/>
          </rPr>
          <t>John:</t>
        </r>
        <r>
          <rPr>
            <sz val="9"/>
            <color indexed="81"/>
            <rFont val="Tahoma"/>
            <family val="2"/>
          </rPr>
          <t xml:space="preserve">
Lupins
</t>
        </r>
      </text>
    </comment>
    <comment ref="XL4" authorId="2" shapeId="0" xr:uid="{AED362E9-6A9D-441C-9BCB-27FDB5FD27D9}">
      <text>
        <r>
          <rPr>
            <b/>
            <sz val="9"/>
            <color indexed="81"/>
            <rFont val="Tahoma"/>
            <family val="2"/>
          </rPr>
          <t>John:</t>
        </r>
        <r>
          <rPr>
            <sz val="9"/>
            <color indexed="81"/>
            <rFont val="Tahoma"/>
            <family val="2"/>
          </rPr>
          <t xml:space="preserve">
Lupins
</t>
        </r>
      </text>
    </comment>
    <comment ref="XM4" authorId="3" shapeId="0" xr:uid="{7FA2953F-3B67-4952-ADFE-7287D481CD1D}">
      <text>
        <r>
          <rPr>
            <b/>
            <sz val="9"/>
            <color indexed="81"/>
            <rFont val="Tahoma"/>
            <family val="2"/>
          </rPr>
          <t>Michael:</t>
        </r>
        <r>
          <rPr>
            <sz val="9"/>
            <color indexed="81"/>
            <rFont val="Tahoma"/>
            <family val="2"/>
          </rPr>
          <t xml:space="preserve">
Lucerne on all soils</t>
        </r>
      </text>
    </comment>
    <comment ref="XN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O4" authorId="2" shapeId="0" xr:uid="{B8368143-64EB-45B5-9B8B-14F1CF329ADB}">
      <text>
        <r>
          <rPr>
            <b/>
            <sz val="9"/>
            <color indexed="81"/>
            <rFont val="Tahoma"/>
            <family val="2"/>
          </rPr>
          <t>John:</t>
        </r>
        <r>
          <rPr>
            <sz val="9"/>
            <color indexed="81"/>
            <rFont val="Tahoma"/>
            <family val="2"/>
          </rPr>
          <t xml:space="preserve">
1: is 2-tooths and older
</t>
        </r>
      </text>
    </comment>
    <comment ref="XP4" authorId="2" shapeId="0" xr:uid="{A04C0D5A-E548-46ED-A791-312D47C9C389}">
      <text>
        <r>
          <rPr>
            <b/>
            <sz val="9"/>
            <color indexed="81"/>
            <rFont val="Tahoma"/>
            <family val="2"/>
          </rPr>
          <t>John:</t>
        </r>
        <r>
          <rPr>
            <sz val="9"/>
            <color indexed="81"/>
            <rFont val="Tahoma"/>
            <family val="2"/>
          </rPr>
          <t xml:space="preserve">
Constrain sale of all adults.</t>
        </r>
      </text>
    </comment>
    <comment ref="XQ4" authorId="2" shapeId="0" xr:uid="{D4BB6960-E4A6-44DE-92DF-1F9E5B709661}">
      <text>
        <r>
          <rPr>
            <b/>
            <sz val="9"/>
            <color indexed="81"/>
            <rFont val="Tahoma"/>
            <family val="2"/>
          </rPr>
          <t>John:</t>
        </r>
        <r>
          <rPr>
            <sz val="9"/>
            <color indexed="81"/>
            <rFont val="Tahoma"/>
            <family val="2"/>
          </rPr>
          <t xml:space="preserve">
Constrain sale of all adults.</t>
        </r>
      </text>
    </comment>
    <comment ref="XR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XS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T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XU4" authorId="2" shapeId="0" xr:uid="{1926FA69-D3C1-4835-9478-B7C5EACC91D4}">
      <text>
        <r>
          <rPr>
            <b/>
            <sz val="9"/>
            <color indexed="81"/>
            <rFont val="Tahoma"/>
            <family val="2"/>
          </rPr>
          <t>John:</t>
        </r>
        <r>
          <rPr>
            <sz val="9"/>
            <color indexed="81"/>
            <rFont val="Tahoma"/>
            <family val="2"/>
          </rPr>
          <t xml:space="preserve">
Proportion of 5yo dams retained</t>
        </r>
      </text>
    </comment>
    <comment ref="XV4" authorId="2" shapeId="0" xr:uid="{253A6EDC-7F5F-4764-83E5-4FB52730DA19}">
      <text>
        <r>
          <rPr>
            <b/>
            <sz val="9"/>
            <color indexed="81"/>
            <rFont val="Tahoma"/>
            <family val="2"/>
          </rPr>
          <t>John:</t>
        </r>
        <r>
          <rPr>
            <sz val="9"/>
            <color indexed="81"/>
            <rFont val="Tahoma"/>
            <family val="2"/>
          </rPr>
          <t xml:space="preserve">
Proportion of 5yo dams retained</t>
        </r>
      </text>
    </comment>
    <comment ref="XX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XY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XZ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YA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YK4" authorId="2" shapeId="0" xr:uid="{78697848-2229-413B-82D6-B6B2E9960A8A}">
      <text>
        <r>
          <rPr>
            <b/>
            <sz val="9"/>
            <color indexed="81"/>
            <rFont val="Tahoma"/>
            <family val="2"/>
          </rPr>
          <t>John:</t>
        </r>
        <r>
          <rPr>
            <sz val="9"/>
            <color indexed="81"/>
            <rFont val="Tahoma"/>
            <family val="2"/>
          </rPr>
          <t xml:space="preserve">
Export wether sale grid</t>
        </r>
      </text>
    </comment>
    <comment ref="YL4" authorId="2" shapeId="0" xr:uid="{AC507ACC-2197-447D-9790-E2EAF34F56A0}">
      <text>
        <r>
          <rPr>
            <b/>
            <sz val="9"/>
            <color indexed="81"/>
            <rFont val="Tahoma"/>
            <family val="2"/>
          </rPr>
          <t>John:</t>
        </r>
        <r>
          <rPr>
            <sz val="9"/>
            <color indexed="81"/>
            <rFont val="Tahoma"/>
            <family val="2"/>
          </rPr>
          <t xml:space="preserve">
Breeders grid</t>
        </r>
      </text>
    </comment>
    <comment ref="YM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YN4" authorId="2" shapeId="0" xr:uid="{FF11E3D3-32D0-47B3-B077-BFEA8ECFBBDF}">
      <text>
        <r>
          <rPr>
            <b/>
            <sz val="9"/>
            <color indexed="81"/>
            <rFont val="Tahoma"/>
            <family val="2"/>
          </rPr>
          <t>John:</t>
        </r>
        <r>
          <rPr>
            <sz val="9"/>
            <color indexed="81"/>
            <rFont val="Tahoma"/>
            <family val="2"/>
          </rPr>
          <t xml:space="preserve">
Breeders grid</t>
        </r>
      </text>
    </comment>
    <comment ref="YO4" authorId="2" shapeId="0" xr:uid="{B38CEC3E-A625-47C5-96CE-607147C1E2AB}">
      <text>
        <r>
          <rPr>
            <b/>
            <sz val="9"/>
            <color indexed="81"/>
            <rFont val="Tahoma"/>
            <family val="2"/>
          </rPr>
          <t>John:</t>
        </r>
        <r>
          <rPr>
            <sz val="9"/>
            <color indexed="81"/>
            <rFont val="Tahoma"/>
            <family val="2"/>
          </rPr>
          <t xml:space="preserve">
Breeders grid</t>
        </r>
      </text>
    </comment>
    <comment ref="YT4" authorId="2" shapeId="0" xr:uid="{173ACA8E-5989-49CA-B024-5CE0C71659AC}">
      <text>
        <r>
          <rPr>
            <b/>
            <sz val="9"/>
            <color indexed="81"/>
            <rFont val="Tahoma"/>
            <family val="2"/>
          </rPr>
          <t>John:</t>
        </r>
        <r>
          <rPr>
            <sz val="9"/>
            <color indexed="81"/>
            <rFont val="Tahoma"/>
            <family val="2"/>
          </rPr>
          <t xml:space="preserve">
All feed periods</t>
        </r>
      </text>
    </comment>
    <comment ref="ZB4" authorId="0" shapeId="0" xr:uid="{1FFA69E7-0806-4E89-B418-84B5B76C2E09}">
      <text>
        <r>
          <rPr>
            <b/>
            <sz val="9"/>
            <color indexed="81"/>
            <rFont val="Tahoma"/>
            <family val="2"/>
          </rPr>
          <t>John:</t>
        </r>
        <r>
          <rPr>
            <sz val="9"/>
            <color indexed="81"/>
            <rFont val="Tahoma"/>
            <family val="2"/>
          </rPr>
          <t xml:space="preserve">
All periods and slices of r2</t>
        </r>
      </text>
    </comment>
    <comment ref="ZE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ZF4" authorId="2" shapeId="0" xr:uid="{5A6AAD67-6B24-4478-AA2B-B4D72B9626E1}">
      <text>
        <r>
          <rPr>
            <b/>
            <sz val="9"/>
            <color indexed="81"/>
            <rFont val="Tahoma"/>
            <family val="2"/>
          </rPr>
          <t>John:</t>
        </r>
        <r>
          <rPr>
            <sz val="9"/>
            <color indexed="81"/>
            <rFont val="Tahoma"/>
            <family val="2"/>
          </rPr>
          <t xml:space="preserve">
Winter lambing</t>
        </r>
      </text>
    </comment>
    <comment ref="ZG4" authorId="2" shapeId="0" xr:uid="{49A803EA-9D60-4526-B14D-9DBCEAFCEE6A}">
      <text>
        <r>
          <rPr>
            <b/>
            <sz val="9"/>
            <color indexed="81"/>
            <rFont val="Tahoma"/>
            <family val="2"/>
          </rPr>
          <t>John:</t>
        </r>
        <r>
          <rPr>
            <sz val="9"/>
            <color indexed="81"/>
            <rFont val="Tahoma"/>
            <family val="2"/>
          </rPr>
          <t xml:space="preserve">
Spring lambing</t>
        </r>
      </text>
    </comment>
    <comment ref="ZH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ZI4" authorId="2" shapeId="0" xr:uid="{69593481-388C-4E67-8D2C-D43CF92BD944}">
      <text>
        <r>
          <rPr>
            <b/>
            <sz val="9"/>
            <color indexed="81"/>
            <rFont val="Tahoma"/>
            <family val="2"/>
          </rPr>
          <t>John:</t>
        </r>
        <r>
          <rPr>
            <sz val="9"/>
            <color indexed="81"/>
            <rFont val="Tahoma"/>
            <family val="2"/>
          </rPr>
          <t xml:space="preserve">
Winter lambing</t>
        </r>
      </text>
    </comment>
    <comment ref="ZJ4" authorId="2" shapeId="0" xr:uid="{A735A91B-4647-4A4F-A23C-E23A6439D955}">
      <text>
        <r>
          <rPr>
            <b/>
            <sz val="9"/>
            <color indexed="81"/>
            <rFont val="Tahoma"/>
            <family val="2"/>
          </rPr>
          <t>John:</t>
        </r>
        <r>
          <rPr>
            <sz val="9"/>
            <color indexed="81"/>
            <rFont val="Tahoma"/>
            <family val="2"/>
          </rPr>
          <t xml:space="preserve">
Spring lambing</t>
        </r>
      </text>
    </comment>
    <comment ref="ZK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ZL4" authorId="2" shapeId="0" xr:uid="{D765FB91-7DCB-4F61-AD38-C7580F7FD37D}">
      <text>
        <r>
          <rPr>
            <b/>
            <sz val="9"/>
            <color indexed="81"/>
            <rFont val="Tahoma"/>
            <family val="2"/>
          </rPr>
          <t>John:</t>
        </r>
        <r>
          <rPr>
            <sz val="9"/>
            <color indexed="81"/>
            <rFont val="Tahoma"/>
            <family val="2"/>
          </rPr>
          <t xml:space="preserve">
Winter lambing</t>
        </r>
      </text>
    </comment>
    <comment ref="ZM4" authorId="2" shapeId="0" xr:uid="{047A5C04-4C85-4655-A439-A648AEF268C2}">
      <text>
        <r>
          <rPr>
            <b/>
            <sz val="9"/>
            <color indexed="81"/>
            <rFont val="Tahoma"/>
            <family val="2"/>
          </rPr>
          <t>John:</t>
        </r>
        <r>
          <rPr>
            <sz val="9"/>
            <color indexed="81"/>
            <rFont val="Tahoma"/>
            <family val="2"/>
          </rPr>
          <t xml:space="preserve">
Spring lambing</t>
        </r>
      </text>
    </comment>
    <comment ref="ZO4" authorId="0" shapeId="0" xr:uid="{32BC4568-7CF4-4651-A71D-218ADE249CDA}">
      <text>
        <r>
          <rPr>
            <b/>
            <sz val="9"/>
            <color indexed="81"/>
            <rFont val="Tahoma"/>
            <family val="2"/>
          </rPr>
          <t>Young:</t>
        </r>
        <r>
          <rPr>
            <sz val="9"/>
            <color indexed="81"/>
            <rFont val="Tahoma"/>
            <family val="2"/>
          </rPr>
          <t xml:space="preserve">
3:4 is weaning </t>
        </r>
      </text>
    </comment>
    <comment ref="ZP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Q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R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S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AAB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AAC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AAD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N4" authorId="2" shapeId="0" xr:uid="{2DDC5322-8BF9-4498-9233-65C764B64953}">
      <text>
        <r>
          <rPr>
            <b/>
            <sz val="9"/>
            <color indexed="81"/>
            <rFont val="Tahoma"/>
            <family val="2"/>
          </rPr>
          <t>John:</t>
        </r>
        <r>
          <rPr>
            <sz val="9"/>
            <color indexed="81"/>
            <rFont val="Tahoma"/>
            <family val="2"/>
          </rPr>
          <t xml:space="preserve">
0:1 is the yearlings
</t>
        </r>
      </text>
    </comment>
    <comment ref="AAO4" authorId="2" shapeId="0" xr:uid="{74EAD65F-F243-48E3-8419-C7E4D13D5892}">
      <text>
        <r>
          <rPr>
            <b/>
            <sz val="9"/>
            <color indexed="81"/>
            <rFont val="Tahoma"/>
            <family val="2"/>
          </rPr>
          <t>John:</t>
        </r>
        <r>
          <rPr>
            <sz val="9"/>
            <color indexed="81"/>
            <rFont val="Tahoma"/>
            <family val="2"/>
          </rPr>
          <t xml:space="preserve">
1: is maidens and older
</t>
        </r>
      </text>
    </comment>
    <comment ref="AAP4" authorId="2" shapeId="0" xr:uid="{55536FF0-3F57-4961-A28A-551A41A518CF}">
      <text>
        <r>
          <rPr>
            <b/>
            <sz val="9"/>
            <color indexed="81"/>
            <rFont val="Tahoma"/>
            <family val="2"/>
          </rPr>
          <t>John:</t>
        </r>
        <r>
          <rPr>
            <sz val="9"/>
            <color indexed="81"/>
            <rFont val="Tahoma"/>
            <family val="2"/>
          </rPr>
          <t xml:space="preserve">
0:1 is the yearlings
</t>
        </r>
      </text>
    </comment>
    <comment ref="AAQ4" authorId="2" shapeId="0" xr:uid="{008B50C3-CDB6-4964-BAD4-6B90C6254F49}">
      <text>
        <r>
          <rPr>
            <b/>
            <sz val="9"/>
            <color indexed="81"/>
            <rFont val="Tahoma"/>
            <family val="2"/>
          </rPr>
          <t>John:</t>
        </r>
        <r>
          <rPr>
            <sz val="9"/>
            <color indexed="81"/>
            <rFont val="Tahoma"/>
            <family val="2"/>
          </rPr>
          <t xml:space="preserve">
1: is maidens and older
</t>
        </r>
      </text>
    </comment>
    <comment ref="AAR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S4" authorId="2" shapeId="0" xr:uid="{B855465B-8874-4BDE-917D-B86935D0240D}">
      <text>
        <r>
          <rPr>
            <b/>
            <sz val="9"/>
            <color indexed="81"/>
            <rFont val="Tahoma"/>
            <family val="2"/>
          </rPr>
          <t>John:</t>
        </r>
        <r>
          <rPr>
            <sz val="9"/>
            <color indexed="81"/>
            <rFont val="Tahoma"/>
            <family val="2"/>
          </rPr>
          <t xml:space="preserve">
1: is maidens and older
</t>
        </r>
      </text>
    </comment>
    <comment ref="AAU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AW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AX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AY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AZ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M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L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K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I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J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O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HC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HD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HI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HJ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HU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M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ZC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ZD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N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BB6" authorId="2" shapeId="0" xr:uid="{6AF776E3-18FC-47E8-8240-56809129759F}">
      <text>
        <r>
          <rPr>
            <b/>
            <sz val="9"/>
            <color indexed="81"/>
            <rFont val="Tahoma"/>
            <family val="2"/>
          </rPr>
          <t>John:</t>
        </r>
        <r>
          <rPr>
            <sz val="9"/>
            <color indexed="81"/>
            <rFont val="Tahoma"/>
            <family val="2"/>
          </rPr>
          <t xml:space="preserve">
Timing of the EBW
Weaning</t>
        </r>
      </text>
    </comment>
    <comment ref="ABT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L6" authorId="2" shapeId="0" xr:uid="{6387421D-2476-4203-B5B2-A84C7106F933}">
      <text>
        <r>
          <rPr>
            <b/>
            <sz val="9"/>
            <color indexed="81"/>
            <rFont val="Tahoma"/>
            <family val="2"/>
          </rPr>
          <t>John:</t>
        </r>
        <r>
          <rPr>
            <sz val="9"/>
            <color indexed="81"/>
            <rFont val="Tahoma"/>
            <family val="2"/>
          </rPr>
          <t xml:space="preserve">
Timing of the EBW
End EL joining</t>
        </r>
      </text>
    </comment>
    <comment ref="ADD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DV6" authorId="2" shapeId="0" xr:uid="{41D23CE6-515B-4D48-BFB2-B4883F3FF398}">
      <text>
        <r>
          <rPr>
            <b/>
            <sz val="9"/>
            <color indexed="81"/>
            <rFont val="Tahoma"/>
            <family val="2"/>
          </rPr>
          <t>John:</t>
        </r>
        <r>
          <rPr>
            <sz val="9"/>
            <color indexed="81"/>
            <rFont val="Tahoma"/>
            <family val="2"/>
          </rPr>
          <t xml:space="preserve">
Timing of the EBW
2tooth joining</t>
        </r>
      </text>
    </comment>
    <comment ref="AE7" authorId="2" shapeId="0" xr:uid="{C083E53E-B725-4E17-81C2-B13AD43BCE7D}">
      <text>
        <r>
          <rPr>
            <b/>
            <sz val="9"/>
            <color indexed="81"/>
            <rFont val="Tahoma"/>
            <family val="2"/>
          </rPr>
          <t>John:</t>
        </r>
        <r>
          <rPr>
            <sz val="9"/>
            <color indexed="81"/>
            <rFont val="Tahoma"/>
            <family val="2"/>
          </rPr>
          <t xml:space="preserve">
Timing: weaning to joining</t>
        </r>
      </text>
    </comment>
    <comment ref="AF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I7" authorId="2" shapeId="0" xr:uid="{741A63DF-D578-4EBC-9856-2C000D797547}">
      <text>
        <r>
          <rPr>
            <b/>
            <sz val="9"/>
            <color indexed="81"/>
            <rFont val="Tahoma"/>
            <family val="2"/>
          </rPr>
          <t>John:</t>
        </r>
        <r>
          <rPr>
            <sz val="9"/>
            <color indexed="81"/>
            <rFont val="Tahoma"/>
            <family val="2"/>
          </rPr>
          <t xml:space="preserve">
Column pointer for i.StdELMan</t>
        </r>
      </text>
    </comment>
    <comment ref="GU7" authorId="2" shapeId="0" xr:uid="{5917BE10-05BC-4AE1-B1A6-C61326460B2C}">
      <text>
        <r>
          <rPr>
            <b/>
            <sz val="9"/>
            <color indexed="81"/>
            <rFont val="Tahoma"/>
            <family val="2"/>
          </rPr>
          <t>John:</t>
        </r>
        <r>
          <rPr>
            <sz val="9"/>
            <color indexed="81"/>
            <rFont val="Tahoma"/>
            <family val="2"/>
          </rPr>
          <t xml:space="preserve">
All traits held low</t>
        </r>
      </text>
    </comment>
    <comment ref="HU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M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L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K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ZC7" authorId="2" shapeId="0" xr:uid="{976AE147-C874-4480-9587-D1BCAB9A900F}">
      <text>
        <r>
          <rPr>
            <b/>
            <sz val="9"/>
            <color indexed="81"/>
            <rFont val="Tahoma"/>
            <family val="2"/>
          </rPr>
          <t>John:</t>
        </r>
        <r>
          <rPr>
            <sz val="9"/>
            <color indexed="81"/>
            <rFont val="Tahoma"/>
            <family val="2"/>
          </rPr>
          <t xml:space="preserve">
Number of the last trial in the FS Opt, used to control when to create the final pkl_fs</t>
        </r>
      </text>
    </comment>
    <comment ref="ZD7" authorId="2" shapeId="0" xr:uid="{2DF5E2AC-02B5-4669-84F1-074A6C788CF4}">
      <text>
        <r>
          <rPr>
            <b/>
            <sz val="9"/>
            <color indexed="81"/>
            <rFont val="Tahoma"/>
            <family val="2"/>
          </rPr>
          <t>John:</t>
        </r>
        <r>
          <rPr>
            <sz val="9"/>
            <color indexed="81"/>
            <rFont val="Tahoma"/>
            <family val="2"/>
          </rPr>
          <t xml:space="preserve">
Number of the last trial in the FS Opt, used to control when to create the final pkl_fs</t>
        </r>
      </text>
    </comment>
    <comment ref="GU8" authorId="2" shapeId="0" xr:uid="{7AEC927A-A466-46F6-9542-F2A0B83D2E71}">
      <text>
        <r>
          <rPr>
            <b/>
            <sz val="9"/>
            <color indexed="81"/>
            <rFont val="Tahoma"/>
            <family val="2"/>
          </rPr>
          <t>John:</t>
        </r>
        <r>
          <rPr>
            <sz val="9"/>
            <color indexed="81"/>
            <rFont val="Tahoma"/>
            <family val="2"/>
          </rPr>
          <t xml:space="preserve">
All traits held high</t>
        </r>
      </text>
    </comment>
    <comment ref="ZC8" authorId="2" shapeId="0" xr:uid="{B0D24CB8-10F8-4B10-AA35-4178FA9B80DA}">
      <text>
        <r>
          <rPr>
            <b/>
            <sz val="9"/>
            <color indexed="81"/>
            <rFont val="Tahoma"/>
            <family val="2"/>
          </rPr>
          <t>John:</t>
        </r>
        <r>
          <rPr>
            <sz val="9"/>
            <color indexed="81"/>
            <rFont val="Tahoma"/>
            <family val="2"/>
          </rPr>
          <t xml:space="preserve">
Number of the first trial to run (needs to align with the TRUES &amp; FALSES). The first trial uses the pkl_fs from AgeJ=1
</t>
        </r>
      </text>
    </comment>
    <comment ref="HI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HJ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HV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HW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O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R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U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Y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Z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JA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HV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HW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O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R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U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Y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Z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JA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J11" authorId="2" shapeId="0" xr:uid="{51914E53-F5E0-465D-81AE-099385DD06FA}">
      <text>
        <r>
          <rPr>
            <b/>
            <sz val="9"/>
            <color indexed="81"/>
            <rFont val="Tahoma"/>
            <family val="2"/>
          </rPr>
          <t>John:</t>
        </r>
        <r>
          <rPr>
            <sz val="9"/>
            <color indexed="81"/>
            <rFont val="Tahoma"/>
            <family val="2"/>
          </rPr>
          <t xml:space="preserve">
Offset for scanning
</t>
        </r>
      </text>
    </comment>
    <comment ref="MM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N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XY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XZ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YA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BB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CF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N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F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EA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N15" authorId="2" shapeId="0" xr:uid="{1EDCCE17-DBAB-4D54-83EE-862453848F61}">
      <text>
        <r>
          <rPr>
            <b/>
            <sz val="9"/>
            <color indexed="81"/>
            <rFont val="Tahoma"/>
            <family val="2"/>
          </rPr>
          <t>John:</t>
        </r>
        <r>
          <rPr>
            <sz val="9"/>
            <color indexed="81"/>
            <rFont val="Tahoma"/>
            <family val="2"/>
          </rPr>
          <t xml:space="preserve">
Allow sales in these slices</t>
        </r>
      </text>
    </comment>
    <comment ref="EO15" authorId="2" shapeId="0" xr:uid="{38D6D022-390E-4BEA-86A0-30C1DDBBFC92}">
      <text>
        <r>
          <rPr>
            <b/>
            <sz val="9"/>
            <color indexed="81"/>
            <rFont val="Tahoma"/>
            <family val="2"/>
          </rPr>
          <t>John:</t>
        </r>
        <r>
          <rPr>
            <sz val="9"/>
            <color indexed="81"/>
            <rFont val="Tahoma"/>
            <family val="2"/>
          </rPr>
          <t xml:space="preserve">
Allow sales in these slices</t>
        </r>
      </text>
    </comment>
    <comment ref="EY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U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FV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XY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YA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EA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N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O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P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EU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EV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EW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BB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CF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L24"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5"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6"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HA45" authorId="2" shapeId="0" xr:uid="{E202FBDA-C691-4078-B173-78FE8512B3D2}">
      <text>
        <r>
          <rPr>
            <b/>
            <sz val="9"/>
            <color indexed="81"/>
            <rFont val="Tahoma"/>
            <family val="2"/>
          </rPr>
          <t>John:</t>
        </r>
        <r>
          <rPr>
            <sz val="9"/>
            <color indexed="81"/>
            <rFont val="Tahoma"/>
            <family val="2"/>
          </rPr>
          <t xml:space="preserve">
Store all in #1</t>
        </r>
      </text>
    </comment>
    <comment ref="HA46" authorId="2" shapeId="0" xr:uid="{FD624FDE-0567-472D-95DD-50CCED43AB54}">
      <text>
        <r>
          <rPr>
            <b/>
            <sz val="9"/>
            <color indexed="81"/>
            <rFont val="Tahoma"/>
            <family val="2"/>
          </rPr>
          <t>John:</t>
        </r>
        <r>
          <rPr>
            <sz val="9"/>
            <color indexed="81"/>
            <rFont val="Tahoma"/>
            <family val="2"/>
          </rPr>
          <t xml:space="preserve">
Overwrite all from #1</t>
        </r>
      </text>
    </comment>
    <comment ref="E47" authorId="2" shapeId="0" xr:uid="{E5BAD976-1930-4BBB-96C1-96698845DA35}">
      <text>
        <r>
          <rPr>
            <b/>
            <sz val="9"/>
            <color indexed="81"/>
            <rFont val="Tahoma"/>
            <family val="2"/>
          </rPr>
          <t>John:</t>
        </r>
        <r>
          <rPr>
            <sz val="9"/>
            <color indexed="81"/>
            <rFont val="Tahoma"/>
            <family val="2"/>
          </rPr>
          <t xml:space="preserve">
This is a blank version - to copy</t>
        </r>
      </text>
    </comment>
    <comment ref="DE53"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E55"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8"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8"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9"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9"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9"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9"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9"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9"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9"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9"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AC59"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D59"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E59"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F59"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G59"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H59"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I59"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K59"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N59"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O59"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P59"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S59"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T59"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Y59"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9"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60"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60"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61"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5"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5"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5"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5"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5"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5"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5"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5"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5"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5"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5"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H65"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5"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65"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65"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65"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65"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S65"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T65"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A65"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65"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G65"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H65"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65"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O65"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P65"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Q65"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ER65"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ET65"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EU65"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EV65"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EW65"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EY65"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D65"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M65"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65"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KQ65"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LO65"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M65"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65"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CH71"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J71"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Y78"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BA78"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9"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9"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9"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9"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9"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9"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79"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79"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AC79"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D79"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E79"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F79"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G79"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H79"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I79"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K79"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Y79"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79"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80"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80"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81"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5"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5"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5"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5"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5"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5"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5"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5"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5"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5"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G85"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H85"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K85"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85"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85"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H85"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85"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O85"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P85"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Q85"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ER85"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ET85"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EU85"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EV85"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EW85"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EY85"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D85"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M85"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85"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KQ85"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LO85"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M85"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85"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YW85" authorId="2" shapeId="0" xr:uid="{E6FF7FDF-C5D5-4979-AC40-F039B46DD9BB}">
      <text>
        <r>
          <rPr>
            <b/>
            <sz val="9"/>
            <color indexed="81"/>
            <rFont val="Tahoma"/>
            <family val="2"/>
          </rPr>
          <t>John:</t>
        </r>
        <r>
          <rPr>
            <sz val="9"/>
            <color indexed="81"/>
            <rFont val="Tahoma"/>
            <family val="2"/>
          </rPr>
          <t xml:space="preserve">
Don't include N11 for the standard fs_opt</t>
        </r>
      </text>
    </comment>
    <comment ref="YX85"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ZC85"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ZD85"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H91"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J91"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YY105" authorId="2" shapeId="0" xr:uid="{5A8E7F23-376A-472B-810C-00423BC89D02}">
      <text>
        <r>
          <rPr>
            <b/>
            <sz val="9"/>
            <color indexed="81"/>
            <rFont val="Tahoma"/>
            <charset val="1"/>
          </rPr>
          <t>John:</t>
        </r>
        <r>
          <rPr>
            <sz val="9"/>
            <color indexed="81"/>
            <rFont val="Tahoma"/>
            <charset val="1"/>
          </rPr>
          <t xml:space="preserve">
Create a pkl for the last N11 trial to reduce the size of the pkl file.
 </t>
        </r>
      </text>
    </comment>
    <comment ref="AY110" authorId="2" shapeId="0" xr:uid="{42DACBCE-A5B8-4D0A-B46B-78B6CED42852}">
      <text>
        <r>
          <rPr>
            <b/>
            <sz val="9"/>
            <color indexed="81"/>
            <rFont val="Tahoma"/>
            <family val="2"/>
          </rPr>
          <t>John:</t>
        </r>
        <r>
          <rPr>
            <sz val="9"/>
            <color indexed="81"/>
            <rFont val="Tahoma"/>
            <family val="2"/>
          </rPr>
          <t xml:space="preserve">
Normally this is 1 but can be a higher number if some SA variables are being manually set.</t>
        </r>
      </text>
    </comment>
    <comment ref="BA110" authorId="2" shapeId="0" xr:uid="{37F3AB21-6E51-4D6D-9C14-686403EF3CF2}">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111" authorId="2" shapeId="0" xr:uid="{5E8993B9-B064-4A2F-8F59-87F308D0D41E}">
      <text>
        <r>
          <rPr>
            <b/>
            <sz val="9"/>
            <color indexed="81"/>
            <rFont val="Tahoma"/>
            <family val="2"/>
          </rPr>
          <t>John:</t>
        </r>
        <r>
          <rPr>
            <sz val="9"/>
            <color indexed="81"/>
            <rFont val="Tahoma"/>
            <family val="2"/>
          </rPr>
          <t xml:space="preserve">
Edit these formulas to put the columns in the order to be incremented</t>
        </r>
      </text>
    </comment>
    <comment ref="O111" authorId="2" shapeId="0" xr:uid="{06B33B40-DC9F-493C-8DD9-8C96371D0AE4}">
      <text>
        <r>
          <rPr>
            <b/>
            <sz val="9"/>
            <color indexed="81"/>
            <rFont val="Tahoma"/>
            <family val="2"/>
          </rPr>
          <t>John:</t>
        </r>
        <r>
          <rPr>
            <sz val="9"/>
            <color indexed="81"/>
            <rFont val="Tahoma"/>
            <family val="2"/>
          </rPr>
          <t xml:space="preserve">
Edit these formulas to put the columns in the order to be incremented</t>
        </r>
      </text>
    </comment>
    <comment ref="P111" authorId="2" shapeId="0" xr:uid="{616D396A-266A-488A-B5E8-A932698FA879}">
      <text>
        <r>
          <rPr>
            <b/>
            <sz val="9"/>
            <color indexed="81"/>
            <rFont val="Tahoma"/>
            <family val="2"/>
          </rPr>
          <t>John:</t>
        </r>
        <r>
          <rPr>
            <sz val="9"/>
            <color indexed="81"/>
            <rFont val="Tahoma"/>
            <family val="2"/>
          </rPr>
          <t xml:space="preserve">
Edit these formulas to put the columns in the order to be incremented</t>
        </r>
      </text>
    </comment>
    <comment ref="Q111" authorId="2" shapeId="0" xr:uid="{A649ADF3-AC05-4A6E-BB52-D4E984FF2619}">
      <text>
        <r>
          <rPr>
            <b/>
            <sz val="9"/>
            <color indexed="81"/>
            <rFont val="Tahoma"/>
            <family val="2"/>
          </rPr>
          <t>John:</t>
        </r>
        <r>
          <rPr>
            <sz val="9"/>
            <color indexed="81"/>
            <rFont val="Tahoma"/>
            <family val="2"/>
          </rPr>
          <t xml:space="preserve">
Edit these formulas to put the columns in the order to be incremented</t>
        </r>
      </text>
    </comment>
    <comment ref="R111" authorId="2" shapeId="0" xr:uid="{5EDF23D3-C265-4FFE-B0D3-BC7A3EA2E35C}">
      <text>
        <r>
          <rPr>
            <b/>
            <sz val="9"/>
            <color indexed="81"/>
            <rFont val="Tahoma"/>
            <family val="2"/>
          </rPr>
          <t>John:</t>
        </r>
        <r>
          <rPr>
            <sz val="9"/>
            <color indexed="81"/>
            <rFont val="Tahoma"/>
            <family val="2"/>
          </rPr>
          <t xml:space="preserve">
Edit these formulas to put the columns in the order to be incremented</t>
        </r>
      </text>
    </comment>
    <comment ref="S111" authorId="2" shapeId="0" xr:uid="{598AE5DF-5A7B-46CA-88B8-78ADFDE90816}">
      <text>
        <r>
          <rPr>
            <b/>
            <sz val="9"/>
            <color indexed="81"/>
            <rFont val="Tahoma"/>
            <family val="2"/>
          </rPr>
          <t>John:</t>
        </r>
        <r>
          <rPr>
            <sz val="9"/>
            <color indexed="81"/>
            <rFont val="Tahoma"/>
            <family val="2"/>
          </rPr>
          <t xml:space="preserve">
Edit these formulas to put the columns in the order to be incremented</t>
        </r>
      </text>
    </comment>
    <comment ref="T111" authorId="2" shapeId="0" xr:uid="{84789E29-70F7-4ADC-BAE7-DDD7C83A6D23}">
      <text>
        <r>
          <rPr>
            <b/>
            <sz val="9"/>
            <color indexed="81"/>
            <rFont val="Tahoma"/>
            <family val="2"/>
          </rPr>
          <t>John:</t>
        </r>
        <r>
          <rPr>
            <sz val="9"/>
            <color indexed="81"/>
            <rFont val="Tahoma"/>
            <family val="2"/>
          </rPr>
          <t xml:space="preserve">
Edit these formulas to put the columns in the order to be incremented</t>
        </r>
      </text>
    </comment>
    <comment ref="U111" authorId="2" shapeId="0" xr:uid="{11D575D5-3CAE-474D-BB69-7EE397DD75C3}">
      <text>
        <r>
          <rPr>
            <b/>
            <sz val="9"/>
            <color indexed="81"/>
            <rFont val="Tahoma"/>
            <family val="2"/>
          </rPr>
          <t>John:</t>
        </r>
        <r>
          <rPr>
            <sz val="9"/>
            <color indexed="81"/>
            <rFont val="Tahoma"/>
            <family val="2"/>
          </rPr>
          <t xml:space="preserve">
Edit these formulas to put the columns in the order to be incremented</t>
        </r>
      </text>
    </comment>
    <comment ref="AC111" authorId="2" shapeId="0" xr:uid="{275C3723-AB2F-46F0-949E-2FDE1CB04477}">
      <text>
        <r>
          <rPr>
            <b/>
            <sz val="9"/>
            <color indexed="81"/>
            <rFont val="Tahoma"/>
            <family val="2"/>
          </rPr>
          <t>John:</t>
        </r>
        <r>
          <rPr>
            <sz val="9"/>
            <color indexed="81"/>
            <rFont val="Tahoma"/>
            <family val="2"/>
          </rPr>
          <t xml:space="preserve">
Edit these formulas to put the columns in the order to be incremented</t>
        </r>
      </text>
    </comment>
    <comment ref="AD111" authorId="2" shapeId="0" xr:uid="{2B85D98B-661D-4C12-A3F3-E7D83F30BA6D}">
      <text>
        <r>
          <rPr>
            <b/>
            <sz val="9"/>
            <color indexed="81"/>
            <rFont val="Tahoma"/>
            <family val="2"/>
          </rPr>
          <t>John:</t>
        </r>
        <r>
          <rPr>
            <sz val="9"/>
            <color indexed="81"/>
            <rFont val="Tahoma"/>
            <family val="2"/>
          </rPr>
          <t xml:space="preserve">
Edit these formulas to put the columns in the order to be incremented</t>
        </r>
      </text>
    </comment>
    <comment ref="AE111" authorId="2" shapeId="0" xr:uid="{7891692C-F0DE-423C-BD68-091DE057773C}">
      <text>
        <r>
          <rPr>
            <b/>
            <sz val="9"/>
            <color indexed="81"/>
            <rFont val="Tahoma"/>
            <family val="2"/>
          </rPr>
          <t>John:</t>
        </r>
        <r>
          <rPr>
            <sz val="9"/>
            <color indexed="81"/>
            <rFont val="Tahoma"/>
            <family val="2"/>
          </rPr>
          <t xml:space="preserve">
Edit these formulas to put the columns in the order to be incremented</t>
        </r>
      </text>
    </comment>
    <comment ref="AF111" authorId="2" shapeId="0" xr:uid="{173A5F4C-1F02-4FDC-B9D0-68E203256662}">
      <text>
        <r>
          <rPr>
            <b/>
            <sz val="9"/>
            <color indexed="81"/>
            <rFont val="Tahoma"/>
            <family val="2"/>
          </rPr>
          <t>John:</t>
        </r>
        <r>
          <rPr>
            <sz val="9"/>
            <color indexed="81"/>
            <rFont val="Tahoma"/>
            <family val="2"/>
          </rPr>
          <t xml:space="preserve">
Edit these formulas to put the columns in the order to be incremented</t>
        </r>
      </text>
    </comment>
    <comment ref="AG111" authorId="2" shapeId="0" xr:uid="{8F5BEDAF-D301-4417-B783-88148BB3D03B}">
      <text>
        <r>
          <rPr>
            <b/>
            <sz val="9"/>
            <color indexed="81"/>
            <rFont val="Tahoma"/>
            <family val="2"/>
          </rPr>
          <t>John:</t>
        </r>
        <r>
          <rPr>
            <sz val="9"/>
            <color indexed="81"/>
            <rFont val="Tahoma"/>
            <family val="2"/>
          </rPr>
          <t xml:space="preserve">
Edit these formulas to put the columns in the order to be incremented</t>
        </r>
      </text>
    </comment>
    <comment ref="AH111" authorId="2" shapeId="0" xr:uid="{8E351A1C-8E6D-421F-BBFD-1F4B21944DFE}">
      <text>
        <r>
          <rPr>
            <b/>
            <sz val="9"/>
            <color indexed="81"/>
            <rFont val="Tahoma"/>
            <family val="2"/>
          </rPr>
          <t>John:</t>
        </r>
        <r>
          <rPr>
            <sz val="9"/>
            <color indexed="81"/>
            <rFont val="Tahoma"/>
            <family val="2"/>
          </rPr>
          <t xml:space="preserve">
Edit these formulas to put the columns in the order to be incremented</t>
        </r>
      </text>
    </comment>
    <comment ref="AI111" authorId="2" shapeId="0" xr:uid="{725E508E-33B5-45B5-B7C7-6C7A95E40E57}">
      <text>
        <r>
          <rPr>
            <b/>
            <sz val="9"/>
            <color indexed="81"/>
            <rFont val="Tahoma"/>
            <family val="2"/>
          </rPr>
          <t>John:</t>
        </r>
        <r>
          <rPr>
            <sz val="9"/>
            <color indexed="81"/>
            <rFont val="Tahoma"/>
            <family val="2"/>
          </rPr>
          <t xml:space="preserve">
Edit these formulas to put the columns in the order to be incremented</t>
        </r>
      </text>
    </comment>
    <comment ref="AK111" authorId="2" shapeId="0" xr:uid="{86DDD963-07AA-47AA-B264-76A41C8229A4}">
      <text>
        <r>
          <rPr>
            <b/>
            <sz val="9"/>
            <color indexed="81"/>
            <rFont val="Tahoma"/>
            <family val="2"/>
          </rPr>
          <t>John:</t>
        </r>
        <r>
          <rPr>
            <sz val="9"/>
            <color indexed="81"/>
            <rFont val="Tahoma"/>
            <family val="2"/>
          </rPr>
          <t xml:space="preserve">
Edit these formulas to put the columns in the order to be incremented</t>
        </r>
      </text>
    </comment>
    <comment ref="AN111" authorId="2" shapeId="0" xr:uid="{A5F7F91F-2CE5-4216-9419-E390FCB27204}">
      <text>
        <r>
          <rPr>
            <b/>
            <sz val="9"/>
            <color indexed="81"/>
            <rFont val="Tahoma"/>
            <family val="2"/>
          </rPr>
          <t>John:</t>
        </r>
        <r>
          <rPr>
            <sz val="9"/>
            <color indexed="81"/>
            <rFont val="Tahoma"/>
            <family val="2"/>
          </rPr>
          <t xml:space="preserve">
Edit these formulas to put the columns in the order to be incremented</t>
        </r>
      </text>
    </comment>
    <comment ref="AO111" authorId="2" shapeId="0" xr:uid="{6A8748F5-293F-43D8-8D56-4A8000C4A435}">
      <text>
        <r>
          <rPr>
            <b/>
            <sz val="9"/>
            <color indexed="81"/>
            <rFont val="Tahoma"/>
            <family val="2"/>
          </rPr>
          <t>John:</t>
        </r>
        <r>
          <rPr>
            <sz val="9"/>
            <color indexed="81"/>
            <rFont val="Tahoma"/>
            <family val="2"/>
          </rPr>
          <t xml:space="preserve">
Edit these formulas to put the columns in the order to be incremented</t>
        </r>
      </text>
    </comment>
    <comment ref="AP111" authorId="2" shapeId="0" xr:uid="{9EB798E0-3A90-4177-9FA4-1244DC105166}">
      <text>
        <r>
          <rPr>
            <b/>
            <sz val="9"/>
            <color indexed="81"/>
            <rFont val="Tahoma"/>
            <family val="2"/>
          </rPr>
          <t>John:</t>
        </r>
        <r>
          <rPr>
            <sz val="9"/>
            <color indexed="81"/>
            <rFont val="Tahoma"/>
            <family val="2"/>
          </rPr>
          <t xml:space="preserve">
Edit these formulas to put the columns in the order to be incremented</t>
        </r>
      </text>
    </comment>
    <comment ref="AS111" authorId="2" shapeId="0" xr:uid="{E261D37E-5E7D-4C47-AFAA-A1207038CA8E}">
      <text>
        <r>
          <rPr>
            <b/>
            <sz val="9"/>
            <color indexed="81"/>
            <rFont val="Tahoma"/>
            <family val="2"/>
          </rPr>
          <t>John:</t>
        </r>
        <r>
          <rPr>
            <sz val="9"/>
            <color indexed="81"/>
            <rFont val="Tahoma"/>
            <family val="2"/>
          </rPr>
          <t xml:space="preserve">
Edit these formulas to put the columns in the order to be incremented</t>
        </r>
      </text>
    </comment>
    <comment ref="AT111" authorId="2" shapeId="0" xr:uid="{4668F9DE-34FF-4100-A6E4-0839C5B252F8}">
      <text>
        <r>
          <rPr>
            <b/>
            <sz val="9"/>
            <color indexed="81"/>
            <rFont val="Tahoma"/>
            <family val="2"/>
          </rPr>
          <t>John:</t>
        </r>
        <r>
          <rPr>
            <sz val="9"/>
            <color indexed="81"/>
            <rFont val="Tahoma"/>
            <family val="2"/>
          </rPr>
          <t xml:space="preserve">
Edit these formulas to put the columns in the order to be incremented</t>
        </r>
      </text>
    </comment>
    <comment ref="AY111" authorId="2" shapeId="0" xr:uid="{8AF8BBD0-726E-4366-9088-5451FA4872A1}">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111" authorId="2" shapeId="0" xr:uid="{F93B8072-FAC4-420C-A80A-CADFAEC1025F}">
      <text>
        <r>
          <rPr>
            <b/>
            <sz val="9"/>
            <color indexed="81"/>
            <rFont val="Tahoma"/>
            <family val="2"/>
          </rPr>
          <t>John:</t>
        </r>
        <r>
          <rPr>
            <sz val="9"/>
            <color indexed="81"/>
            <rFont val="Tahoma"/>
            <family val="2"/>
          </rPr>
          <t xml:space="preserve">
Number of levels in this experiment if all levels of all SA variables are included</t>
        </r>
      </text>
    </comment>
    <comment ref="H112" authorId="2" shapeId="0" xr:uid="{90D92508-C058-4472-B82B-15FB42F7CECE}">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112" authorId="2" shapeId="0" xr:uid="{2C37B021-F438-4395-9F7E-ADCDDE3DB2E4}">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113" authorId="2" shapeId="0" xr:uid="{FEC24594-0887-4734-BC82-52329500A962}">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117" authorId="2" shapeId="0" xr:uid="{C60FCE91-4118-4C83-A5B6-5FE44F266BA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117" authorId="2" shapeId="0" xr:uid="{3918D237-A094-40CC-A7BA-1E852B1363D0}">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117" authorId="2" shapeId="0" xr:uid="{A3068AE3-1E61-495A-A8B8-E0E2C6BCAE4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117" authorId="2" shapeId="0" xr:uid="{EFEE4855-B759-4774-BA6D-28438DEDBBC0}">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117" authorId="2" shapeId="0" xr:uid="{E491D451-2946-4693-B7F4-DFCCA2FD2631}">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117" authorId="2" shapeId="0" xr:uid="{CB89E5D8-9952-4EF7-937B-56BCF2E08453}">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117" authorId="2" shapeId="0" xr:uid="{1384EA92-CDAB-4C45-856C-BB9A012804E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117" authorId="2" shapeId="0" xr:uid="{71750A7A-7815-4DB2-BE76-9BCEFFD6ADA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117" authorId="2" shapeId="0" xr:uid="{8D871BF1-D220-463C-824B-0B5AE353131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117" authorId="2" shapeId="0" xr:uid="{BE261318-F59C-4464-8C3A-0D3C8312996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117" authorId="2" shapeId="0" xr:uid="{B8F51DD0-A094-42D7-AECE-4A1C337F49B3}">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H117" authorId="2" shapeId="0" xr:uid="{F6C1DC0A-ED77-4020-9BED-9413C7D294A1}">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117" authorId="2" shapeId="0" xr:uid="{0CD39151-3230-4E2E-9028-81EB897D65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117" authorId="2" shapeId="0" xr:uid="{17620972-911C-4D16-8962-2E7C9CD191D3}">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117" authorId="2" shapeId="0" xr:uid="{9CCD507A-A93D-496F-A26C-8CB250BDBEA3}">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117" authorId="2" shapeId="0" xr:uid="{53CA67C8-C353-4182-B82F-A97C0C45493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117" authorId="2" shapeId="0" xr:uid="{DE2B9B19-4EEB-4B58-941E-60FC5BD7D1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S117" authorId="2" shapeId="0" xr:uid="{D592E14E-DE9A-4427-A2A5-1F7350D3B0E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T117" authorId="2" shapeId="0" xr:uid="{6ED61EC2-9068-4099-94E3-3F11DFA7874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A117" authorId="2" shapeId="0" xr:uid="{E9FD16D2-176C-4E16-9084-D731FB6A898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117" authorId="2" shapeId="0" xr:uid="{F5D3DD53-40A0-43D4-8A9C-0C238E49AE82}">
      <text>
        <r>
          <rPr>
            <b/>
            <sz val="9"/>
            <color indexed="81"/>
            <rFont val="Tahoma"/>
            <family val="2"/>
          </rPr>
          <t>John:</t>
        </r>
        <r>
          <rPr>
            <sz val="9"/>
            <color indexed="81"/>
            <rFont val="Tahoma"/>
            <family val="2"/>
          </rPr>
          <t xml:space="preserve">
Use the MU (LMAT) equations if maternal genotype</t>
        </r>
      </text>
    </comment>
    <comment ref="DG117" authorId="2" shapeId="0" xr:uid="{767EFE95-689D-4609-A942-B5CE869854BE}">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H117" authorId="2" shapeId="0" xr:uid="{01194D2A-9D17-44F2-A98F-14EFBF6FA515}">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117" authorId="2" shapeId="0" xr:uid="{2EB0D7AF-0BDA-4214-89D0-32A0A2A13FFD}">
      <text>
        <r>
          <rPr>
            <b/>
            <sz val="9"/>
            <color indexed="81"/>
            <rFont val="Tahoma"/>
            <family val="2"/>
          </rPr>
          <t>John:</t>
        </r>
        <r>
          <rPr>
            <sz val="9"/>
            <color indexed="81"/>
            <rFont val="Tahoma"/>
            <family val="2"/>
          </rPr>
          <t xml:space="preserve">
Allow sale in this slice if young ewes are 0 (unconstrained) or matches this slice</t>
        </r>
      </text>
    </comment>
    <comment ref="EO117" authorId="2" shapeId="0" xr:uid="{9A0C0598-53E2-473F-ACC9-5840D6C459C6}">
      <text>
        <r>
          <rPr>
            <b/>
            <sz val="9"/>
            <color indexed="81"/>
            <rFont val="Tahoma"/>
            <family val="2"/>
          </rPr>
          <t>John:</t>
        </r>
        <r>
          <rPr>
            <sz val="9"/>
            <color indexed="81"/>
            <rFont val="Tahoma"/>
            <family val="2"/>
          </rPr>
          <t xml:space="preserve">
Allow sale in this slice if young ewes are 0 (unconstrained) or matches this slice</t>
        </r>
      </text>
    </comment>
    <comment ref="EP117" authorId="2" shapeId="0" xr:uid="{FECA0FB1-73BF-4945-9998-A8F90342C659}">
      <text>
        <r>
          <rPr>
            <b/>
            <sz val="9"/>
            <color indexed="81"/>
            <rFont val="Tahoma"/>
            <family val="2"/>
          </rPr>
          <t>John:</t>
        </r>
        <r>
          <rPr>
            <sz val="9"/>
            <color indexed="81"/>
            <rFont val="Tahoma"/>
            <family val="2"/>
          </rPr>
          <t xml:space="preserve">
Allow sale in this slice if young ewes are 0 (unconstrained) or matches this slice</t>
        </r>
      </text>
    </comment>
    <comment ref="EQ117" authorId="2" shapeId="0" xr:uid="{03FAA99B-F8B8-462B-A992-4C375959C794}">
      <text>
        <r>
          <rPr>
            <b/>
            <sz val="9"/>
            <color indexed="81"/>
            <rFont val="Tahoma"/>
            <family val="2"/>
          </rPr>
          <t>John:</t>
        </r>
        <r>
          <rPr>
            <sz val="9"/>
            <color indexed="81"/>
            <rFont val="Tahoma"/>
            <family val="2"/>
          </rPr>
          <t xml:space="preserve">
Allow sale of dry EL in DVP2 if dry ewe lambs are being sold or are flexible</t>
        </r>
      </text>
    </comment>
    <comment ref="ER117" authorId="2" shapeId="0" xr:uid="{D0F1F4BE-C0EC-40B1-8EEE-F451BA8F0467}">
      <text>
        <r>
          <rPr>
            <b/>
            <sz val="9"/>
            <color indexed="81"/>
            <rFont val="Tahoma"/>
            <family val="2"/>
          </rPr>
          <t>John:</t>
        </r>
        <r>
          <rPr>
            <sz val="9"/>
            <color indexed="81"/>
            <rFont val="Tahoma"/>
            <family val="2"/>
          </rPr>
          <t xml:space="preserve">
Allow sale of dry EL in DVP3 if dry ewe lambs are being sold or are flexible</t>
        </r>
      </text>
    </comment>
    <comment ref="ET117" authorId="2" shapeId="0" xr:uid="{651E1BE4-8D10-476F-A270-6410E6B04146}">
      <text>
        <r>
          <rPr>
            <b/>
            <sz val="9"/>
            <color indexed="81"/>
            <rFont val="Tahoma"/>
            <family val="2"/>
          </rPr>
          <t>John:</t>
        </r>
        <r>
          <rPr>
            <sz val="9"/>
            <color indexed="81"/>
            <rFont val="Tahoma"/>
            <family val="2"/>
          </rPr>
          <t xml:space="preserve">
If retaining singles is excluded then allow t0 sale of singles in DVP 3</t>
        </r>
      </text>
    </comment>
    <comment ref="EU117" authorId="2" shapeId="0" xr:uid="{615DDD22-8982-4147-A8D4-B14DD6F895EC}">
      <text>
        <r>
          <rPr>
            <b/>
            <sz val="9"/>
            <color indexed="81"/>
            <rFont val="Tahoma"/>
            <family val="2"/>
          </rPr>
          <t>John:</t>
        </r>
        <r>
          <rPr>
            <sz val="9"/>
            <color indexed="81"/>
            <rFont val="Tahoma"/>
            <family val="2"/>
          </rPr>
          <t xml:space="preserve">
Allow sale in this slice if the CFA age is TRUE</t>
        </r>
      </text>
    </comment>
    <comment ref="EV117" authorId="2" shapeId="0" xr:uid="{F3A67910-F69B-423B-8287-71B3C242EEB4}">
      <text>
        <r>
          <rPr>
            <b/>
            <sz val="9"/>
            <color indexed="81"/>
            <rFont val="Tahoma"/>
            <family val="2"/>
          </rPr>
          <t>John:</t>
        </r>
        <r>
          <rPr>
            <sz val="9"/>
            <color indexed="81"/>
            <rFont val="Tahoma"/>
            <family val="2"/>
          </rPr>
          <t xml:space="preserve">
Allow sale in this slice if the CFA age is TRUE</t>
        </r>
      </text>
    </comment>
    <comment ref="EW117" authorId="2" shapeId="0" xr:uid="{483AB360-A48B-43F1-A8D2-C43E136F1AAE}">
      <text>
        <r>
          <rPr>
            <b/>
            <sz val="9"/>
            <color indexed="81"/>
            <rFont val="Tahoma"/>
            <family val="2"/>
          </rPr>
          <t>John:</t>
        </r>
        <r>
          <rPr>
            <sz val="9"/>
            <color indexed="81"/>
            <rFont val="Tahoma"/>
            <family val="2"/>
          </rPr>
          <t xml:space="preserve">
Allow sale in this slice if the CFA age is TRUE</t>
        </r>
      </text>
    </comment>
    <comment ref="EY117" authorId="2" shapeId="0" xr:uid="{3B7C99D6-B919-4F4F-ABCC-DD15410B618D}">
      <text>
        <r>
          <rPr>
            <b/>
            <sz val="9"/>
            <color indexed="81"/>
            <rFont val="Tahoma"/>
            <family val="2"/>
          </rPr>
          <t>John:</t>
        </r>
        <r>
          <rPr>
            <sz val="9"/>
            <color indexed="81"/>
            <rFont val="Tahoma"/>
            <family val="2"/>
          </rPr>
          <t xml:space="preserve">
Vary the estimate of the number of EL mated with genotype if the proportion is not fixed.</t>
        </r>
      </text>
    </comment>
    <comment ref="FD117" authorId="2" shapeId="0" xr:uid="{A6455500-2AFD-4733-A104-DBCC195D40F0}">
      <text>
        <r>
          <rPr>
            <b/>
            <sz val="9"/>
            <color indexed="81"/>
            <rFont val="Tahoma"/>
            <family val="2"/>
          </rPr>
          <t>John:</t>
        </r>
        <r>
          <rPr>
            <sz val="9"/>
            <color indexed="81"/>
            <rFont val="Tahoma"/>
            <family val="2"/>
          </rPr>
          <t xml:space="preserve">
0.95 selected for the EL analysis because EL RR was about 90% higher than Thommos range.</t>
        </r>
      </text>
    </comment>
    <comment ref="FM117" authorId="2" shapeId="0" xr:uid="{275841A6-9C85-42C2-8C00-23F9D685474E}">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117" authorId="2" shapeId="0" xr:uid="{8052445A-2BA3-48B8-8159-F1C6DFCAEBD4}">
      <text>
        <r>
          <rPr>
            <b/>
            <sz val="9"/>
            <color indexed="81"/>
            <rFont val="Tahoma"/>
            <family val="2"/>
          </rPr>
          <t>John:</t>
        </r>
        <r>
          <rPr>
            <sz val="9"/>
            <color indexed="81"/>
            <rFont val="Tahoma"/>
            <family val="2"/>
          </rPr>
          <t xml:space="preserve">
Feed supply changes in individual periods</t>
        </r>
      </text>
    </comment>
    <comment ref="KQ117" authorId="2" shapeId="0" xr:uid="{B2FADE18-7CB0-420E-B698-729CCD25E3BE}">
      <text>
        <r>
          <rPr>
            <b/>
            <sz val="9"/>
            <color indexed="81"/>
            <rFont val="Tahoma"/>
            <family val="2"/>
          </rPr>
          <t>John:</t>
        </r>
        <r>
          <rPr>
            <sz val="9"/>
            <color indexed="81"/>
            <rFont val="Tahoma"/>
            <family val="2"/>
          </rPr>
          <t xml:space="preserve">
Feed supply changes in individual periods</t>
        </r>
      </text>
    </comment>
    <comment ref="LO117" authorId="2" shapeId="0" xr:uid="{5BD94387-3161-49F5-85EF-47DDA1E180EA}">
      <text>
        <r>
          <rPr>
            <b/>
            <sz val="9"/>
            <color indexed="81"/>
            <rFont val="Tahoma"/>
            <family val="2"/>
          </rPr>
          <t>John:</t>
        </r>
        <r>
          <rPr>
            <sz val="9"/>
            <color indexed="81"/>
            <rFont val="Tahoma"/>
            <family val="2"/>
          </rPr>
          <t xml:space="preserve">
Feed supply changes in individual periods</t>
        </r>
      </text>
    </comment>
    <comment ref="MM117" authorId="2" shapeId="0" xr:uid="{77C639D9-D597-4CBD-B4C3-7A69AC77381B}">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117" authorId="2" shapeId="0" xr:uid="{558604F2-AB9F-4F02-81B2-AD788F2EA2CB}">
      <text>
        <r>
          <rPr>
            <b/>
            <sz val="9"/>
            <color indexed="81"/>
            <rFont val="Tahoma"/>
            <family val="2"/>
          </rPr>
          <t>John:</t>
        </r>
        <r>
          <rPr>
            <sz val="9"/>
            <color indexed="81"/>
            <rFont val="Tahoma"/>
            <family val="2"/>
          </rPr>
          <t xml:space="preserve">
Feed supply changes in individual periods</t>
        </r>
      </text>
    </comment>
    <comment ref="YL117" authorId="2" shapeId="0" xr:uid="{5C942F7D-B906-4E1A-8309-EE3EF753A940}">
      <text>
        <r>
          <rPr>
            <b/>
            <sz val="9"/>
            <color indexed="81"/>
            <rFont val="Tahoma"/>
            <charset val="1"/>
          </rPr>
          <t>John:</t>
        </r>
        <r>
          <rPr>
            <sz val="9"/>
            <color indexed="81"/>
            <rFont val="Tahoma"/>
            <charset val="1"/>
          </rPr>
          <t xml:space="preserve">
Breeder grid 33% higher than mutton.
Change this price if mutton grid changes</t>
        </r>
      </text>
    </comment>
    <comment ref="YN117" authorId="2" shapeId="0" xr:uid="{E9C345A0-C353-4252-81EA-5D35F4867DAA}">
      <text>
        <r>
          <rPr>
            <b/>
            <sz val="9"/>
            <color indexed="81"/>
            <rFont val="Tahoma"/>
            <charset val="1"/>
          </rPr>
          <t>John:</t>
        </r>
        <r>
          <rPr>
            <sz val="9"/>
            <color indexed="81"/>
            <rFont val="Tahoma"/>
            <charset val="1"/>
          </rPr>
          <t xml:space="preserve">
Set the breeder grid to $/kg DW.</t>
        </r>
      </text>
    </comment>
    <comment ref="YP117" authorId="2" shapeId="0" xr:uid="{359DC463-5D62-4062-AE52-DA98C5994F5B}">
      <text>
        <r>
          <rPr>
            <b/>
            <sz val="9"/>
            <color indexed="81"/>
            <rFont val="Tahoma"/>
            <charset val="1"/>
          </rPr>
          <t>John:</t>
        </r>
        <r>
          <rPr>
            <sz val="9"/>
            <color indexed="81"/>
            <rFont val="Tahoma"/>
            <charset val="1"/>
          </rPr>
          <t xml:space="preserve">
Remove fixed infrastructure costs</t>
        </r>
      </text>
    </comment>
    <comment ref="YQ117" authorId="2" shapeId="0" xr:uid="{EB3A51D8-6267-409C-9E56-D8A2524DFEA6}">
      <text>
        <r>
          <rPr>
            <b/>
            <sz val="9"/>
            <color indexed="81"/>
            <rFont val="Tahoma"/>
            <charset val="1"/>
          </rPr>
          <t>John:</t>
        </r>
        <r>
          <rPr>
            <sz val="9"/>
            <color indexed="81"/>
            <rFont val="Tahoma"/>
            <charset val="1"/>
          </rPr>
          <t xml:space="preserve">
Increase variable infrastructure costs on basis that fixed costs were 25% of total</t>
        </r>
      </text>
    </comment>
    <comment ref="YS117" authorId="2" shapeId="0" xr:uid="{9755CC38-03D3-4131-AAB1-D32153CD5F91}">
      <text>
        <r>
          <rPr>
            <b/>
            <sz val="9"/>
            <color indexed="81"/>
            <rFont val="Tahoma"/>
            <charset val="1"/>
          </rPr>
          <t>John:</t>
        </r>
        <r>
          <rPr>
            <sz val="9"/>
            <color indexed="81"/>
            <rFont val="Tahoma"/>
            <charset val="1"/>
          </rPr>
          <t xml:space="preserve">
Add an Asset value for land to achieve a "Normal" profit that is close to 0.</t>
        </r>
      </text>
    </comment>
    <comment ref="CH123" authorId="2" shapeId="0" xr:uid="{059A3F14-2383-4C9B-A68E-FE07E2799451}">
      <text>
        <r>
          <rPr>
            <b/>
            <sz val="9"/>
            <color indexed="81"/>
            <rFont val="Tahoma"/>
            <family val="2"/>
          </rPr>
          <t>John:</t>
        </r>
        <r>
          <rPr>
            <sz val="9"/>
            <color indexed="81"/>
            <rFont val="Tahoma"/>
            <family val="2"/>
          </rPr>
          <t xml:space="preserve">
Use the MU (LMAT) equations if maternal genotype</t>
        </r>
      </text>
    </comment>
    <comment ref="VJ123" authorId="2" shapeId="0" xr:uid="{68E0F380-8694-4D36-AB44-BC0A2D14E4F8}">
      <text>
        <r>
          <rPr>
            <b/>
            <sz val="9"/>
            <color indexed="81"/>
            <rFont val="Tahoma"/>
            <family val="2"/>
          </rPr>
          <t>John:</t>
        </r>
        <r>
          <rPr>
            <sz val="9"/>
            <color indexed="81"/>
            <rFont val="Tahoma"/>
            <family val="2"/>
          </rPr>
          <t xml:space="preserve">
Feed supply changes in individual periods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4"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4"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4"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4"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8"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9"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10"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11"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3"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5"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9"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22"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8"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50"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50"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6"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7"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7"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7"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7"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7"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7"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7"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8" authorId="0" shapeId="0" xr:uid="{158F718C-900C-4B9F-ACCB-C7FE60A6E0DC}">
      <text>
        <r>
          <rPr>
            <b/>
            <sz val="9"/>
            <color indexed="81"/>
            <rFont val="Tahoma"/>
            <family val="2"/>
          </rPr>
          <t>John:</t>
        </r>
        <r>
          <rPr>
            <sz val="9"/>
            <color indexed="81"/>
            <rFont val="Tahoma"/>
            <family val="2"/>
          </rPr>
          <t xml:space="preserve">
</t>
        </r>
      </text>
    </comment>
    <comment ref="D168"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8"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70" authorId="0" shapeId="0" xr:uid="{9EA1FDE4-1DB1-4F34-8986-9D4193402830}">
      <text>
        <r>
          <rPr>
            <b/>
            <sz val="9"/>
            <color indexed="81"/>
            <rFont val="Tahoma"/>
            <family val="2"/>
          </rPr>
          <t>John:</t>
        </r>
        <r>
          <rPr>
            <sz val="9"/>
            <color indexed="81"/>
            <rFont val="Tahoma"/>
            <family val="2"/>
          </rPr>
          <t xml:space="preserve">
BBB</t>
        </r>
      </text>
    </comment>
    <comment ref="F170" authorId="0" shapeId="0" xr:uid="{E378D495-5FF2-4AAB-976A-26AA53FE3729}">
      <text>
        <r>
          <rPr>
            <b/>
            <sz val="9"/>
            <color indexed="81"/>
            <rFont val="Tahoma"/>
            <family val="2"/>
          </rPr>
          <t>John:</t>
        </r>
        <r>
          <rPr>
            <sz val="9"/>
            <color indexed="81"/>
            <rFont val="Tahoma"/>
            <family val="2"/>
          </rPr>
          <t xml:space="preserve">
Sell 0 to 8mths</t>
        </r>
      </text>
    </comment>
    <comment ref="L170" authorId="0" shapeId="0" xr:uid="{120126D5-EFD6-4B2B-9AA2-B70FDED61FA8}">
      <text>
        <r>
          <rPr>
            <b/>
            <sz val="9"/>
            <color indexed="81"/>
            <rFont val="Tahoma"/>
            <family val="2"/>
          </rPr>
          <t xml:space="preserve">John:
</t>
        </r>
        <r>
          <rPr>
            <sz val="9"/>
            <color indexed="81"/>
            <rFont val="Tahoma"/>
            <family val="2"/>
          </rPr>
          <t>Can't sell till hogget shearing</t>
        </r>
      </text>
    </comment>
    <comment ref="M170"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70"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70"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70"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70"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71" authorId="0" shapeId="0" xr:uid="{654B64AE-A166-4C29-81C4-4E2CFDD2B6EB}">
      <text>
        <r>
          <rPr>
            <b/>
            <sz val="9"/>
            <color indexed="81"/>
            <rFont val="Tahoma"/>
            <family val="2"/>
          </rPr>
          <t>John:</t>
        </r>
        <r>
          <rPr>
            <sz val="9"/>
            <color indexed="81"/>
            <rFont val="Tahoma"/>
            <family val="2"/>
          </rPr>
          <t xml:space="preserve">
Sell 15 mths to 21 mths</t>
        </r>
      </text>
    </comment>
    <comment ref="E172" authorId="0" shapeId="0" xr:uid="{10B08A1C-74D4-4D5E-A000-55C242B7BD88}">
      <text>
        <r>
          <rPr>
            <b/>
            <sz val="9"/>
            <color indexed="81"/>
            <rFont val="Tahoma"/>
            <family val="2"/>
          </rPr>
          <t>John:</t>
        </r>
        <r>
          <rPr>
            <sz val="9"/>
            <color indexed="81"/>
            <rFont val="Tahoma"/>
            <family val="2"/>
          </rPr>
          <t xml:space="preserve">
BBT</t>
        </r>
      </text>
    </comment>
    <comment ref="F172" authorId="0" shapeId="0" xr:uid="{8DBBE291-7593-49F8-BDCC-D9F2F067AA25}">
      <text>
        <r>
          <rPr>
            <b/>
            <sz val="9"/>
            <color indexed="81"/>
            <rFont val="Tahoma"/>
            <family val="2"/>
          </rPr>
          <t>John:</t>
        </r>
        <r>
          <rPr>
            <sz val="9"/>
            <color indexed="81"/>
            <rFont val="Tahoma"/>
            <family val="2"/>
          </rPr>
          <t xml:space="preserve">
Sell older</t>
        </r>
      </text>
    </comment>
    <comment ref="L173" authorId="0" shapeId="0" xr:uid="{18ABC29F-339C-49CD-9928-0C2CB77EE591}">
      <text>
        <r>
          <rPr>
            <b/>
            <sz val="9"/>
            <color indexed="81"/>
            <rFont val="Tahoma"/>
            <family val="2"/>
          </rPr>
          <t>John:</t>
        </r>
        <r>
          <rPr>
            <sz val="9"/>
            <color indexed="81"/>
            <rFont val="Tahoma"/>
            <family val="2"/>
          </rPr>
          <t xml:space="preserve">
Sell any age (usually as a lamb)</t>
        </r>
      </text>
    </comment>
    <comment ref="O173" authorId="0" shapeId="0" xr:uid="{CCC0DCEF-BE68-4278-BBFB-3C061DD7DA34}">
      <text>
        <r>
          <rPr>
            <b/>
            <sz val="9"/>
            <color indexed="81"/>
            <rFont val="Tahoma"/>
            <family val="2"/>
          </rPr>
          <t>John:</t>
        </r>
        <r>
          <rPr>
            <sz val="9"/>
            <color indexed="81"/>
            <rFont val="Tahoma"/>
            <family val="2"/>
          </rPr>
          <t xml:space="preserve">
Sell any age (usually as a lamb)</t>
        </r>
      </text>
    </comment>
    <comment ref="B175"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O185"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C189"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D206" authorId="0" shapeId="0" xr:uid="{D80984F2-38DA-48EB-86F8-995B1513155E}">
      <text>
        <r>
          <rPr>
            <b/>
            <sz val="9"/>
            <color indexed="81"/>
            <rFont val="Tahoma"/>
            <family val="2"/>
          </rPr>
          <t>John:</t>
        </r>
        <r>
          <rPr>
            <sz val="9"/>
            <color indexed="81"/>
            <rFont val="Tahoma"/>
            <family val="2"/>
          </rPr>
          <t xml:space="preserve">
These values need to be set within a range of 20 to 80% otherwise it might affect the calclulation of the pointers for f_collapse because the weighting on each group of animals maybe insufficient for the group to be 'seen'.</t>
        </r>
      </text>
    </comment>
    <comment ref="B222"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23" authorId="0" shapeId="0" xr:uid="{495F61C2-86BA-4C43-8D11-CAD7CA98B444}">
      <text>
        <r>
          <rPr>
            <b/>
            <sz val="9"/>
            <color indexed="81"/>
            <rFont val="Tahoma"/>
            <family val="2"/>
          </rPr>
          <t>John:</t>
        </r>
        <r>
          <rPr>
            <sz val="9"/>
            <color indexed="81"/>
            <rFont val="Tahoma"/>
            <family val="2"/>
          </rPr>
          <t xml:space="preserve">
For </t>
        </r>
      </text>
    </comment>
    <comment ref="I229"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9"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9"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8"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7" authorId="0" shapeId="0" xr:uid="{CB45BAC6-EADC-4B73-9F64-9E12441EDA23}">
      <text>
        <r>
          <rPr>
            <b/>
            <sz val="9"/>
            <color indexed="81"/>
            <rFont val="Tahoma"/>
            <family val="2"/>
          </rPr>
          <t>John:</t>
        </r>
        <r>
          <rPr>
            <sz val="9"/>
            <color indexed="81"/>
            <rFont val="Tahoma"/>
            <family val="2"/>
          </rPr>
          <t xml:space="preserve">
Values if 4 levels:
-0.5
0
0.4
0.8</t>
        </r>
      </text>
    </comment>
    <comment ref="D407" authorId="0" shapeId="0" xr:uid="{33A6B5DE-A036-432E-8B04-7647E2717CA0}">
      <text>
        <r>
          <rPr>
            <b/>
            <sz val="9"/>
            <color indexed="81"/>
            <rFont val="Tahoma"/>
            <family val="2"/>
          </rPr>
          <t>John:</t>
        </r>
        <r>
          <rPr>
            <sz val="9"/>
            <color indexed="81"/>
            <rFont val="Tahoma"/>
            <family val="2"/>
          </rPr>
          <t xml:space="preserve">
Values if 4 levels:
-0.5
0
0.4
0.8</t>
        </r>
      </text>
    </comment>
    <comment ref="E407" authorId="0" shapeId="0" xr:uid="{751FB96B-24F6-4D84-8B31-F5BE2727D1F2}">
      <text>
        <r>
          <rPr>
            <b/>
            <sz val="9"/>
            <color indexed="81"/>
            <rFont val="Tahoma"/>
            <family val="2"/>
          </rPr>
          <t>John:</t>
        </r>
        <r>
          <rPr>
            <sz val="9"/>
            <color indexed="81"/>
            <rFont val="Tahoma"/>
            <family val="2"/>
          </rPr>
          <t xml:space="preserve">
Values if 4 levels:
-0.8
-0.4
0
0.5</t>
        </r>
      </text>
    </comment>
    <comment ref="F407" authorId="0" shapeId="0" xr:uid="{4A801745-D400-4549-9E4B-4F1AE8C78F3D}">
      <text>
        <r>
          <rPr>
            <b/>
            <sz val="9"/>
            <color indexed="81"/>
            <rFont val="Tahoma"/>
            <family val="2"/>
          </rPr>
          <t>John:</t>
        </r>
        <r>
          <rPr>
            <sz val="9"/>
            <color indexed="81"/>
            <rFont val="Tahoma"/>
            <family val="2"/>
          </rPr>
          <t xml:space="preserve">
Values if 4 levels:
-0.5
0
0.4
0.8</t>
        </r>
      </text>
    </comment>
    <comment ref="I407" authorId="0" shapeId="0" xr:uid="{FFCD9017-CC93-448C-B9AC-ACE184E2556F}">
      <text>
        <r>
          <rPr>
            <b/>
            <sz val="9"/>
            <color indexed="81"/>
            <rFont val="Tahoma"/>
            <family val="2"/>
          </rPr>
          <t>John:</t>
        </r>
        <r>
          <rPr>
            <sz val="9"/>
            <color indexed="81"/>
            <rFont val="Tahoma"/>
            <family val="2"/>
          </rPr>
          <t xml:space="preserve">
Values if 4 levels:
-0.5
0
0.4
0.8</t>
        </r>
      </text>
    </comment>
    <comment ref="P412"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7"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7"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8"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7"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00"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03"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04"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74"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6"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92" authorId="0" shapeId="0" xr:uid="{B14E1009-DE88-4EDB-A512-0BA103893901}">
      <text>
        <r>
          <rPr>
            <b/>
            <sz val="9"/>
            <color indexed="81"/>
            <rFont val="Tahoma"/>
            <family val="2"/>
          </rPr>
          <t>John:</t>
        </r>
        <r>
          <rPr>
            <sz val="9"/>
            <color indexed="81"/>
            <rFont val="Tahoma"/>
            <family val="2"/>
          </rPr>
          <t xml:space="preserve">
Mortality per day</t>
        </r>
      </text>
    </comment>
    <comment ref="C903"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7"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9"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9"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41"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1004" authorId="0" shapeId="0" xr:uid="{04F31B9C-38C3-4F97-9971-7A4B77D43672}">
      <text>
        <r>
          <rPr>
            <b/>
            <sz val="9"/>
            <color indexed="81"/>
            <rFont val="Tahoma"/>
            <family val="2"/>
          </rPr>
          <t>John:</t>
        </r>
        <r>
          <rPr>
            <sz val="9"/>
            <color indexed="81"/>
            <rFont val="Tahoma"/>
            <family val="2"/>
          </rPr>
          <t xml:space="preserve">
yfat BV from the data files</t>
        </r>
      </text>
    </comment>
    <comment ref="T1139" authorId="0" shapeId="0" xr:uid="{9427EFC4-5225-4087-B43B-AC974CAE1B60}">
      <text>
        <r>
          <rPr>
            <b/>
            <sz val="9"/>
            <color indexed="81"/>
            <rFont val="Tahoma"/>
            <family val="2"/>
          </rPr>
          <t>John:</t>
        </r>
        <r>
          <rPr>
            <sz val="9"/>
            <color indexed="81"/>
            <rFont val="Tahoma"/>
            <family val="2"/>
          </rPr>
          <t xml:space="preserve">
yfat BV from the data files</t>
        </r>
      </text>
    </comment>
    <comment ref="T1274" authorId="0" shapeId="0" xr:uid="{7BCB44C1-AE49-4A7B-A446-633771025403}">
      <text>
        <r>
          <rPr>
            <b/>
            <sz val="9"/>
            <color indexed="81"/>
            <rFont val="Tahoma"/>
            <family val="2"/>
          </rPr>
          <t>John:</t>
        </r>
        <r>
          <rPr>
            <sz val="9"/>
            <color indexed="81"/>
            <rFont val="Tahoma"/>
            <family val="2"/>
          </rPr>
          <t xml:space="preserve">
yfat BV from the data files</t>
        </r>
      </text>
    </comment>
    <comment ref="H1411"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421"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4"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5"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9"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70" authorId="0" shapeId="0" xr:uid="{7E0CDF8D-30CB-46F1-A7E9-04457AB048B5}">
      <text>
        <r>
          <rPr>
            <b/>
            <sz val="9"/>
            <color indexed="81"/>
            <rFont val="Tahoma"/>
            <family val="2"/>
          </rPr>
          <t>John:</t>
        </r>
        <r>
          <rPr>
            <sz val="9"/>
            <color indexed="81"/>
            <rFont val="Tahoma"/>
            <family val="2"/>
          </rPr>
          <t xml:space="preserve">
BBB</t>
        </r>
      </text>
    </comment>
    <comment ref="F170" authorId="0" shapeId="0" xr:uid="{7FB7F7D3-1AC7-435B-A12F-B2AC91AC694B}">
      <text>
        <r>
          <rPr>
            <b/>
            <sz val="9"/>
            <color indexed="81"/>
            <rFont val="Tahoma"/>
            <family val="2"/>
          </rPr>
          <t>John:</t>
        </r>
        <r>
          <rPr>
            <sz val="9"/>
            <color indexed="81"/>
            <rFont val="Tahoma"/>
            <family val="2"/>
          </rPr>
          <t xml:space="preserve">
Sell 0 to 8mths</t>
        </r>
      </text>
    </comment>
    <comment ref="L170" authorId="0" shapeId="0" xr:uid="{C3D6640B-37AD-4E41-A2AE-7D60C0BE255C}">
      <text>
        <r>
          <rPr>
            <b/>
            <sz val="9"/>
            <color indexed="81"/>
            <rFont val="Tahoma"/>
            <family val="2"/>
          </rPr>
          <t>John:</t>
        </r>
        <r>
          <rPr>
            <sz val="9"/>
            <color indexed="81"/>
            <rFont val="Tahoma"/>
            <family val="2"/>
          </rPr>
          <t xml:space="preserve">
Sell any age (hopefully as a lamb)</t>
        </r>
      </text>
    </comment>
    <comment ref="N170" authorId="0" shapeId="0" xr:uid="{843C32F1-B33A-4E03-9930-12FE88BFD1A9}">
      <text>
        <r>
          <rPr>
            <b/>
            <sz val="9"/>
            <color indexed="81"/>
            <rFont val="Tahoma"/>
            <family val="2"/>
          </rPr>
          <t>John:</t>
        </r>
        <r>
          <rPr>
            <sz val="9"/>
            <color indexed="81"/>
            <rFont val="Tahoma"/>
            <family val="2"/>
          </rPr>
          <t xml:space="preserve">
Sell CFA at 5.5yo</t>
        </r>
      </text>
    </comment>
    <comment ref="F171" authorId="0" shapeId="0" xr:uid="{DB10309E-8F11-422D-B7F3-1D63DC7E2749}">
      <text>
        <r>
          <rPr>
            <b/>
            <sz val="9"/>
            <color indexed="81"/>
            <rFont val="Tahoma"/>
            <family val="2"/>
          </rPr>
          <t>John:</t>
        </r>
        <r>
          <rPr>
            <sz val="9"/>
            <color indexed="81"/>
            <rFont val="Tahoma"/>
            <family val="2"/>
          </rPr>
          <t xml:space="preserve">
Sell 8 to 15 mths</t>
        </r>
      </text>
    </comment>
    <comment ref="L171" authorId="0" shapeId="0" xr:uid="{4CD6B8E3-CFB8-4993-BD0D-494CD745EDF2}">
      <text>
        <r>
          <rPr>
            <b/>
            <sz val="9"/>
            <color indexed="81"/>
            <rFont val="Tahoma"/>
            <family val="2"/>
          </rPr>
          <t xml:space="preserve">John:
</t>
        </r>
        <r>
          <rPr>
            <sz val="9"/>
            <color indexed="81"/>
            <rFont val="Tahoma"/>
            <family val="2"/>
          </rPr>
          <t>Can't sell till hogget shearing</t>
        </r>
      </text>
    </comment>
    <comment ref="N171" authorId="0" shapeId="0" xr:uid="{76A1D5B8-88D0-4350-A4A9-F96B0BCE1650}">
      <text>
        <r>
          <rPr>
            <b/>
            <sz val="9"/>
            <color indexed="81"/>
            <rFont val="Tahoma"/>
            <family val="2"/>
          </rPr>
          <t>John:</t>
        </r>
        <r>
          <rPr>
            <sz val="9"/>
            <color indexed="81"/>
            <rFont val="Tahoma"/>
            <family val="2"/>
          </rPr>
          <t xml:space="preserve">
Sell CFA at 6.5yo</t>
        </r>
      </text>
    </comment>
    <comment ref="E172" authorId="0" shapeId="0" xr:uid="{39B785D6-592F-4BAE-A533-54411E8E8563}">
      <text>
        <r>
          <rPr>
            <b/>
            <sz val="9"/>
            <color indexed="81"/>
            <rFont val="Tahoma"/>
            <family val="2"/>
          </rPr>
          <t>John:</t>
        </r>
        <r>
          <rPr>
            <sz val="9"/>
            <color indexed="81"/>
            <rFont val="Tahoma"/>
            <family val="2"/>
          </rPr>
          <t xml:space="preserve">
BBT</t>
        </r>
      </text>
    </comment>
    <comment ref="F172" authorId="0" shapeId="0" xr:uid="{9E65433A-051C-4AB8-92B8-C9CFBB1EC95E}">
      <text>
        <r>
          <rPr>
            <b/>
            <sz val="9"/>
            <color indexed="81"/>
            <rFont val="Tahoma"/>
            <family val="2"/>
          </rPr>
          <t>John:</t>
        </r>
        <r>
          <rPr>
            <sz val="9"/>
            <color indexed="81"/>
            <rFont val="Tahoma"/>
            <family val="2"/>
          </rPr>
          <t xml:space="preserve">
Sell 15 mths to 21 mths</t>
        </r>
      </text>
    </comment>
    <comment ref="F173" authorId="0" shapeId="0" xr:uid="{8E7D5C88-700C-4D22-9D6D-44C6D0C48E8A}">
      <text>
        <r>
          <rPr>
            <b/>
            <sz val="9"/>
            <color indexed="81"/>
            <rFont val="Tahoma"/>
            <family val="2"/>
          </rPr>
          <t>John:</t>
        </r>
        <r>
          <rPr>
            <sz val="9"/>
            <color indexed="81"/>
            <rFont val="Tahoma"/>
            <family val="2"/>
          </rPr>
          <t xml:space="preserve">
Sell older</t>
        </r>
      </text>
    </comment>
    <comment ref="E302"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5"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5"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5"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5"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5"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5" authorId="0" shapeId="0" xr:uid="{BEADE333-CC3F-495C-8B62-641672082E39}">
      <text>
        <r>
          <rPr>
            <b/>
            <sz val="9"/>
            <color indexed="81"/>
            <rFont val="Tahoma"/>
            <family val="2"/>
          </rPr>
          <t>John:</t>
        </r>
        <r>
          <rPr>
            <sz val="9"/>
            <color indexed="81"/>
            <rFont val="Tahoma"/>
            <family val="2"/>
          </rPr>
          <t xml:space="preserve">
To represent whole of pregnancy
</t>
        </r>
      </text>
    </comment>
    <comment ref="P412"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80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80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80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4"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5"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9"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50"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A9CEB269-9673-4FDF-A85C-7C05D2F43988}">
      <text>
        <r>
          <rPr>
            <b/>
            <sz val="9"/>
            <color indexed="81"/>
            <rFont val="Tahoma"/>
            <family val="2"/>
          </rPr>
          <t>John:</t>
        </r>
        <r>
          <rPr>
            <sz val="9"/>
            <color indexed="81"/>
            <rFont val="Tahoma"/>
            <family val="2"/>
          </rPr>
          <t xml:space="preserve">
BBB</t>
        </r>
      </text>
    </comment>
    <comment ref="F170" authorId="0" shapeId="0" xr:uid="{9D875F7B-8F45-4932-B083-382A683FFB05}">
      <text>
        <r>
          <rPr>
            <b/>
            <sz val="9"/>
            <color indexed="81"/>
            <rFont val="Tahoma"/>
            <family val="2"/>
          </rPr>
          <t>John:</t>
        </r>
        <r>
          <rPr>
            <sz val="9"/>
            <color indexed="81"/>
            <rFont val="Tahoma"/>
            <family val="2"/>
          </rPr>
          <t xml:space="preserve">
Sell 0 to 8mths</t>
        </r>
      </text>
    </comment>
    <comment ref="L170" authorId="0" shapeId="0" xr:uid="{F096738D-9A15-40FF-9E87-DB5D52B677EF}">
      <text>
        <r>
          <rPr>
            <b/>
            <sz val="9"/>
            <color indexed="81"/>
            <rFont val="Tahoma"/>
            <family val="2"/>
          </rPr>
          <t>John:</t>
        </r>
        <r>
          <rPr>
            <sz val="9"/>
            <color indexed="81"/>
            <rFont val="Tahoma"/>
            <family val="2"/>
          </rPr>
          <t xml:space="preserve">
Sell any age (hopefully as a lamb)</t>
        </r>
      </text>
    </comment>
    <comment ref="N170" authorId="0" shapeId="0" xr:uid="{31D6DDAF-BF94-4E91-B2CA-E97638C58509}">
      <text>
        <r>
          <rPr>
            <b/>
            <sz val="9"/>
            <color indexed="81"/>
            <rFont val="Tahoma"/>
            <family val="2"/>
          </rPr>
          <t>John:</t>
        </r>
        <r>
          <rPr>
            <sz val="9"/>
            <color indexed="81"/>
            <rFont val="Tahoma"/>
            <family val="2"/>
          </rPr>
          <t xml:space="preserve">
Sell CFA at 5.5yo</t>
        </r>
      </text>
    </comment>
    <comment ref="F171" authorId="0" shapeId="0" xr:uid="{FAD92512-2DC6-4A82-B4E0-5A130D4474CF}">
      <text>
        <r>
          <rPr>
            <b/>
            <sz val="9"/>
            <color indexed="81"/>
            <rFont val="Tahoma"/>
            <family val="2"/>
          </rPr>
          <t>John:</t>
        </r>
        <r>
          <rPr>
            <sz val="9"/>
            <color indexed="81"/>
            <rFont val="Tahoma"/>
            <family val="2"/>
          </rPr>
          <t xml:space="preserve">
Sell 8 to 15 mths</t>
        </r>
      </text>
    </comment>
    <comment ref="L171" authorId="0" shapeId="0" xr:uid="{87DF12F1-B5D1-421B-9311-4BD245C27F97}">
      <text>
        <r>
          <rPr>
            <b/>
            <sz val="9"/>
            <color indexed="81"/>
            <rFont val="Tahoma"/>
            <family val="2"/>
          </rPr>
          <t xml:space="preserve">John:
</t>
        </r>
        <r>
          <rPr>
            <sz val="9"/>
            <color indexed="81"/>
            <rFont val="Tahoma"/>
            <family val="2"/>
          </rPr>
          <t>Can't sell till hogget shearing</t>
        </r>
      </text>
    </comment>
    <comment ref="N171" authorId="0" shapeId="0" xr:uid="{1072BB36-8DF3-4BEE-A629-485BD1F043D2}">
      <text>
        <r>
          <rPr>
            <b/>
            <sz val="9"/>
            <color indexed="81"/>
            <rFont val="Tahoma"/>
            <family val="2"/>
          </rPr>
          <t>John:</t>
        </r>
        <r>
          <rPr>
            <sz val="9"/>
            <color indexed="81"/>
            <rFont val="Tahoma"/>
            <family val="2"/>
          </rPr>
          <t xml:space="preserve">
Sell CFA at 6.5yo</t>
        </r>
      </text>
    </comment>
    <comment ref="E172" authorId="0" shapeId="0" xr:uid="{02E5E433-D48D-4795-971D-B7645446779E}">
      <text>
        <r>
          <rPr>
            <b/>
            <sz val="9"/>
            <color indexed="81"/>
            <rFont val="Tahoma"/>
            <family val="2"/>
          </rPr>
          <t>John:</t>
        </r>
        <r>
          <rPr>
            <sz val="9"/>
            <color indexed="81"/>
            <rFont val="Tahoma"/>
            <family val="2"/>
          </rPr>
          <t xml:space="preserve">
BBT</t>
        </r>
      </text>
    </comment>
    <comment ref="F172" authorId="0" shapeId="0" xr:uid="{2E878A4F-AAC3-41A2-8C99-967C11353ACF}">
      <text>
        <r>
          <rPr>
            <b/>
            <sz val="9"/>
            <color indexed="81"/>
            <rFont val="Tahoma"/>
            <family val="2"/>
          </rPr>
          <t>John:</t>
        </r>
        <r>
          <rPr>
            <sz val="9"/>
            <color indexed="81"/>
            <rFont val="Tahoma"/>
            <family val="2"/>
          </rPr>
          <t xml:space="preserve">
Sell 15 mths to 21 mths</t>
        </r>
      </text>
    </comment>
    <comment ref="F173" authorId="0" shapeId="0" xr:uid="{58683116-FCC6-470A-B89E-D460EACD70CA}">
      <text>
        <r>
          <rPr>
            <b/>
            <sz val="9"/>
            <color indexed="81"/>
            <rFont val="Tahoma"/>
            <family val="2"/>
          </rPr>
          <t>John:</t>
        </r>
        <r>
          <rPr>
            <sz val="9"/>
            <color indexed="81"/>
            <rFont val="Tahoma"/>
            <family val="2"/>
          </rPr>
          <t xml:space="preserve">
Sell older</t>
        </r>
      </text>
    </comment>
    <comment ref="E302"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12"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80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80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80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4"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5"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9"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50"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BCFDA45C-04D7-4F1C-812A-4550AE6EDD37}">
      <text>
        <r>
          <rPr>
            <b/>
            <sz val="9"/>
            <color indexed="81"/>
            <rFont val="Tahoma"/>
            <family val="2"/>
          </rPr>
          <t>John:</t>
        </r>
        <r>
          <rPr>
            <sz val="9"/>
            <color indexed="81"/>
            <rFont val="Tahoma"/>
            <family val="2"/>
          </rPr>
          <t xml:space="preserve">
BBB</t>
        </r>
      </text>
    </comment>
    <comment ref="F170" authorId="0" shapeId="0" xr:uid="{D36BE712-19E6-462F-BAA0-48B6A81F215E}">
      <text>
        <r>
          <rPr>
            <b/>
            <sz val="9"/>
            <color indexed="81"/>
            <rFont val="Tahoma"/>
            <family val="2"/>
          </rPr>
          <t>John:</t>
        </r>
        <r>
          <rPr>
            <sz val="9"/>
            <color indexed="81"/>
            <rFont val="Tahoma"/>
            <family val="2"/>
          </rPr>
          <t xml:space="preserve">
Sell 0 to 8mths</t>
        </r>
      </text>
    </comment>
    <comment ref="L170" authorId="0" shapeId="0" xr:uid="{D1FCC2D3-1DA7-4AD4-ABED-048885AF0872}">
      <text>
        <r>
          <rPr>
            <b/>
            <sz val="9"/>
            <color indexed="81"/>
            <rFont val="Tahoma"/>
            <family val="2"/>
          </rPr>
          <t>John:</t>
        </r>
        <r>
          <rPr>
            <sz val="9"/>
            <color indexed="81"/>
            <rFont val="Tahoma"/>
            <family val="2"/>
          </rPr>
          <t xml:space="preserve">
Sell any age (hopefully as a lamb)</t>
        </r>
      </text>
    </comment>
    <comment ref="N170" authorId="0" shapeId="0" xr:uid="{FD1ECCB3-217C-463E-97C5-DA00DA696103}">
      <text>
        <r>
          <rPr>
            <b/>
            <sz val="9"/>
            <color indexed="81"/>
            <rFont val="Tahoma"/>
            <family val="2"/>
          </rPr>
          <t>John:</t>
        </r>
        <r>
          <rPr>
            <sz val="9"/>
            <color indexed="81"/>
            <rFont val="Tahoma"/>
            <family val="2"/>
          </rPr>
          <t xml:space="preserve">
Sell CFA at 5.5yo</t>
        </r>
      </text>
    </comment>
    <comment ref="F171" authorId="0" shapeId="0" xr:uid="{F32EF213-235C-4918-948C-1D903F8A2B1C}">
      <text>
        <r>
          <rPr>
            <b/>
            <sz val="9"/>
            <color indexed="81"/>
            <rFont val="Tahoma"/>
            <family val="2"/>
          </rPr>
          <t>John:</t>
        </r>
        <r>
          <rPr>
            <sz val="9"/>
            <color indexed="81"/>
            <rFont val="Tahoma"/>
            <family val="2"/>
          </rPr>
          <t xml:space="preserve">
Sell 8 to 15 mths</t>
        </r>
      </text>
    </comment>
    <comment ref="L171" authorId="0" shapeId="0" xr:uid="{0D75E9A0-0F66-470B-96D2-8FBA71B4A521}">
      <text>
        <r>
          <rPr>
            <b/>
            <sz val="9"/>
            <color indexed="81"/>
            <rFont val="Tahoma"/>
            <family val="2"/>
          </rPr>
          <t xml:space="preserve">John:
</t>
        </r>
        <r>
          <rPr>
            <sz val="9"/>
            <color indexed="81"/>
            <rFont val="Tahoma"/>
            <family val="2"/>
          </rPr>
          <t>Can't sell till hogget shearing</t>
        </r>
      </text>
    </comment>
    <comment ref="N171" authorId="0" shapeId="0" xr:uid="{3144FBAD-7924-4756-ACA6-E08C34A66B2A}">
      <text>
        <r>
          <rPr>
            <b/>
            <sz val="9"/>
            <color indexed="81"/>
            <rFont val="Tahoma"/>
            <family val="2"/>
          </rPr>
          <t>John:</t>
        </r>
        <r>
          <rPr>
            <sz val="9"/>
            <color indexed="81"/>
            <rFont val="Tahoma"/>
            <family val="2"/>
          </rPr>
          <t xml:space="preserve">
Sell CFA at 6.5yo</t>
        </r>
      </text>
    </comment>
    <comment ref="E172" authorId="0" shapeId="0" xr:uid="{B0471BED-AA48-4773-98F4-654AEE2EE460}">
      <text>
        <r>
          <rPr>
            <b/>
            <sz val="9"/>
            <color indexed="81"/>
            <rFont val="Tahoma"/>
            <family val="2"/>
          </rPr>
          <t>John:</t>
        </r>
        <r>
          <rPr>
            <sz val="9"/>
            <color indexed="81"/>
            <rFont val="Tahoma"/>
            <family val="2"/>
          </rPr>
          <t xml:space="preserve">
BBT</t>
        </r>
      </text>
    </comment>
    <comment ref="F172" authorId="0" shapeId="0" xr:uid="{2A3B1448-55AD-45E4-A8CF-CEA6434F7172}">
      <text>
        <r>
          <rPr>
            <b/>
            <sz val="9"/>
            <color indexed="81"/>
            <rFont val="Tahoma"/>
            <family val="2"/>
          </rPr>
          <t>John:</t>
        </r>
        <r>
          <rPr>
            <sz val="9"/>
            <color indexed="81"/>
            <rFont val="Tahoma"/>
            <family val="2"/>
          </rPr>
          <t xml:space="preserve">
Sell 15 mths to 21 mths</t>
        </r>
      </text>
    </comment>
    <comment ref="F173" authorId="0" shapeId="0" xr:uid="{CD0977DC-2B77-403C-A49A-DA238CFF379C}">
      <text>
        <r>
          <rPr>
            <b/>
            <sz val="9"/>
            <color indexed="81"/>
            <rFont val="Tahoma"/>
            <family val="2"/>
          </rPr>
          <t>John:</t>
        </r>
        <r>
          <rPr>
            <sz val="9"/>
            <color indexed="81"/>
            <rFont val="Tahoma"/>
            <family val="2"/>
          </rPr>
          <t xml:space="preserve">
Sell older</t>
        </r>
      </text>
    </comment>
    <comment ref="E302"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12"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80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80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80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6"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2"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3"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5"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8"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8"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91"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95"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95"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95"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8"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9"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50"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1"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2"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3"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3" authorId="2" shapeId="0" xr:uid="{A3A9DFFA-0392-4909-8FFD-2C833299E847}">
      <text>
        <r>
          <rPr>
            <b/>
            <sz val="9"/>
            <color indexed="81"/>
            <rFont val="Tahoma"/>
            <family val="2"/>
          </rPr>
          <t>John:</t>
        </r>
        <r>
          <rPr>
            <sz val="9"/>
            <color indexed="81"/>
            <rFont val="Tahoma"/>
            <family val="2"/>
          </rPr>
          <t xml:space="preserve">
Random</t>
        </r>
      </text>
    </comment>
    <comment ref="L53" authorId="2" shapeId="0" xr:uid="{F3171BAE-6A58-4CEA-8899-D1DE6FD55698}">
      <text>
        <r>
          <rPr>
            <b/>
            <sz val="9"/>
            <color indexed="81"/>
            <rFont val="Tahoma"/>
            <family val="2"/>
          </rPr>
          <t>John:</t>
        </r>
        <r>
          <rPr>
            <sz val="9"/>
            <color indexed="81"/>
            <rFont val="Tahoma"/>
            <family val="2"/>
          </rPr>
          <t xml:space="preserve">
LWC (Liveweight change)</t>
        </r>
      </text>
    </comment>
    <comment ref="M53" authorId="2" shapeId="0" xr:uid="{0AF8AABE-A860-4359-91EA-95B4B3A6AF31}">
      <text>
        <r>
          <rPr>
            <b/>
            <sz val="9"/>
            <color indexed="81"/>
            <rFont val="Tahoma"/>
            <family val="2"/>
          </rPr>
          <t>John:</t>
        </r>
        <r>
          <rPr>
            <sz val="9"/>
            <color indexed="81"/>
            <rFont val="Tahoma"/>
            <family val="2"/>
          </rPr>
          <t xml:space="preserve">
intake</t>
        </r>
      </text>
    </comment>
    <comment ref="N53" authorId="2" shapeId="0" xr:uid="{A1973A1B-227B-4F31-A3E0-2FA125099C7C}">
      <text>
        <r>
          <rPr>
            <b/>
            <sz val="9"/>
            <color indexed="81"/>
            <rFont val="Tahoma"/>
            <family val="2"/>
          </rPr>
          <t>John:</t>
        </r>
        <r>
          <rPr>
            <sz val="9"/>
            <color indexed="81"/>
            <rFont val="Tahoma"/>
            <family val="2"/>
          </rPr>
          <t xml:space="preserve">
fat</t>
        </r>
      </text>
    </comment>
    <comment ref="O53" authorId="2" shapeId="0" xr:uid="{DC0E238B-7D83-4B6A-B1D2-02A908D53D69}">
      <text>
        <r>
          <rPr>
            <b/>
            <sz val="9"/>
            <color indexed="81"/>
            <rFont val="Tahoma"/>
            <family val="2"/>
          </rPr>
          <t>John:</t>
        </r>
        <r>
          <rPr>
            <sz val="9"/>
            <color indexed="81"/>
            <rFont val="Tahoma"/>
            <family val="2"/>
          </rPr>
          <t xml:space="preserve">
muscle</t>
        </r>
      </text>
    </comment>
    <comment ref="P53" authorId="2" shapeId="0" xr:uid="{893E73BE-E333-4915-8642-7F40290F5865}">
      <text>
        <r>
          <rPr>
            <b/>
            <sz val="9"/>
            <color indexed="81"/>
            <rFont val="Tahoma"/>
            <family val="2"/>
          </rPr>
          <t>John:</t>
        </r>
        <r>
          <rPr>
            <sz val="9"/>
            <color indexed="81"/>
            <rFont val="Tahoma"/>
            <family val="2"/>
          </rPr>
          <t xml:space="preserve">
viscera</t>
        </r>
      </text>
    </comment>
    <comment ref="Q53" authorId="2" shapeId="0" xr:uid="{4A5880ED-C6A6-4DD2-B219-BC65D52F0155}">
      <text>
        <r>
          <rPr>
            <b/>
            <sz val="9"/>
            <color indexed="81"/>
            <rFont val="Tahoma"/>
            <family val="2"/>
          </rPr>
          <t>John:</t>
        </r>
        <r>
          <rPr>
            <sz val="9"/>
            <color indexed="81"/>
            <rFont val="Tahoma"/>
            <family val="2"/>
          </rPr>
          <t xml:space="preserve">
EVG (energy value of gain)</t>
        </r>
      </text>
    </comment>
    <comment ref="R53" authorId="2" shapeId="0" xr:uid="{74F093AD-CA8A-4AA2-9CD5-970A0B585957}">
      <text>
        <r>
          <rPr>
            <b/>
            <sz val="9"/>
            <color indexed="81"/>
            <rFont val="Tahoma"/>
            <family val="2"/>
          </rPr>
          <t>John:</t>
        </r>
        <r>
          <rPr>
            <sz val="9"/>
            <color indexed="81"/>
            <rFont val="Tahoma"/>
            <family val="2"/>
          </rPr>
          <t xml:space="preserve">
WBEC (whole body energy change)</t>
        </r>
      </text>
    </comment>
    <comment ref="S53" authorId="2" shapeId="0" xr:uid="{644A65E2-DD20-4769-86E2-16404F04449C}">
      <text>
        <r>
          <rPr>
            <b/>
            <sz val="9"/>
            <color indexed="81"/>
            <rFont val="Tahoma"/>
            <family val="2"/>
          </rPr>
          <t>John:</t>
        </r>
        <r>
          <rPr>
            <sz val="9"/>
            <color indexed="81"/>
            <rFont val="Tahoma"/>
            <family val="2"/>
          </rPr>
          <t xml:space="preserve">
foetus (energy for foetal growth)</t>
        </r>
      </text>
    </comment>
    <comment ref="T53"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3" authorId="2" shapeId="0" xr:uid="{18D5CA22-09FE-4AD5-A363-4AAA0B905600}">
      <text>
        <r>
          <rPr>
            <b/>
            <sz val="9"/>
            <color indexed="81"/>
            <rFont val="Tahoma"/>
            <family val="2"/>
          </rPr>
          <t>John:</t>
        </r>
        <r>
          <rPr>
            <sz val="9"/>
            <color indexed="81"/>
            <rFont val="Tahoma"/>
            <family val="2"/>
          </rPr>
          <t xml:space="preserve">
Conception</t>
        </r>
      </text>
    </comment>
    <comment ref="V53" authorId="2" shapeId="0" xr:uid="{77EE567D-C4B5-400A-BB14-F4D3EBCA0A21}">
      <text>
        <r>
          <rPr>
            <b/>
            <sz val="9"/>
            <color indexed="81"/>
            <rFont val="Tahoma"/>
            <family val="2"/>
          </rPr>
          <t>John:</t>
        </r>
        <r>
          <rPr>
            <sz val="9"/>
            <color indexed="81"/>
            <rFont val="Tahoma"/>
            <family val="2"/>
          </rPr>
          <t xml:space="preserve">
Litter Size</t>
        </r>
      </text>
    </comment>
    <comment ref="W53"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3" authorId="2" shapeId="0" xr:uid="{A10E0CA1-C1CF-40C6-B813-4438A5F3FC6A}">
      <text>
        <r>
          <rPr>
            <b/>
            <sz val="9"/>
            <color indexed="81"/>
            <rFont val="Tahoma"/>
            <family val="2"/>
          </rPr>
          <t>John:</t>
        </r>
        <r>
          <rPr>
            <sz val="9"/>
            <color indexed="81"/>
            <rFont val="Tahoma"/>
            <family val="2"/>
          </rPr>
          <t xml:space="preserve">
Mortality</t>
        </r>
      </text>
    </comment>
    <comment ref="Y53" authorId="2" shapeId="0" xr:uid="{B8C35AD7-42FA-4822-9BD3-A7503B9DB5C5}">
      <text>
        <r>
          <rPr>
            <b/>
            <sz val="9"/>
            <color indexed="81"/>
            <rFont val="Tahoma"/>
            <family val="2"/>
          </rPr>
          <t>John:</t>
        </r>
        <r>
          <rPr>
            <sz val="9"/>
            <color indexed="81"/>
            <rFont val="Tahoma"/>
            <family val="2"/>
          </rPr>
          <t xml:space="preserve">
CFW</t>
        </r>
      </text>
    </comment>
    <comment ref="Z53" authorId="2" shapeId="0" xr:uid="{A965B7E6-1444-4094-B41C-3D731BDC1C22}">
      <text>
        <r>
          <rPr>
            <b/>
            <sz val="9"/>
            <color indexed="81"/>
            <rFont val="Tahoma"/>
            <family val="2"/>
          </rPr>
          <t>John:</t>
        </r>
        <r>
          <rPr>
            <sz val="9"/>
            <color indexed="81"/>
            <rFont val="Tahoma"/>
            <family val="2"/>
          </rPr>
          <t xml:space="preserve">
FD</t>
        </r>
      </text>
    </comment>
    <comment ref="AA53" authorId="2" shapeId="0" xr:uid="{1F4CB913-4BA3-4DAF-A8B7-E4F57BE32AB5}">
      <text>
        <r>
          <rPr>
            <b/>
            <sz val="9"/>
            <color indexed="81"/>
            <rFont val="Tahoma"/>
            <family val="2"/>
          </rPr>
          <t>John:</t>
        </r>
        <r>
          <rPr>
            <sz val="9"/>
            <color indexed="81"/>
            <rFont val="Tahoma"/>
            <family val="2"/>
          </rPr>
          <t xml:space="preserve">
SS (staple strength)</t>
        </r>
      </text>
    </comment>
    <comment ref="AB53" authorId="2" shapeId="0" xr:uid="{A173BCED-B34C-401B-BD22-B38121B82637}">
      <text>
        <r>
          <rPr>
            <b/>
            <sz val="9"/>
            <color indexed="81"/>
            <rFont val="Tahoma"/>
            <family val="2"/>
          </rPr>
          <t>John:</t>
        </r>
        <r>
          <rPr>
            <sz val="9"/>
            <color indexed="81"/>
            <rFont val="Tahoma"/>
            <family val="2"/>
          </rPr>
          <t xml:space="preserve">
cfat (Fat depth at the c site)</t>
        </r>
      </text>
    </comment>
    <comment ref="AC53" authorId="2" shapeId="0" xr:uid="{24F76E53-2656-4430-A76B-B06E212490CE}">
      <text>
        <r>
          <rPr>
            <b/>
            <sz val="9"/>
            <color indexed="81"/>
            <rFont val="Tahoma"/>
            <family val="2"/>
          </rPr>
          <t>John:</t>
        </r>
        <r>
          <rPr>
            <sz val="9"/>
            <color indexed="81"/>
            <rFont val="Tahoma"/>
            <family val="2"/>
          </rPr>
          <t xml:space="preserve">
SL (staple length)</t>
        </r>
      </text>
    </comment>
    <comment ref="AD53" authorId="2" shapeId="0" xr:uid="{246073BD-F860-4AAB-9667-BC04DCABDAC5}">
      <text>
        <r>
          <rPr>
            <b/>
            <sz val="9"/>
            <color indexed="81"/>
            <rFont val="Tahoma"/>
            <family val="2"/>
          </rPr>
          <t>John:</t>
        </r>
        <r>
          <rPr>
            <sz val="9"/>
            <color indexed="81"/>
            <rFont val="Tahoma"/>
            <family val="2"/>
          </rPr>
          <t xml:space="preserve">
RR (reproductive rate)</t>
        </r>
      </text>
    </comment>
    <comment ref="I54"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5"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6"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7"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8"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59"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60"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60"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60"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60"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1"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2"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3"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4"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5"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6"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7"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69"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70" authorId="0" shapeId="0" xr:uid="{8E21F1EA-CFDA-4AEC-9A90-ED436067F945}">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I71"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72"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3"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4"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5"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6"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6"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7"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7" authorId="0" shapeId="0" xr:uid="{41807E7F-8F21-4621-AA02-B7C2B81752FA}">
      <text>
        <r>
          <rPr>
            <b/>
            <sz val="9"/>
            <color indexed="81"/>
            <rFont val="Tahoma"/>
            <family val="2"/>
          </rPr>
          <t>John:</t>
        </r>
        <r>
          <rPr>
            <sz val="9"/>
            <color indexed="81"/>
            <rFont val="Tahoma"/>
            <family val="2"/>
          </rPr>
          <t xml:space="preserve">
All periods and slices of r2</t>
        </r>
      </text>
    </comment>
    <comment ref="I79"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80"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81"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82"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82"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82" authorId="2" shapeId="0" xr:uid="{BFBA76A0-3A36-46F8-A095-C2283C124291}">
      <text>
        <r>
          <rPr>
            <b/>
            <sz val="9"/>
            <color indexed="81"/>
            <rFont val="Tahoma"/>
            <family val="2"/>
          </rPr>
          <t>John:</t>
        </r>
        <r>
          <rPr>
            <sz val="9"/>
            <color indexed="81"/>
            <rFont val="Tahoma"/>
            <family val="2"/>
          </rPr>
          <t xml:space="preserve">
Winter lambing</t>
        </r>
      </text>
    </comment>
    <comment ref="M82" authorId="2" shapeId="0" xr:uid="{340A2857-D4AC-409D-9AF5-5BCD7579BE8B}">
      <text>
        <r>
          <rPr>
            <b/>
            <sz val="9"/>
            <color indexed="81"/>
            <rFont val="Tahoma"/>
            <family val="2"/>
          </rPr>
          <t>John:</t>
        </r>
        <r>
          <rPr>
            <sz val="9"/>
            <color indexed="81"/>
            <rFont val="Tahoma"/>
            <family val="2"/>
          </rPr>
          <t xml:space="preserve">
Spring lambing</t>
        </r>
      </text>
    </comment>
    <comment ref="N82"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82" authorId="2" shapeId="0" xr:uid="{CA4AB16B-91DB-490C-A053-C010EA210EC9}">
      <text>
        <r>
          <rPr>
            <b/>
            <sz val="9"/>
            <color indexed="81"/>
            <rFont val="Tahoma"/>
            <family val="2"/>
          </rPr>
          <t>John:</t>
        </r>
        <r>
          <rPr>
            <sz val="9"/>
            <color indexed="81"/>
            <rFont val="Tahoma"/>
            <family val="2"/>
          </rPr>
          <t xml:space="preserve">
Winter lambing</t>
        </r>
      </text>
    </comment>
    <comment ref="P82" authorId="2" shapeId="0" xr:uid="{746595D3-2474-4DDD-885B-ABEB77EFDB59}">
      <text>
        <r>
          <rPr>
            <b/>
            <sz val="9"/>
            <color indexed="81"/>
            <rFont val="Tahoma"/>
            <family val="2"/>
          </rPr>
          <t>John:</t>
        </r>
        <r>
          <rPr>
            <sz val="9"/>
            <color indexed="81"/>
            <rFont val="Tahoma"/>
            <family val="2"/>
          </rPr>
          <t xml:space="preserve">
Spring lambing</t>
        </r>
      </text>
    </comment>
    <comment ref="G83"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4"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5"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6"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6" authorId="0" shapeId="0" xr:uid="{430322B0-542C-4DB5-A438-A39A0F532FD6}">
      <text>
        <r>
          <rPr>
            <b/>
            <sz val="9"/>
            <color indexed="81"/>
            <rFont val="Tahoma"/>
            <family val="2"/>
          </rPr>
          <t>Young:</t>
        </r>
        <r>
          <rPr>
            <sz val="9"/>
            <color indexed="81"/>
            <rFont val="Tahoma"/>
            <family val="2"/>
          </rPr>
          <t xml:space="preserve">
3:4 is weaning </t>
        </r>
      </text>
    </comment>
    <comment ref="L86"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6"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6"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6"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7"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8" authorId="0" shapeId="0" xr:uid="{9DA0A15A-0DEE-4D27-BC12-B3E911F8D110}">
      <text>
        <r>
          <rPr>
            <b/>
            <sz val="9"/>
            <color indexed="81"/>
            <rFont val="Tahoma"/>
            <family val="2"/>
          </rPr>
          <t>Michael:</t>
        </r>
        <r>
          <rPr>
            <sz val="9"/>
            <color indexed="81"/>
            <rFont val="Tahoma"/>
            <family val="2"/>
          </rPr>
          <t xml:space="preserve">
Mask changeable fvps.
</t>
        </r>
      </text>
    </comment>
    <comment ref="K88"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9"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90"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91"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92"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92"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3"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3"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4"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4"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4"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4"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6"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6"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6"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6"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7"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8"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9"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0"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3"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4"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5"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6"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7"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7" authorId="2" shapeId="0" xr:uid="{191CFB08-B339-4973-AEC2-C775F061AACC}">
      <text>
        <r>
          <rPr>
            <b/>
            <sz val="9"/>
            <color indexed="81"/>
            <rFont val="Tahoma"/>
            <family val="2"/>
          </rPr>
          <t>John:</t>
        </r>
        <r>
          <rPr>
            <sz val="9"/>
            <color indexed="81"/>
            <rFont val="Tahoma"/>
            <family val="2"/>
          </rPr>
          <t xml:space="preserve">
Slice w[0] Optimum in N11 model</t>
        </r>
      </text>
    </comment>
    <comment ref="L107" authorId="2" shapeId="0" xr:uid="{343A8B2D-32D2-4896-BA70-C27FE00805F2}">
      <text>
        <r>
          <rPr>
            <b/>
            <sz val="9"/>
            <color indexed="81"/>
            <rFont val="Tahoma"/>
            <family val="2"/>
          </rPr>
          <t>John:</t>
        </r>
        <r>
          <rPr>
            <sz val="9"/>
            <color indexed="81"/>
            <rFont val="Tahoma"/>
            <family val="2"/>
          </rPr>
          <t xml:space="preserve">
Slice w[1] Heavier in N11 model</t>
        </r>
      </text>
    </comment>
    <comment ref="M107" authorId="2" shapeId="0" xr:uid="{73420E64-F8AD-4514-A4FA-F0A1FD95C7F3}">
      <text>
        <r>
          <rPr>
            <b/>
            <sz val="9"/>
            <color indexed="81"/>
            <rFont val="Tahoma"/>
            <family val="2"/>
          </rPr>
          <t>John:</t>
        </r>
        <r>
          <rPr>
            <sz val="9"/>
            <color indexed="81"/>
            <rFont val="Tahoma"/>
            <family val="2"/>
          </rPr>
          <t xml:space="preserve">
Slice w[2] Lighter in N11 model</t>
        </r>
      </text>
    </comment>
    <comment ref="I115"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6"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7"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8"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8"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8" authorId="2" shapeId="0" xr:uid="{13B4C40E-00CE-4D24-846C-828175B05A82}">
      <text>
        <r>
          <rPr>
            <b/>
            <sz val="9"/>
            <color indexed="81"/>
            <rFont val="Tahoma"/>
            <family val="2"/>
          </rPr>
          <t>John:</t>
        </r>
        <r>
          <rPr>
            <sz val="9"/>
            <color indexed="81"/>
            <rFont val="Tahoma"/>
            <family val="2"/>
          </rPr>
          <t xml:space="preserve">
PJ to mating end</t>
        </r>
      </text>
    </comment>
    <comment ref="M118" authorId="2" shapeId="0" xr:uid="{18B5863A-0CEA-43E5-BC8A-9AD4717CE270}">
      <text>
        <r>
          <rPr>
            <b/>
            <sz val="9"/>
            <color indexed="81"/>
            <rFont val="Tahoma"/>
            <family val="2"/>
          </rPr>
          <t>John:</t>
        </r>
        <r>
          <rPr>
            <sz val="9"/>
            <color indexed="81"/>
            <rFont val="Tahoma"/>
            <family val="2"/>
          </rPr>
          <t xml:space="preserve">
Mating to day 90</t>
        </r>
      </text>
    </comment>
    <comment ref="N118" authorId="2" shapeId="0" xr:uid="{66A7CE00-582F-4EF3-9ADE-6A8A46A0FFF5}">
      <text>
        <r>
          <rPr>
            <b/>
            <sz val="9"/>
            <color indexed="81"/>
            <rFont val="Tahoma"/>
            <family val="2"/>
          </rPr>
          <t>John:</t>
        </r>
        <r>
          <rPr>
            <sz val="9"/>
            <color indexed="81"/>
            <rFont val="Tahoma"/>
            <family val="2"/>
          </rPr>
          <t xml:space="preserve">
Day 90 to birth</t>
        </r>
      </text>
    </comment>
    <comment ref="O118" authorId="2" shapeId="0" xr:uid="{293BD3D8-CCAE-4F90-8B11-5498FCD4D838}">
      <text>
        <r>
          <rPr>
            <b/>
            <sz val="9"/>
            <color indexed="81"/>
            <rFont val="Tahoma"/>
            <family val="2"/>
          </rPr>
          <t>John:</t>
        </r>
        <r>
          <rPr>
            <sz val="9"/>
            <color indexed="81"/>
            <rFont val="Tahoma"/>
            <family val="2"/>
          </rPr>
          <t xml:space="preserve">
Birth to Weaning</t>
        </r>
      </text>
    </comment>
    <comment ref="P118"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9"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9" authorId="2" shapeId="0" xr:uid="{BA3A06F6-5FBC-4C68-B3F6-A470C12E3E9F}">
      <text>
        <r>
          <rPr>
            <b/>
            <sz val="9"/>
            <color indexed="81"/>
            <rFont val="Tahoma"/>
            <family val="2"/>
          </rPr>
          <t>John:</t>
        </r>
        <r>
          <rPr>
            <sz val="9"/>
            <color indexed="81"/>
            <rFont val="Tahoma"/>
            <family val="2"/>
          </rPr>
          <t xml:space="preserve">
All dams</t>
        </r>
      </text>
    </comment>
    <comment ref="I120"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20" authorId="2" shapeId="0" xr:uid="{BAE21718-124E-41FB-A7AB-94CD4DC233D4}">
      <text>
        <r>
          <rPr>
            <b/>
            <sz val="9"/>
            <color indexed="81"/>
            <rFont val="Tahoma"/>
            <family val="2"/>
          </rPr>
          <t>John:</t>
        </r>
        <r>
          <rPr>
            <sz val="9"/>
            <color indexed="81"/>
            <rFont val="Tahoma"/>
            <family val="2"/>
          </rPr>
          <t xml:space="preserve">
All offspring</t>
        </r>
      </text>
    </comment>
    <comment ref="I121"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21" authorId="2" shapeId="0" xr:uid="{80B9B055-094F-4460-9AFA-3F0769F75098}">
      <text>
        <r>
          <rPr>
            <b/>
            <sz val="9"/>
            <color indexed="81"/>
            <rFont val="Tahoma"/>
            <family val="2"/>
          </rPr>
          <t>John:</t>
        </r>
        <r>
          <rPr>
            <sz val="9"/>
            <color indexed="81"/>
            <rFont val="Tahoma"/>
            <family val="2"/>
          </rPr>
          <t xml:space="preserve">
All dams</t>
        </r>
      </text>
    </comment>
    <comment ref="I122"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22" authorId="2" shapeId="0" xr:uid="{ACA1CA3A-0203-4101-A73C-CD567DA8AE6C}">
      <text>
        <r>
          <rPr>
            <b/>
            <sz val="9"/>
            <color indexed="81"/>
            <rFont val="Tahoma"/>
            <family val="2"/>
          </rPr>
          <t>John:</t>
        </r>
        <r>
          <rPr>
            <sz val="9"/>
            <color indexed="81"/>
            <rFont val="Tahoma"/>
            <family val="2"/>
          </rPr>
          <t xml:space="preserve">
All offspring</t>
        </r>
      </text>
    </comment>
    <comment ref="I123"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3" authorId="2" shapeId="0" xr:uid="{C216DCAD-71BC-4F1F-809E-13D9D9898A44}">
      <text>
        <r>
          <rPr>
            <b/>
            <sz val="9"/>
            <color indexed="81"/>
            <rFont val="Tahoma"/>
            <family val="2"/>
          </rPr>
          <t>John:</t>
        </r>
        <r>
          <rPr>
            <sz val="9"/>
            <color indexed="81"/>
            <rFont val="Tahoma"/>
            <family val="2"/>
          </rPr>
          <t xml:space="preserve">
All dams</t>
        </r>
      </text>
    </comment>
    <comment ref="I124"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4" authorId="2" shapeId="0" xr:uid="{5C9F4E36-E2FF-4890-AAFA-8EE61112E421}">
      <text>
        <r>
          <rPr>
            <b/>
            <sz val="9"/>
            <color indexed="81"/>
            <rFont val="Tahoma"/>
            <family val="2"/>
          </rPr>
          <t>John:</t>
        </r>
        <r>
          <rPr>
            <sz val="9"/>
            <color indexed="81"/>
            <rFont val="Tahoma"/>
            <family val="2"/>
          </rPr>
          <t xml:space="preserve">
All offspring</t>
        </r>
      </text>
    </comment>
    <comment ref="I125"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5" authorId="2" shapeId="0" xr:uid="{63B4D357-0DDC-417D-9FE4-EDF077DED7C7}">
      <text>
        <r>
          <rPr>
            <b/>
            <sz val="9"/>
            <color indexed="81"/>
            <rFont val="Tahoma"/>
            <family val="2"/>
          </rPr>
          <t>John:</t>
        </r>
        <r>
          <rPr>
            <sz val="9"/>
            <color indexed="81"/>
            <rFont val="Tahoma"/>
            <family val="2"/>
          </rPr>
          <t xml:space="preserve">
aStd - weanage
</t>
        </r>
      </text>
    </comment>
    <comment ref="I126"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6" authorId="2" shapeId="0" xr:uid="{CCD165BA-7616-48A6-BB3E-85A1FFB1A67E}">
      <text>
        <r>
          <rPr>
            <b/>
            <sz val="9"/>
            <color indexed="81"/>
            <rFont val="Tahoma"/>
            <family val="2"/>
          </rPr>
          <t>John:</t>
        </r>
        <r>
          <rPr>
            <sz val="9"/>
            <color indexed="81"/>
            <rFont val="Tahoma"/>
            <family val="2"/>
          </rPr>
          <t xml:space="preserve">
aStd - weanage
</t>
        </r>
      </text>
    </comment>
    <comment ref="I127"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7" authorId="2" shapeId="0" xr:uid="{CD65C71A-5B1F-4BB8-9EA4-5104F6AF65AF}">
      <text>
        <r>
          <rPr>
            <b/>
            <sz val="9"/>
            <color indexed="81"/>
            <rFont val="Tahoma"/>
            <family val="2"/>
          </rPr>
          <t>John:</t>
        </r>
        <r>
          <rPr>
            <sz val="9"/>
            <color indexed="81"/>
            <rFont val="Tahoma"/>
            <family val="2"/>
          </rPr>
          <t xml:space="preserve">
Undifferentiated dams</t>
        </r>
      </text>
    </comment>
    <comment ref="L127" authorId="2" shapeId="0" xr:uid="{773306BF-918F-4060-87BF-8E8A5E8FB162}">
      <text>
        <r>
          <rPr>
            <b/>
            <sz val="9"/>
            <color indexed="81"/>
            <rFont val="Tahoma"/>
            <family val="2"/>
          </rPr>
          <t>John:</t>
        </r>
        <r>
          <rPr>
            <sz val="9"/>
            <color indexed="81"/>
            <rFont val="Tahoma"/>
            <family val="2"/>
          </rPr>
          <t xml:space="preserve">
Dry dams </t>
        </r>
      </text>
    </comment>
    <comment ref="M127" authorId="2" shapeId="0" xr:uid="{15153963-DC98-47CF-B2D6-FD6E8A7C1795}">
      <text>
        <r>
          <rPr>
            <b/>
            <sz val="9"/>
            <color indexed="81"/>
            <rFont val="Tahoma"/>
            <family val="2"/>
          </rPr>
          <t>John:</t>
        </r>
        <r>
          <rPr>
            <sz val="9"/>
            <color indexed="81"/>
            <rFont val="Tahoma"/>
            <family val="2"/>
          </rPr>
          <t xml:space="preserve">
Pregnant dams</t>
        </r>
      </text>
    </comment>
    <comment ref="N127" authorId="2" shapeId="0" xr:uid="{B58CAC8F-934D-4A91-BA86-05C95EF0C01C}">
      <text>
        <r>
          <rPr>
            <b/>
            <sz val="9"/>
            <color indexed="81"/>
            <rFont val="Tahoma"/>
            <family val="2"/>
          </rPr>
          <t>John:</t>
        </r>
        <r>
          <rPr>
            <sz val="9"/>
            <color indexed="81"/>
            <rFont val="Tahoma"/>
            <family val="2"/>
          </rPr>
          <t xml:space="preserve">
Single dams</t>
        </r>
      </text>
    </comment>
    <comment ref="O127" authorId="2" shapeId="0" xr:uid="{C143183F-E5C8-42B9-8789-3E038E10D8ED}">
      <text>
        <r>
          <rPr>
            <b/>
            <sz val="9"/>
            <color indexed="81"/>
            <rFont val="Tahoma"/>
            <family val="2"/>
          </rPr>
          <t>John:</t>
        </r>
        <r>
          <rPr>
            <sz val="9"/>
            <color indexed="81"/>
            <rFont val="Tahoma"/>
            <family val="2"/>
          </rPr>
          <t xml:space="preserve">
Multiple dams</t>
        </r>
      </text>
    </comment>
    <comment ref="P127" authorId="2" shapeId="0" xr:uid="{8301163C-BAAF-4601-9D86-E6A8DDBCF907}">
      <text>
        <r>
          <rPr>
            <b/>
            <sz val="9"/>
            <color indexed="81"/>
            <rFont val="Tahoma"/>
            <family val="2"/>
          </rPr>
          <t>John:</t>
        </r>
        <r>
          <rPr>
            <sz val="9"/>
            <color indexed="81"/>
            <rFont val="Tahoma"/>
            <family val="2"/>
          </rPr>
          <t xml:space="preserve">
Twin dams</t>
        </r>
      </text>
    </comment>
    <comment ref="Q127" authorId="2" shapeId="0" xr:uid="{6B1F551B-FF07-4A77-8E36-C8C2D3FEC92B}">
      <text>
        <r>
          <rPr>
            <b/>
            <sz val="9"/>
            <color indexed="81"/>
            <rFont val="Tahoma"/>
            <family val="2"/>
          </rPr>
          <t>John:</t>
        </r>
        <r>
          <rPr>
            <sz val="9"/>
            <color indexed="81"/>
            <rFont val="Tahoma"/>
            <family val="2"/>
          </rPr>
          <t xml:space="preserve">
Triplet dams</t>
        </r>
      </text>
    </comment>
    <comment ref="I128"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8" authorId="2" shapeId="0" xr:uid="{6B1A29D1-B0DE-4096-9A24-26DB546794A7}">
      <text>
        <r>
          <rPr>
            <b/>
            <sz val="9"/>
            <color indexed="81"/>
            <rFont val="Tahoma"/>
            <family val="2"/>
          </rPr>
          <t>John:</t>
        </r>
        <r>
          <rPr>
            <sz val="9"/>
            <color indexed="81"/>
            <rFont val="Tahoma"/>
            <family val="2"/>
          </rPr>
          <t xml:space="preserve">
aStd - weanage
</t>
        </r>
      </text>
    </comment>
    <comment ref="I130"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30"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30"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30"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31" authorId="2" shapeId="0" xr:uid="{1FD6EB44-2B68-4709-8221-0486E6734B6D}">
      <text>
        <r>
          <rPr>
            <b/>
            <sz val="9"/>
            <color indexed="81"/>
            <rFont val="Tahoma"/>
            <family val="2"/>
          </rPr>
          <t>John:</t>
        </r>
        <r>
          <rPr>
            <sz val="9"/>
            <color indexed="81"/>
            <rFont val="Tahoma"/>
            <family val="2"/>
          </rPr>
          <t xml:space="preserve">
Include BBB</t>
        </r>
      </text>
    </comment>
    <comment ref="L131" authorId="2" shapeId="0" xr:uid="{566E489D-EBBB-4428-8A84-1D619E0D6D2B}">
      <text>
        <r>
          <rPr>
            <b/>
            <sz val="9"/>
            <color indexed="81"/>
            <rFont val="Tahoma"/>
            <family val="2"/>
          </rPr>
          <t>John:</t>
        </r>
        <r>
          <rPr>
            <sz val="9"/>
            <color indexed="81"/>
            <rFont val="Tahoma"/>
            <family val="2"/>
          </rPr>
          <t xml:space="preserve">
Include BBM</t>
        </r>
      </text>
    </comment>
    <comment ref="M131" authorId="2" shapeId="0" xr:uid="{EE6E8BA0-F91B-447D-B8BB-11390E5E696B}">
      <text>
        <r>
          <rPr>
            <b/>
            <sz val="9"/>
            <color indexed="81"/>
            <rFont val="Tahoma"/>
            <family val="2"/>
          </rPr>
          <t>John:</t>
        </r>
        <r>
          <rPr>
            <sz val="9"/>
            <color indexed="81"/>
            <rFont val="Tahoma"/>
            <family val="2"/>
          </rPr>
          <t xml:space="preserve">
Include BBT</t>
        </r>
      </text>
    </comment>
    <comment ref="N131" authorId="2" shapeId="0" xr:uid="{0CFF2543-1E49-44E9-B45A-44870CF3DF09}">
      <text>
        <r>
          <rPr>
            <b/>
            <sz val="9"/>
            <color indexed="81"/>
            <rFont val="Tahoma"/>
            <family val="2"/>
          </rPr>
          <t>John:</t>
        </r>
        <r>
          <rPr>
            <sz val="9"/>
            <color indexed="81"/>
            <rFont val="Tahoma"/>
            <family val="2"/>
          </rPr>
          <t xml:space="preserve">
Include BMT</t>
        </r>
      </text>
    </comment>
    <comment ref="I132"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3"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4"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5"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6"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7"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8"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9"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40"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41"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42"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3"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4" authorId="2" shapeId="0" xr:uid="{B7463821-7A57-4E88-BE13-D3A2DC0B5B0D}">
      <text>
        <r>
          <rPr>
            <b/>
            <sz val="9"/>
            <color indexed="81"/>
            <rFont val="Tahoma"/>
            <family val="2"/>
          </rPr>
          <t>John:</t>
        </r>
        <r>
          <rPr>
            <sz val="9"/>
            <color indexed="81"/>
            <rFont val="Tahoma"/>
            <family val="2"/>
          </rPr>
          <t xml:space="preserve">
</t>
        </r>
      </text>
    </comment>
    <comment ref="I147"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8"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9"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50"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1"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7"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7"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7"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7"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7"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7"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7"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7"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7" authorId="0" shapeId="0" xr:uid="{F77A4583-B60C-445D-8FBA-DCAE808845B3}">
      <text>
        <r>
          <rPr>
            <sz val="9"/>
            <color indexed="81"/>
            <rFont val="Tahoma"/>
            <family val="2"/>
          </rPr>
          <t xml:space="preserve">Mobsize coefficient for singles survival (MU).
</t>
        </r>
      </text>
    </comment>
    <comment ref="S157" authorId="0" shapeId="0" xr:uid="{E6AD0E6C-471C-4803-B995-55CBC0955F6A}">
      <text>
        <r>
          <rPr>
            <sz val="9"/>
            <color indexed="81"/>
            <rFont val="Tahoma"/>
            <family val="2"/>
          </rPr>
          <t xml:space="preserve">Mob size coefficient for twins survival (MU).
</t>
        </r>
      </text>
    </comment>
    <comment ref="T157" authorId="0" shapeId="0" xr:uid="{5DC4ACB7-4FC1-4F75-B058-F65E137C3316}">
      <text>
        <r>
          <rPr>
            <sz val="9"/>
            <color indexed="81"/>
            <rFont val="Tahoma"/>
            <family val="2"/>
          </rPr>
          <t xml:space="preserve">Mobsize coefficient for triplets survival (MU).
</t>
        </r>
      </text>
    </comment>
    <comment ref="U157"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8"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8"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9" authorId="0" shapeId="0" xr:uid="{808D80CA-6306-4016-B757-341F8DE151AA}">
      <text>
        <r>
          <rPr>
            <b/>
            <sz val="9"/>
            <color indexed="81"/>
            <rFont val="Tahoma"/>
            <family val="2"/>
          </rPr>
          <t xml:space="preserve">John:
</t>
        </r>
        <r>
          <rPr>
            <sz val="9"/>
            <color indexed="81"/>
            <rFont val="Tahoma"/>
            <family val="2"/>
          </rPr>
          <t>Coefficients for growth</t>
        </r>
      </text>
    </comment>
    <comment ref="K159"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9"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9"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9"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60"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60"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61" authorId="0" shapeId="0" xr:uid="{6AE1EF38-CD95-4EDF-BB02-13E222B37865}">
      <text>
        <r>
          <rPr>
            <b/>
            <sz val="9"/>
            <color indexed="81"/>
            <rFont val="Tahoma"/>
            <family val="2"/>
          </rPr>
          <t xml:space="preserve">John:
</t>
        </r>
        <r>
          <rPr>
            <sz val="9"/>
            <color indexed="81"/>
            <rFont val="Tahoma"/>
            <family val="2"/>
          </rPr>
          <t>Coefficients for efficiency</t>
        </r>
      </text>
    </comment>
    <comment ref="K161"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62" authorId="0" shapeId="0" xr:uid="{559C0387-8BDE-42D3-9731-BE8416C2CFAB}">
      <text>
        <r>
          <rPr>
            <b/>
            <sz val="9"/>
            <color indexed="81"/>
            <rFont val="Tahoma"/>
            <family val="2"/>
          </rPr>
          <t xml:space="preserve">John:
</t>
        </r>
        <r>
          <rPr>
            <sz val="9"/>
            <color indexed="81"/>
            <rFont val="Tahoma"/>
            <family val="2"/>
          </rPr>
          <t>Coefficients for efficiency</t>
        </r>
      </text>
    </comment>
    <comment ref="K162"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63" authorId="0" shapeId="0" xr:uid="{C652005A-F533-4EFD-9776-3F504C4A8979}">
      <text>
        <r>
          <rPr>
            <b/>
            <sz val="9"/>
            <color indexed="81"/>
            <rFont val="Tahoma"/>
            <family val="2"/>
          </rPr>
          <t xml:space="preserve">John:
</t>
        </r>
        <r>
          <rPr>
            <sz val="9"/>
            <color indexed="81"/>
            <rFont val="Tahoma"/>
            <family val="2"/>
          </rPr>
          <t>Coefficients for maintenance</t>
        </r>
      </text>
    </comment>
    <comment ref="K163"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4" authorId="0" shapeId="0" xr:uid="{419BD045-4E33-42AF-81B0-D7DAF95C0061}">
      <text>
        <r>
          <rPr>
            <b/>
            <sz val="9"/>
            <color indexed="81"/>
            <rFont val="Tahoma"/>
            <family val="2"/>
          </rPr>
          <t xml:space="preserve">John:
</t>
        </r>
        <r>
          <rPr>
            <sz val="9"/>
            <color indexed="81"/>
            <rFont val="Tahoma"/>
            <family val="2"/>
          </rPr>
          <t>Coefficients for wool growth</t>
        </r>
      </text>
    </comment>
    <comment ref="K164"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4"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4" authorId="2" shapeId="0" xr:uid="{7B34B7BE-BEE5-4E21-90D2-704D70F52051}">
      <text>
        <r>
          <rPr>
            <b/>
            <sz val="9"/>
            <color indexed="81"/>
            <rFont val="Tahoma"/>
            <family val="2"/>
          </rPr>
          <t>John:</t>
        </r>
        <r>
          <rPr>
            <sz val="9"/>
            <color indexed="81"/>
            <rFont val="Tahoma"/>
            <family val="2"/>
          </rPr>
          <t xml:space="preserve">
Intrinsic SS</t>
        </r>
      </text>
    </comment>
    <comment ref="N164" authorId="2" shapeId="0" xr:uid="{FC055492-8773-42E9-8D77-D294773C062C}">
      <text>
        <r>
          <rPr>
            <b/>
            <sz val="9"/>
            <color indexed="81"/>
            <rFont val="Tahoma"/>
            <family val="2"/>
          </rPr>
          <t>John:</t>
        </r>
        <r>
          <rPr>
            <sz val="9"/>
            <color indexed="81"/>
            <rFont val="Tahoma"/>
            <family val="2"/>
          </rPr>
          <t xml:space="preserve">
CFW scalar young animals</t>
        </r>
      </text>
    </comment>
    <comment ref="O164"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5"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5"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5"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6"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6" authorId="2" shapeId="0" xr:uid="{335ECC7D-E3F9-427B-85C9-46BFEF31E4DF}">
      <text>
        <r>
          <rPr>
            <b/>
            <sz val="9"/>
            <color indexed="81"/>
            <rFont val="Tahoma"/>
            <family val="2"/>
          </rPr>
          <t>John:</t>
        </r>
        <r>
          <rPr>
            <sz val="9"/>
            <color indexed="81"/>
            <rFont val="Tahoma"/>
            <family val="2"/>
          </rPr>
          <t xml:space="preserve">
Lamb survival, intercept</t>
        </r>
      </text>
    </comment>
    <comment ref="L166" authorId="2" shapeId="0" xr:uid="{D330F79B-A9E4-42C6-AB98-18976BA90F8F}">
      <text>
        <r>
          <rPr>
            <b/>
            <sz val="9"/>
            <color indexed="81"/>
            <rFont val="Tahoma"/>
            <family val="2"/>
          </rPr>
          <t>John:</t>
        </r>
        <r>
          <rPr>
            <sz val="9"/>
            <color indexed="81"/>
            <rFont val="Tahoma"/>
            <family val="2"/>
          </rPr>
          <t xml:space="preserve">
Adult ewe RR, intercept</t>
        </r>
      </text>
    </comment>
    <comment ref="I167" authorId="0" shapeId="0" xr:uid="{E2DA30A3-7091-46FA-BB43-68AFD951543D}">
      <text>
        <r>
          <rPr>
            <b/>
            <sz val="9"/>
            <color indexed="81"/>
            <rFont val="Tahoma"/>
            <family val="2"/>
          </rPr>
          <t xml:space="preserve">John:
</t>
        </r>
        <r>
          <rPr>
            <sz val="9"/>
            <color indexed="81"/>
            <rFont val="Tahoma"/>
            <family val="2"/>
          </rPr>
          <t>Coefficients for mortality</t>
        </r>
      </text>
    </comment>
    <comment ref="K167" authorId="2" shapeId="0" xr:uid="{4B31AF07-B64D-47AC-8459-E49B02EC6B3E}">
      <text>
        <r>
          <rPr>
            <b/>
            <sz val="9"/>
            <color indexed="81"/>
            <rFont val="Tahoma"/>
            <family val="2"/>
          </rPr>
          <t>John:</t>
        </r>
        <r>
          <rPr>
            <sz val="9"/>
            <color indexed="81"/>
            <rFont val="Tahoma"/>
            <family val="2"/>
          </rPr>
          <t xml:space="preserve">
Basal mortality rate</t>
        </r>
      </text>
    </comment>
    <comment ref="I168" authorId="0" shapeId="0" xr:uid="{353B294A-2F15-49E3-A087-70738C6EF49C}">
      <text>
        <r>
          <rPr>
            <b/>
            <sz val="9"/>
            <color indexed="81"/>
            <rFont val="Tahoma"/>
            <family val="2"/>
          </rPr>
          <t xml:space="preserve">John:
</t>
        </r>
        <r>
          <rPr>
            <sz val="9"/>
            <color indexed="81"/>
            <rFont val="Tahoma"/>
            <family val="2"/>
          </rPr>
          <t>Coefficients for growth</t>
        </r>
      </text>
    </comment>
    <comment ref="K168"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8"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8"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8"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8"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9"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9"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70"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70" authorId="0" shapeId="0" xr:uid="{38768F29-A5F0-43E4-A440-CCBD79BD5A58}">
      <text>
        <r>
          <rPr>
            <b/>
            <sz val="9"/>
            <color indexed="81"/>
            <rFont val="Tahoma"/>
            <family val="2"/>
          </rPr>
          <t>John Young:</t>
        </r>
        <r>
          <rPr>
            <sz val="9"/>
            <color indexed="81"/>
            <rFont val="Tahoma"/>
            <family val="2"/>
          </rPr>
          <t xml:space="preserve">
Brody growth rate constant</t>
        </r>
      </text>
    </comment>
    <comment ref="I171" authorId="0" shapeId="0" xr:uid="{E5A171C7-7751-4238-BB5E-9AF14A95D8BE}">
      <text>
        <r>
          <rPr>
            <b/>
            <sz val="9"/>
            <color indexed="81"/>
            <rFont val="Tahoma"/>
            <family val="2"/>
          </rPr>
          <t xml:space="preserve">John:
</t>
        </r>
        <r>
          <rPr>
            <sz val="9"/>
            <color indexed="81"/>
            <rFont val="Tahoma"/>
            <family val="2"/>
          </rPr>
          <t>Coefficients for lactation</t>
        </r>
      </text>
    </comment>
    <comment ref="K171"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72" authorId="0" shapeId="0" xr:uid="{1CC474E7-33C9-4F91-8EDC-91B89B4A4208}">
      <text>
        <r>
          <rPr>
            <b/>
            <sz val="9"/>
            <color indexed="81"/>
            <rFont val="Tahoma"/>
            <family val="2"/>
          </rPr>
          <t xml:space="preserve">John:
</t>
        </r>
        <r>
          <rPr>
            <sz val="9"/>
            <color indexed="81"/>
            <rFont val="Tahoma"/>
            <family val="2"/>
          </rPr>
          <t>Coefficients for pregnancy</t>
        </r>
      </text>
    </comment>
    <comment ref="K172"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73" authorId="0" shapeId="0" xr:uid="{33CDBEE4-3424-49AB-8E99-FA1E6465DC4C}">
      <text>
        <r>
          <rPr>
            <b/>
            <sz val="9"/>
            <color indexed="81"/>
            <rFont val="Tahoma"/>
            <family val="2"/>
          </rPr>
          <t xml:space="preserve">John:
</t>
        </r>
        <r>
          <rPr>
            <sz val="9"/>
            <color indexed="81"/>
            <rFont val="Tahoma"/>
            <family val="2"/>
          </rPr>
          <t xml:space="preserve">Depth of gr site fat for all ages and genotypes.
</t>
        </r>
      </text>
    </comment>
    <comment ref="I174"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4" authorId="2" shapeId="0" xr:uid="{BF54C54F-4CAE-4204-9299-5D84BC567703}">
      <text>
        <r>
          <rPr>
            <b/>
            <sz val="9"/>
            <color indexed="81"/>
            <rFont val="Tahoma"/>
            <family val="2"/>
          </rPr>
          <t>John:</t>
        </r>
        <r>
          <rPr>
            <sz val="9"/>
            <color indexed="81"/>
            <rFont val="Tahoma"/>
            <family val="2"/>
          </rPr>
          <t xml:space="preserve">
Yearling progeny, Singles</t>
        </r>
      </text>
    </comment>
    <comment ref="L174" authorId="2" shapeId="0" xr:uid="{009D6ABC-CC61-4C55-B220-F8868F5D3E84}">
      <text>
        <r>
          <rPr>
            <b/>
            <sz val="9"/>
            <color indexed="81"/>
            <rFont val="Tahoma"/>
            <family val="2"/>
          </rPr>
          <t>John:</t>
        </r>
        <r>
          <rPr>
            <sz val="9"/>
            <color indexed="81"/>
            <rFont val="Tahoma"/>
            <family val="2"/>
          </rPr>
          <t xml:space="preserve">
Yearling progeny, Twins</t>
        </r>
      </text>
    </comment>
    <comment ref="M174" authorId="2" shapeId="0" xr:uid="{9A580FC9-73F6-45EF-9370-13D58D95A0DF}">
      <text>
        <r>
          <rPr>
            <b/>
            <sz val="9"/>
            <color indexed="81"/>
            <rFont val="Tahoma"/>
            <family val="2"/>
          </rPr>
          <t>John:</t>
        </r>
        <r>
          <rPr>
            <sz val="9"/>
            <color indexed="81"/>
            <rFont val="Tahoma"/>
            <family val="2"/>
          </rPr>
          <t xml:space="preserve">
Yearling progeny, Triplets</t>
        </r>
      </text>
    </comment>
    <comment ref="N174" authorId="2" shapeId="0" xr:uid="{B074115D-A65E-4893-B7CE-DCABFC99E2DE}">
      <text>
        <r>
          <rPr>
            <b/>
            <sz val="9"/>
            <color indexed="81"/>
            <rFont val="Tahoma"/>
            <family val="2"/>
          </rPr>
          <t>John:</t>
        </r>
        <r>
          <rPr>
            <sz val="9"/>
            <color indexed="81"/>
            <rFont val="Tahoma"/>
            <family val="2"/>
          </rPr>
          <t xml:space="preserve">
2-tooth progeny, Singles</t>
        </r>
      </text>
    </comment>
    <comment ref="O174" authorId="2" shapeId="0" xr:uid="{CBE67F9C-B768-44D1-AB5E-EC98E4C4E7EA}">
      <text>
        <r>
          <rPr>
            <b/>
            <sz val="9"/>
            <color indexed="81"/>
            <rFont val="Tahoma"/>
            <family val="2"/>
          </rPr>
          <t>John:</t>
        </r>
        <r>
          <rPr>
            <sz val="9"/>
            <color indexed="81"/>
            <rFont val="Tahoma"/>
            <family val="2"/>
          </rPr>
          <t xml:space="preserve">
2-tooth progeny, Twins</t>
        </r>
      </text>
    </comment>
    <comment ref="P174" authorId="2" shapeId="0" xr:uid="{183ED665-C32A-4A0B-952C-08A02687EE50}">
      <text>
        <r>
          <rPr>
            <b/>
            <sz val="9"/>
            <color indexed="81"/>
            <rFont val="Tahoma"/>
            <family val="2"/>
          </rPr>
          <t>John:</t>
        </r>
        <r>
          <rPr>
            <sz val="9"/>
            <color indexed="81"/>
            <rFont val="Tahoma"/>
            <family val="2"/>
          </rPr>
          <t xml:space="preserve">
2-tooth progeny, Triplets</t>
        </r>
      </text>
    </comment>
    <comment ref="Q174" authorId="2" shapeId="0" xr:uid="{8D8DD545-8E1B-4A5B-ACC0-7339AB4DB8D9}">
      <text>
        <r>
          <rPr>
            <b/>
            <sz val="9"/>
            <color indexed="81"/>
            <rFont val="Tahoma"/>
            <family val="2"/>
          </rPr>
          <t>John:</t>
        </r>
        <r>
          <rPr>
            <sz val="9"/>
            <color indexed="81"/>
            <rFont val="Tahoma"/>
            <family val="2"/>
          </rPr>
          <t xml:space="preserve">
Adult progeny, Singles</t>
        </r>
      </text>
    </comment>
    <comment ref="R174" authorId="2" shapeId="0" xr:uid="{CF507514-DBBD-4EE7-8B9C-9F13E470E2A1}">
      <text>
        <r>
          <rPr>
            <b/>
            <sz val="9"/>
            <color indexed="81"/>
            <rFont val="Tahoma"/>
            <family val="2"/>
          </rPr>
          <t>John:</t>
        </r>
        <r>
          <rPr>
            <sz val="9"/>
            <color indexed="81"/>
            <rFont val="Tahoma"/>
            <family val="2"/>
          </rPr>
          <t xml:space="preserve">
Adult progeny, Twins</t>
        </r>
      </text>
    </comment>
    <comment ref="S174" authorId="2" shapeId="0" xr:uid="{C4E9A3D3-D019-4E6E-BADE-6A793B16A381}">
      <text>
        <r>
          <rPr>
            <b/>
            <sz val="9"/>
            <color indexed="81"/>
            <rFont val="Tahoma"/>
            <family val="2"/>
          </rPr>
          <t>John:</t>
        </r>
        <r>
          <rPr>
            <sz val="9"/>
            <color indexed="81"/>
            <rFont val="Tahoma"/>
            <family val="2"/>
          </rPr>
          <t xml:space="preserve">
Adult progeny, Triplets</t>
        </r>
      </text>
    </comment>
    <comment ref="T174" authorId="2" shapeId="0" xr:uid="{73285DC2-D188-469D-9406-978569B40C3F}">
      <text>
        <r>
          <rPr>
            <b/>
            <sz val="9"/>
            <color indexed="81"/>
            <rFont val="Tahoma"/>
            <family val="2"/>
          </rPr>
          <t>John:</t>
        </r>
        <r>
          <rPr>
            <sz val="9"/>
            <color indexed="81"/>
            <rFont val="Tahoma"/>
            <family val="2"/>
          </rPr>
          <t xml:space="preserve">
All age groups, Singles</t>
        </r>
      </text>
    </comment>
    <comment ref="U174" authorId="2" shapeId="0" xr:uid="{799554E6-4443-4392-A7E4-D80DEF3732C2}">
      <text>
        <r>
          <rPr>
            <b/>
            <sz val="9"/>
            <color indexed="81"/>
            <rFont val="Tahoma"/>
            <family val="2"/>
          </rPr>
          <t>John:</t>
        </r>
        <r>
          <rPr>
            <sz val="9"/>
            <color indexed="81"/>
            <rFont val="Tahoma"/>
            <family val="2"/>
          </rPr>
          <t xml:space="preserve">
All age groups, Twins</t>
        </r>
      </text>
    </comment>
    <comment ref="V174" authorId="2" shapeId="0" xr:uid="{9875394E-00DB-4928-8D1F-23EE63E73691}">
      <text>
        <r>
          <rPr>
            <b/>
            <sz val="9"/>
            <color indexed="81"/>
            <rFont val="Tahoma"/>
            <family val="2"/>
          </rPr>
          <t>John:</t>
        </r>
        <r>
          <rPr>
            <sz val="9"/>
            <color indexed="81"/>
            <rFont val="Tahoma"/>
            <family val="2"/>
          </rPr>
          <t xml:space="preserve">
All age groups, Triplets</t>
        </r>
      </text>
    </comment>
    <comment ref="W174"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5"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5" authorId="2" shapeId="0" xr:uid="{1E8164DC-3F6C-43A7-BF1C-5497013BD6E3}">
      <text>
        <r>
          <rPr>
            <b/>
            <sz val="9"/>
            <color indexed="81"/>
            <rFont val="Tahoma"/>
            <family val="2"/>
          </rPr>
          <t>John:</t>
        </r>
        <r>
          <rPr>
            <sz val="9"/>
            <color indexed="81"/>
            <rFont val="Tahoma"/>
            <family val="2"/>
          </rPr>
          <t xml:space="preserve">
All ewes, Singles</t>
        </r>
      </text>
    </comment>
    <comment ref="L175" authorId="2" shapeId="0" xr:uid="{E9081BD8-AC7C-44FD-BC5A-DBF578908CEC}">
      <text>
        <r>
          <rPr>
            <b/>
            <sz val="9"/>
            <color indexed="81"/>
            <rFont val="Tahoma"/>
            <family val="2"/>
          </rPr>
          <t>John:</t>
        </r>
        <r>
          <rPr>
            <sz val="9"/>
            <color indexed="81"/>
            <rFont val="Tahoma"/>
            <family val="2"/>
          </rPr>
          <t xml:space="preserve">
All ewes, Twins</t>
        </r>
      </text>
    </comment>
    <comment ref="M175" authorId="2" shapeId="0" xr:uid="{0ADB72B1-DB2E-4E73-9801-489335F7048B}">
      <text>
        <r>
          <rPr>
            <b/>
            <sz val="9"/>
            <color indexed="81"/>
            <rFont val="Tahoma"/>
            <family val="2"/>
          </rPr>
          <t>John:</t>
        </r>
        <r>
          <rPr>
            <sz val="9"/>
            <color indexed="81"/>
            <rFont val="Tahoma"/>
            <family val="2"/>
          </rPr>
          <t xml:space="preserve">
All ewes, Triplets</t>
        </r>
      </text>
    </comment>
    <comment ref="I176"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7"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8"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9"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0"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80" authorId="2" shapeId="0" xr:uid="{C687BA6B-2205-4F92-8DBB-9F4E6171C576}">
      <text>
        <r>
          <rPr>
            <b/>
            <sz val="9"/>
            <color indexed="81"/>
            <rFont val="Tahoma"/>
            <family val="2"/>
          </rPr>
          <t>John:</t>
        </r>
        <r>
          <rPr>
            <sz val="9"/>
            <color indexed="81"/>
            <rFont val="Tahoma"/>
            <family val="2"/>
          </rPr>
          <t xml:space="preserve">
Adjust repro rate of ewe lambs</t>
        </r>
      </text>
    </comment>
    <comment ref="L180"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80"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80"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80"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80"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80"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81"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2"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82" authorId="2" shapeId="0" xr:uid="{2A4A3098-FBF9-45B4-93BB-8C3944BEB6EF}">
      <text>
        <r>
          <rPr>
            <b/>
            <sz val="9"/>
            <color indexed="81"/>
            <rFont val="Tahoma"/>
            <family val="2"/>
          </rPr>
          <t>John:</t>
        </r>
        <r>
          <rPr>
            <sz val="9"/>
            <color indexed="81"/>
            <rFont val="Tahoma"/>
            <family val="2"/>
          </rPr>
          <t xml:space="preserve">
Adjust repro rate of ewe lambs</t>
        </r>
      </text>
    </comment>
    <comment ref="L182"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82"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82"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82"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82"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82"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5"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5" authorId="2" shapeId="0" xr:uid="{33048565-E9CA-4E89-A59C-4C13516F24E4}">
      <text>
        <r>
          <rPr>
            <b/>
            <sz val="9"/>
            <color indexed="81"/>
            <rFont val="Tahoma"/>
            <family val="2"/>
          </rPr>
          <t xml:space="preserve">John:
</t>
        </r>
        <r>
          <rPr>
            <sz val="9"/>
            <color indexed="81"/>
            <rFont val="Tahoma"/>
            <family val="2"/>
          </rPr>
          <t>Adjust conception for all dams</t>
        </r>
      </text>
    </comment>
    <comment ref="I186"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6" authorId="2" shapeId="0" xr:uid="{3475F2B6-F3ED-44F4-A4A1-5FFEFFC90890}">
      <text>
        <r>
          <rPr>
            <b/>
            <sz val="9"/>
            <color indexed="81"/>
            <rFont val="Tahoma"/>
            <family val="2"/>
          </rPr>
          <t xml:space="preserve">John:
</t>
        </r>
        <r>
          <rPr>
            <sz val="9"/>
            <color indexed="81"/>
            <rFont val="Tahoma"/>
            <family val="2"/>
          </rPr>
          <t>Adjust litter size for all dams</t>
        </r>
      </text>
    </comment>
    <comment ref="I187"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7"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8"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8"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9"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91"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92"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93"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4"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5"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5" authorId="2" shapeId="0" xr:uid="{E1EF7314-B337-4462-9025-657A21F7836B}">
      <text>
        <r>
          <rPr>
            <b/>
            <sz val="9"/>
            <color indexed="81"/>
            <rFont val="Tahoma"/>
            <family val="2"/>
          </rPr>
          <t>John:</t>
        </r>
        <r>
          <rPr>
            <sz val="9"/>
            <color indexed="81"/>
            <rFont val="Tahoma"/>
            <family val="2"/>
          </rPr>
          <t xml:space="preserve">
Lupins
</t>
        </r>
      </text>
    </comment>
    <comment ref="L195" authorId="2" shapeId="0" xr:uid="{F97D81FA-699A-42DF-A483-A5375AF91AB2}">
      <text>
        <r>
          <rPr>
            <b/>
            <sz val="9"/>
            <color indexed="81"/>
            <rFont val="Tahoma"/>
            <family val="2"/>
          </rPr>
          <t>John:</t>
        </r>
        <r>
          <rPr>
            <sz val="9"/>
            <color indexed="81"/>
            <rFont val="Tahoma"/>
            <family val="2"/>
          </rPr>
          <t xml:space="preserve">
Oat crop wet &amp; dry sowing
</t>
        </r>
      </text>
    </comment>
    <comment ref="M195" authorId="2" shapeId="0" xr:uid="{96D1AE43-ED84-4080-9786-C4886DD0B7E9}">
      <text>
        <r>
          <rPr>
            <b/>
            <sz val="9"/>
            <color indexed="81"/>
            <rFont val="Tahoma"/>
            <family val="2"/>
          </rPr>
          <t>John:</t>
        </r>
        <r>
          <rPr>
            <sz val="9"/>
            <color indexed="81"/>
            <rFont val="Tahoma"/>
            <family val="2"/>
          </rPr>
          <t xml:space="preserve">
Oat fodder crop
</t>
        </r>
      </text>
    </comment>
    <comment ref="K196" authorId="3" shapeId="0" xr:uid="{0FD0EE75-F2AC-44A7-AC32-A2AFCD1C3864}">
      <text>
        <r>
          <rPr>
            <b/>
            <sz val="9"/>
            <color indexed="81"/>
            <rFont val="Tahoma"/>
            <family val="2"/>
          </rPr>
          <t>Michael:</t>
        </r>
        <r>
          <rPr>
            <sz val="9"/>
            <color indexed="81"/>
            <rFont val="Tahoma"/>
            <family val="2"/>
          </rPr>
          <t xml:space="preserve">
Lucerne on all soils</t>
        </r>
      </text>
    </comment>
    <comment ref="I197"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8"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9"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200"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01"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01" authorId="0" shapeId="0" xr:uid="{D0346F6F-4FF7-444A-91D4-99E8740BC6F3}">
      <text>
        <r>
          <rPr>
            <b/>
            <sz val="9"/>
            <color indexed="81"/>
            <rFont val="Tahoma"/>
            <family val="2"/>
          </rPr>
          <t>Michael Young:</t>
        </r>
        <r>
          <rPr>
            <sz val="9"/>
            <color indexed="81"/>
            <rFont val="Tahoma"/>
            <family val="2"/>
          </rPr>
          <t xml:space="preserve">
All pastures</t>
        </r>
      </text>
    </comment>
    <comment ref="I202"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03" authorId="2" shapeId="0" xr:uid="{CD1D90DD-E531-44E9-8686-BDEE83E52A73}">
      <text>
        <r>
          <rPr>
            <b/>
            <sz val="9"/>
            <color indexed="81"/>
            <rFont val="Tahoma"/>
            <family val="2"/>
          </rPr>
          <t>John:</t>
        </r>
        <r>
          <rPr>
            <sz val="9"/>
            <color indexed="81"/>
            <rFont val="Tahoma"/>
            <family val="2"/>
          </rPr>
          <t xml:space="preserve">
Autumn lambing included</t>
        </r>
      </text>
    </comment>
    <comment ref="L203" authorId="2" shapeId="0" xr:uid="{E0376924-CB5A-4950-971F-19146147695C}">
      <text>
        <r>
          <rPr>
            <b/>
            <sz val="9"/>
            <color indexed="81"/>
            <rFont val="Tahoma"/>
            <family val="2"/>
          </rPr>
          <t>John:</t>
        </r>
        <r>
          <rPr>
            <sz val="9"/>
            <color indexed="81"/>
            <rFont val="Tahoma"/>
            <family val="2"/>
          </rPr>
          <t xml:space="preserve">
Winter lambing included</t>
        </r>
      </text>
    </comment>
    <comment ref="M203" authorId="2" shapeId="0" xr:uid="{63CC1991-07AA-49B4-9239-944EC93FCE49}">
      <text>
        <r>
          <rPr>
            <b/>
            <sz val="9"/>
            <color indexed="81"/>
            <rFont val="Tahoma"/>
            <family val="2"/>
          </rPr>
          <t>John:</t>
        </r>
        <r>
          <rPr>
            <sz val="9"/>
            <color indexed="81"/>
            <rFont val="Tahoma"/>
            <family val="2"/>
          </rPr>
          <t xml:space="preserve">
Spring lambing included</t>
        </r>
      </text>
    </comment>
    <comment ref="I204"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4"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5"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5" authorId="2" shapeId="0" xr:uid="{7942F109-6075-47FF-8432-736A3BD0010C}">
      <text>
        <r>
          <rPr>
            <b/>
            <sz val="9"/>
            <color indexed="81"/>
            <rFont val="Tahoma"/>
            <family val="2"/>
          </rPr>
          <t>John:</t>
        </r>
        <r>
          <rPr>
            <sz val="9"/>
            <color indexed="81"/>
            <rFont val="Tahoma"/>
            <family val="2"/>
          </rPr>
          <t xml:space="preserve">
Ewe lambs for all genotypes</t>
        </r>
      </text>
    </comment>
    <comment ref="L205"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6"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7"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7" authorId="2" shapeId="0" xr:uid="{03F8634E-2956-43F2-A1AE-50FF6708338B}">
      <text>
        <r>
          <rPr>
            <b/>
            <sz val="9"/>
            <color indexed="81"/>
            <rFont val="Tahoma"/>
            <family val="2"/>
          </rPr>
          <t xml:space="preserve">John:
</t>
        </r>
        <r>
          <rPr>
            <sz val="9"/>
            <color indexed="81"/>
            <rFont val="Tahoma"/>
            <family val="2"/>
          </rPr>
          <t>Empty</t>
        </r>
      </text>
    </comment>
    <comment ref="L207" authorId="2" shapeId="0" xr:uid="{24DFC6FE-F00A-4568-8C51-99B230AD5BE3}">
      <text>
        <r>
          <rPr>
            <b/>
            <sz val="9"/>
            <color indexed="81"/>
            <rFont val="Tahoma"/>
            <family val="2"/>
          </rPr>
          <t xml:space="preserve">John:
</t>
        </r>
        <r>
          <rPr>
            <sz val="9"/>
            <color indexed="81"/>
            <rFont val="Tahoma"/>
            <family val="2"/>
          </rPr>
          <t>Single</t>
        </r>
      </text>
    </comment>
    <comment ref="M207" authorId="2" shapeId="0" xr:uid="{6D756002-F817-46D5-8059-54ACBCE158ED}">
      <text>
        <r>
          <rPr>
            <b/>
            <sz val="9"/>
            <color indexed="81"/>
            <rFont val="Tahoma"/>
            <family val="2"/>
          </rPr>
          <t xml:space="preserve">John:
</t>
        </r>
        <r>
          <rPr>
            <sz val="9"/>
            <color indexed="81"/>
            <rFont val="Tahoma"/>
            <family val="2"/>
          </rPr>
          <t>Twin</t>
        </r>
      </text>
    </comment>
    <comment ref="N207" authorId="2" shapeId="0" xr:uid="{BBDA62C5-C8BF-4522-8BF0-3A375720492F}">
      <text>
        <r>
          <rPr>
            <b/>
            <sz val="9"/>
            <color indexed="81"/>
            <rFont val="Tahoma"/>
            <family val="2"/>
          </rPr>
          <t xml:space="preserve">John:
</t>
        </r>
        <r>
          <rPr>
            <sz val="9"/>
            <color indexed="81"/>
            <rFont val="Tahoma"/>
            <family val="2"/>
          </rPr>
          <t>Triplet</t>
        </r>
      </text>
    </comment>
    <comment ref="I208"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8" authorId="2" shapeId="0" xr:uid="{D1D19467-E150-4F51-8B20-73646BC79629}">
      <text>
        <r>
          <rPr>
            <b/>
            <sz val="9"/>
            <color indexed="81"/>
            <rFont val="Tahoma"/>
            <family val="2"/>
          </rPr>
          <t>John:</t>
        </r>
        <r>
          <rPr>
            <sz val="9"/>
            <color indexed="81"/>
            <rFont val="Tahoma"/>
            <family val="2"/>
          </rPr>
          <t xml:space="preserve">
0:1 is the yearlings
</t>
        </r>
      </text>
    </comment>
    <comment ref="L208" authorId="2" shapeId="0" xr:uid="{4B6E1620-CA87-47F3-912F-EB03BD46C056}">
      <text>
        <r>
          <rPr>
            <b/>
            <sz val="9"/>
            <color indexed="81"/>
            <rFont val="Tahoma"/>
            <family val="2"/>
          </rPr>
          <t>John:</t>
        </r>
        <r>
          <rPr>
            <sz val="9"/>
            <color indexed="81"/>
            <rFont val="Tahoma"/>
            <family val="2"/>
          </rPr>
          <t xml:space="preserve">
1: is 2-tooths and older
</t>
        </r>
      </text>
    </comment>
    <comment ref="I209"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9" authorId="2" shapeId="0" xr:uid="{6E87C268-F2BE-404A-914A-F4F7B1FE3E7C}">
      <text>
        <r>
          <rPr>
            <b/>
            <sz val="9"/>
            <color indexed="81"/>
            <rFont val="Tahoma"/>
            <family val="2"/>
          </rPr>
          <t>John:</t>
        </r>
        <r>
          <rPr>
            <sz val="9"/>
            <color indexed="81"/>
            <rFont val="Tahoma"/>
            <family val="2"/>
          </rPr>
          <t xml:space="preserve">
0:1 is the yearlings
</t>
        </r>
      </text>
    </comment>
    <comment ref="L209" authorId="2" shapeId="0" xr:uid="{DEC79D7A-281E-465E-8908-61D89495D344}">
      <text>
        <r>
          <rPr>
            <b/>
            <sz val="9"/>
            <color indexed="81"/>
            <rFont val="Tahoma"/>
            <family val="2"/>
          </rPr>
          <t>John:</t>
        </r>
        <r>
          <rPr>
            <sz val="9"/>
            <color indexed="81"/>
            <rFont val="Tahoma"/>
            <family val="2"/>
          </rPr>
          <t xml:space="preserve">
1: is 2-tooths and older
</t>
        </r>
      </text>
    </comment>
    <comment ref="I210"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10"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0" authorId="2" shapeId="0" xr:uid="{229DEE13-4FEC-44F8-A5F1-2F35262C8BDD}">
      <text>
        <r>
          <rPr>
            <b/>
            <sz val="9"/>
            <color indexed="81"/>
            <rFont val="Tahoma"/>
            <family val="2"/>
          </rPr>
          <t>John:</t>
        </r>
        <r>
          <rPr>
            <sz val="9"/>
            <color indexed="81"/>
            <rFont val="Tahoma"/>
            <family val="2"/>
          </rPr>
          <t xml:space="preserve">
1: is 2-tooths and older
</t>
        </r>
      </text>
    </comment>
    <comment ref="I211"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11"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1" authorId="2" shapeId="0" xr:uid="{9824207B-2EE3-4E70-9DCA-5DCF5F9A4C1B}">
      <text>
        <r>
          <rPr>
            <b/>
            <sz val="9"/>
            <color indexed="81"/>
            <rFont val="Tahoma"/>
            <family val="2"/>
          </rPr>
          <t>John:</t>
        </r>
        <r>
          <rPr>
            <sz val="9"/>
            <color indexed="81"/>
            <rFont val="Tahoma"/>
            <family val="2"/>
          </rPr>
          <t xml:space="preserve">
1: is 2-tooths and older
</t>
        </r>
      </text>
    </comment>
    <comment ref="I212"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13"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13"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4"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4" authorId="2" shapeId="0" xr:uid="{10779DCB-414B-4374-AB99-042DA1083B89}">
      <text>
        <r>
          <rPr>
            <b/>
            <sz val="9"/>
            <color indexed="81"/>
            <rFont val="Tahoma"/>
            <family val="2"/>
          </rPr>
          <t>John:</t>
        </r>
        <r>
          <rPr>
            <sz val="9"/>
            <color indexed="81"/>
            <rFont val="Tahoma"/>
            <family val="2"/>
          </rPr>
          <t xml:space="preserve">
Constrain sale of yearlings</t>
        </r>
      </text>
    </comment>
    <comment ref="L214" authorId="2" shapeId="0" xr:uid="{181899B1-04B6-4C18-BFD8-12D80D66BE0F}">
      <text>
        <r>
          <rPr>
            <b/>
            <sz val="9"/>
            <color indexed="81"/>
            <rFont val="Tahoma"/>
            <family val="2"/>
          </rPr>
          <t>John:</t>
        </r>
        <r>
          <rPr>
            <sz val="9"/>
            <color indexed="81"/>
            <rFont val="Tahoma"/>
            <family val="2"/>
          </rPr>
          <t xml:space="preserve">
Constrain sale of 2 tooths</t>
        </r>
      </text>
    </comment>
    <comment ref="M214" authorId="2" shapeId="0" xr:uid="{534F677E-5A48-4630-8618-9F66DB438B5F}">
      <text>
        <r>
          <rPr>
            <b/>
            <sz val="9"/>
            <color indexed="81"/>
            <rFont val="Tahoma"/>
            <family val="2"/>
          </rPr>
          <t>John:</t>
        </r>
        <r>
          <rPr>
            <sz val="9"/>
            <color indexed="81"/>
            <rFont val="Tahoma"/>
            <family val="2"/>
          </rPr>
          <t xml:space="preserve">
Constrain sale of all adults.</t>
        </r>
      </text>
    </comment>
    <comment ref="N214" authorId="2" shapeId="0" xr:uid="{5170DFC7-93D3-4134-A154-646700886D20}">
      <text>
        <r>
          <rPr>
            <b/>
            <sz val="9"/>
            <color indexed="81"/>
            <rFont val="Tahoma"/>
            <family val="2"/>
          </rPr>
          <t>John:</t>
        </r>
        <r>
          <rPr>
            <sz val="9"/>
            <color indexed="81"/>
            <rFont val="Tahoma"/>
            <family val="2"/>
          </rPr>
          <t xml:space="preserve">
Constrain sale of 3 &amp; 4yos</t>
        </r>
      </text>
    </comment>
    <comment ref="O214" authorId="2" shapeId="0" xr:uid="{EDA73B14-618D-4007-A1C2-FE7274F6DD59}">
      <text>
        <r>
          <rPr>
            <b/>
            <sz val="9"/>
            <color indexed="81"/>
            <rFont val="Tahoma"/>
            <family val="2"/>
          </rPr>
          <t>John:</t>
        </r>
        <r>
          <rPr>
            <sz val="9"/>
            <color indexed="81"/>
            <rFont val="Tahoma"/>
            <family val="2"/>
          </rPr>
          <t xml:space="preserve">
Constrain sale of 5yos</t>
        </r>
      </text>
    </comment>
    <comment ref="P214" authorId="2" shapeId="0" xr:uid="{AE8F9B18-7D16-436E-8A07-624AFF4C2190}">
      <text>
        <r>
          <rPr>
            <b/>
            <sz val="9"/>
            <color indexed="81"/>
            <rFont val="Tahoma"/>
            <family val="2"/>
          </rPr>
          <t>John:</t>
        </r>
        <r>
          <rPr>
            <sz val="9"/>
            <color indexed="81"/>
            <rFont val="Tahoma"/>
            <family val="2"/>
          </rPr>
          <t xml:space="preserve">
Constrain all age groups</t>
        </r>
      </text>
    </comment>
    <comment ref="I215"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5" authorId="2" shapeId="0" xr:uid="{3C23651F-DE9C-4D40-8554-17797CAAD018}">
      <text>
        <r>
          <rPr>
            <b/>
            <sz val="9"/>
            <color indexed="81"/>
            <rFont val="Tahoma"/>
            <family val="2"/>
          </rPr>
          <t>John:</t>
        </r>
        <r>
          <rPr>
            <sz val="9"/>
            <color indexed="81"/>
            <rFont val="Tahoma"/>
            <family val="2"/>
          </rPr>
          <t xml:space="preserve">
Constrain sale of yearlings</t>
        </r>
      </text>
    </comment>
    <comment ref="L215" authorId="2" shapeId="0" xr:uid="{743C7DC7-DA26-4223-80F5-EAE75B12E56A}">
      <text>
        <r>
          <rPr>
            <b/>
            <sz val="9"/>
            <color indexed="81"/>
            <rFont val="Tahoma"/>
            <family val="2"/>
          </rPr>
          <t>John:</t>
        </r>
        <r>
          <rPr>
            <sz val="9"/>
            <color indexed="81"/>
            <rFont val="Tahoma"/>
            <family val="2"/>
          </rPr>
          <t xml:space="preserve">
Constrain sale of 2 tooths</t>
        </r>
      </text>
    </comment>
    <comment ref="M215" authorId="2" shapeId="0" xr:uid="{69556883-CC5F-4B5D-8469-394A1A4F1139}">
      <text>
        <r>
          <rPr>
            <b/>
            <sz val="9"/>
            <color indexed="81"/>
            <rFont val="Tahoma"/>
            <family val="2"/>
          </rPr>
          <t>John:</t>
        </r>
        <r>
          <rPr>
            <sz val="9"/>
            <color indexed="81"/>
            <rFont val="Tahoma"/>
            <family val="2"/>
          </rPr>
          <t xml:space="preserve">
Constrain sale of all adults.</t>
        </r>
      </text>
    </comment>
    <comment ref="N215" authorId="2" shapeId="0" xr:uid="{A153F67A-D41F-4C08-B54C-D97CA54B0BAE}">
      <text>
        <r>
          <rPr>
            <b/>
            <sz val="9"/>
            <color indexed="81"/>
            <rFont val="Tahoma"/>
            <family val="2"/>
          </rPr>
          <t>John:</t>
        </r>
        <r>
          <rPr>
            <sz val="9"/>
            <color indexed="81"/>
            <rFont val="Tahoma"/>
            <family val="2"/>
          </rPr>
          <t xml:space="preserve">
Constrain sale of 3 &amp; 4yos</t>
        </r>
      </text>
    </comment>
    <comment ref="O215" authorId="2" shapeId="0" xr:uid="{58F12943-A21E-4A47-A340-E46A44150BB9}">
      <text>
        <r>
          <rPr>
            <b/>
            <sz val="9"/>
            <color indexed="81"/>
            <rFont val="Tahoma"/>
            <family val="2"/>
          </rPr>
          <t>John:</t>
        </r>
        <r>
          <rPr>
            <sz val="9"/>
            <color indexed="81"/>
            <rFont val="Tahoma"/>
            <family val="2"/>
          </rPr>
          <t xml:space="preserve">
Constrain sale of 5yos</t>
        </r>
      </text>
    </comment>
    <comment ref="P215" authorId="2" shapeId="0" xr:uid="{BB90F019-36D2-48A1-941E-5315694D9A8A}">
      <text>
        <r>
          <rPr>
            <b/>
            <sz val="9"/>
            <color indexed="81"/>
            <rFont val="Tahoma"/>
            <family val="2"/>
          </rPr>
          <t>John:</t>
        </r>
        <r>
          <rPr>
            <sz val="9"/>
            <color indexed="81"/>
            <rFont val="Tahoma"/>
            <family val="2"/>
          </rPr>
          <t xml:space="preserve">
Constrain all age groups</t>
        </r>
      </text>
    </comment>
    <comment ref="I216"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7"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8"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9"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9"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9"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9"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9"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9"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20"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21"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21"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21"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21"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21"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21"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21"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21"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21"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21"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21"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21"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21"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21"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21"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21"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21"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21"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21"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21"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21"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21"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21"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21"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21"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22"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3" authorId="0" shapeId="0" xr:uid="{17799062-EC99-4EE0-A1C8-934743D9B08E}">
      <text>
        <r>
          <rPr>
            <b/>
            <sz val="9"/>
            <color indexed="81"/>
            <rFont val="Tahoma"/>
            <family val="2"/>
          </rPr>
          <t>Michael Young:</t>
        </r>
        <r>
          <rPr>
            <sz val="9"/>
            <color indexed="81"/>
            <rFont val="Tahoma"/>
            <family val="2"/>
          </rPr>
          <t xml:space="preserve">
min offspring</t>
        </r>
      </text>
    </comment>
    <comment ref="L223" authorId="2" shapeId="0" xr:uid="{96F793EB-DDA7-42CB-B45D-1F6BDB7B4CC9}">
      <text>
        <r>
          <rPr>
            <b/>
            <sz val="9"/>
            <color indexed="81"/>
            <rFont val="Tahoma"/>
            <family val="2"/>
          </rPr>
          <t>John:</t>
        </r>
        <r>
          <rPr>
            <sz val="9"/>
            <color indexed="81"/>
            <rFont val="Tahoma"/>
            <family val="2"/>
          </rPr>
          <t xml:space="preserve">
Wether Offspring from ewe lambs</t>
        </r>
      </text>
    </comment>
    <comment ref="M223"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4"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5"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5"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5"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5"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5"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5"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6"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7"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7"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7"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7"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8"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28"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8" authorId="0" shapeId="0" xr:uid="{D741ECFB-6054-4083-AF8F-1BD3D7B32F6D}">
      <text>
        <r>
          <rPr>
            <b/>
            <sz val="9"/>
            <color indexed="81"/>
            <rFont val="Tahoma"/>
            <family val="2"/>
          </rPr>
          <t xml:space="preserve">John:
</t>
        </r>
        <r>
          <rPr>
            <sz val="9"/>
            <color indexed="81"/>
            <rFont val="Tahoma"/>
            <family val="2"/>
          </rPr>
          <t>1:2, : is maidens of all genotypes</t>
        </r>
      </text>
    </comment>
    <comment ref="K229"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30"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30" authorId="2" shapeId="0" xr:uid="{EB11709A-94A9-4FF4-A040-F7C603770ED8}">
      <text>
        <r>
          <rPr>
            <b/>
            <sz val="9"/>
            <color indexed="81"/>
            <rFont val="Tahoma"/>
            <family val="2"/>
          </rPr>
          <t>John:</t>
        </r>
        <r>
          <rPr>
            <sz val="9"/>
            <color indexed="81"/>
            <rFont val="Tahoma"/>
            <family val="2"/>
          </rPr>
          <t xml:space="preserve">
Proportion of 5yo dams retained</t>
        </r>
      </text>
    </comment>
    <comment ref="I231"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31"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2"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2"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3"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3"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4"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4"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5"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5"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6"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7"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9"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9" authorId="2" shapeId="0" xr:uid="{DBFF8303-09AB-4FBB-B3A9-CE839BD0C8FF}">
      <text>
        <r>
          <rPr>
            <b/>
            <sz val="9"/>
            <color indexed="81"/>
            <rFont val="Tahoma"/>
            <family val="2"/>
          </rPr>
          <t>John:</t>
        </r>
        <r>
          <rPr>
            <sz val="9"/>
            <color indexed="81"/>
            <rFont val="Tahoma"/>
            <family val="2"/>
          </rPr>
          <t xml:space="preserve">
Pasture type</t>
        </r>
      </text>
    </comment>
    <comment ref="K239" authorId="2" shapeId="0" xr:uid="{FC45D57B-7439-4D76-91D9-1E93C36113A4}">
      <text>
        <r>
          <rPr>
            <b/>
            <sz val="9"/>
            <color indexed="81"/>
            <rFont val="Tahoma"/>
            <family val="2"/>
          </rPr>
          <t>John:</t>
        </r>
        <r>
          <rPr>
            <sz val="9"/>
            <color indexed="81"/>
            <rFont val="Tahoma"/>
            <family val="2"/>
          </rPr>
          <t xml:space="preserve">
All feed periods</t>
        </r>
      </text>
    </comment>
    <comment ref="I240"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44"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4"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5"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5"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6"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6"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7"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7"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8"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8"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53"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4"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4" authorId="0" shapeId="0" xr:uid="{DD296DF1-6B11-4FCF-9DB6-384B2985FA08}">
      <text>
        <r>
          <rPr>
            <b/>
            <sz val="9"/>
            <color indexed="81"/>
            <rFont val="Tahoma"/>
            <family val="2"/>
          </rPr>
          <t>John:</t>
        </r>
        <r>
          <rPr>
            <sz val="9"/>
            <color indexed="81"/>
            <rFont val="Tahoma"/>
            <family val="2"/>
          </rPr>
          <t xml:space="preserve">
All sale price grids</t>
        </r>
      </text>
    </comment>
    <comment ref="L254" authorId="2" shapeId="0" xr:uid="{ACD34B0E-C7C6-48EA-865F-726BF270D05C}">
      <text>
        <r>
          <rPr>
            <b/>
            <sz val="9"/>
            <color indexed="81"/>
            <rFont val="Tahoma"/>
            <family val="2"/>
          </rPr>
          <t>John:</t>
        </r>
        <r>
          <rPr>
            <sz val="9"/>
            <color indexed="81"/>
            <rFont val="Tahoma"/>
            <family val="2"/>
          </rPr>
          <t xml:space="preserve">
Export wether sale grid</t>
        </r>
      </text>
    </comment>
    <comment ref="I255"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5" authorId="0" shapeId="0" xr:uid="{F9E8F351-71FE-4EE1-BD34-EADE12A5C9B1}">
      <text>
        <r>
          <rPr>
            <b/>
            <sz val="9"/>
            <color indexed="81"/>
            <rFont val="Tahoma"/>
            <family val="2"/>
          </rPr>
          <t>John:</t>
        </r>
        <r>
          <rPr>
            <sz val="9"/>
            <color indexed="81"/>
            <rFont val="Tahoma"/>
            <family val="2"/>
          </rPr>
          <t xml:space="preserve">
All sale price grids</t>
        </r>
      </text>
    </comment>
    <comment ref="L255" authorId="2" shapeId="0" xr:uid="{E2F84692-A683-474C-BEBC-1F8923E5AF5B}">
      <text>
        <r>
          <rPr>
            <b/>
            <sz val="9"/>
            <color indexed="81"/>
            <rFont val="Tahoma"/>
            <family val="2"/>
          </rPr>
          <t>John:</t>
        </r>
        <r>
          <rPr>
            <sz val="9"/>
            <color indexed="81"/>
            <rFont val="Tahoma"/>
            <family val="2"/>
          </rPr>
          <t xml:space="preserve">
Export wether sale grid</t>
        </r>
      </text>
    </comment>
    <comment ref="M255" authorId="2" shapeId="0" xr:uid="{0B825252-C55B-4868-8E77-C9885A2240E2}">
      <text>
        <r>
          <rPr>
            <b/>
            <sz val="9"/>
            <color indexed="81"/>
            <rFont val="Tahoma"/>
            <family val="2"/>
          </rPr>
          <t>John:</t>
        </r>
        <r>
          <rPr>
            <sz val="9"/>
            <color indexed="81"/>
            <rFont val="Tahoma"/>
            <family val="2"/>
          </rPr>
          <t xml:space="preserve">
Breeders grid</t>
        </r>
      </text>
    </comment>
    <comment ref="I256"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6" authorId="0" shapeId="0" xr:uid="{B9434375-13BD-4150-9B5A-AFF19CCEB656}">
      <text>
        <r>
          <rPr>
            <b/>
            <sz val="9"/>
            <color indexed="81"/>
            <rFont val="Tahoma"/>
            <family val="2"/>
          </rPr>
          <t>Michael Young:</t>
        </r>
        <r>
          <rPr>
            <sz val="9"/>
            <color indexed="81"/>
            <rFont val="Tahoma"/>
            <family val="2"/>
          </rPr>
          <t xml:space="preserve">
All grains</t>
        </r>
      </text>
    </comment>
    <comment ref="L256" authorId="0" shapeId="0" xr:uid="{41162292-3E3B-4677-AAB1-7E3BE709C373}">
      <text>
        <r>
          <rPr>
            <b/>
            <sz val="9"/>
            <color indexed="81"/>
            <rFont val="Tahoma"/>
            <family val="2"/>
          </rPr>
          <t>Michael Young (21512438):</t>
        </r>
        <r>
          <rPr>
            <sz val="9"/>
            <color indexed="81"/>
            <rFont val="Tahoma"/>
            <family val="2"/>
          </rPr>
          <t xml:space="preserve">
RR canola</t>
        </r>
      </text>
    </comment>
    <comment ref="M256" authorId="0" shapeId="0" xr:uid="{8709515B-B711-4070-AF4B-6A1C853BBE8B}">
      <text>
        <r>
          <rPr>
            <b/>
            <sz val="9"/>
            <color indexed="81"/>
            <rFont val="Tahoma"/>
            <family val="2"/>
          </rPr>
          <t>Michael Young (21512438):</t>
        </r>
        <r>
          <rPr>
            <sz val="9"/>
            <color indexed="81"/>
            <rFont val="Tahoma"/>
            <family val="2"/>
          </rPr>
          <t xml:space="preserve">
TT canola</t>
        </r>
      </text>
    </comment>
    <comment ref="I257"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8"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9"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9" authorId="0" shapeId="0" xr:uid="{191E473E-D75B-4569-A5BF-B3F7ED91778E}">
      <text>
        <r>
          <rPr>
            <b/>
            <sz val="9"/>
            <color indexed="81"/>
            <rFont val="Tahoma"/>
            <family val="2"/>
          </rPr>
          <t>Michael Young:</t>
        </r>
        <r>
          <rPr>
            <sz val="9"/>
            <color indexed="81"/>
            <rFont val="Tahoma"/>
            <family val="2"/>
          </rPr>
          <t xml:space="preserve">
All years, All grains</t>
        </r>
      </text>
    </comment>
    <comment ref="N259" authorId="0" shapeId="0" xr:uid="{8FDD68C2-57AC-43AA-9D36-2A0EDD16FC3D}">
      <text>
        <r>
          <rPr>
            <b/>
            <sz val="9"/>
            <color indexed="81"/>
            <rFont val="Tahoma"/>
            <family val="2"/>
          </rPr>
          <t>Michael Young:</t>
        </r>
        <r>
          <rPr>
            <sz val="9"/>
            <color indexed="81"/>
            <rFont val="Tahoma"/>
            <family val="2"/>
          </rPr>
          <t xml:space="preserve">
All years, RR canola</t>
        </r>
      </text>
    </comment>
    <comment ref="O259" authorId="0" shapeId="0" xr:uid="{F373D791-3EBD-4933-9315-9CACE368839A}">
      <text>
        <r>
          <rPr>
            <b/>
            <sz val="9"/>
            <color indexed="81"/>
            <rFont val="Tahoma"/>
            <family val="2"/>
          </rPr>
          <t>Michael Young:</t>
        </r>
        <r>
          <rPr>
            <sz val="9"/>
            <color indexed="81"/>
            <rFont val="Tahoma"/>
            <family val="2"/>
          </rPr>
          <t xml:space="preserve">
All years, TT canola</t>
        </r>
      </text>
    </comment>
    <comment ref="I260"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60"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61"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61"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62"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62" authorId="2" shapeId="0" xr:uid="{94FE0439-F892-41CA-AE86-C490D0BA6965}">
      <text>
        <r>
          <rPr>
            <b/>
            <sz val="9"/>
            <color indexed="81"/>
            <rFont val="Tahoma"/>
            <family val="2"/>
          </rPr>
          <t>John:</t>
        </r>
        <r>
          <rPr>
            <sz val="9"/>
            <color indexed="81"/>
            <rFont val="Tahoma"/>
            <family val="2"/>
          </rPr>
          <t xml:space="preserve">
Export &amp; Breeders grid which are normally per head</t>
        </r>
      </text>
    </comment>
    <comment ref="L262" authorId="2" shapeId="0" xr:uid="{75AFD46F-8C42-4C82-9C9E-6BB3A6BCFA09}">
      <text>
        <r>
          <rPr>
            <b/>
            <sz val="9"/>
            <color indexed="81"/>
            <rFont val="Tahoma"/>
            <family val="2"/>
          </rPr>
          <t>John:</t>
        </r>
        <r>
          <rPr>
            <sz val="9"/>
            <color indexed="81"/>
            <rFont val="Tahoma"/>
            <family val="2"/>
          </rPr>
          <t xml:space="preserve">
Breeders grid</t>
        </r>
      </text>
    </comment>
    <comment ref="I263"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63" authorId="2" shapeId="0" xr:uid="{0CCE9732-F04E-4DAA-9F6B-559B97774EA5}">
      <text>
        <r>
          <rPr>
            <b/>
            <sz val="9"/>
            <color indexed="81"/>
            <rFont val="Tahoma"/>
            <family val="2"/>
          </rPr>
          <t>John:</t>
        </r>
        <r>
          <rPr>
            <sz val="9"/>
            <color indexed="81"/>
            <rFont val="Tahoma"/>
            <family val="2"/>
          </rPr>
          <t xml:space="preserve">
Breeders grid</t>
        </r>
      </text>
    </comment>
    <comment ref="I264"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5"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7" authorId="2" shapeId="0" xr:uid="{ADABAAC2-4A69-482B-A29A-310A35C868F2}">
      <text>
        <r>
          <rPr>
            <b/>
            <sz val="9"/>
            <color indexed="81"/>
            <rFont val="Tahoma"/>
            <family val="2"/>
          </rPr>
          <t xml:space="preserve">John:
</t>
        </r>
        <r>
          <rPr>
            <sz val="9"/>
            <color indexed="81"/>
            <rFont val="Tahoma"/>
            <family val="2"/>
          </rPr>
          <t>Total value of the land asset.
Used to calculated normal profit for Economic Values</t>
        </r>
      </text>
    </comment>
    <comment ref="I268" authorId="2" shapeId="0" xr:uid="{AE2CA37A-5C4E-4D56-A722-A040B70DFCD8}">
      <text>
        <r>
          <rPr>
            <b/>
            <sz val="9"/>
            <color indexed="81"/>
            <rFont val="Tahoma"/>
            <family val="2"/>
          </rPr>
          <t xml:space="preserve">John:
</t>
        </r>
        <r>
          <rPr>
            <sz val="9"/>
            <color indexed="81"/>
            <rFont val="Tahoma"/>
            <family val="2"/>
          </rPr>
          <t>Area of each LMU.</t>
        </r>
      </text>
    </comment>
    <comment ref="I269" authorId="2" shapeId="0" xr:uid="{C7DABB2D-BF4B-4217-B20B-033EDA58AE35}">
      <text>
        <r>
          <rPr>
            <b/>
            <sz val="9"/>
            <color indexed="81"/>
            <rFont val="Tahoma"/>
            <family val="2"/>
          </rPr>
          <t>John:</t>
        </r>
        <r>
          <rPr>
            <sz val="9"/>
            <color indexed="81"/>
            <rFont val="Tahoma"/>
            <family val="2"/>
          </rPr>
          <t xml:space="preserve">
Include pasture. Default is True</t>
        </r>
      </text>
    </comment>
    <comment ref="K269" authorId="2" shapeId="0" xr:uid="{CAEDE830-9A68-40BC-91E5-160833059518}">
      <text>
        <r>
          <rPr>
            <b/>
            <sz val="9"/>
            <color indexed="81"/>
            <rFont val="Tahoma"/>
            <family val="2"/>
          </rPr>
          <t>Michael:</t>
        </r>
        <r>
          <rPr>
            <sz val="9"/>
            <color indexed="81"/>
            <rFont val="Tahoma"/>
            <family val="2"/>
          </rPr>
          <t xml:space="preserve">
Annual or standard pasture
</t>
        </r>
      </text>
    </comment>
    <comment ref="L269" authorId="2" shapeId="0" xr:uid="{437AB64A-0BA2-4425-835E-3EA19704BED9}">
      <text>
        <r>
          <rPr>
            <b/>
            <sz val="9"/>
            <color indexed="81"/>
            <rFont val="Tahoma"/>
            <family val="2"/>
          </rPr>
          <t>Michael:</t>
        </r>
        <r>
          <rPr>
            <sz val="9"/>
            <color indexed="81"/>
            <rFont val="Tahoma"/>
            <family val="2"/>
          </rPr>
          <t xml:space="preserve">
Lucerne</t>
        </r>
      </text>
    </comment>
    <comment ref="M269" authorId="2" shapeId="0" xr:uid="{41C3A596-8443-42B4-85A7-5AB2FC532306}">
      <text>
        <r>
          <rPr>
            <b/>
            <sz val="9"/>
            <color indexed="81"/>
            <rFont val="Tahoma"/>
            <family val="2"/>
          </rPr>
          <t>Michael:</t>
        </r>
        <r>
          <rPr>
            <sz val="9"/>
            <color indexed="81"/>
            <rFont val="Tahoma"/>
            <family val="2"/>
          </rPr>
          <t xml:space="preserve">
Tedera
</t>
        </r>
      </text>
    </comment>
    <comment ref="N269" authorId="2" shapeId="0" xr:uid="{1F8C4708-AD3B-4CCC-8628-9D862B102D30}">
      <text>
        <r>
          <rPr>
            <b/>
            <sz val="9"/>
            <color indexed="81"/>
            <rFont val="Tahoma"/>
            <family val="2"/>
          </rPr>
          <t>Michael:</t>
        </r>
        <r>
          <rPr>
            <sz val="9"/>
            <color indexed="81"/>
            <rFont val="Tahoma"/>
            <family val="2"/>
          </rPr>
          <t xml:space="preserve">
Understory</t>
        </r>
      </text>
    </comment>
    <comment ref="I270"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71"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72"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3"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4"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5"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5" authorId="2" shapeId="0" xr:uid="{D36A13F2-BEB4-4F26-B708-0752E087902E}">
      <text>
        <r>
          <rPr>
            <b/>
            <sz val="9"/>
            <color indexed="81"/>
            <rFont val="Tahoma"/>
            <family val="2"/>
          </rPr>
          <t>John:</t>
        </r>
        <r>
          <rPr>
            <sz val="9"/>
            <color indexed="81"/>
            <rFont val="Tahoma"/>
            <family val="2"/>
          </rPr>
          <t xml:space="preserve">
Pasture type</t>
        </r>
      </text>
    </comment>
    <comment ref="I276"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6" authorId="2" shapeId="0" xr:uid="{8A40BA22-E58C-4D71-A301-44B766594FA6}">
      <text>
        <r>
          <rPr>
            <b/>
            <sz val="9"/>
            <color indexed="81"/>
            <rFont val="Tahoma"/>
            <family val="2"/>
          </rPr>
          <t>John:</t>
        </r>
        <r>
          <rPr>
            <sz val="9"/>
            <color indexed="81"/>
            <rFont val="Tahoma"/>
            <family val="2"/>
          </rPr>
          <t xml:space="preserve">
Pasture type</t>
        </r>
      </text>
    </comment>
    <comment ref="K276" authorId="2" shapeId="0" xr:uid="{F975FF76-DCDF-4332-93A8-8F9A6B8293F3}">
      <text>
        <r>
          <rPr>
            <b/>
            <sz val="9"/>
            <color indexed="81"/>
            <rFont val="Tahoma"/>
            <family val="2"/>
          </rPr>
          <t>John:</t>
        </r>
        <r>
          <rPr>
            <sz val="9"/>
            <color indexed="81"/>
            <rFont val="Tahoma"/>
            <family val="2"/>
          </rPr>
          <t xml:space="preserve">
All seasons, Feed period 0
</t>
        </r>
      </text>
    </comment>
    <comment ref="L276" authorId="2" shapeId="0" xr:uid="{81AD870F-838A-4BD3-B14E-81305690955D}">
      <text>
        <r>
          <rPr>
            <b/>
            <sz val="9"/>
            <color indexed="81"/>
            <rFont val="Tahoma"/>
            <family val="2"/>
          </rPr>
          <t>John:</t>
        </r>
        <r>
          <rPr>
            <sz val="9"/>
            <color indexed="81"/>
            <rFont val="Tahoma"/>
            <family val="2"/>
          </rPr>
          <t xml:space="preserve">
All seasons, Feed period 1</t>
        </r>
      </text>
    </comment>
    <comment ref="M276" authorId="2" shapeId="0" xr:uid="{DCCBFEFC-6FF6-4F38-A80B-2ADA08C6F0ED}">
      <text>
        <r>
          <rPr>
            <b/>
            <sz val="9"/>
            <color indexed="81"/>
            <rFont val="Tahoma"/>
            <family val="2"/>
          </rPr>
          <t>John:</t>
        </r>
        <r>
          <rPr>
            <sz val="9"/>
            <color indexed="81"/>
            <rFont val="Tahoma"/>
            <family val="2"/>
          </rPr>
          <t xml:space="preserve">
All seasons, Feed period 2</t>
        </r>
      </text>
    </comment>
    <comment ref="N276" authorId="2" shapeId="0" xr:uid="{B324C20D-F4C9-4537-8311-813683893216}">
      <text>
        <r>
          <rPr>
            <b/>
            <sz val="9"/>
            <color indexed="81"/>
            <rFont val="Tahoma"/>
            <family val="2"/>
          </rPr>
          <t>John:</t>
        </r>
        <r>
          <rPr>
            <sz val="9"/>
            <color indexed="81"/>
            <rFont val="Tahoma"/>
            <family val="2"/>
          </rPr>
          <t xml:space="preserve">
All seasons, Feed period 3</t>
        </r>
      </text>
    </comment>
    <comment ref="O276" authorId="2" shapeId="0" xr:uid="{83570449-B2F8-46A7-B6A8-8BE6183D6768}">
      <text>
        <r>
          <rPr>
            <b/>
            <sz val="9"/>
            <color indexed="81"/>
            <rFont val="Tahoma"/>
            <family val="2"/>
          </rPr>
          <t>John:</t>
        </r>
        <r>
          <rPr>
            <sz val="9"/>
            <color indexed="81"/>
            <rFont val="Tahoma"/>
            <family val="2"/>
          </rPr>
          <t xml:space="preserve">
All seasons, Feed period 4</t>
        </r>
      </text>
    </comment>
    <comment ref="P276" authorId="2" shapeId="0" xr:uid="{7FB930C4-E564-4EBC-A5EC-727EDAA3C598}">
      <text>
        <r>
          <rPr>
            <b/>
            <sz val="9"/>
            <color indexed="81"/>
            <rFont val="Tahoma"/>
            <family val="2"/>
          </rPr>
          <t>John:</t>
        </r>
        <r>
          <rPr>
            <sz val="9"/>
            <color indexed="81"/>
            <rFont val="Tahoma"/>
            <family val="2"/>
          </rPr>
          <t xml:space="preserve">
All seasons, Feed period 5</t>
        </r>
      </text>
    </comment>
    <comment ref="Q276" authorId="2" shapeId="0" xr:uid="{B909F90C-4F23-4FC6-ABEE-4D7287083A5E}">
      <text>
        <r>
          <rPr>
            <b/>
            <sz val="9"/>
            <color indexed="81"/>
            <rFont val="Tahoma"/>
            <family val="2"/>
          </rPr>
          <t>John:</t>
        </r>
        <r>
          <rPr>
            <sz val="9"/>
            <color indexed="81"/>
            <rFont val="Tahoma"/>
            <family val="2"/>
          </rPr>
          <t xml:space="preserve">
All seasons, Feed period 6</t>
        </r>
      </text>
    </comment>
    <comment ref="I277"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7" authorId="2" shapeId="0" xr:uid="{E27DED83-D1C0-4EC7-9828-4876F302FD9E}">
      <text>
        <r>
          <rPr>
            <b/>
            <sz val="9"/>
            <color indexed="81"/>
            <rFont val="Tahoma"/>
            <family val="2"/>
          </rPr>
          <t>John:</t>
        </r>
        <r>
          <rPr>
            <sz val="9"/>
            <color indexed="81"/>
            <rFont val="Tahoma"/>
            <family val="2"/>
          </rPr>
          <t xml:space="preserve">
Pasture type</t>
        </r>
      </text>
    </comment>
    <comment ref="K277" authorId="2" shapeId="0" xr:uid="{7AA38021-C5BE-4F34-B261-D66DF7A5717A}">
      <text>
        <r>
          <rPr>
            <b/>
            <sz val="9"/>
            <color indexed="81"/>
            <rFont val="Tahoma"/>
            <family val="2"/>
          </rPr>
          <t>John:</t>
        </r>
        <r>
          <rPr>
            <sz val="9"/>
            <color indexed="81"/>
            <rFont val="Tahoma"/>
            <family val="2"/>
          </rPr>
          <t xml:space="preserve">
LMU 0</t>
        </r>
      </text>
    </comment>
    <comment ref="L277" authorId="2" shapeId="0" xr:uid="{40276BC8-9485-4D08-8675-79429F534511}">
      <text>
        <r>
          <rPr>
            <b/>
            <sz val="9"/>
            <color indexed="81"/>
            <rFont val="Tahoma"/>
            <family val="2"/>
          </rPr>
          <t>John:</t>
        </r>
        <r>
          <rPr>
            <sz val="9"/>
            <color indexed="81"/>
            <rFont val="Tahoma"/>
            <family val="2"/>
          </rPr>
          <t xml:space="preserve">
LMU 1</t>
        </r>
      </text>
    </comment>
    <comment ref="M277" authorId="2" shapeId="0" xr:uid="{92E1FB2F-C6C0-4DC8-A102-3A06A8F16934}">
      <text>
        <r>
          <rPr>
            <b/>
            <sz val="9"/>
            <color indexed="81"/>
            <rFont val="Tahoma"/>
            <family val="2"/>
          </rPr>
          <t>John:</t>
        </r>
        <r>
          <rPr>
            <sz val="9"/>
            <color indexed="81"/>
            <rFont val="Tahoma"/>
            <family val="2"/>
          </rPr>
          <t xml:space="preserve">
LMU 2</t>
        </r>
      </text>
    </comment>
    <comment ref="N277" authorId="2" shapeId="0" xr:uid="{2FA86CF4-9645-4C66-AD44-EB615543BAFA}">
      <text>
        <r>
          <rPr>
            <b/>
            <sz val="9"/>
            <color indexed="81"/>
            <rFont val="Tahoma"/>
            <family val="2"/>
          </rPr>
          <t>John:</t>
        </r>
        <r>
          <rPr>
            <sz val="9"/>
            <color indexed="81"/>
            <rFont val="Tahoma"/>
            <family val="2"/>
          </rPr>
          <t xml:space="preserve">
LMU 3</t>
        </r>
      </text>
    </comment>
    <comment ref="O277" authorId="2" shapeId="0" xr:uid="{DE60A10B-B6ED-4426-AA4D-FF169D0141EC}">
      <text>
        <r>
          <rPr>
            <b/>
            <sz val="9"/>
            <color indexed="81"/>
            <rFont val="Tahoma"/>
            <family val="2"/>
          </rPr>
          <t>John:</t>
        </r>
        <r>
          <rPr>
            <sz val="9"/>
            <color indexed="81"/>
            <rFont val="Tahoma"/>
            <family val="2"/>
          </rPr>
          <t xml:space="preserve">
LMU 4</t>
        </r>
      </text>
    </comment>
    <comment ref="P277" authorId="2" shapeId="0" xr:uid="{B1479B32-D229-4BE6-B7CB-5B4481EFEE12}">
      <text>
        <r>
          <rPr>
            <b/>
            <sz val="9"/>
            <color indexed="81"/>
            <rFont val="Tahoma"/>
            <family val="2"/>
          </rPr>
          <t>John:</t>
        </r>
        <r>
          <rPr>
            <sz val="9"/>
            <color indexed="81"/>
            <rFont val="Tahoma"/>
            <family val="2"/>
          </rPr>
          <t xml:space="preserve">
LMU 5</t>
        </r>
      </text>
    </comment>
    <comment ref="Q277" authorId="2" shapeId="0" xr:uid="{14C37071-D484-4E9A-8A5D-DF01F2CCB158}">
      <text>
        <r>
          <rPr>
            <b/>
            <sz val="9"/>
            <color indexed="81"/>
            <rFont val="Tahoma"/>
            <family val="2"/>
          </rPr>
          <t>John:</t>
        </r>
        <r>
          <rPr>
            <sz val="9"/>
            <color indexed="81"/>
            <rFont val="Tahoma"/>
            <family val="2"/>
          </rPr>
          <t xml:space="preserve">
LMU 6</t>
        </r>
      </text>
    </comment>
    <comment ref="I278"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8" authorId="2" shapeId="0" xr:uid="{216E1BD5-C4B3-4354-9FA9-B90BEFDF7958}">
      <text>
        <r>
          <rPr>
            <b/>
            <sz val="9"/>
            <color indexed="81"/>
            <rFont val="Tahoma"/>
            <family val="2"/>
          </rPr>
          <t>John:</t>
        </r>
        <r>
          <rPr>
            <sz val="9"/>
            <color indexed="81"/>
            <rFont val="Tahoma"/>
            <family val="2"/>
          </rPr>
          <t xml:space="preserve">
Pasture type</t>
        </r>
      </text>
    </comment>
    <comment ref="I279"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80" authorId="2" shapeId="0" xr:uid="{9BCA516F-10DD-4A7D-9496-D3F0AAE9FAB5}">
      <text>
        <r>
          <rPr>
            <b/>
            <sz val="9"/>
            <color indexed="81"/>
            <rFont val="Tahoma"/>
            <family val="2"/>
          </rPr>
          <t>John:</t>
        </r>
        <r>
          <rPr>
            <sz val="9"/>
            <color indexed="81"/>
            <rFont val="Tahoma"/>
            <family val="2"/>
          </rPr>
          <t xml:space="preserve">
Yields in all rot on all LMUS</t>
        </r>
      </text>
    </comment>
    <comment ref="I283"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84"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5"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7"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8"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<sst xmlns="http://schemas.openxmlformats.org/spreadsheetml/2006/main" count="26976" uniqueCount="3216">
  <si>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</si>
  <si>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</si>
  <si>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</si>
  <si>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</si>
  <si>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</si>
  <si>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</si>
  <si>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</si>
  <si>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</si>
  <si>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</si>
  <si>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</si>
  <si>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</si>
  <si>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</si>
  <si>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</si>
  <si>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</si>
  <si>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</si>
  <si>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</si>
  <si>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</si>
  <si>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</si>
  <si>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</si>
  <si>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</si>
  <si>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</si>
  <si>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</si>
  <si>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</si>
  <si>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</si>
  <si>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</si>
  <si>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</si>
  <si>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</si>
  <si>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</si>
  <si>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</si>
  <si>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</si>
  <si>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</si>
  <si>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</si>
  <si>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</si>
  <si>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</si>
  <si>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</si>
  <si>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</si>
  <si>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</si>
  <si>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</si>
  <si>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</si>
  <si>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</si>
  <si>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</si>
  <si>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</si>
  <si>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</si>
  <si>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</si>
  <si>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</si>
  <si>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</si>
  <si>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</si>
  <si>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</si>
  <si>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</si>
  <si>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</si>
  <si>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</si>
  <si>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</si>
  <si>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</si>
  <si>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</si>
  <si>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</si>
  <si>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</si>
  <si>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</si>
  <si>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</si>
  <si>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</si>
  <si>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</si>
  <si>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</si>
  <si>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</si>
  <si>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</si>
  <si>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</si>
  <si>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</si>
  <si>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</si>
  <si>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</si>
  <si>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</si>
  <si>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</si>
  <si>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</si>
  <si>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</si>
  <si>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</si>
  <si>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</si>
  <si>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</si>
  <si>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</si>
  <si>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</si>
  <si>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</si>
  <si>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</si>
  <si>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</si>
  <si>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</si>
  <si>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</si>
  <si>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</si>
  <si>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</si>
  <si>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</si>
  <si>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</si>
  <si>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</si>
  <si>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</si>
  <si>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</si>
  <si>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</si>
  <si>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</si>
  <si>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</si>
  <si>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</si>
  <si>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</si>
  <si>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</si>
  <si>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</si>
  <si>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</si>
  <si>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</si>
  <si>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</si>
  <si>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</si>
  <si>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</si>
  <si>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</si>
  <si>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</si>
  <si>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</si>
  <si>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</si>
  <si>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</si>
  <si>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</si>
  <si>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</si>
  <si>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</si>
  <si>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</si>
  <si>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</si>
  <si>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</si>
  <si>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</si>
  <si>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</si>
  <si>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</si>
  <si>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</si>
  <si>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</si>
  <si>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</si>
  <si>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</si>
  <si>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</si>
  <si>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</si>
  <si>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</si>
  <si>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</si>
  <si>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</si>
  <si>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</si>
  <si>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</si>
  <si>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</si>
  <si>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</si>
  <si>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</si>
  <si>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</si>
  <si>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</si>
  <si>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</si>
  <si>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</si>
  <si>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</si>
  <si>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</si>
  <si>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</si>
  <si>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</si>
  <si>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</si>
  <si>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</si>
  <si>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</si>
  <si>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</si>
  <si>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</si>
  <si>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</si>
  <si>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</si>
  <si>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</si>
  <si>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</si>
  <si>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</si>
  <si>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</si>
  <si>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</si>
  <si>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</si>
  <si>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</si>
  <si>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</si>
  <si>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</si>
  <si>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</si>
  <si>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</si>
  <si>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</si>
  <si>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</si>
  <si>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</si>
  <si>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</si>
  <si>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</si>
  <si>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</si>
  <si>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</si>
  <si>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</si>
  <si>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</si>
  <si>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</si>
  <si>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</si>
  <si>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</si>
  <si>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</si>
  <si>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</si>
  <si>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</si>
  <si>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</si>
  <si>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</si>
  <si>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</si>
  <si>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</si>
  <si>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</si>
  <si>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</si>
  <si>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</si>
  <si>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</si>
  <si>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</si>
  <si>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</si>
  <si>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</si>
  <si>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</si>
  <si>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</si>
  <si>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</si>
  <si>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</si>
  <si>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</si>
  <si>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</si>
  <si>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</si>
  <si>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</si>
  <si>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</si>
  <si>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</si>
  <si>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</si>
  <si>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</si>
  <si>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</si>
  <si>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</si>
  <si>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</si>
  <si>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</si>
  <si>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</si>
  <si>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</si>
  <si>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</si>
  <si>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</si>
  <si>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</si>
  <si>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</si>
  <si>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</si>
  <si>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</si>
  <si>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</si>
  <si>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</si>
  <si>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</si>
  <si>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</si>
  <si>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</si>
  <si>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</si>
  <si>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</si>
  <si>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</si>
  <si>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</si>
  <si>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</si>
  <si>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</si>
  <si>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</si>
  <si>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</si>
  <si>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</si>
  <si>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</si>
  <si>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</si>
  <si>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</si>
  <si>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</si>
  <si>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</si>
  <si>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</si>
  <si>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</si>
  <si>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</si>
  <si>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</si>
  <si>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</si>
  <si>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</si>
  <si>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</si>
  <si>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</si>
  <si>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</si>
  <si>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</si>
  <si>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</si>
  <si>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</si>
  <si>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</si>
  <si>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</si>
  <si>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</si>
  <si>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</si>
  <si>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</si>
  <si>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</si>
  <si>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</si>
  <si>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</si>
  <si>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</si>
  <si>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</si>
  <si>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</si>
  <si>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</si>
  <si>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</si>
  <si>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</si>
  <si>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</si>
  <si>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</si>
  <si>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</si>
  <si>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</si>
  <si>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</si>
  <si>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</si>
  <si>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</si>
  <si>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</si>
  <si>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</si>
  <si>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</si>
  <si>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</si>
  <si>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</si>
  <si>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</si>
  <si>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</si>
  <si>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</si>
  <si>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</si>
  <si>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</si>
  <si>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</si>
  <si>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</si>
  <si>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</si>
  <si>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</si>
  <si>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</si>
  <si>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</si>
  <si>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</si>
  <si>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</si>
  <si>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</si>
  <si>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</si>
  <si>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</si>
  <si>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</si>
  <si>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</si>
  <si>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</si>
  <si>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</si>
  <si>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</si>
  <si>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</si>
  <si>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</si>
  <si>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</si>
  <si>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</si>
  <si>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</si>
  <si>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</si>
  <si>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</si>
  <si>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</si>
  <si>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</si>
  <si>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</si>
  <si>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</si>
  <si>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</si>
  <si>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</si>
  <si>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</si>
  <si>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</si>
  <si>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</si>
  <si>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</si>
  <si>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</si>
  <si>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</si>
  <si>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</si>
  <si>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</si>
  <si>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</si>
  <si>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</si>
  <si>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</si>
  <si>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</si>
  <si>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</si>
  <si>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</si>
  <si>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</si>
  <si>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</si>
  <si>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</si>
  <si>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</si>
  <si>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</si>
  <si>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</si>
  <si>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</si>
  <si>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</si>
  <si>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</si>
  <si>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</si>
  <si>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</si>
  <si>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</si>
  <si>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</si>
  <si>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</si>
  <si>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</si>
  <si>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</si>
  <si>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</si>
  <si>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</si>
  <si>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</si>
  <si>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</si>
  <si>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</si>
  <si>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</si>
  <si>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</si>
  <si>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</si>
  <si>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</si>
  <si>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</si>
  <si>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</si>
  <si>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</si>
  <si>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</si>
  <si>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</si>
  <si>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</si>
  <si>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</si>
  <si>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</si>
  <si>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</si>
  <si>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</si>
  <si>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</si>
  <si>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</si>
  <si>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</si>
  <si>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</si>
  <si>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</si>
  <si>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</si>
  <si>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</si>
  <si>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</si>
  <si>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</si>
  <si>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</si>
  <si>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</si>
  <si>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</si>
  <si>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</si>
  <si>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</si>
  <si>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</si>
  <si>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</si>
  <si>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</si>
  <si>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</si>
  <si>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</si>
  <si>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</si>
  <si>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</si>
  <si>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</si>
  <si>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</si>
  <si>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</si>
  <si>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</si>
  <si>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</si>
  <si>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</si>
  <si>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</si>
  <si>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</si>
  <si>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</si>
  <si>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</si>
  <si>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</si>
  <si>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</si>
  <si>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</si>
  <si>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</si>
  <si>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</si>
  <si>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</si>
  <si>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</si>
  <si>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</si>
  <si>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</si>
  <si>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</si>
  <si>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</si>
  <si>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</si>
  <si>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</si>
  <si>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</si>
  <si>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</si>
  <si>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</si>
  <si>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</si>
  <si>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</si>
  <si>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</si>
  <si>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</si>
  <si>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</si>
  <si>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</si>
  <si>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</si>
  <si>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</si>
  <si>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</si>
  <si>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</si>
  <si>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</si>
  <si>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</si>
  <si>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</si>
  <si>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</si>
  <si>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</si>
  <si>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</si>
  <si>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</si>
  <si>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</si>
  <si>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</si>
  <si>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</si>
  <si>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</si>
  <si>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</si>
  <si>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</si>
  <si>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</si>
  <si>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</si>
  <si>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</si>
  <si>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</si>
  <si>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</si>
  <si>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</si>
  <si>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</si>
  <si>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</si>
  <si>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</si>
  <si>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</si>
  <si>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</si>
  <si>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</si>
  <si>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</si>
  <si>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</si>
  <si>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</si>
  <si>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</si>
  <si>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</si>
  <si>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</si>
  <si>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</si>
  <si>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</si>
  <si>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</si>
  <si>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</si>
  <si>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</si>
  <si>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</si>
  <si>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</si>
  <si>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</si>
  <si>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</si>
  <si>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</si>
  <si>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</si>
  <si>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</si>
  <si>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</si>
  <si>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</si>
  <si>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</si>
  <si>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</si>
  <si>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</si>
  <si>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</si>
  <si>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</si>
  <si>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</si>
  <si>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</si>
  <si>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</si>
  <si>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</si>
  <si>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</si>
  <si>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</si>
  <si>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</si>
  <si>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</si>
  <si>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</si>
  <si>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</si>
  <si>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</si>
  <si>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</si>
  <si>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</si>
  <si>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</si>
  <si>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</si>
  <si>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</si>
  <si>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</si>
  <si>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</si>
  <si>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</si>
  <si>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</si>
  <si>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</si>
  <si>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</si>
  <si>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</si>
  <si>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</si>
  <si>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</si>
  <si>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</si>
  <si>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</si>
  <si>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</si>
  <si>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</si>
  <si>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</si>
  <si>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</si>
  <si>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</si>
  <si>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</si>
  <si>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</si>
  <si>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</si>
  <si>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</si>
  <si>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</si>
  <si>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</si>
  <si>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</si>
  <si>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</si>
  <si>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</si>
  <si>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</si>
  <si>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</si>
  <si>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</si>
  <si>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</si>
  <si>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</si>
  <si>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</si>
  <si>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</si>
  <si>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</si>
  <si>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</si>
  <si>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</si>
  <si>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</si>
  <si>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</si>
  <si>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</si>
  <si>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</si>
  <si>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</si>
  <si>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</si>
  <si>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</si>
  <si>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</si>
  <si>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</si>
  <si>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</si>
  <si>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</si>
  <si>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</si>
  <si>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</si>
  <si>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</si>
  <si>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</si>
  <si>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</si>
  <si>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</si>
  <si>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</si>
  <si>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</si>
  <si>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</si>
  <si>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</si>
  <si>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</si>
  <si>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</si>
  <si>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</si>
  <si>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</si>
  <si>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</si>
  <si>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</si>
  <si>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</si>
  <si>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</si>
  <si>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</si>
  <si>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</si>
  <si>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</si>
  <si>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</si>
  <si>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</si>
  <si>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</si>
  <si>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</si>
  <si>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</si>
  <si>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</si>
  <si>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</si>
  <si>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</si>
  <si>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</si>
  <si>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</si>
  <si>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</si>
  <si>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</si>
  <si>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</si>
  <si>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</si>
  <si>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</si>
  <si>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</si>
  <si>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</si>
  <si>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</si>
  <si>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</si>
  <si>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</si>
  <si>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</si>
  <si>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</si>
  <si>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</si>
  <si>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</si>
  <si>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</si>
  <si>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</si>
  <si>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</si>
  <si>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</si>
  <si>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</si>
  <si>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</si>
  <si>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</si>
  <si>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</si>
  <si>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</si>
  <si>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</si>
  <si>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</si>
  <si>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</si>
  <si>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</si>
  <si>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</si>
  <si>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</si>
  <si>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</si>
  <si>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</si>
  <si>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</si>
  <si>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</si>
  <si>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</si>
  <si>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</si>
  <si>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</si>
  <si>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</si>
  <si>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</si>
  <si>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</si>
  <si>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</si>
  <si>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</si>
  <si>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</si>
  <si>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</si>
  <si>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</si>
  <si>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</si>
  <si>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</si>
  <si>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</si>
  <si>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</si>
  <si>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</si>
  <si>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</si>
  <si>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</si>
  <si>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</si>
  <si>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</si>
  <si>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</si>
  <si>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</si>
  <si>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</si>
  <si>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</si>
  <si>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</si>
  <si>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</si>
  <si>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</si>
  <si>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</si>
  <si>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</si>
  <si>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</si>
  <si>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</si>
  <si>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</si>
  <si>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</si>
  <si>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</si>
  <si>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</si>
  <si>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</si>
  <si>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</si>
  <si>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</si>
  <si>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</si>
  <si>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</si>
  <si>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</si>
  <si>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</si>
  <si>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</si>
  <si>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</si>
  <si>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</si>
  <si>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</si>
  <si>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</si>
  <si>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</si>
  <si>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</si>
  <si>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</si>
  <si>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</si>
  <si>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</si>
  <si>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</si>
  <si>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</si>
  <si>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</si>
  <si>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</si>
  <si>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</si>
  <si>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</si>
  <si>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</si>
  <si>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</si>
  <si>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</si>
  <si>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</si>
  <si>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</si>
  <si>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</si>
  <si>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</si>
  <si>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</si>
  <si>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</si>
  <si>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</si>
  <si>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</si>
  <si>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</si>
  <si>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</si>
  <si>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</si>
  <si>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</si>
  <si>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</si>
  <si>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</si>
  <si>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</si>
  <si>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</si>
  <si>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</si>
  <si>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</si>
  <si>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</si>
  <si>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</si>
  <si>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</si>
  <si>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</si>
  <si>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</si>
  <si>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</si>
  <si>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</si>
  <si>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</si>
  <si>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</si>
  <si>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</si>
  <si>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</si>
  <si>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</si>
  <si>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</si>
  <si>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</si>
  <si>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</si>
  <si>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</si>
  <si>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</si>
  <si>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</si>
  <si>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</si>
  <si>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</si>
  <si>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</si>
  <si>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</si>
  <si>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</si>
  <si>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</si>
  <si>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</si>
  <si>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</si>
  <si>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</si>
  <si>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</si>
  <si>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</si>
  <si>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</si>
  <si>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</si>
  <si>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</si>
  <si>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</si>
  <si>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</si>
  <si>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</si>
  <si>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</si>
  <si>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</si>
  <si>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</si>
  <si>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</si>
  <si>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</si>
  <si>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</si>
  <si>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</si>
  <si>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</si>
  <si>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</si>
  <si>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</si>
  <si>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</si>
  <si>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</si>
  <si>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</si>
  <si>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</si>
  <si>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</si>
  <si>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</si>
  <si>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</si>
  <si>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</si>
  <si>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</si>
  <si>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</si>
  <si>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</si>
  <si>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</si>
  <si>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</si>
  <si>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</si>
  <si>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</si>
  <si>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</si>
  <si>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</si>
  <si>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</si>
  <si>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</si>
  <si>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</si>
  <si>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</si>
  <si>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</si>
  <si>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</si>
  <si>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</si>
  <si>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</si>
  <si>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</si>
  <si>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</si>
  <si>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</si>
  <si>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</si>
  <si>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</si>
  <si>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</si>
  <si>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</si>
  <si>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</si>
  <si>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</si>
  <si>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</si>
  <si>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</si>
  <si>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</si>
  <si>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</si>
  <si>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</si>
  <si>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</si>
  <si>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</si>
  <si>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</si>
  <si>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</si>
  <si>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</si>
  <si>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</si>
  <si>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</si>
  <si>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</si>
  <si>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</si>
  <si>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</si>
  <si>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</si>
  <si>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</si>
  <si>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</si>
  <si>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</si>
  <si>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</si>
  <si>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</si>
  <si>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</si>
  <si>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</si>
  <si>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</si>
  <si>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</si>
  <si>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</si>
  <si>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</si>
  <si>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</si>
  <si>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</si>
  <si>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</si>
  <si>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</si>
  <si>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</si>
  <si>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</si>
  <si>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</si>
  <si>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</si>
  <si>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</si>
  <si>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</si>
  <si>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</si>
  <si>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</si>
  <si>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</si>
  <si>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</si>
  <si>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</si>
  <si>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</si>
  <si>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</si>
  <si>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</si>
  <si>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</si>
  <si>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</si>
  <si>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</si>
  <si>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</si>
  <si>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</si>
  <si>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</si>
  <si>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</si>
  <si>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</si>
  <si>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</si>
  <si>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</si>
  <si>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</si>
  <si>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</si>
  <si>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</si>
  <si>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</si>
  <si>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</si>
  <si>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</si>
  <si>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</si>
  <si>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</si>
  <si>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</si>
  <si>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</si>
  <si>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</si>
  <si>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</si>
  <si>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</si>
  <si>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</si>
  <si>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</si>
  <si>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</si>
  <si>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</si>
  <si>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</si>
  <si>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</si>
  <si>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</si>
  <si>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</si>
  <si>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</si>
  <si>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</si>
  <si>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</si>
  <si>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</si>
  <si>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</si>
  <si>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</si>
  <si>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</si>
  <si>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</si>
  <si>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</si>
  <si>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</si>
  <si>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</si>
  <si>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</si>
  <si>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</si>
  <si>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</si>
  <si>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</si>
  <si>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</si>
  <si>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</si>
  <si>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</si>
  <si>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</si>
  <si>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</si>
  <si>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</si>
  <si>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</si>
  <si>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</si>
  <si>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</si>
  <si>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</si>
  <si>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</si>
  <si>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</si>
  <si>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</si>
  <si>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</si>
  <si>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</si>
  <si>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</si>
  <si>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</si>
  <si>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</si>
  <si>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</si>
  <si>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</si>
  <si>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</si>
  <si>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</si>
  <si>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</si>
  <si>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</si>
  <si>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</si>
  <si>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</si>
  <si>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</si>
  <si>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</si>
  <si>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</si>
  <si>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</si>
  <si>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</si>
  <si>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</si>
  <si>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</si>
  <si>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</si>
  <si>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</si>
  <si>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</si>
  <si>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</si>
  <si>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</si>
  <si>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</si>
  <si>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</si>
  <si>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</si>
  <si>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</si>
  <si>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</si>
  <si>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</si>
  <si>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</si>
  <si>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</si>
  <si>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</si>
  <si>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</si>
  <si>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</si>
  <si>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</si>
  <si>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</si>
  <si>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</si>
  <si>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</si>
  <si>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</si>
  <si>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</si>
  <si>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</si>
  <si>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</si>
  <si>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</si>
  <si>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</si>
  <si>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</si>
  <si>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</si>
  <si>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</si>
  <si>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</si>
  <si>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</si>
  <si>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</si>
  <si>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</si>
  <si>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</si>
  <si>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</si>
  <si>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</si>
  <si>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</si>
  <si>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</si>
  <si>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</si>
  <si>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</si>
  <si>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</si>
  <si>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</si>
  <si>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</si>
  <si>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</si>
  <si>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</si>
  <si>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</si>
  <si>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</si>
  <si>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</si>
  <si>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</si>
  <si>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</si>
  <si>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</si>
  <si>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</si>
  <si>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</si>
  <si>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</si>
  <si>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</si>
  <si>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</si>
  <si>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</si>
  <si>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</si>
  <si>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</si>
  <si>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</si>
  <si>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</si>
  <si>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</si>
  <si>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</si>
  <si>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</si>
  <si>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</si>
  <si>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</si>
  <si>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</si>
  <si>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</si>
  <si>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</si>
  <si>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</si>
  <si>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</si>
  <si>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</si>
  <si>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</si>
  <si>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</si>
  <si>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</si>
  <si>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</si>
  <si>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</si>
  <si>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</si>
  <si>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</si>
  <si>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</si>
  <si>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</si>
  <si>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</si>
  <si>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</si>
  <si>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</si>
  <si>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</si>
  <si>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</si>
  <si>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</si>
  <si>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</si>
  <si>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</si>
  <si>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</si>
  <si>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</si>
  <si>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</si>
  <si>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</si>
  <si>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</si>
  <si>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</si>
  <si>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</si>
  <si>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</si>
  <si>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</si>
  <si>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</si>
  <si>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</si>
  <si>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</si>
  <si>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</si>
  <si>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</si>
  <si>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</si>
  <si>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</si>
  <si>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</si>
  <si>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</si>
  <si>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</si>
  <si>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</si>
  <si>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</si>
  <si>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</si>
  <si>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</si>
  <si>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</si>
  <si>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</si>
  <si>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</si>
  <si>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</si>
  <si>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</si>
  <si>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</si>
  <si>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</si>
  <si>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</si>
  <si>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</si>
  <si>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</si>
  <si>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</si>
  <si>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</si>
  <si>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</si>
  <si>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</si>
  <si>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</si>
  <si>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</si>
  <si>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</si>
  <si>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</si>
  <si>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</si>
  <si>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</si>
  <si>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</si>
  <si>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</si>
  <si>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</si>
  <si>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</si>
  <si>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</si>
  <si>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</si>
  <si>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</si>
  <si>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</si>
  <si>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</si>
  <si>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</si>
  <si>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</si>
  <si>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</si>
  <si>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</si>
  <si>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</si>
  <si>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</si>
  <si>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</si>
  <si>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</si>
  <si>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</si>
  <si>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</si>
  <si>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</si>
  <si>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</si>
  <si>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</si>
  <si>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</si>
  <si>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</si>
  <si>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</si>
  <si>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</si>
  <si>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</si>
  <si>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</si>
  <si>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</si>
  <si>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</si>
  <si>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</si>
  <si>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</si>
  <si>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</si>
  <si>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</si>
  <si>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</si>
  <si>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</si>
  <si>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</si>
  <si>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</si>
  <si>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</si>
  <si>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</si>
  <si>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</si>
  <si>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</si>
  <si>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</si>
  <si>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</si>
  <si>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</si>
  <si>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</si>
  <si>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</si>
  <si>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</si>
  <si>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</si>
  <si>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</si>
  <si>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</si>
  <si>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</si>
  <si>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</si>
  <si>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</si>
  <si>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</si>
  <si>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</si>
  <si>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</si>
  <si>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</si>
  <si>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</si>
  <si>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</si>
  <si>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</si>
  <si>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</si>
  <si>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</si>
  <si>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</si>
  <si>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</si>
  <si>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</si>
  <si>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</si>
  <si>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</si>
  <si>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</si>
  <si>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</si>
  <si>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</si>
  <si>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</si>
  <si>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</si>
  <si>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</si>
  <si>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</si>
  <si>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</si>
  <si>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</si>
  <si>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</si>
  <si>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</si>
  <si>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</si>
  <si>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</si>
  <si>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</si>
  <si>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</si>
  <si>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</si>
  <si>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</si>
  <si>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</si>
  <si>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</si>
  <si>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</si>
  <si>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</si>
  <si>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</si>
  <si>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</si>
  <si>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</si>
  <si>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</si>
  <si>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</si>
  <si>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</si>
  <si>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</si>
  <si>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</si>
  <si>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</si>
  <si>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</si>
  <si>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</si>
  <si>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</si>
  <si>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</si>
  <si>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</si>
  <si>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</si>
  <si>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</si>
  <si>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</si>
  <si>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</si>
  <si>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</si>
  <si>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</si>
  <si>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</si>
  <si>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</si>
  <si>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</si>
  <si>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</si>
  <si>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</si>
  <si>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</si>
  <si>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</si>
  <si>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</si>
  <si>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</si>
  <si>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</si>
  <si>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</si>
  <si>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</si>
  <si>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</si>
  <si>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</si>
  <si>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</si>
  <si>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</si>
  <si>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</si>
  <si>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</si>
  <si>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</si>
  <si>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</si>
  <si>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</si>
  <si>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</si>
  <si>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</si>
  <si>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</si>
  <si>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</si>
  <si>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</si>
  <si>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</si>
  <si>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</si>
  <si>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</si>
  <si>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</si>
  <si>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</si>
  <si>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</si>
  <si>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</si>
  <si>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</si>
  <si>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</si>
  <si>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</si>
  <si>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</si>
  <si>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</si>
  <si>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</si>
  <si>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</si>
  <si>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</si>
  <si>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</si>
  <si>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</si>
  <si>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</si>
  <si>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</si>
  <si>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</si>
  <si>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</si>
  <si>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</si>
  <si>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</si>
  <si>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</si>
  <si>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</si>
  <si>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</si>
  <si>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</si>
  <si>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</si>
  <si>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</si>
  <si>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</si>
  <si>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</si>
  <si>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</si>
  <si>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</si>
  <si>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</si>
  <si>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</si>
  <si>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</si>
  <si>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</si>
  <si>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</si>
  <si>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</si>
  <si>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</si>
  <si>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</si>
  <si>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</si>
  <si>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</si>
  <si>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</si>
  <si>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</si>
  <si>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</si>
  <si>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</si>
  <si>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</si>
  <si>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</si>
  <si>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</si>
  <si>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</si>
  <si>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</si>
  <si>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</si>
  <si>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</si>
  <si>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</si>
  <si>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</si>
  <si>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</si>
  <si>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</si>
  <si>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</si>
  <si>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</si>
  <si>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</si>
  <si>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</si>
  <si>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</si>
  <si>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</si>
  <si>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</si>
  <si>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</si>
  <si>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</si>
  <si>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</si>
  <si>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</si>
  <si>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</si>
  <si>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</si>
  <si>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</si>
  <si>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</si>
  <si>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</si>
  <si>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</si>
  <si>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</si>
  <si>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</si>
  <si>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</si>
  <si>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</si>
  <si>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</si>
  <si>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</si>
  <si>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</si>
  <si>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</si>
  <si>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</si>
  <si>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</si>
  <si>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</si>
  <si>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</si>
  <si>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</si>
  <si>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</si>
  <si>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</si>
  <si>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</si>
  <si>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</si>
  <si>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</si>
  <si>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</si>
  <si>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</si>
  <si>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</si>
  <si>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</si>
  <si>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</si>
  <si>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</si>
  <si>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</si>
  <si>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</si>
  <si>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</si>
  <si>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</si>
  <si>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</si>
  <si>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</si>
  <si>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</si>
  <si>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</si>
  <si>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</si>
  <si>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</si>
  <si>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</si>
  <si>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</si>
  <si>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</si>
  <si>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</si>
  <si>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</si>
  <si>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</si>
  <si>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</si>
  <si>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</si>
  <si>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</si>
  <si>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</si>
  <si>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</si>
  <si>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</si>
  <si>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</si>
  <si>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</si>
  <si>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</si>
  <si>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</si>
  <si>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</si>
  <si>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</si>
  <si>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</si>
  <si>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</si>
  <si>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</si>
  <si>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</si>
  <si>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</si>
  <si>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</si>
  <si>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</si>
  <si>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</si>
  <si>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</si>
  <si>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</si>
  <si>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</si>
  <si>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</si>
  <si>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</si>
  <si>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</si>
  <si>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</si>
  <si>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</si>
  <si>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</si>
  <si>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</si>
  <si>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</si>
  <si>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</si>
  <si>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</si>
  <si>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</si>
  <si>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</si>
  <si>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</si>
  <si>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</si>
  <si>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</si>
  <si>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</si>
  <si>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</si>
  <si>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</si>
  <si>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</si>
  <si>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</si>
  <si>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</si>
  <si>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</si>
  <si>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</si>
  <si>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</si>
  <si>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</si>
  <si>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</si>
  <si>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</si>
  <si>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</si>
  <si>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</si>
  <si>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</si>
  <si>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</si>
  <si>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</si>
  <si>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</si>
  <si>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</si>
  <si>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</si>
  <si>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</si>
  <si>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</si>
  <si>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</si>
  <si>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</si>
  <si>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</si>
  <si>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</si>
  <si>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</si>
  <si>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</si>
  <si>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</si>
  <si>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</si>
  <si>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</si>
  <si>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</si>
  <si>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</si>
  <si>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</si>
  <si>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</si>
  <si>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</si>
  <si>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</si>
  <si>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</si>
  <si>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</si>
  <si>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</si>
  <si>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</si>
  <si>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</si>
  <si>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</si>
  <si>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</si>
  <si>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</si>
  <si>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</si>
  <si>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</si>
  <si>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</si>
  <si>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</si>
  <si>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</si>
  <si>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</si>
  <si>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</si>
  <si>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</si>
  <si>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</si>
  <si>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</si>
  <si>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</si>
  <si>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</si>
  <si>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</si>
  <si>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</si>
  <si>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</si>
  <si>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</si>
  <si>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</si>
  <si>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</si>
  <si>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</si>
  <si>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</si>
  <si>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</si>
  <si>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</si>
  <si>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</si>
  <si>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</si>
  <si>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</si>
  <si>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</si>
  <si>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</si>
  <si>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</si>
  <si>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</si>
  <si>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</si>
  <si>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</si>
  <si>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</si>
  <si>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</si>
  <si>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</si>
  <si>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</si>
  <si>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</si>
  <si>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</si>
  <si>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</si>
  <si>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</si>
  <si>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</si>
  <si>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</si>
  <si>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</si>
  <si>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</si>
  <si>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</si>
  <si>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</si>
  <si>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</si>
  <si>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</si>
  <si>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</si>
  <si>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</si>
  <si>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</si>
  <si>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</si>
  <si>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</si>
  <si>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</si>
  <si>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</si>
  <si>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</si>
  <si>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</si>
  <si>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</si>
  <si>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</si>
  <si>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</si>
  <si>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</si>
  <si>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</si>
  <si>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</si>
  <si>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</si>
  <si>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</si>
  <si>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</si>
  <si>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</si>
  <si>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</si>
  <si>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</si>
  <si>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</si>
  <si>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</si>
  <si>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</si>
  <si>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</si>
  <si>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</si>
  <si>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</si>
  <si>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</si>
  <si>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</si>
  <si>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</si>
  <si>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</si>
  <si>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</si>
  <si>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</si>
  <si>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</si>
  <si>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</si>
  <si>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</si>
  <si>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</si>
  <si>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</si>
  <si>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</si>
  <si>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</si>
  <si>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</si>
  <si>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</si>
  <si>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</si>
  <si>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</si>
  <si>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</si>
  <si>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</si>
  <si>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</si>
  <si>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</si>
  <si>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</si>
  <si>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</si>
  <si>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</si>
  <si>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</si>
  <si>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</si>
  <si>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</si>
  <si>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</si>
  <si>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</si>
  <si>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</si>
  <si>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</si>
  <si>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</si>
  <si>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</si>
  <si>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</si>
  <si>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</si>
  <si>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</si>
  <si>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</si>
  <si>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</si>
  <si>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</si>
  <si>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</si>
  <si>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</si>
  <si>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</si>
  <si>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</si>
  <si>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</si>
  <si>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</si>
  <si>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</si>
  <si>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</si>
  <si>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</si>
  <si>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</si>
  <si>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</si>
  <si>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</si>
  <si>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</si>
  <si>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</si>
  <si>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</si>
  <si>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</si>
  <si>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</si>
  <si>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</si>
  <si>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</si>
  <si>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</si>
  <si>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</si>
  <si>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</si>
  <si>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</si>
  <si>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</si>
  <si>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</si>
  <si>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</si>
  <si>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</si>
  <si>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</si>
  <si>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</si>
  <si>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</si>
  <si>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</si>
  <si>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</si>
  <si>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</si>
  <si>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</si>
  <si>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</si>
  <si>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</si>
  <si>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</si>
  <si>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</si>
  <si>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</si>
  <si>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</si>
  <si>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</si>
  <si>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</si>
  <si>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</si>
  <si>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</si>
  <si>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</si>
  <si>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</si>
  <si>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</si>
  <si>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</si>
  <si>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</si>
  <si>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</si>
  <si>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</si>
  <si>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</si>
  <si>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</si>
  <si>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</si>
  <si>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</si>
  <si>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</si>
  <si>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</si>
  <si>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</si>
  <si>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</si>
  <si>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</si>
  <si>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</si>
  <si>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</si>
  <si>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</si>
  <si>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</si>
  <si>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</si>
  <si>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</si>
  <si>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</si>
  <si>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</si>
  <si>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</si>
  <si>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</si>
  <si>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</si>
  <si>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</si>
  <si>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</si>
  <si>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</si>
  <si>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</si>
  <si>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</si>
  <si>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</si>
  <si>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</si>
  <si>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</si>
  <si>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</si>
  <si>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</si>
  <si>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</si>
  <si>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</si>
  <si>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</si>
  <si>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</si>
  <si>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</si>
  <si>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</si>
  <si>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</si>
  <si>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</si>
  <si>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</si>
  <si>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</si>
  <si>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</si>
  <si>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</si>
  <si>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</si>
  <si>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</si>
  <si>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</si>
  <si>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</si>
  <si>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</si>
  <si>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</si>
  <si>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</si>
  <si>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</si>
  <si>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</si>
  <si>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</si>
  <si>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</si>
  <si>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</si>
  <si>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</si>
  <si>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</si>
  <si>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</si>
  <si>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</si>
  <si>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</si>
  <si>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</si>
  <si>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</si>
  <si>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</si>
  <si>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</si>
  <si>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</si>
  <si>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</si>
  <si>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</si>
  <si>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</si>
  <si>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</si>
  <si>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</si>
  <si>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</si>
  <si>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</si>
  <si>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</si>
  <si>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</si>
  <si>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</si>
  <si>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</si>
  <si>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</si>
  <si>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</si>
  <si>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</si>
  <si>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</si>
  <si>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</si>
  <si>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</si>
  <si>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</si>
  <si>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</si>
  <si>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</si>
  <si>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</si>
  <si>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</si>
  <si>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</si>
  <si>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</si>
  <si>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</si>
  <si>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</si>
  <si>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</si>
  <si>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</si>
  <si>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</si>
  <si>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</si>
  <si>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</si>
  <si>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</si>
  <si>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</si>
  <si>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</si>
  <si>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</si>
  <si>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</si>
  <si>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</si>
  <si>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</si>
  <si>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</si>
  <si>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</si>
  <si>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</si>
  <si>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</si>
  <si>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</si>
  <si>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</si>
  <si>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</si>
  <si>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</si>
  <si>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</si>
  <si>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</si>
  <si>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</si>
  <si>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</si>
  <si>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</si>
  <si>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</si>
  <si>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</si>
  <si>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</si>
  <si>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</si>
  <si>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</si>
  <si>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</si>
  <si>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</si>
  <si>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</si>
  <si>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</si>
  <si>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</si>
  <si>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</si>
  <si>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</si>
  <si>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</si>
  <si>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</si>
  <si>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</si>
  <si>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</si>
  <si>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</si>
  <si>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</si>
  <si>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</si>
  <si>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</si>
  <si>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</si>
  <si>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</si>
  <si>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</si>
  <si>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</si>
  <si>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</si>
  <si>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</si>
  <si>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</si>
  <si>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</si>
  <si>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</si>
  <si>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</si>
  <si>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</si>
  <si>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</si>
  <si>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</si>
  <si>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</si>
  <si>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</si>
  <si>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</si>
  <si>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</si>
  <si>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</si>
  <si>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</si>
  <si>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</si>
  <si>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</si>
  <si>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</si>
  <si>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</si>
  <si>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</si>
  <si>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</si>
  <si>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</si>
  <si>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</si>
  <si>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</si>
  <si>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</si>
  <si>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</si>
  <si>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</si>
  <si>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</si>
  <si>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</si>
  <si>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</si>
  <si>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</si>
  <si>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</si>
  <si>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</si>
  <si>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</si>
  <si>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</si>
  <si>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</si>
  <si>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</si>
  <si>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</si>
  <si>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</si>
  <si>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</si>
  <si>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</si>
  <si>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</si>
  <si>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</si>
  <si>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</si>
  <si>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</si>
  <si>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</si>
  <si>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</si>
  <si>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</si>
  <si>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</si>
  <si>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</si>
  <si>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</si>
  <si>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</si>
  <si>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</si>
  <si>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</si>
  <si>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</si>
  <si>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</si>
  <si>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</si>
  <si>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</si>
  <si>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</si>
  <si>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</si>
  <si>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</si>
  <si>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</si>
  <si>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</si>
  <si>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</si>
  <si>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</si>
  <si>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</si>
  <si>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</si>
  <si>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</si>
  <si>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</si>
  <si>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</si>
  <si>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</si>
  <si>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</si>
  <si>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</si>
  <si>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</si>
  <si>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</si>
  <si>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</si>
  <si>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</si>
  <si>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</si>
  <si>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</si>
  <si>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</si>
  <si>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</si>
  <si>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</si>
  <si>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</si>
  <si>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</si>
  <si>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</si>
  <si>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</si>
  <si>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</si>
  <si>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</si>
  <si>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</si>
  <si>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</si>
  <si>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</si>
  <si>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</si>
  <si>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</si>
  <si>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</si>
  <si>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</si>
  <si>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</si>
  <si>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</si>
  <si>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</si>
  <si>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</si>
  <si>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</si>
  <si>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</si>
  <si>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</si>
  <si>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</si>
  <si>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</si>
  <si>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</si>
  <si>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</si>
  <si>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</si>
  <si>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</si>
  <si>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</si>
  <si>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</si>
  <si>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</si>
  <si>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</si>
  <si>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</si>
  <si>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</si>
  <si>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</si>
  <si>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</si>
  <si>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</si>
  <si>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</si>
  <si>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</si>
  <si>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</si>
  <si>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</si>
  <si>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</si>
  <si>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</si>
  <si>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</si>
  <si>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</si>
  <si>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</si>
  <si>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</si>
  <si>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</si>
  <si>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</si>
  <si>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</si>
  <si>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</si>
  <si>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</si>
  <si>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</si>
  <si>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</si>
  <si>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</si>
  <si>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</si>
  <si>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</si>
  <si>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</si>
  <si>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</si>
  <si>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</si>
  <si>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</si>
  <si>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</si>
  <si>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</si>
  <si>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</si>
  <si>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</si>
  <si>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</si>
  <si>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</si>
  <si>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</si>
  <si>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</si>
  <si>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run_stocking_rate</t>
  </si>
  <si>
    <t>run_legume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</si>
  <si>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</si>
  <si>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</si>
  <si>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</si>
  <si>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</si>
  <si>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</si>
  <si>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</si>
  <si>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</si>
  <si>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</si>
  <si>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</si>
  <si>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</si>
  <si>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</si>
  <si>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</si>
  <si>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</si>
  <si>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</si>
  <si>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</si>
  <si>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</si>
  <si>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</si>
  <si>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</si>
  <si>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</si>
  <si>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</si>
  <si>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</si>
  <si>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</si>
  <si>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</si>
  <si>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</si>
  <si>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</si>
  <si>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</si>
  <si>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</si>
  <si>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</si>
  <si>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</si>
  <si>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</si>
  <si>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</si>
  <si>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</si>
  <si>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</si>
  <si>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</si>
  <si>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</si>
  <si>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</si>
  <si>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</si>
  <si>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</si>
  <si>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</si>
  <si>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</si>
  <si>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</si>
  <si>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</si>
  <si>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</si>
  <si>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</si>
  <si>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</si>
  <si>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</si>
  <si>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</si>
  <si>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</si>
  <si>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</si>
  <si>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</si>
  <si>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</si>
  <si>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</si>
  <si>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</si>
  <si>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</si>
  <si>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</si>
  <si>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</si>
  <si>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</si>
  <si>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</si>
  <si>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</si>
  <si>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</si>
  <si>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</si>
  <si>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</si>
  <si>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</si>
  <si>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</si>
  <si>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</si>
  <si>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</si>
  <si>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</si>
  <si>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</si>
  <si>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</si>
  <si>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</si>
  <si>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</si>
  <si>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</si>
  <si>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</si>
  <si>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</si>
  <si>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</si>
  <si>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</si>
  <si>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</si>
  <si>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</si>
  <si>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</si>
  <si>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</si>
  <si>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</si>
  <si>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</si>
  <si>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</si>
  <si>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</si>
  <si>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</si>
  <si>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</si>
  <si>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</si>
  <si>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</si>
  <si>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</si>
  <si>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</si>
  <si>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</si>
  <si>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</si>
  <si>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</si>
  <si>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</si>
  <si>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</si>
  <si>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</si>
  <si>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</si>
  <si>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</si>
  <si>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</si>
  <si>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</si>
  <si>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</si>
  <si>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</si>
  <si>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</si>
  <si>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</si>
  <si>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</si>
  <si>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</si>
  <si>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</si>
  <si>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</si>
  <si>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</si>
  <si>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</si>
  <si>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</si>
  <si>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</si>
  <si>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</si>
  <si>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</si>
  <si>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</si>
  <si>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</si>
  <si>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</si>
  <si>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</si>
  <si>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</si>
  <si>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</si>
  <si>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</si>
  <si>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</si>
  <si>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</si>
  <si>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</si>
  <si>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</si>
  <si>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</si>
  <si>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</si>
  <si>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</si>
  <si>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</si>
  <si>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</si>
  <si>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</si>
  <si>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</si>
  <si>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</si>
  <si>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</si>
  <si>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</si>
  <si>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</si>
  <si>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</si>
  <si>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</si>
  <si>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</si>
  <si>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</si>
  <si>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</si>
  <si>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</si>
  <si>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</si>
  <si>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</si>
  <si>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</si>
  <si>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</si>
  <si>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</si>
  <si>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</si>
  <si>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</si>
  <si>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</si>
  <si>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</si>
  <si>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</si>
  <si>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</si>
  <si>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</si>
  <si>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</si>
  <si>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</si>
  <si>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</si>
  <si>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</si>
  <si>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</si>
  <si>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</si>
  <si>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</si>
  <si>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</si>
  <si>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</si>
  <si>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</si>
  <si>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</si>
  <si>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</si>
  <si>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</si>
  <si>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</si>
  <si>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</si>
  <si>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</si>
  <si>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</si>
  <si>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</si>
  <si>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</si>
  <si>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</si>
  <si>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</si>
  <si>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</si>
  <si>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</si>
  <si>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</si>
  <si>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</si>
  <si>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</si>
  <si>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</si>
  <si>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</si>
  <si>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</si>
  <si>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</si>
  <si>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</si>
  <si>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</si>
  <si>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</si>
  <si>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</si>
  <si>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</si>
  <si>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</si>
  <si>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</si>
  <si>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</si>
  <si>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</si>
  <si>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</si>
  <si>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</si>
  <si>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</si>
  <si>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</si>
  <si>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</si>
  <si>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</si>
  <si>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</si>
  <si>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</si>
  <si>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</si>
  <si>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</si>
  <si>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</si>
  <si>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</si>
  <si>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</si>
  <si>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</si>
  <si>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</si>
  <si>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</si>
  <si>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</si>
  <si>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</si>
  <si>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</si>
  <si>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</si>
  <si>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</si>
  <si>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</si>
  <si>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</si>
  <si>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</si>
  <si>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</si>
  <si>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</si>
  <si>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</si>
  <si>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</si>
  <si>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</si>
  <si>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</si>
  <si>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</si>
  <si>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</si>
  <si>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</si>
  <si>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</si>
  <si>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</si>
  <si>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</si>
  <si>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</si>
  <si>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</si>
  <si>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</si>
  <si>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</si>
  <si>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</si>
  <si>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</si>
  <si>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</si>
  <si>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</si>
  <si>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</si>
  <si>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</si>
  <si>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</si>
  <si>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</si>
  <si>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</si>
  <si>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</si>
  <si>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</si>
  <si>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</si>
  <si>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</si>
  <si>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</si>
  <si>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</si>
  <si>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</si>
  <si>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</si>
  <si>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</si>
  <si>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</si>
  <si>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</si>
  <si>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</si>
  <si>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</si>
  <si>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</si>
  <si>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</si>
  <si>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</si>
  <si>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</si>
  <si>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</si>
  <si>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</si>
  <si>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</si>
  <si>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</si>
  <si>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</si>
  <si>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</si>
  <si>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</si>
  <si>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</si>
  <si>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</si>
  <si>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</si>
  <si>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</si>
  <si>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</si>
  <si>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</si>
  <si>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</si>
  <si>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</si>
  <si>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</si>
  <si>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</si>
  <si>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</si>
  <si>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</si>
  <si>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</si>
  <si>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</si>
  <si>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</si>
  <si>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</si>
  <si>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</si>
  <si>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</si>
  <si>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</si>
  <si>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</si>
  <si>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</si>
  <si>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</si>
  <si>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</si>
  <si>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</si>
  <si>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</si>
  <si>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</si>
  <si>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</si>
  <si>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</si>
  <si>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</si>
  <si>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</si>
  <si>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</si>
  <si>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</si>
  <si>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</si>
  <si>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</si>
  <si>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</si>
  <si>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</si>
  <si>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</si>
  <si>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</si>
  <si>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</si>
  <si>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</si>
  <si>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</si>
  <si>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</si>
  <si>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</si>
  <si>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</si>
  <si>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</si>
  <si>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</si>
  <si>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</si>
  <si>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</si>
  <si>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</si>
  <si>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</si>
  <si>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</si>
  <si>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</si>
  <si>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</si>
  <si>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</si>
  <si>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</si>
  <si>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</si>
  <si>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</si>
  <si>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</si>
  <si>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</si>
  <si>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</si>
  <si>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</si>
  <si>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</si>
  <si>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</si>
  <si>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</si>
  <si>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</si>
  <si>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</si>
  <si>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</si>
  <si>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</si>
  <si>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</si>
  <si>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</si>
  <si>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</si>
  <si>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</si>
  <si>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</si>
  <si>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</si>
  <si>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</si>
  <si>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</si>
  <si>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</si>
  <si>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</si>
  <si>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</si>
  <si>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</si>
  <si>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</si>
  <si>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</si>
  <si>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</si>
  <si>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</si>
  <si>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</si>
  <si>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</si>
  <si>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</si>
  <si>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</si>
  <si>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</si>
  <si>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</si>
  <si>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</si>
  <si>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</si>
  <si>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</si>
  <si>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</si>
  <si>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</si>
  <si>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</si>
  <si>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</si>
  <si>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</si>
  <si>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</si>
  <si>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</si>
  <si>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</si>
  <si>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</si>
  <si>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</si>
  <si>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</si>
  <si>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</si>
  <si>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</si>
  <si>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</si>
  <si>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</si>
  <si>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</si>
  <si>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</si>
  <si>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</si>
  <si>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</si>
  <si>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</si>
  <si>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</si>
  <si>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</si>
  <si>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</si>
  <si>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</si>
  <si>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</si>
  <si>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</si>
  <si>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</si>
  <si>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</si>
  <si>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</si>
  <si>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</si>
  <si>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</si>
  <si>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</si>
  <si>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</si>
  <si>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</si>
  <si>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</si>
  <si>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</si>
  <si>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</si>
  <si>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</si>
  <si>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</si>
  <si>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</si>
  <si>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</si>
  <si>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</si>
  <si>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</si>
  <si>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</si>
  <si>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</si>
  <si>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</si>
  <si>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</si>
  <si>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</si>
  <si>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</si>
  <si>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</si>
  <si>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</si>
  <si>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</si>
  <si>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</si>
  <si>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</si>
  <si>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</si>
  <si>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</si>
  <si>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</si>
  <si>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</si>
  <si>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</si>
  <si>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</si>
  <si>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</si>
  <si>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</si>
  <si>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</si>
  <si>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</si>
  <si>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</si>
  <si>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</si>
  <si>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</si>
  <si>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</si>
  <si>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</si>
  <si>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</si>
  <si>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</si>
  <si>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</si>
  <si>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</si>
  <si>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</si>
  <si>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</si>
  <si>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</si>
  <si>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</si>
  <si>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</si>
  <si>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</si>
  <si>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</si>
  <si>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</si>
  <si>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</si>
  <si>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</si>
  <si>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</si>
  <si>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</si>
  <si>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</si>
  <si>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</si>
  <si>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</si>
  <si>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</si>
  <si>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</si>
  <si>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</si>
  <si>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</si>
  <si>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</si>
  <si>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</si>
  <si>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</si>
  <si>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</si>
  <si>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</si>
  <si>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</si>
  <si>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</si>
  <si>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</si>
  <si>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</si>
  <si>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</si>
  <si>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</si>
  <si>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</si>
  <si>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</si>
  <si>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</si>
  <si>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</si>
  <si>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</si>
  <si>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</si>
  <si>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</si>
  <si>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</si>
  <si>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</si>
  <si>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</si>
  <si>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</si>
  <si>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</si>
  <si>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</si>
  <si>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</si>
  <si>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</si>
  <si>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</si>
  <si>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</si>
  <si>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</si>
  <si>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</si>
  <si>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</si>
  <si>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</si>
  <si>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</si>
  <si>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</si>
  <si>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</si>
  <si>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</si>
  <si>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</si>
  <si>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</si>
  <si>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</si>
  <si>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</si>
  <si>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</si>
  <si>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</si>
  <si>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</si>
  <si>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</si>
  <si>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</si>
  <si>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</si>
  <si>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</si>
  <si>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</si>
  <si>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</si>
  <si>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</si>
  <si>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</si>
  <si>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</si>
  <si>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</si>
  <si>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</si>
  <si>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</si>
  <si>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</si>
  <si>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</si>
  <si>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</si>
  <si>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</si>
  <si>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</si>
  <si>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</si>
  <si>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</si>
  <si>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</si>
  <si>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</si>
  <si>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</si>
  <si>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</si>
  <si>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</si>
  <si>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</si>
  <si>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</si>
  <si>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</si>
  <si>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</si>
  <si>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</si>
  <si>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</si>
  <si>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</si>
  <si>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</si>
  <si>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</si>
  <si>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</si>
  <si>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</si>
  <si>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</si>
  <si>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</si>
  <si>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</si>
  <si>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</si>
  <si>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</si>
  <si>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</si>
  <si>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</si>
  <si>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</si>
  <si>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</si>
  <si>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</si>
  <si>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</si>
  <si>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</si>
  <si>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</si>
  <si>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</si>
  <si>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</si>
  <si>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</si>
  <si>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</si>
  <si>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</si>
  <si>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</si>
  <si>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</si>
  <si>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</si>
  <si>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</si>
  <si>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</si>
  <si>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</si>
  <si>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</si>
  <si>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</si>
  <si>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</si>
  <si>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</si>
  <si>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</si>
  <si>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</si>
  <si>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</si>
  <si>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</si>
  <si>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</si>
  <si>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</si>
  <si>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</si>
  <si>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</si>
  <si>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</si>
  <si>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</si>
  <si>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</si>
  <si>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</si>
  <si>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</si>
  <si>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</si>
  <si>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</si>
  <si>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</si>
  <si>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</si>
  <si>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</si>
  <si>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</si>
  <si>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</si>
  <si>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</si>
  <si>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</si>
  <si>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</si>
  <si>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</si>
  <si>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</si>
  <si>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</si>
  <si>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</si>
  <si>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</si>
  <si>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</si>
  <si>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</si>
  <si>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</si>
  <si>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</si>
  <si>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</si>
  <si>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</si>
  <si>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</si>
  <si>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</si>
  <si>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</si>
  <si>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</si>
  <si>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</si>
  <si>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</si>
  <si>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</si>
  <si>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</si>
  <si>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</si>
  <si>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</si>
  <si>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</si>
  <si>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</si>
  <si>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</si>
  <si>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</si>
  <si>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</si>
  <si>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</si>
  <si>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</si>
  <si>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</si>
  <si>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</si>
  <si>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</si>
  <si>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</si>
  <si>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</si>
  <si>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</si>
  <si>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</si>
  <si>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</si>
  <si>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</si>
  <si>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</si>
  <si>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</si>
  <si>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</si>
  <si>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</si>
  <si>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</si>
  <si>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</si>
  <si>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</si>
  <si>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</si>
  <si>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</si>
  <si>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</si>
  <si>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</si>
  <si>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</si>
  <si>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</si>
  <si>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</si>
  <si>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</si>
  <si>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</si>
  <si>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</si>
  <si>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</si>
  <si>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</si>
  <si>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</si>
  <si>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</si>
  <si>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</si>
  <si>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</si>
  <si>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</si>
  <si>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</si>
  <si>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</si>
  <si>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</si>
  <si>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</si>
  <si>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</si>
  <si>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</si>
  <si>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</si>
  <si>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</si>
  <si>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</si>
  <si>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</si>
  <si>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</si>
  <si>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</si>
  <si>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</si>
  <si>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</si>
  <si>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</si>
  <si>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</si>
  <si>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</si>
  <si>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</si>
  <si>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</si>
  <si>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</si>
  <si>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</si>
  <si>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</si>
  <si>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</si>
  <si>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</si>
  <si>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</si>
  <si>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</si>
  <si>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</si>
  <si>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</si>
  <si>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</si>
  <si>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</si>
  <si>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</si>
  <si>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</si>
  <si>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</si>
  <si>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</si>
  <si>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</si>
  <si>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</si>
  <si>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</si>
  <si>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</si>
  <si>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</si>
  <si>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</si>
  <si>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</si>
  <si>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</si>
  <si>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</si>
  <si>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</si>
  <si>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</si>
  <si>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</si>
  <si>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</si>
  <si>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</si>
  <si>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</si>
  <si>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</si>
  <si>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</si>
  <si>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</si>
  <si>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</si>
  <si>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</si>
  <si>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</si>
  <si>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</si>
  <si>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</si>
  <si>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</si>
  <si>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</si>
  <si>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</si>
  <si>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</si>
  <si>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</si>
  <si>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</si>
  <si>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</si>
  <si>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</si>
  <si>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</si>
  <si>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</si>
  <si>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</si>
  <si>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</si>
  <si>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</si>
  <si>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</si>
  <si>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</si>
  <si>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</si>
  <si>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</si>
  <si>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</si>
  <si>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</si>
  <si>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</si>
  <si>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</si>
  <si>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</si>
  <si>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</si>
  <si>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</si>
  <si>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</si>
  <si>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</si>
  <si>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</si>
  <si>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</si>
  <si>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</si>
  <si>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</si>
  <si>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</si>
  <si>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</si>
  <si>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</si>
  <si>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</si>
  <si>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</si>
  <si>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</si>
  <si>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</si>
  <si>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</si>
  <si>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</si>
  <si>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</si>
  <si>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</si>
  <si>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</si>
  <si>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</si>
  <si>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</si>
  <si>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</si>
  <si>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</si>
  <si>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</si>
  <si>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</si>
  <si>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</si>
  <si>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</si>
  <si>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</si>
  <si>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</si>
  <si>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</si>
  <si>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</si>
  <si>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</si>
  <si>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</si>
  <si>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</si>
  <si>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</si>
  <si>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</si>
  <si>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</si>
  <si>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</si>
  <si>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</si>
  <si>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</si>
  <si>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</si>
  <si>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</si>
  <si>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</si>
  <si>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</si>
  <si>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</si>
  <si>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</si>
  <si>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</si>
  <si>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</si>
  <si>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</si>
  <si>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</si>
  <si>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</si>
  <si>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</si>
  <si>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</si>
  <si>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</si>
  <si>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</si>
  <si>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</si>
  <si>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</si>
  <si>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</si>
  <si>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</si>
  <si>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</si>
  <si>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</si>
  <si>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</si>
  <si>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</si>
  <si>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</si>
  <si>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</si>
  <si>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</si>
  <si>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</si>
  <si>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</si>
  <si>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</si>
  <si>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</si>
  <si>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</si>
  <si>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</si>
  <si>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</si>
  <si>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</si>
  <si>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</si>
  <si>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</si>
  <si>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</si>
  <si>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</si>
  <si>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</si>
  <si>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</si>
  <si>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</si>
  <si>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</si>
  <si>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</si>
  <si>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</si>
  <si>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</si>
  <si>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</si>
  <si>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</si>
  <si>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</si>
  <si>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</si>
  <si>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</si>
  <si>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</si>
  <si>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</si>
  <si>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</si>
  <si>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</si>
  <si>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</si>
  <si>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</si>
  <si>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</si>
  <si>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</si>
  <si>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</si>
  <si>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</si>
  <si>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</si>
  <si>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</si>
  <si>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</si>
  <si>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</si>
  <si>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</si>
  <si>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</si>
  <si>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</si>
  <si>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</si>
  <si>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</si>
  <si>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</si>
  <si>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</si>
  <si>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</si>
  <si>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</si>
  <si>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</si>
  <si>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</si>
  <si>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</si>
  <si>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</si>
  <si>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</si>
  <si>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</si>
  <si>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</si>
  <si>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</si>
  <si>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</si>
  <si>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</si>
  <si>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</si>
  <si>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</si>
  <si>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</si>
  <si>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</si>
  <si>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</si>
  <si>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</si>
  <si>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</si>
  <si>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</si>
  <si>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</si>
  <si>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</si>
  <si>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</si>
  <si>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</si>
  <si>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</si>
  <si>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</si>
  <si>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</si>
  <si>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</si>
  <si>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</si>
  <si>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</si>
  <si>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</si>
  <si>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</si>
  <si>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</si>
  <si>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</si>
  <si>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</si>
  <si>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</si>
  <si>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</si>
  <si>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</si>
  <si>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</si>
  <si>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</si>
  <si>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</si>
  <si>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</si>
  <si>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</si>
  <si>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</si>
  <si>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</si>
  <si>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</si>
  <si>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</si>
  <si>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</si>
  <si>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</si>
  <si>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</si>
  <si>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</si>
  <si>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</si>
  <si>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</si>
  <si>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</si>
  <si>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</si>
  <si>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</si>
  <si>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</si>
  <si>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</si>
  <si>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</si>
  <si>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</si>
  <si>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</si>
  <si>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</si>
  <si>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</si>
  <si>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</si>
  <si>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</si>
  <si>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</si>
  <si>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</si>
  <si>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</si>
  <si>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</si>
  <si>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</si>
  <si>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</si>
  <si>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</si>
  <si>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</si>
  <si>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</si>
  <si>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</si>
  <si>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</si>
  <si>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</si>
  <si>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</si>
  <si>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</si>
  <si>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</si>
  <si>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</si>
  <si>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</si>
  <si>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</si>
  <si>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</si>
  <si>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</si>
  <si>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</si>
  <si>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</si>
  <si>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</si>
  <si>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</si>
  <si>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</si>
  <si>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</si>
  <si>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</si>
  <si>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</si>
  <si>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</si>
  <si>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</si>
  <si>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</si>
  <si>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</si>
  <si>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</si>
  <si>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</si>
  <si>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</si>
  <si>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</si>
  <si>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</si>
  <si>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</si>
  <si>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</si>
  <si>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</si>
  <si>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</si>
  <si>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</si>
  <si>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</si>
  <si>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</si>
  <si>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</si>
  <si>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</si>
  <si>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</si>
  <si>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</si>
  <si>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</si>
  <si>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</si>
  <si>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</si>
  <si>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</si>
  <si>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</si>
  <si>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</si>
  <si>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</si>
  <si>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</si>
  <si>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</si>
  <si>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</si>
  <si>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</si>
  <si>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</si>
  <si>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</si>
  <si>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</si>
  <si>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</si>
  <si>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</si>
  <si>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</si>
  <si>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</si>
  <si>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</si>
  <si>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</si>
  <si>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</si>
  <si>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</si>
  <si>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</si>
  <si>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</si>
  <si>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</si>
  <si>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</si>
  <si>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</si>
  <si>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</si>
  <si>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</si>
  <si>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</si>
  <si>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</si>
  <si>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</si>
  <si>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</si>
  <si>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</si>
  <si>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</si>
  <si>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</si>
  <si>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</si>
  <si>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</si>
  <si>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</si>
  <si>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</si>
  <si>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</si>
  <si>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</si>
  <si>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</si>
  <si>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</si>
  <si>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</si>
  <si>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</si>
  <si>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</si>
  <si>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</si>
  <si>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</si>
  <si>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</si>
  <si>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</si>
  <si>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</si>
  <si>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</si>
  <si>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</si>
  <si>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</si>
  <si>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</si>
  <si>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</si>
  <si>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</si>
  <si>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</si>
  <si>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</si>
  <si>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</si>
  <si>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</si>
  <si>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</si>
  <si>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</si>
  <si>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</si>
  <si>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</si>
  <si>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</si>
  <si>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</si>
  <si>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</si>
  <si>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</si>
  <si>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</si>
  <si>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</si>
  <si>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</si>
  <si>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</si>
  <si>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</si>
  <si>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</si>
  <si>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</si>
  <si>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</si>
  <si>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</si>
  <si>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</si>
  <si>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</si>
  <si>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</si>
  <si>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</si>
  <si>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</si>
  <si>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</si>
  <si>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</si>
  <si>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</si>
  <si>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</si>
  <si>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</si>
  <si>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</si>
  <si>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</si>
  <si>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</si>
  <si>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</si>
  <si>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</si>
  <si>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</si>
  <si>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</si>
  <si>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</si>
  <si>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</si>
  <si>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</si>
  <si>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</si>
  <si>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</si>
  <si>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</si>
  <si>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</si>
  <si>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</si>
  <si>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</si>
  <si>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</si>
  <si>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</si>
  <si>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</si>
  <si>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</si>
  <si>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</si>
  <si>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</si>
  <si>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</si>
  <si>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</si>
  <si>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</si>
  <si>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</si>
  <si>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</si>
  <si>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</si>
  <si>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</si>
  <si>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</si>
  <si>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</si>
  <si>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</si>
  <si>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</si>
  <si>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</si>
  <si>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</si>
  <si>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</si>
  <si>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</si>
  <si>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</si>
  <si>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</si>
  <si>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</si>
  <si>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</si>
  <si>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</si>
  <si>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</si>
  <si>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</si>
  <si>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</si>
  <si>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</si>
  <si>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</si>
  <si>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</si>
  <si>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</si>
  <si>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</si>
  <si>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</si>
  <si>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</si>
  <si>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</si>
  <si>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</si>
  <si>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</si>
  <si>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</si>
  <si>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</si>
  <si>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</si>
  <si>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</si>
  <si>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</si>
  <si>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</si>
  <si>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</si>
  <si>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</si>
  <si>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</si>
  <si>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</si>
  <si>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</si>
  <si>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</si>
  <si>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</si>
  <si>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</si>
  <si>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</si>
  <si>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</si>
  <si>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</si>
  <si>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</si>
  <si>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</si>
  <si>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</si>
  <si>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</si>
  <si>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</si>
  <si>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</si>
  <si>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</si>
  <si>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</si>
  <si>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</si>
  <si>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</si>
  <si>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</si>
  <si>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</si>
  <si>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</si>
  <si>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</si>
  <si>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</si>
  <si>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</si>
  <si>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</si>
  <si>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</si>
  <si>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</si>
  <si>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</si>
  <si>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</si>
  <si>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</si>
  <si>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</si>
  <si>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</si>
  <si>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</si>
  <si>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</si>
  <si>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</si>
  <si>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</si>
  <si>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</si>
  <si>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</si>
  <si>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</si>
  <si>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</si>
  <si>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</si>
  <si>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</si>
  <si>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</si>
  <si>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</si>
  <si>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</si>
  <si>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</si>
  <si>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</si>
  <si>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</si>
  <si>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</si>
  <si>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</si>
  <si>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</si>
  <si>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</si>
  <si>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</si>
  <si>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</si>
  <si>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</si>
  <si>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</si>
  <si>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</si>
  <si>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</si>
  <si>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</si>
  <si>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</si>
  <si>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</si>
  <si>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</si>
  <si>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</si>
  <si>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</si>
  <si>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</si>
  <si>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</si>
  <si>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</si>
  <si>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</si>
  <si>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</si>
  <si>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</si>
  <si>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</si>
  <si>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</si>
  <si>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</si>
  <si>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</si>
  <si>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</si>
  <si>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</si>
  <si>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</si>
  <si>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</si>
  <si>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</si>
  <si>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</si>
  <si>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</si>
  <si>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</si>
  <si>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</si>
  <si>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</si>
  <si>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</si>
  <si>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</si>
  <si>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</si>
  <si>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</si>
  <si>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</si>
  <si>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</si>
  <si>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</si>
  <si>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</si>
  <si>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</si>
  <si>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</si>
  <si>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</si>
  <si>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</si>
  <si>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</si>
  <si>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</si>
  <si>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</si>
  <si>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</si>
  <si>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</si>
  <si>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</si>
  <si>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</si>
  <si>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</si>
  <si>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</si>
  <si>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</si>
  <si>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</si>
  <si>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</si>
  <si>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</si>
  <si>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</si>
  <si>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</si>
  <si>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</si>
  <si>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</si>
  <si>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</si>
  <si>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</si>
  <si>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</si>
  <si>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</si>
  <si>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</si>
  <si>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</si>
  <si>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</si>
  <si>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</si>
  <si>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</si>
  <si>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</si>
  <si>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</si>
  <si>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</si>
  <si>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</si>
  <si>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</si>
  <si>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</si>
  <si>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</si>
  <si>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</si>
  <si>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</si>
  <si>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</si>
  <si>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</si>
  <si>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</si>
  <si>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</si>
  <si>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</si>
  <si>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</si>
  <si>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</si>
  <si>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</si>
  <si>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</si>
  <si>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</si>
  <si>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</si>
  <si>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</si>
  <si>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</si>
  <si>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</si>
  <si>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</si>
  <si>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</si>
  <si>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</si>
  <si>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</si>
  <si>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</si>
  <si>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</si>
  <si>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</si>
  <si>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</si>
  <si>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</si>
  <si>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</si>
  <si>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</si>
  <si>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</si>
  <si>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</si>
  <si>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</si>
  <si>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</si>
  <si>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</si>
  <si>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</si>
  <si>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</si>
  <si>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</si>
  <si>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</si>
  <si>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</si>
  <si>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</si>
  <si>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</si>
  <si>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</si>
  <si>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</si>
  <si>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</si>
  <si>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</si>
  <si>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</si>
  <si>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</si>
  <si>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</si>
  <si>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</si>
  <si>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</si>
  <si>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</si>
  <si>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</si>
  <si>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</si>
  <si>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</si>
  <si>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</si>
  <si>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</si>
  <si>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</si>
  <si>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</si>
  <si>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</si>
  <si>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</si>
  <si>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</si>
  <si>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</si>
  <si>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</si>
  <si>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</si>
  <si>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</si>
  <si>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</si>
  <si>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</si>
  <si>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</si>
  <si>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</si>
  <si>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</si>
  <si>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</si>
  <si>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</si>
  <si>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</si>
  <si>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</si>
  <si>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</si>
  <si>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</si>
  <si>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</si>
  <si>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</si>
  <si>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</si>
  <si>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</si>
  <si>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</si>
  <si>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</si>
  <si>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</si>
  <si>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</si>
  <si>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</si>
  <si>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</si>
  <si>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</si>
  <si>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</si>
  <si>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</si>
  <si>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</si>
  <si>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</si>
  <si>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</si>
  <si>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</si>
  <si>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</si>
  <si>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</si>
  <si>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</si>
  <si>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</si>
  <si>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</si>
  <si>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</si>
  <si>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</si>
  <si>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</si>
  <si>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</si>
  <si>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</si>
  <si>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</si>
  <si>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</si>
  <si>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</si>
  <si>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</si>
  <si>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</si>
  <si>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</si>
  <si>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</si>
  <si>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</si>
  <si>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</si>
  <si>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</si>
  <si>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</si>
  <si>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</si>
  <si>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</si>
  <si>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</si>
  <si>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</si>
  <si>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</si>
  <si>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</si>
  <si>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</si>
  <si>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</si>
  <si>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</si>
  <si>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</si>
  <si>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</si>
  <si>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</si>
  <si>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</si>
  <si>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</si>
  <si>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</si>
  <si>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</si>
  <si>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</si>
  <si>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</si>
  <si>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</si>
  <si>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</si>
  <si>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</si>
  <si>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</si>
  <si>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</si>
  <si>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</si>
  <si>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</si>
  <si>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</si>
  <si>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</si>
  <si>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</si>
  <si>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</si>
  <si>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</si>
  <si>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</si>
  <si>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Fix error introduced to QT that had 95% of 2tooths mated.</t>
  </si>
  <si>
    <t>Reduced ext 120000 to 5 levels of age joined.</t>
  </si>
  <si>
    <t>Exp120000 fixed the formula that was incrementing dryman of maternal ewe lambs. Fixed to reflect that all 3 management options are being examined for all breeds</t>
  </si>
  <si>
    <t>Change to QT est_propn_mated for EL changed to 0 to retain consistency in assumptions with new calculations of numbers available for mating</t>
  </si>
  <si>
    <t>run_trees</t>
  </si>
  <si>
    <t>trees</t>
  </si>
  <si>
    <t>Add run_trees and turn run_mach back on</t>
  </si>
  <si>
    <t>Add the blank divder that was missing between exp 4000 and exp 5000</t>
  </si>
  <si>
    <t>Changed the estimated proportion of dams mated for the ewe lambs so that there are a moderate number of NM &amp; mated animals available for the collapse operation. Changed to 20, 50, 50 &amp; 80 from 0, 80, 80 &amp; 100</t>
  </si>
  <si>
    <t>Remove the SA control on bnd_propn_dams_mated_o[0] and use the normal formula</t>
  </si>
  <si>
    <r>
      <t xml:space="preserve">Estimated proportion of ewe lambs sold </t>
    </r>
    <r>
      <rPr>
        <b/>
        <sz val="11"/>
        <color rgb="FF0000CC"/>
        <rFont val="Calibri"/>
        <family val="2"/>
      </rPr>
      <t xml:space="preserve"> (fill out proportion in TOL sheets)</t>
    </r>
  </si>
  <si>
    <r>
      <t>Estimated proportion of ewe lambs sold</t>
    </r>
    <r>
      <rPr>
        <b/>
        <sz val="11"/>
        <color rgb="FF0000CC"/>
        <rFont val="Calibri"/>
        <family val="2"/>
      </rPr>
      <t xml:space="preserve"> (fill out Proportion in TOL sheets)</t>
    </r>
  </si>
  <si>
    <t>Change in 2 tooth and adult lamb mortality from culling 1% of EL (%)</t>
  </si>
  <si>
    <t>Fix error in the sign of the change in lamb mortality of 2tooth and adults from culling the EL based on reproductive outcome</t>
  </si>
  <si>
    <t>Change table heading to Estimated proportion of ewe lambs sold to make it explicit that it is an estimate</t>
  </si>
  <si>
    <t>Add an 'analysis wide' override on the estimated proportion of EL mated. When True set all the proportion mated to the input value for unconstrained.</t>
  </si>
  <si>
    <t>Set the override to True for the EL experiments</t>
  </si>
  <si>
    <t>Override est. prp EL mated</t>
  </si>
  <si>
    <t>Est. prp EL mated</t>
  </si>
  <si>
    <t>Changed the est propn EL mated for maternals to 0.7 (was 0.8) to temper the gains in adult rr. Added PNG to estimated propn ewe lambs mated input table.</t>
  </si>
  <si>
    <t>Change the analysis wide override for EL propn mated to only override if agejoin == 6. Other use the standard value from the input table.</t>
  </si>
  <si>
    <t>partial_n11</t>
  </si>
  <si>
    <t>Added sav[partial_n11] to the list of SA variables and added it to the EL feed supply optimisation</t>
  </si>
  <si>
    <t>JY-v3a</t>
  </si>
  <si>
    <t>JY-v2z</t>
  </si>
  <si>
    <t>Created a second fs_opt experiment that includes the above sav &amp; calculates fewer iterations. Linked to the correct pointer rows</t>
  </si>
  <si>
    <t>Change firstprejoin_averaged to FALSE for the EL fs_opt</t>
  </si>
  <si>
    <t xml:space="preserve">N33_test    </t>
  </si>
  <si>
    <t>Added N33 to detailed test</t>
  </si>
  <si>
    <t>Changed the controls for the fs_opt trials that are intermediate trials and append a value to the fs_create number. Made it an input in R7C</t>
  </si>
  <si>
    <t>Temporary EL change for the 2nd fs_opt trial, to handle a different starting trial</t>
  </si>
  <si>
    <t>Change the LTW FS adjust for 337:340 so only the Weaning:Lambing values were non zero. It had been doubling up on the late pregnancy values (scan to lamb)</t>
  </si>
  <si>
    <t>Add a code on the end of the description for the trial to access the standard number of EL - for EL trials only</t>
  </si>
  <si>
    <t>run_sheep_summary</t>
  </si>
  <si>
    <t>run_fat_poffs</t>
  </si>
  <si>
    <t>run_lean_poffs</t>
  </si>
  <si>
    <t>offspring fat weight (by generator period)</t>
  </si>
  <si>
    <t>offspring lean weight (by generator period)</t>
  </si>
  <si>
    <t>offspring empty body weight (by generator period)</t>
  </si>
  <si>
    <t>JY-v3b</t>
  </si>
  <si>
    <t>Add 3 new reports. Run_sheep_summary, run_fat_poffs, run_lean_poffs</t>
  </si>
  <si>
    <t>Connect formula for proportion of ewe lambs mated in the QT experiment</t>
  </si>
  <si>
    <t>HybridFeedSt</t>
  </si>
  <si>
    <t>Added Hybrid Feed Stds to Detailed test &amp; remove eqn_compare from New Feeding standards due to error when calling f_lwc_mu() linked to back calculation</t>
  </si>
  <si>
    <t>DSE type (for SR &amp; GM/dse)</t>
  </si>
  <si>
    <t>DSE_type</t>
  </si>
  <si>
    <t>0 = 1.5 for a ewe then scaled for SRW &amp; repro. 1 = DSE from MJ of MEI</t>
  </si>
  <si>
    <t>Add dse_type input to the region inputs. Connect input to sav['dse_type']</t>
  </si>
  <si>
    <t>Change saa['fat_depth'] to gr_depth, to clarify it is acting on gr_depth not cfat depth</t>
  </si>
  <si>
    <t>gr_depth</t>
  </si>
  <si>
    <t>Add exp 11 which is Quick Test with MU equations</t>
  </si>
  <si>
    <t>QT with MU</t>
  </si>
  <si>
    <t>Change default sam['erosion'] to 1 which matches the 3Jul26 pasture calibration (see DropBox for calibration)</t>
  </si>
  <si>
    <t>land_asset_value</t>
  </si>
  <si>
    <t>Add sav['land_asset_value'] for use in EV experiments. Included in the 'Region &amp; Farm' section</t>
  </si>
  <si>
    <t>4:6</t>
  </si>
  <si>
    <t>Deleted EL experiments after saving a copy in the EL archive</t>
  </si>
  <si>
    <t>EVTemplateExperiment</t>
  </si>
  <si>
    <t>stocki_fixed</t>
  </si>
  <si>
    <t>stock_variable</t>
  </si>
  <si>
    <t>Added a Template experiment for EV calculation - with an asset cost on land, Breeder &amp; export sale grids converted to $/kg DW, convert fixed infrastructure costs to variable</t>
  </si>
  <si>
    <t>Delete experiments other than QT, DT and the Template experiments</t>
  </si>
  <si>
    <t>run_dmi</t>
  </si>
  <si>
    <t>run_pasture_area</t>
  </si>
  <si>
    <t>run_fatper_pdams</t>
  </si>
  <si>
    <t>run_fatper_poffs</t>
  </si>
  <si>
    <t>run_fatper_dams</t>
  </si>
  <si>
    <t>run_fatper_offs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</si>
</sst>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7">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6"/>
      <color theme="0" tint="-0.34998626667073579"/>
      <name val="Calibri"/>
      <family val="2"/>
      <scheme val="minor"/>
    </font>
    <font>
      <sz val="9"/>
      <color indexed="81"/>
      <name val="Tahoma"/>
      <charset val="1"/>
    </font>
    <font>
      <b/>
      <sz val="9"/>
      <color indexed="81"/>
      <name val="Tahoma"/>
      <charset val="1"/>
    </font>
    <font>
      <sz val="6"/>
      <color theme="1"/>
      <name val="Calibri"/>
      <family val="2"/>
      <scheme val="minor"/>
    </font>
    <font>
      <b/>
      <sz val="8"/>
      <color rgb="FF0000CC"/>
      <name val="Calibri"/>
      <family val="2"/>
      <scheme val="minor"/>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1">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24" fillId="26" borderId="0" applyNumberFormat="0" applyBorder="0" applyAlignment="0" applyProtection="0">
      <alignment horizontal="center"/>
    </xf>
  </cellStyleXfs>
  <cellXfs count="810">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9" fontId="48" fillId="0" borderId="17" xfId="15" quotePrefix="1" applyFont="1" applyBorder="1" applyAlignment="1">
      <alignment horizontal="center"/>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170" fontId="6" fillId="4" borderId="2" xfId="2" applyNumberFormat="1">
      <protection locked="0"/>
    </xf>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5" fillId="28" borderId="74" xfId="25" applyFont="1" applyAlignment="1">
      <alignment horizontal="center"/>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21" fillId="4" borderId="82" xfId="2" applyNumberFormat="1" applyFont="1" applyBorder="1">
      <protection locked="0"/>
    </xf>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3" xfId="0" applyFont="1" applyFill="1" applyBorder="1" applyAlignment="1" applyProtection="1">
      <alignment horizontal="centerContinuous" vertical="center"/>
      <protection locked="0"/>
    </xf>
    <xf numFmtId="0" fontId="17" fillId="9" borderId="83" xfId="0" applyFont="1" applyFill="1" applyBorder="1" applyAlignment="1" applyProtection="1">
      <alignment horizontal="centerContinuous" vertical="center" wrapText="1"/>
      <protection locked="0"/>
    </xf>
    <xf numFmtId="0" fontId="17" fillId="9" borderId="83" xfId="0" applyFont="1" applyFill="1" applyBorder="1" applyAlignment="1" applyProtection="1">
      <alignment horizontal="left" vertical="center" textRotation="90" wrapText="1"/>
      <protection locked="0"/>
    </xf>
    <xf numFmtId="0" fontId="17" fillId="9" borderId="83"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5"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7" xfId="1" applyBorder="1" applyAlignment="1">
      <alignment horizontal="center"/>
    </xf>
    <xf numFmtId="0" fontId="4" fillId="13" borderId="88" xfId="1" applyBorder="1" applyAlignment="1">
      <alignment horizontal="center"/>
    </xf>
    <xf numFmtId="0" fontId="85" fillId="5" borderId="86" xfId="3" applyFont="1" applyBorder="1" applyAlignment="1">
      <alignment horizontal="center"/>
    </xf>
    <xf numFmtId="0" fontId="85" fillId="24" borderId="86" xfId="4" applyFont="1" applyBorder="1" applyAlignment="1">
      <alignment horizontal="center"/>
    </xf>
    <xf numFmtId="0" fontId="85" fillId="36" borderId="86" xfId="5" applyFont="1" applyBorder="1" applyAlignment="1">
      <alignment horizontal="center"/>
    </xf>
    <xf numFmtId="0" fontId="85" fillId="25" borderId="86" xfId="13" applyFont="1" applyBorder="1" applyAlignment="1">
      <alignment horizontal="center"/>
    </xf>
    <xf numFmtId="0" fontId="85" fillId="26" borderId="86"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6"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6" fillId="4" borderId="92" xfId="2" applyBorder="1">
      <protection locked="0"/>
    </xf>
    <xf numFmtId="0" fontId="85" fillId="35" borderId="86" xfId="14" applyFont="1" applyBorder="1" applyAlignment="1">
      <alignment horizontal="center"/>
    </xf>
    <xf numFmtId="0" fontId="85" fillId="27" borderId="74" xfId="24" applyFont="1" applyAlignment="1">
      <alignment horizontal="center"/>
    </xf>
    <xf numFmtId="0" fontId="85" fillId="28" borderId="74" xfId="25" applyFont="1" applyAlignment="1">
      <alignment horizontal="center"/>
    </xf>
    <xf numFmtId="0" fontId="88" fillId="0" borderId="0" xfId="0" applyFont="1"/>
    <xf numFmtId="0" fontId="87" fillId="0" borderId="0" xfId="0" applyFont="1"/>
    <xf numFmtId="0" fontId="87" fillId="4" borderId="2" xfId="2" applyFont="1" applyAlignment="1">
      <alignment horizontal="center"/>
      <protection locked="0"/>
    </xf>
    <xf numFmtId="9" fontId="87"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5" fillId="5" borderId="2" xfId="3" applyFont="1" applyAlignment="1">
      <alignment horizontal="center"/>
    </xf>
    <xf numFmtId="0" fontId="85"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8" fillId="4" borderId="2" xfId="2" quotePrefix="1" applyFont="1" applyAlignment="1">
      <alignment horizontal="center"/>
      <protection locked="0"/>
    </xf>
    <xf numFmtId="0" fontId="17" fillId="0" borderId="94" xfId="0" quotePrefix="1" applyFont="1" applyBorder="1" applyAlignment="1">
      <alignment horizontal="center"/>
    </xf>
    <xf numFmtId="9" fontId="21" fillId="4" borderId="95"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7" xfId="15" quotePrefix="1" applyFont="1" applyFill="1" applyBorder="1" applyAlignment="1" applyProtection="1">
      <alignment horizontal="center"/>
      <protection locked="0"/>
    </xf>
    <xf numFmtId="0" fontId="48" fillId="0" borderId="9" xfId="0" quotePrefix="1" applyFont="1" applyBorder="1" applyAlignment="1">
      <alignment horizontal="center"/>
    </xf>
    <xf numFmtId="0" fontId="48" fillId="4" borderId="6" xfId="2" quotePrefix="1" applyFont="1" applyBorder="1" applyAlignment="1">
      <alignment horizontal="center"/>
      <protection locked="0"/>
    </xf>
    <xf numFmtId="0" fontId="48" fillId="0" borderId="98" xfId="0" quotePrefix="1" applyFont="1" applyBorder="1" applyAlignment="1">
      <alignment horizontal="center"/>
    </xf>
    <xf numFmtId="9" fontId="17" fillId="0" borderId="99"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100"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3" xfId="2" quotePrefix="1" applyFont="1" applyBorder="1" applyAlignment="1">
      <alignment horizontal="center"/>
      <protection locked="0"/>
    </xf>
    <xf numFmtId="0" fontId="21" fillId="0" borderId="96"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9" fillId="13" borderId="1" xfId="1" applyFont="1" applyAlignment="1">
      <alignment horizontal="center"/>
    </xf>
    <xf numFmtId="0" fontId="90" fillId="7" borderId="2" xfId="8" applyFont="1" applyAlignment="1">
      <alignment horizontal="center"/>
    </xf>
    <xf numFmtId="0" fontId="91" fillId="36" borderId="2" xfId="5" applyFont="1" applyAlignment="1">
      <alignment horizontal="center"/>
    </xf>
    <xf numFmtId="0" fontId="91" fillId="25" borderId="2" xfId="13" applyFont="1" applyAlignment="1">
      <alignment horizontal="center"/>
    </xf>
    <xf numFmtId="0" fontId="91" fillId="24" borderId="2" xfId="4" applyFont="1" applyAlignment="1">
      <alignment horizontal="center"/>
    </xf>
    <xf numFmtId="0" fontId="91"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6" fillId="4" borderId="7" xfId="2" applyFont="1" applyBorder="1">
      <protection locked="0"/>
    </xf>
    <xf numFmtId="0" fontId="46" fillId="4" borderId="2" xfId="2" applyFont="1">
      <protection locked="0"/>
    </xf>
    <xf numFmtId="9" fontId="46" fillId="4" borderId="2" xfId="2" applyNumberFormat="1" applyFont="1">
      <protection locked="0"/>
    </xf>
    <xf numFmtId="0" fontId="46" fillId="4" borderId="6" xfId="2" applyFont="1" applyBorder="1">
      <protection locked="0"/>
    </xf>
    <xf numFmtId="9" fontId="46" fillId="4" borderId="6" xfId="2" applyNumberFormat="1" applyFont="1" applyBorder="1">
      <protection locked="0"/>
    </xf>
    <xf numFmtId="0" fontId="92" fillId="11" borderId="2" xfId="10" applyFont="1" applyAlignment="1">
      <alignment horizontal="center"/>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91" fillId="35" borderId="2" xfId="14" applyFont="1" applyAlignment="1">
      <alignment horizontal="center"/>
    </xf>
    <xf numFmtId="0" fontId="91" fillId="28" borderId="74" xfId="25" applyFont="1" applyAlignment="1">
      <alignment horizontal="center"/>
    </xf>
    <xf numFmtId="0" fontId="91"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xf numFmtId="0" fontId="95" fillId="6" borderId="3" xfId="7" applyFont="1" applyAlignment="1" applyProtection="1">
      <alignment horizontal="center"/>
      <protection locked="0"/>
    </xf>
    <xf numFmtId="0" fontId="24" fillId="0" borderId="0" xfId="0" applyFont="1" applyAlignment="1">
      <alignment wrapText="1"/>
    </xf>
    <xf numFmtId="0" fontId="96" fillId="0" borderId="0" xfId="0" applyFont="1" applyAlignment="1">
      <alignment horizontal="center"/>
    </xf>
    <xf numFmtId="22" fontId="27" fillId="0" borderId="9" xfId="0" quotePrefix="1" applyNumberFormat="1" applyFont="1" applyBorder="1" applyAlignment="1">
      <alignment horizontal="center" textRotation="90" wrapText="1"/>
    </xf>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26">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15</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EO742"/>
  <sheetViews>
    <sheetView zoomScale="80" zoomScaleNormal="80" workbookViewId="0">
      <pane xSplit="54" ySplit="4" topLeftCell="BC5" activePane="bottomRight" state="frozen"/>
      <selection pane="topRight" activeCell="BC1" sqref="BC1"/>
      <selection pane="bottomLeft" activeCell="A5" sqref="A5"/>
      <selection pane="bottomRight" activeCell="C18" sqref="C18"/>
    </sheetView>
    <sheetView zoomScale="80" zoomScaleNormal="80" workbookViewId="1">
      <pane xSplit="8" ySplit="15" topLeftCell="XZ105" activePane="bottomRight" state="frozen"/>
      <selection activeCell="C1447" sqref="C1447"/>
      <selection pane="topRight" activeCell="C1447" sqref="C1447"/>
      <selection pane="bottomLeft" activeCell="C1447" sqref="C1447"/>
      <selection pane="bottomRight" activeCell="YP119" sqref="YP119"/>
    </sheetView>
  </sheetViews>
  <sheetFormatPr defaultRowHeight="14.5" outlineLevelRow="2" outlineLevelCol="2"/>
  <cols>
    <col min="1" max="1" width="8.1796875" customWidth="1"/>
    <col min="2" max="2" width="8" customWidth="1"/>
    <col min="3" max="3" width="9.26953125" customWidth="1"/>
    <col min="5" max="5" width="10.54296875" customWidth="1"/>
    <col min="6" max="7" width="12.26953125" bestFit="1" customWidth="1"/>
    <col min="8" max="8" width="7.54296875" customWidth="1"/>
    <col min="9" max="9" width="3.81640625" customWidth="1" outlineLevel="1" collapsed="1"/>
    <col min="10" max="10" width="3.81640625" hidden="1" customWidth="1" outlineLevel="2"/>
    <col min="11" max="11" width="3.81640625" hidden="1" customWidth="1" outlineLevel="2" collapsed="1"/>
    <col min="12" max="13" width="3.81640625" customWidth="1" outlineLevel="1"/>
    <col min="14" max="14" width="4.54296875" customWidth="1" outlineLevel="1"/>
    <col min="15" max="15" width="5.1796875" customWidth="1" outlineLevel="1"/>
    <col min="16" max="18" width="3.81640625" customWidth="1" outlineLevel="1"/>
    <col min="19" max="19" width="3.81640625" customWidth="1" outlineLevel="1" collapsed="1"/>
    <col min="20" max="22" width="3.81640625" hidden="1" customWidth="1" outlineLevel="2"/>
    <col min="23" max="25" width="4.7265625" hidden="1" customWidth="1" outlineLevel="2"/>
    <col min="26" max="28" width="3.81640625" hidden="1" customWidth="1" outlineLevel="2"/>
    <col min="29" max="29" width="4.7265625" customWidth="1" outlineLevel="1"/>
    <col min="30" max="30" width="5.26953125" customWidth="1" outlineLevel="1"/>
    <col min="31" max="34" width="5.1796875" customWidth="1" outlineLevel="1"/>
    <col min="35" max="35" width="5.453125" customWidth="1" outlineLevel="1"/>
    <col min="36" max="36" width="3.81640625" customWidth="1" outlineLevel="1" collapsed="1"/>
    <col min="37" max="43" width="3.81640625" hidden="1" customWidth="1" outlineLevel="2"/>
    <col min="44" max="45" width="4.54296875" customWidth="1" outlineLevel="1"/>
    <col min="46" max="46" width="4.54296875" customWidth="1" outlineLevel="1" collapsed="1"/>
    <col min="47" max="47" width="4.54296875" hidden="1" customWidth="1" outlineLevel="2"/>
    <col min="48" max="48" width="5.1796875" hidden="1" customWidth="1" outlineLevel="2"/>
    <col min="49" max="50" width="4.54296875" hidden="1" customWidth="1" outlineLevel="2"/>
    <col min="51" max="51" width="5.453125" customWidth="1" outlineLevel="1"/>
    <col min="52" max="52" width="6" customWidth="1"/>
    <col min="53" max="53" width="151.1796875" style="3" customWidth="1" collapsed="1"/>
    <col min="54" max="55" width="4.7265625" customWidth="1"/>
    <col min="56" max="64" width="6.26953125" customWidth="1" outlineLevel="1"/>
    <col min="65" max="65" width="4.7265625" customWidth="1"/>
    <col min="66" max="83" width="6.26953125" customWidth="1" outlineLevel="1"/>
    <col min="84" max="84" width="4.7265625" customWidth="1"/>
    <col min="85" max="106" width="6.26953125" customWidth="1" outlineLevel="1"/>
    <col min="107" max="107" width="4.7265625" customWidth="1"/>
    <col min="108" max="111" width="6.26953125" customWidth="1" outlineLevel="1"/>
    <col min="112" max="112" width="15.453125" customWidth="1" outlineLevel="1"/>
    <col min="113" max="165" width="6.26953125" customWidth="1" outlineLevel="1"/>
    <col min="166" max="166" width="7.1796875" customWidth="1" outlineLevel="1"/>
    <col min="167" max="199" width="6.26953125" customWidth="1" outlineLevel="1"/>
    <col min="200" max="200" width="4.7265625" customWidth="1"/>
    <col min="201" max="202" width="6.26953125" customWidth="1" outlineLevel="1"/>
    <col min="203" max="203" width="12.1796875" customWidth="1" outlineLevel="1"/>
    <col min="204" max="237" width="6.26953125" customWidth="1" outlineLevel="1"/>
    <col min="238" max="238" width="8" customWidth="1" outlineLevel="1"/>
    <col min="239" max="244" width="6.26953125" customWidth="1" outlineLevel="1"/>
    <col min="245" max="245" width="4.7265625" customWidth="1"/>
    <col min="246" max="263" width="6.26953125" customWidth="1"/>
    <col min="264" max="278" width="6.26953125" customWidth="1" outlineLevel="1"/>
    <col min="279" max="279" width="6.26953125" customWidth="1"/>
    <col min="280" max="350" width="6.26953125" customWidth="1" outlineLevel="1"/>
    <col min="351" max="351" width="6.26953125" customWidth="1"/>
    <col min="352" max="581" width="6.26953125" customWidth="1" outlineLevel="1"/>
    <col min="582" max="582" width="6.26953125" customWidth="1" outlineLevel="1" collapsed="1"/>
    <col min="583" max="609" width="6.26953125" hidden="1" customWidth="1" outlineLevel="2"/>
    <col min="610" max="611" width="6.26953125" customWidth="1" outlineLevel="1"/>
    <col min="612" max="612" width="4.7265625" customWidth="1"/>
    <col min="613" max="631" width="6.26953125" customWidth="1" outlineLevel="1"/>
    <col min="632" max="632" width="4.7265625" customWidth="1"/>
    <col min="633" max="651" width="6.26953125" customWidth="1" outlineLevel="1"/>
    <col min="652" max="652" width="4.7265625" customWidth="1"/>
    <col min="653" max="667" width="6.26953125" customWidth="1" outlineLevel="1"/>
    <col min="668" max="668" width="4.7265625" customWidth="1"/>
    <col min="669" max="669" width="9.26953125" customWidth="1" outlineLevel="1"/>
    <col min="670" max="670" width="6.26953125" customWidth="1" outlineLevel="1"/>
    <col min="671" max="671" width="4.7265625" customWidth="1"/>
    <col min="672" max="673" width="6.81640625" customWidth="1" outlineLevel="1"/>
    <col min="674" max="678" width="6.26953125" customWidth="1" outlineLevel="1"/>
    <col min="679" max="680" width="18" customWidth="1" outlineLevel="1"/>
    <col min="681" max="712" width="6.26953125" customWidth="1" outlineLevel="1"/>
    <col min="713" max="713" width="6.81640625" customWidth="1" outlineLevel="1"/>
    <col min="714" max="715" width="6.26953125" customWidth="1" outlineLevel="1"/>
    <col min="716" max="723" width="6.81640625" customWidth="1" outlineLevel="1"/>
    <col min="724" max="724" width="6.26953125" customWidth="1" outlineLevel="1"/>
    <col min="725" max="728" width="6.81640625" customWidth="1" outlineLevel="1"/>
    <col min="729" max="729" width="4.7265625" customWidth="1"/>
    <col min="730" max="819" width="6.26953125" customWidth="1" outlineLevel="1"/>
    <col min="820" max="820" width="6.26953125" customWidth="1"/>
    <col min="821" max="821" width="2.81640625" customWidth="1"/>
  </cols>
  <sheetData>
    <row r="1" spans="1:821" s="1" customFormat="1" ht="2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198"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6" t="s">
        <v>16</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9</v>
      </c>
      <c r="DB1" s="4" t="s">
        <v>9</v>
      </c>
      <c r="DC1" s="6" t="s">
        <v>16</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4" t="s">
        <v>9</v>
      </c>
      <c r="FC1" s="4" t="s">
        <v>9</v>
      </c>
      <c r="FD1" s="4" t="s">
        <v>0</v>
      </c>
      <c r="FE1" s="4" t="s">
        <v>9</v>
      </c>
      <c r="FF1" s="4" t="s">
        <v>9</v>
      </c>
      <c r="FG1" s="4" t="s">
        <v>9</v>
      </c>
      <c r="FH1" s="4" t="s">
        <v>9</v>
      </c>
      <c r="FI1" s="4" t="s">
        <v>9</v>
      </c>
      <c r="FJ1" s="4" t="s">
        <v>9</v>
      </c>
      <c r="FK1" s="4" t="s">
        <v>10</v>
      </c>
      <c r="FL1" s="4" t="s">
        <v>10</v>
      </c>
      <c r="FM1" s="4" t="s">
        <v>10</v>
      </c>
      <c r="FN1" s="4" t="s">
        <v>10</v>
      </c>
      <c r="FO1" s="4" t="s">
        <v>10</v>
      </c>
      <c r="FP1" s="4" t="s">
        <v>10</v>
      </c>
      <c r="FQ1" s="4" t="s">
        <v>10</v>
      </c>
      <c r="FR1" s="4" t="s">
        <v>10</v>
      </c>
      <c r="FS1" s="4" t="s">
        <v>10</v>
      </c>
      <c r="FT1" s="4" t="s">
        <v>10</v>
      </c>
      <c r="FU1" s="4" t="s">
        <v>10</v>
      </c>
      <c r="FV1" s="4" t="s">
        <v>10</v>
      </c>
      <c r="FW1" s="4" t="s">
        <v>0</v>
      </c>
      <c r="FX1" s="4" t="s">
        <v>0</v>
      </c>
      <c r="FY1" s="4" t="s">
        <v>0</v>
      </c>
      <c r="FZ1" s="4" t="s">
        <v>0</v>
      </c>
      <c r="GA1" s="4" t="s">
        <v>10</v>
      </c>
      <c r="GB1" s="4" t="s">
        <v>10</v>
      </c>
      <c r="GC1" s="4" t="s">
        <v>10</v>
      </c>
      <c r="GD1" s="4" t="s">
        <v>10</v>
      </c>
      <c r="GE1" s="4" t="s">
        <v>10</v>
      </c>
      <c r="GF1" s="4" t="s">
        <v>0</v>
      </c>
      <c r="GG1" s="4" t="s">
        <v>0</v>
      </c>
      <c r="GH1" s="4" t="s">
        <v>0</v>
      </c>
      <c r="GI1" s="4" t="s">
        <v>0</v>
      </c>
      <c r="GJ1" s="4" t="s">
        <v>0</v>
      </c>
      <c r="GK1" s="4" t="s">
        <v>0</v>
      </c>
      <c r="GL1" s="4" t="s">
        <v>0</v>
      </c>
      <c r="GM1" s="4" t="s">
        <v>0</v>
      </c>
      <c r="GN1" s="4" t="s">
        <v>10</v>
      </c>
      <c r="GO1" s="4" t="s">
        <v>10</v>
      </c>
      <c r="GP1" s="4" t="s">
        <v>10</v>
      </c>
      <c r="GQ1" s="4" t="s">
        <v>10</v>
      </c>
      <c r="GR1" s="6" t="s">
        <v>16</v>
      </c>
      <c r="GS1" s="4" t="s">
        <v>10</v>
      </c>
      <c r="GT1" s="4" t="s">
        <v>10</v>
      </c>
      <c r="GU1" s="4" t="s">
        <v>10</v>
      </c>
      <c r="GV1" s="4" t="s">
        <v>10</v>
      </c>
      <c r="GW1" s="4" t="s">
        <v>10</v>
      </c>
      <c r="GX1" s="4" t="s">
        <v>0</v>
      </c>
      <c r="GY1" s="4" t="s">
        <v>0</v>
      </c>
      <c r="GZ1" s="4" t="s">
        <v>10</v>
      </c>
      <c r="HA1" s="4" t="s">
        <v>10</v>
      </c>
      <c r="HB1" s="4" t="s">
        <v>10</v>
      </c>
      <c r="HC1" s="4" t="s">
        <v>10</v>
      </c>
      <c r="HD1" s="4" t="s">
        <v>10</v>
      </c>
      <c r="HE1" s="4" t="s">
        <v>10</v>
      </c>
      <c r="HF1" s="4" t="s">
        <v>10</v>
      </c>
      <c r="HG1" s="4" t="s">
        <v>10</v>
      </c>
      <c r="HH1" s="4" t="s">
        <v>10</v>
      </c>
      <c r="HI1" s="4" t="s">
        <v>10</v>
      </c>
      <c r="HJ1" s="4" t="s">
        <v>10</v>
      </c>
      <c r="HK1" s="4" t="s">
        <v>10</v>
      </c>
      <c r="HL1" s="4" t="s">
        <v>10</v>
      </c>
      <c r="HM1" s="4" t="s">
        <v>10</v>
      </c>
      <c r="HN1" s="4" t="s">
        <v>10</v>
      </c>
      <c r="HO1" s="4" t="s">
        <v>10</v>
      </c>
      <c r="HP1" s="4" t="s">
        <v>10</v>
      </c>
      <c r="HQ1" s="4" t="s">
        <v>10</v>
      </c>
      <c r="HR1" s="4" t="s">
        <v>10</v>
      </c>
      <c r="HS1" s="4" t="s">
        <v>10</v>
      </c>
      <c r="HT1" s="4" t="s">
        <v>10</v>
      </c>
      <c r="HU1" s="4" t="s">
        <v>9</v>
      </c>
      <c r="HV1" s="4" t="s">
        <v>10</v>
      </c>
      <c r="HW1" s="4" t="s">
        <v>0</v>
      </c>
      <c r="HX1" s="4" t="s">
        <v>9</v>
      </c>
      <c r="HY1" s="4" t="s">
        <v>9</v>
      </c>
      <c r="HZ1" s="4" t="s">
        <v>9</v>
      </c>
      <c r="IA1" s="4" t="s">
        <v>9</v>
      </c>
      <c r="IB1" s="4" t="s">
        <v>9</v>
      </c>
      <c r="IC1" s="4" t="s">
        <v>9</v>
      </c>
      <c r="ID1" s="4" t="s">
        <v>9</v>
      </c>
      <c r="IE1" s="4" t="s">
        <v>0</v>
      </c>
      <c r="IF1" s="4" t="s">
        <v>9</v>
      </c>
      <c r="IG1" s="4" t="s">
        <v>9</v>
      </c>
      <c r="IH1" s="4" t="s">
        <v>9</v>
      </c>
      <c r="II1" s="4" t="s">
        <v>9</v>
      </c>
      <c r="IJ1" s="4" t="s">
        <v>9</v>
      </c>
      <c r="IK1" s="6" t="s">
        <v>16</v>
      </c>
      <c r="IL1" s="4" t="s">
        <v>10</v>
      </c>
      <c r="IM1" s="4" t="s">
        <v>10</v>
      </c>
      <c r="IN1" s="4" t="s">
        <v>10</v>
      </c>
      <c r="IO1" s="4" t="s">
        <v>10</v>
      </c>
      <c r="IP1" s="4" t="s">
        <v>10</v>
      </c>
      <c r="IQ1" s="4" t="s">
        <v>10</v>
      </c>
      <c r="IR1" s="4" t="s">
        <v>10</v>
      </c>
      <c r="IS1" s="4" t="s">
        <v>10</v>
      </c>
      <c r="IT1" s="4" t="s">
        <v>10</v>
      </c>
      <c r="IU1" s="4" t="s">
        <v>10</v>
      </c>
      <c r="IV1" s="4" t="s">
        <v>10</v>
      </c>
      <c r="IW1" s="4" t="s">
        <v>10</v>
      </c>
      <c r="IX1" s="4" t="s">
        <v>10</v>
      </c>
      <c r="IY1" s="4" t="s">
        <v>10</v>
      </c>
      <c r="IZ1" s="4" t="s">
        <v>10</v>
      </c>
      <c r="JA1" s="4" t="s">
        <v>10</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9</v>
      </c>
      <c r="WL1" s="4" t="s">
        <v>9</v>
      </c>
      <c r="WM1" s="4" t="s">
        <v>10</v>
      </c>
      <c r="WN1" s="6" t="s">
        <v>16</v>
      </c>
      <c r="WO1" s="4" t="s">
        <v>9</v>
      </c>
      <c r="WP1" s="4" t="s">
        <v>9</v>
      </c>
      <c r="WQ1" s="4" t="s">
        <v>9</v>
      </c>
      <c r="WR1" s="4" t="s">
        <v>10</v>
      </c>
      <c r="WS1" s="4" t="s">
        <v>10</v>
      </c>
      <c r="WT1" s="4" t="s">
        <v>10</v>
      </c>
      <c r="WU1" s="4" t="s">
        <v>10</v>
      </c>
      <c r="WV1" s="4" t="s">
        <v>10</v>
      </c>
      <c r="WW1" s="4" t="s">
        <v>10</v>
      </c>
      <c r="WX1" s="4" t="s">
        <v>10</v>
      </c>
      <c r="WY1" s="4" t="s">
        <v>10</v>
      </c>
      <c r="WZ1" s="4" t="s">
        <v>10</v>
      </c>
      <c r="XA1" s="4" t="s">
        <v>10</v>
      </c>
      <c r="XB1" s="4" t="s">
        <v>10</v>
      </c>
      <c r="XC1" s="4" t="s">
        <v>10</v>
      </c>
      <c r="XD1" s="4" t="s">
        <v>10</v>
      </c>
      <c r="XE1" s="4" t="s">
        <v>10</v>
      </c>
      <c r="XF1" s="4" t="s">
        <v>10</v>
      </c>
      <c r="XG1" s="4" t="s">
        <v>10</v>
      </c>
      <c r="XH1" s="6" t="s">
        <v>16</v>
      </c>
      <c r="XI1" s="4" t="s">
        <v>10</v>
      </c>
      <c r="XJ1" s="4" t="s">
        <v>10</v>
      </c>
      <c r="XK1" s="4" t="s">
        <v>10</v>
      </c>
      <c r="XL1" s="4" t="s">
        <v>10</v>
      </c>
      <c r="XM1" s="4" t="s">
        <v>10</v>
      </c>
      <c r="XN1" s="4" t="s">
        <v>9</v>
      </c>
      <c r="XO1" s="4" t="s">
        <v>10</v>
      </c>
      <c r="XP1" s="4" t="s">
        <v>10</v>
      </c>
      <c r="XQ1" s="4" t="s">
        <v>10</v>
      </c>
      <c r="XR1" s="4" t="s">
        <v>10</v>
      </c>
      <c r="XS1" s="4" t="s">
        <v>10</v>
      </c>
      <c r="XT1" s="4" t="s">
        <v>10</v>
      </c>
      <c r="XU1" s="4" t="s">
        <v>10</v>
      </c>
      <c r="XV1" s="4" t="s">
        <v>10</v>
      </c>
      <c r="XW1" s="4" t="s">
        <v>10</v>
      </c>
      <c r="XX1" s="4" t="s">
        <v>10</v>
      </c>
      <c r="XY1" s="4" t="s">
        <v>10</v>
      </c>
      <c r="XZ1" s="4" t="s">
        <v>10</v>
      </c>
      <c r="YA1" s="4" t="s">
        <v>10</v>
      </c>
      <c r="YB1" s="6" t="s">
        <v>16</v>
      </c>
      <c r="YC1" s="4" t="s">
        <v>10</v>
      </c>
      <c r="YD1" s="4" t="s">
        <v>10</v>
      </c>
      <c r="YE1" s="4" t="s">
        <v>10</v>
      </c>
      <c r="YF1" s="4" t="s">
        <v>10</v>
      </c>
      <c r="YG1" s="4" t="s">
        <v>0</v>
      </c>
      <c r="YH1" s="4" t="s">
        <v>0</v>
      </c>
      <c r="YI1" s="4" t="s">
        <v>0</v>
      </c>
      <c r="YJ1" s="4" t="s">
        <v>0</v>
      </c>
      <c r="YK1" s="4" t="s">
        <v>10</v>
      </c>
      <c r="YL1" s="4" t="s">
        <v>10</v>
      </c>
      <c r="YM1" s="4" t="s">
        <v>10</v>
      </c>
      <c r="YN1" s="4" t="s">
        <v>10</v>
      </c>
      <c r="YO1" s="4" t="s">
        <v>10</v>
      </c>
      <c r="YP1" s="4" t="s">
        <v>10</v>
      </c>
      <c r="YQ1" s="4" t="s">
        <v>10</v>
      </c>
      <c r="YR1" s="6" t="s">
        <v>16</v>
      </c>
      <c r="YS1" s="4" t="s">
        <v>10</v>
      </c>
      <c r="YT1" s="4" t="s">
        <v>0</v>
      </c>
      <c r="YU1" s="6" t="s">
        <v>16</v>
      </c>
      <c r="YV1" s="4" t="s">
        <v>10</v>
      </c>
      <c r="YW1" s="4" t="s">
        <v>10</v>
      </c>
      <c r="YX1" s="4" t="s">
        <v>10</v>
      </c>
      <c r="YY1" s="4" t="s">
        <v>10</v>
      </c>
      <c r="YZ1" s="4" t="s">
        <v>10</v>
      </c>
      <c r="ZA1" s="4" t="s">
        <v>10</v>
      </c>
      <c r="ZB1" s="4" t="s">
        <v>10</v>
      </c>
      <c r="ZC1" s="4" t="s">
        <v>10</v>
      </c>
      <c r="ZD1" s="4" t="s">
        <v>10</v>
      </c>
      <c r="ZE1" s="4" t="s">
        <v>10</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10</v>
      </c>
      <c r="AAD1" s="4" t="s">
        <v>10</v>
      </c>
      <c r="AAE1" s="4" t="s">
        <v>10</v>
      </c>
      <c r="AAF1" s="4" t="s">
        <v>10</v>
      </c>
      <c r="AAG1" s="4" t="s">
        <v>10</v>
      </c>
      <c r="AAH1" s="4" t="s">
        <v>10</v>
      </c>
      <c r="AAI1" s="4" t="s">
        <v>10</v>
      </c>
      <c r="AAJ1" s="4" t="s">
        <v>10</v>
      </c>
      <c r="AAK1" s="4" t="s">
        <v>10</v>
      </c>
      <c r="AAL1" s="4" t="s">
        <v>0</v>
      </c>
      <c r="AAM1" s="4" t="s">
        <v>0</v>
      </c>
      <c r="AAN1" s="4" t="s">
        <v>10</v>
      </c>
      <c r="AAO1" s="4" t="s">
        <v>10</v>
      </c>
      <c r="AAP1" s="4" t="s">
        <v>10</v>
      </c>
      <c r="AAQ1" s="4" t="s">
        <v>10</v>
      </c>
      <c r="AAR1" s="4" t="s">
        <v>10</v>
      </c>
      <c r="AAS1" s="4" t="s">
        <v>10</v>
      </c>
      <c r="AAT1" s="4" t="s">
        <v>10</v>
      </c>
      <c r="AAU1" s="4" t="s">
        <v>10</v>
      </c>
      <c r="AAV1" s="4" t="s">
        <v>10</v>
      </c>
      <c r="AAW1" s="4" t="s">
        <v>10</v>
      </c>
      <c r="AAX1" s="4" t="s">
        <v>10</v>
      </c>
      <c r="AAY1" s="4" t="s">
        <v>10</v>
      </c>
      <c r="AAZ1" s="4" t="s">
        <v>10</v>
      </c>
      <c r="ABA1" s="109" t="s">
        <v>16</v>
      </c>
      <c r="ABB1" s="18" t="s">
        <v>10</v>
      </c>
      <c r="ABC1" s="18" t="s">
        <v>10</v>
      </c>
      <c r="ABD1" s="18" t="s">
        <v>10</v>
      </c>
      <c r="ABE1" s="18" t="s">
        <v>10</v>
      </c>
      <c r="ABF1" s="18" t="s">
        <v>10</v>
      </c>
      <c r="ABG1" s="18" t="s">
        <v>10</v>
      </c>
      <c r="ABH1" s="18" t="s">
        <v>10</v>
      </c>
      <c r="ABI1" s="18" t="s">
        <v>10</v>
      </c>
      <c r="ABJ1" s="18" t="s">
        <v>10</v>
      </c>
      <c r="ABK1" s="18" t="s">
        <v>10</v>
      </c>
      <c r="ABL1" s="18" t="s">
        <v>10</v>
      </c>
      <c r="ABM1" s="18" t="s">
        <v>10</v>
      </c>
      <c r="ABN1" s="18" t="s">
        <v>10</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18" t="s">
        <v>10</v>
      </c>
      <c r="AEI1" s="18" t="s">
        <v>10</v>
      </c>
      <c r="AEJ1" s="18" t="s">
        <v>10</v>
      </c>
      <c r="AEK1" s="18" t="s">
        <v>10</v>
      </c>
      <c r="AEL1" s="18" t="s">
        <v>10</v>
      </c>
      <c r="AEM1" s="18" t="s">
        <v>10</v>
      </c>
      <c r="AEN1" s="4" t="s">
        <v>9</v>
      </c>
      <c r="AEO1" s="6" t="s">
        <v>16</v>
      </c>
    </row>
    <row r="2" spans="1:821" s="2" customFormat="1" ht="81" customHeight="1">
      <c r="A2" s="83"/>
      <c r="B2" s="83"/>
      <c r="C2" s="84" t="s">
        <v>60</v>
      </c>
      <c r="D2" s="84" t="s">
        <v>60</v>
      </c>
      <c r="E2" s="83"/>
      <c r="F2" s="83"/>
      <c r="G2" s="83"/>
      <c r="H2" s="24" t="s">
        <v>1598</v>
      </c>
      <c r="I2" s="193" t="s">
        <v>1308</v>
      </c>
      <c r="J2" s="193" t="s">
        <v>1309</v>
      </c>
      <c r="K2" s="193" t="s">
        <v>3063</v>
      </c>
      <c r="L2" s="486" t="s">
        <v>1351</v>
      </c>
      <c r="M2" s="193" t="s">
        <v>2815</v>
      </c>
      <c r="N2" s="193" t="s">
        <v>532</v>
      </c>
      <c r="O2" s="193" t="s">
        <v>2668</v>
      </c>
      <c r="P2" s="193" t="s">
        <v>1553</v>
      </c>
      <c r="Q2" s="193" t="s">
        <v>2379</v>
      </c>
      <c r="R2" s="193" t="s">
        <v>2380</v>
      </c>
      <c r="S2" s="193" t="s">
        <v>2378</v>
      </c>
      <c r="T2" s="193" t="s">
        <v>2670</v>
      </c>
      <c r="U2" s="193" t="s">
        <v>2404</v>
      </c>
      <c r="V2" s="194" t="s">
        <v>784</v>
      </c>
      <c r="W2" s="194" t="s">
        <v>2945</v>
      </c>
      <c r="X2" s="194" t="s">
        <v>2946</v>
      </c>
      <c r="Y2" s="194" t="s">
        <v>2947</v>
      </c>
      <c r="Z2" s="194" t="s">
        <v>3165</v>
      </c>
      <c r="AA2" s="194" t="s">
        <v>3166</v>
      </c>
      <c r="AB2" s="194" t="s">
        <v>2697</v>
      </c>
      <c r="AC2" s="194" t="s">
        <v>2697</v>
      </c>
      <c r="AD2" s="194" t="s">
        <v>1517</v>
      </c>
      <c r="AE2" s="194" t="s">
        <v>2691</v>
      </c>
      <c r="AF2" s="194" t="s">
        <v>2692</v>
      </c>
      <c r="AG2" s="194" t="s">
        <v>2694</v>
      </c>
      <c r="AH2" s="194" t="s">
        <v>2693</v>
      </c>
      <c r="AI2" s="194" t="s">
        <v>1635</v>
      </c>
      <c r="AJ2" s="194" t="s">
        <v>904</v>
      </c>
      <c r="AK2" s="193" t="s">
        <v>1310</v>
      </c>
      <c r="AL2" s="24" t="s">
        <v>1482</v>
      </c>
      <c r="AM2" s="193" t="s">
        <v>1311</v>
      </c>
      <c r="AN2" s="193" t="s">
        <v>1843</v>
      </c>
      <c r="AO2" s="193" t="s">
        <v>2034</v>
      </c>
      <c r="AP2" s="193" t="s">
        <v>1844</v>
      </c>
      <c r="AQ2" s="24" t="s">
        <v>1724</v>
      </c>
      <c r="AR2" s="194" t="s">
        <v>1023</v>
      </c>
      <c r="AS2" s="194" t="s">
        <v>1305</v>
      </c>
      <c r="AT2" s="194" t="s">
        <v>1024</v>
      </c>
      <c r="AU2" s="194" t="s">
        <v>1548</v>
      </c>
      <c r="AV2" s="194" t="s">
        <v>1545</v>
      </c>
      <c r="AW2" s="194" t="s">
        <v>1546</v>
      </c>
      <c r="AX2" s="194" t="s">
        <v>1547</v>
      </c>
      <c r="AY2" s="24" t="s">
        <v>2720</v>
      </c>
      <c r="AZ2" s="24" t="s">
        <v>1745</v>
      </c>
      <c r="BA2" s="199" t="s">
        <v>2</v>
      </c>
      <c r="BB2" s="27"/>
      <c r="BC2" s="550" t="s">
        <v>1108</v>
      </c>
      <c r="BD2" s="551" t="s">
        <v>619</v>
      </c>
      <c r="BE2" s="551" t="s">
        <v>22</v>
      </c>
      <c r="BF2" s="551" t="s">
        <v>1753</v>
      </c>
      <c r="BG2" s="551" t="s">
        <v>1979</v>
      </c>
      <c r="BH2" s="551" t="s">
        <v>1636</v>
      </c>
      <c r="BI2" s="551" t="s">
        <v>1637</v>
      </c>
      <c r="BJ2" s="551" t="s">
        <v>452</v>
      </c>
      <c r="BK2" s="551" t="s">
        <v>184</v>
      </c>
      <c r="BL2" s="551" t="s">
        <v>1096</v>
      </c>
      <c r="BM2" s="550" t="s">
        <v>1109</v>
      </c>
      <c r="BN2" s="551" t="s">
        <v>21</v>
      </c>
      <c r="BO2" s="551" t="s">
        <v>1106</v>
      </c>
      <c r="BP2" s="551" t="s">
        <v>2062</v>
      </c>
      <c r="BQ2" s="551" t="s">
        <v>2064</v>
      </c>
      <c r="BR2" s="551" t="s">
        <v>2082</v>
      </c>
      <c r="BS2" s="551" t="s">
        <v>2066</v>
      </c>
      <c r="BT2" s="551" t="s">
        <v>1099</v>
      </c>
      <c r="BU2" s="551" t="s">
        <v>1099</v>
      </c>
      <c r="BV2" s="551" t="s">
        <v>2067</v>
      </c>
      <c r="BW2" s="551" t="s">
        <v>2067</v>
      </c>
      <c r="BX2" s="551" t="s">
        <v>2068</v>
      </c>
      <c r="BY2" s="551" t="s">
        <v>2069</v>
      </c>
      <c r="BZ2" s="551" t="s">
        <v>656</v>
      </c>
      <c r="CA2" s="551" t="s">
        <v>758</v>
      </c>
      <c r="CB2" s="551" t="s">
        <v>1869</v>
      </c>
      <c r="CC2" s="551" t="s">
        <v>1870</v>
      </c>
      <c r="CD2" s="551" t="s">
        <v>2606</v>
      </c>
      <c r="CE2" s="551" t="s">
        <v>1118</v>
      </c>
      <c r="CF2" s="550" t="s">
        <v>1507</v>
      </c>
      <c r="CG2" s="551" t="s">
        <v>13</v>
      </c>
      <c r="CH2" s="551" t="s">
        <v>716</v>
      </c>
      <c r="CI2" s="551" t="s">
        <v>716</v>
      </c>
      <c r="CJ2" s="551" t="s">
        <v>716</v>
      </c>
      <c r="CK2" s="551" t="s">
        <v>20</v>
      </c>
      <c r="CL2" s="551" t="s">
        <v>20</v>
      </c>
      <c r="CM2" s="551" t="s">
        <v>20</v>
      </c>
      <c r="CN2" s="551" t="s">
        <v>20</v>
      </c>
      <c r="CO2" s="551" t="s">
        <v>20</v>
      </c>
      <c r="CP2" s="551" t="s">
        <v>20</v>
      </c>
      <c r="CQ2" s="551" t="s">
        <v>19</v>
      </c>
      <c r="CR2" s="551" t="s">
        <v>19</v>
      </c>
      <c r="CS2" s="551" t="s">
        <v>19</v>
      </c>
      <c r="CT2" s="551" t="s">
        <v>19</v>
      </c>
      <c r="CU2" s="551" t="s">
        <v>19</v>
      </c>
      <c r="CV2" s="551" t="s">
        <v>19</v>
      </c>
      <c r="CW2" s="551" t="s">
        <v>18</v>
      </c>
      <c r="CX2" s="551" t="s">
        <v>18</v>
      </c>
      <c r="CY2" s="551" t="s">
        <v>18</v>
      </c>
      <c r="CZ2" s="551" t="s">
        <v>18</v>
      </c>
      <c r="DA2" s="551" t="s">
        <v>2635</v>
      </c>
      <c r="DB2" s="551" t="s">
        <v>3081</v>
      </c>
      <c r="DC2" s="550" t="s">
        <v>2213</v>
      </c>
      <c r="DD2" s="551" t="s">
        <v>772</v>
      </c>
      <c r="DE2" s="551" t="s">
        <v>773</v>
      </c>
      <c r="DF2" s="551" t="s">
        <v>1005</v>
      </c>
      <c r="DG2" s="551" t="s">
        <v>496</v>
      </c>
      <c r="DH2" s="551" t="s">
        <v>988</v>
      </c>
      <c r="DI2" s="551" t="s">
        <v>221</v>
      </c>
      <c r="DJ2" s="551" t="s">
        <v>222</v>
      </c>
      <c r="DK2" s="551" t="s">
        <v>28</v>
      </c>
      <c r="DL2" s="551" t="s">
        <v>24</v>
      </c>
      <c r="DM2" s="551" t="s">
        <v>25</v>
      </c>
      <c r="DN2" s="551" t="s">
        <v>2002</v>
      </c>
      <c r="DO2" s="551" t="s">
        <v>2004</v>
      </c>
      <c r="DP2" s="551" t="s">
        <v>2004</v>
      </c>
      <c r="DQ2" s="551" t="s">
        <v>15</v>
      </c>
      <c r="DR2" s="551" t="s">
        <v>2022</v>
      </c>
      <c r="DS2" s="551" t="s">
        <v>2022</v>
      </c>
      <c r="DT2" s="551" t="s">
        <v>2022</v>
      </c>
      <c r="DU2" s="551" t="s">
        <v>2022</v>
      </c>
      <c r="DV2" s="551" t="s">
        <v>337</v>
      </c>
      <c r="DW2" s="551" t="s">
        <v>781</v>
      </c>
      <c r="DX2" s="551" t="s">
        <v>982</v>
      </c>
      <c r="DY2" s="551" t="s">
        <v>273</v>
      </c>
      <c r="DZ2" s="551" t="s">
        <v>274</v>
      </c>
      <c r="EA2" s="551" t="s">
        <v>2059</v>
      </c>
      <c r="EB2" s="551" t="s">
        <v>2059</v>
      </c>
      <c r="EC2" s="551" t="s">
        <v>2059</v>
      </c>
      <c r="ED2" s="551" t="s">
        <v>2059</v>
      </c>
      <c r="EE2" s="551" t="s">
        <v>2059</v>
      </c>
      <c r="EF2" s="551" t="s">
        <v>2059</v>
      </c>
      <c r="EG2" s="551" t="s">
        <v>2059</v>
      </c>
      <c r="EH2" s="551" t="s">
        <v>2059</v>
      </c>
      <c r="EI2" s="551" t="s">
        <v>2059</v>
      </c>
      <c r="EJ2" s="551" t="s">
        <v>2059</v>
      </c>
      <c r="EK2" s="551" t="s">
        <v>2059</v>
      </c>
      <c r="EL2" s="551" t="s">
        <v>2059</v>
      </c>
      <c r="EM2" s="551" t="s">
        <v>2059</v>
      </c>
      <c r="EN2" s="551" t="s">
        <v>2059</v>
      </c>
      <c r="EO2" s="551" t="s">
        <v>2059</v>
      </c>
      <c r="EP2" s="551" t="s">
        <v>2059</v>
      </c>
      <c r="EQ2" s="551" t="s">
        <v>2059</v>
      </c>
      <c r="ER2" s="551" t="s">
        <v>2059</v>
      </c>
      <c r="ES2" s="551" t="s">
        <v>2059</v>
      </c>
      <c r="ET2" s="551" t="s">
        <v>2059</v>
      </c>
      <c r="EU2" s="551" t="s">
        <v>2059</v>
      </c>
      <c r="EV2" s="551" t="s">
        <v>2059</v>
      </c>
      <c r="EW2" s="551" t="s">
        <v>2059</v>
      </c>
      <c r="EX2" s="551" t="s">
        <v>295</v>
      </c>
      <c r="EY2" s="551" t="s">
        <v>883</v>
      </c>
      <c r="EZ2" s="551" t="s">
        <v>295</v>
      </c>
      <c r="FA2" s="551" t="s">
        <v>3146</v>
      </c>
      <c r="FB2" s="551" t="s">
        <v>361</v>
      </c>
      <c r="FC2" s="551" t="s">
        <v>361</v>
      </c>
      <c r="FD2" s="551" t="s">
        <v>1409</v>
      </c>
      <c r="FE2" s="551" t="s">
        <v>389</v>
      </c>
      <c r="FF2" s="551" t="s">
        <v>389</v>
      </c>
      <c r="FG2" s="551" t="s">
        <v>389</v>
      </c>
      <c r="FH2" s="551" t="s">
        <v>389</v>
      </c>
      <c r="FI2" s="551" t="s">
        <v>389</v>
      </c>
      <c r="FJ2" s="551" t="s">
        <v>1365</v>
      </c>
      <c r="FK2" s="551" t="s">
        <v>674</v>
      </c>
      <c r="FL2" s="551" t="s">
        <v>674</v>
      </c>
      <c r="FM2" s="551" t="s">
        <v>775</v>
      </c>
      <c r="FN2" s="551" t="s">
        <v>775</v>
      </c>
      <c r="FO2" s="551" t="s">
        <v>884</v>
      </c>
      <c r="FP2" s="551" t="s">
        <v>884</v>
      </c>
      <c r="FQ2" s="551" t="s">
        <v>346</v>
      </c>
      <c r="FR2" s="551" t="s">
        <v>14</v>
      </c>
      <c r="FS2" s="551" t="s">
        <v>14</v>
      </c>
      <c r="FT2" s="551" t="s">
        <v>14</v>
      </c>
      <c r="FU2" s="551" t="s">
        <v>17</v>
      </c>
      <c r="FV2" s="551" t="s">
        <v>17</v>
      </c>
      <c r="FW2" s="551" t="s">
        <v>787</v>
      </c>
      <c r="FX2" s="551" t="s">
        <v>1555</v>
      </c>
      <c r="FY2" s="551" t="s">
        <v>1555</v>
      </c>
      <c r="FZ2" s="551" t="s">
        <v>1344</v>
      </c>
      <c r="GA2" s="551" t="s">
        <v>2088</v>
      </c>
      <c r="GB2" s="551" t="s">
        <v>1198</v>
      </c>
      <c r="GC2" s="551" t="s">
        <v>1198</v>
      </c>
      <c r="GD2" s="551" t="s">
        <v>1198</v>
      </c>
      <c r="GE2" s="551" t="s">
        <v>1198</v>
      </c>
      <c r="GF2" s="551" t="s">
        <v>1443</v>
      </c>
      <c r="GG2" s="551" t="s">
        <v>1443</v>
      </c>
      <c r="GH2" s="551" t="s">
        <v>1443</v>
      </c>
      <c r="GI2" s="551" t="s">
        <v>1443</v>
      </c>
      <c r="GJ2" s="551" t="s">
        <v>1443</v>
      </c>
      <c r="GK2" s="551" t="s">
        <v>1443</v>
      </c>
      <c r="GL2" s="551" t="s">
        <v>1443</v>
      </c>
      <c r="GM2" s="551" t="s">
        <v>744</v>
      </c>
      <c r="GN2" s="551" t="s">
        <v>2625</v>
      </c>
      <c r="GO2" s="551" t="s">
        <v>2056</v>
      </c>
      <c r="GP2" s="551" t="s">
        <v>273</v>
      </c>
      <c r="GQ2" s="551" t="s">
        <v>274</v>
      </c>
      <c r="GR2" s="550" t="s">
        <v>1506</v>
      </c>
      <c r="GS2" s="551" t="s">
        <v>2124</v>
      </c>
      <c r="GT2" s="551" t="s">
        <v>1782</v>
      </c>
      <c r="GU2" s="551" t="s">
        <v>223</v>
      </c>
      <c r="GV2" s="551" t="s">
        <v>1999</v>
      </c>
      <c r="GW2" s="551" t="s">
        <v>2052</v>
      </c>
      <c r="GX2" s="551" t="s">
        <v>2016</v>
      </c>
      <c r="GY2" s="551" t="s">
        <v>1917</v>
      </c>
      <c r="GZ2" s="551" t="s">
        <v>1951</v>
      </c>
      <c r="HA2" s="551" t="s">
        <v>1784</v>
      </c>
      <c r="HB2" s="551" t="s">
        <v>1784</v>
      </c>
      <c r="HC2" s="551" t="s">
        <v>1784</v>
      </c>
      <c r="HD2" s="551" t="s">
        <v>1784</v>
      </c>
      <c r="HE2" s="551" t="s">
        <v>1784</v>
      </c>
      <c r="HF2" s="551" t="s">
        <v>1784</v>
      </c>
      <c r="HG2" s="551" t="s">
        <v>1784</v>
      </c>
      <c r="HH2" s="551" t="s">
        <v>1784</v>
      </c>
      <c r="HI2" s="551" t="s">
        <v>1784</v>
      </c>
      <c r="HJ2" s="551" t="s">
        <v>1784</v>
      </c>
      <c r="HK2" s="551" t="s">
        <v>1784</v>
      </c>
      <c r="HL2" s="551" t="s">
        <v>1784</v>
      </c>
      <c r="HM2" s="551" t="s">
        <v>1784</v>
      </c>
      <c r="HN2" s="551" t="s">
        <v>1784</v>
      </c>
      <c r="HO2" s="551" t="s">
        <v>1784</v>
      </c>
      <c r="HP2" s="551" t="s">
        <v>1784</v>
      </c>
      <c r="HQ2" s="551" t="s">
        <v>1784</v>
      </c>
      <c r="HR2" s="551" t="s">
        <v>1784</v>
      </c>
      <c r="HS2" s="551" t="s">
        <v>1784</v>
      </c>
      <c r="HT2" s="551" t="s">
        <v>1784</v>
      </c>
      <c r="HU2" s="551" t="s">
        <v>2009</v>
      </c>
      <c r="HV2" s="551" t="s">
        <v>2036</v>
      </c>
      <c r="HW2" s="551" t="s">
        <v>2006</v>
      </c>
      <c r="HX2" s="551" t="s">
        <v>2893</v>
      </c>
      <c r="HY2" s="551" t="s">
        <v>2927</v>
      </c>
      <c r="HZ2" s="551" t="s">
        <v>2890</v>
      </c>
      <c r="IA2" s="551" t="s">
        <v>2891</v>
      </c>
      <c r="IB2" s="551" t="s">
        <v>2891</v>
      </c>
      <c r="IC2" s="551" t="s">
        <v>2891</v>
      </c>
      <c r="ID2" s="551" t="s">
        <v>1997</v>
      </c>
      <c r="IE2" s="551" t="s">
        <v>2012</v>
      </c>
      <c r="IF2" s="551" t="s">
        <v>2013</v>
      </c>
      <c r="IG2" s="551" t="s">
        <v>1998</v>
      </c>
      <c r="IH2" s="551" t="s">
        <v>2894</v>
      </c>
      <c r="II2" s="551" t="s">
        <v>2031</v>
      </c>
      <c r="IJ2" s="551" t="s">
        <v>2014</v>
      </c>
      <c r="IK2" s="550" t="s">
        <v>1110</v>
      </c>
      <c r="IL2" s="551" t="s">
        <v>1193</v>
      </c>
      <c r="IM2" s="551" t="s">
        <v>1193</v>
      </c>
      <c r="IN2" s="551" t="s">
        <v>1193</v>
      </c>
      <c r="IO2" s="551" t="s">
        <v>1194</v>
      </c>
      <c r="IP2" s="551" t="s">
        <v>1194</v>
      </c>
      <c r="IQ2" s="551" t="s">
        <v>1194</v>
      </c>
      <c r="IR2" s="551" t="s">
        <v>1195</v>
      </c>
      <c r="IS2" s="551" t="s">
        <v>1195</v>
      </c>
      <c r="IT2" s="551" t="s">
        <v>1195</v>
      </c>
      <c r="IU2" s="551" t="s">
        <v>1196</v>
      </c>
      <c r="IV2" s="551" t="s">
        <v>1196</v>
      </c>
      <c r="IW2" s="551" t="s">
        <v>1196</v>
      </c>
      <c r="IX2" s="551" t="s">
        <v>2130</v>
      </c>
      <c r="IY2" s="551" t="s">
        <v>2134</v>
      </c>
      <c r="IZ2" s="551" t="s">
        <v>2135</v>
      </c>
      <c r="JA2" s="551" t="s">
        <v>2136</v>
      </c>
      <c r="JB2" s="551" t="s">
        <v>497</v>
      </c>
      <c r="JC2" s="551" t="s">
        <v>2083</v>
      </c>
      <c r="JD2" s="551" t="s">
        <v>496</v>
      </c>
      <c r="JE2" s="551" t="s">
        <v>496</v>
      </c>
      <c r="JF2" s="551" t="s">
        <v>496</v>
      </c>
      <c r="JG2" s="551" t="s">
        <v>496</v>
      </c>
      <c r="JH2" s="551" t="s">
        <v>496</v>
      </c>
      <c r="JI2" s="551" t="s">
        <v>496</v>
      </c>
      <c r="JJ2" s="551" t="s">
        <v>496</v>
      </c>
      <c r="JK2" s="551" t="s">
        <v>496</v>
      </c>
      <c r="JL2" s="551" t="s">
        <v>496</v>
      </c>
      <c r="JM2" s="551" t="s">
        <v>496</v>
      </c>
      <c r="JN2" s="551" t="s">
        <v>496</v>
      </c>
      <c r="JO2" s="551" t="s">
        <v>496</v>
      </c>
      <c r="JP2" s="551" t="s">
        <v>496</v>
      </c>
      <c r="JQ2" s="551" t="s">
        <v>496</v>
      </c>
      <c r="JR2" s="551" t="s">
        <v>496</v>
      </c>
      <c r="JS2" s="551" t="s">
        <v>496</v>
      </c>
      <c r="JT2" s="551" t="s">
        <v>496</v>
      </c>
      <c r="JU2" s="551" t="s">
        <v>496</v>
      </c>
      <c r="JV2" s="551" t="s">
        <v>496</v>
      </c>
      <c r="JW2" s="551" t="s">
        <v>496</v>
      </c>
      <c r="JX2" s="551" t="s">
        <v>496</v>
      </c>
      <c r="JY2" s="551" t="s">
        <v>496</v>
      </c>
      <c r="JZ2" s="551" t="s">
        <v>496</v>
      </c>
      <c r="KA2" s="551" t="s">
        <v>496</v>
      </c>
      <c r="KB2" s="551" t="s">
        <v>496</v>
      </c>
      <c r="KC2" s="551" t="s">
        <v>496</v>
      </c>
      <c r="KD2" s="551" t="s">
        <v>496</v>
      </c>
      <c r="KE2" s="551" t="s">
        <v>496</v>
      </c>
      <c r="KF2" s="551" t="s">
        <v>496</v>
      </c>
      <c r="KG2" s="551" t="s">
        <v>496</v>
      </c>
      <c r="KH2" s="551" t="s">
        <v>496</v>
      </c>
      <c r="KI2" s="551" t="s">
        <v>496</v>
      </c>
      <c r="KJ2" s="551" t="s">
        <v>496</v>
      </c>
      <c r="KK2" s="551" t="s">
        <v>496</v>
      </c>
      <c r="KL2" s="551" t="s">
        <v>496</v>
      </c>
      <c r="KM2" s="551" t="s">
        <v>496</v>
      </c>
      <c r="KN2" s="551" t="s">
        <v>496</v>
      </c>
      <c r="KO2" s="551" t="s">
        <v>496</v>
      </c>
      <c r="KP2" s="551" t="s">
        <v>496</v>
      </c>
      <c r="KQ2" s="551" t="s">
        <v>496</v>
      </c>
      <c r="KR2" s="551" t="s">
        <v>496</v>
      </c>
      <c r="KS2" s="551" t="s">
        <v>496</v>
      </c>
      <c r="KT2" s="551" t="s">
        <v>496</v>
      </c>
      <c r="KU2" s="551" t="s">
        <v>496</v>
      </c>
      <c r="KV2" s="551" t="s">
        <v>496</v>
      </c>
      <c r="KW2" s="551" t="s">
        <v>496</v>
      </c>
      <c r="KX2" s="551" t="s">
        <v>496</v>
      </c>
      <c r="KY2" s="551" t="s">
        <v>496</v>
      </c>
      <c r="KZ2" s="551" t="s">
        <v>496</v>
      </c>
      <c r="LA2" s="551" t="s">
        <v>496</v>
      </c>
      <c r="LB2" s="551" t="s">
        <v>496</v>
      </c>
      <c r="LC2" s="551" t="s">
        <v>496</v>
      </c>
      <c r="LD2" s="551" t="s">
        <v>496</v>
      </c>
      <c r="LE2" s="551" t="s">
        <v>496</v>
      </c>
      <c r="LF2" s="551" t="s">
        <v>496</v>
      </c>
      <c r="LG2" s="551" t="s">
        <v>496</v>
      </c>
      <c r="LH2" s="551" t="s">
        <v>496</v>
      </c>
      <c r="LI2" s="551" t="s">
        <v>496</v>
      </c>
      <c r="LJ2" s="551" t="s">
        <v>496</v>
      </c>
      <c r="LK2" s="551" t="s">
        <v>496</v>
      </c>
      <c r="LL2" s="551" t="s">
        <v>496</v>
      </c>
      <c r="LM2" s="551" t="s">
        <v>496</v>
      </c>
      <c r="LN2" s="551" t="s">
        <v>496</v>
      </c>
      <c r="LO2" s="551" t="s">
        <v>496</v>
      </c>
      <c r="LP2" s="551" t="s">
        <v>496</v>
      </c>
      <c r="LQ2" s="551" t="s">
        <v>496</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496</v>
      </c>
      <c r="WF2" s="551" t="s">
        <v>496</v>
      </c>
      <c r="WG2" s="551" t="s">
        <v>496</v>
      </c>
      <c r="WH2" s="551" t="s">
        <v>496</v>
      </c>
      <c r="WI2" s="551" t="s">
        <v>496</v>
      </c>
      <c r="WJ2" s="551" t="s">
        <v>496</v>
      </c>
      <c r="WK2" s="551" t="s">
        <v>496</v>
      </c>
      <c r="WL2" s="551" t="s">
        <v>496</v>
      </c>
      <c r="WM2" s="551" t="s">
        <v>813</v>
      </c>
      <c r="WN2" s="550" t="s">
        <v>1111</v>
      </c>
      <c r="WO2" s="551" t="s">
        <v>197</v>
      </c>
      <c r="WP2" s="551" t="s">
        <v>2000</v>
      </c>
      <c r="WQ2" s="551" t="s">
        <v>2000</v>
      </c>
      <c r="WR2" s="551" t="s">
        <v>24</v>
      </c>
      <c r="WS2" s="551" t="s">
        <v>25</v>
      </c>
      <c r="WT2" s="551" t="s">
        <v>26</v>
      </c>
      <c r="WU2" s="551" t="s">
        <v>2001</v>
      </c>
      <c r="WV2" s="551" t="s">
        <v>2001</v>
      </c>
      <c r="WW2" s="551" t="s">
        <v>2001</v>
      </c>
      <c r="WX2" s="551" t="s">
        <v>2001</v>
      </c>
      <c r="WY2" s="551" t="s">
        <v>2000</v>
      </c>
      <c r="WZ2" s="551" t="s">
        <v>2000</v>
      </c>
      <c r="XA2" s="551" t="s">
        <v>2002</v>
      </c>
      <c r="XB2" s="551" t="s">
        <v>2003</v>
      </c>
      <c r="XC2" s="551" t="s">
        <v>2004</v>
      </c>
      <c r="XD2" s="551" t="s">
        <v>2004</v>
      </c>
      <c r="XE2" s="551" t="s">
        <v>2005</v>
      </c>
      <c r="XF2" s="551" t="s">
        <v>2006</v>
      </c>
      <c r="XG2" s="551" t="s">
        <v>2424</v>
      </c>
      <c r="XH2" s="550" t="s">
        <v>1125</v>
      </c>
      <c r="XI2" s="551" t="s">
        <v>1135</v>
      </c>
      <c r="XJ2" s="551" t="s">
        <v>2088</v>
      </c>
      <c r="XK2" s="551" t="s">
        <v>2086</v>
      </c>
      <c r="XL2" s="551" t="s">
        <v>1735</v>
      </c>
      <c r="XM2" s="551" t="s">
        <v>2097</v>
      </c>
      <c r="XN2" s="551" t="s">
        <v>874</v>
      </c>
      <c r="XO2" s="551" t="s">
        <v>674</v>
      </c>
      <c r="XP2" s="551" t="s">
        <v>2236</v>
      </c>
      <c r="XQ2" s="551" t="s">
        <v>2238</v>
      </c>
      <c r="XR2" s="551" t="s">
        <v>2059</v>
      </c>
      <c r="XS2" s="551" t="s">
        <v>2059</v>
      </c>
      <c r="XT2" s="551" t="s">
        <v>2059</v>
      </c>
      <c r="XU2" s="551" t="s">
        <v>2848</v>
      </c>
      <c r="XV2" s="551" t="s">
        <v>2848</v>
      </c>
      <c r="XW2" s="551" t="s">
        <v>777</v>
      </c>
      <c r="XX2" s="551" t="s">
        <v>2022</v>
      </c>
      <c r="XY2" s="551" t="s">
        <v>1199</v>
      </c>
      <c r="XZ2" s="551" t="s">
        <v>1199</v>
      </c>
      <c r="YA2" s="551" t="s">
        <v>1199</v>
      </c>
      <c r="YB2" s="550" t="s">
        <v>1113</v>
      </c>
      <c r="YC2" s="551" t="s">
        <v>69</v>
      </c>
      <c r="YD2" s="551" t="s">
        <v>108</v>
      </c>
      <c r="YE2" s="551" t="s">
        <v>70</v>
      </c>
      <c r="YF2" s="551" t="s">
        <v>350</v>
      </c>
      <c r="YG2" s="551" t="s">
        <v>2075</v>
      </c>
      <c r="YH2" s="551" t="s">
        <v>2076</v>
      </c>
      <c r="YI2" s="551" t="s">
        <v>2075</v>
      </c>
      <c r="YJ2" s="551" t="s">
        <v>2076</v>
      </c>
      <c r="YK2" s="551" t="s">
        <v>1555</v>
      </c>
      <c r="YL2" s="551" t="s">
        <v>1555</v>
      </c>
      <c r="YM2" s="551" t="s">
        <v>614</v>
      </c>
      <c r="YN2" s="551" t="s">
        <v>2594</v>
      </c>
      <c r="YO2" s="551" t="s">
        <v>2595</v>
      </c>
      <c r="YP2" s="551" t="s">
        <v>3206</v>
      </c>
      <c r="YQ2" s="551" t="s">
        <v>3207</v>
      </c>
      <c r="YR2" s="550" t="s">
        <v>1114</v>
      </c>
      <c r="YS2" s="551" t="s">
        <v>3201</v>
      </c>
      <c r="YT2" s="551" t="s">
        <v>1144</v>
      </c>
      <c r="YU2" s="550" t="s">
        <v>1568</v>
      </c>
      <c r="YV2" s="551" t="s">
        <v>3087</v>
      </c>
      <c r="YW2" s="551" t="s">
        <v>3169</v>
      </c>
      <c r="YX2" s="551" t="s">
        <v>772</v>
      </c>
      <c r="YY2" s="551" t="s">
        <v>990</v>
      </c>
      <c r="YZ2" s="551" t="s">
        <v>773</v>
      </c>
      <c r="ZA2" s="551" t="s">
        <v>1005</v>
      </c>
      <c r="ZB2" s="551" t="s">
        <v>496</v>
      </c>
      <c r="ZC2" s="551" t="s">
        <v>988</v>
      </c>
      <c r="ZD2" s="551" t="s">
        <v>989</v>
      </c>
      <c r="ZE2" s="551" t="s">
        <v>1231</v>
      </c>
      <c r="ZF2" s="551" t="s">
        <v>1231</v>
      </c>
      <c r="ZG2" s="551" t="s">
        <v>1231</v>
      </c>
      <c r="ZH2" s="551" t="s">
        <v>1231</v>
      </c>
      <c r="ZI2" s="551" t="s">
        <v>1231</v>
      </c>
      <c r="ZJ2" s="551" t="s">
        <v>1231</v>
      </c>
      <c r="ZK2" s="551" t="s">
        <v>1231</v>
      </c>
      <c r="ZL2" s="551" t="s">
        <v>1231</v>
      </c>
      <c r="ZM2" s="551" t="s">
        <v>1231</v>
      </c>
      <c r="ZN2" s="551" t="s">
        <v>1232</v>
      </c>
      <c r="ZO2" s="551" t="s">
        <v>224</v>
      </c>
      <c r="ZP2" s="551" t="s">
        <v>224</v>
      </c>
      <c r="ZQ2" s="551" t="s">
        <v>224</v>
      </c>
      <c r="ZR2" s="551" t="s">
        <v>224</v>
      </c>
      <c r="ZS2" s="551" t="s">
        <v>224</v>
      </c>
      <c r="ZT2" s="104" t="s">
        <v>226</v>
      </c>
      <c r="ZU2" s="104" t="s">
        <v>226</v>
      </c>
      <c r="ZV2" s="104" t="s">
        <v>227</v>
      </c>
      <c r="ZW2" s="104" t="s">
        <v>224</v>
      </c>
      <c r="ZX2" s="104" t="s">
        <v>321</v>
      </c>
      <c r="ZY2" s="104" t="s">
        <v>322</v>
      </c>
      <c r="ZZ2" s="551" t="s">
        <v>221</v>
      </c>
      <c r="AAA2" s="551" t="s">
        <v>222</v>
      </c>
      <c r="AAB2" s="551" t="s">
        <v>29</v>
      </c>
      <c r="AAC2" s="551" t="s">
        <v>29</v>
      </c>
      <c r="AAD2" s="551" t="s">
        <v>29</v>
      </c>
      <c r="AAE2" s="551" t="s">
        <v>29</v>
      </c>
      <c r="AAF2" s="551" t="s">
        <v>29</v>
      </c>
      <c r="AAG2" s="551" t="s">
        <v>29</v>
      </c>
      <c r="AAH2" s="551" t="s">
        <v>31</v>
      </c>
      <c r="AAI2" s="551" t="s">
        <v>31</v>
      </c>
      <c r="AAJ2" s="551" t="s">
        <v>31</v>
      </c>
      <c r="AAK2" s="551" t="s">
        <v>1103</v>
      </c>
      <c r="AAL2" s="551" t="s">
        <v>353</v>
      </c>
      <c r="AAM2" s="551" t="s">
        <v>354</v>
      </c>
      <c r="AAN2" s="551" t="s">
        <v>674</v>
      </c>
      <c r="AAO2" s="551" t="s">
        <v>674</v>
      </c>
      <c r="AAP2" s="551" t="s">
        <v>775</v>
      </c>
      <c r="AAQ2" s="551" t="s">
        <v>775</v>
      </c>
      <c r="AAR2" s="551" t="s">
        <v>884</v>
      </c>
      <c r="AAS2" s="551" t="s">
        <v>884</v>
      </c>
      <c r="AAT2" s="551" t="s">
        <v>346</v>
      </c>
      <c r="AAU2" s="551" t="s">
        <v>295</v>
      </c>
      <c r="AAV2" s="551" t="s">
        <v>3146</v>
      </c>
      <c r="AAW2" s="551" t="s">
        <v>2848</v>
      </c>
      <c r="AAX2" s="551" t="s">
        <v>337</v>
      </c>
      <c r="AAY2" s="551" t="s">
        <v>781</v>
      </c>
      <c r="AAZ2" s="551" t="s">
        <v>2059</v>
      </c>
      <c r="ABA2" s="550" t="s">
        <v>1754</v>
      </c>
      <c r="ABB2" s="551" t="s">
        <v>1801</v>
      </c>
      <c r="ABC2" s="551" t="s">
        <v>1801</v>
      </c>
      <c r="ABD2" s="551" t="s">
        <v>1801</v>
      </c>
      <c r="ABE2" s="551" t="s">
        <v>1801</v>
      </c>
      <c r="ABF2" s="551" t="s">
        <v>1801</v>
      </c>
      <c r="ABG2" s="551" t="s">
        <v>1801</v>
      </c>
      <c r="ABH2" s="551" t="s">
        <v>1801</v>
      </c>
      <c r="ABI2" s="551" t="s">
        <v>1801</v>
      </c>
      <c r="ABJ2" s="551" t="s">
        <v>1801</v>
      </c>
      <c r="ABK2" s="551" t="s">
        <v>1801</v>
      </c>
      <c r="ABL2" s="551" t="s">
        <v>1801</v>
      </c>
      <c r="ABM2" s="551" t="s">
        <v>1801</v>
      </c>
      <c r="ABN2" s="551" t="s">
        <v>1801</v>
      </c>
      <c r="ABO2" s="551" t="s">
        <v>1801</v>
      </c>
      <c r="ABP2" s="551" t="s">
        <v>1801</v>
      </c>
      <c r="ABQ2" s="551" t="s">
        <v>1801</v>
      </c>
      <c r="ABR2" s="551" t="s">
        <v>1801</v>
      </c>
      <c r="ABS2" s="551" t="s">
        <v>1801</v>
      </c>
      <c r="ABT2" s="551" t="s">
        <v>1801</v>
      </c>
      <c r="ABU2" s="551" t="s">
        <v>1801</v>
      </c>
      <c r="ABV2" s="551" t="s">
        <v>1801</v>
      </c>
      <c r="ABW2" s="551" t="s">
        <v>1801</v>
      </c>
      <c r="ABX2" s="551" t="s">
        <v>1801</v>
      </c>
      <c r="ABY2" s="551" t="s">
        <v>1801</v>
      </c>
      <c r="ABZ2" s="551" t="s">
        <v>1801</v>
      </c>
      <c r="ACA2" s="551" t="s">
        <v>1801</v>
      </c>
      <c r="ACB2" s="551" t="s">
        <v>1801</v>
      </c>
      <c r="ACC2" s="551" t="s">
        <v>1801</v>
      </c>
      <c r="ACD2" s="551" t="s">
        <v>1801</v>
      </c>
      <c r="ACE2" s="551" t="s">
        <v>1801</v>
      </c>
      <c r="ACF2" s="551" t="s">
        <v>1801</v>
      </c>
      <c r="ACG2" s="551" t="s">
        <v>1801</v>
      </c>
      <c r="ACH2" s="551" t="s">
        <v>1801</v>
      </c>
      <c r="ACI2" s="551" t="s">
        <v>1801</v>
      </c>
      <c r="ACJ2" s="551" t="s">
        <v>1801</v>
      </c>
      <c r="ACK2" s="551" t="s">
        <v>1801</v>
      </c>
      <c r="ACL2" s="551" t="s">
        <v>1801</v>
      </c>
      <c r="ACM2" s="551" t="s">
        <v>1801</v>
      </c>
      <c r="ACN2" s="551" t="s">
        <v>1801</v>
      </c>
      <c r="ACO2" s="551" t="s">
        <v>1801</v>
      </c>
      <c r="ACP2" s="551" t="s">
        <v>1801</v>
      </c>
      <c r="ACQ2" s="551" t="s">
        <v>1801</v>
      </c>
      <c r="ACR2" s="551" t="s">
        <v>1801</v>
      </c>
      <c r="ACS2" s="551" t="s">
        <v>1801</v>
      </c>
      <c r="ACT2" s="551" t="s">
        <v>1801</v>
      </c>
      <c r="ACU2" s="551" t="s">
        <v>1801</v>
      </c>
      <c r="ACV2" s="551" t="s">
        <v>1801</v>
      </c>
      <c r="ACW2" s="551" t="s">
        <v>1801</v>
      </c>
      <c r="ACX2" s="551" t="s">
        <v>1801</v>
      </c>
      <c r="ACY2" s="551" t="s">
        <v>1801</v>
      </c>
      <c r="ACZ2" s="551" t="s">
        <v>1801</v>
      </c>
      <c r="ADA2" s="551" t="s">
        <v>1801</v>
      </c>
      <c r="ADB2" s="551" t="s">
        <v>1801</v>
      </c>
      <c r="ADC2" s="551" t="s">
        <v>1801</v>
      </c>
      <c r="ADD2" s="551" t="s">
        <v>1801</v>
      </c>
      <c r="ADE2" s="551" t="s">
        <v>1801</v>
      </c>
      <c r="ADF2" s="551" t="s">
        <v>1801</v>
      </c>
      <c r="ADG2" s="551" t="s">
        <v>1801</v>
      </c>
      <c r="ADH2" s="551" t="s">
        <v>1801</v>
      </c>
      <c r="ADI2" s="551" t="s">
        <v>1801</v>
      </c>
      <c r="ADJ2" s="551" t="s">
        <v>1801</v>
      </c>
      <c r="ADK2" s="551" t="s">
        <v>1801</v>
      </c>
      <c r="ADL2" s="551" t="s">
        <v>1801</v>
      </c>
      <c r="ADM2" s="551" t="s">
        <v>1801</v>
      </c>
      <c r="ADN2" s="551" t="s">
        <v>1801</v>
      </c>
      <c r="ADO2" s="551" t="s">
        <v>1801</v>
      </c>
      <c r="ADP2" s="551" t="s">
        <v>1801</v>
      </c>
      <c r="ADQ2" s="551" t="s">
        <v>1801</v>
      </c>
      <c r="ADR2" s="551" t="s">
        <v>1801</v>
      </c>
      <c r="ADS2" s="551" t="s">
        <v>1801</v>
      </c>
      <c r="ADT2" s="551" t="s">
        <v>1801</v>
      </c>
      <c r="ADU2" s="551" t="s">
        <v>1801</v>
      </c>
      <c r="ADV2" s="551" t="s">
        <v>1801</v>
      </c>
      <c r="ADW2" s="551" t="s">
        <v>1801</v>
      </c>
      <c r="ADX2" s="551" t="s">
        <v>1801</v>
      </c>
      <c r="ADY2" s="551" t="s">
        <v>1801</v>
      </c>
      <c r="ADZ2" s="551" t="s">
        <v>1801</v>
      </c>
      <c r="AEA2" s="551" t="s">
        <v>1801</v>
      </c>
      <c r="AEB2" s="551" t="s">
        <v>1801</v>
      </c>
      <c r="AEC2" s="551" t="s">
        <v>1801</v>
      </c>
      <c r="AED2" s="551" t="s">
        <v>1801</v>
      </c>
      <c r="AEE2" s="551" t="s">
        <v>1801</v>
      </c>
      <c r="AEF2" s="551" t="s">
        <v>1801</v>
      </c>
      <c r="AEG2" s="551" t="s">
        <v>1801</v>
      </c>
      <c r="AEH2" s="551" t="s">
        <v>1801</v>
      </c>
      <c r="AEI2" s="551" t="s">
        <v>1801</v>
      </c>
      <c r="AEJ2" s="551" t="s">
        <v>1801</v>
      </c>
      <c r="AEK2" s="551" t="s">
        <v>1801</v>
      </c>
      <c r="AEL2" s="551" t="s">
        <v>1801</v>
      </c>
      <c r="AEM2" s="551" t="s">
        <v>1801</v>
      </c>
      <c r="AEN2" s="551" t="s">
        <v>461</v>
      </c>
      <c r="AEO2" s="483">
        <v>0</v>
      </c>
    </row>
    <row r="3" spans="1:821" s="2" customFormat="1" ht="33" customHeight="1">
      <c r="A3" s="63">
        <v>11</v>
      </c>
      <c r="B3" s="62">
        <f ca="1">COUNTIFS($C$4:$C$130,$A$3,$E$4:$E$130,TRUE)</f>
        <v>1</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27"/>
      <c r="AJ3" s="27"/>
      <c r="AK3" s="405"/>
      <c r="AL3" s="27"/>
      <c r="AM3" s="405"/>
      <c r="AN3" s="405"/>
      <c r="AO3" s="405"/>
      <c r="AP3" s="405"/>
      <c r="AQ3" s="27"/>
      <c r="AR3" s="27"/>
      <c r="AS3" s="27"/>
      <c r="AT3" s="27"/>
      <c r="AU3" s="27"/>
      <c r="AV3" s="27"/>
      <c r="AW3" s="27"/>
      <c r="AX3" s="27"/>
      <c r="AY3" s="27"/>
      <c r="AZ3" s="27"/>
      <c r="BA3" s="199"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86"/>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86"/>
      <c r="DH3" s="24"/>
      <c r="DI3" s="24"/>
      <c r="DJ3" s="24"/>
      <c r="DK3" s="24"/>
      <c r="DL3" s="24"/>
      <c r="DM3" s="86"/>
      <c r="DN3" s="86"/>
      <c r="DO3" s="86"/>
      <c r="DP3" s="86"/>
      <c r="DQ3" s="24"/>
      <c r="DR3" s="24"/>
      <c r="DS3" s="24"/>
      <c r="DT3" s="24"/>
      <c r="DU3" s="24"/>
      <c r="DV3" s="86"/>
      <c r="DW3" s="86"/>
      <c r="DX3" s="86"/>
      <c r="DY3" s="86"/>
      <c r="DZ3" s="86"/>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86"/>
      <c r="FC3" s="86"/>
      <c r="FD3" s="86"/>
      <c r="FE3" s="86"/>
      <c r="FF3" s="86"/>
      <c r="FG3" s="86"/>
      <c r="FH3" s="86"/>
      <c r="FI3" s="86"/>
      <c r="FJ3" s="86"/>
      <c r="FK3" s="24"/>
      <c r="FL3" s="24"/>
      <c r="FM3" s="24"/>
      <c r="FN3" s="24"/>
      <c r="FO3" s="24"/>
      <c r="FP3" s="24"/>
      <c r="FQ3" s="24"/>
      <c r="FR3" s="24"/>
      <c r="FS3" s="24"/>
      <c r="FT3" s="24"/>
      <c r="FU3" s="24"/>
      <c r="FV3" s="24"/>
      <c r="FW3" s="24"/>
      <c r="FX3" s="86"/>
      <c r="FY3" s="86"/>
      <c r="FZ3" s="86"/>
      <c r="GA3" s="86"/>
      <c r="GB3" s="24"/>
      <c r="GC3" s="24"/>
      <c r="GD3" s="24"/>
      <c r="GE3" s="24"/>
      <c r="GF3" s="86" t="s">
        <v>253</v>
      </c>
      <c r="GG3" s="86" t="s">
        <v>253</v>
      </c>
      <c r="GH3" s="86" t="s">
        <v>253</v>
      </c>
      <c r="GI3" s="86" t="s">
        <v>253</v>
      </c>
      <c r="GJ3" s="86" t="s">
        <v>253</v>
      </c>
      <c r="GK3" s="86" t="s">
        <v>253</v>
      </c>
      <c r="GL3" s="86" t="s">
        <v>253</v>
      </c>
      <c r="GM3" s="86" t="s">
        <v>253</v>
      </c>
      <c r="GN3" s="86"/>
      <c r="GO3" s="86"/>
      <c r="GP3" s="24"/>
      <c r="GQ3" s="24"/>
      <c r="GR3" s="24"/>
      <c r="GS3" s="24"/>
      <c r="GT3" s="24"/>
      <c r="GU3" s="24"/>
      <c r="GV3" s="24"/>
      <c r="GW3" s="24"/>
      <c r="GX3" s="24"/>
      <c r="GY3" s="24"/>
      <c r="GZ3" s="24"/>
      <c r="HA3" s="24"/>
      <c r="HB3" s="24"/>
      <c r="HC3" s="24"/>
      <c r="HD3" s="24"/>
      <c r="HE3" s="24"/>
      <c r="HF3" s="24"/>
      <c r="HG3" s="24"/>
      <c r="HH3" s="24"/>
      <c r="HI3" s="24"/>
      <c r="HJ3" s="24"/>
      <c r="HK3" s="24"/>
      <c r="HL3" s="24"/>
      <c r="HM3" s="24"/>
      <c r="HN3" s="24"/>
      <c r="HO3" s="24"/>
      <c r="HP3" s="24"/>
      <c r="HQ3" s="24"/>
      <c r="HR3" s="24"/>
      <c r="HS3" s="24"/>
      <c r="HT3" s="24"/>
      <c r="HU3" s="24"/>
      <c r="HV3" s="86"/>
      <c r="HW3" s="86"/>
      <c r="HX3" s="86"/>
      <c r="HY3" s="86"/>
      <c r="HZ3" s="86"/>
      <c r="IA3" s="86"/>
      <c r="IB3" s="86"/>
      <c r="IC3" s="86"/>
      <c r="ID3" s="86"/>
      <c r="IE3" s="24"/>
      <c r="IF3" s="24"/>
      <c r="IG3" s="24"/>
      <c r="IH3" s="24"/>
      <c r="II3" s="24"/>
      <c r="IJ3" s="24"/>
      <c r="IK3" s="24"/>
      <c r="IL3" s="24"/>
      <c r="IM3" s="24"/>
      <c r="IN3" s="24"/>
      <c r="IO3" s="24"/>
      <c r="IP3" s="24"/>
      <c r="IQ3" s="24"/>
      <c r="IR3" s="24"/>
      <c r="IS3" s="24"/>
      <c r="IT3" s="24"/>
      <c r="IU3" s="24"/>
      <c r="IV3" s="24"/>
      <c r="IW3" s="24"/>
      <c r="IX3" s="24"/>
      <c r="IY3" s="24"/>
      <c r="IZ3" s="24"/>
      <c r="JA3" s="24"/>
      <c r="JB3" s="86"/>
      <c r="JC3" s="86"/>
      <c r="JD3" s="86"/>
      <c r="JE3" s="86"/>
      <c r="JF3" s="86"/>
      <c r="JG3" s="86"/>
      <c r="JH3" s="86"/>
      <c r="JI3" s="86"/>
      <c r="JJ3" s="86"/>
      <c r="JK3" s="86"/>
      <c r="JL3" s="86"/>
      <c r="JM3" s="86"/>
      <c r="JN3" s="86"/>
      <c r="JO3" s="86"/>
      <c r="JP3" s="86"/>
      <c r="JQ3" s="86"/>
      <c r="JR3" s="86"/>
      <c r="JS3" s="86"/>
      <c r="JT3" s="86"/>
      <c r="JU3" s="86"/>
      <c r="JV3" s="86"/>
      <c r="JW3" s="86"/>
      <c r="JX3" s="86"/>
      <c r="JY3" s="86"/>
      <c r="JZ3" s="86"/>
      <c r="KA3" s="86"/>
      <c r="KB3" s="86"/>
      <c r="KC3" s="86"/>
      <c r="KD3" s="86"/>
      <c r="KE3" s="86"/>
      <c r="KF3" s="86"/>
      <c r="KG3" s="86"/>
      <c r="KH3" s="86"/>
      <c r="KI3" s="86"/>
      <c r="KJ3" s="86"/>
      <c r="KK3" s="86"/>
      <c r="KL3" s="86"/>
      <c r="KM3" s="86"/>
      <c r="KN3" s="86"/>
      <c r="KO3" s="86"/>
      <c r="KP3" s="86"/>
      <c r="KQ3" s="86"/>
      <c r="KR3" s="86"/>
      <c r="KS3" s="86"/>
      <c r="KT3" s="86"/>
      <c r="KU3" s="86"/>
      <c r="KV3" s="86"/>
      <c r="KW3" s="86"/>
      <c r="KX3" s="86"/>
      <c r="KY3" s="86"/>
      <c r="KZ3" s="86"/>
      <c r="LA3" s="86"/>
      <c r="LB3" s="86"/>
      <c r="LC3" s="86"/>
      <c r="LD3" s="86"/>
      <c r="LE3" s="86"/>
      <c r="LF3" s="86"/>
      <c r="LG3" s="86"/>
      <c r="LH3" s="86"/>
      <c r="LI3" s="86"/>
      <c r="LJ3" s="86"/>
      <c r="LK3" s="86"/>
      <c r="LL3" s="86"/>
      <c r="LM3" s="86"/>
      <c r="LN3" s="86"/>
      <c r="LO3" s="86"/>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86"/>
      <c r="WM3" s="86"/>
      <c r="WN3" s="24"/>
      <c r="WO3" s="86"/>
      <c r="WP3" s="86"/>
      <c r="WQ3" s="86"/>
      <c r="WR3" s="86"/>
      <c r="WS3" s="86"/>
      <c r="WT3" s="86"/>
      <c r="WU3" s="86"/>
      <c r="WV3" s="86"/>
      <c r="WW3" s="86"/>
      <c r="WX3" s="86"/>
      <c r="WY3" s="86"/>
      <c r="WZ3" s="86"/>
      <c r="XA3" s="86"/>
      <c r="XB3" s="86"/>
      <c r="XC3" s="86"/>
      <c r="XD3" s="86"/>
      <c r="XE3" s="86"/>
      <c r="XF3" s="86"/>
      <c r="XG3" s="86"/>
      <c r="XH3" s="24"/>
      <c r="XI3" s="86"/>
      <c r="XJ3" s="86"/>
      <c r="XK3" s="86"/>
      <c r="XL3" s="86"/>
      <c r="XM3" s="86"/>
      <c r="XN3" s="86"/>
      <c r="XO3" s="24"/>
      <c r="XP3" s="24"/>
      <c r="XQ3" s="24"/>
      <c r="XR3" s="24"/>
      <c r="XS3" s="24"/>
      <c r="XT3" s="24"/>
      <c r="XU3" s="86"/>
      <c r="XV3" s="86"/>
      <c r="XW3" s="24"/>
      <c r="XX3" s="24"/>
      <c r="XY3" s="24"/>
      <c r="XZ3" s="24"/>
      <c r="YA3" s="24"/>
      <c r="YB3" s="24"/>
      <c r="YC3" s="24"/>
      <c r="YD3" s="24"/>
      <c r="YE3" s="24"/>
      <c r="YF3" s="24"/>
      <c r="YG3" s="86"/>
      <c r="YH3" s="86"/>
      <c r="YI3" s="86"/>
      <c r="YJ3" s="86"/>
      <c r="YK3" s="86"/>
      <c r="YL3" s="86"/>
      <c r="YM3" s="86"/>
      <c r="YN3" s="86"/>
      <c r="YO3" s="86"/>
      <c r="YP3" s="86"/>
      <c r="YQ3" s="86"/>
      <c r="YR3" s="24"/>
      <c r="YS3" s="86"/>
      <c r="YT3" s="86" t="s">
        <v>253</v>
      </c>
      <c r="YU3" s="24"/>
      <c r="YV3" s="24"/>
      <c r="YW3" s="24"/>
      <c r="YX3" s="24"/>
      <c r="YY3" s="24"/>
      <c r="YZ3" s="24"/>
      <c r="ZA3" s="24"/>
      <c r="ZB3" s="86"/>
      <c r="ZC3" s="24"/>
      <c r="ZD3" s="24"/>
      <c r="ZE3" s="24"/>
      <c r="ZF3" s="24"/>
      <c r="ZG3" s="24"/>
      <c r="ZH3" s="24"/>
      <c r="ZI3" s="24"/>
      <c r="ZJ3" s="24"/>
      <c r="ZK3" s="24"/>
      <c r="ZL3" s="24"/>
      <c r="ZM3" s="24"/>
      <c r="ZN3" s="24"/>
      <c r="ZO3" s="24"/>
      <c r="ZP3" s="24"/>
      <c r="ZQ3" s="24"/>
      <c r="ZR3" s="24"/>
      <c r="ZS3" s="24"/>
      <c r="ZT3" s="24"/>
      <c r="ZU3" s="24"/>
      <c r="ZV3" s="24"/>
      <c r="ZW3" s="24"/>
      <c r="ZX3" s="24"/>
      <c r="ZY3" s="24"/>
      <c r="ZZ3" s="24"/>
      <c r="AAA3" s="24"/>
      <c r="AAB3" s="24"/>
      <c r="AAC3" s="24"/>
      <c r="AAD3" s="24"/>
      <c r="AAE3" s="24"/>
      <c r="AAF3" s="24"/>
      <c r="AAG3" s="24"/>
      <c r="AAH3" s="24"/>
      <c r="AAI3" s="24"/>
      <c r="AAJ3" s="24"/>
      <c r="AAK3" s="24"/>
      <c r="AAL3" s="86"/>
      <c r="AAM3" s="86"/>
      <c r="AAN3" s="24"/>
      <c r="AAO3" s="24"/>
      <c r="AAP3" s="24"/>
      <c r="AAQ3" s="24"/>
      <c r="AAR3" s="24"/>
      <c r="AAS3" s="24"/>
      <c r="AAT3" s="24"/>
      <c r="AAU3" s="24"/>
      <c r="AAV3" s="24"/>
      <c r="AAW3" s="24"/>
      <c r="AAX3" s="24"/>
      <c r="AAY3" s="24"/>
      <c r="AAZ3" s="24"/>
      <c r="ABA3" s="24"/>
      <c r="ABB3" s="86"/>
      <c r="ABC3" s="86"/>
      <c r="ABD3" s="86"/>
      <c r="ABE3" s="86"/>
      <c r="ABF3" s="86"/>
      <c r="ABG3" s="86"/>
      <c r="ABH3" s="86"/>
      <c r="ABI3" s="86"/>
      <c r="ABJ3" s="86"/>
      <c r="ABK3" s="86"/>
      <c r="ABL3" s="86"/>
      <c r="ABM3" s="86"/>
      <c r="ABN3" s="86"/>
      <c r="ABO3" s="86"/>
      <c r="ABP3" s="86"/>
      <c r="ABQ3" s="86"/>
      <c r="ABR3" s="86"/>
      <c r="ABS3" s="86"/>
      <c r="ABT3" s="86"/>
      <c r="ABU3" s="86"/>
      <c r="ABV3" s="86"/>
      <c r="ABW3" s="86"/>
      <c r="ABX3" s="86"/>
      <c r="ABY3" s="86"/>
      <c r="ABZ3" s="86"/>
      <c r="ACA3" s="86"/>
      <c r="ACB3" s="86"/>
      <c r="ACC3" s="86"/>
      <c r="ACD3" s="86"/>
      <c r="ACE3" s="86"/>
      <c r="ACF3" s="86"/>
      <c r="ACG3" s="86"/>
      <c r="ACH3" s="86"/>
      <c r="ACI3" s="86"/>
      <c r="ACJ3" s="86"/>
      <c r="ACK3" s="86"/>
      <c r="ACL3" s="86"/>
      <c r="ACM3" s="86"/>
      <c r="ACN3" s="86"/>
      <c r="ACO3" s="86"/>
      <c r="ACP3" s="86"/>
      <c r="ACQ3" s="86"/>
      <c r="ACR3" s="86"/>
      <c r="ACS3" s="86"/>
      <c r="ACT3" s="86"/>
      <c r="ACU3" s="86"/>
      <c r="ACV3" s="86"/>
      <c r="ACW3" s="86"/>
      <c r="ACX3" s="86"/>
      <c r="ACY3" s="86"/>
      <c r="ACZ3" s="86"/>
      <c r="ADA3" s="86"/>
      <c r="ADB3" s="86"/>
      <c r="ADC3" s="86"/>
      <c r="ADD3" s="86"/>
      <c r="ADE3" s="86"/>
      <c r="ADF3" s="86"/>
      <c r="ADG3" s="86"/>
      <c r="ADH3" s="86"/>
      <c r="ADI3" s="86"/>
      <c r="ADJ3" s="86"/>
      <c r="ADK3" s="86"/>
      <c r="ADL3" s="86"/>
      <c r="ADM3" s="86"/>
      <c r="ADN3" s="86"/>
      <c r="ADO3" s="86"/>
      <c r="ADP3" s="86"/>
      <c r="ADQ3" s="86"/>
      <c r="ADR3" s="86"/>
      <c r="ADS3" s="86"/>
      <c r="ADT3" s="86"/>
      <c r="ADU3" s="86"/>
      <c r="ADV3" s="86"/>
      <c r="ADW3" s="86"/>
      <c r="ADX3" s="86"/>
      <c r="ADY3" s="86"/>
      <c r="ADZ3" s="86"/>
      <c r="AEA3" s="86"/>
      <c r="AEB3" s="86"/>
      <c r="AEC3" s="86"/>
      <c r="AED3" s="86"/>
      <c r="AEE3" s="86"/>
      <c r="AEF3" s="86"/>
      <c r="AEG3" s="86"/>
      <c r="AEH3" s="86"/>
      <c r="AEI3" s="86"/>
      <c r="AEJ3" s="86"/>
      <c r="AEK3" s="86"/>
      <c r="AEL3" s="86"/>
      <c r="AEM3" s="86"/>
      <c r="AEN3" s="86"/>
      <c r="AEO3" s="483">
        <v>0</v>
      </c>
    </row>
    <row r="4" spans="1:821" s="2" customFormat="1" ht="39" customHeight="1">
      <c r="A4" s="585" t="str">
        <f>"Trial Number
("&amp;COUNT(A$13:A$130)-1&amp;")"</f>
        <v>Trial Number
(116)</v>
      </c>
      <c r="B4" s="585" t="s">
        <v>63</v>
      </c>
      <c r="C4" s="585" t="s">
        <v>59</v>
      </c>
      <c r="D4" s="585" t="s">
        <v>1241</v>
      </c>
      <c r="E4" s="585" t="str">
        <f>"Run Trials
("&amp;COUNTIFS(E$13:E$130,TRUE)&amp;")
("&amp;TEXT(COUNTIFS(E$13:E$130,TRUE)/(COUNTA($A$13:$A$130)-1),"0.0%)")</f>
        <v>Run Trials
(89)
(76.7%)</v>
      </c>
      <c r="F4" s="586" t="str">
        <f>"Full output
("&amp;TEXT(COUNTIFS($E$13:$E$130,TRUE,F$13:F$130,TRUE)/COUNTIFS($E$13:$E$130,TRUE),"0%)")</f>
        <v>Full output
(3%)</v>
      </c>
      <c r="G4" s="585" t="str">
        <f>"Report
("&amp;TEXT(COUNTIFS(G$13:G$130,TRUE)/(COUNTA(G$13:G$130)-1),"0.0%)")&amp;"
("&amp;TEXT(COUNTIFS(G$13:G$130,TRUE,$E$13:$E$130,TRUE)/COUNTIFS($E$13:$E$130,TRUE),"0%)")</f>
        <v>Report
(97.8%)
(100%)</v>
      </c>
      <c r="H4" s="587"/>
      <c r="I4" s="587"/>
      <c r="J4" s="587"/>
      <c r="K4" s="587"/>
      <c r="L4" s="587"/>
      <c r="M4" s="587"/>
      <c r="N4" s="587" t="s">
        <v>785</v>
      </c>
      <c r="O4" s="587"/>
      <c r="P4" s="587"/>
      <c r="Q4" s="587"/>
      <c r="R4" s="587"/>
      <c r="S4" s="587"/>
      <c r="T4" s="587"/>
      <c r="U4" s="587"/>
      <c r="V4" s="587"/>
      <c r="W4" s="587"/>
      <c r="X4" s="587"/>
      <c r="Y4" s="587"/>
      <c r="Z4" s="587"/>
      <c r="AA4" s="587"/>
      <c r="AB4" s="587"/>
      <c r="AC4" s="587"/>
      <c r="AD4" s="587"/>
      <c r="AE4" s="587"/>
      <c r="AF4" s="587"/>
      <c r="AG4" s="587"/>
      <c r="AH4" s="587"/>
      <c r="AI4" s="587"/>
      <c r="AJ4" s="587"/>
      <c r="AK4" s="587"/>
      <c r="AL4" s="587"/>
      <c r="AM4" s="587"/>
      <c r="AN4" s="587"/>
      <c r="AO4" s="587"/>
      <c r="AP4" s="587"/>
      <c r="AQ4" s="587"/>
      <c r="AR4" s="587"/>
      <c r="AS4" s="587"/>
      <c r="AT4" s="587"/>
      <c r="AU4" s="587"/>
      <c r="AV4" s="587"/>
      <c r="AW4" s="587"/>
      <c r="AX4" s="587"/>
      <c r="AY4" s="587"/>
      <c r="AZ4" s="587"/>
      <c r="BA4" s="588" t="s">
        <v>4</v>
      </c>
      <c r="BB4" s="589" t="str">
        <f ca="1">IF(COUNTIFS(BB$13:BB$130,"Dup")&gt;0,"Dup","")</f>
        <v/>
      </c>
      <c r="BC4" s="590"/>
      <c r="BD4" s="591"/>
      <c r="BE4" s="591"/>
      <c r="BF4" s="591"/>
      <c r="BG4" s="591"/>
      <c r="BH4" s="591"/>
      <c r="BI4" s="591"/>
      <c r="BJ4" s="591"/>
      <c r="BK4" s="591"/>
      <c r="BL4" s="591"/>
      <c r="BM4" s="590"/>
      <c r="BN4" s="591"/>
      <c r="BO4" s="591"/>
      <c r="BP4" s="591"/>
      <c r="BQ4" s="591"/>
      <c r="BR4" s="591"/>
      <c r="BS4" s="591"/>
      <c r="BT4" s="591" t="s">
        <v>1100</v>
      </c>
      <c r="BU4" s="591" t="s">
        <v>1101</v>
      </c>
      <c r="BV4" s="591" t="s">
        <v>6</v>
      </c>
      <c r="BW4" s="591" t="s">
        <v>7</v>
      </c>
      <c r="BX4" s="591" t="s">
        <v>1100</v>
      </c>
      <c r="BY4" s="591"/>
      <c r="BZ4" s="591"/>
      <c r="CA4" s="591"/>
      <c r="CB4" s="591"/>
      <c r="CC4" s="591"/>
      <c r="CD4" s="591"/>
      <c r="CE4" s="591"/>
      <c r="CF4" s="590"/>
      <c r="CG4" s="591"/>
      <c r="CH4" s="591" t="s">
        <v>718</v>
      </c>
      <c r="CI4" s="591" t="s">
        <v>1742</v>
      </c>
      <c r="CJ4" s="591" t="s">
        <v>1864</v>
      </c>
      <c r="CK4" s="591" t="s">
        <v>786</v>
      </c>
      <c r="CL4" s="591" t="s">
        <v>366</v>
      </c>
      <c r="CM4" s="591" t="s">
        <v>101</v>
      </c>
      <c r="CN4" s="591" t="s">
        <v>718</v>
      </c>
      <c r="CO4" s="591" t="s">
        <v>1742</v>
      </c>
      <c r="CP4" s="591" t="s">
        <v>1864</v>
      </c>
      <c r="CQ4" s="591" t="s">
        <v>368</v>
      </c>
      <c r="CR4" s="591" t="s">
        <v>718</v>
      </c>
      <c r="CS4" s="591" t="s">
        <v>1742</v>
      </c>
      <c r="CT4" s="591" t="s">
        <v>367</v>
      </c>
      <c r="CU4" s="591" t="s">
        <v>343</v>
      </c>
      <c r="CV4" s="591" t="s">
        <v>1864</v>
      </c>
      <c r="CW4" s="591" t="s">
        <v>366</v>
      </c>
      <c r="CX4" s="591" t="s">
        <v>718</v>
      </c>
      <c r="CY4" s="591" t="s">
        <v>1742</v>
      </c>
      <c r="CZ4" s="591" t="s">
        <v>1864</v>
      </c>
      <c r="DA4" s="591" t="s">
        <v>675</v>
      </c>
      <c r="DB4" s="591" t="s">
        <v>675</v>
      </c>
      <c r="DC4" s="590"/>
      <c r="DD4" s="591"/>
      <c r="DE4" s="591"/>
      <c r="DF4" s="591"/>
      <c r="DG4" s="591" t="s">
        <v>1006</v>
      </c>
      <c r="DH4" s="591"/>
      <c r="DI4" s="591"/>
      <c r="DJ4" s="591"/>
      <c r="DK4" s="591" t="s">
        <v>6</v>
      </c>
      <c r="DL4" s="591" t="s">
        <v>1100</v>
      </c>
      <c r="DM4" s="591" t="s">
        <v>1100</v>
      </c>
      <c r="DN4" s="591" t="s">
        <v>2104</v>
      </c>
      <c r="DO4" s="591" t="s">
        <v>1875</v>
      </c>
      <c r="DP4" s="591" t="s">
        <v>1876</v>
      </c>
      <c r="DQ4" s="591" t="s">
        <v>8</v>
      </c>
      <c r="DR4" s="591" t="s">
        <v>927</v>
      </c>
      <c r="DS4" s="591" t="s">
        <v>928</v>
      </c>
      <c r="DT4" s="591" t="s">
        <v>929</v>
      </c>
      <c r="DU4" s="591" t="s">
        <v>926</v>
      </c>
      <c r="DV4" s="591" t="s">
        <v>338</v>
      </c>
      <c r="DW4" s="591" t="s">
        <v>782</v>
      </c>
      <c r="DX4" s="591" t="s">
        <v>6</v>
      </c>
      <c r="DY4" s="591" t="s">
        <v>6</v>
      </c>
      <c r="DZ4" s="591" t="s">
        <v>6</v>
      </c>
      <c r="EA4" s="591" t="s">
        <v>2944</v>
      </c>
      <c r="EB4" s="591" t="s">
        <v>3022</v>
      </c>
      <c r="EC4" s="591" t="s">
        <v>3023</v>
      </c>
      <c r="ED4" s="591" t="s">
        <v>3024</v>
      </c>
      <c r="EE4" s="591" t="s">
        <v>3025</v>
      </c>
      <c r="EF4" s="591" t="s">
        <v>3026</v>
      </c>
      <c r="EG4" s="591" t="s">
        <v>3027</v>
      </c>
      <c r="EH4" s="591" t="s">
        <v>2986</v>
      </c>
      <c r="EI4" s="591" t="s">
        <v>2987</v>
      </c>
      <c r="EJ4" s="591" t="s">
        <v>2988</v>
      </c>
      <c r="EK4" s="591" t="s">
        <v>2989</v>
      </c>
      <c r="EL4" s="591" t="s">
        <v>2990</v>
      </c>
      <c r="EM4" s="591" t="s">
        <v>2991</v>
      </c>
      <c r="EN4" s="591" t="s">
        <v>3018</v>
      </c>
      <c r="EO4" s="591" t="s">
        <v>3019</v>
      </c>
      <c r="EP4" s="591" t="s">
        <v>2983</v>
      </c>
      <c r="EQ4" s="591" t="s">
        <v>3022</v>
      </c>
      <c r="ER4" s="591" t="s">
        <v>2986</v>
      </c>
      <c r="ES4" s="591" t="s">
        <v>2765</v>
      </c>
      <c r="ET4" s="591" t="s">
        <v>3033</v>
      </c>
      <c r="EU4" s="591" t="s">
        <v>2979</v>
      </c>
      <c r="EV4" s="591" t="s">
        <v>2980</v>
      </c>
      <c r="EW4" s="591" t="s">
        <v>2981</v>
      </c>
      <c r="EX4" s="591" t="s">
        <v>786</v>
      </c>
      <c r="EY4" s="591" t="s">
        <v>786</v>
      </c>
      <c r="EZ4" s="591" t="s">
        <v>368</v>
      </c>
      <c r="FA4" s="591"/>
      <c r="FB4" s="591"/>
      <c r="FC4" s="591"/>
      <c r="FD4" s="591" t="s">
        <v>786</v>
      </c>
      <c r="FE4" s="591" t="s">
        <v>786</v>
      </c>
      <c r="FF4" s="591" t="s">
        <v>368</v>
      </c>
      <c r="FG4" s="591" t="s">
        <v>366</v>
      </c>
      <c r="FH4" s="591" t="s">
        <v>571</v>
      </c>
      <c r="FI4" s="591" t="s">
        <v>390</v>
      </c>
      <c r="FJ4" s="591" t="s">
        <v>2790</v>
      </c>
      <c r="FK4" s="591" t="s">
        <v>6</v>
      </c>
      <c r="FL4" s="591" t="s">
        <v>675</v>
      </c>
      <c r="FM4" s="591" t="s">
        <v>6</v>
      </c>
      <c r="FN4" s="591" t="s">
        <v>675</v>
      </c>
      <c r="FO4" s="591" t="s">
        <v>6</v>
      </c>
      <c r="FP4" s="591" t="s">
        <v>675</v>
      </c>
      <c r="FQ4" s="591"/>
      <c r="FR4" s="591" t="s">
        <v>6</v>
      </c>
      <c r="FS4" s="591" t="s">
        <v>7</v>
      </c>
      <c r="FT4" s="591" t="s">
        <v>8</v>
      </c>
      <c r="FU4" s="591" t="s">
        <v>786</v>
      </c>
      <c r="FV4" s="591" t="s">
        <v>546</v>
      </c>
      <c r="FW4" s="591"/>
      <c r="FX4" s="591" t="s">
        <v>1100</v>
      </c>
      <c r="FY4" s="591" t="s">
        <v>174</v>
      </c>
      <c r="FZ4" s="591" t="s">
        <v>1100</v>
      </c>
      <c r="GA4" s="591" t="s">
        <v>1100</v>
      </c>
      <c r="GB4" s="591" t="s">
        <v>6</v>
      </c>
      <c r="GC4" s="591" t="s">
        <v>7</v>
      </c>
      <c r="GD4" s="591" t="s">
        <v>8</v>
      </c>
      <c r="GE4" s="591" t="s">
        <v>159</v>
      </c>
      <c r="GF4" s="591" t="s">
        <v>1360</v>
      </c>
      <c r="GG4" s="591" t="s">
        <v>1444</v>
      </c>
      <c r="GH4" s="591" t="s">
        <v>1445</v>
      </c>
      <c r="GI4" s="591" t="s">
        <v>1446</v>
      </c>
      <c r="GJ4" s="591" t="s">
        <v>1447</v>
      </c>
      <c r="GK4" s="591" t="s">
        <v>1448</v>
      </c>
      <c r="GL4" s="591" t="s">
        <v>1449</v>
      </c>
      <c r="GM4" s="591"/>
      <c r="GN4" s="591"/>
      <c r="GO4" s="591" t="s">
        <v>1006</v>
      </c>
      <c r="GP4" s="591" t="s">
        <v>6</v>
      </c>
      <c r="GQ4" s="591" t="s">
        <v>6</v>
      </c>
      <c r="GR4" s="590"/>
      <c r="GS4" s="591"/>
      <c r="GT4" s="591"/>
      <c r="GU4" s="591"/>
      <c r="GV4" s="591"/>
      <c r="GW4" s="591"/>
      <c r="GX4" s="591"/>
      <c r="GY4" s="591"/>
      <c r="GZ4" s="591"/>
      <c r="HA4" s="591" t="s">
        <v>6</v>
      </c>
      <c r="HB4" s="591" t="s">
        <v>7</v>
      </c>
      <c r="HC4" s="591" t="s">
        <v>8</v>
      </c>
      <c r="HD4" s="591" t="s">
        <v>159</v>
      </c>
      <c r="HE4" s="591" t="s">
        <v>174</v>
      </c>
      <c r="HF4" s="591" t="s">
        <v>232</v>
      </c>
      <c r="HG4" s="591" t="s">
        <v>234</v>
      </c>
      <c r="HH4" s="591" t="s">
        <v>268</v>
      </c>
      <c r="HI4" s="591" t="s">
        <v>1787</v>
      </c>
      <c r="HJ4" s="591" t="s">
        <v>1788</v>
      </c>
      <c r="HK4" s="591" t="s">
        <v>1789</v>
      </c>
      <c r="HL4" s="591" t="s">
        <v>1790</v>
      </c>
      <c r="HM4" s="591" t="s">
        <v>1736</v>
      </c>
      <c r="HN4" s="591" t="s">
        <v>1786</v>
      </c>
      <c r="HO4" s="591" t="s">
        <v>1791</v>
      </c>
      <c r="HP4" s="591" t="s">
        <v>1920</v>
      </c>
      <c r="HQ4" s="591" t="s">
        <v>1737</v>
      </c>
      <c r="HR4" s="591" t="s">
        <v>2913</v>
      </c>
      <c r="HS4" s="591" t="s">
        <v>2914</v>
      </c>
      <c r="HT4" s="591" t="s">
        <v>2915</v>
      </c>
      <c r="HU4" s="591"/>
      <c r="HV4" s="591" t="s">
        <v>2037</v>
      </c>
      <c r="HW4" s="591" t="s">
        <v>786</v>
      </c>
      <c r="HX4" s="591"/>
      <c r="HY4" s="591"/>
      <c r="HZ4" s="591"/>
      <c r="IA4" s="591" t="s">
        <v>7</v>
      </c>
      <c r="IB4" s="591" t="s">
        <v>8</v>
      </c>
      <c r="IC4" s="591" t="s">
        <v>159</v>
      </c>
      <c r="ID4" s="590"/>
      <c r="IE4" s="591"/>
      <c r="IF4" s="591"/>
      <c r="IG4" s="591"/>
      <c r="IH4" s="591"/>
      <c r="II4" s="591"/>
      <c r="IJ4" s="591"/>
      <c r="IK4" s="590"/>
      <c r="IL4" s="591" t="s">
        <v>6</v>
      </c>
      <c r="IM4" s="591" t="s">
        <v>7</v>
      </c>
      <c r="IN4" s="591" t="s">
        <v>8</v>
      </c>
      <c r="IO4" s="591" t="s">
        <v>6</v>
      </c>
      <c r="IP4" s="591" t="s">
        <v>7</v>
      </c>
      <c r="IQ4" s="591" t="s">
        <v>8</v>
      </c>
      <c r="IR4" s="591" t="s">
        <v>6</v>
      </c>
      <c r="IS4" s="591" t="s">
        <v>7</v>
      </c>
      <c r="IT4" s="591" t="s">
        <v>8</v>
      </c>
      <c r="IU4" s="591" t="s">
        <v>6</v>
      </c>
      <c r="IV4" s="591" t="s">
        <v>7</v>
      </c>
      <c r="IW4" s="591" t="s">
        <v>8</v>
      </c>
      <c r="IX4" s="591" t="s">
        <v>6</v>
      </c>
      <c r="IY4" s="591" t="s">
        <v>6</v>
      </c>
      <c r="IZ4" s="591" t="s">
        <v>6</v>
      </c>
      <c r="JA4" s="591" t="s">
        <v>6</v>
      </c>
      <c r="JB4" s="592" t="s">
        <v>286</v>
      </c>
      <c r="JC4" s="591" t="s">
        <v>1095</v>
      </c>
      <c r="JD4" s="627" t="str" cm="1">
        <f t="array" ref="JD4">INDEX(DataAutumn!i.PJFeedIndices,1,JD$6)</f>
        <v>19:20, 85:124</v>
      </c>
      <c r="JE4" s="627" t="str" cm="1">
        <f t="array" ref="JE4">INDEX(DataAutumn!i.PJFeedIndices,1,JE$6)</f>
        <v>19:20, 137:176</v>
      </c>
      <c r="JF4" s="627" t="str" cm="1">
        <f t="array" ref="JF4">INDEX(DataAutumn!i.PJFeedIndices,1,JF$6)</f>
        <v>19:20, 189:228</v>
      </c>
      <c r="JG4" s="627" t="str" cm="1">
        <f t="array" ref="JG4">INDEX(DataAutumn!i.PJFeedIndices,1,JG$6)</f>
        <v>19:20, 241:280</v>
      </c>
      <c r="JH4" s="627" t="str" cm="1">
        <f t="array" ref="JH4">INDEX(DataAutumn!i.PJFeedIndices,1,JH$6)</f>
        <v>19:20, 293:332</v>
      </c>
      <c r="JI4" s="628" t="str" cm="1">
        <f t="array" ref="JI4">INDEX(DataWinter!i.PJFeedIndices,1,JI$6)</f>
        <v>43:44, 90:129</v>
      </c>
      <c r="JJ4" s="628" t="str" cm="1">
        <f t="array" ref="JJ4">INDEX(DataWinter!i.PJFeedIndices,1,JJ$6)</f>
        <v>43:44, 142:181</v>
      </c>
      <c r="JK4" s="628" t="str" cm="1">
        <f t="array" ref="JK4">INDEX(DataWinter!i.PJFeedIndices,1,JK$6)</f>
        <v>43:44, 194:233</v>
      </c>
      <c r="JL4" s="628" t="str" cm="1">
        <f t="array" ref="JL4">INDEX(DataWinter!i.PJFeedIndices,1,JL$6)</f>
        <v>43:44, 246:285</v>
      </c>
      <c r="JM4" s="628" t="str" cm="1">
        <f t="array" ref="JM4">INDEX(DataWinter!i.PJFeedIndices,1,JM$6)</f>
        <v>43:44, 298:337</v>
      </c>
      <c r="JN4" s="629" t="str" cm="1">
        <f t="array" ref="JN4">INDEX(DataSpring!i.PJFeedIndices,1,JN$6)</f>
        <v>67:68, 95:134</v>
      </c>
      <c r="JO4" s="629" t="str" cm="1">
        <f t="array" ref="JO4">INDEX(DataSpring!i.PJFeedIndices,1,JO$6)</f>
        <v>67:68, 147:186</v>
      </c>
      <c r="JP4" s="629" t="str" cm="1">
        <f t="array" ref="JP4">INDEX(DataSpring!i.PJFeedIndices,1,JP$6)</f>
        <v>67:68, 199:238</v>
      </c>
      <c r="JQ4" s="629" t="str" cm="1">
        <f t="array" ref="JQ4">INDEX(DataSpring!i.PJFeedIndices,1,JQ$6)</f>
        <v>67:68, 251:290</v>
      </c>
      <c r="JR4" s="629" t="str" cm="1">
        <f t="array" ref="JR4">INDEX(DataSpring!i.PJFeedIndices,1,JR$6)</f>
        <v>67:68, 303:342</v>
      </c>
      <c r="JS4" s="632" t="str" cm="1">
        <f t="array" ref="JS4">INDEX(DataAutumn!i.FS_StrategyIndices,1,JS$6)</f>
        <v>19:20, 33:50</v>
      </c>
      <c r="JT4" s="632" t="str" cm="1">
        <f t="array" ref="JT4">INDEX(DataAutumn!i.FS_StrategyIndices,1,JT$6)</f>
        <v>19:20, 50:55</v>
      </c>
      <c r="JU4" s="632" t="str" cm="1">
        <f t="array" ref="JU4">INDEX(DataAutumn!i.FS_StrategyIndices,1,JU$6)</f>
        <v>19:20, 55:72</v>
      </c>
      <c r="JV4" s="632" t="str" cm="1">
        <f t="array" ref="JV4">INDEX(DataAutumn!i.FS_StrategyIndices,1,JV$6)</f>
        <v>19:20, 85:102</v>
      </c>
      <c r="JW4" s="632" t="str" cm="1">
        <f t="array" ref="JW4">INDEX(DataAutumn!i.FS_StrategyIndices,1,JW$6)</f>
        <v>19:20, 33:52</v>
      </c>
      <c r="JX4" s="632" t="str" cm="1">
        <f t="array" ref="JX4">INDEX(DataAutumn!i.FS_StrategyIndices,1,JX$6)</f>
        <v>19:20, 52:57</v>
      </c>
      <c r="JY4" s="632" t="str" cm="1">
        <f t="array" ref="JY4">INDEX(DataAutumn!i.FS_StrategyIndices,1,JY$6)</f>
        <v>19:20, 57:74</v>
      </c>
      <c r="JZ4" s="632" t="str" cm="1">
        <f t="array" ref="JZ4">INDEX(DataAutumn!i.FS_StrategyIndices,1,JZ$6)</f>
        <v>19:20, 87:102</v>
      </c>
      <c r="KA4" s="632" t="str" cm="1">
        <f t="array" ref="KA4">INDEX(DataAutumn!i.FS_StrategyIndices,1,KA$6)</f>
        <v>19:20, 33:55</v>
      </c>
      <c r="KB4" s="632" t="str" cm="1">
        <f t="array" ref="KB4">INDEX(DataAutumn!i.FS_StrategyIndices,1,KB$6)</f>
        <v>19:20, 55:60</v>
      </c>
      <c r="KC4" s="632" t="str" cm="1">
        <f t="array" ref="KC4">INDEX(DataAutumn!i.FS_StrategyIndices,1,KC$6)</f>
        <v>19:20, 60:77</v>
      </c>
      <c r="KD4" s="632" t="str" cm="1">
        <f t="array" ref="KD4">INDEX(DataAutumn!i.FS_StrategyIndices,1,KD$6)</f>
        <v>19:20, 90:102</v>
      </c>
      <c r="KE4" s="632" t="str" cm="1">
        <f t="array" ref="KE4">INDEX(DataAutumn!i.FS_StrategyIndices,1,KE$6)</f>
        <v>19:20, 33:57</v>
      </c>
      <c r="KF4" s="632" t="str" cm="1">
        <f t="array" ref="KF4">INDEX(DataAutumn!i.FS_StrategyIndices,1,KF$6)</f>
        <v>19:20, 57:62</v>
      </c>
      <c r="KG4" s="632" t="str" cm="1">
        <f t="array" ref="KG4">INDEX(DataAutumn!i.FS_StrategyIndices,1,KG$6)</f>
        <v>19:20, 62:79</v>
      </c>
      <c r="KH4" s="632" t="str" cm="1">
        <f t="array" ref="KH4">INDEX(DataAutumn!i.FS_StrategyIndices,1,KH$6)</f>
        <v>19:20, 92:102</v>
      </c>
      <c r="KI4" s="632" t="str" cm="1">
        <f t="array" ref="KI4">INDEX(DataAutumn!i.FS_StrategyIndices,1,KI$6)</f>
        <v>19:20, 33:59</v>
      </c>
      <c r="KJ4" s="632" t="str" cm="1">
        <f t="array" ref="KJ4">INDEX(DataAutumn!i.FS_StrategyIndices,1,KJ$6)</f>
        <v>19:20, 59:64</v>
      </c>
      <c r="KK4" s="632" t="str" cm="1">
        <f t="array" ref="KK4">INDEX(DataAutumn!i.FS_StrategyIndices,1,KK$6)</f>
        <v>19:20, 64:81</v>
      </c>
      <c r="KL4" s="632" t="str" cm="1">
        <f t="array" ref="KL4">INDEX(DataAutumn!i.FS_StrategyIndices,1,KL$6)</f>
        <v>19:20, 94:102</v>
      </c>
      <c r="KM4" s="632" t="str" cm="1">
        <f t="array" ref="KM4">INDEX(DataAutumn!i.FS_StrategyIndices,1,KM$6)</f>
        <v>19:20, 33:50</v>
      </c>
      <c r="KN4" s="632" t="str" cm="1">
        <f t="array" ref="KN4">INDEX(DataAutumn!i.FS_StrategyIndices,1,KN$6)</f>
        <v>19:20, 50:55</v>
      </c>
      <c r="KO4" s="632" t="str" cm="1">
        <f t="array" ref="KO4">INDEX(DataAutumn!i.FS_StrategyIndices,1,KO$6)</f>
        <v>19:20, 55:72</v>
      </c>
      <c r="KP4" s="632" t="str" cm="1">
        <f t="array" ref="KP4">INDEX(DataAutumn!i.FS_StrategyIndices,1,KP$6)</f>
        <v>19:20, 85:102</v>
      </c>
      <c r="KQ4" s="633" t="str" cm="1">
        <f t="array" ref="KQ4">INDEX(DataWinter!i.FS_StrategyIndices,1,KQ$6)</f>
        <v>43:44, 38:55</v>
      </c>
      <c r="KR4" s="633" t="str" cm="1">
        <f t="array" ref="KR4">INDEX(DataWinter!i.FS_StrategyIndices,1,KR$6)</f>
        <v>43:44, 55:60</v>
      </c>
      <c r="KS4" s="633" t="str" cm="1">
        <f t="array" ref="KS4">INDEX(DataWinter!i.FS_StrategyIndices,1,KS$6)</f>
        <v>43:44, 60:77</v>
      </c>
      <c r="KT4" s="633" t="str" cm="1">
        <f t="array" ref="KT4">INDEX(DataWinter!i.FS_StrategyIndices,1,KT$6)</f>
        <v>43:44, 90:107</v>
      </c>
      <c r="KU4" s="633" t="str" cm="1">
        <f t="array" ref="KU4">INDEX(DataWinter!i.FS_StrategyIndices,1,KU$6)</f>
        <v>43:44, 38:57</v>
      </c>
      <c r="KV4" s="633" t="str" cm="1">
        <f t="array" ref="KV4">INDEX(DataWinter!i.FS_StrategyIndices,1,KV$6)</f>
        <v>43:44, 57:62</v>
      </c>
      <c r="KW4" s="633" t="str" cm="1">
        <f t="array" ref="KW4">INDEX(DataWinter!i.FS_StrategyIndices,1,KW$6)</f>
        <v>43:44, 62:79</v>
      </c>
      <c r="KX4" s="633" t="str" cm="1">
        <f t="array" ref="KX4">INDEX(DataWinter!i.FS_StrategyIndices,1,KX$6)</f>
        <v>43:44, 92:107</v>
      </c>
      <c r="KY4" s="633" t="str" cm="1">
        <f t="array" ref="KY4">INDEX(DataWinter!i.FS_StrategyIndices,1,KY$6)</f>
        <v>43:44, 38:60</v>
      </c>
      <c r="KZ4" s="633" t="str" cm="1">
        <f t="array" ref="KZ4">INDEX(DataWinter!i.FS_StrategyIndices,1,KZ$6)</f>
        <v>43:44, 60:65</v>
      </c>
      <c r="LA4" s="633" t="str" cm="1">
        <f t="array" ref="LA4">INDEX(DataWinter!i.FS_StrategyIndices,1,LA$6)</f>
        <v>43:44, 65:82</v>
      </c>
      <c r="LB4" s="633" t="str" cm="1">
        <f t="array" ref="LB4">INDEX(DataWinter!i.FS_StrategyIndices,1,LB$6)</f>
        <v>43:44, 95:107</v>
      </c>
      <c r="LC4" s="633" t="str" cm="1">
        <f t="array" ref="LC4">INDEX(DataWinter!i.FS_StrategyIndices,1,LC$6)</f>
        <v>43:44, 38:62</v>
      </c>
      <c r="LD4" s="633" t="str" cm="1">
        <f t="array" ref="LD4">INDEX(DataWinter!i.FS_StrategyIndices,1,LD$6)</f>
        <v>43:44, 62:67</v>
      </c>
      <c r="LE4" s="633" t="str" cm="1">
        <f t="array" ref="LE4">INDEX(DataWinter!i.FS_StrategyIndices,1,LE$6)</f>
        <v>43:44, 67:84</v>
      </c>
      <c r="LF4" s="633" t="str" cm="1">
        <f t="array" ref="LF4">INDEX(DataWinter!i.FS_StrategyIndices,1,LF$6)</f>
        <v>43:44, 97:107</v>
      </c>
      <c r="LG4" s="633" t="str" cm="1">
        <f t="array" ref="LG4">INDEX(DataWinter!i.FS_StrategyIndices,1,LG$6)</f>
        <v>43:44, 38:64</v>
      </c>
      <c r="LH4" s="633" t="str" cm="1">
        <f t="array" ref="LH4">INDEX(DataWinter!i.FS_StrategyIndices,1,LH$6)</f>
        <v>43:44, 64:69</v>
      </c>
      <c r="LI4" s="633" t="str" cm="1">
        <f t="array" ref="LI4">INDEX(DataWinter!i.FS_StrategyIndices,1,LI$6)</f>
        <v>43:44, 69:86</v>
      </c>
      <c r="LJ4" s="633" t="str" cm="1">
        <f t="array" ref="LJ4">INDEX(DataWinter!i.FS_StrategyIndices,1,LJ$6)</f>
        <v>43:44, 99:107</v>
      </c>
      <c r="LK4" s="633" t="str" cm="1">
        <f t="array" ref="LK4">INDEX(DataWinter!i.FS_StrategyIndices,1,LK$6)</f>
        <v>43:44, 38:55</v>
      </c>
      <c r="LL4" s="633" t="str" cm="1">
        <f t="array" ref="LL4">INDEX(DataWinter!i.FS_StrategyIndices,1,LL$6)</f>
        <v>43:44, 55:60</v>
      </c>
      <c r="LM4" s="633" t="str" cm="1">
        <f t="array" ref="LM4">INDEX(DataWinter!i.FS_StrategyIndices,1,LM$6)</f>
        <v>43:44, 60:77</v>
      </c>
      <c r="LN4" s="633" t="str" cm="1">
        <f t="array" ref="LN4">INDEX(DataWinter!i.FS_StrategyIndices,1,LN$6)</f>
        <v>43:44, 90:107</v>
      </c>
      <c r="LO4" s="634" t="str" cm="1">
        <f t="array" ref="LO4">INDEX(DataSpring!i.FS_StrategyIndices,1,LO$6)</f>
        <v>67:68, 43:60</v>
      </c>
      <c r="LP4" s="634" t="str" cm="1">
        <f t="array" ref="LP4">INDEX(DataSpring!i.FS_StrategyIndices,1,LP$6)</f>
        <v>67:68, 60:65</v>
      </c>
      <c r="LQ4" s="634" t="str" cm="1">
        <f t="array" ref="LQ4">INDEX(DataSpring!i.FS_StrategyIndices,1,LQ$6)</f>
        <v>67:68, 65:82</v>
      </c>
      <c r="LR4" s="634" t="str" cm="1">
        <f t="array" ref="LR4">INDEX(DataSpring!i.FS_StrategyIndices,1,LR$6)</f>
        <v>67:68, 95:112</v>
      </c>
      <c r="LS4" s="634" t="str" cm="1">
        <f t="array" ref="LS4">INDEX(DataSpring!i.FS_StrategyIndices,1,LS$6)</f>
        <v>67:68, 43:62</v>
      </c>
      <c r="LT4" s="634" t="str" cm="1">
        <f t="array" ref="LT4">INDEX(DataSpring!i.FS_StrategyIndices,1,LT$6)</f>
        <v>67:68, 62:67</v>
      </c>
      <c r="LU4" s="634" t="str" cm="1">
        <f t="array" ref="LU4">INDEX(DataSpring!i.FS_StrategyIndices,1,LU$6)</f>
        <v>67:68, 67:84</v>
      </c>
      <c r="LV4" s="634" t="str" cm="1">
        <f t="array" ref="LV4">INDEX(DataSpring!i.FS_StrategyIndices,1,LV$6)</f>
        <v>67:68, 97:112</v>
      </c>
      <c r="LW4" s="634" t="str" cm="1">
        <f t="array" ref="LW4">INDEX(DataSpring!i.FS_StrategyIndices,1,LW$6)</f>
        <v>67:68, 43:65</v>
      </c>
      <c r="LX4" s="634" t="str" cm="1">
        <f t="array" ref="LX4">INDEX(DataSpring!i.FS_StrategyIndices,1,LX$6)</f>
        <v>67:68, 65:70</v>
      </c>
      <c r="LY4" s="634" t="str" cm="1">
        <f t="array" ref="LY4">INDEX(DataSpring!i.FS_StrategyIndices,1,LY$6)</f>
        <v>67:68, 70:87</v>
      </c>
      <c r="LZ4" s="634" t="str" cm="1">
        <f t="array" ref="LZ4">INDEX(DataSpring!i.FS_StrategyIndices,1,LZ$6)</f>
        <v>67:68, 100:112</v>
      </c>
      <c r="MA4" s="634" t="str" cm="1">
        <f t="array" ref="MA4">INDEX(DataSpring!i.FS_StrategyIndices,1,MA$6)</f>
        <v>67:68, 43:67</v>
      </c>
      <c r="MB4" s="634" t="str" cm="1">
        <f t="array" ref="MB4">INDEX(DataSpring!i.FS_StrategyIndices,1,MB$6)</f>
        <v>67:68, 67:72</v>
      </c>
      <c r="MC4" s="634" t="str" cm="1">
        <f t="array" ref="MC4">INDEX(DataSpring!i.FS_StrategyIndices,1,MC$6)</f>
        <v>67:68, 72:89</v>
      </c>
      <c r="MD4" s="634" t="str" cm="1">
        <f t="array" ref="MD4">INDEX(DataSpring!i.FS_StrategyIndices,1,MD$6)</f>
        <v>67:68, 102:112</v>
      </c>
      <c r="ME4" s="634" t="str" cm="1">
        <f t="array" ref="ME4">INDEX(DataSpring!i.FS_StrategyIndices,1,ME$6)</f>
        <v>67:68, 43:69</v>
      </c>
      <c r="MF4" s="634" t="str" cm="1">
        <f t="array" ref="MF4">INDEX(DataSpring!i.FS_StrategyIndices,1,MF$6)</f>
        <v>67:68, 69:74</v>
      </c>
      <c r="MG4" s="634" t="str" cm="1">
        <f t="array" ref="MG4">INDEX(DataSpring!i.FS_StrategyIndices,1,MG$6)</f>
        <v>67:68, 74:91</v>
      </c>
      <c r="MH4" s="634" t="str" cm="1">
        <f t="array" ref="MH4">INDEX(DataSpring!i.FS_StrategyIndices,1,MH$6)</f>
        <v>67:68, 104:112</v>
      </c>
      <c r="MI4" s="634" t="str" cm="1">
        <f t="array" ref="MI4">INDEX(DataSpring!i.FS_StrategyIndices,1,MI$6)</f>
        <v>67:68, 43:60</v>
      </c>
      <c r="MJ4" s="634" t="str" cm="1">
        <f t="array" ref="MJ4">INDEX(DataSpring!i.FS_StrategyIndices,1,MJ$6)</f>
        <v>67:68, 60:65</v>
      </c>
      <c r="MK4" s="634" t="str" cm="1">
        <f t="array" ref="MK4">INDEX(DataSpring!i.FS_StrategyIndices,1,MK$6)</f>
        <v>67:68, 65:82</v>
      </c>
      <c r="ML4" s="634" t="str" cm="1">
        <f t="array" ref="ML4">INDEX(DataSpring!i.FS_StrategyIndices,1,ML$6)</f>
        <v>67:68, 95:112</v>
      </c>
      <c r="MM4" s="633" t="str">
        <f>INDEX(CHOOSE(MM$10,DataAutumn!i.LTWFeedIndices_BBB,DataWinter!i.LTWFeedIndices_BBB,DataSpring!i.LTWFeedIndices_BBB),1,MM$6)</f>
        <v>0:1, 55:63</v>
      </c>
      <c r="MN4" s="633" t="str">
        <f>INDEX(CHOOSE(MN$10,DataAutumn!i.LTWFeedIndices_BBB,DataWinter!i.LTWFeedIndices_BBB,DataSpring!i.LTWFeedIndices_BBB),1,MN$6)</f>
        <v>0:1, 63:72</v>
      </c>
      <c r="MO4" s="633" t="str">
        <f>INDEX(CHOOSE(MO$10,DataAutumn!i.LTWFeedIndices_BBB,DataWinter!i.LTWFeedIndices_BBB,DataSpring!i.LTWFeedIndices_BBB),1,MO$6)</f>
        <v>2:3, 63:72</v>
      </c>
      <c r="MP4" s="633" t="str">
        <f>INDEX(CHOOSE(MP$10,DataAutumn!i.LTWFeedIndices_BBB,DataWinter!i.LTWFeedIndices_BBB,DataSpring!i.LTWFeedIndices_BBB),1,MP$6)</f>
        <v>3:4, 63:72</v>
      </c>
      <c r="MQ4" s="633" t="str">
        <f>INDEX(CHOOSE(MQ$10,DataAutumn!i.LTWFeedIndices_BBB,DataWinter!i.LTWFeedIndices_BBB,DataSpring!i.LTWFeedIndices_BBB),1,MQ$6)</f>
        <v>4:5, 63:72</v>
      </c>
      <c r="MR4" s="633" t="str">
        <f>INDEX(CHOOSE(MR$10,DataAutumn!i.LTWFeedIndices_BBB,DataWinter!i.LTWFeedIndices_BBB,DataSpring!i.LTWFeedIndices_BBB),1,MR$6)</f>
        <v>5:6, 63:72</v>
      </c>
      <c r="MS4" s="633" t="str">
        <f>INDEX(CHOOSE(MS$10,DataAutumn!i.LTWFeedIndices_BBB,DataWinter!i.LTWFeedIndices_BBB,DataSpring!i.LTWFeedIndices_BBB),1,MS$6)</f>
        <v>6:7, 63:72</v>
      </c>
      <c r="MT4" s="633" t="str">
        <f>INDEX(CHOOSE(MT$10,DataAutumn!i.LTWFeedIndices_BBB,DataWinter!i.LTWFeedIndices_BBB,DataSpring!i.LTWFeedIndices_BBB),1,MT$6)</f>
        <v>0:1, 57:65</v>
      </c>
      <c r="MU4" s="633" t="str">
        <f>INDEX(CHOOSE(MU$10,DataAutumn!i.LTWFeedIndices_BBB,DataWinter!i.LTWFeedIndices_BBB,DataSpring!i.LTWFeedIndices_BBB),1,MU$6)</f>
        <v>0:1, 65:74</v>
      </c>
      <c r="MV4" s="633" t="str">
        <f>INDEX(CHOOSE(MV$10,DataAutumn!i.LTWFeedIndices_BBB,DataWinter!i.LTWFeedIndices_BBB,DataSpring!i.LTWFeedIndices_BBB),1,MV$6)</f>
        <v>2:3, 65:74</v>
      </c>
      <c r="MW4" s="633" t="str">
        <f>INDEX(CHOOSE(MW$10,DataAutumn!i.LTWFeedIndices_BBB,DataWinter!i.LTWFeedIndices_BBB,DataSpring!i.LTWFeedIndices_BBB),1,MW$6)</f>
        <v>3:4, 65:74</v>
      </c>
      <c r="MX4" s="633" t="str">
        <f>INDEX(CHOOSE(MX$10,DataAutumn!i.LTWFeedIndices_BBB,DataWinter!i.LTWFeedIndices_BBB,DataSpring!i.LTWFeedIndices_BBB),1,MX$6)</f>
        <v>4:5, 65:74</v>
      </c>
      <c r="MY4" s="633" t="str">
        <f>INDEX(CHOOSE(MY$10,DataAutumn!i.LTWFeedIndices_BBB,DataWinter!i.LTWFeedIndices_BBB,DataSpring!i.LTWFeedIndices_BBB),1,MY$6)</f>
        <v>5:6, 65:74</v>
      </c>
      <c r="MZ4" s="633" t="str">
        <f>INDEX(CHOOSE(MZ$10,DataAutumn!i.LTWFeedIndices_BBB,DataWinter!i.LTWFeedIndices_BBB,DataSpring!i.LTWFeedIndices_BBB),1,MZ$6)</f>
        <v>6:7, 65:74</v>
      </c>
      <c r="NA4" s="633" t="str">
        <f>INDEX(CHOOSE(NA$10,DataAutumn!i.LTWFeedIndices_BBB,DataWinter!i.LTWFeedIndices_BBB,DataSpring!i.LTWFeedIndices_BBB),1,NA$6)</f>
        <v>0:1, 60:68</v>
      </c>
      <c r="NB4" s="633" t="str">
        <f>INDEX(CHOOSE(NB$10,DataAutumn!i.LTWFeedIndices_BBB,DataWinter!i.LTWFeedIndices_BBB,DataSpring!i.LTWFeedIndices_BBB),1,NB$6)</f>
        <v>0:1, 68:77</v>
      </c>
      <c r="NC4" s="633" t="str">
        <f>INDEX(CHOOSE(NC$10,DataAutumn!i.LTWFeedIndices_BBB,DataWinter!i.LTWFeedIndices_BBB,DataSpring!i.LTWFeedIndices_BBB),1,NC$6)</f>
        <v>2:3, 68:77</v>
      </c>
      <c r="ND4" s="633" t="str">
        <f>INDEX(CHOOSE(ND$10,DataAutumn!i.LTWFeedIndices_BBB,DataWinter!i.LTWFeedIndices_BBB,DataSpring!i.LTWFeedIndices_BBB),1,ND$6)</f>
        <v>3:4, 68:77</v>
      </c>
      <c r="NE4" s="633" t="str">
        <f>INDEX(CHOOSE(NE$10,DataAutumn!i.LTWFeedIndices_BBB,DataWinter!i.LTWFeedIndices_BBB,DataSpring!i.LTWFeedIndices_BBB),1,NE$6)</f>
        <v>4:5, 68:77</v>
      </c>
      <c r="NF4" s="633" t="str">
        <f>INDEX(CHOOSE(NF$10,DataAutumn!i.LTWFeedIndices_BBB,DataWinter!i.LTWFeedIndices_BBB,DataSpring!i.LTWFeedIndices_BBB),1,NF$6)</f>
        <v>5:6, 68:77</v>
      </c>
      <c r="NG4" s="633" t="str">
        <f>INDEX(CHOOSE(NG$10,DataAutumn!i.LTWFeedIndices_BBB,DataWinter!i.LTWFeedIndices_BBB,DataSpring!i.LTWFeedIndices_BBB),1,NG$6)</f>
        <v>6:7, 68:77</v>
      </c>
      <c r="NH4" s="633" t="str">
        <f>INDEX(CHOOSE(NH$10,DataAutumn!i.LTWFeedIndices_BBB,DataWinter!i.LTWFeedIndices_BBB,DataSpring!i.LTWFeedIndices_BBB),1,NH$6)</f>
        <v>0:1, 62:70</v>
      </c>
      <c r="NI4" s="633" t="str">
        <f>INDEX(CHOOSE(NI$10,DataAutumn!i.LTWFeedIndices_BBB,DataWinter!i.LTWFeedIndices_BBB,DataSpring!i.LTWFeedIndices_BBB),1,NI$6)</f>
        <v>0:1, 70:79</v>
      </c>
      <c r="NJ4" s="633" t="str">
        <f>INDEX(CHOOSE(NJ$10,DataAutumn!i.LTWFeedIndices_BBB,DataWinter!i.LTWFeedIndices_BBB,DataSpring!i.LTWFeedIndices_BBB),1,NJ$6)</f>
        <v>2:3, 70:79</v>
      </c>
      <c r="NK4" s="633" t="str">
        <f>INDEX(CHOOSE(NK$10,DataAutumn!i.LTWFeedIndices_BBB,DataWinter!i.LTWFeedIndices_BBB,DataSpring!i.LTWFeedIndices_BBB),1,NK$6)</f>
        <v>3:4, 70:79</v>
      </c>
      <c r="NL4" s="633" t="str">
        <f>INDEX(CHOOSE(NL$10,DataAutumn!i.LTWFeedIndices_BBB,DataWinter!i.LTWFeedIndices_BBB,DataSpring!i.LTWFeedIndices_BBB),1,NL$6)</f>
        <v>4:5, 70:79</v>
      </c>
      <c r="NM4" s="633" t="str">
        <f>INDEX(CHOOSE(NM$10,DataAutumn!i.LTWFeedIndices_BBB,DataWinter!i.LTWFeedIndices_BBB,DataSpring!i.LTWFeedIndices_BBB),1,NM$6)</f>
        <v>5:6, 70:79</v>
      </c>
      <c r="NN4" s="633" t="str">
        <f>INDEX(CHOOSE(NN$10,DataAutumn!i.LTWFeedIndices_BBB,DataWinter!i.LTWFeedIndices_BBB,DataSpring!i.LTWFeedIndices_BBB),1,NN$6)</f>
        <v>6:7, 70:79</v>
      </c>
      <c r="NO4" s="633" t="str">
        <f>INDEX(CHOOSE(NO$10,DataAutumn!i.LTWFeedIndices_BBB,DataWinter!i.LTWFeedIndices_BBB,DataSpring!i.LTWFeedIndices_BBB),1,NO$6)</f>
        <v>0:1, 64:72</v>
      </c>
      <c r="NP4" s="633" t="str">
        <f>INDEX(CHOOSE(NP$10,DataAutumn!i.LTWFeedIndices_BBB,DataWinter!i.LTWFeedIndices_BBB,DataSpring!i.LTWFeedIndices_BBB),1,NP$6)</f>
        <v>0:1, 72:81</v>
      </c>
      <c r="NQ4" s="633" t="str">
        <f>INDEX(CHOOSE(NQ$10,DataAutumn!i.LTWFeedIndices_BBB,DataWinter!i.LTWFeedIndices_BBB,DataSpring!i.LTWFeedIndices_BBB),1,NQ$6)</f>
        <v>2:3, 72:81</v>
      </c>
      <c r="NR4" s="633" t="str">
        <f>INDEX(CHOOSE(NR$10,DataAutumn!i.LTWFeedIndices_BBB,DataWinter!i.LTWFeedIndices_BBB,DataSpring!i.LTWFeedIndices_BBB),1,NR$6)</f>
        <v>3:4, 72:81</v>
      </c>
      <c r="NS4" s="633" t="str">
        <f>INDEX(CHOOSE(NS$10,DataAutumn!i.LTWFeedIndices_BBB,DataWinter!i.LTWFeedIndices_BBB,DataSpring!i.LTWFeedIndices_BBB),1,NS$6)</f>
        <v>4:5, 72:81</v>
      </c>
      <c r="NT4" s="633" t="str">
        <f>INDEX(CHOOSE(NT$10,DataAutumn!i.LTWFeedIndices_BBB,DataWinter!i.LTWFeedIndices_BBB,DataSpring!i.LTWFeedIndices_BBB),1,NT$6)</f>
        <v>5:6, 72:81</v>
      </c>
      <c r="NU4" s="633" t="str">
        <f>INDEX(CHOOSE(NU$10,DataAutumn!i.LTWFeedIndices_BBB,DataWinter!i.LTWFeedIndices_BBB,DataSpring!i.LTWFeedIndices_BBB),1,NU$6)</f>
        <v>6:7, 72:81</v>
      </c>
      <c r="NV4" s="633" t="str">
        <f>INDEX(CHOOSE(NV$10,DataAutumn!i.LTWFeedIndices_BBB,DataWinter!i.LTWFeedIndices_BBB,DataSpring!i.LTWFeedIndices_BBB),1,NV$6)</f>
        <v>0:1, 55:63</v>
      </c>
      <c r="NW4" s="633" t="str">
        <f>INDEX(CHOOSE(NW$10,DataAutumn!i.LTWFeedIndices_BBB,DataWinter!i.LTWFeedIndices_BBB,DataSpring!i.LTWFeedIndices_BBB),1,NW$6)</f>
        <v>0:1, 63:72</v>
      </c>
      <c r="NX4" s="633" t="str">
        <f>INDEX(CHOOSE(NX$10,DataAutumn!i.LTWFeedIndices_BBB,DataWinter!i.LTWFeedIndices_BBB,DataSpring!i.LTWFeedIndices_BBB),1,NX$6)</f>
        <v>2:3, 63:72</v>
      </c>
      <c r="NY4" s="633" t="str">
        <f>INDEX(CHOOSE(NY$10,DataAutumn!i.LTWFeedIndices_BBB,DataWinter!i.LTWFeedIndices_BBB,DataSpring!i.LTWFeedIndices_BBB),1,NY$6)</f>
        <v>3:4, 63:72</v>
      </c>
      <c r="NZ4" s="633" t="str">
        <f>INDEX(CHOOSE(NZ$10,DataAutumn!i.LTWFeedIndices_BBB,DataWinter!i.LTWFeedIndices_BBB,DataSpring!i.LTWFeedIndices_BBB),1,NZ$6)</f>
        <v>4:5, 63:72</v>
      </c>
      <c r="OA4" s="633" t="str">
        <f>INDEX(CHOOSE(OA$10,DataAutumn!i.LTWFeedIndices_BBB,DataWinter!i.LTWFeedIndices_BBB,DataSpring!i.LTWFeedIndices_BBB),1,OA$6)</f>
        <v>5:6, 63:72</v>
      </c>
      <c r="OB4" s="633" t="str">
        <f>INDEX(CHOOSE(OB$10,DataAutumn!i.LTWFeedIndices_BBB,DataWinter!i.LTWFeedIndices_BBB,DataSpring!i.LTWFeedIndices_BBB),1,OB$6)</f>
        <v>6:7, 63:72</v>
      </c>
      <c r="OC4" s="633" t="str">
        <f>INDEX(CHOOSE(OC$10,DataAutumn!i.LTWFeedIndices_BBB,DataWinter!i.LTWFeedIndices_BBB,DataSpring!i.LTWFeedIndices_BBB),1,OC$6)</f>
        <v>0:1, 102:115</v>
      </c>
      <c r="OD4" s="633" t="str">
        <f>INDEX(CHOOSE(OD$10,DataAutumn!i.LTWFeedIndices_BBB,DataWinter!i.LTWFeedIndices_BBB,DataSpring!i.LTWFeedIndices_BBB),1,OD$6)</f>
        <v>0:1, 115:124</v>
      </c>
      <c r="OE4" s="633" t="str">
        <f>INDEX(CHOOSE(OE$10,DataAutumn!i.LTWFeedIndices_BBB,DataWinter!i.LTWFeedIndices_BBB,DataSpring!i.LTWFeedIndices_BBB),1,OE$6)</f>
        <v>2:3, 115:124</v>
      </c>
      <c r="OF4" s="633" t="str">
        <f>INDEX(CHOOSE(OF$10,DataAutumn!i.LTWFeedIndices_BBB,DataWinter!i.LTWFeedIndices_BBB,DataSpring!i.LTWFeedIndices_BBB),1,OF$6)</f>
        <v>3:4, 115:124</v>
      </c>
      <c r="OG4" s="633" t="str">
        <f>INDEX(CHOOSE(OG$10,DataAutumn!i.LTWFeedIndices_BBB,DataWinter!i.LTWFeedIndices_BBB,DataSpring!i.LTWFeedIndices_BBB),1,OG$6)</f>
        <v>4:5, 115:124</v>
      </c>
      <c r="OH4" s="633" t="str">
        <f>INDEX(CHOOSE(OH$10,DataAutumn!i.LTWFeedIndices_BBB,DataWinter!i.LTWFeedIndices_BBB,DataSpring!i.LTWFeedIndices_BBB),1,OH$6)</f>
        <v>5:6, 115:124</v>
      </c>
      <c r="OI4" s="633" t="str">
        <f>INDEX(CHOOSE(OI$10,DataAutumn!i.LTWFeedIndices_BBB,DataWinter!i.LTWFeedIndices_BBB,DataSpring!i.LTWFeedIndices_BBB),1,OI$6)</f>
        <v>6:7, 115:124</v>
      </c>
      <c r="OJ4" s="633" t="str">
        <f>INDEX(CHOOSE(OJ$10,DataAutumn!i.LTWFeedIndices_BBB,DataWinter!i.LTWFeedIndices_BBB,DataSpring!i.LTWFeedIndices_BBB),1,OJ$6)</f>
        <v>0:1, 154:167</v>
      </c>
      <c r="OK4" s="633" t="str">
        <f>INDEX(CHOOSE(OK$10,DataAutumn!i.LTWFeedIndices_BBB,DataWinter!i.LTWFeedIndices_BBB,DataSpring!i.LTWFeedIndices_BBB),1,OK$6)</f>
        <v>0:1, 167:176</v>
      </c>
      <c r="OL4" s="633" t="str">
        <f>INDEX(CHOOSE(OL$10,DataAutumn!i.LTWFeedIndices_BBB,DataWinter!i.LTWFeedIndices_BBB,DataSpring!i.LTWFeedIndices_BBB),1,OL$6)</f>
        <v>2:3, 167:176</v>
      </c>
      <c r="OM4" s="633" t="str">
        <f>INDEX(CHOOSE(OM$10,DataAutumn!i.LTWFeedIndices_BBB,DataWinter!i.LTWFeedIndices_BBB,DataSpring!i.LTWFeedIndices_BBB),1,OM$6)</f>
        <v>3:4, 167:176</v>
      </c>
      <c r="ON4" s="633" t="str">
        <f>INDEX(CHOOSE(ON$10,DataAutumn!i.LTWFeedIndices_BBB,DataWinter!i.LTWFeedIndices_BBB,DataSpring!i.LTWFeedIndices_BBB),1,ON$6)</f>
        <v>4:5, 167:176</v>
      </c>
      <c r="OO4" s="633" t="str">
        <f>INDEX(CHOOSE(OO$10,DataAutumn!i.LTWFeedIndices_BBB,DataWinter!i.LTWFeedIndices_BBB,DataSpring!i.LTWFeedIndices_BBB),1,OO$6)</f>
        <v>5:6, 167:176</v>
      </c>
      <c r="OP4" s="633" t="str">
        <f>INDEX(CHOOSE(OP$10,DataAutumn!i.LTWFeedIndices_BBB,DataWinter!i.LTWFeedIndices_BBB,DataSpring!i.LTWFeedIndices_BBB),1,OP$6)</f>
        <v>6:7, 167:176</v>
      </c>
      <c r="OQ4" s="633" t="str">
        <f>INDEX(CHOOSE(OQ$10,DataAutumn!i.LTWFeedIndices_BBB,DataWinter!i.LTWFeedIndices_BBB,DataSpring!i.LTWFeedIndices_BBB),1,OQ$6)</f>
        <v>0:1, 206:219</v>
      </c>
      <c r="OR4" s="633" t="str">
        <f>INDEX(CHOOSE(OR$10,DataAutumn!i.LTWFeedIndices_BBB,DataWinter!i.LTWFeedIndices_BBB,DataSpring!i.LTWFeedIndices_BBB),1,OR$6)</f>
        <v>0:1, 219:228</v>
      </c>
      <c r="OS4" s="633" t="str">
        <f>INDEX(CHOOSE(OS$10,DataAutumn!i.LTWFeedIndices_BBB,DataWinter!i.LTWFeedIndices_BBB,DataSpring!i.LTWFeedIndices_BBB),1,OS$6)</f>
        <v>2:3, 219:228</v>
      </c>
      <c r="OT4" s="633" t="str">
        <f>INDEX(CHOOSE(OT$10,DataAutumn!i.LTWFeedIndices_BBB,DataWinter!i.LTWFeedIndices_BBB,DataSpring!i.LTWFeedIndices_BBB),1,OT$6)</f>
        <v>3:4, 219:228</v>
      </c>
      <c r="OU4" s="633" t="str">
        <f>INDEX(CHOOSE(OU$10,DataAutumn!i.LTWFeedIndices_BBB,DataWinter!i.LTWFeedIndices_BBB,DataSpring!i.LTWFeedIndices_BBB),1,OU$6)</f>
        <v>4:5, 219:228</v>
      </c>
      <c r="OV4" s="633" t="str">
        <f>INDEX(CHOOSE(OV$10,DataAutumn!i.LTWFeedIndices_BBB,DataWinter!i.LTWFeedIndices_BBB,DataSpring!i.LTWFeedIndices_BBB),1,OV$6)</f>
        <v>5:6, 219:228</v>
      </c>
      <c r="OW4" s="633" t="str">
        <f>INDEX(CHOOSE(OW$10,DataAutumn!i.LTWFeedIndices_BBB,DataWinter!i.LTWFeedIndices_BBB,DataSpring!i.LTWFeedIndices_BBB),1,OW$6)</f>
        <v>6:7, 219:228</v>
      </c>
      <c r="OX4" s="633" t="str">
        <f>INDEX(CHOOSE(OX$10,DataAutumn!i.LTWFeedIndices_BBB,DataWinter!i.LTWFeedIndices_BBB,DataSpring!i.LTWFeedIndices_BBB),1,OX$6)</f>
        <v>0:1, 258:271</v>
      </c>
      <c r="OY4" s="633" t="str">
        <f>INDEX(CHOOSE(OY$10,DataAutumn!i.LTWFeedIndices_BBB,DataWinter!i.LTWFeedIndices_BBB,DataSpring!i.LTWFeedIndices_BBB),1,OY$6)</f>
        <v>0:1, 271:280</v>
      </c>
      <c r="OZ4" s="633" t="str">
        <f>INDEX(CHOOSE(OZ$10,DataAutumn!i.LTWFeedIndices_BBB,DataWinter!i.LTWFeedIndices_BBB,DataSpring!i.LTWFeedIndices_BBB),1,OZ$6)</f>
        <v>2:3, 271:280</v>
      </c>
      <c r="PA4" s="633" t="str">
        <f>INDEX(CHOOSE(PA$10,DataAutumn!i.LTWFeedIndices_BBB,DataWinter!i.LTWFeedIndices_BBB,DataSpring!i.LTWFeedIndices_BBB),1,PA$6)</f>
        <v>3:4, 271:280</v>
      </c>
      <c r="PB4" s="633" t="str">
        <f>INDEX(CHOOSE(PB$10,DataAutumn!i.LTWFeedIndices_BBB,DataWinter!i.LTWFeedIndices_BBB,DataSpring!i.LTWFeedIndices_BBB),1,PB$6)</f>
        <v>4:5, 271:280</v>
      </c>
      <c r="PC4" s="633" t="str">
        <f>INDEX(CHOOSE(PC$10,DataAutumn!i.LTWFeedIndices_BBB,DataWinter!i.LTWFeedIndices_BBB,DataSpring!i.LTWFeedIndices_BBB),1,PC$6)</f>
        <v>5:6, 271:280</v>
      </c>
      <c r="PD4" s="633" t="str">
        <f>INDEX(CHOOSE(PD$10,DataAutumn!i.LTWFeedIndices_BBB,DataWinter!i.LTWFeedIndices_BBB,DataSpring!i.LTWFeedIndices_BBB),1,PD$6)</f>
        <v>6:7, 271:280</v>
      </c>
      <c r="PE4" s="633" t="str">
        <f>INDEX(CHOOSE(PE$10,DataAutumn!i.LTWFeedIndices_BBB,DataWinter!i.LTWFeedIndices_BBB,DataSpring!i.LTWFeedIndices_BBB),1,PE$6)</f>
        <v>0:1, 310:323</v>
      </c>
      <c r="PF4" s="633" t="str">
        <f>INDEX(CHOOSE(PF$10,DataAutumn!i.LTWFeedIndices_BBB,DataWinter!i.LTWFeedIndices_BBB,DataSpring!i.LTWFeedIndices_BBB),1,PF$6)</f>
        <v>0:1, 323:332</v>
      </c>
      <c r="PG4" s="633" t="str">
        <f>INDEX(CHOOSE(PG$10,DataAutumn!i.LTWFeedIndices_BBB,DataWinter!i.LTWFeedIndices_BBB,DataSpring!i.LTWFeedIndices_BBB),1,PG$6)</f>
        <v>2:3, 323:332</v>
      </c>
      <c r="PH4" s="633" t="str">
        <f>INDEX(CHOOSE(PH$10,DataAutumn!i.LTWFeedIndices_BBB,DataWinter!i.LTWFeedIndices_BBB,DataSpring!i.LTWFeedIndices_BBB),1,PH$6)</f>
        <v>3:4, 323:332</v>
      </c>
      <c r="PI4" s="633" t="str">
        <f>INDEX(CHOOSE(PI$10,DataAutumn!i.LTWFeedIndices_BBB,DataWinter!i.LTWFeedIndices_BBB,DataSpring!i.LTWFeedIndices_BBB),1,PI$6)</f>
        <v>4:5, 323:332</v>
      </c>
      <c r="PJ4" s="633" t="str">
        <f>INDEX(CHOOSE(PJ$10,DataAutumn!i.LTWFeedIndices_BBB,DataWinter!i.LTWFeedIndices_BBB,DataSpring!i.LTWFeedIndices_BBB),1,PJ$6)</f>
        <v>5:6, 323:332</v>
      </c>
      <c r="PK4" s="633" t="str">
        <f>INDEX(CHOOSE(PK$10,DataAutumn!i.LTWFeedIndices_BBB,DataWinter!i.LTWFeedIndices_BBB,DataSpring!i.LTWFeedIndices_BBB),1,PK$6)</f>
        <v>6:7, 323:332</v>
      </c>
      <c r="PL4" s="633" t="str">
        <f>INDEX(CHOOSE(PL$10,DataAutumn!i.LTWFeedIndices_BBB,DataWinter!i.LTWFeedIndices_BBB,DataSpring!i.LTWFeedIndices_BBB),1,PL$6)</f>
        <v>0:1, 60:68</v>
      </c>
      <c r="PM4" s="633" t="str">
        <f>INDEX(CHOOSE(PM$10,DataAutumn!i.LTWFeedIndices_BBB,DataWinter!i.LTWFeedIndices_BBB,DataSpring!i.LTWFeedIndices_BBB),1,PM$6)</f>
        <v>0:1, 68:77</v>
      </c>
      <c r="PN4" s="633" t="str">
        <f>INDEX(CHOOSE(PN$10,DataAutumn!i.LTWFeedIndices_BBB,DataWinter!i.LTWFeedIndices_BBB,DataSpring!i.LTWFeedIndices_BBB),1,PN$6)</f>
        <v>26:27, 68:77</v>
      </c>
      <c r="PO4" s="633" t="str">
        <f>INDEX(CHOOSE(PO$10,DataAutumn!i.LTWFeedIndices_BBB,DataWinter!i.LTWFeedIndices_BBB,DataSpring!i.LTWFeedIndices_BBB),1,PO$6)</f>
        <v>27:28, 68:77</v>
      </c>
      <c r="PP4" s="633" t="str">
        <f>INDEX(CHOOSE(PP$10,DataAutumn!i.LTWFeedIndices_BBB,DataWinter!i.LTWFeedIndices_BBB,DataSpring!i.LTWFeedIndices_BBB),1,PP$6)</f>
        <v>28:29, 68:77</v>
      </c>
      <c r="PQ4" s="633" t="str">
        <f>INDEX(CHOOSE(PQ$10,DataAutumn!i.LTWFeedIndices_BBB,DataWinter!i.LTWFeedIndices_BBB,DataSpring!i.LTWFeedIndices_BBB),1,PQ$6)</f>
        <v>29:30, 68:77</v>
      </c>
      <c r="PR4" s="633" t="str">
        <f>INDEX(CHOOSE(PR$10,DataAutumn!i.LTWFeedIndices_BBB,DataWinter!i.LTWFeedIndices_BBB,DataSpring!i.LTWFeedIndices_BBB),1,PR$6)</f>
        <v>30:31, 68:77</v>
      </c>
      <c r="PS4" s="633" t="str">
        <f>INDEX(CHOOSE(PS$10,DataAutumn!i.LTWFeedIndices_BBB,DataWinter!i.LTWFeedIndices_BBB,DataSpring!i.LTWFeedIndices_BBB),1,PS$6)</f>
        <v>0:1, 62:70</v>
      </c>
      <c r="PT4" s="633" t="str">
        <f>INDEX(CHOOSE(PT$10,DataAutumn!i.LTWFeedIndices_BBB,DataWinter!i.LTWFeedIndices_BBB,DataSpring!i.LTWFeedIndices_BBB),1,PT$6)</f>
        <v>0:1, 70:79</v>
      </c>
      <c r="PU4" s="633" t="str">
        <f>INDEX(CHOOSE(PU$10,DataAutumn!i.LTWFeedIndices_BBB,DataWinter!i.LTWFeedIndices_BBB,DataSpring!i.LTWFeedIndices_BBB),1,PU$6)</f>
        <v>26:27, 70:79</v>
      </c>
      <c r="PV4" s="633" t="str">
        <f>INDEX(CHOOSE(PV$10,DataAutumn!i.LTWFeedIndices_BBB,DataWinter!i.LTWFeedIndices_BBB,DataSpring!i.LTWFeedIndices_BBB),1,PV$6)</f>
        <v>27:28, 70:79</v>
      </c>
      <c r="PW4" s="633" t="str">
        <f>INDEX(CHOOSE(PW$10,DataAutumn!i.LTWFeedIndices_BBB,DataWinter!i.LTWFeedIndices_BBB,DataSpring!i.LTWFeedIndices_BBB),1,PW$6)</f>
        <v>28:29, 70:79</v>
      </c>
      <c r="PX4" s="633" t="str">
        <f>INDEX(CHOOSE(PX$10,DataAutumn!i.LTWFeedIndices_BBB,DataWinter!i.LTWFeedIndices_BBB,DataSpring!i.LTWFeedIndices_BBB),1,PX$6)</f>
        <v>29:30, 70:79</v>
      </c>
      <c r="PY4" s="633" t="str">
        <f>INDEX(CHOOSE(PY$10,DataAutumn!i.LTWFeedIndices_BBB,DataWinter!i.LTWFeedIndices_BBB,DataSpring!i.LTWFeedIndices_BBB),1,PY$6)</f>
        <v>30:31, 70:79</v>
      </c>
      <c r="PZ4" s="633" t="str">
        <f>INDEX(CHOOSE(PZ$10,DataAutumn!i.LTWFeedIndices_BBB,DataWinter!i.LTWFeedIndices_BBB,DataSpring!i.LTWFeedIndices_BBB),1,PZ$6)</f>
        <v>0:1, 65:73</v>
      </c>
      <c r="QA4" s="633" t="str">
        <f>INDEX(CHOOSE(QA$10,DataAutumn!i.LTWFeedIndices_BBB,DataWinter!i.LTWFeedIndices_BBB,DataSpring!i.LTWFeedIndices_BBB),1,QA$6)</f>
        <v>0:1, 73:82</v>
      </c>
      <c r="QB4" s="633" t="str">
        <f>INDEX(CHOOSE(QB$10,DataAutumn!i.LTWFeedIndices_BBB,DataWinter!i.LTWFeedIndices_BBB,DataSpring!i.LTWFeedIndices_BBB),1,QB$6)</f>
        <v>26:27, 73:82</v>
      </c>
      <c r="QC4" s="633" t="str">
        <f>INDEX(CHOOSE(QC$10,DataAutumn!i.LTWFeedIndices_BBB,DataWinter!i.LTWFeedIndices_BBB,DataSpring!i.LTWFeedIndices_BBB),1,QC$6)</f>
        <v>27:28, 73:82</v>
      </c>
      <c r="QD4" s="633" t="str">
        <f>INDEX(CHOOSE(QD$10,DataAutumn!i.LTWFeedIndices_BBB,DataWinter!i.LTWFeedIndices_BBB,DataSpring!i.LTWFeedIndices_BBB),1,QD$6)</f>
        <v>28:29, 73:82</v>
      </c>
      <c r="QE4" s="633" t="str">
        <f>INDEX(CHOOSE(QE$10,DataAutumn!i.LTWFeedIndices_BBB,DataWinter!i.LTWFeedIndices_BBB,DataSpring!i.LTWFeedIndices_BBB),1,QE$6)</f>
        <v>29:30, 73:82</v>
      </c>
      <c r="QF4" s="633" t="str">
        <f>INDEX(CHOOSE(QF$10,DataAutumn!i.LTWFeedIndices_BBB,DataWinter!i.LTWFeedIndices_BBB,DataSpring!i.LTWFeedIndices_BBB),1,QF$6)</f>
        <v>30:31, 73:82</v>
      </c>
      <c r="QG4" s="633" t="str">
        <f>INDEX(CHOOSE(QG$10,DataAutumn!i.LTWFeedIndices_BBB,DataWinter!i.LTWFeedIndices_BBB,DataSpring!i.LTWFeedIndices_BBB),1,QG$6)</f>
        <v>0:1, 67:75</v>
      </c>
      <c r="QH4" s="633" t="str">
        <f>INDEX(CHOOSE(QH$10,DataAutumn!i.LTWFeedIndices_BBB,DataWinter!i.LTWFeedIndices_BBB,DataSpring!i.LTWFeedIndices_BBB),1,QH$6)</f>
        <v>0:1, 75:84</v>
      </c>
      <c r="QI4" s="633" t="str">
        <f>INDEX(CHOOSE(QI$10,DataAutumn!i.LTWFeedIndices_BBB,DataWinter!i.LTWFeedIndices_BBB,DataSpring!i.LTWFeedIndices_BBB),1,QI$6)</f>
        <v>26:27, 75:84</v>
      </c>
      <c r="QJ4" s="633" t="str">
        <f>INDEX(CHOOSE(QJ$10,DataAutumn!i.LTWFeedIndices_BBB,DataWinter!i.LTWFeedIndices_BBB,DataSpring!i.LTWFeedIndices_BBB),1,QJ$6)</f>
        <v>27:28, 75:84</v>
      </c>
      <c r="QK4" s="633" t="str">
        <f>INDEX(CHOOSE(QK$10,DataAutumn!i.LTWFeedIndices_BBB,DataWinter!i.LTWFeedIndices_BBB,DataSpring!i.LTWFeedIndices_BBB),1,QK$6)</f>
        <v>28:29, 75:84</v>
      </c>
      <c r="QL4" s="633" t="str">
        <f>INDEX(CHOOSE(QL$10,DataAutumn!i.LTWFeedIndices_BBB,DataWinter!i.LTWFeedIndices_BBB,DataSpring!i.LTWFeedIndices_BBB),1,QL$6)</f>
        <v>29:30, 75:84</v>
      </c>
      <c r="QM4" s="633" t="str">
        <f>INDEX(CHOOSE(QM$10,DataAutumn!i.LTWFeedIndices_BBB,DataWinter!i.LTWFeedIndices_BBB,DataSpring!i.LTWFeedIndices_BBB),1,QM$6)</f>
        <v>30:31, 75:84</v>
      </c>
      <c r="QN4" s="633" t="str">
        <f>INDEX(CHOOSE(QN$10,DataAutumn!i.LTWFeedIndices_BBB,DataWinter!i.LTWFeedIndices_BBB,DataSpring!i.LTWFeedIndices_BBB),1,QN$6)</f>
        <v>0:1, 69:77</v>
      </c>
      <c r="QO4" s="633" t="str">
        <f>INDEX(CHOOSE(QO$10,DataAutumn!i.LTWFeedIndices_BBB,DataWinter!i.LTWFeedIndices_BBB,DataSpring!i.LTWFeedIndices_BBB),1,QO$6)</f>
        <v>0:1, 77:86</v>
      </c>
      <c r="QP4" s="633" t="str">
        <f>INDEX(CHOOSE(QP$10,DataAutumn!i.LTWFeedIndices_BBB,DataWinter!i.LTWFeedIndices_BBB,DataSpring!i.LTWFeedIndices_BBB),1,QP$6)</f>
        <v>26:27, 77:86</v>
      </c>
      <c r="QQ4" s="633" t="str">
        <f>INDEX(CHOOSE(QQ$10,DataAutumn!i.LTWFeedIndices_BBB,DataWinter!i.LTWFeedIndices_BBB,DataSpring!i.LTWFeedIndices_BBB),1,QQ$6)</f>
        <v>27:28, 77:86</v>
      </c>
      <c r="QR4" s="633" t="str">
        <f>INDEX(CHOOSE(QR$10,DataAutumn!i.LTWFeedIndices_BBB,DataWinter!i.LTWFeedIndices_BBB,DataSpring!i.LTWFeedIndices_BBB),1,QR$6)</f>
        <v>28:29, 77:86</v>
      </c>
      <c r="QS4" s="633" t="str">
        <f>INDEX(CHOOSE(QS$10,DataAutumn!i.LTWFeedIndices_BBB,DataWinter!i.LTWFeedIndices_BBB,DataSpring!i.LTWFeedIndices_BBB),1,QS$6)</f>
        <v>29:30, 77:86</v>
      </c>
      <c r="QT4" s="633" t="str">
        <f>INDEX(CHOOSE(QT$10,DataAutumn!i.LTWFeedIndices_BBB,DataWinter!i.LTWFeedIndices_BBB,DataSpring!i.LTWFeedIndices_BBB),1,QT$6)</f>
        <v>30:31, 77:86</v>
      </c>
      <c r="QU4" s="633" t="str">
        <f>INDEX(CHOOSE(QU$10,DataAutumn!i.LTWFeedIndices_BBB,DataWinter!i.LTWFeedIndices_BBB,DataSpring!i.LTWFeedIndices_BBB),1,QU$6)</f>
        <v>0:1, 60:68</v>
      </c>
      <c r="QV4" s="633" t="str">
        <f>INDEX(CHOOSE(QV$10,DataAutumn!i.LTWFeedIndices_BBB,DataWinter!i.LTWFeedIndices_BBB,DataSpring!i.LTWFeedIndices_BBB),1,QV$6)</f>
        <v>0:1, 68:77</v>
      </c>
      <c r="QW4" s="633" t="str">
        <f>INDEX(CHOOSE(QW$10,DataAutumn!i.LTWFeedIndices_BBB,DataWinter!i.LTWFeedIndices_BBB,DataSpring!i.LTWFeedIndices_BBB),1,QW$6)</f>
        <v>26:27, 68:77</v>
      </c>
      <c r="QX4" s="633" t="str">
        <f>INDEX(CHOOSE(QX$10,DataAutumn!i.LTWFeedIndices_BBB,DataWinter!i.LTWFeedIndices_BBB,DataSpring!i.LTWFeedIndices_BBB),1,QX$6)</f>
        <v>27:28, 68:77</v>
      </c>
      <c r="QY4" s="633" t="str">
        <f>INDEX(CHOOSE(QY$10,DataAutumn!i.LTWFeedIndices_BBB,DataWinter!i.LTWFeedIndices_BBB,DataSpring!i.LTWFeedIndices_BBB),1,QY$6)</f>
        <v>28:29, 68:77</v>
      </c>
      <c r="QZ4" s="633" t="str">
        <f>INDEX(CHOOSE(QZ$10,DataAutumn!i.LTWFeedIndices_BBB,DataWinter!i.LTWFeedIndices_BBB,DataSpring!i.LTWFeedIndices_BBB),1,QZ$6)</f>
        <v>29:30, 68:77</v>
      </c>
      <c r="RA4" s="633" t="str">
        <f>INDEX(CHOOSE(RA$10,DataAutumn!i.LTWFeedIndices_BBB,DataWinter!i.LTWFeedIndices_BBB,DataSpring!i.LTWFeedIndices_BBB),1,RA$6)</f>
        <v>30:31, 68:77</v>
      </c>
      <c r="RB4" s="633" t="str">
        <f>INDEX(CHOOSE(RB$10,DataAutumn!i.LTWFeedIndices_BBB,DataWinter!i.LTWFeedIndices_BBB,DataSpring!i.LTWFeedIndices_BBB),1,RB$6)</f>
        <v>0:1, 107:120</v>
      </c>
      <c r="RC4" s="633" t="str">
        <f>INDEX(CHOOSE(RC$10,DataAutumn!i.LTWFeedIndices_BBB,DataWinter!i.LTWFeedIndices_BBB,DataSpring!i.LTWFeedIndices_BBB),1,RC$6)</f>
        <v>0:1, 120:129</v>
      </c>
      <c r="RD4" s="633" t="str">
        <f>INDEX(CHOOSE(RD$10,DataAutumn!i.LTWFeedIndices_BBB,DataWinter!i.LTWFeedIndices_BBB,DataSpring!i.LTWFeedIndices_BBB),1,RD$6)</f>
        <v>26:27, 120:129</v>
      </c>
      <c r="RE4" s="633" t="str">
        <f>INDEX(CHOOSE(RE$10,DataAutumn!i.LTWFeedIndices_BBB,DataWinter!i.LTWFeedIndices_BBB,DataSpring!i.LTWFeedIndices_BBB),1,RE$6)</f>
        <v>27:28, 120:129</v>
      </c>
      <c r="RF4" s="633" t="str">
        <f>INDEX(CHOOSE(RF$10,DataAutumn!i.LTWFeedIndices_BBB,DataWinter!i.LTWFeedIndices_BBB,DataSpring!i.LTWFeedIndices_BBB),1,RF$6)</f>
        <v>28:29, 120:129</v>
      </c>
      <c r="RG4" s="633" t="str">
        <f>INDEX(CHOOSE(RG$10,DataAutumn!i.LTWFeedIndices_BBB,DataWinter!i.LTWFeedIndices_BBB,DataSpring!i.LTWFeedIndices_BBB),1,RG$6)</f>
        <v>29:30, 120:129</v>
      </c>
      <c r="RH4" s="633" t="str">
        <f>INDEX(CHOOSE(RH$10,DataAutumn!i.LTWFeedIndices_BBB,DataWinter!i.LTWFeedIndices_BBB,DataSpring!i.LTWFeedIndices_BBB),1,RH$6)</f>
        <v>30:31, 120:129</v>
      </c>
      <c r="RI4" s="633" t="str">
        <f>INDEX(CHOOSE(RI$10,DataAutumn!i.LTWFeedIndices_BBB,DataWinter!i.LTWFeedIndices_BBB,DataSpring!i.LTWFeedIndices_BBB),1,RI$6)</f>
        <v>0:1, 159:172</v>
      </c>
      <c r="RJ4" s="633" t="str">
        <f>INDEX(CHOOSE(RJ$10,DataAutumn!i.LTWFeedIndices_BBB,DataWinter!i.LTWFeedIndices_BBB,DataSpring!i.LTWFeedIndices_BBB),1,RJ$6)</f>
        <v>0:1, 172:181</v>
      </c>
      <c r="RK4" s="633" t="str">
        <f>INDEX(CHOOSE(RK$10,DataAutumn!i.LTWFeedIndices_BBB,DataWinter!i.LTWFeedIndices_BBB,DataSpring!i.LTWFeedIndices_BBB),1,RK$6)</f>
        <v>26:27, 172:181</v>
      </c>
      <c r="RL4" s="633" t="str">
        <f>INDEX(CHOOSE(RL$10,DataAutumn!i.LTWFeedIndices_BBB,DataWinter!i.LTWFeedIndices_BBB,DataSpring!i.LTWFeedIndices_BBB),1,RL$6)</f>
        <v>27:28, 172:181</v>
      </c>
      <c r="RM4" s="633" t="str">
        <f>INDEX(CHOOSE(RM$10,DataAutumn!i.LTWFeedIndices_BBB,DataWinter!i.LTWFeedIndices_BBB,DataSpring!i.LTWFeedIndices_BBB),1,RM$6)</f>
        <v>28:29, 172:181</v>
      </c>
      <c r="RN4" s="633" t="str">
        <f>INDEX(CHOOSE(RN$10,DataAutumn!i.LTWFeedIndices_BBB,DataWinter!i.LTWFeedIndices_BBB,DataSpring!i.LTWFeedIndices_BBB),1,RN$6)</f>
        <v>29:30, 172:181</v>
      </c>
      <c r="RO4" s="633" t="str">
        <f>INDEX(CHOOSE(RO$10,DataAutumn!i.LTWFeedIndices_BBB,DataWinter!i.LTWFeedIndices_BBB,DataSpring!i.LTWFeedIndices_BBB),1,RO$6)</f>
        <v>30:31, 172:181</v>
      </c>
      <c r="RP4" s="633" t="str">
        <f>INDEX(CHOOSE(RP$10,DataAutumn!i.LTWFeedIndices_BBB,DataWinter!i.LTWFeedIndices_BBB,DataSpring!i.LTWFeedIndices_BBB),1,RP$6)</f>
        <v>0:1, 211:224</v>
      </c>
      <c r="RQ4" s="633" t="str">
        <f>INDEX(CHOOSE(RQ$10,DataAutumn!i.LTWFeedIndices_BBB,DataWinter!i.LTWFeedIndices_BBB,DataSpring!i.LTWFeedIndices_BBB),1,RQ$6)</f>
        <v>0:1, 224:233</v>
      </c>
      <c r="RR4" s="633" t="str">
        <f>INDEX(CHOOSE(RR$10,DataAutumn!i.LTWFeedIndices_BBB,DataWinter!i.LTWFeedIndices_BBB,DataSpring!i.LTWFeedIndices_BBB),1,RR$6)</f>
        <v>26:27, 224:233</v>
      </c>
      <c r="RS4" s="633" t="str">
        <f>INDEX(CHOOSE(RS$10,DataAutumn!i.LTWFeedIndices_BBB,DataWinter!i.LTWFeedIndices_BBB,DataSpring!i.LTWFeedIndices_BBB),1,RS$6)</f>
        <v>27:28, 224:233</v>
      </c>
      <c r="RT4" s="633" t="str">
        <f>INDEX(CHOOSE(RT$10,DataAutumn!i.LTWFeedIndices_BBB,DataWinter!i.LTWFeedIndices_BBB,DataSpring!i.LTWFeedIndices_BBB),1,RT$6)</f>
        <v>28:29, 224:233</v>
      </c>
      <c r="RU4" s="633" t="str">
        <f>INDEX(CHOOSE(RU$10,DataAutumn!i.LTWFeedIndices_BBB,DataWinter!i.LTWFeedIndices_BBB,DataSpring!i.LTWFeedIndices_BBB),1,RU$6)</f>
        <v>29:30, 224:233</v>
      </c>
      <c r="RV4" s="633" t="str">
        <f>INDEX(CHOOSE(RV$10,DataAutumn!i.LTWFeedIndices_BBB,DataWinter!i.LTWFeedIndices_BBB,DataSpring!i.LTWFeedIndices_BBB),1,RV$6)</f>
        <v>30:31, 224:233</v>
      </c>
      <c r="RW4" s="633" t="str">
        <f>INDEX(CHOOSE(RW$10,DataAutumn!i.LTWFeedIndices_BBB,DataWinter!i.LTWFeedIndices_BBB,DataSpring!i.LTWFeedIndices_BBB),1,RW$6)</f>
        <v>0:1, 263:276</v>
      </c>
      <c r="RX4" s="633" t="str">
        <f>INDEX(CHOOSE(RX$10,DataAutumn!i.LTWFeedIndices_BBB,DataWinter!i.LTWFeedIndices_BBB,DataSpring!i.LTWFeedIndices_BBB),1,RX$6)</f>
        <v>0:1, 276:285</v>
      </c>
      <c r="RY4" s="633" t="str">
        <f>INDEX(CHOOSE(RY$10,DataAutumn!i.LTWFeedIndices_BBB,DataWinter!i.LTWFeedIndices_BBB,DataSpring!i.LTWFeedIndices_BBB),1,RY$6)</f>
        <v>26:27, 276:285</v>
      </c>
      <c r="RZ4" s="633" t="str">
        <f>INDEX(CHOOSE(RZ$10,DataAutumn!i.LTWFeedIndices_BBB,DataWinter!i.LTWFeedIndices_BBB,DataSpring!i.LTWFeedIndices_BBB),1,RZ$6)</f>
        <v>27:28, 276:285</v>
      </c>
      <c r="SA4" s="633" t="str">
        <f>INDEX(CHOOSE(SA$10,DataAutumn!i.LTWFeedIndices_BBB,DataWinter!i.LTWFeedIndices_BBB,DataSpring!i.LTWFeedIndices_BBB),1,SA$6)</f>
        <v>28:29, 276:285</v>
      </c>
      <c r="SB4" s="633" t="str">
        <f>INDEX(CHOOSE(SB$10,DataAutumn!i.LTWFeedIndices_BBB,DataWinter!i.LTWFeedIndices_BBB,DataSpring!i.LTWFeedIndices_BBB),1,SB$6)</f>
        <v>29:30, 276:285</v>
      </c>
      <c r="SC4" s="633" t="str">
        <f>INDEX(CHOOSE(SC$10,DataAutumn!i.LTWFeedIndices_BBB,DataWinter!i.LTWFeedIndices_BBB,DataSpring!i.LTWFeedIndices_BBB),1,SC$6)</f>
        <v>30:31, 276:285</v>
      </c>
      <c r="SD4" s="633" t="str">
        <f>INDEX(CHOOSE(SD$10,DataAutumn!i.LTWFeedIndices_BBB,DataWinter!i.LTWFeedIndices_BBB,DataSpring!i.LTWFeedIndices_BBB),1,SD$6)</f>
        <v>0:1, 315:328</v>
      </c>
      <c r="SE4" s="633" t="str">
        <f>INDEX(CHOOSE(SE$10,DataAutumn!i.LTWFeedIndices_BBB,DataWinter!i.LTWFeedIndices_BBB,DataSpring!i.LTWFeedIndices_BBB),1,SE$6)</f>
        <v>0:1, 328:337</v>
      </c>
      <c r="SF4" s="633" t="str">
        <f>INDEX(CHOOSE(SF$10,DataAutumn!i.LTWFeedIndices_BBB,DataWinter!i.LTWFeedIndices_BBB,DataSpring!i.LTWFeedIndices_BBB),1,SF$6)</f>
        <v>26:27, 328:337</v>
      </c>
      <c r="SG4" s="633" t="str">
        <f>INDEX(CHOOSE(SG$10,DataAutumn!i.LTWFeedIndices_BBB,DataWinter!i.LTWFeedIndices_BBB,DataSpring!i.LTWFeedIndices_BBB),1,SG$6)</f>
        <v>27:28, 328:337</v>
      </c>
      <c r="SH4" s="633" t="str">
        <f>INDEX(CHOOSE(SH$10,DataAutumn!i.LTWFeedIndices_BBB,DataWinter!i.LTWFeedIndices_BBB,DataSpring!i.LTWFeedIndices_BBB),1,SH$6)</f>
        <v>28:29, 328:337</v>
      </c>
      <c r="SI4" s="633" t="str">
        <f>INDEX(CHOOSE(SI$10,DataAutumn!i.LTWFeedIndices_BBB,DataWinter!i.LTWFeedIndices_BBB,DataSpring!i.LTWFeedIndices_BBB),1,SI$6)</f>
        <v>29:30, 328:337</v>
      </c>
      <c r="SJ4" s="633" t="str">
        <f>INDEX(CHOOSE(SJ$10,DataAutumn!i.LTWFeedIndices_BBB,DataWinter!i.LTWFeedIndices_BBB,DataSpring!i.LTWFeedIndices_BBB),1,SJ$6)</f>
        <v>30:31, 328:337</v>
      </c>
      <c r="SK4" s="633" t="str">
        <f>INDEX(CHOOSE(SK$10,DataAutumn!i.LTWFeedIndices_BBB,DataWinter!i.LTWFeedIndices_BBB,DataSpring!i.LTWFeedIndices_BBB),1,SK$6)</f>
        <v>0:1, 65:73</v>
      </c>
      <c r="SL4" s="633" t="str">
        <f>INDEX(CHOOSE(SL$10,DataAutumn!i.LTWFeedIndices_BBB,DataWinter!i.LTWFeedIndices_BBB,DataSpring!i.LTWFeedIndices_BBB),1,SL$6)</f>
        <v>0:1, 73:82</v>
      </c>
      <c r="SM4" s="633" t="str">
        <f>INDEX(CHOOSE(SM$10,DataAutumn!i.LTWFeedIndices_BBB,DataWinter!i.LTWFeedIndices_BBB,DataSpring!i.LTWFeedIndices_BBB),1,SM$6)</f>
        <v>50:51, 73:82</v>
      </c>
      <c r="SN4" s="633" t="str">
        <f>INDEX(CHOOSE(SN$10,DataAutumn!i.LTWFeedIndices_BBB,DataWinter!i.LTWFeedIndices_BBB,DataSpring!i.LTWFeedIndices_BBB),1,SN$6)</f>
        <v>51:52, 73:82</v>
      </c>
      <c r="SO4" s="633" t="str">
        <f>INDEX(CHOOSE(SO$10,DataAutumn!i.LTWFeedIndices_BBB,DataWinter!i.LTWFeedIndices_BBB,DataSpring!i.LTWFeedIndices_BBB),1,SO$6)</f>
        <v>52:53, 73:82</v>
      </c>
      <c r="SP4" s="633" t="str">
        <f>INDEX(CHOOSE(SP$10,DataAutumn!i.LTWFeedIndices_BBB,DataWinter!i.LTWFeedIndices_BBB,DataSpring!i.LTWFeedIndices_BBB),1,SP$6)</f>
        <v>53:54, 73:82</v>
      </c>
      <c r="SQ4" s="633" t="str">
        <f>INDEX(CHOOSE(SQ$10,DataAutumn!i.LTWFeedIndices_BBB,DataWinter!i.LTWFeedIndices_BBB,DataSpring!i.LTWFeedIndices_BBB),1,SQ$6)</f>
        <v>54:55, 73:82</v>
      </c>
      <c r="SR4" s="633" t="str">
        <f>INDEX(CHOOSE(SR$10,DataAutumn!i.LTWFeedIndices_BBB,DataWinter!i.LTWFeedIndices_BBB,DataSpring!i.LTWFeedIndices_BBB),1,SR$6)</f>
        <v>0:1, 67:75</v>
      </c>
      <c r="SS4" s="633" t="str">
        <f>INDEX(CHOOSE(SS$10,DataAutumn!i.LTWFeedIndices_BBB,DataWinter!i.LTWFeedIndices_BBB,DataSpring!i.LTWFeedIndices_BBB),1,SS$6)</f>
        <v>0:1, 75:84</v>
      </c>
      <c r="ST4" s="633" t="str">
        <f>INDEX(CHOOSE(ST$10,DataAutumn!i.LTWFeedIndices_BBB,DataWinter!i.LTWFeedIndices_BBB,DataSpring!i.LTWFeedIndices_BBB),1,ST$6)</f>
        <v>50:51, 75:84</v>
      </c>
      <c r="SU4" s="633" t="str">
        <f>INDEX(CHOOSE(SU$10,DataAutumn!i.LTWFeedIndices_BBB,DataWinter!i.LTWFeedIndices_BBB,DataSpring!i.LTWFeedIndices_BBB),1,SU$6)</f>
        <v>51:52, 75:84</v>
      </c>
      <c r="SV4" s="633" t="str">
        <f>INDEX(CHOOSE(SV$10,DataAutumn!i.LTWFeedIndices_BBB,DataWinter!i.LTWFeedIndices_BBB,DataSpring!i.LTWFeedIndices_BBB),1,SV$6)</f>
        <v>52:53, 75:84</v>
      </c>
      <c r="SW4" s="633" t="str">
        <f>INDEX(CHOOSE(SW$10,DataAutumn!i.LTWFeedIndices_BBB,DataWinter!i.LTWFeedIndices_BBB,DataSpring!i.LTWFeedIndices_BBB),1,SW$6)</f>
        <v>53:54, 75:84</v>
      </c>
      <c r="SX4" s="633" t="str">
        <f>INDEX(CHOOSE(SX$10,DataAutumn!i.LTWFeedIndices_BBB,DataWinter!i.LTWFeedIndices_BBB,DataSpring!i.LTWFeedIndices_BBB),1,SX$6)</f>
        <v>54:55, 75:84</v>
      </c>
      <c r="SY4" s="633" t="str">
        <f>INDEX(CHOOSE(SY$10,DataAutumn!i.LTWFeedIndices_BBB,DataWinter!i.LTWFeedIndices_BBB,DataSpring!i.LTWFeedIndices_BBB),1,SY$6)</f>
        <v>0:1, 70:78</v>
      </c>
      <c r="SZ4" s="633" t="str">
        <f>INDEX(CHOOSE(SZ$10,DataAutumn!i.LTWFeedIndices_BBB,DataWinter!i.LTWFeedIndices_BBB,DataSpring!i.LTWFeedIndices_BBB),1,SZ$6)</f>
        <v>0:1, 78:87</v>
      </c>
      <c r="TA4" s="633" t="str">
        <f>INDEX(CHOOSE(TA$10,DataAutumn!i.LTWFeedIndices_BBB,DataWinter!i.LTWFeedIndices_BBB,DataSpring!i.LTWFeedIndices_BBB),1,TA$6)</f>
        <v>50:51, 78:87</v>
      </c>
      <c r="TB4" s="633" t="str">
        <f>INDEX(CHOOSE(TB$10,DataAutumn!i.LTWFeedIndices_BBB,DataWinter!i.LTWFeedIndices_BBB,DataSpring!i.LTWFeedIndices_BBB),1,TB$6)</f>
        <v>51:52, 78:87</v>
      </c>
      <c r="TC4" s="633" t="str">
        <f>INDEX(CHOOSE(TC$10,DataAutumn!i.LTWFeedIndices_BBB,DataWinter!i.LTWFeedIndices_BBB,DataSpring!i.LTWFeedIndices_BBB),1,TC$6)</f>
        <v>52:53, 78:87</v>
      </c>
      <c r="TD4" s="633" t="str">
        <f>INDEX(CHOOSE(TD$10,DataAutumn!i.LTWFeedIndices_BBB,DataWinter!i.LTWFeedIndices_BBB,DataSpring!i.LTWFeedIndices_BBB),1,TD$6)</f>
        <v>53:54, 78:87</v>
      </c>
      <c r="TE4" s="633" t="str">
        <f>INDEX(CHOOSE(TE$10,DataAutumn!i.LTWFeedIndices_BBB,DataWinter!i.LTWFeedIndices_BBB,DataSpring!i.LTWFeedIndices_BBB),1,TE$6)</f>
        <v>54:55, 78:87</v>
      </c>
      <c r="TF4" s="633" t="str">
        <f>INDEX(CHOOSE(TF$10,DataAutumn!i.LTWFeedIndices_BBB,DataWinter!i.LTWFeedIndices_BBB,DataSpring!i.LTWFeedIndices_BBB),1,TF$6)</f>
        <v>0:1, 72:80</v>
      </c>
      <c r="TG4" s="633" t="str">
        <f>INDEX(CHOOSE(TG$10,DataAutumn!i.LTWFeedIndices_BBB,DataWinter!i.LTWFeedIndices_BBB,DataSpring!i.LTWFeedIndices_BBB),1,TG$6)</f>
        <v>0:1, 80:89</v>
      </c>
      <c r="TH4" s="633" t="str">
        <f>INDEX(CHOOSE(TH$10,DataAutumn!i.LTWFeedIndices_BBB,DataWinter!i.LTWFeedIndices_BBB,DataSpring!i.LTWFeedIndices_BBB),1,TH$6)</f>
        <v>50:51, 80:89</v>
      </c>
      <c r="TI4" s="633" t="str">
        <f>INDEX(CHOOSE(TI$10,DataAutumn!i.LTWFeedIndices_BBB,DataWinter!i.LTWFeedIndices_BBB,DataSpring!i.LTWFeedIndices_BBB),1,TI$6)</f>
        <v>51:52, 80:89</v>
      </c>
      <c r="TJ4" s="633" t="str">
        <f>INDEX(CHOOSE(TJ$10,DataAutumn!i.LTWFeedIndices_BBB,DataWinter!i.LTWFeedIndices_BBB,DataSpring!i.LTWFeedIndices_BBB),1,TJ$6)</f>
        <v>52:53, 80:89</v>
      </c>
      <c r="TK4" s="633" t="str">
        <f>INDEX(CHOOSE(TK$10,DataAutumn!i.LTWFeedIndices_BBB,DataWinter!i.LTWFeedIndices_BBB,DataSpring!i.LTWFeedIndices_BBB),1,TK$6)</f>
        <v>53:54, 80:89</v>
      </c>
      <c r="TL4" s="633" t="str">
        <f>INDEX(CHOOSE(TL$10,DataAutumn!i.LTWFeedIndices_BBB,DataWinter!i.LTWFeedIndices_BBB,DataSpring!i.LTWFeedIndices_BBB),1,TL$6)</f>
        <v>54:55, 80:89</v>
      </c>
      <c r="TM4" s="633" t="str">
        <f>INDEX(CHOOSE(TM$10,DataAutumn!i.LTWFeedIndices_BBB,DataWinter!i.LTWFeedIndices_BBB,DataSpring!i.LTWFeedIndices_BBB),1,TM$6)</f>
        <v>0:1, 74:82</v>
      </c>
      <c r="TN4" s="633" t="str">
        <f>INDEX(CHOOSE(TN$10,DataAutumn!i.LTWFeedIndices_BBB,DataWinter!i.LTWFeedIndices_BBB,DataSpring!i.LTWFeedIndices_BBB),1,TN$6)</f>
        <v>0:1, 82:91</v>
      </c>
      <c r="TO4" s="633" t="str">
        <f>INDEX(CHOOSE(TO$10,DataAutumn!i.LTWFeedIndices_BBB,DataWinter!i.LTWFeedIndices_BBB,DataSpring!i.LTWFeedIndices_BBB),1,TO$6)</f>
        <v>50:51, 82:91</v>
      </c>
      <c r="TP4" s="633" t="str">
        <f>INDEX(CHOOSE(TP$10,DataAutumn!i.LTWFeedIndices_BBB,DataWinter!i.LTWFeedIndices_BBB,DataSpring!i.LTWFeedIndices_BBB),1,TP$6)</f>
        <v>51:52, 82:91</v>
      </c>
      <c r="TQ4" s="633" t="str">
        <f>INDEX(CHOOSE(TQ$10,DataAutumn!i.LTWFeedIndices_BBB,DataWinter!i.LTWFeedIndices_BBB,DataSpring!i.LTWFeedIndices_BBB),1,TQ$6)</f>
        <v>52:53, 82:91</v>
      </c>
      <c r="TR4" s="633" t="str">
        <f>INDEX(CHOOSE(TR$10,DataAutumn!i.LTWFeedIndices_BBB,DataWinter!i.LTWFeedIndices_BBB,DataSpring!i.LTWFeedIndices_BBB),1,TR$6)</f>
        <v>53:54, 82:91</v>
      </c>
      <c r="TS4" s="633" t="str">
        <f>INDEX(CHOOSE(TS$10,DataAutumn!i.LTWFeedIndices_BBB,DataWinter!i.LTWFeedIndices_BBB,DataSpring!i.LTWFeedIndices_BBB),1,TS$6)</f>
        <v>54:55, 82:91</v>
      </c>
      <c r="TT4" s="633" t="str">
        <f>INDEX(CHOOSE(TT$10,DataAutumn!i.LTWFeedIndices_BBB,DataWinter!i.LTWFeedIndices_BBB,DataSpring!i.LTWFeedIndices_BBB),1,TT$6)</f>
        <v>0:1, 65:73</v>
      </c>
      <c r="TU4" s="633" t="str">
        <f>INDEX(CHOOSE(TU$10,DataAutumn!i.LTWFeedIndices_BBB,DataWinter!i.LTWFeedIndices_BBB,DataSpring!i.LTWFeedIndices_BBB),1,TU$6)</f>
        <v>0:1, 73:82</v>
      </c>
      <c r="TV4" s="633" t="str">
        <f>INDEX(CHOOSE(TV$10,DataAutumn!i.LTWFeedIndices_BBB,DataWinter!i.LTWFeedIndices_BBB,DataSpring!i.LTWFeedIndices_BBB),1,TV$6)</f>
        <v>50:51, 73:82</v>
      </c>
      <c r="TW4" s="633" t="str">
        <f>INDEX(CHOOSE(TW$10,DataAutumn!i.LTWFeedIndices_BBB,DataWinter!i.LTWFeedIndices_BBB,DataSpring!i.LTWFeedIndices_BBB),1,TW$6)</f>
        <v>51:52, 73:82</v>
      </c>
      <c r="TX4" s="633" t="str">
        <f>INDEX(CHOOSE(TX$10,DataAutumn!i.LTWFeedIndices_BBB,DataWinter!i.LTWFeedIndices_BBB,DataSpring!i.LTWFeedIndices_BBB),1,TX$6)</f>
        <v>52:53, 73:82</v>
      </c>
      <c r="TY4" s="633" t="str">
        <f>INDEX(CHOOSE(TY$10,DataAutumn!i.LTWFeedIndices_BBB,DataWinter!i.LTWFeedIndices_BBB,DataSpring!i.LTWFeedIndices_BBB),1,TY$6)</f>
        <v>53:54, 73:82</v>
      </c>
      <c r="TZ4" s="633" t="str">
        <f>INDEX(CHOOSE(TZ$10,DataAutumn!i.LTWFeedIndices_BBB,DataWinter!i.LTWFeedIndices_BBB,DataSpring!i.LTWFeedIndices_BBB),1,TZ$6)</f>
        <v>54:55, 73:82</v>
      </c>
      <c r="UA4" s="633" t="str">
        <f>INDEX(CHOOSE(UA$10,DataAutumn!i.LTWFeedIndices_BBB,DataWinter!i.LTWFeedIndices_BBB,DataSpring!i.LTWFeedIndices_BBB),1,UA$6)</f>
        <v>0:1, 112:125</v>
      </c>
      <c r="UB4" s="633" t="str">
        <f>INDEX(CHOOSE(UB$10,DataAutumn!i.LTWFeedIndices_BBB,DataWinter!i.LTWFeedIndices_BBB,DataSpring!i.LTWFeedIndices_BBB),1,UB$6)</f>
        <v>0:1, 125:134</v>
      </c>
      <c r="UC4" s="633" t="str">
        <f>INDEX(CHOOSE(UC$10,DataAutumn!i.LTWFeedIndices_BBB,DataWinter!i.LTWFeedIndices_BBB,DataSpring!i.LTWFeedIndices_BBB),1,UC$6)</f>
        <v>50:51, 125:134</v>
      </c>
      <c r="UD4" s="633" t="str">
        <f>INDEX(CHOOSE(UD$10,DataAutumn!i.LTWFeedIndices_BBB,DataWinter!i.LTWFeedIndices_BBB,DataSpring!i.LTWFeedIndices_BBB),1,UD$6)</f>
        <v>51:52, 125:134</v>
      </c>
      <c r="UE4" s="633" t="str">
        <f>INDEX(CHOOSE(UE$10,DataAutumn!i.LTWFeedIndices_BBB,DataWinter!i.LTWFeedIndices_BBB,DataSpring!i.LTWFeedIndices_BBB),1,UE$6)</f>
        <v>52:53, 125:134</v>
      </c>
      <c r="UF4" s="633" t="str">
        <f>INDEX(CHOOSE(UF$10,DataAutumn!i.LTWFeedIndices_BBB,DataWinter!i.LTWFeedIndices_BBB,DataSpring!i.LTWFeedIndices_BBB),1,UF$6)</f>
        <v>53:54, 125:134</v>
      </c>
      <c r="UG4" s="633" t="str">
        <f>INDEX(CHOOSE(UG$10,DataAutumn!i.LTWFeedIndices_BBB,DataWinter!i.LTWFeedIndices_BBB,DataSpring!i.LTWFeedIndices_BBB),1,UG$6)</f>
        <v>54:55, 125:134</v>
      </c>
      <c r="UH4" s="633" t="str">
        <f>INDEX(CHOOSE(UH$10,DataAutumn!i.LTWFeedIndices_BBB,DataWinter!i.LTWFeedIndices_BBB,DataSpring!i.LTWFeedIndices_BBB),1,UH$6)</f>
        <v>0:1, 164:177</v>
      </c>
      <c r="UI4" s="633" t="str">
        <f>INDEX(CHOOSE(UI$10,DataAutumn!i.LTWFeedIndices_BBB,DataWinter!i.LTWFeedIndices_BBB,DataSpring!i.LTWFeedIndices_BBB),1,UI$6)</f>
        <v>0:1, 177:186</v>
      </c>
      <c r="UJ4" s="633" t="str">
        <f>INDEX(CHOOSE(UJ$10,DataAutumn!i.LTWFeedIndices_BBB,DataWinter!i.LTWFeedIndices_BBB,DataSpring!i.LTWFeedIndices_BBB),1,UJ$6)</f>
        <v>50:51, 177:186</v>
      </c>
      <c r="UK4" s="633" t="str">
        <f>INDEX(CHOOSE(UK$10,DataAutumn!i.LTWFeedIndices_BBB,DataWinter!i.LTWFeedIndices_BBB,DataSpring!i.LTWFeedIndices_BBB),1,UK$6)</f>
        <v>51:52, 177:186</v>
      </c>
      <c r="UL4" s="633" t="str">
        <f>INDEX(CHOOSE(UL$10,DataAutumn!i.LTWFeedIndices_BBB,DataWinter!i.LTWFeedIndices_BBB,DataSpring!i.LTWFeedIndices_BBB),1,UL$6)</f>
        <v>52:53, 177:186</v>
      </c>
      <c r="UM4" s="633" t="str">
        <f>INDEX(CHOOSE(UM$10,DataAutumn!i.LTWFeedIndices_BBB,DataWinter!i.LTWFeedIndices_BBB,DataSpring!i.LTWFeedIndices_BBB),1,UM$6)</f>
        <v>53:54, 177:186</v>
      </c>
      <c r="UN4" s="633" t="str">
        <f>INDEX(CHOOSE(UN$10,DataAutumn!i.LTWFeedIndices_BBB,DataWinter!i.LTWFeedIndices_BBB,DataSpring!i.LTWFeedIndices_BBB),1,UN$6)</f>
        <v>54:55, 177:186</v>
      </c>
      <c r="UO4" s="633" t="str">
        <f>INDEX(CHOOSE(UO$10,DataAutumn!i.LTWFeedIndices_BBB,DataWinter!i.LTWFeedIndices_BBB,DataSpring!i.LTWFeedIndices_BBB),1,UO$6)</f>
        <v>0:1, 216:229</v>
      </c>
      <c r="UP4" s="633" t="str">
        <f>INDEX(CHOOSE(UP$10,DataAutumn!i.LTWFeedIndices_BBB,DataWinter!i.LTWFeedIndices_BBB,DataSpring!i.LTWFeedIndices_BBB),1,UP$6)</f>
        <v>0:1, 229:238</v>
      </c>
      <c r="UQ4" s="633" t="str">
        <f>INDEX(CHOOSE(UQ$10,DataAutumn!i.LTWFeedIndices_BBB,DataWinter!i.LTWFeedIndices_BBB,DataSpring!i.LTWFeedIndices_BBB),1,UQ$6)</f>
        <v>50:51, 229:238</v>
      </c>
      <c r="UR4" s="633" t="str">
        <f>INDEX(CHOOSE(UR$10,DataAutumn!i.LTWFeedIndices_BBB,DataWinter!i.LTWFeedIndices_BBB,DataSpring!i.LTWFeedIndices_BBB),1,UR$6)</f>
        <v>51:52, 229:238</v>
      </c>
      <c r="US4" s="633" t="str">
        <f>INDEX(CHOOSE(US$10,DataAutumn!i.LTWFeedIndices_BBB,DataWinter!i.LTWFeedIndices_BBB,DataSpring!i.LTWFeedIndices_BBB),1,US$6)</f>
        <v>52:53, 229:238</v>
      </c>
      <c r="UT4" s="633" t="str">
        <f>INDEX(CHOOSE(UT$10,DataAutumn!i.LTWFeedIndices_BBB,DataWinter!i.LTWFeedIndices_BBB,DataSpring!i.LTWFeedIndices_BBB),1,UT$6)</f>
        <v>53:54, 229:238</v>
      </c>
      <c r="UU4" s="633" t="str">
        <f>INDEX(CHOOSE(UU$10,DataAutumn!i.LTWFeedIndices_BBB,DataWinter!i.LTWFeedIndices_BBB,DataSpring!i.LTWFeedIndices_BBB),1,UU$6)</f>
        <v>54:55, 229:238</v>
      </c>
      <c r="UV4" s="633" t="str">
        <f>INDEX(CHOOSE(UV$10,DataAutumn!i.LTWFeedIndices_BBB,DataWinter!i.LTWFeedIndices_BBB,DataSpring!i.LTWFeedIndices_BBB),1,UV$6)</f>
        <v>0:1, 268:281</v>
      </c>
      <c r="UW4" s="633" t="str">
        <f>INDEX(CHOOSE(UW$10,DataAutumn!i.LTWFeedIndices_BBB,DataWinter!i.LTWFeedIndices_BBB,DataSpring!i.LTWFeedIndices_BBB),1,UW$6)</f>
        <v>0:1, 281:290</v>
      </c>
      <c r="UX4" s="633" t="str">
        <f>INDEX(CHOOSE(UX$10,DataAutumn!i.LTWFeedIndices_BBB,DataWinter!i.LTWFeedIndices_BBB,DataSpring!i.LTWFeedIndices_BBB),1,UX$6)</f>
        <v>50:51, 281:290</v>
      </c>
      <c r="UY4" s="633" t="str">
        <f>INDEX(CHOOSE(UY$10,DataAutumn!i.LTWFeedIndices_BBB,DataWinter!i.LTWFeedIndices_BBB,DataSpring!i.LTWFeedIndices_BBB),1,UY$6)</f>
        <v>51:52, 281:290</v>
      </c>
      <c r="UZ4" s="633" t="str">
        <f>INDEX(CHOOSE(UZ$10,DataAutumn!i.LTWFeedIndices_BBB,DataWinter!i.LTWFeedIndices_BBB,DataSpring!i.LTWFeedIndices_BBB),1,UZ$6)</f>
        <v>52:53, 281:290</v>
      </c>
      <c r="VA4" s="633" t="str">
        <f>INDEX(CHOOSE(VA$10,DataAutumn!i.LTWFeedIndices_BBB,DataWinter!i.LTWFeedIndices_BBB,DataSpring!i.LTWFeedIndices_BBB),1,VA$6)</f>
        <v>53:54, 281:290</v>
      </c>
      <c r="VB4" s="633" t="str">
        <f>INDEX(CHOOSE(VB$10,DataAutumn!i.LTWFeedIndices_BBB,DataWinter!i.LTWFeedIndices_BBB,DataSpring!i.LTWFeedIndices_BBB),1,VB$6)</f>
        <v>54:55, 281:290</v>
      </c>
      <c r="VC4" s="633" t="str">
        <f>INDEX(CHOOSE(VC$10,DataAutumn!i.LTWFeedIndices_BBB,DataWinter!i.LTWFeedIndices_BBB,DataSpring!i.LTWFeedIndices_BBB),1,VC$6)</f>
        <v>0:1, 320:333</v>
      </c>
      <c r="VD4" s="633" t="str">
        <f>INDEX(CHOOSE(VD$10,DataAutumn!i.LTWFeedIndices_BBB,DataWinter!i.LTWFeedIndices_BBB,DataSpring!i.LTWFeedIndices_BBB),1,VD$6)</f>
        <v>0:1, 333:342</v>
      </c>
      <c r="VE4" s="633" t="str">
        <f>INDEX(CHOOSE(VE$10,DataAutumn!i.LTWFeedIndices_BBB,DataWinter!i.LTWFeedIndices_BBB,DataSpring!i.LTWFeedIndices_BBB),1,VE$6)</f>
        <v>50:51, 333:342</v>
      </c>
      <c r="VF4" s="633" t="str">
        <f>INDEX(CHOOSE(VF$10,DataAutumn!i.LTWFeedIndices_BBB,DataWinter!i.LTWFeedIndices_BBB,DataSpring!i.LTWFeedIndices_BBB),1,VF$6)</f>
        <v>51:52, 333:342</v>
      </c>
      <c r="VG4" s="633" t="str">
        <f>INDEX(CHOOSE(VG$10,DataAutumn!i.LTWFeedIndices_BBB,DataWinter!i.LTWFeedIndices_BBB,DataSpring!i.LTWFeedIndices_BBB),1,VG$6)</f>
        <v>52:53, 333:342</v>
      </c>
      <c r="VH4" s="633" t="str">
        <f>INDEX(CHOOSE(VH$10,DataAutumn!i.LTWFeedIndices_BBB,DataWinter!i.LTWFeedIndices_BBB,DataSpring!i.LTWFeedIndices_BBB),1,VH$6)</f>
        <v>53:54, 333:342</v>
      </c>
      <c r="VI4" s="633" t="str">
        <f>INDEX(CHOOSE(VI$10,DataAutumn!i.LTWFeedIndices_BBB,DataWinter!i.LTWFeedIndices_BBB,DataSpring!i.LTWFeedIndices_BBB),1,VI$6)</f>
        <v>54:55, 333:342</v>
      </c>
      <c r="VJ4" s="593" t="str">
        <f>INDEX(CHOOSE(VJ$10,DataAutumn!i.FS_StrategyIndices,DataWinter!i.FS_StrategyIndices,DataSpring!i.FS_StrategyIndices),VJ$11,VJ$6)</f>
        <v>19:20, 33:50</v>
      </c>
      <c r="VK4" s="593" t="str">
        <f ca="1">INDEX(CHOOSE(VK$10,DataAutumn!i.FS_StrategyIndices,DataWinter!i.FS_StrategyIndices,DataSpring!i.FS_StrategyIndices),VK$11,VK$6)</f>
        <v>1:2, 55:72</v>
      </c>
      <c r="VL4" s="593" t="str">
        <f ca="1">INDEX(CHOOSE(VL$10,DataAutumn!i.FS_StrategyIndices,DataWinter!i.FS_StrategyIndices,DataSpring!i.FS_StrategyIndices),VL$11,VL$6)</f>
        <v>3:4, 55:72</v>
      </c>
      <c r="VM4" s="593" t="str">
        <f ca="1">INDEX(CHOOSE(VM$10,DataAutumn!i.FS_StrategyIndices,DataWinter!i.FS_StrategyIndices,DataSpring!i.FS_StrategyIndices),VM$11,VM$6)</f>
        <v>1:2, 70:72</v>
      </c>
      <c r="VN4" s="593" t="str">
        <f ca="1">INDEX(CHOOSE(VN$10,DataAutumn!i.FS_StrategyIndices,DataWinter!i.FS_StrategyIndices,DataSpring!i.FS_StrategyIndices),VN$11,VN$6)</f>
        <v>3:4, 70:72</v>
      </c>
      <c r="VO4" s="593" t="str">
        <f ca="1">INDEX(CHOOSE(VO$10,DataAutumn!i.FS_StrategyIndices,DataWinter!i.FS_StrategyIndices,DataSpring!i.FS_StrategyIndices),VO$11,VO$6)</f>
        <v>19:20, 85:102</v>
      </c>
      <c r="VP4" s="593" t="str">
        <f ca="1">INDEX(CHOOSE(VP$10,DataAutumn!i.FS_StrategyIndices,DataWinter!i.FS_StrategyIndices,DataSpring!i.FS_StrategyIndices),VP$11,VP$6)</f>
        <v>19:20, 33:52</v>
      </c>
      <c r="VQ4" s="593" t="str">
        <f ca="1">INDEX(CHOOSE(VQ$10,DataAutumn!i.FS_StrategyIndices,DataWinter!i.FS_StrategyIndices,DataSpring!i.FS_StrategyIndices),VQ$11,VQ$6)</f>
        <v>1:2, 57:74</v>
      </c>
      <c r="VR4" s="593" t="str">
        <f ca="1">INDEX(CHOOSE(VR$10,DataAutumn!i.FS_StrategyIndices,DataWinter!i.FS_StrategyIndices,DataSpring!i.FS_StrategyIndices),VR$11,VR$6)</f>
        <v>3:4, 57:74</v>
      </c>
      <c r="VS4" s="593" t="str">
        <f ca="1">INDEX(CHOOSE(VS$10,DataAutumn!i.FS_StrategyIndices,DataWinter!i.FS_StrategyIndices,DataSpring!i.FS_StrategyIndices),VS$11,VS$6)</f>
        <v>1:2, 72:74</v>
      </c>
      <c r="VT4" s="593" t="str">
        <f ca="1">INDEX(CHOOSE(VT$10,DataAutumn!i.FS_StrategyIndices,DataWinter!i.FS_StrategyIndices,DataSpring!i.FS_StrategyIndices),VT$11,VT$6)</f>
        <v>3:4, 72:74</v>
      </c>
      <c r="VU4" s="593" t="str">
        <f ca="1">INDEX(CHOOSE(VU$10,DataAutumn!i.FS_StrategyIndices,DataWinter!i.FS_StrategyIndices,DataSpring!i.FS_StrategyIndices),VU$11,VU$6)</f>
        <v>19:20, 87:102</v>
      </c>
      <c r="VV4" s="593" t="str">
        <f ca="1">INDEX(CHOOSE(VV$10,DataAutumn!i.FS_StrategyIndices,DataWinter!i.FS_StrategyIndices,DataSpring!i.FS_StrategyIndices),VV$11,VV$6)</f>
        <v>1:2, 115:122</v>
      </c>
      <c r="VW4" s="593" t="str">
        <f ca="1">INDEX(CHOOSE(VW$10,DataAutumn!i.FS_StrategyIndices,DataWinter!i.FS_StrategyIndices,DataSpring!i.FS_StrategyIndices),VW$11,VW$6)</f>
        <v>3:4, 115:122</v>
      </c>
      <c r="VX4" s="593" t="str">
        <f ca="1">INDEX(CHOOSE(VX$10,DataAutumn!i.FS_StrategyIndices,DataWinter!i.FS_StrategyIndices,DataSpring!i.FS_StrategyIndices),VX$11,VX$6)</f>
        <v>1:2, 122:124</v>
      </c>
      <c r="VY4" s="593" t="str">
        <f ca="1">INDEX(CHOOSE(VY$10,DataAutumn!i.FS_StrategyIndices,DataWinter!i.FS_StrategyIndices,DataSpring!i.FS_StrategyIndices),VY$11,VY$6)</f>
        <v>3:4, 122:124</v>
      </c>
      <c r="VZ4" s="593" t="str">
        <f ca="1">INDEX(CHOOSE(VZ$10,DataAutumn!i.FS_StrategyIndices,DataWinter!i.FS_StrategyIndices,DataSpring!i.FS_StrategyIndices),VZ$11,VZ$6)</f>
        <v>19:20, 137:154</v>
      </c>
      <c r="WA4" s="593" t="str">
        <f ca="1">INDEX(CHOOSE(WA$10,DataAutumn!i.FS_StrategyIndices,DataWinter!i.FS_StrategyIndices,DataSpring!i.FS_StrategyIndices),WA$11,WA$6)</f>
        <v>1:2, 115:122</v>
      </c>
      <c r="WB4" s="593" t="str">
        <f ca="1">INDEX(CHOOSE(WB$10,DataAutumn!i.FS_StrategyIndices,DataWinter!i.FS_StrategyIndices,DataSpring!i.FS_StrategyIndices),WB$11,WB$6)</f>
        <v>3:4, 115:122</v>
      </c>
      <c r="WC4" s="593" t="str">
        <f ca="1">INDEX(CHOOSE(WC$10,DataAutumn!i.FS_StrategyIndices,DataWinter!i.FS_StrategyIndices,DataSpring!i.FS_StrategyIndices),WC$11,WC$6)</f>
        <v>1:2, 122:124</v>
      </c>
      <c r="WD4" s="593" t="str">
        <f ca="1">INDEX(CHOOSE(WD$10,DataAutumn!i.FS_StrategyIndices,DataWinter!i.FS_StrategyIndices,DataSpring!i.FS_StrategyIndices),WD$11,WD$6)</f>
        <v>3:4, 122:124</v>
      </c>
      <c r="WE4" s="593" t="str">
        <f ca="1">INDEX(CHOOSE(WE$10,DataAutumn!i.FS_StrategyIndices,DataWinter!i.FS_StrategyIndices,DataSpring!i.FS_StrategyIndices),WE$11,WE$6)</f>
        <v>19:20, 137:154</v>
      </c>
      <c r="WF4" s="593" t="str">
        <f ca="1">INDEX(CHOOSE(WF$10,DataAutumn!i.FS_StrategyIndices,DataWinter!i.FS_StrategyIndices,DataSpring!i.FS_StrategyIndices),WF$11,WF$6)</f>
        <v>1:2, 167:174</v>
      </c>
      <c r="WG4" s="593" t="str">
        <f ca="1">INDEX(CHOOSE(WG$10,DataAutumn!i.FS_StrategyIndices,DataWinter!i.FS_StrategyIndices,DataSpring!i.FS_StrategyIndices),WG$11,WG$6)</f>
        <v>3:4, 167:174</v>
      </c>
      <c r="WH4" s="593" t="str">
        <f ca="1">INDEX(CHOOSE(WH$10,DataAutumn!i.FS_StrategyIndices,DataWinter!i.FS_StrategyIndices,DataSpring!i.FS_StrategyIndices),WH$11,WH$6)</f>
        <v>1:2, 174:176</v>
      </c>
      <c r="WI4" s="593" t="str">
        <f ca="1">INDEX(CHOOSE(WI$10,DataAutumn!i.FS_StrategyIndices,DataWinter!i.FS_StrategyIndices,DataSpring!i.FS_StrategyIndices),WI$11,WI$6)</f>
        <v>3:4, 174:176</v>
      </c>
      <c r="WJ4" s="593" t="str">
        <f ca="1">INDEX(CHOOSE(WJ$10,DataAutumn!i.FS_StrategyIndices,DataWinter!i.FS_StrategyIndices,DataSpring!i.FS_StrategyIndices),WJ$11,WJ$6)</f>
        <v>19:20, 189:206</v>
      </c>
      <c r="WK4" s="593" t="str">
        <f ca="1">INDEX(CHOOSE(WK$10,DataAutumn!i.FS_StrategyIndices,DataWinter!i.FS_StrategyIndices,DataSpring!i.FS_StrategyIndices),WK$11,WK$6)</f>
        <v>1:2, 219:226</v>
      </c>
      <c r="WL4" s="593" t="str">
        <f ca="1">INDEX(CHOOSE(WL$10,DataAutumn!i.FS_StrategyIndices,DataWinter!i.FS_StrategyIndices,DataSpring!i.FS_StrategyIndices),WL$11,WL$6)</f>
        <v>3:4, 219:226</v>
      </c>
      <c r="WM4" s="591" t="s">
        <v>814</v>
      </c>
      <c r="WN4" s="590"/>
      <c r="WO4" s="591"/>
      <c r="WP4" s="591" t="s">
        <v>1565</v>
      </c>
      <c r="WQ4" s="591" t="s">
        <v>1649</v>
      </c>
      <c r="WR4" s="591" t="s">
        <v>1100</v>
      </c>
      <c r="WS4" s="591" t="s">
        <v>1100</v>
      </c>
      <c r="WT4" s="591" t="s">
        <v>1100</v>
      </c>
      <c r="WU4" s="591" t="s">
        <v>343</v>
      </c>
      <c r="WV4" s="591" t="s">
        <v>1873</v>
      </c>
      <c r="WW4" s="591" t="s">
        <v>2420</v>
      </c>
      <c r="WX4" s="591" t="s">
        <v>2421</v>
      </c>
      <c r="WY4" s="591" t="s">
        <v>1878</v>
      </c>
      <c r="WZ4" s="591" t="s">
        <v>2319</v>
      </c>
      <c r="XA4" s="591" t="s">
        <v>1874</v>
      </c>
      <c r="XB4" s="591" t="s">
        <v>368</v>
      </c>
      <c r="XC4" s="591" t="s">
        <v>1875</v>
      </c>
      <c r="XD4" s="591" t="s">
        <v>1876</v>
      </c>
      <c r="XE4" s="591" t="s">
        <v>368</v>
      </c>
      <c r="XF4" s="591" t="s">
        <v>786</v>
      </c>
      <c r="XG4" s="591" t="s">
        <v>368</v>
      </c>
      <c r="XH4" s="590"/>
      <c r="XI4" s="591"/>
      <c r="XJ4" s="591" t="s">
        <v>1100</v>
      </c>
      <c r="XK4" s="591" t="s">
        <v>1449</v>
      </c>
      <c r="XL4" s="591" t="s">
        <v>234</v>
      </c>
      <c r="XM4" s="591" t="s">
        <v>2098</v>
      </c>
      <c r="XN4" s="656" t="s">
        <v>873</v>
      </c>
      <c r="XO4" s="591" t="s">
        <v>675</v>
      </c>
      <c r="XP4" s="591" t="s">
        <v>546</v>
      </c>
      <c r="XQ4" s="591" t="s">
        <v>546</v>
      </c>
      <c r="XR4" s="591" t="str">
        <f>$EU4</f>
        <v>:,0:2,11:13,:</v>
      </c>
      <c r="XS4" s="591" t="str">
        <f>$EV4</f>
        <v>:,0:2,14:16,:</v>
      </c>
      <c r="XT4" s="591" t="str">
        <f>$EW4</f>
        <v>:,0:2,17:19,:</v>
      </c>
      <c r="XU4" s="591" t="s">
        <v>101</v>
      </c>
      <c r="XV4" s="591" t="s">
        <v>2074</v>
      </c>
      <c r="XW4" s="591"/>
      <c r="XX4" s="591" t="s">
        <v>842</v>
      </c>
      <c r="XY4" s="591" t="s">
        <v>1201</v>
      </c>
      <c r="XZ4" s="591" t="s">
        <v>2151</v>
      </c>
      <c r="YA4" s="591" t="s">
        <v>1202</v>
      </c>
      <c r="YB4" s="590"/>
      <c r="YC4" s="591"/>
      <c r="YD4" s="591"/>
      <c r="YE4" s="591"/>
      <c r="YF4" s="591"/>
      <c r="YG4" s="591" t="s">
        <v>6</v>
      </c>
      <c r="YH4" s="591" t="s">
        <v>6</v>
      </c>
      <c r="YI4" s="591" t="s">
        <v>7</v>
      </c>
      <c r="YJ4" s="591" t="s">
        <v>7</v>
      </c>
      <c r="YK4" s="591" t="s">
        <v>174</v>
      </c>
      <c r="YL4" s="591" t="s">
        <v>232</v>
      </c>
      <c r="YM4" s="591" t="s">
        <v>2593</v>
      </c>
      <c r="YN4" s="591" t="s">
        <v>232</v>
      </c>
      <c r="YO4" s="591" t="s">
        <v>232</v>
      </c>
      <c r="YP4" s="809" t="s">
        <v>1100</v>
      </c>
      <c r="YQ4" s="809" t="s">
        <v>1100</v>
      </c>
      <c r="YR4" s="590"/>
      <c r="YS4" s="590"/>
      <c r="YT4" s="591"/>
      <c r="YU4" s="590"/>
      <c r="YV4" s="591"/>
      <c r="YW4" s="591"/>
      <c r="YX4" s="591"/>
      <c r="YY4" s="591"/>
      <c r="YZ4" s="591"/>
      <c r="ZA4" s="591"/>
      <c r="ZB4" s="591" t="s">
        <v>1006</v>
      </c>
      <c r="ZC4" s="591"/>
      <c r="ZD4" s="591"/>
      <c r="ZE4" s="591" t="s">
        <v>1391</v>
      </c>
      <c r="ZF4" s="591" t="s">
        <v>1392</v>
      </c>
      <c r="ZG4" s="591" t="s">
        <v>1393</v>
      </c>
      <c r="ZH4" s="591" t="s">
        <v>1234</v>
      </c>
      <c r="ZI4" s="591" t="s">
        <v>1235</v>
      </c>
      <c r="ZJ4" s="591" t="s">
        <v>1236</v>
      </c>
      <c r="ZK4" s="591" t="s">
        <v>3037</v>
      </c>
      <c r="ZL4" s="591" t="s">
        <v>3038</v>
      </c>
      <c r="ZM4" s="591" t="s">
        <v>3039</v>
      </c>
      <c r="ZN4" s="591"/>
      <c r="ZO4" s="591" t="s">
        <v>159</v>
      </c>
      <c r="ZP4" s="591" t="s">
        <v>174</v>
      </c>
      <c r="ZQ4" s="591" t="s">
        <v>232</v>
      </c>
      <c r="ZR4" s="591" t="s">
        <v>234</v>
      </c>
      <c r="ZS4" s="591" t="s">
        <v>268</v>
      </c>
      <c r="ZT4" s="591" t="s">
        <v>159</v>
      </c>
      <c r="ZU4" s="591" t="s">
        <v>1100</v>
      </c>
      <c r="ZV4" s="591" t="s">
        <v>1100</v>
      </c>
      <c r="ZW4" s="591" t="s">
        <v>1100</v>
      </c>
      <c r="ZX4" s="591"/>
      <c r="ZY4" s="591"/>
      <c r="ZZ4" s="591"/>
      <c r="AAA4" s="591"/>
      <c r="AAB4" s="591" t="s">
        <v>6</v>
      </c>
      <c r="AAC4" s="591" t="s">
        <v>7</v>
      </c>
      <c r="AAD4" s="591" t="s">
        <v>8</v>
      </c>
      <c r="AAE4" s="591" t="s">
        <v>159</v>
      </c>
      <c r="AAF4" s="591" t="s">
        <v>174</v>
      </c>
      <c r="AAG4" s="591" t="s">
        <v>268</v>
      </c>
      <c r="AAH4" s="591" t="s">
        <v>6</v>
      </c>
      <c r="AAI4" s="591" t="s">
        <v>7</v>
      </c>
      <c r="AAJ4" s="591" t="s">
        <v>8</v>
      </c>
      <c r="AAK4" s="591"/>
      <c r="AAL4" s="591"/>
      <c r="AAM4" s="591"/>
      <c r="AAN4" s="591" t="s">
        <v>6</v>
      </c>
      <c r="AAO4" s="591" t="s">
        <v>675</v>
      </c>
      <c r="AAP4" s="591" t="s">
        <v>6</v>
      </c>
      <c r="AAQ4" s="591" t="s">
        <v>675</v>
      </c>
      <c r="AAR4" s="591" t="s">
        <v>6</v>
      </c>
      <c r="AAS4" s="591" t="s">
        <v>675</v>
      </c>
      <c r="AAT4" s="591"/>
      <c r="AAU4" s="591" t="s">
        <v>1006</v>
      </c>
      <c r="AAV4" s="591"/>
      <c r="AAW4" s="591" t="s">
        <v>2074</v>
      </c>
      <c r="AAX4" s="591" t="s">
        <v>338</v>
      </c>
      <c r="AAY4" s="591" t="s">
        <v>782</v>
      </c>
      <c r="AAZ4" s="591" t="s">
        <v>665</v>
      </c>
      <c r="ABA4" s="590"/>
      <c r="ABB4" s="594" t="str">
        <f t="shared" ref="ABB4:ACG4" si="0">INDEX(i.slices_ebw,ABB$6,ABB$10+(ABB$12-1)*3)</f>
        <v>33:34</v>
      </c>
      <c r="ABC4" s="594" t="str">
        <f t="shared" si="0"/>
        <v>38:39</v>
      </c>
      <c r="ABD4" s="594" t="str">
        <f t="shared" si="0"/>
        <v>43:44</v>
      </c>
      <c r="ABE4" s="594" t="str">
        <f t="shared" si="0"/>
        <v>33:34</v>
      </c>
      <c r="ABF4" s="594" t="str">
        <f t="shared" si="0"/>
        <v>38:39</v>
      </c>
      <c r="ABG4" s="594" t="str">
        <f t="shared" si="0"/>
        <v>43:44</v>
      </c>
      <c r="ABH4" s="594" t="str">
        <f t="shared" si="0"/>
        <v>33:34</v>
      </c>
      <c r="ABI4" s="594" t="str">
        <f t="shared" si="0"/>
        <v>38:39</v>
      </c>
      <c r="ABJ4" s="594" t="str">
        <f t="shared" si="0"/>
        <v>43:44</v>
      </c>
      <c r="ABK4" s="594" t="str">
        <f t="shared" si="0"/>
        <v>33:34</v>
      </c>
      <c r="ABL4" s="594" t="str">
        <f t="shared" si="0"/>
        <v>38:39</v>
      </c>
      <c r="ABM4" s="594" t="str">
        <f t="shared" si="0"/>
        <v>43:44</v>
      </c>
      <c r="ABN4" s="594" t="str">
        <f t="shared" si="0"/>
        <v>33:34</v>
      </c>
      <c r="ABO4" s="594" t="str">
        <f t="shared" si="0"/>
        <v>38:39</v>
      </c>
      <c r="ABP4" s="594" t="str">
        <f t="shared" si="0"/>
        <v>43:44</v>
      </c>
      <c r="ABQ4" s="594" t="str">
        <f t="shared" si="0"/>
        <v>33:34</v>
      </c>
      <c r="ABR4" s="594" t="str">
        <f t="shared" si="0"/>
        <v>38:39</v>
      </c>
      <c r="ABS4" s="594" t="str">
        <f t="shared" si="0"/>
        <v>43:44</v>
      </c>
      <c r="ABT4" s="594" t="str">
        <f t="shared" si="0"/>
        <v>50:51</v>
      </c>
      <c r="ABU4" s="594" t="str">
        <f t="shared" si="0"/>
        <v>55:56</v>
      </c>
      <c r="ABV4" s="594" t="str">
        <f t="shared" si="0"/>
        <v>60:61</v>
      </c>
      <c r="ABW4" s="594" t="str">
        <f t="shared" si="0"/>
        <v>52:53</v>
      </c>
      <c r="ABX4" s="594" t="str">
        <f t="shared" si="0"/>
        <v>57:58</v>
      </c>
      <c r="ABY4" s="594" t="str">
        <f t="shared" si="0"/>
        <v>62:63</v>
      </c>
      <c r="ABZ4" s="594" t="str">
        <f t="shared" si="0"/>
        <v>55:56</v>
      </c>
      <c r="ACA4" s="594" t="str">
        <f t="shared" si="0"/>
        <v>60:61</v>
      </c>
      <c r="ACB4" s="594" t="str">
        <f t="shared" si="0"/>
        <v>65:66</v>
      </c>
      <c r="ACC4" s="594" t="str">
        <f t="shared" si="0"/>
        <v>57:58</v>
      </c>
      <c r="ACD4" s="594" t="str">
        <f t="shared" si="0"/>
        <v>62:63</v>
      </c>
      <c r="ACE4" s="594" t="str">
        <f t="shared" si="0"/>
        <v>67:68</v>
      </c>
      <c r="ACF4" s="594" t="str">
        <f t="shared" si="0"/>
        <v>59:60</v>
      </c>
      <c r="ACG4" s="594" t="str">
        <f t="shared" si="0"/>
        <v>64:65</v>
      </c>
      <c r="ACH4" s="594" t="str">
        <f t="shared" ref="ACH4:ADM4" si="1">INDEX(i.slices_ebw,ACH$6,ACH$10+(ACH$12-1)*3)</f>
        <v>69:70</v>
      </c>
      <c r="ACI4" s="594" t="str">
        <f t="shared" si="1"/>
        <v>50:51</v>
      </c>
      <c r="ACJ4" s="594" t="str">
        <f t="shared" si="1"/>
        <v>55:56</v>
      </c>
      <c r="ACK4" s="594" t="str">
        <f t="shared" si="1"/>
        <v>60:61</v>
      </c>
      <c r="ACL4" s="594" t="str">
        <f t="shared" si="1"/>
        <v>55:56</v>
      </c>
      <c r="ACM4" s="594" t="str">
        <f t="shared" si="1"/>
        <v>60:61</v>
      </c>
      <c r="ACN4" s="594" t="str">
        <f t="shared" si="1"/>
        <v>65:66</v>
      </c>
      <c r="ACO4" s="594" t="str">
        <f t="shared" si="1"/>
        <v>57:58</v>
      </c>
      <c r="ACP4" s="594" t="str">
        <f t="shared" si="1"/>
        <v>62:63</v>
      </c>
      <c r="ACQ4" s="594" t="str">
        <f t="shared" si="1"/>
        <v>67:68</v>
      </c>
      <c r="ACR4" s="594" t="str">
        <f t="shared" si="1"/>
        <v>60:61</v>
      </c>
      <c r="ACS4" s="594" t="str">
        <f t="shared" si="1"/>
        <v>65:66</v>
      </c>
      <c r="ACT4" s="594" t="str">
        <f t="shared" si="1"/>
        <v>70:71</v>
      </c>
      <c r="ACU4" s="594" t="str">
        <f t="shared" si="1"/>
        <v>62:63</v>
      </c>
      <c r="ACV4" s="594" t="str">
        <f t="shared" si="1"/>
        <v>67:68</v>
      </c>
      <c r="ACW4" s="594" t="str">
        <f t="shared" si="1"/>
        <v>72:73</v>
      </c>
      <c r="ACX4" s="594" t="str">
        <f t="shared" si="1"/>
        <v>64:65</v>
      </c>
      <c r="ACY4" s="594" t="str">
        <f t="shared" si="1"/>
        <v>69:70</v>
      </c>
      <c r="ACZ4" s="594" t="str">
        <f t="shared" si="1"/>
        <v>74:75</v>
      </c>
      <c r="ADA4" s="594" t="str">
        <f t="shared" si="1"/>
        <v>55:56</v>
      </c>
      <c r="ADB4" s="594" t="str">
        <f t="shared" si="1"/>
        <v>60:61</v>
      </c>
      <c r="ADC4" s="594" t="str">
        <f t="shared" si="1"/>
        <v>65:66</v>
      </c>
      <c r="ADD4" s="594" t="str">
        <f t="shared" si="1"/>
        <v>72:73</v>
      </c>
      <c r="ADE4" s="594" t="str">
        <f t="shared" si="1"/>
        <v>77:78</v>
      </c>
      <c r="ADF4" s="594" t="str">
        <f t="shared" si="1"/>
        <v>82:83</v>
      </c>
      <c r="ADG4" s="594" t="str">
        <f t="shared" si="1"/>
        <v>74:75</v>
      </c>
      <c r="ADH4" s="594" t="str">
        <f t="shared" si="1"/>
        <v>79:80</v>
      </c>
      <c r="ADI4" s="594" t="str">
        <f t="shared" si="1"/>
        <v>84:85</v>
      </c>
      <c r="ADJ4" s="594" t="str">
        <f t="shared" si="1"/>
        <v>77:78</v>
      </c>
      <c r="ADK4" s="594" t="str">
        <f t="shared" si="1"/>
        <v>82:83</v>
      </c>
      <c r="ADL4" s="594" t="str">
        <f t="shared" si="1"/>
        <v>87:88</v>
      </c>
      <c r="ADM4" s="594" t="str">
        <f t="shared" si="1"/>
        <v>79:80</v>
      </c>
      <c r="ADN4" s="594" t="str">
        <f t="shared" ref="ADN4:AEM4" si="2">INDEX(i.slices_ebw,ADN$6,ADN$10+(ADN$12-1)*3)</f>
        <v>84:85</v>
      </c>
      <c r="ADO4" s="594" t="str">
        <f t="shared" si="2"/>
        <v>89:90</v>
      </c>
      <c r="ADP4" s="594" t="str">
        <f t="shared" si="2"/>
        <v>81:82</v>
      </c>
      <c r="ADQ4" s="594" t="str">
        <f t="shared" si="2"/>
        <v>86:87</v>
      </c>
      <c r="ADR4" s="594" t="str">
        <f t="shared" si="2"/>
        <v>91:92</v>
      </c>
      <c r="ADS4" s="594" t="str">
        <f t="shared" si="2"/>
        <v>72:73</v>
      </c>
      <c r="ADT4" s="594" t="str">
        <f t="shared" si="2"/>
        <v>77:78</v>
      </c>
      <c r="ADU4" s="594" t="str">
        <f t="shared" si="2"/>
        <v>82:83</v>
      </c>
      <c r="ADV4" s="594" t="str">
        <f t="shared" si="2"/>
        <v>102:103</v>
      </c>
      <c r="ADW4" s="594" t="str">
        <f t="shared" si="2"/>
        <v>107:108</v>
      </c>
      <c r="ADX4" s="594" t="str">
        <f t="shared" si="2"/>
        <v>112:113</v>
      </c>
      <c r="ADY4" s="594" t="str">
        <f t="shared" si="2"/>
        <v>102:103</v>
      </c>
      <c r="ADZ4" s="594" t="str">
        <f t="shared" si="2"/>
        <v>107:108</v>
      </c>
      <c r="AEA4" s="594" t="str">
        <f t="shared" si="2"/>
        <v>112:113</v>
      </c>
      <c r="AEB4" s="594" t="str">
        <f t="shared" si="2"/>
        <v>102:103</v>
      </c>
      <c r="AEC4" s="594" t="str">
        <f t="shared" si="2"/>
        <v>107:108</v>
      </c>
      <c r="AED4" s="594" t="str">
        <f t="shared" si="2"/>
        <v>112:113</v>
      </c>
      <c r="AEE4" s="594" t="str">
        <f t="shared" si="2"/>
        <v>102:103</v>
      </c>
      <c r="AEF4" s="594" t="str">
        <f t="shared" si="2"/>
        <v>107:108</v>
      </c>
      <c r="AEG4" s="594" t="str">
        <f t="shared" si="2"/>
        <v>112:113</v>
      </c>
      <c r="AEH4" s="594" t="str">
        <f t="shared" si="2"/>
        <v>102:103</v>
      </c>
      <c r="AEI4" s="594" t="str">
        <f t="shared" si="2"/>
        <v>107:108</v>
      </c>
      <c r="AEJ4" s="594" t="str">
        <f t="shared" si="2"/>
        <v>112:113</v>
      </c>
      <c r="AEK4" s="594" t="str">
        <f t="shared" si="2"/>
        <v>102:103</v>
      </c>
      <c r="AEL4" s="594" t="str">
        <f t="shared" si="2"/>
        <v>107:108</v>
      </c>
      <c r="AEM4" s="594" t="str">
        <f t="shared" si="2"/>
        <v>112:113</v>
      </c>
      <c r="AEN4" s="591"/>
      <c r="AEO4" s="595">
        <v>0</v>
      </c>
    </row>
    <row r="5" spans="1:821" ht="58.5" customHeight="1">
      <c r="A5" s="62"/>
      <c r="B5" s="62"/>
      <c r="C5" s="641"/>
      <c r="D5" s="641"/>
      <c r="E5" s="642"/>
      <c r="F5" s="642"/>
      <c r="G5" s="643"/>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584" t="s">
        <v>1019</v>
      </c>
      <c r="BB5" s="644"/>
      <c r="BC5" s="645"/>
      <c r="BD5" s="646"/>
      <c r="BE5" s="646"/>
      <c r="BF5" s="646"/>
      <c r="BG5" s="646"/>
      <c r="BH5" s="646"/>
      <c r="BI5" s="646"/>
      <c r="BJ5" s="646"/>
      <c r="BK5" s="646"/>
      <c r="BL5" s="646"/>
      <c r="BM5" s="645"/>
      <c r="BN5" s="646"/>
      <c r="BO5" s="646"/>
      <c r="BP5" s="646"/>
      <c r="BQ5" s="646"/>
      <c r="BR5" s="646"/>
      <c r="BS5" s="646"/>
      <c r="BT5" s="646"/>
      <c r="BU5" s="646"/>
      <c r="BV5" s="646"/>
      <c r="BW5" s="646"/>
      <c r="BX5" s="646"/>
      <c r="BY5" s="646"/>
      <c r="BZ5" s="646"/>
      <c r="CA5" s="646"/>
      <c r="CB5" s="646"/>
      <c r="CC5" s="646"/>
      <c r="CD5" s="647"/>
      <c r="CE5" s="646"/>
      <c r="CF5" s="645"/>
      <c r="CG5" s="646"/>
      <c r="CH5" s="646"/>
      <c r="CI5" s="646"/>
      <c r="CJ5" s="646"/>
      <c r="CK5" s="646"/>
      <c r="CL5" s="646"/>
      <c r="CM5" s="646"/>
      <c r="CN5" s="646"/>
      <c r="CO5" s="646"/>
      <c r="CP5" s="646"/>
      <c r="CQ5" s="646"/>
      <c r="CR5" s="646"/>
      <c r="CS5" s="646"/>
      <c r="CT5" s="646"/>
      <c r="CU5" s="646"/>
      <c r="CV5" s="646"/>
      <c r="CW5" s="646"/>
      <c r="CX5" s="646"/>
      <c r="CY5" s="646"/>
      <c r="CZ5" s="646"/>
      <c r="DA5" s="646"/>
      <c r="DB5" s="646"/>
      <c r="DC5" s="645"/>
      <c r="DD5" s="646"/>
      <c r="DE5" s="646"/>
      <c r="DF5" s="646"/>
      <c r="DG5" s="649"/>
      <c r="DH5" s="648"/>
      <c r="DI5" s="646"/>
      <c r="DJ5" s="646"/>
      <c r="DK5" s="647" t="s">
        <v>2317</v>
      </c>
      <c r="DL5" s="647"/>
      <c r="DM5" s="647"/>
      <c r="DN5" s="647"/>
      <c r="DO5" s="647"/>
      <c r="DP5" s="647"/>
      <c r="DQ5" s="647" t="s">
        <v>2316</v>
      </c>
      <c r="DR5" s="647"/>
      <c r="DS5" s="647"/>
      <c r="DT5" s="647"/>
      <c r="DU5" s="647"/>
      <c r="DV5" s="647"/>
      <c r="DW5" s="647"/>
      <c r="DX5" s="647"/>
      <c r="DY5" s="647"/>
      <c r="DZ5" s="647"/>
      <c r="EA5" s="646" t="s">
        <v>3145</v>
      </c>
      <c r="EB5" s="647" t="s">
        <v>3144</v>
      </c>
      <c r="EC5" s="647"/>
      <c r="ED5" s="647"/>
      <c r="EE5" s="647"/>
      <c r="EF5" s="647"/>
      <c r="EG5" s="647"/>
      <c r="EH5" s="647" t="s">
        <v>3143</v>
      </c>
      <c r="EI5" s="647"/>
      <c r="EJ5" s="647"/>
      <c r="EK5" s="647"/>
      <c r="EL5" s="647"/>
      <c r="EM5" s="647"/>
      <c r="EN5" s="647" t="s">
        <v>2950</v>
      </c>
      <c r="EO5" s="647"/>
      <c r="EP5" s="647"/>
      <c r="EQ5" s="647" t="s">
        <v>3045</v>
      </c>
      <c r="ER5" s="647"/>
      <c r="ES5" s="647"/>
      <c r="ET5" s="647"/>
      <c r="EU5" s="647" t="s">
        <v>2951</v>
      </c>
      <c r="EV5" s="647"/>
      <c r="EW5" s="647"/>
      <c r="EX5" s="647" t="s">
        <v>3127</v>
      </c>
      <c r="EY5" s="647"/>
      <c r="EZ5" s="647"/>
      <c r="FA5" s="646"/>
      <c r="FB5" s="646" t="s">
        <v>1795</v>
      </c>
      <c r="FC5" s="646" t="s">
        <v>1796</v>
      </c>
      <c r="FD5" s="646" t="s">
        <v>3139</v>
      </c>
      <c r="FE5" s="646" t="s">
        <v>3127</v>
      </c>
      <c r="FF5" s="647" t="s">
        <v>1796</v>
      </c>
      <c r="FG5" s="647"/>
      <c r="FH5" s="647"/>
      <c r="FI5" s="647"/>
      <c r="FJ5" s="647"/>
      <c r="FK5" s="647"/>
      <c r="FL5" s="647"/>
      <c r="FM5" s="647"/>
      <c r="FN5" s="647"/>
      <c r="FO5" s="647"/>
      <c r="FP5" s="647"/>
      <c r="FQ5" s="647"/>
      <c r="FR5" s="647" t="s">
        <v>532</v>
      </c>
      <c r="FS5" s="647"/>
      <c r="FT5" s="647"/>
      <c r="FU5" s="647" t="s">
        <v>1003</v>
      </c>
      <c r="FV5" s="647"/>
      <c r="FW5" s="646" t="s">
        <v>1495</v>
      </c>
      <c r="FX5" s="647" t="s">
        <v>1496</v>
      </c>
      <c r="FY5" s="647"/>
      <c r="FZ5" s="646" t="s">
        <v>1497</v>
      </c>
      <c r="GA5" s="647" t="s">
        <v>1965</v>
      </c>
      <c r="GB5" s="647"/>
      <c r="GC5" s="647"/>
      <c r="GD5" s="647"/>
      <c r="GE5" s="647"/>
      <c r="GF5" s="647" t="s">
        <v>1798</v>
      </c>
      <c r="GG5" s="647"/>
      <c r="GH5" s="647"/>
      <c r="GI5" s="647"/>
      <c r="GJ5" s="647"/>
      <c r="GK5" s="647"/>
      <c r="GL5" s="647"/>
      <c r="GM5" s="647"/>
      <c r="GN5" s="646"/>
      <c r="GO5" s="647" t="s">
        <v>2602</v>
      </c>
      <c r="GP5" s="647"/>
      <c r="GQ5" s="647"/>
      <c r="GR5" s="645"/>
      <c r="GS5" s="646"/>
      <c r="GT5" s="646"/>
      <c r="GU5" s="646"/>
      <c r="GV5" s="646" t="s">
        <v>2258</v>
      </c>
      <c r="GW5" s="646"/>
      <c r="GX5" s="646"/>
      <c r="GY5" s="646"/>
      <c r="GZ5" s="646"/>
      <c r="HA5" s="646"/>
      <c r="HB5" s="646"/>
      <c r="HC5" s="646"/>
      <c r="HD5" s="646"/>
      <c r="HE5" s="646"/>
      <c r="HF5" s="646"/>
      <c r="HG5" s="646"/>
      <c r="HH5" s="646"/>
      <c r="HI5" s="646"/>
      <c r="HJ5" s="646"/>
      <c r="HK5" s="646"/>
      <c r="HL5" s="646"/>
      <c r="HM5" s="646"/>
      <c r="HN5" s="646"/>
      <c r="HO5" s="646"/>
      <c r="HP5" s="646"/>
      <c r="HQ5" s="646"/>
      <c r="HR5" s="646"/>
      <c r="HS5" s="646"/>
      <c r="HT5" s="646"/>
      <c r="HU5" s="650" t="s">
        <v>2258</v>
      </c>
      <c r="HV5" s="646"/>
      <c r="HW5" s="646"/>
      <c r="HX5" s="647" t="s">
        <v>2936</v>
      </c>
      <c r="HY5" s="647"/>
      <c r="HZ5" s="647"/>
      <c r="IA5" s="647"/>
      <c r="IB5" s="647"/>
      <c r="IC5" s="647"/>
      <c r="ID5" s="647"/>
      <c r="IE5" s="647"/>
      <c r="IF5" s="647"/>
      <c r="IG5" s="647"/>
      <c r="IH5" s="647"/>
      <c r="II5" s="647"/>
      <c r="IJ5" s="647"/>
      <c r="IK5" s="645"/>
      <c r="IL5" s="646"/>
      <c r="IM5" s="646"/>
      <c r="IN5" s="646"/>
      <c r="IO5" s="646"/>
      <c r="IP5" s="646"/>
      <c r="IQ5" s="646"/>
      <c r="IR5" s="646"/>
      <c r="IS5" s="646"/>
      <c r="IT5" s="646"/>
      <c r="IU5" s="646"/>
      <c r="IV5" s="646"/>
      <c r="IW5" s="646"/>
      <c r="IX5" s="646"/>
      <c r="IY5" s="646"/>
      <c r="IZ5" s="646"/>
      <c r="JA5" s="646"/>
      <c r="JB5" s="646"/>
      <c r="JC5" s="649"/>
      <c r="JD5" s="647" t="s">
        <v>2740</v>
      </c>
      <c r="JE5" s="647"/>
      <c r="JF5" s="647"/>
      <c r="JG5" s="647"/>
      <c r="JH5" s="647"/>
      <c r="JI5" s="647"/>
      <c r="JJ5" s="647"/>
      <c r="JK5" s="647"/>
      <c r="JL5" s="647"/>
      <c r="JM5" s="647"/>
      <c r="JN5" s="647"/>
      <c r="JO5" s="647"/>
      <c r="JP5" s="647"/>
      <c r="JQ5" s="647"/>
      <c r="JR5" s="647"/>
      <c r="JS5" s="651" t="s">
        <v>2695</v>
      </c>
      <c r="JT5" s="651"/>
      <c r="JU5" s="651"/>
      <c r="JV5" s="651"/>
      <c r="JW5" s="651"/>
      <c r="JX5" s="651"/>
      <c r="JY5" s="651"/>
      <c r="JZ5" s="651"/>
      <c r="KA5" s="651"/>
      <c r="KB5" s="651"/>
      <c r="KC5" s="651"/>
      <c r="KD5" s="651"/>
      <c r="KE5" s="651"/>
      <c r="KF5" s="651"/>
      <c r="KG5" s="651"/>
      <c r="KH5" s="651"/>
      <c r="KI5" s="651"/>
      <c r="KJ5" s="651"/>
      <c r="KK5" s="651"/>
      <c r="KL5" s="651"/>
      <c r="KM5" s="651"/>
      <c r="KN5" s="651"/>
      <c r="KO5" s="651"/>
      <c r="KP5" s="651"/>
      <c r="KQ5" s="651" t="s">
        <v>2695</v>
      </c>
      <c r="KR5" s="651"/>
      <c r="KS5" s="651"/>
      <c r="KT5" s="651"/>
      <c r="KU5" s="651"/>
      <c r="KV5" s="651"/>
      <c r="KW5" s="651"/>
      <c r="KX5" s="651"/>
      <c r="KY5" s="651"/>
      <c r="KZ5" s="651"/>
      <c r="LA5" s="651"/>
      <c r="LB5" s="651"/>
      <c r="LC5" s="651"/>
      <c r="LD5" s="651"/>
      <c r="LE5" s="651"/>
      <c r="LF5" s="651"/>
      <c r="LG5" s="651"/>
      <c r="LH5" s="651"/>
      <c r="LI5" s="651"/>
      <c r="LJ5" s="651"/>
      <c r="LK5" s="651"/>
      <c r="LL5" s="651"/>
      <c r="LM5" s="651"/>
      <c r="LN5" s="651"/>
      <c r="LO5" s="651" t="s">
        <v>2695</v>
      </c>
      <c r="LP5" s="651"/>
      <c r="LQ5" s="651"/>
      <c r="LR5" s="651"/>
      <c r="LS5" s="651"/>
      <c r="LT5" s="651"/>
      <c r="LU5" s="651"/>
      <c r="LV5" s="651"/>
      <c r="LW5" s="651"/>
      <c r="LX5" s="651"/>
      <c r="LY5" s="651"/>
      <c r="LZ5" s="651"/>
      <c r="MA5" s="651"/>
      <c r="MB5" s="651"/>
      <c r="MC5" s="651"/>
      <c r="MD5" s="651"/>
      <c r="ME5" s="651"/>
      <c r="MF5" s="651"/>
      <c r="MG5" s="651"/>
      <c r="MH5" s="651"/>
      <c r="MI5" s="651"/>
      <c r="MJ5" s="651"/>
      <c r="MK5" s="651"/>
      <c r="ML5" s="651"/>
      <c r="MM5" s="652" t="s">
        <v>2741</v>
      </c>
      <c r="MN5" s="652"/>
      <c r="MO5" s="652"/>
      <c r="MP5" s="652"/>
      <c r="MQ5" s="652"/>
      <c r="MR5" s="652"/>
      <c r="MS5" s="652"/>
      <c r="MT5" s="652"/>
      <c r="MU5" s="652"/>
      <c r="MV5" s="652"/>
      <c r="MW5" s="652"/>
      <c r="MX5" s="652"/>
      <c r="MY5" s="652"/>
      <c r="MZ5" s="652"/>
      <c r="NA5" s="652"/>
      <c r="NB5" s="652"/>
      <c r="NC5" s="652"/>
      <c r="ND5" s="652"/>
      <c r="NE5" s="652"/>
      <c r="NF5" s="652"/>
      <c r="NG5" s="652"/>
      <c r="NH5" s="652"/>
      <c r="NI5" s="652"/>
      <c r="NJ5" s="652"/>
      <c r="NK5" s="652"/>
      <c r="NL5" s="652"/>
      <c r="NM5" s="652"/>
      <c r="NN5" s="652"/>
      <c r="NO5" s="652"/>
      <c r="NP5" s="652"/>
      <c r="NQ5" s="652"/>
      <c r="NR5" s="652"/>
      <c r="NS5" s="652"/>
      <c r="NT5" s="652"/>
      <c r="NU5" s="652"/>
      <c r="NV5" s="652"/>
      <c r="NW5" s="652"/>
      <c r="NX5" s="652"/>
      <c r="NY5" s="652"/>
      <c r="NZ5" s="652"/>
      <c r="OA5" s="652"/>
      <c r="OB5" s="652"/>
      <c r="OC5" s="652"/>
      <c r="OD5" s="652"/>
      <c r="OE5" s="652"/>
      <c r="OF5" s="652"/>
      <c r="OG5" s="652"/>
      <c r="OH5" s="652"/>
      <c r="OI5" s="652"/>
      <c r="OJ5" s="652"/>
      <c r="OK5" s="652"/>
      <c r="OL5" s="652"/>
      <c r="OM5" s="652"/>
      <c r="ON5" s="652"/>
      <c r="OO5" s="652"/>
      <c r="OP5" s="652"/>
      <c r="OQ5" s="652"/>
      <c r="OR5" s="652"/>
      <c r="OS5" s="652"/>
      <c r="OT5" s="652"/>
      <c r="OU5" s="652"/>
      <c r="OV5" s="652"/>
      <c r="OW5" s="652"/>
      <c r="OX5" s="652"/>
      <c r="OY5" s="652"/>
      <c r="OZ5" s="652"/>
      <c r="PA5" s="652"/>
      <c r="PB5" s="652"/>
      <c r="PC5" s="652"/>
      <c r="PD5" s="652"/>
      <c r="PE5" s="652"/>
      <c r="PF5" s="652"/>
      <c r="PG5" s="652"/>
      <c r="PH5" s="652"/>
      <c r="PI5" s="652"/>
      <c r="PJ5" s="652"/>
      <c r="PK5" s="652"/>
      <c r="PL5" s="652" t="s">
        <v>2742</v>
      </c>
      <c r="PM5" s="652"/>
      <c r="PN5" s="652"/>
      <c r="PO5" s="652"/>
      <c r="PP5" s="652"/>
      <c r="PQ5" s="652"/>
      <c r="PR5" s="652"/>
      <c r="PS5" s="652"/>
      <c r="PT5" s="652"/>
      <c r="PU5" s="652"/>
      <c r="PV5" s="652"/>
      <c r="PW5" s="652"/>
      <c r="PX5" s="652"/>
      <c r="PY5" s="652"/>
      <c r="PZ5" s="652"/>
      <c r="QA5" s="652"/>
      <c r="QB5" s="652"/>
      <c r="QC5" s="652"/>
      <c r="QD5" s="652"/>
      <c r="QE5" s="652"/>
      <c r="QF5" s="652"/>
      <c r="QG5" s="652"/>
      <c r="QH5" s="652"/>
      <c r="QI5" s="652"/>
      <c r="QJ5" s="652"/>
      <c r="QK5" s="652"/>
      <c r="QL5" s="652"/>
      <c r="QM5" s="652"/>
      <c r="QN5" s="652"/>
      <c r="QO5" s="652"/>
      <c r="QP5" s="652"/>
      <c r="QQ5" s="652"/>
      <c r="QR5" s="652"/>
      <c r="QS5" s="652"/>
      <c r="QT5" s="652"/>
      <c r="QU5" s="652"/>
      <c r="QV5" s="652"/>
      <c r="QW5" s="652"/>
      <c r="QX5" s="652"/>
      <c r="QY5" s="652"/>
      <c r="QZ5" s="652"/>
      <c r="RA5" s="652"/>
      <c r="RB5" s="652"/>
      <c r="RC5" s="652"/>
      <c r="RD5" s="652"/>
      <c r="RE5" s="652"/>
      <c r="RF5" s="652"/>
      <c r="RG5" s="652"/>
      <c r="RH5" s="652"/>
      <c r="RI5" s="652"/>
      <c r="RJ5" s="652"/>
      <c r="RK5" s="652"/>
      <c r="RL5" s="652"/>
      <c r="RM5" s="652"/>
      <c r="RN5" s="652"/>
      <c r="RO5" s="652"/>
      <c r="RP5" s="652"/>
      <c r="RQ5" s="652"/>
      <c r="RR5" s="652"/>
      <c r="RS5" s="652"/>
      <c r="RT5" s="652"/>
      <c r="RU5" s="652"/>
      <c r="RV5" s="652"/>
      <c r="RW5" s="652"/>
      <c r="RX5" s="652"/>
      <c r="RY5" s="652"/>
      <c r="RZ5" s="652"/>
      <c r="SA5" s="652"/>
      <c r="SB5" s="652"/>
      <c r="SC5" s="652"/>
      <c r="SD5" s="652"/>
      <c r="SE5" s="652"/>
      <c r="SF5" s="652"/>
      <c r="SG5" s="652"/>
      <c r="SH5" s="652"/>
      <c r="SI5" s="652"/>
      <c r="SJ5" s="652"/>
      <c r="SK5" s="652" t="s">
        <v>2742</v>
      </c>
      <c r="SL5" s="652"/>
      <c r="SM5" s="652"/>
      <c r="SN5" s="652"/>
      <c r="SO5" s="652"/>
      <c r="SP5" s="652"/>
      <c r="SQ5" s="652"/>
      <c r="SR5" s="652"/>
      <c r="SS5" s="652"/>
      <c r="ST5" s="652"/>
      <c r="SU5" s="652"/>
      <c r="SV5" s="652"/>
      <c r="SW5" s="652"/>
      <c r="SX5" s="652"/>
      <c r="SY5" s="652"/>
      <c r="SZ5" s="652"/>
      <c r="TA5" s="652"/>
      <c r="TB5" s="652"/>
      <c r="TC5" s="652"/>
      <c r="TD5" s="652"/>
      <c r="TE5" s="652"/>
      <c r="TF5" s="652"/>
      <c r="TG5" s="652"/>
      <c r="TH5" s="652"/>
      <c r="TI5" s="652"/>
      <c r="TJ5" s="652"/>
      <c r="TK5" s="652"/>
      <c r="TL5" s="652"/>
      <c r="TM5" s="652"/>
      <c r="TN5" s="652"/>
      <c r="TO5" s="652"/>
      <c r="TP5" s="652"/>
      <c r="TQ5" s="652"/>
      <c r="TR5" s="652"/>
      <c r="TS5" s="652"/>
      <c r="TT5" s="652"/>
      <c r="TU5" s="652"/>
      <c r="TV5" s="652"/>
      <c r="TW5" s="652"/>
      <c r="TX5" s="652"/>
      <c r="TY5" s="652"/>
      <c r="TZ5" s="652"/>
      <c r="UA5" s="652"/>
      <c r="UB5" s="652"/>
      <c r="UC5" s="652"/>
      <c r="UD5" s="652"/>
      <c r="UE5" s="652"/>
      <c r="UF5" s="652"/>
      <c r="UG5" s="652"/>
      <c r="UH5" s="652"/>
      <c r="UI5" s="652"/>
      <c r="UJ5" s="652"/>
      <c r="UK5" s="652"/>
      <c r="UL5" s="652"/>
      <c r="UM5" s="652"/>
      <c r="UN5" s="652"/>
      <c r="UO5" s="652"/>
      <c r="UP5" s="652"/>
      <c r="UQ5" s="652"/>
      <c r="UR5" s="652"/>
      <c r="US5" s="652"/>
      <c r="UT5" s="652"/>
      <c r="UU5" s="652"/>
      <c r="UV5" s="652"/>
      <c r="UW5" s="652"/>
      <c r="UX5" s="652"/>
      <c r="UY5" s="652"/>
      <c r="UZ5" s="652"/>
      <c r="VA5" s="652"/>
      <c r="VB5" s="652"/>
      <c r="VC5" s="652"/>
      <c r="VD5" s="652"/>
      <c r="VE5" s="652"/>
      <c r="VF5" s="652"/>
      <c r="VG5" s="652"/>
      <c r="VH5" s="652"/>
      <c r="VI5" s="652"/>
      <c r="VJ5" s="651" t="s">
        <v>1042</v>
      </c>
      <c r="VK5" s="651"/>
      <c r="VL5" s="651"/>
      <c r="VM5" s="651"/>
      <c r="VN5" s="651"/>
      <c r="VO5" s="653" t="s">
        <v>1042</v>
      </c>
      <c r="VP5" s="651" t="s">
        <v>1042</v>
      </c>
      <c r="VQ5" s="651"/>
      <c r="VR5" s="651"/>
      <c r="VS5" s="651"/>
      <c r="VT5" s="651"/>
      <c r="VU5" s="653" t="s">
        <v>1042</v>
      </c>
      <c r="VV5" s="651" t="s">
        <v>1042</v>
      </c>
      <c r="VW5" s="651"/>
      <c r="VX5" s="651"/>
      <c r="VY5" s="651"/>
      <c r="VZ5" s="653" t="s">
        <v>1042</v>
      </c>
      <c r="WA5" s="651" t="s">
        <v>1042</v>
      </c>
      <c r="WB5" s="651"/>
      <c r="WC5" s="651"/>
      <c r="WD5" s="651"/>
      <c r="WE5" s="651" t="s">
        <v>1042</v>
      </c>
      <c r="WF5" s="651"/>
      <c r="WG5" s="651"/>
      <c r="WH5" s="651"/>
      <c r="WI5" s="651"/>
      <c r="WJ5" s="651"/>
      <c r="WK5" s="651"/>
      <c r="WL5" s="654"/>
      <c r="WM5" s="646" t="s">
        <v>1487</v>
      </c>
      <c r="WN5" s="645"/>
      <c r="WO5" s="646"/>
      <c r="WP5" s="646" t="s">
        <v>1794</v>
      </c>
      <c r="WQ5" s="646"/>
      <c r="WR5" s="647" t="s">
        <v>2377</v>
      </c>
      <c r="WS5" s="647"/>
      <c r="WT5" s="647"/>
      <c r="WU5" s="647"/>
      <c r="WV5" s="647"/>
      <c r="WW5" s="647"/>
      <c r="WX5" s="647"/>
      <c r="WY5" s="647"/>
      <c r="WZ5" s="647"/>
      <c r="XA5" s="647"/>
      <c r="XB5" s="647"/>
      <c r="XC5" s="647"/>
      <c r="XD5" s="647"/>
      <c r="XE5" s="647"/>
      <c r="XF5" s="647"/>
      <c r="XG5" s="647"/>
      <c r="XH5" s="645"/>
      <c r="XI5" s="646" t="s">
        <v>1797</v>
      </c>
      <c r="XJ5" s="647" t="s">
        <v>2816</v>
      </c>
      <c r="XK5" s="646"/>
      <c r="XL5" s="646"/>
      <c r="XM5" s="646"/>
      <c r="XN5" s="646" t="s">
        <v>2711</v>
      </c>
      <c r="XO5" s="646"/>
      <c r="XP5" s="647" t="s">
        <v>2258</v>
      </c>
      <c r="XQ5" s="647"/>
      <c r="XR5" s="647" t="s">
        <v>2968</v>
      </c>
      <c r="XS5" s="647"/>
      <c r="XT5" s="647"/>
      <c r="XU5" s="647"/>
      <c r="XV5" s="647"/>
      <c r="XW5" s="646"/>
      <c r="XX5" s="646"/>
      <c r="XY5" s="646"/>
      <c r="XZ5" s="646"/>
      <c r="YA5" s="646"/>
      <c r="YB5" s="645"/>
      <c r="YC5" s="646"/>
      <c r="YD5" s="646"/>
      <c r="YE5" s="646"/>
      <c r="YF5" s="646"/>
      <c r="YG5" s="646"/>
      <c r="YH5" s="646"/>
      <c r="YI5" s="646"/>
      <c r="YJ5" s="646"/>
      <c r="YK5" s="646"/>
      <c r="YL5" s="646"/>
      <c r="YM5" s="646"/>
      <c r="YN5" s="646"/>
      <c r="YO5" s="646"/>
      <c r="YP5" s="646"/>
      <c r="YQ5" s="646"/>
      <c r="YR5" s="645"/>
      <c r="YS5" s="646"/>
      <c r="YT5" s="646" t="s">
        <v>1492</v>
      </c>
      <c r="YU5" s="645"/>
      <c r="YV5" s="646"/>
      <c r="YW5" s="646"/>
      <c r="YX5" s="646"/>
      <c r="YY5" s="646"/>
      <c r="YZ5" s="646"/>
      <c r="ZA5" s="646"/>
      <c r="ZB5" s="649"/>
      <c r="ZC5" s="648"/>
      <c r="ZD5" s="648"/>
      <c r="ZE5" s="647" t="s">
        <v>1484</v>
      </c>
      <c r="ZF5" s="647"/>
      <c r="ZG5" s="647"/>
      <c r="ZH5" s="647" t="s">
        <v>3042</v>
      </c>
      <c r="ZI5" s="647"/>
      <c r="ZJ5" s="647"/>
      <c r="ZK5" s="647" t="s">
        <v>1485</v>
      </c>
      <c r="ZL5" s="647"/>
      <c r="ZM5" s="647"/>
      <c r="ZN5" s="646"/>
      <c r="ZO5" s="646"/>
      <c r="ZP5" s="646"/>
      <c r="ZQ5" s="646"/>
      <c r="ZR5" s="646"/>
      <c r="ZS5" s="646"/>
      <c r="ZT5" s="646"/>
      <c r="ZU5" s="646"/>
      <c r="ZV5" s="646"/>
      <c r="ZW5" s="646"/>
      <c r="ZX5" s="646"/>
      <c r="ZY5" s="646"/>
      <c r="ZZ5" s="646"/>
      <c r="AAA5" s="646"/>
      <c r="AAB5" s="646"/>
      <c r="AAC5" s="646"/>
      <c r="AAD5" s="646"/>
      <c r="AAE5" s="646"/>
      <c r="AAF5" s="646"/>
      <c r="AAG5" s="646"/>
      <c r="AAH5" s="646"/>
      <c r="AAI5" s="646"/>
      <c r="AAJ5" s="646"/>
      <c r="AAK5" s="646"/>
      <c r="AAL5" s="646"/>
      <c r="AAM5" s="646"/>
      <c r="AAN5" s="647" t="s">
        <v>3085</v>
      </c>
      <c r="AAO5" s="647"/>
      <c r="AAP5" s="647"/>
      <c r="AAQ5" s="647"/>
      <c r="AAR5" s="646"/>
      <c r="AAS5" s="646"/>
      <c r="AAT5" s="646"/>
      <c r="AAU5" s="647" t="s">
        <v>3086</v>
      </c>
      <c r="AAV5" s="647"/>
      <c r="AAW5" s="647"/>
      <c r="AAX5" s="647"/>
      <c r="AAY5" s="647"/>
      <c r="AAZ5" s="647"/>
      <c r="ABA5" s="645"/>
      <c r="ABB5" s="646"/>
      <c r="ABC5" s="646"/>
      <c r="ABD5" s="646"/>
      <c r="ABE5" s="646"/>
      <c r="ABF5" s="646"/>
      <c r="ABG5" s="646"/>
      <c r="ABH5" s="646"/>
      <c r="ABI5" s="646"/>
      <c r="ABJ5" s="646"/>
      <c r="ABK5" s="646"/>
      <c r="ABL5" s="646"/>
      <c r="ABM5" s="646"/>
      <c r="ABN5" s="646"/>
      <c r="ABO5" s="646"/>
      <c r="ABP5" s="646"/>
      <c r="ABQ5" s="646"/>
      <c r="ABR5" s="646"/>
      <c r="ABS5" s="646"/>
      <c r="ABT5" s="646"/>
      <c r="ABU5" s="646"/>
      <c r="ABV5" s="646"/>
      <c r="ABW5" s="646"/>
      <c r="ABX5" s="646"/>
      <c r="ABY5" s="646"/>
      <c r="ABZ5" s="646"/>
      <c r="ACA5" s="646"/>
      <c r="ACB5" s="646"/>
      <c r="ACC5" s="646"/>
      <c r="ACD5" s="646"/>
      <c r="ACE5" s="646"/>
      <c r="ACF5" s="646"/>
      <c r="ACG5" s="646"/>
      <c r="ACH5" s="646"/>
      <c r="ACI5" s="646"/>
      <c r="ACJ5" s="646"/>
      <c r="ACK5" s="646"/>
      <c r="ACL5" s="646"/>
      <c r="ACM5" s="646"/>
      <c r="ACN5" s="646"/>
      <c r="ACO5" s="646"/>
      <c r="ACP5" s="646"/>
      <c r="ACQ5" s="646"/>
      <c r="ACR5" s="646"/>
      <c r="ACS5" s="646"/>
      <c r="ACT5" s="646"/>
      <c r="ACU5" s="646"/>
      <c r="ACV5" s="646"/>
      <c r="ACW5" s="646"/>
      <c r="ACX5" s="646"/>
      <c r="ACY5" s="646"/>
      <c r="ACZ5" s="646"/>
      <c r="ADA5" s="646"/>
      <c r="ADB5" s="646"/>
      <c r="ADC5" s="646"/>
      <c r="ADD5" s="646"/>
      <c r="ADE5" s="646"/>
      <c r="ADF5" s="646"/>
      <c r="ADG5" s="646"/>
      <c r="ADH5" s="646"/>
      <c r="ADI5" s="646"/>
      <c r="ADJ5" s="646"/>
      <c r="ADK5" s="646"/>
      <c r="ADL5" s="646"/>
      <c r="ADM5" s="646"/>
      <c r="ADN5" s="646"/>
      <c r="ADO5" s="646"/>
      <c r="ADP5" s="646"/>
      <c r="ADQ5" s="646"/>
      <c r="ADR5" s="646"/>
      <c r="ADS5" s="646"/>
      <c r="ADT5" s="646"/>
      <c r="ADU5" s="646"/>
      <c r="ADV5" s="646"/>
      <c r="ADW5" s="646"/>
      <c r="ADX5" s="646"/>
      <c r="ADY5" s="646"/>
      <c r="ADZ5" s="646"/>
      <c r="AEA5" s="646"/>
      <c r="AEB5" s="646"/>
      <c r="AEC5" s="646"/>
      <c r="AED5" s="646"/>
      <c r="AEE5" s="646"/>
      <c r="AEF5" s="646"/>
      <c r="AEG5" s="646"/>
      <c r="AEH5" s="646"/>
      <c r="AEI5" s="646"/>
      <c r="AEJ5" s="646"/>
      <c r="AEK5" s="646"/>
      <c r="AEL5" s="646"/>
      <c r="AEM5" s="646"/>
      <c r="AEN5" s="646"/>
      <c r="AEO5" s="655">
        <v>0</v>
      </c>
    </row>
    <row r="6" spans="1:821">
      <c r="A6" s="18"/>
      <c r="B6" s="18"/>
      <c r="D6" s="12"/>
      <c r="E6" t="b">
        <v>0</v>
      </c>
      <c r="G6" s="25" t="s">
        <v>1523</v>
      </c>
      <c r="H6" s="18"/>
      <c r="I6" s="18"/>
      <c r="J6" s="18"/>
      <c r="K6" s="18"/>
      <c r="L6" s="18"/>
      <c r="M6" s="18"/>
      <c r="N6" s="18">
        <v>3</v>
      </c>
      <c r="O6" s="18"/>
      <c r="P6" s="18">
        <v>4</v>
      </c>
      <c r="Q6" s="18"/>
      <c r="R6" s="18">
        <v>5</v>
      </c>
      <c r="S6" s="18"/>
      <c r="T6" s="18">
        <v>1</v>
      </c>
      <c r="U6" s="18">
        <v>2</v>
      </c>
      <c r="V6" s="18">
        <v>13</v>
      </c>
      <c r="W6" s="18">
        <v>14</v>
      </c>
      <c r="X6" s="18">
        <v>14</v>
      </c>
      <c r="Y6" s="18">
        <v>14</v>
      </c>
      <c r="Z6" s="18"/>
      <c r="AA6" s="18"/>
      <c r="AB6" s="18"/>
      <c r="AC6" s="18"/>
      <c r="AD6" s="18">
        <v>7</v>
      </c>
      <c r="AE6" s="18"/>
      <c r="AF6" s="18"/>
      <c r="AG6" s="18"/>
      <c r="AH6" s="18"/>
      <c r="AI6" s="18"/>
      <c r="AJ6" s="18"/>
      <c r="AK6" s="18">
        <v>3</v>
      </c>
      <c r="AL6" s="18"/>
      <c r="AM6" s="18"/>
      <c r="AN6" s="18"/>
      <c r="AO6" s="18"/>
      <c r="AP6" s="18"/>
      <c r="AQ6" s="18"/>
      <c r="AR6" s="18">
        <v>1</v>
      </c>
      <c r="AS6" s="18">
        <v>2</v>
      </c>
      <c r="AT6" s="18">
        <v>3</v>
      </c>
      <c r="AU6" s="18"/>
      <c r="AV6" s="18"/>
      <c r="AW6" s="18"/>
      <c r="AX6" s="18"/>
      <c r="AY6" s="18"/>
      <c r="AZ6" s="18"/>
      <c r="BA6" s="466" t="s">
        <v>1523</v>
      </c>
      <c r="BB6" s="8"/>
      <c r="BC6" s="8"/>
      <c r="BD6" s="517"/>
      <c r="BE6" s="517"/>
      <c r="BF6" s="517"/>
      <c r="BG6" s="517"/>
      <c r="BH6" s="517"/>
      <c r="BI6" s="517"/>
      <c r="BJ6" s="517"/>
      <c r="BK6" s="517"/>
      <c r="BL6" s="517"/>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22">
        <v>5</v>
      </c>
      <c r="CE6" s="517"/>
      <c r="CF6" s="8"/>
      <c r="CG6" s="517"/>
      <c r="CH6" s="517"/>
      <c r="CI6" s="517"/>
      <c r="CJ6" s="517"/>
      <c r="CK6" s="517"/>
      <c r="CL6" s="517"/>
      <c r="CM6" s="517"/>
      <c r="CN6" s="517"/>
      <c r="CO6" s="517"/>
      <c r="CP6" s="517"/>
      <c r="CQ6" s="517"/>
      <c r="CR6" s="517"/>
      <c r="CS6" s="517"/>
      <c r="CT6" s="517"/>
      <c r="CU6" s="517"/>
      <c r="CV6" s="517"/>
      <c r="CW6" s="517"/>
      <c r="CX6" s="517"/>
      <c r="CY6" s="517"/>
      <c r="CZ6" s="517"/>
      <c r="DA6" s="517"/>
      <c r="DB6" s="517"/>
      <c r="DC6" s="8"/>
      <c r="DD6" s="517"/>
      <c r="DE6" s="517"/>
      <c r="DF6" s="517"/>
      <c r="DG6" s="519"/>
      <c r="DH6" s="518"/>
      <c r="DI6" s="517"/>
      <c r="DJ6" s="517"/>
      <c r="DK6" s="22">
        <v>1</v>
      </c>
      <c r="DL6" s="22">
        <v>2</v>
      </c>
      <c r="DM6" s="22">
        <v>3</v>
      </c>
      <c r="DN6" s="22">
        <v>4</v>
      </c>
      <c r="DO6" s="22">
        <v>5</v>
      </c>
      <c r="DP6" s="22">
        <v>6</v>
      </c>
      <c r="DQ6" s="22">
        <v>3</v>
      </c>
      <c r="DR6" s="22">
        <v>6</v>
      </c>
      <c r="DS6" s="22">
        <v>7</v>
      </c>
      <c r="DT6" s="22">
        <v>8</v>
      </c>
      <c r="DU6" s="22">
        <v>9</v>
      </c>
      <c r="DV6" s="22">
        <v>10</v>
      </c>
      <c r="DW6" s="22">
        <v>10</v>
      </c>
      <c r="DX6" s="22">
        <v>11</v>
      </c>
      <c r="DY6" s="22">
        <v>4</v>
      </c>
      <c r="DZ6" s="22">
        <v>5</v>
      </c>
      <c r="EA6" s="517"/>
      <c r="EB6" s="517"/>
      <c r="EC6" s="517"/>
      <c r="ED6" s="517"/>
      <c r="EE6" s="517"/>
      <c r="EF6" s="517"/>
      <c r="EG6" s="517"/>
      <c r="EH6" s="517"/>
      <c r="EI6" s="517"/>
      <c r="EJ6" s="517"/>
      <c r="EK6" s="517"/>
      <c r="EL6" s="517"/>
      <c r="EM6" s="517"/>
      <c r="EN6" s="517">
        <v>1</v>
      </c>
      <c r="EO6" s="517">
        <v>1</v>
      </c>
      <c r="EP6" s="517">
        <v>2</v>
      </c>
      <c r="EQ6" s="517">
        <v>3</v>
      </c>
      <c r="ER6" s="517">
        <v>3</v>
      </c>
      <c r="ES6" s="22">
        <v>2</v>
      </c>
      <c r="ET6" s="22">
        <v>2</v>
      </c>
      <c r="EU6" s="517">
        <v>4</v>
      </c>
      <c r="EV6" s="517">
        <v>5</v>
      </c>
      <c r="EW6" s="517">
        <v>6</v>
      </c>
      <c r="EX6" s="517"/>
      <c r="EY6" s="517"/>
      <c r="EZ6" s="517"/>
      <c r="FA6" s="517"/>
      <c r="FB6" s="22">
        <v>1</v>
      </c>
      <c r="FC6" s="22">
        <v>9</v>
      </c>
      <c r="FD6" s="22"/>
      <c r="FE6" s="22"/>
      <c r="FF6" s="22">
        <v>1</v>
      </c>
      <c r="FG6" s="22">
        <v>1</v>
      </c>
      <c r="FH6" s="22">
        <v>1</v>
      </c>
      <c r="FI6" s="22">
        <v>1</v>
      </c>
      <c r="FJ6" s="22">
        <v>1</v>
      </c>
      <c r="FK6" s="22">
        <v>1</v>
      </c>
      <c r="FL6" s="22">
        <v>4</v>
      </c>
      <c r="FM6" s="22">
        <v>3</v>
      </c>
      <c r="FN6" s="22">
        <v>5</v>
      </c>
      <c r="FO6" s="22">
        <v>14</v>
      </c>
      <c r="FP6" s="22">
        <v>18</v>
      </c>
      <c r="FQ6" s="22">
        <v>6</v>
      </c>
      <c r="FR6" s="517"/>
      <c r="FS6" s="517"/>
      <c r="FT6" s="517"/>
      <c r="FU6" s="22">
        <v>3</v>
      </c>
      <c r="FV6" s="22">
        <v>3</v>
      </c>
      <c r="FW6" s="22">
        <v>1</v>
      </c>
      <c r="FX6" s="22">
        <v>1</v>
      </c>
      <c r="FY6" s="22">
        <v>2</v>
      </c>
      <c r="FZ6" s="22">
        <v>1</v>
      </c>
      <c r="GA6" s="22">
        <v>9</v>
      </c>
      <c r="GB6" s="22">
        <v>5</v>
      </c>
      <c r="GC6" s="22">
        <v>6</v>
      </c>
      <c r="GD6" s="22">
        <v>7</v>
      </c>
      <c r="GE6" s="22">
        <v>8</v>
      </c>
      <c r="GF6" s="22">
        <v>1</v>
      </c>
      <c r="GG6" s="22">
        <v>2</v>
      </c>
      <c r="GH6" s="22">
        <v>3</v>
      </c>
      <c r="GI6" s="22">
        <v>4</v>
      </c>
      <c r="GJ6" s="22">
        <v>5</v>
      </c>
      <c r="GK6" s="22">
        <v>6</v>
      </c>
      <c r="GL6" s="22">
        <v>7</v>
      </c>
      <c r="GM6" s="22">
        <v>8</v>
      </c>
      <c r="GN6" s="22"/>
      <c r="GO6" s="22">
        <v>1</v>
      </c>
      <c r="GP6" s="22">
        <v>3</v>
      </c>
      <c r="GQ6" s="22">
        <v>4</v>
      </c>
      <c r="GR6" s="8"/>
      <c r="GS6" s="517"/>
      <c r="GT6" s="517"/>
      <c r="GU6" s="517"/>
      <c r="GV6" s="22">
        <v>1</v>
      </c>
      <c r="GW6" s="517"/>
      <c r="GX6" s="517"/>
      <c r="GY6" s="517"/>
      <c r="GZ6" s="517"/>
      <c r="HA6" s="22">
        <v>0</v>
      </c>
      <c r="HB6" s="22">
        <v>1</v>
      </c>
      <c r="HC6" s="22">
        <v>2</v>
      </c>
      <c r="HD6" s="22">
        <v>6</v>
      </c>
      <c r="HE6" s="22">
        <v>6</v>
      </c>
      <c r="HF6" s="22">
        <v>6</v>
      </c>
      <c r="HG6" s="22">
        <v>6</v>
      </c>
      <c r="HH6" s="22">
        <v>7</v>
      </c>
      <c r="HI6" s="22">
        <v>1</v>
      </c>
      <c r="HJ6" s="22">
        <v>1</v>
      </c>
      <c r="HK6" s="22">
        <v>10</v>
      </c>
      <c r="HL6" s="22">
        <v>11</v>
      </c>
      <c r="HM6" s="22">
        <v>12</v>
      </c>
      <c r="HN6" s="22">
        <v>13</v>
      </c>
      <c r="HO6" s="22">
        <v>14</v>
      </c>
      <c r="HP6" s="22">
        <v>15</v>
      </c>
      <c r="HQ6" s="22">
        <v>16</v>
      </c>
      <c r="HR6" s="22">
        <v>17</v>
      </c>
      <c r="HS6" s="22">
        <v>18</v>
      </c>
      <c r="HT6" s="22">
        <v>19</v>
      </c>
      <c r="HU6" s="22">
        <v>1</v>
      </c>
      <c r="HV6" s="22"/>
      <c r="HW6" s="22"/>
      <c r="HX6" s="22">
        <v>19</v>
      </c>
      <c r="HY6" s="22">
        <v>10</v>
      </c>
      <c r="HZ6" s="22">
        <v>11</v>
      </c>
      <c r="IA6" s="22">
        <v>12</v>
      </c>
      <c r="IB6" s="22">
        <v>13</v>
      </c>
      <c r="IC6" s="22">
        <v>13</v>
      </c>
      <c r="ID6" s="22"/>
      <c r="IE6" s="22">
        <v>14</v>
      </c>
      <c r="IF6" s="22">
        <v>15</v>
      </c>
      <c r="IG6" s="22">
        <v>16</v>
      </c>
      <c r="IH6" s="22">
        <v>18</v>
      </c>
      <c r="II6" s="22">
        <v>17</v>
      </c>
      <c r="IJ6" s="22">
        <v>6</v>
      </c>
      <c r="IK6" s="8"/>
      <c r="IL6" s="517"/>
      <c r="IM6" s="517"/>
      <c r="IN6" s="517"/>
      <c r="IO6" s="22">
        <f>$IE6</f>
        <v>14</v>
      </c>
      <c r="IP6" s="517"/>
      <c r="IQ6" s="517"/>
      <c r="IR6" s="22">
        <f>$IF6</f>
        <v>15</v>
      </c>
      <c r="IS6" s="517"/>
      <c r="IT6" s="517"/>
      <c r="IU6" s="22">
        <f>$IE6</f>
        <v>14</v>
      </c>
      <c r="IV6" s="517"/>
      <c r="IW6" s="517"/>
      <c r="IX6" s="517"/>
      <c r="IY6" s="22">
        <f>$IE6</f>
        <v>14</v>
      </c>
      <c r="IZ6" s="22">
        <f>$IF6</f>
        <v>15</v>
      </c>
      <c r="JA6" s="22">
        <f>$IE6</f>
        <v>14</v>
      </c>
      <c r="JB6" s="517"/>
      <c r="JC6" s="519"/>
      <c r="JD6" s="625">
        <v>45</v>
      </c>
      <c r="JE6" s="625">
        <f>JD6+7</f>
        <v>52</v>
      </c>
      <c r="JF6" s="625">
        <f t="shared" ref="JF6:JR6" si="3">JE6+7</f>
        <v>59</v>
      </c>
      <c r="JG6" s="625">
        <f t="shared" si="3"/>
        <v>66</v>
      </c>
      <c r="JH6" s="625">
        <f t="shared" si="3"/>
        <v>73</v>
      </c>
      <c r="JI6" s="635">
        <v>45</v>
      </c>
      <c r="JJ6" s="635">
        <f t="shared" si="3"/>
        <v>52</v>
      </c>
      <c r="JK6" s="635">
        <f t="shared" si="3"/>
        <v>59</v>
      </c>
      <c r="JL6" s="635">
        <f t="shared" si="3"/>
        <v>66</v>
      </c>
      <c r="JM6" s="635">
        <f t="shared" si="3"/>
        <v>73</v>
      </c>
      <c r="JN6" s="626">
        <v>45</v>
      </c>
      <c r="JO6" s="626">
        <f t="shared" si="3"/>
        <v>52</v>
      </c>
      <c r="JP6" s="626">
        <f t="shared" si="3"/>
        <v>59</v>
      </c>
      <c r="JQ6" s="626">
        <f t="shared" si="3"/>
        <v>66</v>
      </c>
      <c r="JR6" s="626">
        <f t="shared" si="3"/>
        <v>73</v>
      </c>
      <c r="JS6" s="625">
        <v>1</v>
      </c>
      <c r="JT6" s="625">
        <v>2</v>
      </c>
      <c r="JU6" s="625">
        <v>3</v>
      </c>
      <c r="JV6" s="625">
        <v>6</v>
      </c>
      <c r="JW6" s="625">
        <f>JS6+6</f>
        <v>7</v>
      </c>
      <c r="JX6" s="625">
        <f t="shared" ref="JX6:KP6" si="4">JT6+6</f>
        <v>8</v>
      </c>
      <c r="JY6" s="625">
        <f t="shared" si="4"/>
        <v>9</v>
      </c>
      <c r="JZ6" s="625">
        <f t="shared" si="4"/>
        <v>12</v>
      </c>
      <c r="KA6" s="625">
        <f t="shared" si="4"/>
        <v>13</v>
      </c>
      <c r="KB6" s="625">
        <f t="shared" si="4"/>
        <v>14</v>
      </c>
      <c r="KC6" s="625">
        <f t="shared" si="4"/>
        <v>15</v>
      </c>
      <c r="KD6" s="625">
        <f t="shared" si="4"/>
        <v>18</v>
      </c>
      <c r="KE6" s="625">
        <f t="shared" si="4"/>
        <v>19</v>
      </c>
      <c r="KF6" s="625">
        <f t="shared" si="4"/>
        <v>20</v>
      </c>
      <c r="KG6" s="625">
        <f t="shared" si="4"/>
        <v>21</v>
      </c>
      <c r="KH6" s="625">
        <f t="shared" si="4"/>
        <v>24</v>
      </c>
      <c r="KI6" s="625">
        <f t="shared" si="4"/>
        <v>25</v>
      </c>
      <c r="KJ6" s="625">
        <f t="shared" si="4"/>
        <v>26</v>
      </c>
      <c r="KK6" s="625">
        <f t="shared" si="4"/>
        <v>27</v>
      </c>
      <c r="KL6" s="625">
        <f t="shared" si="4"/>
        <v>30</v>
      </c>
      <c r="KM6" s="625">
        <f t="shared" si="4"/>
        <v>31</v>
      </c>
      <c r="KN6" s="625">
        <f t="shared" si="4"/>
        <v>32</v>
      </c>
      <c r="KO6" s="625">
        <f t="shared" si="4"/>
        <v>33</v>
      </c>
      <c r="KP6" s="625">
        <f t="shared" si="4"/>
        <v>36</v>
      </c>
      <c r="KQ6" s="635">
        <v>1</v>
      </c>
      <c r="KR6" s="635">
        <v>2</v>
      </c>
      <c r="KS6" s="635">
        <v>3</v>
      </c>
      <c r="KT6" s="635">
        <v>6</v>
      </c>
      <c r="KU6" s="635">
        <v>7</v>
      </c>
      <c r="KV6" s="635">
        <v>8</v>
      </c>
      <c r="KW6" s="635">
        <v>9</v>
      </c>
      <c r="KX6" s="635">
        <v>12</v>
      </c>
      <c r="KY6" s="635">
        <v>13</v>
      </c>
      <c r="KZ6" s="635">
        <v>14</v>
      </c>
      <c r="LA6" s="635">
        <v>15</v>
      </c>
      <c r="LB6" s="635">
        <v>18</v>
      </c>
      <c r="LC6" s="635">
        <v>19</v>
      </c>
      <c r="LD6" s="635">
        <v>20</v>
      </c>
      <c r="LE6" s="635">
        <v>21</v>
      </c>
      <c r="LF6" s="635">
        <v>24</v>
      </c>
      <c r="LG6" s="635">
        <v>25</v>
      </c>
      <c r="LH6" s="635">
        <v>26</v>
      </c>
      <c r="LI6" s="635">
        <v>27</v>
      </c>
      <c r="LJ6" s="635">
        <v>30</v>
      </c>
      <c r="LK6" s="635">
        <v>31</v>
      </c>
      <c r="LL6" s="635">
        <v>32</v>
      </c>
      <c r="LM6" s="635">
        <v>33</v>
      </c>
      <c r="LN6" s="635">
        <v>36</v>
      </c>
      <c r="LO6" s="626">
        <v>1</v>
      </c>
      <c r="LP6" s="626">
        <v>2</v>
      </c>
      <c r="LQ6" s="626">
        <v>3</v>
      </c>
      <c r="LR6" s="626">
        <v>6</v>
      </c>
      <c r="LS6" s="626">
        <f>LO6+6</f>
        <v>7</v>
      </c>
      <c r="LT6" s="626">
        <f t="shared" ref="LT6" si="5">LP6+6</f>
        <v>8</v>
      </c>
      <c r="LU6" s="626">
        <f t="shared" ref="LU6" si="6">LQ6+6</f>
        <v>9</v>
      </c>
      <c r="LV6" s="626">
        <f t="shared" ref="LV6" si="7">LR6+6</f>
        <v>12</v>
      </c>
      <c r="LW6" s="626">
        <f t="shared" ref="LW6" si="8">LS6+6</f>
        <v>13</v>
      </c>
      <c r="LX6" s="626">
        <f t="shared" ref="LX6" si="9">LT6+6</f>
        <v>14</v>
      </c>
      <c r="LY6" s="626">
        <f t="shared" ref="LY6" si="10">LU6+6</f>
        <v>15</v>
      </c>
      <c r="LZ6" s="626">
        <f t="shared" ref="LZ6" si="11">LV6+6</f>
        <v>18</v>
      </c>
      <c r="MA6" s="626">
        <f t="shared" ref="MA6" si="12">LW6+6</f>
        <v>19</v>
      </c>
      <c r="MB6" s="626">
        <f t="shared" ref="MB6" si="13">LX6+6</f>
        <v>20</v>
      </c>
      <c r="MC6" s="626">
        <f t="shared" ref="MC6" si="14">LY6+6</f>
        <v>21</v>
      </c>
      <c r="MD6" s="626">
        <f t="shared" ref="MD6" si="15">LZ6+6</f>
        <v>24</v>
      </c>
      <c r="ME6" s="626">
        <f t="shared" ref="ME6" si="16">MA6+6</f>
        <v>25</v>
      </c>
      <c r="MF6" s="626">
        <f t="shared" ref="MF6" si="17">MB6+6</f>
        <v>26</v>
      </c>
      <c r="MG6" s="626">
        <f t="shared" ref="MG6" si="18">MC6+6</f>
        <v>27</v>
      </c>
      <c r="MH6" s="626">
        <f t="shared" ref="MH6" si="19">MD6+6</f>
        <v>30</v>
      </c>
      <c r="MI6" s="626">
        <f t="shared" ref="MI6" si="20">ME6+6</f>
        <v>31</v>
      </c>
      <c r="MJ6" s="626">
        <f t="shared" ref="MJ6" si="21">MF6+6</f>
        <v>32</v>
      </c>
      <c r="MK6" s="626">
        <f t="shared" ref="MK6" si="22">MG6+6</f>
        <v>33</v>
      </c>
      <c r="ML6" s="626">
        <f t="shared" ref="ML6" si="23">MH6+6</f>
        <v>36</v>
      </c>
      <c r="MM6" s="625">
        <v>1</v>
      </c>
      <c r="MN6" s="625">
        <f>MM6+1</f>
        <v>2</v>
      </c>
      <c r="MO6" s="625">
        <f t="shared" ref="MO6:OZ6" si="24">MN6+1</f>
        <v>3</v>
      </c>
      <c r="MP6" s="625">
        <f t="shared" si="24"/>
        <v>4</v>
      </c>
      <c r="MQ6" s="625">
        <f t="shared" si="24"/>
        <v>5</v>
      </c>
      <c r="MR6" s="625">
        <f t="shared" si="24"/>
        <v>6</v>
      </c>
      <c r="MS6" s="625">
        <f t="shared" si="24"/>
        <v>7</v>
      </c>
      <c r="MT6" s="625">
        <f t="shared" si="24"/>
        <v>8</v>
      </c>
      <c r="MU6" s="625">
        <f t="shared" si="24"/>
        <v>9</v>
      </c>
      <c r="MV6" s="625">
        <f t="shared" si="24"/>
        <v>10</v>
      </c>
      <c r="MW6" s="625">
        <f t="shared" si="24"/>
        <v>11</v>
      </c>
      <c r="MX6" s="625">
        <f t="shared" si="24"/>
        <v>12</v>
      </c>
      <c r="MY6" s="625">
        <f t="shared" si="24"/>
        <v>13</v>
      </c>
      <c r="MZ6" s="625">
        <f t="shared" si="24"/>
        <v>14</v>
      </c>
      <c r="NA6" s="625">
        <f t="shared" si="24"/>
        <v>15</v>
      </c>
      <c r="NB6" s="625">
        <f t="shared" si="24"/>
        <v>16</v>
      </c>
      <c r="NC6" s="625">
        <f t="shared" si="24"/>
        <v>17</v>
      </c>
      <c r="ND6" s="625">
        <f t="shared" si="24"/>
        <v>18</v>
      </c>
      <c r="NE6" s="625">
        <f t="shared" si="24"/>
        <v>19</v>
      </c>
      <c r="NF6" s="625">
        <f t="shared" si="24"/>
        <v>20</v>
      </c>
      <c r="NG6" s="625">
        <f t="shared" si="24"/>
        <v>21</v>
      </c>
      <c r="NH6" s="625">
        <f t="shared" si="24"/>
        <v>22</v>
      </c>
      <c r="NI6" s="625">
        <f t="shared" si="24"/>
        <v>23</v>
      </c>
      <c r="NJ6" s="625">
        <f t="shared" si="24"/>
        <v>24</v>
      </c>
      <c r="NK6" s="625">
        <f t="shared" si="24"/>
        <v>25</v>
      </c>
      <c r="NL6" s="625">
        <f t="shared" si="24"/>
        <v>26</v>
      </c>
      <c r="NM6" s="625">
        <f t="shared" si="24"/>
        <v>27</v>
      </c>
      <c r="NN6" s="625">
        <f t="shared" si="24"/>
        <v>28</v>
      </c>
      <c r="NO6" s="625">
        <f t="shared" si="24"/>
        <v>29</v>
      </c>
      <c r="NP6" s="625">
        <f t="shared" si="24"/>
        <v>30</v>
      </c>
      <c r="NQ6" s="625">
        <f t="shared" si="24"/>
        <v>31</v>
      </c>
      <c r="NR6" s="625">
        <f t="shared" si="24"/>
        <v>32</v>
      </c>
      <c r="NS6" s="625">
        <f t="shared" si="24"/>
        <v>33</v>
      </c>
      <c r="NT6" s="625">
        <f t="shared" si="24"/>
        <v>34</v>
      </c>
      <c r="NU6" s="625">
        <f t="shared" si="24"/>
        <v>35</v>
      </c>
      <c r="NV6" s="625">
        <f t="shared" si="24"/>
        <v>36</v>
      </c>
      <c r="NW6" s="625">
        <f t="shared" si="24"/>
        <v>37</v>
      </c>
      <c r="NX6" s="625">
        <f t="shared" si="24"/>
        <v>38</v>
      </c>
      <c r="NY6" s="625">
        <f t="shared" si="24"/>
        <v>39</v>
      </c>
      <c r="NZ6" s="625">
        <f t="shared" si="24"/>
        <v>40</v>
      </c>
      <c r="OA6" s="625">
        <f t="shared" si="24"/>
        <v>41</v>
      </c>
      <c r="OB6" s="625">
        <f t="shared" si="24"/>
        <v>42</v>
      </c>
      <c r="OC6" s="625">
        <f t="shared" si="24"/>
        <v>43</v>
      </c>
      <c r="OD6" s="625">
        <f t="shared" si="24"/>
        <v>44</v>
      </c>
      <c r="OE6" s="625">
        <f t="shared" si="24"/>
        <v>45</v>
      </c>
      <c r="OF6" s="625">
        <f t="shared" si="24"/>
        <v>46</v>
      </c>
      <c r="OG6" s="625">
        <f t="shared" si="24"/>
        <v>47</v>
      </c>
      <c r="OH6" s="625">
        <f t="shared" si="24"/>
        <v>48</v>
      </c>
      <c r="OI6" s="625">
        <f t="shared" si="24"/>
        <v>49</v>
      </c>
      <c r="OJ6" s="625">
        <f t="shared" si="24"/>
        <v>50</v>
      </c>
      <c r="OK6" s="625">
        <f t="shared" si="24"/>
        <v>51</v>
      </c>
      <c r="OL6" s="625">
        <f t="shared" si="24"/>
        <v>52</v>
      </c>
      <c r="OM6" s="625">
        <f t="shared" si="24"/>
        <v>53</v>
      </c>
      <c r="ON6" s="625">
        <f t="shared" si="24"/>
        <v>54</v>
      </c>
      <c r="OO6" s="625">
        <f t="shared" si="24"/>
        <v>55</v>
      </c>
      <c r="OP6" s="625">
        <f t="shared" si="24"/>
        <v>56</v>
      </c>
      <c r="OQ6" s="625">
        <f t="shared" si="24"/>
        <v>57</v>
      </c>
      <c r="OR6" s="625">
        <f t="shared" si="24"/>
        <v>58</v>
      </c>
      <c r="OS6" s="625">
        <f t="shared" si="24"/>
        <v>59</v>
      </c>
      <c r="OT6" s="625">
        <f t="shared" si="24"/>
        <v>60</v>
      </c>
      <c r="OU6" s="625">
        <f t="shared" si="24"/>
        <v>61</v>
      </c>
      <c r="OV6" s="625">
        <f t="shared" si="24"/>
        <v>62</v>
      </c>
      <c r="OW6" s="625">
        <f t="shared" si="24"/>
        <v>63</v>
      </c>
      <c r="OX6" s="625">
        <f t="shared" si="24"/>
        <v>64</v>
      </c>
      <c r="OY6" s="625">
        <f t="shared" si="24"/>
        <v>65</v>
      </c>
      <c r="OZ6" s="625">
        <f t="shared" si="24"/>
        <v>66</v>
      </c>
      <c r="PA6" s="625">
        <f t="shared" ref="PA6:RL6" si="25">OZ6+1</f>
        <v>67</v>
      </c>
      <c r="PB6" s="625">
        <f t="shared" si="25"/>
        <v>68</v>
      </c>
      <c r="PC6" s="625">
        <f t="shared" si="25"/>
        <v>69</v>
      </c>
      <c r="PD6" s="625">
        <f t="shared" si="25"/>
        <v>70</v>
      </c>
      <c r="PE6" s="625">
        <f t="shared" si="25"/>
        <v>71</v>
      </c>
      <c r="PF6" s="625">
        <f t="shared" si="25"/>
        <v>72</v>
      </c>
      <c r="PG6" s="625">
        <f t="shared" si="25"/>
        <v>73</v>
      </c>
      <c r="PH6" s="625">
        <f t="shared" si="25"/>
        <v>74</v>
      </c>
      <c r="PI6" s="625">
        <f t="shared" si="25"/>
        <v>75</v>
      </c>
      <c r="PJ6" s="625">
        <f t="shared" si="25"/>
        <v>76</v>
      </c>
      <c r="PK6" s="625">
        <f t="shared" si="25"/>
        <v>77</v>
      </c>
      <c r="PL6" s="635">
        <v>1</v>
      </c>
      <c r="PM6" s="635">
        <f t="shared" si="25"/>
        <v>2</v>
      </c>
      <c r="PN6" s="635">
        <f t="shared" si="25"/>
        <v>3</v>
      </c>
      <c r="PO6" s="635">
        <f t="shared" si="25"/>
        <v>4</v>
      </c>
      <c r="PP6" s="635">
        <f t="shared" si="25"/>
        <v>5</v>
      </c>
      <c r="PQ6" s="635">
        <f t="shared" si="25"/>
        <v>6</v>
      </c>
      <c r="PR6" s="635">
        <f t="shared" si="25"/>
        <v>7</v>
      </c>
      <c r="PS6" s="635">
        <f t="shared" si="25"/>
        <v>8</v>
      </c>
      <c r="PT6" s="635">
        <f t="shared" si="25"/>
        <v>9</v>
      </c>
      <c r="PU6" s="635">
        <f t="shared" si="25"/>
        <v>10</v>
      </c>
      <c r="PV6" s="635">
        <f t="shared" si="25"/>
        <v>11</v>
      </c>
      <c r="PW6" s="635">
        <f t="shared" si="25"/>
        <v>12</v>
      </c>
      <c r="PX6" s="635">
        <f t="shared" si="25"/>
        <v>13</v>
      </c>
      <c r="PY6" s="635">
        <f t="shared" si="25"/>
        <v>14</v>
      </c>
      <c r="PZ6" s="635">
        <f t="shared" si="25"/>
        <v>15</v>
      </c>
      <c r="QA6" s="635">
        <f t="shared" si="25"/>
        <v>16</v>
      </c>
      <c r="QB6" s="635">
        <f t="shared" si="25"/>
        <v>17</v>
      </c>
      <c r="QC6" s="635">
        <f t="shared" si="25"/>
        <v>18</v>
      </c>
      <c r="QD6" s="635">
        <f t="shared" si="25"/>
        <v>19</v>
      </c>
      <c r="QE6" s="635">
        <f t="shared" si="25"/>
        <v>20</v>
      </c>
      <c r="QF6" s="635">
        <f t="shared" si="25"/>
        <v>21</v>
      </c>
      <c r="QG6" s="635">
        <f t="shared" si="25"/>
        <v>22</v>
      </c>
      <c r="QH6" s="635">
        <f t="shared" si="25"/>
        <v>23</v>
      </c>
      <c r="QI6" s="635">
        <f t="shared" si="25"/>
        <v>24</v>
      </c>
      <c r="QJ6" s="635">
        <f t="shared" si="25"/>
        <v>25</v>
      </c>
      <c r="QK6" s="635">
        <f t="shared" si="25"/>
        <v>26</v>
      </c>
      <c r="QL6" s="635">
        <f t="shared" si="25"/>
        <v>27</v>
      </c>
      <c r="QM6" s="635">
        <f t="shared" si="25"/>
        <v>28</v>
      </c>
      <c r="QN6" s="635">
        <f t="shared" si="25"/>
        <v>29</v>
      </c>
      <c r="QO6" s="635">
        <f t="shared" si="25"/>
        <v>30</v>
      </c>
      <c r="QP6" s="635">
        <f t="shared" si="25"/>
        <v>31</v>
      </c>
      <c r="QQ6" s="635">
        <f t="shared" si="25"/>
        <v>32</v>
      </c>
      <c r="QR6" s="635">
        <f t="shared" si="25"/>
        <v>33</v>
      </c>
      <c r="QS6" s="635">
        <f t="shared" si="25"/>
        <v>34</v>
      </c>
      <c r="QT6" s="635">
        <f t="shared" si="25"/>
        <v>35</v>
      </c>
      <c r="QU6" s="635">
        <f t="shared" si="25"/>
        <v>36</v>
      </c>
      <c r="QV6" s="635">
        <f t="shared" si="25"/>
        <v>37</v>
      </c>
      <c r="QW6" s="635">
        <f t="shared" si="25"/>
        <v>38</v>
      </c>
      <c r="QX6" s="635">
        <f t="shared" si="25"/>
        <v>39</v>
      </c>
      <c r="QY6" s="635">
        <f t="shared" si="25"/>
        <v>40</v>
      </c>
      <c r="QZ6" s="635">
        <f t="shared" si="25"/>
        <v>41</v>
      </c>
      <c r="RA6" s="635">
        <f t="shared" si="25"/>
        <v>42</v>
      </c>
      <c r="RB6" s="635">
        <f t="shared" si="25"/>
        <v>43</v>
      </c>
      <c r="RC6" s="635">
        <f t="shared" si="25"/>
        <v>44</v>
      </c>
      <c r="RD6" s="635">
        <f t="shared" si="25"/>
        <v>45</v>
      </c>
      <c r="RE6" s="635">
        <f t="shared" si="25"/>
        <v>46</v>
      </c>
      <c r="RF6" s="635">
        <f t="shared" si="25"/>
        <v>47</v>
      </c>
      <c r="RG6" s="635">
        <f t="shared" si="25"/>
        <v>48</v>
      </c>
      <c r="RH6" s="635">
        <f t="shared" si="25"/>
        <v>49</v>
      </c>
      <c r="RI6" s="635">
        <f t="shared" si="25"/>
        <v>50</v>
      </c>
      <c r="RJ6" s="635">
        <f t="shared" si="25"/>
        <v>51</v>
      </c>
      <c r="RK6" s="635">
        <f t="shared" si="25"/>
        <v>52</v>
      </c>
      <c r="RL6" s="635">
        <f t="shared" si="25"/>
        <v>53</v>
      </c>
      <c r="RM6" s="635">
        <f t="shared" ref="RM6:TX6" si="26">RL6+1</f>
        <v>54</v>
      </c>
      <c r="RN6" s="635">
        <f t="shared" si="26"/>
        <v>55</v>
      </c>
      <c r="RO6" s="635">
        <f t="shared" si="26"/>
        <v>56</v>
      </c>
      <c r="RP6" s="635">
        <f t="shared" si="26"/>
        <v>57</v>
      </c>
      <c r="RQ6" s="635">
        <f t="shared" si="26"/>
        <v>58</v>
      </c>
      <c r="RR6" s="635">
        <f t="shared" si="26"/>
        <v>59</v>
      </c>
      <c r="RS6" s="635">
        <f t="shared" si="26"/>
        <v>60</v>
      </c>
      <c r="RT6" s="635">
        <f t="shared" si="26"/>
        <v>61</v>
      </c>
      <c r="RU6" s="635">
        <f t="shared" si="26"/>
        <v>62</v>
      </c>
      <c r="RV6" s="635">
        <f t="shared" si="26"/>
        <v>63</v>
      </c>
      <c r="RW6" s="635">
        <f t="shared" si="26"/>
        <v>64</v>
      </c>
      <c r="RX6" s="635">
        <f t="shared" si="26"/>
        <v>65</v>
      </c>
      <c r="RY6" s="635">
        <f t="shared" si="26"/>
        <v>66</v>
      </c>
      <c r="RZ6" s="635">
        <f t="shared" si="26"/>
        <v>67</v>
      </c>
      <c r="SA6" s="635">
        <f t="shared" si="26"/>
        <v>68</v>
      </c>
      <c r="SB6" s="635">
        <f t="shared" si="26"/>
        <v>69</v>
      </c>
      <c r="SC6" s="635">
        <f t="shared" si="26"/>
        <v>70</v>
      </c>
      <c r="SD6" s="635">
        <f t="shared" si="26"/>
        <v>71</v>
      </c>
      <c r="SE6" s="635">
        <f t="shared" si="26"/>
        <v>72</v>
      </c>
      <c r="SF6" s="635">
        <f t="shared" si="26"/>
        <v>73</v>
      </c>
      <c r="SG6" s="635">
        <f t="shared" si="26"/>
        <v>74</v>
      </c>
      <c r="SH6" s="635">
        <f t="shared" si="26"/>
        <v>75</v>
      </c>
      <c r="SI6" s="635">
        <f t="shared" si="26"/>
        <v>76</v>
      </c>
      <c r="SJ6" s="635">
        <f t="shared" si="26"/>
        <v>77</v>
      </c>
      <c r="SK6" s="626">
        <v>1</v>
      </c>
      <c r="SL6" s="626">
        <f t="shared" si="26"/>
        <v>2</v>
      </c>
      <c r="SM6" s="626">
        <f t="shared" si="26"/>
        <v>3</v>
      </c>
      <c r="SN6" s="626">
        <f t="shared" si="26"/>
        <v>4</v>
      </c>
      <c r="SO6" s="626">
        <f t="shared" si="26"/>
        <v>5</v>
      </c>
      <c r="SP6" s="626">
        <f t="shared" si="26"/>
        <v>6</v>
      </c>
      <c r="SQ6" s="626">
        <f t="shared" si="26"/>
        <v>7</v>
      </c>
      <c r="SR6" s="626">
        <f t="shared" si="26"/>
        <v>8</v>
      </c>
      <c r="SS6" s="626">
        <f t="shared" si="26"/>
        <v>9</v>
      </c>
      <c r="ST6" s="626">
        <f t="shared" si="26"/>
        <v>10</v>
      </c>
      <c r="SU6" s="626">
        <f t="shared" si="26"/>
        <v>11</v>
      </c>
      <c r="SV6" s="626">
        <f t="shared" si="26"/>
        <v>12</v>
      </c>
      <c r="SW6" s="626">
        <f t="shared" si="26"/>
        <v>13</v>
      </c>
      <c r="SX6" s="626">
        <f t="shared" si="26"/>
        <v>14</v>
      </c>
      <c r="SY6" s="626">
        <f t="shared" si="26"/>
        <v>15</v>
      </c>
      <c r="SZ6" s="626">
        <f t="shared" si="26"/>
        <v>16</v>
      </c>
      <c r="TA6" s="626">
        <f t="shared" si="26"/>
        <v>17</v>
      </c>
      <c r="TB6" s="626">
        <f t="shared" si="26"/>
        <v>18</v>
      </c>
      <c r="TC6" s="626">
        <f t="shared" si="26"/>
        <v>19</v>
      </c>
      <c r="TD6" s="626">
        <f t="shared" si="26"/>
        <v>20</v>
      </c>
      <c r="TE6" s="626">
        <f t="shared" si="26"/>
        <v>21</v>
      </c>
      <c r="TF6" s="626">
        <f t="shared" si="26"/>
        <v>22</v>
      </c>
      <c r="TG6" s="626">
        <f t="shared" si="26"/>
        <v>23</v>
      </c>
      <c r="TH6" s="626">
        <f t="shared" si="26"/>
        <v>24</v>
      </c>
      <c r="TI6" s="626">
        <f t="shared" si="26"/>
        <v>25</v>
      </c>
      <c r="TJ6" s="626">
        <f t="shared" si="26"/>
        <v>26</v>
      </c>
      <c r="TK6" s="626">
        <f t="shared" si="26"/>
        <v>27</v>
      </c>
      <c r="TL6" s="626">
        <f t="shared" si="26"/>
        <v>28</v>
      </c>
      <c r="TM6" s="626">
        <f t="shared" si="26"/>
        <v>29</v>
      </c>
      <c r="TN6" s="626">
        <f t="shared" si="26"/>
        <v>30</v>
      </c>
      <c r="TO6" s="626">
        <f t="shared" si="26"/>
        <v>31</v>
      </c>
      <c r="TP6" s="626">
        <f t="shared" si="26"/>
        <v>32</v>
      </c>
      <c r="TQ6" s="626">
        <f t="shared" si="26"/>
        <v>33</v>
      </c>
      <c r="TR6" s="626">
        <f t="shared" si="26"/>
        <v>34</v>
      </c>
      <c r="TS6" s="626">
        <f t="shared" si="26"/>
        <v>35</v>
      </c>
      <c r="TT6" s="626">
        <f t="shared" si="26"/>
        <v>36</v>
      </c>
      <c r="TU6" s="626">
        <f t="shared" si="26"/>
        <v>37</v>
      </c>
      <c r="TV6" s="626">
        <f t="shared" si="26"/>
        <v>38</v>
      </c>
      <c r="TW6" s="626">
        <f t="shared" si="26"/>
        <v>39</v>
      </c>
      <c r="TX6" s="626">
        <f t="shared" si="26"/>
        <v>40</v>
      </c>
      <c r="TY6" s="626">
        <f t="shared" ref="TY6:VI6" si="27">TX6+1</f>
        <v>41</v>
      </c>
      <c r="TZ6" s="626">
        <f t="shared" si="27"/>
        <v>42</v>
      </c>
      <c r="UA6" s="626">
        <f t="shared" si="27"/>
        <v>43</v>
      </c>
      <c r="UB6" s="626">
        <f t="shared" si="27"/>
        <v>44</v>
      </c>
      <c r="UC6" s="626">
        <f t="shared" si="27"/>
        <v>45</v>
      </c>
      <c r="UD6" s="626">
        <f t="shared" si="27"/>
        <v>46</v>
      </c>
      <c r="UE6" s="626">
        <f t="shared" si="27"/>
        <v>47</v>
      </c>
      <c r="UF6" s="626">
        <f t="shared" si="27"/>
        <v>48</v>
      </c>
      <c r="UG6" s="626">
        <f t="shared" si="27"/>
        <v>49</v>
      </c>
      <c r="UH6" s="626">
        <f t="shared" si="27"/>
        <v>50</v>
      </c>
      <c r="UI6" s="626">
        <f t="shared" si="27"/>
        <v>51</v>
      </c>
      <c r="UJ6" s="626">
        <f t="shared" si="27"/>
        <v>52</v>
      </c>
      <c r="UK6" s="626">
        <f t="shared" si="27"/>
        <v>53</v>
      </c>
      <c r="UL6" s="626">
        <f t="shared" si="27"/>
        <v>54</v>
      </c>
      <c r="UM6" s="626">
        <f t="shared" si="27"/>
        <v>55</v>
      </c>
      <c r="UN6" s="626">
        <f t="shared" si="27"/>
        <v>56</v>
      </c>
      <c r="UO6" s="626">
        <f t="shared" si="27"/>
        <v>57</v>
      </c>
      <c r="UP6" s="626">
        <f t="shared" si="27"/>
        <v>58</v>
      </c>
      <c r="UQ6" s="626">
        <f t="shared" si="27"/>
        <v>59</v>
      </c>
      <c r="UR6" s="626">
        <f t="shared" si="27"/>
        <v>60</v>
      </c>
      <c r="US6" s="626">
        <f t="shared" si="27"/>
        <v>61</v>
      </c>
      <c r="UT6" s="626">
        <f t="shared" si="27"/>
        <v>62</v>
      </c>
      <c r="UU6" s="626">
        <f t="shared" si="27"/>
        <v>63</v>
      </c>
      <c r="UV6" s="626">
        <f t="shared" si="27"/>
        <v>64</v>
      </c>
      <c r="UW6" s="626">
        <f t="shared" si="27"/>
        <v>65</v>
      </c>
      <c r="UX6" s="626">
        <f t="shared" si="27"/>
        <v>66</v>
      </c>
      <c r="UY6" s="626">
        <f t="shared" si="27"/>
        <v>67</v>
      </c>
      <c r="UZ6" s="626">
        <f t="shared" si="27"/>
        <v>68</v>
      </c>
      <c r="VA6" s="626">
        <f t="shared" si="27"/>
        <v>69</v>
      </c>
      <c r="VB6" s="626">
        <f t="shared" si="27"/>
        <v>70</v>
      </c>
      <c r="VC6" s="626">
        <f t="shared" si="27"/>
        <v>71</v>
      </c>
      <c r="VD6" s="626">
        <f t="shared" si="27"/>
        <v>72</v>
      </c>
      <c r="VE6" s="626">
        <f t="shared" si="27"/>
        <v>73</v>
      </c>
      <c r="VF6" s="626">
        <f t="shared" si="27"/>
        <v>74</v>
      </c>
      <c r="VG6" s="626">
        <f t="shared" si="27"/>
        <v>75</v>
      </c>
      <c r="VH6" s="626">
        <f t="shared" si="27"/>
        <v>76</v>
      </c>
      <c r="VI6" s="626">
        <f t="shared" si="27"/>
        <v>77</v>
      </c>
      <c r="VJ6" s="22">
        <v>1</v>
      </c>
      <c r="VK6" s="22">
        <v>3</v>
      </c>
      <c r="VL6" s="232">
        <f>VK6</f>
        <v>3</v>
      </c>
      <c r="VM6" s="22">
        <v>4</v>
      </c>
      <c r="VN6" s="232">
        <f>VM6</f>
        <v>4</v>
      </c>
      <c r="VO6" s="22">
        <v>6</v>
      </c>
      <c r="VP6" s="520">
        <f ca="1">OFFSET(VP6,0,-6)+6</f>
        <v>7</v>
      </c>
      <c r="VQ6" s="520">
        <f t="shared" ref="VQ6:VU6" ca="1" si="28">OFFSET(VQ6,0,-6)+6</f>
        <v>9</v>
      </c>
      <c r="VR6" s="520">
        <f t="shared" ca="1" si="28"/>
        <v>9</v>
      </c>
      <c r="VS6" s="520">
        <f t="shared" ca="1" si="28"/>
        <v>10</v>
      </c>
      <c r="VT6" s="520">
        <f t="shared" ca="1" si="28"/>
        <v>10</v>
      </c>
      <c r="VU6" s="520">
        <f t="shared" ca="1" si="28"/>
        <v>12</v>
      </c>
      <c r="VV6" s="22">
        <v>38</v>
      </c>
      <c r="VW6" s="232">
        <f>VV6</f>
        <v>38</v>
      </c>
      <c r="VX6" s="22">
        <v>39</v>
      </c>
      <c r="VY6" s="232">
        <f>VX6</f>
        <v>39</v>
      </c>
      <c r="VZ6" s="22">
        <v>41</v>
      </c>
      <c r="WA6" s="22">
        <v>38</v>
      </c>
      <c r="WB6" s="232">
        <f>WA6</f>
        <v>38</v>
      </c>
      <c r="WC6" s="22">
        <v>39</v>
      </c>
      <c r="WD6" s="232">
        <f>WC6</f>
        <v>39</v>
      </c>
      <c r="WE6" s="22">
        <v>41</v>
      </c>
      <c r="WF6" s="520">
        <f ca="1">OFFSET(WF6,0,-5)+5</f>
        <v>43</v>
      </c>
      <c r="WG6" s="520">
        <f t="shared" ref="WG6:WL6" ca="1" si="29">OFFSET(WG6,0,-5)+5</f>
        <v>43</v>
      </c>
      <c r="WH6" s="520">
        <f t="shared" ca="1" si="29"/>
        <v>44</v>
      </c>
      <c r="WI6" s="520">
        <f t="shared" ca="1" si="29"/>
        <v>44</v>
      </c>
      <c r="WJ6" s="520">
        <f t="shared" ca="1" si="29"/>
        <v>46</v>
      </c>
      <c r="WK6" s="520">
        <f t="shared" ca="1" si="29"/>
        <v>48</v>
      </c>
      <c r="WL6" s="520">
        <f t="shared" ca="1" si="29"/>
        <v>48</v>
      </c>
      <c r="WM6" s="22">
        <v>1</v>
      </c>
      <c r="WN6" s="8"/>
      <c r="WO6" s="517"/>
      <c r="WP6" s="22">
        <v>1</v>
      </c>
      <c r="WQ6" s="22">
        <v>1</v>
      </c>
      <c r="WR6" s="22">
        <v>17</v>
      </c>
      <c r="WS6" s="22">
        <v>1</v>
      </c>
      <c r="WT6" s="22">
        <v>3</v>
      </c>
      <c r="WU6" s="22">
        <v>6</v>
      </c>
      <c r="WV6" s="22">
        <v>5</v>
      </c>
      <c r="WW6" s="22">
        <v>2</v>
      </c>
      <c r="WX6" s="22">
        <v>4</v>
      </c>
      <c r="WY6" s="22">
        <v>7</v>
      </c>
      <c r="WZ6" s="22">
        <v>8</v>
      </c>
      <c r="XA6" s="22">
        <v>9</v>
      </c>
      <c r="XB6" s="22">
        <v>12</v>
      </c>
      <c r="XC6" s="22">
        <v>13</v>
      </c>
      <c r="XD6" s="517"/>
      <c r="XE6" s="22">
        <v>14</v>
      </c>
      <c r="XF6" s="22">
        <v>15</v>
      </c>
      <c r="XG6" s="22">
        <v>16</v>
      </c>
      <c r="XH6" s="8"/>
      <c r="XI6" s="22">
        <v>1</v>
      </c>
      <c r="XJ6" s="87">
        <f>d.Region</f>
        <v>2</v>
      </c>
      <c r="XK6" s="22"/>
      <c r="XL6" s="22"/>
      <c r="XM6" s="22"/>
      <c r="XN6" s="517"/>
      <c r="XO6" s="517"/>
      <c r="XP6" s="517">
        <v>1</v>
      </c>
      <c r="XQ6" s="517">
        <v>1</v>
      </c>
      <c r="XR6" s="22">
        <v>1</v>
      </c>
      <c r="XS6" s="22">
        <v>3</v>
      </c>
      <c r="XT6" s="22">
        <v>5</v>
      </c>
      <c r="XU6" s="22">
        <v>2</v>
      </c>
      <c r="XV6" s="22">
        <v>4</v>
      </c>
      <c r="XW6" s="517"/>
      <c r="XX6" s="517"/>
      <c r="XY6" s="517"/>
      <c r="XZ6" s="517"/>
      <c r="YA6" s="517"/>
      <c r="YB6" s="517"/>
      <c r="YC6" s="22">
        <v>1</v>
      </c>
      <c r="YD6" s="22">
        <v>2</v>
      </c>
      <c r="YE6" s="22">
        <v>3</v>
      </c>
      <c r="YF6" s="22">
        <v>4</v>
      </c>
      <c r="YG6" s="22"/>
      <c r="YH6" s="22"/>
      <c r="YI6" s="22"/>
      <c r="YJ6" s="22"/>
      <c r="YK6" s="22"/>
      <c r="YL6" s="22"/>
      <c r="YM6" s="22"/>
      <c r="YN6" s="22"/>
      <c r="YO6" s="22"/>
      <c r="YP6" s="22"/>
      <c r="YQ6" s="22"/>
      <c r="YR6" s="517"/>
      <c r="YS6" s="22"/>
      <c r="YT6" s="22" t="s">
        <v>1107</v>
      </c>
      <c r="YU6" s="8"/>
      <c r="YV6" s="517">
        <f>$AAN6</f>
        <v>12</v>
      </c>
      <c r="YW6" s="517"/>
      <c r="YX6" s="517"/>
      <c r="YY6" s="517"/>
      <c r="YZ6" s="517"/>
      <c r="ZA6" s="517"/>
      <c r="ZB6" s="519"/>
      <c r="ZC6" s="22">
        <v>21</v>
      </c>
      <c r="ZD6" s="87">
        <f>$ZC6</f>
        <v>21</v>
      </c>
      <c r="ZE6" s="22">
        <v>1</v>
      </c>
      <c r="ZF6" s="22">
        <v>2</v>
      </c>
      <c r="ZG6" s="22">
        <v>3</v>
      </c>
      <c r="ZH6" s="22">
        <v>1</v>
      </c>
      <c r="ZI6" s="22">
        <v>2</v>
      </c>
      <c r="ZJ6" s="22">
        <v>3</v>
      </c>
      <c r="ZK6" s="22">
        <v>1</v>
      </c>
      <c r="ZL6" s="22">
        <v>2</v>
      </c>
      <c r="ZM6" s="22">
        <v>3</v>
      </c>
      <c r="ZN6" s="517"/>
      <c r="ZO6" s="22">
        <v>6</v>
      </c>
      <c r="ZP6" s="22"/>
      <c r="ZQ6" s="22"/>
      <c r="ZR6" s="22"/>
      <c r="ZS6" s="22"/>
      <c r="ZT6" s="22">
        <v>6</v>
      </c>
      <c r="ZU6" s="22"/>
      <c r="ZV6" s="22"/>
      <c r="ZW6" s="22"/>
      <c r="ZX6" s="22"/>
      <c r="ZY6" s="22"/>
      <c r="ZZ6" s="517"/>
      <c r="AAA6" s="517"/>
      <c r="AAB6" s="517"/>
      <c r="AAC6" s="517"/>
      <c r="AAD6" s="517"/>
      <c r="AAE6" s="517"/>
      <c r="AAF6" s="517"/>
      <c r="AAG6" s="517"/>
      <c r="AAH6" s="517"/>
      <c r="AAI6" s="517"/>
      <c r="AAJ6" s="517"/>
      <c r="AAK6" s="517"/>
      <c r="AAL6" s="517"/>
      <c r="AAM6" s="517"/>
      <c r="AAN6" s="22">
        <v>12</v>
      </c>
      <c r="AAO6" s="517">
        <f t="shared" ref="AAO6:AAZ6" si="30">$AAN6</f>
        <v>12</v>
      </c>
      <c r="AAP6" s="517">
        <f t="shared" si="30"/>
        <v>12</v>
      </c>
      <c r="AAQ6" s="517">
        <f t="shared" si="30"/>
        <v>12</v>
      </c>
      <c r="AAR6" s="517">
        <f t="shared" si="30"/>
        <v>12</v>
      </c>
      <c r="AAS6" s="517">
        <f t="shared" si="30"/>
        <v>12</v>
      </c>
      <c r="AAT6" s="517">
        <f t="shared" si="30"/>
        <v>12</v>
      </c>
      <c r="AAU6" s="517">
        <f t="shared" si="30"/>
        <v>12</v>
      </c>
      <c r="AAV6" s="517"/>
      <c r="AAW6" s="517">
        <f t="shared" si="30"/>
        <v>12</v>
      </c>
      <c r="AAX6" s="517">
        <f t="shared" si="30"/>
        <v>12</v>
      </c>
      <c r="AAY6" s="517">
        <f t="shared" si="30"/>
        <v>12</v>
      </c>
      <c r="AAZ6" s="517">
        <f t="shared" si="30"/>
        <v>12</v>
      </c>
      <c r="ABA6" s="517"/>
      <c r="ABB6" s="22">
        <v>1</v>
      </c>
      <c r="ABC6" s="22">
        <v>1</v>
      </c>
      <c r="ABD6" s="22">
        <v>1</v>
      </c>
      <c r="ABE6" s="22">
        <v>1</v>
      </c>
      <c r="ABF6" s="22">
        <v>1</v>
      </c>
      <c r="ABG6" s="22">
        <v>1</v>
      </c>
      <c r="ABH6" s="22">
        <v>1</v>
      </c>
      <c r="ABI6" s="22">
        <v>1</v>
      </c>
      <c r="ABJ6" s="22">
        <v>1</v>
      </c>
      <c r="ABK6" s="22">
        <v>1</v>
      </c>
      <c r="ABL6" s="22">
        <v>1</v>
      </c>
      <c r="ABM6" s="22">
        <v>1</v>
      </c>
      <c r="ABN6" s="22">
        <v>1</v>
      </c>
      <c r="ABO6" s="22">
        <v>1</v>
      </c>
      <c r="ABP6" s="22">
        <v>1</v>
      </c>
      <c r="ABQ6" s="22">
        <v>1</v>
      </c>
      <c r="ABR6" s="22">
        <v>1</v>
      </c>
      <c r="ABS6" s="22">
        <v>1</v>
      </c>
      <c r="ABT6" s="22">
        <v>2</v>
      </c>
      <c r="ABU6" s="22">
        <v>2</v>
      </c>
      <c r="ABV6" s="22">
        <v>2</v>
      </c>
      <c r="ABW6" s="22">
        <v>2</v>
      </c>
      <c r="ABX6" s="22">
        <v>2</v>
      </c>
      <c r="ABY6" s="22">
        <v>2</v>
      </c>
      <c r="ABZ6" s="22">
        <v>2</v>
      </c>
      <c r="ACA6" s="22">
        <v>2</v>
      </c>
      <c r="ACB6" s="22">
        <v>2</v>
      </c>
      <c r="ACC6" s="22">
        <v>2</v>
      </c>
      <c r="ACD6" s="22">
        <v>2</v>
      </c>
      <c r="ACE6" s="22">
        <v>2</v>
      </c>
      <c r="ACF6" s="22">
        <v>2</v>
      </c>
      <c r="ACG6" s="22">
        <v>2</v>
      </c>
      <c r="ACH6" s="22">
        <v>2</v>
      </c>
      <c r="ACI6" s="22">
        <v>2</v>
      </c>
      <c r="ACJ6" s="22">
        <v>2</v>
      </c>
      <c r="ACK6" s="22">
        <v>2</v>
      </c>
      <c r="ACL6" s="22">
        <v>3</v>
      </c>
      <c r="ACM6" s="22">
        <v>3</v>
      </c>
      <c r="ACN6" s="22">
        <v>3</v>
      </c>
      <c r="ACO6" s="22">
        <v>3</v>
      </c>
      <c r="ACP6" s="22">
        <v>3</v>
      </c>
      <c r="ACQ6" s="22">
        <v>3</v>
      </c>
      <c r="ACR6" s="22">
        <v>3</v>
      </c>
      <c r="ACS6" s="22">
        <v>3</v>
      </c>
      <c r="ACT6" s="22">
        <v>3</v>
      </c>
      <c r="ACU6" s="22">
        <v>3</v>
      </c>
      <c r="ACV6" s="22">
        <v>3</v>
      </c>
      <c r="ACW6" s="22">
        <v>3</v>
      </c>
      <c r="ACX6" s="22">
        <v>3</v>
      </c>
      <c r="ACY6" s="22">
        <v>3</v>
      </c>
      <c r="ACZ6" s="22">
        <v>3</v>
      </c>
      <c r="ADA6" s="22">
        <v>3</v>
      </c>
      <c r="ADB6" s="22">
        <v>3</v>
      </c>
      <c r="ADC6" s="22">
        <v>3</v>
      </c>
      <c r="ADD6" s="22">
        <v>6</v>
      </c>
      <c r="ADE6" s="22">
        <v>6</v>
      </c>
      <c r="ADF6" s="22">
        <v>6</v>
      </c>
      <c r="ADG6" s="22">
        <v>6</v>
      </c>
      <c r="ADH6" s="22">
        <v>6</v>
      </c>
      <c r="ADI6" s="22">
        <v>6</v>
      </c>
      <c r="ADJ6" s="22">
        <v>6</v>
      </c>
      <c r="ADK6" s="22">
        <v>6</v>
      </c>
      <c r="ADL6" s="22">
        <v>6</v>
      </c>
      <c r="ADM6" s="22">
        <v>6</v>
      </c>
      <c r="ADN6" s="22">
        <v>6</v>
      </c>
      <c r="ADO6" s="22">
        <v>6</v>
      </c>
      <c r="ADP6" s="22">
        <v>6</v>
      </c>
      <c r="ADQ6" s="22">
        <v>6</v>
      </c>
      <c r="ADR6" s="22">
        <v>6</v>
      </c>
      <c r="ADS6" s="22">
        <v>6</v>
      </c>
      <c r="ADT6" s="22">
        <v>6</v>
      </c>
      <c r="ADU6" s="22">
        <v>6</v>
      </c>
      <c r="ADV6" s="22">
        <v>8</v>
      </c>
      <c r="ADW6" s="22">
        <v>8</v>
      </c>
      <c r="ADX6" s="22">
        <v>8</v>
      </c>
      <c r="ADY6" s="22">
        <v>8</v>
      </c>
      <c r="ADZ6" s="22">
        <v>8</v>
      </c>
      <c r="AEA6" s="22">
        <v>8</v>
      </c>
      <c r="AEB6" s="22">
        <v>8</v>
      </c>
      <c r="AEC6" s="22">
        <v>8</v>
      </c>
      <c r="AED6" s="22">
        <v>8</v>
      </c>
      <c r="AEE6" s="22">
        <v>8</v>
      </c>
      <c r="AEF6" s="22">
        <v>8</v>
      </c>
      <c r="AEG6" s="22">
        <v>8</v>
      </c>
      <c r="AEH6" s="22">
        <v>8</v>
      </c>
      <c r="AEI6" s="22">
        <v>8</v>
      </c>
      <c r="AEJ6" s="22">
        <v>8</v>
      </c>
      <c r="AEK6" s="22">
        <v>8</v>
      </c>
      <c r="AEL6" s="22">
        <v>8</v>
      </c>
      <c r="AEM6" s="22">
        <v>8</v>
      </c>
      <c r="AEN6" s="517"/>
      <c r="AEO6" s="483">
        <v>0</v>
      </c>
    </row>
    <row r="7" spans="1:821">
      <c r="A7" s="18"/>
      <c r="B7" s="18"/>
      <c r="C7" s="12"/>
      <c r="D7" s="12"/>
      <c r="E7" t="b">
        <v>0</v>
      </c>
      <c r="G7" s="25" t="s">
        <v>1524</v>
      </c>
      <c r="H7" s="18"/>
      <c r="I7" s="18"/>
      <c r="J7" s="18"/>
      <c r="K7" s="18"/>
      <c r="L7" s="18"/>
      <c r="M7" s="18"/>
      <c r="N7" s="18"/>
      <c r="O7" s="18"/>
      <c r="P7" s="18"/>
      <c r="Q7" s="18"/>
      <c r="R7" s="18"/>
      <c r="S7" s="18"/>
      <c r="T7" s="18"/>
      <c r="U7" s="18"/>
      <c r="V7" s="18"/>
      <c r="W7" s="18">
        <v>4</v>
      </c>
      <c r="X7" s="18">
        <v>5</v>
      </c>
      <c r="Y7" s="18">
        <v>6</v>
      </c>
      <c r="Z7" s="18"/>
      <c r="AA7" s="18"/>
      <c r="AB7" s="18"/>
      <c r="AC7" s="18"/>
      <c r="AD7" s="18"/>
      <c r="AE7" s="18">
        <v>1</v>
      </c>
      <c r="AF7" s="18">
        <v>2</v>
      </c>
      <c r="AG7" s="18"/>
      <c r="AH7" s="18"/>
      <c r="AI7" s="18">
        <v>12</v>
      </c>
      <c r="AJ7" s="18"/>
      <c r="AK7" s="18"/>
      <c r="AL7" s="18"/>
      <c r="AM7" s="18"/>
      <c r="AN7" s="18"/>
      <c r="AO7" s="18"/>
      <c r="AP7" s="18"/>
      <c r="AQ7" s="18"/>
      <c r="AR7" s="18"/>
      <c r="AS7" s="18"/>
      <c r="AT7" s="18"/>
      <c r="AU7" s="18"/>
      <c r="AV7" s="18"/>
      <c r="AW7" s="18"/>
      <c r="AX7" s="18"/>
      <c r="AY7" s="18"/>
      <c r="AZ7" s="18"/>
      <c r="BA7" s="466" t="s">
        <v>1524</v>
      </c>
      <c r="BB7" s="8"/>
      <c r="BC7" s="8"/>
      <c r="BD7" s="517"/>
      <c r="BE7" s="517"/>
      <c r="BF7" s="517"/>
      <c r="BG7" s="517"/>
      <c r="BH7" s="517"/>
      <c r="BI7" s="517"/>
      <c r="BJ7" s="517"/>
      <c r="BK7" s="517"/>
      <c r="BL7" s="517"/>
      <c r="BM7" s="8"/>
      <c r="BN7" s="517"/>
      <c r="BO7" s="517"/>
      <c r="BP7" s="517"/>
      <c r="BQ7" s="517"/>
      <c r="BR7" s="517"/>
      <c r="BS7" s="517"/>
      <c r="BT7" s="517"/>
      <c r="BU7" s="517"/>
      <c r="BV7" s="517"/>
      <c r="BW7" s="517"/>
      <c r="BX7" s="517"/>
      <c r="BY7" s="517"/>
      <c r="BZ7" s="517"/>
      <c r="CA7" s="517"/>
      <c r="CB7" s="517"/>
      <c r="CC7" s="517"/>
      <c r="CD7" s="517"/>
      <c r="CE7" s="517"/>
      <c r="CF7" s="8"/>
      <c r="CG7" s="517"/>
      <c r="CH7" s="517"/>
      <c r="CI7" s="517"/>
      <c r="CJ7" s="517"/>
      <c r="CK7" s="517"/>
      <c r="CL7" s="517"/>
      <c r="CM7" s="517"/>
      <c r="CN7" s="517"/>
      <c r="CO7" s="517"/>
      <c r="CP7" s="517"/>
      <c r="CQ7" s="517"/>
      <c r="CR7" s="517"/>
      <c r="CS7" s="517"/>
      <c r="CT7" s="517"/>
      <c r="CU7" s="517"/>
      <c r="CV7" s="517"/>
      <c r="CW7" s="517"/>
      <c r="CX7" s="517"/>
      <c r="CY7" s="517"/>
      <c r="CZ7" s="517"/>
      <c r="DA7" s="517"/>
      <c r="DB7" s="517"/>
      <c r="DC7" s="8"/>
      <c r="DD7" s="517"/>
      <c r="DE7" s="517"/>
      <c r="DF7" s="517"/>
      <c r="DG7" s="519"/>
      <c r="DH7" s="518"/>
      <c r="DI7" s="517"/>
      <c r="DJ7" s="517"/>
      <c r="DK7" s="517"/>
      <c r="DL7" s="517"/>
      <c r="DM7" s="517"/>
      <c r="DN7" s="517"/>
      <c r="DO7" s="517"/>
      <c r="DP7" s="517"/>
      <c r="DQ7" s="517"/>
      <c r="DR7" s="517"/>
      <c r="DS7" s="517"/>
      <c r="DT7" s="517"/>
      <c r="DU7" s="517"/>
      <c r="DV7" s="517"/>
      <c r="DW7" s="517"/>
      <c r="DX7" s="517"/>
      <c r="DY7" s="517"/>
      <c r="DZ7" s="517"/>
      <c r="EA7" s="517"/>
      <c r="EB7" s="517"/>
      <c r="EC7" s="517"/>
      <c r="ED7" s="517"/>
      <c r="EE7" s="517"/>
      <c r="EF7" s="517"/>
      <c r="EG7" s="517"/>
      <c r="EH7" s="517"/>
      <c r="EI7" s="517"/>
      <c r="EJ7" s="517"/>
      <c r="EK7" s="517"/>
      <c r="EL7" s="517"/>
      <c r="EM7" s="517"/>
      <c r="ES7" s="517"/>
      <c r="ET7" s="517"/>
      <c r="EX7" s="517"/>
      <c r="EY7" s="517"/>
      <c r="EZ7" s="517"/>
      <c r="FA7" s="517"/>
      <c r="FB7" s="517"/>
      <c r="FC7" s="517"/>
      <c r="FD7" s="22"/>
      <c r="FE7" s="22"/>
      <c r="FF7" s="22">
        <v>10</v>
      </c>
      <c r="FG7" s="22">
        <v>11</v>
      </c>
      <c r="FH7" s="22">
        <v>12</v>
      </c>
      <c r="FI7" s="22">
        <v>13</v>
      </c>
      <c r="FJ7" s="22"/>
      <c r="FK7" s="517"/>
      <c r="FL7" s="517"/>
      <c r="FM7" s="517"/>
      <c r="FN7" s="517"/>
      <c r="FO7" s="517"/>
      <c r="FP7" s="517"/>
      <c r="FQ7" s="517"/>
      <c r="FR7" s="517"/>
      <c r="FS7" s="517"/>
      <c r="FT7" s="517"/>
      <c r="FU7" s="517"/>
      <c r="FV7" s="517"/>
      <c r="FW7" s="517"/>
      <c r="FX7" s="517"/>
      <c r="FY7" s="517"/>
      <c r="FZ7" s="517"/>
      <c r="GA7" s="517"/>
      <c r="GB7" s="517"/>
      <c r="GC7" s="517"/>
      <c r="GD7" s="517"/>
      <c r="GE7" s="517"/>
      <c r="GF7" s="517"/>
      <c r="GG7" s="517"/>
      <c r="GH7" s="517"/>
      <c r="GI7" s="517"/>
      <c r="GJ7" s="517"/>
      <c r="GK7" s="517"/>
      <c r="GL7" s="517"/>
      <c r="GM7" s="517"/>
      <c r="GN7" s="517"/>
      <c r="GO7" s="517"/>
      <c r="GP7" s="517"/>
      <c r="GQ7" s="517"/>
      <c r="GR7" s="8"/>
      <c r="GS7" s="517"/>
      <c r="GT7" s="517"/>
      <c r="GU7" s="517" t="s">
        <v>1849</v>
      </c>
      <c r="GV7" s="22">
        <v>1</v>
      </c>
      <c r="GW7" s="517"/>
      <c r="GX7" s="517"/>
      <c r="GY7" s="517"/>
      <c r="GZ7" s="517"/>
      <c r="HA7" s="22">
        <v>1</v>
      </c>
      <c r="HB7" s="22">
        <v>1</v>
      </c>
      <c r="HC7" s="22">
        <v>1</v>
      </c>
      <c r="HD7" s="22">
        <v>1</v>
      </c>
      <c r="HE7" s="22">
        <v>1</v>
      </c>
      <c r="HF7" s="22">
        <v>1</v>
      </c>
      <c r="HG7" s="22">
        <v>1</v>
      </c>
      <c r="HH7" s="22">
        <v>1</v>
      </c>
      <c r="HI7" s="22">
        <v>1</v>
      </c>
      <c r="HJ7" s="22">
        <v>1</v>
      </c>
      <c r="HK7" s="22">
        <v>1</v>
      </c>
      <c r="HL7" s="22">
        <v>1</v>
      </c>
      <c r="HM7" s="22">
        <v>1</v>
      </c>
      <c r="HN7" s="22">
        <v>1</v>
      </c>
      <c r="HO7" s="22">
        <v>1</v>
      </c>
      <c r="HP7" s="22">
        <v>1</v>
      </c>
      <c r="HQ7" s="22">
        <v>1</v>
      </c>
      <c r="HR7" s="22">
        <v>1</v>
      </c>
      <c r="HS7" s="22">
        <v>1</v>
      </c>
      <c r="HT7" s="22">
        <v>1</v>
      </c>
      <c r="HU7" s="22">
        <v>6</v>
      </c>
      <c r="HV7" s="22"/>
      <c r="HW7" s="22"/>
      <c r="HX7" s="22">
        <v>21</v>
      </c>
      <c r="HY7" s="22">
        <v>10</v>
      </c>
      <c r="HZ7" s="22">
        <v>11</v>
      </c>
      <c r="IA7" s="22">
        <v>12</v>
      </c>
      <c r="IB7" s="22">
        <v>13</v>
      </c>
      <c r="IC7" s="22">
        <v>13</v>
      </c>
      <c r="ID7" s="22"/>
      <c r="IE7" s="22">
        <v>16</v>
      </c>
      <c r="IF7" s="22">
        <v>17</v>
      </c>
      <c r="IG7" s="22">
        <v>18</v>
      </c>
      <c r="IH7" s="22">
        <v>20</v>
      </c>
      <c r="II7" s="22">
        <v>19</v>
      </c>
      <c r="IJ7" s="22">
        <v>6</v>
      </c>
      <c r="IK7" s="8"/>
      <c r="IL7" s="517"/>
      <c r="IM7" s="517"/>
      <c r="IN7" s="517"/>
      <c r="IO7" s="517"/>
      <c r="IP7" s="517"/>
      <c r="IQ7" s="517"/>
      <c r="IR7" s="517"/>
      <c r="IS7" s="517"/>
      <c r="IT7" s="517"/>
      <c r="IU7" s="517"/>
      <c r="IV7" s="517"/>
      <c r="IW7" s="517"/>
      <c r="IX7" s="517"/>
      <c r="IY7" s="517"/>
      <c r="IZ7" s="517"/>
      <c r="JA7" s="517"/>
      <c r="JB7" s="517"/>
      <c r="JC7" s="519"/>
      <c r="JD7" s="517"/>
      <c r="JE7" s="517"/>
      <c r="JF7" s="517"/>
      <c r="JG7" s="517"/>
      <c r="JH7" s="517"/>
      <c r="JI7" s="517"/>
      <c r="JJ7" s="517"/>
      <c r="JK7" s="517"/>
      <c r="JL7" s="517"/>
      <c r="JM7" s="517"/>
      <c r="JN7" s="517"/>
      <c r="JO7" s="517"/>
      <c r="JP7" s="517"/>
      <c r="JQ7" s="517"/>
      <c r="JR7" s="517"/>
      <c r="JS7" s="87">
        <f>MIN(4,1+MOD(JS$6-1,6))</f>
        <v>1</v>
      </c>
      <c r="JT7" s="87">
        <f t="shared" ref="JT7:LN7" si="31">MIN(4,1+MOD(JT$6-1,6))</f>
        <v>2</v>
      </c>
      <c r="JU7" s="87">
        <f t="shared" si="31"/>
        <v>3</v>
      </c>
      <c r="JV7" s="87">
        <f t="shared" si="31"/>
        <v>4</v>
      </c>
      <c r="JW7" s="87">
        <f t="shared" si="31"/>
        <v>1</v>
      </c>
      <c r="JX7" s="87">
        <f t="shared" si="31"/>
        <v>2</v>
      </c>
      <c r="JY7" s="87">
        <f t="shared" si="31"/>
        <v>3</v>
      </c>
      <c r="JZ7" s="87">
        <f t="shared" si="31"/>
        <v>4</v>
      </c>
      <c r="KA7" s="87">
        <f t="shared" si="31"/>
        <v>1</v>
      </c>
      <c r="KB7" s="87">
        <f t="shared" si="31"/>
        <v>2</v>
      </c>
      <c r="KC7" s="87">
        <f t="shared" si="31"/>
        <v>3</v>
      </c>
      <c r="KD7" s="87">
        <f t="shared" si="31"/>
        <v>4</v>
      </c>
      <c r="KE7" s="87">
        <f t="shared" si="31"/>
        <v>1</v>
      </c>
      <c r="KF7" s="87">
        <f t="shared" si="31"/>
        <v>2</v>
      </c>
      <c r="KG7" s="87">
        <f t="shared" si="31"/>
        <v>3</v>
      </c>
      <c r="KH7" s="87">
        <f t="shared" si="31"/>
        <v>4</v>
      </c>
      <c r="KI7" s="87">
        <f t="shared" si="31"/>
        <v>1</v>
      </c>
      <c r="KJ7" s="87">
        <f t="shared" si="31"/>
        <v>2</v>
      </c>
      <c r="KK7" s="87">
        <f t="shared" si="31"/>
        <v>3</v>
      </c>
      <c r="KL7" s="87">
        <f t="shared" si="31"/>
        <v>4</v>
      </c>
      <c r="KM7" s="87">
        <f t="shared" si="31"/>
        <v>1</v>
      </c>
      <c r="KN7" s="87">
        <f t="shared" si="31"/>
        <v>2</v>
      </c>
      <c r="KO7" s="87">
        <f t="shared" si="31"/>
        <v>3</v>
      </c>
      <c r="KP7" s="87">
        <f t="shared" si="31"/>
        <v>4</v>
      </c>
      <c r="KQ7" s="87">
        <f t="shared" si="31"/>
        <v>1</v>
      </c>
      <c r="KR7" s="87">
        <f t="shared" si="31"/>
        <v>2</v>
      </c>
      <c r="KS7" s="87">
        <f t="shared" si="31"/>
        <v>3</v>
      </c>
      <c r="KT7" s="87">
        <f t="shared" si="31"/>
        <v>4</v>
      </c>
      <c r="KU7" s="87">
        <f t="shared" si="31"/>
        <v>1</v>
      </c>
      <c r="KV7" s="87">
        <f t="shared" si="31"/>
        <v>2</v>
      </c>
      <c r="KW7" s="87">
        <f t="shared" si="31"/>
        <v>3</v>
      </c>
      <c r="KX7" s="87">
        <f t="shared" si="31"/>
        <v>4</v>
      </c>
      <c r="KY7" s="87">
        <f t="shared" si="31"/>
        <v>1</v>
      </c>
      <c r="KZ7" s="87">
        <f t="shared" si="31"/>
        <v>2</v>
      </c>
      <c r="LA7" s="87">
        <f t="shared" si="31"/>
        <v>3</v>
      </c>
      <c r="LB7" s="87">
        <f t="shared" si="31"/>
        <v>4</v>
      </c>
      <c r="LC7" s="87">
        <f t="shared" si="31"/>
        <v>1</v>
      </c>
      <c r="LD7" s="87">
        <f t="shared" si="31"/>
        <v>2</v>
      </c>
      <c r="LE7" s="87">
        <f t="shared" si="31"/>
        <v>3</v>
      </c>
      <c r="LF7" s="87">
        <f t="shared" si="31"/>
        <v>4</v>
      </c>
      <c r="LG7" s="87">
        <f t="shared" si="31"/>
        <v>1</v>
      </c>
      <c r="LH7" s="87">
        <f t="shared" si="31"/>
        <v>2</v>
      </c>
      <c r="LI7" s="87">
        <f t="shared" si="31"/>
        <v>3</v>
      </c>
      <c r="LJ7" s="87">
        <f t="shared" si="31"/>
        <v>4</v>
      </c>
      <c r="LK7" s="87">
        <f t="shared" si="31"/>
        <v>1</v>
      </c>
      <c r="LL7" s="87">
        <f t="shared" si="31"/>
        <v>2</v>
      </c>
      <c r="LM7" s="87">
        <f t="shared" si="31"/>
        <v>3</v>
      </c>
      <c r="LN7" s="87">
        <f t="shared" si="31"/>
        <v>4</v>
      </c>
      <c r="LO7" s="87">
        <f t="shared" ref="LO7:ML7" si="32">MIN(4,1+MOD(LO$6-1,6))</f>
        <v>1</v>
      </c>
      <c r="LP7" s="87">
        <f t="shared" si="32"/>
        <v>2</v>
      </c>
      <c r="LQ7" s="87">
        <f t="shared" si="32"/>
        <v>3</v>
      </c>
      <c r="LR7" s="87">
        <f t="shared" si="32"/>
        <v>4</v>
      </c>
      <c r="LS7" s="87">
        <f t="shared" si="32"/>
        <v>1</v>
      </c>
      <c r="LT7" s="87">
        <f t="shared" si="32"/>
        <v>2</v>
      </c>
      <c r="LU7" s="87">
        <f t="shared" si="32"/>
        <v>3</v>
      </c>
      <c r="LV7" s="87">
        <f t="shared" si="32"/>
        <v>4</v>
      </c>
      <c r="LW7" s="87">
        <f t="shared" si="32"/>
        <v>1</v>
      </c>
      <c r="LX7" s="87">
        <f t="shared" si="32"/>
        <v>2</v>
      </c>
      <c r="LY7" s="87">
        <f t="shared" si="32"/>
        <v>3</v>
      </c>
      <c r="LZ7" s="87">
        <f t="shared" si="32"/>
        <v>4</v>
      </c>
      <c r="MA7" s="87">
        <f t="shared" si="32"/>
        <v>1</v>
      </c>
      <c r="MB7" s="87">
        <f t="shared" si="32"/>
        <v>2</v>
      </c>
      <c r="MC7" s="87">
        <f t="shared" si="32"/>
        <v>3</v>
      </c>
      <c r="MD7" s="87">
        <f t="shared" si="32"/>
        <v>4</v>
      </c>
      <c r="ME7" s="87">
        <f t="shared" si="32"/>
        <v>1</v>
      </c>
      <c r="MF7" s="87">
        <f t="shared" si="32"/>
        <v>2</v>
      </c>
      <c r="MG7" s="87">
        <f t="shared" si="32"/>
        <v>3</v>
      </c>
      <c r="MH7" s="87">
        <f t="shared" si="32"/>
        <v>4</v>
      </c>
      <c r="MI7" s="87">
        <f t="shared" si="32"/>
        <v>1</v>
      </c>
      <c r="MJ7" s="87">
        <f t="shared" si="32"/>
        <v>2</v>
      </c>
      <c r="MK7" s="87">
        <f t="shared" si="32"/>
        <v>3</v>
      </c>
      <c r="ML7" s="87">
        <f t="shared" si="32"/>
        <v>4</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1</v>
      </c>
      <c r="NV7" s="22">
        <v>1</v>
      </c>
      <c r="NW7" s="22">
        <v>1</v>
      </c>
      <c r="NX7" s="22">
        <v>1</v>
      </c>
      <c r="NY7" s="22">
        <v>1</v>
      </c>
      <c r="NZ7" s="22">
        <v>1</v>
      </c>
      <c r="OA7" s="22">
        <v>1</v>
      </c>
      <c r="OB7" s="22">
        <v>1</v>
      </c>
      <c r="OC7" s="22">
        <v>2</v>
      </c>
      <c r="OD7" s="22">
        <v>2</v>
      </c>
      <c r="OE7" s="22">
        <v>2</v>
      </c>
      <c r="OF7" s="22">
        <v>2</v>
      </c>
      <c r="OG7" s="22">
        <v>2</v>
      </c>
      <c r="OH7" s="22">
        <v>2</v>
      </c>
      <c r="OI7" s="22">
        <v>2</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3</v>
      </c>
      <c r="PE7" s="22">
        <v>3</v>
      </c>
      <c r="PF7" s="22">
        <v>3</v>
      </c>
      <c r="PG7" s="22">
        <v>3</v>
      </c>
      <c r="PH7" s="22">
        <v>3</v>
      </c>
      <c r="PI7" s="22">
        <v>3</v>
      </c>
      <c r="PJ7" s="22">
        <v>3</v>
      </c>
      <c r="PK7" s="22">
        <v>3</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1</v>
      </c>
      <c r="QU7" s="22">
        <v>1</v>
      </c>
      <c r="QV7" s="22">
        <v>1</v>
      </c>
      <c r="QW7" s="22">
        <v>1</v>
      </c>
      <c r="QX7" s="22">
        <v>1</v>
      </c>
      <c r="QY7" s="22">
        <v>1</v>
      </c>
      <c r="QZ7" s="22">
        <v>1</v>
      </c>
      <c r="RA7" s="22">
        <v>1</v>
      </c>
      <c r="RB7" s="22">
        <v>2</v>
      </c>
      <c r="RC7" s="22">
        <v>2</v>
      </c>
      <c r="RD7" s="22">
        <v>2</v>
      </c>
      <c r="RE7" s="22">
        <v>2</v>
      </c>
      <c r="RF7" s="22">
        <v>2</v>
      </c>
      <c r="RG7" s="22">
        <v>2</v>
      </c>
      <c r="RH7" s="22">
        <v>2</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3</v>
      </c>
      <c r="SD7" s="22">
        <v>3</v>
      </c>
      <c r="SE7" s="22">
        <v>3</v>
      </c>
      <c r="SF7" s="22">
        <v>3</v>
      </c>
      <c r="SG7" s="22">
        <v>3</v>
      </c>
      <c r="SH7" s="22">
        <v>3</v>
      </c>
      <c r="SI7" s="22">
        <v>3</v>
      </c>
      <c r="SJ7" s="22">
        <v>3</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1</v>
      </c>
      <c r="TT7" s="22">
        <v>1</v>
      </c>
      <c r="TU7" s="22">
        <v>1</v>
      </c>
      <c r="TV7" s="22">
        <v>1</v>
      </c>
      <c r="TW7" s="22">
        <v>1</v>
      </c>
      <c r="TX7" s="22">
        <v>1</v>
      </c>
      <c r="TY7" s="22">
        <v>1</v>
      </c>
      <c r="TZ7" s="22">
        <v>1</v>
      </c>
      <c r="UA7" s="22">
        <v>2</v>
      </c>
      <c r="UB7" s="22">
        <v>2</v>
      </c>
      <c r="UC7" s="22">
        <v>2</v>
      </c>
      <c r="UD7" s="22">
        <v>2</v>
      </c>
      <c r="UE7" s="22">
        <v>2</v>
      </c>
      <c r="UF7" s="22">
        <v>2</v>
      </c>
      <c r="UG7" s="22">
        <v>2</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3</v>
      </c>
      <c r="VC7" s="22">
        <v>3</v>
      </c>
      <c r="VD7" s="22">
        <v>3</v>
      </c>
      <c r="VE7" s="22">
        <v>3</v>
      </c>
      <c r="VF7" s="22">
        <v>3</v>
      </c>
      <c r="VG7" s="22">
        <v>3</v>
      </c>
      <c r="VH7" s="22">
        <v>3</v>
      </c>
      <c r="VI7" s="22">
        <v>3</v>
      </c>
      <c r="VJ7" s="22">
        <v>1</v>
      </c>
      <c r="VK7" s="22">
        <v>2</v>
      </c>
      <c r="VL7" s="22">
        <v>2</v>
      </c>
      <c r="VM7" s="22">
        <v>3</v>
      </c>
      <c r="VN7" s="22">
        <v>3</v>
      </c>
      <c r="VO7" s="22">
        <v>1</v>
      </c>
      <c r="VP7" s="523">
        <f ca="1">OFFSET(VP7,0,-6)</f>
        <v>1</v>
      </c>
      <c r="VQ7" s="523">
        <f t="shared" ref="VQ7:VU7" ca="1" si="33">OFFSET(VQ7,0,-6)</f>
        <v>2</v>
      </c>
      <c r="VR7" s="523">
        <f t="shared" ca="1" si="33"/>
        <v>2</v>
      </c>
      <c r="VS7" s="523">
        <f t="shared" ca="1" si="33"/>
        <v>3</v>
      </c>
      <c r="VT7" s="523">
        <f t="shared" ca="1" si="33"/>
        <v>3</v>
      </c>
      <c r="VU7" s="523">
        <f t="shared" ca="1" si="33"/>
        <v>1</v>
      </c>
      <c r="VV7" s="22">
        <v>2</v>
      </c>
      <c r="VW7" s="22">
        <v>2</v>
      </c>
      <c r="VX7" s="22">
        <v>3</v>
      </c>
      <c r="VY7" s="22">
        <v>3</v>
      </c>
      <c r="VZ7" s="22">
        <v>1</v>
      </c>
      <c r="WA7" s="22">
        <v>2</v>
      </c>
      <c r="WB7" s="22">
        <v>2</v>
      </c>
      <c r="WC7" s="22">
        <v>3</v>
      </c>
      <c r="WD7" s="22">
        <v>3</v>
      </c>
      <c r="WE7" s="22">
        <v>1</v>
      </c>
      <c r="WF7" s="524">
        <f ca="1">OFFSET(WF7,0,-5)</f>
        <v>2</v>
      </c>
      <c r="WG7" s="524">
        <f t="shared" ref="WG7:WL7" ca="1" si="34">OFFSET(WG7,0,-5)</f>
        <v>2</v>
      </c>
      <c r="WH7" s="524">
        <f t="shared" ca="1" si="34"/>
        <v>3</v>
      </c>
      <c r="WI7" s="524">
        <f t="shared" ca="1" si="34"/>
        <v>3</v>
      </c>
      <c r="WJ7" s="524">
        <f t="shared" ca="1" si="34"/>
        <v>1</v>
      </c>
      <c r="WK7" s="524">
        <f t="shared" ca="1" si="34"/>
        <v>2</v>
      </c>
      <c r="WL7" s="524">
        <f t="shared" ca="1" si="34"/>
        <v>2</v>
      </c>
      <c r="WM7" s="517"/>
      <c r="WN7" s="8"/>
      <c r="WO7" s="517"/>
      <c r="WP7" s="517"/>
      <c r="WQ7" s="517"/>
      <c r="WR7" s="517"/>
      <c r="WS7" s="517"/>
      <c r="WT7" s="517"/>
      <c r="WU7" s="517"/>
      <c r="WV7" s="517"/>
      <c r="WW7" s="517"/>
      <c r="WX7" s="517"/>
      <c r="WY7" s="517"/>
      <c r="WZ7" s="517"/>
      <c r="XA7" s="517"/>
      <c r="XB7" s="517"/>
      <c r="XC7" s="517"/>
      <c r="XD7" s="517"/>
      <c r="XE7" s="517"/>
      <c r="XF7" s="517"/>
      <c r="XG7" s="517"/>
      <c r="XH7" s="8"/>
      <c r="XI7" s="517"/>
      <c r="XJ7" s="517"/>
      <c r="XK7" s="517"/>
      <c r="XL7" s="517"/>
      <c r="XM7" s="517"/>
      <c r="XN7" s="517"/>
      <c r="XO7" s="517"/>
      <c r="XP7" s="517">
        <v>12</v>
      </c>
      <c r="XQ7" s="517">
        <v>13</v>
      </c>
      <c r="XU7" s="517"/>
      <c r="XV7" s="517"/>
      <c r="XW7" s="517"/>
      <c r="XX7" s="517"/>
      <c r="XY7" s="517"/>
      <c r="XZ7" s="517"/>
      <c r="YA7" s="517"/>
      <c r="YB7" s="8"/>
      <c r="YC7" s="517"/>
      <c r="YD7" s="517"/>
      <c r="YE7" s="517"/>
      <c r="YF7" s="517"/>
      <c r="YG7" s="517"/>
      <c r="YH7" s="517"/>
      <c r="YI7" s="517"/>
      <c r="YJ7" s="517"/>
      <c r="YK7" s="517"/>
      <c r="YL7" s="517"/>
      <c r="YM7" s="517"/>
      <c r="YN7" s="517"/>
      <c r="YO7" s="517"/>
      <c r="YP7" s="517"/>
      <c r="YQ7" s="517"/>
      <c r="YR7" s="8"/>
      <c r="YS7" s="517"/>
      <c r="YT7" s="517"/>
      <c r="YU7" s="8"/>
      <c r="YV7" s="517"/>
      <c r="YW7" s="517"/>
      <c r="YX7" s="517"/>
      <c r="YY7" s="517"/>
      <c r="YZ7" s="517"/>
      <c r="ZA7" s="517"/>
      <c r="ZB7" s="519"/>
      <c r="ZC7" s="22">
        <f>20-2</f>
        <v>18</v>
      </c>
      <c r="ZD7" s="87">
        <f>$ZC7</f>
        <v>18</v>
      </c>
      <c r="ZE7" s="517"/>
      <c r="ZF7" s="517"/>
      <c r="ZG7" s="517"/>
      <c r="ZH7" s="517"/>
      <c r="ZI7" s="517"/>
      <c r="ZJ7" s="517"/>
      <c r="ZK7" s="517"/>
      <c r="ZL7" s="517"/>
      <c r="ZM7" s="517"/>
      <c r="ZN7" s="517"/>
      <c r="ZO7" s="517"/>
      <c r="ZP7" s="517"/>
      <c r="ZQ7" s="517"/>
      <c r="ZR7" s="517"/>
      <c r="ZS7" s="517"/>
      <c r="ZT7" s="517"/>
      <c r="ZU7" s="517"/>
      <c r="ZV7" s="517"/>
      <c r="ZW7" s="517"/>
      <c r="ZX7" s="517"/>
      <c r="ZY7" s="517"/>
      <c r="ZZ7" s="517"/>
      <c r="AAA7" s="517"/>
      <c r="AAB7" s="517"/>
      <c r="AAC7" s="517"/>
      <c r="AAD7" s="517"/>
      <c r="AAE7" s="517"/>
      <c r="AAF7" s="517"/>
      <c r="AAG7" s="517"/>
      <c r="AAH7" s="517"/>
      <c r="AAI7" s="517"/>
      <c r="AAJ7" s="517"/>
      <c r="AAK7" s="517"/>
      <c r="AAL7" s="517"/>
      <c r="AAM7" s="517"/>
      <c r="AAO7" s="517"/>
      <c r="AAP7" s="517"/>
      <c r="AAQ7" s="517"/>
      <c r="AAR7" s="517"/>
      <c r="AAS7" s="517"/>
      <c r="AAT7" s="517"/>
      <c r="AAU7" s="517"/>
      <c r="AAV7" s="517"/>
      <c r="AAW7" s="517"/>
      <c r="AAX7" s="517"/>
      <c r="AAY7" s="517"/>
      <c r="AAZ7" s="517"/>
      <c r="ABA7" s="8"/>
      <c r="ABB7" s="517"/>
      <c r="ABC7" s="517"/>
      <c r="ABD7" s="517"/>
      <c r="ABE7" s="517"/>
      <c r="ABF7" s="517"/>
      <c r="ABG7" s="517"/>
      <c r="ABH7" s="517"/>
      <c r="ABI7" s="517"/>
      <c r="ABJ7" s="517"/>
      <c r="ABK7" s="517"/>
      <c r="ABL7" s="517"/>
      <c r="ABM7" s="517"/>
      <c r="ABN7" s="517"/>
      <c r="ABO7" s="517"/>
      <c r="ABP7" s="517"/>
      <c r="ABQ7" s="517"/>
      <c r="ABR7" s="517"/>
      <c r="ABS7" s="517"/>
      <c r="ABT7" s="517"/>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D7" s="517"/>
      <c r="ADE7" s="517"/>
      <c r="ADF7" s="517"/>
      <c r="ADG7" s="517"/>
      <c r="ADH7" s="517"/>
      <c r="ADI7" s="517"/>
      <c r="ADJ7" s="517"/>
      <c r="ADK7" s="517"/>
      <c r="ADL7" s="517"/>
      <c r="ADM7" s="517"/>
      <c r="ADN7" s="517"/>
      <c r="ADO7" s="517"/>
      <c r="ADP7" s="517"/>
      <c r="ADQ7" s="517"/>
      <c r="ADR7" s="517"/>
      <c r="ADS7" s="517"/>
      <c r="ADT7" s="517"/>
      <c r="ADU7" s="517"/>
      <c r="ADV7" s="517"/>
      <c r="ADW7" s="517"/>
      <c r="ADX7" s="517"/>
      <c r="ADY7" s="517"/>
      <c r="ADZ7" s="517"/>
      <c r="AEA7" s="517"/>
      <c r="AEB7" s="517"/>
      <c r="AEC7" s="517"/>
      <c r="AED7" s="517"/>
      <c r="AEE7" s="517"/>
      <c r="AEF7" s="517"/>
      <c r="AEG7" s="517"/>
      <c r="AEH7" s="517"/>
      <c r="AEI7" s="517"/>
      <c r="AEJ7" s="517"/>
      <c r="AEK7" s="517"/>
      <c r="AEL7" s="517"/>
      <c r="AEM7" s="517"/>
      <c r="AEN7" s="517"/>
      <c r="AEO7" s="483">
        <v>0</v>
      </c>
    </row>
    <row r="8" spans="1:821" outlineLevel="1">
      <c r="A8" s="18"/>
      <c r="B8" s="18"/>
      <c r="C8" s="12"/>
      <c r="D8" s="12"/>
      <c r="E8" t="b">
        <v>0</v>
      </c>
      <c r="G8" s="25" t="s">
        <v>1514</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66" t="s">
        <v>1514</v>
      </c>
      <c r="BB8" s="8"/>
      <c r="BC8" s="8"/>
      <c r="BD8" s="517"/>
      <c r="BE8" s="517"/>
      <c r="BF8" s="517"/>
      <c r="BG8" s="517"/>
      <c r="BH8" s="517"/>
      <c r="BI8" s="517"/>
      <c r="BJ8" s="517"/>
      <c r="BK8" s="517"/>
      <c r="BL8" s="517"/>
      <c r="BM8" s="8"/>
      <c r="BN8" s="517"/>
      <c r="BO8" s="517"/>
      <c r="BP8" s="517"/>
      <c r="BQ8" s="517"/>
      <c r="BR8" s="517"/>
      <c r="BS8" s="517"/>
      <c r="BT8" s="517"/>
      <c r="BU8" s="517"/>
      <c r="BV8" s="517"/>
      <c r="BW8" s="517"/>
      <c r="BX8" s="517"/>
      <c r="BY8" s="517"/>
      <c r="BZ8" s="517"/>
      <c r="CA8" s="517"/>
      <c r="CB8" s="517"/>
      <c r="CC8" s="517"/>
      <c r="CD8" s="517"/>
      <c r="CE8" s="517"/>
      <c r="CF8" s="8"/>
      <c r="CG8" s="517"/>
      <c r="CH8" s="517"/>
      <c r="CI8" s="517"/>
      <c r="CJ8" s="517"/>
      <c r="CK8" s="517"/>
      <c r="CL8" s="517"/>
      <c r="CM8" s="517"/>
      <c r="CN8" s="517"/>
      <c r="CO8" s="517"/>
      <c r="CP8" s="517"/>
      <c r="CQ8" s="517"/>
      <c r="CR8" s="517"/>
      <c r="CS8" s="517"/>
      <c r="CT8" s="517"/>
      <c r="CU8" s="517"/>
      <c r="CV8" s="517"/>
      <c r="CW8" s="517"/>
      <c r="CX8" s="517"/>
      <c r="CY8" s="517"/>
      <c r="CZ8" s="517"/>
      <c r="DA8" s="517"/>
      <c r="DB8" s="517"/>
      <c r="DC8" s="8"/>
      <c r="DD8" s="517"/>
      <c r="DE8" s="517"/>
      <c r="DF8" s="517"/>
      <c r="DG8" s="519"/>
      <c r="DH8" s="518"/>
      <c r="DI8" s="517"/>
      <c r="DJ8" s="517"/>
      <c r="DK8" s="517"/>
      <c r="DL8" s="517"/>
      <c r="DM8" s="517"/>
      <c r="DN8" s="517"/>
      <c r="DO8" s="517"/>
      <c r="DP8" s="517"/>
      <c r="DQ8" s="517"/>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517"/>
      <c r="GK8" s="517"/>
      <c r="GL8" s="517"/>
      <c r="GM8" s="517"/>
      <c r="GN8" s="517"/>
      <c r="GO8" s="517"/>
      <c r="GP8" s="517"/>
      <c r="GQ8" s="517"/>
      <c r="GR8" s="8"/>
      <c r="GS8" s="517"/>
      <c r="GT8" s="517"/>
      <c r="GU8" s="517" t="s">
        <v>1850</v>
      </c>
      <c r="GV8" s="517"/>
      <c r="GW8" s="517"/>
      <c r="GX8" s="517"/>
      <c r="GY8" s="517"/>
      <c r="GZ8" s="517"/>
      <c r="HA8" s="22">
        <v>2</v>
      </c>
      <c r="HB8" s="22">
        <v>2</v>
      </c>
      <c r="HC8" s="22">
        <v>2</v>
      </c>
      <c r="HD8" s="22">
        <v>2</v>
      </c>
      <c r="HE8" s="22">
        <v>2</v>
      </c>
      <c r="HF8" s="22">
        <v>2</v>
      </c>
      <c r="HG8" s="22">
        <v>2</v>
      </c>
      <c r="HH8" s="22">
        <v>2</v>
      </c>
      <c r="HI8" s="22">
        <v>2</v>
      </c>
      <c r="HJ8" s="22">
        <v>2</v>
      </c>
      <c r="HK8" s="22">
        <v>2</v>
      </c>
      <c r="HL8" s="22">
        <v>2</v>
      </c>
      <c r="HM8" s="22">
        <v>2</v>
      </c>
      <c r="HN8" s="22">
        <v>2</v>
      </c>
      <c r="HO8" s="22">
        <v>2</v>
      </c>
      <c r="HP8" s="22">
        <v>2</v>
      </c>
      <c r="HQ8" s="22">
        <v>2</v>
      </c>
      <c r="HR8" s="22">
        <v>2</v>
      </c>
      <c r="HS8" s="22">
        <v>2</v>
      </c>
      <c r="HT8" s="22">
        <v>2</v>
      </c>
      <c r="HU8" s="517"/>
      <c r="HV8" s="517"/>
      <c r="HW8" s="517"/>
      <c r="HX8" s="517"/>
      <c r="HY8" s="517"/>
      <c r="HZ8" s="517"/>
      <c r="IA8" s="517"/>
      <c r="IB8" s="517"/>
      <c r="IC8" s="517"/>
      <c r="ID8" s="517"/>
      <c r="IE8" s="517"/>
      <c r="IF8" s="517"/>
      <c r="IG8" s="517"/>
      <c r="IH8" s="517"/>
      <c r="II8" s="517"/>
      <c r="IJ8" s="517"/>
      <c r="IK8" s="8"/>
      <c r="IL8" s="517"/>
      <c r="IM8" s="517"/>
      <c r="IN8" s="517"/>
      <c r="IO8" s="517"/>
      <c r="IP8" s="517"/>
      <c r="IQ8" s="517"/>
      <c r="IR8" s="517"/>
      <c r="IS8" s="517"/>
      <c r="IT8" s="517"/>
      <c r="IU8" s="517"/>
      <c r="IV8" s="517"/>
      <c r="IW8" s="517"/>
      <c r="IX8" s="517"/>
      <c r="IY8" s="517"/>
      <c r="IZ8" s="517"/>
      <c r="JA8" s="517"/>
      <c r="JB8" s="517"/>
      <c r="JC8" s="519"/>
      <c r="JD8" s="525"/>
      <c r="JE8" s="525"/>
      <c r="JF8" s="525"/>
      <c r="JG8" s="525"/>
      <c r="JH8" s="525"/>
      <c r="JI8" s="525"/>
      <c r="JJ8" s="525"/>
      <c r="JK8" s="525"/>
      <c r="JL8" s="525"/>
      <c r="JM8" s="525"/>
      <c r="JN8" s="525"/>
      <c r="JO8" s="525"/>
      <c r="JP8" s="525"/>
      <c r="JQ8" s="525"/>
      <c r="JR8" s="525"/>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22"/>
      <c r="MF8" s="22"/>
      <c r="MG8" s="22"/>
      <c r="MH8" s="22"/>
      <c r="MI8" s="22"/>
      <c r="MJ8" s="22"/>
      <c r="MK8" s="22"/>
      <c r="ML8" s="22"/>
      <c r="MM8" s="525"/>
      <c r="MN8" s="525"/>
      <c r="MO8" s="525"/>
      <c r="MP8" s="525"/>
      <c r="MQ8" s="525"/>
      <c r="MR8" s="525"/>
      <c r="MS8" s="525"/>
      <c r="MT8" s="525"/>
      <c r="MU8" s="525"/>
      <c r="MV8" s="525"/>
      <c r="MW8" s="525"/>
      <c r="MX8" s="525"/>
      <c r="MY8" s="525"/>
      <c r="MZ8" s="525"/>
      <c r="NA8" s="525"/>
      <c r="NB8" s="525"/>
      <c r="NC8" s="525"/>
      <c r="ND8" s="525"/>
      <c r="NE8" s="525"/>
      <c r="NF8" s="525"/>
      <c r="NG8" s="525"/>
      <c r="NH8" s="525"/>
      <c r="NI8" s="525"/>
      <c r="NJ8" s="525"/>
      <c r="NK8" s="525"/>
      <c r="NL8" s="525"/>
      <c r="NM8" s="525"/>
      <c r="NN8" s="525"/>
      <c r="NO8" s="525"/>
      <c r="NP8" s="525"/>
      <c r="NQ8" s="525"/>
      <c r="NR8" s="525"/>
      <c r="NS8" s="525"/>
      <c r="NT8" s="525"/>
      <c r="NU8" s="525"/>
      <c r="NV8" s="525"/>
      <c r="NW8" s="525"/>
      <c r="NX8" s="525"/>
      <c r="NY8" s="525"/>
      <c r="NZ8" s="525"/>
      <c r="OA8" s="525"/>
      <c r="OB8" s="525"/>
      <c r="OC8" s="525"/>
      <c r="OD8" s="525"/>
      <c r="OE8" s="525"/>
      <c r="OF8" s="525"/>
      <c r="OG8" s="525"/>
      <c r="OH8" s="525"/>
      <c r="OI8" s="525"/>
      <c r="OJ8" s="525"/>
      <c r="OK8" s="525"/>
      <c r="OL8" s="525"/>
      <c r="OM8" s="525"/>
      <c r="ON8" s="525"/>
      <c r="OO8" s="525"/>
      <c r="OP8" s="525"/>
      <c r="OQ8" s="525"/>
      <c r="OR8" s="525"/>
      <c r="OS8" s="525"/>
      <c r="OT8" s="525"/>
      <c r="OU8" s="525"/>
      <c r="OV8" s="525"/>
      <c r="OW8" s="525"/>
      <c r="OX8" s="525"/>
      <c r="OY8" s="525"/>
      <c r="OZ8" s="525"/>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525"/>
      <c r="VC8" s="525"/>
      <c r="VD8" s="525"/>
      <c r="VE8" s="525"/>
      <c r="VF8" s="525"/>
      <c r="VG8" s="525"/>
      <c r="VH8" s="525"/>
      <c r="VI8" s="525"/>
      <c r="VJ8" s="22">
        <f>d.Region</f>
        <v>2</v>
      </c>
      <c r="VK8" s="232">
        <f ca="1">OFFSET(VK8,0,-1)</f>
        <v>2</v>
      </c>
      <c r="VL8" s="232">
        <f t="shared" ref="VL8:VZ8" ca="1" si="35">OFFSET(VL8,0,-1)</f>
        <v>2</v>
      </c>
      <c r="VM8" s="232">
        <f t="shared" ca="1" si="35"/>
        <v>2</v>
      </c>
      <c r="VN8" s="232">
        <f t="shared" ca="1" si="35"/>
        <v>2</v>
      </c>
      <c r="VO8" s="232">
        <f t="shared" ca="1" si="35"/>
        <v>2</v>
      </c>
      <c r="VP8" s="232">
        <f t="shared" ca="1" si="35"/>
        <v>2</v>
      </c>
      <c r="VQ8" s="232">
        <f t="shared" ca="1" si="35"/>
        <v>2</v>
      </c>
      <c r="VR8" s="232">
        <f t="shared" ca="1" si="35"/>
        <v>2</v>
      </c>
      <c r="VS8" s="232">
        <f t="shared" ca="1" si="35"/>
        <v>2</v>
      </c>
      <c r="VT8" s="232">
        <f t="shared" ca="1" si="35"/>
        <v>2</v>
      </c>
      <c r="VU8" s="232">
        <f t="shared" ca="1" si="35"/>
        <v>2</v>
      </c>
      <c r="VV8" s="232">
        <f t="shared" ca="1" si="35"/>
        <v>2</v>
      </c>
      <c r="VW8" s="232">
        <f t="shared" ca="1" si="35"/>
        <v>2</v>
      </c>
      <c r="VX8" s="232">
        <f t="shared" ca="1" si="35"/>
        <v>2</v>
      </c>
      <c r="VY8" s="232">
        <f t="shared" ca="1" si="35"/>
        <v>2</v>
      </c>
      <c r="VZ8" s="232">
        <f t="shared" ca="1" si="35"/>
        <v>2</v>
      </c>
      <c r="WA8" s="232">
        <f t="shared" ref="WA8:WL8" ca="1" si="36">OFFSET(WA8,0,-1)</f>
        <v>2</v>
      </c>
      <c r="WB8" s="232">
        <f t="shared" ca="1" si="36"/>
        <v>2</v>
      </c>
      <c r="WC8" s="232">
        <f t="shared" ca="1" si="36"/>
        <v>2</v>
      </c>
      <c r="WD8" s="232">
        <f t="shared" ca="1" si="36"/>
        <v>2</v>
      </c>
      <c r="WE8" s="232">
        <f t="shared" ca="1" si="36"/>
        <v>2</v>
      </c>
      <c r="WF8" s="232">
        <f t="shared" ca="1" si="36"/>
        <v>2</v>
      </c>
      <c r="WG8" s="232">
        <f t="shared" ca="1" si="36"/>
        <v>2</v>
      </c>
      <c r="WH8" s="232">
        <f t="shared" ca="1" si="36"/>
        <v>2</v>
      </c>
      <c r="WI8" s="232">
        <f t="shared" ca="1" si="36"/>
        <v>2</v>
      </c>
      <c r="WJ8" s="232">
        <f t="shared" ca="1" si="36"/>
        <v>2</v>
      </c>
      <c r="WK8" s="232">
        <f t="shared" ca="1" si="36"/>
        <v>2</v>
      </c>
      <c r="WL8" s="232">
        <f t="shared" ca="1" si="36"/>
        <v>2</v>
      </c>
      <c r="WM8" s="517"/>
      <c r="WN8" s="8"/>
      <c r="WO8" s="517"/>
      <c r="WP8" s="517"/>
      <c r="WQ8" s="517"/>
      <c r="WR8" s="517"/>
      <c r="WS8" s="517"/>
      <c r="WT8" s="517"/>
      <c r="WU8" s="517"/>
      <c r="WV8" s="517"/>
      <c r="WW8" s="517"/>
      <c r="WX8" s="517"/>
      <c r="WY8" s="517"/>
      <c r="WZ8" s="517"/>
      <c r="XA8" s="517"/>
      <c r="XB8" s="517"/>
      <c r="XC8" s="517"/>
      <c r="XD8" s="517"/>
      <c r="XE8" s="517"/>
      <c r="XF8" s="517"/>
      <c r="XG8" s="517"/>
      <c r="XH8" s="8"/>
      <c r="XI8" s="517"/>
      <c r="XJ8" s="517"/>
      <c r="XK8" s="517"/>
      <c r="XL8" s="517"/>
      <c r="XM8" s="517"/>
      <c r="XN8" s="517"/>
      <c r="XO8" s="517"/>
      <c r="XP8" s="517"/>
      <c r="XQ8" s="517"/>
      <c r="XR8" s="517"/>
      <c r="XS8" s="517"/>
      <c r="XT8" s="517"/>
      <c r="XU8" s="517"/>
      <c r="XV8" s="517"/>
      <c r="XW8" s="517"/>
      <c r="XX8" s="517"/>
      <c r="XY8" s="517"/>
      <c r="XZ8" s="517"/>
      <c r="YA8" s="517"/>
      <c r="YB8" s="8"/>
      <c r="YC8" s="517"/>
      <c r="YD8" s="517"/>
      <c r="YE8" s="517"/>
      <c r="YF8" s="517"/>
      <c r="YG8" s="517"/>
      <c r="YH8" s="517"/>
      <c r="YI8" s="517"/>
      <c r="YJ8" s="517"/>
      <c r="YK8" s="517"/>
      <c r="YL8" s="517"/>
      <c r="YM8" s="517"/>
      <c r="YN8" s="517"/>
      <c r="YO8" s="517"/>
      <c r="YP8" s="517"/>
      <c r="YQ8" s="517"/>
      <c r="YR8" s="8"/>
      <c r="YS8" s="517"/>
      <c r="YT8" s="517"/>
      <c r="YU8" s="8"/>
      <c r="YV8" s="517"/>
      <c r="YW8" s="517"/>
      <c r="YX8" s="517"/>
      <c r="YY8" s="517"/>
      <c r="YZ8" s="517"/>
      <c r="ZA8" s="517"/>
      <c r="ZB8" s="519"/>
      <c r="ZC8" s="22">
        <f>9-2</f>
        <v>7</v>
      </c>
      <c r="ZD8" s="518"/>
      <c r="ZE8" s="517"/>
      <c r="ZF8" s="517"/>
      <c r="ZG8" s="517"/>
      <c r="ZH8" s="517"/>
      <c r="ZI8" s="517"/>
      <c r="ZJ8" s="517"/>
      <c r="ZK8" s="517"/>
      <c r="ZL8" s="517"/>
      <c r="ZM8" s="517"/>
      <c r="ZN8" s="517"/>
      <c r="ZO8" s="517"/>
      <c r="ZP8" s="517"/>
      <c r="ZQ8" s="517"/>
      <c r="ZR8" s="517"/>
      <c r="ZS8" s="517"/>
      <c r="ZT8" s="517"/>
      <c r="ZU8" s="517"/>
      <c r="ZV8" s="517"/>
      <c r="ZW8" s="517"/>
      <c r="ZX8" s="517"/>
      <c r="ZY8" s="517"/>
      <c r="ZZ8" s="517"/>
      <c r="AAA8" s="517"/>
      <c r="AAB8" s="517"/>
      <c r="AAC8" s="517"/>
      <c r="AAD8" s="517"/>
      <c r="AAE8" s="517"/>
      <c r="AAF8" s="517"/>
      <c r="AAG8" s="517"/>
      <c r="AAH8" s="517"/>
      <c r="AAI8" s="517"/>
      <c r="AAJ8" s="517"/>
      <c r="AAK8" s="517"/>
      <c r="AAL8" s="517"/>
      <c r="AAM8" s="517"/>
      <c r="AAN8" s="517"/>
      <c r="AAO8" s="517"/>
      <c r="AAP8" s="517"/>
      <c r="AAQ8" s="517"/>
      <c r="AAR8" s="517"/>
      <c r="AAS8" s="517"/>
      <c r="AAT8" s="517"/>
      <c r="AAU8" s="517"/>
      <c r="AAV8" s="517"/>
      <c r="AAW8" s="517"/>
      <c r="AAX8" s="517"/>
      <c r="AAY8" s="517"/>
      <c r="AAZ8" s="517"/>
      <c r="ABA8" s="8"/>
      <c r="ABB8" s="517"/>
      <c r="ABC8" s="517"/>
      <c r="ABD8" s="517"/>
      <c r="ABE8" s="517"/>
      <c r="ABF8" s="517"/>
      <c r="ABG8" s="517"/>
      <c r="ABH8" s="517"/>
      <c r="ABI8" s="517"/>
      <c r="ABJ8" s="517"/>
      <c r="ABK8" s="517"/>
      <c r="ABL8" s="517"/>
      <c r="ABM8" s="517"/>
      <c r="ABN8" s="517"/>
      <c r="ABO8" s="517"/>
      <c r="ABP8" s="517"/>
      <c r="ABQ8" s="517"/>
      <c r="ABR8" s="517"/>
      <c r="ABS8" s="517"/>
      <c r="ABT8" s="517"/>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517"/>
      <c r="ADR8" s="517"/>
      <c r="ADS8" s="517"/>
      <c r="ADT8" s="517"/>
      <c r="ADU8" s="517"/>
      <c r="ADV8" s="517"/>
      <c r="ADW8" s="517"/>
      <c r="ADX8" s="517"/>
      <c r="ADY8" s="517"/>
      <c r="ADZ8" s="517"/>
      <c r="AEA8" s="517"/>
      <c r="AEB8" s="517"/>
      <c r="AEC8" s="517"/>
      <c r="AED8" s="517"/>
      <c r="AEE8" s="517"/>
      <c r="AEF8" s="517"/>
      <c r="AEG8" s="517"/>
      <c r="AEH8" s="517"/>
      <c r="AEI8" s="517"/>
      <c r="AEJ8" s="517"/>
      <c r="AEK8" s="517"/>
      <c r="AEL8" s="517"/>
      <c r="AEM8" s="517"/>
      <c r="AEN8" s="517"/>
      <c r="AEO8" s="483">
        <v>0</v>
      </c>
    </row>
    <row r="9" spans="1:821" outlineLevel="1">
      <c r="A9" s="18"/>
      <c r="B9" s="18"/>
      <c r="C9" s="12"/>
      <c r="D9" s="12"/>
      <c r="E9" t="b">
        <v>0</v>
      </c>
      <c r="G9" s="25" t="s">
        <v>1515</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66" t="s">
        <v>1515</v>
      </c>
      <c r="BB9" s="8"/>
      <c r="BC9" s="8"/>
      <c r="BD9" s="517"/>
      <c r="BE9" s="517"/>
      <c r="BF9" s="517"/>
      <c r="BG9" s="517"/>
      <c r="BH9" s="517"/>
      <c r="BI9" s="517"/>
      <c r="BJ9" s="517"/>
      <c r="BK9" s="517"/>
      <c r="BL9" s="517"/>
      <c r="BM9" s="8"/>
      <c r="BN9" s="517"/>
      <c r="BO9" s="517"/>
      <c r="BP9" s="517"/>
      <c r="BQ9" s="517"/>
      <c r="BR9" s="517"/>
      <c r="BS9" s="517"/>
      <c r="BT9" s="517"/>
      <c r="BU9" s="517"/>
      <c r="BV9" s="517"/>
      <c r="BW9" s="517"/>
      <c r="BX9" s="517"/>
      <c r="BY9" s="517"/>
      <c r="BZ9" s="517"/>
      <c r="CA9" s="517"/>
      <c r="CB9" s="517"/>
      <c r="CC9" s="517"/>
      <c r="CD9" s="517"/>
      <c r="CE9" s="517"/>
      <c r="CF9" s="8"/>
      <c r="CG9" s="517"/>
      <c r="CH9" s="517"/>
      <c r="CI9" s="517"/>
      <c r="CJ9" s="517"/>
      <c r="CK9" s="517"/>
      <c r="CL9" s="517"/>
      <c r="CM9" s="517"/>
      <c r="CN9" s="517"/>
      <c r="CO9" s="517"/>
      <c r="CP9" s="517"/>
      <c r="CQ9" s="517"/>
      <c r="CR9" s="517"/>
      <c r="CS9" s="517"/>
      <c r="CT9" s="517"/>
      <c r="CU9" s="517"/>
      <c r="CV9" s="517"/>
      <c r="CW9" s="517"/>
      <c r="CX9" s="517"/>
      <c r="CY9" s="517"/>
      <c r="CZ9" s="517"/>
      <c r="DA9" s="517"/>
      <c r="DB9" s="517"/>
      <c r="DC9" s="8"/>
      <c r="DD9" s="517"/>
      <c r="DE9" s="517"/>
      <c r="DF9" s="517"/>
      <c r="DG9" s="519"/>
      <c r="DH9" s="518"/>
      <c r="DI9" s="517"/>
      <c r="DJ9" s="517"/>
      <c r="DK9" s="517"/>
      <c r="DL9" s="517"/>
      <c r="DM9" s="517"/>
      <c r="DN9" s="517"/>
      <c r="DO9" s="517"/>
      <c r="DP9" s="517"/>
      <c r="DQ9" s="517"/>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517"/>
      <c r="GK9" s="517"/>
      <c r="GL9" s="517"/>
      <c r="GM9" s="517"/>
      <c r="GN9" s="517"/>
      <c r="GO9" s="517"/>
      <c r="GP9" s="517"/>
      <c r="GQ9" s="517"/>
      <c r="GR9" s="8"/>
      <c r="GS9" s="517"/>
      <c r="GT9" s="517"/>
      <c r="GU9" s="517"/>
      <c r="GV9" s="517"/>
      <c r="GW9" s="517"/>
      <c r="GX9" s="517"/>
      <c r="GY9" s="517"/>
      <c r="GZ9" s="517"/>
      <c r="HA9" s="517"/>
      <c r="HB9" s="517"/>
      <c r="HC9" s="517"/>
      <c r="HD9" s="517"/>
      <c r="HE9" s="517"/>
      <c r="HF9" s="517"/>
      <c r="HG9" s="517"/>
      <c r="HH9" s="517"/>
      <c r="HI9" s="22">
        <v>1</v>
      </c>
      <c r="HJ9" s="22">
        <v>2</v>
      </c>
      <c r="HK9" s="517"/>
      <c r="HL9" s="517"/>
      <c r="HM9" s="517"/>
      <c r="HN9" s="517"/>
      <c r="HO9" s="517"/>
      <c r="HP9" s="517"/>
      <c r="HQ9" s="517"/>
      <c r="HR9" s="517"/>
      <c r="HS9" s="517"/>
      <c r="HT9" s="517"/>
      <c r="HU9" s="517"/>
      <c r="HV9" s="22">
        <v>1</v>
      </c>
      <c r="HW9" s="22">
        <v>2</v>
      </c>
      <c r="HX9" s="517"/>
      <c r="HY9" s="517"/>
      <c r="HZ9" s="517"/>
      <c r="IA9" s="517"/>
      <c r="IB9" s="517"/>
      <c r="IC9" s="517"/>
      <c r="ID9" s="517"/>
      <c r="IE9" s="517"/>
      <c r="IF9" s="517"/>
      <c r="IG9" s="517"/>
      <c r="IH9" s="517"/>
      <c r="II9" s="517"/>
      <c r="IJ9" s="517"/>
      <c r="IK9" s="8"/>
      <c r="IL9" s="517"/>
      <c r="IM9" s="517"/>
      <c r="IN9" s="517"/>
      <c r="IO9" s="22">
        <v>2</v>
      </c>
      <c r="IP9" s="517"/>
      <c r="IQ9" s="517"/>
      <c r="IR9" s="22">
        <v>2</v>
      </c>
      <c r="IS9" s="517"/>
      <c r="IT9" s="517"/>
      <c r="IU9" s="22">
        <v>2</v>
      </c>
      <c r="IV9" s="517"/>
      <c r="IW9" s="517"/>
      <c r="IX9" s="517"/>
      <c r="IY9" s="22">
        <v>2</v>
      </c>
      <c r="IZ9" s="22">
        <v>2</v>
      </c>
      <c r="JA9" s="22">
        <v>2</v>
      </c>
      <c r="JB9" s="517"/>
      <c r="JC9" s="519"/>
      <c r="JD9" s="517"/>
      <c r="JE9" s="517"/>
      <c r="JF9" s="517"/>
      <c r="JG9" s="517"/>
      <c r="JH9" s="517"/>
      <c r="JI9" s="517"/>
      <c r="JJ9" s="517"/>
      <c r="JK9" s="517"/>
      <c r="JL9" s="517"/>
      <c r="JM9" s="517"/>
      <c r="JN9" s="517"/>
      <c r="JO9" s="517"/>
      <c r="JP9" s="517"/>
      <c r="JQ9" s="517"/>
      <c r="JR9" s="517"/>
      <c r="JS9" s="522"/>
      <c r="JT9" s="522"/>
      <c r="JU9" s="522"/>
      <c r="JV9" s="522"/>
      <c r="JW9" s="522"/>
      <c r="JX9" s="522"/>
      <c r="JY9" s="522"/>
      <c r="JZ9" s="522"/>
      <c r="KA9" s="522"/>
      <c r="KB9" s="522"/>
      <c r="KC9" s="522"/>
      <c r="KD9" s="522"/>
      <c r="KE9" s="522"/>
      <c r="KF9" s="522"/>
      <c r="KG9" s="522"/>
      <c r="KH9" s="522"/>
      <c r="KI9" s="522"/>
      <c r="KJ9" s="522"/>
      <c r="KK9" s="522"/>
      <c r="KL9" s="522"/>
      <c r="KM9" s="522"/>
      <c r="KN9" s="522"/>
      <c r="KO9" s="522"/>
      <c r="KP9" s="522"/>
      <c r="KQ9" s="522"/>
      <c r="KR9" s="522"/>
      <c r="KS9" s="522"/>
      <c r="KT9" s="522"/>
      <c r="KU9" s="522"/>
      <c r="KV9" s="522"/>
      <c r="KW9" s="522"/>
      <c r="KX9" s="522"/>
      <c r="KY9" s="522"/>
      <c r="KZ9" s="522"/>
      <c r="LA9" s="522"/>
      <c r="LB9" s="522"/>
      <c r="LC9" s="522"/>
      <c r="LD9" s="522"/>
      <c r="LE9" s="522"/>
      <c r="LF9" s="522"/>
      <c r="LG9" s="522"/>
      <c r="LH9" s="522"/>
      <c r="LI9" s="522"/>
      <c r="LJ9" s="522"/>
      <c r="LK9" s="522"/>
      <c r="LL9" s="522"/>
      <c r="LM9" s="522"/>
      <c r="LN9" s="522"/>
      <c r="LO9" s="522"/>
      <c r="LP9" s="522"/>
      <c r="LQ9" s="522"/>
      <c r="LR9" s="522"/>
      <c r="LS9" s="522"/>
      <c r="LT9" s="522"/>
      <c r="LU9" s="522"/>
      <c r="LV9" s="522"/>
      <c r="LW9" s="522"/>
      <c r="LX9" s="522"/>
      <c r="LY9" s="522"/>
      <c r="LZ9" s="522"/>
      <c r="MA9" s="522"/>
      <c r="MB9" s="522"/>
      <c r="MC9" s="522"/>
      <c r="MD9" s="522"/>
      <c r="ME9" s="522"/>
      <c r="MF9" s="522"/>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22"/>
      <c r="WF9" s="522"/>
      <c r="WG9" s="522"/>
      <c r="WH9" s="522"/>
      <c r="WI9" s="522"/>
      <c r="WJ9" s="522"/>
      <c r="WK9" s="522"/>
      <c r="WL9" s="522"/>
      <c r="WM9" s="517"/>
      <c r="WN9" s="8"/>
      <c r="WO9" s="517"/>
      <c r="WP9" s="517"/>
      <c r="WQ9" s="517"/>
      <c r="WR9" s="517"/>
      <c r="WS9" s="517"/>
      <c r="WT9" s="517"/>
      <c r="WU9" s="517"/>
      <c r="WV9" s="517"/>
      <c r="WW9" s="517"/>
      <c r="WX9" s="517"/>
      <c r="WY9" s="517"/>
      <c r="WZ9" s="517"/>
      <c r="XA9" s="517"/>
      <c r="XB9" s="517"/>
      <c r="XC9" s="517"/>
      <c r="XD9" s="517"/>
      <c r="XE9" s="517"/>
      <c r="XF9" s="517"/>
      <c r="XG9" s="517"/>
      <c r="XH9" s="8"/>
      <c r="XI9" s="517"/>
      <c r="XJ9" s="517"/>
      <c r="XK9" s="517"/>
      <c r="XL9" s="517"/>
      <c r="XM9" s="517"/>
      <c r="XN9" s="517"/>
      <c r="XO9" s="517"/>
      <c r="XP9" s="517"/>
      <c r="XQ9" s="517"/>
      <c r="XR9" s="517"/>
      <c r="XS9" s="517"/>
      <c r="XT9" s="517"/>
      <c r="XU9" s="517"/>
      <c r="XV9" s="517"/>
      <c r="XW9" s="517"/>
      <c r="XX9" s="517"/>
      <c r="XY9" s="517"/>
      <c r="XZ9" s="517"/>
      <c r="YA9" s="517"/>
      <c r="YB9" s="8"/>
      <c r="YC9" s="517"/>
      <c r="YD9" s="517"/>
      <c r="YE9" s="517"/>
      <c r="YF9" s="517"/>
      <c r="YG9" s="517"/>
      <c r="YH9" s="517"/>
      <c r="YI9" s="517"/>
      <c r="YJ9" s="517"/>
      <c r="YK9" s="517"/>
      <c r="YL9" s="517"/>
      <c r="YM9" s="517"/>
      <c r="YN9" s="517"/>
      <c r="YO9" s="517"/>
      <c r="YP9" s="517"/>
      <c r="YQ9" s="517"/>
      <c r="YR9" s="8"/>
      <c r="YS9" s="517"/>
      <c r="YT9" s="517"/>
      <c r="YU9" s="8"/>
      <c r="YV9" s="517"/>
      <c r="YW9" s="517"/>
      <c r="YX9" s="517"/>
      <c r="YY9" s="517"/>
      <c r="YZ9" s="517"/>
      <c r="ZA9" s="517"/>
      <c r="ZB9" s="519"/>
      <c r="ZC9" s="518"/>
      <c r="ZD9" s="518"/>
      <c r="ZE9" s="517"/>
      <c r="ZF9" s="517"/>
      <c r="ZG9" s="517"/>
      <c r="ZH9" s="517"/>
      <c r="ZI9" s="517"/>
      <c r="ZJ9" s="517"/>
      <c r="ZK9" s="517"/>
      <c r="ZL9" s="517"/>
      <c r="ZM9" s="517"/>
      <c r="ZN9" s="517"/>
      <c r="ZO9" s="517"/>
      <c r="ZP9" s="517"/>
      <c r="ZQ9" s="517"/>
      <c r="ZR9" s="517"/>
      <c r="ZS9" s="517"/>
      <c r="ZT9" s="517"/>
      <c r="ZU9" s="517"/>
      <c r="ZV9" s="517"/>
      <c r="ZW9" s="517"/>
      <c r="ZX9" s="517"/>
      <c r="ZY9" s="517"/>
      <c r="ZZ9" s="517"/>
      <c r="AAA9" s="517"/>
      <c r="AAB9" s="517"/>
      <c r="AAC9" s="517"/>
      <c r="AAD9" s="517"/>
      <c r="AAE9" s="517"/>
      <c r="AAF9" s="517"/>
      <c r="AAG9" s="517"/>
      <c r="AAH9" s="517"/>
      <c r="AAI9" s="517"/>
      <c r="AAJ9" s="517"/>
      <c r="AAK9" s="517"/>
      <c r="AAL9" s="517"/>
      <c r="AAM9" s="517"/>
      <c r="AAN9" s="517"/>
      <c r="AAO9" s="517"/>
      <c r="AAP9" s="517"/>
      <c r="AAQ9" s="517"/>
      <c r="AAR9" s="517"/>
      <c r="AAS9" s="517"/>
      <c r="AAT9" s="517"/>
      <c r="AAU9" s="517"/>
      <c r="AAV9" s="517"/>
      <c r="AAW9" s="517"/>
      <c r="AAX9" s="517"/>
      <c r="AAY9" s="517"/>
      <c r="AAZ9" s="517"/>
      <c r="ABA9" s="8"/>
      <c r="ABB9" s="517"/>
      <c r="ABC9" s="517"/>
      <c r="ABD9" s="517"/>
      <c r="ABE9" s="517"/>
      <c r="ABF9" s="517"/>
      <c r="ABG9" s="517"/>
      <c r="ABH9" s="517"/>
      <c r="ABI9" s="517"/>
      <c r="ABJ9" s="517"/>
      <c r="ABK9" s="517"/>
      <c r="ABL9" s="517"/>
      <c r="ABM9" s="517"/>
      <c r="ABN9" s="517"/>
      <c r="ABO9" s="517"/>
      <c r="ABP9" s="517"/>
      <c r="ABQ9" s="517"/>
      <c r="ABR9" s="517"/>
      <c r="ABS9" s="517"/>
      <c r="ABT9" s="517"/>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517"/>
      <c r="ADR9" s="517"/>
      <c r="ADS9" s="517"/>
      <c r="ADT9" s="517"/>
      <c r="ADU9" s="517"/>
      <c r="ADV9" s="517"/>
      <c r="ADW9" s="517"/>
      <c r="ADX9" s="517"/>
      <c r="ADY9" s="517"/>
      <c r="ADZ9" s="517"/>
      <c r="AEA9" s="517"/>
      <c r="AEB9" s="517"/>
      <c r="AEC9" s="517"/>
      <c r="AED9" s="517"/>
      <c r="AEE9" s="517"/>
      <c r="AEF9" s="517"/>
      <c r="AEG9" s="517"/>
      <c r="AEH9" s="517"/>
      <c r="AEI9" s="517"/>
      <c r="AEJ9" s="517"/>
      <c r="AEK9" s="517"/>
      <c r="AEL9" s="517"/>
      <c r="AEM9" s="517"/>
      <c r="AEN9" s="517"/>
      <c r="AEO9" s="483">
        <v>0</v>
      </c>
    </row>
    <row r="10" spans="1:821" outlineLevel="1">
      <c r="A10" s="18"/>
      <c r="B10" s="18"/>
      <c r="C10" s="12"/>
      <c r="D10" s="12"/>
      <c r="E10" t="b">
        <v>0</v>
      </c>
      <c r="G10" s="25" t="s">
        <v>1520</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66" t="s">
        <v>1520</v>
      </c>
      <c r="BB10" s="8"/>
      <c r="BC10" s="8"/>
      <c r="BD10" s="517"/>
      <c r="BE10" s="517"/>
      <c r="BF10" s="517"/>
      <c r="BG10" s="517"/>
      <c r="BH10" s="517"/>
      <c r="BI10" s="517"/>
      <c r="BJ10" s="517"/>
      <c r="BK10" s="517"/>
      <c r="BL10" s="517"/>
      <c r="BM10" s="8"/>
      <c r="BN10" s="517"/>
      <c r="BO10" s="517"/>
      <c r="BP10" s="517"/>
      <c r="BQ10" s="517"/>
      <c r="BR10" s="517"/>
      <c r="BS10" s="517"/>
      <c r="BT10" s="517"/>
      <c r="BU10" s="517"/>
      <c r="BV10" s="517"/>
      <c r="BW10" s="517"/>
      <c r="BX10" s="517"/>
      <c r="BY10" s="517"/>
      <c r="BZ10" s="517"/>
      <c r="CA10" s="517"/>
      <c r="CB10" s="517"/>
      <c r="CC10" s="517"/>
      <c r="CD10" s="517"/>
      <c r="CE10" s="517"/>
      <c r="CF10" s="8"/>
      <c r="CG10" s="517"/>
      <c r="CH10" s="517"/>
      <c r="CI10" s="517"/>
      <c r="CJ10" s="517"/>
      <c r="CK10" s="517"/>
      <c r="CL10" s="517"/>
      <c r="CM10" s="517"/>
      <c r="CN10" s="517"/>
      <c r="CO10" s="517"/>
      <c r="CP10" s="517"/>
      <c r="CQ10" s="517"/>
      <c r="CR10" s="517"/>
      <c r="CS10" s="517"/>
      <c r="CT10" s="517"/>
      <c r="CU10" s="517"/>
      <c r="CV10" s="517"/>
      <c r="CW10" s="517"/>
      <c r="CX10" s="517"/>
      <c r="CY10" s="517"/>
      <c r="CZ10" s="517"/>
      <c r="DA10" s="517"/>
      <c r="DB10" s="517"/>
      <c r="DC10" s="8"/>
      <c r="DD10" s="517"/>
      <c r="DE10" s="517"/>
      <c r="DF10" s="517"/>
      <c r="DG10" s="519"/>
      <c r="DH10" s="518"/>
      <c r="DI10" s="517"/>
      <c r="DJ10" s="517"/>
      <c r="DK10" s="517"/>
      <c r="DL10" s="517"/>
      <c r="DM10" s="517"/>
      <c r="DN10" s="517"/>
      <c r="DO10" s="517"/>
      <c r="DP10" s="517"/>
      <c r="DQ10" s="517"/>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517"/>
      <c r="FK10" s="517"/>
      <c r="FL10" s="517"/>
      <c r="FM10" s="517"/>
      <c r="FN10" s="517"/>
      <c r="FO10" s="517"/>
      <c r="FP10" s="517"/>
      <c r="FQ10" s="517"/>
      <c r="FR10" s="22">
        <v>1</v>
      </c>
      <c r="FS10" s="22">
        <v>2</v>
      </c>
      <c r="FT10" s="22">
        <v>3</v>
      </c>
      <c r="FU10" s="517"/>
      <c r="FV10" s="517"/>
      <c r="FW10" s="517"/>
      <c r="FX10" s="517"/>
      <c r="FY10" s="517"/>
      <c r="FZ10" s="517"/>
      <c r="GA10" s="517"/>
      <c r="GB10" s="517"/>
      <c r="GC10" s="517"/>
      <c r="GD10" s="517"/>
      <c r="GE10" s="517"/>
      <c r="GF10" s="517"/>
      <c r="GG10" s="517"/>
      <c r="GH10" s="517"/>
      <c r="GI10" s="517"/>
      <c r="GJ10" s="517"/>
      <c r="GK10" s="517"/>
      <c r="GL10" s="517"/>
      <c r="GM10" s="517"/>
      <c r="GN10" s="517"/>
      <c r="GO10" s="517"/>
      <c r="GP10" s="517"/>
      <c r="GQ10" s="517"/>
      <c r="GR10" s="8"/>
      <c r="GS10" s="517"/>
      <c r="GT10" s="517"/>
      <c r="GU10" s="517"/>
      <c r="GV10" s="517"/>
      <c r="GW10" s="517"/>
      <c r="GX10" s="517"/>
      <c r="GY10" s="517"/>
      <c r="GZ10" s="517"/>
      <c r="HA10" s="517"/>
      <c r="HB10" s="517"/>
      <c r="HC10" s="517"/>
      <c r="HD10" s="517"/>
      <c r="HE10" s="517"/>
      <c r="HF10" s="517"/>
      <c r="HG10" s="517"/>
      <c r="HH10" s="517"/>
      <c r="HI10" s="517"/>
      <c r="HJ10" s="517"/>
      <c r="HK10" s="517"/>
      <c r="HL10" s="517"/>
      <c r="HM10" s="517"/>
      <c r="HN10" s="517"/>
      <c r="HO10" s="517"/>
      <c r="HP10" s="517"/>
      <c r="HQ10" s="517"/>
      <c r="HR10" s="517"/>
      <c r="HS10" s="517"/>
      <c r="HT10" s="517"/>
      <c r="HU10" s="517"/>
      <c r="HV10" s="22">
        <v>0</v>
      </c>
      <c r="HW10" s="22">
        <v>0</v>
      </c>
      <c r="HX10" s="517"/>
      <c r="HY10" s="517"/>
      <c r="HZ10" s="517"/>
      <c r="IA10" s="517"/>
      <c r="IB10" s="517"/>
      <c r="IC10" s="517"/>
      <c r="ID10" s="517"/>
      <c r="IE10" s="517"/>
      <c r="IF10" s="517"/>
      <c r="IG10" s="517"/>
      <c r="IH10" s="517"/>
      <c r="II10" s="517"/>
      <c r="IJ10" s="517"/>
      <c r="IK10" s="8"/>
      <c r="IL10" s="517"/>
      <c r="IM10" s="517"/>
      <c r="IN10" s="517"/>
      <c r="IO10" s="22">
        <v>0</v>
      </c>
      <c r="IP10" s="517"/>
      <c r="IQ10" s="517"/>
      <c r="IR10" s="22">
        <v>0</v>
      </c>
      <c r="IS10" s="517"/>
      <c r="IT10" s="517"/>
      <c r="IU10" s="22">
        <v>0</v>
      </c>
      <c r="IV10" s="517"/>
      <c r="IW10" s="517"/>
      <c r="IX10" s="517"/>
      <c r="IY10" s="22">
        <v>0</v>
      </c>
      <c r="IZ10" s="22">
        <v>0</v>
      </c>
      <c r="JA10" s="22">
        <v>0</v>
      </c>
      <c r="JB10" s="517"/>
      <c r="JC10" s="519"/>
      <c r="JD10" s="22">
        <v>1</v>
      </c>
      <c r="JE10" s="22">
        <v>1</v>
      </c>
      <c r="JF10" s="22">
        <v>1</v>
      </c>
      <c r="JG10" s="22">
        <v>1</v>
      </c>
      <c r="JH10" s="22">
        <v>1</v>
      </c>
      <c r="JI10" s="22">
        <v>2</v>
      </c>
      <c r="JJ10" s="22">
        <v>2</v>
      </c>
      <c r="JK10" s="22">
        <v>2</v>
      </c>
      <c r="JL10" s="22">
        <v>2</v>
      </c>
      <c r="JM10" s="22">
        <v>2</v>
      </c>
      <c r="JN10" s="22">
        <v>3</v>
      </c>
      <c r="JO10" s="22">
        <v>3</v>
      </c>
      <c r="JP10" s="22">
        <v>3</v>
      </c>
      <c r="JQ10" s="22">
        <v>3</v>
      </c>
      <c r="JR10" s="22">
        <v>3</v>
      </c>
      <c r="JS10" s="22">
        <v>1</v>
      </c>
      <c r="JT10" s="22">
        <v>1</v>
      </c>
      <c r="JU10" s="22">
        <v>1</v>
      </c>
      <c r="JV10" s="22">
        <v>1</v>
      </c>
      <c r="JW10" s="22">
        <v>1</v>
      </c>
      <c r="JX10" s="22">
        <v>1</v>
      </c>
      <c r="JY10" s="22">
        <v>1</v>
      </c>
      <c r="JZ10" s="22">
        <v>1</v>
      </c>
      <c r="KA10" s="22">
        <v>1</v>
      </c>
      <c r="KB10" s="22">
        <v>1</v>
      </c>
      <c r="KC10" s="22">
        <v>1</v>
      </c>
      <c r="KD10" s="22">
        <v>1</v>
      </c>
      <c r="KE10" s="22">
        <v>1</v>
      </c>
      <c r="KF10" s="22">
        <v>1</v>
      </c>
      <c r="KG10" s="22">
        <v>1</v>
      </c>
      <c r="KH10" s="22">
        <v>1</v>
      </c>
      <c r="KI10" s="22">
        <v>1</v>
      </c>
      <c r="KJ10" s="22">
        <v>1</v>
      </c>
      <c r="KK10" s="22">
        <v>1</v>
      </c>
      <c r="KL10" s="22">
        <v>1</v>
      </c>
      <c r="KM10" s="22">
        <v>1</v>
      </c>
      <c r="KN10" s="22">
        <v>1</v>
      </c>
      <c r="KO10" s="22">
        <v>1</v>
      </c>
      <c r="KP10" s="22">
        <v>1</v>
      </c>
      <c r="KQ10" s="22">
        <v>2</v>
      </c>
      <c r="KR10" s="22">
        <v>2</v>
      </c>
      <c r="KS10" s="22">
        <v>2</v>
      </c>
      <c r="KT10" s="22">
        <v>2</v>
      </c>
      <c r="KU10" s="22">
        <v>2</v>
      </c>
      <c r="KV10" s="22">
        <v>2</v>
      </c>
      <c r="KW10" s="22">
        <v>2</v>
      </c>
      <c r="KX10" s="22">
        <v>2</v>
      </c>
      <c r="KY10" s="22">
        <v>2</v>
      </c>
      <c r="KZ10" s="22">
        <v>2</v>
      </c>
      <c r="LA10" s="22">
        <v>2</v>
      </c>
      <c r="LB10" s="22">
        <v>2</v>
      </c>
      <c r="LC10" s="22">
        <v>2</v>
      </c>
      <c r="LD10" s="22">
        <v>2</v>
      </c>
      <c r="LE10" s="22">
        <v>2</v>
      </c>
      <c r="LF10" s="22">
        <v>2</v>
      </c>
      <c r="LG10" s="22">
        <v>2</v>
      </c>
      <c r="LH10" s="22">
        <v>2</v>
      </c>
      <c r="LI10" s="22">
        <v>2</v>
      </c>
      <c r="LJ10" s="22">
        <v>2</v>
      </c>
      <c r="LK10" s="22">
        <v>2</v>
      </c>
      <c r="LL10" s="22">
        <v>2</v>
      </c>
      <c r="LM10" s="22">
        <v>2</v>
      </c>
      <c r="LN10" s="22">
        <v>2</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3</v>
      </c>
      <c r="MF10" s="22">
        <v>3</v>
      </c>
      <c r="MG10" s="22">
        <v>3</v>
      </c>
      <c r="MH10" s="22">
        <v>3</v>
      </c>
      <c r="MI10" s="22">
        <v>3</v>
      </c>
      <c r="MJ10" s="22">
        <v>3</v>
      </c>
      <c r="MK10" s="22">
        <v>3</v>
      </c>
      <c r="ML10" s="22">
        <v>3</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1</v>
      </c>
      <c r="PE10" s="22">
        <v>1</v>
      </c>
      <c r="PF10" s="22">
        <v>1</v>
      </c>
      <c r="PG10" s="22">
        <v>1</v>
      </c>
      <c r="PH10" s="22">
        <v>1</v>
      </c>
      <c r="PI10" s="22">
        <v>1</v>
      </c>
      <c r="PJ10" s="22">
        <v>1</v>
      </c>
      <c r="PK10" s="22">
        <v>1</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2</v>
      </c>
      <c r="SD10" s="22">
        <v>2</v>
      </c>
      <c r="SE10" s="22">
        <v>2</v>
      </c>
      <c r="SF10" s="22">
        <v>2</v>
      </c>
      <c r="SG10" s="22">
        <v>2</v>
      </c>
      <c r="SH10" s="22">
        <v>2</v>
      </c>
      <c r="SI10" s="22">
        <v>2</v>
      </c>
      <c r="SJ10" s="22">
        <v>2</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22">
        <v>3</v>
      </c>
      <c r="VC10" s="22">
        <v>3</v>
      </c>
      <c r="VD10" s="22">
        <v>3</v>
      </c>
      <c r="VE10" s="22">
        <v>3</v>
      </c>
      <c r="VF10" s="22">
        <v>3</v>
      </c>
      <c r="VG10" s="22">
        <v>3</v>
      </c>
      <c r="VH10" s="22">
        <v>3</v>
      </c>
      <c r="VI10" s="22">
        <v>3</v>
      </c>
      <c r="VJ10" s="87">
        <f>IF(d.Region=1,2,1)</f>
        <v>1</v>
      </c>
      <c r="VK10" s="232">
        <f t="shared" ref="VK10:VZ10" ca="1" si="37">OFFSET(VK10,0,-1)</f>
        <v>1</v>
      </c>
      <c r="VL10" s="232">
        <f t="shared" ca="1" si="37"/>
        <v>1</v>
      </c>
      <c r="VM10" s="232">
        <f t="shared" ca="1" si="37"/>
        <v>1</v>
      </c>
      <c r="VN10" s="232">
        <f t="shared" ca="1" si="37"/>
        <v>1</v>
      </c>
      <c r="VO10" s="232">
        <f t="shared" ca="1" si="37"/>
        <v>1</v>
      </c>
      <c r="VP10" s="232">
        <f t="shared" ca="1" si="37"/>
        <v>1</v>
      </c>
      <c r="VQ10" s="232">
        <f t="shared" ca="1" si="37"/>
        <v>1</v>
      </c>
      <c r="VR10" s="232">
        <f t="shared" ca="1" si="37"/>
        <v>1</v>
      </c>
      <c r="VS10" s="232">
        <f t="shared" ca="1" si="37"/>
        <v>1</v>
      </c>
      <c r="VT10" s="232">
        <f t="shared" ca="1" si="37"/>
        <v>1</v>
      </c>
      <c r="VU10" s="232">
        <f t="shared" ca="1" si="37"/>
        <v>1</v>
      </c>
      <c r="VV10" s="232">
        <f t="shared" ca="1" si="37"/>
        <v>1</v>
      </c>
      <c r="VW10" s="232">
        <f t="shared" ca="1" si="37"/>
        <v>1</v>
      </c>
      <c r="VX10" s="232">
        <f t="shared" ca="1" si="37"/>
        <v>1</v>
      </c>
      <c r="VY10" s="232">
        <f t="shared" ca="1" si="37"/>
        <v>1</v>
      </c>
      <c r="VZ10" s="232">
        <f t="shared" ca="1" si="37"/>
        <v>1</v>
      </c>
      <c r="WA10" s="232">
        <f t="shared" ref="WA10:WL10" ca="1" si="38">OFFSET(WA10,0,-1)</f>
        <v>1</v>
      </c>
      <c r="WB10" s="232">
        <f t="shared" ca="1" si="38"/>
        <v>1</v>
      </c>
      <c r="WC10" s="232">
        <f t="shared" ca="1" si="38"/>
        <v>1</v>
      </c>
      <c r="WD10" s="232">
        <f t="shared" ca="1" si="38"/>
        <v>1</v>
      </c>
      <c r="WE10" s="232">
        <f t="shared" ca="1" si="38"/>
        <v>1</v>
      </c>
      <c r="WF10" s="232">
        <f t="shared" ca="1" si="38"/>
        <v>1</v>
      </c>
      <c r="WG10" s="232">
        <f t="shared" ca="1" si="38"/>
        <v>1</v>
      </c>
      <c r="WH10" s="232">
        <f t="shared" ca="1" si="38"/>
        <v>1</v>
      </c>
      <c r="WI10" s="232">
        <f t="shared" ca="1" si="38"/>
        <v>1</v>
      </c>
      <c r="WJ10" s="232">
        <f t="shared" ca="1" si="38"/>
        <v>1</v>
      </c>
      <c r="WK10" s="232">
        <f t="shared" ca="1" si="38"/>
        <v>1</v>
      </c>
      <c r="WL10" s="232">
        <f t="shared" ca="1" si="38"/>
        <v>1</v>
      </c>
      <c r="WM10" s="517"/>
      <c r="WN10" s="8"/>
      <c r="WO10" s="517"/>
      <c r="WP10" s="517"/>
      <c r="WQ10" s="517"/>
      <c r="WR10" s="517"/>
      <c r="WS10" s="517"/>
      <c r="WT10" s="517"/>
      <c r="WU10" s="517"/>
      <c r="WV10" s="517"/>
      <c r="WW10" s="517"/>
      <c r="WX10" s="517"/>
      <c r="WY10" s="517"/>
      <c r="WZ10" s="517"/>
      <c r="XA10" s="517"/>
      <c r="XB10" s="517"/>
      <c r="XC10" s="517"/>
      <c r="XD10" s="517"/>
      <c r="XE10" s="517"/>
      <c r="XF10" s="517"/>
      <c r="XG10" s="517"/>
      <c r="XH10" s="8"/>
      <c r="XI10" s="517"/>
      <c r="XJ10" s="517"/>
      <c r="XK10" s="517"/>
      <c r="XL10" s="517"/>
      <c r="XM10" s="517"/>
      <c r="XN10" s="517"/>
      <c r="XO10" s="517"/>
      <c r="XP10" s="517"/>
      <c r="XQ10" s="517"/>
      <c r="XR10" s="517"/>
      <c r="XS10" s="517"/>
      <c r="XT10" s="517"/>
      <c r="XU10" s="517"/>
      <c r="XV10" s="517"/>
      <c r="XW10" s="517"/>
      <c r="XX10" s="517"/>
      <c r="XY10" s="517"/>
      <c r="XZ10" s="517"/>
      <c r="YA10" s="517"/>
      <c r="YB10" s="8"/>
      <c r="YC10" s="517"/>
      <c r="YD10" s="517"/>
      <c r="YE10" s="517"/>
      <c r="YF10" s="517"/>
      <c r="YG10" s="517"/>
      <c r="YH10" s="517"/>
      <c r="YI10" s="517"/>
      <c r="YJ10" s="517"/>
      <c r="YK10" s="517"/>
      <c r="YL10" s="517"/>
      <c r="YM10" s="517"/>
      <c r="YN10" s="517"/>
      <c r="YO10" s="517"/>
      <c r="YP10" s="517"/>
      <c r="YQ10" s="517"/>
      <c r="YR10" s="8"/>
      <c r="YS10" s="517"/>
      <c r="YT10" s="517"/>
      <c r="YU10" s="8"/>
      <c r="YV10" s="517"/>
      <c r="YW10" s="517"/>
      <c r="YX10" s="517"/>
      <c r="YY10" s="517"/>
      <c r="YZ10" s="517"/>
      <c r="ZA10" s="517"/>
      <c r="ZB10" s="519"/>
      <c r="ZC10" s="518"/>
      <c r="ZD10" s="518"/>
      <c r="ZE10" s="517"/>
      <c r="ZF10" s="517"/>
      <c r="ZG10" s="517"/>
      <c r="ZH10" s="517"/>
      <c r="ZI10" s="517"/>
      <c r="ZJ10" s="517"/>
      <c r="ZK10" s="517"/>
      <c r="ZL10" s="517"/>
      <c r="ZM10" s="517"/>
      <c r="ZN10" s="517"/>
      <c r="ZO10" s="517"/>
      <c r="ZP10" s="517"/>
      <c r="ZQ10" s="517"/>
      <c r="ZR10" s="517"/>
      <c r="ZS10" s="517"/>
      <c r="ZT10" s="517"/>
      <c r="ZU10" s="517"/>
      <c r="ZV10" s="517"/>
      <c r="ZW10" s="517"/>
      <c r="ZX10" s="517"/>
      <c r="ZY10" s="517"/>
      <c r="ZZ10" s="517"/>
      <c r="AAA10" s="517"/>
      <c r="AAB10" s="517"/>
      <c r="AAC10" s="517"/>
      <c r="AAD10" s="517"/>
      <c r="AAE10" s="517"/>
      <c r="AAF10" s="517"/>
      <c r="AAG10" s="517"/>
      <c r="AAH10" s="517"/>
      <c r="AAI10" s="517"/>
      <c r="AAJ10" s="517"/>
      <c r="AAK10" s="517"/>
      <c r="AAL10" s="517"/>
      <c r="AAM10" s="517"/>
      <c r="AAN10" s="517"/>
      <c r="AAO10" s="517"/>
      <c r="AAP10" s="517"/>
      <c r="AAQ10" s="517"/>
      <c r="AAR10" s="517"/>
      <c r="AAS10" s="517"/>
      <c r="AAT10" s="517"/>
      <c r="AAU10" s="517"/>
      <c r="AAV10" s="517"/>
      <c r="AAW10" s="517"/>
      <c r="AAX10" s="517"/>
      <c r="AAY10" s="517"/>
      <c r="AAZ10" s="517"/>
      <c r="ABA10" s="8"/>
      <c r="ABB10" s="22">
        <v>1</v>
      </c>
      <c r="ABC10" s="22">
        <v>2</v>
      </c>
      <c r="ABD10" s="22">
        <v>3</v>
      </c>
      <c r="ABE10" s="459">
        <f t="shared" ref="ABE10:ACE10" si="39">ABB10</f>
        <v>1</v>
      </c>
      <c r="ABF10" s="459">
        <f t="shared" si="39"/>
        <v>2</v>
      </c>
      <c r="ABG10" s="459">
        <f t="shared" si="39"/>
        <v>3</v>
      </c>
      <c r="ABH10" s="459">
        <f t="shared" si="39"/>
        <v>1</v>
      </c>
      <c r="ABI10" s="459">
        <f t="shared" si="39"/>
        <v>2</v>
      </c>
      <c r="ABJ10" s="459">
        <f t="shared" si="39"/>
        <v>3</v>
      </c>
      <c r="ABK10" s="459">
        <f t="shared" si="39"/>
        <v>1</v>
      </c>
      <c r="ABL10" s="459">
        <f t="shared" si="39"/>
        <v>2</v>
      </c>
      <c r="ABM10" s="459">
        <f t="shared" si="39"/>
        <v>3</v>
      </c>
      <c r="ABN10" s="459">
        <f t="shared" si="39"/>
        <v>1</v>
      </c>
      <c r="ABO10" s="459">
        <f t="shared" si="39"/>
        <v>2</v>
      </c>
      <c r="ABP10" s="459">
        <f t="shared" si="39"/>
        <v>3</v>
      </c>
      <c r="ABQ10" s="459">
        <f t="shared" si="39"/>
        <v>1</v>
      </c>
      <c r="ABR10" s="459">
        <f t="shared" si="39"/>
        <v>2</v>
      </c>
      <c r="ABS10" s="459">
        <f t="shared" si="39"/>
        <v>3</v>
      </c>
      <c r="ABT10" s="459">
        <f t="shared" si="39"/>
        <v>1</v>
      </c>
      <c r="ABU10" s="459">
        <f t="shared" si="39"/>
        <v>2</v>
      </c>
      <c r="ABV10" s="459">
        <f t="shared" si="39"/>
        <v>3</v>
      </c>
      <c r="ABW10" s="459">
        <f t="shared" si="39"/>
        <v>1</v>
      </c>
      <c r="ABX10" s="459">
        <f t="shared" si="39"/>
        <v>2</v>
      </c>
      <c r="ABY10" s="459">
        <f t="shared" si="39"/>
        <v>3</v>
      </c>
      <c r="ABZ10" s="459">
        <f t="shared" si="39"/>
        <v>1</v>
      </c>
      <c r="ACA10" s="459">
        <f t="shared" si="39"/>
        <v>2</v>
      </c>
      <c r="ACB10" s="459">
        <f t="shared" si="39"/>
        <v>3</v>
      </c>
      <c r="ACC10" s="459">
        <f t="shared" si="39"/>
        <v>1</v>
      </c>
      <c r="ACD10" s="459">
        <f t="shared" si="39"/>
        <v>2</v>
      </c>
      <c r="ACE10" s="459">
        <f t="shared" si="39"/>
        <v>3</v>
      </c>
      <c r="ACF10" s="459">
        <f>ACC10</f>
        <v>1</v>
      </c>
      <c r="ACG10" s="459">
        <f t="shared" ref="ACG10:AEM10" si="40">ACD10</f>
        <v>2</v>
      </c>
      <c r="ACH10" s="459">
        <f t="shared" si="40"/>
        <v>3</v>
      </c>
      <c r="ACI10" s="459">
        <f t="shared" si="40"/>
        <v>1</v>
      </c>
      <c r="ACJ10" s="459">
        <f t="shared" si="40"/>
        <v>2</v>
      </c>
      <c r="ACK10" s="459">
        <f t="shared" si="40"/>
        <v>3</v>
      </c>
      <c r="ACL10" s="459">
        <f t="shared" si="40"/>
        <v>1</v>
      </c>
      <c r="ACM10" s="459">
        <f t="shared" si="40"/>
        <v>2</v>
      </c>
      <c r="ACN10" s="459">
        <f t="shared" si="40"/>
        <v>3</v>
      </c>
      <c r="ACO10" s="459">
        <f t="shared" si="40"/>
        <v>1</v>
      </c>
      <c r="ACP10" s="459">
        <f t="shared" si="40"/>
        <v>2</v>
      </c>
      <c r="ACQ10" s="459">
        <f t="shared" si="40"/>
        <v>3</v>
      </c>
      <c r="ACR10" s="459">
        <f t="shared" si="40"/>
        <v>1</v>
      </c>
      <c r="ACS10" s="459">
        <f t="shared" si="40"/>
        <v>2</v>
      </c>
      <c r="ACT10" s="459">
        <f t="shared" si="40"/>
        <v>3</v>
      </c>
      <c r="ACU10" s="459">
        <f t="shared" si="40"/>
        <v>1</v>
      </c>
      <c r="ACV10" s="459">
        <f t="shared" si="40"/>
        <v>2</v>
      </c>
      <c r="ACW10" s="459">
        <f t="shared" si="40"/>
        <v>3</v>
      </c>
      <c r="ACX10" s="459">
        <f t="shared" si="40"/>
        <v>1</v>
      </c>
      <c r="ACY10" s="459">
        <f t="shared" si="40"/>
        <v>2</v>
      </c>
      <c r="ACZ10" s="459">
        <f t="shared" si="40"/>
        <v>3</v>
      </c>
      <c r="ADA10" s="459">
        <f t="shared" si="40"/>
        <v>1</v>
      </c>
      <c r="ADB10" s="459">
        <f t="shared" si="40"/>
        <v>2</v>
      </c>
      <c r="ADC10" s="459">
        <f t="shared" si="40"/>
        <v>3</v>
      </c>
      <c r="ADD10" s="459">
        <f t="shared" si="40"/>
        <v>1</v>
      </c>
      <c r="ADE10" s="459">
        <f t="shared" si="40"/>
        <v>2</v>
      </c>
      <c r="ADF10" s="459">
        <f t="shared" si="40"/>
        <v>3</v>
      </c>
      <c r="ADG10" s="459">
        <f t="shared" si="40"/>
        <v>1</v>
      </c>
      <c r="ADH10" s="459">
        <f t="shared" si="40"/>
        <v>2</v>
      </c>
      <c r="ADI10" s="459">
        <f t="shared" si="40"/>
        <v>3</v>
      </c>
      <c r="ADJ10" s="459">
        <f t="shared" si="40"/>
        <v>1</v>
      </c>
      <c r="ADK10" s="459">
        <f t="shared" si="40"/>
        <v>2</v>
      </c>
      <c r="ADL10" s="459">
        <f t="shared" si="40"/>
        <v>3</v>
      </c>
      <c r="ADM10" s="459">
        <f t="shared" si="40"/>
        <v>1</v>
      </c>
      <c r="ADN10" s="459">
        <f t="shared" si="40"/>
        <v>2</v>
      </c>
      <c r="ADO10" s="459">
        <f t="shared" si="40"/>
        <v>3</v>
      </c>
      <c r="ADP10" s="459">
        <f t="shared" si="40"/>
        <v>1</v>
      </c>
      <c r="ADQ10" s="459">
        <f t="shared" si="40"/>
        <v>2</v>
      </c>
      <c r="ADR10" s="459">
        <f t="shared" si="40"/>
        <v>3</v>
      </c>
      <c r="ADS10" s="459">
        <f t="shared" si="40"/>
        <v>1</v>
      </c>
      <c r="ADT10" s="459">
        <f t="shared" si="40"/>
        <v>2</v>
      </c>
      <c r="ADU10" s="459">
        <f t="shared" si="40"/>
        <v>3</v>
      </c>
      <c r="ADV10" s="459">
        <f t="shared" si="40"/>
        <v>1</v>
      </c>
      <c r="ADW10" s="459">
        <f t="shared" si="40"/>
        <v>2</v>
      </c>
      <c r="ADX10" s="459">
        <f t="shared" si="40"/>
        <v>3</v>
      </c>
      <c r="ADY10" s="459">
        <f t="shared" si="40"/>
        <v>1</v>
      </c>
      <c r="ADZ10" s="459">
        <f t="shared" si="40"/>
        <v>2</v>
      </c>
      <c r="AEA10" s="459">
        <f t="shared" si="40"/>
        <v>3</v>
      </c>
      <c r="AEB10" s="459">
        <f t="shared" si="40"/>
        <v>1</v>
      </c>
      <c r="AEC10" s="459">
        <f t="shared" si="40"/>
        <v>2</v>
      </c>
      <c r="AED10" s="459">
        <f t="shared" si="40"/>
        <v>3</v>
      </c>
      <c r="AEE10" s="459">
        <f t="shared" si="40"/>
        <v>1</v>
      </c>
      <c r="AEF10" s="459">
        <f t="shared" si="40"/>
        <v>2</v>
      </c>
      <c r="AEG10" s="459">
        <f t="shared" si="40"/>
        <v>3</v>
      </c>
      <c r="AEH10" s="459">
        <f t="shared" si="40"/>
        <v>1</v>
      </c>
      <c r="AEI10" s="459">
        <f t="shared" si="40"/>
        <v>2</v>
      </c>
      <c r="AEJ10" s="459">
        <f t="shared" si="40"/>
        <v>3</v>
      </c>
      <c r="AEK10" s="459">
        <f t="shared" si="40"/>
        <v>1</v>
      </c>
      <c r="AEL10" s="459">
        <f t="shared" si="40"/>
        <v>2</v>
      </c>
      <c r="AEM10" s="459">
        <f t="shared" si="40"/>
        <v>3</v>
      </c>
      <c r="AEN10" s="517"/>
      <c r="AEO10" s="483">
        <v>0</v>
      </c>
    </row>
    <row r="11" spans="1:821" outlineLevel="1">
      <c r="A11" s="18"/>
      <c r="B11" s="18"/>
      <c r="C11" s="12"/>
      <c r="D11" s="12"/>
      <c r="E11" t="b">
        <v>0</v>
      </c>
      <c r="G11" s="25" t="s">
        <v>1595</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66" t="s">
        <v>1595</v>
      </c>
      <c r="BB11" s="8"/>
      <c r="BC11" s="8"/>
      <c r="BD11" s="517"/>
      <c r="BE11" s="517"/>
      <c r="BF11" s="517"/>
      <c r="BG11" s="517"/>
      <c r="BH11" s="517"/>
      <c r="BI11" s="517"/>
      <c r="BJ11" s="517"/>
      <c r="BK11" s="517"/>
      <c r="BL11" s="517"/>
      <c r="BM11" s="8"/>
      <c r="BN11" s="517"/>
      <c r="BO11" s="517"/>
      <c r="BP11" s="517"/>
      <c r="BQ11" s="517"/>
      <c r="BR11" s="517"/>
      <c r="BS11" s="517"/>
      <c r="BT11" s="517"/>
      <c r="BU11" s="517"/>
      <c r="BV11" s="517"/>
      <c r="BW11" s="517"/>
      <c r="BX11" s="517"/>
      <c r="BY11" s="517"/>
      <c r="BZ11" s="517"/>
      <c r="CA11" s="517"/>
      <c r="CB11" s="517"/>
      <c r="CC11" s="517"/>
      <c r="CD11" s="517"/>
      <c r="CE11" s="517"/>
      <c r="CF11" s="8"/>
      <c r="CG11" s="517"/>
      <c r="CH11" s="517"/>
      <c r="CI11" s="517"/>
      <c r="CJ11" s="517"/>
      <c r="CK11" s="517"/>
      <c r="CL11" s="517"/>
      <c r="CM11" s="517"/>
      <c r="CN11" s="517"/>
      <c r="CO11" s="517"/>
      <c r="CP11" s="517"/>
      <c r="CQ11" s="517"/>
      <c r="CR11" s="517"/>
      <c r="CS11" s="517"/>
      <c r="CT11" s="517"/>
      <c r="CU11" s="517"/>
      <c r="CV11" s="517"/>
      <c r="CW11" s="517"/>
      <c r="CX11" s="517"/>
      <c r="CY11" s="517"/>
      <c r="CZ11" s="517"/>
      <c r="DA11" s="517"/>
      <c r="DB11" s="517"/>
      <c r="DC11" s="8"/>
      <c r="DD11" s="517"/>
      <c r="DE11" s="517"/>
      <c r="DF11" s="517"/>
      <c r="DG11" s="519"/>
      <c r="DH11" s="518"/>
      <c r="DI11" s="517"/>
      <c r="DJ11" s="517"/>
      <c r="DK11" s="517"/>
      <c r="DL11" s="517"/>
      <c r="DM11" s="517"/>
      <c r="DN11" s="517"/>
      <c r="DO11" s="517"/>
      <c r="DP11" s="517"/>
      <c r="DQ11" s="517"/>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517"/>
      <c r="FK11" s="517"/>
      <c r="FL11" s="517"/>
      <c r="FM11" s="517"/>
      <c r="FN11" s="517"/>
      <c r="FO11" s="517"/>
      <c r="FP11" s="517"/>
      <c r="FQ11" s="517"/>
      <c r="FR11" s="22"/>
      <c r="FS11" s="22"/>
      <c r="FT11" s="22"/>
      <c r="FU11" s="517"/>
      <c r="FV11" s="517"/>
      <c r="FW11" s="517"/>
      <c r="FX11" s="517"/>
      <c r="FY11" s="517"/>
      <c r="FZ11" s="517"/>
      <c r="GA11" s="517"/>
      <c r="GB11" s="517"/>
      <c r="GC11" s="517"/>
      <c r="GD11" s="517"/>
      <c r="GE11" s="517"/>
      <c r="GF11" s="517"/>
      <c r="GG11" s="517"/>
      <c r="GH11" s="517"/>
      <c r="GI11" s="517"/>
      <c r="GJ11" s="517"/>
      <c r="GK11" s="517"/>
      <c r="GL11" s="517"/>
      <c r="GM11" s="517"/>
      <c r="GN11" s="517"/>
      <c r="GO11" s="517"/>
      <c r="GP11" s="517"/>
      <c r="GQ11" s="517"/>
      <c r="GR11" s="8"/>
      <c r="GS11" s="517"/>
      <c r="GT11" s="517"/>
      <c r="GU11" s="517"/>
      <c r="GV11" s="517"/>
      <c r="GW11" s="517"/>
      <c r="GX11" s="517"/>
      <c r="GY11" s="517"/>
      <c r="GZ11" s="517"/>
      <c r="HA11" s="517"/>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517"/>
      <c r="ID11" s="517"/>
      <c r="IE11" s="517"/>
      <c r="IF11" s="517"/>
      <c r="IG11" s="517"/>
      <c r="IH11" s="517"/>
      <c r="II11" s="517"/>
      <c r="IJ11" s="517"/>
      <c r="IK11" s="8"/>
      <c r="IL11" s="517"/>
      <c r="IM11" s="517"/>
      <c r="IN11" s="517"/>
      <c r="IO11" s="517"/>
      <c r="IP11" s="517"/>
      <c r="IQ11" s="517"/>
      <c r="IR11" s="517"/>
      <c r="IS11" s="517"/>
      <c r="IT11" s="517"/>
      <c r="IU11" s="517"/>
      <c r="IV11" s="517"/>
      <c r="IW11" s="517"/>
      <c r="IX11" s="517"/>
      <c r="IY11" s="517"/>
      <c r="IZ11" s="517"/>
      <c r="JA11" s="517"/>
      <c r="JB11" s="517"/>
      <c r="JC11" s="519"/>
      <c r="JD11" s="517"/>
      <c r="JE11" s="517"/>
      <c r="JF11" s="517"/>
      <c r="JG11" s="517"/>
      <c r="JH11" s="517"/>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517"/>
      <c r="KZ11" s="517"/>
      <c r="LA11" s="517"/>
      <c r="LB11" s="517"/>
      <c r="LC11" s="517"/>
      <c r="LD11" s="517"/>
      <c r="LE11" s="517"/>
      <c r="LF11" s="517"/>
      <c r="LG11" s="517"/>
      <c r="LH11" s="517"/>
      <c r="LI11" s="517"/>
      <c r="LJ11" s="517"/>
      <c r="LK11" s="517"/>
      <c r="LL11" s="517"/>
      <c r="LM11" s="517"/>
      <c r="LN11" s="517"/>
      <c r="LO11" s="517"/>
      <c r="LP11" s="517"/>
      <c r="LQ11" s="517"/>
      <c r="LR11" s="517"/>
      <c r="LS11" s="517"/>
      <c r="LT11" s="517"/>
      <c r="LU11" s="517"/>
      <c r="LV11" s="517"/>
      <c r="LW11" s="517"/>
      <c r="LX11" s="517"/>
      <c r="LY11" s="517"/>
      <c r="LZ11" s="517"/>
      <c r="MA11" s="517"/>
      <c r="MB11" s="517"/>
      <c r="MC11" s="517"/>
      <c r="MD11" s="517"/>
      <c r="ME11" s="517"/>
      <c r="MF11" s="517"/>
      <c r="MG11" s="517"/>
      <c r="MH11" s="517"/>
      <c r="MI11" s="517"/>
      <c r="MJ11" s="517"/>
      <c r="MK11" s="517"/>
      <c r="ML11" s="517"/>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517">
        <v>1</v>
      </c>
      <c r="VK11" s="517">
        <v>2</v>
      </c>
      <c r="VL11" s="22">
        <v>3</v>
      </c>
      <c r="VM11" s="517">
        <v>2</v>
      </c>
      <c r="VN11" s="22">
        <v>3</v>
      </c>
      <c r="VO11" s="517">
        <v>1</v>
      </c>
      <c r="VP11" s="526">
        <f ca="1">OFFSET(VP11,0,-6)</f>
        <v>1</v>
      </c>
      <c r="VQ11" s="526">
        <f t="shared" ref="VQ11:VU11" ca="1" si="41">OFFSET(VQ11,0,-6)</f>
        <v>2</v>
      </c>
      <c r="VR11" s="526">
        <f t="shared" ca="1" si="41"/>
        <v>3</v>
      </c>
      <c r="VS11" s="526">
        <f t="shared" ca="1" si="41"/>
        <v>2</v>
      </c>
      <c r="VT11" s="526">
        <f t="shared" ca="1" si="41"/>
        <v>3</v>
      </c>
      <c r="VU11" s="526">
        <f t="shared" ca="1" si="41"/>
        <v>1</v>
      </c>
      <c r="VV11" s="22">
        <v>2</v>
      </c>
      <c r="VW11" s="22">
        <v>3</v>
      </c>
      <c r="VX11" s="22">
        <v>2</v>
      </c>
      <c r="VY11" s="22">
        <v>3</v>
      </c>
      <c r="VZ11" s="22">
        <v>1</v>
      </c>
      <c r="WA11" s="22">
        <v>2</v>
      </c>
      <c r="WB11" s="22">
        <v>3</v>
      </c>
      <c r="WC11" s="22">
        <v>2</v>
      </c>
      <c r="WD11" s="22">
        <v>3</v>
      </c>
      <c r="WE11" s="22">
        <v>1</v>
      </c>
      <c r="WF11" s="527">
        <f ca="1">OFFSET(WF11,0,-5)</f>
        <v>2</v>
      </c>
      <c r="WG11" s="527">
        <f t="shared" ref="WG11:WL11" ca="1" si="42">OFFSET(WG11,0,-5)</f>
        <v>3</v>
      </c>
      <c r="WH11" s="527">
        <f t="shared" ca="1" si="42"/>
        <v>2</v>
      </c>
      <c r="WI11" s="527">
        <f t="shared" ca="1" si="42"/>
        <v>3</v>
      </c>
      <c r="WJ11" s="527">
        <f t="shared" ca="1" si="42"/>
        <v>1</v>
      </c>
      <c r="WK11" s="527">
        <f t="shared" ca="1" si="42"/>
        <v>2</v>
      </c>
      <c r="WL11" s="527">
        <f t="shared" ca="1" si="42"/>
        <v>3</v>
      </c>
      <c r="WM11" s="517"/>
      <c r="WN11" s="8"/>
      <c r="WO11" s="517"/>
      <c r="WP11" s="517"/>
      <c r="WQ11" s="517"/>
      <c r="WR11" s="517"/>
      <c r="WS11" s="517"/>
      <c r="WT11" s="517"/>
      <c r="WU11" s="517"/>
      <c r="WV11" s="517"/>
      <c r="WW11" s="517"/>
      <c r="WX11" s="517"/>
      <c r="WY11" s="517"/>
      <c r="WZ11" s="517"/>
      <c r="XA11" s="517"/>
      <c r="XB11" s="517"/>
      <c r="XC11" s="517"/>
      <c r="XD11" s="517"/>
      <c r="XE11" s="517"/>
      <c r="XF11" s="517"/>
      <c r="XG11" s="517"/>
      <c r="XH11" s="8"/>
      <c r="XI11" s="517"/>
      <c r="XJ11" s="517"/>
      <c r="XK11" s="517"/>
      <c r="XL11" s="517"/>
      <c r="XM11" s="517"/>
      <c r="XN11" s="517"/>
      <c r="XO11" s="517"/>
      <c r="XP11" s="517"/>
      <c r="XQ11" s="517"/>
      <c r="XR11" s="517"/>
      <c r="XS11" s="517"/>
      <c r="XT11" s="517"/>
      <c r="XU11" s="517"/>
      <c r="XV11" s="517"/>
      <c r="XW11" s="517"/>
      <c r="XX11" s="517"/>
      <c r="XY11" s="517"/>
      <c r="XZ11" s="517"/>
      <c r="YA11" s="517"/>
      <c r="YB11" s="8"/>
      <c r="YC11" s="517"/>
      <c r="YD11" s="517"/>
      <c r="YE11" s="517"/>
      <c r="YF11" s="517"/>
      <c r="YG11" s="517"/>
      <c r="YH11" s="517"/>
      <c r="YI11" s="517"/>
      <c r="YJ11" s="517"/>
      <c r="YK11" s="517"/>
      <c r="YL11" s="517"/>
      <c r="YM11" s="517"/>
      <c r="YN11" s="517"/>
      <c r="YO11" s="517"/>
      <c r="YP11" s="517"/>
      <c r="YQ11" s="517"/>
      <c r="YR11" s="8"/>
      <c r="YS11" s="517"/>
      <c r="YT11" s="517"/>
      <c r="YU11" s="8"/>
      <c r="YV11" s="517"/>
      <c r="YW11" s="517"/>
      <c r="YX11" s="517"/>
      <c r="YY11" s="517"/>
      <c r="YZ11" s="517"/>
      <c r="ZA11" s="517"/>
      <c r="ZB11" s="519"/>
      <c r="ZC11" s="518"/>
      <c r="ZD11" s="518"/>
      <c r="ZE11" s="517"/>
      <c r="ZF11" s="517"/>
      <c r="ZG11" s="517"/>
      <c r="ZH11" s="517"/>
      <c r="ZI11" s="517"/>
      <c r="ZJ11" s="517"/>
      <c r="ZK11" s="517"/>
      <c r="ZL11" s="517"/>
      <c r="ZM11" s="517"/>
      <c r="ZN11" s="517"/>
      <c r="ZO11" s="517"/>
      <c r="ZP11" s="517"/>
      <c r="ZQ11" s="517"/>
      <c r="ZR11" s="517"/>
      <c r="ZS11" s="517"/>
      <c r="ZT11" s="517"/>
      <c r="ZU11" s="517"/>
      <c r="ZV11" s="517"/>
      <c r="ZW11" s="517"/>
      <c r="ZX11" s="517"/>
      <c r="ZY11" s="517"/>
      <c r="ZZ11" s="517"/>
      <c r="AAA11" s="517"/>
      <c r="AAB11" s="517"/>
      <c r="AAC11" s="517"/>
      <c r="AAD11" s="517"/>
      <c r="AAE11" s="517"/>
      <c r="AAF11" s="517"/>
      <c r="AAG11" s="517"/>
      <c r="AAH11" s="517"/>
      <c r="AAI11" s="517"/>
      <c r="AAJ11" s="517"/>
      <c r="AAK11" s="517"/>
      <c r="AAL11" s="517"/>
      <c r="AAM11" s="517"/>
      <c r="AAN11" s="517"/>
      <c r="AAO11" s="517"/>
      <c r="AAP11" s="517"/>
      <c r="AAQ11" s="517"/>
      <c r="AAR11" s="517"/>
      <c r="AAS11" s="517"/>
      <c r="AAT11" s="517"/>
      <c r="AAU11" s="517"/>
      <c r="AAV11" s="517"/>
      <c r="AAW11" s="517"/>
      <c r="AAX11" s="517"/>
      <c r="AAY11" s="517"/>
      <c r="AAZ11" s="517"/>
      <c r="ABA11" s="8"/>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22"/>
      <c r="AEI11" s="22"/>
      <c r="AEJ11" s="22"/>
      <c r="AEK11" s="22"/>
      <c r="AEL11" s="22"/>
      <c r="AEM11" s="22"/>
      <c r="AEN11" s="517"/>
      <c r="AEO11" s="483">
        <v>0</v>
      </c>
    </row>
    <row r="12" spans="1:821" outlineLevel="1">
      <c r="A12" s="446"/>
      <c r="B12" s="446"/>
      <c r="C12" s="447"/>
      <c r="D12" s="447"/>
      <c r="E12" s="92" t="b">
        <v>0</v>
      </c>
      <c r="F12" s="92"/>
      <c r="G12" s="448" t="s">
        <v>1522</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46"/>
      <c r="AZ12" s="446"/>
      <c r="BA12" s="467" t="s">
        <v>1522</v>
      </c>
      <c r="BB12" s="449"/>
      <c r="BC12" s="449"/>
      <c r="BD12" s="528"/>
      <c r="BE12" s="528"/>
      <c r="BF12" s="528"/>
      <c r="BG12" s="528"/>
      <c r="BH12" s="528"/>
      <c r="BI12" s="528"/>
      <c r="BJ12" s="528"/>
      <c r="BK12" s="528"/>
      <c r="BL12" s="528"/>
      <c r="BM12" s="449"/>
      <c r="BN12" s="528"/>
      <c r="BO12" s="528"/>
      <c r="BP12" s="528"/>
      <c r="BQ12" s="528"/>
      <c r="BR12" s="528"/>
      <c r="BS12" s="528"/>
      <c r="BT12" s="528"/>
      <c r="BU12" s="528"/>
      <c r="BV12" s="528"/>
      <c r="BW12" s="528"/>
      <c r="BX12" s="528"/>
      <c r="BY12" s="528"/>
      <c r="BZ12" s="528"/>
      <c r="CA12" s="528"/>
      <c r="CB12" s="528"/>
      <c r="CC12" s="528"/>
      <c r="CD12" s="528"/>
      <c r="CE12" s="528"/>
      <c r="CF12" s="449"/>
      <c r="CG12" s="528"/>
      <c r="CH12" s="528"/>
      <c r="CI12" s="528"/>
      <c r="CJ12" s="528"/>
      <c r="CK12" s="528"/>
      <c r="CL12" s="528"/>
      <c r="CM12" s="528"/>
      <c r="CN12" s="528"/>
      <c r="CO12" s="528"/>
      <c r="CP12" s="528"/>
      <c r="CQ12" s="528"/>
      <c r="CR12" s="528"/>
      <c r="CS12" s="528"/>
      <c r="CT12" s="528"/>
      <c r="CU12" s="528"/>
      <c r="CV12" s="528"/>
      <c r="CW12" s="528"/>
      <c r="CX12" s="528"/>
      <c r="CY12" s="528"/>
      <c r="CZ12" s="528"/>
      <c r="DA12" s="528"/>
      <c r="DB12" s="528"/>
      <c r="DC12" s="449"/>
      <c r="DD12" s="528"/>
      <c r="DE12" s="528"/>
      <c r="DF12" s="528"/>
      <c r="DG12" s="530"/>
      <c r="DH12" s="529"/>
      <c r="DI12" s="528"/>
      <c r="DJ12" s="528"/>
      <c r="DK12" s="528"/>
      <c r="DL12" s="528"/>
      <c r="DM12" s="528"/>
      <c r="DN12" s="528"/>
      <c r="DO12" s="528"/>
      <c r="DP12" s="528"/>
      <c r="DQ12" s="528"/>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528"/>
      <c r="GK12" s="528"/>
      <c r="GL12" s="528"/>
      <c r="GM12" s="528"/>
      <c r="GN12" s="528"/>
      <c r="GO12" s="528"/>
      <c r="GP12" s="528"/>
      <c r="GQ12" s="528"/>
      <c r="GR12" s="449"/>
      <c r="GS12" s="528"/>
      <c r="GT12" s="528"/>
      <c r="GU12" s="528"/>
      <c r="GV12" s="528"/>
      <c r="GW12" s="528"/>
      <c r="GX12" s="528"/>
      <c r="GY12" s="528"/>
      <c r="GZ12" s="528"/>
      <c r="HA12" s="528"/>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528"/>
      <c r="ID12" s="528"/>
      <c r="IE12" s="528"/>
      <c r="IF12" s="528"/>
      <c r="IG12" s="528"/>
      <c r="IH12" s="528"/>
      <c r="II12" s="528"/>
      <c r="IJ12" s="528"/>
      <c r="IK12" s="449"/>
      <c r="IL12" s="528"/>
      <c r="IM12" s="528"/>
      <c r="IN12" s="528"/>
      <c r="IO12" s="528"/>
      <c r="IP12" s="528"/>
      <c r="IQ12" s="528"/>
      <c r="IR12" s="528"/>
      <c r="IS12" s="528"/>
      <c r="IT12" s="528"/>
      <c r="IU12" s="528"/>
      <c r="IV12" s="528"/>
      <c r="IW12" s="528"/>
      <c r="IX12" s="528"/>
      <c r="IY12" s="528"/>
      <c r="IZ12" s="528"/>
      <c r="JA12" s="528"/>
      <c r="JB12" s="528"/>
      <c r="JC12" s="530"/>
      <c r="JD12" s="528"/>
      <c r="JE12" s="528"/>
      <c r="JF12" s="528"/>
      <c r="JG12" s="528"/>
      <c r="JH12" s="528"/>
      <c r="JI12" s="528"/>
      <c r="JJ12" s="528"/>
      <c r="JK12" s="528"/>
      <c r="JL12" s="528"/>
      <c r="JM12" s="528"/>
      <c r="JN12" s="528"/>
      <c r="JO12" s="528"/>
      <c r="JP12" s="528"/>
      <c r="JQ12" s="528"/>
      <c r="JR12" s="528"/>
      <c r="JS12" s="22">
        <v>1</v>
      </c>
      <c r="JT12" s="22">
        <v>1</v>
      </c>
      <c r="JU12" s="22">
        <v>1</v>
      </c>
      <c r="JV12" s="22">
        <v>1</v>
      </c>
      <c r="JW12" s="87">
        <f>JS12+1</f>
        <v>2</v>
      </c>
      <c r="JX12" s="87">
        <f t="shared" ref="JX12:KP12" si="43">JT12+1</f>
        <v>2</v>
      </c>
      <c r="JY12" s="87">
        <f t="shared" si="43"/>
        <v>2</v>
      </c>
      <c r="JZ12" s="87">
        <f t="shared" si="43"/>
        <v>2</v>
      </c>
      <c r="KA12" s="87">
        <f t="shared" si="43"/>
        <v>3</v>
      </c>
      <c r="KB12" s="87">
        <f t="shared" si="43"/>
        <v>3</v>
      </c>
      <c r="KC12" s="87">
        <f t="shared" si="43"/>
        <v>3</v>
      </c>
      <c r="KD12" s="87">
        <f t="shared" si="43"/>
        <v>3</v>
      </c>
      <c r="KE12" s="87">
        <f t="shared" si="43"/>
        <v>4</v>
      </c>
      <c r="KF12" s="87">
        <f t="shared" si="43"/>
        <v>4</v>
      </c>
      <c r="KG12" s="87">
        <f t="shared" si="43"/>
        <v>4</v>
      </c>
      <c r="KH12" s="87">
        <f t="shared" si="43"/>
        <v>4</v>
      </c>
      <c r="KI12" s="87">
        <f t="shared" si="43"/>
        <v>5</v>
      </c>
      <c r="KJ12" s="87">
        <f t="shared" si="43"/>
        <v>5</v>
      </c>
      <c r="KK12" s="87">
        <f t="shared" si="43"/>
        <v>5</v>
      </c>
      <c r="KL12" s="87">
        <f t="shared" si="43"/>
        <v>5</v>
      </c>
      <c r="KM12" s="87">
        <f t="shared" si="43"/>
        <v>6</v>
      </c>
      <c r="KN12" s="87">
        <f t="shared" si="43"/>
        <v>6</v>
      </c>
      <c r="KO12" s="87">
        <f t="shared" si="43"/>
        <v>6</v>
      </c>
      <c r="KP12" s="87">
        <f t="shared" si="43"/>
        <v>6</v>
      </c>
      <c r="KQ12" s="22">
        <v>1</v>
      </c>
      <c r="KR12" s="22">
        <v>1</v>
      </c>
      <c r="KS12" s="22">
        <v>1</v>
      </c>
      <c r="KT12" s="22">
        <v>1</v>
      </c>
      <c r="KU12" s="87">
        <f>KQ12+1</f>
        <v>2</v>
      </c>
      <c r="KV12" s="87">
        <f t="shared" ref="KV12" si="44">KR12+1</f>
        <v>2</v>
      </c>
      <c r="KW12" s="87">
        <f t="shared" ref="KW12" si="45">KS12+1</f>
        <v>2</v>
      </c>
      <c r="KX12" s="87">
        <f t="shared" ref="KX12" si="46">KT12+1</f>
        <v>2</v>
      </c>
      <c r="KY12" s="87">
        <f t="shared" ref="KY12" si="47">KU12+1</f>
        <v>3</v>
      </c>
      <c r="KZ12" s="87">
        <f t="shared" ref="KZ12" si="48">KV12+1</f>
        <v>3</v>
      </c>
      <c r="LA12" s="87">
        <f t="shared" ref="LA12" si="49">KW12+1</f>
        <v>3</v>
      </c>
      <c r="LB12" s="87">
        <f t="shared" ref="LB12" si="50">KX12+1</f>
        <v>3</v>
      </c>
      <c r="LC12" s="87">
        <f t="shared" ref="LC12" si="51">KY12+1</f>
        <v>4</v>
      </c>
      <c r="LD12" s="87">
        <f t="shared" ref="LD12" si="52">KZ12+1</f>
        <v>4</v>
      </c>
      <c r="LE12" s="87">
        <f t="shared" ref="LE12" si="53">LA12+1</f>
        <v>4</v>
      </c>
      <c r="LF12" s="87">
        <f t="shared" ref="LF12" si="54">LB12+1</f>
        <v>4</v>
      </c>
      <c r="LG12" s="87">
        <f t="shared" ref="LG12" si="55">LC12+1</f>
        <v>5</v>
      </c>
      <c r="LH12" s="87">
        <f t="shared" ref="LH12" si="56">LD12+1</f>
        <v>5</v>
      </c>
      <c r="LI12" s="87">
        <f t="shared" ref="LI12" si="57">LE12+1</f>
        <v>5</v>
      </c>
      <c r="LJ12" s="87">
        <f t="shared" ref="LJ12" si="58">LF12+1</f>
        <v>5</v>
      </c>
      <c r="LK12" s="87">
        <f t="shared" ref="LK12" si="59">LG12+1</f>
        <v>6</v>
      </c>
      <c r="LL12" s="87">
        <f t="shared" ref="LL12" si="60">LH12+1</f>
        <v>6</v>
      </c>
      <c r="LM12" s="87">
        <f t="shared" ref="LM12" si="61">LI12+1</f>
        <v>6</v>
      </c>
      <c r="LN12" s="87">
        <f t="shared" ref="LN12" si="62">LJ12+1</f>
        <v>6</v>
      </c>
      <c r="LO12" s="22">
        <v>1</v>
      </c>
      <c r="LP12" s="22">
        <v>1</v>
      </c>
      <c r="LQ12" s="22">
        <v>1</v>
      </c>
      <c r="LR12" s="22">
        <v>1</v>
      </c>
      <c r="LS12" s="87">
        <f>LO12+1</f>
        <v>2</v>
      </c>
      <c r="LT12" s="87">
        <f t="shared" ref="LT12" si="63">LP12+1</f>
        <v>2</v>
      </c>
      <c r="LU12" s="87">
        <f t="shared" ref="LU12" si="64">LQ12+1</f>
        <v>2</v>
      </c>
      <c r="LV12" s="87">
        <f t="shared" ref="LV12" si="65">LR12+1</f>
        <v>2</v>
      </c>
      <c r="LW12" s="87">
        <f t="shared" ref="LW12" si="66">LS12+1</f>
        <v>3</v>
      </c>
      <c r="LX12" s="87">
        <f t="shared" ref="LX12" si="67">LT12+1</f>
        <v>3</v>
      </c>
      <c r="LY12" s="87">
        <f t="shared" ref="LY12" si="68">LU12+1</f>
        <v>3</v>
      </c>
      <c r="LZ12" s="87">
        <f t="shared" ref="LZ12" si="69">LV12+1</f>
        <v>3</v>
      </c>
      <c r="MA12" s="87">
        <f t="shared" ref="MA12" si="70">LW12+1</f>
        <v>4</v>
      </c>
      <c r="MB12" s="87">
        <f t="shared" ref="MB12" si="71">LX12+1</f>
        <v>4</v>
      </c>
      <c r="MC12" s="87">
        <f t="shared" ref="MC12" si="72">LY12+1</f>
        <v>4</v>
      </c>
      <c r="MD12" s="87">
        <f t="shared" ref="MD12" si="73">LZ12+1</f>
        <v>4</v>
      </c>
      <c r="ME12" s="87">
        <f t="shared" ref="ME12" si="74">MA12+1</f>
        <v>5</v>
      </c>
      <c r="MF12" s="87">
        <f t="shared" ref="MF12" si="75">MB12+1</f>
        <v>5</v>
      </c>
      <c r="MG12" s="87">
        <f t="shared" ref="MG12" si="76">MC12+1</f>
        <v>5</v>
      </c>
      <c r="MH12" s="87">
        <f t="shared" ref="MH12" si="77">MD12+1</f>
        <v>5</v>
      </c>
      <c r="MI12" s="87">
        <f t="shared" ref="MI12" si="78">ME12+1</f>
        <v>6</v>
      </c>
      <c r="MJ12" s="87">
        <f t="shared" ref="MJ12" si="79">MF12+1</f>
        <v>6</v>
      </c>
      <c r="MK12" s="87">
        <f t="shared" ref="MK12" si="80">MG12+1</f>
        <v>6</v>
      </c>
      <c r="ML12" s="87">
        <f t="shared" ref="ML12" si="81">MH12+1</f>
        <v>6</v>
      </c>
      <c r="MM12" s="663">
        <f>IF(MM$6&gt;42,1,INT((MM$6-1)/7)+1)</f>
        <v>1</v>
      </c>
      <c r="MN12" s="663">
        <f>IF(MN$6&gt;42,1,INT((MN$6-1)/7)+1)</f>
        <v>1</v>
      </c>
      <c r="MO12" s="663">
        <f t="shared" ref="MO12:OZ12" si="82">IF(MO$6&gt;42,1,INT((MO$6-1)/7)+1)</f>
        <v>1</v>
      </c>
      <c r="MP12" s="663">
        <f t="shared" si="82"/>
        <v>1</v>
      </c>
      <c r="MQ12" s="663">
        <f t="shared" si="82"/>
        <v>1</v>
      </c>
      <c r="MR12" s="663">
        <f t="shared" si="82"/>
        <v>1</v>
      </c>
      <c r="MS12" s="663">
        <f t="shared" si="82"/>
        <v>1</v>
      </c>
      <c r="MT12" s="663">
        <f t="shared" si="82"/>
        <v>2</v>
      </c>
      <c r="MU12" s="663">
        <f t="shared" si="82"/>
        <v>2</v>
      </c>
      <c r="MV12" s="663">
        <f t="shared" si="82"/>
        <v>2</v>
      </c>
      <c r="MW12" s="663">
        <f t="shared" si="82"/>
        <v>2</v>
      </c>
      <c r="MX12" s="663">
        <f t="shared" si="82"/>
        <v>2</v>
      </c>
      <c r="MY12" s="663">
        <f t="shared" si="82"/>
        <v>2</v>
      </c>
      <c r="MZ12" s="663">
        <f t="shared" si="82"/>
        <v>2</v>
      </c>
      <c r="NA12" s="663">
        <f t="shared" si="82"/>
        <v>3</v>
      </c>
      <c r="NB12" s="663">
        <f t="shared" si="82"/>
        <v>3</v>
      </c>
      <c r="NC12" s="663">
        <f t="shared" si="82"/>
        <v>3</v>
      </c>
      <c r="ND12" s="663">
        <f t="shared" si="82"/>
        <v>3</v>
      </c>
      <c r="NE12" s="663">
        <f t="shared" si="82"/>
        <v>3</v>
      </c>
      <c r="NF12" s="663">
        <f t="shared" si="82"/>
        <v>3</v>
      </c>
      <c r="NG12" s="663">
        <f t="shared" si="82"/>
        <v>3</v>
      </c>
      <c r="NH12" s="663">
        <f t="shared" si="82"/>
        <v>4</v>
      </c>
      <c r="NI12" s="663">
        <f t="shared" si="82"/>
        <v>4</v>
      </c>
      <c r="NJ12" s="663">
        <f t="shared" si="82"/>
        <v>4</v>
      </c>
      <c r="NK12" s="663">
        <f t="shared" si="82"/>
        <v>4</v>
      </c>
      <c r="NL12" s="663">
        <f t="shared" si="82"/>
        <v>4</v>
      </c>
      <c r="NM12" s="663">
        <f t="shared" si="82"/>
        <v>4</v>
      </c>
      <c r="NN12" s="663">
        <f t="shared" si="82"/>
        <v>4</v>
      </c>
      <c r="NO12" s="663">
        <f t="shared" si="82"/>
        <v>5</v>
      </c>
      <c r="NP12" s="663">
        <f t="shared" si="82"/>
        <v>5</v>
      </c>
      <c r="NQ12" s="663">
        <f t="shared" si="82"/>
        <v>5</v>
      </c>
      <c r="NR12" s="663">
        <f t="shared" si="82"/>
        <v>5</v>
      </c>
      <c r="NS12" s="663">
        <f t="shared" si="82"/>
        <v>5</v>
      </c>
      <c r="NT12" s="663">
        <f t="shared" si="82"/>
        <v>5</v>
      </c>
      <c r="NU12" s="663">
        <f t="shared" si="82"/>
        <v>5</v>
      </c>
      <c r="NV12" s="663">
        <f t="shared" si="82"/>
        <v>6</v>
      </c>
      <c r="NW12" s="663">
        <f t="shared" si="82"/>
        <v>6</v>
      </c>
      <c r="NX12" s="663">
        <f t="shared" si="82"/>
        <v>6</v>
      </c>
      <c r="NY12" s="663">
        <f t="shared" si="82"/>
        <v>6</v>
      </c>
      <c r="NZ12" s="663">
        <f t="shared" si="82"/>
        <v>6</v>
      </c>
      <c r="OA12" s="663">
        <f t="shared" si="82"/>
        <v>6</v>
      </c>
      <c r="OB12" s="663">
        <f t="shared" si="82"/>
        <v>6</v>
      </c>
      <c r="OC12" s="663">
        <f t="shared" si="82"/>
        <v>1</v>
      </c>
      <c r="OD12" s="663">
        <f t="shared" si="82"/>
        <v>1</v>
      </c>
      <c r="OE12" s="663">
        <f t="shared" si="82"/>
        <v>1</v>
      </c>
      <c r="OF12" s="663">
        <f t="shared" si="82"/>
        <v>1</v>
      </c>
      <c r="OG12" s="663">
        <f t="shared" si="82"/>
        <v>1</v>
      </c>
      <c r="OH12" s="663">
        <f t="shared" si="82"/>
        <v>1</v>
      </c>
      <c r="OI12" s="663">
        <f t="shared" si="82"/>
        <v>1</v>
      </c>
      <c r="OJ12" s="663">
        <f t="shared" si="82"/>
        <v>1</v>
      </c>
      <c r="OK12" s="663">
        <f t="shared" si="82"/>
        <v>1</v>
      </c>
      <c r="OL12" s="663">
        <f t="shared" si="82"/>
        <v>1</v>
      </c>
      <c r="OM12" s="663">
        <f t="shared" si="82"/>
        <v>1</v>
      </c>
      <c r="ON12" s="663">
        <f t="shared" si="82"/>
        <v>1</v>
      </c>
      <c r="OO12" s="663">
        <f t="shared" si="82"/>
        <v>1</v>
      </c>
      <c r="OP12" s="663">
        <f t="shared" si="82"/>
        <v>1</v>
      </c>
      <c r="OQ12" s="663">
        <f t="shared" si="82"/>
        <v>1</v>
      </c>
      <c r="OR12" s="663">
        <f t="shared" si="82"/>
        <v>1</v>
      </c>
      <c r="OS12" s="663">
        <f t="shared" si="82"/>
        <v>1</v>
      </c>
      <c r="OT12" s="663">
        <f t="shared" si="82"/>
        <v>1</v>
      </c>
      <c r="OU12" s="663">
        <f t="shared" si="82"/>
        <v>1</v>
      </c>
      <c r="OV12" s="663">
        <f t="shared" si="82"/>
        <v>1</v>
      </c>
      <c r="OW12" s="663">
        <f t="shared" si="82"/>
        <v>1</v>
      </c>
      <c r="OX12" s="663">
        <f t="shared" si="82"/>
        <v>1</v>
      </c>
      <c r="OY12" s="663">
        <f t="shared" si="82"/>
        <v>1</v>
      </c>
      <c r="OZ12" s="663">
        <f t="shared" si="82"/>
        <v>1</v>
      </c>
      <c r="PA12" s="663">
        <f t="shared" ref="PA12:RL12" si="83">IF(PA$6&gt;42,1,INT((PA$6-1)/7)+1)</f>
        <v>1</v>
      </c>
      <c r="PB12" s="663">
        <f t="shared" si="83"/>
        <v>1</v>
      </c>
      <c r="PC12" s="663">
        <f t="shared" si="83"/>
        <v>1</v>
      </c>
      <c r="PD12" s="663">
        <f t="shared" si="83"/>
        <v>1</v>
      </c>
      <c r="PE12" s="663">
        <f t="shared" si="83"/>
        <v>1</v>
      </c>
      <c r="PF12" s="663">
        <f t="shared" si="83"/>
        <v>1</v>
      </c>
      <c r="PG12" s="663">
        <f t="shared" si="83"/>
        <v>1</v>
      </c>
      <c r="PH12" s="663">
        <f t="shared" si="83"/>
        <v>1</v>
      </c>
      <c r="PI12" s="663">
        <f t="shared" si="83"/>
        <v>1</v>
      </c>
      <c r="PJ12" s="663">
        <f t="shared" si="83"/>
        <v>1</v>
      </c>
      <c r="PK12" s="663">
        <f t="shared" si="83"/>
        <v>1</v>
      </c>
      <c r="PL12" s="663">
        <f t="shared" si="83"/>
        <v>1</v>
      </c>
      <c r="PM12" s="663">
        <f t="shared" si="83"/>
        <v>1</v>
      </c>
      <c r="PN12" s="663">
        <f t="shared" si="83"/>
        <v>1</v>
      </c>
      <c r="PO12" s="663">
        <f t="shared" si="83"/>
        <v>1</v>
      </c>
      <c r="PP12" s="663">
        <f t="shared" si="83"/>
        <v>1</v>
      </c>
      <c r="PQ12" s="663">
        <f t="shared" si="83"/>
        <v>1</v>
      </c>
      <c r="PR12" s="663">
        <f t="shared" si="83"/>
        <v>1</v>
      </c>
      <c r="PS12" s="663">
        <f t="shared" si="83"/>
        <v>2</v>
      </c>
      <c r="PT12" s="663">
        <f t="shared" si="83"/>
        <v>2</v>
      </c>
      <c r="PU12" s="663">
        <f t="shared" si="83"/>
        <v>2</v>
      </c>
      <c r="PV12" s="663">
        <f t="shared" si="83"/>
        <v>2</v>
      </c>
      <c r="PW12" s="663">
        <f t="shared" si="83"/>
        <v>2</v>
      </c>
      <c r="PX12" s="663">
        <f t="shared" si="83"/>
        <v>2</v>
      </c>
      <c r="PY12" s="663">
        <f t="shared" si="83"/>
        <v>2</v>
      </c>
      <c r="PZ12" s="663">
        <f t="shared" si="83"/>
        <v>3</v>
      </c>
      <c r="QA12" s="663">
        <f t="shared" si="83"/>
        <v>3</v>
      </c>
      <c r="QB12" s="663">
        <f t="shared" si="83"/>
        <v>3</v>
      </c>
      <c r="QC12" s="663">
        <f t="shared" si="83"/>
        <v>3</v>
      </c>
      <c r="QD12" s="663">
        <f t="shared" si="83"/>
        <v>3</v>
      </c>
      <c r="QE12" s="663">
        <f t="shared" si="83"/>
        <v>3</v>
      </c>
      <c r="QF12" s="663">
        <f t="shared" si="83"/>
        <v>3</v>
      </c>
      <c r="QG12" s="663">
        <f t="shared" si="83"/>
        <v>4</v>
      </c>
      <c r="QH12" s="663">
        <f t="shared" si="83"/>
        <v>4</v>
      </c>
      <c r="QI12" s="663">
        <f t="shared" si="83"/>
        <v>4</v>
      </c>
      <c r="QJ12" s="663">
        <f t="shared" si="83"/>
        <v>4</v>
      </c>
      <c r="QK12" s="663">
        <f t="shared" si="83"/>
        <v>4</v>
      </c>
      <c r="QL12" s="663">
        <f t="shared" si="83"/>
        <v>4</v>
      </c>
      <c r="QM12" s="663">
        <f t="shared" si="83"/>
        <v>4</v>
      </c>
      <c r="QN12" s="663">
        <f t="shared" si="83"/>
        <v>5</v>
      </c>
      <c r="QO12" s="663">
        <f t="shared" si="83"/>
        <v>5</v>
      </c>
      <c r="QP12" s="663">
        <f t="shared" si="83"/>
        <v>5</v>
      </c>
      <c r="QQ12" s="663">
        <f t="shared" si="83"/>
        <v>5</v>
      </c>
      <c r="QR12" s="663">
        <f t="shared" si="83"/>
        <v>5</v>
      </c>
      <c r="QS12" s="663">
        <f t="shared" si="83"/>
        <v>5</v>
      </c>
      <c r="QT12" s="663">
        <f t="shared" si="83"/>
        <v>5</v>
      </c>
      <c r="QU12" s="663">
        <f t="shared" si="83"/>
        <v>6</v>
      </c>
      <c r="QV12" s="663">
        <f t="shared" si="83"/>
        <v>6</v>
      </c>
      <c r="QW12" s="663">
        <f t="shared" si="83"/>
        <v>6</v>
      </c>
      <c r="QX12" s="663">
        <f t="shared" si="83"/>
        <v>6</v>
      </c>
      <c r="QY12" s="663">
        <f t="shared" si="83"/>
        <v>6</v>
      </c>
      <c r="QZ12" s="663">
        <f t="shared" si="83"/>
        <v>6</v>
      </c>
      <c r="RA12" s="663">
        <f t="shared" si="83"/>
        <v>6</v>
      </c>
      <c r="RB12" s="663">
        <f t="shared" si="83"/>
        <v>1</v>
      </c>
      <c r="RC12" s="663">
        <f t="shared" si="83"/>
        <v>1</v>
      </c>
      <c r="RD12" s="663">
        <f t="shared" si="83"/>
        <v>1</v>
      </c>
      <c r="RE12" s="663">
        <f t="shared" si="83"/>
        <v>1</v>
      </c>
      <c r="RF12" s="663">
        <f t="shared" si="83"/>
        <v>1</v>
      </c>
      <c r="RG12" s="663">
        <f t="shared" si="83"/>
        <v>1</v>
      </c>
      <c r="RH12" s="663">
        <f t="shared" si="83"/>
        <v>1</v>
      </c>
      <c r="RI12" s="663">
        <f t="shared" si="83"/>
        <v>1</v>
      </c>
      <c r="RJ12" s="663">
        <f t="shared" si="83"/>
        <v>1</v>
      </c>
      <c r="RK12" s="663">
        <f t="shared" si="83"/>
        <v>1</v>
      </c>
      <c r="RL12" s="663">
        <f t="shared" si="83"/>
        <v>1</v>
      </c>
      <c r="RM12" s="663">
        <f t="shared" ref="RM12:TX12" si="84">IF(RM$6&gt;42,1,INT((RM$6-1)/7)+1)</f>
        <v>1</v>
      </c>
      <c r="RN12" s="663">
        <f t="shared" si="84"/>
        <v>1</v>
      </c>
      <c r="RO12" s="663">
        <f t="shared" si="84"/>
        <v>1</v>
      </c>
      <c r="RP12" s="663">
        <f t="shared" si="84"/>
        <v>1</v>
      </c>
      <c r="RQ12" s="663">
        <f t="shared" si="84"/>
        <v>1</v>
      </c>
      <c r="RR12" s="663">
        <f t="shared" si="84"/>
        <v>1</v>
      </c>
      <c r="RS12" s="663">
        <f t="shared" si="84"/>
        <v>1</v>
      </c>
      <c r="RT12" s="663">
        <f t="shared" si="84"/>
        <v>1</v>
      </c>
      <c r="RU12" s="663">
        <f t="shared" si="84"/>
        <v>1</v>
      </c>
      <c r="RV12" s="663">
        <f t="shared" si="84"/>
        <v>1</v>
      </c>
      <c r="RW12" s="663">
        <f t="shared" si="84"/>
        <v>1</v>
      </c>
      <c r="RX12" s="663">
        <f t="shared" si="84"/>
        <v>1</v>
      </c>
      <c r="RY12" s="663">
        <f t="shared" si="84"/>
        <v>1</v>
      </c>
      <c r="RZ12" s="663">
        <f t="shared" si="84"/>
        <v>1</v>
      </c>
      <c r="SA12" s="663">
        <f t="shared" si="84"/>
        <v>1</v>
      </c>
      <c r="SB12" s="663">
        <f t="shared" si="84"/>
        <v>1</v>
      </c>
      <c r="SC12" s="663">
        <f t="shared" si="84"/>
        <v>1</v>
      </c>
      <c r="SD12" s="663">
        <f t="shared" si="84"/>
        <v>1</v>
      </c>
      <c r="SE12" s="663">
        <f t="shared" si="84"/>
        <v>1</v>
      </c>
      <c r="SF12" s="663">
        <f t="shared" si="84"/>
        <v>1</v>
      </c>
      <c r="SG12" s="663">
        <f t="shared" si="84"/>
        <v>1</v>
      </c>
      <c r="SH12" s="663">
        <f t="shared" si="84"/>
        <v>1</v>
      </c>
      <c r="SI12" s="663">
        <f t="shared" si="84"/>
        <v>1</v>
      </c>
      <c r="SJ12" s="663">
        <f t="shared" si="84"/>
        <v>1</v>
      </c>
      <c r="SK12" s="663">
        <f t="shared" si="84"/>
        <v>1</v>
      </c>
      <c r="SL12" s="663">
        <f t="shared" si="84"/>
        <v>1</v>
      </c>
      <c r="SM12" s="663">
        <f t="shared" si="84"/>
        <v>1</v>
      </c>
      <c r="SN12" s="663">
        <f t="shared" si="84"/>
        <v>1</v>
      </c>
      <c r="SO12" s="663">
        <f t="shared" si="84"/>
        <v>1</v>
      </c>
      <c r="SP12" s="663">
        <f t="shared" si="84"/>
        <v>1</v>
      </c>
      <c r="SQ12" s="663">
        <f t="shared" si="84"/>
        <v>1</v>
      </c>
      <c r="SR12" s="663">
        <f t="shared" si="84"/>
        <v>2</v>
      </c>
      <c r="SS12" s="663">
        <f t="shared" si="84"/>
        <v>2</v>
      </c>
      <c r="ST12" s="663">
        <f t="shared" si="84"/>
        <v>2</v>
      </c>
      <c r="SU12" s="663">
        <f t="shared" si="84"/>
        <v>2</v>
      </c>
      <c r="SV12" s="663">
        <f t="shared" si="84"/>
        <v>2</v>
      </c>
      <c r="SW12" s="663">
        <f t="shared" si="84"/>
        <v>2</v>
      </c>
      <c r="SX12" s="663">
        <f t="shared" si="84"/>
        <v>2</v>
      </c>
      <c r="SY12" s="663">
        <f t="shared" si="84"/>
        <v>3</v>
      </c>
      <c r="SZ12" s="663">
        <f t="shared" si="84"/>
        <v>3</v>
      </c>
      <c r="TA12" s="663">
        <f t="shared" si="84"/>
        <v>3</v>
      </c>
      <c r="TB12" s="663">
        <f t="shared" si="84"/>
        <v>3</v>
      </c>
      <c r="TC12" s="663">
        <f t="shared" si="84"/>
        <v>3</v>
      </c>
      <c r="TD12" s="663">
        <f t="shared" si="84"/>
        <v>3</v>
      </c>
      <c r="TE12" s="663">
        <f t="shared" si="84"/>
        <v>3</v>
      </c>
      <c r="TF12" s="663">
        <f t="shared" si="84"/>
        <v>4</v>
      </c>
      <c r="TG12" s="663">
        <f t="shared" si="84"/>
        <v>4</v>
      </c>
      <c r="TH12" s="663">
        <f t="shared" si="84"/>
        <v>4</v>
      </c>
      <c r="TI12" s="663">
        <f t="shared" si="84"/>
        <v>4</v>
      </c>
      <c r="TJ12" s="663">
        <f t="shared" si="84"/>
        <v>4</v>
      </c>
      <c r="TK12" s="663">
        <f t="shared" si="84"/>
        <v>4</v>
      </c>
      <c r="TL12" s="663">
        <f t="shared" si="84"/>
        <v>4</v>
      </c>
      <c r="TM12" s="663">
        <f t="shared" si="84"/>
        <v>5</v>
      </c>
      <c r="TN12" s="663">
        <f t="shared" si="84"/>
        <v>5</v>
      </c>
      <c r="TO12" s="663">
        <f t="shared" si="84"/>
        <v>5</v>
      </c>
      <c r="TP12" s="663">
        <f t="shared" si="84"/>
        <v>5</v>
      </c>
      <c r="TQ12" s="663">
        <f t="shared" si="84"/>
        <v>5</v>
      </c>
      <c r="TR12" s="663">
        <f t="shared" si="84"/>
        <v>5</v>
      </c>
      <c r="TS12" s="663">
        <f t="shared" si="84"/>
        <v>5</v>
      </c>
      <c r="TT12" s="663">
        <f t="shared" si="84"/>
        <v>6</v>
      </c>
      <c r="TU12" s="663">
        <f t="shared" si="84"/>
        <v>6</v>
      </c>
      <c r="TV12" s="663">
        <f t="shared" si="84"/>
        <v>6</v>
      </c>
      <c r="TW12" s="663">
        <f t="shared" si="84"/>
        <v>6</v>
      </c>
      <c r="TX12" s="663">
        <f t="shared" si="84"/>
        <v>6</v>
      </c>
      <c r="TY12" s="663">
        <f t="shared" ref="TY12:VI12" si="85">IF(TY$6&gt;42,1,INT((TY$6-1)/7)+1)</f>
        <v>6</v>
      </c>
      <c r="TZ12" s="663">
        <f t="shared" si="85"/>
        <v>6</v>
      </c>
      <c r="UA12" s="663">
        <f t="shared" si="85"/>
        <v>1</v>
      </c>
      <c r="UB12" s="663">
        <f t="shared" si="85"/>
        <v>1</v>
      </c>
      <c r="UC12" s="663">
        <f t="shared" si="85"/>
        <v>1</v>
      </c>
      <c r="UD12" s="663">
        <f t="shared" si="85"/>
        <v>1</v>
      </c>
      <c r="UE12" s="663">
        <f t="shared" si="85"/>
        <v>1</v>
      </c>
      <c r="UF12" s="663">
        <f t="shared" si="85"/>
        <v>1</v>
      </c>
      <c r="UG12" s="663">
        <f t="shared" si="85"/>
        <v>1</v>
      </c>
      <c r="UH12" s="663">
        <f t="shared" si="85"/>
        <v>1</v>
      </c>
      <c r="UI12" s="663">
        <f t="shared" si="85"/>
        <v>1</v>
      </c>
      <c r="UJ12" s="663">
        <f t="shared" si="85"/>
        <v>1</v>
      </c>
      <c r="UK12" s="663">
        <f t="shared" si="85"/>
        <v>1</v>
      </c>
      <c r="UL12" s="663">
        <f t="shared" si="85"/>
        <v>1</v>
      </c>
      <c r="UM12" s="663">
        <f t="shared" si="85"/>
        <v>1</v>
      </c>
      <c r="UN12" s="663">
        <f t="shared" si="85"/>
        <v>1</v>
      </c>
      <c r="UO12" s="663">
        <f t="shared" si="85"/>
        <v>1</v>
      </c>
      <c r="UP12" s="663">
        <f t="shared" si="85"/>
        <v>1</v>
      </c>
      <c r="UQ12" s="663">
        <f t="shared" si="85"/>
        <v>1</v>
      </c>
      <c r="UR12" s="663">
        <f t="shared" si="85"/>
        <v>1</v>
      </c>
      <c r="US12" s="663">
        <f t="shared" si="85"/>
        <v>1</v>
      </c>
      <c r="UT12" s="663">
        <f t="shared" si="85"/>
        <v>1</v>
      </c>
      <c r="UU12" s="663">
        <f t="shared" si="85"/>
        <v>1</v>
      </c>
      <c r="UV12" s="663">
        <f t="shared" si="85"/>
        <v>1</v>
      </c>
      <c r="UW12" s="663">
        <f t="shared" si="85"/>
        <v>1</v>
      </c>
      <c r="UX12" s="663">
        <f t="shared" si="85"/>
        <v>1</v>
      </c>
      <c r="UY12" s="663">
        <f t="shared" si="85"/>
        <v>1</v>
      </c>
      <c r="UZ12" s="663">
        <f t="shared" si="85"/>
        <v>1</v>
      </c>
      <c r="VA12" s="663">
        <f t="shared" si="85"/>
        <v>1</v>
      </c>
      <c r="VB12" s="663">
        <f t="shared" si="85"/>
        <v>1</v>
      </c>
      <c r="VC12" s="663">
        <f t="shared" si="85"/>
        <v>1</v>
      </c>
      <c r="VD12" s="663">
        <f t="shared" si="85"/>
        <v>1</v>
      </c>
      <c r="VE12" s="663">
        <f t="shared" si="85"/>
        <v>1</v>
      </c>
      <c r="VF12" s="663">
        <f t="shared" si="85"/>
        <v>1</v>
      </c>
      <c r="VG12" s="663">
        <f t="shared" si="85"/>
        <v>1</v>
      </c>
      <c r="VH12" s="663">
        <f t="shared" si="85"/>
        <v>1</v>
      </c>
      <c r="VI12" s="663">
        <f t="shared" si="85"/>
        <v>1</v>
      </c>
      <c r="VJ12" s="531">
        <v>1</v>
      </c>
      <c r="VK12" s="531">
        <v>1</v>
      </c>
      <c r="VL12" s="531">
        <v>1</v>
      </c>
      <c r="VM12" s="531">
        <v>1</v>
      </c>
      <c r="VN12" s="531">
        <v>1</v>
      </c>
      <c r="VO12" s="531">
        <v>1</v>
      </c>
      <c r="VP12" s="87">
        <f ca="1">OFFSET(VP12,0,-6)+1</f>
        <v>2</v>
      </c>
      <c r="VQ12" s="87">
        <f t="shared" ref="VQ12:VU12" ca="1" si="86">OFFSET(VQ12,0,-6)+1</f>
        <v>2</v>
      </c>
      <c r="VR12" s="87">
        <f t="shared" ca="1" si="86"/>
        <v>2</v>
      </c>
      <c r="VS12" s="87">
        <f t="shared" ca="1" si="86"/>
        <v>2</v>
      </c>
      <c r="VT12" s="87">
        <f t="shared" ca="1" si="86"/>
        <v>2</v>
      </c>
      <c r="VU12" s="87">
        <f t="shared" ca="1" si="86"/>
        <v>2</v>
      </c>
      <c r="VV12" s="531">
        <v>1</v>
      </c>
      <c r="VW12" s="531">
        <v>1</v>
      </c>
      <c r="VX12" s="531">
        <v>1</v>
      </c>
      <c r="VY12" s="531">
        <v>1</v>
      </c>
      <c r="VZ12" s="531">
        <v>1</v>
      </c>
      <c r="WA12" s="531">
        <v>1</v>
      </c>
      <c r="WB12" s="531">
        <v>1</v>
      </c>
      <c r="WC12" s="531">
        <v>1</v>
      </c>
      <c r="WD12" s="531">
        <v>1</v>
      </c>
      <c r="WE12" s="531">
        <v>1</v>
      </c>
      <c r="WF12" s="531">
        <v>1</v>
      </c>
      <c r="WG12" s="531">
        <v>1</v>
      </c>
      <c r="WH12" s="531">
        <v>1</v>
      </c>
      <c r="WI12" s="531">
        <v>1</v>
      </c>
      <c r="WJ12" s="531">
        <v>1</v>
      </c>
      <c r="WK12" s="531">
        <v>1</v>
      </c>
      <c r="WL12" s="531">
        <v>1</v>
      </c>
      <c r="WM12" s="528"/>
      <c r="WN12" s="449"/>
      <c r="WO12" s="528"/>
      <c r="WP12" s="528"/>
      <c r="WQ12" s="528"/>
      <c r="WR12" s="528"/>
      <c r="WS12" s="528"/>
      <c r="WT12" s="528"/>
      <c r="WU12" s="528"/>
      <c r="WV12" s="528"/>
      <c r="WW12" s="528"/>
      <c r="WX12" s="528"/>
      <c r="WY12" s="528"/>
      <c r="WZ12" s="528"/>
      <c r="XA12" s="528"/>
      <c r="XB12" s="528"/>
      <c r="XC12" s="528"/>
      <c r="XD12" s="528"/>
      <c r="XE12" s="528"/>
      <c r="XF12" s="528"/>
      <c r="XG12" s="528"/>
      <c r="XH12" s="449"/>
      <c r="XI12" s="528"/>
      <c r="XJ12" s="528"/>
      <c r="XK12" s="528"/>
      <c r="XL12" s="528"/>
      <c r="XM12" s="528"/>
      <c r="XN12" s="528"/>
      <c r="XO12" s="528"/>
      <c r="XP12" s="528"/>
      <c r="XQ12" s="528"/>
      <c r="XR12" s="528"/>
      <c r="XS12" s="528"/>
      <c r="XT12" s="528"/>
      <c r="XU12" s="528"/>
      <c r="XV12" s="528"/>
      <c r="XW12" s="528"/>
      <c r="XX12" s="528"/>
      <c r="XY12" s="528"/>
      <c r="XZ12" s="528"/>
      <c r="YA12" s="528"/>
      <c r="YB12" s="449"/>
      <c r="YC12" s="528"/>
      <c r="YD12" s="528"/>
      <c r="YE12" s="528"/>
      <c r="YF12" s="528"/>
      <c r="YG12" s="528"/>
      <c r="YH12" s="528"/>
      <c r="YI12" s="528"/>
      <c r="YJ12" s="528"/>
      <c r="YK12" s="528"/>
      <c r="YL12" s="528"/>
      <c r="YM12" s="528"/>
      <c r="YN12" s="528"/>
      <c r="YO12" s="528"/>
      <c r="YP12" s="528"/>
      <c r="YQ12" s="528"/>
      <c r="YR12" s="449"/>
      <c r="YS12" s="528"/>
      <c r="YT12" s="528"/>
      <c r="YU12" s="449"/>
      <c r="YV12" s="528"/>
      <c r="YW12" s="528"/>
      <c r="YX12" s="528"/>
      <c r="YY12" s="528"/>
      <c r="YZ12" s="528"/>
      <c r="ZA12" s="528"/>
      <c r="ZB12" s="530"/>
      <c r="ZC12" s="529"/>
      <c r="ZD12" s="529"/>
      <c r="ZE12" s="528"/>
      <c r="ZF12" s="528"/>
      <c r="ZG12" s="528"/>
      <c r="ZH12" s="528"/>
      <c r="ZI12" s="528"/>
      <c r="ZJ12" s="528"/>
      <c r="ZK12" s="528"/>
      <c r="ZL12" s="528"/>
      <c r="ZM12" s="528"/>
      <c r="ZN12" s="528"/>
      <c r="ZO12" s="528"/>
      <c r="ZP12" s="528"/>
      <c r="ZQ12" s="528"/>
      <c r="ZR12" s="528"/>
      <c r="ZS12" s="528"/>
      <c r="ZT12" s="528"/>
      <c r="ZU12" s="528"/>
      <c r="ZV12" s="528"/>
      <c r="ZW12" s="528"/>
      <c r="ZX12" s="528"/>
      <c r="ZY12" s="528"/>
      <c r="ZZ12" s="528"/>
      <c r="AAA12" s="528"/>
      <c r="AAB12" s="528"/>
      <c r="AAC12" s="528"/>
      <c r="AAD12" s="528"/>
      <c r="AAE12" s="528"/>
      <c r="AAF12" s="528"/>
      <c r="AAG12" s="528"/>
      <c r="AAH12" s="528"/>
      <c r="AAI12" s="528"/>
      <c r="AAJ12" s="528"/>
      <c r="AAK12" s="528"/>
      <c r="AAL12" s="528"/>
      <c r="AAM12" s="528"/>
      <c r="AAN12" s="528"/>
      <c r="AAO12" s="528"/>
      <c r="AAP12" s="528"/>
      <c r="AAQ12" s="528"/>
      <c r="AAR12" s="528"/>
      <c r="AAS12" s="528"/>
      <c r="AAT12" s="528"/>
      <c r="AAU12" s="528"/>
      <c r="AAV12" s="528"/>
      <c r="AAW12" s="528"/>
      <c r="AAX12" s="528"/>
      <c r="AAY12" s="528"/>
      <c r="AAZ12" s="528"/>
      <c r="ABA12" s="449"/>
      <c r="ABB12" s="22">
        <v>1</v>
      </c>
      <c r="ABC12" s="22">
        <v>1</v>
      </c>
      <c r="ABD12" s="22">
        <v>1</v>
      </c>
      <c r="ABE12" s="22">
        <v>2</v>
      </c>
      <c r="ABF12" s="22">
        <v>2</v>
      </c>
      <c r="ABG12" s="22">
        <v>2</v>
      </c>
      <c r="ABH12" s="22">
        <v>3</v>
      </c>
      <c r="ABI12" s="22">
        <v>3</v>
      </c>
      <c r="ABJ12" s="22">
        <v>3</v>
      </c>
      <c r="ABK12" s="22">
        <v>4</v>
      </c>
      <c r="ABL12" s="22">
        <v>4</v>
      </c>
      <c r="ABM12" s="22">
        <v>4</v>
      </c>
      <c r="ABN12" s="22">
        <v>5</v>
      </c>
      <c r="ABO12" s="22">
        <v>5</v>
      </c>
      <c r="ABP12" s="22">
        <v>5</v>
      </c>
      <c r="ABQ12" s="22">
        <v>6</v>
      </c>
      <c r="ABR12" s="22">
        <v>6</v>
      </c>
      <c r="ABS12" s="22">
        <v>6</v>
      </c>
      <c r="ABT12" s="521">
        <f>ABB12</f>
        <v>1</v>
      </c>
      <c r="ABU12" s="521">
        <f t="shared" ref="ABU12:AEF12" si="87">ABC12</f>
        <v>1</v>
      </c>
      <c r="ABV12" s="521">
        <f t="shared" si="87"/>
        <v>1</v>
      </c>
      <c r="ABW12" s="521">
        <f t="shared" si="87"/>
        <v>2</v>
      </c>
      <c r="ABX12" s="521">
        <f t="shared" si="87"/>
        <v>2</v>
      </c>
      <c r="ABY12" s="521">
        <f t="shared" si="87"/>
        <v>2</v>
      </c>
      <c r="ABZ12" s="521">
        <f t="shared" si="87"/>
        <v>3</v>
      </c>
      <c r="ACA12" s="521">
        <f t="shared" si="87"/>
        <v>3</v>
      </c>
      <c r="ACB12" s="521">
        <f t="shared" si="87"/>
        <v>3</v>
      </c>
      <c r="ACC12" s="521">
        <f t="shared" si="87"/>
        <v>4</v>
      </c>
      <c r="ACD12" s="521">
        <f t="shared" si="87"/>
        <v>4</v>
      </c>
      <c r="ACE12" s="521">
        <f t="shared" si="87"/>
        <v>4</v>
      </c>
      <c r="ACF12" s="521">
        <f t="shared" si="87"/>
        <v>5</v>
      </c>
      <c r="ACG12" s="521">
        <f t="shared" si="87"/>
        <v>5</v>
      </c>
      <c r="ACH12" s="521">
        <f t="shared" si="87"/>
        <v>5</v>
      </c>
      <c r="ACI12" s="521">
        <f t="shared" si="87"/>
        <v>6</v>
      </c>
      <c r="ACJ12" s="521">
        <f t="shared" si="87"/>
        <v>6</v>
      </c>
      <c r="ACK12" s="521">
        <f t="shared" si="87"/>
        <v>6</v>
      </c>
      <c r="ACL12" s="521">
        <f t="shared" si="87"/>
        <v>1</v>
      </c>
      <c r="ACM12" s="521">
        <f t="shared" si="87"/>
        <v>1</v>
      </c>
      <c r="ACN12" s="521">
        <f t="shared" si="87"/>
        <v>1</v>
      </c>
      <c r="ACO12" s="521">
        <f t="shared" si="87"/>
        <v>2</v>
      </c>
      <c r="ACP12" s="521">
        <f t="shared" si="87"/>
        <v>2</v>
      </c>
      <c r="ACQ12" s="521">
        <f t="shared" si="87"/>
        <v>2</v>
      </c>
      <c r="ACR12" s="521">
        <f t="shared" si="87"/>
        <v>3</v>
      </c>
      <c r="ACS12" s="521">
        <f t="shared" si="87"/>
        <v>3</v>
      </c>
      <c r="ACT12" s="521">
        <f t="shared" si="87"/>
        <v>3</v>
      </c>
      <c r="ACU12" s="521">
        <f t="shared" si="87"/>
        <v>4</v>
      </c>
      <c r="ACV12" s="521">
        <f t="shared" si="87"/>
        <v>4</v>
      </c>
      <c r="ACW12" s="521">
        <f t="shared" si="87"/>
        <v>4</v>
      </c>
      <c r="ACX12" s="521">
        <f t="shared" si="87"/>
        <v>5</v>
      </c>
      <c r="ACY12" s="521">
        <f t="shared" si="87"/>
        <v>5</v>
      </c>
      <c r="ACZ12" s="521">
        <f t="shared" si="87"/>
        <v>5</v>
      </c>
      <c r="ADA12" s="521">
        <f t="shared" si="87"/>
        <v>6</v>
      </c>
      <c r="ADB12" s="521">
        <f t="shared" si="87"/>
        <v>6</v>
      </c>
      <c r="ADC12" s="521">
        <f t="shared" si="87"/>
        <v>6</v>
      </c>
      <c r="ADD12" s="521">
        <f t="shared" si="87"/>
        <v>1</v>
      </c>
      <c r="ADE12" s="521">
        <f t="shared" si="87"/>
        <v>1</v>
      </c>
      <c r="ADF12" s="521">
        <f t="shared" si="87"/>
        <v>1</v>
      </c>
      <c r="ADG12" s="521">
        <f t="shared" si="87"/>
        <v>2</v>
      </c>
      <c r="ADH12" s="521">
        <f t="shared" si="87"/>
        <v>2</v>
      </c>
      <c r="ADI12" s="521">
        <f t="shared" si="87"/>
        <v>2</v>
      </c>
      <c r="ADJ12" s="521">
        <f t="shared" si="87"/>
        <v>3</v>
      </c>
      <c r="ADK12" s="521">
        <f t="shared" si="87"/>
        <v>3</v>
      </c>
      <c r="ADL12" s="521">
        <f t="shared" si="87"/>
        <v>3</v>
      </c>
      <c r="ADM12" s="521">
        <f t="shared" si="87"/>
        <v>4</v>
      </c>
      <c r="ADN12" s="521">
        <f t="shared" si="87"/>
        <v>4</v>
      </c>
      <c r="ADO12" s="521">
        <f t="shared" si="87"/>
        <v>4</v>
      </c>
      <c r="ADP12" s="521">
        <f t="shared" si="87"/>
        <v>5</v>
      </c>
      <c r="ADQ12" s="521">
        <f t="shared" si="87"/>
        <v>5</v>
      </c>
      <c r="ADR12" s="521">
        <f t="shared" si="87"/>
        <v>5</v>
      </c>
      <c r="ADS12" s="521">
        <f t="shared" si="87"/>
        <v>6</v>
      </c>
      <c r="ADT12" s="521">
        <f t="shared" si="87"/>
        <v>6</v>
      </c>
      <c r="ADU12" s="521">
        <f t="shared" si="87"/>
        <v>6</v>
      </c>
      <c r="ADV12" s="521">
        <f t="shared" si="87"/>
        <v>1</v>
      </c>
      <c r="ADW12" s="521">
        <f t="shared" si="87"/>
        <v>1</v>
      </c>
      <c r="ADX12" s="521">
        <f t="shared" si="87"/>
        <v>1</v>
      </c>
      <c r="ADY12" s="521">
        <f t="shared" si="87"/>
        <v>2</v>
      </c>
      <c r="ADZ12" s="521">
        <f t="shared" si="87"/>
        <v>2</v>
      </c>
      <c r="AEA12" s="521">
        <f t="shared" si="87"/>
        <v>2</v>
      </c>
      <c r="AEB12" s="521">
        <f t="shared" si="87"/>
        <v>3</v>
      </c>
      <c r="AEC12" s="521">
        <f t="shared" si="87"/>
        <v>3</v>
      </c>
      <c r="AED12" s="521">
        <f t="shared" si="87"/>
        <v>3</v>
      </c>
      <c r="AEE12" s="521">
        <f t="shared" si="87"/>
        <v>4</v>
      </c>
      <c r="AEF12" s="521">
        <f t="shared" si="87"/>
        <v>4</v>
      </c>
      <c r="AEG12" s="521">
        <f t="shared" ref="AEG12:AEM12" si="88">ADO12</f>
        <v>4</v>
      </c>
      <c r="AEH12" s="521">
        <f t="shared" si="88"/>
        <v>5</v>
      </c>
      <c r="AEI12" s="521">
        <f t="shared" si="88"/>
        <v>5</v>
      </c>
      <c r="AEJ12" s="521">
        <f t="shared" si="88"/>
        <v>5</v>
      </c>
      <c r="AEK12" s="521">
        <f t="shared" si="88"/>
        <v>6</v>
      </c>
      <c r="AEL12" s="521">
        <f t="shared" si="88"/>
        <v>6</v>
      </c>
      <c r="AEM12" s="521">
        <f t="shared" si="88"/>
        <v>6</v>
      </c>
      <c r="AEN12" s="528"/>
      <c r="AEO12" s="483">
        <v>0</v>
      </c>
    </row>
    <row r="13" spans="1:821" ht="13" customHeight="1">
      <c r="A13" s="445">
        <f>ROW(A13)-ROW($A$13)</f>
        <v>0</v>
      </c>
      <c r="B13" s="445"/>
      <c r="C13" s="579">
        <v>1</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89"/>
      <c r="AD13" s="89"/>
      <c r="AE13" s="450"/>
      <c r="AF13" s="450"/>
      <c r="AG13" s="450"/>
      <c r="AH13" s="450"/>
      <c r="AI13" s="89"/>
      <c r="AJ13" s="89"/>
      <c r="AK13" s="453">
        <v>2</v>
      </c>
      <c r="AL13" s="453"/>
      <c r="AM13" s="453">
        <v>1</v>
      </c>
      <c r="AN13" s="453" t="str">
        <f>""</f>
        <v/>
      </c>
      <c r="AO13" s="453">
        <v>1</v>
      </c>
      <c r="AP13" s="453">
        <v>1</v>
      </c>
      <c r="AQ13" s="450"/>
      <c r="AR13" s="450"/>
      <c r="AS13" s="450"/>
      <c r="AT13" s="450"/>
      <c r="AU13" s="450"/>
      <c r="AV13" s="450"/>
      <c r="AW13" s="450"/>
      <c r="AX13" s="450"/>
      <c r="AY13" s="89"/>
      <c r="AZ13" s="89"/>
      <c r="BA13" s="454" t="s">
        <v>1184</v>
      </c>
      <c r="BB13" s="89"/>
      <c r="BC13" s="445"/>
      <c r="BD13" s="508" t="str">
        <f t="shared" ref="BD13:BL13" si="89">IF(OR(BD$1="sam",BD$1="sai"),1,IF(BD$1="sav","-",IF(OR(BD$1="sap",BD$1="saa",BD$1="sar",BD$1="sat"),0)))</f>
        <v>-</v>
      </c>
      <c r="BE13" s="508" t="str">
        <f t="shared" si="89"/>
        <v>-</v>
      </c>
      <c r="BF13" s="508" t="str">
        <f t="shared" si="89"/>
        <v>-</v>
      </c>
      <c r="BG13" s="508" t="str">
        <f t="shared" si="89"/>
        <v>-</v>
      </c>
      <c r="BH13" s="508" t="str">
        <f t="shared" si="89"/>
        <v>-</v>
      </c>
      <c r="BI13" s="508" t="str">
        <f t="shared" si="89"/>
        <v>-</v>
      </c>
      <c r="BJ13" s="508" t="str">
        <f t="shared" si="89"/>
        <v>-</v>
      </c>
      <c r="BK13" s="508" t="str">
        <f t="shared" si="89"/>
        <v>-</v>
      </c>
      <c r="BL13" s="508" t="str">
        <f t="shared" si="89"/>
        <v>-</v>
      </c>
      <c r="BM13" s="445"/>
      <c r="BN13" s="508" t="str">
        <f t="shared" ref="BN13:CE13" si="90">IF(OR(BN$1="sam",BN$1="sai"),1,IF(BN$1="sav","-",IF(OR(BN$1="sap",BN$1="saa",BN$1="sar",BN$1="sat"),0)))</f>
        <v>-</v>
      </c>
      <c r="BO13" s="508" t="str">
        <f t="shared" si="90"/>
        <v>-</v>
      </c>
      <c r="BP13" s="508" t="str">
        <f t="shared" si="90"/>
        <v>-</v>
      </c>
      <c r="BQ13" s="508" t="str">
        <f t="shared" si="90"/>
        <v>-</v>
      </c>
      <c r="BR13" s="508" t="str">
        <f t="shared" si="90"/>
        <v>-</v>
      </c>
      <c r="BS13" s="508" t="str">
        <f t="shared" si="90"/>
        <v>-</v>
      </c>
      <c r="BT13" s="508" t="str">
        <f t="shared" si="90"/>
        <v>-</v>
      </c>
      <c r="BU13" s="508" t="str">
        <f t="shared" si="90"/>
        <v>-</v>
      </c>
      <c r="BV13" s="508" t="str">
        <f t="shared" si="90"/>
        <v>-</v>
      </c>
      <c r="BW13" s="508" t="str">
        <f t="shared" si="90"/>
        <v>-</v>
      </c>
      <c r="BX13" s="508" t="str">
        <f t="shared" si="90"/>
        <v>-</v>
      </c>
      <c r="BY13" s="508" t="str">
        <f t="shared" si="90"/>
        <v>-</v>
      </c>
      <c r="BZ13" s="508" t="str">
        <f t="shared" si="90"/>
        <v>-</v>
      </c>
      <c r="CA13" s="508" t="str">
        <f t="shared" si="90"/>
        <v>-</v>
      </c>
      <c r="CB13" s="508" t="str">
        <f t="shared" si="90"/>
        <v>-</v>
      </c>
      <c r="CC13" s="508" t="str">
        <f t="shared" si="90"/>
        <v>-</v>
      </c>
      <c r="CD13" s="508" t="str">
        <f t="shared" si="90"/>
        <v>-</v>
      </c>
      <c r="CE13" s="508" t="str">
        <f t="shared" si="90"/>
        <v>-</v>
      </c>
      <c r="CF13" s="445"/>
      <c r="CG13" s="508" t="str">
        <f t="shared" ref="CG13:DB13" si="91">IF(OR(CG$1="sam",CG$1="sai"),1,IF(CG$1="sav","-",IF(OR(CG$1="sap",CG$1="saa",CG$1="sar",CG$1="sat"),0)))</f>
        <v>-</v>
      </c>
      <c r="CH13" s="508" t="str">
        <f t="shared" si="91"/>
        <v>-</v>
      </c>
      <c r="CI13" s="508" t="str">
        <f t="shared" si="91"/>
        <v>-</v>
      </c>
      <c r="CJ13" s="508" t="str">
        <f t="shared" si="91"/>
        <v>-</v>
      </c>
      <c r="CK13" s="508" t="str">
        <f t="shared" si="91"/>
        <v>-</v>
      </c>
      <c r="CL13" s="508" t="str">
        <f t="shared" si="91"/>
        <v>-</v>
      </c>
      <c r="CM13" s="508" t="str">
        <f t="shared" si="91"/>
        <v>-</v>
      </c>
      <c r="CN13" s="508" t="str">
        <f t="shared" si="91"/>
        <v>-</v>
      </c>
      <c r="CO13" s="508" t="str">
        <f t="shared" si="91"/>
        <v>-</v>
      </c>
      <c r="CP13" s="508" t="str">
        <f t="shared" si="91"/>
        <v>-</v>
      </c>
      <c r="CQ13" s="508" t="str">
        <f t="shared" si="91"/>
        <v>-</v>
      </c>
      <c r="CR13" s="508" t="str">
        <f t="shared" si="91"/>
        <v>-</v>
      </c>
      <c r="CS13" s="508" t="str">
        <f t="shared" si="91"/>
        <v>-</v>
      </c>
      <c r="CT13" s="508" t="str">
        <f t="shared" si="91"/>
        <v>-</v>
      </c>
      <c r="CU13" s="508" t="str">
        <f t="shared" si="91"/>
        <v>-</v>
      </c>
      <c r="CV13" s="508" t="str">
        <f t="shared" si="91"/>
        <v>-</v>
      </c>
      <c r="CW13" s="508" t="str">
        <f t="shared" si="91"/>
        <v>-</v>
      </c>
      <c r="CX13" s="508" t="str">
        <f t="shared" si="91"/>
        <v>-</v>
      </c>
      <c r="CY13" s="508" t="str">
        <f t="shared" si="91"/>
        <v>-</v>
      </c>
      <c r="CZ13" s="508" t="str">
        <f t="shared" si="91"/>
        <v>-</v>
      </c>
      <c r="DA13" s="508">
        <f t="shared" si="91"/>
        <v>0</v>
      </c>
      <c r="DB13" s="508">
        <f t="shared" si="91"/>
        <v>0</v>
      </c>
      <c r="DC13" s="445"/>
      <c r="DD13" s="508" t="str">
        <f t="shared" ref="DD13:DJ13" si="92">IF(OR(DD$1="sam",DD$1="sai"),1,IF(DD$1="sav","-",IF(OR(DD$1="sap",DD$1="saa",DD$1="sar",DD$1="sat"),0)))</f>
        <v>-</v>
      </c>
      <c r="DE13" s="508" t="str">
        <f>IF(OR(DE$1="sam",DE$1="sai"),1,IF(DE$1="sav","-",IF(OR(DE$1="sap",DE$1="saa",DE$1="sar",DE$1="sat"),0)))</f>
        <v>-</v>
      </c>
      <c r="DF13" s="508" t="str">
        <f t="shared" si="92"/>
        <v>-</v>
      </c>
      <c r="DG13" s="508" t="str">
        <f t="shared" si="92"/>
        <v>-</v>
      </c>
      <c r="DH13" s="509" t="str">
        <f>IF(OR(DH$1="sam",DH$1="sai"),1,IF(DH$1="sav","-",IF(OR(DH$1="sap",DH$1="saa",DH$1="sar",DH$1="sat"),0)))</f>
        <v>-</v>
      </c>
      <c r="DI13" s="508" t="str">
        <f t="shared" si="92"/>
        <v>-</v>
      </c>
      <c r="DJ13" s="508" t="str">
        <f t="shared" si="92"/>
        <v>-</v>
      </c>
      <c r="DK13" s="508" t="str">
        <f t="shared" ref="DK13:FM13" si="93">IF(OR(DK$1="sam",DK$1="sai"),1,IF(DK$1="sav","-",IF(OR(DK$1="sap",DK$1="saa",DK$1="sar",DK$1="sat"),0)))</f>
        <v>-</v>
      </c>
      <c r="DL13" s="508" t="str">
        <f>IF(OR(DL$1="sam",DL$1="sai"),1,IF(DL$1="sav","-",IF(OR(DL$1="sap",DL$1="saa",DL$1="sar",DL$1="sat"),0)))</f>
        <v>-</v>
      </c>
      <c r="DM13" s="508" t="str">
        <f>IF(OR(DM$1="sam",DM$1="sai"),1,IF(DM$1="sav","-",IF(OR(DM$1="sap",DM$1="saa",DM$1="sar",DM$1="sat"),0)))</f>
        <v>-</v>
      </c>
      <c r="DN13" s="508" t="str">
        <f>IF(OR(DN$1="sam",DN$1="sai"),1,IF(DN$1="sav","-",IF(OR(DN$1="sap",DN$1="saa",DN$1="sar",DN$1="sat"),0)))</f>
        <v>-</v>
      </c>
      <c r="DO13" s="508" t="str">
        <f>IF(OR(DO$1="sam",DO$1="sai"),1,IF(DO$1="sav","-",IF(OR(DO$1="sap",DO$1="saa",DO$1="sar",DO$1="sat"),0)))</f>
        <v>-</v>
      </c>
      <c r="DP13" s="508" t="str">
        <f>IF(OR(DP$1="sam",DP$1="sai"),1,IF(DP$1="sav","-",IF(OR(DP$1="sap",DP$1="saa",DP$1="sar",DP$1="sat"),0)))</f>
        <v>-</v>
      </c>
      <c r="DQ13" s="508" t="str">
        <f t="shared" si="93"/>
        <v>-</v>
      </c>
      <c r="DR13" s="508" t="str">
        <f t="shared" si="93"/>
        <v>-</v>
      </c>
      <c r="DS13" s="508" t="str">
        <f t="shared" si="93"/>
        <v>-</v>
      </c>
      <c r="DT13" s="508" t="str">
        <f t="shared" si="93"/>
        <v>-</v>
      </c>
      <c r="DU13" s="508" t="str">
        <f t="shared" si="93"/>
        <v>-</v>
      </c>
      <c r="DV13" s="508" t="str">
        <f t="shared" si="93"/>
        <v>-</v>
      </c>
      <c r="DW13" s="508" t="str">
        <f t="shared" si="93"/>
        <v>-</v>
      </c>
      <c r="DX13" s="508" t="str">
        <f t="shared" si="93"/>
        <v>-</v>
      </c>
      <c r="DY13" s="508" t="str">
        <f t="shared" si="93"/>
        <v>-</v>
      </c>
      <c r="DZ13" s="508" t="str">
        <f t="shared" si="93"/>
        <v>-</v>
      </c>
      <c r="EA13" s="508" t="str">
        <f t="shared" ref="EA13:EW13" si="94">IF(OR(EA$1="sam",EA$1="sai"),1,IF(EA$1="sav","-",IF(OR(EA$1="sap",EA$1="saa",EA$1="sar",EA$1="sat"),0)))</f>
        <v>-</v>
      </c>
      <c r="EB13" s="508" t="str">
        <f t="shared" si="94"/>
        <v>-</v>
      </c>
      <c r="EC13" s="508" t="str">
        <f t="shared" si="94"/>
        <v>-</v>
      </c>
      <c r="ED13" s="508" t="str">
        <f t="shared" si="94"/>
        <v>-</v>
      </c>
      <c r="EE13" s="508" t="str">
        <f t="shared" si="94"/>
        <v>-</v>
      </c>
      <c r="EF13" s="508" t="str">
        <f t="shared" si="94"/>
        <v>-</v>
      </c>
      <c r="EG13" s="508" t="str">
        <f t="shared" si="94"/>
        <v>-</v>
      </c>
      <c r="EH13" s="508" t="str">
        <f t="shared" si="94"/>
        <v>-</v>
      </c>
      <c r="EI13" s="508" t="str">
        <f t="shared" si="94"/>
        <v>-</v>
      </c>
      <c r="EJ13" s="508" t="str">
        <f t="shared" si="94"/>
        <v>-</v>
      </c>
      <c r="EK13" s="508" t="str">
        <f t="shared" si="94"/>
        <v>-</v>
      </c>
      <c r="EL13" s="508" t="str">
        <f t="shared" si="94"/>
        <v>-</v>
      </c>
      <c r="EM13" s="508" t="str">
        <f t="shared" si="94"/>
        <v>-</v>
      </c>
      <c r="EN13" s="508" t="str">
        <f t="shared" si="94"/>
        <v>-</v>
      </c>
      <c r="EO13" s="508" t="str">
        <f t="shared" si="94"/>
        <v>-</v>
      </c>
      <c r="EP13" s="508" t="str">
        <f t="shared" si="94"/>
        <v>-</v>
      </c>
      <c r="EQ13" s="508" t="str">
        <f>IF(OR(EQ$1="sam",EQ$1="sai"),1,IF(EQ$1="sav","-",IF(OR(EQ$1="sap",EQ$1="saa",EQ$1="sar",EQ$1="sat"),0)))</f>
        <v>-</v>
      </c>
      <c r="ER13" s="508" t="str">
        <f>IF(OR(ER$1="sam",ER$1="sai"),1,IF(ER$1="sav","-",IF(OR(ER$1="sap",ER$1="saa",ER$1="sar",ER$1="sat"),0)))</f>
        <v>-</v>
      </c>
      <c r="ES13" s="508" t="str">
        <f>IF(OR(ES$1="sam",ES$1="sai"),1,IF(ES$1="sav","-",IF(OR(ES$1="sap",ES$1="saa",ES$1="sar",ES$1="sat"),0)))</f>
        <v>-</v>
      </c>
      <c r="ET13" s="508" t="str">
        <f>IF(OR(ET$1="sam",ET$1="sai"),1,IF(ET$1="sav","-",IF(OR(ET$1="sap",ET$1="saa",ET$1="sar",ET$1="sat"),0)))</f>
        <v>-</v>
      </c>
      <c r="EU13" s="508" t="str">
        <f t="shared" si="94"/>
        <v>-</v>
      </c>
      <c r="EV13" s="508" t="str">
        <f t="shared" si="94"/>
        <v>-</v>
      </c>
      <c r="EW13" s="508" t="str">
        <f t="shared" si="94"/>
        <v>-</v>
      </c>
      <c r="EX13" s="508" t="str">
        <f>IF(OR(EX$1="sam",EX$1="sai"),1,IF(EX$1="sav","-",IF(OR(EX$1="sap",EX$1="saa",EX$1="sar",EX$1="sat"),0)))</f>
        <v>-</v>
      </c>
      <c r="EY13" s="508" t="str">
        <f>IF(OR(EY$1="sam",EY$1="sai"),1,IF(EY$1="sav","-",IF(OR(EY$1="sap",EY$1="saa",EY$1="sar",EY$1="sat"),0)))</f>
        <v>-</v>
      </c>
      <c r="EZ13" s="508" t="str">
        <f>IF(OR(EZ$1="sam",EZ$1="sai"),1,IF(EZ$1="sav","-",IF(OR(EZ$1="sap",EZ$1="saa",EZ$1="sar",EZ$1="sat"),0)))</f>
        <v>-</v>
      </c>
      <c r="FA13" s="508" t="str">
        <f>IF(OR(FA$1="sam",FA$1="sai"),1,IF(FA$1="sav","-",IF(OR(FA$1="sap",FA$1="saa",FA$1="sar",FA$1="sat"),0)))</f>
        <v>-</v>
      </c>
      <c r="FB13" s="508">
        <f t="shared" si="93"/>
        <v>0</v>
      </c>
      <c r="FC13" s="508">
        <f t="shared" si="93"/>
        <v>0</v>
      </c>
      <c r="FD13" s="508">
        <f t="shared" si="93"/>
        <v>1</v>
      </c>
      <c r="FE13" s="508">
        <f t="shared" si="93"/>
        <v>0</v>
      </c>
      <c r="FF13" s="508">
        <f t="shared" si="93"/>
        <v>0</v>
      </c>
      <c r="FG13" s="508">
        <f t="shared" si="93"/>
        <v>0</v>
      </c>
      <c r="FH13" s="508">
        <f t="shared" si="93"/>
        <v>0</v>
      </c>
      <c r="FI13" s="508">
        <f t="shared" si="93"/>
        <v>0</v>
      </c>
      <c r="FJ13" s="508">
        <f t="shared" si="93"/>
        <v>0</v>
      </c>
      <c r="FK13" s="508" t="str">
        <f t="shared" si="93"/>
        <v>-</v>
      </c>
      <c r="FL13" s="508" t="str">
        <f t="shared" si="93"/>
        <v>-</v>
      </c>
      <c r="FM13" s="508" t="str">
        <f t="shared" si="93"/>
        <v>-</v>
      </c>
      <c r="FN13" s="508" t="str">
        <f t="shared" ref="FN13:GQ13" si="95">IF(OR(FN$1="sam",FN$1="sai"),1,IF(FN$1="sav","-",IF(OR(FN$1="sap",FN$1="saa",FN$1="sar",FN$1="sat"),0)))</f>
        <v>-</v>
      </c>
      <c r="FO13" s="508" t="str">
        <f t="shared" si="95"/>
        <v>-</v>
      </c>
      <c r="FP13" s="508" t="str">
        <f t="shared" si="95"/>
        <v>-</v>
      </c>
      <c r="FQ13" s="508" t="str">
        <f t="shared" si="95"/>
        <v>-</v>
      </c>
      <c r="FR13" s="508" t="str">
        <f t="shared" si="95"/>
        <v>-</v>
      </c>
      <c r="FS13" s="508" t="str">
        <f t="shared" si="95"/>
        <v>-</v>
      </c>
      <c r="FT13" s="508" t="str">
        <f t="shared" si="95"/>
        <v>-</v>
      </c>
      <c r="FU13" s="508" t="str">
        <f t="shared" si="95"/>
        <v>-</v>
      </c>
      <c r="FV13" s="508" t="str">
        <f t="shared" si="95"/>
        <v>-</v>
      </c>
      <c r="FW13" s="508">
        <f t="shared" si="95"/>
        <v>1</v>
      </c>
      <c r="FX13" s="508">
        <f t="shared" si="95"/>
        <v>1</v>
      </c>
      <c r="FY13" s="508">
        <f t="shared" si="95"/>
        <v>1</v>
      </c>
      <c r="FZ13" s="508">
        <f t="shared" si="95"/>
        <v>1</v>
      </c>
      <c r="GA13" s="508" t="str">
        <f t="shared" si="95"/>
        <v>-</v>
      </c>
      <c r="GB13" s="508" t="str">
        <f t="shared" si="95"/>
        <v>-</v>
      </c>
      <c r="GC13" s="508" t="str">
        <f t="shared" si="95"/>
        <v>-</v>
      </c>
      <c r="GD13" s="508" t="str">
        <f t="shared" si="95"/>
        <v>-</v>
      </c>
      <c r="GE13" s="508" t="str">
        <f t="shared" si="95"/>
        <v>-</v>
      </c>
      <c r="GF13" s="508">
        <f t="shared" si="95"/>
        <v>1</v>
      </c>
      <c r="GG13" s="508">
        <f t="shared" si="95"/>
        <v>1</v>
      </c>
      <c r="GH13" s="508">
        <f t="shared" si="95"/>
        <v>1</v>
      </c>
      <c r="GI13" s="508">
        <f t="shared" si="95"/>
        <v>1</v>
      </c>
      <c r="GJ13" s="508">
        <f t="shared" si="95"/>
        <v>1</v>
      </c>
      <c r="GK13" s="508">
        <f t="shared" si="95"/>
        <v>1</v>
      </c>
      <c r="GL13" s="508">
        <f t="shared" si="95"/>
        <v>1</v>
      </c>
      <c r="GM13" s="508">
        <f t="shared" si="95"/>
        <v>1</v>
      </c>
      <c r="GN13" s="508" t="str">
        <f>IF(OR(GN$1="sam",GN$1="sai"),1,IF(GN$1="sav","-",IF(OR(GN$1="sap",GN$1="saa",GN$1="sar",GN$1="sat"),0)))</f>
        <v>-</v>
      </c>
      <c r="GO13" s="508" t="str">
        <f>IF(OR(GO$1="sam",GO$1="sai"),1,IF(GO$1="sav","-",IF(OR(GO$1="sap",GO$1="saa",GO$1="sar",GO$1="sat"),0)))</f>
        <v>-</v>
      </c>
      <c r="GP13" s="508" t="str">
        <f t="shared" si="95"/>
        <v>-</v>
      </c>
      <c r="GQ13" s="508" t="str">
        <f t="shared" si="95"/>
        <v>-</v>
      </c>
      <c r="GR13" s="445"/>
      <c r="GS13" s="508" t="str">
        <f t="shared" ref="GS13:HT13" si="96">IF(OR(GS$1="sam",GS$1="sai"),1,IF(GS$1="sav","-",IF(OR(GS$1="sap",GS$1="saa",GS$1="sar",GS$1="sat"),0)))</f>
        <v>-</v>
      </c>
      <c r="GT13" s="508" t="str">
        <f t="shared" si="96"/>
        <v>-</v>
      </c>
      <c r="GU13" s="508" t="str">
        <f t="shared" si="96"/>
        <v>-</v>
      </c>
      <c r="GV13" s="508" t="str">
        <f t="shared" si="96"/>
        <v>-</v>
      </c>
      <c r="GW13" s="508" t="str">
        <f t="shared" si="96"/>
        <v>-</v>
      </c>
      <c r="GX13" s="508">
        <f>IF(OR(GX$1="sam",GX$1="sai"),1,IF(GX$1="sav","-",IF(OR(GX$1="sap",GX$1="saa",GX$1="sar",GX$1="sat"),0)))</f>
        <v>1</v>
      </c>
      <c r="GY13" s="508">
        <f t="shared" si="96"/>
        <v>1</v>
      </c>
      <c r="GZ13" s="508" t="str">
        <f t="shared" si="96"/>
        <v>-</v>
      </c>
      <c r="HA13" s="508" t="str">
        <f t="shared" si="96"/>
        <v>-</v>
      </c>
      <c r="HB13" s="508" t="str">
        <f t="shared" si="96"/>
        <v>-</v>
      </c>
      <c r="HC13" s="508" t="str">
        <f t="shared" si="96"/>
        <v>-</v>
      </c>
      <c r="HD13" s="508" t="str">
        <f t="shared" si="96"/>
        <v>-</v>
      </c>
      <c r="HE13" s="508" t="str">
        <f t="shared" si="96"/>
        <v>-</v>
      </c>
      <c r="HF13" s="508" t="str">
        <f t="shared" si="96"/>
        <v>-</v>
      </c>
      <c r="HG13" s="508" t="str">
        <f t="shared" si="96"/>
        <v>-</v>
      </c>
      <c r="HH13" s="508" t="str">
        <f t="shared" si="96"/>
        <v>-</v>
      </c>
      <c r="HI13" s="508" t="str">
        <f t="shared" si="96"/>
        <v>-</v>
      </c>
      <c r="HJ13" s="508" t="str">
        <f t="shared" si="96"/>
        <v>-</v>
      </c>
      <c r="HK13" s="508" t="str">
        <f t="shared" si="96"/>
        <v>-</v>
      </c>
      <c r="HL13" s="508" t="str">
        <f t="shared" si="96"/>
        <v>-</v>
      </c>
      <c r="HM13" s="508" t="str">
        <f t="shared" si="96"/>
        <v>-</v>
      </c>
      <c r="HN13" s="508" t="str">
        <f t="shared" si="96"/>
        <v>-</v>
      </c>
      <c r="HO13" s="508" t="str">
        <f t="shared" si="96"/>
        <v>-</v>
      </c>
      <c r="HP13" s="508" t="str">
        <f t="shared" si="96"/>
        <v>-</v>
      </c>
      <c r="HQ13" s="508" t="str">
        <f t="shared" si="96"/>
        <v>-</v>
      </c>
      <c r="HR13" s="508" t="str">
        <f t="shared" si="96"/>
        <v>-</v>
      </c>
      <c r="HS13" s="508" t="str">
        <f t="shared" si="96"/>
        <v>-</v>
      </c>
      <c r="HT13" s="508" t="str">
        <f t="shared" si="96"/>
        <v>-</v>
      </c>
      <c r="HU13" s="508">
        <f t="shared" ref="HU13:IJ13" si="97">IF(OR(HU$1="sam",HU$1="sai"),1,IF(HU$1="sav","-",IF(OR(HU$1="sap",HU$1="saa",HU$1="sar",HU$1="sat"),0)))</f>
        <v>0</v>
      </c>
      <c r="HV13" s="508" t="str">
        <f>IF(OR(HV$1="sam",HV$1="sai"),1,IF(HV$1="sav","-",IF(OR(HV$1="sap",HV$1="saa",HV$1="sar",HV$1="sat"),0)))</f>
        <v>-</v>
      </c>
      <c r="HW13" s="508">
        <f>IF(OR(HW$1="sam",HW$1="sai"),1,IF(HW$1="sav","-",IF(OR(HW$1="sap",HW$1="saa",HW$1="sar",HW$1="sat"),0)))</f>
        <v>1</v>
      </c>
      <c r="HX13" s="508">
        <f t="shared" si="97"/>
        <v>0</v>
      </c>
      <c r="HY13" s="508">
        <f t="shared" si="97"/>
        <v>0</v>
      </c>
      <c r="HZ13" s="508">
        <f t="shared" si="97"/>
        <v>0</v>
      </c>
      <c r="IA13" s="508">
        <f t="shared" si="97"/>
        <v>0</v>
      </c>
      <c r="IB13" s="508">
        <f t="shared" si="97"/>
        <v>0</v>
      </c>
      <c r="IC13" s="508">
        <f t="shared" si="97"/>
        <v>0</v>
      </c>
      <c r="ID13" s="508">
        <f t="shared" si="97"/>
        <v>0</v>
      </c>
      <c r="IE13" s="508">
        <f t="shared" si="97"/>
        <v>1</v>
      </c>
      <c r="IF13" s="508">
        <f t="shared" si="97"/>
        <v>0</v>
      </c>
      <c r="IG13" s="508">
        <f t="shared" si="97"/>
        <v>0</v>
      </c>
      <c r="IH13" s="508">
        <f t="shared" si="97"/>
        <v>0</v>
      </c>
      <c r="II13" s="508">
        <f t="shared" si="97"/>
        <v>0</v>
      </c>
      <c r="IJ13" s="508">
        <f t="shared" si="97"/>
        <v>0</v>
      </c>
      <c r="IK13" s="445"/>
      <c r="IL13" s="508" t="str">
        <f t="shared" ref="IL13:VZ13" si="98">IF(OR(IL$1="sam",IL$1="sai"),1,IF(IL$1="sav","-",IF(OR(IL$1="sap",IL$1="saa",IL$1="sar",IL$1="sat"),0)))</f>
        <v>-</v>
      </c>
      <c r="IM13" s="508" t="str">
        <f t="shared" si="98"/>
        <v>-</v>
      </c>
      <c r="IN13" s="508" t="str">
        <f t="shared" si="98"/>
        <v>-</v>
      </c>
      <c r="IO13" s="508" t="str">
        <f t="shared" si="98"/>
        <v>-</v>
      </c>
      <c r="IP13" s="508" t="str">
        <f t="shared" si="98"/>
        <v>-</v>
      </c>
      <c r="IQ13" s="508" t="str">
        <f t="shared" si="98"/>
        <v>-</v>
      </c>
      <c r="IR13" s="508" t="str">
        <f t="shared" si="98"/>
        <v>-</v>
      </c>
      <c r="IS13" s="508" t="str">
        <f t="shared" si="98"/>
        <v>-</v>
      </c>
      <c r="IT13" s="508" t="str">
        <f t="shared" si="98"/>
        <v>-</v>
      </c>
      <c r="IU13" s="508" t="str">
        <f t="shared" si="98"/>
        <v>-</v>
      </c>
      <c r="IV13" s="508" t="str">
        <f t="shared" si="98"/>
        <v>-</v>
      </c>
      <c r="IW13" s="508" t="str">
        <f t="shared" si="98"/>
        <v>-</v>
      </c>
      <c r="IX13" s="508" t="str">
        <f>IF(OR(IX$1="sam",IX$1="sai"),1,IF(IX$1="sav","-",IF(OR(IX$1="sap",IX$1="saa",IX$1="sar",IX$1="sat"),0)))</f>
        <v>-</v>
      </c>
      <c r="IY13" s="508" t="str">
        <f t="shared" si="98"/>
        <v>-</v>
      </c>
      <c r="IZ13" s="508" t="str">
        <f t="shared" si="98"/>
        <v>-</v>
      </c>
      <c r="JA13" s="508" t="str">
        <f t="shared" si="98"/>
        <v>-</v>
      </c>
      <c r="JB13" s="508">
        <f t="shared" si="98"/>
        <v>0</v>
      </c>
      <c r="JC13" s="508">
        <f>IF(OR(JC$1="sam",JC$1="sai"),1,IF(JC$1="sav","-",IF(OR(JC$1="sap",JC$1="saa",JC$1="sar",JC$1="sat"),0)))</f>
        <v>0</v>
      </c>
      <c r="JD13" s="508"/>
      <c r="JE13" s="508"/>
      <c r="JF13" s="508"/>
      <c r="JG13" s="508"/>
      <c r="JH13" s="508"/>
      <c r="JI13" s="508"/>
      <c r="JJ13" s="508"/>
      <c r="JK13" s="508"/>
      <c r="JL13" s="508"/>
      <c r="JM13" s="508"/>
      <c r="JN13" s="508"/>
      <c r="JO13" s="508"/>
      <c r="JP13" s="508"/>
      <c r="JQ13" s="508"/>
      <c r="JR13" s="508"/>
      <c r="JS13" s="508">
        <f t="shared" si="98"/>
        <v>0</v>
      </c>
      <c r="JT13" s="508">
        <f t="shared" si="98"/>
        <v>0</v>
      </c>
      <c r="JU13" s="508">
        <f t="shared" si="98"/>
        <v>0</v>
      </c>
      <c r="JV13" s="508">
        <f t="shared" si="98"/>
        <v>0</v>
      </c>
      <c r="JW13" s="508">
        <f t="shared" si="98"/>
        <v>0</v>
      </c>
      <c r="JX13" s="508">
        <f t="shared" si="98"/>
        <v>0</v>
      </c>
      <c r="JY13" s="508">
        <f t="shared" si="98"/>
        <v>0</v>
      </c>
      <c r="JZ13" s="508">
        <f t="shared" si="98"/>
        <v>0</v>
      </c>
      <c r="KA13" s="508">
        <f t="shared" si="98"/>
        <v>0</v>
      </c>
      <c r="KB13" s="508">
        <f t="shared" si="98"/>
        <v>0</v>
      </c>
      <c r="KC13" s="508">
        <f t="shared" si="98"/>
        <v>0</v>
      </c>
      <c r="KD13" s="508">
        <f t="shared" si="98"/>
        <v>0</v>
      </c>
      <c r="KE13" s="508">
        <f t="shared" si="98"/>
        <v>0</v>
      </c>
      <c r="KF13" s="508">
        <f t="shared" si="98"/>
        <v>0</v>
      </c>
      <c r="KG13" s="508">
        <f t="shared" si="98"/>
        <v>0</v>
      </c>
      <c r="KH13" s="508">
        <f t="shared" si="98"/>
        <v>0</v>
      </c>
      <c r="KI13" s="508">
        <f t="shared" si="98"/>
        <v>0</v>
      </c>
      <c r="KJ13" s="508">
        <f t="shared" si="98"/>
        <v>0</v>
      </c>
      <c r="KK13" s="508">
        <f t="shared" si="98"/>
        <v>0</v>
      </c>
      <c r="KL13" s="508">
        <f t="shared" si="98"/>
        <v>0</v>
      </c>
      <c r="KM13" s="508">
        <f t="shared" si="98"/>
        <v>0</v>
      </c>
      <c r="KN13" s="508">
        <f t="shared" si="98"/>
        <v>0</v>
      </c>
      <c r="KO13" s="508">
        <f t="shared" si="98"/>
        <v>0</v>
      </c>
      <c r="KP13" s="508">
        <f t="shared" si="98"/>
        <v>0</v>
      </c>
      <c r="KQ13" s="508">
        <f t="shared" si="98"/>
        <v>0</v>
      </c>
      <c r="KR13" s="508">
        <f t="shared" si="98"/>
        <v>0</v>
      </c>
      <c r="KS13" s="508">
        <f t="shared" si="98"/>
        <v>0</v>
      </c>
      <c r="KT13" s="508">
        <f t="shared" si="98"/>
        <v>0</v>
      </c>
      <c r="KU13" s="508">
        <f t="shared" si="98"/>
        <v>0</v>
      </c>
      <c r="KV13" s="508">
        <f t="shared" si="98"/>
        <v>0</v>
      </c>
      <c r="KW13" s="508">
        <f t="shared" si="98"/>
        <v>0</v>
      </c>
      <c r="KX13" s="508">
        <f t="shared" si="98"/>
        <v>0</v>
      </c>
      <c r="KY13" s="508">
        <f t="shared" si="98"/>
        <v>0</v>
      </c>
      <c r="KZ13" s="508">
        <f t="shared" si="98"/>
        <v>0</v>
      </c>
      <c r="LA13" s="508">
        <f t="shared" si="98"/>
        <v>0</v>
      </c>
      <c r="LB13" s="508">
        <f t="shared" si="98"/>
        <v>0</v>
      </c>
      <c r="LC13" s="508">
        <f t="shared" si="98"/>
        <v>0</v>
      </c>
      <c r="LD13" s="508">
        <f t="shared" si="98"/>
        <v>0</v>
      </c>
      <c r="LE13" s="508">
        <f t="shared" si="98"/>
        <v>0</v>
      </c>
      <c r="LF13" s="508">
        <f t="shared" si="98"/>
        <v>0</v>
      </c>
      <c r="LG13" s="508">
        <f t="shared" si="98"/>
        <v>0</v>
      </c>
      <c r="LH13" s="508">
        <f t="shared" si="98"/>
        <v>0</v>
      </c>
      <c r="LI13" s="508">
        <f t="shared" si="98"/>
        <v>0</v>
      </c>
      <c r="LJ13" s="508">
        <f t="shared" si="98"/>
        <v>0</v>
      </c>
      <c r="LK13" s="508">
        <f t="shared" si="98"/>
        <v>0</v>
      </c>
      <c r="LL13" s="508">
        <f t="shared" si="98"/>
        <v>0</v>
      </c>
      <c r="LM13" s="508">
        <f t="shared" si="98"/>
        <v>0</v>
      </c>
      <c r="LN13" s="508">
        <f t="shared" si="98"/>
        <v>0</v>
      </c>
      <c r="LO13" s="508">
        <f t="shared" si="98"/>
        <v>0</v>
      </c>
      <c r="LP13" s="508">
        <f t="shared" si="98"/>
        <v>0</v>
      </c>
      <c r="LQ13" s="508">
        <f t="shared" si="98"/>
        <v>0</v>
      </c>
      <c r="LR13" s="508">
        <f t="shared" si="98"/>
        <v>0</v>
      </c>
      <c r="LS13" s="508">
        <f t="shared" si="98"/>
        <v>0</v>
      </c>
      <c r="LT13" s="508">
        <f t="shared" si="98"/>
        <v>0</v>
      </c>
      <c r="LU13" s="508">
        <f t="shared" si="98"/>
        <v>0</v>
      </c>
      <c r="LV13" s="508">
        <f t="shared" si="98"/>
        <v>0</v>
      </c>
      <c r="LW13" s="508">
        <f t="shared" si="98"/>
        <v>0</v>
      </c>
      <c r="LX13" s="508">
        <f t="shared" si="98"/>
        <v>0</v>
      </c>
      <c r="LY13" s="508">
        <f t="shared" si="98"/>
        <v>0</v>
      </c>
      <c r="LZ13" s="508">
        <f t="shared" si="98"/>
        <v>0</v>
      </c>
      <c r="MA13" s="508">
        <f t="shared" si="98"/>
        <v>0</v>
      </c>
      <c r="MB13" s="508">
        <f t="shared" si="98"/>
        <v>0</v>
      </c>
      <c r="MC13" s="508">
        <f t="shared" si="98"/>
        <v>0</v>
      </c>
      <c r="MD13" s="508">
        <f t="shared" si="98"/>
        <v>0</v>
      </c>
      <c r="ME13" s="508">
        <f t="shared" si="98"/>
        <v>0</v>
      </c>
      <c r="MF13" s="508">
        <f t="shared" si="98"/>
        <v>0</v>
      </c>
      <c r="MG13" s="508">
        <f t="shared" si="98"/>
        <v>0</v>
      </c>
      <c r="MH13" s="508">
        <f t="shared" si="98"/>
        <v>0</v>
      </c>
      <c r="MI13" s="508">
        <f t="shared" si="98"/>
        <v>0</v>
      </c>
      <c r="MJ13" s="508">
        <f t="shared" si="98"/>
        <v>0</v>
      </c>
      <c r="MK13" s="508">
        <f t="shared" si="98"/>
        <v>0</v>
      </c>
      <c r="ML13" s="508">
        <f t="shared" si="98"/>
        <v>0</v>
      </c>
      <c r="MM13" s="508">
        <f t="shared" si="98"/>
        <v>0</v>
      </c>
      <c r="MN13" s="508">
        <f t="shared" si="98"/>
        <v>0</v>
      </c>
      <c r="MO13" s="508">
        <f t="shared" si="98"/>
        <v>0</v>
      </c>
      <c r="MP13" s="508">
        <f t="shared" si="98"/>
        <v>0</v>
      </c>
      <c r="MQ13" s="508">
        <f t="shared" si="98"/>
        <v>0</v>
      </c>
      <c r="MR13" s="508">
        <f t="shared" si="98"/>
        <v>0</v>
      </c>
      <c r="MS13" s="508">
        <f t="shared" si="98"/>
        <v>0</v>
      </c>
      <c r="MT13" s="508">
        <f t="shared" si="98"/>
        <v>0</v>
      </c>
      <c r="MU13" s="508">
        <f t="shared" si="98"/>
        <v>0</v>
      </c>
      <c r="MV13" s="508">
        <f t="shared" si="98"/>
        <v>0</v>
      </c>
      <c r="MW13" s="508">
        <f t="shared" si="98"/>
        <v>0</v>
      </c>
      <c r="MX13" s="508">
        <f t="shared" si="98"/>
        <v>0</v>
      </c>
      <c r="MY13" s="508">
        <f t="shared" si="98"/>
        <v>0</v>
      </c>
      <c r="MZ13" s="508">
        <f t="shared" si="98"/>
        <v>0</v>
      </c>
      <c r="NA13" s="508">
        <f t="shared" si="98"/>
        <v>0</v>
      </c>
      <c r="NB13" s="508">
        <f t="shared" si="98"/>
        <v>0</v>
      </c>
      <c r="NC13" s="508">
        <f t="shared" si="98"/>
        <v>0</v>
      </c>
      <c r="ND13" s="508">
        <f t="shared" si="98"/>
        <v>0</v>
      </c>
      <c r="NE13" s="508">
        <f t="shared" si="98"/>
        <v>0</v>
      </c>
      <c r="NF13" s="508">
        <f t="shared" si="98"/>
        <v>0</v>
      </c>
      <c r="NG13" s="508">
        <f t="shared" si="98"/>
        <v>0</v>
      </c>
      <c r="NH13" s="508">
        <f t="shared" si="98"/>
        <v>0</v>
      </c>
      <c r="NI13" s="508">
        <f t="shared" si="98"/>
        <v>0</v>
      </c>
      <c r="NJ13" s="508">
        <f t="shared" si="98"/>
        <v>0</v>
      </c>
      <c r="NK13" s="508">
        <f t="shared" si="98"/>
        <v>0</v>
      </c>
      <c r="NL13" s="508">
        <f t="shared" si="98"/>
        <v>0</v>
      </c>
      <c r="NM13" s="508">
        <f t="shared" si="98"/>
        <v>0</v>
      </c>
      <c r="NN13" s="508">
        <f t="shared" si="98"/>
        <v>0</v>
      </c>
      <c r="NO13" s="508">
        <f t="shared" si="98"/>
        <v>0</v>
      </c>
      <c r="NP13" s="508">
        <f t="shared" si="98"/>
        <v>0</v>
      </c>
      <c r="NQ13" s="508">
        <f t="shared" si="98"/>
        <v>0</v>
      </c>
      <c r="NR13" s="508">
        <f t="shared" si="98"/>
        <v>0</v>
      </c>
      <c r="NS13" s="508">
        <f t="shared" si="98"/>
        <v>0</v>
      </c>
      <c r="NT13" s="508">
        <f t="shared" si="98"/>
        <v>0</v>
      </c>
      <c r="NU13" s="508">
        <f t="shared" si="98"/>
        <v>0</v>
      </c>
      <c r="NV13" s="508">
        <f t="shared" si="98"/>
        <v>0</v>
      </c>
      <c r="NW13" s="508">
        <f t="shared" si="98"/>
        <v>0</v>
      </c>
      <c r="NX13" s="508">
        <f t="shared" si="98"/>
        <v>0</v>
      </c>
      <c r="NY13" s="508">
        <f t="shared" si="98"/>
        <v>0</v>
      </c>
      <c r="NZ13" s="508">
        <f t="shared" si="98"/>
        <v>0</v>
      </c>
      <c r="OA13" s="508">
        <f t="shared" si="98"/>
        <v>0</v>
      </c>
      <c r="OB13" s="508">
        <f t="shared" si="98"/>
        <v>0</v>
      </c>
      <c r="OC13" s="508">
        <f t="shared" si="98"/>
        <v>0</v>
      </c>
      <c r="OD13" s="508">
        <f t="shared" si="98"/>
        <v>0</v>
      </c>
      <c r="OE13" s="508">
        <f t="shared" si="98"/>
        <v>0</v>
      </c>
      <c r="OF13" s="508">
        <f t="shared" si="98"/>
        <v>0</v>
      </c>
      <c r="OG13" s="508">
        <f t="shared" si="98"/>
        <v>0</v>
      </c>
      <c r="OH13" s="508">
        <f t="shared" si="98"/>
        <v>0</v>
      </c>
      <c r="OI13" s="508">
        <f t="shared" si="98"/>
        <v>0</v>
      </c>
      <c r="OJ13" s="508">
        <f t="shared" si="98"/>
        <v>0</v>
      </c>
      <c r="OK13" s="508">
        <f t="shared" si="98"/>
        <v>0</v>
      </c>
      <c r="OL13" s="508">
        <f t="shared" si="98"/>
        <v>0</v>
      </c>
      <c r="OM13" s="508">
        <f t="shared" si="98"/>
        <v>0</v>
      </c>
      <c r="ON13" s="508">
        <f t="shared" si="98"/>
        <v>0</v>
      </c>
      <c r="OO13" s="508">
        <f t="shared" si="98"/>
        <v>0</v>
      </c>
      <c r="OP13" s="508">
        <f t="shared" si="98"/>
        <v>0</v>
      </c>
      <c r="OQ13" s="508">
        <f t="shared" si="98"/>
        <v>0</v>
      </c>
      <c r="OR13" s="508">
        <f t="shared" si="98"/>
        <v>0</v>
      </c>
      <c r="OS13" s="508">
        <f t="shared" si="98"/>
        <v>0</v>
      </c>
      <c r="OT13" s="508">
        <f t="shared" si="98"/>
        <v>0</v>
      </c>
      <c r="OU13" s="508">
        <f t="shared" si="98"/>
        <v>0</v>
      </c>
      <c r="OV13" s="508">
        <f t="shared" si="98"/>
        <v>0</v>
      </c>
      <c r="OW13" s="508">
        <f t="shared" si="98"/>
        <v>0</v>
      </c>
      <c r="OX13" s="508">
        <f t="shared" si="98"/>
        <v>0</v>
      </c>
      <c r="OY13" s="508">
        <f t="shared" si="98"/>
        <v>0</v>
      </c>
      <c r="OZ13" s="508">
        <f t="shared" si="98"/>
        <v>0</v>
      </c>
      <c r="PA13" s="508">
        <f t="shared" si="98"/>
        <v>0</v>
      </c>
      <c r="PB13" s="508">
        <f t="shared" si="98"/>
        <v>0</v>
      </c>
      <c r="PC13" s="508">
        <f t="shared" si="98"/>
        <v>0</v>
      </c>
      <c r="PD13" s="508">
        <f t="shared" si="98"/>
        <v>0</v>
      </c>
      <c r="PE13" s="508">
        <f t="shared" si="98"/>
        <v>0</v>
      </c>
      <c r="PF13" s="508">
        <f t="shared" si="98"/>
        <v>0</v>
      </c>
      <c r="PG13" s="508">
        <f t="shared" si="98"/>
        <v>0</v>
      </c>
      <c r="PH13" s="508">
        <f t="shared" si="98"/>
        <v>0</v>
      </c>
      <c r="PI13" s="508">
        <f t="shared" si="98"/>
        <v>0</v>
      </c>
      <c r="PJ13" s="508">
        <f t="shared" si="98"/>
        <v>0</v>
      </c>
      <c r="PK13" s="508">
        <f t="shared" si="98"/>
        <v>0</v>
      </c>
      <c r="PL13" s="508">
        <f t="shared" si="98"/>
        <v>0</v>
      </c>
      <c r="PM13" s="508">
        <f t="shared" si="98"/>
        <v>0</v>
      </c>
      <c r="PN13" s="508">
        <f t="shared" si="98"/>
        <v>0</v>
      </c>
      <c r="PO13" s="508">
        <f t="shared" si="98"/>
        <v>0</v>
      </c>
      <c r="PP13" s="508">
        <f t="shared" si="98"/>
        <v>0</v>
      </c>
      <c r="PQ13" s="508">
        <f t="shared" si="98"/>
        <v>0</v>
      </c>
      <c r="PR13" s="508">
        <f t="shared" si="98"/>
        <v>0</v>
      </c>
      <c r="PS13" s="508">
        <f t="shared" si="98"/>
        <v>0</v>
      </c>
      <c r="PT13" s="508">
        <f t="shared" si="98"/>
        <v>0</v>
      </c>
      <c r="PU13" s="508">
        <f t="shared" si="98"/>
        <v>0</v>
      </c>
      <c r="PV13" s="508">
        <f t="shared" si="98"/>
        <v>0</v>
      </c>
      <c r="PW13" s="508">
        <f t="shared" si="98"/>
        <v>0</v>
      </c>
      <c r="PX13" s="508">
        <f t="shared" si="98"/>
        <v>0</v>
      </c>
      <c r="PY13" s="508">
        <f t="shared" si="98"/>
        <v>0</v>
      </c>
      <c r="PZ13" s="508">
        <f t="shared" si="98"/>
        <v>0</v>
      </c>
      <c r="QA13" s="508">
        <f t="shared" si="98"/>
        <v>0</v>
      </c>
      <c r="QB13" s="508">
        <f t="shared" si="98"/>
        <v>0</v>
      </c>
      <c r="QC13" s="508">
        <f t="shared" si="98"/>
        <v>0</v>
      </c>
      <c r="QD13" s="508">
        <f t="shared" si="98"/>
        <v>0</v>
      </c>
      <c r="QE13" s="508">
        <f t="shared" si="98"/>
        <v>0</v>
      </c>
      <c r="QF13" s="508">
        <f t="shared" si="98"/>
        <v>0</v>
      </c>
      <c r="QG13" s="508">
        <f t="shared" si="98"/>
        <v>0</v>
      </c>
      <c r="QH13" s="508">
        <f t="shared" si="98"/>
        <v>0</v>
      </c>
      <c r="QI13" s="508">
        <f t="shared" si="98"/>
        <v>0</v>
      </c>
      <c r="QJ13" s="508">
        <f t="shared" si="98"/>
        <v>0</v>
      </c>
      <c r="QK13" s="508">
        <f t="shared" si="98"/>
        <v>0</v>
      </c>
      <c r="QL13" s="508">
        <f t="shared" si="98"/>
        <v>0</v>
      </c>
      <c r="QM13" s="508">
        <f t="shared" si="98"/>
        <v>0</v>
      </c>
      <c r="QN13" s="508">
        <f t="shared" si="98"/>
        <v>0</v>
      </c>
      <c r="QO13" s="508">
        <f t="shared" si="98"/>
        <v>0</v>
      </c>
      <c r="QP13" s="508">
        <f t="shared" si="98"/>
        <v>0</v>
      </c>
      <c r="QQ13" s="508">
        <f t="shared" si="98"/>
        <v>0</v>
      </c>
      <c r="QR13" s="508">
        <f t="shared" si="98"/>
        <v>0</v>
      </c>
      <c r="QS13" s="508">
        <f t="shared" si="98"/>
        <v>0</v>
      </c>
      <c r="QT13" s="508">
        <f t="shared" si="98"/>
        <v>0</v>
      </c>
      <c r="QU13" s="508">
        <f t="shared" si="98"/>
        <v>0</v>
      </c>
      <c r="QV13" s="508">
        <f t="shared" si="98"/>
        <v>0</v>
      </c>
      <c r="QW13" s="508">
        <f t="shared" ref="QW13:TH13" si="99">IF(OR(QW$1="sam",QW$1="sai"),1,IF(QW$1="sav","-",IF(OR(QW$1="sap",QW$1="saa",QW$1="sar",QW$1="sat"),0)))</f>
        <v>0</v>
      </c>
      <c r="QX13" s="508">
        <f t="shared" si="99"/>
        <v>0</v>
      </c>
      <c r="QY13" s="508">
        <f t="shared" si="99"/>
        <v>0</v>
      </c>
      <c r="QZ13" s="508">
        <f t="shared" si="99"/>
        <v>0</v>
      </c>
      <c r="RA13" s="508">
        <f t="shared" si="99"/>
        <v>0</v>
      </c>
      <c r="RB13" s="508">
        <f t="shared" si="99"/>
        <v>0</v>
      </c>
      <c r="RC13" s="508">
        <f t="shared" si="99"/>
        <v>0</v>
      </c>
      <c r="RD13" s="508">
        <f t="shared" si="99"/>
        <v>0</v>
      </c>
      <c r="RE13" s="508">
        <f t="shared" si="99"/>
        <v>0</v>
      </c>
      <c r="RF13" s="508">
        <f t="shared" si="99"/>
        <v>0</v>
      </c>
      <c r="RG13" s="508">
        <f t="shared" si="99"/>
        <v>0</v>
      </c>
      <c r="RH13" s="508">
        <f t="shared" si="99"/>
        <v>0</v>
      </c>
      <c r="RI13" s="508">
        <f t="shared" si="99"/>
        <v>0</v>
      </c>
      <c r="RJ13" s="508">
        <f t="shared" si="99"/>
        <v>0</v>
      </c>
      <c r="RK13" s="508">
        <f t="shared" si="99"/>
        <v>0</v>
      </c>
      <c r="RL13" s="508">
        <f t="shared" si="99"/>
        <v>0</v>
      </c>
      <c r="RM13" s="508">
        <f t="shared" si="99"/>
        <v>0</v>
      </c>
      <c r="RN13" s="508">
        <f t="shared" si="99"/>
        <v>0</v>
      </c>
      <c r="RO13" s="508">
        <f t="shared" si="99"/>
        <v>0</v>
      </c>
      <c r="RP13" s="508">
        <f t="shared" si="99"/>
        <v>0</v>
      </c>
      <c r="RQ13" s="508">
        <f t="shared" si="99"/>
        <v>0</v>
      </c>
      <c r="RR13" s="508">
        <f t="shared" si="99"/>
        <v>0</v>
      </c>
      <c r="RS13" s="508">
        <f t="shared" si="99"/>
        <v>0</v>
      </c>
      <c r="RT13" s="508">
        <f t="shared" si="99"/>
        <v>0</v>
      </c>
      <c r="RU13" s="508">
        <f t="shared" si="99"/>
        <v>0</v>
      </c>
      <c r="RV13" s="508">
        <f t="shared" si="99"/>
        <v>0</v>
      </c>
      <c r="RW13" s="508">
        <f t="shared" si="99"/>
        <v>0</v>
      </c>
      <c r="RX13" s="508">
        <f t="shared" si="99"/>
        <v>0</v>
      </c>
      <c r="RY13" s="508">
        <f t="shared" si="99"/>
        <v>0</v>
      </c>
      <c r="RZ13" s="508">
        <f t="shared" si="99"/>
        <v>0</v>
      </c>
      <c r="SA13" s="508">
        <f t="shared" si="99"/>
        <v>0</v>
      </c>
      <c r="SB13" s="508">
        <f t="shared" si="99"/>
        <v>0</v>
      </c>
      <c r="SC13" s="508">
        <f t="shared" si="99"/>
        <v>0</v>
      </c>
      <c r="SD13" s="508">
        <f t="shared" si="99"/>
        <v>0</v>
      </c>
      <c r="SE13" s="508">
        <f t="shared" si="99"/>
        <v>0</v>
      </c>
      <c r="SF13" s="508">
        <f t="shared" si="99"/>
        <v>0</v>
      </c>
      <c r="SG13" s="508">
        <f t="shared" si="99"/>
        <v>0</v>
      </c>
      <c r="SH13" s="508">
        <f t="shared" si="99"/>
        <v>0</v>
      </c>
      <c r="SI13" s="508">
        <f t="shared" si="99"/>
        <v>0</v>
      </c>
      <c r="SJ13" s="508">
        <f t="shared" si="99"/>
        <v>0</v>
      </c>
      <c r="SK13" s="508">
        <f t="shared" si="99"/>
        <v>0</v>
      </c>
      <c r="SL13" s="508">
        <f t="shared" si="99"/>
        <v>0</v>
      </c>
      <c r="SM13" s="508">
        <f t="shared" si="99"/>
        <v>0</v>
      </c>
      <c r="SN13" s="508">
        <f t="shared" si="99"/>
        <v>0</v>
      </c>
      <c r="SO13" s="508">
        <f t="shared" si="99"/>
        <v>0</v>
      </c>
      <c r="SP13" s="508">
        <f t="shared" si="99"/>
        <v>0</v>
      </c>
      <c r="SQ13" s="508">
        <f t="shared" si="99"/>
        <v>0</v>
      </c>
      <c r="SR13" s="508">
        <f t="shared" si="99"/>
        <v>0</v>
      </c>
      <c r="SS13" s="508">
        <f t="shared" si="99"/>
        <v>0</v>
      </c>
      <c r="ST13" s="508">
        <f t="shared" si="99"/>
        <v>0</v>
      </c>
      <c r="SU13" s="508">
        <f t="shared" si="99"/>
        <v>0</v>
      </c>
      <c r="SV13" s="508">
        <f t="shared" si="99"/>
        <v>0</v>
      </c>
      <c r="SW13" s="508">
        <f t="shared" si="99"/>
        <v>0</v>
      </c>
      <c r="SX13" s="508">
        <f t="shared" si="99"/>
        <v>0</v>
      </c>
      <c r="SY13" s="508">
        <f t="shared" si="99"/>
        <v>0</v>
      </c>
      <c r="SZ13" s="508">
        <f t="shared" si="99"/>
        <v>0</v>
      </c>
      <c r="TA13" s="508">
        <f t="shared" si="99"/>
        <v>0</v>
      </c>
      <c r="TB13" s="508">
        <f t="shared" si="99"/>
        <v>0</v>
      </c>
      <c r="TC13" s="508">
        <f t="shared" si="99"/>
        <v>0</v>
      </c>
      <c r="TD13" s="508">
        <f t="shared" si="99"/>
        <v>0</v>
      </c>
      <c r="TE13" s="508">
        <f t="shared" si="99"/>
        <v>0</v>
      </c>
      <c r="TF13" s="508">
        <f t="shared" si="99"/>
        <v>0</v>
      </c>
      <c r="TG13" s="508">
        <f t="shared" si="99"/>
        <v>0</v>
      </c>
      <c r="TH13" s="508">
        <f t="shared" si="99"/>
        <v>0</v>
      </c>
      <c r="TI13" s="508">
        <f t="shared" ref="TI13:VI13" si="100">IF(OR(TI$1="sam",TI$1="sai"),1,IF(TI$1="sav","-",IF(OR(TI$1="sap",TI$1="saa",TI$1="sar",TI$1="sat"),0)))</f>
        <v>0</v>
      </c>
      <c r="TJ13" s="508">
        <f t="shared" si="100"/>
        <v>0</v>
      </c>
      <c r="TK13" s="508">
        <f t="shared" si="100"/>
        <v>0</v>
      </c>
      <c r="TL13" s="508">
        <f t="shared" si="100"/>
        <v>0</v>
      </c>
      <c r="TM13" s="508">
        <f t="shared" si="100"/>
        <v>0</v>
      </c>
      <c r="TN13" s="508">
        <f t="shared" si="100"/>
        <v>0</v>
      </c>
      <c r="TO13" s="508">
        <f t="shared" si="100"/>
        <v>0</v>
      </c>
      <c r="TP13" s="508">
        <f t="shared" si="100"/>
        <v>0</v>
      </c>
      <c r="TQ13" s="508">
        <f t="shared" si="100"/>
        <v>0</v>
      </c>
      <c r="TR13" s="508">
        <f t="shared" si="100"/>
        <v>0</v>
      </c>
      <c r="TS13" s="508">
        <f t="shared" si="100"/>
        <v>0</v>
      </c>
      <c r="TT13" s="508">
        <f t="shared" si="100"/>
        <v>0</v>
      </c>
      <c r="TU13" s="508">
        <f t="shared" si="100"/>
        <v>0</v>
      </c>
      <c r="TV13" s="508">
        <f t="shared" si="100"/>
        <v>0</v>
      </c>
      <c r="TW13" s="508">
        <f t="shared" si="100"/>
        <v>0</v>
      </c>
      <c r="TX13" s="508">
        <f t="shared" si="100"/>
        <v>0</v>
      </c>
      <c r="TY13" s="508">
        <f t="shared" si="100"/>
        <v>0</v>
      </c>
      <c r="TZ13" s="508">
        <f t="shared" si="100"/>
        <v>0</v>
      </c>
      <c r="UA13" s="508">
        <f t="shared" si="100"/>
        <v>0</v>
      </c>
      <c r="UB13" s="508">
        <f t="shared" si="100"/>
        <v>0</v>
      </c>
      <c r="UC13" s="508">
        <f t="shared" si="100"/>
        <v>0</v>
      </c>
      <c r="UD13" s="508">
        <f t="shared" si="100"/>
        <v>0</v>
      </c>
      <c r="UE13" s="508">
        <f t="shared" si="100"/>
        <v>0</v>
      </c>
      <c r="UF13" s="508">
        <f t="shared" si="100"/>
        <v>0</v>
      </c>
      <c r="UG13" s="508">
        <f t="shared" si="100"/>
        <v>0</v>
      </c>
      <c r="UH13" s="508">
        <f t="shared" si="100"/>
        <v>0</v>
      </c>
      <c r="UI13" s="508">
        <f t="shared" si="100"/>
        <v>0</v>
      </c>
      <c r="UJ13" s="508">
        <f t="shared" si="100"/>
        <v>0</v>
      </c>
      <c r="UK13" s="508">
        <f t="shared" si="100"/>
        <v>0</v>
      </c>
      <c r="UL13" s="508">
        <f t="shared" si="100"/>
        <v>0</v>
      </c>
      <c r="UM13" s="508">
        <f t="shared" si="100"/>
        <v>0</v>
      </c>
      <c r="UN13" s="508">
        <f t="shared" si="100"/>
        <v>0</v>
      </c>
      <c r="UO13" s="508">
        <f t="shared" si="100"/>
        <v>0</v>
      </c>
      <c r="UP13" s="508">
        <f t="shared" si="100"/>
        <v>0</v>
      </c>
      <c r="UQ13" s="508">
        <f t="shared" si="100"/>
        <v>0</v>
      </c>
      <c r="UR13" s="508">
        <f t="shared" si="100"/>
        <v>0</v>
      </c>
      <c r="US13" s="508">
        <f t="shared" si="100"/>
        <v>0</v>
      </c>
      <c r="UT13" s="508">
        <f t="shared" si="100"/>
        <v>0</v>
      </c>
      <c r="UU13" s="508">
        <f t="shared" si="100"/>
        <v>0</v>
      </c>
      <c r="UV13" s="508">
        <f t="shared" si="100"/>
        <v>0</v>
      </c>
      <c r="UW13" s="508">
        <f t="shared" si="100"/>
        <v>0</v>
      </c>
      <c r="UX13" s="508">
        <f t="shared" si="100"/>
        <v>0</v>
      </c>
      <c r="UY13" s="508">
        <f t="shared" si="100"/>
        <v>0</v>
      </c>
      <c r="UZ13" s="508">
        <f t="shared" si="100"/>
        <v>0</v>
      </c>
      <c r="VA13" s="508">
        <f t="shared" si="100"/>
        <v>0</v>
      </c>
      <c r="VB13" s="508">
        <f t="shared" si="100"/>
        <v>0</v>
      </c>
      <c r="VC13" s="508">
        <f t="shared" si="100"/>
        <v>0</v>
      </c>
      <c r="VD13" s="508">
        <f t="shared" si="100"/>
        <v>0</v>
      </c>
      <c r="VE13" s="508">
        <f t="shared" si="100"/>
        <v>0</v>
      </c>
      <c r="VF13" s="508">
        <f t="shared" si="100"/>
        <v>0</v>
      </c>
      <c r="VG13" s="508">
        <f t="shared" si="100"/>
        <v>0</v>
      </c>
      <c r="VH13" s="508">
        <f t="shared" si="100"/>
        <v>0</v>
      </c>
      <c r="VI13" s="508">
        <f t="shared" si="100"/>
        <v>0</v>
      </c>
      <c r="VJ13" s="508">
        <f t="shared" si="98"/>
        <v>0</v>
      </c>
      <c r="VK13" s="508">
        <f t="shared" si="98"/>
        <v>0</v>
      </c>
      <c r="VL13" s="508">
        <f t="shared" si="98"/>
        <v>0</v>
      </c>
      <c r="VM13" s="508">
        <f t="shared" si="98"/>
        <v>0</v>
      </c>
      <c r="VN13" s="508">
        <f t="shared" si="98"/>
        <v>0</v>
      </c>
      <c r="VO13" s="508">
        <f t="shared" si="98"/>
        <v>0</v>
      </c>
      <c r="VP13" s="508">
        <f t="shared" si="98"/>
        <v>0</v>
      </c>
      <c r="VQ13" s="508">
        <f t="shared" si="98"/>
        <v>0</v>
      </c>
      <c r="VR13" s="508">
        <f t="shared" si="98"/>
        <v>0</v>
      </c>
      <c r="VS13" s="508">
        <f t="shared" si="98"/>
        <v>0</v>
      </c>
      <c r="VT13" s="508">
        <f t="shared" si="98"/>
        <v>0</v>
      </c>
      <c r="VU13" s="508">
        <f t="shared" si="98"/>
        <v>0</v>
      </c>
      <c r="VV13" s="508">
        <f t="shared" si="98"/>
        <v>0</v>
      </c>
      <c r="VW13" s="508">
        <f t="shared" si="98"/>
        <v>0</v>
      </c>
      <c r="VX13" s="508">
        <f t="shared" si="98"/>
        <v>0</v>
      </c>
      <c r="VY13" s="508">
        <f t="shared" si="98"/>
        <v>0</v>
      </c>
      <c r="VZ13" s="508">
        <f t="shared" si="98"/>
        <v>0</v>
      </c>
      <c r="WA13" s="508">
        <f t="shared" ref="WA13:WJ13" si="101">IF(OR(WA$1="sam",WA$1="sai"),1,IF(WA$1="sav","-",IF(OR(WA$1="sap",WA$1="saa",WA$1="sar",WA$1="sat"),0)))</f>
        <v>0</v>
      </c>
      <c r="WB13" s="508">
        <f t="shared" si="101"/>
        <v>0</v>
      </c>
      <c r="WC13" s="508">
        <f t="shared" si="101"/>
        <v>0</v>
      </c>
      <c r="WD13" s="508">
        <f t="shared" si="101"/>
        <v>0</v>
      </c>
      <c r="WE13" s="508">
        <f t="shared" si="101"/>
        <v>0</v>
      </c>
      <c r="WF13" s="508">
        <f t="shared" si="101"/>
        <v>0</v>
      </c>
      <c r="WG13" s="508">
        <f t="shared" si="101"/>
        <v>0</v>
      </c>
      <c r="WH13" s="508">
        <f t="shared" si="101"/>
        <v>0</v>
      </c>
      <c r="WI13" s="508">
        <f t="shared" si="101"/>
        <v>0</v>
      </c>
      <c r="WJ13" s="508">
        <f t="shared" si="101"/>
        <v>0</v>
      </c>
      <c r="WK13" s="508">
        <f t="shared" ref="WK13:WM13" si="102">IF(OR(WK$1="sam",WK$1="sai"),1,IF(WK$1="sav","-",IF(OR(WK$1="sap",WK$1="saa",WK$1="sar",WK$1="sat"),0)))</f>
        <v>0</v>
      </c>
      <c r="WL13" s="508">
        <f t="shared" si="102"/>
        <v>0</v>
      </c>
      <c r="WM13" s="508" t="str">
        <f t="shared" si="102"/>
        <v>-</v>
      </c>
      <c r="WN13" s="445"/>
      <c r="WO13" s="508">
        <f t="shared" ref="WO13:XG13" si="103">IF(OR(WO$1="sam",WO$1="sai"),1,IF(WO$1="sav","-",IF(OR(WO$1="sap",WO$1="saa",WO$1="sar",WO$1="sat"),0)))</f>
        <v>0</v>
      </c>
      <c r="WP13" s="508">
        <f>IF(OR(WP$1="sam",WP$1="sai"),1,IF(WP$1="sav","-",IF(OR(WP$1="sap",WP$1="saa",WP$1="sar",WP$1="sat"),0)))</f>
        <v>0</v>
      </c>
      <c r="WQ13" s="508">
        <f t="shared" si="103"/>
        <v>0</v>
      </c>
      <c r="WR13" s="508" t="str">
        <f t="shared" si="103"/>
        <v>-</v>
      </c>
      <c r="WS13" s="508" t="str">
        <f t="shared" si="103"/>
        <v>-</v>
      </c>
      <c r="WT13" s="508" t="str">
        <f t="shared" si="103"/>
        <v>-</v>
      </c>
      <c r="WU13" s="508" t="str">
        <f>IF(OR(WU$1="sam",WU$1="sai"),1,IF(WU$1="sav","-",IF(OR(WU$1="sap",WU$1="saa",WU$1="sar",WU$1="sat"),0)))</f>
        <v>-</v>
      </c>
      <c r="WV13" s="508" t="str">
        <f>IF(OR(WV$1="sam",WV$1="sai"),1,IF(WV$1="sav","-",IF(OR(WV$1="sap",WV$1="saa",WV$1="sar",WV$1="sat"),0)))</f>
        <v>-</v>
      </c>
      <c r="WW13" s="508" t="str">
        <f t="shared" ref="WW13:WX13" si="104">IF(OR(WW$1="sam",WW$1="sai"),1,IF(WW$1="sav","-",IF(OR(WW$1="sap",WW$1="saa",WW$1="sar",WW$1="sat"),0)))</f>
        <v>-</v>
      </c>
      <c r="WX13" s="508" t="str">
        <f t="shared" si="104"/>
        <v>-</v>
      </c>
      <c r="WY13" s="508" t="str">
        <f>IF(OR(WY$1="sam",WY$1="sai"),1,IF(WY$1="sav","-",IF(OR(WY$1="sap",WY$1="saa",WY$1="sar",WY$1="sat"),0)))</f>
        <v>-</v>
      </c>
      <c r="WZ13" s="508" t="str">
        <f>IF(OR(WZ$1="sam",WZ$1="sai"),1,IF(WZ$1="sav","-",IF(OR(WZ$1="sap",WZ$1="saa",WZ$1="sar",WZ$1="sat"),0)))</f>
        <v>-</v>
      </c>
      <c r="XA13" s="508" t="str">
        <f t="shared" si="103"/>
        <v>-</v>
      </c>
      <c r="XB13" s="508" t="str">
        <f t="shared" si="103"/>
        <v>-</v>
      </c>
      <c r="XC13" s="508" t="str">
        <f t="shared" si="103"/>
        <v>-</v>
      </c>
      <c r="XD13" s="508" t="str">
        <f t="shared" si="103"/>
        <v>-</v>
      </c>
      <c r="XE13" s="508" t="str">
        <f t="shared" si="103"/>
        <v>-</v>
      </c>
      <c r="XF13" s="508" t="str">
        <f t="shared" si="103"/>
        <v>-</v>
      </c>
      <c r="XG13" s="508" t="str">
        <f t="shared" si="103"/>
        <v>-</v>
      </c>
      <c r="XH13" s="445"/>
      <c r="XI13" s="508" t="str">
        <f t="shared" ref="XI13:YA13" si="105">IF(OR(XI$1="sam",XI$1="sai"),1,IF(XI$1="sav","-",IF(OR(XI$1="sap",XI$1="saa",XI$1="sar",XI$1="sat"),0)))</f>
        <v>-</v>
      </c>
      <c r="XJ13" s="508" t="str">
        <f t="shared" si="105"/>
        <v>-</v>
      </c>
      <c r="XK13" s="508" t="str">
        <f t="shared" si="105"/>
        <v>-</v>
      </c>
      <c r="XL13" s="508" t="str">
        <f t="shared" si="105"/>
        <v>-</v>
      </c>
      <c r="XM13" s="508" t="str">
        <f t="shared" si="105"/>
        <v>-</v>
      </c>
      <c r="XN13" s="508">
        <f t="shared" si="105"/>
        <v>0</v>
      </c>
      <c r="XO13" s="508" t="str">
        <f t="shared" si="105"/>
        <v>-</v>
      </c>
      <c r="XP13" s="508" t="str">
        <f t="shared" si="105"/>
        <v>-</v>
      </c>
      <c r="XQ13" s="508" t="str">
        <f t="shared" si="105"/>
        <v>-</v>
      </c>
      <c r="XR13" s="508" t="str">
        <f>IF(OR(XR$1="sam",XR$1="sai"),1,IF(XR$1="sav","-",IF(OR(XR$1="sap",XR$1="saa",XR$1="sar",XR$1="sat"),0)))</f>
        <v>-</v>
      </c>
      <c r="XS13" s="508" t="str">
        <f>IF(OR(XS$1="sam",XS$1="sai"),1,IF(XS$1="sav","-",IF(OR(XS$1="sap",XS$1="saa",XS$1="sar",XS$1="sat"),0)))</f>
        <v>-</v>
      </c>
      <c r="XT13" s="508" t="str">
        <f>IF(OR(XT$1="sam",XT$1="sai"),1,IF(XT$1="sav","-",IF(OR(XT$1="sap",XT$1="saa",XT$1="sar",XT$1="sat"),0)))</f>
        <v>-</v>
      </c>
      <c r="XU13" s="508" t="str">
        <f>IF(OR(XU$1="sam",XU$1="sai"),1,IF(XU$1="sav","-",IF(OR(XU$1="sap",XU$1="saa",XU$1="sar",XU$1="sat"),0)))</f>
        <v>-</v>
      </c>
      <c r="XV13" s="508" t="str">
        <f>IF(OR(XV$1="sam",XV$1="sai"),1,IF(XV$1="sav","-",IF(OR(XV$1="sap",XV$1="saa",XV$1="sar",XV$1="sat"),0)))</f>
        <v>-</v>
      </c>
      <c r="XW13" s="508" t="str">
        <f t="shared" si="105"/>
        <v>-</v>
      </c>
      <c r="XX13" s="508" t="str">
        <f t="shared" si="105"/>
        <v>-</v>
      </c>
      <c r="XY13" s="508" t="str">
        <f t="shared" si="105"/>
        <v>-</v>
      </c>
      <c r="XZ13" s="508" t="str">
        <f t="shared" si="105"/>
        <v>-</v>
      </c>
      <c r="YA13" s="508" t="str">
        <f t="shared" si="105"/>
        <v>-</v>
      </c>
      <c r="YB13" s="445"/>
      <c r="YC13" s="508" t="str">
        <f t="shared" ref="YC13:YS13" si="106">IF(OR(YC$1="sam",YC$1="sai"),1,IF(YC$1="sav","-",IF(OR(YC$1="sap",YC$1="saa",YC$1="sar",YC$1="sat"),0)))</f>
        <v>-</v>
      </c>
      <c r="YD13" s="508" t="str">
        <f t="shared" si="106"/>
        <v>-</v>
      </c>
      <c r="YE13" s="508" t="str">
        <f t="shared" si="106"/>
        <v>-</v>
      </c>
      <c r="YF13" s="508" t="str">
        <f t="shared" si="106"/>
        <v>-</v>
      </c>
      <c r="YG13" s="508">
        <f t="shared" si="106"/>
        <v>1</v>
      </c>
      <c r="YH13" s="508">
        <f t="shared" si="106"/>
        <v>1</v>
      </c>
      <c r="YI13" s="508">
        <f t="shared" si="106"/>
        <v>1</v>
      </c>
      <c r="YJ13" s="508">
        <f t="shared" si="106"/>
        <v>1</v>
      </c>
      <c r="YK13" s="508" t="str">
        <f t="shared" si="106"/>
        <v>-</v>
      </c>
      <c r="YL13" s="508" t="str">
        <f t="shared" si="106"/>
        <v>-</v>
      </c>
      <c r="YM13" s="508" t="str">
        <f t="shared" si="106"/>
        <v>-</v>
      </c>
      <c r="YN13" s="508" t="str">
        <f t="shared" si="106"/>
        <v>-</v>
      </c>
      <c r="YO13" s="508" t="str">
        <f t="shared" si="106"/>
        <v>-</v>
      </c>
      <c r="YP13" s="508" t="str">
        <f t="shared" si="106"/>
        <v>-</v>
      </c>
      <c r="YQ13" s="508" t="str">
        <f t="shared" si="106"/>
        <v>-</v>
      </c>
      <c r="YR13" s="445"/>
      <c r="YS13" s="508" t="str">
        <f t="shared" si="106"/>
        <v>-</v>
      </c>
      <c r="YT13" s="508">
        <f>IF(OR(YT$1="sam",YT$1="sai"),1,IF(YT$1="sav","-",IF(OR(YT$1="sap",YT$1="saa",YT$1="sar",YT$1="sat"),0)))</f>
        <v>1</v>
      </c>
      <c r="YU13" s="445"/>
      <c r="YV13" s="508" t="str">
        <f>IF(OR(YV$1="sam",YV$1="sai"),1,IF(YV$1="sav","-",IF(OR(YV$1="sap",YV$1="saa",YV$1="sar",YV$1="sat"),0)))</f>
        <v>-</v>
      </c>
      <c r="YW13" s="508" t="str">
        <f>IF(OR(YW$1="sam",YW$1="sai"),1,IF(YW$1="sav","-",IF(OR(YW$1="sap",YW$1="saa",YW$1="sar",YW$1="sat"),0)))</f>
        <v>-</v>
      </c>
      <c r="YX13" s="508" t="str">
        <f t="shared" ref="YX13:AAT13" si="107">IF(OR(YX$1="sam",YX$1="sai"),1,IF(YX$1="sav","-",IF(OR(YX$1="sap",YX$1="saa",YX$1="sar",YX$1="sat"),0)))</f>
        <v>-</v>
      </c>
      <c r="YY13" s="508" t="str">
        <f t="shared" si="107"/>
        <v>-</v>
      </c>
      <c r="YZ13" s="508" t="str">
        <f t="shared" si="107"/>
        <v>-</v>
      </c>
      <c r="ZA13" s="508" t="str">
        <f t="shared" si="107"/>
        <v>-</v>
      </c>
      <c r="ZB13" s="508" t="str">
        <f t="shared" si="107"/>
        <v>-</v>
      </c>
      <c r="ZC13" s="509" t="str">
        <f t="shared" si="107"/>
        <v>-</v>
      </c>
      <c r="ZD13" s="509" t="str">
        <f t="shared" si="107"/>
        <v>-</v>
      </c>
      <c r="ZE13" s="508" t="str">
        <f t="shared" si="107"/>
        <v>-</v>
      </c>
      <c r="ZF13" s="508" t="str">
        <f t="shared" si="107"/>
        <v>-</v>
      </c>
      <c r="ZG13" s="508" t="str">
        <f t="shared" si="107"/>
        <v>-</v>
      </c>
      <c r="ZH13" s="508" t="str">
        <f t="shared" si="107"/>
        <v>-</v>
      </c>
      <c r="ZI13" s="508" t="str">
        <f t="shared" si="107"/>
        <v>-</v>
      </c>
      <c r="ZJ13" s="508" t="str">
        <f t="shared" si="107"/>
        <v>-</v>
      </c>
      <c r="ZK13" s="508" t="str">
        <f t="shared" si="107"/>
        <v>-</v>
      </c>
      <c r="ZL13" s="508" t="str">
        <f t="shared" si="107"/>
        <v>-</v>
      </c>
      <c r="ZM13" s="508" t="str">
        <f t="shared" si="107"/>
        <v>-</v>
      </c>
      <c r="ZN13" s="508" t="str">
        <f t="shared" si="107"/>
        <v>-</v>
      </c>
      <c r="ZO13" s="508" t="str">
        <f t="shared" si="107"/>
        <v>-</v>
      </c>
      <c r="ZP13" s="508" t="str">
        <f t="shared" si="107"/>
        <v>-</v>
      </c>
      <c r="ZQ13" s="508" t="str">
        <f t="shared" si="107"/>
        <v>-</v>
      </c>
      <c r="ZR13" s="508" t="str">
        <f t="shared" si="107"/>
        <v>-</v>
      </c>
      <c r="ZS13" s="508" t="str">
        <f t="shared" si="107"/>
        <v>-</v>
      </c>
      <c r="ZT13" s="508" t="str">
        <f t="shared" si="107"/>
        <v>-</v>
      </c>
      <c r="ZU13" s="508" t="str">
        <f t="shared" si="107"/>
        <v>-</v>
      </c>
      <c r="ZV13" s="508" t="str">
        <f t="shared" si="107"/>
        <v>-</v>
      </c>
      <c r="ZW13" s="508" t="str">
        <f t="shared" si="107"/>
        <v>-</v>
      </c>
      <c r="ZX13" s="508" t="str">
        <f t="shared" si="107"/>
        <v>-</v>
      </c>
      <c r="ZY13" s="508" t="str">
        <f t="shared" si="107"/>
        <v>-</v>
      </c>
      <c r="ZZ13" s="508" t="str">
        <f t="shared" si="107"/>
        <v>-</v>
      </c>
      <c r="AAA13" s="508" t="str">
        <f t="shared" si="107"/>
        <v>-</v>
      </c>
      <c r="AAB13" s="508" t="str">
        <f t="shared" si="107"/>
        <v>-</v>
      </c>
      <c r="AAC13" s="508" t="str">
        <f t="shared" si="107"/>
        <v>-</v>
      </c>
      <c r="AAD13" s="508" t="str">
        <f t="shared" si="107"/>
        <v>-</v>
      </c>
      <c r="AAE13" s="508" t="str">
        <f t="shared" si="107"/>
        <v>-</v>
      </c>
      <c r="AAF13" s="508" t="str">
        <f t="shared" si="107"/>
        <v>-</v>
      </c>
      <c r="AAG13" s="508" t="str">
        <f t="shared" si="107"/>
        <v>-</v>
      </c>
      <c r="AAH13" s="508" t="str">
        <f t="shared" si="107"/>
        <v>-</v>
      </c>
      <c r="AAI13" s="508" t="str">
        <f t="shared" si="107"/>
        <v>-</v>
      </c>
      <c r="AAJ13" s="508" t="str">
        <f t="shared" si="107"/>
        <v>-</v>
      </c>
      <c r="AAK13" s="508" t="str">
        <f t="shared" si="107"/>
        <v>-</v>
      </c>
      <c r="AAL13" s="508">
        <f t="shared" si="107"/>
        <v>1</v>
      </c>
      <c r="AAM13" s="508">
        <f t="shared" si="107"/>
        <v>1</v>
      </c>
      <c r="AAN13" s="508" t="str">
        <f t="shared" si="107"/>
        <v>-</v>
      </c>
      <c r="AAO13" s="508" t="str">
        <f t="shared" si="107"/>
        <v>-</v>
      </c>
      <c r="AAP13" s="508" t="str">
        <f t="shared" si="107"/>
        <v>-</v>
      </c>
      <c r="AAQ13" s="508" t="str">
        <f t="shared" si="107"/>
        <v>-</v>
      </c>
      <c r="AAR13" s="508" t="str">
        <f t="shared" si="107"/>
        <v>-</v>
      </c>
      <c r="AAS13" s="508" t="str">
        <f t="shared" si="107"/>
        <v>-</v>
      </c>
      <c r="AAT13" s="508" t="str">
        <f t="shared" si="107"/>
        <v>-</v>
      </c>
      <c r="AAU13" s="508" t="str">
        <f t="shared" ref="AAU13:AAY13" si="108">IF(OR(AAU$1="sam",AAU$1="sai"),1,IF(AAU$1="sav","-",IF(OR(AAU$1="sap",AAU$1="saa",AAU$1="sar",AAU$1="sat"),0)))</f>
        <v>-</v>
      </c>
      <c r="AAV13" s="508" t="str">
        <f>IF(OR(AAV$1="sam",AAV$1="sai"),1,IF(AAV$1="sav","-",IF(OR(AAV$1="sap",AAV$1="saa",AAV$1="sar",AAV$1="sat"),0)))</f>
        <v>-</v>
      </c>
      <c r="AAW13" s="508" t="str">
        <f t="shared" si="108"/>
        <v>-</v>
      </c>
      <c r="AAX13" s="508" t="str">
        <f t="shared" si="108"/>
        <v>-</v>
      </c>
      <c r="AAY13" s="508" t="str">
        <f t="shared" si="108"/>
        <v>-</v>
      </c>
      <c r="AAZ13" s="508" t="str">
        <f>IF(OR(AAZ$1="sam",AAZ$1="sai"),1,IF(AAZ$1="sav","-",IF(OR(AAZ$1="sap",AAZ$1="saa",AAZ$1="sar",AAZ$1="sat"),0)))</f>
        <v>-</v>
      </c>
      <c r="ABA13" s="445"/>
      <c r="ABB13" s="508" t="str">
        <f t="shared" ref="ABB13:ADM13" si="109">IF(OR(ABB$1="sam",ABB$1="sai"),1,IF(ABB$1="sav","-",IF(OR(ABB$1="sap",ABB$1="saa",ABB$1="sar",ABB$1="sat"),0)))</f>
        <v>-</v>
      </c>
      <c r="ABC13" s="508" t="str">
        <f t="shared" si="109"/>
        <v>-</v>
      </c>
      <c r="ABD13" s="508" t="str">
        <f t="shared" si="109"/>
        <v>-</v>
      </c>
      <c r="ABE13" s="508" t="str">
        <f t="shared" si="109"/>
        <v>-</v>
      </c>
      <c r="ABF13" s="508" t="str">
        <f t="shared" si="109"/>
        <v>-</v>
      </c>
      <c r="ABG13" s="508" t="str">
        <f t="shared" si="109"/>
        <v>-</v>
      </c>
      <c r="ABH13" s="508" t="str">
        <f t="shared" si="109"/>
        <v>-</v>
      </c>
      <c r="ABI13" s="508" t="str">
        <f t="shared" si="109"/>
        <v>-</v>
      </c>
      <c r="ABJ13" s="508" t="str">
        <f t="shared" si="109"/>
        <v>-</v>
      </c>
      <c r="ABK13" s="508" t="str">
        <f t="shared" si="109"/>
        <v>-</v>
      </c>
      <c r="ABL13" s="508" t="str">
        <f t="shared" si="109"/>
        <v>-</v>
      </c>
      <c r="ABM13" s="508" t="str">
        <f t="shared" si="109"/>
        <v>-</v>
      </c>
      <c r="ABN13" s="508" t="str">
        <f t="shared" si="109"/>
        <v>-</v>
      </c>
      <c r="ABO13" s="508" t="str">
        <f t="shared" si="109"/>
        <v>-</v>
      </c>
      <c r="ABP13" s="508" t="str">
        <f t="shared" si="109"/>
        <v>-</v>
      </c>
      <c r="ABQ13" s="508" t="str">
        <f t="shared" si="109"/>
        <v>-</v>
      </c>
      <c r="ABR13" s="508" t="str">
        <f t="shared" si="109"/>
        <v>-</v>
      </c>
      <c r="ABS13" s="508" t="str">
        <f t="shared" si="109"/>
        <v>-</v>
      </c>
      <c r="ABT13" s="508" t="str">
        <f t="shared" si="109"/>
        <v>-</v>
      </c>
      <c r="ABU13" s="508" t="str">
        <f t="shared" si="109"/>
        <v>-</v>
      </c>
      <c r="ABV13" s="508" t="str">
        <f t="shared" si="109"/>
        <v>-</v>
      </c>
      <c r="ABW13" s="508" t="str">
        <f t="shared" si="109"/>
        <v>-</v>
      </c>
      <c r="ABX13" s="508" t="str">
        <f t="shared" si="109"/>
        <v>-</v>
      </c>
      <c r="ABY13" s="508" t="str">
        <f t="shared" si="109"/>
        <v>-</v>
      </c>
      <c r="ABZ13" s="508" t="str">
        <f t="shared" si="109"/>
        <v>-</v>
      </c>
      <c r="ACA13" s="508" t="str">
        <f t="shared" si="109"/>
        <v>-</v>
      </c>
      <c r="ACB13" s="508" t="str">
        <f t="shared" si="109"/>
        <v>-</v>
      </c>
      <c r="ACC13" s="508" t="str">
        <f t="shared" si="109"/>
        <v>-</v>
      </c>
      <c r="ACD13" s="508" t="str">
        <f t="shared" si="109"/>
        <v>-</v>
      </c>
      <c r="ACE13" s="508" t="str">
        <f t="shared" si="109"/>
        <v>-</v>
      </c>
      <c r="ACF13" s="508" t="str">
        <f t="shared" si="109"/>
        <v>-</v>
      </c>
      <c r="ACG13" s="508" t="str">
        <f t="shared" si="109"/>
        <v>-</v>
      </c>
      <c r="ACH13" s="508" t="str">
        <f t="shared" si="109"/>
        <v>-</v>
      </c>
      <c r="ACI13" s="508" t="str">
        <f t="shared" si="109"/>
        <v>-</v>
      </c>
      <c r="ACJ13" s="508" t="str">
        <f t="shared" si="109"/>
        <v>-</v>
      </c>
      <c r="ACK13" s="508" t="str">
        <f t="shared" si="109"/>
        <v>-</v>
      </c>
      <c r="ACL13" s="508" t="str">
        <f t="shared" si="109"/>
        <v>-</v>
      </c>
      <c r="ACM13" s="508" t="str">
        <f t="shared" si="109"/>
        <v>-</v>
      </c>
      <c r="ACN13" s="508" t="str">
        <f t="shared" si="109"/>
        <v>-</v>
      </c>
      <c r="ACO13" s="508" t="str">
        <f t="shared" si="109"/>
        <v>-</v>
      </c>
      <c r="ACP13" s="508" t="str">
        <f t="shared" si="109"/>
        <v>-</v>
      </c>
      <c r="ACQ13" s="508" t="str">
        <f t="shared" si="109"/>
        <v>-</v>
      </c>
      <c r="ACR13" s="508" t="str">
        <f t="shared" si="109"/>
        <v>-</v>
      </c>
      <c r="ACS13" s="508" t="str">
        <f t="shared" si="109"/>
        <v>-</v>
      </c>
      <c r="ACT13" s="508" t="str">
        <f t="shared" si="109"/>
        <v>-</v>
      </c>
      <c r="ACU13" s="508" t="str">
        <f t="shared" si="109"/>
        <v>-</v>
      </c>
      <c r="ACV13" s="508" t="str">
        <f t="shared" si="109"/>
        <v>-</v>
      </c>
      <c r="ACW13" s="508" t="str">
        <f t="shared" si="109"/>
        <v>-</v>
      </c>
      <c r="ACX13" s="508" t="str">
        <f t="shared" si="109"/>
        <v>-</v>
      </c>
      <c r="ACY13" s="508" t="str">
        <f t="shared" si="109"/>
        <v>-</v>
      </c>
      <c r="ACZ13" s="508" t="str">
        <f t="shared" si="109"/>
        <v>-</v>
      </c>
      <c r="ADA13" s="508" t="str">
        <f t="shared" si="109"/>
        <v>-</v>
      </c>
      <c r="ADB13" s="508" t="str">
        <f t="shared" si="109"/>
        <v>-</v>
      </c>
      <c r="ADC13" s="508" t="str">
        <f t="shared" si="109"/>
        <v>-</v>
      </c>
      <c r="ADD13" s="508" t="str">
        <f t="shared" si="109"/>
        <v>-</v>
      </c>
      <c r="ADE13" s="508" t="str">
        <f t="shared" si="109"/>
        <v>-</v>
      </c>
      <c r="ADF13" s="508" t="str">
        <f t="shared" si="109"/>
        <v>-</v>
      </c>
      <c r="ADG13" s="508" t="str">
        <f t="shared" si="109"/>
        <v>-</v>
      </c>
      <c r="ADH13" s="508" t="str">
        <f t="shared" si="109"/>
        <v>-</v>
      </c>
      <c r="ADI13" s="508" t="str">
        <f t="shared" si="109"/>
        <v>-</v>
      </c>
      <c r="ADJ13" s="508" t="str">
        <f t="shared" si="109"/>
        <v>-</v>
      </c>
      <c r="ADK13" s="508" t="str">
        <f t="shared" si="109"/>
        <v>-</v>
      </c>
      <c r="ADL13" s="508" t="str">
        <f t="shared" si="109"/>
        <v>-</v>
      </c>
      <c r="ADM13" s="508" t="str">
        <f t="shared" si="109"/>
        <v>-</v>
      </c>
      <c r="ADN13" s="508" t="str">
        <f t="shared" ref="ADN13:AEM13" si="110">IF(OR(ADN$1="sam",ADN$1="sai"),1,IF(ADN$1="sav","-",IF(OR(ADN$1="sap",ADN$1="saa",ADN$1="sar",ADN$1="sat"),0)))</f>
        <v>-</v>
      </c>
      <c r="ADO13" s="508" t="str">
        <f t="shared" si="110"/>
        <v>-</v>
      </c>
      <c r="ADP13" s="508" t="str">
        <f t="shared" si="110"/>
        <v>-</v>
      </c>
      <c r="ADQ13" s="508" t="str">
        <f t="shared" si="110"/>
        <v>-</v>
      </c>
      <c r="ADR13" s="508" t="str">
        <f t="shared" si="110"/>
        <v>-</v>
      </c>
      <c r="ADS13" s="508" t="str">
        <f t="shared" si="110"/>
        <v>-</v>
      </c>
      <c r="ADT13" s="508" t="str">
        <f t="shared" si="110"/>
        <v>-</v>
      </c>
      <c r="ADU13" s="508" t="str">
        <f t="shared" si="110"/>
        <v>-</v>
      </c>
      <c r="ADV13" s="508" t="str">
        <f t="shared" si="110"/>
        <v>-</v>
      </c>
      <c r="ADW13" s="508" t="str">
        <f t="shared" si="110"/>
        <v>-</v>
      </c>
      <c r="ADX13" s="508" t="str">
        <f t="shared" si="110"/>
        <v>-</v>
      </c>
      <c r="ADY13" s="508" t="str">
        <f t="shared" si="110"/>
        <v>-</v>
      </c>
      <c r="ADZ13" s="508" t="str">
        <f t="shared" si="110"/>
        <v>-</v>
      </c>
      <c r="AEA13" s="508" t="str">
        <f t="shared" si="110"/>
        <v>-</v>
      </c>
      <c r="AEB13" s="508" t="str">
        <f t="shared" si="110"/>
        <v>-</v>
      </c>
      <c r="AEC13" s="508" t="str">
        <f t="shared" si="110"/>
        <v>-</v>
      </c>
      <c r="AED13" s="508" t="str">
        <f t="shared" si="110"/>
        <v>-</v>
      </c>
      <c r="AEE13" s="508" t="str">
        <f t="shared" si="110"/>
        <v>-</v>
      </c>
      <c r="AEF13" s="508" t="str">
        <f t="shared" si="110"/>
        <v>-</v>
      </c>
      <c r="AEG13" s="508" t="str">
        <f t="shared" si="110"/>
        <v>-</v>
      </c>
      <c r="AEH13" s="508" t="str">
        <f t="shared" si="110"/>
        <v>-</v>
      </c>
      <c r="AEI13" s="508" t="str">
        <f t="shared" si="110"/>
        <v>-</v>
      </c>
      <c r="AEJ13" s="508" t="str">
        <f t="shared" si="110"/>
        <v>-</v>
      </c>
      <c r="AEK13" s="508" t="str">
        <f t="shared" si="110"/>
        <v>-</v>
      </c>
      <c r="AEL13" s="508" t="str">
        <f t="shared" si="110"/>
        <v>-</v>
      </c>
      <c r="AEM13" s="508" t="str">
        <f t="shared" si="110"/>
        <v>-</v>
      </c>
      <c r="AEN13" s="508">
        <f>IF(OR(AEN$1="sam",AEN$1="sai"),1,IF(AEN$1="sav","-",IF(OR(AEN$1="sap",AEN$1="saa",AEN$1="sar",AEN$1="sat"),0)))</f>
        <v>0</v>
      </c>
      <c r="AEO13" s="483">
        <v>0</v>
      </c>
    </row>
    <row r="14" spans="1:821">
      <c r="A14" s="18">
        <f>ROW(A14)-ROW($A$13)</f>
        <v>1</v>
      </c>
      <c r="B14" s="18">
        <v>0</v>
      </c>
      <c r="C14">
        <v>0</v>
      </c>
      <c r="D14" s="10" t="str">
        <f>D$13</f>
        <v>GSW</v>
      </c>
      <c r="E14" t="b">
        <v>1</v>
      </c>
      <c r="F14" t="b">
        <v>1</v>
      </c>
      <c r="G14" t="b">
        <v>1</v>
      </c>
      <c r="H14" s="18"/>
      <c r="I14" s="532">
        <f t="shared" ref="I14:U14" si="111">I$13</f>
        <v>0</v>
      </c>
      <c r="J14" s="532">
        <f t="shared" si="111"/>
        <v>0</v>
      </c>
      <c r="K14" s="532">
        <f t="shared" si="111"/>
        <v>0</v>
      </c>
      <c r="L14" s="532">
        <f t="shared" si="111"/>
        <v>2</v>
      </c>
      <c r="M14" s="532">
        <f>M$13</f>
        <v>0</v>
      </c>
      <c r="N14" s="532">
        <f>N$13</f>
        <v>3</v>
      </c>
      <c r="O14" s="532">
        <f t="shared" si="111"/>
        <v>2</v>
      </c>
      <c r="P14" s="532">
        <f>P$13</f>
        <v>0</v>
      </c>
      <c r="Q14" s="532">
        <f>Q$13</f>
        <v>0</v>
      </c>
      <c r="R14" s="532">
        <f>R$13</f>
        <v>0</v>
      </c>
      <c r="S14" s="532">
        <f>S$13</f>
        <v>0</v>
      </c>
      <c r="T14" s="532">
        <f t="shared" si="111"/>
        <v>2</v>
      </c>
      <c r="U14" s="532">
        <f t="shared" si="111"/>
        <v>2</v>
      </c>
      <c r="V14" s="411">
        <f t="shared" ref="V14:V15" si="112">INDEX(i.Breed,$T14,V$6)</f>
        <v>2</v>
      </c>
      <c r="W14" s="777" t="b">
        <f t="shared" ref="W14:Y15" si="113">OR(INDEX(i.Breed,$O14,W$6)=0,INDEX(i.Breed,$O14,W$6)=W$7)</f>
        <v>1</v>
      </c>
      <c r="X14" s="777" t="b">
        <f t="shared" si="113"/>
        <v>1</v>
      </c>
      <c r="Y14" s="777" t="b">
        <f t="shared" si="113"/>
        <v>1</v>
      </c>
      <c r="Z14" s="806" t="b">
        <v>0</v>
      </c>
      <c r="AA14" s="411">
        <f>IF(AND($Z14,$AD14=6),0,$AB14)</f>
        <v>6</v>
      </c>
      <c r="AB14" s="411">
        <f>IF($AD14=6,6,$AC14)</f>
        <v>6</v>
      </c>
      <c r="AC14" s="411"/>
      <c r="AD14" s="411">
        <f>INDEX(i.StdELMan,($L14-1)*12+($T14-1)*3+$N14,AD$6)</f>
        <v>6</v>
      </c>
      <c r="AE14" s="111"/>
      <c r="AF14" s="111"/>
      <c r="AG14" s="111"/>
      <c r="AH14" s="111"/>
      <c r="AI14" s="87">
        <f>INDEX(i.StdELMan,($L14-1)*12+($T14-1)*3+$N14,AI$7)</f>
        <v>2</v>
      </c>
      <c r="AJ14" s="87">
        <f>INDEX(CHOOSE($N14,DataAutumn!i.AdultDrys,DataWinter!i.AdultDrys,DataSpring!i.AdultDrys),1,$T14)</f>
        <v>1</v>
      </c>
      <c r="AK14" s="532">
        <f>AK$13</f>
        <v>2</v>
      </c>
      <c r="AL14" s="532">
        <v>0</v>
      </c>
      <c r="AM14" s="532">
        <f>AM$13</f>
        <v>1</v>
      </c>
      <c r="AN14" s="532" t="str">
        <f>AN$13</f>
        <v/>
      </c>
      <c r="AO14" s="532">
        <v>1</v>
      </c>
      <c r="AP14" s="532">
        <v>1</v>
      </c>
      <c r="AQ14" s="111"/>
      <c r="AR14" s="111"/>
      <c r="AS14" s="111"/>
      <c r="AT14" s="111"/>
      <c r="AU14" s="111"/>
      <c r="AV14" s="111"/>
      <c r="AW14" s="111"/>
      <c r="AX14" s="111"/>
      <c r="AY14" s="18"/>
      <c r="AZ14" s="18"/>
      <c r="BA14" s="200" t="s">
        <v>362</v>
      </c>
      <c r="BB14" s="8" t="str">
        <f>IF(COUNTIF($BA$13:$BA14,$BA14)=1,"-","Dup")</f>
        <v>-</v>
      </c>
      <c r="BC14" s="18"/>
      <c r="BD14" s="532" t="str">
        <f t="shared" ref="BD14:BL14" si="114">BD$13</f>
        <v>-</v>
      </c>
      <c r="BE14" s="532" t="str">
        <f t="shared" si="114"/>
        <v>-</v>
      </c>
      <c r="BF14" s="532" t="str">
        <f t="shared" si="114"/>
        <v>-</v>
      </c>
      <c r="BG14" s="532" t="str">
        <f t="shared" si="114"/>
        <v>-</v>
      </c>
      <c r="BH14" s="532" t="str">
        <f t="shared" si="114"/>
        <v>-</v>
      </c>
      <c r="BI14" s="532" t="str">
        <f t="shared" si="114"/>
        <v>-</v>
      </c>
      <c r="BJ14" s="532" t="str">
        <f t="shared" si="114"/>
        <v>-</v>
      </c>
      <c r="BK14" s="532" t="str">
        <f t="shared" si="114"/>
        <v>-</v>
      </c>
      <c r="BL14" s="532" t="str">
        <f t="shared" si="114"/>
        <v>-</v>
      </c>
      <c r="BM14" s="18"/>
      <c r="BN14" s="532" t="str">
        <f t="shared" ref="BN14:CE14" si="115">BN$13</f>
        <v>-</v>
      </c>
      <c r="BO14" s="532" t="str">
        <f t="shared" si="115"/>
        <v>-</v>
      </c>
      <c r="BP14" s="532" t="str">
        <f t="shared" si="115"/>
        <v>-</v>
      </c>
      <c r="BQ14" s="532" t="str">
        <f t="shared" si="115"/>
        <v>-</v>
      </c>
      <c r="BR14" s="532" t="str">
        <f t="shared" si="115"/>
        <v>-</v>
      </c>
      <c r="BS14" s="532" t="str">
        <f t="shared" si="115"/>
        <v>-</v>
      </c>
      <c r="BT14" s="532" t="str">
        <f t="shared" si="115"/>
        <v>-</v>
      </c>
      <c r="BU14" s="532" t="str">
        <f t="shared" si="115"/>
        <v>-</v>
      </c>
      <c r="BV14" s="532" t="str">
        <f t="shared" si="115"/>
        <v>-</v>
      </c>
      <c r="BW14" s="532" t="str">
        <f t="shared" si="115"/>
        <v>-</v>
      </c>
      <c r="BX14" s="532" t="str">
        <f t="shared" si="115"/>
        <v>-</v>
      </c>
      <c r="BY14" s="532" t="str">
        <f t="shared" si="115"/>
        <v>-</v>
      </c>
      <c r="BZ14" s="532" t="str">
        <f t="shared" si="115"/>
        <v>-</v>
      </c>
      <c r="CA14" s="532" t="str">
        <f t="shared" si="115"/>
        <v>-</v>
      </c>
      <c r="CB14" s="532" t="str">
        <f t="shared" si="115"/>
        <v>-</v>
      </c>
      <c r="CC14" s="532" t="str">
        <f t="shared" si="115"/>
        <v>-</v>
      </c>
      <c r="CD14" s="22" t="s">
        <v>30</v>
      </c>
      <c r="CE14" s="532" t="str">
        <f t="shared" si="115"/>
        <v>-</v>
      </c>
      <c r="CF14" s="18"/>
      <c r="CG14" s="532" t="str">
        <f t="shared" ref="CG14:CZ14" si="116">CG$13</f>
        <v>-</v>
      </c>
      <c r="CH14" s="532" t="str">
        <f t="shared" si="116"/>
        <v>-</v>
      </c>
      <c r="CI14" s="532" t="str">
        <f t="shared" si="116"/>
        <v>-</v>
      </c>
      <c r="CJ14" s="532" t="str">
        <f t="shared" si="116"/>
        <v>-</v>
      </c>
      <c r="CK14" s="532" t="str">
        <f t="shared" si="116"/>
        <v>-</v>
      </c>
      <c r="CL14" s="532" t="str">
        <f t="shared" si="116"/>
        <v>-</v>
      </c>
      <c r="CM14" s="532" t="str">
        <f t="shared" si="116"/>
        <v>-</v>
      </c>
      <c r="CN14" s="532" t="str">
        <f t="shared" si="116"/>
        <v>-</v>
      </c>
      <c r="CO14" s="532" t="str">
        <f t="shared" si="116"/>
        <v>-</v>
      </c>
      <c r="CP14" s="532" t="str">
        <f t="shared" si="116"/>
        <v>-</v>
      </c>
      <c r="CQ14" s="532" t="str">
        <f t="shared" si="116"/>
        <v>-</v>
      </c>
      <c r="CR14" s="532" t="str">
        <f t="shared" si="116"/>
        <v>-</v>
      </c>
      <c r="CS14" s="532" t="str">
        <f t="shared" si="116"/>
        <v>-</v>
      </c>
      <c r="CT14" s="532" t="str">
        <f t="shared" si="116"/>
        <v>-</v>
      </c>
      <c r="CU14" s="532" t="str">
        <f t="shared" si="116"/>
        <v>-</v>
      </c>
      <c r="CV14" s="532" t="str">
        <f t="shared" si="116"/>
        <v>-</v>
      </c>
      <c r="CW14" s="532" t="str">
        <f t="shared" si="116"/>
        <v>-</v>
      </c>
      <c r="CX14" s="532" t="str">
        <f t="shared" si="116"/>
        <v>-</v>
      </c>
      <c r="CY14" s="532" t="str">
        <f t="shared" si="116"/>
        <v>-</v>
      </c>
      <c r="CZ14" s="532" t="str">
        <f t="shared" si="116"/>
        <v>-</v>
      </c>
      <c r="DA14" s="532">
        <v>720</v>
      </c>
      <c r="DB14" s="532">
        <v>720</v>
      </c>
      <c r="DC14" s="18"/>
      <c r="DD14" s="532" t="str">
        <f t="shared" ref="DD14:DJ14" si="117">DD$13</f>
        <v>-</v>
      </c>
      <c r="DE14" s="532" t="str">
        <f>DE$13</f>
        <v>-</v>
      </c>
      <c r="DF14" s="532" t="str">
        <f t="shared" si="117"/>
        <v>-</v>
      </c>
      <c r="DG14" s="532" t="str">
        <f t="shared" si="117"/>
        <v>-</v>
      </c>
      <c r="DH14" s="533" t="str">
        <f>DH$13</f>
        <v>-</v>
      </c>
      <c r="DI14" s="532" t="str">
        <f t="shared" si="117"/>
        <v>-</v>
      </c>
      <c r="DJ14" s="532" t="str">
        <f t="shared" si="117"/>
        <v>-</v>
      </c>
      <c r="DK14" s="22">
        <v>1</v>
      </c>
      <c r="DL14" s="532" t="str">
        <f>DL$13</f>
        <v>-</v>
      </c>
      <c r="DM14" s="532" t="str">
        <f>DM$13</f>
        <v>-</v>
      </c>
      <c r="DN14" s="532" t="str">
        <f>DN$13</f>
        <v>-</v>
      </c>
      <c r="DO14" s="532" t="str">
        <f>DO$13</f>
        <v>-</v>
      </c>
      <c r="DP14" s="532" t="str">
        <f>DP$13</f>
        <v>-</v>
      </c>
      <c r="DQ14" s="22" t="b">
        <v>0</v>
      </c>
      <c r="DR14" s="532" t="str">
        <f>DR$13</f>
        <v>-</v>
      </c>
      <c r="DS14" s="532" t="str">
        <f>DS$13</f>
        <v>-</v>
      </c>
      <c r="DT14" s="532" t="str">
        <f>DT$13</f>
        <v>-</v>
      </c>
      <c r="DU14" s="532" t="str">
        <f>DU$13</f>
        <v>-</v>
      </c>
      <c r="DV14" s="22">
        <v>500</v>
      </c>
      <c r="DW14" s="22">
        <v>500</v>
      </c>
      <c r="DX14" s="532" t="str">
        <f t="shared" ref="DX14:FQ14" si="118">DX$13</f>
        <v>-</v>
      </c>
      <c r="DY14" s="532" t="str">
        <f t="shared" si="118"/>
        <v>-</v>
      </c>
      <c r="DZ14" s="532" t="str">
        <f t="shared" si="118"/>
        <v>-</v>
      </c>
      <c r="EA14" s="22" t="str">
        <f t="shared" ref="EA14:EW14" si="119">EA$13</f>
        <v>-</v>
      </c>
      <c r="EB14" s="22" t="str">
        <f t="shared" si="119"/>
        <v>-</v>
      </c>
      <c r="EC14" s="22" t="str">
        <f t="shared" si="119"/>
        <v>-</v>
      </c>
      <c r="ED14" s="22" t="str">
        <f t="shared" si="119"/>
        <v>-</v>
      </c>
      <c r="EE14" s="22" t="str">
        <f t="shared" si="119"/>
        <v>-</v>
      </c>
      <c r="EF14" s="22" t="str">
        <f t="shared" si="119"/>
        <v>-</v>
      </c>
      <c r="EG14" s="22" t="str">
        <f t="shared" si="119"/>
        <v>-</v>
      </c>
      <c r="EH14" s="22" t="str">
        <f t="shared" si="119"/>
        <v>-</v>
      </c>
      <c r="EI14" s="22" t="str">
        <f t="shared" si="119"/>
        <v>-</v>
      </c>
      <c r="EJ14" s="22" t="str">
        <f t="shared" si="119"/>
        <v>-</v>
      </c>
      <c r="EK14" s="22" t="str">
        <f t="shared" si="119"/>
        <v>-</v>
      </c>
      <c r="EL14" s="22" t="str">
        <f t="shared" si="119"/>
        <v>-</v>
      </c>
      <c r="EM14" s="22" t="str">
        <f t="shared" si="119"/>
        <v>-</v>
      </c>
      <c r="EN14" s="22" t="str">
        <f t="shared" si="119"/>
        <v>-</v>
      </c>
      <c r="EO14" s="22" t="str">
        <f t="shared" si="119"/>
        <v>-</v>
      </c>
      <c r="EP14" s="22" t="str">
        <f t="shared" si="119"/>
        <v>-</v>
      </c>
      <c r="EQ14" s="22" t="str">
        <f>EQ$13</f>
        <v>-</v>
      </c>
      <c r="ER14" s="22" t="str">
        <f>ER$13</f>
        <v>-</v>
      </c>
      <c r="ES14" s="22" t="str">
        <f>ES$13</f>
        <v>-</v>
      </c>
      <c r="ET14" s="22" t="str">
        <f>ET$13</f>
        <v>-</v>
      </c>
      <c r="EU14" s="22" t="str">
        <f t="shared" si="119"/>
        <v>-</v>
      </c>
      <c r="EV14" s="22" t="str">
        <f t="shared" si="119"/>
        <v>-</v>
      </c>
      <c r="EW14" s="22" t="str">
        <f t="shared" si="119"/>
        <v>-</v>
      </c>
      <c r="EX14" s="532" t="str">
        <f>EX$13</f>
        <v>-</v>
      </c>
      <c r="EY14" s="532" t="str">
        <f>EY$13</f>
        <v>-</v>
      </c>
      <c r="EZ14" s="532" t="str">
        <f>EZ$13</f>
        <v>-</v>
      </c>
      <c r="FA14" s="532" t="str">
        <f>FA$13</f>
        <v>-</v>
      </c>
      <c r="FB14" s="532">
        <f t="shared" si="118"/>
        <v>0</v>
      </c>
      <c r="FC14" s="532">
        <f t="shared" si="118"/>
        <v>0</v>
      </c>
      <c r="FD14" s="532">
        <f t="shared" si="118"/>
        <v>1</v>
      </c>
      <c r="FE14" s="532">
        <f t="shared" si="118"/>
        <v>0</v>
      </c>
      <c r="FF14" s="532">
        <f t="shared" si="118"/>
        <v>0</v>
      </c>
      <c r="FG14" s="532">
        <f t="shared" si="118"/>
        <v>0</v>
      </c>
      <c r="FH14" s="532">
        <f t="shared" si="118"/>
        <v>0</v>
      </c>
      <c r="FI14" s="532">
        <f t="shared" si="118"/>
        <v>0</v>
      </c>
      <c r="FJ14" s="532">
        <f t="shared" si="118"/>
        <v>0</v>
      </c>
      <c r="FK14" s="532" t="str">
        <f t="shared" si="118"/>
        <v>-</v>
      </c>
      <c r="FL14" s="532" t="str">
        <f t="shared" si="118"/>
        <v>-</v>
      </c>
      <c r="FM14" s="532" t="str">
        <f t="shared" si="118"/>
        <v>-</v>
      </c>
      <c r="FN14" s="532" t="str">
        <f t="shared" si="118"/>
        <v>-</v>
      </c>
      <c r="FO14" s="532" t="str">
        <f t="shared" si="118"/>
        <v>-</v>
      </c>
      <c r="FP14" s="532" t="str">
        <f t="shared" si="118"/>
        <v>-</v>
      </c>
      <c r="FQ14" s="532" t="str">
        <f t="shared" si="118"/>
        <v>-</v>
      </c>
      <c r="FR14" s="22" t="b">
        <v>0</v>
      </c>
      <c r="FS14" s="22" t="b">
        <v>0</v>
      </c>
      <c r="FT14" s="22" t="b">
        <v>1</v>
      </c>
      <c r="FU14" s="22">
        <v>1</v>
      </c>
      <c r="FV14" s="22">
        <v>1</v>
      </c>
      <c r="FW14" s="532">
        <f t="shared" ref="FW14:GE14" si="120">FW$13</f>
        <v>1</v>
      </c>
      <c r="FX14" s="532">
        <f t="shared" si="120"/>
        <v>1</v>
      </c>
      <c r="FY14" s="532">
        <f t="shared" si="120"/>
        <v>1</v>
      </c>
      <c r="FZ14" s="532">
        <f t="shared" si="120"/>
        <v>1</v>
      </c>
      <c r="GA14" s="532" t="str">
        <f t="shared" si="120"/>
        <v>-</v>
      </c>
      <c r="GB14" s="532" t="str">
        <f t="shared" si="120"/>
        <v>-</v>
      </c>
      <c r="GC14" s="532" t="str">
        <f t="shared" si="120"/>
        <v>-</v>
      </c>
      <c r="GD14" s="532" t="str">
        <f t="shared" si="120"/>
        <v>-</v>
      </c>
      <c r="GE14" s="532" t="str">
        <f t="shared" si="120"/>
        <v>-</v>
      </c>
      <c r="GF14" s="87">
        <f t="shared" ref="GF14:GM15" si="121">INDEX(i.PGRscalar,1,($L14-1)*10+GF$6)</f>
        <v>1</v>
      </c>
      <c r="GG14" s="87">
        <f t="shared" si="121"/>
        <v>1</v>
      </c>
      <c r="GH14" s="87">
        <f t="shared" si="121"/>
        <v>1</v>
      </c>
      <c r="GI14" s="87">
        <f t="shared" si="121"/>
        <v>1</v>
      </c>
      <c r="GJ14" s="87">
        <f t="shared" si="121"/>
        <v>1</v>
      </c>
      <c r="GK14" s="87">
        <f t="shared" si="121"/>
        <v>1</v>
      </c>
      <c r="GL14" s="87">
        <f t="shared" si="121"/>
        <v>1</v>
      </c>
      <c r="GM14" s="87">
        <f t="shared" si="121"/>
        <v>1</v>
      </c>
      <c r="GN14" s="532" t="str">
        <f>GN$13</f>
        <v>-</v>
      </c>
      <c r="GO14" s="532" t="str">
        <f>GO$13</f>
        <v>-</v>
      </c>
      <c r="GP14" s="532" t="str">
        <f t="shared" ref="GP14:GQ14" si="122">GP$13</f>
        <v>-</v>
      </c>
      <c r="GQ14" s="532" t="str">
        <f t="shared" si="122"/>
        <v>-</v>
      </c>
      <c r="GR14" s="18"/>
      <c r="GS14" s="532" t="str">
        <f t="shared" ref="GS14:IJ14" si="123">GS$13</f>
        <v>-</v>
      </c>
      <c r="GT14" s="532" t="str">
        <f t="shared" si="123"/>
        <v>-</v>
      </c>
      <c r="GU14" s="532" t="str">
        <f t="shared" si="123"/>
        <v>-</v>
      </c>
      <c r="GV14" s="532" t="str">
        <f t="shared" si="123"/>
        <v>-</v>
      </c>
      <c r="GW14" s="532" t="str">
        <f t="shared" si="123"/>
        <v>-</v>
      </c>
      <c r="GX14" s="532">
        <f t="shared" si="123"/>
        <v>1</v>
      </c>
      <c r="GY14" s="532">
        <f t="shared" si="123"/>
        <v>1</v>
      </c>
      <c r="GZ14" s="532" t="str">
        <f t="shared" si="123"/>
        <v>-</v>
      </c>
      <c r="HA14" s="532" t="str">
        <f t="shared" si="123"/>
        <v>-</v>
      </c>
      <c r="HB14" s="532" t="str">
        <f t="shared" si="123"/>
        <v>-</v>
      </c>
      <c r="HC14" s="532" t="str">
        <f t="shared" si="123"/>
        <v>-</v>
      </c>
      <c r="HD14" s="532" t="str">
        <f t="shared" si="123"/>
        <v>-</v>
      </c>
      <c r="HE14" s="532" t="str">
        <f t="shared" si="123"/>
        <v>-</v>
      </c>
      <c r="HF14" s="532" t="str">
        <f t="shared" si="123"/>
        <v>-</v>
      </c>
      <c r="HG14" s="532" t="str">
        <f t="shared" si="123"/>
        <v>-</v>
      </c>
      <c r="HH14" s="532" t="str">
        <f t="shared" si="123"/>
        <v>-</v>
      </c>
      <c r="HI14" s="532" t="str">
        <f t="shared" si="123"/>
        <v>-</v>
      </c>
      <c r="HJ14" s="532" t="str">
        <f t="shared" si="123"/>
        <v>-</v>
      </c>
      <c r="HK14" s="532" t="str">
        <f t="shared" si="123"/>
        <v>-</v>
      </c>
      <c r="HL14" s="532" t="str">
        <f t="shared" si="123"/>
        <v>-</v>
      </c>
      <c r="HM14" s="532" t="str">
        <f t="shared" si="123"/>
        <v>-</v>
      </c>
      <c r="HN14" s="532" t="str">
        <f t="shared" si="123"/>
        <v>-</v>
      </c>
      <c r="HO14" s="532" t="str">
        <f t="shared" si="123"/>
        <v>-</v>
      </c>
      <c r="HP14" s="532" t="str">
        <f t="shared" si="123"/>
        <v>-</v>
      </c>
      <c r="HQ14" s="532" t="str">
        <f t="shared" si="123"/>
        <v>-</v>
      </c>
      <c r="HR14" s="532" t="str">
        <f t="shared" si="123"/>
        <v>-</v>
      </c>
      <c r="HS14" s="532" t="str">
        <f t="shared" si="123"/>
        <v>-</v>
      </c>
      <c r="HT14" s="532" t="str">
        <f t="shared" si="123"/>
        <v>-</v>
      </c>
      <c r="HU14" s="532">
        <f t="shared" si="123"/>
        <v>0</v>
      </c>
      <c r="HV14" s="532" t="str">
        <f t="shared" si="123"/>
        <v>-</v>
      </c>
      <c r="HW14" s="532">
        <f t="shared" si="123"/>
        <v>1</v>
      </c>
      <c r="HX14" s="532">
        <f t="shared" si="123"/>
        <v>0</v>
      </c>
      <c r="HY14" s="532">
        <f t="shared" si="123"/>
        <v>0</v>
      </c>
      <c r="HZ14" s="532">
        <f t="shared" si="123"/>
        <v>0</v>
      </c>
      <c r="IA14" s="532">
        <f t="shared" si="123"/>
        <v>0</v>
      </c>
      <c r="IB14" s="532">
        <f t="shared" si="123"/>
        <v>0</v>
      </c>
      <c r="IC14" s="532">
        <f t="shared" si="123"/>
        <v>0</v>
      </c>
      <c r="ID14" s="532">
        <f t="shared" si="123"/>
        <v>0</v>
      </c>
      <c r="IE14" s="532">
        <f t="shared" si="123"/>
        <v>1</v>
      </c>
      <c r="IF14" s="532">
        <f t="shared" si="123"/>
        <v>0</v>
      </c>
      <c r="IG14" s="532">
        <f t="shared" si="123"/>
        <v>0</v>
      </c>
      <c r="IH14" s="532">
        <f t="shared" si="123"/>
        <v>0</v>
      </c>
      <c r="II14" s="532">
        <f t="shared" si="123"/>
        <v>0</v>
      </c>
      <c r="IJ14" s="532">
        <f t="shared" si="123"/>
        <v>0</v>
      </c>
      <c r="IK14" s="18"/>
      <c r="IL14" s="532" t="str">
        <f t="shared" ref="IL14:VV14" si="124">IL$13</f>
        <v>-</v>
      </c>
      <c r="IM14" s="532" t="str">
        <f t="shared" si="124"/>
        <v>-</v>
      </c>
      <c r="IN14" s="532" t="str">
        <f t="shared" si="124"/>
        <v>-</v>
      </c>
      <c r="IO14" s="532" t="str">
        <f t="shared" si="124"/>
        <v>-</v>
      </c>
      <c r="IP14" s="532" t="str">
        <f t="shared" si="124"/>
        <v>-</v>
      </c>
      <c r="IQ14" s="532" t="str">
        <f t="shared" si="124"/>
        <v>-</v>
      </c>
      <c r="IR14" s="532" t="str">
        <f t="shared" si="124"/>
        <v>-</v>
      </c>
      <c r="IS14" s="532" t="str">
        <f t="shared" si="124"/>
        <v>-</v>
      </c>
      <c r="IT14" s="532" t="str">
        <f t="shared" si="124"/>
        <v>-</v>
      </c>
      <c r="IU14" s="532" t="str">
        <f t="shared" si="124"/>
        <v>-</v>
      </c>
      <c r="IV14" s="532" t="str">
        <f t="shared" si="124"/>
        <v>-</v>
      </c>
      <c r="IW14" s="532" t="str">
        <f t="shared" si="124"/>
        <v>-</v>
      </c>
      <c r="IX14" s="532" t="str">
        <f t="shared" si="124"/>
        <v>-</v>
      </c>
      <c r="IY14" s="532" t="str">
        <f t="shared" si="124"/>
        <v>-</v>
      </c>
      <c r="IZ14" s="532" t="str">
        <f t="shared" si="124"/>
        <v>-</v>
      </c>
      <c r="JA14" s="532" t="str">
        <f t="shared" si="124"/>
        <v>-</v>
      </c>
      <c r="JB14" s="532">
        <f t="shared" si="124"/>
        <v>0</v>
      </c>
      <c r="JC14" s="532">
        <f>JC$13</f>
        <v>0</v>
      </c>
      <c r="JD14" s="532"/>
      <c r="JE14" s="532"/>
      <c r="JF14" s="532"/>
      <c r="JG14" s="532"/>
      <c r="JH14" s="532"/>
      <c r="JI14" s="532"/>
      <c r="JJ14" s="532"/>
      <c r="JK14" s="532"/>
      <c r="JL14" s="532"/>
      <c r="JM14" s="532"/>
      <c r="JN14" s="532"/>
      <c r="JO14" s="532"/>
      <c r="JP14" s="532"/>
      <c r="JQ14" s="532"/>
      <c r="JR14" s="532"/>
      <c r="JS14" s="534">
        <f t="shared" si="124"/>
        <v>0</v>
      </c>
      <c r="JT14" s="534">
        <f t="shared" si="124"/>
        <v>0</v>
      </c>
      <c r="JU14" s="534">
        <f t="shared" si="124"/>
        <v>0</v>
      </c>
      <c r="JV14" s="534">
        <f t="shared" si="124"/>
        <v>0</v>
      </c>
      <c r="JW14" s="534">
        <f t="shared" si="124"/>
        <v>0</v>
      </c>
      <c r="JX14" s="534">
        <f t="shared" si="124"/>
        <v>0</v>
      </c>
      <c r="JY14" s="534">
        <f t="shared" si="124"/>
        <v>0</v>
      </c>
      <c r="JZ14" s="534">
        <f t="shared" si="124"/>
        <v>0</v>
      </c>
      <c r="KA14" s="534">
        <f t="shared" si="124"/>
        <v>0</v>
      </c>
      <c r="KB14" s="534">
        <f t="shared" si="124"/>
        <v>0</v>
      </c>
      <c r="KC14" s="534">
        <f t="shared" si="124"/>
        <v>0</v>
      </c>
      <c r="KD14" s="534">
        <f t="shared" si="124"/>
        <v>0</v>
      </c>
      <c r="KE14" s="534">
        <f t="shared" si="124"/>
        <v>0</v>
      </c>
      <c r="KF14" s="534">
        <f t="shared" si="124"/>
        <v>0</v>
      </c>
      <c r="KG14" s="534">
        <f t="shared" si="124"/>
        <v>0</v>
      </c>
      <c r="KH14" s="534">
        <f t="shared" si="124"/>
        <v>0</v>
      </c>
      <c r="KI14" s="534">
        <f t="shared" si="124"/>
        <v>0</v>
      </c>
      <c r="KJ14" s="534">
        <f t="shared" si="124"/>
        <v>0</v>
      </c>
      <c r="KK14" s="534">
        <f t="shared" si="124"/>
        <v>0</v>
      </c>
      <c r="KL14" s="534">
        <f t="shared" si="124"/>
        <v>0</v>
      </c>
      <c r="KM14" s="534">
        <f t="shared" si="124"/>
        <v>0</v>
      </c>
      <c r="KN14" s="534">
        <f t="shared" si="124"/>
        <v>0</v>
      </c>
      <c r="KO14" s="534">
        <f t="shared" si="124"/>
        <v>0</v>
      </c>
      <c r="KP14" s="534">
        <f t="shared" si="124"/>
        <v>0</v>
      </c>
      <c r="KQ14" s="534">
        <f t="shared" si="124"/>
        <v>0</v>
      </c>
      <c r="KR14" s="534">
        <f t="shared" si="124"/>
        <v>0</v>
      </c>
      <c r="KS14" s="534">
        <f t="shared" si="124"/>
        <v>0</v>
      </c>
      <c r="KT14" s="534">
        <f t="shared" si="124"/>
        <v>0</v>
      </c>
      <c r="KU14" s="534">
        <f t="shared" si="124"/>
        <v>0</v>
      </c>
      <c r="KV14" s="534">
        <f t="shared" si="124"/>
        <v>0</v>
      </c>
      <c r="KW14" s="534">
        <f t="shared" si="124"/>
        <v>0</v>
      </c>
      <c r="KX14" s="534">
        <f t="shared" si="124"/>
        <v>0</v>
      </c>
      <c r="KY14" s="534">
        <f t="shared" si="124"/>
        <v>0</v>
      </c>
      <c r="KZ14" s="534">
        <f t="shared" si="124"/>
        <v>0</v>
      </c>
      <c r="LA14" s="534">
        <f t="shared" si="124"/>
        <v>0</v>
      </c>
      <c r="LB14" s="534">
        <f t="shared" si="124"/>
        <v>0</v>
      </c>
      <c r="LC14" s="534">
        <f t="shared" si="124"/>
        <v>0</v>
      </c>
      <c r="LD14" s="534">
        <f t="shared" si="124"/>
        <v>0</v>
      </c>
      <c r="LE14" s="534">
        <f t="shared" si="124"/>
        <v>0</v>
      </c>
      <c r="LF14" s="534">
        <f t="shared" si="124"/>
        <v>0</v>
      </c>
      <c r="LG14" s="534">
        <f t="shared" si="124"/>
        <v>0</v>
      </c>
      <c r="LH14" s="534">
        <f t="shared" si="124"/>
        <v>0</v>
      </c>
      <c r="LI14" s="534">
        <f t="shared" si="124"/>
        <v>0</v>
      </c>
      <c r="LJ14" s="534">
        <f t="shared" si="124"/>
        <v>0</v>
      </c>
      <c r="LK14" s="534">
        <f t="shared" si="124"/>
        <v>0</v>
      </c>
      <c r="LL14" s="534">
        <f t="shared" si="124"/>
        <v>0</v>
      </c>
      <c r="LM14" s="534">
        <f t="shared" si="124"/>
        <v>0</v>
      </c>
      <c r="LN14" s="534">
        <f t="shared" si="124"/>
        <v>0</v>
      </c>
      <c r="LO14" s="534">
        <f t="shared" si="124"/>
        <v>0</v>
      </c>
      <c r="LP14" s="534">
        <f t="shared" si="124"/>
        <v>0</v>
      </c>
      <c r="LQ14" s="534">
        <f t="shared" si="124"/>
        <v>0</v>
      </c>
      <c r="LR14" s="534">
        <f t="shared" si="124"/>
        <v>0</v>
      </c>
      <c r="LS14" s="534">
        <f t="shared" si="124"/>
        <v>0</v>
      </c>
      <c r="LT14" s="534">
        <f t="shared" si="124"/>
        <v>0</v>
      </c>
      <c r="LU14" s="534">
        <f t="shared" si="124"/>
        <v>0</v>
      </c>
      <c r="LV14" s="534">
        <f t="shared" si="124"/>
        <v>0</v>
      </c>
      <c r="LW14" s="534">
        <f t="shared" si="124"/>
        <v>0</v>
      </c>
      <c r="LX14" s="534">
        <f t="shared" si="124"/>
        <v>0</v>
      </c>
      <c r="LY14" s="534">
        <f t="shared" si="124"/>
        <v>0</v>
      </c>
      <c r="LZ14" s="534">
        <f t="shared" si="124"/>
        <v>0</v>
      </c>
      <c r="MA14" s="534">
        <f t="shared" si="124"/>
        <v>0</v>
      </c>
      <c r="MB14" s="534">
        <f t="shared" si="124"/>
        <v>0</v>
      </c>
      <c r="MC14" s="534">
        <f t="shared" si="124"/>
        <v>0</v>
      </c>
      <c r="MD14" s="534">
        <f t="shared" si="124"/>
        <v>0</v>
      </c>
      <c r="ME14" s="534">
        <f t="shared" si="124"/>
        <v>0</v>
      </c>
      <c r="MF14" s="534">
        <f t="shared" si="124"/>
        <v>0</v>
      </c>
      <c r="MG14" s="534">
        <f t="shared" si="124"/>
        <v>0</v>
      </c>
      <c r="MH14" s="534">
        <f t="shared" si="124"/>
        <v>0</v>
      </c>
      <c r="MI14" s="534">
        <f t="shared" si="124"/>
        <v>0</v>
      </c>
      <c r="MJ14" s="534">
        <f t="shared" si="124"/>
        <v>0</v>
      </c>
      <c r="MK14" s="534">
        <f t="shared" si="124"/>
        <v>0</v>
      </c>
      <c r="ML14" s="534">
        <f t="shared" si="124"/>
        <v>0</v>
      </c>
      <c r="MM14" s="534">
        <f t="shared" si="124"/>
        <v>0</v>
      </c>
      <c r="MN14" s="534">
        <f t="shared" si="124"/>
        <v>0</v>
      </c>
      <c r="MO14" s="534">
        <f t="shared" si="124"/>
        <v>0</v>
      </c>
      <c r="MP14" s="534">
        <f t="shared" si="124"/>
        <v>0</v>
      </c>
      <c r="MQ14" s="534">
        <f t="shared" si="124"/>
        <v>0</v>
      </c>
      <c r="MR14" s="534">
        <f t="shared" si="124"/>
        <v>0</v>
      </c>
      <c r="MS14" s="534">
        <f t="shared" si="124"/>
        <v>0</v>
      </c>
      <c r="MT14" s="534">
        <f t="shared" si="124"/>
        <v>0</v>
      </c>
      <c r="MU14" s="534">
        <f t="shared" si="124"/>
        <v>0</v>
      </c>
      <c r="MV14" s="534">
        <f t="shared" si="124"/>
        <v>0</v>
      </c>
      <c r="MW14" s="534">
        <f t="shared" si="124"/>
        <v>0</v>
      </c>
      <c r="MX14" s="534">
        <f t="shared" si="124"/>
        <v>0</v>
      </c>
      <c r="MY14" s="534">
        <f t="shared" si="124"/>
        <v>0</v>
      </c>
      <c r="MZ14" s="534">
        <f t="shared" si="124"/>
        <v>0</v>
      </c>
      <c r="NA14" s="534">
        <f t="shared" si="124"/>
        <v>0</v>
      </c>
      <c r="NB14" s="534">
        <f t="shared" si="124"/>
        <v>0</v>
      </c>
      <c r="NC14" s="534">
        <f t="shared" si="124"/>
        <v>0</v>
      </c>
      <c r="ND14" s="534">
        <f t="shared" si="124"/>
        <v>0</v>
      </c>
      <c r="NE14" s="534">
        <f t="shared" si="124"/>
        <v>0</v>
      </c>
      <c r="NF14" s="534">
        <f t="shared" si="124"/>
        <v>0</v>
      </c>
      <c r="NG14" s="534">
        <f t="shared" si="124"/>
        <v>0</v>
      </c>
      <c r="NH14" s="534">
        <f t="shared" si="124"/>
        <v>0</v>
      </c>
      <c r="NI14" s="534">
        <f t="shared" si="124"/>
        <v>0</v>
      </c>
      <c r="NJ14" s="534">
        <f t="shared" si="124"/>
        <v>0</v>
      </c>
      <c r="NK14" s="534">
        <f t="shared" si="124"/>
        <v>0</v>
      </c>
      <c r="NL14" s="534">
        <f t="shared" si="124"/>
        <v>0</v>
      </c>
      <c r="NM14" s="534">
        <f t="shared" si="124"/>
        <v>0</v>
      </c>
      <c r="NN14" s="534">
        <f t="shared" si="124"/>
        <v>0</v>
      </c>
      <c r="NO14" s="534">
        <f t="shared" si="124"/>
        <v>0</v>
      </c>
      <c r="NP14" s="534">
        <f t="shared" si="124"/>
        <v>0</v>
      </c>
      <c r="NQ14" s="534">
        <f t="shared" si="124"/>
        <v>0</v>
      </c>
      <c r="NR14" s="534">
        <f t="shared" si="124"/>
        <v>0</v>
      </c>
      <c r="NS14" s="534">
        <f t="shared" si="124"/>
        <v>0</v>
      </c>
      <c r="NT14" s="534">
        <f t="shared" si="124"/>
        <v>0</v>
      </c>
      <c r="NU14" s="534">
        <f t="shared" si="124"/>
        <v>0</v>
      </c>
      <c r="NV14" s="534">
        <f t="shared" si="124"/>
        <v>0</v>
      </c>
      <c r="NW14" s="534">
        <f t="shared" si="124"/>
        <v>0</v>
      </c>
      <c r="NX14" s="534">
        <f t="shared" si="124"/>
        <v>0</v>
      </c>
      <c r="NY14" s="534">
        <f t="shared" si="124"/>
        <v>0</v>
      </c>
      <c r="NZ14" s="534">
        <f t="shared" si="124"/>
        <v>0</v>
      </c>
      <c r="OA14" s="534">
        <f t="shared" si="124"/>
        <v>0</v>
      </c>
      <c r="OB14" s="534">
        <f t="shared" si="124"/>
        <v>0</v>
      </c>
      <c r="OC14" s="534">
        <f t="shared" si="124"/>
        <v>0</v>
      </c>
      <c r="OD14" s="534">
        <f t="shared" si="124"/>
        <v>0</v>
      </c>
      <c r="OE14" s="534">
        <f t="shared" si="124"/>
        <v>0</v>
      </c>
      <c r="OF14" s="534">
        <f t="shared" si="124"/>
        <v>0</v>
      </c>
      <c r="OG14" s="534">
        <f t="shared" si="124"/>
        <v>0</v>
      </c>
      <c r="OH14" s="534">
        <f t="shared" si="124"/>
        <v>0</v>
      </c>
      <c r="OI14" s="534">
        <f t="shared" si="124"/>
        <v>0</v>
      </c>
      <c r="OJ14" s="534">
        <f t="shared" si="124"/>
        <v>0</v>
      </c>
      <c r="OK14" s="534">
        <f t="shared" si="124"/>
        <v>0</v>
      </c>
      <c r="OL14" s="534">
        <f t="shared" si="124"/>
        <v>0</v>
      </c>
      <c r="OM14" s="534">
        <f t="shared" si="124"/>
        <v>0</v>
      </c>
      <c r="ON14" s="534">
        <f t="shared" si="124"/>
        <v>0</v>
      </c>
      <c r="OO14" s="534">
        <f t="shared" si="124"/>
        <v>0</v>
      </c>
      <c r="OP14" s="534">
        <f t="shared" si="124"/>
        <v>0</v>
      </c>
      <c r="OQ14" s="534">
        <f t="shared" si="124"/>
        <v>0</v>
      </c>
      <c r="OR14" s="534">
        <f t="shared" si="124"/>
        <v>0</v>
      </c>
      <c r="OS14" s="534">
        <f t="shared" si="124"/>
        <v>0</v>
      </c>
      <c r="OT14" s="534">
        <f t="shared" si="124"/>
        <v>0</v>
      </c>
      <c r="OU14" s="534">
        <f t="shared" si="124"/>
        <v>0</v>
      </c>
      <c r="OV14" s="534">
        <f t="shared" si="124"/>
        <v>0</v>
      </c>
      <c r="OW14" s="534">
        <f t="shared" si="124"/>
        <v>0</v>
      </c>
      <c r="OX14" s="534">
        <f t="shared" si="124"/>
        <v>0</v>
      </c>
      <c r="OY14" s="534">
        <f t="shared" si="124"/>
        <v>0</v>
      </c>
      <c r="OZ14" s="534">
        <f t="shared" si="124"/>
        <v>0</v>
      </c>
      <c r="PA14" s="534">
        <f t="shared" si="124"/>
        <v>0</v>
      </c>
      <c r="PB14" s="534">
        <f t="shared" si="124"/>
        <v>0</v>
      </c>
      <c r="PC14" s="534">
        <f t="shared" si="124"/>
        <v>0</v>
      </c>
      <c r="PD14" s="534">
        <f t="shared" si="124"/>
        <v>0</v>
      </c>
      <c r="PE14" s="534">
        <f t="shared" si="124"/>
        <v>0</v>
      </c>
      <c r="PF14" s="534">
        <f t="shared" si="124"/>
        <v>0</v>
      </c>
      <c r="PG14" s="534">
        <f t="shared" si="124"/>
        <v>0</v>
      </c>
      <c r="PH14" s="534">
        <f t="shared" si="124"/>
        <v>0</v>
      </c>
      <c r="PI14" s="534">
        <f t="shared" si="124"/>
        <v>0</v>
      </c>
      <c r="PJ14" s="534">
        <f t="shared" si="124"/>
        <v>0</v>
      </c>
      <c r="PK14" s="534">
        <f t="shared" si="124"/>
        <v>0</v>
      </c>
      <c r="PL14" s="534">
        <f t="shared" si="124"/>
        <v>0</v>
      </c>
      <c r="PM14" s="534">
        <f t="shared" si="124"/>
        <v>0</v>
      </c>
      <c r="PN14" s="534">
        <f t="shared" si="124"/>
        <v>0</v>
      </c>
      <c r="PO14" s="534">
        <f t="shared" si="124"/>
        <v>0</v>
      </c>
      <c r="PP14" s="534">
        <f t="shared" si="124"/>
        <v>0</v>
      </c>
      <c r="PQ14" s="534">
        <f t="shared" si="124"/>
        <v>0</v>
      </c>
      <c r="PR14" s="534">
        <f t="shared" si="124"/>
        <v>0</v>
      </c>
      <c r="PS14" s="534">
        <f t="shared" si="124"/>
        <v>0</v>
      </c>
      <c r="PT14" s="534">
        <f t="shared" si="124"/>
        <v>0</v>
      </c>
      <c r="PU14" s="534">
        <f t="shared" si="124"/>
        <v>0</v>
      </c>
      <c r="PV14" s="534">
        <f t="shared" si="124"/>
        <v>0</v>
      </c>
      <c r="PW14" s="534">
        <f t="shared" si="124"/>
        <v>0</v>
      </c>
      <c r="PX14" s="534">
        <f t="shared" si="124"/>
        <v>0</v>
      </c>
      <c r="PY14" s="534">
        <f t="shared" si="124"/>
        <v>0</v>
      </c>
      <c r="PZ14" s="534">
        <f t="shared" si="124"/>
        <v>0</v>
      </c>
      <c r="QA14" s="534">
        <f t="shared" si="124"/>
        <v>0</v>
      </c>
      <c r="QB14" s="534">
        <f t="shared" si="124"/>
        <v>0</v>
      </c>
      <c r="QC14" s="534">
        <f t="shared" si="124"/>
        <v>0</v>
      </c>
      <c r="QD14" s="534">
        <f t="shared" si="124"/>
        <v>0</v>
      </c>
      <c r="QE14" s="534">
        <f t="shared" si="124"/>
        <v>0</v>
      </c>
      <c r="QF14" s="534">
        <f t="shared" si="124"/>
        <v>0</v>
      </c>
      <c r="QG14" s="534">
        <f t="shared" si="124"/>
        <v>0</v>
      </c>
      <c r="QH14" s="534">
        <f t="shared" si="124"/>
        <v>0</v>
      </c>
      <c r="QI14" s="534">
        <f t="shared" si="124"/>
        <v>0</v>
      </c>
      <c r="QJ14" s="534">
        <f t="shared" si="124"/>
        <v>0</v>
      </c>
      <c r="QK14" s="534">
        <f t="shared" si="124"/>
        <v>0</v>
      </c>
      <c r="QL14" s="534">
        <f t="shared" si="124"/>
        <v>0</v>
      </c>
      <c r="QM14" s="534">
        <f t="shared" si="124"/>
        <v>0</v>
      </c>
      <c r="QN14" s="534">
        <f t="shared" si="124"/>
        <v>0</v>
      </c>
      <c r="QO14" s="534">
        <f t="shared" si="124"/>
        <v>0</v>
      </c>
      <c r="QP14" s="534">
        <f t="shared" si="124"/>
        <v>0</v>
      </c>
      <c r="QQ14" s="534">
        <f t="shared" si="124"/>
        <v>0</v>
      </c>
      <c r="QR14" s="534">
        <f t="shared" si="124"/>
        <v>0</v>
      </c>
      <c r="QS14" s="534">
        <f t="shared" si="124"/>
        <v>0</v>
      </c>
      <c r="QT14" s="534">
        <f t="shared" si="124"/>
        <v>0</v>
      </c>
      <c r="QU14" s="534">
        <f t="shared" si="124"/>
        <v>0</v>
      </c>
      <c r="QV14" s="534">
        <f t="shared" si="124"/>
        <v>0</v>
      </c>
      <c r="QW14" s="534">
        <f t="shared" si="124"/>
        <v>0</v>
      </c>
      <c r="QX14" s="534">
        <f t="shared" si="124"/>
        <v>0</v>
      </c>
      <c r="QY14" s="534">
        <f t="shared" si="124"/>
        <v>0</v>
      </c>
      <c r="QZ14" s="534">
        <f t="shared" ref="QZ14:TK14" si="125">QZ$13</f>
        <v>0</v>
      </c>
      <c r="RA14" s="534">
        <f t="shared" si="125"/>
        <v>0</v>
      </c>
      <c r="RB14" s="534">
        <f t="shared" si="125"/>
        <v>0</v>
      </c>
      <c r="RC14" s="534">
        <f t="shared" si="125"/>
        <v>0</v>
      </c>
      <c r="RD14" s="534">
        <f t="shared" si="125"/>
        <v>0</v>
      </c>
      <c r="RE14" s="534">
        <f t="shared" si="125"/>
        <v>0</v>
      </c>
      <c r="RF14" s="534">
        <f t="shared" si="125"/>
        <v>0</v>
      </c>
      <c r="RG14" s="534">
        <f t="shared" si="125"/>
        <v>0</v>
      </c>
      <c r="RH14" s="534">
        <f t="shared" si="125"/>
        <v>0</v>
      </c>
      <c r="RI14" s="534">
        <f t="shared" si="125"/>
        <v>0</v>
      </c>
      <c r="RJ14" s="534">
        <f t="shared" si="125"/>
        <v>0</v>
      </c>
      <c r="RK14" s="534">
        <f t="shared" si="125"/>
        <v>0</v>
      </c>
      <c r="RL14" s="534">
        <f t="shared" si="125"/>
        <v>0</v>
      </c>
      <c r="RM14" s="534">
        <f t="shared" si="125"/>
        <v>0</v>
      </c>
      <c r="RN14" s="534">
        <f t="shared" si="125"/>
        <v>0</v>
      </c>
      <c r="RO14" s="534">
        <f t="shared" si="125"/>
        <v>0</v>
      </c>
      <c r="RP14" s="534">
        <f t="shared" si="125"/>
        <v>0</v>
      </c>
      <c r="RQ14" s="534">
        <f t="shared" si="125"/>
        <v>0</v>
      </c>
      <c r="RR14" s="534">
        <f t="shared" si="125"/>
        <v>0</v>
      </c>
      <c r="RS14" s="534">
        <f t="shared" si="125"/>
        <v>0</v>
      </c>
      <c r="RT14" s="534">
        <f t="shared" si="125"/>
        <v>0</v>
      </c>
      <c r="RU14" s="534">
        <f t="shared" si="125"/>
        <v>0</v>
      </c>
      <c r="RV14" s="534">
        <f t="shared" si="125"/>
        <v>0</v>
      </c>
      <c r="RW14" s="534">
        <f t="shared" si="125"/>
        <v>0</v>
      </c>
      <c r="RX14" s="534">
        <f t="shared" si="125"/>
        <v>0</v>
      </c>
      <c r="RY14" s="534">
        <f t="shared" si="125"/>
        <v>0</v>
      </c>
      <c r="RZ14" s="534">
        <f t="shared" si="125"/>
        <v>0</v>
      </c>
      <c r="SA14" s="534">
        <f t="shared" si="125"/>
        <v>0</v>
      </c>
      <c r="SB14" s="534">
        <f t="shared" si="125"/>
        <v>0</v>
      </c>
      <c r="SC14" s="534">
        <f t="shared" si="125"/>
        <v>0</v>
      </c>
      <c r="SD14" s="534">
        <f t="shared" si="125"/>
        <v>0</v>
      </c>
      <c r="SE14" s="534">
        <f t="shared" si="125"/>
        <v>0</v>
      </c>
      <c r="SF14" s="534">
        <f t="shared" si="125"/>
        <v>0</v>
      </c>
      <c r="SG14" s="534">
        <f t="shared" si="125"/>
        <v>0</v>
      </c>
      <c r="SH14" s="534">
        <f t="shared" si="125"/>
        <v>0</v>
      </c>
      <c r="SI14" s="534">
        <f t="shared" si="125"/>
        <v>0</v>
      </c>
      <c r="SJ14" s="534">
        <f t="shared" si="125"/>
        <v>0</v>
      </c>
      <c r="SK14" s="534">
        <f t="shared" si="125"/>
        <v>0</v>
      </c>
      <c r="SL14" s="534">
        <f t="shared" si="125"/>
        <v>0</v>
      </c>
      <c r="SM14" s="534">
        <f t="shared" si="125"/>
        <v>0</v>
      </c>
      <c r="SN14" s="534">
        <f t="shared" si="125"/>
        <v>0</v>
      </c>
      <c r="SO14" s="534">
        <f t="shared" si="125"/>
        <v>0</v>
      </c>
      <c r="SP14" s="534">
        <f t="shared" si="125"/>
        <v>0</v>
      </c>
      <c r="SQ14" s="534">
        <f t="shared" si="125"/>
        <v>0</v>
      </c>
      <c r="SR14" s="534">
        <f t="shared" si="125"/>
        <v>0</v>
      </c>
      <c r="SS14" s="534">
        <f t="shared" si="125"/>
        <v>0</v>
      </c>
      <c r="ST14" s="534">
        <f t="shared" si="125"/>
        <v>0</v>
      </c>
      <c r="SU14" s="534">
        <f t="shared" si="125"/>
        <v>0</v>
      </c>
      <c r="SV14" s="534">
        <f t="shared" si="125"/>
        <v>0</v>
      </c>
      <c r="SW14" s="534">
        <f t="shared" si="125"/>
        <v>0</v>
      </c>
      <c r="SX14" s="534">
        <f t="shared" si="125"/>
        <v>0</v>
      </c>
      <c r="SY14" s="534">
        <f t="shared" si="125"/>
        <v>0</v>
      </c>
      <c r="SZ14" s="534">
        <f t="shared" si="125"/>
        <v>0</v>
      </c>
      <c r="TA14" s="534">
        <f t="shared" si="125"/>
        <v>0</v>
      </c>
      <c r="TB14" s="534">
        <f t="shared" si="125"/>
        <v>0</v>
      </c>
      <c r="TC14" s="534">
        <f t="shared" si="125"/>
        <v>0</v>
      </c>
      <c r="TD14" s="534">
        <f t="shared" si="125"/>
        <v>0</v>
      </c>
      <c r="TE14" s="534">
        <f t="shared" si="125"/>
        <v>0</v>
      </c>
      <c r="TF14" s="534">
        <f t="shared" si="125"/>
        <v>0</v>
      </c>
      <c r="TG14" s="534">
        <f t="shared" si="125"/>
        <v>0</v>
      </c>
      <c r="TH14" s="534">
        <f t="shared" si="125"/>
        <v>0</v>
      </c>
      <c r="TI14" s="534">
        <f t="shared" si="125"/>
        <v>0</v>
      </c>
      <c r="TJ14" s="534">
        <f t="shared" si="125"/>
        <v>0</v>
      </c>
      <c r="TK14" s="534">
        <f t="shared" si="125"/>
        <v>0</v>
      </c>
      <c r="TL14" s="534">
        <f t="shared" ref="TL14:VI14" si="126">TL$13</f>
        <v>0</v>
      </c>
      <c r="TM14" s="534">
        <f t="shared" si="126"/>
        <v>0</v>
      </c>
      <c r="TN14" s="534">
        <f t="shared" si="126"/>
        <v>0</v>
      </c>
      <c r="TO14" s="534">
        <f t="shared" si="126"/>
        <v>0</v>
      </c>
      <c r="TP14" s="534">
        <f t="shared" si="126"/>
        <v>0</v>
      </c>
      <c r="TQ14" s="534">
        <f t="shared" si="126"/>
        <v>0</v>
      </c>
      <c r="TR14" s="534">
        <f t="shared" si="126"/>
        <v>0</v>
      </c>
      <c r="TS14" s="534">
        <f t="shared" si="126"/>
        <v>0</v>
      </c>
      <c r="TT14" s="534">
        <f t="shared" si="126"/>
        <v>0</v>
      </c>
      <c r="TU14" s="534">
        <f t="shared" si="126"/>
        <v>0</v>
      </c>
      <c r="TV14" s="534">
        <f t="shared" si="126"/>
        <v>0</v>
      </c>
      <c r="TW14" s="534">
        <f t="shared" si="126"/>
        <v>0</v>
      </c>
      <c r="TX14" s="534">
        <f t="shared" si="126"/>
        <v>0</v>
      </c>
      <c r="TY14" s="534">
        <f t="shared" si="126"/>
        <v>0</v>
      </c>
      <c r="TZ14" s="534">
        <f t="shared" si="126"/>
        <v>0</v>
      </c>
      <c r="UA14" s="534">
        <f t="shared" si="126"/>
        <v>0</v>
      </c>
      <c r="UB14" s="534">
        <f t="shared" si="126"/>
        <v>0</v>
      </c>
      <c r="UC14" s="534">
        <f t="shared" si="126"/>
        <v>0</v>
      </c>
      <c r="UD14" s="534">
        <f t="shared" si="126"/>
        <v>0</v>
      </c>
      <c r="UE14" s="534">
        <f t="shared" si="126"/>
        <v>0</v>
      </c>
      <c r="UF14" s="534">
        <f t="shared" si="126"/>
        <v>0</v>
      </c>
      <c r="UG14" s="534">
        <f t="shared" si="126"/>
        <v>0</v>
      </c>
      <c r="UH14" s="534">
        <f t="shared" si="126"/>
        <v>0</v>
      </c>
      <c r="UI14" s="534">
        <f t="shared" si="126"/>
        <v>0</v>
      </c>
      <c r="UJ14" s="534">
        <f t="shared" si="126"/>
        <v>0</v>
      </c>
      <c r="UK14" s="534">
        <f t="shared" si="126"/>
        <v>0</v>
      </c>
      <c r="UL14" s="534">
        <f t="shared" si="126"/>
        <v>0</v>
      </c>
      <c r="UM14" s="534">
        <f t="shared" si="126"/>
        <v>0</v>
      </c>
      <c r="UN14" s="534">
        <f t="shared" si="126"/>
        <v>0</v>
      </c>
      <c r="UO14" s="534">
        <f t="shared" si="126"/>
        <v>0</v>
      </c>
      <c r="UP14" s="534">
        <f t="shared" si="126"/>
        <v>0</v>
      </c>
      <c r="UQ14" s="534">
        <f t="shared" si="126"/>
        <v>0</v>
      </c>
      <c r="UR14" s="534">
        <f t="shared" si="126"/>
        <v>0</v>
      </c>
      <c r="US14" s="534">
        <f t="shared" si="126"/>
        <v>0</v>
      </c>
      <c r="UT14" s="534">
        <f t="shared" si="126"/>
        <v>0</v>
      </c>
      <c r="UU14" s="534">
        <f t="shared" si="126"/>
        <v>0</v>
      </c>
      <c r="UV14" s="534">
        <f t="shared" si="126"/>
        <v>0</v>
      </c>
      <c r="UW14" s="534">
        <f t="shared" si="126"/>
        <v>0</v>
      </c>
      <c r="UX14" s="534">
        <f t="shared" si="126"/>
        <v>0</v>
      </c>
      <c r="UY14" s="534">
        <f t="shared" si="126"/>
        <v>0</v>
      </c>
      <c r="UZ14" s="534">
        <f t="shared" si="126"/>
        <v>0</v>
      </c>
      <c r="VA14" s="534">
        <f t="shared" si="126"/>
        <v>0</v>
      </c>
      <c r="VB14" s="534">
        <f t="shared" si="126"/>
        <v>0</v>
      </c>
      <c r="VC14" s="534">
        <f t="shared" si="126"/>
        <v>0</v>
      </c>
      <c r="VD14" s="534">
        <f t="shared" si="126"/>
        <v>0</v>
      </c>
      <c r="VE14" s="534">
        <f t="shared" si="126"/>
        <v>0</v>
      </c>
      <c r="VF14" s="534">
        <f t="shared" si="126"/>
        <v>0</v>
      </c>
      <c r="VG14" s="534">
        <f t="shared" si="126"/>
        <v>0</v>
      </c>
      <c r="VH14" s="534">
        <f t="shared" si="126"/>
        <v>0</v>
      </c>
      <c r="VI14" s="534">
        <f t="shared" si="126"/>
        <v>0</v>
      </c>
      <c r="VJ14" s="534">
        <f t="shared" si="124"/>
        <v>0</v>
      </c>
      <c r="VK14" s="534">
        <f t="shared" si="124"/>
        <v>0</v>
      </c>
      <c r="VL14" s="534">
        <f t="shared" si="124"/>
        <v>0</v>
      </c>
      <c r="VM14" s="534">
        <f t="shared" si="124"/>
        <v>0</v>
      </c>
      <c r="VN14" s="534">
        <f t="shared" si="124"/>
        <v>0</v>
      </c>
      <c r="VO14" s="534">
        <f t="shared" si="124"/>
        <v>0</v>
      </c>
      <c r="VP14" s="534">
        <f t="shared" si="124"/>
        <v>0</v>
      </c>
      <c r="VQ14" s="534">
        <f t="shared" si="124"/>
        <v>0</v>
      </c>
      <c r="VR14" s="534">
        <f t="shared" si="124"/>
        <v>0</v>
      </c>
      <c r="VS14" s="534">
        <f t="shared" si="124"/>
        <v>0</v>
      </c>
      <c r="VT14" s="534">
        <f t="shared" si="124"/>
        <v>0</v>
      </c>
      <c r="VU14" s="534">
        <f t="shared" si="124"/>
        <v>0</v>
      </c>
      <c r="VV14" s="534">
        <f t="shared" si="124"/>
        <v>0</v>
      </c>
      <c r="VW14" s="534">
        <f t="shared" ref="VW14:WM14" si="127">VW$13</f>
        <v>0</v>
      </c>
      <c r="VX14" s="534">
        <f t="shared" si="127"/>
        <v>0</v>
      </c>
      <c r="VY14" s="534">
        <f t="shared" si="127"/>
        <v>0</v>
      </c>
      <c r="VZ14" s="534">
        <f t="shared" si="127"/>
        <v>0</v>
      </c>
      <c r="WA14" s="534">
        <f t="shared" si="127"/>
        <v>0</v>
      </c>
      <c r="WB14" s="534">
        <f t="shared" si="127"/>
        <v>0</v>
      </c>
      <c r="WC14" s="534">
        <f t="shared" si="127"/>
        <v>0</v>
      </c>
      <c r="WD14" s="534">
        <f t="shared" si="127"/>
        <v>0</v>
      </c>
      <c r="WE14" s="534">
        <f t="shared" si="127"/>
        <v>0</v>
      </c>
      <c r="WF14" s="534">
        <f t="shared" si="127"/>
        <v>0</v>
      </c>
      <c r="WG14" s="534">
        <f t="shared" si="127"/>
        <v>0</v>
      </c>
      <c r="WH14" s="534">
        <f t="shared" si="127"/>
        <v>0</v>
      </c>
      <c r="WI14" s="534">
        <f t="shared" si="127"/>
        <v>0</v>
      </c>
      <c r="WJ14" s="534">
        <f t="shared" si="127"/>
        <v>0</v>
      </c>
      <c r="WK14" s="534">
        <f t="shared" si="127"/>
        <v>0</v>
      </c>
      <c r="WL14" s="534">
        <f t="shared" si="127"/>
        <v>0</v>
      </c>
      <c r="WM14" s="532" t="str">
        <f t="shared" si="127"/>
        <v>-</v>
      </c>
      <c r="WN14" s="18"/>
      <c r="WO14" s="532">
        <f t="shared" ref="WO14:XG14" si="128">WO$13</f>
        <v>0</v>
      </c>
      <c r="WP14" s="532">
        <f t="shared" si="128"/>
        <v>0</v>
      </c>
      <c r="WQ14" s="532">
        <f t="shared" si="128"/>
        <v>0</v>
      </c>
      <c r="WR14" s="532" t="str">
        <f t="shared" si="128"/>
        <v>-</v>
      </c>
      <c r="WS14" s="532" t="str">
        <f t="shared" si="128"/>
        <v>-</v>
      </c>
      <c r="WT14" s="532" t="str">
        <f t="shared" si="128"/>
        <v>-</v>
      </c>
      <c r="WU14" s="532" t="str">
        <f t="shared" si="128"/>
        <v>-</v>
      </c>
      <c r="WV14" s="532" t="str">
        <f t="shared" si="128"/>
        <v>-</v>
      </c>
      <c r="WW14" s="532" t="str">
        <f t="shared" si="128"/>
        <v>-</v>
      </c>
      <c r="WX14" s="532" t="str">
        <f t="shared" si="128"/>
        <v>-</v>
      </c>
      <c r="WY14" s="532" t="str">
        <f t="shared" si="128"/>
        <v>-</v>
      </c>
      <c r="WZ14" s="532" t="str">
        <f t="shared" si="128"/>
        <v>-</v>
      </c>
      <c r="XA14" s="532" t="str">
        <f t="shared" si="128"/>
        <v>-</v>
      </c>
      <c r="XB14" s="532" t="str">
        <f t="shared" si="128"/>
        <v>-</v>
      </c>
      <c r="XC14" s="532" t="str">
        <f t="shared" si="128"/>
        <v>-</v>
      </c>
      <c r="XD14" s="532" t="str">
        <f t="shared" si="128"/>
        <v>-</v>
      </c>
      <c r="XE14" s="532" t="str">
        <f t="shared" si="128"/>
        <v>-</v>
      </c>
      <c r="XF14" s="532" t="str">
        <f t="shared" si="128"/>
        <v>-</v>
      </c>
      <c r="XG14" s="532" t="str">
        <f t="shared" si="128"/>
        <v>-</v>
      </c>
      <c r="XH14" s="18"/>
      <c r="XI14" s="532" t="str">
        <f t="shared" ref="XI14:XV14" si="129">XI$13</f>
        <v>-</v>
      </c>
      <c r="XJ14" s="532" t="str">
        <f t="shared" si="129"/>
        <v>-</v>
      </c>
      <c r="XK14" s="532" t="str">
        <f t="shared" si="129"/>
        <v>-</v>
      </c>
      <c r="XL14" s="532" t="str">
        <f t="shared" si="129"/>
        <v>-</v>
      </c>
      <c r="XM14" s="532" t="str">
        <f t="shared" si="129"/>
        <v>-</v>
      </c>
      <c r="XN14" s="532">
        <f t="shared" si="129"/>
        <v>0</v>
      </c>
      <c r="XO14" s="532" t="str">
        <f t="shared" si="129"/>
        <v>-</v>
      </c>
      <c r="XP14" s="532" t="str">
        <f t="shared" si="129"/>
        <v>-</v>
      </c>
      <c r="XQ14" s="532" t="str">
        <f t="shared" si="129"/>
        <v>-</v>
      </c>
      <c r="XR14" s="532" t="str">
        <f t="shared" si="129"/>
        <v>-</v>
      </c>
      <c r="XS14" s="532" t="str">
        <f>XS$13</f>
        <v>-</v>
      </c>
      <c r="XT14" s="532" t="str">
        <f>XT$13</f>
        <v>-</v>
      </c>
      <c r="XU14" s="532" t="str">
        <f t="shared" si="129"/>
        <v>-</v>
      </c>
      <c r="XV14" s="532" t="str">
        <f t="shared" si="129"/>
        <v>-</v>
      </c>
      <c r="XW14" s="22" t="b">
        <v>1</v>
      </c>
      <c r="XX14" s="532" t="str">
        <f>XX$13</f>
        <v>-</v>
      </c>
      <c r="XY14" s="22">
        <v>0</v>
      </c>
      <c r="XZ14" s="22">
        <v>0</v>
      </c>
      <c r="YA14" s="22">
        <v>0</v>
      </c>
      <c r="YB14" s="18"/>
      <c r="YC14" s="532" t="str">
        <f t="shared" ref="YC14:YS14" si="130">YC$13</f>
        <v>-</v>
      </c>
      <c r="YD14" s="532" t="str">
        <f t="shared" si="130"/>
        <v>-</v>
      </c>
      <c r="YE14" s="532" t="str">
        <f t="shared" si="130"/>
        <v>-</v>
      </c>
      <c r="YF14" s="532" t="str">
        <f t="shared" si="130"/>
        <v>-</v>
      </c>
      <c r="YG14" s="532">
        <f t="shared" si="130"/>
        <v>1</v>
      </c>
      <c r="YH14" s="532">
        <f t="shared" si="130"/>
        <v>1</v>
      </c>
      <c r="YI14" s="532">
        <f t="shared" si="130"/>
        <v>1</v>
      </c>
      <c r="YJ14" s="532">
        <f t="shared" si="130"/>
        <v>1</v>
      </c>
      <c r="YK14" s="532" t="str">
        <f t="shared" si="130"/>
        <v>-</v>
      </c>
      <c r="YL14" s="532" t="str">
        <f t="shared" si="130"/>
        <v>-</v>
      </c>
      <c r="YM14" s="532" t="str">
        <f t="shared" si="130"/>
        <v>-</v>
      </c>
      <c r="YN14" s="532" t="str">
        <f t="shared" si="130"/>
        <v>-</v>
      </c>
      <c r="YO14" s="532" t="str">
        <f t="shared" si="130"/>
        <v>-</v>
      </c>
      <c r="YP14" s="532" t="str">
        <f t="shared" si="130"/>
        <v>-</v>
      </c>
      <c r="YQ14" s="532" t="str">
        <f t="shared" si="130"/>
        <v>-</v>
      </c>
      <c r="YR14" s="18"/>
      <c r="YS14" s="532" t="str">
        <f t="shared" si="130"/>
        <v>-</v>
      </c>
      <c r="YT14" s="532">
        <f>YT$13</f>
        <v>1</v>
      </c>
      <c r="YU14" s="18"/>
      <c r="YV14" s="532" t="str">
        <f>YV$13</f>
        <v>-</v>
      </c>
      <c r="YW14" s="532" t="str">
        <f>YW$13</f>
        <v>-</v>
      </c>
      <c r="YX14" s="532" t="str">
        <f t="shared" ref="YX14:AAT14" si="131">YX$13</f>
        <v>-</v>
      </c>
      <c r="YY14" s="532" t="str">
        <f t="shared" si="131"/>
        <v>-</v>
      </c>
      <c r="YZ14" s="532" t="str">
        <f t="shared" si="131"/>
        <v>-</v>
      </c>
      <c r="ZA14" s="532" t="str">
        <f t="shared" si="131"/>
        <v>-</v>
      </c>
      <c r="ZB14" s="532" t="str">
        <f t="shared" si="131"/>
        <v>-</v>
      </c>
      <c r="ZC14" s="533" t="str">
        <f t="shared" si="131"/>
        <v>-</v>
      </c>
      <c r="ZD14" s="533" t="str">
        <f t="shared" si="131"/>
        <v>-</v>
      </c>
      <c r="ZE14" s="532" t="str">
        <f t="shared" si="131"/>
        <v>-</v>
      </c>
      <c r="ZF14" s="532" t="str">
        <f t="shared" si="131"/>
        <v>-</v>
      </c>
      <c r="ZG14" s="532" t="str">
        <f t="shared" si="131"/>
        <v>-</v>
      </c>
      <c r="ZH14" s="532" t="str">
        <f t="shared" si="131"/>
        <v>-</v>
      </c>
      <c r="ZI14" s="532" t="str">
        <f t="shared" si="131"/>
        <v>-</v>
      </c>
      <c r="ZJ14" s="532" t="str">
        <f t="shared" si="131"/>
        <v>-</v>
      </c>
      <c r="ZK14" s="532" t="str">
        <f t="shared" si="131"/>
        <v>-</v>
      </c>
      <c r="ZL14" s="532" t="str">
        <f t="shared" si="131"/>
        <v>-</v>
      </c>
      <c r="ZM14" s="532" t="str">
        <f t="shared" si="131"/>
        <v>-</v>
      </c>
      <c r="ZN14" s="532" t="str">
        <f t="shared" si="131"/>
        <v>-</v>
      </c>
      <c r="ZO14" s="532" t="str">
        <f t="shared" si="131"/>
        <v>-</v>
      </c>
      <c r="ZP14" s="532" t="str">
        <f t="shared" si="131"/>
        <v>-</v>
      </c>
      <c r="ZQ14" s="532" t="str">
        <f t="shared" si="131"/>
        <v>-</v>
      </c>
      <c r="ZR14" s="532" t="str">
        <f t="shared" si="131"/>
        <v>-</v>
      </c>
      <c r="ZS14" s="532" t="str">
        <f t="shared" si="131"/>
        <v>-</v>
      </c>
      <c r="ZT14" s="532" t="str">
        <f t="shared" si="131"/>
        <v>-</v>
      </c>
      <c r="ZU14" s="532" t="str">
        <f t="shared" si="131"/>
        <v>-</v>
      </c>
      <c r="ZV14" s="532" t="str">
        <f t="shared" si="131"/>
        <v>-</v>
      </c>
      <c r="ZW14" s="532" t="str">
        <f t="shared" si="131"/>
        <v>-</v>
      </c>
      <c r="ZX14" s="532" t="str">
        <f t="shared" si="131"/>
        <v>-</v>
      </c>
      <c r="ZY14" s="532" t="str">
        <f t="shared" si="131"/>
        <v>-</v>
      </c>
      <c r="ZZ14" s="532" t="str">
        <f t="shared" si="131"/>
        <v>-</v>
      </c>
      <c r="AAA14" s="532" t="str">
        <f t="shared" si="131"/>
        <v>-</v>
      </c>
      <c r="AAB14" s="532" t="str">
        <f t="shared" si="131"/>
        <v>-</v>
      </c>
      <c r="AAC14" s="532" t="str">
        <f t="shared" si="131"/>
        <v>-</v>
      </c>
      <c r="AAD14" s="532" t="str">
        <f t="shared" si="131"/>
        <v>-</v>
      </c>
      <c r="AAE14" s="532" t="str">
        <f t="shared" si="131"/>
        <v>-</v>
      </c>
      <c r="AAF14" s="532" t="str">
        <f t="shared" si="131"/>
        <v>-</v>
      </c>
      <c r="AAG14" s="532" t="str">
        <f t="shared" si="131"/>
        <v>-</v>
      </c>
      <c r="AAH14" s="532" t="str">
        <f t="shared" si="131"/>
        <v>-</v>
      </c>
      <c r="AAI14" s="532" t="str">
        <f t="shared" si="131"/>
        <v>-</v>
      </c>
      <c r="AAJ14" s="532" t="str">
        <f t="shared" si="131"/>
        <v>-</v>
      </c>
      <c r="AAK14" s="532" t="str">
        <f t="shared" si="131"/>
        <v>-</v>
      </c>
      <c r="AAL14" s="532">
        <f t="shared" si="131"/>
        <v>1</v>
      </c>
      <c r="AAM14" s="532">
        <f t="shared" si="131"/>
        <v>1</v>
      </c>
      <c r="AAN14" s="532" t="str">
        <f t="shared" si="131"/>
        <v>-</v>
      </c>
      <c r="AAO14" s="532" t="str">
        <f t="shared" si="131"/>
        <v>-</v>
      </c>
      <c r="AAP14" s="532" t="str">
        <f t="shared" si="131"/>
        <v>-</v>
      </c>
      <c r="AAQ14" s="532" t="str">
        <f t="shared" si="131"/>
        <v>-</v>
      </c>
      <c r="AAR14" s="532" t="str">
        <f t="shared" si="131"/>
        <v>-</v>
      </c>
      <c r="AAS14" s="532" t="str">
        <f t="shared" si="131"/>
        <v>-</v>
      </c>
      <c r="AAT14" s="532" t="str">
        <f t="shared" si="131"/>
        <v>-</v>
      </c>
      <c r="AAU14" s="532" t="str">
        <f t="shared" ref="AAU14:AAY14" si="132">AAU$13</f>
        <v>-</v>
      </c>
      <c r="AAV14" s="532" t="str">
        <f>AAV$13</f>
        <v>-</v>
      </c>
      <c r="AAW14" s="532" t="str">
        <f t="shared" si="132"/>
        <v>-</v>
      </c>
      <c r="AAX14" s="532" t="str">
        <f t="shared" si="132"/>
        <v>-</v>
      </c>
      <c r="AAY14" s="532" t="str">
        <f t="shared" si="132"/>
        <v>-</v>
      </c>
      <c r="AAZ14" s="532" t="str">
        <f>AAZ$13</f>
        <v>-</v>
      </c>
      <c r="ABA14" s="18"/>
      <c r="ABB14" s="22" t="str">
        <f>IF($N14=ABB$10,TRUE,"-")</f>
        <v>-</v>
      </c>
      <c r="ABC14" s="532" t="str">
        <f>ABC$13</f>
        <v>-</v>
      </c>
      <c r="ABD14" s="532" t="str">
        <f t="shared" ref="ABD14:ACE14" si="133">ABD$13</f>
        <v>-</v>
      </c>
      <c r="ABE14" s="532" t="str">
        <f t="shared" si="133"/>
        <v>-</v>
      </c>
      <c r="ABF14" s="532" t="str">
        <f t="shared" si="133"/>
        <v>-</v>
      </c>
      <c r="ABG14" s="532" t="str">
        <f t="shared" si="133"/>
        <v>-</v>
      </c>
      <c r="ABH14" s="532" t="str">
        <f t="shared" si="133"/>
        <v>-</v>
      </c>
      <c r="ABI14" s="532" t="str">
        <f t="shared" si="133"/>
        <v>-</v>
      </c>
      <c r="ABJ14" s="532" t="str">
        <f t="shared" si="133"/>
        <v>-</v>
      </c>
      <c r="ABK14" s="532" t="str">
        <f t="shared" si="133"/>
        <v>-</v>
      </c>
      <c r="ABL14" s="532" t="str">
        <f t="shared" si="133"/>
        <v>-</v>
      </c>
      <c r="ABM14" s="532" t="str">
        <f t="shared" si="133"/>
        <v>-</v>
      </c>
      <c r="ABN14" s="532" t="str">
        <f t="shared" si="133"/>
        <v>-</v>
      </c>
      <c r="ABO14" s="532" t="str">
        <f t="shared" si="133"/>
        <v>-</v>
      </c>
      <c r="ABP14" s="532" t="str">
        <f t="shared" si="133"/>
        <v>-</v>
      </c>
      <c r="ABQ14" s="532" t="str">
        <f t="shared" si="133"/>
        <v>-</v>
      </c>
      <c r="ABR14" s="532" t="str">
        <f t="shared" si="133"/>
        <v>-</v>
      </c>
      <c r="ABS14" s="532" t="str">
        <f t="shared" si="133"/>
        <v>-</v>
      </c>
      <c r="ABT14" s="532" t="str">
        <f t="shared" si="133"/>
        <v>-</v>
      </c>
      <c r="ABU14" s="532" t="str">
        <f t="shared" si="133"/>
        <v>-</v>
      </c>
      <c r="ABV14" s="532" t="str">
        <f t="shared" si="133"/>
        <v>-</v>
      </c>
      <c r="ABW14" s="532" t="str">
        <f t="shared" si="133"/>
        <v>-</v>
      </c>
      <c r="ABX14" s="532" t="str">
        <f t="shared" si="133"/>
        <v>-</v>
      </c>
      <c r="ABY14" s="532" t="str">
        <f t="shared" si="133"/>
        <v>-</v>
      </c>
      <c r="ABZ14" s="532" t="str">
        <f t="shared" si="133"/>
        <v>-</v>
      </c>
      <c r="ACA14" s="532" t="str">
        <f t="shared" si="133"/>
        <v>-</v>
      </c>
      <c r="ACB14" s="532" t="str">
        <f t="shared" si="133"/>
        <v>-</v>
      </c>
      <c r="ACC14" s="532" t="str">
        <f t="shared" si="133"/>
        <v>-</v>
      </c>
      <c r="ACD14" s="532" t="str">
        <f t="shared" si="133"/>
        <v>-</v>
      </c>
      <c r="ACE14" s="532" t="str">
        <f t="shared" si="133"/>
        <v>-</v>
      </c>
      <c r="ACF14" s="22" t="str">
        <f>IF($N14=ACF$10,TRUE,"-")</f>
        <v>-</v>
      </c>
      <c r="ACG14" s="532" t="str">
        <f>ACG$13</f>
        <v>-</v>
      </c>
      <c r="ACH14" s="532" t="str">
        <f t="shared" ref="ACH14:AEM14" si="134">ACH$13</f>
        <v>-</v>
      </c>
      <c r="ACI14" s="532" t="str">
        <f t="shared" si="134"/>
        <v>-</v>
      </c>
      <c r="ACJ14" s="532" t="str">
        <f t="shared" si="134"/>
        <v>-</v>
      </c>
      <c r="ACK14" s="532" t="str">
        <f t="shared" si="134"/>
        <v>-</v>
      </c>
      <c r="ACL14" s="532" t="str">
        <f t="shared" si="134"/>
        <v>-</v>
      </c>
      <c r="ACM14" s="532" t="str">
        <f t="shared" si="134"/>
        <v>-</v>
      </c>
      <c r="ACN14" s="532" t="str">
        <f t="shared" si="134"/>
        <v>-</v>
      </c>
      <c r="ACO14" s="532" t="str">
        <f t="shared" si="134"/>
        <v>-</v>
      </c>
      <c r="ACP14" s="532" t="str">
        <f t="shared" si="134"/>
        <v>-</v>
      </c>
      <c r="ACQ14" s="532" t="str">
        <f t="shared" si="134"/>
        <v>-</v>
      </c>
      <c r="ACR14" s="532" t="str">
        <f t="shared" si="134"/>
        <v>-</v>
      </c>
      <c r="ACS14" s="532" t="str">
        <f t="shared" si="134"/>
        <v>-</v>
      </c>
      <c r="ACT14" s="532" t="str">
        <f t="shared" si="134"/>
        <v>-</v>
      </c>
      <c r="ACU14" s="532" t="str">
        <f t="shared" si="134"/>
        <v>-</v>
      </c>
      <c r="ACV14" s="532" t="str">
        <f t="shared" si="134"/>
        <v>-</v>
      </c>
      <c r="ACW14" s="532" t="str">
        <f t="shared" si="134"/>
        <v>-</v>
      </c>
      <c r="ACX14" s="532" t="str">
        <f t="shared" si="134"/>
        <v>-</v>
      </c>
      <c r="ACY14" s="532" t="str">
        <f t="shared" si="134"/>
        <v>-</v>
      </c>
      <c r="ACZ14" s="532" t="str">
        <f t="shared" si="134"/>
        <v>-</v>
      </c>
      <c r="ADA14" s="532" t="str">
        <f t="shared" si="134"/>
        <v>-</v>
      </c>
      <c r="ADB14" s="532" t="str">
        <f t="shared" si="134"/>
        <v>-</v>
      </c>
      <c r="ADC14" s="532" t="str">
        <f t="shared" si="134"/>
        <v>-</v>
      </c>
      <c r="ADD14" s="532" t="str">
        <f t="shared" si="134"/>
        <v>-</v>
      </c>
      <c r="ADE14" s="532" t="str">
        <f t="shared" si="134"/>
        <v>-</v>
      </c>
      <c r="ADF14" s="532" t="str">
        <f t="shared" si="134"/>
        <v>-</v>
      </c>
      <c r="ADG14" s="532" t="str">
        <f t="shared" si="134"/>
        <v>-</v>
      </c>
      <c r="ADH14" s="532" t="str">
        <f t="shared" si="134"/>
        <v>-</v>
      </c>
      <c r="ADI14" s="532" t="str">
        <f t="shared" si="134"/>
        <v>-</v>
      </c>
      <c r="ADJ14" s="532" t="str">
        <f t="shared" si="134"/>
        <v>-</v>
      </c>
      <c r="ADK14" s="532" t="str">
        <f t="shared" si="134"/>
        <v>-</v>
      </c>
      <c r="ADL14" s="532" t="str">
        <f t="shared" si="134"/>
        <v>-</v>
      </c>
      <c r="ADM14" s="532" t="str">
        <f t="shared" si="134"/>
        <v>-</v>
      </c>
      <c r="ADN14" s="532" t="str">
        <f t="shared" si="134"/>
        <v>-</v>
      </c>
      <c r="ADO14" s="532" t="str">
        <f t="shared" si="134"/>
        <v>-</v>
      </c>
      <c r="ADP14" s="532" t="str">
        <f t="shared" si="134"/>
        <v>-</v>
      </c>
      <c r="ADQ14" s="532" t="str">
        <f t="shared" si="134"/>
        <v>-</v>
      </c>
      <c r="ADR14" s="532" t="str">
        <f t="shared" si="134"/>
        <v>-</v>
      </c>
      <c r="ADS14" s="532" t="str">
        <f t="shared" si="134"/>
        <v>-</v>
      </c>
      <c r="ADT14" s="532" t="str">
        <f t="shared" si="134"/>
        <v>-</v>
      </c>
      <c r="ADU14" s="532" t="str">
        <f t="shared" si="134"/>
        <v>-</v>
      </c>
      <c r="ADV14" s="532" t="str">
        <f t="shared" si="134"/>
        <v>-</v>
      </c>
      <c r="ADW14" s="532" t="str">
        <f t="shared" si="134"/>
        <v>-</v>
      </c>
      <c r="ADX14" s="532" t="str">
        <f t="shared" si="134"/>
        <v>-</v>
      </c>
      <c r="ADY14" s="532" t="str">
        <f t="shared" si="134"/>
        <v>-</v>
      </c>
      <c r="ADZ14" s="532" t="str">
        <f t="shared" si="134"/>
        <v>-</v>
      </c>
      <c r="AEA14" s="532" t="str">
        <f t="shared" si="134"/>
        <v>-</v>
      </c>
      <c r="AEB14" s="532" t="str">
        <f t="shared" si="134"/>
        <v>-</v>
      </c>
      <c r="AEC14" s="532" t="str">
        <f t="shared" si="134"/>
        <v>-</v>
      </c>
      <c r="AED14" s="532" t="str">
        <f t="shared" si="134"/>
        <v>-</v>
      </c>
      <c r="AEE14" s="532" t="str">
        <f t="shared" si="134"/>
        <v>-</v>
      </c>
      <c r="AEF14" s="532" t="str">
        <f t="shared" si="134"/>
        <v>-</v>
      </c>
      <c r="AEG14" s="532" t="str">
        <f t="shared" si="134"/>
        <v>-</v>
      </c>
      <c r="AEH14" s="532" t="str">
        <f t="shared" si="134"/>
        <v>-</v>
      </c>
      <c r="AEI14" s="532" t="str">
        <f t="shared" si="134"/>
        <v>-</v>
      </c>
      <c r="AEJ14" s="532" t="str">
        <f t="shared" si="134"/>
        <v>-</v>
      </c>
      <c r="AEK14" s="532" t="str">
        <f t="shared" si="134"/>
        <v>-</v>
      </c>
      <c r="AEL14" s="532" t="str">
        <f t="shared" si="134"/>
        <v>-</v>
      </c>
      <c r="AEM14" s="532" t="str">
        <f t="shared" si="134"/>
        <v>-</v>
      </c>
      <c r="AEN14" s="532">
        <f>AEN$13</f>
        <v>0</v>
      </c>
      <c r="AEO14" s="483">
        <v>0</v>
      </c>
    </row>
    <row r="15" spans="1:821">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12"/>
        <v>2</v>
      </c>
      <c r="W15" s="777" t="b">
        <f t="shared" si="113"/>
        <v>1</v>
      </c>
      <c r="X15" s="777" t="b">
        <f t="shared" si="113"/>
        <v>1</v>
      </c>
      <c r="Y15" s="777" t="b">
        <f t="shared" si="113"/>
        <v>1</v>
      </c>
      <c r="Z15" s="566" t="b">
        <v>0</v>
      </c>
      <c r="AA15" s="411">
        <f>IF(AND($Z15,$AD15=6),0,$AB15)</f>
        <v>6</v>
      </c>
      <c r="AB15" s="411">
        <f>IF($AD15=6,6,$AC15)</f>
        <v>6</v>
      </c>
      <c r="AC15" s="411"/>
      <c r="AD15" s="411">
        <f>INDEX(i.StdELMan,($L15-1)*12+($T15-1)*3+$N15,AD$6)</f>
        <v>6</v>
      </c>
      <c r="AE15" s="111"/>
      <c r="AF15" s="111"/>
      <c r="AG15" s="111"/>
      <c r="AH15" s="111"/>
      <c r="AI15" s="87">
        <f>INDEX(i.StdELMan,($L15-1)*12+($T15-1)*3+$N15,AI$7)</f>
        <v>2</v>
      </c>
      <c r="AJ15" s="87">
        <f>INDEX(CHOOSE($N15,DataAutumn!i.AdultDrys,DataWinter!i.AdultDrys,DataSpring!i.AdultDrys),1,$T15)</f>
        <v>1</v>
      </c>
      <c r="AK15" s="22">
        <v>2</v>
      </c>
      <c r="AL15" s="22">
        <v>0</v>
      </c>
      <c r="AM15" s="22">
        <v>2</v>
      </c>
      <c r="AN15" s="22" t="str">
        <f>""</f>
        <v/>
      </c>
      <c r="AO15" s="22">
        <v>1</v>
      </c>
      <c r="AP15" s="22">
        <v>1</v>
      </c>
      <c r="AQ15" s="111"/>
      <c r="AR15" s="111"/>
      <c r="AS15" s="111"/>
      <c r="AT15" s="111"/>
      <c r="AU15" s="111"/>
      <c r="AV15" s="111"/>
      <c r="AW15" s="111"/>
      <c r="AX15" s="111"/>
      <c r="AY15" s="18"/>
      <c r="AZ15" s="18"/>
      <c r="BA15" s="201" t="s">
        <v>1197</v>
      </c>
      <c r="BB15" s="8" t="str">
        <f>IF(COUNTIF($BA$13:$BA15,$BA15)=1,"-","Dup")</f>
        <v>-</v>
      </c>
      <c r="BC15" s="18"/>
      <c r="BD15" s="535" t="str" cm="1">
        <f t="array" ref="BD15">INDEX(BD$13:BD14,$B15+1,1)</f>
        <v>-</v>
      </c>
      <c r="BE15" s="535" t="str" cm="1">
        <f t="array" ref="BE15">INDEX(BE$13:BE14,$B15+1,1)</f>
        <v>-</v>
      </c>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535" t="str" cm="1">
        <f t="array" ref="BK15">INDEX(BK$13:BK14,$B15+1,1)</f>
        <v>-</v>
      </c>
      <c r="BL15" s="535" t="str" cm="1">
        <f t="array" ref="BL15">INDEX(BL$13:BL14,$B15+1,1)</f>
        <v>-</v>
      </c>
      <c r="BM15" s="18"/>
      <c r="BN15" s="411" t="b">
        <f t="shared" ref="BN15:CA15" si="135">INDEX(i.model_structure,$I15,BN$6)</f>
        <v>1</v>
      </c>
      <c r="BO15" s="411" t="str">
        <f t="shared" si="135"/>
        <v>-</v>
      </c>
      <c r="BP15" s="411" t="b">
        <f t="shared" si="135"/>
        <v>0</v>
      </c>
      <c r="BQ15" s="411" t="str">
        <f t="shared" si="135"/>
        <v>-</v>
      </c>
      <c r="BR15" s="411" t="str">
        <f t="shared" si="135"/>
        <v>-</v>
      </c>
      <c r="BS15" s="411" t="str">
        <f t="shared" si="135"/>
        <v>-</v>
      </c>
      <c r="BT15" s="411" t="str">
        <f t="shared" si="135"/>
        <v>-</v>
      </c>
      <c r="BU15" s="411" t="str">
        <f t="shared" si="135"/>
        <v>-</v>
      </c>
      <c r="BV15" s="411" t="str">
        <f t="shared" si="135"/>
        <v>-</v>
      </c>
      <c r="BW15" s="411" t="str">
        <f t="shared" si="135"/>
        <v>-</v>
      </c>
      <c r="BX15" s="411" t="str">
        <f t="shared" si="135"/>
        <v>-</v>
      </c>
      <c r="BY15" s="411" t="str">
        <f t="shared" si="135"/>
        <v>-</v>
      </c>
      <c r="BZ15" s="411" t="b">
        <f t="shared" si="135"/>
        <v>0</v>
      </c>
      <c r="CA15" s="87">
        <f t="shared" si="135"/>
        <v>0</v>
      </c>
      <c r="CB15" s="535" t="str" cm="1">
        <f t="array" ref="CB15">INDEX(CB$13:CB14,$B15+1,1)</f>
        <v>-</v>
      </c>
      <c r="CC15" s="535" t="str" cm="1">
        <f t="array" ref="CC15">INDEX(CC$13:CC14,$B15+1,1)</f>
        <v>-</v>
      </c>
      <c r="CD15" s="535" t="str" cm="1">
        <f t="array" ref="CD15">INDEX(CD$13:CD14,$B15+1,1)</f>
        <v>-</v>
      </c>
      <c r="CE15" s="22" t="b">
        <v>1</v>
      </c>
      <c r="CF15" s="18"/>
      <c r="CG15" s="535" t="str" cm="1">
        <f t="array" ref="CG15">INDEX(CG$13:CG14,$B15+1,1)</f>
        <v>-</v>
      </c>
      <c r="CH15" s="535" t="str" cm="1">
        <f t="array" ref="CH15">INDEX(CH$13:CH14,$B15+1,1)</f>
        <v>-</v>
      </c>
      <c r="CI15" s="535" t="str" cm="1">
        <f t="array" ref="CI15">INDEX(CI$13:CI14,$B15+1,1)</f>
        <v>-</v>
      </c>
      <c r="CJ15" s="535" t="str" cm="1">
        <f t="array" ref="CJ15">INDEX(CJ$13:CJ14,$B15+1,1)</f>
        <v>-</v>
      </c>
      <c r="CK15" s="535" t="str" cm="1">
        <f t="array" ref="CK15">INDEX(CK$13:CK14,$B15+1,1)</f>
        <v>-</v>
      </c>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t="str" cm="1">
        <f t="array" ref="CY15">INDEX(CY$13:CY14,$B15+1,1)</f>
        <v>-</v>
      </c>
      <c r="CZ15" s="535" t="str" cm="1">
        <f t="array" ref="CZ15">INDEX(CZ$13:CZ14,$B15+1,1)</f>
        <v>-</v>
      </c>
      <c r="DA15" s="535" cm="1">
        <f t="array" ref="DA15">INDEX(DA$13:DA14,$B15+1,1)</f>
        <v>720</v>
      </c>
      <c r="DB15" s="535" cm="1">
        <f t="array" ref="DB15">INDEX(DB$13:DB14,$B15+1,1)</f>
        <v>720</v>
      </c>
      <c r="DC15" s="18"/>
      <c r="DD15" s="22" t="b">
        <v>1</v>
      </c>
      <c r="DE15" s="22" t="b">
        <v>1</v>
      </c>
      <c r="DF15" s="22" t="b">
        <v>1</v>
      </c>
      <c r="DG15" s="536" t="str" cm="1">
        <f t="array" ref="DG15">INDEX(DG$13:DG14,$B15+1,1)</f>
        <v>-</v>
      </c>
      <c r="DH15" s="536" t="str" cm="1">
        <f t="array" ref="DH15">INDEX(DH$13:DH14,$B15+1,1)</f>
        <v>-</v>
      </c>
      <c r="DI15" s="22">
        <v>1</v>
      </c>
      <c r="DJ15" s="22">
        <v>1</v>
      </c>
      <c r="DK15" s="535" cm="1">
        <f t="array" ref="DK15">INDEX(DK$13:DK14,$B15+1,1)</f>
        <v>1</v>
      </c>
      <c r="DL15" s="535" t="str" cm="1">
        <f t="array" ref="DL15">INDEX(DL$13:DL14,$B15+1,1)</f>
        <v>-</v>
      </c>
      <c r="DM15" s="535" t="str" cm="1">
        <f t="array" ref="DM15">INDEX(DM$13:DM14,$B15+1,1)</f>
        <v>-</v>
      </c>
      <c r="DN15" s="535" t="str" cm="1">
        <f t="array" ref="DN15">INDEX(DN$13:DN14,$B15+1,1)</f>
        <v>-</v>
      </c>
      <c r="DO15" s="535" t="str" cm="1">
        <f t="array" ref="DO15">INDEX(DO$13:DO14,$B15+1,1)</f>
        <v>-</v>
      </c>
      <c r="DP15" s="535" t="str" cm="1">
        <f t="array" ref="DP15">INDEX(DP$13:DP14,$B15+1,1)</f>
        <v>-</v>
      </c>
      <c r="DQ15" s="22" t="b">
        <v>0</v>
      </c>
      <c r="DR15" s="535" t="str" cm="1">
        <f t="array" ref="DR15">INDEX(DR$13:DR14,$B15+1,1)</f>
        <v>-</v>
      </c>
      <c r="DS15" s="535" t="str" cm="1">
        <f t="array" ref="DS15">INDEX(DS$13:DS14,$B15+1,1)</f>
        <v>-</v>
      </c>
      <c r="DT15" s="535" t="str" cm="1">
        <f t="array" ref="DT15">INDEX(DT$13:DT14,$B15+1,1)</f>
        <v>-</v>
      </c>
      <c r="DU15" s="535" t="str" cm="1">
        <f t="array" ref="DU15">INDEX(DU$13:DU14,$B15+1,1)</f>
        <v>-</v>
      </c>
      <c r="DV15" s="535" cm="1">
        <f t="array" ref="DV15">INDEX(DV$13:DV14,$B15+1,1)</f>
        <v>500</v>
      </c>
      <c r="DW15" s="535" cm="1">
        <f t="array" ref="DW15">INDEX(DW$13:DW14,$B15+1,1)</f>
        <v>500</v>
      </c>
      <c r="DX15" s="535" t="str" cm="1">
        <f t="array" ref="DX15">INDEX(DX$13:DX14,$B15+1,1)</f>
        <v>-</v>
      </c>
      <c r="DY15" s="535" t="str" cm="1">
        <f t="array" ref="DY15">INDEX(DY$13:DY14,$B15+1,1)</f>
        <v>-</v>
      </c>
      <c r="DZ15" s="535" t="str" cm="1">
        <f t="array" ref="DZ15">INDEX(DZ$13:DZ14,$B15+1,1)</f>
        <v>-</v>
      </c>
      <c r="EA15" s="537">
        <v>0</v>
      </c>
      <c r="EB15" s="537">
        <v>999999</v>
      </c>
      <c r="EC15" s="537">
        <v>999999</v>
      </c>
      <c r="ED15" s="537">
        <v>999999</v>
      </c>
      <c r="EE15" s="537">
        <v>999999</v>
      </c>
      <c r="EF15" s="537">
        <v>999999</v>
      </c>
      <c r="EG15" s="537">
        <v>999999</v>
      </c>
      <c r="EH15" s="537">
        <v>999999</v>
      </c>
      <c r="EI15" s="537">
        <v>999999</v>
      </c>
      <c r="EJ15" s="537">
        <v>999999</v>
      </c>
      <c r="EK15" s="537">
        <v>999999</v>
      </c>
      <c r="EL15" s="537">
        <v>999999</v>
      </c>
      <c r="EM15" s="537">
        <v>999999</v>
      </c>
      <c r="EN15" s="537">
        <v>999999</v>
      </c>
      <c r="EO15" s="537">
        <v>999999</v>
      </c>
      <c r="EP15" s="537">
        <v>999999</v>
      </c>
      <c r="EQ15" s="535" t="str" cm="1">
        <f t="array" ref="EQ15">INDEX(EQ$13:EQ14,$B15+1,1)</f>
        <v>-</v>
      </c>
      <c r="ER15" s="535" t="str" cm="1">
        <f t="array" ref="ER15">INDEX(ER$13:ER14,$B15+1,1)</f>
        <v>-</v>
      </c>
      <c r="ES15" s="535" t="str" cm="1">
        <f t="array" ref="ES15">INDEX(ES$13:ES14,$B15+1,1)</f>
        <v>-</v>
      </c>
      <c r="ET15" s="535" t="str" cm="1">
        <f t="array" ref="ET15">INDEX(ET$13:ET14,$B15+1,1)</f>
        <v>-</v>
      </c>
      <c r="EU15" s="537">
        <v>0</v>
      </c>
      <c r="EV15" s="537">
        <v>999999</v>
      </c>
      <c r="EW15" s="537">
        <v>999999</v>
      </c>
      <c r="EX15" s="535" t="str" cm="1">
        <f t="array" ref="EX15">INDEX(EX$13:EX14,$B15+1,1)</f>
        <v>-</v>
      </c>
      <c r="EY15" s="411">
        <f>IF($T15&gt;=4,0.75,0)</f>
        <v>0</v>
      </c>
      <c r="EZ15" s="535" t="str" cm="1">
        <f t="array" ref="EZ15">INDEX(EZ$13:EZ14,$B15+1,1)</f>
        <v>-</v>
      </c>
      <c r="FA15" s="535" t="str" cm="1">
        <f t="array" ref="FA15">INDEX(FA$13:FA14,$B15+1,1)</f>
        <v>-</v>
      </c>
      <c r="FB15" s="535" cm="1">
        <f t="array" ref="FB15">INDEX(FB$13:FB14,$B15+1,1)</f>
        <v>0</v>
      </c>
      <c r="FC15" s="535" cm="1">
        <f t="array" ref="FC15">INDEX(FC$13:FC14,$B15+1,1)</f>
        <v>0</v>
      </c>
      <c r="FD15" s="535" cm="1">
        <f t="array" ref="FD15">INDEX(FD$13:FD14,$B15+1,1)</f>
        <v>1</v>
      </c>
      <c r="FE15" s="535" cm="1">
        <f t="array" ref="FE15">INDEX(FE$13:FE14,$B15+1,1)</f>
        <v>0</v>
      </c>
      <c r="FF15" s="535" cm="1">
        <f t="array" ref="FF15">INDEX(FF$13:FF14,$B15+1,1)</f>
        <v>0</v>
      </c>
      <c r="FG15" s="535" cm="1">
        <f t="array" ref="FG15">INDEX(FG$13:FG14,$B15+1,1)</f>
        <v>0</v>
      </c>
      <c r="FH15" s="535" cm="1">
        <f t="array" ref="FH15">INDEX(FH$13:FH14,$B15+1,1)</f>
        <v>0</v>
      </c>
      <c r="FI15" s="535" cm="1">
        <f t="array" ref="FI15">INDEX(FI$13:FI14,$B15+1,1)</f>
        <v>0</v>
      </c>
      <c r="FJ15" s="535" cm="1">
        <f t="array" ref="FJ15">INDEX(FJ$13:FJ14,$B15+1,1)</f>
        <v>0</v>
      </c>
      <c r="FK15" s="535" t="str" cm="1">
        <f t="array" ref="FK15">INDEX(FK$13:FK14,$B15+1,1)</f>
        <v>-</v>
      </c>
      <c r="FL15" s="535" t="str" cm="1">
        <f t="array" ref="FL15">INDEX(FL$13:FL14,$B15+1,1)</f>
        <v>-</v>
      </c>
      <c r="FM15" s="535" t="str" cm="1">
        <f t="array" ref="FM15">INDEX(FM$13:FM14,$B15+1,1)</f>
        <v>-</v>
      </c>
      <c r="FN15" s="535" t="str" cm="1">
        <f t="array" ref="FN15">INDEX(FN$13:FN14,$B15+1,1)</f>
        <v>-</v>
      </c>
      <c r="FO15" s="535" t="str" cm="1">
        <f t="array" ref="FO15">INDEX(FO$13:FO14,$B15+1,1)</f>
        <v>-</v>
      </c>
      <c r="FP15" s="535" t="str" cm="1">
        <f t="array" ref="FP15">INDEX(FP$13:FP14,$B15+1,1)</f>
        <v>-</v>
      </c>
      <c r="FQ15" s="535" t="str" cm="1">
        <f t="array" ref="FQ15">INDEX(FQ$13:FQ14,$B15+1,1)</f>
        <v>-</v>
      </c>
      <c r="FR15" s="535" t="b" cm="1">
        <f t="array" ref="FR15">INDEX(FR$13:FR14,$B15+1,1)</f>
        <v>0</v>
      </c>
      <c r="FS15" s="535" t="b" cm="1">
        <f t="array" ref="FS15">INDEX(FS$13:FS14,$B15+1,1)</f>
        <v>0</v>
      </c>
      <c r="FT15" s="535" t="b" cm="1">
        <f t="array" ref="FT15">INDEX(FT$13:FT14,$B15+1,1)</f>
        <v>1</v>
      </c>
      <c r="FU15" s="22">
        <v>2</v>
      </c>
      <c r="FV15" s="22">
        <v>2</v>
      </c>
      <c r="FW15" s="535" cm="1">
        <f t="array" ref="FW15">INDEX(FW$13:FW14,$B15+1,1)</f>
        <v>1</v>
      </c>
      <c r="FX15" s="535" cm="1">
        <f t="array" ref="FX15">INDEX(FX$13:FX14,$B15+1,1)</f>
        <v>1</v>
      </c>
      <c r="FY15" s="535" cm="1">
        <f t="array" ref="FY15">INDEX(FY$13:FY14,$B15+1,1)</f>
        <v>1</v>
      </c>
      <c r="FZ15" s="535" cm="1">
        <f t="array" ref="FZ15">INDEX(FZ$13:FZ14,$B15+1,1)</f>
        <v>1</v>
      </c>
      <c r="GA15" s="535" t="str" cm="1">
        <f t="array" ref="GA15">INDEX(GA$13:GA14,$B15+1,1)</f>
        <v>-</v>
      </c>
      <c r="GB15" s="535" t="str" cm="1">
        <f t="array" ref="GB15">INDEX(GB$13:GB14,$B15+1,1)</f>
        <v>-</v>
      </c>
      <c r="GC15" s="535" t="str" cm="1">
        <f t="array" ref="GC15">INDEX(GC$13:GC14,$B15+1,1)</f>
        <v>-</v>
      </c>
      <c r="GD15" s="535" t="str" cm="1">
        <f t="array" ref="GD15">INDEX(GD$13:GD14,$B15+1,1)</f>
        <v>-</v>
      </c>
      <c r="GE15" s="22" t="b">
        <v>0</v>
      </c>
      <c r="GF15" s="87">
        <f t="shared" si="121"/>
        <v>1</v>
      </c>
      <c r="GG15" s="87">
        <f t="shared" si="121"/>
        <v>1</v>
      </c>
      <c r="GH15" s="87">
        <f t="shared" si="121"/>
        <v>1</v>
      </c>
      <c r="GI15" s="87">
        <f t="shared" si="121"/>
        <v>1</v>
      </c>
      <c r="GJ15" s="87">
        <f t="shared" si="121"/>
        <v>1</v>
      </c>
      <c r="GK15" s="87">
        <f t="shared" si="121"/>
        <v>1</v>
      </c>
      <c r="GL15" s="87">
        <f t="shared" si="121"/>
        <v>1</v>
      </c>
      <c r="GM15" s="87">
        <f t="shared" si="121"/>
        <v>1</v>
      </c>
      <c r="GN15" s="411" cm="1">
        <f t="array" ref="GN15">INDEX(i.dse_type,1,$L15)</f>
        <v>0</v>
      </c>
      <c r="GO15" s="535" t="str" cm="1">
        <f t="array" ref="GO15">INDEX(GO$13:GO14,$B15+1,1)</f>
        <v>-</v>
      </c>
      <c r="GP15" s="535" t="str" cm="1">
        <f t="array" ref="GP15">INDEX(GP$13:GP14,$B15+1,1)</f>
        <v>-</v>
      </c>
      <c r="GQ15" s="535" t="str" cm="1">
        <f t="array" ref="GQ15">INDEX(GQ$13:GQ14,$B15+1,1)</f>
        <v>-</v>
      </c>
      <c r="GR15" s="18"/>
      <c r="GS15" s="535" t="str" cm="1">
        <f t="array" ref="GS15">INDEX(GS$13:GS14,$B15+1,1)</f>
        <v>-</v>
      </c>
      <c r="GT15" s="535" t="str" cm="1">
        <f t="array" ref="GT15">INDEX(GT$13:GT14,$B15+1,1)</f>
        <v>-</v>
      </c>
      <c r="GU15" s="535" t="str" cm="1">
        <f t="array" ref="GU15">INDEX(GU$13:GU14,$B15+1,1)</f>
        <v>-</v>
      </c>
      <c r="GV15" s="535" t="str" cm="1">
        <f t="array" ref="GV15">INDEX(GV$13:GV14,$B15+1,1)</f>
        <v>-</v>
      </c>
      <c r="GW15" s="535" t="str" cm="1">
        <f t="array" ref="GW15">INDEX(GW$13:GW14,$B15+1,1)</f>
        <v>-</v>
      </c>
      <c r="GX15" s="535" cm="1">
        <f t="array" ref="GX15">INDEX(GX$13:GX14,$B15+1,1)</f>
        <v>1</v>
      </c>
      <c r="GY15" s="535" cm="1">
        <f t="array" ref="GY15">INDEX(GY$13:GY14,$B15+1,1)</f>
        <v>1</v>
      </c>
      <c r="GZ15" s="535" t="str" cm="1">
        <f t="array" ref="GZ15">INDEX(GZ$13:GZ14,$B15+1,1)</f>
        <v>-</v>
      </c>
      <c r="HA15" s="535" t="str" cm="1">
        <f t="array" ref="HA15">INDEX(HA$13:HA14,$B15+1,1)</f>
        <v>-</v>
      </c>
      <c r="HB15" s="535" t="str" cm="1">
        <f t="array" ref="HB15">INDEX(HB$13:HB14,$B15+1,1)</f>
        <v>-</v>
      </c>
      <c r="HC15" s="535" t="str" cm="1">
        <f t="array" ref="HC15">INDEX(HC$13:HC14,$B15+1,1)</f>
        <v>-</v>
      </c>
      <c r="HD15" s="535" t="str" cm="1">
        <f t="array" ref="HD15">INDEX(HD$13:HD14,$B15+1,1)</f>
        <v>-</v>
      </c>
      <c r="HE15" s="535" t="str" cm="1">
        <f t="array" ref="HE15">INDEX(HE$13:HE14,$B15+1,1)</f>
        <v>-</v>
      </c>
      <c r="HF15" s="535" t="str" cm="1">
        <f t="array" ref="HF15">INDEX(HF$13:HF14,$B15+1,1)</f>
        <v>-</v>
      </c>
      <c r="HG15" s="535" t="str" cm="1">
        <f t="array" ref="HG15">INDEX(HG$13:HG14,$B15+1,1)</f>
        <v>-</v>
      </c>
      <c r="HH15" s="535" t="str" cm="1">
        <f t="array" ref="HH15">INDEX(HH$13:HH14,$B15+1,1)</f>
        <v>-</v>
      </c>
      <c r="HI15" s="535" t="str" cm="1">
        <f t="array" ref="HI15">INDEX(HI$13:HI14,$B15+1,1)</f>
        <v>-</v>
      </c>
      <c r="HJ15" s="535" t="str" cm="1">
        <f t="array" ref="HJ15">INDEX(HJ$13:HJ14,$B15+1,1)</f>
        <v>-</v>
      </c>
      <c r="HK15" s="535" t="str" cm="1">
        <f t="array" ref="HK15">INDEX(HK$13:HK14,$B15+1,1)</f>
        <v>-</v>
      </c>
      <c r="HL15" s="535" t="str" cm="1">
        <f t="array" ref="HL15">INDEX(HL$13:HL14,$B15+1,1)</f>
        <v>-</v>
      </c>
      <c r="HM15" s="535" t="str" cm="1">
        <f t="array" ref="HM15">INDEX(HM$13:HM14,$B15+1,1)</f>
        <v>-</v>
      </c>
      <c r="HN15" s="535" t="str" cm="1">
        <f t="array" ref="HN15">INDEX(HN$13:HN14,$B15+1,1)</f>
        <v>-</v>
      </c>
      <c r="HO15" s="535" t="str" cm="1">
        <f t="array" ref="HO15">INDEX(HO$13:HO14,$B15+1,1)</f>
        <v>-</v>
      </c>
      <c r="HP15" s="535" t="str" cm="1">
        <f t="array" ref="HP15">INDEX(HP$13:HP14,$B15+1,1)</f>
        <v>-</v>
      </c>
      <c r="HQ15" s="535" t="str" cm="1">
        <f t="array" ref="HQ15">INDEX(HQ$13:HQ14,$B15+1,1)</f>
        <v>-</v>
      </c>
      <c r="HR15" s="535" t="str" cm="1">
        <f t="array" ref="HR15">INDEX(HR$13:HR14,$B15+1,1)</f>
        <v>-</v>
      </c>
      <c r="HS15" s="535" t="str" cm="1">
        <f t="array" ref="HS15">INDEX(HS$13:HS14,$B15+1,1)</f>
        <v>-</v>
      </c>
      <c r="HT15" s="535" t="str" cm="1">
        <f t="array" ref="HT15">INDEX(HT$13:HT14,$B15+1,1)</f>
        <v>-</v>
      </c>
      <c r="HU15" s="535" cm="1">
        <f t="array" ref="HU15">INDEX(HU$13:HU14,$B15+1,1)</f>
        <v>0</v>
      </c>
      <c r="HV15" s="535" t="str" cm="1">
        <f t="array" ref="HV15">INDEX(HV$13:HV14,$B15+1,1)</f>
        <v>-</v>
      </c>
      <c r="HW15" s="535" cm="1">
        <f t="array" ref="HW15">INDEX(HW$13:HW14,$B15+1,1)</f>
        <v>1</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535" cm="1">
        <f t="array" ref="IC15">INDEX(IC$13:IC14,$B15+1,1)</f>
        <v>0</v>
      </c>
      <c r="ID15" s="535" cm="1">
        <f t="array" ref="ID15">INDEX(ID$13:ID14,$B15+1,1)</f>
        <v>0</v>
      </c>
      <c r="IE15" s="535" cm="1">
        <f t="array" ref="IE15">INDEX(IE$13:IE14,$B15+1,1)</f>
        <v>1</v>
      </c>
      <c r="IF15" s="535" cm="1">
        <f t="array" ref="IF15">INDEX(IF$13:IF14,$B15+1,1)</f>
        <v>0</v>
      </c>
      <c r="IG15" s="535" cm="1">
        <f t="array" ref="IG15">INDEX(IG$13:IG14,$B15+1,1)</f>
        <v>0</v>
      </c>
      <c r="IH15" s="535" cm="1">
        <f t="array" ref="IH15">INDEX(IH$13:IH14,$B15+1,1)</f>
        <v>0</v>
      </c>
      <c r="II15" s="535" cm="1">
        <f t="array" ref="II15">INDEX(II$13:II14,$B15+1,1)</f>
        <v>0</v>
      </c>
      <c r="IJ15" s="535" cm="1">
        <f t="array" ref="IJ15">INDEX(IJ$13:IJ14,$B15+1,1)</f>
        <v>0</v>
      </c>
      <c r="IK15" s="18"/>
      <c r="IL15" s="535" t="str" cm="1">
        <f t="array" ref="IL15">INDEX(IL$13:IL14,$B15+1,1)</f>
        <v>-</v>
      </c>
      <c r="IM15" s="535" t="str" cm="1">
        <f t="array" ref="IM15">INDEX(IM$13:IM14,$B15+1,1)</f>
        <v>-</v>
      </c>
      <c r="IN15" s="535" t="str" cm="1">
        <f t="array" ref="IN15">INDEX(IN$13:IN14,$B15+1,1)</f>
        <v>-</v>
      </c>
      <c r="IO15" s="535" t="str" cm="1">
        <f t="array" ref="IO15">INDEX(IO$13:IO14,$B15+1,1)</f>
        <v>-</v>
      </c>
      <c r="IP15" s="535" t="str" cm="1">
        <f t="array" ref="IP15">INDEX(IP$13:IP14,$B15+1,1)</f>
        <v>-</v>
      </c>
      <c r="IQ15" s="535" t="str" cm="1">
        <f t="array" ref="IQ15">INDEX(IQ$13:IQ14,$B15+1,1)</f>
        <v>-</v>
      </c>
      <c r="IR15" s="535" t="str" cm="1">
        <f t="array" ref="IR15">INDEX(IR$13:IR14,$B15+1,1)</f>
        <v>-</v>
      </c>
      <c r="IS15" s="535" t="str" cm="1">
        <f t="array" ref="IS15">INDEX(IS$13:IS14,$B15+1,1)</f>
        <v>-</v>
      </c>
      <c r="IT15" s="535" t="str" cm="1">
        <f t="array" ref="IT15">INDEX(IT$13:IT14,$B15+1,1)</f>
        <v>-</v>
      </c>
      <c r="IU15" s="535" t="str" cm="1">
        <f t="array" ref="IU15">INDEX(IU$13:IU14,$B15+1,1)</f>
        <v>-</v>
      </c>
      <c r="IV15" s="535" t="str" cm="1">
        <f t="array" ref="IV15">INDEX(IV$13:IV14,$B15+1,1)</f>
        <v>-</v>
      </c>
      <c r="IW15" s="535" t="str" cm="1">
        <f t="array" ref="IW15">INDEX(IW$13:IW14,$B15+1,1)</f>
        <v>-</v>
      </c>
      <c r="IX15" s="535" t="str" cm="1">
        <f t="array" ref="IX15">INDEX(IX$13:IX14,$B15+1,1)</f>
        <v>-</v>
      </c>
      <c r="IY15" s="535" t="str" cm="1">
        <f t="array" ref="IY15">INDEX(IY$13:IY14,$B15+1,1)</f>
        <v>-</v>
      </c>
      <c r="IZ15" s="535" t="str" cm="1">
        <f t="array" ref="IZ15">INDEX(IZ$13:IZ14,$B15+1,1)</f>
        <v>-</v>
      </c>
      <c r="JA15" s="535" t="str" cm="1">
        <f t="array" ref="JA15">INDEX(JA$13:JA14,$B15+1,1)</f>
        <v>-</v>
      </c>
      <c r="JB15" s="535" cm="1">
        <f t="array" ref="JB15">INDEX(JB$13:JB14,$B15+1,1)</f>
        <v>0</v>
      </c>
      <c r="JC15" s="536" cm="1">
        <f t="array" ref="JC15">INDEX(JC$13:JC14,$B15+1,1)</f>
        <v>0</v>
      </c>
      <c r="JD15" s="535"/>
      <c r="JE15" s="535"/>
      <c r="JF15" s="535"/>
      <c r="JG15" s="535"/>
      <c r="JH15" s="535"/>
      <c r="JI15" s="535"/>
      <c r="JJ15" s="535"/>
      <c r="JK15" s="535"/>
      <c r="JL15" s="535"/>
      <c r="JM15" s="535"/>
      <c r="JN15" s="535"/>
      <c r="JO15" s="535"/>
      <c r="JP15" s="535"/>
      <c r="JQ15" s="535"/>
      <c r="JR15" s="535"/>
      <c r="JS15" s="535" cm="1">
        <f t="array" ref="JS15">INDEX(JS$13:JS14,$B15+1,1)</f>
        <v>0</v>
      </c>
      <c r="JT15" s="535" cm="1">
        <f t="array" ref="JT15">INDEX(JT$13:JT14,$B15+1,1)</f>
        <v>0</v>
      </c>
      <c r="JU15" s="535" cm="1">
        <f t="array" ref="JU15">INDEX(JU$13:JU14,$B15+1,1)</f>
        <v>0</v>
      </c>
      <c r="JV15" s="535" cm="1">
        <f t="array" ref="JV15">INDEX(JV$13:JV14,$B15+1,1)</f>
        <v>0</v>
      </c>
      <c r="JW15" s="535" cm="1">
        <f t="array" ref="JW15">INDEX(JW$13:JW14,$B15+1,1)</f>
        <v>0</v>
      </c>
      <c r="JX15" s="535" cm="1">
        <f t="array" ref="JX15">INDEX(JX$13:JX14,$B15+1,1)</f>
        <v>0</v>
      </c>
      <c r="JY15" s="535" cm="1">
        <f t="array" ref="JY15">INDEX(JY$13:JY14,$B15+1,1)</f>
        <v>0</v>
      </c>
      <c r="JZ15" s="535" cm="1">
        <f t="array" ref="JZ15">INDEX(JZ$13:JZ14,$B15+1,1)</f>
        <v>0</v>
      </c>
      <c r="KA15" s="535" cm="1">
        <f t="array" ref="KA15">INDEX(KA$13:KA14,$B15+1,1)</f>
        <v>0</v>
      </c>
      <c r="KB15" s="535" cm="1">
        <f t="array" ref="KB15">INDEX(KB$13:KB14,$B15+1,1)</f>
        <v>0</v>
      </c>
      <c r="KC15" s="535" cm="1">
        <f t="array" ref="KC15">INDEX(KC$13:KC14,$B15+1,1)</f>
        <v>0</v>
      </c>
      <c r="KD15" s="535" cm="1">
        <f t="array" ref="KD15">INDEX(KD$13:KD14,$B15+1,1)</f>
        <v>0</v>
      </c>
      <c r="KE15" s="535" cm="1">
        <f t="array" ref="KE15">INDEX(KE$13:KE14,$B15+1,1)</f>
        <v>0</v>
      </c>
      <c r="KF15" s="535" cm="1">
        <f t="array" ref="KF15">INDEX(KF$13:KF14,$B15+1,1)</f>
        <v>0</v>
      </c>
      <c r="KG15" s="535" cm="1">
        <f t="array" ref="KG15">INDEX(KG$13:KG14,$B15+1,1)</f>
        <v>0</v>
      </c>
      <c r="KH15" s="535" cm="1">
        <f t="array" ref="KH15">INDEX(KH$13:KH14,$B15+1,1)</f>
        <v>0</v>
      </c>
      <c r="KI15" s="535" cm="1">
        <f t="array" ref="KI15">INDEX(KI$13:KI14,$B15+1,1)</f>
        <v>0</v>
      </c>
      <c r="KJ15" s="535" cm="1">
        <f t="array" ref="KJ15">INDEX(KJ$13:KJ14,$B15+1,1)</f>
        <v>0</v>
      </c>
      <c r="KK15" s="535" cm="1">
        <f t="array" ref="KK15">INDEX(KK$13:KK14,$B15+1,1)</f>
        <v>0</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0</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535" cm="1">
        <f t="array" ref="KY15">INDEX(KY$13:KY14,$B15+1,1)</f>
        <v>0</v>
      </c>
      <c r="KZ15" s="535" cm="1">
        <f t="array" ref="KZ15">INDEX(KZ$13:KZ14,$B15+1,1)</f>
        <v>0</v>
      </c>
      <c r="LA15" s="535" cm="1">
        <f t="array" ref="LA15">INDEX(LA$13:LA14,$B15+1,1)</f>
        <v>0</v>
      </c>
      <c r="LB15" s="535" cm="1">
        <f t="array" ref="LB15">INDEX(LB$13:LB14,$B15+1,1)</f>
        <v>0</v>
      </c>
      <c r="LC15" s="535" cm="1">
        <f t="array" ref="LC15">INDEX(LC$13:LC14,$B15+1,1)</f>
        <v>0</v>
      </c>
      <c r="LD15" s="535" cm="1">
        <f t="array" ref="LD15">INDEX(LD$13:LD14,$B15+1,1)</f>
        <v>0</v>
      </c>
      <c r="LE15" s="535" cm="1">
        <f t="array" ref="LE15">INDEX(LE$13:LE14,$B15+1,1)</f>
        <v>0</v>
      </c>
      <c r="LF15" s="535" cm="1">
        <f t="array" ref="LF15">INDEX(LF$13:LF14,$B15+1,1)</f>
        <v>0</v>
      </c>
      <c r="LG15" s="535" cm="1">
        <f t="array" ref="LG15">INDEX(LG$13:LG14,$B15+1,1)</f>
        <v>0</v>
      </c>
      <c r="LH15" s="535" cm="1">
        <f t="array" ref="LH15">INDEX(LH$13:LH14,$B15+1,1)</f>
        <v>0</v>
      </c>
      <c r="LI15" s="535" cm="1">
        <f t="array" ref="LI15">INDEX(LI$13:LI14,$B15+1,1)</f>
        <v>0</v>
      </c>
      <c r="LJ15" s="535" cm="1">
        <f t="array" ref="LJ15">INDEX(LJ$13:LJ14,$B15+1,1)</f>
        <v>0</v>
      </c>
      <c r="LK15" s="535" cm="1">
        <f t="array" ref="LK15">INDEX(LK$13:LK14,$B15+1,1)</f>
        <v>0</v>
      </c>
      <c r="LL15" s="535" cm="1">
        <f t="array" ref="LL15">INDEX(LL$13:LL14,$B15+1,1)</f>
        <v>0</v>
      </c>
      <c r="LM15" s="535" cm="1">
        <f t="array" ref="LM15">INDEX(LM$13:LM14,$B15+1,1)</f>
        <v>0</v>
      </c>
      <c r="LN15" s="535" cm="1">
        <f t="array" ref="LN15">INDEX(LN$13:LN14,$B15+1,1)</f>
        <v>0</v>
      </c>
      <c r="LO15" s="535" cm="1">
        <f t="array" ref="LO15">INDEX(LO$13:LO14,$B15+1,1)</f>
        <v>0</v>
      </c>
      <c r="LP15" s="535" cm="1">
        <f t="array" ref="LP15">INDEX(LP$13:LP14,$B15+1,1)</f>
        <v>0</v>
      </c>
      <c r="LQ15" s="535" cm="1">
        <f t="array" ref="LQ15">INDEX(LQ$13:LQ14,$B15+1,1)</f>
        <v>0</v>
      </c>
      <c r="LR15" s="535" cm="1">
        <f t="array" ref="LR15">INDEX(LR$13:LR14,$B15+1,1)</f>
        <v>0</v>
      </c>
      <c r="LS15" s="535" cm="1">
        <f t="array" ref="LS15">INDEX(LS$13:LS14,$B15+1,1)</f>
        <v>0</v>
      </c>
      <c r="LT15" s="535" cm="1">
        <f t="array" ref="LT15">INDEX(LT$13:LT14,$B15+1,1)</f>
        <v>0</v>
      </c>
      <c r="LU15" s="535" cm="1">
        <f t="array" ref="LU15">INDEX(LU$13:LU14,$B15+1,1)</f>
        <v>0</v>
      </c>
      <c r="LV15" s="535" cm="1">
        <f t="array" ref="LV15">INDEX(LV$13:LV14,$B15+1,1)</f>
        <v>0</v>
      </c>
      <c r="LW15" s="535" cm="1">
        <f t="array" ref="LW15">INDEX(LW$13:LW14,$B15+1,1)</f>
        <v>0</v>
      </c>
      <c r="LX15" s="535" cm="1">
        <f t="array" ref="LX15">INDEX(LX$13:LX14,$B15+1,1)</f>
        <v>0</v>
      </c>
      <c r="LY15" s="535" cm="1">
        <f t="array" ref="LY15">INDEX(LY$13:LY14,$B15+1,1)</f>
        <v>0</v>
      </c>
      <c r="LZ15" s="535" cm="1">
        <f t="array" ref="LZ15">INDEX(LZ$13:LZ14,$B15+1,1)</f>
        <v>0</v>
      </c>
      <c r="MA15" s="535" cm="1">
        <f t="array" ref="MA15">INDEX(MA$13:MA14,$B15+1,1)</f>
        <v>0</v>
      </c>
      <c r="MB15" s="535" cm="1">
        <f t="array" ref="MB15">INDEX(MB$13:MB14,$B15+1,1)</f>
        <v>0</v>
      </c>
      <c r="MC15" s="535" cm="1">
        <f t="array" ref="MC15">INDEX(MC$13:MC14,$B15+1,1)</f>
        <v>0</v>
      </c>
      <c r="MD15" s="535" cm="1">
        <f t="array" ref="MD15">INDEX(MD$13:MD14,$B15+1,1)</f>
        <v>0</v>
      </c>
      <c r="ME15" s="535" cm="1">
        <f t="array" ref="ME15">INDEX(ME$13:ME14,$B15+1,1)</f>
        <v>0</v>
      </c>
      <c r="MF15" s="535" cm="1">
        <f t="array" ref="MF15">INDEX(MF$13:MF14,$B15+1,1)</f>
        <v>0</v>
      </c>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cm="1">
        <f t="array" ref="WE15">INDEX(WE$13:WE14,$B15+1,1)</f>
        <v>0</v>
      </c>
      <c r="WF15" s="535" cm="1">
        <f t="array" ref="WF15">INDEX(WF$13:WF14,$B15+1,1)</f>
        <v>0</v>
      </c>
      <c r="WG15" s="535" cm="1">
        <f t="array" ref="WG15">INDEX(WG$13:WG14,$B15+1,1)</f>
        <v>0</v>
      </c>
      <c r="WH15" s="535" cm="1">
        <f t="array" ref="WH15">INDEX(WH$13:WH14,$B15+1,1)</f>
        <v>0</v>
      </c>
      <c r="WI15" s="535" cm="1">
        <f t="array" ref="WI15">INDEX(WI$13:WI14,$B15+1,1)</f>
        <v>0</v>
      </c>
      <c r="WJ15" s="535" cm="1">
        <f t="array" ref="WJ15">INDEX(WJ$13:WJ14,$B15+1,1)</f>
        <v>0</v>
      </c>
      <c r="WK15" s="535" cm="1">
        <f t="array" ref="WK15">INDEX(WK$13:WK14,$B15+1,1)</f>
        <v>0</v>
      </c>
      <c r="WL15" s="535" cm="1">
        <f t="array" ref="WL15">INDEX(WL$13:WL14,$B15+1,1)</f>
        <v>0</v>
      </c>
      <c r="WM15" s="535" t="str" cm="1">
        <f t="array" ref="WM15">INDEX(WM$13:WM14,$B15+1,1)</f>
        <v>-</v>
      </c>
      <c r="WN15" s="18"/>
      <c r="WO15" s="535" cm="1">
        <f t="array" ref="WO15">INDEX(WO$13:WO14,$B15+1,1)</f>
        <v>0</v>
      </c>
      <c r="WP15" s="535" cm="1">
        <f t="array" ref="WP15">INDEX(WP$13:WP14,$B15+1,1)</f>
        <v>0</v>
      </c>
      <c r="WQ15" s="535" cm="1">
        <f t="array" ref="WQ15">INDEX(WQ$13:WQ14,$B15+1,1)</f>
        <v>0</v>
      </c>
      <c r="WR15" s="535" t="str" cm="1">
        <f t="array" ref="WR15">INDEX(WR$13:WR14,$B15+1,1)</f>
        <v>-</v>
      </c>
      <c r="WS15" s="535" t="str" cm="1">
        <f t="array" ref="WS15">INDEX(WS$13:WS14,$B15+1,1)</f>
        <v>-</v>
      </c>
      <c r="WT15" s="535" t="str" cm="1">
        <f t="array" ref="WT15">INDEX(WT$13:WT14,$B15+1,1)</f>
        <v>-</v>
      </c>
      <c r="WU15" s="535" t="str" cm="1">
        <f t="array" ref="WU15">INDEX(WU$13:WU14,$B15+1,1)</f>
        <v>-</v>
      </c>
      <c r="WV15" s="535" t="str" cm="1">
        <f t="array" ref="WV15">INDEX(WV$13:WV14,$B15+1,1)</f>
        <v>-</v>
      </c>
      <c r="WW15" s="535" t="str" cm="1">
        <f t="array" ref="WW15">INDEX(WW$13:WW14,$B15+1,1)</f>
        <v>-</v>
      </c>
      <c r="WX15" s="535" t="str" cm="1">
        <f t="array" ref="WX15">INDEX(WX$13:WX14,$B15+1,1)</f>
        <v>-</v>
      </c>
      <c r="WY15" s="535" t="str" cm="1">
        <f t="array" ref="WY15">INDEX(WY$13:WY14,$B15+1,1)</f>
        <v>-</v>
      </c>
      <c r="WZ15" s="535" t="str" cm="1">
        <f t="array" ref="WZ15">INDEX(WZ$13:WZ14,$B15+1,1)</f>
        <v>-</v>
      </c>
      <c r="XA15" s="535" t="str" cm="1">
        <f t="array" ref="XA15">INDEX(XA$13:XA14,$B15+1,1)</f>
        <v>-</v>
      </c>
      <c r="XB15" s="535" t="str" cm="1">
        <f t="array" ref="XB15">INDEX(XB$13:XB14,$B15+1,1)</f>
        <v>-</v>
      </c>
      <c r="XC15" s="535" t="str" cm="1">
        <f t="array" ref="XC15">INDEX(XC$13:XC14,$B15+1,1)</f>
        <v>-</v>
      </c>
      <c r="XD15" s="535" t="str" cm="1">
        <f t="array" ref="XD15">INDEX(XD$13:XD14,$B15+1,1)</f>
        <v>-</v>
      </c>
      <c r="XE15" s="535" t="str" cm="1">
        <f t="array" ref="XE15">INDEX(XE$13:XE14,$B15+1,1)</f>
        <v>-</v>
      </c>
      <c r="XF15" s="535" t="str" cm="1">
        <f t="array" ref="XF15">INDEX(XF$13:XF14,$B15+1,1)</f>
        <v>-</v>
      </c>
      <c r="XG15" s="535" t="str" cm="1">
        <f t="array" ref="XG15">INDEX(XG$13:XG14,$B15+1,1)</f>
        <v>-</v>
      </c>
      <c r="XH15" s="18"/>
      <c r="XI15" s="411" t="b">
        <f>INDEX(i.cropgraze_inc,$AM15,XI$6)</f>
        <v>0</v>
      </c>
      <c r="XJ15" s="535" t="str" cm="1">
        <f t="array" ref="XJ15">INDEX(XJ$13:XJ14,$B15+1,1)</f>
        <v>-</v>
      </c>
      <c r="XK15" s="535" t="str" cm="1">
        <f t="array" ref="XK15">INDEX(XK$13:XK14,$B15+1,1)</f>
        <v>-</v>
      </c>
      <c r="XL15" s="535" t="str" cm="1">
        <f t="array" ref="XL15">INDEX(XL$13:XL14,$B15+1,1)</f>
        <v>-</v>
      </c>
      <c r="XM15" s="535" t="str" cm="1">
        <f t="array" ref="XM15">INDEX(XM$13:XM14,$B15+1,1)</f>
        <v>-</v>
      </c>
      <c r="XN15" s="535" cm="1">
        <f t="array" ref="XN15">INDEX(XN$13:XN14,$B15+1,1)</f>
        <v>0</v>
      </c>
      <c r="XO15" s="535" t="str" cm="1">
        <f t="array" ref="XO15">INDEX(XO$13:XO14,$B15+1,1)</f>
        <v>-</v>
      </c>
      <c r="XP15" s="535" t="str" cm="1">
        <f t="array" ref="XP15">INDEX(XP$13:XP14,$B15+1,1)</f>
        <v>-</v>
      </c>
      <c r="XQ15" s="535" t="str" cm="1">
        <f t="array" ref="XQ15">INDEX(XQ$13:XQ14,$B15+1,1)</f>
        <v>-</v>
      </c>
      <c r="XR15" s="535" t="str" cm="1">
        <f t="array" ref="XR15">INDEX(XR$13:XR14,$B15+1,1)</f>
        <v>-</v>
      </c>
      <c r="XS15" s="535" t="str" cm="1">
        <f t="array" ref="XS15">INDEX(XS$13:XS14,$B15+1,1)</f>
        <v>-</v>
      </c>
      <c r="XT15" s="535" t="str" cm="1">
        <f t="array" ref="XT15">INDEX(XT$13:XT14,$B15+1,1)</f>
        <v>-</v>
      </c>
      <c r="XU15" s="535" t="str" cm="1">
        <f t="array" ref="XU15">INDEX(XU$13:XU14,$B15+1,1)</f>
        <v>-</v>
      </c>
      <c r="XV15" s="535" t="str" cm="1">
        <f t="array" ref="XV15">INDEX(XV$13:XV14,$B15+1,1)</f>
        <v>-</v>
      </c>
      <c r="XW15" s="535" t="b" cm="1">
        <f t="array" ref="XW15">INDEX(XW$13:XW14,$B15+1,1)</f>
        <v>1</v>
      </c>
      <c r="XX15" s="535" t="str" cm="1">
        <f t="array" ref="XX15">INDEX(XX$13:XX14,$B15+1,1)</f>
        <v>-</v>
      </c>
      <c r="XY15" s="535" cm="1">
        <f t="array" ref="XY15">INDEX(XY$13:XY14,$B15+1,1)</f>
        <v>0</v>
      </c>
      <c r="XZ15" s="535" cm="1">
        <f t="array" ref="XZ15">INDEX(XZ$13:XZ14,$B15+1,1)</f>
        <v>0</v>
      </c>
      <c r="YA15" s="535" cm="1">
        <f t="array" ref="YA15">INDEX(YA$13:YA14,$B15+1,1)</f>
        <v>0</v>
      </c>
      <c r="YB15" s="18"/>
      <c r="YC15" s="411">
        <f>INDEX(i.std_prices,1,YC$6)</f>
        <v>50</v>
      </c>
      <c r="YD15" s="411">
        <f>INDEX(i.std_prices,1,YD$6)</f>
        <v>50</v>
      </c>
      <c r="YE15" s="411">
        <f>INDEX(i.std_prices,1,YE$6)</f>
        <v>50</v>
      </c>
      <c r="YF15" s="411">
        <f>INDEX(i.std_prices,1,YF$6)</f>
        <v>50</v>
      </c>
      <c r="YG15" s="535" cm="1">
        <f t="array" ref="YG15">INDEX(YG$13:YG14,$B15+1,1)</f>
        <v>1</v>
      </c>
      <c r="YH15" s="535" cm="1">
        <f t="array" ref="YH15">INDEX(YH$13:YH14,$B15+1,1)</f>
        <v>1</v>
      </c>
      <c r="YI15" s="535" cm="1">
        <f t="array" ref="YI15">INDEX(YI$13:YI14,$B15+1,1)</f>
        <v>1</v>
      </c>
      <c r="YJ15" s="535" cm="1">
        <f t="array" ref="YJ15">INDEX(YJ$13:YJ14,$B15+1,1)</f>
        <v>1</v>
      </c>
      <c r="YK15" s="535" t="str" cm="1">
        <f t="array" ref="YK15">INDEX(YK$13:YK14,$B15+1,1)</f>
        <v>-</v>
      </c>
      <c r="YL15" s="535" t="str" cm="1">
        <f t="array" ref="YL15">INDEX(YL$13:YL14,$B15+1,1)</f>
        <v>-</v>
      </c>
      <c r="YM15" s="535" t="str" cm="1">
        <f t="array" ref="YM15">INDEX(YM$13:YM14,$B15+1,1)</f>
        <v>-</v>
      </c>
      <c r="YN15" s="535" t="str" cm="1">
        <f t="array" ref="YN15">INDEX(YN$13:YN14,$B15+1,1)</f>
        <v>-</v>
      </c>
      <c r="YO15" s="535" t="str" cm="1">
        <f t="array" ref="YO15">INDEX(YO$13:YO14,$B15+1,1)</f>
        <v>-</v>
      </c>
      <c r="YP15" s="535" t="str" cm="1">
        <f t="array" ref="YP15">INDEX(YP$13:YP14,$B15+1,1)</f>
        <v>-</v>
      </c>
      <c r="YQ15" s="535" t="str" cm="1">
        <f t="array" ref="YQ15">INDEX(YQ$13:YQ14,$B15+1,1)</f>
        <v>-</v>
      </c>
      <c r="YR15" s="18"/>
      <c r="YS15" s="535" t="str" cm="1">
        <f t="array" ref="YS15">INDEX(YS$13:YS14,$B15+1,1)</f>
        <v>-</v>
      </c>
      <c r="YT15" s="535" cm="1">
        <f t="array" ref="YT15">INDEX(YT$13:YT14,$B15+1,1)</f>
        <v>1</v>
      </c>
      <c r="YU15" s="18"/>
      <c r="YV15" s="535" t="str" cm="1">
        <f t="array" ref="YV15">INDEX(YV$13:YV14,$B15+1,1)</f>
        <v>-</v>
      </c>
      <c r="YW15" s="535" t="str" cm="1">
        <f t="array" ref="YW15">INDEX(YW$13:YW14,$B15+1,1)</f>
        <v>-</v>
      </c>
      <c r="YX15" s="536" t="str" cm="1">
        <f t="array" ref="YX15">INDEX(YX$13:YX14,$B15+1,1)</f>
        <v>-</v>
      </c>
      <c r="YY15" s="536" t="str" cm="1">
        <f t="array" ref="YY15">INDEX(YY$13:YY14,$B15+1,1)</f>
        <v>-</v>
      </c>
      <c r="YZ15" s="536" t="str" cm="1">
        <f t="array" ref="YZ15">INDEX(YZ$13:YZ14,$B15+1,1)</f>
        <v>-</v>
      </c>
      <c r="ZA15" s="536" t="str" cm="1">
        <f t="array" ref="ZA15">INDEX(ZA$13:ZA14,$B15+1,1)</f>
        <v>-</v>
      </c>
      <c r="ZB15" s="536" t="str" cm="1">
        <f t="array" ref="ZB15">INDEX(ZB$13:ZB14,$B15+1,1)</f>
        <v>-</v>
      </c>
      <c r="ZC15" s="536" t="str" cm="1">
        <f t="array" ref="ZC15">INDEX(ZC$13:ZC14,$B15+1,1)</f>
        <v>-</v>
      </c>
      <c r="ZD15" s="536" t="str" cm="1">
        <f t="array" ref="ZD15">INDEX(ZD$13:ZD14,$B15+1,1)</f>
        <v>-</v>
      </c>
      <c r="ZE15" s="535" t="str" cm="1">
        <f t="array" ref="ZE15">INDEX(ZE$13:ZE14,$B15+1,1)</f>
        <v>-</v>
      </c>
      <c r="ZF15" s="535" t="str" cm="1">
        <f t="array" ref="ZF15">INDEX(ZF$13:ZF14,$B15+1,1)</f>
        <v>-</v>
      </c>
      <c r="ZG15" s="535" t="str" cm="1">
        <f t="array" ref="ZG15">INDEX(ZG$13:ZG14,$B15+1,1)</f>
        <v>-</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535" t="str" cm="1">
        <f t="array" ref="ZS15">INDEX(ZS$13:ZS14,$B15+1,1)</f>
        <v>-</v>
      </c>
      <c r="ZT15" s="535" t="str" cm="1">
        <f t="array" ref="ZT15">INDEX(ZT$13:ZT14,$B15+1,1)</f>
        <v>-</v>
      </c>
      <c r="ZU15" s="535" t="str" cm="1">
        <f t="array" ref="ZU15">INDEX(ZU$13:ZU14,$B15+1,1)</f>
        <v>-</v>
      </c>
      <c r="ZV15" s="535" t="str" cm="1">
        <f t="array" ref="ZV15">INDEX(ZV$13:ZV14,$B15+1,1)</f>
        <v>-</v>
      </c>
      <c r="ZW15" s="535" t="str" cm="1">
        <f t="array" ref="ZW15">INDEX(ZW$13:ZW14,$B15+1,1)</f>
        <v>-</v>
      </c>
      <c r="ZX15" s="535" t="str" cm="1">
        <f t="array" ref="ZX15">INDEX(ZX$13:ZX14,$B15+1,1)</f>
        <v>-</v>
      </c>
      <c r="ZY15" s="535" t="str" cm="1">
        <f t="array" ref="ZY15">INDEX(ZY$13:ZY14,$B15+1,1)</f>
        <v>-</v>
      </c>
      <c r="ZZ15" s="535" t="str" cm="1">
        <f t="array" ref="ZZ15">INDEX(ZZ$13:ZZ14,$B15+1,1)</f>
        <v>-</v>
      </c>
      <c r="AAA15" s="535" t="str" cm="1">
        <f t="array" ref="AAA15">INDEX(AAA$13:AAA14,$B15+1,1)</f>
        <v>-</v>
      </c>
      <c r="AAB15" s="22">
        <v>0</v>
      </c>
      <c r="AAC15" s="535" t="str" cm="1">
        <f t="array" ref="AAC15">INDEX(AAC$13:AAC14,$B15+1,1)</f>
        <v>-</v>
      </c>
      <c r="AAD15" s="535" t="str" cm="1">
        <f t="array" ref="AAD15">INDEX(AAD$13:AAD14,$B15+1,1)</f>
        <v>-</v>
      </c>
      <c r="AAE15" s="535" t="str" cm="1">
        <f t="array" ref="AAE15">INDEX(AAE$13:AAE14,$B15+1,1)</f>
        <v>-</v>
      </c>
      <c r="AAF15" s="535" t="str" cm="1">
        <f t="array" ref="AAF15">INDEX(AAF$13:AAF14,$B15+1,1)</f>
        <v>-</v>
      </c>
      <c r="AAG15" s="535" t="str" cm="1">
        <f t="array" ref="AAG15">INDEX(AAG$13:AAG14,$B15+1,1)</f>
        <v>-</v>
      </c>
      <c r="AAH15" s="22">
        <v>0</v>
      </c>
      <c r="AAI15" s="535" t="str" cm="1">
        <f t="array" ref="AAI15">INDEX(AAI$13:AAI14,$B15+1,1)</f>
        <v>-</v>
      </c>
      <c r="AAJ15" s="535" t="str" cm="1">
        <f t="array" ref="AAJ15">INDEX(AAJ$13:AAJ14,$B15+1,1)</f>
        <v>-</v>
      </c>
      <c r="AAK15" s="535" t="str" cm="1">
        <f t="array" ref="AAK15">INDEX(AAK$13:AAK14,$B15+1,1)</f>
        <v>-</v>
      </c>
      <c r="AAL15" s="535" cm="1">
        <f t="array" ref="AAL15">INDEX(AAL$13:AAL14,$B15+1,1)</f>
        <v>1</v>
      </c>
      <c r="AAM15" s="535" cm="1">
        <f t="array" ref="AAM15">INDEX(AAM$13:AAM14,$B15+1,1)</f>
        <v>1</v>
      </c>
      <c r="AAN15" s="535" t="str" cm="1">
        <f t="array" ref="AAN15">INDEX(AAN$13:AAN14,$B15+1,1)</f>
        <v>-</v>
      </c>
      <c r="AAO15" s="535" t="str" cm="1">
        <f t="array" ref="AAO15">INDEX(AAO$13:AAO14,$B15+1,1)</f>
        <v>-</v>
      </c>
      <c r="AAP15" s="535" t="str" cm="1">
        <f t="array" ref="AAP15">INDEX(AAP$13:AAP14,$B15+1,1)</f>
        <v>-</v>
      </c>
      <c r="AAQ15" s="535" t="str" cm="1">
        <f t="array" ref="AAQ15">INDEX(AAQ$13:AAQ14,$B15+1,1)</f>
        <v>-</v>
      </c>
      <c r="AAR15" s="535" t="str" cm="1">
        <f t="array" ref="AAR15">INDEX(AAR$13:AAR14,$B15+1,1)</f>
        <v>-</v>
      </c>
      <c r="AAS15" s="535" t="str" cm="1">
        <f t="array" ref="AAS15">INDEX(AAS$13:AAS14,$B15+1,1)</f>
        <v>-</v>
      </c>
      <c r="AAT15" s="535" t="str" cm="1">
        <f t="array" ref="AAT15">INDEX(AAT$13:AAT14,$B15+1,1)</f>
        <v>-</v>
      </c>
      <c r="AAU15" s="535" t="str" cm="1">
        <f t="array" ref="AAU15">INDEX(AAU$13:AAU14,$B15+1,1)</f>
        <v>-</v>
      </c>
      <c r="AAV15" s="535" t="str" cm="1">
        <f t="array" ref="AAV15">INDEX(AAV$13:AAV14,$B15+1,1)</f>
        <v>-</v>
      </c>
      <c r="AAW15" s="535" t="str" cm="1">
        <f t="array" ref="AAW15">INDEX(AAW$13:AAW14,$B15+1,1)</f>
        <v>-</v>
      </c>
      <c r="AAX15" s="535" t="str" cm="1">
        <f t="array" ref="AAX15">INDEX(AAX$13:AAX14,$B15+1,1)</f>
        <v>-</v>
      </c>
      <c r="AAY15" s="535" t="str" cm="1">
        <f t="array" ref="AAY15">INDEX(AAY$13:AAY14,$B15+1,1)</f>
        <v>-</v>
      </c>
      <c r="AAZ15" s="535" t="str" cm="1">
        <f t="array" ref="AAZ15">INDEX(AAZ$13:AAZ14,$B15+1,1)</f>
        <v>-</v>
      </c>
      <c r="ABA15" s="18"/>
      <c r="ABB15" s="22" t="str">
        <f>IF($N15=ABB$10,TRUE,"-")</f>
        <v>-</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535" t="str" cm="1">
        <f t="array" ref="ABH15">INDEX(ABH$13:ABH14,$B15+1,1)</f>
        <v>-</v>
      </c>
      <c r="ABI15" s="535" t="str" cm="1">
        <f t="array" ref="ABI15">INDEX(ABI$13:ABI14,$B15+1,1)</f>
        <v>-</v>
      </c>
      <c r="ABJ15" s="535" t="str" cm="1">
        <f t="array" ref="ABJ15">INDEX(ABJ$13:ABJ14,$B15+1,1)</f>
        <v>-</v>
      </c>
      <c r="ABK15" s="535" t="str" cm="1">
        <f t="array" ref="ABK15">INDEX(ABK$13:ABK14,$B15+1,1)</f>
        <v>-</v>
      </c>
      <c r="ABL15" s="535" t="str" cm="1">
        <f t="array" ref="ABL15">INDEX(ABL$13:ABL14,$B15+1,1)</f>
        <v>-</v>
      </c>
      <c r="ABM15" s="535" t="str" cm="1">
        <f t="array" ref="ABM15">INDEX(ABM$13:ABM14,$B15+1,1)</f>
        <v>-</v>
      </c>
      <c r="ABN15" s="535" t="str" cm="1">
        <f t="array" ref="ABN15">INDEX(ABN$13:ABN14,$B15+1,1)</f>
        <v>-</v>
      </c>
      <c r="ABO15" s="535" t="str" cm="1">
        <f t="array" ref="ABO15">INDEX(ABO$13:ABO14,$B15+1,1)</f>
        <v>-</v>
      </c>
      <c r="ABP15" s="535" t="str" cm="1">
        <f t="array" ref="ABP15">INDEX(ABP$13:ABP14,$B15+1,1)</f>
        <v>-</v>
      </c>
      <c r="ABQ15" s="535" t="str" cm="1">
        <f t="array" ref="ABQ15">INDEX(ABQ$13:ABQ14,$B15+1,1)</f>
        <v>-</v>
      </c>
      <c r="ABR15" s="535" t="str" cm="1">
        <f t="array" ref="ABR15">INDEX(ABR$13:ABR14,$B15+1,1)</f>
        <v>-</v>
      </c>
      <c r="ABS15" s="535" t="str" cm="1">
        <f t="array" ref="ABS15">INDEX(ABS$13:ABS14,$B15+1,1)</f>
        <v>-</v>
      </c>
      <c r="ABT15" s="535" t="str" cm="1">
        <f t="array" ref="ABT15">INDEX(ABT$13:ABT14,$B15+1,1)</f>
        <v>-</v>
      </c>
      <c r="ABU15" s="535" t="str" cm="1">
        <f t="array" ref="ABU15">INDEX(ABU$13:ABU14,$B15+1,1)</f>
        <v>-</v>
      </c>
      <c r="ABV15" s="535" t="str" cm="1">
        <f t="array" ref="ABV15">INDEX(ABV$13:ABV14,$B15+1,1)</f>
        <v>-</v>
      </c>
      <c r="ABW15" s="535" t="str" cm="1">
        <f t="array" ref="ABW15">INDEX(ABW$13:ABW14,$B15+1,1)</f>
        <v>-</v>
      </c>
      <c r="ABX15" s="535" t="str" cm="1">
        <f t="array" ref="ABX15">INDEX(ABX$13:ABX14,$B15+1,1)</f>
        <v>-</v>
      </c>
      <c r="ABY15" s="535" t="str" cm="1">
        <f t="array" ref="ABY15">INDEX(ABY$13:ABY14,$B15+1,1)</f>
        <v>-</v>
      </c>
      <c r="ABZ15" s="535" t="str" cm="1">
        <f t="array" ref="ABZ15">INDEX(ABZ$13:ABZ14,$B15+1,1)</f>
        <v>-</v>
      </c>
      <c r="ACA15" s="535" t="str" cm="1">
        <f t="array" ref="ACA15">INDEX(ACA$13:ACA14,$B15+1,1)</f>
        <v>-</v>
      </c>
      <c r="ACB15" s="535" t="str" cm="1">
        <f t="array" ref="ACB15">INDEX(ACB$13:ACB14,$B15+1,1)</f>
        <v>-</v>
      </c>
      <c r="ACC15" s="535" t="str" cm="1">
        <f t="array" ref="ACC15">INDEX(ACC$13:ACC14,$B15+1,1)</f>
        <v>-</v>
      </c>
      <c r="ACD15" s="535" t="str" cm="1">
        <f t="array" ref="ACD15">INDEX(ACD$13:ACD14,$B15+1,1)</f>
        <v>-</v>
      </c>
      <c r="ACE15" s="535" t="str" cm="1">
        <f t="array" ref="ACE15">INDEX(ACE$13:ACE14,$B15+1,1)</f>
        <v>-</v>
      </c>
      <c r="ACF15" s="22" t="str">
        <f>IF($N15=ACF$10,TRUE,"-")</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535" t="str" cm="1">
        <f t="array" ref="ACR15">INDEX(ACR$13:ACR14,$B15+1,1)</f>
        <v>-</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535" t="str" cm="1">
        <f t="array" ref="ACX15">INDEX(ACX$13:ACX14,$B15+1,1)</f>
        <v>-</v>
      </c>
      <c r="ACY15" s="535" t="str" cm="1">
        <f t="array" ref="ACY15">INDEX(ACY$13:ACY14,$B15+1,1)</f>
        <v>-</v>
      </c>
      <c r="ACZ15" s="535" t="str" cm="1">
        <f t="array" ref="ACZ15">INDEX(ACZ$13:ACZ14,$B15+1,1)</f>
        <v>-</v>
      </c>
      <c r="ADA15" s="535" t="str" cm="1">
        <f t="array" ref="ADA15">INDEX(ADA$13:ADA14,$B15+1,1)</f>
        <v>-</v>
      </c>
      <c r="ADB15" s="535" t="str" cm="1">
        <f t="array" ref="ADB15">INDEX(ADB$13:ADB14,$B15+1,1)</f>
        <v>-</v>
      </c>
      <c r="ADC15" s="535" t="str" cm="1">
        <f t="array" ref="ADC15">INDEX(ADC$13:ADC14,$B15+1,1)</f>
        <v>-</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535" t="str" cm="1">
        <f t="array" ref="ADQ15">INDEX(ADQ$13:ADQ14,$B15+1,1)</f>
        <v>-</v>
      </c>
      <c r="ADR15" s="535" t="str" cm="1">
        <f t="array" ref="ADR15">INDEX(ADR$13:ADR14,$B15+1,1)</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t="str" cm="1">
        <f t="array" ref="AEF15">INDEX(AEF$13:AEF14,$B15+1,1)</f>
        <v>-</v>
      </c>
      <c r="AEG15" s="535" t="str" cm="1">
        <f t="array" ref="AEG15">INDEX(AEG$13:AEG14,$B15+1,1)</f>
        <v>-</v>
      </c>
      <c r="AEH15" s="535" t="str" cm="1">
        <f t="array" ref="AEH15">INDEX(AEH$13:AEH14,$B15+1,1)</f>
        <v>-</v>
      </c>
      <c r="AEI15" s="535" t="str" cm="1">
        <f t="array" ref="AEI15">INDEX(AEI$13:AEI14,$B15+1,1)</f>
        <v>-</v>
      </c>
      <c r="AEJ15" s="535" t="str" cm="1">
        <f t="array" ref="AEJ15">INDEX(AEJ$13:AEJ14,$B15+1,1)</f>
        <v>-</v>
      </c>
      <c r="AEK15" s="535" t="str" cm="1">
        <f t="array" ref="AEK15">INDEX(AEK$13:AEK14,$B15+1,1)</f>
        <v>-</v>
      </c>
      <c r="AEL15" s="535" t="str" cm="1">
        <f t="array" ref="AEL15">INDEX(AEL$13:AEL14,$B15+1,1)</f>
        <v>-</v>
      </c>
      <c r="AEM15" s="535" t="str" cm="1">
        <f t="array" ref="AEM15">INDEX(AEM$13:AEM14,$B15+1,1)</f>
        <v>-</v>
      </c>
      <c r="AEN15" s="535" cm="1">
        <f t="array" ref="AEN15">INDEX(AEN$13:AEN14,$B15+1,1)</f>
        <v>0</v>
      </c>
      <c r="AEO15" s="483">
        <v>0</v>
      </c>
    </row>
    <row r="16" spans="1:821"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11"/>
      <c r="AF16" s="111"/>
      <c r="AG16" s="111"/>
      <c r="AH16" s="111"/>
      <c r="AI16" s="18"/>
      <c r="AJ16" s="18"/>
      <c r="AK16" s="18"/>
      <c r="AL16" s="18"/>
      <c r="AM16" s="18"/>
      <c r="AN16" s="18"/>
      <c r="AO16" s="18"/>
      <c r="AP16" s="18"/>
      <c r="AQ16" s="111"/>
      <c r="AR16" s="111"/>
      <c r="AS16" s="111"/>
      <c r="AT16" s="111"/>
      <c r="AU16" s="111"/>
      <c r="AV16" s="111"/>
      <c r="AW16" s="111"/>
      <c r="AX16" s="111"/>
      <c r="AY16" s="18"/>
      <c r="AZ16" s="18"/>
      <c r="BA16" s="466" t="s">
        <v>1785</v>
      </c>
      <c r="BB16" s="8" t="str">
        <f>IF(COUNTIF($BA$13:$BA16,$BA16)=1,"-","Dup")</f>
        <v>-</v>
      </c>
      <c r="BC16" s="18" t="s">
        <v>2597</v>
      </c>
      <c r="BD16" s="517"/>
      <c r="BE16" s="517"/>
      <c r="BF16" s="517"/>
      <c r="BG16" s="517"/>
      <c r="BH16" s="517"/>
      <c r="BI16" s="517"/>
      <c r="BJ16" s="517"/>
      <c r="BK16" s="517"/>
      <c r="BL16" s="517"/>
      <c r="BM16" s="18" t="s">
        <v>2597</v>
      </c>
      <c r="BN16" s="517"/>
      <c r="BO16" s="517"/>
      <c r="BP16" s="517"/>
      <c r="BQ16" s="517"/>
      <c r="BR16" s="517"/>
      <c r="BS16" s="517"/>
      <c r="BT16" s="517"/>
      <c r="BU16" s="517"/>
      <c r="BV16" s="517"/>
      <c r="BW16" s="517"/>
      <c r="BX16" s="517"/>
      <c r="BY16" s="517"/>
      <c r="BZ16" s="517"/>
      <c r="CA16" s="517"/>
      <c r="CB16" s="517"/>
      <c r="CC16" s="517"/>
      <c r="CD16" s="517"/>
      <c r="CE16" s="517"/>
      <c r="CF16" s="18" t="s">
        <v>2597</v>
      </c>
      <c r="CG16" s="517"/>
      <c r="CH16" s="517"/>
      <c r="CI16" s="517"/>
      <c r="CJ16" s="517"/>
      <c r="CK16" s="517"/>
      <c r="CL16" s="517"/>
      <c r="CM16" s="517"/>
      <c r="CN16" s="517"/>
      <c r="CO16" s="517"/>
      <c r="CP16" s="517"/>
      <c r="CQ16" s="517"/>
      <c r="CR16" s="517"/>
      <c r="CS16" s="517"/>
      <c r="CT16" s="517"/>
      <c r="CU16" s="517"/>
      <c r="CV16" s="517"/>
      <c r="CW16" s="517"/>
      <c r="CX16" s="517"/>
      <c r="CY16" s="517"/>
      <c r="CZ16" s="517"/>
      <c r="DA16" s="517"/>
      <c r="DB16" s="517"/>
      <c r="DC16" s="18" t="s">
        <v>2597</v>
      </c>
      <c r="DD16" s="517"/>
      <c r="DE16" s="517"/>
      <c r="DF16" s="517"/>
      <c r="DG16" s="517"/>
      <c r="DH16" s="518"/>
      <c r="DI16" s="517"/>
      <c r="DJ16" s="517"/>
      <c r="DK16" s="517"/>
      <c r="DL16" s="517"/>
      <c r="DM16" s="517"/>
      <c r="DN16" s="517"/>
      <c r="DO16" s="517"/>
      <c r="DP16" s="517"/>
      <c r="DQ16" s="517"/>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517"/>
      <c r="GK16" s="517"/>
      <c r="GL16" s="517"/>
      <c r="GM16" s="517"/>
      <c r="GN16" s="517"/>
      <c r="GO16" s="517"/>
      <c r="GP16" s="517"/>
      <c r="GQ16" s="517"/>
      <c r="GR16" s="18" t="s">
        <v>2597</v>
      </c>
      <c r="GS16" s="517"/>
      <c r="GT16" s="517"/>
      <c r="GU16" s="517"/>
      <c r="GV16" s="517"/>
      <c r="GW16" s="517"/>
      <c r="GX16" s="517"/>
      <c r="GY16" s="517"/>
      <c r="GZ16" s="517"/>
      <c r="HA16" s="517"/>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517"/>
      <c r="ID16" s="517"/>
      <c r="IE16" s="517"/>
      <c r="IF16" s="517"/>
      <c r="IG16" s="517"/>
      <c r="IH16" s="517"/>
      <c r="II16" s="517"/>
      <c r="IJ16" s="517"/>
      <c r="IK16" s="18" t="s">
        <v>2597</v>
      </c>
      <c r="IL16" s="517"/>
      <c r="IM16" s="517"/>
      <c r="IN16" s="517"/>
      <c r="IO16" s="517"/>
      <c r="IP16" s="517"/>
      <c r="IQ16" s="517"/>
      <c r="IR16" s="517"/>
      <c r="IS16" s="517"/>
      <c r="IT16" s="517"/>
      <c r="IU16" s="517"/>
      <c r="IV16" s="517"/>
      <c r="IW16" s="517"/>
      <c r="IX16" s="517"/>
      <c r="IY16" s="517"/>
      <c r="IZ16" s="517"/>
      <c r="JA16" s="517"/>
      <c r="JB16" s="517"/>
      <c r="JC16" s="517"/>
      <c r="JD16" s="517"/>
      <c r="JE16" s="517"/>
      <c r="JF16" s="517"/>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517"/>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517"/>
      <c r="WG16" s="517"/>
      <c r="WH16" s="517"/>
      <c r="WI16" s="517"/>
      <c r="WJ16" s="517"/>
      <c r="WK16" s="517"/>
      <c r="WL16" s="517"/>
      <c r="WM16" s="517"/>
      <c r="WN16" s="18" t="s">
        <v>2597</v>
      </c>
      <c r="WO16" s="517"/>
      <c r="WP16" s="517"/>
      <c r="WQ16" s="517"/>
      <c r="WR16" s="517"/>
      <c r="WS16" s="517"/>
      <c r="WT16" s="517"/>
      <c r="WU16" s="517"/>
      <c r="WV16" s="517"/>
      <c r="WW16" s="517"/>
      <c r="WX16" s="517"/>
      <c r="WY16" s="517"/>
      <c r="WZ16" s="517"/>
      <c r="XA16" s="517"/>
      <c r="XB16" s="517"/>
      <c r="XC16" s="517"/>
      <c r="XD16" s="517"/>
      <c r="XE16" s="517"/>
      <c r="XF16" s="517"/>
      <c r="XG16" s="517"/>
      <c r="XH16" s="18" t="s">
        <v>2597</v>
      </c>
      <c r="XI16" s="517"/>
      <c r="XJ16" s="517"/>
      <c r="XK16" s="517"/>
      <c r="XL16" s="517"/>
      <c r="XM16" s="517"/>
      <c r="XN16" s="517"/>
      <c r="XO16" s="517"/>
      <c r="XP16" s="517"/>
      <c r="XQ16" s="517"/>
      <c r="XR16" s="517"/>
      <c r="XS16" s="517"/>
      <c r="XT16" s="517"/>
      <c r="XU16" s="517"/>
      <c r="XV16" s="517"/>
      <c r="XW16" s="517"/>
      <c r="XX16" s="517"/>
      <c r="XY16" s="517"/>
      <c r="XZ16" s="517"/>
      <c r="YA16" s="517"/>
      <c r="YB16" s="18" t="s">
        <v>2597</v>
      </c>
      <c r="YC16" s="517"/>
      <c r="YD16" s="517"/>
      <c r="YE16" s="517"/>
      <c r="YF16" s="517"/>
      <c r="YG16" s="517"/>
      <c r="YH16" s="517"/>
      <c r="YI16" s="517"/>
      <c r="YJ16" s="517"/>
      <c r="YK16" s="517"/>
      <c r="YL16" s="517"/>
      <c r="YM16" s="517"/>
      <c r="YN16" s="517"/>
      <c r="YO16" s="517"/>
      <c r="YP16" s="517"/>
      <c r="YQ16" s="517"/>
      <c r="YR16" s="18" t="s">
        <v>2597</v>
      </c>
      <c r="YS16" s="517"/>
      <c r="YT16" s="517"/>
      <c r="YU16" s="18" t="s">
        <v>2597</v>
      </c>
      <c r="YV16" s="517"/>
      <c r="YW16" s="517"/>
      <c r="YX16" s="517"/>
      <c r="YY16" s="517"/>
      <c r="YZ16" s="517"/>
      <c r="ZA16" s="517"/>
      <c r="ZB16" s="517"/>
      <c r="ZC16" s="518"/>
      <c r="ZD16" s="518"/>
      <c r="ZE16" s="517"/>
      <c r="ZF16" s="517"/>
      <c r="ZG16" s="517"/>
      <c r="ZH16" s="517"/>
      <c r="ZI16" s="517"/>
      <c r="ZJ16" s="517"/>
      <c r="ZK16" s="517"/>
      <c r="ZL16" s="517"/>
      <c r="ZM16" s="517"/>
      <c r="ZN16" s="517"/>
      <c r="ZO16" s="517"/>
      <c r="ZP16" s="517"/>
      <c r="ZQ16" s="517"/>
      <c r="ZR16" s="517"/>
      <c r="ZS16" s="517"/>
      <c r="ZT16" s="517"/>
      <c r="ZU16" s="517"/>
      <c r="ZV16" s="517"/>
      <c r="ZW16" s="517"/>
      <c r="ZX16" s="517"/>
      <c r="ZY16" s="517"/>
      <c r="ZZ16" s="517"/>
      <c r="AAA16" s="517"/>
      <c r="AAB16" s="517"/>
      <c r="AAC16" s="517"/>
      <c r="AAD16" s="517"/>
      <c r="AAE16" s="517"/>
      <c r="AAF16" s="517"/>
      <c r="AAG16" s="517"/>
      <c r="AAH16" s="517"/>
      <c r="AAI16" s="517"/>
      <c r="AAJ16" s="517"/>
      <c r="AAK16" s="517"/>
      <c r="AAL16" s="517"/>
      <c r="AAM16" s="517"/>
      <c r="AAN16" s="517"/>
      <c r="AAO16" s="517"/>
      <c r="AAP16" s="517"/>
      <c r="AAQ16" s="517"/>
      <c r="AAR16" s="517"/>
      <c r="AAS16" s="517"/>
      <c r="AAT16" s="517"/>
      <c r="AAU16" s="517"/>
      <c r="AAV16" s="517"/>
      <c r="AAW16" s="517"/>
      <c r="AAX16" s="517"/>
      <c r="AAY16" s="517"/>
      <c r="AAZ16" s="517"/>
      <c r="ABA16" s="18" t="s">
        <v>2597</v>
      </c>
      <c r="ABB16" s="517"/>
      <c r="ABC16" s="517"/>
      <c r="ABD16" s="517"/>
      <c r="ABE16" s="517"/>
      <c r="ABF16" s="517"/>
      <c r="ABG16" s="517"/>
      <c r="ABH16" s="517"/>
      <c r="ABI16" s="517"/>
      <c r="ABJ16" s="517"/>
      <c r="ABK16" s="517"/>
      <c r="ABL16" s="517"/>
      <c r="ABM16" s="517"/>
      <c r="ABN16" s="517"/>
      <c r="ABO16" s="517"/>
      <c r="ABP16" s="517"/>
      <c r="ABQ16" s="517"/>
      <c r="ABR16" s="517"/>
      <c r="ABS16" s="517"/>
      <c r="ABT16" s="517"/>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517"/>
      <c r="ADR16" s="517"/>
      <c r="ADS16" s="517"/>
      <c r="ADT16" s="517"/>
      <c r="ADU16" s="517"/>
      <c r="ADV16" s="517"/>
      <c r="ADW16" s="517"/>
      <c r="ADX16" s="517"/>
      <c r="ADY16" s="517"/>
      <c r="ADZ16" s="517"/>
      <c r="AEA16" s="517"/>
      <c r="AEB16" s="517"/>
      <c r="AEC16" s="517"/>
      <c r="AED16" s="517"/>
      <c r="AEE16" s="517"/>
      <c r="AEF16" s="517"/>
      <c r="AEG16" s="517"/>
      <c r="AEH16" s="517"/>
      <c r="AEI16" s="517"/>
      <c r="AEJ16" s="517"/>
      <c r="AEK16" s="517"/>
      <c r="AEL16" s="517"/>
      <c r="AEM16" s="517"/>
      <c r="AEN16" s="517"/>
      <c r="AEO16" s="483">
        <v>0</v>
      </c>
    </row>
    <row r="17" spans="1:821">
      <c r="A17" s="18">
        <f t="shared" ref="A17:A52" si="136">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22">
        <v>2</v>
      </c>
      <c r="U17" s="22">
        <v>2</v>
      </c>
      <c r="V17" s="411">
        <f t="shared" ref="V17:V39" si="137">INDEX(i.Breed,$T17,V$6)</f>
        <v>2</v>
      </c>
      <c r="W17" s="566" t="b">
        <v>0</v>
      </c>
      <c r="X17" s="777" t="b">
        <f t="shared" ref="X17:Y38" si="138">OR(INDEX(i.Breed,$O17,X$6)=0,INDEX(i.Breed,$O17,X$6)=X$7)</f>
        <v>1</v>
      </c>
      <c r="Y17" s="777" t="b">
        <f t="shared" si="138"/>
        <v>1</v>
      </c>
      <c r="Z17" s="566" t="b">
        <v>0</v>
      </c>
      <c r="AA17" s="411">
        <f t="shared" ref="AA17:AA56" si="139">IF(AND($Z17,$AD17=6),0,$AB17)</f>
        <v>6</v>
      </c>
      <c r="AB17" s="411">
        <f t="shared" ref="AB17:AB56" si="140">IF($AD17=6,6,$AC17)</f>
        <v>6</v>
      </c>
      <c r="AC17" s="411"/>
      <c r="AD17" s="411">
        <f t="shared" ref="AD17:AD56" si="141">INDEX(i.StdELMan,($L17-1)*12+($T17-1)*3+$N17,AD$6)</f>
        <v>6</v>
      </c>
      <c r="AE17" s="111"/>
      <c r="AF17" s="111"/>
      <c r="AG17" s="111"/>
      <c r="AH17" s="111"/>
      <c r="AI17" s="22">
        <v>1</v>
      </c>
      <c r="AJ17" s="22">
        <v>1</v>
      </c>
      <c r="AK17" s="22">
        <v>1</v>
      </c>
      <c r="AL17" s="22"/>
      <c r="AM17" s="22"/>
      <c r="AN17" s="22" t="str">
        <f>""</f>
        <v/>
      </c>
      <c r="AO17" s="22">
        <v>1</v>
      </c>
      <c r="AP17" s="22">
        <v>1</v>
      </c>
      <c r="AQ17" s="111"/>
      <c r="AR17" s="111"/>
      <c r="AS17" s="111"/>
      <c r="AT17" s="111"/>
      <c r="AU17" s="111"/>
      <c r="AV17" s="111"/>
      <c r="AW17" s="111"/>
      <c r="AX17" s="111"/>
      <c r="AY17" s="18"/>
      <c r="AZ17" s="18"/>
      <c r="BA17" s="200" t="str">
        <f>"Quick test"</f>
        <v>Quick test</v>
      </c>
      <c r="BB17" s="8" t="str">
        <f>IF(COUNTIF($BA$13:$BA17,$BA17)=1,"-","Dup")</f>
        <v>-</v>
      </c>
      <c r="BC17" s="18"/>
      <c r="BD17" s="22" t="b">
        <v>1</v>
      </c>
      <c r="BE17" s="22" t="b">
        <v>1</v>
      </c>
      <c r="BF17" s="22" t="b">
        <v>1</v>
      </c>
      <c r="BG17" s="22" t="b">
        <v>1</v>
      </c>
      <c r="BH17" s="22" t="b">
        <v>1</v>
      </c>
      <c r="BI17" s="22" t="b">
        <v>1</v>
      </c>
      <c r="BJ17" s="22" t="b">
        <v>1</v>
      </c>
      <c r="BK17" s="22" t="b">
        <v>1</v>
      </c>
      <c r="BL17" s="22" t="b">
        <v>1</v>
      </c>
      <c r="BM17" s="18"/>
      <c r="BN17" s="22" t="b">
        <v>0</v>
      </c>
      <c r="BO17" s="538" t="str">
        <f t="shared" ref="BO17:BY17" si="142">BO$14</f>
        <v>-</v>
      </c>
      <c r="BP17" s="538" t="str">
        <f t="shared" si="142"/>
        <v>-</v>
      </c>
      <c r="BQ17" s="538" t="str">
        <f t="shared" si="142"/>
        <v>-</v>
      </c>
      <c r="BR17" s="538" t="str">
        <f t="shared" si="142"/>
        <v>-</v>
      </c>
      <c r="BS17" s="538" t="str">
        <f t="shared" si="142"/>
        <v>-</v>
      </c>
      <c r="BT17" s="538" t="str">
        <f t="shared" si="142"/>
        <v>-</v>
      </c>
      <c r="BU17" s="538" t="str">
        <f t="shared" si="142"/>
        <v>-</v>
      </c>
      <c r="BV17" s="538" t="str">
        <f t="shared" si="142"/>
        <v>-</v>
      </c>
      <c r="BW17" s="538" t="str">
        <f t="shared" si="142"/>
        <v>-</v>
      </c>
      <c r="BX17" s="538" t="str">
        <f t="shared" si="142"/>
        <v>-</v>
      </c>
      <c r="BY17" s="538" t="str">
        <f t="shared" si="142"/>
        <v>-</v>
      </c>
      <c r="BZ17" s="22" t="b">
        <v>0</v>
      </c>
      <c r="CA17" s="538" t="str">
        <f>CA$14</f>
        <v>-</v>
      </c>
      <c r="CB17" s="538" t="str">
        <f>CB$14</f>
        <v>-</v>
      </c>
      <c r="CC17" s="538" t="str">
        <f>CC$14</f>
        <v>-</v>
      </c>
      <c r="CD17" s="22" t="s">
        <v>30</v>
      </c>
      <c r="CE17" s="535" t="str" cm="1">
        <f t="array" ref="CE17">INDEX(CE$13:CE16,$B17+1,1)</f>
        <v>-</v>
      </c>
      <c r="CF17" s="18"/>
      <c r="CG17" s="538" t="str">
        <f t="shared" ref="CG17:HR17" si="143">CG$14</f>
        <v>-</v>
      </c>
      <c r="CH17" s="411" t="str">
        <f t="shared" ref="CH17:CH56" ca="1" si="144">IF($T17&lt;&gt;4,OFFSET(CH$13,$B17,0),1)</f>
        <v>-</v>
      </c>
      <c r="CI17" s="411">
        <f t="shared" ref="CI17:CJ39" si="145">$K17</f>
        <v>0</v>
      </c>
      <c r="CJ17" s="411">
        <f t="shared" si="145"/>
        <v>0</v>
      </c>
      <c r="CK17" s="535" t="str" cm="1">
        <f t="array" ref="CK17">INDEX(CK$13:CK16,$B17+1,1)</f>
        <v>-</v>
      </c>
      <c r="CL17" s="535" t="str" cm="1">
        <f t="array" ref="CL17">INDEX(CL$13:CL16,$B17+1,1)</f>
        <v>-</v>
      </c>
      <c r="CM17" s="535" t="str" cm="1">
        <f t="array" ref="CM17">INDEX(CM$13:CM16,$B17+1,1)</f>
        <v>-</v>
      </c>
      <c r="CN17" s="411" t="str">
        <f t="shared" ref="CN17:CN56" ca="1" si="146">IF($T17&lt;&gt;4,OFFSET(CN$13,$B17,0),1)</f>
        <v>-</v>
      </c>
      <c r="CO17" s="411">
        <f t="shared" ref="CO17:CP39" si="147">$K17</f>
        <v>0</v>
      </c>
      <c r="CP17" s="411">
        <f t="shared" si="147"/>
        <v>0</v>
      </c>
      <c r="CQ17" s="535" t="str" cm="1">
        <f t="array" ref="CQ17">INDEX(CQ$13:CQ16,$B17+1,1)</f>
        <v>-</v>
      </c>
      <c r="CR17" s="411" t="str">
        <f t="shared" ref="CR17:CR56" ca="1" si="148">IF($T17&lt;&gt;4,OFFSET(CR$13,$B17,0),1)</f>
        <v>-</v>
      </c>
      <c r="CS17" s="411">
        <f t="shared" ref="CS17:CS56" si="149">$K17</f>
        <v>0</v>
      </c>
      <c r="CT17" s="535" t="str" cm="1">
        <f t="array" ref="CT17">INDEX(CT$13:CT16,$B17+1,1)</f>
        <v>-</v>
      </c>
      <c r="CU17" s="535" t="str" cm="1">
        <f t="array" ref="CU17">INDEX(CU$13:CU16,$B17+1,1)</f>
        <v>-</v>
      </c>
      <c r="CV17" s="411">
        <f t="shared" ref="CV17:CV56" si="150">$K17</f>
        <v>0</v>
      </c>
      <c r="CW17" s="535" t="str" cm="1">
        <f t="array" ref="CW17">INDEX(CW$13:CW16,$B17+1,1)</f>
        <v>-</v>
      </c>
      <c r="CX17" s="411" t="str">
        <f t="shared" ref="CX17:CX56" ca="1" si="151">IF($T17&lt;&gt;4,OFFSET(CX$13,$B17,0),1)</f>
        <v>-</v>
      </c>
      <c r="CY17" s="411">
        <f t="shared" ref="CY17:CZ39" si="152">$K17</f>
        <v>0</v>
      </c>
      <c r="CZ17" s="411">
        <f t="shared" si="152"/>
        <v>0</v>
      </c>
      <c r="DA17" s="535" cm="1">
        <f t="array" ref="DA17">INDEX(DA$13:DA16,$B17+1,1)</f>
        <v>0</v>
      </c>
      <c r="DB17" s="535" cm="1">
        <f t="array" ref="DB17">INDEX(DB$13:DB16,$B17+1,1)</f>
        <v>0</v>
      </c>
      <c r="DC17" s="18"/>
      <c r="DD17" s="22" t="b">
        <v>0</v>
      </c>
      <c r="DE17" s="22" t="b">
        <v>0</v>
      </c>
      <c r="DF17" s="22" t="b">
        <v>1</v>
      </c>
      <c r="DG17" s="538" t="str">
        <f>DG$14</f>
        <v>-</v>
      </c>
      <c r="DH17" s="539">
        <v>0</v>
      </c>
      <c r="DI17" s="22">
        <v>1</v>
      </c>
      <c r="DJ17" s="22">
        <v>1</v>
      </c>
      <c r="DK17" s="538">
        <f t="shared" ref="DK17:DP17" si="153">DK$14</f>
        <v>1</v>
      </c>
      <c r="DL17" s="538" t="str">
        <f t="shared" si="153"/>
        <v>-</v>
      </c>
      <c r="DM17" s="538" t="str">
        <f t="shared" si="153"/>
        <v>-</v>
      </c>
      <c r="DN17" s="538" t="str">
        <f t="shared" si="153"/>
        <v>-</v>
      </c>
      <c r="DO17" s="538" t="str">
        <f t="shared" si="153"/>
        <v>-</v>
      </c>
      <c r="DP17" s="538" t="str">
        <f t="shared" si="153"/>
        <v>-</v>
      </c>
      <c r="DQ17" s="22" t="s">
        <v>30</v>
      </c>
      <c r="DR17" s="538" t="str">
        <f t="shared" ref="DR17:FN17" si="154">DR$14</f>
        <v>-</v>
      </c>
      <c r="DS17" s="538" t="str">
        <f t="shared" si="154"/>
        <v>-</v>
      </c>
      <c r="DT17" s="538" t="str">
        <f t="shared" si="154"/>
        <v>-</v>
      </c>
      <c r="DU17" s="538" t="str">
        <f t="shared" si="154"/>
        <v>-</v>
      </c>
      <c r="DV17" s="538">
        <f t="shared" si="154"/>
        <v>500</v>
      </c>
      <c r="DW17" s="538">
        <f t="shared" si="154"/>
        <v>500</v>
      </c>
      <c r="DX17" s="538" t="str">
        <f t="shared" si="154"/>
        <v>-</v>
      </c>
      <c r="DY17" s="538" t="str">
        <f t="shared" si="154"/>
        <v>-</v>
      </c>
      <c r="DZ17" s="538" t="str">
        <f t="shared" si="154"/>
        <v>-</v>
      </c>
      <c r="EA17" s="537">
        <v>0</v>
      </c>
      <c r="EB17" s="537">
        <v>999999</v>
      </c>
      <c r="EC17" s="537">
        <v>999999</v>
      </c>
      <c r="ED17" s="537">
        <v>999999</v>
      </c>
      <c r="EE17" s="537">
        <v>999999</v>
      </c>
      <c r="EF17" s="537">
        <v>999999</v>
      </c>
      <c r="EG17" s="537">
        <v>999999</v>
      </c>
      <c r="EH17" s="537">
        <v>999999</v>
      </c>
      <c r="EI17" s="537">
        <v>999999</v>
      </c>
      <c r="EJ17" s="537">
        <v>999999</v>
      </c>
      <c r="EK17" s="537">
        <v>999999</v>
      </c>
      <c r="EL17" s="537">
        <v>999999</v>
      </c>
      <c r="EM17" s="537">
        <v>999999</v>
      </c>
      <c r="EN17" s="782">
        <f t="shared" ref="EN17:EP38" si="155">IF(OR($V17=0,$V17=EN$6),999999,0)</f>
        <v>0</v>
      </c>
      <c r="EO17" s="782">
        <f t="shared" si="155"/>
        <v>0</v>
      </c>
      <c r="EP17" s="782">
        <f t="shared" si="155"/>
        <v>999999</v>
      </c>
      <c r="EQ17" s="538" t="str">
        <f>EQ$14</f>
        <v>-</v>
      </c>
      <c r="ER17" s="538" t="str">
        <f>ER$14</f>
        <v>-</v>
      </c>
      <c r="ES17" s="538" t="str">
        <f>ES$14</f>
        <v>-</v>
      </c>
      <c r="ET17" s="538" t="str">
        <f>ET$14</f>
        <v>-</v>
      </c>
      <c r="EU17" s="781">
        <f>IF($W17,999999,0)</f>
        <v>0</v>
      </c>
      <c r="EV17" s="779">
        <f>IF($X17,999999,0)</f>
        <v>999999</v>
      </c>
      <c r="EW17" s="780">
        <f>IF($Y17,999999,0)</f>
        <v>999999</v>
      </c>
      <c r="EX17" s="538" t="str">
        <f>EX$14</f>
        <v>-</v>
      </c>
      <c r="EY17" s="728" cm="1">
        <f t="array" ref="EY17">IF(EX17&lt;&gt;"-",EX17,INDEX(i.ELMatedEst,$AA17+1,$T17))</f>
        <v>0</v>
      </c>
      <c r="EZ17" s="538" t="str">
        <f>EZ$14</f>
        <v>-</v>
      </c>
      <c r="FA17" s="538" t="str">
        <f>FA$14</f>
        <v>-</v>
      </c>
      <c r="FB17" s="538">
        <f t="shared" si="154"/>
        <v>0</v>
      </c>
      <c r="FC17" s="538">
        <f t="shared" si="154"/>
        <v>0</v>
      </c>
      <c r="FD17" s="538">
        <f t="shared" si="154"/>
        <v>1</v>
      </c>
      <c r="FE17" s="538">
        <f t="shared" si="154"/>
        <v>0</v>
      </c>
      <c r="FF17" s="538">
        <f t="shared" si="154"/>
        <v>0</v>
      </c>
      <c r="FG17" s="538">
        <f t="shared" si="154"/>
        <v>0</v>
      </c>
      <c r="FH17" s="538">
        <f t="shared" si="154"/>
        <v>0</v>
      </c>
      <c r="FI17" s="538">
        <f t="shared" si="154"/>
        <v>0</v>
      </c>
      <c r="FJ17" s="538">
        <f t="shared" si="154"/>
        <v>0</v>
      </c>
      <c r="FK17" s="538" t="str">
        <f t="shared" si="154"/>
        <v>-</v>
      </c>
      <c r="FL17" s="538" t="str">
        <f t="shared" si="154"/>
        <v>-</v>
      </c>
      <c r="FM17" s="538" t="str">
        <f t="shared" si="154"/>
        <v>-</v>
      </c>
      <c r="FN17" s="538" t="str">
        <f t="shared" si="154"/>
        <v>-</v>
      </c>
      <c r="FO17" s="22">
        <v>1</v>
      </c>
      <c r="FP17" s="538" t="str">
        <f>FP$14</f>
        <v>-</v>
      </c>
      <c r="FQ17" s="538" t="str">
        <f>FQ$14</f>
        <v>-</v>
      </c>
      <c r="FR17" s="411" t="b">
        <f t="shared" ref="FR17:FT38" si="156">($N17=FR$10)</f>
        <v>0</v>
      </c>
      <c r="FS17" s="411" t="b">
        <f t="shared" si="156"/>
        <v>0</v>
      </c>
      <c r="FT17" s="411" t="b">
        <f t="shared" si="156"/>
        <v>1</v>
      </c>
      <c r="FU17" s="87">
        <f t="shared" ref="FU17:FV39" si="157">$AK17</f>
        <v>1</v>
      </c>
      <c r="FV17" s="87">
        <f t="shared" si="157"/>
        <v>1</v>
      </c>
      <c r="FW17" s="538">
        <f t="shared" ref="FW17:GE17" si="158">FW$14</f>
        <v>1</v>
      </c>
      <c r="FX17" s="538">
        <f t="shared" si="158"/>
        <v>1</v>
      </c>
      <c r="FY17" s="538">
        <f t="shared" si="158"/>
        <v>1</v>
      </c>
      <c r="FZ17" s="538">
        <f t="shared" si="158"/>
        <v>1</v>
      </c>
      <c r="GA17" s="538" t="str">
        <f t="shared" si="158"/>
        <v>-</v>
      </c>
      <c r="GB17" s="538" t="str">
        <f t="shared" si="158"/>
        <v>-</v>
      </c>
      <c r="GC17" s="538" t="str">
        <f t="shared" si="158"/>
        <v>-</v>
      </c>
      <c r="GD17" s="538" t="str">
        <f t="shared" si="158"/>
        <v>-</v>
      </c>
      <c r="GE17" s="538" t="str">
        <f t="shared" si="158"/>
        <v>-</v>
      </c>
      <c r="GF17" s="87">
        <f t="shared" ref="GF17:GM28" si="159">INDEX(i.PGRscalar,1,($L17-1)*10+GF$6)</f>
        <v>1</v>
      </c>
      <c r="GG17" s="87">
        <f t="shared" si="159"/>
        <v>1</v>
      </c>
      <c r="GH17" s="87">
        <f t="shared" si="159"/>
        <v>1</v>
      </c>
      <c r="GI17" s="87">
        <f t="shared" si="159"/>
        <v>1</v>
      </c>
      <c r="GJ17" s="87">
        <f t="shared" si="159"/>
        <v>1</v>
      </c>
      <c r="GK17" s="87">
        <f t="shared" si="159"/>
        <v>1</v>
      </c>
      <c r="GL17" s="87">
        <f t="shared" si="159"/>
        <v>1</v>
      </c>
      <c r="GM17" s="87">
        <f t="shared" si="159"/>
        <v>1</v>
      </c>
      <c r="GN17" s="411" cm="1">
        <f t="array" ref="GN17">INDEX(i.dse_type,1,$L17)</f>
        <v>0</v>
      </c>
      <c r="GO17" s="538" t="str">
        <f>GO$14</f>
        <v>-</v>
      </c>
      <c r="GP17" s="538" t="str">
        <f t="shared" ref="GP17:GQ17" si="160">GP$14</f>
        <v>-</v>
      </c>
      <c r="GQ17" s="538" t="str">
        <f t="shared" si="160"/>
        <v>-</v>
      </c>
      <c r="GR17" s="18"/>
      <c r="GS17" s="538" t="str">
        <f t="shared" si="143"/>
        <v>-</v>
      </c>
      <c r="GT17" s="538" t="str">
        <f t="shared" si="143"/>
        <v>-</v>
      </c>
      <c r="GU17" s="538" t="str">
        <f t="shared" si="143"/>
        <v>-</v>
      </c>
      <c r="GV17" s="538" t="str">
        <f t="shared" si="143"/>
        <v>-</v>
      </c>
      <c r="GW17" s="538" t="str">
        <f t="shared" si="143"/>
        <v>-</v>
      </c>
      <c r="GX17" s="538">
        <f>GX$14</f>
        <v>1</v>
      </c>
      <c r="GY17" s="538">
        <f t="shared" si="143"/>
        <v>1</v>
      </c>
      <c r="GZ17" s="538" t="str">
        <f t="shared" si="143"/>
        <v>-</v>
      </c>
      <c r="HA17" s="538" t="str">
        <f t="shared" si="143"/>
        <v>-</v>
      </c>
      <c r="HB17" s="538" t="str">
        <f t="shared" si="143"/>
        <v>-</v>
      </c>
      <c r="HC17" s="538" t="str">
        <f t="shared" si="143"/>
        <v>-</v>
      </c>
      <c r="HD17" s="538" t="str">
        <f t="shared" si="143"/>
        <v>-</v>
      </c>
      <c r="HE17" s="538" t="str">
        <f t="shared" si="143"/>
        <v>-</v>
      </c>
      <c r="HF17" s="538" t="str">
        <f t="shared" si="143"/>
        <v>-</v>
      </c>
      <c r="HG17" s="538" t="str">
        <f t="shared" si="143"/>
        <v>-</v>
      </c>
      <c r="HH17" s="538" t="str">
        <f t="shared" si="143"/>
        <v>-</v>
      </c>
      <c r="HI17" s="538" t="str">
        <f t="shared" si="143"/>
        <v>-</v>
      </c>
      <c r="HJ17" s="538" t="str">
        <f t="shared" si="143"/>
        <v>-</v>
      </c>
      <c r="HK17" s="538" t="str">
        <f t="shared" si="143"/>
        <v>-</v>
      </c>
      <c r="HL17" s="538" t="str">
        <f t="shared" si="143"/>
        <v>-</v>
      </c>
      <c r="HM17" s="538" t="str">
        <f t="shared" si="143"/>
        <v>-</v>
      </c>
      <c r="HN17" s="538" t="str">
        <f t="shared" si="143"/>
        <v>-</v>
      </c>
      <c r="HO17" s="538" t="str">
        <f t="shared" si="143"/>
        <v>-</v>
      </c>
      <c r="HP17" s="538" t="str">
        <f t="shared" si="143"/>
        <v>-</v>
      </c>
      <c r="HQ17" s="538" t="str">
        <f t="shared" si="143"/>
        <v>-</v>
      </c>
      <c r="HR17" s="538" t="str">
        <f t="shared" si="143"/>
        <v>-</v>
      </c>
      <c r="HS17" s="538" t="str">
        <f t="shared" ref="HS17:HT17" si="161">HS$14</f>
        <v>-</v>
      </c>
      <c r="HT17" s="538" t="str">
        <f t="shared" si="161"/>
        <v>-</v>
      </c>
      <c r="HU17" s="538">
        <f t="shared" ref="HU17:IJ17" si="162">HU$14</f>
        <v>0</v>
      </c>
      <c r="HV17" s="538" t="str">
        <f>HV$14</f>
        <v>-</v>
      </c>
      <c r="HW17" s="538">
        <f>HW$14</f>
        <v>1</v>
      </c>
      <c r="HX17" s="538">
        <f t="shared" si="162"/>
        <v>0</v>
      </c>
      <c r="HY17" s="538">
        <f t="shared" si="162"/>
        <v>0</v>
      </c>
      <c r="HZ17" s="538">
        <f t="shared" si="162"/>
        <v>0</v>
      </c>
      <c r="IA17" s="538">
        <f t="shared" si="162"/>
        <v>0</v>
      </c>
      <c r="IB17" s="538">
        <f t="shared" si="162"/>
        <v>0</v>
      </c>
      <c r="IC17" s="538">
        <f t="shared" si="162"/>
        <v>0</v>
      </c>
      <c r="ID17" s="538">
        <f t="shared" si="162"/>
        <v>0</v>
      </c>
      <c r="IE17" s="538">
        <f t="shared" si="162"/>
        <v>1</v>
      </c>
      <c r="IF17" s="538">
        <f t="shared" si="162"/>
        <v>0</v>
      </c>
      <c r="IG17" s="538">
        <f t="shared" si="162"/>
        <v>0</v>
      </c>
      <c r="IH17" s="538">
        <f t="shared" si="162"/>
        <v>0</v>
      </c>
      <c r="II17" s="538">
        <f t="shared" si="162"/>
        <v>0</v>
      </c>
      <c r="IJ17" s="538">
        <f t="shared" si="162"/>
        <v>0</v>
      </c>
      <c r="IK17" s="18"/>
      <c r="IL17" s="541">
        <v>0.125</v>
      </c>
      <c r="IM17" s="541">
        <v>0.3</v>
      </c>
      <c r="IN17" s="541">
        <v>-0.05</v>
      </c>
      <c r="IO17" s="541">
        <v>0.1</v>
      </c>
      <c r="IP17" s="541">
        <v>0.25</v>
      </c>
      <c r="IQ17" s="541">
        <v>-0.05</v>
      </c>
      <c r="IR17" s="541">
        <v>0.05</v>
      </c>
      <c r="IS17" s="541">
        <v>0.1</v>
      </c>
      <c r="IT17" s="541">
        <v>-0.02</v>
      </c>
      <c r="IU17" s="541">
        <v>0.1</v>
      </c>
      <c r="IV17" s="541">
        <v>0.25</v>
      </c>
      <c r="IW17" s="541">
        <v>-0.05</v>
      </c>
      <c r="IX17" s="541">
        <v>0.125</v>
      </c>
      <c r="IY17" s="541">
        <v>0.1</v>
      </c>
      <c r="IZ17" s="541">
        <v>0.1</v>
      </c>
      <c r="JA17" s="541">
        <v>0.1</v>
      </c>
      <c r="JB17" s="538">
        <f t="shared" ref="JB17:WM17" si="163">JB$14</f>
        <v>0</v>
      </c>
      <c r="JC17" s="535" cm="1">
        <f t="array" ref="JC17">INDEX(JC$13:JC16,$B17+1,1)</f>
        <v>0</v>
      </c>
      <c r="JD17" s="535" cm="1">
        <f t="array" ref="JD17">INDEX(JD$13:JD16,$B17+1,1)</f>
        <v>0</v>
      </c>
      <c r="JE17" s="535" cm="1">
        <f t="array" ref="JE17">INDEX(JE$13:JE16,$B17+1,1)</f>
        <v>0</v>
      </c>
      <c r="JF17" s="535" cm="1">
        <f t="array" ref="JF17">INDEX(JF$13:JF16,$B17+1,1)</f>
        <v>0</v>
      </c>
      <c r="JG17" s="535" cm="1">
        <f t="array" ref="JG17">INDEX(JG$13:JG16,$B17+1,1)</f>
        <v>0</v>
      </c>
      <c r="JH17" s="535" cm="1">
        <f t="array" ref="JH17">INDEX(JH$13:JH16,$B17+1,1)</f>
        <v>0</v>
      </c>
      <c r="JI17" s="535" cm="1">
        <f t="array" ref="JI17">INDEX(JI$13:JI16,$B17+1,1)</f>
        <v>0</v>
      </c>
      <c r="JJ17" s="535" cm="1">
        <f t="array" ref="JJ17">INDEX(JJ$13:JJ16,$B17+1,1)</f>
        <v>0</v>
      </c>
      <c r="JK17" s="535" cm="1">
        <f t="array" ref="JK17">INDEX(JK$13:JK16,$B17+1,1)</f>
        <v>0</v>
      </c>
      <c r="JL17" s="535" cm="1">
        <f t="array" ref="JL17">INDEX(JL$13:JL16,$B17+1,1)</f>
        <v>0</v>
      </c>
      <c r="JM17" s="535" cm="1">
        <f t="array" ref="JM17">INDEX(JM$13:JM16,$B17+1,1)</f>
        <v>0</v>
      </c>
      <c r="JN17" s="535" cm="1">
        <f t="array" ref="JN17">INDEX(JN$13:JN16,$B17+1,1)</f>
        <v>0</v>
      </c>
      <c r="JO17" s="535" cm="1">
        <f t="array" ref="JO17">INDEX(JO$13:JO16,$B17+1,1)</f>
        <v>0</v>
      </c>
      <c r="JP17" s="535" cm="1">
        <f t="array" ref="JP17">INDEX(JP$13:JP16,$B17+1,1)</f>
        <v>0</v>
      </c>
      <c r="JQ17" s="535" cm="1">
        <f t="array" ref="JQ17">INDEX(JQ$13:JQ16,$B17+1,1)</f>
        <v>0</v>
      </c>
      <c r="JR17" s="535" cm="1">
        <f t="array" ref="JR17">INDEX(JR$13:JR16,$B17+1,1)</f>
        <v>0</v>
      </c>
      <c r="JS17" s="538">
        <f t="shared" si="163"/>
        <v>0</v>
      </c>
      <c r="JT17" s="538">
        <f t="shared" si="163"/>
        <v>0</v>
      </c>
      <c r="JU17" s="538">
        <f t="shared" si="163"/>
        <v>0</v>
      </c>
      <c r="JV17" s="538">
        <f t="shared" si="163"/>
        <v>0</v>
      </c>
      <c r="JW17" s="538">
        <f t="shared" si="163"/>
        <v>0</v>
      </c>
      <c r="JX17" s="538">
        <f t="shared" si="163"/>
        <v>0</v>
      </c>
      <c r="JY17" s="538">
        <f t="shared" si="163"/>
        <v>0</v>
      </c>
      <c r="JZ17" s="538">
        <f t="shared" si="163"/>
        <v>0</v>
      </c>
      <c r="KA17" s="538">
        <f t="shared" si="163"/>
        <v>0</v>
      </c>
      <c r="KB17" s="538">
        <f t="shared" si="163"/>
        <v>0</v>
      </c>
      <c r="KC17" s="538">
        <f t="shared" si="163"/>
        <v>0</v>
      </c>
      <c r="KD17" s="538">
        <f t="shared" si="163"/>
        <v>0</v>
      </c>
      <c r="KE17" s="538">
        <f t="shared" si="163"/>
        <v>0</v>
      </c>
      <c r="KF17" s="538">
        <f t="shared" si="163"/>
        <v>0</v>
      </c>
      <c r="KG17" s="538">
        <f t="shared" si="163"/>
        <v>0</v>
      </c>
      <c r="KH17" s="538">
        <f t="shared" si="163"/>
        <v>0</v>
      </c>
      <c r="KI17" s="538">
        <f t="shared" si="163"/>
        <v>0</v>
      </c>
      <c r="KJ17" s="538">
        <f t="shared" si="163"/>
        <v>0</v>
      </c>
      <c r="KK17" s="538">
        <f t="shared" si="163"/>
        <v>0</v>
      </c>
      <c r="KL17" s="538">
        <f t="shared" si="163"/>
        <v>0</v>
      </c>
      <c r="KM17" s="538">
        <f t="shared" si="163"/>
        <v>0</v>
      </c>
      <c r="KN17" s="538">
        <f t="shared" si="163"/>
        <v>0</v>
      </c>
      <c r="KO17" s="538">
        <f t="shared" si="163"/>
        <v>0</v>
      </c>
      <c r="KP17" s="538">
        <f t="shared" si="163"/>
        <v>0</v>
      </c>
      <c r="KQ17" s="538">
        <f t="shared" si="163"/>
        <v>0</v>
      </c>
      <c r="KR17" s="538">
        <f t="shared" si="163"/>
        <v>0</v>
      </c>
      <c r="KS17" s="538">
        <f t="shared" si="163"/>
        <v>0</v>
      </c>
      <c r="KT17" s="538">
        <f t="shared" si="163"/>
        <v>0</v>
      </c>
      <c r="KU17" s="538">
        <f t="shared" si="163"/>
        <v>0</v>
      </c>
      <c r="KV17" s="538">
        <f t="shared" si="163"/>
        <v>0</v>
      </c>
      <c r="KW17" s="538">
        <f t="shared" si="163"/>
        <v>0</v>
      </c>
      <c r="KX17" s="538">
        <f t="shared" si="163"/>
        <v>0</v>
      </c>
      <c r="KY17" s="538">
        <f t="shared" si="163"/>
        <v>0</v>
      </c>
      <c r="KZ17" s="538">
        <f t="shared" si="163"/>
        <v>0</v>
      </c>
      <c r="LA17" s="538">
        <f t="shared" si="163"/>
        <v>0</v>
      </c>
      <c r="LB17" s="538">
        <f t="shared" si="163"/>
        <v>0</v>
      </c>
      <c r="LC17" s="538">
        <f t="shared" si="163"/>
        <v>0</v>
      </c>
      <c r="LD17" s="538">
        <f t="shared" si="163"/>
        <v>0</v>
      </c>
      <c r="LE17" s="538">
        <f t="shared" si="163"/>
        <v>0</v>
      </c>
      <c r="LF17" s="538">
        <f t="shared" si="163"/>
        <v>0</v>
      </c>
      <c r="LG17" s="538">
        <f t="shared" si="163"/>
        <v>0</v>
      </c>
      <c r="LH17" s="538">
        <f t="shared" si="163"/>
        <v>0</v>
      </c>
      <c r="LI17" s="538">
        <f t="shared" si="163"/>
        <v>0</v>
      </c>
      <c r="LJ17" s="538">
        <f t="shared" si="163"/>
        <v>0</v>
      </c>
      <c r="LK17" s="538">
        <f t="shared" si="163"/>
        <v>0</v>
      </c>
      <c r="LL17" s="538">
        <f t="shared" si="163"/>
        <v>0</v>
      </c>
      <c r="LM17" s="538">
        <f t="shared" si="163"/>
        <v>0</v>
      </c>
      <c r="LN17" s="538">
        <f t="shared" si="163"/>
        <v>0</v>
      </c>
      <c r="LO17" s="538">
        <f t="shared" si="163"/>
        <v>0</v>
      </c>
      <c r="LP17" s="538">
        <f t="shared" si="163"/>
        <v>0</v>
      </c>
      <c r="LQ17" s="538">
        <f t="shared" si="163"/>
        <v>0</v>
      </c>
      <c r="LR17" s="538">
        <f t="shared" si="163"/>
        <v>0</v>
      </c>
      <c r="LS17" s="538">
        <f t="shared" si="163"/>
        <v>0</v>
      </c>
      <c r="LT17" s="538">
        <f t="shared" si="163"/>
        <v>0</v>
      </c>
      <c r="LU17" s="538">
        <f t="shared" si="163"/>
        <v>0</v>
      </c>
      <c r="LV17" s="538">
        <f t="shared" si="163"/>
        <v>0</v>
      </c>
      <c r="LW17" s="538">
        <f t="shared" si="163"/>
        <v>0</v>
      </c>
      <c r="LX17" s="538">
        <f t="shared" si="163"/>
        <v>0</v>
      </c>
      <c r="LY17" s="538">
        <f t="shared" si="163"/>
        <v>0</v>
      </c>
      <c r="LZ17" s="538">
        <f t="shared" si="163"/>
        <v>0</v>
      </c>
      <c r="MA17" s="538">
        <f t="shared" si="163"/>
        <v>0</v>
      </c>
      <c r="MB17" s="538">
        <f t="shared" si="163"/>
        <v>0</v>
      </c>
      <c r="MC17" s="538">
        <f t="shared" si="163"/>
        <v>0</v>
      </c>
      <c r="MD17" s="538">
        <f t="shared" si="163"/>
        <v>0</v>
      </c>
      <c r="ME17" s="538">
        <f t="shared" si="163"/>
        <v>0</v>
      </c>
      <c r="MF17" s="538">
        <f t="shared" si="163"/>
        <v>0</v>
      </c>
      <c r="MG17" s="538">
        <f t="shared" si="163"/>
        <v>0</v>
      </c>
      <c r="MH17" s="538">
        <f t="shared" si="163"/>
        <v>0</v>
      </c>
      <c r="MI17" s="538">
        <f t="shared" si="163"/>
        <v>0</v>
      </c>
      <c r="MJ17" s="538">
        <f t="shared" si="163"/>
        <v>0</v>
      </c>
      <c r="MK17" s="538">
        <f t="shared" si="163"/>
        <v>0</v>
      </c>
      <c r="ML17" s="538">
        <f t="shared" si="163"/>
        <v>0</v>
      </c>
      <c r="MM17" s="538">
        <f t="shared" si="163"/>
        <v>0</v>
      </c>
      <c r="MN17" s="538">
        <f t="shared" si="163"/>
        <v>0</v>
      </c>
      <c r="MO17" s="538">
        <f t="shared" si="163"/>
        <v>0</v>
      </c>
      <c r="MP17" s="538">
        <f t="shared" si="163"/>
        <v>0</v>
      </c>
      <c r="MQ17" s="538">
        <f t="shared" si="163"/>
        <v>0</v>
      </c>
      <c r="MR17" s="538">
        <f t="shared" si="163"/>
        <v>0</v>
      </c>
      <c r="MS17" s="538">
        <f t="shared" si="163"/>
        <v>0</v>
      </c>
      <c r="MT17" s="538">
        <f t="shared" si="163"/>
        <v>0</v>
      </c>
      <c r="MU17" s="538">
        <f t="shared" si="163"/>
        <v>0</v>
      </c>
      <c r="MV17" s="538">
        <f t="shared" si="163"/>
        <v>0</v>
      </c>
      <c r="MW17" s="538">
        <f t="shared" si="163"/>
        <v>0</v>
      </c>
      <c r="MX17" s="538">
        <f t="shared" si="163"/>
        <v>0</v>
      </c>
      <c r="MY17" s="538">
        <f t="shared" si="163"/>
        <v>0</v>
      </c>
      <c r="MZ17" s="538">
        <f t="shared" si="163"/>
        <v>0</v>
      </c>
      <c r="NA17" s="538">
        <f t="shared" si="163"/>
        <v>0</v>
      </c>
      <c r="NB17" s="538">
        <f t="shared" si="163"/>
        <v>0</v>
      </c>
      <c r="NC17" s="538">
        <f t="shared" si="163"/>
        <v>0</v>
      </c>
      <c r="ND17" s="538">
        <f t="shared" si="163"/>
        <v>0</v>
      </c>
      <c r="NE17" s="538">
        <f t="shared" si="163"/>
        <v>0</v>
      </c>
      <c r="NF17" s="538">
        <f t="shared" si="163"/>
        <v>0</v>
      </c>
      <c r="NG17" s="538">
        <f t="shared" si="163"/>
        <v>0</v>
      </c>
      <c r="NH17" s="538">
        <f t="shared" si="163"/>
        <v>0</v>
      </c>
      <c r="NI17" s="538">
        <f t="shared" si="163"/>
        <v>0</v>
      </c>
      <c r="NJ17" s="538">
        <f t="shared" si="163"/>
        <v>0</v>
      </c>
      <c r="NK17" s="538">
        <f t="shared" si="163"/>
        <v>0</v>
      </c>
      <c r="NL17" s="538">
        <f t="shared" si="163"/>
        <v>0</v>
      </c>
      <c r="NM17" s="538">
        <f t="shared" si="163"/>
        <v>0</v>
      </c>
      <c r="NN17" s="538">
        <f t="shared" si="163"/>
        <v>0</v>
      </c>
      <c r="NO17" s="538">
        <f t="shared" si="163"/>
        <v>0</v>
      </c>
      <c r="NP17" s="538">
        <f t="shared" si="163"/>
        <v>0</v>
      </c>
      <c r="NQ17" s="538">
        <f t="shared" si="163"/>
        <v>0</v>
      </c>
      <c r="NR17" s="538">
        <f t="shared" si="163"/>
        <v>0</v>
      </c>
      <c r="NS17" s="538">
        <f t="shared" si="163"/>
        <v>0</v>
      </c>
      <c r="NT17" s="538">
        <f t="shared" si="163"/>
        <v>0</v>
      </c>
      <c r="NU17" s="538">
        <f t="shared" si="163"/>
        <v>0</v>
      </c>
      <c r="NV17" s="538">
        <f t="shared" si="163"/>
        <v>0</v>
      </c>
      <c r="NW17" s="538">
        <f t="shared" si="163"/>
        <v>0</v>
      </c>
      <c r="NX17" s="538">
        <f t="shared" si="163"/>
        <v>0</v>
      </c>
      <c r="NY17" s="538">
        <f t="shared" si="163"/>
        <v>0</v>
      </c>
      <c r="NZ17" s="538">
        <f t="shared" si="163"/>
        <v>0</v>
      </c>
      <c r="OA17" s="538">
        <f t="shared" si="163"/>
        <v>0</v>
      </c>
      <c r="OB17" s="538">
        <f t="shared" si="163"/>
        <v>0</v>
      </c>
      <c r="OC17" s="538">
        <f t="shared" si="163"/>
        <v>0</v>
      </c>
      <c r="OD17" s="538">
        <f t="shared" si="163"/>
        <v>0</v>
      </c>
      <c r="OE17" s="538">
        <f t="shared" si="163"/>
        <v>0</v>
      </c>
      <c r="OF17" s="538">
        <f t="shared" si="163"/>
        <v>0</v>
      </c>
      <c r="OG17" s="538">
        <f t="shared" si="163"/>
        <v>0</v>
      </c>
      <c r="OH17" s="538">
        <f t="shared" si="163"/>
        <v>0</v>
      </c>
      <c r="OI17" s="538">
        <f t="shared" si="163"/>
        <v>0</v>
      </c>
      <c r="OJ17" s="538">
        <f t="shared" si="163"/>
        <v>0</v>
      </c>
      <c r="OK17" s="538">
        <f t="shared" si="163"/>
        <v>0</v>
      </c>
      <c r="OL17" s="538">
        <f t="shared" si="163"/>
        <v>0</v>
      </c>
      <c r="OM17" s="538">
        <f t="shared" si="163"/>
        <v>0</v>
      </c>
      <c r="ON17" s="538">
        <f t="shared" si="163"/>
        <v>0</v>
      </c>
      <c r="OO17" s="538">
        <f t="shared" si="163"/>
        <v>0</v>
      </c>
      <c r="OP17" s="538">
        <f t="shared" si="163"/>
        <v>0</v>
      </c>
      <c r="OQ17" s="538">
        <f t="shared" si="163"/>
        <v>0</v>
      </c>
      <c r="OR17" s="538">
        <f t="shared" si="163"/>
        <v>0</v>
      </c>
      <c r="OS17" s="538">
        <f t="shared" si="163"/>
        <v>0</v>
      </c>
      <c r="OT17" s="538">
        <f t="shared" si="163"/>
        <v>0</v>
      </c>
      <c r="OU17" s="538">
        <f t="shared" si="163"/>
        <v>0</v>
      </c>
      <c r="OV17" s="538">
        <f t="shared" si="163"/>
        <v>0</v>
      </c>
      <c r="OW17" s="538">
        <f t="shared" si="163"/>
        <v>0</v>
      </c>
      <c r="OX17" s="538">
        <f t="shared" si="163"/>
        <v>0</v>
      </c>
      <c r="OY17" s="538">
        <f t="shared" si="163"/>
        <v>0</v>
      </c>
      <c r="OZ17" s="538">
        <f t="shared" si="163"/>
        <v>0</v>
      </c>
      <c r="PA17" s="538">
        <f t="shared" si="163"/>
        <v>0</v>
      </c>
      <c r="PB17" s="538">
        <f t="shared" si="163"/>
        <v>0</v>
      </c>
      <c r="PC17" s="538">
        <f t="shared" si="163"/>
        <v>0</v>
      </c>
      <c r="PD17" s="538">
        <f t="shared" si="163"/>
        <v>0</v>
      </c>
      <c r="PE17" s="538">
        <f t="shared" si="163"/>
        <v>0</v>
      </c>
      <c r="PF17" s="538">
        <f t="shared" si="163"/>
        <v>0</v>
      </c>
      <c r="PG17" s="538">
        <f t="shared" si="163"/>
        <v>0</v>
      </c>
      <c r="PH17" s="538">
        <f t="shared" si="163"/>
        <v>0</v>
      </c>
      <c r="PI17" s="538">
        <f t="shared" si="163"/>
        <v>0</v>
      </c>
      <c r="PJ17" s="538">
        <f t="shared" si="163"/>
        <v>0</v>
      </c>
      <c r="PK17" s="538">
        <f t="shared" si="163"/>
        <v>0</v>
      </c>
      <c r="PL17" s="538">
        <f t="shared" si="163"/>
        <v>0</v>
      </c>
      <c r="PM17" s="538">
        <f t="shared" si="163"/>
        <v>0</v>
      </c>
      <c r="PN17" s="538">
        <f t="shared" si="163"/>
        <v>0</v>
      </c>
      <c r="PO17" s="538">
        <f t="shared" si="163"/>
        <v>0</v>
      </c>
      <c r="PP17" s="538">
        <f t="shared" si="163"/>
        <v>0</v>
      </c>
      <c r="PQ17" s="538">
        <f t="shared" si="163"/>
        <v>0</v>
      </c>
      <c r="PR17" s="538">
        <f t="shared" si="163"/>
        <v>0</v>
      </c>
      <c r="PS17" s="538">
        <f t="shared" si="163"/>
        <v>0</v>
      </c>
      <c r="PT17" s="538">
        <f t="shared" si="163"/>
        <v>0</v>
      </c>
      <c r="PU17" s="538">
        <f t="shared" si="163"/>
        <v>0</v>
      </c>
      <c r="PV17" s="538">
        <f t="shared" si="163"/>
        <v>0</v>
      </c>
      <c r="PW17" s="538">
        <f t="shared" si="163"/>
        <v>0</v>
      </c>
      <c r="PX17" s="538">
        <f t="shared" si="163"/>
        <v>0</v>
      </c>
      <c r="PY17" s="538">
        <f t="shared" si="163"/>
        <v>0</v>
      </c>
      <c r="PZ17" s="538">
        <f t="shared" si="163"/>
        <v>0</v>
      </c>
      <c r="QA17" s="538">
        <f t="shared" si="163"/>
        <v>0</v>
      </c>
      <c r="QB17" s="538">
        <f t="shared" si="163"/>
        <v>0</v>
      </c>
      <c r="QC17" s="538">
        <f t="shared" si="163"/>
        <v>0</v>
      </c>
      <c r="QD17" s="538">
        <f t="shared" si="163"/>
        <v>0</v>
      </c>
      <c r="QE17" s="538">
        <f t="shared" si="163"/>
        <v>0</v>
      </c>
      <c r="QF17" s="538">
        <f t="shared" si="163"/>
        <v>0</v>
      </c>
      <c r="QG17" s="538">
        <f t="shared" si="163"/>
        <v>0</v>
      </c>
      <c r="QH17" s="538">
        <f t="shared" si="163"/>
        <v>0</v>
      </c>
      <c r="QI17" s="538">
        <f t="shared" si="163"/>
        <v>0</v>
      </c>
      <c r="QJ17" s="538">
        <f t="shared" si="163"/>
        <v>0</v>
      </c>
      <c r="QK17" s="538">
        <f t="shared" si="163"/>
        <v>0</v>
      </c>
      <c r="QL17" s="538">
        <f t="shared" si="163"/>
        <v>0</v>
      </c>
      <c r="QM17" s="538">
        <f t="shared" si="163"/>
        <v>0</v>
      </c>
      <c r="QN17" s="538">
        <f t="shared" si="163"/>
        <v>0</v>
      </c>
      <c r="QO17" s="538">
        <f t="shared" si="163"/>
        <v>0</v>
      </c>
      <c r="QP17" s="538">
        <f t="shared" si="163"/>
        <v>0</v>
      </c>
      <c r="QQ17" s="538">
        <f t="shared" si="163"/>
        <v>0</v>
      </c>
      <c r="QR17" s="538">
        <f t="shared" si="163"/>
        <v>0</v>
      </c>
      <c r="QS17" s="538">
        <f t="shared" si="163"/>
        <v>0</v>
      </c>
      <c r="QT17" s="538">
        <f t="shared" si="163"/>
        <v>0</v>
      </c>
      <c r="QU17" s="538">
        <f t="shared" si="163"/>
        <v>0</v>
      </c>
      <c r="QV17" s="538">
        <f t="shared" si="163"/>
        <v>0</v>
      </c>
      <c r="QW17" s="538">
        <f t="shared" si="163"/>
        <v>0</v>
      </c>
      <c r="QX17" s="538">
        <f t="shared" si="163"/>
        <v>0</v>
      </c>
      <c r="QY17" s="538">
        <f t="shared" ref="QY17:TJ17" si="164">QY$14</f>
        <v>0</v>
      </c>
      <c r="QZ17" s="538">
        <f t="shared" si="164"/>
        <v>0</v>
      </c>
      <c r="RA17" s="538">
        <f t="shared" si="164"/>
        <v>0</v>
      </c>
      <c r="RB17" s="538">
        <f t="shared" si="164"/>
        <v>0</v>
      </c>
      <c r="RC17" s="538">
        <f t="shared" si="164"/>
        <v>0</v>
      </c>
      <c r="RD17" s="538">
        <f t="shared" si="164"/>
        <v>0</v>
      </c>
      <c r="RE17" s="538">
        <f t="shared" si="164"/>
        <v>0</v>
      </c>
      <c r="RF17" s="538">
        <f t="shared" si="164"/>
        <v>0</v>
      </c>
      <c r="RG17" s="538">
        <f t="shared" si="164"/>
        <v>0</v>
      </c>
      <c r="RH17" s="538">
        <f t="shared" si="164"/>
        <v>0</v>
      </c>
      <c r="RI17" s="538">
        <f t="shared" si="164"/>
        <v>0</v>
      </c>
      <c r="RJ17" s="538">
        <f t="shared" si="164"/>
        <v>0</v>
      </c>
      <c r="RK17" s="538">
        <f t="shared" si="164"/>
        <v>0</v>
      </c>
      <c r="RL17" s="538">
        <f t="shared" si="164"/>
        <v>0</v>
      </c>
      <c r="RM17" s="538">
        <f t="shared" si="164"/>
        <v>0</v>
      </c>
      <c r="RN17" s="538">
        <f t="shared" si="164"/>
        <v>0</v>
      </c>
      <c r="RO17" s="538">
        <f t="shared" si="164"/>
        <v>0</v>
      </c>
      <c r="RP17" s="538">
        <f t="shared" si="164"/>
        <v>0</v>
      </c>
      <c r="RQ17" s="538">
        <f t="shared" si="164"/>
        <v>0</v>
      </c>
      <c r="RR17" s="538">
        <f t="shared" si="164"/>
        <v>0</v>
      </c>
      <c r="RS17" s="538">
        <f t="shared" si="164"/>
        <v>0</v>
      </c>
      <c r="RT17" s="538">
        <f t="shared" si="164"/>
        <v>0</v>
      </c>
      <c r="RU17" s="538">
        <f t="shared" si="164"/>
        <v>0</v>
      </c>
      <c r="RV17" s="538">
        <f t="shared" si="164"/>
        <v>0</v>
      </c>
      <c r="RW17" s="538">
        <f t="shared" si="164"/>
        <v>0</v>
      </c>
      <c r="RX17" s="538">
        <f t="shared" si="164"/>
        <v>0</v>
      </c>
      <c r="RY17" s="538">
        <f t="shared" si="164"/>
        <v>0</v>
      </c>
      <c r="RZ17" s="538">
        <f t="shared" si="164"/>
        <v>0</v>
      </c>
      <c r="SA17" s="538">
        <f t="shared" si="164"/>
        <v>0</v>
      </c>
      <c r="SB17" s="538">
        <f t="shared" si="164"/>
        <v>0</v>
      </c>
      <c r="SC17" s="538">
        <f t="shared" si="164"/>
        <v>0</v>
      </c>
      <c r="SD17" s="538">
        <f t="shared" si="164"/>
        <v>0</v>
      </c>
      <c r="SE17" s="538">
        <f t="shared" si="164"/>
        <v>0</v>
      </c>
      <c r="SF17" s="538">
        <f t="shared" si="164"/>
        <v>0</v>
      </c>
      <c r="SG17" s="538">
        <f t="shared" si="164"/>
        <v>0</v>
      </c>
      <c r="SH17" s="538">
        <f t="shared" si="164"/>
        <v>0</v>
      </c>
      <c r="SI17" s="538">
        <f t="shared" si="164"/>
        <v>0</v>
      </c>
      <c r="SJ17" s="538">
        <f t="shared" si="164"/>
        <v>0</v>
      </c>
      <c r="SK17" s="538">
        <f t="shared" si="164"/>
        <v>0</v>
      </c>
      <c r="SL17" s="538">
        <f t="shared" si="164"/>
        <v>0</v>
      </c>
      <c r="SM17" s="538">
        <f t="shared" si="164"/>
        <v>0</v>
      </c>
      <c r="SN17" s="538">
        <f t="shared" si="164"/>
        <v>0</v>
      </c>
      <c r="SO17" s="538">
        <f t="shared" si="164"/>
        <v>0</v>
      </c>
      <c r="SP17" s="538">
        <f t="shared" si="164"/>
        <v>0</v>
      </c>
      <c r="SQ17" s="538">
        <f t="shared" si="164"/>
        <v>0</v>
      </c>
      <c r="SR17" s="538">
        <f t="shared" si="164"/>
        <v>0</v>
      </c>
      <c r="SS17" s="538">
        <f t="shared" si="164"/>
        <v>0</v>
      </c>
      <c r="ST17" s="538">
        <f t="shared" si="164"/>
        <v>0</v>
      </c>
      <c r="SU17" s="538">
        <f t="shared" si="164"/>
        <v>0</v>
      </c>
      <c r="SV17" s="538">
        <f t="shared" si="164"/>
        <v>0</v>
      </c>
      <c r="SW17" s="538">
        <f t="shared" si="164"/>
        <v>0</v>
      </c>
      <c r="SX17" s="538">
        <f t="shared" si="164"/>
        <v>0</v>
      </c>
      <c r="SY17" s="538">
        <f t="shared" si="164"/>
        <v>0</v>
      </c>
      <c r="SZ17" s="538">
        <f t="shared" si="164"/>
        <v>0</v>
      </c>
      <c r="TA17" s="538">
        <f t="shared" si="164"/>
        <v>0</v>
      </c>
      <c r="TB17" s="538">
        <f t="shared" si="164"/>
        <v>0</v>
      </c>
      <c r="TC17" s="538">
        <f t="shared" si="164"/>
        <v>0</v>
      </c>
      <c r="TD17" s="538">
        <f t="shared" si="164"/>
        <v>0</v>
      </c>
      <c r="TE17" s="538">
        <f t="shared" si="164"/>
        <v>0</v>
      </c>
      <c r="TF17" s="538">
        <f t="shared" si="164"/>
        <v>0</v>
      </c>
      <c r="TG17" s="538">
        <f t="shared" si="164"/>
        <v>0</v>
      </c>
      <c r="TH17" s="538">
        <f t="shared" si="164"/>
        <v>0</v>
      </c>
      <c r="TI17" s="538">
        <f t="shared" si="164"/>
        <v>0</v>
      </c>
      <c r="TJ17" s="538">
        <f t="shared" si="164"/>
        <v>0</v>
      </c>
      <c r="TK17" s="538">
        <f t="shared" ref="TK17:VI17" si="165">TK$14</f>
        <v>0</v>
      </c>
      <c r="TL17" s="538">
        <f t="shared" si="165"/>
        <v>0</v>
      </c>
      <c r="TM17" s="538">
        <f t="shared" si="165"/>
        <v>0</v>
      </c>
      <c r="TN17" s="538">
        <f t="shared" si="165"/>
        <v>0</v>
      </c>
      <c r="TO17" s="538">
        <f t="shared" si="165"/>
        <v>0</v>
      </c>
      <c r="TP17" s="538">
        <f t="shared" si="165"/>
        <v>0</v>
      </c>
      <c r="TQ17" s="538">
        <f t="shared" si="165"/>
        <v>0</v>
      </c>
      <c r="TR17" s="538">
        <f t="shared" si="165"/>
        <v>0</v>
      </c>
      <c r="TS17" s="538">
        <f t="shared" si="165"/>
        <v>0</v>
      </c>
      <c r="TT17" s="538">
        <f t="shared" si="165"/>
        <v>0</v>
      </c>
      <c r="TU17" s="538">
        <f t="shared" si="165"/>
        <v>0</v>
      </c>
      <c r="TV17" s="538">
        <f t="shared" si="165"/>
        <v>0</v>
      </c>
      <c r="TW17" s="538">
        <f t="shared" si="165"/>
        <v>0</v>
      </c>
      <c r="TX17" s="538">
        <f t="shared" si="165"/>
        <v>0</v>
      </c>
      <c r="TY17" s="538">
        <f t="shared" si="165"/>
        <v>0</v>
      </c>
      <c r="TZ17" s="538">
        <f t="shared" si="165"/>
        <v>0</v>
      </c>
      <c r="UA17" s="538">
        <f t="shared" si="165"/>
        <v>0</v>
      </c>
      <c r="UB17" s="538">
        <f t="shared" si="165"/>
        <v>0</v>
      </c>
      <c r="UC17" s="538">
        <f t="shared" si="165"/>
        <v>0</v>
      </c>
      <c r="UD17" s="538">
        <f t="shared" si="165"/>
        <v>0</v>
      </c>
      <c r="UE17" s="538">
        <f t="shared" si="165"/>
        <v>0</v>
      </c>
      <c r="UF17" s="538">
        <f t="shared" si="165"/>
        <v>0</v>
      </c>
      <c r="UG17" s="538">
        <f t="shared" si="165"/>
        <v>0</v>
      </c>
      <c r="UH17" s="538">
        <f t="shared" si="165"/>
        <v>0</v>
      </c>
      <c r="UI17" s="538">
        <f t="shared" si="165"/>
        <v>0</v>
      </c>
      <c r="UJ17" s="538">
        <f t="shared" si="165"/>
        <v>0</v>
      </c>
      <c r="UK17" s="538">
        <f t="shared" si="165"/>
        <v>0</v>
      </c>
      <c r="UL17" s="538">
        <f t="shared" si="165"/>
        <v>0</v>
      </c>
      <c r="UM17" s="538">
        <f t="shared" si="165"/>
        <v>0</v>
      </c>
      <c r="UN17" s="538">
        <f t="shared" si="165"/>
        <v>0</v>
      </c>
      <c r="UO17" s="538">
        <f t="shared" si="165"/>
        <v>0</v>
      </c>
      <c r="UP17" s="538">
        <f t="shared" si="165"/>
        <v>0</v>
      </c>
      <c r="UQ17" s="538">
        <f t="shared" si="165"/>
        <v>0</v>
      </c>
      <c r="UR17" s="538">
        <f t="shared" si="165"/>
        <v>0</v>
      </c>
      <c r="US17" s="538">
        <f t="shared" si="165"/>
        <v>0</v>
      </c>
      <c r="UT17" s="538">
        <f t="shared" si="165"/>
        <v>0</v>
      </c>
      <c r="UU17" s="538">
        <f t="shared" si="165"/>
        <v>0</v>
      </c>
      <c r="UV17" s="538">
        <f t="shared" si="165"/>
        <v>0</v>
      </c>
      <c r="UW17" s="538">
        <f t="shared" si="165"/>
        <v>0</v>
      </c>
      <c r="UX17" s="538">
        <f t="shared" si="165"/>
        <v>0</v>
      </c>
      <c r="UY17" s="538">
        <f t="shared" si="165"/>
        <v>0</v>
      </c>
      <c r="UZ17" s="538">
        <f t="shared" si="165"/>
        <v>0</v>
      </c>
      <c r="VA17" s="538">
        <f t="shared" si="165"/>
        <v>0</v>
      </c>
      <c r="VB17" s="538">
        <f t="shared" si="165"/>
        <v>0</v>
      </c>
      <c r="VC17" s="538">
        <f t="shared" si="165"/>
        <v>0</v>
      </c>
      <c r="VD17" s="538">
        <f t="shared" si="165"/>
        <v>0</v>
      </c>
      <c r="VE17" s="538">
        <f t="shared" si="165"/>
        <v>0</v>
      </c>
      <c r="VF17" s="538">
        <f t="shared" si="165"/>
        <v>0</v>
      </c>
      <c r="VG17" s="538">
        <f t="shared" si="165"/>
        <v>0</v>
      </c>
      <c r="VH17" s="538">
        <f t="shared" si="165"/>
        <v>0</v>
      </c>
      <c r="VI17" s="538">
        <f t="shared" si="165"/>
        <v>0</v>
      </c>
      <c r="VJ17" s="538">
        <f t="shared" si="163"/>
        <v>0</v>
      </c>
      <c r="VK17" s="538">
        <f t="shared" si="163"/>
        <v>0</v>
      </c>
      <c r="VL17" s="538">
        <f t="shared" si="163"/>
        <v>0</v>
      </c>
      <c r="VM17" s="538">
        <f t="shared" si="163"/>
        <v>0</v>
      </c>
      <c r="VN17" s="538">
        <f t="shared" si="163"/>
        <v>0</v>
      </c>
      <c r="VO17" s="538">
        <f t="shared" si="163"/>
        <v>0</v>
      </c>
      <c r="VP17" s="538">
        <f t="shared" si="163"/>
        <v>0</v>
      </c>
      <c r="VQ17" s="538">
        <f t="shared" si="163"/>
        <v>0</v>
      </c>
      <c r="VR17" s="538">
        <f t="shared" si="163"/>
        <v>0</v>
      </c>
      <c r="VS17" s="538">
        <f t="shared" si="163"/>
        <v>0</v>
      </c>
      <c r="VT17" s="538">
        <f t="shared" si="163"/>
        <v>0</v>
      </c>
      <c r="VU17" s="538">
        <f t="shared" si="163"/>
        <v>0</v>
      </c>
      <c r="VV17" s="538">
        <f t="shared" si="163"/>
        <v>0</v>
      </c>
      <c r="VW17" s="538">
        <f t="shared" si="163"/>
        <v>0</v>
      </c>
      <c r="VX17" s="538">
        <f t="shared" si="163"/>
        <v>0</v>
      </c>
      <c r="VY17" s="538">
        <f t="shared" si="163"/>
        <v>0</v>
      </c>
      <c r="VZ17" s="538">
        <f t="shared" si="163"/>
        <v>0</v>
      </c>
      <c r="WA17" s="538">
        <f t="shared" si="163"/>
        <v>0</v>
      </c>
      <c r="WB17" s="538">
        <f t="shared" si="163"/>
        <v>0</v>
      </c>
      <c r="WC17" s="538">
        <f t="shared" si="163"/>
        <v>0</v>
      </c>
      <c r="WD17" s="538">
        <f t="shared" si="163"/>
        <v>0</v>
      </c>
      <c r="WE17" s="538">
        <f t="shared" si="163"/>
        <v>0</v>
      </c>
      <c r="WF17" s="538">
        <f t="shared" si="163"/>
        <v>0</v>
      </c>
      <c r="WG17" s="538">
        <f t="shared" si="163"/>
        <v>0</v>
      </c>
      <c r="WH17" s="538">
        <f t="shared" si="163"/>
        <v>0</v>
      </c>
      <c r="WI17" s="538">
        <f t="shared" si="163"/>
        <v>0</v>
      </c>
      <c r="WJ17" s="538">
        <f t="shared" si="163"/>
        <v>0</v>
      </c>
      <c r="WK17" s="538">
        <f t="shared" si="163"/>
        <v>0</v>
      </c>
      <c r="WL17" s="538">
        <f t="shared" si="163"/>
        <v>0</v>
      </c>
      <c r="WM17" s="538" t="str">
        <f t="shared" si="163"/>
        <v>-</v>
      </c>
      <c r="WN17" s="18"/>
      <c r="WO17" s="538">
        <f t="shared" ref="WO17:XG17" si="166">WO$14</f>
        <v>0</v>
      </c>
      <c r="WP17" s="538">
        <f>WP$14</f>
        <v>0</v>
      </c>
      <c r="WQ17" s="538">
        <f>WQ$14</f>
        <v>0</v>
      </c>
      <c r="WR17" s="538" t="str">
        <f t="shared" si="166"/>
        <v>-</v>
      </c>
      <c r="WS17" s="538" t="str">
        <f t="shared" si="166"/>
        <v>-</v>
      </c>
      <c r="WT17" s="538" t="str">
        <f t="shared" si="166"/>
        <v>-</v>
      </c>
      <c r="WU17" s="538" t="str">
        <f>WU$14</f>
        <v>-</v>
      </c>
      <c r="WV17" s="538" t="str">
        <f>WV$14</f>
        <v>-</v>
      </c>
      <c r="WW17" s="538" t="str">
        <f t="shared" ref="WW17:WX17" si="167">WW$14</f>
        <v>-</v>
      </c>
      <c r="WX17" s="538" t="str">
        <f t="shared" si="167"/>
        <v>-</v>
      </c>
      <c r="WY17" s="538" t="str">
        <f>WY$14</f>
        <v>-</v>
      </c>
      <c r="WZ17" s="538" t="str">
        <f>WZ$14</f>
        <v>-</v>
      </c>
      <c r="XA17" s="538" t="str">
        <f t="shared" si="166"/>
        <v>-</v>
      </c>
      <c r="XB17" s="538" t="str">
        <f t="shared" si="166"/>
        <v>-</v>
      </c>
      <c r="XC17" s="538" t="str">
        <f t="shared" si="166"/>
        <v>-</v>
      </c>
      <c r="XD17" s="538" t="str">
        <f t="shared" si="166"/>
        <v>-</v>
      </c>
      <c r="XE17" s="538" t="str">
        <f t="shared" si="166"/>
        <v>-</v>
      </c>
      <c r="XF17" s="538" t="str">
        <f t="shared" si="166"/>
        <v>-</v>
      </c>
      <c r="XG17" s="538" t="str">
        <f t="shared" si="166"/>
        <v>-</v>
      </c>
      <c r="XH17" s="18"/>
      <c r="XI17" s="538" t="str">
        <f t="shared" ref="XI17:XV17" si="168">XI$14</f>
        <v>-</v>
      </c>
      <c r="XJ17" s="538" t="str">
        <f t="shared" si="168"/>
        <v>-</v>
      </c>
      <c r="XK17" s="538" t="str">
        <f t="shared" si="168"/>
        <v>-</v>
      </c>
      <c r="XL17" s="538" t="str">
        <f t="shared" si="168"/>
        <v>-</v>
      </c>
      <c r="XM17" s="538" t="str">
        <f t="shared" si="168"/>
        <v>-</v>
      </c>
      <c r="XN17" s="538">
        <f t="shared" si="168"/>
        <v>0</v>
      </c>
      <c r="XO17" s="538" t="str">
        <f t="shared" si="168"/>
        <v>-</v>
      </c>
      <c r="XP17" s="538" t="str">
        <f t="shared" si="168"/>
        <v>-</v>
      </c>
      <c r="XQ17" s="538" t="str">
        <f t="shared" si="168"/>
        <v>-</v>
      </c>
      <c r="XR17" s="538" t="str">
        <f t="shared" si="168"/>
        <v>-</v>
      </c>
      <c r="XS17" s="538" t="str">
        <f>XS$14</f>
        <v>-</v>
      </c>
      <c r="XT17" s="538" t="str">
        <f>XT$14</f>
        <v>-</v>
      </c>
      <c r="XU17" s="538" t="str">
        <f t="shared" si="168"/>
        <v>-</v>
      </c>
      <c r="XV17" s="538" t="str">
        <f t="shared" si="168"/>
        <v>-</v>
      </c>
      <c r="XW17" s="538" t="b">
        <f t="shared" ref="XW17:XX17" si="169">XW$14</f>
        <v>1</v>
      </c>
      <c r="XX17" s="538" t="str">
        <f t="shared" si="169"/>
        <v>-</v>
      </c>
      <c r="XY17" s="538">
        <f t="shared" ref="XY17:YA17" si="170">XY$14</f>
        <v>0</v>
      </c>
      <c r="XZ17" s="538">
        <f t="shared" si="170"/>
        <v>0</v>
      </c>
      <c r="YA17" s="538">
        <f t="shared" si="170"/>
        <v>0</v>
      </c>
      <c r="YB17" s="18"/>
      <c r="YC17" s="538" t="str">
        <f t="shared" ref="YC17:YS17" si="171">YC$14</f>
        <v>-</v>
      </c>
      <c r="YD17" s="538" t="str">
        <f t="shared" si="171"/>
        <v>-</v>
      </c>
      <c r="YE17" s="538" t="str">
        <f t="shared" si="171"/>
        <v>-</v>
      </c>
      <c r="YF17" s="538" t="str">
        <f t="shared" si="171"/>
        <v>-</v>
      </c>
      <c r="YG17" s="538">
        <f t="shared" si="171"/>
        <v>1</v>
      </c>
      <c r="YH17" s="538">
        <f t="shared" si="171"/>
        <v>1</v>
      </c>
      <c r="YI17" s="538">
        <f t="shared" si="171"/>
        <v>1</v>
      </c>
      <c r="YJ17" s="538">
        <f t="shared" si="171"/>
        <v>1</v>
      </c>
      <c r="YK17" s="538" t="str">
        <f t="shared" si="171"/>
        <v>-</v>
      </c>
      <c r="YL17" s="538" t="str">
        <f t="shared" si="171"/>
        <v>-</v>
      </c>
      <c r="YM17" s="538" t="str">
        <f t="shared" si="171"/>
        <v>-</v>
      </c>
      <c r="YN17" s="538" t="str">
        <f t="shared" si="171"/>
        <v>-</v>
      </c>
      <c r="YO17" s="538" t="str">
        <f t="shared" si="171"/>
        <v>-</v>
      </c>
      <c r="YP17" s="538" t="str">
        <f t="shared" si="171"/>
        <v>-</v>
      </c>
      <c r="YQ17" s="538" t="str">
        <f t="shared" si="171"/>
        <v>-</v>
      </c>
      <c r="YR17" s="18"/>
      <c r="YS17" s="538" t="str">
        <f t="shared" si="171"/>
        <v>-</v>
      </c>
      <c r="YT17" s="411">
        <f t="shared" ref="YT17:YT56" si="172">INDEX(i.conservation,$AL17+1,($L17-1)*3+$N17)</f>
        <v>1</v>
      </c>
      <c r="YU17" s="18"/>
      <c r="YV17" s="538" t="str">
        <f>YV$14</f>
        <v>-</v>
      </c>
      <c r="YW17" s="538" t="str">
        <f>YW$14</f>
        <v>-</v>
      </c>
      <c r="YX17" s="535" t="str" cm="1">
        <f t="array" ref="YX17">INDEX(YX$13:YX16,$B17+1,1)</f>
        <v>-</v>
      </c>
      <c r="YY17" s="535" t="str" cm="1">
        <f t="array" ref="YY17">INDEX(YY$13:YY16,$B17+1,1)</f>
        <v>-</v>
      </c>
      <c r="YZ17" s="535" t="str" cm="1">
        <f t="array" ref="YZ17">INDEX(YZ$13:YZ16,$B17+1,1)</f>
        <v>-</v>
      </c>
      <c r="ZA17" s="535" t="str" cm="1">
        <f t="array" ref="ZA17">INDEX(ZA$13:ZA16,$B17+1,1)</f>
        <v>-</v>
      </c>
      <c r="ZB17" s="535" t="str" cm="1">
        <f t="array" ref="ZB17">INDEX(ZB$13:ZB16,$B17+1,1)</f>
        <v>-</v>
      </c>
      <c r="ZC17" s="535" t="str" cm="1">
        <f t="array" ref="ZC17">INDEX(ZC$13:ZC16,$B17+1,1)</f>
        <v>-</v>
      </c>
      <c r="ZD17" s="535" t="str" cm="1">
        <f t="array" ref="ZD17">INDEX(ZD$13:ZD16,$B17+1,1)</f>
        <v>-</v>
      </c>
      <c r="ZE17" s="535" t="str" cm="1">
        <f t="array" ref="ZE17">INDEX(ZE$13:ZE16,$B17+1,1)</f>
        <v>-</v>
      </c>
      <c r="ZF17" s="535" t="str" cm="1">
        <f t="array" ref="ZF17">INDEX(ZF$13:ZF16,$B17+1,1)</f>
        <v>-</v>
      </c>
      <c r="ZG17" s="535" t="str" cm="1">
        <f t="array" ref="ZG17">INDEX(ZG$13:ZG16,$B17+1,1)</f>
        <v>-</v>
      </c>
      <c r="ZH17" s="535" t="str" cm="1">
        <f t="array" ref="ZH17">INDEX(ZH$13:ZH16,$B17+1,1)</f>
        <v>-</v>
      </c>
      <c r="ZI17" s="535" t="str" cm="1">
        <f t="array" ref="ZI17">INDEX(ZI$13:ZI16,$B17+1,1)</f>
        <v>-</v>
      </c>
      <c r="ZJ17" s="535" t="str" cm="1">
        <f t="array" ref="ZJ17">INDEX(ZJ$13:ZJ16,$B17+1,1)</f>
        <v>-</v>
      </c>
      <c r="ZK17" s="535" t="str" cm="1">
        <f t="array" ref="ZK17">INDEX(ZK$13:ZK16,$B17+1,1)</f>
        <v>-</v>
      </c>
      <c r="ZL17" s="535" t="str" cm="1">
        <f t="array" ref="ZL17">INDEX(ZL$13:ZL16,$B17+1,1)</f>
        <v>-</v>
      </c>
      <c r="ZM17" s="535" t="str" cm="1">
        <f t="array" ref="ZM17">INDEX(ZM$13:ZM16,$B17+1,1)</f>
        <v>-</v>
      </c>
      <c r="ZN17" s="535" t="str" cm="1">
        <f t="array" ref="ZN17">INDEX(ZN$13:ZN16,$B17+1,1)</f>
        <v>-</v>
      </c>
      <c r="ZO17" s="538" t="str">
        <f t="shared" ref="ZO17:AAY17" si="173">ZO$14</f>
        <v>-</v>
      </c>
      <c r="ZP17" s="538" t="str">
        <f t="shared" si="173"/>
        <v>-</v>
      </c>
      <c r="ZQ17" s="538" t="str">
        <f t="shared" si="173"/>
        <v>-</v>
      </c>
      <c r="ZR17" s="538" t="str">
        <f t="shared" si="173"/>
        <v>-</v>
      </c>
      <c r="ZS17" s="538" t="str">
        <f t="shared" si="173"/>
        <v>-</v>
      </c>
      <c r="ZT17" s="538" t="str">
        <f t="shared" si="173"/>
        <v>-</v>
      </c>
      <c r="ZU17" s="538" t="str">
        <f t="shared" si="173"/>
        <v>-</v>
      </c>
      <c r="ZV17" s="538" t="str">
        <f t="shared" si="173"/>
        <v>-</v>
      </c>
      <c r="ZW17" s="538" t="str">
        <f t="shared" si="173"/>
        <v>-</v>
      </c>
      <c r="ZX17" s="538" t="str">
        <f t="shared" si="173"/>
        <v>-</v>
      </c>
      <c r="ZY17" s="538" t="str">
        <f t="shared" si="173"/>
        <v>-</v>
      </c>
      <c r="ZZ17" s="538" t="str">
        <f t="shared" si="173"/>
        <v>-</v>
      </c>
      <c r="AAA17" s="538" t="str">
        <f t="shared" si="173"/>
        <v>-</v>
      </c>
      <c r="AAB17" s="538" t="str">
        <f t="shared" si="173"/>
        <v>-</v>
      </c>
      <c r="AAC17" s="538" t="str">
        <f t="shared" si="173"/>
        <v>-</v>
      </c>
      <c r="AAD17" s="538" t="str">
        <f t="shared" si="173"/>
        <v>-</v>
      </c>
      <c r="AAE17" s="538" t="str">
        <f t="shared" si="173"/>
        <v>-</v>
      </c>
      <c r="AAF17" s="538" t="str">
        <f t="shared" si="173"/>
        <v>-</v>
      </c>
      <c r="AAG17" s="538" t="str">
        <f t="shared" si="173"/>
        <v>-</v>
      </c>
      <c r="AAH17" s="538" t="str">
        <f t="shared" si="173"/>
        <v>-</v>
      </c>
      <c r="AAI17" s="538" t="str">
        <f t="shared" si="173"/>
        <v>-</v>
      </c>
      <c r="AAJ17" s="538" t="str">
        <f t="shared" si="173"/>
        <v>-</v>
      </c>
      <c r="AAK17" s="538" t="str">
        <f t="shared" si="173"/>
        <v>-</v>
      </c>
      <c r="AAL17" s="538">
        <f t="shared" si="173"/>
        <v>1</v>
      </c>
      <c r="AAM17" s="538">
        <f t="shared" si="173"/>
        <v>1</v>
      </c>
      <c r="AAN17" s="538" t="str">
        <f t="shared" si="173"/>
        <v>-</v>
      </c>
      <c r="AAO17" s="538" t="str">
        <f t="shared" si="173"/>
        <v>-</v>
      </c>
      <c r="AAP17" s="538" t="str">
        <f t="shared" si="173"/>
        <v>-</v>
      </c>
      <c r="AAQ17" s="538" t="str">
        <f t="shared" si="173"/>
        <v>-</v>
      </c>
      <c r="AAR17" s="538" t="str">
        <f t="shared" si="173"/>
        <v>-</v>
      </c>
      <c r="AAS17" s="538" t="str">
        <f t="shared" si="173"/>
        <v>-</v>
      </c>
      <c r="AAT17" s="538" t="str">
        <f t="shared" si="173"/>
        <v>-</v>
      </c>
      <c r="AAU17" s="538" t="str">
        <f t="shared" si="173"/>
        <v>-</v>
      </c>
      <c r="AAV17" s="538" t="str">
        <f>AAV$14</f>
        <v>-</v>
      </c>
      <c r="AAW17" s="538" t="str">
        <f t="shared" si="173"/>
        <v>-</v>
      </c>
      <c r="AAX17" s="538" t="str">
        <f t="shared" si="173"/>
        <v>-</v>
      </c>
      <c r="AAY17" s="538" t="str">
        <f t="shared" si="173"/>
        <v>-</v>
      </c>
      <c r="AAZ17" s="538" t="str">
        <f>AAZ$14</f>
        <v>-</v>
      </c>
      <c r="ABA17" s="18"/>
      <c r="ABB17" s="22" t="str">
        <f>IF($N17=ABB$10,TRUE,"-")</f>
        <v>-</v>
      </c>
      <c r="ABC17" s="538" t="str">
        <f>ABC$14</f>
        <v>-</v>
      </c>
      <c r="ABD17" s="538" t="str">
        <f t="shared" ref="ABD17:ACE17" si="174">ABD$14</f>
        <v>-</v>
      </c>
      <c r="ABE17" s="538" t="str">
        <f t="shared" si="174"/>
        <v>-</v>
      </c>
      <c r="ABF17" s="538" t="str">
        <f t="shared" si="174"/>
        <v>-</v>
      </c>
      <c r="ABG17" s="538" t="str">
        <f t="shared" si="174"/>
        <v>-</v>
      </c>
      <c r="ABH17" s="538" t="str">
        <f t="shared" si="174"/>
        <v>-</v>
      </c>
      <c r="ABI17" s="538" t="str">
        <f t="shared" si="174"/>
        <v>-</v>
      </c>
      <c r="ABJ17" s="538" t="str">
        <f t="shared" si="174"/>
        <v>-</v>
      </c>
      <c r="ABK17" s="538" t="str">
        <f t="shared" si="174"/>
        <v>-</v>
      </c>
      <c r="ABL17" s="538" t="str">
        <f t="shared" si="174"/>
        <v>-</v>
      </c>
      <c r="ABM17" s="538" t="str">
        <f t="shared" si="174"/>
        <v>-</v>
      </c>
      <c r="ABN17" s="538" t="str">
        <f t="shared" si="174"/>
        <v>-</v>
      </c>
      <c r="ABO17" s="538" t="str">
        <f t="shared" si="174"/>
        <v>-</v>
      </c>
      <c r="ABP17" s="538" t="str">
        <f t="shared" si="174"/>
        <v>-</v>
      </c>
      <c r="ABQ17" s="538" t="str">
        <f t="shared" si="174"/>
        <v>-</v>
      </c>
      <c r="ABR17" s="538" t="str">
        <f t="shared" si="174"/>
        <v>-</v>
      </c>
      <c r="ABS17" s="538" t="str">
        <f t="shared" si="174"/>
        <v>-</v>
      </c>
      <c r="ABT17" s="538" t="str">
        <f t="shared" si="174"/>
        <v>-</v>
      </c>
      <c r="ABU17" s="538" t="str">
        <f t="shared" si="174"/>
        <v>-</v>
      </c>
      <c r="ABV17" s="538" t="str">
        <f t="shared" si="174"/>
        <v>-</v>
      </c>
      <c r="ABW17" s="538" t="str">
        <f t="shared" si="174"/>
        <v>-</v>
      </c>
      <c r="ABX17" s="538" t="str">
        <f t="shared" si="174"/>
        <v>-</v>
      </c>
      <c r="ABY17" s="538" t="str">
        <f t="shared" si="174"/>
        <v>-</v>
      </c>
      <c r="ABZ17" s="538" t="str">
        <f t="shared" si="174"/>
        <v>-</v>
      </c>
      <c r="ACA17" s="538" t="str">
        <f t="shared" si="174"/>
        <v>-</v>
      </c>
      <c r="ACB17" s="538" t="str">
        <f t="shared" si="174"/>
        <v>-</v>
      </c>
      <c r="ACC17" s="538" t="str">
        <f t="shared" si="174"/>
        <v>-</v>
      </c>
      <c r="ACD17" s="538" t="str">
        <f t="shared" si="174"/>
        <v>-</v>
      </c>
      <c r="ACE17" s="538" t="str">
        <f t="shared" si="174"/>
        <v>-</v>
      </c>
      <c r="ACF17" s="22" t="str">
        <f>IF($N17=ACF$10,TRUE,"-")</f>
        <v>-</v>
      </c>
      <c r="ACG17" s="538" t="str">
        <f>ACG$14</f>
        <v>-</v>
      </c>
      <c r="ACH17" s="538" t="str">
        <f t="shared" ref="ACH17:AEM17" si="175">ACH$14</f>
        <v>-</v>
      </c>
      <c r="ACI17" s="538" t="str">
        <f t="shared" si="175"/>
        <v>-</v>
      </c>
      <c r="ACJ17" s="538" t="str">
        <f t="shared" si="175"/>
        <v>-</v>
      </c>
      <c r="ACK17" s="538" t="str">
        <f t="shared" si="175"/>
        <v>-</v>
      </c>
      <c r="ACL17" s="538" t="str">
        <f t="shared" si="175"/>
        <v>-</v>
      </c>
      <c r="ACM17" s="538" t="str">
        <f t="shared" si="175"/>
        <v>-</v>
      </c>
      <c r="ACN17" s="538" t="str">
        <f t="shared" si="175"/>
        <v>-</v>
      </c>
      <c r="ACO17" s="538" t="str">
        <f t="shared" si="175"/>
        <v>-</v>
      </c>
      <c r="ACP17" s="538" t="str">
        <f t="shared" si="175"/>
        <v>-</v>
      </c>
      <c r="ACQ17" s="538" t="str">
        <f t="shared" si="175"/>
        <v>-</v>
      </c>
      <c r="ACR17" s="538" t="str">
        <f t="shared" si="175"/>
        <v>-</v>
      </c>
      <c r="ACS17" s="538" t="str">
        <f t="shared" si="175"/>
        <v>-</v>
      </c>
      <c r="ACT17" s="538" t="str">
        <f t="shared" si="175"/>
        <v>-</v>
      </c>
      <c r="ACU17" s="538" t="str">
        <f t="shared" si="175"/>
        <v>-</v>
      </c>
      <c r="ACV17" s="538" t="str">
        <f t="shared" si="175"/>
        <v>-</v>
      </c>
      <c r="ACW17" s="538" t="str">
        <f t="shared" si="175"/>
        <v>-</v>
      </c>
      <c r="ACX17" s="538" t="str">
        <f t="shared" si="175"/>
        <v>-</v>
      </c>
      <c r="ACY17" s="538" t="str">
        <f t="shared" si="175"/>
        <v>-</v>
      </c>
      <c r="ACZ17" s="538" t="str">
        <f t="shared" si="175"/>
        <v>-</v>
      </c>
      <c r="ADA17" s="538" t="str">
        <f t="shared" si="175"/>
        <v>-</v>
      </c>
      <c r="ADB17" s="538" t="str">
        <f t="shared" si="175"/>
        <v>-</v>
      </c>
      <c r="ADC17" s="538" t="str">
        <f t="shared" si="175"/>
        <v>-</v>
      </c>
      <c r="ADD17" s="538" t="str">
        <f t="shared" si="175"/>
        <v>-</v>
      </c>
      <c r="ADE17" s="538" t="str">
        <f t="shared" si="175"/>
        <v>-</v>
      </c>
      <c r="ADF17" s="538" t="str">
        <f t="shared" si="175"/>
        <v>-</v>
      </c>
      <c r="ADG17" s="538" t="str">
        <f t="shared" si="175"/>
        <v>-</v>
      </c>
      <c r="ADH17" s="538" t="str">
        <f t="shared" si="175"/>
        <v>-</v>
      </c>
      <c r="ADI17" s="538" t="str">
        <f t="shared" si="175"/>
        <v>-</v>
      </c>
      <c r="ADJ17" s="538" t="str">
        <f t="shared" si="175"/>
        <v>-</v>
      </c>
      <c r="ADK17" s="538" t="str">
        <f t="shared" si="175"/>
        <v>-</v>
      </c>
      <c r="ADL17" s="538" t="str">
        <f t="shared" si="175"/>
        <v>-</v>
      </c>
      <c r="ADM17" s="538" t="str">
        <f t="shared" si="175"/>
        <v>-</v>
      </c>
      <c r="ADN17" s="538" t="str">
        <f t="shared" si="175"/>
        <v>-</v>
      </c>
      <c r="ADO17" s="538" t="str">
        <f t="shared" si="175"/>
        <v>-</v>
      </c>
      <c r="ADP17" s="538" t="str">
        <f t="shared" si="175"/>
        <v>-</v>
      </c>
      <c r="ADQ17" s="538" t="str">
        <f t="shared" si="175"/>
        <v>-</v>
      </c>
      <c r="ADR17" s="538" t="str">
        <f t="shared" si="175"/>
        <v>-</v>
      </c>
      <c r="ADS17" s="538" t="str">
        <f t="shared" si="175"/>
        <v>-</v>
      </c>
      <c r="ADT17" s="538" t="str">
        <f t="shared" si="175"/>
        <v>-</v>
      </c>
      <c r="ADU17" s="538" t="str">
        <f t="shared" si="175"/>
        <v>-</v>
      </c>
      <c r="ADV17" s="538" t="str">
        <f t="shared" si="175"/>
        <v>-</v>
      </c>
      <c r="ADW17" s="538" t="str">
        <f t="shared" si="175"/>
        <v>-</v>
      </c>
      <c r="ADX17" s="538" t="str">
        <f t="shared" si="175"/>
        <v>-</v>
      </c>
      <c r="ADY17" s="538" t="str">
        <f t="shared" si="175"/>
        <v>-</v>
      </c>
      <c r="ADZ17" s="538" t="str">
        <f t="shared" si="175"/>
        <v>-</v>
      </c>
      <c r="AEA17" s="538" t="str">
        <f t="shared" si="175"/>
        <v>-</v>
      </c>
      <c r="AEB17" s="538" t="str">
        <f t="shared" si="175"/>
        <v>-</v>
      </c>
      <c r="AEC17" s="538" t="str">
        <f t="shared" si="175"/>
        <v>-</v>
      </c>
      <c r="AED17" s="538" t="str">
        <f t="shared" si="175"/>
        <v>-</v>
      </c>
      <c r="AEE17" s="538" t="str">
        <f t="shared" si="175"/>
        <v>-</v>
      </c>
      <c r="AEF17" s="538" t="str">
        <f t="shared" si="175"/>
        <v>-</v>
      </c>
      <c r="AEG17" s="538" t="str">
        <f t="shared" si="175"/>
        <v>-</v>
      </c>
      <c r="AEH17" s="538" t="str">
        <f t="shared" si="175"/>
        <v>-</v>
      </c>
      <c r="AEI17" s="538" t="str">
        <f t="shared" si="175"/>
        <v>-</v>
      </c>
      <c r="AEJ17" s="538" t="str">
        <f t="shared" si="175"/>
        <v>-</v>
      </c>
      <c r="AEK17" s="538" t="str">
        <f t="shared" si="175"/>
        <v>-</v>
      </c>
      <c r="AEL17" s="538" t="str">
        <f t="shared" si="175"/>
        <v>-</v>
      </c>
      <c r="AEM17" s="538" t="str">
        <f t="shared" si="175"/>
        <v>-</v>
      </c>
      <c r="AEN17" s="538">
        <f>AEN$14</f>
        <v>0</v>
      </c>
      <c r="AEO17" s="483">
        <v>0</v>
      </c>
    </row>
    <row r="18" spans="1:821" outlineLevel="1">
      <c r="A18" s="18">
        <f t="shared" si="136"/>
        <v>5</v>
      </c>
      <c r="B18" s="18">
        <f>$A$17</f>
        <v>4</v>
      </c>
      <c r="C18">
        <v>11</v>
      </c>
      <c r="D18" s="17" t="str" cm="1">
        <f t="array" ref="D18">INDEX(D$13:D17,$B18+1,1)</f>
        <v>GSW</v>
      </c>
      <c r="E18" t="b">
        <v>1</v>
      </c>
      <c r="F18" t="b">
        <v>0</v>
      </c>
      <c r="G18" t="b">
        <v>1</v>
      </c>
      <c r="H18" s="18"/>
      <c r="I18" s="535" cm="1">
        <f t="array" ref="I18">INDEX(I$13:I17,$B18+1,1)</f>
        <v>1</v>
      </c>
      <c r="J18" s="535" cm="1">
        <f t="array" ref="J18">INDEX(J$13:J17,$B18+1,1)</f>
        <v>0</v>
      </c>
      <c r="K18" s="22">
        <v>1</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535" cm="1">
        <f t="array" ref="T18">INDEX(T$13:T17,$B18+1,1)</f>
        <v>2</v>
      </c>
      <c r="U18" s="535" cm="1">
        <f t="array" ref="U18">INDEX(U$13:U17,$B18+1,1)</f>
        <v>2</v>
      </c>
      <c r="V18" s="411">
        <f t="shared" si="137"/>
        <v>2</v>
      </c>
      <c r="W18" s="778" t="b">
        <f t="shared" ref="W18" si="176">W17</f>
        <v>0</v>
      </c>
      <c r="X18" s="777" t="b">
        <f t="shared" si="138"/>
        <v>1</v>
      </c>
      <c r="Y18" s="777" t="b">
        <f t="shared" si="138"/>
        <v>1</v>
      </c>
      <c r="Z18" s="796" t="b" cm="1">
        <f t="array" ref="Z18">INDEX(Z$13:Z17,$B18+1,1)</f>
        <v>0</v>
      </c>
      <c r="AA18" s="411">
        <f t="shared" si="139"/>
        <v>6</v>
      </c>
      <c r="AB18" s="411">
        <f t="shared" si="140"/>
        <v>6</v>
      </c>
      <c r="AC18" s="411"/>
      <c r="AD18" s="411">
        <f t="shared" si="141"/>
        <v>6</v>
      </c>
      <c r="AE18" s="111"/>
      <c r="AF18" s="111"/>
      <c r="AG18" s="111"/>
      <c r="AH18" s="111"/>
      <c r="AI18" s="535" cm="1">
        <f t="array" ref="AI18">INDEX(AI$13:AI17,$B18+1,1)</f>
        <v>1</v>
      </c>
      <c r="AJ18" s="535" cm="1">
        <f t="array" ref="AJ18">INDEX(AJ$13:AJ17,$B18+1,1)</f>
        <v>1</v>
      </c>
      <c r="AK18" s="535" cm="1">
        <f t="array" ref="AK18">INDEX(AK$13:AK17,$B18+1,1)</f>
        <v>1</v>
      </c>
      <c r="AL18" s="535" cm="1">
        <f t="array" ref="AL18">INDEX(AL$13:AL17,$B18+1,1)</f>
        <v>0</v>
      </c>
      <c r="AM18" s="535" cm="1">
        <f t="array" ref="AM18">INDEX(AM$13:AM17,$B18+1,1)</f>
        <v>0</v>
      </c>
      <c r="AN18" s="535" t="str" cm="1">
        <f t="array" ref="AN18">INDEX(AN$13:AN17,$B18+1,1)</f>
        <v/>
      </c>
      <c r="AO18" s="535" cm="1">
        <f t="array" ref="AO18">INDEX(AO$13:AO17,$B18+1,1)</f>
        <v>1</v>
      </c>
      <c r="AP18" s="535" cm="1">
        <f t="array" ref="AP18">INDEX(AP$13:AP17,$B18+1,1)</f>
        <v>1</v>
      </c>
      <c r="AQ18" s="111"/>
      <c r="AR18" s="111"/>
      <c r="AS18" s="111"/>
      <c r="AT18" s="111"/>
      <c r="AU18" s="111"/>
      <c r="AV18" s="111"/>
      <c r="AW18" s="111"/>
      <c r="AX18" s="111"/>
      <c r="AY18" s="18"/>
      <c r="AZ18" s="18"/>
      <c r="BA18" s="200" t="s">
        <v>3199</v>
      </c>
      <c r="BB18" s="8" t="str">
        <f>IF(COUNTIF($BA$13:$BA18,$BA18)=1,"-","Dup")</f>
        <v>-</v>
      </c>
      <c r="BC18" s="18"/>
      <c r="BD18" s="22" t="b">
        <v>1</v>
      </c>
      <c r="BE18" s="22" t="b">
        <v>1</v>
      </c>
      <c r="BF18" s="22" t="b">
        <v>1</v>
      </c>
      <c r="BG18" s="22" t="b">
        <v>1</v>
      </c>
      <c r="BH18" s="22" t="b">
        <v>1</v>
      </c>
      <c r="BI18" s="22" t="b">
        <v>1</v>
      </c>
      <c r="BJ18" s="22" t="b">
        <v>1</v>
      </c>
      <c r="BK18" s="22" t="b">
        <v>1</v>
      </c>
      <c r="BL18" s="22" t="b">
        <v>1</v>
      </c>
      <c r="BM18" s="18"/>
      <c r="BN18" s="535" t="b" cm="1">
        <f t="array" ref="BN18">INDEX(BN$13:BN17,$B18+1,1)</f>
        <v>0</v>
      </c>
      <c r="BO18" s="535" t="str" cm="1">
        <f t="array" ref="BO18">INDEX(BO$13:BO17,$B18+1,1)</f>
        <v>-</v>
      </c>
      <c r="BP18" s="535" t="str" cm="1">
        <f t="array" ref="BP18">INDEX(BP$13:BP17,$B18+1,1)</f>
        <v>-</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str" cm="1">
        <f t="array" ref="BX18">INDEX(BX$13:BX17,$B18+1,1)</f>
        <v>-</v>
      </c>
      <c r="BY18" s="535" t="str" cm="1">
        <f t="array" ref="BY18">INDEX(BY$13:BY17,$B18+1,1)</f>
        <v>-</v>
      </c>
      <c r="BZ18" s="535" t="b" cm="1">
        <f t="array" ref="BZ18">INDEX(BZ$13:BZ17,$B18+1,1)</f>
        <v>0</v>
      </c>
      <c r="CA18" s="535" t="str" cm="1">
        <f t="array" ref="CA18">INDEX(CA$13:CA17,$B18+1,1)</f>
        <v>-</v>
      </c>
      <c r="CB18" s="535" t="str" cm="1">
        <f t="array" ref="CB18">INDEX(CB$13:CB17,$B18+1,1)</f>
        <v>-</v>
      </c>
      <c r="CC18" s="535" t="str" cm="1">
        <f t="array" ref="CC18">INDEX(CC$13:CC17,$B18+1,1)</f>
        <v>-</v>
      </c>
      <c r="CD18" s="22" t="s">
        <v>30</v>
      </c>
      <c r="CE18" s="535" t="str" cm="1">
        <f t="array" ref="CE18">INDEX(CE$13:CE17,$B18+1,1)</f>
        <v>-</v>
      </c>
      <c r="CF18" s="18"/>
      <c r="CG18" s="535" t="str" cm="1">
        <f t="array" ref="CG18">INDEX(CG$13:CG17,$B18+1,1)</f>
        <v>-</v>
      </c>
      <c r="CH18" s="411" t="str">
        <f t="shared" ca="1" si="144"/>
        <v>-</v>
      </c>
      <c r="CI18" s="411">
        <f t="shared" si="145"/>
        <v>1</v>
      </c>
      <c r="CJ18" s="411">
        <f t="shared" si="145"/>
        <v>1</v>
      </c>
      <c r="CK18" s="535" t="str" cm="1">
        <f t="array" ref="CK18">INDEX(CK$13:CK17,$B18+1,1)</f>
        <v>-</v>
      </c>
      <c r="CL18" s="535" t="str" cm="1">
        <f t="array" ref="CL18">INDEX(CL$13:CL17,$B18+1,1)</f>
        <v>-</v>
      </c>
      <c r="CM18" s="535" t="str" cm="1">
        <f t="array" ref="CM18">INDEX(CM$13:CM17,$B18+1,1)</f>
        <v>-</v>
      </c>
      <c r="CN18" s="411" t="str">
        <f t="shared" ca="1" si="146"/>
        <v>-</v>
      </c>
      <c r="CO18" s="411">
        <f t="shared" si="147"/>
        <v>1</v>
      </c>
      <c r="CP18" s="411">
        <f t="shared" si="147"/>
        <v>1</v>
      </c>
      <c r="CQ18" s="535" t="str" cm="1">
        <f t="array" ref="CQ18">INDEX(CQ$13:CQ17,$B18+1,1)</f>
        <v>-</v>
      </c>
      <c r="CR18" s="411" t="str">
        <f t="shared" ca="1" si="148"/>
        <v>-</v>
      </c>
      <c r="CS18" s="411">
        <f t="shared" si="149"/>
        <v>1</v>
      </c>
      <c r="CT18" s="535" t="str" cm="1">
        <f t="array" ref="CT18">INDEX(CT$13:CT17,$B18+1,1)</f>
        <v>-</v>
      </c>
      <c r="CU18" s="535" t="str" cm="1">
        <f t="array" ref="CU18">INDEX(CU$13:CU17,$B18+1,1)</f>
        <v>-</v>
      </c>
      <c r="CV18" s="411">
        <f t="shared" si="150"/>
        <v>1</v>
      </c>
      <c r="CW18" s="535" t="str" cm="1">
        <f t="array" ref="CW18">INDEX(CW$13:CW17,$B18+1,1)</f>
        <v>-</v>
      </c>
      <c r="CX18" s="411" t="str">
        <f t="shared" ca="1" si="151"/>
        <v>-</v>
      </c>
      <c r="CY18" s="411">
        <f t="shared" si="152"/>
        <v>1</v>
      </c>
      <c r="CZ18" s="411">
        <f t="shared" si="152"/>
        <v>1</v>
      </c>
      <c r="DA18" s="535" cm="1">
        <f t="array" ref="DA18">INDEX(DA$13:DA17,$B18+1,1)</f>
        <v>0</v>
      </c>
      <c r="DB18" s="535" cm="1">
        <f t="array" ref="DB18">INDEX(DB$13:DB17,$B18+1,1)</f>
        <v>0</v>
      </c>
      <c r="DC18" s="18"/>
      <c r="DD18" s="535" t="b" cm="1">
        <f t="array" ref="DD18">INDEX(DD$13:DD17,$B18+1,1)</f>
        <v>0</v>
      </c>
      <c r="DE18" s="535" t="b" cm="1">
        <f t="array" ref="DE18">INDEX(DE$13:DE17,$B18+1,1)</f>
        <v>0</v>
      </c>
      <c r="DF18" s="535" t="b" cm="1">
        <f t="array" ref="DF18">INDEX(DF$13:DF17,$B18+1,1)</f>
        <v>1</v>
      </c>
      <c r="DG18" s="535" t="str" cm="1">
        <f t="array" ref="DG18">INDEX(DG$13:DG17,$B18+1,1)</f>
        <v>-</v>
      </c>
      <c r="DH18" s="536" cm="1">
        <f t="array" ref="DH18">INDEX(DH$13:DH17,$B18+1,1)</f>
        <v>0</v>
      </c>
      <c r="DI18" s="535" cm="1">
        <f t="array" ref="DI18">INDEX(DI$13:DI17,$B18+1,1)</f>
        <v>1</v>
      </c>
      <c r="DJ18" s="535" cm="1">
        <f t="array" ref="DJ18">INDEX(DJ$13:DJ17,$B18+1,1)</f>
        <v>1</v>
      </c>
      <c r="DK18" s="535" cm="1">
        <f t="array" ref="DK18">INDEX(DK$13:DK17,$B18+1,1)</f>
        <v>1</v>
      </c>
      <c r="DL18" s="535" t="str" cm="1">
        <f t="array" ref="DL18">INDEX(DL$13:DL17,$B18+1,1)</f>
        <v>-</v>
      </c>
      <c r="DM18" s="535" t="str" cm="1">
        <f t="array" ref="DM18">INDEX(DM$13:DM17,$B18+1,1)</f>
        <v>-</v>
      </c>
      <c r="DN18" s="535" t="str" cm="1">
        <f t="array" ref="DN18">INDEX(DN$13:DN17,$B18+1,1)</f>
        <v>-</v>
      </c>
      <c r="DO18" s="535" t="str" cm="1">
        <f t="array" ref="DO18">INDEX(DO$13:DO17,$B18+1,1)</f>
        <v>-</v>
      </c>
      <c r="DP18" s="535" t="str" cm="1">
        <f t="array" ref="DP18">INDEX(DP$13:DP17,$B18+1,1)</f>
        <v>-</v>
      </c>
      <c r="DQ18" s="535" t="str" cm="1">
        <f t="array" ref="DQ18">INDEX(DQ$13:DQ17,$B18+1,1)</f>
        <v>-</v>
      </c>
      <c r="DR18" s="535" t="str" cm="1">
        <f t="array" ref="DR18">INDEX(DR$13:DR17,$B18+1,1)</f>
        <v>-</v>
      </c>
      <c r="DS18" s="535" t="str" cm="1">
        <f t="array" ref="DS18">INDEX(DS$13:DS17,$B18+1,1)</f>
        <v>-</v>
      </c>
      <c r="DT18" s="535" t="str" cm="1">
        <f t="array" ref="DT18">INDEX(DT$13:DT17,$B18+1,1)</f>
        <v>-</v>
      </c>
      <c r="DU18" s="535" t="str" cm="1">
        <f t="array" ref="DU18">INDEX(DU$13:DU17,$B18+1,1)</f>
        <v>-</v>
      </c>
      <c r="DV18" s="535" cm="1">
        <f t="array" ref="DV18">INDEX(DV$13:DV17,$B18+1,1)</f>
        <v>500</v>
      </c>
      <c r="DW18" s="535" cm="1">
        <f t="array" ref="DW18">INDEX(DW$13:DW17,$B18+1,1)</f>
        <v>500</v>
      </c>
      <c r="DX18" s="535" t="str" cm="1">
        <f t="array" ref="DX18">INDEX(DX$13:DX17,$B18+1,1)</f>
        <v>-</v>
      </c>
      <c r="DY18" s="535" t="str" cm="1">
        <f t="array" ref="DY18">INDEX(DY$13:DY17,$B18+1,1)</f>
        <v>-</v>
      </c>
      <c r="DZ18" s="535" t="str" cm="1">
        <f t="array" ref="DZ18">INDEX(DZ$13:DZ17,$B18+1,1)</f>
        <v>-</v>
      </c>
      <c r="EA18" s="535" cm="1">
        <f t="array" ref="EA18">INDEX(EA$13:EA17,$B18+1,1)</f>
        <v>0</v>
      </c>
      <c r="EB18" s="535" cm="1">
        <f t="array" ref="EB18">INDEX(EB$13:EB17,$B18+1,1)</f>
        <v>999999</v>
      </c>
      <c r="EC18" s="535" cm="1">
        <f t="array" ref="EC18">INDEX(EC$13:EC17,$B18+1,1)</f>
        <v>999999</v>
      </c>
      <c r="ED18" s="535" cm="1">
        <f t="array" ref="ED18">INDEX(ED$13:ED17,$B18+1,1)</f>
        <v>999999</v>
      </c>
      <c r="EE18" s="535" cm="1">
        <f t="array" ref="EE18">INDEX(EE$13:EE17,$B18+1,1)</f>
        <v>999999</v>
      </c>
      <c r="EF18" s="535" cm="1">
        <f t="array" ref="EF18">INDEX(EF$13:EF17,$B18+1,1)</f>
        <v>999999</v>
      </c>
      <c r="EG18" s="535" cm="1">
        <f t="array" ref="EG18">INDEX(EG$13:EG17,$B18+1,1)</f>
        <v>999999</v>
      </c>
      <c r="EH18" s="535" cm="1">
        <f t="array" ref="EH18">INDEX(EH$13:EH17,$B18+1,1)</f>
        <v>999999</v>
      </c>
      <c r="EI18" s="535" cm="1">
        <f t="array" ref="EI18">INDEX(EI$13:EI17,$B18+1,1)</f>
        <v>999999</v>
      </c>
      <c r="EJ18" s="535" cm="1">
        <f t="array" ref="EJ18">INDEX(EJ$13:EJ17,$B18+1,1)</f>
        <v>999999</v>
      </c>
      <c r="EK18" s="535" cm="1">
        <f t="array" ref="EK18">INDEX(EK$13:EK17,$B18+1,1)</f>
        <v>999999</v>
      </c>
      <c r="EL18" s="535" cm="1">
        <f t="array" ref="EL18">INDEX(EL$13:EL17,$B18+1,1)</f>
        <v>999999</v>
      </c>
      <c r="EM18" s="535" cm="1">
        <f t="array" ref="EM18">INDEX(EM$13:EM17,$B18+1,1)</f>
        <v>999999</v>
      </c>
      <c r="EN18" s="782">
        <f t="shared" si="155"/>
        <v>0</v>
      </c>
      <c r="EO18" s="782">
        <f t="shared" si="155"/>
        <v>0</v>
      </c>
      <c r="EP18" s="782">
        <f t="shared" si="155"/>
        <v>999999</v>
      </c>
      <c r="EQ18" s="535" t="str" cm="1">
        <f t="array" ref="EQ18">INDEX(EQ$13:EQ17,$B18+1,1)</f>
        <v>-</v>
      </c>
      <c r="ER18" s="535" t="str" cm="1">
        <f t="array" ref="ER18">INDEX(ER$13:ER17,$B18+1,1)</f>
        <v>-</v>
      </c>
      <c r="ES18" s="535" t="str" cm="1">
        <f t="array" ref="ES18">INDEX(ES$13:ES17,$B18+1,1)</f>
        <v>-</v>
      </c>
      <c r="ET18" s="535" t="str" cm="1">
        <f t="array" ref="ET18">INDEX(ET$13:ET17,$B18+1,1)</f>
        <v>-</v>
      </c>
      <c r="EU18" s="781">
        <f t="shared" ref="EU18:EU56" si="177">IF($W18,999999,0)</f>
        <v>0</v>
      </c>
      <c r="EV18" s="779">
        <f t="shared" ref="EV18:EV56" si="178">IF($X18,999999,0)</f>
        <v>999999</v>
      </c>
      <c r="EW18" s="780">
        <f t="shared" ref="EW18:EW56" si="179">IF($Y18,999999,0)</f>
        <v>999999</v>
      </c>
      <c r="EX18" s="535" t="str" cm="1">
        <f t="array" ref="EX18">INDEX(EX$13:EX17,$B18+1,1)</f>
        <v>-</v>
      </c>
      <c r="EY18" s="728" cm="1">
        <f t="array" ref="EY18">IF(EX18&lt;&gt;"-",EX18,INDEX(i.ELMatedEst,$AA18+1,$T18))</f>
        <v>0</v>
      </c>
      <c r="EZ18" s="535" t="str" cm="1">
        <f t="array" ref="EZ18">INDEX(EZ$13:EZ17,$B18+1,1)</f>
        <v>-</v>
      </c>
      <c r="FA18" s="535" t="str" cm="1">
        <f t="array" ref="FA18">INDEX(FA$13:FA17,$B18+1,1)</f>
        <v>-</v>
      </c>
      <c r="FB18" s="535" cm="1">
        <f t="array" ref="FB18">INDEX(FB$13:FB17,$B18+1,1)</f>
        <v>0</v>
      </c>
      <c r="FC18" s="535" cm="1">
        <f t="array" ref="FC18">INDEX(FC$13:FC17,$B18+1,1)</f>
        <v>0</v>
      </c>
      <c r="FD18" s="535" cm="1">
        <f t="array" ref="FD18">INDEX(FD$13:FD17,$B18+1,1)</f>
        <v>1</v>
      </c>
      <c r="FE18" s="535" cm="1">
        <f t="array" ref="FE18">INDEX(FE$13:FE17,$B18+1,1)</f>
        <v>0</v>
      </c>
      <c r="FF18" s="535" cm="1">
        <f t="array" ref="FF18">INDEX(FF$13:FF17,$B18+1,1)</f>
        <v>0</v>
      </c>
      <c r="FG18" s="535" cm="1">
        <f t="array" ref="FG18">INDEX(FG$13:FG17,$B18+1,1)</f>
        <v>0</v>
      </c>
      <c r="FH18" s="535" cm="1">
        <f t="array" ref="FH18">INDEX(FH$13:FH17,$B18+1,1)</f>
        <v>0</v>
      </c>
      <c r="FI18" s="535" cm="1">
        <f t="array" ref="FI18">INDEX(FI$13:FI17,$B18+1,1)</f>
        <v>0</v>
      </c>
      <c r="FJ18" s="535" cm="1">
        <f t="array" ref="FJ18">INDEX(FJ$13:FJ17,$B18+1,1)</f>
        <v>0</v>
      </c>
      <c r="FK18" s="535" t="str" cm="1">
        <f t="array" ref="FK18">INDEX(FK$13:FK17,$B18+1,1)</f>
        <v>-</v>
      </c>
      <c r="FL18" s="535" t="str" cm="1">
        <f t="array" ref="FL18">INDEX(FL$13:FL17,$B18+1,1)</f>
        <v>-</v>
      </c>
      <c r="FM18" s="535" t="str" cm="1">
        <f t="array" ref="FM18">INDEX(FM$13:FM17,$B18+1,1)</f>
        <v>-</v>
      </c>
      <c r="FN18" s="535" t="str" cm="1">
        <f t="array" ref="FN18">INDEX(FN$13:FN17,$B18+1,1)</f>
        <v>-</v>
      </c>
      <c r="FO18" s="535" cm="1">
        <f t="array" ref="FO18">INDEX(FO$13:FO17,$B18+1,1)</f>
        <v>1</v>
      </c>
      <c r="FP18" s="535" t="str" cm="1">
        <f t="array" ref="FP18">INDEX(FP$13:FP17,$B18+1,1)</f>
        <v>-</v>
      </c>
      <c r="FQ18" s="535" t="str" cm="1">
        <f t="array" ref="FQ18">INDEX(FQ$13:FQ17,$B18+1,1)</f>
        <v>-</v>
      </c>
      <c r="FR18" s="535" t="b" cm="1">
        <f t="array" ref="FR18">INDEX(FR$13:FR17,$B18+1,1)</f>
        <v>0</v>
      </c>
      <c r="FS18" s="535" t="b" cm="1">
        <f t="array" ref="FS18">INDEX(FS$13:FS17,$B18+1,1)</f>
        <v>0</v>
      </c>
      <c r="FT18" s="535" t="b" cm="1">
        <f t="array" ref="FT18">INDEX(FT$13:FT17,$B18+1,1)</f>
        <v>1</v>
      </c>
      <c r="FU18" s="535" cm="1">
        <f t="array" ref="FU18">INDEX(FU$13:FU17,$B18+1,1)</f>
        <v>1</v>
      </c>
      <c r="FV18" s="535" cm="1">
        <f t="array" ref="FV18">INDEX(FV$13:FV17,$B18+1,1)</f>
        <v>1</v>
      </c>
      <c r="FW18" s="535" cm="1">
        <f t="array" ref="FW18">INDEX(FW$13:FW17,$B18+1,1)</f>
        <v>1</v>
      </c>
      <c r="FX18" s="535" cm="1">
        <f t="array" ref="FX18">INDEX(FX$13:FX17,$B18+1,1)</f>
        <v>1</v>
      </c>
      <c r="FY18" s="535" cm="1">
        <f t="array" ref="FY18">INDEX(FY$13:FY17,$B18+1,1)</f>
        <v>1</v>
      </c>
      <c r="FZ18" s="535" cm="1">
        <f t="array" ref="FZ18">INDEX(FZ$13:FZ17,$B18+1,1)</f>
        <v>1</v>
      </c>
      <c r="GA18" s="535" t="str" cm="1">
        <f t="array" ref="GA18">INDEX(GA$13:GA17,$B18+1,1)</f>
        <v>-</v>
      </c>
      <c r="GB18" s="535" t="str" cm="1">
        <f t="array" ref="GB18">INDEX(GB$13:GB17,$B18+1,1)</f>
        <v>-</v>
      </c>
      <c r="GC18" s="535" t="str" cm="1">
        <f t="array" ref="GC18">INDEX(GC$13:GC17,$B18+1,1)</f>
        <v>-</v>
      </c>
      <c r="GD18" s="535" t="str" cm="1">
        <f t="array" ref="GD18">INDEX(GD$13:GD17,$B18+1,1)</f>
        <v>-</v>
      </c>
      <c r="GE18" s="535" t="str" cm="1">
        <f t="array" ref="GE18">INDEX(GE$13:GE17,$B18+1,1)</f>
        <v>-</v>
      </c>
      <c r="GF18" s="87">
        <f t="shared" si="159"/>
        <v>1</v>
      </c>
      <c r="GG18" s="87">
        <f t="shared" si="159"/>
        <v>1</v>
      </c>
      <c r="GH18" s="87">
        <f t="shared" si="159"/>
        <v>1</v>
      </c>
      <c r="GI18" s="87">
        <f t="shared" si="159"/>
        <v>1</v>
      </c>
      <c r="GJ18" s="87">
        <f t="shared" si="159"/>
        <v>1</v>
      </c>
      <c r="GK18" s="87">
        <f t="shared" si="159"/>
        <v>1</v>
      </c>
      <c r="GL18" s="87">
        <f t="shared" si="159"/>
        <v>1</v>
      </c>
      <c r="GM18" s="87">
        <f t="shared" si="159"/>
        <v>1</v>
      </c>
      <c r="GN18" s="411" cm="1">
        <f t="array" ref="GN18">INDEX(i.dse_type,1,$L18)</f>
        <v>0</v>
      </c>
      <c r="GO18" s="535" t="str" cm="1">
        <f t="array" ref="GO18">INDEX(GO$13:GO17,$B18+1,1)</f>
        <v>-</v>
      </c>
      <c r="GP18" s="535" t="str" cm="1">
        <f t="array" ref="GP18">INDEX(GP$13:GP17,$B18+1,1)</f>
        <v>-</v>
      </c>
      <c r="GQ18" s="535" t="str" cm="1">
        <f t="array" ref="GQ18">INDEX(GQ$13:GQ17,$B18+1,1)</f>
        <v>-</v>
      </c>
      <c r="GR18" s="18"/>
      <c r="GS18" s="535" t="str" cm="1">
        <f t="array" ref="GS18">INDEX(GS$13:GS17,$B18+1,1)</f>
        <v>-</v>
      </c>
      <c r="GT18" s="535" t="str" cm="1">
        <f t="array" ref="GT18">INDEX(GT$13:GT17,$B18+1,1)</f>
        <v>-</v>
      </c>
      <c r="GU18" s="535" t="str" cm="1">
        <f t="array" ref="GU18">INDEX(GU$13:GU17,$B18+1,1)</f>
        <v>-</v>
      </c>
      <c r="GV18" s="535" t="str" cm="1">
        <f t="array" ref="GV18">INDEX(GV$13:GV17,$B18+1,1)</f>
        <v>-</v>
      </c>
      <c r="GW18" s="535" t="str" cm="1">
        <f t="array" ref="GW18">INDEX(GW$13:GW17,$B18+1,1)</f>
        <v>-</v>
      </c>
      <c r="GX18" s="535" cm="1">
        <f t="array" ref="GX18">INDEX(GX$13:GX17,$B18+1,1)</f>
        <v>1</v>
      </c>
      <c r="GY18" s="535" cm="1">
        <f t="array" ref="GY18">INDEX(GY$13:GY17,$B18+1,1)</f>
        <v>1</v>
      </c>
      <c r="GZ18" s="535" t="str" cm="1">
        <f t="array" ref="GZ18">INDEX(GZ$13:GZ17,$B18+1,1)</f>
        <v>-</v>
      </c>
      <c r="HA18" s="535" t="str" cm="1">
        <f t="array" ref="HA18">INDEX(HA$13:HA17,$B18+1,1)</f>
        <v>-</v>
      </c>
      <c r="HB18" s="535" t="str" cm="1">
        <f t="array" ref="HB18">INDEX(HB$13:HB17,$B18+1,1)</f>
        <v>-</v>
      </c>
      <c r="HC18" s="535" t="str" cm="1">
        <f t="array" ref="HC18">INDEX(HC$13:HC17,$B18+1,1)</f>
        <v>-</v>
      </c>
      <c r="HD18" s="535" t="str" cm="1">
        <f t="array" ref="HD18">INDEX(HD$13:HD17,$B18+1,1)</f>
        <v>-</v>
      </c>
      <c r="HE18" s="535" t="str" cm="1">
        <f t="array" ref="HE18">INDEX(HE$13:HE17,$B18+1,1)</f>
        <v>-</v>
      </c>
      <c r="HF18" s="535" t="str" cm="1">
        <f t="array" ref="HF18">INDEX(HF$13:HF17,$B18+1,1)</f>
        <v>-</v>
      </c>
      <c r="HG18" s="535" t="str" cm="1">
        <f t="array" ref="HG18">INDEX(HG$13:HG17,$B18+1,1)</f>
        <v>-</v>
      </c>
      <c r="HH18" s="535" t="str" cm="1">
        <f t="array" ref="HH18">INDEX(HH$13:HH17,$B18+1,1)</f>
        <v>-</v>
      </c>
      <c r="HI18" s="535" t="str" cm="1">
        <f t="array" ref="HI18">INDEX(HI$13:HI17,$B18+1,1)</f>
        <v>-</v>
      </c>
      <c r="HJ18" s="535" t="str" cm="1">
        <f t="array" ref="HJ18">INDEX(HJ$13:HJ17,$B18+1,1)</f>
        <v>-</v>
      </c>
      <c r="HK18" s="535" t="str" cm="1">
        <f t="array" ref="HK18">INDEX(HK$13:HK17,$B18+1,1)</f>
        <v>-</v>
      </c>
      <c r="HL18" s="535" t="str" cm="1">
        <f t="array" ref="HL18">INDEX(HL$13:HL17,$B18+1,1)</f>
        <v>-</v>
      </c>
      <c r="HM18" s="535" t="str" cm="1">
        <f t="array" ref="HM18">INDEX(HM$13:HM17,$B18+1,1)</f>
        <v>-</v>
      </c>
      <c r="HN18" s="535" t="str" cm="1">
        <f t="array" ref="HN18">INDEX(HN$13:HN17,$B18+1,1)</f>
        <v>-</v>
      </c>
      <c r="HO18" s="535" t="str" cm="1">
        <f t="array" ref="HO18">INDEX(HO$13:HO17,$B18+1,1)</f>
        <v>-</v>
      </c>
      <c r="HP18" s="535" t="str" cm="1">
        <f t="array" ref="HP18">INDEX(HP$13:HP17,$B18+1,1)</f>
        <v>-</v>
      </c>
      <c r="HQ18" s="535" t="str" cm="1">
        <f t="array" ref="HQ18">INDEX(HQ$13:HQ17,$B18+1,1)</f>
        <v>-</v>
      </c>
      <c r="HR18" s="535" t="str" cm="1">
        <f t="array" ref="HR18">INDEX(HR$13:HR17,$B18+1,1)</f>
        <v>-</v>
      </c>
      <c r="HS18" s="535" t="str" cm="1">
        <f t="array" ref="HS18">INDEX(HS$13:HS17,$B18+1,1)</f>
        <v>-</v>
      </c>
      <c r="HT18" s="535" t="str" cm="1">
        <f t="array" ref="HT18">INDEX(HT$13:HT17,$B18+1,1)</f>
        <v>-</v>
      </c>
      <c r="HU18" s="535" cm="1">
        <f t="array" ref="HU18">INDEX(HU$13:HU17,$B18+1,1)</f>
        <v>0</v>
      </c>
      <c r="HV18" s="535" t="str" cm="1">
        <f t="array" ref="HV18">INDEX(HV$13:HV17,$B18+1,1)</f>
        <v>-</v>
      </c>
      <c r="HW18" s="535" cm="1">
        <f t="array" ref="HW18">INDEX(HW$13:HW17,$B18+1,1)</f>
        <v>1</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535" cm="1">
        <f t="array" ref="IC18">INDEX(IC$13:IC17,$B18+1,1)</f>
        <v>0</v>
      </c>
      <c r="ID18" s="535" cm="1">
        <f t="array" ref="ID18">INDEX(ID$13:ID17,$B18+1,1)</f>
        <v>0</v>
      </c>
      <c r="IE18" s="535" cm="1">
        <f t="array" ref="IE18">INDEX(IE$13:IE17,$B18+1,1)</f>
        <v>1</v>
      </c>
      <c r="IF18" s="535" cm="1">
        <f t="array" ref="IF18">INDEX(IF$13:IF17,$B18+1,1)</f>
        <v>0</v>
      </c>
      <c r="IG18" s="535" cm="1">
        <f t="array" ref="IG18">INDEX(IG$13:IG17,$B18+1,1)</f>
        <v>0</v>
      </c>
      <c r="IH18" s="535" cm="1">
        <f t="array" ref="IH18">INDEX(IH$13:IH17,$B18+1,1)</f>
        <v>0</v>
      </c>
      <c r="II18" s="535" cm="1">
        <f t="array" ref="II18">INDEX(II$13:II17,$B18+1,1)</f>
        <v>0</v>
      </c>
      <c r="IJ18" s="535" cm="1">
        <f t="array" ref="IJ18">INDEX(IJ$13:IJ17,$B18+1,1)</f>
        <v>0</v>
      </c>
      <c r="IK18" s="18"/>
      <c r="IL18" s="535" cm="1">
        <f t="array" ref="IL18">INDEX(IL$13:IL17,$B18+1,1)</f>
        <v>0.125</v>
      </c>
      <c r="IM18" s="535" cm="1">
        <f t="array" ref="IM18">INDEX(IM$13:IM17,$B18+1,1)</f>
        <v>0.3</v>
      </c>
      <c r="IN18" s="535" cm="1">
        <f t="array" ref="IN18">INDEX(IN$13:IN17,$B18+1,1)</f>
        <v>-0.05</v>
      </c>
      <c r="IO18" s="535" cm="1">
        <f t="array" ref="IO18">INDEX(IO$13:IO17,$B18+1,1)</f>
        <v>0.1</v>
      </c>
      <c r="IP18" s="535" cm="1">
        <f t="array" ref="IP18">INDEX(IP$13:IP17,$B18+1,1)</f>
        <v>0.25</v>
      </c>
      <c r="IQ18" s="535" cm="1">
        <f t="array" ref="IQ18">INDEX(IQ$13:IQ17,$B18+1,1)</f>
        <v>-0.05</v>
      </c>
      <c r="IR18" s="535" cm="1">
        <f t="array" ref="IR18">INDEX(IR$13:IR17,$B18+1,1)</f>
        <v>0.05</v>
      </c>
      <c r="IS18" s="535" cm="1">
        <f t="array" ref="IS18">INDEX(IS$13:IS17,$B18+1,1)</f>
        <v>0.1</v>
      </c>
      <c r="IT18" s="535" cm="1">
        <f t="array" ref="IT18">INDEX(IT$13:IT17,$B18+1,1)</f>
        <v>-0.02</v>
      </c>
      <c r="IU18" s="535" cm="1">
        <f t="array" ref="IU18">INDEX(IU$13:IU17,$B18+1,1)</f>
        <v>0.1</v>
      </c>
      <c r="IV18" s="535" cm="1">
        <f t="array" ref="IV18">INDEX(IV$13:IV17,$B18+1,1)</f>
        <v>0.25</v>
      </c>
      <c r="IW18" s="535" cm="1">
        <f t="array" ref="IW18">INDEX(IW$13:IW17,$B18+1,1)</f>
        <v>-0.05</v>
      </c>
      <c r="IX18" s="535" cm="1">
        <f t="array" ref="IX18">INDEX(IX$13:IX17,$B18+1,1)</f>
        <v>0.125</v>
      </c>
      <c r="IY18" s="535" cm="1">
        <f t="array" ref="IY18">INDEX(IY$13:IY17,$B18+1,1)</f>
        <v>0.1</v>
      </c>
      <c r="IZ18" s="535" cm="1">
        <f t="array" ref="IZ18">INDEX(IZ$13:IZ17,$B18+1,1)</f>
        <v>0.1</v>
      </c>
      <c r="JA18" s="535" cm="1">
        <f t="array" ref="JA18">INDEX(JA$13:JA17,$B18+1,1)</f>
        <v>0.1</v>
      </c>
      <c r="JB18" s="535" cm="1">
        <f t="array" ref="JB18">INDEX(JB$13:JB17,$B18+1,1)</f>
        <v>0</v>
      </c>
      <c r="JC18" s="535" cm="1">
        <f t="array" ref="JC18">INDEX(JC$13:JC17,$B18+1,1)</f>
        <v>0</v>
      </c>
      <c r="JD18" s="535" cm="1">
        <f t="array" ref="JD18">INDEX(JD$13:JD17,$B18+1,1)</f>
        <v>0</v>
      </c>
      <c r="JE18" s="535" cm="1">
        <f t="array" ref="JE18">INDEX(JE$13:JE17,$B18+1,1)</f>
        <v>0</v>
      </c>
      <c r="JF18" s="535" cm="1">
        <f t="array" ref="JF18">INDEX(JF$13:JF17,$B18+1,1)</f>
        <v>0</v>
      </c>
      <c r="JG18" s="535" cm="1">
        <f t="array" ref="JG18">INDEX(JG$13:JG17,$B18+1,1)</f>
        <v>0</v>
      </c>
      <c r="JH18" s="535" cm="1">
        <f t="array" ref="JH18">INDEX(JH$13:JH17,$B18+1,1)</f>
        <v>0</v>
      </c>
      <c r="JI18" s="535" cm="1">
        <f t="array" ref="JI18">INDEX(JI$13:JI17,$B18+1,1)</f>
        <v>0</v>
      </c>
      <c r="JJ18" s="535" cm="1">
        <f t="array" ref="JJ18">INDEX(JJ$13:JJ17,$B18+1,1)</f>
        <v>0</v>
      </c>
      <c r="JK18" s="535" cm="1">
        <f t="array" ref="JK18">INDEX(JK$13:JK17,$B18+1,1)</f>
        <v>0</v>
      </c>
      <c r="JL18" s="535" cm="1">
        <f t="array" ref="JL18">INDEX(JL$13:JL17,$B18+1,1)</f>
        <v>0</v>
      </c>
      <c r="JM18" s="535" cm="1">
        <f t="array" ref="JM18">INDEX(JM$13:JM17,$B18+1,1)</f>
        <v>0</v>
      </c>
      <c r="JN18" s="535" cm="1">
        <f t="array" ref="JN18">INDEX(JN$13:JN17,$B18+1,1)</f>
        <v>0</v>
      </c>
      <c r="JO18" s="535" cm="1">
        <f t="array" ref="JO18">INDEX(JO$13:JO17,$B18+1,1)</f>
        <v>0</v>
      </c>
      <c r="JP18" s="535" cm="1">
        <f t="array" ref="JP18">INDEX(JP$13:JP17,$B18+1,1)</f>
        <v>0</v>
      </c>
      <c r="JQ18" s="535" cm="1">
        <f t="array" ref="JQ18">INDEX(JQ$13:JQ17,$B18+1,1)</f>
        <v>0</v>
      </c>
      <c r="JR18" s="535" cm="1">
        <f t="array" ref="JR18">INDEX(JR$13:JR17,$B18+1,1)</f>
        <v>0</v>
      </c>
      <c r="JS18" s="535" cm="1">
        <f t="array" ref="JS18">INDEX(JS$13:JS17,$B18+1,1)</f>
        <v>0</v>
      </c>
      <c r="JT18" s="535" cm="1">
        <f t="array" ref="JT18">INDEX(JT$13:JT17,$B18+1,1)</f>
        <v>0</v>
      </c>
      <c r="JU18" s="535" cm="1">
        <f t="array" ref="JU18">INDEX(JU$13:JU17,$B18+1,1)</f>
        <v>0</v>
      </c>
      <c r="JV18" s="535" cm="1">
        <f t="array" ref="JV18">INDEX(JV$13:JV17,$B18+1,1)</f>
        <v>0</v>
      </c>
      <c r="JW18" s="535" cm="1">
        <f t="array" ref="JW18">INDEX(JW$13:JW17,$B18+1,1)</f>
        <v>0</v>
      </c>
      <c r="JX18" s="535" cm="1">
        <f t="array" ref="JX18">INDEX(JX$13:JX17,$B18+1,1)</f>
        <v>0</v>
      </c>
      <c r="JY18" s="535" cm="1">
        <f t="array" ref="JY18">INDEX(JY$13:JY17,$B18+1,1)</f>
        <v>0</v>
      </c>
      <c r="JZ18" s="535" cm="1">
        <f t="array" ref="JZ18">INDEX(JZ$13:JZ17,$B18+1,1)</f>
        <v>0</v>
      </c>
      <c r="KA18" s="535" cm="1">
        <f t="array" ref="KA18">INDEX(KA$13:KA17,$B18+1,1)</f>
        <v>0</v>
      </c>
      <c r="KB18" s="535" cm="1">
        <f t="array" ref="KB18">INDEX(KB$13:KB17,$B18+1,1)</f>
        <v>0</v>
      </c>
      <c r="KC18" s="535" cm="1">
        <f t="array" ref="KC18">INDEX(KC$13:KC17,$B18+1,1)</f>
        <v>0</v>
      </c>
      <c r="KD18" s="535" cm="1">
        <f t="array" ref="KD18">INDEX(KD$13:KD17,$B18+1,1)</f>
        <v>0</v>
      </c>
      <c r="KE18" s="535" cm="1">
        <f t="array" ref="KE18">INDEX(KE$13:KE17,$B18+1,1)</f>
        <v>0</v>
      </c>
      <c r="KF18" s="535" cm="1">
        <f t="array" ref="KF18">INDEX(KF$13:KF17,$B18+1,1)</f>
        <v>0</v>
      </c>
      <c r="KG18" s="535" cm="1">
        <f t="array" ref="KG18">INDEX(KG$13:KG17,$B18+1,1)</f>
        <v>0</v>
      </c>
      <c r="KH18" s="535" cm="1">
        <f t="array" ref="KH18">INDEX(KH$13:KH17,$B18+1,1)</f>
        <v>0</v>
      </c>
      <c r="KI18" s="535" cm="1">
        <f t="array" ref="KI18">INDEX(KI$13:KI17,$B18+1,1)</f>
        <v>0</v>
      </c>
      <c r="KJ18" s="535" cm="1">
        <f t="array" ref="KJ18">INDEX(KJ$13:KJ17,$B18+1,1)</f>
        <v>0</v>
      </c>
      <c r="KK18" s="535" cm="1">
        <f t="array" ref="KK18">INDEX(KK$13:KK17,$B18+1,1)</f>
        <v>0</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0</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535" cm="1">
        <f t="array" ref="KY18">INDEX(KY$13:KY17,$B18+1,1)</f>
        <v>0</v>
      </c>
      <c r="KZ18" s="535" cm="1">
        <f t="array" ref="KZ18">INDEX(KZ$13:KZ17,$B18+1,1)</f>
        <v>0</v>
      </c>
      <c r="LA18" s="535" cm="1">
        <f t="array" ref="LA18">INDEX(LA$13:LA17,$B18+1,1)</f>
        <v>0</v>
      </c>
      <c r="LB18" s="535" cm="1">
        <f t="array" ref="LB18">INDEX(LB$13:LB17,$B18+1,1)</f>
        <v>0</v>
      </c>
      <c r="LC18" s="535" cm="1">
        <f t="array" ref="LC18">INDEX(LC$13:LC17,$B18+1,1)</f>
        <v>0</v>
      </c>
      <c r="LD18" s="535" cm="1">
        <f t="array" ref="LD18">INDEX(LD$13:LD17,$B18+1,1)</f>
        <v>0</v>
      </c>
      <c r="LE18" s="535" cm="1">
        <f t="array" ref="LE18">INDEX(LE$13:LE17,$B18+1,1)</f>
        <v>0</v>
      </c>
      <c r="LF18" s="535" cm="1">
        <f t="array" ref="LF18">INDEX(LF$13:LF17,$B18+1,1)</f>
        <v>0</v>
      </c>
      <c r="LG18" s="535" cm="1">
        <f t="array" ref="LG18">INDEX(LG$13:LG17,$B18+1,1)</f>
        <v>0</v>
      </c>
      <c r="LH18" s="535" cm="1">
        <f t="array" ref="LH18">INDEX(LH$13:LH17,$B18+1,1)</f>
        <v>0</v>
      </c>
      <c r="LI18" s="535" cm="1">
        <f t="array" ref="LI18">INDEX(LI$13:LI17,$B18+1,1)</f>
        <v>0</v>
      </c>
      <c r="LJ18" s="535" cm="1">
        <f t="array" ref="LJ18">INDEX(LJ$13:LJ17,$B18+1,1)</f>
        <v>0</v>
      </c>
      <c r="LK18" s="535" cm="1">
        <f t="array" ref="LK18">INDEX(LK$13:LK17,$B18+1,1)</f>
        <v>0</v>
      </c>
      <c r="LL18" s="535" cm="1">
        <f t="array" ref="LL18">INDEX(LL$13:LL17,$B18+1,1)</f>
        <v>0</v>
      </c>
      <c r="LM18" s="535" cm="1">
        <f t="array" ref="LM18">INDEX(LM$13:LM17,$B18+1,1)</f>
        <v>0</v>
      </c>
      <c r="LN18" s="535" cm="1">
        <f t="array" ref="LN18">INDEX(LN$13:LN17,$B18+1,1)</f>
        <v>0</v>
      </c>
      <c r="LO18" s="535" cm="1">
        <f t="array" ref="LO18">INDEX(LO$13:LO17,$B18+1,1)</f>
        <v>0</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cm="1">
        <f t="array" ref="WE18">INDEX(WE$13:WE17,$B18+1,1)</f>
        <v>0</v>
      </c>
      <c r="WF18" s="535" cm="1">
        <f t="array" ref="WF18">INDEX(WF$13:WF17,$B18+1,1)</f>
        <v>0</v>
      </c>
      <c r="WG18" s="535" cm="1">
        <f t="array" ref="WG18">INDEX(WG$13:WG17,$B18+1,1)</f>
        <v>0</v>
      </c>
      <c r="WH18" s="535" cm="1">
        <f t="array" ref="WH18">INDEX(WH$13:WH17,$B18+1,1)</f>
        <v>0</v>
      </c>
      <c r="WI18" s="535" cm="1">
        <f t="array" ref="WI18">INDEX(WI$13:WI17,$B18+1,1)</f>
        <v>0</v>
      </c>
      <c r="WJ18" s="535" cm="1">
        <f t="array" ref="WJ18">INDEX(WJ$13:WJ17,$B18+1,1)</f>
        <v>0</v>
      </c>
      <c r="WK18" s="535" cm="1">
        <f t="array" ref="WK18">INDEX(WK$13:WK17,$B18+1,1)</f>
        <v>0</v>
      </c>
      <c r="WL18" s="535" cm="1">
        <f t="array" ref="WL18">INDEX(WL$13:WL17,$B18+1,1)</f>
        <v>0</v>
      </c>
      <c r="WM18" s="535" t="str" cm="1">
        <f t="array" ref="WM18">INDEX(WM$13:WM17,$B18+1,1)</f>
        <v>-</v>
      </c>
      <c r="WN18" s="18"/>
      <c r="WO18" s="535" cm="1">
        <f t="array" ref="WO18">INDEX(WO$13:WO17,$B18+1,1)</f>
        <v>0</v>
      </c>
      <c r="WP18" s="535" cm="1">
        <f t="array" ref="WP18">INDEX(WP$13:WP17,$B18+1,1)</f>
        <v>0</v>
      </c>
      <c r="WQ18" s="535" cm="1">
        <f t="array" ref="WQ18">INDEX(WQ$13:WQ17,$B18+1,1)</f>
        <v>0</v>
      </c>
      <c r="WR18" s="535" t="str" cm="1">
        <f t="array" ref="WR18">INDEX(WR$13:WR17,$B18+1,1)</f>
        <v>-</v>
      </c>
      <c r="WS18" s="535" t="str" cm="1">
        <f t="array" ref="WS18">INDEX(WS$13:WS17,$B18+1,1)</f>
        <v>-</v>
      </c>
      <c r="WT18" s="535" t="str" cm="1">
        <f t="array" ref="WT18">INDEX(WT$13:WT17,$B18+1,1)</f>
        <v>-</v>
      </c>
      <c r="WU18" s="535" t="str" cm="1">
        <f t="array" ref="WU18">INDEX(WU$13:WU17,$B18+1,1)</f>
        <v>-</v>
      </c>
      <c r="WV18" s="535" t="str" cm="1">
        <f t="array" ref="WV18">INDEX(WV$13:WV17,$B18+1,1)</f>
        <v>-</v>
      </c>
      <c r="WW18" s="535" t="str" cm="1">
        <f t="array" ref="WW18">INDEX(WW$13:WW17,$B18+1,1)</f>
        <v>-</v>
      </c>
      <c r="WX18" s="535" t="str" cm="1">
        <f t="array" ref="WX18">INDEX(WX$13:WX17,$B18+1,1)</f>
        <v>-</v>
      </c>
      <c r="WY18" s="535" t="str" cm="1">
        <f t="array" ref="WY18">INDEX(WY$13:WY17,$B18+1,1)</f>
        <v>-</v>
      </c>
      <c r="WZ18" s="535" t="str" cm="1">
        <f t="array" ref="WZ18">INDEX(WZ$13:WZ17,$B18+1,1)</f>
        <v>-</v>
      </c>
      <c r="XA18" s="535" t="str" cm="1">
        <f t="array" ref="XA18">INDEX(XA$13:XA17,$B18+1,1)</f>
        <v>-</v>
      </c>
      <c r="XB18" s="535" t="str" cm="1">
        <f t="array" ref="XB18">INDEX(XB$13:XB17,$B18+1,1)</f>
        <v>-</v>
      </c>
      <c r="XC18" s="535" t="str" cm="1">
        <f t="array" ref="XC18">INDEX(XC$13:XC17,$B18+1,1)</f>
        <v>-</v>
      </c>
      <c r="XD18" s="535" t="str" cm="1">
        <f t="array" ref="XD18">INDEX(XD$13:XD17,$B18+1,1)</f>
        <v>-</v>
      </c>
      <c r="XE18" s="535" t="str" cm="1">
        <f t="array" ref="XE18">INDEX(XE$13:XE17,$B18+1,1)</f>
        <v>-</v>
      </c>
      <c r="XF18" s="535" t="str" cm="1">
        <f t="array" ref="XF18">INDEX(XF$13:XF17,$B18+1,1)</f>
        <v>-</v>
      </c>
      <c r="XG18" s="535" t="str" cm="1">
        <f t="array" ref="XG18">INDEX(XG$13:XG17,$B18+1,1)</f>
        <v>-</v>
      </c>
      <c r="XH18" s="18"/>
      <c r="XI18" s="535" t="str" cm="1">
        <f t="array" ref="XI18">INDEX(XI$13:XI17,$B18+1,1)</f>
        <v>-</v>
      </c>
      <c r="XJ18" s="535" t="str" cm="1">
        <f t="array" ref="XJ18">INDEX(XJ$13:XJ17,$B18+1,1)</f>
        <v>-</v>
      </c>
      <c r="XK18" s="535" t="str" cm="1">
        <f t="array" ref="XK18">INDEX(XK$13:XK17,$B18+1,1)</f>
        <v>-</v>
      </c>
      <c r="XL18" s="535" t="str" cm="1">
        <f t="array" ref="XL18">INDEX(XL$13:XL17,$B18+1,1)</f>
        <v>-</v>
      </c>
      <c r="XM18" s="535" t="str" cm="1">
        <f t="array" ref="XM18">INDEX(XM$13:XM17,$B18+1,1)</f>
        <v>-</v>
      </c>
      <c r="XN18" s="535" cm="1">
        <f t="array" ref="XN18">INDEX(XN$13:XN17,$B18+1,1)</f>
        <v>0</v>
      </c>
      <c r="XO18" s="535" t="str" cm="1">
        <f t="array" ref="XO18">INDEX(XO$13:XO17,$B18+1,1)</f>
        <v>-</v>
      </c>
      <c r="XP18" s="535" t="str" cm="1">
        <f t="array" ref="XP18">INDEX(XP$13:XP17,$B18+1,1)</f>
        <v>-</v>
      </c>
      <c r="XQ18" s="535" t="str" cm="1">
        <f t="array" ref="XQ18">INDEX(XQ$13:XQ17,$B18+1,1)</f>
        <v>-</v>
      </c>
      <c r="XR18" s="535" t="str" cm="1">
        <f t="array" ref="XR18">INDEX(XR$13:XR17,$B18+1,1)</f>
        <v>-</v>
      </c>
      <c r="XS18" s="535" t="str" cm="1">
        <f t="array" ref="XS18">INDEX(XS$13:XS17,$B18+1,1)</f>
        <v>-</v>
      </c>
      <c r="XT18" s="535" t="str" cm="1">
        <f t="array" ref="XT18">INDEX(XT$13:XT17,$B18+1,1)</f>
        <v>-</v>
      </c>
      <c r="XU18" s="535" t="str" cm="1">
        <f t="array" ref="XU18">INDEX(XU$13:XU17,$B18+1,1)</f>
        <v>-</v>
      </c>
      <c r="XV18" s="535" t="str" cm="1">
        <f t="array" ref="XV18">INDEX(XV$13:XV17,$B18+1,1)</f>
        <v>-</v>
      </c>
      <c r="XW18" s="535" t="b" cm="1">
        <f t="array" ref="XW18">INDEX(XW$13:XW17,$B18+1,1)</f>
        <v>1</v>
      </c>
      <c r="XX18" s="535" t="str" cm="1">
        <f t="array" ref="XX18">INDEX(XX$13:XX17,$B18+1,1)</f>
        <v>-</v>
      </c>
      <c r="XY18" s="535" cm="1">
        <f t="array" ref="XY18">INDEX(XY$13:XY17,$B18+1,1)</f>
        <v>0</v>
      </c>
      <c r="XZ18" s="535" cm="1">
        <f t="array" ref="XZ18">INDEX(XZ$13:XZ17,$B18+1,1)</f>
        <v>0</v>
      </c>
      <c r="YA18" s="535" cm="1">
        <f t="array" ref="YA18">INDEX(YA$13:YA17,$B18+1,1)</f>
        <v>0</v>
      </c>
      <c r="YB18" s="18"/>
      <c r="YC18" s="535" t="str" cm="1">
        <f t="array" ref="YC18">INDEX(YC$13:YC17,$B18+1,1)</f>
        <v>-</v>
      </c>
      <c r="YD18" s="535" t="str" cm="1">
        <f t="array" ref="YD18">INDEX(YD$13:YD17,$B18+1,1)</f>
        <v>-</v>
      </c>
      <c r="YE18" s="535" t="str" cm="1">
        <f t="array" ref="YE18">INDEX(YE$13:YE17,$B18+1,1)</f>
        <v>-</v>
      </c>
      <c r="YF18" s="535" t="str" cm="1">
        <f t="array" ref="YF18">INDEX(YF$13:YF17,$B18+1,1)</f>
        <v>-</v>
      </c>
      <c r="YG18" s="535" cm="1">
        <f t="array" ref="YG18">INDEX(YG$13:YG17,$B18+1,1)</f>
        <v>1</v>
      </c>
      <c r="YH18" s="535" cm="1">
        <f t="array" ref="YH18">INDEX(YH$13:YH17,$B18+1,1)</f>
        <v>1</v>
      </c>
      <c r="YI18" s="535" cm="1">
        <f t="array" ref="YI18">INDEX(YI$13:YI17,$B18+1,1)</f>
        <v>1</v>
      </c>
      <c r="YJ18" s="535" cm="1">
        <f t="array" ref="YJ18">INDEX(YJ$13:YJ17,$B18+1,1)</f>
        <v>1</v>
      </c>
      <c r="YK18" s="535" t="str" cm="1">
        <f t="array" ref="YK18">INDEX(YK$13:YK17,$B18+1,1)</f>
        <v>-</v>
      </c>
      <c r="YL18" s="535" t="str" cm="1">
        <f t="array" ref="YL18">INDEX(YL$13:YL17,$B18+1,1)</f>
        <v>-</v>
      </c>
      <c r="YM18" s="535" t="str" cm="1">
        <f t="array" ref="YM18">INDEX(YM$13:YM17,$B18+1,1)</f>
        <v>-</v>
      </c>
      <c r="YN18" s="535" t="str" cm="1">
        <f t="array" ref="YN18">INDEX(YN$13:YN17,$B18+1,1)</f>
        <v>-</v>
      </c>
      <c r="YO18" s="535" t="str" cm="1">
        <f t="array" ref="YO18">INDEX(YO$13:YO17,$B18+1,1)</f>
        <v>-</v>
      </c>
      <c r="YP18" s="535" t="str" cm="1">
        <f t="array" ref="YP18">INDEX(YP$13:YP17,$B18+1,1)</f>
        <v>-</v>
      </c>
      <c r="YQ18" s="535" t="str" cm="1">
        <f t="array" ref="YQ18">INDEX(YQ$13:YQ17,$B18+1,1)</f>
        <v>-</v>
      </c>
      <c r="YR18" s="18"/>
      <c r="YS18" s="535" t="str" cm="1">
        <f t="array" ref="YS18">INDEX(YS$13:YS17,$B18+1,1)</f>
        <v>-</v>
      </c>
      <c r="YT18" s="411">
        <f t="shared" si="172"/>
        <v>1</v>
      </c>
      <c r="YU18" s="18"/>
      <c r="YV18" s="535" t="str" cm="1">
        <f t="array" ref="YV18">INDEX(YV$13:YV17,$B18+1,1)</f>
        <v>-</v>
      </c>
      <c r="YW18" s="535" t="str" cm="1">
        <f t="array" ref="YW18">INDEX(YW$13:YW17,$B18+1,1)</f>
        <v>-</v>
      </c>
      <c r="YX18" s="535" t="str" cm="1">
        <f t="array" ref="YX18">INDEX(YX$13:YX17,$B18+1,1)</f>
        <v>-</v>
      </c>
      <c r="YY18" s="535" t="str" cm="1">
        <f t="array" ref="YY18">INDEX(YY$13:YY17,$B18+1,1)</f>
        <v>-</v>
      </c>
      <c r="YZ18" s="535" t="str" cm="1">
        <f t="array" ref="YZ18">INDEX(YZ$13:YZ17,$B18+1,1)</f>
        <v>-</v>
      </c>
      <c r="ZA18" s="535" t="str" cm="1">
        <f t="array" ref="ZA18">INDEX(ZA$13:ZA17,$B18+1,1)</f>
        <v>-</v>
      </c>
      <c r="ZB18" s="535" t="str" cm="1">
        <f t="array" ref="ZB18">INDEX(ZB$13:ZB17,$B18+1,1)</f>
        <v>-</v>
      </c>
      <c r="ZC18" s="535" t="str" cm="1">
        <f t="array" ref="ZC18">INDEX(ZC$13:ZC17,$B18+1,1)</f>
        <v>-</v>
      </c>
      <c r="ZD18" s="535" t="str" cm="1">
        <f t="array" ref="ZD18">INDEX(ZD$13:ZD17,$B18+1,1)</f>
        <v>-</v>
      </c>
      <c r="ZE18" s="535" t="str" cm="1">
        <f t="array" ref="ZE18">INDEX(ZE$13:ZE17,$B18+1,1)</f>
        <v>-</v>
      </c>
      <c r="ZF18" s="535" t="str" cm="1">
        <f t="array" ref="ZF18">INDEX(ZF$13:ZF17,$B18+1,1)</f>
        <v>-</v>
      </c>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535" t="str" cm="1">
        <f t="array" ref="ZX18">INDEX(ZX$13:ZX17,$B18+1,1)</f>
        <v>-</v>
      </c>
      <c r="ZY18" s="535" t="str" cm="1">
        <f t="array" ref="ZY18">INDEX(ZY$13:ZY17,$B18+1,1)</f>
        <v>-</v>
      </c>
      <c r="ZZ18" s="535" t="str" cm="1">
        <f t="array" ref="ZZ18">INDEX(ZZ$13:ZZ17,$B18+1,1)</f>
        <v>-</v>
      </c>
      <c r="AAA18" s="535" t="str" cm="1">
        <f t="array" ref="AAA18">INDEX(AAA$13:AAA17,$B18+1,1)</f>
        <v>-</v>
      </c>
      <c r="AAB18" s="535" t="str" cm="1">
        <f t="array" ref="AAB18">INDEX(AAB$13:AAB17,$B18+1,1)</f>
        <v>-</v>
      </c>
      <c r="AAC18" s="535" t="str" cm="1">
        <f t="array" ref="AAC18">INDEX(AAC$13:AAC17,$B18+1,1)</f>
        <v>-</v>
      </c>
      <c r="AAD18" s="535" t="str" cm="1">
        <f t="array" ref="AAD18">INDEX(AAD$13:AAD17,$B18+1,1)</f>
        <v>-</v>
      </c>
      <c r="AAE18" s="535" t="str" cm="1">
        <f t="array" ref="AAE18">INDEX(AAE$13:AAE17,$B18+1,1)</f>
        <v>-</v>
      </c>
      <c r="AAF18" s="535" t="str" cm="1">
        <f t="array" ref="AAF18">INDEX(AAF$13:AAF17,$B18+1,1)</f>
        <v>-</v>
      </c>
      <c r="AAG18" s="535" t="str" cm="1">
        <f t="array" ref="AAG18">INDEX(AAG$13:AAG17,$B18+1,1)</f>
        <v>-</v>
      </c>
      <c r="AAH18" s="535" t="str" cm="1">
        <f t="array" ref="AAH18">INDEX(AAH$13:AAH17,$B18+1,1)</f>
        <v>-</v>
      </c>
      <c r="AAI18" s="535" t="str" cm="1">
        <f t="array" ref="AAI18">INDEX(AAI$13:AAI17,$B18+1,1)</f>
        <v>-</v>
      </c>
      <c r="AAJ18" s="535" t="str" cm="1">
        <f t="array" ref="AAJ18">INDEX(AAJ$13:AAJ17,$B18+1,1)</f>
        <v>-</v>
      </c>
      <c r="AAK18" s="535" t="str" cm="1">
        <f t="array" ref="AAK18">INDEX(AAK$13:AAK17,$B18+1,1)</f>
        <v>-</v>
      </c>
      <c r="AAL18" s="535" cm="1">
        <f t="array" ref="AAL18">INDEX(AAL$13:AAL17,$B18+1,1)</f>
        <v>1</v>
      </c>
      <c r="AAM18" s="535" cm="1">
        <f t="array" ref="AAM18">INDEX(AAM$13:AAM17,$B18+1,1)</f>
        <v>1</v>
      </c>
      <c r="AAN18" s="535" t="str" cm="1">
        <f t="array" ref="AAN18">INDEX(AAN$13:AAN17,$B18+1,1)</f>
        <v>-</v>
      </c>
      <c r="AAO18" s="535" t="str" cm="1">
        <f t="array" ref="AAO18">INDEX(AAO$13:AAO17,$B18+1,1)</f>
        <v>-</v>
      </c>
      <c r="AAP18" s="535" t="str" cm="1">
        <f t="array" ref="AAP18">INDEX(AAP$13:AAP17,$B18+1,1)</f>
        <v>-</v>
      </c>
      <c r="AAQ18" s="535" t="str" cm="1">
        <f t="array" ref="AAQ18">INDEX(AAQ$13:AAQ17,$B18+1,1)</f>
        <v>-</v>
      </c>
      <c r="AAR18" s="535" t="str" cm="1">
        <f t="array" ref="AAR18">INDEX(AAR$13:AAR17,$B18+1,1)</f>
        <v>-</v>
      </c>
      <c r="AAS18" s="535" t="str" cm="1">
        <f t="array" ref="AAS18">INDEX(AAS$13:AAS17,$B18+1,1)</f>
        <v>-</v>
      </c>
      <c r="AAT18" s="535" t="str" cm="1">
        <f t="array" ref="AAT18">INDEX(AAT$13:AAT17,$B18+1,1)</f>
        <v>-</v>
      </c>
      <c r="AAU18" s="535" t="str" cm="1">
        <f t="array" ref="AAU18">INDEX(AAU$13:AAU17,$B18+1,1)</f>
        <v>-</v>
      </c>
      <c r="AAV18" s="535" t="str" cm="1">
        <f t="array" ref="AAV18">INDEX(AAV$13:AAV17,$B18+1,1)</f>
        <v>-</v>
      </c>
      <c r="AAW18" s="535" t="str" cm="1">
        <f t="array" ref="AAW18">INDEX(AAW$13:AAW17,$B18+1,1)</f>
        <v>-</v>
      </c>
      <c r="AAX18" s="535" t="str" cm="1">
        <f t="array" ref="AAX18">INDEX(AAX$13:AAX17,$B18+1,1)</f>
        <v>-</v>
      </c>
      <c r="AAY18" s="535" t="str" cm="1">
        <f t="array" ref="AAY18">INDEX(AAY$13:AAY17,$B18+1,1)</f>
        <v>-</v>
      </c>
      <c r="AAZ18" s="535" t="str" cm="1">
        <f t="array" ref="AAZ18">INDEX(AAZ$13:AAZ17,$B18+1,1)</f>
        <v>-</v>
      </c>
      <c r="ABA18" s="18"/>
      <c r="ABB18" s="22" t="str">
        <f t="shared" ref="ABB18" si="180">IF($N18=ABB$10,TRUE,"-")</f>
        <v>-</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535" t="str" cm="1">
        <f t="array" ref="ABH18">INDEX(ABH$13:ABH17,$B18+1,1)</f>
        <v>-</v>
      </c>
      <c r="ABI18" s="535" t="str" cm="1">
        <f t="array" ref="ABI18">INDEX(ABI$13:ABI17,$B18+1,1)</f>
        <v>-</v>
      </c>
      <c r="ABJ18" s="535" t="str" cm="1">
        <f t="array" ref="ABJ18">INDEX(ABJ$13:ABJ17,$B18+1,1)</f>
        <v>-</v>
      </c>
      <c r="ABK18" s="535" t="str" cm="1">
        <f t="array" ref="ABK18">INDEX(ABK$13:ABK17,$B18+1,1)</f>
        <v>-</v>
      </c>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22" t="str">
        <f t="shared" ref="ACF18" si="181">IF($N18=ACF$10,TRUE,"-")</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t="str" cm="1">
        <f t="array" ref="ADB18">INDEX(ADB$13:ADB17,$B18+1,1)</f>
        <v>-</v>
      </c>
      <c r="ADC18" s="535" t="str" cm="1">
        <f t="array" ref="ADC18">INDEX(ADC$13:ADC17,$B18+1,1)</f>
        <v>-</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535" t="str" cm="1">
        <f t="array" ref="ADQ18">INDEX(ADQ$13:ADQ17,$B18+1,1)</f>
        <v>-</v>
      </c>
      <c r="ADR18" s="535" t="str" cm="1">
        <f t="array" ref="ADR18">INDEX(ADR$13:ADR17,$B18+1,1)</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t="str" cm="1">
        <f t="array" ref="AEF18">INDEX(AEF$13:AEF17,$B18+1,1)</f>
        <v>-</v>
      </c>
      <c r="AEG18" s="535" t="str" cm="1">
        <f t="array" ref="AEG18">INDEX(AEG$13:AEG17,$B18+1,1)</f>
        <v>-</v>
      </c>
      <c r="AEH18" s="535" t="str" cm="1">
        <f t="array" ref="AEH18">INDEX(AEH$13:AEH17,$B18+1,1)</f>
        <v>-</v>
      </c>
      <c r="AEI18" s="535" t="str" cm="1">
        <f t="array" ref="AEI18">INDEX(AEI$13:AEI17,$B18+1,1)</f>
        <v>-</v>
      </c>
      <c r="AEJ18" s="535" t="str" cm="1">
        <f t="array" ref="AEJ18">INDEX(AEJ$13:AEJ17,$B18+1,1)</f>
        <v>-</v>
      </c>
      <c r="AEK18" s="535" t="str" cm="1">
        <f t="array" ref="AEK18">INDEX(AEK$13:AEK17,$B18+1,1)</f>
        <v>-</v>
      </c>
      <c r="AEL18" s="535" t="str" cm="1">
        <f t="array" ref="AEL18">INDEX(AEL$13:AEL17,$B18+1,1)</f>
        <v>-</v>
      </c>
      <c r="AEM18" s="535" t="str" cm="1">
        <f t="array" ref="AEM18">INDEX(AEM$13:AEM17,$B18+1,1)</f>
        <v>-</v>
      </c>
      <c r="AEN18" s="535" cm="1">
        <f t="array" ref="AEN18">INDEX(AEN$13:AEN17,$B18+1,1)</f>
        <v>0</v>
      </c>
      <c r="AEO18" s="483">
        <v>0</v>
      </c>
    </row>
    <row r="19" spans="1:821" outlineLevel="1">
      <c r="A19" s="18">
        <f t="shared" si="136"/>
        <v>6</v>
      </c>
      <c r="B19" s="18">
        <f>$A$17</f>
        <v>4</v>
      </c>
      <c r="C19">
        <v>2</v>
      </c>
      <c r="D19" s="17" t="str" cm="1">
        <f t="array" ref="D19">INDEX(D$13:D18,$B19+1,1)</f>
        <v>GSW</v>
      </c>
      <c r="E19" t="b">
        <v>1</v>
      </c>
      <c r="F19" t="b">
        <v>0</v>
      </c>
      <c r="G19" t="b">
        <f t="shared" ref="G19:G25" si="182">E19</f>
        <v>1</v>
      </c>
      <c r="H19" s="40" t="s">
        <v>2636</v>
      </c>
      <c r="I19" s="535" cm="1">
        <f t="array" ref="I19">INDEX(I$13:I18,$B19+1,1)</f>
        <v>1</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535" cm="1">
        <f t="array" ref="T19">INDEX(T$13:T18,$B19+1,1)</f>
        <v>2</v>
      </c>
      <c r="U19" s="535" cm="1">
        <f t="array" ref="U19">INDEX(U$13:U18,$B19+1,1)</f>
        <v>2</v>
      </c>
      <c r="V19" s="411">
        <f t="shared" si="137"/>
        <v>2</v>
      </c>
      <c r="W19" s="778" t="b">
        <f>W18</f>
        <v>0</v>
      </c>
      <c r="X19" s="777" t="b">
        <f t="shared" si="138"/>
        <v>1</v>
      </c>
      <c r="Y19" s="777" t="b">
        <f t="shared" si="138"/>
        <v>1</v>
      </c>
      <c r="Z19" s="796" t="b" cm="1">
        <f t="array" ref="Z19">INDEX(Z$13:Z18,$B19+1,1)</f>
        <v>0</v>
      </c>
      <c r="AA19" s="411">
        <f t="shared" si="139"/>
        <v>6</v>
      </c>
      <c r="AB19" s="411">
        <f t="shared" si="140"/>
        <v>6</v>
      </c>
      <c r="AC19" s="411"/>
      <c r="AD19" s="411">
        <f t="shared" si="141"/>
        <v>6</v>
      </c>
      <c r="AE19" s="111"/>
      <c r="AF19" s="111"/>
      <c r="AG19" s="111"/>
      <c r="AH19" s="111"/>
      <c r="AI19" s="535" cm="1">
        <f t="array" ref="AI19">INDEX(AI$13:AI18,$B19+1,1)</f>
        <v>1</v>
      </c>
      <c r="AJ19" s="535" cm="1">
        <f t="array" ref="AJ19">INDEX(AJ$13:AJ18,$B19+1,1)</f>
        <v>1</v>
      </c>
      <c r="AK19" s="535" cm="1">
        <f t="array" ref="AK19">INDEX(AK$13:AK18,$B19+1,1)</f>
        <v>1</v>
      </c>
      <c r="AL19" s="535" cm="1">
        <f t="array" ref="AL19">INDEX(AL$13:AL18,$B19+1,1)</f>
        <v>0</v>
      </c>
      <c r="AM19" s="535" cm="1">
        <f t="array" ref="AM19">INDEX(AM$13:AM18,$B19+1,1)</f>
        <v>0</v>
      </c>
      <c r="AN19" s="535" t="str" cm="1">
        <f t="array" ref="AN19">INDEX(AN$13:AN18,$B19+1,1)</f>
        <v/>
      </c>
      <c r="AO19" s="535" cm="1">
        <f t="array" ref="AO19">INDEX(AO$13:AO18,$B19+1,1)</f>
        <v>1</v>
      </c>
      <c r="AP19" s="535" cm="1">
        <f t="array" ref="AP19">INDEX(AP$13:AP18,$B19+1,1)</f>
        <v>1</v>
      </c>
      <c r="AQ19" s="111"/>
      <c r="AR19" s="111"/>
      <c r="AS19" s="111"/>
      <c r="AT19" s="111"/>
      <c r="AU19" s="111"/>
      <c r="AV19" s="111"/>
      <c r="AW19" s="111"/>
      <c r="AX19" s="111"/>
      <c r="AY19" s="18"/>
      <c r="AZ19" s="18"/>
      <c r="BA19" s="200" t="str" cm="1">
        <f t="array" aca="1" ref="BA19" ca="1">$H19&amp;" "        &amp;_xlfn.SINGLE( INDEX(i.ModelStructure,$I19,1))    &amp;" "
&amp; $D19        &amp;       IF(OR($CE19="-", $CE19),"_PInp","_Full")&amp;    IF($DK19=0," SFM","")&amp;IF($DK19=1," MFM","")&amp;IF($DK19=7," Mat","")&amp;IF($EX19=1,"&amp;EL","   ")&amp;IF($DQ19=TRUE,"&amp;BBT","    ")
&amp;      " TOL"&amp;_xlfn.SINGLE(INDEX(i.TOL_Desc,1,$N19))   &amp; " Scan"&amp;$AK19
&amp;       CHOOSE($K19+1," CFS"," GFS"," NFS")&amp;     " CG_"&amp;_xlfn.SINGLE(_xlfn.SWITCH($XI19,"-",1,TRUE,1,FALSE,0))&amp;_xlfn.SINGLE(    IF($XL19="-"," FodCrop    ",_xlfn.SWITCH(VALUE(LEFT($XL$4,1)),0," All",6," Lup",9," Oat",11," OaF")&amp;"_Fod"&amp;TEXT($XL19,"000%")))
&amp;" REV"&amp;"_"&amp;TEXT($GV19,"00;-0;00;@ ")&amp;TEXT($AN19,"00;-0;00;  @")&amp;"_"&amp;TEXT($HA19,"0")&amp;"_"&amp;TEXT($AP19,"0")
&amp; " RR"&amp;TEXT(SUM($FB19:$FC19),"+00%;-00%;    ;@")
&amp; " ("&amp;IF($DD19,"P","E")   &amp;IF($DE19,"T","t")        &amp;     "_F"&amp;IF($ZW19=TRUE,3,0)+COUNTIF($ZO19:$ZS19,TRUE)+COUNTIF($BV19:$BW19,"&gt;0")&amp;IF($ZU19=TRUE,3,0)+COUNTIF($BV19:$BW19,"&gt;0")&amp;"N"&amp;$ZZ19&amp;$AAA19&amp;"L"&amp;$AAL19&amp;$AAM19&amp;"_"&amp;$AAK19&amp;")"</f>
        <v>Quick_test   SE GSW_PInp MFM        TOLSpr Scan1 CFS CG_1 FodCrop     REV_-   _-_1 RR+01% (Et_F00N--L11_-)</v>
      </c>
      <c r="BB19" s="8" t="str">
        <f ca="1">IF(COUNTIF($BA$13:$BA19,$BA19)=1,"-","Dup")</f>
        <v>-</v>
      </c>
      <c r="BC19" s="18"/>
      <c r="BD19" s="22" t="b">
        <v>0</v>
      </c>
      <c r="BE19" s="22" t="b">
        <v>0</v>
      </c>
      <c r="BF19" s="22" t="b">
        <v>0</v>
      </c>
      <c r="BG19" s="22" t="b">
        <v>0</v>
      </c>
      <c r="BH19" s="22" t="b">
        <v>0</v>
      </c>
      <c r="BI19" s="22" t="b">
        <v>0</v>
      </c>
      <c r="BJ19" s="22" t="b">
        <v>0</v>
      </c>
      <c r="BK19" s="22" t="b">
        <v>0</v>
      </c>
      <c r="BL19" s="22" t="b">
        <v>0</v>
      </c>
      <c r="BM19" s="18"/>
      <c r="BN19" s="535" t="b" cm="1">
        <f t="array" ref="BN19">INDEX(BN$13:BN18,$B19+1,1)</f>
        <v>0</v>
      </c>
      <c r="BO19" s="535" t="str" cm="1">
        <f t="array" ref="BO19">INDEX(BO$13:BO18,$B19+1,1)</f>
        <v>-</v>
      </c>
      <c r="BP19" s="535" t="str" cm="1">
        <f t="array" ref="BP19">INDEX(BP$13:BP18,$B19+1,1)</f>
        <v>-</v>
      </c>
      <c r="BQ19" s="535" t="str" cm="1">
        <f t="array" ref="BQ19">INDEX(BQ$13:BQ18,$B19+1,1)</f>
        <v>-</v>
      </c>
      <c r="BR19" s="535" t="str" cm="1">
        <f t="array" ref="BR19">INDEX(BR$13:BR18,$B19+1,1)</f>
        <v>-</v>
      </c>
      <c r="BS19" s="535" t="str" cm="1">
        <f t="array" ref="BS19">INDEX(BS$13:BS18,$B19+1,1)</f>
        <v>-</v>
      </c>
      <c r="BT19" s="535" t="str" cm="1">
        <f t="array" ref="BT19">INDEX(BT$13:BT18,$B19+1,1)</f>
        <v>-</v>
      </c>
      <c r="BU19" s="535" t="str" cm="1">
        <f t="array" ref="BU19">INDEX(BU$13:BU18,$B19+1,1)</f>
        <v>-</v>
      </c>
      <c r="BV19" s="535" t="str" cm="1">
        <f t="array" ref="BV19">INDEX(BV$13:BV18,$B19+1,1)</f>
        <v>-</v>
      </c>
      <c r="BW19" s="535" t="str" cm="1">
        <f t="array" ref="BW19">INDEX(BW$13:BW18,$B19+1,1)</f>
        <v>-</v>
      </c>
      <c r="BX19" s="535" t="str" cm="1">
        <f t="array" ref="BX19">INDEX(BX$13:BX18,$B19+1,1)</f>
        <v>-</v>
      </c>
      <c r="BY19" s="535" t="str" cm="1">
        <f t="array" ref="BY19">INDEX(BY$13:BY18,$B19+1,1)</f>
        <v>-</v>
      </c>
      <c r="BZ19" s="535" t="b" cm="1">
        <f t="array" ref="BZ19">INDEX(BZ$13:BZ18,$B19+1,1)</f>
        <v>0</v>
      </c>
      <c r="CA19" s="535" t="str" cm="1">
        <f t="array" ref="CA19">INDEX(CA$13:CA18,$B19+1,1)</f>
        <v>-</v>
      </c>
      <c r="CB19" s="535" t="str" cm="1">
        <f t="array" ref="CB19">INDEX(CB$13:CB18,$B19+1,1)</f>
        <v>-</v>
      </c>
      <c r="CC19" s="535" t="str" cm="1">
        <f t="array" ref="CC19">INDEX(CC$13:CC18,$B19+1,1)</f>
        <v>-</v>
      </c>
      <c r="CD19" s="535" t="str" cm="1">
        <f t="array" ref="CD19">INDEX(CD$13:CD18,$B19+1,1)</f>
        <v>-</v>
      </c>
      <c r="CE19" s="535" t="str" cm="1">
        <f t="array" ref="CE19">INDEX(CE$13:CE18,$B19+1,1)</f>
        <v>-</v>
      </c>
      <c r="CF19" s="18"/>
      <c r="CG19" s="535" t="str" cm="1">
        <f t="array" ref="CG19">INDEX(CG$13:CG18,$B19+1,1)</f>
        <v>-</v>
      </c>
      <c r="CH19" s="411" t="str">
        <f t="shared" ca="1" si="144"/>
        <v>-</v>
      </c>
      <c r="CI19" s="411">
        <f t="shared" si="145"/>
        <v>0</v>
      </c>
      <c r="CJ19" s="411">
        <f t="shared" si="145"/>
        <v>0</v>
      </c>
      <c r="CK19" s="535" t="str" cm="1">
        <f t="array" ref="CK19">INDEX(CK$13:CK18,$B19+1,1)</f>
        <v>-</v>
      </c>
      <c r="CL19" s="535" t="str" cm="1">
        <f t="array" ref="CL19">INDEX(CL$13:CL18,$B19+1,1)</f>
        <v>-</v>
      </c>
      <c r="CM19" s="535" t="str" cm="1">
        <f t="array" ref="CM19">INDEX(CM$13:CM18,$B19+1,1)</f>
        <v>-</v>
      </c>
      <c r="CN19" s="411" t="str">
        <f t="shared" ca="1" si="146"/>
        <v>-</v>
      </c>
      <c r="CO19" s="411">
        <f t="shared" si="147"/>
        <v>0</v>
      </c>
      <c r="CP19" s="411">
        <f t="shared" si="147"/>
        <v>0</v>
      </c>
      <c r="CQ19" s="535" t="str" cm="1">
        <f t="array" ref="CQ19">INDEX(CQ$13:CQ18,$B19+1,1)</f>
        <v>-</v>
      </c>
      <c r="CR19" s="411" t="str">
        <f t="shared" ca="1" si="148"/>
        <v>-</v>
      </c>
      <c r="CS19" s="411">
        <f t="shared" si="149"/>
        <v>0</v>
      </c>
      <c r="CT19" s="535" t="str" cm="1">
        <f t="array" ref="CT19">INDEX(CT$13:CT18,$B19+1,1)</f>
        <v>-</v>
      </c>
      <c r="CU19" s="535" t="str" cm="1">
        <f t="array" ref="CU19">INDEX(CU$13:CU18,$B19+1,1)</f>
        <v>-</v>
      </c>
      <c r="CV19" s="411">
        <f t="shared" si="150"/>
        <v>0</v>
      </c>
      <c r="CW19" s="535" t="str" cm="1">
        <f t="array" ref="CW19">INDEX(CW$13:CW18,$B19+1,1)</f>
        <v>-</v>
      </c>
      <c r="CX19" s="411" t="str">
        <f t="shared" ca="1" si="151"/>
        <v>-</v>
      </c>
      <c r="CY19" s="411">
        <f t="shared" si="152"/>
        <v>0</v>
      </c>
      <c r="CZ19" s="411">
        <f t="shared" si="152"/>
        <v>0</v>
      </c>
      <c r="DA19" s="535" cm="1">
        <f t="array" ref="DA19">INDEX(DA$13:DA18,$B19+1,1)</f>
        <v>0</v>
      </c>
      <c r="DB19" s="535" cm="1">
        <f t="array" ref="DB19">INDEX(DB$13:DB18,$B19+1,1)</f>
        <v>0</v>
      </c>
      <c r="DC19" s="18"/>
      <c r="DD19" s="535" t="b" cm="1">
        <f t="array" ref="DD19">INDEX(DD$13:DD18,$B19+1,1)</f>
        <v>0</v>
      </c>
      <c r="DE19" s="535" t="b" cm="1">
        <f t="array" ref="DE19">INDEX(DE$13:DE18,$B19+1,1)</f>
        <v>0</v>
      </c>
      <c r="DF19" s="535" t="b" cm="1">
        <f t="array" ref="DF19">INDEX(DF$13:DF18,$B19+1,1)</f>
        <v>1</v>
      </c>
      <c r="DG19" s="535" t="str" cm="1">
        <f t="array" ref="DG19">INDEX(DG$13:DG18,$B19+1,1)</f>
        <v>-</v>
      </c>
      <c r="DH19" s="536" cm="1">
        <f t="array" ref="DH19">INDEX(DH$13:DH18,$B19+1,1)</f>
        <v>0</v>
      </c>
      <c r="DI19" s="535" cm="1">
        <f t="array" ref="DI19">INDEX(DI$13:DI18,$B19+1,1)</f>
        <v>1</v>
      </c>
      <c r="DJ19" s="535" cm="1">
        <f t="array" ref="DJ19">INDEX(DJ$13:DJ18,$B19+1,1)</f>
        <v>1</v>
      </c>
      <c r="DK19" s="411">
        <f t="shared" ref="DK19:DL49" si="183">INDEX(i.Genotype,$U19,DK$6)</f>
        <v>1</v>
      </c>
      <c r="DL19" s="411">
        <f t="shared" si="183"/>
        <v>60</v>
      </c>
      <c r="DM19" s="535" t="str" cm="1">
        <f t="array" ref="DM19">INDEX(DM$13:DM18,$B19+1,1)</f>
        <v>-</v>
      </c>
      <c r="DN19" s="411" t="str">
        <f t="shared" ref="DN19:DP49" si="184">INDEX(i.Genotype,$U19,DN$6)</f>
        <v>-</v>
      </c>
      <c r="DO19" s="411" t="str">
        <f t="shared" si="184"/>
        <v>-</v>
      </c>
      <c r="DP19" s="411" t="str">
        <f t="shared" si="184"/>
        <v>-</v>
      </c>
      <c r="DQ19" s="411" t="b">
        <f t="shared" ref="DQ19:DQ49" si="185">INDEX(i.Breed,$T19,DQ$6)</f>
        <v>0</v>
      </c>
      <c r="DR19" s="535" t="str" cm="1">
        <f t="array" ref="DR19">INDEX(DR$13:DR18,$B19+1,1)</f>
        <v>-</v>
      </c>
      <c r="DS19" s="535" t="str" cm="1">
        <f t="array" ref="DS19">INDEX(DS$13:DS18,$B19+1,1)</f>
        <v>-</v>
      </c>
      <c r="DT19" s="535" t="str" cm="1">
        <f t="array" ref="DT19">INDEX(DT$13:DT18,$B19+1,1)</f>
        <v>-</v>
      </c>
      <c r="DU19" s="535" t="str" cm="1">
        <f t="array" ref="DU19">INDEX(DU$13:DU18,$B19+1,1)</f>
        <v>-</v>
      </c>
      <c r="DV19" s="411">
        <f t="shared" ref="DV19:DZ29" si="186">INDEX(i.Breed,$T19,DV$6)</f>
        <v>500</v>
      </c>
      <c r="DW19" s="411">
        <f t="shared" si="186"/>
        <v>500</v>
      </c>
      <c r="DX19" s="411" t="str">
        <f t="shared" si="186"/>
        <v>-</v>
      </c>
      <c r="DY19" s="411" t="str">
        <f t="shared" si="186"/>
        <v>-</v>
      </c>
      <c r="DZ19" s="411" t="str">
        <f t="shared" si="186"/>
        <v>-</v>
      </c>
      <c r="EA19" s="535" cm="1">
        <f t="array" ref="EA19">INDEX(EA$13:EA18,$B19+1,1)</f>
        <v>0</v>
      </c>
      <c r="EB19" s="535" cm="1">
        <f t="array" ref="EB19">INDEX(EB$13:EB18,$B19+1,1)</f>
        <v>999999</v>
      </c>
      <c r="EC19" s="535" cm="1">
        <f t="array" ref="EC19">INDEX(EC$13:EC18,$B19+1,1)</f>
        <v>999999</v>
      </c>
      <c r="ED19" s="535" cm="1">
        <f t="array" ref="ED19">INDEX(ED$13:ED18,$B19+1,1)</f>
        <v>999999</v>
      </c>
      <c r="EE19" s="535" cm="1">
        <f t="array" ref="EE19">INDEX(EE$13:EE18,$B19+1,1)</f>
        <v>999999</v>
      </c>
      <c r="EF19" s="535" cm="1">
        <f t="array" ref="EF19">INDEX(EF$13:EF18,$B19+1,1)</f>
        <v>999999</v>
      </c>
      <c r="EG19" s="535" cm="1">
        <f t="array" ref="EG19">INDEX(EG$13:EG18,$B19+1,1)</f>
        <v>999999</v>
      </c>
      <c r="EH19" s="535" cm="1">
        <f t="array" ref="EH19">INDEX(EH$13:EH18,$B19+1,1)</f>
        <v>999999</v>
      </c>
      <c r="EI19" s="535" cm="1">
        <f t="array" ref="EI19">INDEX(EI$13:EI18,$B19+1,1)</f>
        <v>999999</v>
      </c>
      <c r="EJ19" s="535" cm="1">
        <f t="array" ref="EJ19">INDEX(EJ$13:EJ18,$B19+1,1)</f>
        <v>999999</v>
      </c>
      <c r="EK19" s="535" cm="1">
        <f t="array" ref="EK19">INDEX(EK$13:EK18,$B19+1,1)</f>
        <v>999999</v>
      </c>
      <c r="EL19" s="535" cm="1">
        <f t="array" ref="EL19">INDEX(EL$13:EL18,$B19+1,1)</f>
        <v>999999</v>
      </c>
      <c r="EM19" s="535" cm="1">
        <f t="array" ref="EM19">INDEX(EM$13:EM18,$B19+1,1)</f>
        <v>999999</v>
      </c>
      <c r="EN19" s="782">
        <f t="shared" si="155"/>
        <v>0</v>
      </c>
      <c r="EO19" s="782">
        <f t="shared" si="155"/>
        <v>0</v>
      </c>
      <c r="EP19" s="782">
        <f t="shared" si="155"/>
        <v>999999</v>
      </c>
      <c r="EQ19" s="535" t="str" cm="1">
        <f t="array" ref="EQ19">INDEX(EQ$13:EQ18,$B19+1,1)</f>
        <v>-</v>
      </c>
      <c r="ER19" s="535" t="str" cm="1">
        <f t="array" ref="ER19">INDEX(ER$13:ER18,$B19+1,1)</f>
        <v>-</v>
      </c>
      <c r="ES19" s="411" t="str">
        <f t="shared" ref="ES19:ET39" si="187">IF(OR($AB19=6,$FU19&lt;2),ES$13,INDEX(i.dryman,($AJ19-1)*4+$AI19,ES$6))</f>
        <v>-</v>
      </c>
      <c r="ET19" s="411" t="str">
        <f t="shared" si="187"/>
        <v>-</v>
      </c>
      <c r="EU19" s="781">
        <f t="shared" si="177"/>
        <v>0</v>
      </c>
      <c r="EV19" s="779">
        <f t="shared" si="178"/>
        <v>999999</v>
      </c>
      <c r="EW19" s="780">
        <f t="shared" si="179"/>
        <v>999999</v>
      </c>
      <c r="EX19" s="535" t="str" cm="1">
        <f t="array" ref="EX19">INDEX(EX$13:EX18,$B19+1,1)</f>
        <v>-</v>
      </c>
      <c r="EY19" s="728" cm="1">
        <f t="array" ref="EY19">IF(EX19&lt;&gt;"-",EX19,INDEX(i.ELMatedEst,$AA19+1,$T19))</f>
        <v>0</v>
      </c>
      <c r="EZ19" s="535" t="str" cm="1">
        <f t="array" ref="EZ19">INDEX(EZ$13:EZ18,$B19+1,1)</f>
        <v>-</v>
      </c>
      <c r="FA19" s="535" t="str" cm="1">
        <f t="array" ref="FA19">INDEX(FA$13:FA18,$B19+1,1)</f>
        <v>-</v>
      </c>
      <c r="FB19" s="411">
        <f t="shared" ref="FB19:FB49" si="188">IF($P19=0,FB$13,INDEX(i.RR_scenario,$P19,$T19))</f>
        <v>0</v>
      </c>
      <c r="FC19" s="666">
        <f t="shared" ref="FC19:FC49" si="189">INDEX(i.dryman,($AJ19-1)*4+$AI19,FC$6)</f>
        <v>5.0000000000000001E-3</v>
      </c>
      <c r="FD19" s="535" cm="1">
        <f t="array" ref="FD19">INDEX(FD$13:FD18,$B19+1,1)</f>
        <v>1</v>
      </c>
      <c r="FE19" s="667">
        <f t="shared" ref="FE19:FE56" si="190">(1-INDEX(i.ELMatedEst,$AB19+1,$T19))*i.dELRR_ELPropNotMated</f>
        <v>0.12</v>
      </c>
      <c r="FF19" s="667">
        <f>INDEX(CHOOSE($N19,DataAutumn!i.EL_PropnSold,DataWinter!i.EL_PropnSold,DataSpring!i.EL_PropnSold),$AI19,$T19)*INDEX(i.ELMatedEst,$AB19+1,$T19)*i.dAdultRR_ELPropSold
+INDEX(i.dryman,($AJ19-1)*4+$AI19,FF$7)</f>
        <v>0</v>
      </c>
      <c r="FG19" s="667">
        <f>INDEX(CHOOSE($N19,DataAutumn!i.EL_PropnSold,DataWinter!i.EL_PropnSold,DataSpring!i.EL_PropnSold),$AI19,$T19)*INDEX(i.ELMatedEst,$AB19+1,$T19)*i.dAdultRR_ELPropSold
+INDEX(i.dryman,($AJ19-1)*4+$AI19,FG$7)</f>
        <v>3.125E-2</v>
      </c>
      <c r="FH19" s="667">
        <f>INDEX(CHOOSE($N19,DataAutumn!i.EL_PropnSold,DataWinter!i.EL_PropnSold,DataSpring!i.EL_PropnSold),$AI19,$T19)*INDEX(i.ELMatedEst,$AB19+1,$T19)*i.dAdultRR_ELPropSold
+INDEX(i.dryman,($AJ19-1)*4+$AI19,FH$7)</f>
        <v>3.125E-2</v>
      </c>
      <c r="FI19" s="667">
        <f>INDEX(CHOOSE($N19,DataAutumn!i.EL_PropnSold,DataWinter!i.EL_PropnSold,DataSpring!i.EL_PropnSold),$AI19,$T19)*INDEX(i.ELMatedEst,$AB19+1,$T19)*i.dAdultRR_ELPropSold
+INDEX(i.dryman,($AJ19-1)*4+$AI19,FI$7)</f>
        <v>3.125E-2</v>
      </c>
      <c r="FJ19" s="668">
        <f>INDEX(CHOOSE($N19,DataAutumn!i.EL_PropnSold,DataWinter!i.EL_PropnSold,DataSpring!i.EL_PropnSold),$AI19,$T19)*INDEX(i.ELMatedEst,$AB19+1,$T19)*i.dAdultLSurv_ELPropSold</f>
        <v>0</v>
      </c>
      <c r="FK19" s="411" t="b">
        <f t="shared" ref="FK19:FN39" si="191">INDEX(i.dryman,($AJ19-1)*4+$AI19,FK$6)</f>
        <v>0</v>
      </c>
      <c r="FL19" s="411" t="b">
        <f t="shared" si="191"/>
        <v>0</v>
      </c>
      <c r="FM19" s="411" t="b">
        <f t="shared" si="191"/>
        <v>0</v>
      </c>
      <c r="FN19" s="411" t="b">
        <f t="shared" si="191"/>
        <v>0</v>
      </c>
      <c r="FO19" s="411">
        <f t="shared" ref="FO19:FP38" si="192">INDEX(i.dryman,($AJ19-1)*4+$AI19,FO$6+$T19-1)</f>
        <v>1</v>
      </c>
      <c r="FP19" s="411">
        <f t="shared" si="192"/>
        <v>0</v>
      </c>
      <c r="FQ19" s="411" t="b">
        <f t="shared" ref="FQ19:FQ56" si="193">AND(INDEX(i.dryman,($AJ19-1)*4+$AI19,FQ$6),($FV19&gt;0))</f>
        <v>0</v>
      </c>
      <c r="FR19" s="411" t="b">
        <f t="shared" si="156"/>
        <v>0</v>
      </c>
      <c r="FS19" s="411" t="b">
        <f t="shared" si="156"/>
        <v>0</v>
      </c>
      <c r="FT19" s="411" t="b">
        <f t="shared" si="156"/>
        <v>1</v>
      </c>
      <c r="FU19" s="87">
        <f t="shared" si="157"/>
        <v>1</v>
      </c>
      <c r="FV19" s="87">
        <f t="shared" si="157"/>
        <v>1</v>
      </c>
      <c r="FW19" s="535" cm="1">
        <f t="array" ref="FW19">INDEX(FW$13:FW18,$B19+1,1)</f>
        <v>1</v>
      </c>
      <c r="FX19" s="535" cm="1">
        <f t="array" ref="FX19">INDEX(FX$13:FX18,$B19+1,1)</f>
        <v>1</v>
      </c>
      <c r="FY19" s="535" cm="1">
        <f t="array" ref="FY19">INDEX(FY$13:FY18,$B19+1,1)</f>
        <v>1</v>
      </c>
      <c r="FZ19" s="535" cm="1">
        <f t="array" ref="FZ19">INDEX(FZ$13:FZ18,$B19+1,1)</f>
        <v>1</v>
      </c>
      <c r="GA19" s="535" t="str" cm="1">
        <f t="array" ref="GA19">INDEX(GA$13:GA18,$B19+1,1)</f>
        <v>-</v>
      </c>
      <c r="GB19" s="411" t="b">
        <f t="shared" ref="GB19:GE49" si="194">INDEX(IF($T19&lt;4,i.ProdnCal_Mer,i.ProdnCal_Mat),$N19,($L19-1)*10+GB$6)</f>
        <v>1</v>
      </c>
      <c r="GC19" s="411" t="b">
        <f t="shared" si="194"/>
        <v>0</v>
      </c>
      <c r="GD19" s="411" t="b">
        <f t="shared" si="194"/>
        <v>0</v>
      </c>
      <c r="GE19" s="411" t="b">
        <f t="shared" si="194"/>
        <v>0</v>
      </c>
      <c r="GF19" s="87">
        <f t="shared" si="159"/>
        <v>1</v>
      </c>
      <c r="GG19" s="87">
        <f t="shared" si="159"/>
        <v>1</v>
      </c>
      <c r="GH19" s="87">
        <f t="shared" si="159"/>
        <v>1</v>
      </c>
      <c r="GI19" s="87">
        <f t="shared" si="159"/>
        <v>1</v>
      </c>
      <c r="GJ19" s="87">
        <f t="shared" si="159"/>
        <v>1</v>
      </c>
      <c r="GK19" s="87">
        <f t="shared" si="159"/>
        <v>1</v>
      </c>
      <c r="GL19" s="87">
        <f t="shared" si="159"/>
        <v>1</v>
      </c>
      <c r="GM19" s="87">
        <f t="shared" si="159"/>
        <v>1</v>
      </c>
      <c r="GN19" s="411" cm="1">
        <f t="array" ref="GN19">INDEX(i.dse_type,1,$L19)</f>
        <v>0</v>
      </c>
      <c r="GO19" s="535" t="str" cm="1">
        <f t="array" ref="GO19">INDEX(GO$13:GO18,$B19+1,1)</f>
        <v>-</v>
      </c>
      <c r="GP19" s="535" t="str" cm="1">
        <f t="array" ref="GP19">INDEX(GP$13:GP18,$B19+1,1)</f>
        <v>-</v>
      </c>
      <c r="GQ19" s="535" t="str" cm="1">
        <f t="array" ref="GQ19">INDEX(GQ$13:GQ18,$B19+1,1)</f>
        <v>-</v>
      </c>
      <c r="GR19" s="18"/>
      <c r="GS19" s="535" t="str" cm="1">
        <f t="array" ref="GS19">INDEX(GS$13:GS18,$B19+1,1)</f>
        <v>-</v>
      </c>
      <c r="GT19" s="411" t="b">
        <f t="shared" ref="GT19:GT49" si="195">$AN19&lt;0</f>
        <v>0</v>
      </c>
      <c r="GU19" s="535" t="str" cm="1">
        <f t="array" ref="GU19">INDEX(GU$13:GU18,$B19+1,1)</f>
        <v>-</v>
      </c>
      <c r="GV19" s="535" t="str" cm="1">
        <f t="array" ref="GV19">INDEX(GV$13:GV18,$B19+1,1)</f>
        <v>-</v>
      </c>
      <c r="GW19" s="535" t="str" cm="1">
        <f t="array" ref="GW19">INDEX(GW$13:GW18,$B19+1,1)</f>
        <v>-</v>
      </c>
      <c r="GX19" s="535" cm="1">
        <f t="array" ref="GX19">INDEX(GX$13:GX18,$B19+1,1)</f>
        <v>1</v>
      </c>
      <c r="GY19" s="535" cm="1">
        <f t="array" ref="GY19">INDEX(GY$13:GY18,$B19+1,1)</f>
        <v>1</v>
      </c>
      <c r="GZ19" s="535" t="str" cm="1">
        <f t="array" ref="GZ19">INDEX(GZ$13:GZ18,$B19+1,1)</f>
        <v>-</v>
      </c>
      <c r="HA19" s="535" t="str" cm="1">
        <f t="array" ref="HA19">INDEX(HA$13:HA18,$B19+1,1)</f>
        <v>-</v>
      </c>
      <c r="HB19" s="535" t="str" cm="1">
        <f t="array" ref="HB19">INDEX(HB$13:HB18,$B19+1,1)</f>
        <v>-</v>
      </c>
      <c r="HC19" s="535" t="str" cm="1">
        <f t="array" ref="HC19">INDEX(HC$13:HC18,$B19+1,1)</f>
        <v>-</v>
      </c>
      <c r="HD19" s="535" t="str" cm="1">
        <f t="array" ref="HD19">INDEX(HD$13:HD18,$B19+1,1)</f>
        <v>-</v>
      </c>
      <c r="HE19" s="535" t="str" cm="1">
        <f t="array" ref="HE19">INDEX(HE$13:HE18,$B19+1,1)</f>
        <v>-</v>
      </c>
      <c r="HF19" s="535" t="str" cm="1">
        <f t="array" ref="HF19">INDEX(HF$13:HF18,$B19+1,1)</f>
        <v>-</v>
      </c>
      <c r="HG19" s="535" t="str" cm="1">
        <f t="array" ref="HG19">INDEX(HG$13:HG18,$B19+1,1)</f>
        <v>-</v>
      </c>
      <c r="HH19" s="535" t="str" cm="1">
        <f t="array" ref="HH19">INDEX(HH$13:HH18,$B19+1,1)</f>
        <v>-</v>
      </c>
      <c r="HI19" s="535" t="str" cm="1">
        <f t="array" ref="HI19">INDEX(HI$13:HI18,$B19+1,1)</f>
        <v>-</v>
      </c>
      <c r="HJ19" s="535" t="str" cm="1">
        <f t="array" ref="HJ19">INDEX(HJ$13:HJ18,$B19+1,1)</f>
        <v>-</v>
      </c>
      <c r="HK19" s="535" t="str" cm="1">
        <f t="array" ref="HK19">INDEX(HK$13:HK18,$B19+1,1)</f>
        <v>-</v>
      </c>
      <c r="HL19" s="535" t="str" cm="1">
        <f t="array" ref="HL19">INDEX(HL$13:HL18,$B19+1,1)</f>
        <v>-</v>
      </c>
      <c r="HM19" s="535" t="str" cm="1">
        <f t="array" ref="HM19">INDEX(HM$13:HM18,$B19+1,1)</f>
        <v>-</v>
      </c>
      <c r="HN19" s="535" t="str" cm="1">
        <f t="array" ref="HN19">INDEX(HN$13:HN18,$B19+1,1)</f>
        <v>-</v>
      </c>
      <c r="HO19" s="535" t="str" cm="1">
        <f t="array" ref="HO19">INDEX(HO$13:HO18,$B19+1,1)</f>
        <v>-</v>
      </c>
      <c r="HP19" s="535" t="str" cm="1">
        <f t="array" ref="HP19">INDEX(HP$13:HP18,$B19+1,1)</f>
        <v>-</v>
      </c>
      <c r="HQ19" s="535" t="str" cm="1">
        <f t="array" ref="HQ19">INDEX(HQ$13:HQ18,$B19+1,1)</f>
        <v>-</v>
      </c>
      <c r="HR19" s="535" t="str" cm="1">
        <f t="array" ref="HR19">INDEX(HR$13:HR18,$B19+1,1)</f>
        <v>-</v>
      </c>
      <c r="HS19" s="535" t="str" cm="1">
        <f t="array" ref="HS19">INDEX(HS$13:HS18,$B19+1,1)</f>
        <v>-</v>
      </c>
      <c r="HT19" s="535" t="str" cm="1">
        <f t="array" ref="HT19">INDEX(HT$13:HT18,$B19+1,1)</f>
        <v>-</v>
      </c>
      <c r="HU19" s="535" cm="1">
        <f t="array" ref="HU19">INDEX(HU$13:HU18,$B19+1,1)</f>
        <v>0</v>
      </c>
      <c r="HV19" s="535" t="str" cm="1">
        <f t="array" ref="HV19">INDEX(HV$13:HV18,$B19+1,1)</f>
        <v>-</v>
      </c>
      <c r="HW19" s="535" cm="1">
        <f t="array" ref="HW19">INDEX(HW$13:HW18,$B19+1,1)</f>
        <v>1</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535" cm="1">
        <f t="array" ref="IC19">INDEX(IC$13:IC18,$B19+1,1)</f>
        <v>0</v>
      </c>
      <c r="ID19" s="535" cm="1">
        <f t="array" ref="ID19">INDEX(ID$13:ID18,$B19+1,1)</f>
        <v>0</v>
      </c>
      <c r="IE19" s="535" cm="1">
        <f t="array" ref="IE19">INDEX(IE$13:IE18,$B19+1,1)</f>
        <v>1</v>
      </c>
      <c r="IF19" s="535" cm="1">
        <f t="array" ref="IF19">INDEX(IF$13:IF18,$B19+1,1)</f>
        <v>0</v>
      </c>
      <c r="IG19" s="535" cm="1">
        <f t="array" ref="IG19">INDEX(IG$13:IG18,$B19+1,1)</f>
        <v>0</v>
      </c>
      <c r="IH19" s="535" cm="1">
        <f t="array" ref="IH19">INDEX(IH$13:IH18,$B19+1,1)</f>
        <v>0</v>
      </c>
      <c r="II19" s="535" cm="1">
        <f t="array" ref="II19">INDEX(II$13:II18,$B19+1,1)</f>
        <v>0</v>
      </c>
      <c r="IJ19" s="535" cm="1">
        <f t="array" ref="IJ19">INDEX(IJ$13:IJ18,$B19+1,1)</f>
        <v>0</v>
      </c>
      <c r="IK19" s="18"/>
      <c r="IL19" s="535" cm="1">
        <f t="array" ref="IL19">INDEX(IL$13:IL18,$B19+1,1)</f>
        <v>0.125</v>
      </c>
      <c r="IM19" s="535" cm="1">
        <f t="array" ref="IM19">INDEX(IM$13:IM18,$B19+1,1)</f>
        <v>0.3</v>
      </c>
      <c r="IN19" s="535" cm="1">
        <f t="array" ref="IN19">INDEX(IN$13:IN18,$B19+1,1)</f>
        <v>-0.05</v>
      </c>
      <c r="IO19" s="535" cm="1">
        <f t="array" ref="IO19">INDEX(IO$13:IO18,$B19+1,1)</f>
        <v>0.1</v>
      </c>
      <c r="IP19" s="535" cm="1">
        <f t="array" ref="IP19">INDEX(IP$13:IP18,$B19+1,1)</f>
        <v>0.25</v>
      </c>
      <c r="IQ19" s="535" cm="1">
        <f t="array" ref="IQ19">INDEX(IQ$13:IQ18,$B19+1,1)</f>
        <v>-0.05</v>
      </c>
      <c r="IR19" s="535" cm="1">
        <f t="array" ref="IR19">INDEX(IR$13:IR18,$B19+1,1)</f>
        <v>0.05</v>
      </c>
      <c r="IS19" s="535" cm="1">
        <f t="array" ref="IS19">INDEX(IS$13:IS18,$B19+1,1)</f>
        <v>0.1</v>
      </c>
      <c r="IT19" s="535" cm="1">
        <f t="array" ref="IT19">INDEX(IT$13:IT18,$B19+1,1)</f>
        <v>-0.02</v>
      </c>
      <c r="IU19" s="535" cm="1">
        <f t="array" ref="IU19">INDEX(IU$13:IU18,$B19+1,1)</f>
        <v>0.1</v>
      </c>
      <c r="IV19" s="535" cm="1">
        <f t="array" ref="IV19">INDEX(IV$13:IV18,$B19+1,1)</f>
        <v>0.25</v>
      </c>
      <c r="IW19" s="535" cm="1">
        <f t="array" ref="IW19">INDEX(IW$13:IW18,$B19+1,1)</f>
        <v>-0.05</v>
      </c>
      <c r="IX19" s="535" cm="1">
        <f t="array" ref="IX19">INDEX(IX$13:IX18,$B19+1,1)</f>
        <v>0.125</v>
      </c>
      <c r="IY19" s="535" cm="1">
        <f t="array" ref="IY19">INDEX(IY$13:IY18,$B19+1,1)</f>
        <v>0.1</v>
      </c>
      <c r="IZ19" s="535" cm="1">
        <f t="array" ref="IZ19">INDEX(IZ$13:IZ18,$B19+1,1)</f>
        <v>0.1</v>
      </c>
      <c r="JA19" s="535" cm="1">
        <f t="array" ref="JA19">INDEX(JA$13:JA18,$B19+1,1)</f>
        <v>0.1</v>
      </c>
      <c r="JB19" s="535" cm="1">
        <f t="array" ref="JB19">INDEX(JB$13:JB18,$B19+1,1)</f>
        <v>0</v>
      </c>
      <c r="JC19" s="535" cm="1">
        <f t="array" ref="JC19">INDEX(JC$13:JC18,$B19+1,1)</f>
        <v>0</v>
      </c>
      <c r="JD19" s="535" cm="1">
        <f t="array" ref="JD19">INDEX(JD$13:JD18,$B19+1,1)</f>
        <v>0</v>
      </c>
      <c r="JE19" s="535" cm="1">
        <f t="array" ref="JE19">INDEX(JE$13:JE18,$B19+1,1)</f>
        <v>0</v>
      </c>
      <c r="JF19" s="535" cm="1">
        <f t="array" ref="JF19">INDEX(JF$13:JF18,$B19+1,1)</f>
        <v>0</v>
      </c>
      <c r="JG19" s="535" cm="1">
        <f t="array" ref="JG19">INDEX(JG$13:JG18,$B19+1,1)</f>
        <v>0</v>
      </c>
      <c r="JH19" s="535" cm="1">
        <f t="array" ref="JH19">INDEX(JH$13:JH18,$B19+1,1)</f>
        <v>0</v>
      </c>
      <c r="JI19" s="535" cm="1">
        <f t="array" ref="JI19">INDEX(JI$13:JI18,$B19+1,1)</f>
        <v>0</v>
      </c>
      <c r="JJ19" s="535" cm="1">
        <f t="array" ref="JJ19">INDEX(JJ$13:JJ18,$B19+1,1)</f>
        <v>0</v>
      </c>
      <c r="JK19" s="535" cm="1">
        <f t="array" ref="JK19">INDEX(JK$13:JK18,$B19+1,1)</f>
        <v>0</v>
      </c>
      <c r="JL19" s="535" cm="1">
        <f t="array" ref="JL19">INDEX(JL$13:JL18,$B19+1,1)</f>
        <v>0</v>
      </c>
      <c r="JM19" s="535" cm="1">
        <f t="array" ref="JM19">INDEX(JM$13:JM18,$B19+1,1)</f>
        <v>0</v>
      </c>
      <c r="JN19" s="535" cm="1">
        <f t="array" ref="JN19">INDEX(JN$13:JN18,$B19+1,1)</f>
        <v>0</v>
      </c>
      <c r="JO19" s="535" cm="1">
        <f t="array" ref="JO19">INDEX(JO$13:JO18,$B19+1,1)</f>
        <v>0</v>
      </c>
      <c r="JP19" s="535" cm="1">
        <f t="array" ref="JP19">INDEX(JP$13:JP18,$B19+1,1)</f>
        <v>0</v>
      </c>
      <c r="JQ19" s="535" cm="1">
        <f t="array" ref="JQ19">INDEX(JQ$13:JQ18,$B19+1,1)</f>
        <v>0</v>
      </c>
      <c r="JR19" s="535" cm="1">
        <f t="array" ref="JR19">INDEX(JR$13:JR18,$B19+1,1)</f>
        <v>0</v>
      </c>
      <c r="JS19" s="535" cm="1">
        <f t="array" ref="JS19">INDEX(JS$13:JS18,$B19+1,1)</f>
        <v>0</v>
      </c>
      <c r="JT19" s="535" cm="1">
        <f t="array" ref="JT19">INDEX(JT$13:JT18,$B19+1,1)</f>
        <v>0</v>
      </c>
      <c r="JU19" s="535" cm="1">
        <f t="array" ref="JU19">INDEX(JU$13:JU18,$B19+1,1)</f>
        <v>0</v>
      </c>
      <c r="JV19" s="535" cm="1">
        <f t="array" ref="JV19">INDEX(JV$13:JV18,$B19+1,1)</f>
        <v>0</v>
      </c>
      <c r="JW19" s="535" cm="1">
        <f t="array" ref="JW19">INDEX(JW$13:JW18,$B19+1,1)</f>
        <v>0</v>
      </c>
      <c r="JX19" s="535" cm="1">
        <f t="array" ref="JX19">INDEX(JX$13:JX18,$B19+1,1)</f>
        <v>0</v>
      </c>
      <c r="JY19" s="535" cm="1">
        <f t="array" ref="JY19">INDEX(JY$13:JY18,$B19+1,1)</f>
        <v>0</v>
      </c>
      <c r="JZ19" s="535" cm="1">
        <f t="array" ref="JZ19">INDEX(JZ$13:JZ18,$B19+1,1)</f>
        <v>0</v>
      </c>
      <c r="KA19" s="535" cm="1">
        <f t="array" ref="KA19">INDEX(KA$13:KA18,$B19+1,1)</f>
        <v>0</v>
      </c>
      <c r="KB19" s="535" cm="1">
        <f t="array" ref="KB19">INDEX(KB$13:KB18,$B19+1,1)</f>
        <v>0</v>
      </c>
      <c r="KC19" s="535" cm="1">
        <f t="array" ref="KC19">INDEX(KC$13:KC18,$B19+1,1)</f>
        <v>0</v>
      </c>
      <c r="KD19" s="535" cm="1">
        <f t="array" ref="KD19">INDEX(KD$13:KD18,$B19+1,1)</f>
        <v>0</v>
      </c>
      <c r="KE19" s="535" cm="1">
        <f t="array" ref="KE19">INDEX(KE$13:KE18,$B19+1,1)</f>
        <v>0</v>
      </c>
      <c r="KF19" s="535" cm="1">
        <f t="array" ref="KF19">INDEX(KF$13:KF18,$B19+1,1)</f>
        <v>0</v>
      </c>
      <c r="KG19" s="535" cm="1">
        <f t="array" ref="KG19">INDEX(KG$13:KG18,$B19+1,1)</f>
        <v>0</v>
      </c>
      <c r="KH19" s="535" cm="1">
        <f t="array" ref="KH19">INDEX(KH$13:KH18,$B19+1,1)</f>
        <v>0</v>
      </c>
      <c r="KI19" s="535" cm="1">
        <f t="array" ref="KI19">INDEX(KI$13:KI18,$B19+1,1)</f>
        <v>0</v>
      </c>
      <c r="KJ19" s="535" cm="1">
        <f t="array" ref="KJ19">INDEX(KJ$13:KJ18,$B19+1,1)</f>
        <v>0</v>
      </c>
      <c r="KK19" s="535" cm="1">
        <f t="array" ref="KK19">INDEX(KK$13:KK18,$B19+1,1)</f>
        <v>0</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0</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535" cm="1">
        <f t="array" ref="KY19">INDEX(KY$13:KY18,$B19+1,1)</f>
        <v>0</v>
      </c>
      <c r="KZ19" s="535" cm="1">
        <f t="array" ref="KZ19">INDEX(KZ$13:KZ18,$B19+1,1)</f>
        <v>0</v>
      </c>
      <c r="LA19" s="535" cm="1">
        <f t="array" ref="LA19">INDEX(LA$13:LA18,$B19+1,1)</f>
        <v>0</v>
      </c>
      <c r="LB19" s="535" cm="1">
        <f t="array" ref="LB19">INDEX(LB$13:LB18,$B19+1,1)</f>
        <v>0</v>
      </c>
      <c r="LC19" s="535" cm="1">
        <f t="array" ref="LC19">INDEX(LC$13:LC18,$B19+1,1)</f>
        <v>0</v>
      </c>
      <c r="LD19" s="535" cm="1">
        <f t="array" ref="LD19">INDEX(LD$13:LD18,$B19+1,1)</f>
        <v>0</v>
      </c>
      <c r="LE19" s="535" cm="1">
        <f t="array" ref="LE19">INDEX(LE$13:LE18,$B19+1,1)</f>
        <v>0</v>
      </c>
      <c r="LF19" s="535" cm="1">
        <f t="array" ref="LF19">INDEX(LF$13:LF18,$B19+1,1)</f>
        <v>0</v>
      </c>
      <c r="LG19" s="535" cm="1">
        <f t="array" ref="LG19">INDEX(LG$13:LG18,$B19+1,1)</f>
        <v>0</v>
      </c>
      <c r="LH19" s="535" cm="1">
        <f t="array" ref="LH19">INDEX(LH$13:LH18,$B19+1,1)</f>
        <v>0</v>
      </c>
      <c r="LI19" s="535" cm="1">
        <f t="array" ref="LI19">INDEX(LI$13:LI18,$B19+1,1)</f>
        <v>0</v>
      </c>
      <c r="LJ19" s="535" cm="1">
        <f t="array" ref="LJ19">INDEX(LJ$13:LJ18,$B19+1,1)</f>
        <v>0</v>
      </c>
      <c r="LK19" s="535" cm="1">
        <f t="array" ref="LK19">INDEX(LK$13:LK18,$B19+1,1)</f>
        <v>0</v>
      </c>
      <c r="LL19" s="535" cm="1">
        <f t="array" ref="LL19">INDEX(LL$13:LL18,$B19+1,1)</f>
        <v>0</v>
      </c>
      <c r="LM19" s="535" cm="1">
        <f t="array" ref="LM19">INDEX(LM$13:LM18,$B19+1,1)</f>
        <v>0</v>
      </c>
      <c r="LN19" s="535" cm="1">
        <f t="array" ref="LN19">INDEX(LN$13:LN18,$B19+1,1)</f>
        <v>0</v>
      </c>
      <c r="LO19" s="535" cm="1">
        <f t="array" ref="LO19">INDEX(LO$13:LO18,$B19+1,1)</f>
        <v>0</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cm="1">
        <f t="array" ref="WE19">INDEX(WE$13:WE18,$B19+1,1)</f>
        <v>0</v>
      </c>
      <c r="WF19" s="535" cm="1">
        <f t="array" ref="WF19">INDEX(WF$13:WF18,$B19+1,1)</f>
        <v>0</v>
      </c>
      <c r="WG19" s="535" cm="1">
        <f t="array" ref="WG19">INDEX(WG$13:WG18,$B19+1,1)</f>
        <v>0</v>
      </c>
      <c r="WH19" s="535" cm="1">
        <f t="array" ref="WH19">INDEX(WH$13:WH18,$B19+1,1)</f>
        <v>0</v>
      </c>
      <c r="WI19" s="535" cm="1">
        <f t="array" ref="WI19">INDEX(WI$13:WI18,$B19+1,1)</f>
        <v>0</v>
      </c>
      <c r="WJ19" s="535" cm="1">
        <f t="array" ref="WJ19">INDEX(WJ$13:WJ18,$B19+1,1)</f>
        <v>0</v>
      </c>
      <c r="WK19" s="535" cm="1">
        <f t="array" ref="WK19">INDEX(WK$13:WK18,$B19+1,1)</f>
        <v>0</v>
      </c>
      <c r="WL19" s="535" cm="1">
        <f t="array" ref="WL19">INDEX(WL$13:WL18,$B19+1,1)</f>
        <v>0</v>
      </c>
      <c r="WM19" s="535" t="str" cm="1">
        <f t="array" ref="WM19">INDEX(WM$13:WM18,$B19+1,1)</f>
        <v>-</v>
      </c>
      <c r="WN19" s="18"/>
      <c r="WO19" s="535" cm="1">
        <f t="array" ref="WO19">INDEX(WO$13:WO18,$B19+1,1)</f>
        <v>0</v>
      </c>
      <c r="WP19" s="535" cm="1">
        <f t="array" ref="WP19">INDEX(WP$13:WP18,$B19+1,1)</f>
        <v>0</v>
      </c>
      <c r="WQ19" s="535" cm="1">
        <f t="array" ref="WQ19">INDEX(WQ$13:WQ18,$B19+1,1)</f>
        <v>0</v>
      </c>
      <c r="WR19" s="535" t="str" cm="1">
        <f t="array" ref="WR19">INDEX(WR$13:WR18,$B19+1,1)</f>
        <v>-</v>
      </c>
      <c r="WS19" s="535" t="str" cm="1">
        <f t="array" ref="WS19">INDEX(WS$13:WS18,$B19+1,1)</f>
        <v>-</v>
      </c>
      <c r="WT19" s="535" t="str" cm="1">
        <f t="array" ref="WT19">INDEX(WT$13:WT18,$B19+1,1)</f>
        <v>-</v>
      </c>
      <c r="WU19" s="535" t="str" cm="1">
        <f t="array" ref="WU19">INDEX(WU$13:WU18,$B19+1,1)</f>
        <v>-</v>
      </c>
      <c r="WV19" s="535" t="str" cm="1">
        <f t="array" ref="WV19">INDEX(WV$13:WV18,$B19+1,1)</f>
        <v>-</v>
      </c>
      <c r="WW19" s="535" t="str" cm="1">
        <f t="array" ref="WW19">INDEX(WW$13:WW18,$B19+1,1)</f>
        <v>-</v>
      </c>
      <c r="WX19" s="535" t="str" cm="1">
        <f t="array" ref="WX19">INDEX(WX$13:WX18,$B19+1,1)</f>
        <v>-</v>
      </c>
      <c r="WY19" s="535" t="str" cm="1">
        <f t="array" ref="WY19">INDEX(WY$13:WY18,$B19+1,1)</f>
        <v>-</v>
      </c>
      <c r="WZ19" s="535" t="str" cm="1">
        <f t="array" ref="WZ19">INDEX(WZ$13:WZ18,$B19+1,1)</f>
        <v>-</v>
      </c>
      <c r="XA19" s="535" t="str" cm="1">
        <f t="array" ref="XA19">INDEX(XA$13:XA18,$B19+1,1)</f>
        <v>-</v>
      </c>
      <c r="XB19" s="535" t="str" cm="1">
        <f t="array" ref="XB19">INDEX(XB$13:XB18,$B19+1,1)</f>
        <v>-</v>
      </c>
      <c r="XC19" s="535" t="str" cm="1">
        <f t="array" ref="XC19">INDEX(XC$13:XC18,$B19+1,1)</f>
        <v>-</v>
      </c>
      <c r="XD19" s="535" t="str" cm="1">
        <f t="array" ref="XD19">INDEX(XD$13:XD18,$B19+1,1)</f>
        <v>-</v>
      </c>
      <c r="XE19" s="535" t="str" cm="1">
        <f t="array" ref="XE19">INDEX(XE$13:XE18,$B19+1,1)</f>
        <v>-</v>
      </c>
      <c r="XF19" s="535" t="str" cm="1">
        <f t="array" ref="XF19">INDEX(XF$13:XF18,$B19+1,1)</f>
        <v>-</v>
      </c>
      <c r="XG19" s="535" t="str" cm="1">
        <f t="array" ref="XG19">INDEX(XG$13:XG18,$B19+1,1)</f>
        <v>-</v>
      </c>
      <c r="XH19" s="18"/>
      <c r="XI19" s="411" t="str">
        <f t="shared" ref="XI19:XI38" ca="1" si="196">IF($AM19&lt;&gt;0,INDEX(i.cropgraze_inc,$AM19,XI$6),OFFSET(XI$13,$B19,0))</f>
        <v>-</v>
      </c>
      <c r="XJ19" s="535" t="str" cm="1">
        <f t="array" ref="XJ19">INDEX(XJ$13:XJ18,$B19+1,1)</f>
        <v>-</v>
      </c>
      <c r="XK19" s="535" t="str" cm="1">
        <f t="array" ref="XK19">INDEX(XK$13:XK18,$B19+1,1)</f>
        <v>-</v>
      </c>
      <c r="XL19" s="535" t="str" cm="1">
        <f t="array" ref="XL19">INDEX(XL$13:XL18,$B19+1,1)</f>
        <v>-</v>
      </c>
      <c r="XM19" s="535" t="str" cm="1">
        <f t="array" ref="XM19">INDEX(XM$13:XM18,$B19+1,1)</f>
        <v>-</v>
      </c>
      <c r="XN19" s="535" cm="1">
        <f t="array" ref="XN19">INDEX(XN$13:XN18,$B19+1,1)</f>
        <v>0</v>
      </c>
      <c r="XO19" s="535" t="str" cm="1">
        <f t="array" ref="XO19">INDEX(XO$13:XO18,$B19+1,1)</f>
        <v>-</v>
      </c>
      <c r="XP19" s="535" t="str" cm="1">
        <f t="array" ref="XP19">INDEX(XP$13:XP18,$B19+1,1)</f>
        <v>-</v>
      </c>
      <c r="XQ19" s="535" t="str" cm="1">
        <f t="array" ref="XQ19">INDEX(XQ$13:XQ18,$B19+1,1)</f>
        <v>-</v>
      </c>
      <c r="XR19" s="535" t="str" cm="1">
        <f t="array" ref="XR19">INDEX(XR$13:XR18,$B19+1,1)</f>
        <v>-</v>
      </c>
      <c r="XS19" s="535" t="str" cm="1">
        <f t="array" ref="XS19">INDEX(XS$13:XS18,$B19+1,1)</f>
        <v>-</v>
      </c>
      <c r="XT19" s="535" t="str" cm="1">
        <f t="array" ref="XT19">INDEX(XT$13:XT18,$B19+1,1)</f>
        <v>-</v>
      </c>
      <c r="XU19" s="535" t="str" cm="1">
        <f t="array" ref="XU19">INDEX(XU$13:XU18,$B19+1,1)</f>
        <v>-</v>
      </c>
      <c r="XV19" s="535" t="str" cm="1">
        <f t="array" ref="XV19">INDEX(XV$13:XV18,$B19+1,1)</f>
        <v>-</v>
      </c>
      <c r="XW19" s="535" t="b" cm="1">
        <f t="array" ref="XW19">INDEX(XW$13:XW18,$B19+1,1)</f>
        <v>1</v>
      </c>
      <c r="XX19" s="535" t="str" cm="1">
        <f t="array" ref="XX19">INDEX(XX$13:XX18,$B19+1,1)</f>
        <v>-</v>
      </c>
      <c r="XY19" s="535" cm="1">
        <f t="array" ref="XY19">INDEX(XY$13:XY18,$B19+1,1)</f>
        <v>0</v>
      </c>
      <c r="XZ19" s="535" cm="1">
        <f t="array" ref="XZ19">INDEX(XZ$13:XZ18,$B19+1,1)</f>
        <v>0</v>
      </c>
      <c r="YA19" s="535" cm="1">
        <f t="array" ref="YA19">INDEX(YA$13:YA18,$B19+1,1)</f>
        <v>0</v>
      </c>
      <c r="YB19" s="18"/>
      <c r="YC19" s="535" t="str" cm="1">
        <f t="array" ref="YC19">INDEX(YC$13:YC18,$B19+1,1)</f>
        <v>-</v>
      </c>
      <c r="YD19" s="535" t="str" cm="1">
        <f t="array" ref="YD19">INDEX(YD$13:YD18,$B19+1,1)</f>
        <v>-</v>
      </c>
      <c r="YE19" s="535" t="str" cm="1">
        <f t="array" ref="YE19">INDEX(YE$13:YE18,$B19+1,1)</f>
        <v>-</v>
      </c>
      <c r="YF19" s="535" t="str" cm="1">
        <f t="array" ref="YF19">INDEX(YF$13:YF18,$B19+1,1)</f>
        <v>-</v>
      </c>
      <c r="YG19" s="535" cm="1">
        <f t="array" ref="YG19">INDEX(YG$13:YG18,$B19+1,1)</f>
        <v>1</v>
      </c>
      <c r="YH19" s="535" cm="1">
        <f t="array" ref="YH19">INDEX(YH$13:YH18,$B19+1,1)</f>
        <v>1</v>
      </c>
      <c r="YI19" s="535" cm="1">
        <f t="array" ref="YI19">INDEX(YI$13:YI18,$B19+1,1)</f>
        <v>1</v>
      </c>
      <c r="YJ19" s="535" cm="1">
        <f t="array" ref="YJ19">INDEX(YJ$13:YJ18,$B19+1,1)</f>
        <v>1</v>
      </c>
      <c r="YK19" s="535" t="str" cm="1">
        <f t="array" ref="YK19">INDEX(YK$13:YK18,$B19+1,1)</f>
        <v>-</v>
      </c>
      <c r="YL19" s="535" t="str" cm="1">
        <f t="array" ref="YL19">INDEX(YL$13:YL18,$B19+1,1)</f>
        <v>-</v>
      </c>
      <c r="YM19" s="535" t="str" cm="1">
        <f t="array" ref="YM19">INDEX(YM$13:YM18,$B19+1,1)</f>
        <v>-</v>
      </c>
      <c r="YN19" s="535" t="str" cm="1">
        <f t="array" ref="YN19">INDEX(YN$13:YN18,$B19+1,1)</f>
        <v>-</v>
      </c>
      <c r="YO19" s="535" t="str" cm="1">
        <f t="array" ref="YO19">INDEX(YO$13:YO18,$B19+1,1)</f>
        <v>-</v>
      </c>
      <c r="YP19" s="535" t="str" cm="1">
        <f t="array" ref="YP19">INDEX(YP$13:YP18,$B19+1,1)</f>
        <v>-</v>
      </c>
      <c r="YQ19" s="535" t="str" cm="1">
        <f t="array" ref="YQ19">INDEX(YQ$13:YQ18,$B19+1,1)</f>
        <v>-</v>
      </c>
      <c r="YR19" s="18"/>
      <c r="YS19" s="535" t="str" cm="1">
        <f t="array" ref="YS19">INDEX(YS$13:YS18,$B19+1,1)</f>
        <v>-</v>
      </c>
      <c r="YT19" s="411">
        <f t="shared" si="172"/>
        <v>1</v>
      </c>
      <c r="YU19" s="18"/>
      <c r="YV19" s="535" t="str" cm="1">
        <f t="array" ref="YV19">INDEX(YV$13:YV18,$B19+1,1)</f>
        <v>-</v>
      </c>
      <c r="YW19" s="535" t="str" cm="1">
        <f t="array" ref="YW19">INDEX(YW$13:YW18,$B19+1,1)</f>
        <v>-</v>
      </c>
      <c r="YX19" s="535" t="str" cm="1">
        <f t="array" ref="YX19">INDEX(YX$13:YX18,$B19+1,1)</f>
        <v>-</v>
      </c>
      <c r="YY19" s="535" t="str" cm="1">
        <f t="array" ref="YY19">INDEX(YY$13:YY18,$B19+1,1)</f>
        <v>-</v>
      </c>
      <c r="YZ19" s="535" t="str" cm="1">
        <f t="array" ref="YZ19">INDEX(YZ$13:YZ18,$B19+1,1)</f>
        <v>-</v>
      </c>
      <c r="ZA19" s="535" t="str" cm="1">
        <f t="array" ref="ZA19">INDEX(ZA$13:ZA18,$B19+1,1)</f>
        <v>-</v>
      </c>
      <c r="ZB19" s="535" t="str" cm="1">
        <f t="array" ref="ZB19">INDEX(ZB$13:ZB18,$B19+1,1)</f>
        <v>-</v>
      </c>
      <c r="ZC19" s="535" t="str" cm="1">
        <f t="array" ref="ZC19">INDEX(ZC$13:ZC18,$B19+1,1)</f>
        <v>-</v>
      </c>
      <c r="ZD19" s="535" t="str" cm="1">
        <f t="array" ref="ZD19">INDEX(ZD$13:ZD18,$B19+1,1)</f>
        <v>-</v>
      </c>
      <c r="ZE19" s="535" t="str" cm="1">
        <f t="array" ref="ZE19">INDEX(ZE$13:ZE18,$B19+1,1)</f>
        <v>-</v>
      </c>
      <c r="ZF19" s="535" t="str" cm="1">
        <f t="array" ref="ZF19">INDEX(ZF$13:ZF18,$B19+1,1)</f>
        <v>-</v>
      </c>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535" t="str" cm="1">
        <f t="array" ref="ZX19">INDEX(ZX$13:ZX18,$B19+1,1)</f>
        <v>-</v>
      </c>
      <c r="ZY19" s="535" t="str" cm="1">
        <f t="array" ref="ZY19">INDEX(ZY$13:ZY18,$B19+1,1)</f>
        <v>-</v>
      </c>
      <c r="ZZ19" s="535" t="str" cm="1">
        <f t="array" ref="ZZ19">INDEX(ZZ$13:ZZ18,$B19+1,1)</f>
        <v>-</v>
      </c>
      <c r="AAA19" s="535" t="str" cm="1">
        <f t="array" ref="AAA19">INDEX(AAA$13:AAA18,$B19+1,1)</f>
        <v>-</v>
      </c>
      <c r="AAB19" s="535" t="str" cm="1">
        <f t="array" ref="AAB19">INDEX(AAB$13:AAB18,$B19+1,1)</f>
        <v>-</v>
      </c>
      <c r="AAC19" s="535" t="str" cm="1">
        <f t="array" ref="AAC19">INDEX(AAC$13:AAC18,$B19+1,1)</f>
        <v>-</v>
      </c>
      <c r="AAD19" s="535" t="str" cm="1">
        <f t="array" ref="AAD19">INDEX(AAD$13:AAD18,$B19+1,1)</f>
        <v>-</v>
      </c>
      <c r="AAE19" s="535" t="str" cm="1">
        <f t="array" ref="AAE19">INDEX(AAE$13:AAE18,$B19+1,1)</f>
        <v>-</v>
      </c>
      <c r="AAF19" s="535" t="str" cm="1">
        <f t="array" ref="AAF19">INDEX(AAF$13:AAF18,$B19+1,1)</f>
        <v>-</v>
      </c>
      <c r="AAG19" s="535" t="str" cm="1">
        <f t="array" ref="AAG19">INDEX(AAG$13:AAG18,$B19+1,1)</f>
        <v>-</v>
      </c>
      <c r="AAH19" s="535" t="str" cm="1">
        <f t="array" ref="AAH19">INDEX(AAH$13:AAH18,$B19+1,1)</f>
        <v>-</v>
      </c>
      <c r="AAI19" s="535" t="str" cm="1">
        <f t="array" ref="AAI19">INDEX(AAI$13:AAI18,$B19+1,1)</f>
        <v>-</v>
      </c>
      <c r="AAJ19" s="535" t="str" cm="1">
        <f t="array" ref="AAJ19">INDEX(AAJ$13:AAJ18,$B19+1,1)</f>
        <v>-</v>
      </c>
      <c r="AAK19" s="535" t="str" cm="1">
        <f t="array" ref="AAK19">INDEX(AAK$13:AAK18,$B19+1,1)</f>
        <v>-</v>
      </c>
      <c r="AAL19" s="535" cm="1">
        <f t="array" ref="AAL19">INDEX(AAL$13:AAL18,$B19+1,1)</f>
        <v>1</v>
      </c>
      <c r="AAM19" s="535" cm="1">
        <f t="array" ref="AAM19">INDEX(AAM$13:AAM18,$B19+1,1)</f>
        <v>1</v>
      </c>
      <c r="AAN19" s="535" t="str" cm="1">
        <f t="array" ref="AAN19">INDEX(AAN$13:AAN18,$B19+1,1)</f>
        <v>-</v>
      </c>
      <c r="AAO19" s="535" t="str" cm="1">
        <f t="array" ref="AAO19">INDEX(AAO$13:AAO18,$B19+1,1)</f>
        <v>-</v>
      </c>
      <c r="AAP19" s="535" t="str" cm="1">
        <f t="array" ref="AAP19">INDEX(AAP$13:AAP18,$B19+1,1)</f>
        <v>-</v>
      </c>
      <c r="AAQ19" s="535" t="str" cm="1">
        <f t="array" ref="AAQ19">INDEX(AAQ$13:AAQ18,$B19+1,1)</f>
        <v>-</v>
      </c>
      <c r="AAR19" s="535" t="str" cm="1">
        <f t="array" ref="AAR19">INDEX(AAR$13:AAR18,$B19+1,1)</f>
        <v>-</v>
      </c>
      <c r="AAS19" s="535" t="str" cm="1">
        <f t="array" ref="AAS19">INDEX(AAS$13:AAS18,$B19+1,1)</f>
        <v>-</v>
      </c>
      <c r="AAT19" s="535" t="str" cm="1">
        <f t="array" ref="AAT19">INDEX(AAT$13:AAT18,$B19+1,1)</f>
        <v>-</v>
      </c>
      <c r="AAU19" s="535" t="str" cm="1">
        <f t="array" ref="AAU19">INDEX(AAU$13:AAU18,$B19+1,1)</f>
        <v>-</v>
      </c>
      <c r="AAV19" s="535" t="str" cm="1">
        <f t="array" ref="AAV19">INDEX(AAV$13:AAV18,$B19+1,1)</f>
        <v>-</v>
      </c>
      <c r="AAW19" s="535" t="str" cm="1">
        <f t="array" ref="AAW19">INDEX(AAW$13:AAW18,$B19+1,1)</f>
        <v>-</v>
      </c>
      <c r="AAX19" s="535" t="str" cm="1">
        <f t="array" ref="AAX19">INDEX(AAX$13:AAX18,$B19+1,1)</f>
        <v>-</v>
      </c>
      <c r="AAY19" s="535" t="str" cm="1">
        <f t="array" ref="AAY19">INDEX(AAY$13:AAY18,$B19+1,1)</f>
        <v>-</v>
      </c>
      <c r="AAZ19" s="535" t="str" cm="1">
        <f t="array" ref="AAZ19">INDEX(AAZ$13:AAZ18,$B19+1,1)</f>
        <v>-</v>
      </c>
      <c r="ABA19" s="18"/>
      <c r="ABB19" s="535" t="str" cm="1">
        <f t="array" ref="ABB19">INDEX(ABB$13:ABB18,$B19+1,1)</f>
        <v>-</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535" t="str" cm="1">
        <f t="array" ref="ABH19">INDEX(ABH$13:ABH18,$B19+1,1)</f>
        <v>-</v>
      </c>
      <c r="ABI19" s="535" t="str" cm="1">
        <f t="array" ref="ABI19">INDEX(ABI$13:ABI18,$B19+1,1)</f>
        <v>-</v>
      </c>
      <c r="ABJ19" s="535" t="str" cm="1">
        <f t="array" ref="ABJ19">INDEX(ABJ$13:ABJ18,$B19+1,1)</f>
        <v>-</v>
      </c>
      <c r="ABK19" s="535" t="str" cm="1">
        <f t="array" ref="ABK19">INDEX(ABK$13:ABK18,$B19+1,1)</f>
        <v>-</v>
      </c>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t="str" cm="1">
        <f t="array" ref="ADB19">INDEX(ADB$13:ADB18,$B19+1,1)</f>
        <v>-</v>
      </c>
      <c r="ADC19" s="535" t="str" cm="1">
        <f t="array" ref="ADC19">INDEX(ADC$13:ADC18,$B19+1,1)</f>
        <v>-</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535" t="str" cm="1">
        <f t="array" ref="ADQ19">INDEX(ADQ$13:ADQ18,$B19+1,1)</f>
        <v>-</v>
      </c>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t="str" cm="1">
        <f t="array" ref="AEF19">INDEX(AEF$13:AEF18,$B19+1,1)</f>
        <v>-</v>
      </c>
      <c r="AEG19" s="535" t="str" cm="1">
        <f t="array" ref="AEG19">INDEX(AEG$13:AEG18,$B19+1,1)</f>
        <v>-</v>
      </c>
      <c r="AEH19" s="535" t="str" cm="1">
        <f t="array" ref="AEH19">INDEX(AEH$13:AEH18,$B19+1,1)</f>
        <v>-</v>
      </c>
      <c r="AEI19" s="535" t="str" cm="1">
        <f t="array" ref="AEI19">INDEX(AEI$13:AEI18,$B19+1,1)</f>
        <v>-</v>
      </c>
      <c r="AEJ19" s="535" t="str" cm="1">
        <f t="array" ref="AEJ19">INDEX(AEJ$13:AEJ18,$B19+1,1)</f>
        <v>-</v>
      </c>
      <c r="AEK19" s="535" t="str" cm="1">
        <f t="array" ref="AEK19">INDEX(AEK$13:AEK18,$B19+1,1)</f>
        <v>-</v>
      </c>
      <c r="AEL19" s="535" t="str" cm="1">
        <f t="array" ref="AEL19">INDEX(AEL$13:AEL18,$B19+1,1)</f>
        <v>-</v>
      </c>
      <c r="AEM19" s="535" t="str" cm="1">
        <f t="array" ref="AEM19">INDEX(AEM$13:AEM18,$B19+1,1)</f>
        <v>-</v>
      </c>
      <c r="AEN19" s="535" cm="1">
        <f t="array" ref="AEN19">INDEX(AEN$13:AEN18,$B19+1,1)</f>
        <v>0</v>
      </c>
      <c r="AEO19" s="483">
        <v>0</v>
      </c>
    </row>
    <row r="20" spans="1:821" outlineLevel="1">
      <c r="A20" s="18">
        <f t="shared" si="136"/>
        <v>7</v>
      </c>
      <c r="B20" s="18">
        <f>$A$19</f>
        <v>6</v>
      </c>
      <c r="C20">
        <v>2</v>
      </c>
      <c r="D20" s="17" t="str" cm="1">
        <f t="array" ref="D20">INDEX(D$13:D19,$B20+1,1)</f>
        <v>GSW</v>
      </c>
      <c r="E20" t="b">
        <v>1</v>
      </c>
      <c r="F20" t="b">
        <v>0</v>
      </c>
      <c r="G20" t="b">
        <f t="shared" ref="G20" si="197">E20</f>
        <v>1</v>
      </c>
      <c r="H20" s="40" t="s">
        <v>3175</v>
      </c>
      <c r="I20" s="535" cm="1">
        <f t="array" ref="I20">INDEX(I$13:I19,$B20+1,1)</f>
        <v>1</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535" cm="1">
        <f t="array" ref="T20">INDEX(T$13:T19,$B20+1,1)</f>
        <v>2</v>
      </c>
      <c r="U20" s="535" cm="1">
        <f t="array" ref="U20">INDEX(U$13:U19,$B20+1,1)</f>
        <v>2</v>
      </c>
      <c r="V20" s="411">
        <f t="shared" si="137"/>
        <v>2</v>
      </c>
      <c r="W20" s="778" t="b">
        <f>W19</f>
        <v>0</v>
      </c>
      <c r="X20" s="777" t="b">
        <f t="shared" si="138"/>
        <v>1</v>
      </c>
      <c r="Y20" s="777" t="b">
        <f t="shared" si="138"/>
        <v>1</v>
      </c>
      <c r="Z20" s="796" t="b" cm="1">
        <f t="array" ref="Z20">INDEX(Z$13:Z19,$B20+1,1)</f>
        <v>0</v>
      </c>
      <c r="AA20" s="411">
        <f t="shared" si="139"/>
        <v>6</v>
      </c>
      <c r="AB20" s="411">
        <f t="shared" si="140"/>
        <v>6</v>
      </c>
      <c r="AC20" s="411"/>
      <c r="AD20" s="411">
        <f t="shared" si="141"/>
        <v>6</v>
      </c>
      <c r="AE20" s="111"/>
      <c r="AF20" s="111"/>
      <c r="AG20" s="111"/>
      <c r="AH20" s="111"/>
      <c r="AI20" s="535" cm="1">
        <f t="array" ref="AI20">INDEX(AI$13:AI19,$B20+1,1)</f>
        <v>1</v>
      </c>
      <c r="AJ20" s="535" cm="1">
        <f t="array" ref="AJ20">INDEX(AJ$13:AJ19,$B20+1,1)</f>
        <v>1</v>
      </c>
      <c r="AK20" s="535" cm="1">
        <f t="array" ref="AK20">INDEX(AK$13:AK19,$B20+1,1)</f>
        <v>1</v>
      </c>
      <c r="AL20" s="535" cm="1">
        <f t="array" ref="AL20">INDEX(AL$13:AL19,$B20+1,1)</f>
        <v>0</v>
      </c>
      <c r="AM20" s="535" cm="1">
        <f t="array" ref="AM20">INDEX(AM$13:AM19,$B20+1,1)</f>
        <v>0</v>
      </c>
      <c r="AN20" s="535" t="str" cm="1">
        <f t="array" ref="AN20">INDEX(AN$13:AN19,$B20+1,1)</f>
        <v/>
      </c>
      <c r="AO20" s="535" cm="1">
        <f t="array" ref="AO20">INDEX(AO$13:AO19,$B20+1,1)</f>
        <v>1</v>
      </c>
      <c r="AP20" s="535" cm="1">
        <f t="array" ref="AP20">INDEX(AP$13:AP19,$B20+1,1)</f>
        <v>1</v>
      </c>
      <c r="AQ20" s="111"/>
      <c r="AR20" s="111"/>
      <c r="AS20" s="111"/>
      <c r="AT20" s="111"/>
      <c r="AU20" s="111"/>
      <c r="AV20" s="111"/>
      <c r="AW20" s="111"/>
      <c r="AX20" s="111"/>
      <c r="AY20" s="18"/>
      <c r="AZ20" s="18"/>
      <c r="BA20" s="200" t="str" cm="1">
        <f t="array" aca="1" ref="BA20" ca="1">$H20&amp;" "        &amp;_xlfn.SINGLE( INDEX(i.ModelStructure,$I20,1))    &amp;" "
&amp; $D20        &amp;       IF(OR($CE20="-", $CE20),"_PInp","_Full")&amp;    IF($DK20=0," SFM","")&amp;IF($DK20=1," MFM","")&amp;IF($DK20=7," Mat","")&amp;IF($EX20=1,"&amp;EL","   ")&amp;IF($DQ20=TRUE,"&amp;BBT","    ")
&amp;      " TOL"&amp;_xlfn.SINGLE(INDEX(i.TOL_Desc,1,$N20))   &amp; " Scan"&amp;$AK20
&amp;       CHOOSE($K20+1," CFS"," GFS"," NFS")&amp;     " CG_"&amp;_xlfn.SINGLE(_xlfn.SWITCH($XI20,"-",1,TRUE,1,FALSE,0))&amp;_xlfn.SINGLE(    IF($XL20="-"," FodCrop    ",_xlfn.SWITCH(VALUE(LEFT($XL$4,1)),0," All",6," Lup",9," Oat",11," OaF")&amp;"_Fod"&amp;TEXT($XL20,"000%")))
&amp;" REV"&amp;"_"&amp;TEXT($GV20,"00;-0;00;@ ")&amp;TEXT($AN20,"00;-0;00;  @")&amp;"_"&amp;TEXT($HA20,"0")&amp;"_"&amp;TEXT($AP20,"0")
&amp; " RR"&amp;TEXT(SUM($FB20:$FC20),"+00%;-00%;    ;@")
&amp; " ("&amp;IF($DD20,"P","E")   &amp;IF($DE20,"T","t")        &amp;     "_F"&amp;IF($ZW20=TRUE,3,0)+COUNTIF($ZO20:$ZS20,TRUE)+COUNTIF($BV20:$BW20,"&gt;0")&amp;IF($ZU20=TRUE,3,0)+COUNTIF($BV20:$BW20,"&gt;0")&amp;"N"&amp;$ZZ20&amp;$AAA20&amp;"L"&amp;$AAL20&amp;$AAM20&amp;"_"&amp;$AAK20&amp;")"</f>
        <v>N33_test     SE GSW_PInp MFM        TOLSpr Scan1 CFS CG_1 FodCrop     REV_-   _-_1 RR+01% (Et_F00N--L11_-)</v>
      </c>
      <c r="BB20" s="8" t="str">
        <f ca="1">IF(COUNTIF($BA$13:$BA20,$BA20)=1,"-","Dup")</f>
        <v>-</v>
      </c>
      <c r="BC20" s="18"/>
      <c r="BD20" s="535" t="b" cm="1">
        <f t="array" ref="BD20">INDEX(BD$13:BD19,$B20+1,1)</f>
        <v>0</v>
      </c>
      <c r="BE20" s="535" t="b" cm="1">
        <f t="array" ref="BE20">INDEX(BE$13:BE19,$B20+1,1)</f>
        <v>0</v>
      </c>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535" t="b" cm="1">
        <f t="array" ref="BK20">INDEX(BK$13:BK19,$B20+1,1)</f>
        <v>0</v>
      </c>
      <c r="BL20" s="535" t="b" cm="1">
        <f t="array" ref="BL20">INDEX(BL$13:BL19,$B20+1,1)</f>
        <v>0</v>
      </c>
      <c r="BM20" s="18"/>
      <c r="BN20" s="411" t="b">
        <f t="shared" ref="BN20:CA21" si="198">INDEX(i.model_structure,$I20,BN$6)</f>
        <v>1</v>
      </c>
      <c r="BO20" s="411" t="str">
        <f t="shared" si="198"/>
        <v>-</v>
      </c>
      <c r="BP20" s="411" t="b">
        <f t="shared" si="198"/>
        <v>0</v>
      </c>
      <c r="BQ20" s="411" t="str">
        <f t="shared" si="198"/>
        <v>-</v>
      </c>
      <c r="BR20" s="411" t="str">
        <f t="shared" si="198"/>
        <v>-</v>
      </c>
      <c r="BS20" s="411" t="str">
        <f t="shared" si="198"/>
        <v>-</v>
      </c>
      <c r="BT20" s="411" t="str">
        <f t="shared" si="198"/>
        <v>-</v>
      </c>
      <c r="BU20" s="411" t="str">
        <f t="shared" si="198"/>
        <v>-</v>
      </c>
      <c r="BV20" s="411" t="str">
        <f t="shared" si="198"/>
        <v>-</v>
      </c>
      <c r="BW20" s="411" t="str">
        <f t="shared" si="198"/>
        <v>-</v>
      </c>
      <c r="BX20" s="411" t="str">
        <f t="shared" si="198"/>
        <v>-</v>
      </c>
      <c r="BY20" s="411" t="str">
        <f t="shared" si="198"/>
        <v>-</v>
      </c>
      <c r="BZ20" s="411" t="b">
        <f t="shared" si="198"/>
        <v>0</v>
      </c>
      <c r="CA20" s="87">
        <f t="shared" si="198"/>
        <v>0</v>
      </c>
      <c r="CB20" s="535" t="str" cm="1">
        <f t="array" ref="CB20">INDEX(CB$13:CB19,$B20+1,1)</f>
        <v>-</v>
      </c>
      <c r="CC20" s="535" t="str" cm="1">
        <f t="array" ref="CC20">INDEX(CC$13:CC19,$B20+1,1)</f>
        <v>-</v>
      </c>
      <c r="CD20" s="535" t="str" cm="1">
        <f t="array" ref="CD20">INDEX(CD$13:CD19,$B20+1,1)</f>
        <v>-</v>
      </c>
      <c r="CE20" s="535" t="str" cm="1">
        <f t="array" ref="CE20">INDEX(CE$13:CE19,$B20+1,1)</f>
        <v>-</v>
      </c>
      <c r="CF20" s="18"/>
      <c r="CG20" s="535" t="str" cm="1">
        <f t="array" ref="CG20">INDEX(CG$13:CG19,$B20+1,1)</f>
        <v>-</v>
      </c>
      <c r="CH20" s="411" t="str">
        <f t="shared" ca="1" si="144"/>
        <v>-</v>
      </c>
      <c r="CI20" s="411">
        <f t="shared" si="145"/>
        <v>0</v>
      </c>
      <c r="CJ20" s="411">
        <f t="shared" si="145"/>
        <v>0</v>
      </c>
      <c r="CK20" s="535" t="str" cm="1">
        <f t="array" ref="CK20">INDEX(CK$13:CK19,$B20+1,1)</f>
        <v>-</v>
      </c>
      <c r="CL20" s="535" t="str" cm="1">
        <f t="array" ref="CL20">INDEX(CL$13:CL19,$B20+1,1)</f>
        <v>-</v>
      </c>
      <c r="CM20" s="535" t="str" cm="1">
        <f t="array" ref="CM20">INDEX(CM$13:CM19,$B20+1,1)</f>
        <v>-</v>
      </c>
      <c r="CN20" s="411" t="str">
        <f t="shared" ca="1" si="146"/>
        <v>-</v>
      </c>
      <c r="CO20" s="411">
        <f t="shared" si="147"/>
        <v>0</v>
      </c>
      <c r="CP20" s="411">
        <f t="shared" si="147"/>
        <v>0</v>
      </c>
      <c r="CQ20" s="535" t="str" cm="1">
        <f t="array" ref="CQ20">INDEX(CQ$13:CQ19,$B20+1,1)</f>
        <v>-</v>
      </c>
      <c r="CR20" s="411" t="str">
        <f t="shared" ca="1" si="148"/>
        <v>-</v>
      </c>
      <c r="CS20" s="411">
        <f t="shared" si="149"/>
        <v>0</v>
      </c>
      <c r="CT20" s="535" t="str" cm="1">
        <f t="array" ref="CT20">INDEX(CT$13:CT19,$B20+1,1)</f>
        <v>-</v>
      </c>
      <c r="CU20" s="535" t="str" cm="1">
        <f t="array" ref="CU20">INDEX(CU$13:CU19,$B20+1,1)</f>
        <v>-</v>
      </c>
      <c r="CV20" s="411">
        <f t="shared" si="150"/>
        <v>0</v>
      </c>
      <c r="CW20" s="535" t="str" cm="1">
        <f t="array" ref="CW20">INDEX(CW$13:CW19,$B20+1,1)</f>
        <v>-</v>
      </c>
      <c r="CX20" s="411" t="str">
        <f t="shared" ca="1" si="151"/>
        <v>-</v>
      </c>
      <c r="CY20" s="411">
        <f t="shared" si="152"/>
        <v>0</v>
      </c>
      <c r="CZ20" s="411">
        <f t="shared" si="152"/>
        <v>0</v>
      </c>
      <c r="DA20" s="535" cm="1">
        <f t="array" ref="DA20">INDEX(DA$13:DA19,$B20+1,1)</f>
        <v>0</v>
      </c>
      <c r="DB20" s="535" cm="1">
        <f t="array" ref="DB20">INDEX(DB$13:DB19,$B20+1,1)</f>
        <v>0</v>
      </c>
      <c r="DC20" s="18"/>
      <c r="DD20" s="535" t="b" cm="1">
        <f t="array" ref="DD20">INDEX(DD$13:DD19,$B20+1,1)</f>
        <v>0</v>
      </c>
      <c r="DE20" s="535" t="b" cm="1">
        <f t="array" ref="DE20">INDEX(DE$13:DE19,$B20+1,1)</f>
        <v>0</v>
      </c>
      <c r="DF20" s="535" t="b" cm="1">
        <f t="array" ref="DF20">INDEX(DF$13:DF19,$B20+1,1)</f>
        <v>1</v>
      </c>
      <c r="DG20" s="535" t="str" cm="1">
        <f t="array" ref="DG20">INDEX(DG$13:DG19,$B20+1,1)</f>
        <v>-</v>
      </c>
      <c r="DH20" s="536" cm="1">
        <f t="array" ref="DH20">INDEX(DH$13:DH19,$B20+1,1)</f>
        <v>0</v>
      </c>
      <c r="DI20" s="22">
        <v>3</v>
      </c>
      <c r="DJ20" s="22">
        <v>3</v>
      </c>
      <c r="DK20" s="411">
        <f t="shared" si="183"/>
        <v>1</v>
      </c>
      <c r="DL20" s="411">
        <f t="shared" si="183"/>
        <v>60</v>
      </c>
      <c r="DM20" s="535" t="str" cm="1">
        <f t="array" ref="DM20">INDEX(DM$13:DM19,$B20+1,1)</f>
        <v>-</v>
      </c>
      <c r="DN20" s="411" t="str">
        <f t="shared" si="184"/>
        <v>-</v>
      </c>
      <c r="DO20" s="411" t="str">
        <f t="shared" si="184"/>
        <v>-</v>
      </c>
      <c r="DP20" s="411" t="str">
        <f t="shared" si="184"/>
        <v>-</v>
      </c>
      <c r="DQ20" s="411" t="b">
        <f t="shared" si="185"/>
        <v>0</v>
      </c>
      <c r="DR20" s="535" t="str" cm="1">
        <f t="array" ref="DR20">INDEX(DR$13:DR19,$B20+1,1)</f>
        <v>-</v>
      </c>
      <c r="DS20" s="535" t="str" cm="1">
        <f t="array" ref="DS20">INDEX(DS$13:DS19,$B20+1,1)</f>
        <v>-</v>
      </c>
      <c r="DT20" s="535" t="str" cm="1">
        <f t="array" ref="DT20">INDEX(DT$13:DT19,$B20+1,1)</f>
        <v>-</v>
      </c>
      <c r="DU20" s="535" t="str" cm="1">
        <f t="array" ref="DU20">INDEX(DU$13:DU19,$B20+1,1)</f>
        <v>-</v>
      </c>
      <c r="DV20" s="411">
        <f t="shared" si="186"/>
        <v>500</v>
      </c>
      <c r="DW20" s="411">
        <f t="shared" si="186"/>
        <v>500</v>
      </c>
      <c r="DX20" s="411" t="str">
        <f t="shared" si="186"/>
        <v>-</v>
      </c>
      <c r="DY20" s="411" t="str">
        <f t="shared" si="186"/>
        <v>-</v>
      </c>
      <c r="DZ20" s="411" t="str">
        <f t="shared" si="186"/>
        <v>-</v>
      </c>
      <c r="EA20" s="535" cm="1">
        <f t="array" ref="EA20">INDEX(EA$13:EA19,$B20+1,1)</f>
        <v>0</v>
      </c>
      <c r="EB20" s="535" cm="1">
        <f t="array" ref="EB20">INDEX(EB$13:EB19,$B20+1,1)</f>
        <v>999999</v>
      </c>
      <c r="EC20" s="535" cm="1">
        <f t="array" ref="EC20">INDEX(EC$13:EC19,$B20+1,1)</f>
        <v>999999</v>
      </c>
      <c r="ED20" s="535" cm="1">
        <f t="array" ref="ED20">INDEX(ED$13:ED19,$B20+1,1)</f>
        <v>999999</v>
      </c>
      <c r="EE20" s="535" cm="1">
        <f t="array" ref="EE20">INDEX(EE$13:EE19,$B20+1,1)</f>
        <v>999999</v>
      </c>
      <c r="EF20" s="535" cm="1">
        <f t="array" ref="EF20">INDEX(EF$13:EF19,$B20+1,1)</f>
        <v>999999</v>
      </c>
      <c r="EG20" s="535" cm="1">
        <f t="array" ref="EG20">INDEX(EG$13:EG19,$B20+1,1)</f>
        <v>999999</v>
      </c>
      <c r="EH20" s="535" cm="1">
        <f t="array" ref="EH20">INDEX(EH$13:EH19,$B20+1,1)</f>
        <v>999999</v>
      </c>
      <c r="EI20" s="535" cm="1">
        <f t="array" ref="EI20">INDEX(EI$13:EI19,$B20+1,1)</f>
        <v>999999</v>
      </c>
      <c r="EJ20" s="535" cm="1">
        <f t="array" ref="EJ20">INDEX(EJ$13:EJ19,$B20+1,1)</f>
        <v>999999</v>
      </c>
      <c r="EK20" s="535" cm="1">
        <f t="array" ref="EK20">INDEX(EK$13:EK19,$B20+1,1)</f>
        <v>999999</v>
      </c>
      <c r="EL20" s="535" cm="1">
        <f t="array" ref="EL20">INDEX(EL$13:EL19,$B20+1,1)</f>
        <v>999999</v>
      </c>
      <c r="EM20" s="535" cm="1">
        <f t="array" ref="EM20">INDEX(EM$13:EM19,$B20+1,1)</f>
        <v>999999</v>
      </c>
      <c r="EN20" s="782">
        <f t="shared" si="155"/>
        <v>0</v>
      </c>
      <c r="EO20" s="782">
        <f t="shared" si="155"/>
        <v>0</v>
      </c>
      <c r="EP20" s="782">
        <f t="shared" si="155"/>
        <v>999999</v>
      </c>
      <c r="EQ20" s="535" t="str" cm="1">
        <f t="array" ref="EQ20">INDEX(EQ$13:EQ19,$B20+1,1)</f>
        <v>-</v>
      </c>
      <c r="ER20" s="535" t="str" cm="1">
        <f t="array" ref="ER20">INDEX(ER$13:ER19,$B20+1,1)</f>
        <v>-</v>
      </c>
      <c r="ES20" s="411" t="str">
        <f t="shared" si="187"/>
        <v>-</v>
      </c>
      <c r="ET20" s="411" t="str">
        <f t="shared" si="187"/>
        <v>-</v>
      </c>
      <c r="EU20" s="781">
        <f t="shared" si="177"/>
        <v>0</v>
      </c>
      <c r="EV20" s="779">
        <f t="shared" si="178"/>
        <v>999999</v>
      </c>
      <c r="EW20" s="780">
        <f t="shared" si="179"/>
        <v>999999</v>
      </c>
      <c r="EX20" s="535" t="str" cm="1">
        <f t="array" ref="EX20">INDEX(EX$13:EX19,$B20+1,1)</f>
        <v>-</v>
      </c>
      <c r="EY20" s="728" cm="1">
        <f t="array" ref="EY20">IF(EX20&lt;&gt;"-",EX20,INDEX(i.ELMatedEst,$AA20+1,$T20))</f>
        <v>0</v>
      </c>
      <c r="EZ20" s="535" t="str" cm="1">
        <f t="array" ref="EZ20">INDEX(EZ$13:EZ19,$B20+1,1)</f>
        <v>-</v>
      </c>
      <c r="FA20" s="535" t="str" cm="1">
        <f t="array" ref="FA20">INDEX(FA$13:FA19,$B20+1,1)</f>
        <v>-</v>
      </c>
      <c r="FB20" s="411">
        <f t="shared" si="188"/>
        <v>0</v>
      </c>
      <c r="FC20" s="666">
        <f t="shared" si="189"/>
        <v>5.0000000000000001E-3</v>
      </c>
      <c r="FD20" s="535" cm="1">
        <f t="array" ref="FD20">INDEX(FD$13:FD19,$B20+1,1)</f>
        <v>1</v>
      </c>
      <c r="FE20" s="667">
        <f t="shared" si="190"/>
        <v>0.12</v>
      </c>
      <c r="FF20" s="667">
        <f>INDEX(CHOOSE($N20,DataAutumn!i.EL_PropnSold,DataWinter!i.EL_PropnSold,DataSpring!i.EL_PropnSold),$AI20,$T20)*INDEX(i.ELMatedEst,$AB20+1,$T20)*i.dAdultRR_ELPropSold
+INDEX(i.dryman,($AJ20-1)*4+$AI20,FF$7)</f>
        <v>0</v>
      </c>
      <c r="FG20" s="667">
        <f>INDEX(CHOOSE($N20,DataAutumn!i.EL_PropnSold,DataWinter!i.EL_PropnSold,DataSpring!i.EL_PropnSold),$AI20,$T20)*INDEX(i.ELMatedEst,$AB20+1,$T20)*i.dAdultRR_ELPropSold
+INDEX(i.dryman,($AJ20-1)*4+$AI20,FG$7)</f>
        <v>3.125E-2</v>
      </c>
      <c r="FH20" s="667">
        <f>INDEX(CHOOSE($N20,DataAutumn!i.EL_PropnSold,DataWinter!i.EL_PropnSold,DataSpring!i.EL_PropnSold),$AI20,$T20)*INDEX(i.ELMatedEst,$AB20+1,$T20)*i.dAdultRR_ELPropSold
+INDEX(i.dryman,($AJ20-1)*4+$AI20,FH$7)</f>
        <v>3.125E-2</v>
      </c>
      <c r="FI20" s="667">
        <f>INDEX(CHOOSE($N20,DataAutumn!i.EL_PropnSold,DataWinter!i.EL_PropnSold,DataSpring!i.EL_PropnSold),$AI20,$T20)*INDEX(i.ELMatedEst,$AB20+1,$T20)*i.dAdultRR_ELPropSold
+INDEX(i.dryman,($AJ20-1)*4+$AI20,FI$7)</f>
        <v>3.125E-2</v>
      </c>
      <c r="FJ20" s="668">
        <f>INDEX(CHOOSE($N20,DataAutumn!i.EL_PropnSold,DataWinter!i.EL_PropnSold,DataSpring!i.EL_PropnSold),$AI20,$T20)*INDEX(i.ELMatedEst,$AB20+1,$T20)*i.dAdultLSurv_ELPropSold</f>
        <v>0</v>
      </c>
      <c r="FK20" s="411" t="b">
        <f t="shared" si="191"/>
        <v>0</v>
      </c>
      <c r="FL20" s="411" t="b">
        <f t="shared" si="191"/>
        <v>0</v>
      </c>
      <c r="FM20" s="411" t="b">
        <f t="shared" si="191"/>
        <v>0</v>
      </c>
      <c r="FN20" s="411" t="b">
        <f t="shared" si="191"/>
        <v>0</v>
      </c>
      <c r="FO20" s="411">
        <f t="shared" si="192"/>
        <v>1</v>
      </c>
      <c r="FP20" s="411">
        <f t="shared" si="192"/>
        <v>0</v>
      </c>
      <c r="FQ20" s="411" t="b">
        <f t="shared" si="193"/>
        <v>0</v>
      </c>
      <c r="FR20" s="411" t="b">
        <f t="shared" si="156"/>
        <v>0</v>
      </c>
      <c r="FS20" s="411" t="b">
        <f t="shared" si="156"/>
        <v>0</v>
      </c>
      <c r="FT20" s="411" t="b">
        <f t="shared" si="156"/>
        <v>1</v>
      </c>
      <c r="FU20" s="87">
        <f t="shared" si="157"/>
        <v>1</v>
      </c>
      <c r="FV20" s="87">
        <f t="shared" si="157"/>
        <v>1</v>
      </c>
      <c r="FW20" s="535" cm="1">
        <f t="array" ref="FW20">INDEX(FW$13:FW19,$B20+1,1)</f>
        <v>1</v>
      </c>
      <c r="FX20" s="535" cm="1">
        <f t="array" ref="FX20">INDEX(FX$13:FX19,$B20+1,1)</f>
        <v>1</v>
      </c>
      <c r="FY20" s="535" cm="1">
        <f t="array" ref="FY20">INDEX(FY$13:FY19,$B20+1,1)</f>
        <v>1</v>
      </c>
      <c r="FZ20" s="535" cm="1">
        <f t="array" ref="FZ20">INDEX(FZ$13:FZ19,$B20+1,1)</f>
        <v>1</v>
      </c>
      <c r="GA20" s="535" t="str" cm="1">
        <f t="array" ref="GA20">INDEX(GA$13:GA19,$B20+1,1)</f>
        <v>-</v>
      </c>
      <c r="GB20" s="411" t="b">
        <f t="shared" si="194"/>
        <v>1</v>
      </c>
      <c r="GC20" s="411" t="b">
        <f t="shared" si="194"/>
        <v>0</v>
      </c>
      <c r="GD20" s="411" t="b">
        <f t="shared" si="194"/>
        <v>0</v>
      </c>
      <c r="GE20" s="411" t="b">
        <f t="shared" si="194"/>
        <v>0</v>
      </c>
      <c r="GF20" s="87">
        <f t="shared" si="159"/>
        <v>1</v>
      </c>
      <c r="GG20" s="87">
        <f t="shared" si="159"/>
        <v>1</v>
      </c>
      <c r="GH20" s="87">
        <f t="shared" si="159"/>
        <v>1</v>
      </c>
      <c r="GI20" s="87">
        <f t="shared" si="159"/>
        <v>1</v>
      </c>
      <c r="GJ20" s="87">
        <f t="shared" si="159"/>
        <v>1</v>
      </c>
      <c r="GK20" s="87">
        <f t="shared" si="159"/>
        <v>1</v>
      </c>
      <c r="GL20" s="87">
        <f t="shared" si="159"/>
        <v>1</v>
      </c>
      <c r="GM20" s="87">
        <f t="shared" si="159"/>
        <v>1</v>
      </c>
      <c r="GN20" s="411" cm="1">
        <f t="array" ref="GN20">INDEX(i.dse_type,1,$L20)</f>
        <v>0</v>
      </c>
      <c r="GO20" s="535" t="str" cm="1">
        <f t="array" ref="GO20">INDEX(GO$13:GO19,$B20+1,1)</f>
        <v>-</v>
      </c>
      <c r="GP20" s="535" t="str" cm="1">
        <f t="array" ref="GP20">INDEX(GP$13:GP19,$B20+1,1)</f>
        <v>-</v>
      </c>
      <c r="GQ20" s="535" t="str" cm="1">
        <f t="array" ref="GQ20">INDEX(GQ$13:GQ19,$B20+1,1)</f>
        <v>-</v>
      </c>
      <c r="GR20" s="18"/>
      <c r="GS20" s="535" t="str" cm="1">
        <f t="array" ref="GS20">INDEX(GS$13:GS19,$B20+1,1)</f>
        <v>-</v>
      </c>
      <c r="GT20" s="411" t="b">
        <f t="shared" si="195"/>
        <v>0</v>
      </c>
      <c r="GU20" s="535" t="str" cm="1">
        <f t="array" ref="GU20">INDEX(GU$13:GU19,$B20+1,1)</f>
        <v>-</v>
      </c>
      <c r="GV20" s="535" t="str" cm="1">
        <f t="array" ref="GV20">INDEX(GV$13:GV19,$B20+1,1)</f>
        <v>-</v>
      </c>
      <c r="GW20" s="535" t="str" cm="1">
        <f t="array" ref="GW20">INDEX(GW$13:GW19,$B20+1,1)</f>
        <v>-</v>
      </c>
      <c r="GX20" s="535" cm="1">
        <f t="array" ref="GX20">INDEX(GX$13:GX19,$B20+1,1)</f>
        <v>1</v>
      </c>
      <c r="GY20" s="535" cm="1">
        <f t="array" ref="GY20">INDEX(GY$13:GY19,$B20+1,1)</f>
        <v>1</v>
      </c>
      <c r="GZ20" s="535" t="str" cm="1">
        <f t="array" ref="GZ20">INDEX(GZ$13:GZ19,$B20+1,1)</f>
        <v>-</v>
      </c>
      <c r="HA20" s="535" t="str" cm="1">
        <f t="array" ref="HA20">INDEX(HA$13:HA19,$B20+1,1)</f>
        <v>-</v>
      </c>
      <c r="HB20" s="535" t="str" cm="1">
        <f t="array" ref="HB20">INDEX(HB$13:HB19,$B20+1,1)</f>
        <v>-</v>
      </c>
      <c r="HC20" s="535" t="str" cm="1">
        <f t="array" ref="HC20">INDEX(HC$13:HC19,$B20+1,1)</f>
        <v>-</v>
      </c>
      <c r="HD20" s="535" t="str" cm="1">
        <f t="array" ref="HD20">INDEX(HD$13:HD19,$B20+1,1)</f>
        <v>-</v>
      </c>
      <c r="HE20" s="535" t="str" cm="1">
        <f t="array" ref="HE20">INDEX(HE$13:HE19,$B20+1,1)</f>
        <v>-</v>
      </c>
      <c r="HF20" s="535" t="str" cm="1">
        <f t="array" ref="HF20">INDEX(HF$13:HF19,$B20+1,1)</f>
        <v>-</v>
      </c>
      <c r="HG20" s="535" t="str" cm="1">
        <f t="array" ref="HG20">INDEX(HG$13:HG19,$B20+1,1)</f>
        <v>-</v>
      </c>
      <c r="HH20" s="535" t="str" cm="1">
        <f t="array" ref="HH20">INDEX(HH$13:HH19,$B20+1,1)</f>
        <v>-</v>
      </c>
      <c r="HI20" s="535" t="str" cm="1">
        <f t="array" ref="HI20">INDEX(HI$13:HI19,$B20+1,1)</f>
        <v>-</v>
      </c>
      <c r="HJ20" s="535" t="str" cm="1">
        <f t="array" ref="HJ20">INDEX(HJ$13:HJ19,$B20+1,1)</f>
        <v>-</v>
      </c>
      <c r="HK20" s="535" t="str" cm="1">
        <f t="array" ref="HK20">INDEX(HK$13:HK19,$B20+1,1)</f>
        <v>-</v>
      </c>
      <c r="HL20" s="535" t="str" cm="1">
        <f t="array" ref="HL20">INDEX(HL$13:HL19,$B20+1,1)</f>
        <v>-</v>
      </c>
      <c r="HM20" s="535" t="str" cm="1">
        <f t="array" ref="HM20">INDEX(HM$13:HM19,$B20+1,1)</f>
        <v>-</v>
      </c>
      <c r="HN20" s="535" t="str" cm="1">
        <f t="array" ref="HN20">INDEX(HN$13:HN19,$B20+1,1)</f>
        <v>-</v>
      </c>
      <c r="HO20" s="535" t="str" cm="1">
        <f t="array" ref="HO20">INDEX(HO$13:HO19,$B20+1,1)</f>
        <v>-</v>
      </c>
      <c r="HP20" s="535" t="str" cm="1">
        <f t="array" ref="HP20">INDEX(HP$13:HP19,$B20+1,1)</f>
        <v>-</v>
      </c>
      <c r="HQ20" s="535" t="str" cm="1">
        <f t="array" ref="HQ20">INDEX(HQ$13:HQ19,$B20+1,1)</f>
        <v>-</v>
      </c>
      <c r="HR20" s="535" t="str" cm="1">
        <f t="array" ref="HR20">INDEX(HR$13:HR19,$B20+1,1)</f>
        <v>-</v>
      </c>
      <c r="HS20" s="535" t="str" cm="1">
        <f t="array" ref="HS20">INDEX(HS$13:HS19,$B20+1,1)</f>
        <v>-</v>
      </c>
      <c r="HT20" s="535" t="str" cm="1">
        <f t="array" ref="HT20">INDEX(HT$13:HT19,$B20+1,1)</f>
        <v>-</v>
      </c>
      <c r="HU20" s="535" cm="1">
        <f t="array" ref="HU20">INDEX(HU$13:HU19,$B20+1,1)</f>
        <v>0</v>
      </c>
      <c r="HV20" s="535" t="str" cm="1">
        <f t="array" ref="HV20">INDEX(HV$13:HV19,$B20+1,1)</f>
        <v>-</v>
      </c>
      <c r="HW20" s="535" cm="1">
        <f t="array" ref="HW20">INDEX(HW$13:HW19,$B20+1,1)</f>
        <v>1</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535" cm="1">
        <f t="array" ref="IC20">INDEX(IC$13:IC19,$B20+1,1)</f>
        <v>0</v>
      </c>
      <c r="ID20" s="535" cm="1">
        <f t="array" ref="ID20">INDEX(ID$13:ID19,$B20+1,1)</f>
        <v>0</v>
      </c>
      <c r="IE20" s="535" cm="1">
        <f t="array" ref="IE20">INDEX(IE$13:IE19,$B20+1,1)</f>
        <v>1</v>
      </c>
      <c r="IF20" s="535" cm="1">
        <f t="array" ref="IF20">INDEX(IF$13:IF19,$B20+1,1)</f>
        <v>0</v>
      </c>
      <c r="IG20" s="535" cm="1">
        <f t="array" ref="IG20">INDEX(IG$13:IG19,$B20+1,1)</f>
        <v>0</v>
      </c>
      <c r="IH20" s="535" cm="1">
        <f t="array" ref="IH20">INDEX(IH$13:IH19,$B20+1,1)</f>
        <v>0</v>
      </c>
      <c r="II20" s="535" cm="1">
        <f t="array" ref="II20">INDEX(II$13:II19,$B20+1,1)</f>
        <v>0</v>
      </c>
      <c r="IJ20" s="535" cm="1">
        <f t="array" ref="IJ20">INDEX(IJ$13:IJ19,$B20+1,1)</f>
        <v>0</v>
      </c>
      <c r="IK20" s="18"/>
      <c r="IL20" s="535" cm="1">
        <f t="array" ref="IL20">INDEX(IL$13:IL19,$B20+1,1)</f>
        <v>0.125</v>
      </c>
      <c r="IM20" s="535" cm="1">
        <f t="array" ref="IM20">INDEX(IM$13:IM19,$B20+1,1)</f>
        <v>0.3</v>
      </c>
      <c r="IN20" s="535" cm="1">
        <f t="array" ref="IN20">INDEX(IN$13:IN19,$B20+1,1)</f>
        <v>-0.05</v>
      </c>
      <c r="IO20" s="535" cm="1">
        <f t="array" ref="IO20">INDEX(IO$13:IO19,$B20+1,1)</f>
        <v>0.1</v>
      </c>
      <c r="IP20" s="535" cm="1">
        <f t="array" ref="IP20">INDEX(IP$13:IP19,$B20+1,1)</f>
        <v>0.25</v>
      </c>
      <c r="IQ20" s="535" cm="1">
        <f t="array" ref="IQ20">INDEX(IQ$13:IQ19,$B20+1,1)</f>
        <v>-0.05</v>
      </c>
      <c r="IR20" s="535" cm="1">
        <f t="array" ref="IR20">INDEX(IR$13:IR19,$B20+1,1)</f>
        <v>0.05</v>
      </c>
      <c r="IS20" s="535" cm="1">
        <f t="array" ref="IS20">INDEX(IS$13:IS19,$B20+1,1)</f>
        <v>0.1</v>
      </c>
      <c r="IT20" s="535" cm="1">
        <f t="array" ref="IT20">INDEX(IT$13:IT19,$B20+1,1)</f>
        <v>-0.02</v>
      </c>
      <c r="IU20" s="535" cm="1">
        <f t="array" ref="IU20">INDEX(IU$13:IU19,$B20+1,1)</f>
        <v>0.1</v>
      </c>
      <c r="IV20" s="535" cm="1">
        <f t="array" ref="IV20">INDEX(IV$13:IV19,$B20+1,1)</f>
        <v>0.25</v>
      </c>
      <c r="IW20" s="535" cm="1">
        <f t="array" ref="IW20">INDEX(IW$13:IW19,$B20+1,1)</f>
        <v>-0.05</v>
      </c>
      <c r="IX20" s="535" cm="1">
        <f t="array" ref="IX20">INDEX(IX$13:IX19,$B20+1,1)</f>
        <v>0.125</v>
      </c>
      <c r="IY20" s="535" cm="1">
        <f t="array" ref="IY20">INDEX(IY$13:IY19,$B20+1,1)</f>
        <v>0.1</v>
      </c>
      <c r="IZ20" s="535" cm="1">
        <f t="array" ref="IZ20">INDEX(IZ$13:IZ19,$B20+1,1)</f>
        <v>0.1</v>
      </c>
      <c r="JA20" s="535" cm="1">
        <f t="array" ref="JA20">INDEX(JA$13:JA19,$B20+1,1)</f>
        <v>0.1</v>
      </c>
      <c r="JB20" s="535" cm="1">
        <f t="array" ref="JB20">INDEX(JB$13:JB19,$B20+1,1)</f>
        <v>0</v>
      </c>
      <c r="JC20" s="535" cm="1">
        <f t="array" ref="JC20">INDEX(JC$13:JC19,$B20+1,1)</f>
        <v>0</v>
      </c>
      <c r="JD20" s="535" cm="1">
        <f t="array" ref="JD20">INDEX(JD$13:JD19,$B20+1,1)</f>
        <v>0</v>
      </c>
      <c r="JE20" s="535" cm="1">
        <f t="array" ref="JE20">INDEX(JE$13:JE19,$B20+1,1)</f>
        <v>0</v>
      </c>
      <c r="JF20" s="535" cm="1">
        <f t="array" ref="JF20">INDEX(JF$13:JF19,$B20+1,1)</f>
        <v>0</v>
      </c>
      <c r="JG20" s="535" cm="1">
        <f t="array" ref="JG20">INDEX(JG$13:JG19,$B20+1,1)</f>
        <v>0</v>
      </c>
      <c r="JH20" s="535" cm="1">
        <f t="array" ref="JH20">INDEX(JH$13:JH19,$B20+1,1)</f>
        <v>0</v>
      </c>
      <c r="JI20" s="535" cm="1">
        <f t="array" ref="JI20">INDEX(JI$13:JI19,$B20+1,1)</f>
        <v>0</v>
      </c>
      <c r="JJ20" s="535" cm="1">
        <f t="array" ref="JJ20">INDEX(JJ$13:JJ19,$B20+1,1)</f>
        <v>0</v>
      </c>
      <c r="JK20" s="535" cm="1">
        <f t="array" ref="JK20">INDEX(JK$13:JK19,$B20+1,1)</f>
        <v>0</v>
      </c>
      <c r="JL20" s="535" cm="1">
        <f t="array" ref="JL20">INDEX(JL$13:JL19,$B20+1,1)</f>
        <v>0</v>
      </c>
      <c r="JM20" s="535" cm="1">
        <f t="array" ref="JM20">INDEX(JM$13:JM19,$B20+1,1)</f>
        <v>0</v>
      </c>
      <c r="JN20" s="535" cm="1">
        <f t="array" ref="JN20">INDEX(JN$13:JN19,$B20+1,1)</f>
        <v>0</v>
      </c>
      <c r="JO20" s="535" cm="1">
        <f t="array" ref="JO20">INDEX(JO$13:JO19,$B20+1,1)</f>
        <v>0</v>
      </c>
      <c r="JP20" s="535" cm="1">
        <f t="array" ref="JP20">INDEX(JP$13:JP19,$B20+1,1)</f>
        <v>0</v>
      </c>
      <c r="JQ20" s="535" cm="1">
        <f t="array" ref="JQ20">INDEX(JQ$13:JQ19,$B20+1,1)</f>
        <v>0</v>
      </c>
      <c r="JR20" s="535" cm="1">
        <f t="array" ref="JR20">INDEX(JR$13:JR19,$B20+1,1)</f>
        <v>0</v>
      </c>
      <c r="JS20" s="535" cm="1">
        <f t="array" ref="JS20">INDEX(JS$13:JS19,$B20+1,1)</f>
        <v>0</v>
      </c>
      <c r="JT20" s="535" cm="1">
        <f t="array" ref="JT20">INDEX(JT$13:JT19,$B20+1,1)</f>
        <v>0</v>
      </c>
      <c r="JU20" s="535" cm="1">
        <f t="array" ref="JU20">INDEX(JU$13:JU19,$B20+1,1)</f>
        <v>0</v>
      </c>
      <c r="JV20" s="535" cm="1">
        <f t="array" ref="JV20">INDEX(JV$13:JV19,$B20+1,1)</f>
        <v>0</v>
      </c>
      <c r="JW20" s="535" cm="1">
        <f t="array" ref="JW20">INDEX(JW$13:JW19,$B20+1,1)</f>
        <v>0</v>
      </c>
      <c r="JX20" s="535" cm="1">
        <f t="array" ref="JX20">INDEX(JX$13:JX19,$B20+1,1)</f>
        <v>0</v>
      </c>
      <c r="JY20" s="535" cm="1">
        <f t="array" ref="JY20">INDEX(JY$13:JY19,$B20+1,1)</f>
        <v>0</v>
      </c>
      <c r="JZ20" s="535" cm="1">
        <f t="array" ref="JZ20">INDEX(JZ$13:JZ19,$B20+1,1)</f>
        <v>0</v>
      </c>
      <c r="KA20" s="535" cm="1">
        <f t="array" ref="KA20">INDEX(KA$13:KA19,$B20+1,1)</f>
        <v>0</v>
      </c>
      <c r="KB20" s="535" cm="1">
        <f t="array" ref="KB20">INDEX(KB$13:KB19,$B20+1,1)</f>
        <v>0</v>
      </c>
      <c r="KC20" s="535" cm="1">
        <f t="array" ref="KC20">INDEX(KC$13:KC19,$B20+1,1)</f>
        <v>0</v>
      </c>
      <c r="KD20" s="535" cm="1">
        <f t="array" ref="KD20">INDEX(KD$13:KD19,$B20+1,1)</f>
        <v>0</v>
      </c>
      <c r="KE20" s="535" cm="1">
        <f t="array" ref="KE20">INDEX(KE$13:KE19,$B20+1,1)</f>
        <v>0</v>
      </c>
      <c r="KF20" s="535" cm="1">
        <f t="array" ref="KF20">INDEX(KF$13:KF19,$B20+1,1)</f>
        <v>0</v>
      </c>
      <c r="KG20" s="535" cm="1">
        <f t="array" ref="KG20">INDEX(KG$13:KG19,$B20+1,1)</f>
        <v>0</v>
      </c>
      <c r="KH20" s="535" cm="1">
        <f t="array" ref="KH20">INDEX(KH$13:KH19,$B20+1,1)</f>
        <v>0</v>
      </c>
      <c r="KI20" s="535" cm="1">
        <f t="array" ref="KI20">INDEX(KI$13:KI19,$B20+1,1)</f>
        <v>0</v>
      </c>
      <c r="KJ20" s="535" cm="1">
        <f t="array" ref="KJ20">INDEX(KJ$13:KJ19,$B20+1,1)</f>
        <v>0</v>
      </c>
      <c r="KK20" s="535" cm="1">
        <f t="array" ref="KK20">INDEX(KK$13:KK19,$B20+1,1)</f>
        <v>0</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0</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535" cm="1">
        <f t="array" ref="KY20">INDEX(KY$13:KY19,$B20+1,1)</f>
        <v>0</v>
      </c>
      <c r="KZ20" s="535" cm="1">
        <f t="array" ref="KZ20">INDEX(KZ$13:KZ19,$B20+1,1)</f>
        <v>0</v>
      </c>
      <c r="LA20" s="535" cm="1">
        <f t="array" ref="LA20">INDEX(LA$13:LA19,$B20+1,1)</f>
        <v>0</v>
      </c>
      <c r="LB20" s="535" cm="1">
        <f t="array" ref="LB20">INDEX(LB$13:LB19,$B20+1,1)</f>
        <v>0</v>
      </c>
      <c r="LC20" s="535" cm="1">
        <f t="array" ref="LC20">INDEX(LC$13:LC19,$B20+1,1)</f>
        <v>0</v>
      </c>
      <c r="LD20" s="535" cm="1">
        <f t="array" ref="LD20">INDEX(LD$13:LD19,$B20+1,1)</f>
        <v>0</v>
      </c>
      <c r="LE20" s="535" cm="1">
        <f t="array" ref="LE20">INDEX(LE$13:LE19,$B20+1,1)</f>
        <v>0</v>
      </c>
      <c r="LF20" s="535" cm="1">
        <f t="array" ref="LF20">INDEX(LF$13:LF19,$B20+1,1)</f>
        <v>0</v>
      </c>
      <c r="LG20" s="535" cm="1">
        <f t="array" ref="LG20">INDEX(LG$13:LG19,$B20+1,1)</f>
        <v>0</v>
      </c>
      <c r="LH20" s="535" cm="1">
        <f t="array" ref="LH20">INDEX(LH$13:LH19,$B20+1,1)</f>
        <v>0</v>
      </c>
      <c r="LI20" s="535" cm="1">
        <f t="array" ref="LI20">INDEX(LI$13:LI19,$B20+1,1)</f>
        <v>0</v>
      </c>
      <c r="LJ20" s="535" cm="1">
        <f t="array" ref="LJ20">INDEX(LJ$13:LJ19,$B20+1,1)</f>
        <v>0</v>
      </c>
      <c r="LK20" s="535" cm="1">
        <f t="array" ref="LK20">INDEX(LK$13:LK19,$B20+1,1)</f>
        <v>0</v>
      </c>
      <c r="LL20" s="535" cm="1">
        <f t="array" ref="LL20">INDEX(LL$13:LL19,$B20+1,1)</f>
        <v>0</v>
      </c>
      <c r="LM20" s="535" cm="1">
        <f t="array" ref="LM20">INDEX(LM$13:LM19,$B20+1,1)</f>
        <v>0</v>
      </c>
      <c r="LN20" s="535" cm="1">
        <f t="array" ref="LN20">INDEX(LN$13:LN19,$B20+1,1)</f>
        <v>0</v>
      </c>
      <c r="LO20" s="535" cm="1">
        <f t="array" ref="LO20">INDEX(LO$13:LO19,$B20+1,1)</f>
        <v>0</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cm="1">
        <f t="array" ref="WE20">INDEX(WE$13:WE19,$B20+1,1)</f>
        <v>0</v>
      </c>
      <c r="WF20" s="535" cm="1">
        <f t="array" ref="WF20">INDEX(WF$13:WF19,$B20+1,1)</f>
        <v>0</v>
      </c>
      <c r="WG20" s="535" cm="1">
        <f t="array" ref="WG20">INDEX(WG$13:WG19,$B20+1,1)</f>
        <v>0</v>
      </c>
      <c r="WH20" s="535" cm="1">
        <f t="array" ref="WH20">INDEX(WH$13:WH19,$B20+1,1)</f>
        <v>0</v>
      </c>
      <c r="WI20" s="535" cm="1">
        <f t="array" ref="WI20">INDEX(WI$13:WI19,$B20+1,1)</f>
        <v>0</v>
      </c>
      <c r="WJ20" s="535" cm="1">
        <f t="array" ref="WJ20">INDEX(WJ$13:WJ19,$B20+1,1)</f>
        <v>0</v>
      </c>
      <c r="WK20" s="535" cm="1">
        <f t="array" ref="WK20">INDEX(WK$13:WK19,$B20+1,1)</f>
        <v>0</v>
      </c>
      <c r="WL20" s="535" cm="1">
        <f t="array" ref="WL20">INDEX(WL$13:WL19,$B20+1,1)</f>
        <v>0</v>
      </c>
      <c r="WM20" s="535" t="str" cm="1">
        <f t="array" ref="WM20">INDEX(WM$13:WM19,$B20+1,1)</f>
        <v>-</v>
      </c>
      <c r="WN20" s="18"/>
      <c r="WO20" s="535" cm="1">
        <f t="array" ref="WO20">INDEX(WO$13:WO19,$B20+1,1)</f>
        <v>0</v>
      </c>
      <c r="WP20" s="535" cm="1">
        <f t="array" ref="WP20">INDEX(WP$13:WP19,$B20+1,1)</f>
        <v>0</v>
      </c>
      <c r="WQ20" s="535" cm="1">
        <f t="array" ref="WQ20">INDEX(WQ$13:WQ19,$B20+1,1)</f>
        <v>0</v>
      </c>
      <c r="WR20" s="535" t="str" cm="1">
        <f t="array" ref="WR20">INDEX(WR$13:WR19,$B20+1,1)</f>
        <v>-</v>
      </c>
      <c r="WS20" s="535" t="str" cm="1">
        <f t="array" ref="WS20">INDEX(WS$13:WS19,$B20+1,1)</f>
        <v>-</v>
      </c>
      <c r="WT20" s="535" t="str" cm="1">
        <f t="array" ref="WT20">INDEX(WT$13:WT19,$B20+1,1)</f>
        <v>-</v>
      </c>
      <c r="WU20" s="535" t="str" cm="1">
        <f t="array" ref="WU20">INDEX(WU$13:WU19,$B20+1,1)</f>
        <v>-</v>
      </c>
      <c r="WV20" s="535" t="str" cm="1">
        <f t="array" ref="WV20">INDEX(WV$13:WV19,$B20+1,1)</f>
        <v>-</v>
      </c>
      <c r="WW20" s="535" t="str" cm="1">
        <f t="array" ref="WW20">INDEX(WW$13:WW19,$B20+1,1)</f>
        <v>-</v>
      </c>
      <c r="WX20" s="535" t="str" cm="1">
        <f t="array" ref="WX20">INDEX(WX$13:WX19,$B20+1,1)</f>
        <v>-</v>
      </c>
      <c r="WY20" s="535" t="str" cm="1">
        <f t="array" ref="WY20">INDEX(WY$13:WY19,$B20+1,1)</f>
        <v>-</v>
      </c>
      <c r="WZ20" s="535" t="str" cm="1">
        <f t="array" ref="WZ20">INDEX(WZ$13:WZ19,$B20+1,1)</f>
        <v>-</v>
      </c>
      <c r="XA20" s="535" t="str" cm="1">
        <f t="array" ref="XA20">INDEX(XA$13:XA19,$B20+1,1)</f>
        <v>-</v>
      </c>
      <c r="XB20" s="535" t="str" cm="1">
        <f t="array" ref="XB20">INDEX(XB$13:XB19,$B20+1,1)</f>
        <v>-</v>
      </c>
      <c r="XC20" s="535" t="str" cm="1">
        <f t="array" ref="XC20">INDEX(XC$13:XC19,$B20+1,1)</f>
        <v>-</v>
      </c>
      <c r="XD20" s="535" t="str" cm="1">
        <f t="array" ref="XD20">INDEX(XD$13:XD19,$B20+1,1)</f>
        <v>-</v>
      </c>
      <c r="XE20" s="535" t="str" cm="1">
        <f t="array" ref="XE20">INDEX(XE$13:XE19,$B20+1,1)</f>
        <v>-</v>
      </c>
      <c r="XF20" s="535" t="str" cm="1">
        <f t="array" ref="XF20">INDEX(XF$13:XF19,$B20+1,1)</f>
        <v>-</v>
      </c>
      <c r="XG20" s="535" t="str" cm="1">
        <f t="array" ref="XG20">INDEX(XG$13:XG19,$B20+1,1)</f>
        <v>-</v>
      </c>
      <c r="XH20" s="18"/>
      <c r="XI20" s="411" t="str">
        <f t="shared" ca="1" si="196"/>
        <v>-</v>
      </c>
      <c r="XJ20" s="535" t="str" cm="1">
        <f t="array" ref="XJ20">INDEX(XJ$13:XJ19,$B20+1,1)</f>
        <v>-</v>
      </c>
      <c r="XK20" s="535" t="str" cm="1">
        <f t="array" ref="XK20">INDEX(XK$13:XK19,$B20+1,1)</f>
        <v>-</v>
      </c>
      <c r="XL20" s="535" t="str" cm="1">
        <f t="array" ref="XL20">INDEX(XL$13:XL19,$B20+1,1)</f>
        <v>-</v>
      </c>
      <c r="XM20" s="535" t="str" cm="1">
        <f t="array" ref="XM20">INDEX(XM$13:XM19,$B20+1,1)</f>
        <v>-</v>
      </c>
      <c r="XN20" s="535" cm="1">
        <f t="array" ref="XN20">INDEX(XN$13:XN19,$B20+1,1)</f>
        <v>0</v>
      </c>
      <c r="XO20" s="535" t="str" cm="1">
        <f t="array" ref="XO20">INDEX(XO$13:XO19,$B20+1,1)</f>
        <v>-</v>
      </c>
      <c r="XP20" s="535" t="str" cm="1">
        <f t="array" ref="XP20">INDEX(XP$13:XP19,$B20+1,1)</f>
        <v>-</v>
      </c>
      <c r="XQ20" s="535" t="str" cm="1">
        <f t="array" ref="XQ20">INDEX(XQ$13:XQ19,$B20+1,1)</f>
        <v>-</v>
      </c>
      <c r="XR20" s="535" t="str" cm="1">
        <f t="array" ref="XR20">INDEX(XR$13:XR19,$B20+1,1)</f>
        <v>-</v>
      </c>
      <c r="XS20" s="535" t="str" cm="1">
        <f t="array" ref="XS20">INDEX(XS$13:XS19,$B20+1,1)</f>
        <v>-</v>
      </c>
      <c r="XT20" s="535" t="str" cm="1">
        <f t="array" ref="XT20">INDEX(XT$13:XT19,$B20+1,1)</f>
        <v>-</v>
      </c>
      <c r="XU20" s="535" t="str" cm="1">
        <f t="array" ref="XU20">INDEX(XU$13:XU19,$B20+1,1)</f>
        <v>-</v>
      </c>
      <c r="XV20" s="535" t="str" cm="1">
        <f t="array" ref="XV20">INDEX(XV$13:XV19,$B20+1,1)</f>
        <v>-</v>
      </c>
      <c r="XW20" s="535" t="b" cm="1">
        <f t="array" ref="XW20">INDEX(XW$13:XW19,$B20+1,1)</f>
        <v>1</v>
      </c>
      <c r="XX20" s="535" t="str" cm="1">
        <f t="array" ref="XX20">INDEX(XX$13:XX19,$B20+1,1)</f>
        <v>-</v>
      </c>
      <c r="XY20" s="535" cm="1">
        <f t="array" ref="XY20">INDEX(XY$13:XY19,$B20+1,1)</f>
        <v>0</v>
      </c>
      <c r="XZ20" s="535" cm="1">
        <f t="array" ref="XZ20">INDEX(XZ$13:XZ19,$B20+1,1)</f>
        <v>0</v>
      </c>
      <c r="YA20" s="535" cm="1">
        <f t="array" ref="YA20">INDEX(YA$13:YA19,$B20+1,1)</f>
        <v>0</v>
      </c>
      <c r="YB20" s="18"/>
      <c r="YC20" s="535" t="str" cm="1">
        <f t="array" ref="YC20">INDEX(YC$13:YC19,$B20+1,1)</f>
        <v>-</v>
      </c>
      <c r="YD20" s="535" t="str" cm="1">
        <f t="array" ref="YD20">INDEX(YD$13:YD19,$B20+1,1)</f>
        <v>-</v>
      </c>
      <c r="YE20" s="535" t="str" cm="1">
        <f t="array" ref="YE20">INDEX(YE$13:YE19,$B20+1,1)</f>
        <v>-</v>
      </c>
      <c r="YF20" s="535" t="str" cm="1">
        <f t="array" ref="YF20">INDEX(YF$13:YF19,$B20+1,1)</f>
        <v>-</v>
      </c>
      <c r="YG20" s="535" cm="1">
        <f t="array" ref="YG20">INDEX(YG$13:YG19,$B20+1,1)</f>
        <v>1</v>
      </c>
      <c r="YH20" s="535" cm="1">
        <f t="array" ref="YH20">INDEX(YH$13:YH19,$B20+1,1)</f>
        <v>1</v>
      </c>
      <c r="YI20" s="535" cm="1">
        <f t="array" ref="YI20">INDEX(YI$13:YI19,$B20+1,1)</f>
        <v>1</v>
      </c>
      <c r="YJ20" s="535" cm="1">
        <f t="array" ref="YJ20">INDEX(YJ$13:YJ19,$B20+1,1)</f>
        <v>1</v>
      </c>
      <c r="YK20" s="535" t="str" cm="1">
        <f t="array" ref="YK20">INDEX(YK$13:YK19,$B20+1,1)</f>
        <v>-</v>
      </c>
      <c r="YL20" s="535" t="str" cm="1">
        <f t="array" ref="YL20">INDEX(YL$13:YL19,$B20+1,1)</f>
        <v>-</v>
      </c>
      <c r="YM20" s="535" t="str" cm="1">
        <f t="array" ref="YM20">INDEX(YM$13:YM19,$B20+1,1)</f>
        <v>-</v>
      </c>
      <c r="YN20" s="535" t="str" cm="1">
        <f t="array" ref="YN20">INDEX(YN$13:YN19,$B20+1,1)</f>
        <v>-</v>
      </c>
      <c r="YO20" s="535" t="str" cm="1">
        <f t="array" ref="YO20">INDEX(YO$13:YO19,$B20+1,1)</f>
        <v>-</v>
      </c>
      <c r="YP20" s="535" t="str" cm="1">
        <f t="array" ref="YP20">INDEX(YP$13:YP19,$B20+1,1)</f>
        <v>-</v>
      </c>
      <c r="YQ20" s="535" t="str" cm="1">
        <f t="array" ref="YQ20">INDEX(YQ$13:YQ19,$B20+1,1)</f>
        <v>-</v>
      </c>
      <c r="YR20" s="18"/>
      <c r="YS20" s="535" t="str" cm="1">
        <f t="array" ref="YS20">INDEX(YS$13:YS19,$B20+1,1)</f>
        <v>-</v>
      </c>
      <c r="YT20" s="411">
        <f t="shared" si="172"/>
        <v>1</v>
      </c>
      <c r="YU20" s="18"/>
      <c r="YV20" s="535" t="str" cm="1">
        <f t="array" ref="YV20">INDEX(YV$13:YV19,$B20+1,1)</f>
        <v>-</v>
      </c>
      <c r="YW20" s="535" t="str" cm="1">
        <f t="array" ref="YW20">INDEX(YW$13:YW19,$B20+1,1)</f>
        <v>-</v>
      </c>
      <c r="YX20" s="535" t="str" cm="1">
        <f t="array" ref="YX20">INDEX(YX$13:YX19,$B20+1,1)</f>
        <v>-</v>
      </c>
      <c r="YY20" s="535" t="str" cm="1">
        <f t="array" ref="YY20">INDEX(YY$13:YY19,$B20+1,1)</f>
        <v>-</v>
      </c>
      <c r="YZ20" s="535" t="str" cm="1">
        <f t="array" ref="YZ20">INDEX(YZ$13:YZ19,$B20+1,1)</f>
        <v>-</v>
      </c>
      <c r="ZA20" s="535" t="str" cm="1">
        <f t="array" ref="ZA20">INDEX(ZA$13:ZA19,$B20+1,1)</f>
        <v>-</v>
      </c>
      <c r="ZB20" s="535" t="str" cm="1">
        <f t="array" ref="ZB20">INDEX(ZB$13:ZB19,$B20+1,1)</f>
        <v>-</v>
      </c>
      <c r="ZC20" s="535" t="str" cm="1">
        <f t="array" ref="ZC20">INDEX(ZC$13:ZC19,$B20+1,1)</f>
        <v>-</v>
      </c>
      <c r="ZD20" s="535" t="str" cm="1">
        <f t="array" ref="ZD20">INDEX(ZD$13:ZD19,$B20+1,1)</f>
        <v>-</v>
      </c>
      <c r="ZE20" s="535" t="str" cm="1">
        <f t="array" ref="ZE20">INDEX(ZE$13:ZE19,$B20+1,1)</f>
        <v>-</v>
      </c>
      <c r="ZF20" s="535" t="str" cm="1">
        <f t="array" ref="ZF20">INDEX(ZF$13:ZF19,$B20+1,1)</f>
        <v>-</v>
      </c>
      <c r="ZG20" s="535" t="str" cm="1">
        <f t="array" ref="ZG20">INDEX(ZG$13:ZG19,$B20+1,1)</f>
        <v>-</v>
      </c>
      <c r="ZH20" s="535" t="str" cm="1">
        <f t="array" ref="ZH20">INDEX(ZH$13:ZH19,$B20+1,1)</f>
        <v>-</v>
      </c>
      <c r="ZI20" s="535" t="str" cm="1">
        <f t="array" ref="ZI20">INDEX(ZI$13:ZI19,$B20+1,1)</f>
        <v>-</v>
      </c>
      <c r="ZJ20" s="535" t="str" cm="1">
        <f t="array" ref="ZJ20">INDEX(ZJ$13:ZJ19,$B20+1,1)</f>
        <v>-</v>
      </c>
      <c r="ZK20" s="535" t="str" cm="1">
        <f t="array" ref="ZK20">INDEX(ZK$13:ZK19,$B20+1,1)</f>
        <v>-</v>
      </c>
      <c r="ZL20" s="535" t="str" cm="1">
        <f t="array" ref="ZL20">INDEX(ZL$13:ZL19,$B20+1,1)</f>
        <v>-</v>
      </c>
      <c r="ZM20" s="535" t="str" cm="1">
        <f t="array" ref="ZM20">INDEX(ZM$13:ZM19,$B20+1,1)</f>
        <v>-</v>
      </c>
      <c r="ZN20" s="535" t="str" cm="1">
        <f t="array" ref="ZN20">INDEX(ZN$13:ZN19,$B20+1,1)</f>
        <v>-</v>
      </c>
      <c r="ZO20" s="535" t="str" cm="1">
        <f t="array" ref="ZO20">INDEX(ZO$13:ZO19,$B20+1,1)</f>
        <v>-</v>
      </c>
      <c r="ZP20" s="535" t="str" cm="1">
        <f t="array" ref="ZP20">INDEX(ZP$13:ZP19,$B20+1,1)</f>
        <v>-</v>
      </c>
      <c r="ZQ20" s="535" t="str" cm="1">
        <f t="array" ref="ZQ20">INDEX(ZQ$13:ZQ19,$B20+1,1)</f>
        <v>-</v>
      </c>
      <c r="ZR20" s="535" t="str" cm="1">
        <f t="array" ref="ZR20">INDEX(ZR$13:ZR19,$B20+1,1)</f>
        <v>-</v>
      </c>
      <c r="ZS20" s="535" t="str" cm="1">
        <f t="array" ref="ZS20">INDEX(ZS$13:ZS19,$B20+1,1)</f>
        <v>-</v>
      </c>
      <c r="ZT20" s="535" t="str" cm="1">
        <f t="array" ref="ZT20">INDEX(ZT$13:ZT19,$B20+1,1)</f>
        <v>-</v>
      </c>
      <c r="ZU20" s="535" t="str" cm="1">
        <f t="array" ref="ZU20">INDEX(ZU$13:ZU19,$B20+1,1)</f>
        <v>-</v>
      </c>
      <c r="ZV20" s="535" t="str" cm="1">
        <f t="array" ref="ZV20">INDEX(ZV$13:ZV19,$B20+1,1)</f>
        <v>-</v>
      </c>
      <c r="ZW20" s="535" t="str" cm="1">
        <f t="array" ref="ZW20">INDEX(ZW$13:ZW19,$B20+1,1)</f>
        <v>-</v>
      </c>
      <c r="ZX20" s="535" t="str" cm="1">
        <f t="array" ref="ZX20">INDEX(ZX$13:ZX19,$B20+1,1)</f>
        <v>-</v>
      </c>
      <c r="ZY20" s="535" t="str" cm="1">
        <f t="array" ref="ZY20">INDEX(ZY$13:ZY19,$B20+1,1)</f>
        <v>-</v>
      </c>
      <c r="ZZ20" s="535" t="str" cm="1">
        <f t="array" ref="ZZ20">INDEX(ZZ$13:ZZ19,$B20+1,1)</f>
        <v>-</v>
      </c>
      <c r="AAA20" s="535" t="str" cm="1">
        <f t="array" ref="AAA20">INDEX(AAA$13:AAA19,$B20+1,1)</f>
        <v>-</v>
      </c>
      <c r="AAB20" s="535" t="str" cm="1">
        <f t="array" ref="AAB20">INDEX(AAB$13:AAB19,$B20+1,1)</f>
        <v>-</v>
      </c>
      <c r="AAC20" s="535" t="str" cm="1">
        <f t="array" ref="AAC20">INDEX(AAC$13:AAC19,$B20+1,1)</f>
        <v>-</v>
      </c>
      <c r="AAD20" s="535" t="str" cm="1">
        <f t="array" ref="AAD20">INDEX(AAD$13:AAD19,$B20+1,1)</f>
        <v>-</v>
      </c>
      <c r="AAE20" s="535" t="str" cm="1">
        <f t="array" ref="AAE20">INDEX(AAE$13:AAE19,$B20+1,1)</f>
        <v>-</v>
      </c>
      <c r="AAF20" s="535" t="str" cm="1">
        <f t="array" ref="AAF20">INDEX(AAF$13:AAF19,$B20+1,1)</f>
        <v>-</v>
      </c>
      <c r="AAG20" s="535" t="str" cm="1">
        <f t="array" ref="AAG20">INDEX(AAG$13:AAG19,$B20+1,1)</f>
        <v>-</v>
      </c>
      <c r="AAH20" s="535" t="str" cm="1">
        <f t="array" ref="AAH20">INDEX(AAH$13:AAH19,$B20+1,1)</f>
        <v>-</v>
      </c>
      <c r="AAI20" s="535" t="str" cm="1">
        <f t="array" ref="AAI20">INDEX(AAI$13:AAI19,$B20+1,1)</f>
        <v>-</v>
      </c>
      <c r="AAJ20" s="535" t="str" cm="1">
        <f t="array" ref="AAJ20">INDEX(AAJ$13:AAJ19,$B20+1,1)</f>
        <v>-</v>
      </c>
      <c r="AAK20" s="535" t="str" cm="1">
        <f t="array" ref="AAK20">INDEX(AAK$13:AAK19,$B20+1,1)</f>
        <v>-</v>
      </c>
      <c r="AAL20" s="535" cm="1">
        <f t="array" ref="AAL20">INDEX(AAL$13:AAL19,$B20+1,1)</f>
        <v>1</v>
      </c>
      <c r="AAM20" s="535" cm="1">
        <f t="array" ref="AAM20">INDEX(AAM$13:AAM19,$B20+1,1)</f>
        <v>1</v>
      </c>
      <c r="AAN20" s="535" t="str" cm="1">
        <f t="array" ref="AAN20">INDEX(AAN$13:AAN19,$B20+1,1)</f>
        <v>-</v>
      </c>
      <c r="AAO20" s="535" t="str" cm="1">
        <f t="array" ref="AAO20">INDEX(AAO$13:AAO19,$B20+1,1)</f>
        <v>-</v>
      </c>
      <c r="AAP20" s="535" t="str" cm="1">
        <f t="array" ref="AAP20">INDEX(AAP$13:AAP19,$B20+1,1)</f>
        <v>-</v>
      </c>
      <c r="AAQ20" s="535" t="str" cm="1">
        <f t="array" ref="AAQ20">INDEX(AAQ$13:AAQ19,$B20+1,1)</f>
        <v>-</v>
      </c>
      <c r="AAR20" s="535" t="str" cm="1">
        <f t="array" ref="AAR20">INDEX(AAR$13:AAR19,$B20+1,1)</f>
        <v>-</v>
      </c>
      <c r="AAS20" s="535" t="str" cm="1">
        <f t="array" ref="AAS20">INDEX(AAS$13:AAS19,$B20+1,1)</f>
        <v>-</v>
      </c>
      <c r="AAT20" s="535" t="str" cm="1">
        <f t="array" ref="AAT20">INDEX(AAT$13:AAT19,$B20+1,1)</f>
        <v>-</v>
      </c>
      <c r="AAU20" s="535" t="str" cm="1">
        <f t="array" ref="AAU20">INDEX(AAU$13:AAU19,$B20+1,1)</f>
        <v>-</v>
      </c>
      <c r="AAV20" s="535" t="str" cm="1">
        <f t="array" ref="AAV20">INDEX(AAV$13:AAV19,$B20+1,1)</f>
        <v>-</v>
      </c>
      <c r="AAW20" s="535" t="str" cm="1">
        <f t="array" ref="AAW20">INDEX(AAW$13:AAW19,$B20+1,1)</f>
        <v>-</v>
      </c>
      <c r="AAX20" s="535" t="str" cm="1">
        <f t="array" ref="AAX20">INDEX(AAX$13:AAX19,$B20+1,1)</f>
        <v>-</v>
      </c>
      <c r="AAY20" s="535" t="str" cm="1">
        <f t="array" ref="AAY20">INDEX(AAY$13:AAY19,$B20+1,1)</f>
        <v>-</v>
      </c>
      <c r="AAZ20" s="535" t="str" cm="1">
        <f t="array" ref="AAZ20">INDEX(AAZ$13:AAZ19,$B20+1,1)</f>
        <v>-</v>
      </c>
      <c r="ABA20" s="18"/>
      <c r="ABB20" s="535" t="str" cm="1">
        <f t="array" ref="ABB20">INDEX(ABB$13:ABB19,$B20+1,1)</f>
        <v>-</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535" t="str" cm="1">
        <f t="array" ref="ABH20">INDEX(ABH$13:ABH19,$B20+1,1)</f>
        <v>-</v>
      </c>
      <c r="ABI20" s="535" t="str" cm="1">
        <f t="array" ref="ABI20">INDEX(ABI$13:ABI19,$B20+1,1)</f>
        <v>-</v>
      </c>
      <c r="ABJ20" s="535" t="str" cm="1">
        <f t="array" ref="ABJ20">INDEX(ABJ$13:ABJ19,$B20+1,1)</f>
        <v>-</v>
      </c>
      <c r="ABK20" s="535" t="str" cm="1">
        <f t="array" ref="ABK20">INDEX(ABK$13:ABK19,$B20+1,1)</f>
        <v>-</v>
      </c>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t="str" cm="1">
        <f t="array" ref="ADB20">INDEX(ADB$13:ADB19,$B20+1,1)</f>
        <v>-</v>
      </c>
      <c r="ADC20" s="535" t="str" cm="1">
        <f t="array" ref="ADC20">INDEX(ADC$13:ADC19,$B20+1,1)</f>
        <v>-</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535" t="str" cm="1">
        <f t="array" ref="ADQ20">INDEX(ADQ$13:ADQ19,$B20+1,1)</f>
        <v>-</v>
      </c>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t="str" cm="1">
        <f t="array" ref="AEF20">INDEX(AEF$13:AEF19,$B20+1,1)</f>
        <v>-</v>
      </c>
      <c r="AEG20" s="535" t="str" cm="1">
        <f t="array" ref="AEG20">INDEX(AEG$13:AEG19,$B20+1,1)</f>
        <v>-</v>
      </c>
      <c r="AEH20" s="535" t="str" cm="1">
        <f t="array" ref="AEH20">INDEX(AEH$13:AEH19,$B20+1,1)</f>
        <v>-</v>
      </c>
      <c r="AEI20" s="535" t="str" cm="1">
        <f t="array" ref="AEI20">INDEX(AEI$13:AEI19,$B20+1,1)</f>
        <v>-</v>
      </c>
      <c r="AEJ20" s="535" t="str" cm="1">
        <f t="array" ref="AEJ20">INDEX(AEJ$13:AEJ19,$B20+1,1)</f>
        <v>-</v>
      </c>
      <c r="AEK20" s="535" t="str" cm="1">
        <f t="array" ref="AEK20">INDEX(AEK$13:AEK19,$B20+1,1)</f>
        <v>-</v>
      </c>
      <c r="AEL20" s="535" t="str" cm="1">
        <f t="array" ref="AEL20">INDEX(AEL$13:AEL19,$B20+1,1)</f>
        <v>-</v>
      </c>
      <c r="AEM20" s="535" t="str" cm="1">
        <f t="array" ref="AEM20">INDEX(AEM$13:AEM19,$B20+1,1)</f>
        <v>-</v>
      </c>
      <c r="AEN20" s="535" cm="1">
        <f t="array" ref="AEN20">INDEX(AEN$13:AEN19,$B20+1,1)</f>
        <v>0</v>
      </c>
      <c r="AEO20" s="483">
        <v>0</v>
      </c>
    </row>
    <row r="21" spans="1:821" outlineLevel="1">
      <c r="A21" s="18">
        <f t="shared" si="136"/>
        <v>8</v>
      </c>
      <c r="B21" s="18">
        <f>$A$19</f>
        <v>6</v>
      </c>
      <c r="C21">
        <v>2</v>
      </c>
      <c r="D21" s="17" t="str" cm="1">
        <f t="array" ref="D21">INDEX(D$13:D20,$B21+1,1)</f>
        <v>GSW</v>
      </c>
      <c r="E21" t="b">
        <v>1</v>
      </c>
      <c r="F21" t="b">
        <v>0</v>
      </c>
      <c r="G21" t="b">
        <f t="shared" si="182"/>
        <v>1</v>
      </c>
      <c r="H21" s="40" t="s">
        <v>2637</v>
      </c>
      <c r="I21" s="475">
        <v>2</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535" cm="1">
        <f t="array" ref="T21">INDEX(T$13:T20,$B21+1,1)</f>
        <v>2</v>
      </c>
      <c r="U21" s="535" cm="1">
        <f t="array" ref="U21">INDEX(U$13:U20,$B21+1,1)</f>
        <v>2</v>
      </c>
      <c r="V21" s="411">
        <f t="shared" si="137"/>
        <v>2</v>
      </c>
      <c r="W21" s="778" t="b">
        <f>W20</f>
        <v>0</v>
      </c>
      <c r="X21" s="777" t="b">
        <f t="shared" si="138"/>
        <v>1</v>
      </c>
      <c r="Y21" s="777" t="b">
        <f t="shared" si="138"/>
        <v>1</v>
      </c>
      <c r="Z21" s="796" t="b" cm="1">
        <f t="array" ref="Z21">INDEX(Z$13:Z20,$B21+1,1)</f>
        <v>0</v>
      </c>
      <c r="AA21" s="411">
        <f t="shared" si="139"/>
        <v>6</v>
      </c>
      <c r="AB21" s="411">
        <f t="shared" si="140"/>
        <v>6</v>
      </c>
      <c r="AC21" s="411"/>
      <c r="AD21" s="411">
        <f t="shared" si="141"/>
        <v>6</v>
      </c>
      <c r="AE21" s="111"/>
      <c r="AF21" s="111"/>
      <c r="AG21" s="111"/>
      <c r="AH21" s="111"/>
      <c r="AI21" s="535" cm="1">
        <f t="array" ref="AI21">INDEX(AI$13:AI20,$B21+1,1)</f>
        <v>1</v>
      </c>
      <c r="AJ21" s="535" cm="1">
        <f t="array" ref="AJ21">INDEX(AJ$13:AJ20,$B21+1,1)</f>
        <v>1</v>
      </c>
      <c r="AK21" s="535" cm="1">
        <f t="array" ref="AK21">INDEX(AK$13:AK20,$B21+1,1)</f>
        <v>1</v>
      </c>
      <c r="AL21" s="535" cm="1">
        <f t="array" ref="AL21">INDEX(AL$13:AL20,$B21+1,1)</f>
        <v>0</v>
      </c>
      <c r="AM21" s="535" cm="1">
        <f t="array" ref="AM21">INDEX(AM$13:AM20,$B21+1,1)</f>
        <v>0</v>
      </c>
      <c r="AN21" s="535" t="str" cm="1">
        <f t="array" ref="AN21">INDEX(AN$13:AN20,$B21+1,1)</f>
        <v/>
      </c>
      <c r="AO21" s="535" cm="1">
        <f t="array" ref="AO21">INDEX(AO$13:AO20,$B21+1,1)</f>
        <v>1</v>
      </c>
      <c r="AP21" s="535" cm="1">
        <f t="array" ref="AP21">INDEX(AP$13:AP20,$B21+1,1)</f>
        <v>1</v>
      </c>
      <c r="AQ21" s="111"/>
      <c r="AR21" s="111"/>
      <c r="AS21" s="111"/>
      <c r="AT21" s="111"/>
      <c r="AU21" s="111"/>
      <c r="AV21" s="111"/>
      <c r="AW21" s="111"/>
      <c r="AX21" s="111"/>
      <c r="AY21" s="18"/>
      <c r="AZ21" s="18"/>
      <c r="BA21" s="200" t="str" cm="1">
        <f t="array" aca="1" ref="BA21" ca="1">$H21&amp;" "        &amp;_xlfn.SINGLE( INDEX(i.ModelStructure,$I21,1))    &amp;" "
&amp; $D21        &amp;       IF(OR($CE21="-", $CE21),"_PInp","_Full")&amp;    IF($DK21=0," SFM","")&amp;IF($DK21=1," MFM","")&amp;IF($DK21=7," Mat","")&amp;IF($EX21=1,"&amp;EL","   ")&amp;IF($DQ21=TRUE,"&amp;BBT","    ")
&amp;      " TOL"&amp;_xlfn.SINGLE(INDEX(i.TOL_Desc,1,$N21))   &amp; " Scan"&amp;$AK21
&amp;       CHOOSE($K21+1," CFS"," GFS"," NFS")&amp;     " CG_"&amp;_xlfn.SINGLE(_xlfn.SWITCH($XI21,"-",1,TRUE,1,FALSE,0))&amp;_xlfn.SINGLE(    IF($XL21="-"," FodCrop    ",_xlfn.SWITCH(VALUE(LEFT($XL$4,1)),0," All",6," Lup",9," Oat",11," OaF")&amp;"_Fod"&amp;TEXT($XL21,"000%")))
&amp;" REV"&amp;"_"&amp;TEXT($GV21,"00;-0;00;@ ")&amp;TEXT($AN21,"00;-0;00;  @")&amp;"_"&amp;TEXT($HA21,"0")&amp;"_"&amp;TEXT($AP21,"0")
&amp; " RR"&amp;TEXT(SUM($FB21:$FC21),"+00%;-00%;    ;@")
&amp; " ("&amp;IF($DD21,"P","E")   &amp;IF($DE21,"T","t")        &amp;     "_F"&amp;IF($ZW21=TRUE,3,0)+COUNTIF($ZO21:$ZS21,TRUE)+COUNTIF($BV21:$BW21,"&gt;0")&amp;IF($ZU21=TRUE,3,0)+COUNTIF($BV21:$BW21,"&gt;0")&amp;"N"&amp;$ZZ21&amp;$AAA21&amp;"L"&amp;$AAL21&amp;$AAM21&amp;"_"&amp;$AAK21&amp;")"</f>
        <v>DSP_test     DS GSW_PInp MFM        TOLSpr Scan1 CFS CG_1 FodCrop     REV_-   _-_1 RR+01% (Et_F00N--L11_-)</v>
      </c>
      <c r="BB21" s="8" t="str">
        <f ca="1">IF(COUNTIF($BA$13:$BA21,$BA21)=1,"-","Dup")</f>
        <v>-</v>
      </c>
      <c r="BC21" s="18"/>
      <c r="BD21" s="535" t="b" cm="1">
        <f t="array" ref="BD21">INDEX(BD$13:BD20,$B21+1,1)</f>
        <v>0</v>
      </c>
      <c r="BE21" s="535" t="b" cm="1">
        <f t="array" ref="BE21">INDEX(BE$13:BE20,$B21+1,1)</f>
        <v>0</v>
      </c>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535" t="b" cm="1">
        <f t="array" ref="BK21">INDEX(BK$13:BK20,$B21+1,1)</f>
        <v>0</v>
      </c>
      <c r="BL21" s="535" t="b" cm="1">
        <f t="array" ref="BL21">INDEX(BL$13:BL20,$B21+1,1)</f>
        <v>0</v>
      </c>
      <c r="BM21" s="18"/>
      <c r="BN21" s="411" t="b">
        <f t="shared" si="198"/>
        <v>0</v>
      </c>
      <c r="BO21" s="411" t="str">
        <f t="shared" si="198"/>
        <v>-</v>
      </c>
      <c r="BP21" s="411" t="b">
        <f t="shared" si="198"/>
        <v>0</v>
      </c>
      <c r="BQ21" s="411" t="str">
        <f t="shared" si="198"/>
        <v>-</v>
      </c>
      <c r="BR21" s="411" t="str">
        <f t="shared" si="198"/>
        <v>-</v>
      </c>
      <c r="BS21" s="411" t="str">
        <f t="shared" si="198"/>
        <v>-</v>
      </c>
      <c r="BT21" s="411" t="b">
        <f t="shared" si="198"/>
        <v>0</v>
      </c>
      <c r="BU21" s="411" t="b">
        <f t="shared" si="198"/>
        <v>1</v>
      </c>
      <c r="BV21" s="411" t="str">
        <f t="shared" si="198"/>
        <v>-</v>
      </c>
      <c r="BW21" s="411" t="str">
        <f t="shared" si="198"/>
        <v>-</v>
      </c>
      <c r="BX21" s="411" t="str">
        <f t="shared" si="198"/>
        <v>-</v>
      </c>
      <c r="BY21" s="411" t="str">
        <f t="shared" si="198"/>
        <v>-</v>
      </c>
      <c r="BZ21" s="411" t="b">
        <f t="shared" si="198"/>
        <v>1</v>
      </c>
      <c r="CA21" s="87">
        <f t="shared" si="198"/>
        <v>0</v>
      </c>
      <c r="CB21" s="535" t="str" cm="1">
        <f t="array" ref="CB21">INDEX(CB$13:CB20,$B21+1,1)</f>
        <v>-</v>
      </c>
      <c r="CC21" s="535" t="str" cm="1">
        <f t="array" ref="CC21">INDEX(CC$13:CC20,$B21+1,1)</f>
        <v>-</v>
      </c>
      <c r="CD21" s="535" t="str" cm="1">
        <f t="array" ref="CD21">INDEX(CD$13:CD20,$B21+1,1)</f>
        <v>-</v>
      </c>
      <c r="CE21" s="535" t="str" cm="1">
        <f t="array" ref="CE21">INDEX(CE$13:CE20,$B21+1,1)</f>
        <v>-</v>
      </c>
      <c r="CF21" s="18"/>
      <c r="CG21" s="535" t="str" cm="1">
        <f t="array" ref="CG21">INDEX(CG$13:CG20,$B21+1,1)</f>
        <v>-</v>
      </c>
      <c r="CH21" s="411" t="str">
        <f t="shared" ca="1" si="144"/>
        <v>-</v>
      </c>
      <c r="CI21" s="411">
        <f t="shared" si="145"/>
        <v>0</v>
      </c>
      <c r="CJ21" s="411">
        <f t="shared" si="145"/>
        <v>0</v>
      </c>
      <c r="CK21" s="535" t="str" cm="1">
        <f t="array" ref="CK21">INDEX(CK$13:CK20,$B21+1,1)</f>
        <v>-</v>
      </c>
      <c r="CL21" s="535" t="str" cm="1">
        <f t="array" ref="CL21">INDEX(CL$13:CL20,$B21+1,1)</f>
        <v>-</v>
      </c>
      <c r="CM21" s="535" t="str" cm="1">
        <f t="array" ref="CM21">INDEX(CM$13:CM20,$B21+1,1)</f>
        <v>-</v>
      </c>
      <c r="CN21" s="411" t="str">
        <f t="shared" ca="1" si="146"/>
        <v>-</v>
      </c>
      <c r="CO21" s="411">
        <f t="shared" si="147"/>
        <v>0</v>
      </c>
      <c r="CP21" s="411">
        <f t="shared" si="147"/>
        <v>0</v>
      </c>
      <c r="CQ21" s="535" t="str" cm="1">
        <f t="array" ref="CQ21">INDEX(CQ$13:CQ20,$B21+1,1)</f>
        <v>-</v>
      </c>
      <c r="CR21" s="411" t="str">
        <f t="shared" ca="1" si="148"/>
        <v>-</v>
      </c>
      <c r="CS21" s="411">
        <f t="shared" si="149"/>
        <v>0</v>
      </c>
      <c r="CT21" s="535" t="str" cm="1">
        <f t="array" ref="CT21">INDEX(CT$13:CT20,$B21+1,1)</f>
        <v>-</v>
      </c>
      <c r="CU21" s="535" t="str" cm="1">
        <f t="array" ref="CU21">INDEX(CU$13:CU20,$B21+1,1)</f>
        <v>-</v>
      </c>
      <c r="CV21" s="411">
        <f t="shared" si="150"/>
        <v>0</v>
      </c>
      <c r="CW21" s="535" t="str" cm="1">
        <f t="array" ref="CW21">INDEX(CW$13:CW20,$B21+1,1)</f>
        <v>-</v>
      </c>
      <c r="CX21" s="411" t="str">
        <f t="shared" ca="1" si="151"/>
        <v>-</v>
      </c>
      <c r="CY21" s="411">
        <f t="shared" si="152"/>
        <v>0</v>
      </c>
      <c r="CZ21" s="411">
        <f t="shared" si="152"/>
        <v>0</v>
      </c>
      <c r="DA21" s="535" cm="1">
        <f t="array" ref="DA21">INDEX(DA$13:DA20,$B21+1,1)</f>
        <v>0</v>
      </c>
      <c r="DB21" s="535" cm="1">
        <f t="array" ref="DB21">INDEX(DB$13:DB20,$B21+1,1)</f>
        <v>0</v>
      </c>
      <c r="DC21" s="18"/>
      <c r="DD21" s="535" t="b" cm="1">
        <f t="array" ref="DD21">INDEX(DD$13:DD20,$B21+1,1)</f>
        <v>0</v>
      </c>
      <c r="DE21" s="535" t="b" cm="1">
        <f t="array" ref="DE21">INDEX(DE$13:DE20,$B21+1,1)</f>
        <v>0</v>
      </c>
      <c r="DF21" s="535" t="b" cm="1">
        <f t="array" ref="DF21">INDEX(DF$13:DF20,$B21+1,1)</f>
        <v>1</v>
      </c>
      <c r="DG21" s="535" t="str" cm="1">
        <f t="array" ref="DG21">INDEX(DG$13:DG20,$B21+1,1)</f>
        <v>-</v>
      </c>
      <c r="DH21" s="536" cm="1">
        <f t="array" ref="DH21">INDEX(DH$13:DH20,$B21+1,1)</f>
        <v>0</v>
      </c>
      <c r="DI21" s="535" cm="1">
        <f t="array" ref="DI21">INDEX(DI$13:DI20,$B21+1,1)</f>
        <v>1</v>
      </c>
      <c r="DJ21" s="535" cm="1">
        <f t="array" ref="DJ21">INDEX(DJ$13:DJ20,$B21+1,1)</f>
        <v>1</v>
      </c>
      <c r="DK21" s="411">
        <f t="shared" si="183"/>
        <v>1</v>
      </c>
      <c r="DL21" s="411">
        <f t="shared" si="183"/>
        <v>60</v>
      </c>
      <c r="DM21" s="535" t="str" cm="1">
        <f t="array" ref="DM21">INDEX(DM$13:DM20,$B21+1,1)</f>
        <v>-</v>
      </c>
      <c r="DN21" s="411" t="str">
        <f t="shared" si="184"/>
        <v>-</v>
      </c>
      <c r="DO21" s="411" t="str">
        <f t="shared" si="184"/>
        <v>-</v>
      </c>
      <c r="DP21" s="411" t="str">
        <f t="shared" si="184"/>
        <v>-</v>
      </c>
      <c r="DQ21" s="411" t="b">
        <f t="shared" si="185"/>
        <v>0</v>
      </c>
      <c r="DR21" s="535" t="str" cm="1">
        <f t="array" ref="DR21">INDEX(DR$13:DR20,$B21+1,1)</f>
        <v>-</v>
      </c>
      <c r="DS21" s="535" t="str" cm="1">
        <f t="array" ref="DS21">INDEX(DS$13:DS20,$B21+1,1)</f>
        <v>-</v>
      </c>
      <c r="DT21" s="535" t="str" cm="1">
        <f t="array" ref="DT21">INDEX(DT$13:DT20,$B21+1,1)</f>
        <v>-</v>
      </c>
      <c r="DU21" s="535" t="str" cm="1">
        <f t="array" ref="DU21">INDEX(DU$13:DU20,$B21+1,1)</f>
        <v>-</v>
      </c>
      <c r="DV21" s="411">
        <f t="shared" si="186"/>
        <v>500</v>
      </c>
      <c r="DW21" s="411">
        <f t="shared" si="186"/>
        <v>500</v>
      </c>
      <c r="DX21" s="411" t="str">
        <f t="shared" si="186"/>
        <v>-</v>
      </c>
      <c r="DY21" s="411" t="str">
        <f t="shared" si="186"/>
        <v>-</v>
      </c>
      <c r="DZ21" s="411" t="str">
        <f t="shared" si="186"/>
        <v>-</v>
      </c>
      <c r="EA21" s="535" cm="1">
        <f t="array" ref="EA21">INDEX(EA$13:EA20,$B21+1,1)</f>
        <v>0</v>
      </c>
      <c r="EB21" s="535" cm="1">
        <f t="array" ref="EB21">INDEX(EB$13:EB20,$B21+1,1)</f>
        <v>999999</v>
      </c>
      <c r="EC21" s="535" cm="1">
        <f t="array" ref="EC21">INDEX(EC$13:EC20,$B21+1,1)</f>
        <v>999999</v>
      </c>
      <c r="ED21" s="535" cm="1">
        <f t="array" ref="ED21">INDEX(ED$13:ED20,$B21+1,1)</f>
        <v>999999</v>
      </c>
      <c r="EE21" s="535" cm="1">
        <f t="array" ref="EE21">INDEX(EE$13:EE20,$B21+1,1)</f>
        <v>999999</v>
      </c>
      <c r="EF21" s="535" cm="1">
        <f t="array" ref="EF21">INDEX(EF$13:EF20,$B21+1,1)</f>
        <v>999999</v>
      </c>
      <c r="EG21" s="535" cm="1">
        <f t="array" ref="EG21">INDEX(EG$13:EG20,$B21+1,1)</f>
        <v>999999</v>
      </c>
      <c r="EH21" s="535" cm="1">
        <f t="array" ref="EH21">INDEX(EH$13:EH20,$B21+1,1)</f>
        <v>999999</v>
      </c>
      <c r="EI21" s="535" cm="1">
        <f t="array" ref="EI21">INDEX(EI$13:EI20,$B21+1,1)</f>
        <v>999999</v>
      </c>
      <c r="EJ21" s="535" cm="1">
        <f t="array" ref="EJ21">INDEX(EJ$13:EJ20,$B21+1,1)</f>
        <v>999999</v>
      </c>
      <c r="EK21" s="535" cm="1">
        <f t="array" ref="EK21">INDEX(EK$13:EK20,$B21+1,1)</f>
        <v>999999</v>
      </c>
      <c r="EL21" s="535" cm="1">
        <f t="array" ref="EL21">INDEX(EL$13:EL20,$B21+1,1)</f>
        <v>999999</v>
      </c>
      <c r="EM21" s="535" cm="1">
        <f t="array" ref="EM21">INDEX(EM$13:EM20,$B21+1,1)</f>
        <v>999999</v>
      </c>
      <c r="EN21" s="782">
        <f t="shared" si="155"/>
        <v>0</v>
      </c>
      <c r="EO21" s="782">
        <f t="shared" si="155"/>
        <v>0</v>
      </c>
      <c r="EP21" s="782">
        <f t="shared" si="155"/>
        <v>999999</v>
      </c>
      <c r="EQ21" s="535" t="str" cm="1">
        <f t="array" ref="EQ21">INDEX(EQ$13:EQ20,$B21+1,1)</f>
        <v>-</v>
      </c>
      <c r="ER21" s="535" t="str" cm="1">
        <f t="array" ref="ER21">INDEX(ER$13:ER20,$B21+1,1)</f>
        <v>-</v>
      </c>
      <c r="ES21" s="411" t="str">
        <f t="shared" si="187"/>
        <v>-</v>
      </c>
      <c r="ET21" s="411" t="str">
        <f t="shared" si="187"/>
        <v>-</v>
      </c>
      <c r="EU21" s="781">
        <f t="shared" si="177"/>
        <v>0</v>
      </c>
      <c r="EV21" s="779">
        <f t="shared" si="178"/>
        <v>999999</v>
      </c>
      <c r="EW21" s="780">
        <f t="shared" si="179"/>
        <v>999999</v>
      </c>
      <c r="EX21" s="535" t="str" cm="1">
        <f t="array" ref="EX21">INDEX(EX$13:EX20,$B21+1,1)</f>
        <v>-</v>
      </c>
      <c r="EY21" s="728" cm="1">
        <f t="array" ref="EY21">IF(EX21&lt;&gt;"-",EX21,INDEX(i.ELMatedEst,$AA21+1,$T21))</f>
        <v>0</v>
      </c>
      <c r="EZ21" s="535" t="str" cm="1">
        <f t="array" ref="EZ21">INDEX(EZ$13:EZ20,$B21+1,1)</f>
        <v>-</v>
      </c>
      <c r="FA21" s="535" t="str" cm="1">
        <f t="array" ref="FA21">INDEX(FA$13:FA20,$B21+1,1)</f>
        <v>-</v>
      </c>
      <c r="FB21" s="411">
        <f t="shared" si="188"/>
        <v>0</v>
      </c>
      <c r="FC21" s="666">
        <f t="shared" si="189"/>
        <v>5.0000000000000001E-3</v>
      </c>
      <c r="FD21" s="535" cm="1">
        <f t="array" ref="FD21">INDEX(FD$13:FD20,$B21+1,1)</f>
        <v>1</v>
      </c>
      <c r="FE21" s="667">
        <f t="shared" si="190"/>
        <v>0.12</v>
      </c>
      <c r="FF21" s="667">
        <f>INDEX(CHOOSE($N21,DataAutumn!i.EL_PropnSold,DataWinter!i.EL_PropnSold,DataSpring!i.EL_PropnSold),$AI21,$T21)*INDEX(i.ELMatedEst,$AB21+1,$T21)*i.dAdultRR_ELPropSold
+INDEX(i.dryman,($AJ21-1)*4+$AI21,FF$7)</f>
        <v>0</v>
      </c>
      <c r="FG21" s="667">
        <f>INDEX(CHOOSE($N21,DataAutumn!i.EL_PropnSold,DataWinter!i.EL_PropnSold,DataSpring!i.EL_PropnSold),$AI21,$T21)*INDEX(i.ELMatedEst,$AB21+1,$T21)*i.dAdultRR_ELPropSold
+INDEX(i.dryman,($AJ21-1)*4+$AI21,FG$7)</f>
        <v>3.125E-2</v>
      </c>
      <c r="FH21" s="667">
        <f>INDEX(CHOOSE($N21,DataAutumn!i.EL_PropnSold,DataWinter!i.EL_PropnSold,DataSpring!i.EL_PropnSold),$AI21,$T21)*INDEX(i.ELMatedEst,$AB21+1,$T21)*i.dAdultRR_ELPropSold
+INDEX(i.dryman,($AJ21-1)*4+$AI21,FH$7)</f>
        <v>3.125E-2</v>
      </c>
      <c r="FI21" s="667">
        <f>INDEX(CHOOSE($N21,DataAutumn!i.EL_PropnSold,DataWinter!i.EL_PropnSold,DataSpring!i.EL_PropnSold),$AI21,$T21)*INDEX(i.ELMatedEst,$AB21+1,$T21)*i.dAdultRR_ELPropSold
+INDEX(i.dryman,($AJ21-1)*4+$AI21,FI$7)</f>
        <v>3.125E-2</v>
      </c>
      <c r="FJ21" s="668">
        <f>INDEX(CHOOSE($N21,DataAutumn!i.EL_PropnSold,DataWinter!i.EL_PropnSold,DataSpring!i.EL_PropnSold),$AI21,$T21)*INDEX(i.ELMatedEst,$AB21+1,$T21)*i.dAdultLSurv_ELPropSold</f>
        <v>0</v>
      </c>
      <c r="FK21" s="411" t="b">
        <f t="shared" si="191"/>
        <v>0</v>
      </c>
      <c r="FL21" s="411" t="b">
        <f t="shared" si="191"/>
        <v>0</v>
      </c>
      <c r="FM21" s="411" t="b">
        <f t="shared" si="191"/>
        <v>0</v>
      </c>
      <c r="FN21" s="411" t="b">
        <f t="shared" si="191"/>
        <v>0</v>
      </c>
      <c r="FO21" s="411">
        <f t="shared" si="192"/>
        <v>1</v>
      </c>
      <c r="FP21" s="411">
        <f t="shared" si="192"/>
        <v>0</v>
      </c>
      <c r="FQ21" s="411" t="b">
        <f t="shared" si="193"/>
        <v>0</v>
      </c>
      <c r="FR21" s="411" t="b">
        <f t="shared" si="156"/>
        <v>0</v>
      </c>
      <c r="FS21" s="411" t="b">
        <f t="shared" si="156"/>
        <v>0</v>
      </c>
      <c r="FT21" s="411" t="b">
        <f t="shared" si="156"/>
        <v>1</v>
      </c>
      <c r="FU21" s="87">
        <f t="shared" si="157"/>
        <v>1</v>
      </c>
      <c r="FV21" s="87">
        <f t="shared" si="157"/>
        <v>1</v>
      </c>
      <c r="FW21" s="535" cm="1">
        <f t="array" ref="FW21">INDEX(FW$13:FW20,$B21+1,1)</f>
        <v>1</v>
      </c>
      <c r="FX21" s="535" cm="1">
        <f t="array" ref="FX21">INDEX(FX$13:FX20,$B21+1,1)</f>
        <v>1</v>
      </c>
      <c r="FY21" s="535" cm="1">
        <f t="array" ref="FY21">INDEX(FY$13:FY20,$B21+1,1)</f>
        <v>1</v>
      </c>
      <c r="FZ21" s="535" cm="1">
        <f t="array" ref="FZ21">INDEX(FZ$13:FZ20,$B21+1,1)</f>
        <v>1</v>
      </c>
      <c r="GA21" s="535" t="str" cm="1">
        <f t="array" ref="GA21">INDEX(GA$13:GA20,$B21+1,1)</f>
        <v>-</v>
      </c>
      <c r="GB21" s="411" t="b">
        <f t="shared" si="194"/>
        <v>1</v>
      </c>
      <c r="GC21" s="411" t="b">
        <f t="shared" si="194"/>
        <v>0</v>
      </c>
      <c r="GD21" s="411" t="b">
        <f t="shared" si="194"/>
        <v>0</v>
      </c>
      <c r="GE21" s="411" t="b">
        <f t="shared" si="194"/>
        <v>0</v>
      </c>
      <c r="GF21" s="87">
        <f t="shared" si="159"/>
        <v>1</v>
      </c>
      <c r="GG21" s="87">
        <f t="shared" si="159"/>
        <v>1</v>
      </c>
      <c r="GH21" s="87">
        <f t="shared" si="159"/>
        <v>1</v>
      </c>
      <c r="GI21" s="87">
        <f t="shared" si="159"/>
        <v>1</v>
      </c>
      <c r="GJ21" s="87">
        <f t="shared" si="159"/>
        <v>1</v>
      </c>
      <c r="GK21" s="87">
        <f t="shared" si="159"/>
        <v>1</v>
      </c>
      <c r="GL21" s="87">
        <f t="shared" si="159"/>
        <v>1</v>
      </c>
      <c r="GM21" s="87">
        <f t="shared" si="159"/>
        <v>1</v>
      </c>
      <c r="GN21" s="411" cm="1">
        <f t="array" ref="GN21">INDEX(i.dse_type,1,$L21)</f>
        <v>0</v>
      </c>
      <c r="GO21" s="535" t="str" cm="1">
        <f t="array" ref="GO21">INDEX(GO$13:GO20,$B21+1,1)</f>
        <v>-</v>
      </c>
      <c r="GP21" s="535" t="str" cm="1">
        <f t="array" ref="GP21">INDEX(GP$13:GP20,$B21+1,1)</f>
        <v>-</v>
      </c>
      <c r="GQ21" s="535" t="str" cm="1">
        <f t="array" ref="GQ21">INDEX(GQ$13:GQ20,$B21+1,1)</f>
        <v>-</v>
      </c>
      <c r="GR21" s="18"/>
      <c r="GS21" s="535" t="str" cm="1">
        <f t="array" ref="GS21">INDEX(GS$13:GS20,$B21+1,1)</f>
        <v>-</v>
      </c>
      <c r="GT21" s="411" t="b">
        <f t="shared" si="195"/>
        <v>0</v>
      </c>
      <c r="GU21" s="535" t="str" cm="1">
        <f t="array" ref="GU21">INDEX(GU$13:GU20,$B21+1,1)</f>
        <v>-</v>
      </c>
      <c r="GV21" s="535" t="str" cm="1">
        <f t="array" ref="GV21">INDEX(GV$13:GV20,$B21+1,1)</f>
        <v>-</v>
      </c>
      <c r="GW21" s="535" t="str" cm="1">
        <f t="array" ref="GW21">INDEX(GW$13:GW20,$B21+1,1)</f>
        <v>-</v>
      </c>
      <c r="GX21" s="535" cm="1">
        <f t="array" ref="GX21">INDEX(GX$13:GX20,$B21+1,1)</f>
        <v>1</v>
      </c>
      <c r="GY21" s="535" cm="1">
        <f t="array" ref="GY21">INDEX(GY$13:GY20,$B21+1,1)</f>
        <v>1</v>
      </c>
      <c r="GZ21" s="535" t="str" cm="1">
        <f t="array" ref="GZ21">INDEX(GZ$13:GZ20,$B21+1,1)</f>
        <v>-</v>
      </c>
      <c r="HA21" s="535" t="str" cm="1">
        <f t="array" ref="HA21">INDEX(HA$13:HA20,$B21+1,1)</f>
        <v>-</v>
      </c>
      <c r="HB21" s="535" t="str" cm="1">
        <f t="array" ref="HB21">INDEX(HB$13:HB20,$B21+1,1)</f>
        <v>-</v>
      </c>
      <c r="HC21" s="535" t="str" cm="1">
        <f t="array" ref="HC21">INDEX(HC$13:HC20,$B21+1,1)</f>
        <v>-</v>
      </c>
      <c r="HD21" s="535" t="str" cm="1">
        <f t="array" ref="HD21">INDEX(HD$13:HD20,$B21+1,1)</f>
        <v>-</v>
      </c>
      <c r="HE21" s="535" t="str" cm="1">
        <f t="array" ref="HE21">INDEX(HE$13:HE20,$B21+1,1)</f>
        <v>-</v>
      </c>
      <c r="HF21" s="535" t="str" cm="1">
        <f t="array" ref="HF21">INDEX(HF$13:HF20,$B21+1,1)</f>
        <v>-</v>
      </c>
      <c r="HG21" s="535" t="str" cm="1">
        <f t="array" ref="HG21">INDEX(HG$13:HG20,$B21+1,1)</f>
        <v>-</v>
      </c>
      <c r="HH21" s="535" t="str" cm="1">
        <f t="array" ref="HH21">INDEX(HH$13:HH20,$B21+1,1)</f>
        <v>-</v>
      </c>
      <c r="HI21" s="535" t="str" cm="1">
        <f t="array" ref="HI21">INDEX(HI$13:HI20,$B21+1,1)</f>
        <v>-</v>
      </c>
      <c r="HJ21" s="535" t="str" cm="1">
        <f t="array" ref="HJ21">INDEX(HJ$13:HJ20,$B21+1,1)</f>
        <v>-</v>
      </c>
      <c r="HK21" s="535" t="str" cm="1">
        <f t="array" ref="HK21">INDEX(HK$13:HK20,$B21+1,1)</f>
        <v>-</v>
      </c>
      <c r="HL21" s="535" t="str" cm="1">
        <f t="array" ref="HL21">INDEX(HL$13:HL20,$B21+1,1)</f>
        <v>-</v>
      </c>
      <c r="HM21" s="535" t="str" cm="1">
        <f t="array" ref="HM21">INDEX(HM$13:HM20,$B21+1,1)</f>
        <v>-</v>
      </c>
      <c r="HN21" s="535" t="str" cm="1">
        <f t="array" ref="HN21">INDEX(HN$13:HN20,$B21+1,1)</f>
        <v>-</v>
      </c>
      <c r="HO21" s="535" t="str" cm="1">
        <f t="array" ref="HO21">INDEX(HO$13:HO20,$B21+1,1)</f>
        <v>-</v>
      </c>
      <c r="HP21" s="535" t="str" cm="1">
        <f t="array" ref="HP21">INDEX(HP$13:HP20,$B21+1,1)</f>
        <v>-</v>
      </c>
      <c r="HQ21" s="535" t="str" cm="1">
        <f t="array" ref="HQ21">INDEX(HQ$13:HQ20,$B21+1,1)</f>
        <v>-</v>
      </c>
      <c r="HR21" s="535" t="str" cm="1">
        <f t="array" ref="HR21">INDEX(HR$13:HR20,$B21+1,1)</f>
        <v>-</v>
      </c>
      <c r="HS21" s="535" t="str" cm="1">
        <f t="array" ref="HS21">INDEX(HS$13:HS20,$B21+1,1)</f>
        <v>-</v>
      </c>
      <c r="HT21" s="535" t="str" cm="1">
        <f t="array" ref="HT21">INDEX(HT$13:HT20,$B21+1,1)</f>
        <v>-</v>
      </c>
      <c r="HU21" s="535" cm="1">
        <f t="array" ref="HU21">INDEX(HU$13:HU20,$B21+1,1)</f>
        <v>0</v>
      </c>
      <c r="HV21" s="535" t="str" cm="1">
        <f t="array" ref="HV21">INDEX(HV$13:HV20,$B21+1,1)</f>
        <v>-</v>
      </c>
      <c r="HW21" s="535" cm="1">
        <f t="array" ref="HW21">INDEX(HW$13:HW20,$B21+1,1)</f>
        <v>1</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535" cm="1">
        <f t="array" ref="IC21">INDEX(IC$13:IC20,$B21+1,1)</f>
        <v>0</v>
      </c>
      <c r="ID21" s="535" cm="1">
        <f t="array" ref="ID21">INDEX(ID$13:ID20,$B21+1,1)</f>
        <v>0</v>
      </c>
      <c r="IE21" s="535" cm="1">
        <f t="array" ref="IE21">INDEX(IE$13:IE20,$B21+1,1)</f>
        <v>1</v>
      </c>
      <c r="IF21" s="535" cm="1">
        <f t="array" ref="IF21">INDEX(IF$13:IF20,$B21+1,1)</f>
        <v>0</v>
      </c>
      <c r="IG21" s="535" cm="1">
        <f t="array" ref="IG21">INDEX(IG$13:IG20,$B21+1,1)</f>
        <v>0</v>
      </c>
      <c r="IH21" s="535" cm="1">
        <f t="array" ref="IH21">INDEX(IH$13:IH20,$B21+1,1)</f>
        <v>0</v>
      </c>
      <c r="II21" s="535" cm="1">
        <f t="array" ref="II21">INDEX(II$13:II20,$B21+1,1)</f>
        <v>0</v>
      </c>
      <c r="IJ21" s="535" cm="1">
        <f t="array" ref="IJ21">INDEX(IJ$13:IJ20,$B21+1,1)</f>
        <v>0</v>
      </c>
      <c r="IK21" s="18"/>
      <c r="IL21" s="535" cm="1">
        <f t="array" ref="IL21">INDEX(IL$13:IL20,$B21+1,1)</f>
        <v>0.125</v>
      </c>
      <c r="IM21" s="535" cm="1">
        <f t="array" ref="IM21">INDEX(IM$13:IM20,$B21+1,1)</f>
        <v>0.3</v>
      </c>
      <c r="IN21" s="535" cm="1">
        <f t="array" ref="IN21">INDEX(IN$13:IN20,$B21+1,1)</f>
        <v>-0.05</v>
      </c>
      <c r="IO21" s="535" cm="1">
        <f t="array" ref="IO21">INDEX(IO$13:IO20,$B21+1,1)</f>
        <v>0.1</v>
      </c>
      <c r="IP21" s="535" cm="1">
        <f t="array" ref="IP21">INDEX(IP$13:IP20,$B21+1,1)</f>
        <v>0.25</v>
      </c>
      <c r="IQ21" s="535" cm="1">
        <f t="array" ref="IQ21">INDEX(IQ$13:IQ20,$B21+1,1)</f>
        <v>-0.05</v>
      </c>
      <c r="IR21" s="535" cm="1">
        <f t="array" ref="IR21">INDEX(IR$13:IR20,$B21+1,1)</f>
        <v>0.05</v>
      </c>
      <c r="IS21" s="535" cm="1">
        <f t="array" ref="IS21">INDEX(IS$13:IS20,$B21+1,1)</f>
        <v>0.1</v>
      </c>
      <c r="IT21" s="535" cm="1">
        <f t="array" ref="IT21">INDEX(IT$13:IT20,$B21+1,1)</f>
        <v>-0.02</v>
      </c>
      <c r="IU21" s="535" cm="1">
        <f t="array" ref="IU21">INDEX(IU$13:IU20,$B21+1,1)</f>
        <v>0.1</v>
      </c>
      <c r="IV21" s="535" cm="1">
        <f t="array" ref="IV21">INDEX(IV$13:IV20,$B21+1,1)</f>
        <v>0.25</v>
      </c>
      <c r="IW21" s="535" cm="1">
        <f t="array" ref="IW21">INDEX(IW$13:IW20,$B21+1,1)</f>
        <v>-0.05</v>
      </c>
      <c r="IX21" s="535" cm="1">
        <f t="array" ref="IX21">INDEX(IX$13:IX20,$B21+1,1)</f>
        <v>0.125</v>
      </c>
      <c r="IY21" s="535" cm="1">
        <f t="array" ref="IY21">INDEX(IY$13:IY20,$B21+1,1)</f>
        <v>0.1</v>
      </c>
      <c r="IZ21" s="535" cm="1">
        <f t="array" ref="IZ21">INDEX(IZ$13:IZ20,$B21+1,1)</f>
        <v>0.1</v>
      </c>
      <c r="JA21" s="535" cm="1">
        <f t="array" ref="JA21">INDEX(JA$13:JA20,$B21+1,1)</f>
        <v>0.1</v>
      </c>
      <c r="JB21" s="535" cm="1">
        <f t="array" ref="JB21">INDEX(JB$13:JB20,$B21+1,1)</f>
        <v>0</v>
      </c>
      <c r="JC21" s="535" cm="1">
        <f t="array" ref="JC21">INDEX(JC$13:JC20,$B21+1,1)</f>
        <v>0</v>
      </c>
      <c r="JD21" s="535" cm="1">
        <f t="array" ref="JD21">INDEX(JD$13:JD20,$B21+1,1)</f>
        <v>0</v>
      </c>
      <c r="JE21" s="535" cm="1">
        <f t="array" ref="JE21">INDEX(JE$13:JE20,$B21+1,1)</f>
        <v>0</v>
      </c>
      <c r="JF21" s="535" cm="1">
        <f t="array" ref="JF21">INDEX(JF$13:JF20,$B21+1,1)</f>
        <v>0</v>
      </c>
      <c r="JG21" s="535" cm="1">
        <f t="array" ref="JG21">INDEX(JG$13:JG20,$B21+1,1)</f>
        <v>0</v>
      </c>
      <c r="JH21" s="535" cm="1">
        <f t="array" ref="JH21">INDEX(JH$13:JH20,$B21+1,1)</f>
        <v>0</v>
      </c>
      <c r="JI21" s="535" cm="1">
        <f t="array" ref="JI21">INDEX(JI$13:JI20,$B21+1,1)</f>
        <v>0</v>
      </c>
      <c r="JJ21" s="535" cm="1">
        <f t="array" ref="JJ21">INDEX(JJ$13:JJ20,$B21+1,1)</f>
        <v>0</v>
      </c>
      <c r="JK21" s="535" cm="1">
        <f t="array" ref="JK21">INDEX(JK$13:JK20,$B21+1,1)</f>
        <v>0</v>
      </c>
      <c r="JL21" s="535" cm="1">
        <f t="array" ref="JL21">INDEX(JL$13:JL20,$B21+1,1)</f>
        <v>0</v>
      </c>
      <c r="JM21" s="535" cm="1">
        <f t="array" ref="JM21">INDEX(JM$13:JM20,$B21+1,1)</f>
        <v>0</v>
      </c>
      <c r="JN21" s="535" cm="1">
        <f t="array" ref="JN21">INDEX(JN$13:JN20,$B21+1,1)</f>
        <v>0</v>
      </c>
      <c r="JO21" s="535" cm="1">
        <f t="array" ref="JO21">INDEX(JO$13:JO20,$B21+1,1)</f>
        <v>0</v>
      </c>
      <c r="JP21" s="535" cm="1">
        <f t="array" ref="JP21">INDEX(JP$13:JP20,$B21+1,1)</f>
        <v>0</v>
      </c>
      <c r="JQ21" s="535" cm="1">
        <f t="array" ref="JQ21">INDEX(JQ$13:JQ20,$B21+1,1)</f>
        <v>0</v>
      </c>
      <c r="JR21" s="535" cm="1">
        <f t="array" ref="JR21">INDEX(JR$13:JR20,$B21+1,1)</f>
        <v>0</v>
      </c>
      <c r="JS21" s="535" cm="1">
        <f t="array" ref="JS21">INDEX(JS$13:JS20,$B21+1,1)</f>
        <v>0</v>
      </c>
      <c r="JT21" s="535" cm="1">
        <f t="array" ref="JT21">INDEX(JT$13:JT20,$B21+1,1)</f>
        <v>0</v>
      </c>
      <c r="JU21" s="535" cm="1">
        <f t="array" ref="JU21">INDEX(JU$13:JU20,$B21+1,1)</f>
        <v>0</v>
      </c>
      <c r="JV21" s="535" cm="1">
        <f t="array" ref="JV21">INDEX(JV$13:JV20,$B21+1,1)</f>
        <v>0</v>
      </c>
      <c r="JW21" s="535" cm="1">
        <f t="array" ref="JW21">INDEX(JW$13:JW20,$B21+1,1)</f>
        <v>0</v>
      </c>
      <c r="JX21" s="535" cm="1">
        <f t="array" ref="JX21">INDEX(JX$13:JX20,$B21+1,1)</f>
        <v>0</v>
      </c>
      <c r="JY21" s="535" cm="1">
        <f t="array" ref="JY21">INDEX(JY$13:JY20,$B21+1,1)</f>
        <v>0</v>
      </c>
      <c r="JZ21" s="535" cm="1">
        <f t="array" ref="JZ21">INDEX(JZ$13:JZ20,$B21+1,1)</f>
        <v>0</v>
      </c>
      <c r="KA21" s="535" cm="1">
        <f t="array" ref="KA21">INDEX(KA$13:KA20,$B21+1,1)</f>
        <v>0</v>
      </c>
      <c r="KB21" s="535" cm="1">
        <f t="array" ref="KB21">INDEX(KB$13:KB20,$B21+1,1)</f>
        <v>0</v>
      </c>
      <c r="KC21" s="535" cm="1">
        <f t="array" ref="KC21">INDEX(KC$13:KC20,$B21+1,1)</f>
        <v>0</v>
      </c>
      <c r="KD21" s="535" cm="1">
        <f t="array" ref="KD21">INDEX(KD$13:KD20,$B21+1,1)</f>
        <v>0</v>
      </c>
      <c r="KE21" s="535" cm="1">
        <f t="array" ref="KE21">INDEX(KE$13:KE20,$B21+1,1)</f>
        <v>0</v>
      </c>
      <c r="KF21" s="535" cm="1">
        <f t="array" ref="KF21">INDEX(KF$13:KF20,$B21+1,1)</f>
        <v>0</v>
      </c>
      <c r="KG21" s="535" cm="1">
        <f t="array" ref="KG21">INDEX(KG$13:KG20,$B21+1,1)</f>
        <v>0</v>
      </c>
      <c r="KH21" s="535" cm="1">
        <f t="array" ref="KH21">INDEX(KH$13:KH20,$B21+1,1)</f>
        <v>0</v>
      </c>
      <c r="KI21" s="535" cm="1">
        <f t="array" ref="KI21">INDEX(KI$13:KI20,$B21+1,1)</f>
        <v>0</v>
      </c>
      <c r="KJ21" s="535" cm="1">
        <f t="array" ref="KJ21">INDEX(KJ$13:KJ20,$B21+1,1)</f>
        <v>0</v>
      </c>
      <c r="KK21" s="535" cm="1">
        <f t="array" ref="KK21">INDEX(KK$13:KK20,$B21+1,1)</f>
        <v>0</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0</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535" cm="1">
        <f t="array" ref="KY21">INDEX(KY$13:KY20,$B21+1,1)</f>
        <v>0</v>
      </c>
      <c r="KZ21" s="535" cm="1">
        <f t="array" ref="KZ21">INDEX(KZ$13:KZ20,$B21+1,1)</f>
        <v>0</v>
      </c>
      <c r="LA21" s="535" cm="1">
        <f t="array" ref="LA21">INDEX(LA$13:LA20,$B21+1,1)</f>
        <v>0</v>
      </c>
      <c r="LB21" s="535" cm="1">
        <f t="array" ref="LB21">INDEX(LB$13:LB20,$B21+1,1)</f>
        <v>0</v>
      </c>
      <c r="LC21" s="535" cm="1">
        <f t="array" ref="LC21">INDEX(LC$13:LC20,$B21+1,1)</f>
        <v>0</v>
      </c>
      <c r="LD21" s="535" cm="1">
        <f t="array" ref="LD21">INDEX(LD$13:LD20,$B21+1,1)</f>
        <v>0</v>
      </c>
      <c r="LE21" s="535" cm="1">
        <f t="array" ref="LE21">INDEX(LE$13:LE20,$B21+1,1)</f>
        <v>0</v>
      </c>
      <c r="LF21" s="535" cm="1">
        <f t="array" ref="LF21">INDEX(LF$13:LF20,$B21+1,1)</f>
        <v>0</v>
      </c>
      <c r="LG21" s="535" cm="1">
        <f t="array" ref="LG21">INDEX(LG$13:LG20,$B21+1,1)</f>
        <v>0</v>
      </c>
      <c r="LH21" s="535" cm="1">
        <f t="array" ref="LH21">INDEX(LH$13:LH20,$B21+1,1)</f>
        <v>0</v>
      </c>
      <c r="LI21" s="535" cm="1">
        <f t="array" ref="LI21">INDEX(LI$13:LI20,$B21+1,1)</f>
        <v>0</v>
      </c>
      <c r="LJ21" s="535" cm="1">
        <f t="array" ref="LJ21">INDEX(LJ$13:LJ20,$B21+1,1)</f>
        <v>0</v>
      </c>
      <c r="LK21" s="535" cm="1">
        <f t="array" ref="LK21">INDEX(LK$13:LK20,$B21+1,1)</f>
        <v>0</v>
      </c>
      <c r="LL21" s="535" cm="1">
        <f t="array" ref="LL21">INDEX(LL$13:LL20,$B21+1,1)</f>
        <v>0</v>
      </c>
      <c r="LM21" s="535" cm="1">
        <f t="array" ref="LM21">INDEX(LM$13:LM20,$B21+1,1)</f>
        <v>0</v>
      </c>
      <c r="LN21" s="535" cm="1">
        <f t="array" ref="LN21">INDEX(LN$13:LN20,$B21+1,1)</f>
        <v>0</v>
      </c>
      <c r="LO21" s="535" cm="1">
        <f t="array" ref="LO21">INDEX(LO$13:LO20,$B21+1,1)</f>
        <v>0</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cm="1">
        <f t="array" ref="WE21">INDEX(WE$13:WE20,$B21+1,1)</f>
        <v>0</v>
      </c>
      <c r="WF21" s="535" cm="1">
        <f t="array" ref="WF21">INDEX(WF$13:WF20,$B21+1,1)</f>
        <v>0</v>
      </c>
      <c r="WG21" s="535" cm="1">
        <f t="array" ref="WG21">INDEX(WG$13:WG20,$B21+1,1)</f>
        <v>0</v>
      </c>
      <c r="WH21" s="535" cm="1">
        <f t="array" ref="WH21">INDEX(WH$13:WH20,$B21+1,1)</f>
        <v>0</v>
      </c>
      <c r="WI21" s="535" cm="1">
        <f t="array" ref="WI21">INDEX(WI$13:WI20,$B21+1,1)</f>
        <v>0</v>
      </c>
      <c r="WJ21" s="535" cm="1">
        <f t="array" ref="WJ21">INDEX(WJ$13:WJ20,$B21+1,1)</f>
        <v>0</v>
      </c>
      <c r="WK21" s="535" cm="1">
        <f t="array" ref="WK21">INDEX(WK$13:WK20,$B21+1,1)</f>
        <v>0</v>
      </c>
      <c r="WL21" s="535" cm="1">
        <f t="array" ref="WL21">INDEX(WL$13:WL20,$B21+1,1)</f>
        <v>0</v>
      </c>
      <c r="WM21" s="535" t="str" cm="1">
        <f t="array" ref="WM21">INDEX(WM$13:WM20,$B21+1,1)</f>
        <v>-</v>
      </c>
      <c r="WN21" s="18"/>
      <c r="WO21" s="535" cm="1">
        <f t="array" ref="WO21">INDEX(WO$13:WO20,$B21+1,1)</f>
        <v>0</v>
      </c>
      <c r="WP21" s="535" cm="1">
        <f t="array" ref="WP21">INDEX(WP$13:WP20,$B21+1,1)</f>
        <v>0</v>
      </c>
      <c r="WQ21" s="535" cm="1">
        <f t="array" ref="WQ21">INDEX(WQ$13:WQ20,$B21+1,1)</f>
        <v>0</v>
      </c>
      <c r="WR21" s="535" t="str" cm="1">
        <f t="array" ref="WR21">INDEX(WR$13:WR20,$B21+1,1)</f>
        <v>-</v>
      </c>
      <c r="WS21" s="535" t="str" cm="1">
        <f t="array" ref="WS21">INDEX(WS$13:WS20,$B21+1,1)</f>
        <v>-</v>
      </c>
      <c r="WT21" s="535" t="str" cm="1">
        <f t="array" ref="WT21">INDEX(WT$13:WT20,$B21+1,1)</f>
        <v>-</v>
      </c>
      <c r="WU21" s="535" t="str" cm="1">
        <f t="array" ref="WU21">INDEX(WU$13:WU20,$B21+1,1)</f>
        <v>-</v>
      </c>
      <c r="WV21" s="535" t="str" cm="1">
        <f t="array" ref="WV21">INDEX(WV$13:WV20,$B21+1,1)</f>
        <v>-</v>
      </c>
      <c r="WW21" s="535" t="str" cm="1">
        <f t="array" ref="WW21">INDEX(WW$13:WW20,$B21+1,1)</f>
        <v>-</v>
      </c>
      <c r="WX21" s="535" t="str" cm="1">
        <f t="array" ref="WX21">INDEX(WX$13:WX20,$B21+1,1)</f>
        <v>-</v>
      </c>
      <c r="WY21" s="535" t="str" cm="1">
        <f t="array" ref="WY21">INDEX(WY$13:WY20,$B21+1,1)</f>
        <v>-</v>
      </c>
      <c r="WZ21" s="535" t="str" cm="1">
        <f t="array" ref="WZ21">INDEX(WZ$13:WZ20,$B21+1,1)</f>
        <v>-</v>
      </c>
      <c r="XA21" s="535" t="str" cm="1">
        <f t="array" ref="XA21">INDEX(XA$13:XA20,$B21+1,1)</f>
        <v>-</v>
      </c>
      <c r="XB21" s="535" t="str" cm="1">
        <f t="array" ref="XB21">INDEX(XB$13:XB20,$B21+1,1)</f>
        <v>-</v>
      </c>
      <c r="XC21" s="535" t="str" cm="1">
        <f t="array" ref="XC21">INDEX(XC$13:XC20,$B21+1,1)</f>
        <v>-</v>
      </c>
      <c r="XD21" s="535" t="str" cm="1">
        <f t="array" ref="XD21">INDEX(XD$13:XD20,$B21+1,1)</f>
        <v>-</v>
      </c>
      <c r="XE21" s="535" t="str" cm="1">
        <f t="array" ref="XE21">INDEX(XE$13:XE20,$B21+1,1)</f>
        <v>-</v>
      </c>
      <c r="XF21" s="535" t="str" cm="1">
        <f t="array" ref="XF21">INDEX(XF$13:XF20,$B21+1,1)</f>
        <v>-</v>
      </c>
      <c r="XG21" s="535" t="str" cm="1">
        <f t="array" ref="XG21">INDEX(XG$13:XG20,$B21+1,1)</f>
        <v>-</v>
      </c>
      <c r="XH21" s="18"/>
      <c r="XI21" s="411" t="str">
        <f t="shared" ca="1" si="196"/>
        <v>-</v>
      </c>
      <c r="XJ21" s="535" t="str" cm="1">
        <f t="array" ref="XJ21">INDEX(XJ$13:XJ20,$B21+1,1)</f>
        <v>-</v>
      </c>
      <c r="XK21" s="535" t="str" cm="1">
        <f t="array" ref="XK21">INDEX(XK$13:XK20,$B21+1,1)</f>
        <v>-</v>
      </c>
      <c r="XL21" s="535" t="str" cm="1">
        <f t="array" ref="XL21">INDEX(XL$13:XL20,$B21+1,1)</f>
        <v>-</v>
      </c>
      <c r="XM21" s="535" t="str" cm="1">
        <f t="array" ref="XM21">INDEX(XM$13:XM20,$B21+1,1)</f>
        <v>-</v>
      </c>
      <c r="XN21" s="535" cm="1">
        <f t="array" ref="XN21">INDEX(XN$13:XN20,$B21+1,1)</f>
        <v>0</v>
      </c>
      <c r="XO21" s="535" t="str" cm="1">
        <f t="array" ref="XO21">INDEX(XO$13:XO20,$B21+1,1)</f>
        <v>-</v>
      </c>
      <c r="XP21" s="535" t="str" cm="1">
        <f t="array" ref="XP21">INDEX(XP$13:XP20,$B21+1,1)</f>
        <v>-</v>
      </c>
      <c r="XQ21" s="535" t="str" cm="1">
        <f t="array" ref="XQ21">INDEX(XQ$13:XQ20,$B21+1,1)</f>
        <v>-</v>
      </c>
      <c r="XR21" s="535" t="str" cm="1">
        <f t="array" ref="XR21">INDEX(XR$13:XR20,$B21+1,1)</f>
        <v>-</v>
      </c>
      <c r="XS21" s="535" t="str" cm="1">
        <f t="array" ref="XS21">INDEX(XS$13:XS20,$B21+1,1)</f>
        <v>-</v>
      </c>
      <c r="XT21" s="535" t="str" cm="1">
        <f t="array" ref="XT21">INDEX(XT$13:XT20,$B21+1,1)</f>
        <v>-</v>
      </c>
      <c r="XU21" s="535" t="str" cm="1">
        <f t="array" ref="XU21">INDEX(XU$13:XU20,$B21+1,1)</f>
        <v>-</v>
      </c>
      <c r="XV21" s="535" t="str" cm="1">
        <f t="array" ref="XV21">INDEX(XV$13:XV20,$B21+1,1)</f>
        <v>-</v>
      </c>
      <c r="XW21" s="535" t="b" cm="1">
        <f t="array" ref="XW21">INDEX(XW$13:XW20,$B21+1,1)</f>
        <v>1</v>
      </c>
      <c r="XX21" s="535" t="str" cm="1">
        <f t="array" ref="XX21">INDEX(XX$13:XX20,$B21+1,1)</f>
        <v>-</v>
      </c>
      <c r="XY21" s="535" cm="1">
        <f t="array" ref="XY21">INDEX(XY$13:XY20,$B21+1,1)</f>
        <v>0</v>
      </c>
      <c r="XZ21" s="535" cm="1">
        <f t="array" ref="XZ21">INDEX(XZ$13:XZ20,$B21+1,1)</f>
        <v>0</v>
      </c>
      <c r="YA21" s="535" cm="1">
        <f t="array" ref="YA21">INDEX(YA$13:YA20,$B21+1,1)</f>
        <v>0</v>
      </c>
      <c r="YB21" s="18"/>
      <c r="YC21" s="535" t="str" cm="1">
        <f t="array" ref="YC21">INDEX(YC$13:YC20,$B21+1,1)</f>
        <v>-</v>
      </c>
      <c r="YD21" s="535" t="str" cm="1">
        <f t="array" ref="YD21">INDEX(YD$13:YD20,$B21+1,1)</f>
        <v>-</v>
      </c>
      <c r="YE21" s="535" t="str" cm="1">
        <f t="array" ref="YE21">INDEX(YE$13:YE20,$B21+1,1)</f>
        <v>-</v>
      </c>
      <c r="YF21" s="535" t="str" cm="1">
        <f t="array" ref="YF21">INDEX(YF$13:YF20,$B21+1,1)</f>
        <v>-</v>
      </c>
      <c r="YG21" s="535" cm="1">
        <f t="array" ref="YG21">INDEX(YG$13:YG20,$B21+1,1)</f>
        <v>1</v>
      </c>
      <c r="YH21" s="535" cm="1">
        <f t="array" ref="YH21">INDEX(YH$13:YH20,$B21+1,1)</f>
        <v>1</v>
      </c>
      <c r="YI21" s="535" cm="1">
        <f t="array" ref="YI21">INDEX(YI$13:YI20,$B21+1,1)</f>
        <v>1</v>
      </c>
      <c r="YJ21" s="535" cm="1">
        <f t="array" ref="YJ21">INDEX(YJ$13:YJ20,$B21+1,1)</f>
        <v>1</v>
      </c>
      <c r="YK21" s="535" t="str" cm="1">
        <f t="array" ref="YK21">INDEX(YK$13:YK20,$B21+1,1)</f>
        <v>-</v>
      </c>
      <c r="YL21" s="535" t="str" cm="1">
        <f t="array" ref="YL21">INDEX(YL$13:YL20,$B21+1,1)</f>
        <v>-</v>
      </c>
      <c r="YM21" s="535" t="str" cm="1">
        <f t="array" ref="YM21">INDEX(YM$13:YM20,$B21+1,1)</f>
        <v>-</v>
      </c>
      <c r="YN21" s="535" t="str" cm="1">
        <f t="array" ref="YN21">INDEX(YN$13:YN20,$B21+1,1)</f>
        <v>-</v>
      </c>
      <c r="YO21" s="535" t="str" cm="1">
        <f t="array" ref="YO21">INDEX(YO$13:YO20,$B21+1,1)</f>
        <v>-</v>
      </c>
      <c r="YP21" s="535" t="str" cm="1">
        <f t="array" ref="YP21">INDEX(YP$13:YP20,$B21+1,1)</f>
        <v>-</v>
      </c>
      <c r="YQ21" s="535" t="str" cm="1">
        <f t="array" ref="YQ21">INDEX(YQ$13:YQ20,$B21+1,1)</f>
        <v>-</v>
      </c>
      <c r="YR21" s="18"/>
      <c r="YS21" s="535" t="str" cm="1">
        <f t="array" ref="YS21">INDEX(YS$13:YS20,$B21+1,1)</f>
        <v>-</v>
      </c>
      <c r="YT21" s="411">
        <f t="shared" si="172"/>
        <v>1</v>
      </c>
      <c r="YU21" s="18"/>
      <c r="YV21" s="535" t="str" cm="1">
        <f t="array" ref="YV21">INDEX(YV$13:YV20,$B21+1,1)</f>
        <v>-</v>
      </c>
      <c r="YW21" s="535" t="str" cm="1">
        <f t="array" ref="YW21">INDEX(YW$13:YW20,$B21+1,1)</f>
        <v>-</v>
      </c>
      <c r="YX21" s="535" t="str" cm="1">
        <f t="array" ref="YX21">INDEX(YX$13:YX20,$B21+1,1)</f>
        <v>-</v>
      </c>
      <c r="YY21" s="535" t="str" cm="1">
        <f t="array" ref="YY21">INDEX(YY$13:YY20,$B21+1,1)</f>
        <v>-</v>
      </c>
      <c r="YZ21" s="535" t="str" cm="1">
        <f t="array" ref="YZ21">INDEX(YZ$13:YZ20,$B21+1,1)</f>
        <v>-</v>
      </c>
      <c r="ZA21" s="535" t="str" cm="1">
        <f t="array" ref="ZA21">INDEX(ZA$13:ZA20,$B21+1,1)</f>
        <v>-</v>
      </c>
      <c r="ZB21" s="535" t="str" cm="1">
        <f t="array" ref="ZB21">INDEX(ZB$13:ZB20,$B21+1,1)</f>
        <v>-</v>
      </c>
      <c r="ZC21" s="535" t="str" cm="1">
        <f t="array" ref="ZC21">INDEX(ZC$13:ZC20,$B21+1,1)</f>
        <v>-</v>
      </c>
      <c r="ZD21" s="535" t="str" cm="1">
        <f t="array" ref="ZD21">INDEX(ZD$13:ZD20,$B21+1,1)</f>
        <v>-</v>
      </c>
      <c r="ZE21" s="535" t="str" cm="1">
        <f t="array" ref="ZE21">INDEX(ZE$13:ZE20,$B21+1,1)</f>
        <v>-</v>
      </c>
      <c r="ZF21" s="535" t="str" cm="1">
        <f t="array" ref="ZF21">INDEX(ZF$13:ZF20,$B21+1,1)</f>
        <v>-</v>
      </c>
      <c r="ZG21" s="535" t="str" cm="1">
        <f t="array" ref="ZG21">INDEX(ZG$13:ZG20,$B21+1,1)</f>
        <v>-</v>
      </c>
      <c r="ZH21" s="535" t="str" cm="1">
        <f t="array" ref="ZH21">INDEX(ZH$13:ZH20,$B21+1,1)</f>
        <v>-</v>
      </c>
      <c r="ZI21" s="535" t="str" cm="1">
        <f t="array" ref="ZI21">INDEX(ZI$13:ZI20,$B21+1,1)</f>
        <v>-</v>
      </c>
      <c r="ZJ21" s="535" t="str" cm="1">
        <f t="array" ref="ZJ21">INDEX(ZJ$13:ZJ20,$B21+1,1)</f>
        <v>-</v>
      </c>
      <c r="ZK21" s="535" t="str" cm="1">
        <f t="array" ref="ZK21">INDEX(ZK$13:ZK20,$B21+1,1)</f>
        <v>-</v>
      </c>
      <c r="ZL21" s="535" t="str" cm="1">
        <f t="array" ref="ZL21">INDEX(ZL$13:ZL20,$B21+1,1)</f>
        <v>-</v>
      </c>
      <c r="ZM21" s="535" t="str" cm="1">
        <f t="array" ref="ZM21">INDEX(ZM$13:ZM20,$B21+1,1)</f>
        <v>-</v>
      </c>
      <c r="ZN21" s="535" t="str" cm="1">
        <f t="array" ref="ZN21">INDEX(ZN$13:ZN20,$B21+1,1)</f>
        <v>-</v>
      </c>
      <c r="ZO21" s="535" t="str" cm="1">
        <f t="array" ref="ZO21">INDEX(ZO$13:ZO20,$B21+1,1)</f>
        <v>-</v>
      </c>
      <c r="ZP21" s="535" t="str" cm="1">
        <f t="array" ref="ZP21">INDEX(ZP$13:ZP20,$B21+1,1)</f>
        <v>-</v>
      </c>
      <c r="ZQ21" s="535" t="str" cm="1">
        <f t="array" ref="ZQ21">INDEX(ZQ$13:ZQ20,$B21+1,1)</f>
        <v>-</v>
      </c>
      <c r="ZR21" s="535" t="str" cm="1">
        <f t="array" ref="ZR21">INDEX(ZR$13:ZR20,$B21+1,1)</f>
        <v>-</v>
      </c>
      <c r="ZS21" s="535" t="str" cm="1">
        <f t="array" ref="ZS21">INDEX(ZS$13:ZS20,$B21+1,1)</f>
        <v>-</v>
      </c>
      <c r="ZT21" s="535" t="str" cm="1">
        <f t="array" ref="ZT21">INDEX(ZT$13:ZT20,$B21+1,1)</f>
        <v>-</v>
      </c>
      <c r="ZU21" s="535" t="str" cm="1">
        <f t="array" ref="ZU21">INDEX(ZU$13:ZU20,$B21+1,1)</f>
        <v>-</v>
      </c>
      <c r="ZV21" s="535" t="str" cm="1">
        <f t="array" ref="ZV21">INDEX(ZV$13:ZV20,$B21+1,1)</f>
        <v>-</v>
      </c>
      <c r="ZW21" s="535" t="str" cm="1">
        <f t="array" ref="ZW21">INDEX(ZW$13:ZW20,$B21+1,1)</f>
        <v>-</v>
      </c>
      <c r="ZX21" s="535" t="str" cm="1">
        <f t="array" ref="ZX21">INDEX(ZX$13:ZX20,$B21+1,1)</f>
        <v>-</v>
      </c>
      <c r="ZY21" s="535" t="str" cm="1">
        <f t="array" ref="ZY21">INDEX(ZY$13:ZY20,$B21+1,1)</f>
        <v>-</v>
      </c>
      <c r="ZZ21" s="535" t="str" cm="1">
        <f t="array" ref="ZZ21">INDEX(ZZ$13:ZZ20,$B21+1,1)</f>
        <v>-</v>
      </c>
      <c r="AAA21" s="535" t="str" cm="1">
        <f t="array" ref="AAA21">INDEX(AAA$13:AAA20,$B21+1,1)</f>
        <v>-</v>
      </c>
      <c r="AAB21" s="535" t="str" cm="1">
        <f t="array" ref="AAB21">INDEX(AAB$13:AAB20,$B21+1,1)</f>
        <v>-</v>
      </c>
      <c r="AAC21" s="535" t="str" cm="1">
        <f t="array" ref="AAC21">INDEX(AAC$13:AAC20,$B21+1,1)</f>
        <v>-</v>
      </c>
      <c r="AAD21" s="535" t="str" cm="1">
        <f t="array" ref="AAD21">INDEX(AAD$13:AAD20,$B21+1,1)</f>
        <v>-</v>
      </c>
      <c r="AAE21" s="535" t="str" cm="1">
        <f t="array" ref="AAE21">INDEX(AAE$13:AAE20,$B21+1,1)</f>
        <v>-</v>
      </c>
      <c r="AAF21" s="535" t="str" cm="1">
        <f t="array" ref="AAF21">INDEX(AAF$13:AAF20,$B21+1,1)</f>
        <v>-</v>
      </c>
      <c r="AAG21" s="535" t="str" cm="1">
        <f t="array" ref="AAG21">INDEX(AAG$13:AAG20,$B21+1,1)</f>
        <v>-</v>
      </c>
      <c r="AAH21" s="535" t="str" cm="1">
        <f t="array" ref="AAH21">INDEX(AAH$13:AAH20,$B21+1,1)</f>
        <v>-</v>
      </c>
      <c r="AAI21" s="535" t="str" cm="1">
        <f t="array" ref="AAI21">INDEX(AAI$13:AAI20,$B21+1,1)</f>
        <v>-</v>
      </c>
      <c r="AAJ21" s="535" t="str" cm="1">
        <f t="array" ref="AAJ21">INDEX(AAJ$13:AAJ20,$B21+1,1)</f>
        <v>-</v>
      </c>
      <c r="AAK21" s="535" t="str" cm="1">
        <f t="array" ref="AAK21">INDEX(AAK$13:AAK20,$B21+1,1)</f>
        <v>-</v>
      </c>
      <c r="AAL21" s="535" cm="1">
        <f t="array" ref="AAL21">INDEX(AAL$13:AAL20,$B21+1,1)</f>
        <v>1</v>
      </c>
      <c r="AAM21" s="535" cm="1">
        <f t="array" ref="AAM21">INDEX(AAM$13:AAM20,$B21+1,1)</f>
        <v>1</v>
      </c>
      <c r="AAN21" s="535" t="str" cm="1">
        <f t="array" ref="AAN21">INDEX(AAN$13:AAN20,$B21+1,1)</f>
        <v>-</v>
      </c>
      <c r="AAO21" s="535" t="str" cm="1">
        <f t="array" ref="AAO21">INDEX(AAO$13:AAO20,$B21+1,1)</f>
        <v>-</v>
      </c>
      <c r="AAP21" s="535" t="str" cm="1">
        <f t="array" ref="AAP21">INDEX(AAP$13:AAP20,$B21+1,1)</f>
        <v>-</v>
      </c>
      <c r="AAQ21" s="535" t="str" cm="1">
        <f t="array" ref="AAQ21">INDEX(AAQ$13:AAQ20,$B21+1,1)</f>
        <v>-</v>
      </c>
      <c r="AAR21" s="535" t="str" cm="1">
        <f t="array" ref="AAR21">INDEX(AAR$13:AAR20,$B21+1,1)</f>
        <v>-</v>
      </c>
      <c r="AAS21" s="535" t="str" cm="1">
        <f t="array" ref="AAS21">INDEX(AAS$13:AAS20,$B21+1,1)</f>
        <v>-</v>
      </c>
      <c r="AAT21" s="535" t="str" cm="1">
        <f t="array" ref="AAT21">INDEX(AAT$13:AAT20,$B21+1,1)</f>
        <v>-</v>
      </c>
      <c r="AAU21" s="535" t="str" cm="1">
        <f t="array" ref="AAU21">INDEX(AAU$13:AAU20,$B21+1,1)</f>
        <v>-</v>
      </c>
      <c r="AAV21" s="535" t="str" cm="1">
        <f t="array" ref="AAV21">INDEX(AAV$13:AAV20,$B21+1,1)</f>
        <v>-</v>
      </c>
      <c r="AAW21" s="535" t="str" cm="1">
        <f t="array" ref="AAW21">INDEX(AAW$13:AAW20,$B21+1,1)</f>
        <v>-</v>
      </c>
      <c r="AAX21" s="535" t="str" cm="1">
        <f t="array" ref="AAX21">INDEX(AAX$13:AAX20,$B21+1,1)</f>
        <v>-</v>
      </c>
      <c r="AAY21" s="535" t="str" cm="1">
        <f t="array" ref="AAY21">INDEX(AAY$13:AAY20,$B21+1,1)</f>
        <v>-</v>
      </c>
      <c r="AAZ21" s="535" t="str" cm="1">
        <f t="array" ref="AAZ21">INDEX(AAZ$13:AAZ20,$B21+1,1)</f>
        <v>-</v>
      </c>
      <c r="ABA21" s="18"/>
      <c r="ABB21" s="535" t="str" cm="1">
        <f t="array" ref="ABB21">INDEX(ABB$13:ABB20,$B21+1,1)</f>
        <v>-</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535" t="str" cm="1">
        <f t="array" ref="ABH21">INDEX(ABH$13:ABH20,$B21+1,1)</f>
        <v>-</v>
      </c>
      <c r="ABI21" s="535" t="str" cm="1">
        <f t="array" ref="ABI21">INDEX(ABI$13:ABI20,$B21+1,1)</f>
        <v>-</v>
      </c>
      <c r="ABJ21" s="535" t="str" cm="1">
        <f t="array" ref="ABJ21">INDEX(ABJ$13:ABJ20,$B21+1,1)</f>
        <v>-</v>
      </c>
      <c r="ABK21" s="535" t="str" cm="1">
        <f t="array" ref="ABK21">INDEX(ABK$13:ABK20,$B21+1,1)</f>
        <v>-</v>
      </c>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t="str" cm="1">
        <f t="array" ref="ADB21">INDEX(ADB$13:ADB20,$B21+1,1)</f>
        <v>-</v>
      </c>
      <c r="ADC21" s="535" t="str" cm="1">
        <f t="array" ref="ADC21">INDEX(ADC$13:ADC20,$B21+1,1)</f>
        <v>-</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535" t="str" cm="1">
        <f t="array" ref="ADQ21">INDEX(ADQ$13:ADQ20,$B21+1,1)</f>
        <v>-</v>
      </c>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t="str" cm="1">
        <f t="array" ref="AEF21">INDEX(AEF$13:AEF20,$B21+1,1)</f>
        <v>-</v>
      </c>
      <c r="AEG21" s="535" t="str" cm="1">
        <f t="array" ref="AEG21">INDEX(AEG$13:AEG20,$B21+1,1)</f>
        <v>-</v>
      </c>
      <c r="AEH21" s="535" t="str" cm="1">
        <f t="array" ref="AEH21">INDEX(AEH$13:AEH20,$B21+1,1)</f>
        <v>-</v>
      </c>
      <c r="AEI21" s="535" t="str" cm="1">
        <f t="array" ref="AEI21">INDEX(AEI$13:AEI20,$B21+1,1)</f>
        <v>-</v>
      </c>
      <c r="AEJ21" s="535" t="str" cm="1">
        <f t="array" ref="AEJ21">INDEX(AEJ$13:AEJ20,$B21+1,1)</f>
        <v>-</v>
      </c>
      <c r="AEK21" s="535" t="str" cm="1">
        <f t="array" ref="AEK21">INDEX(AEK$13:AEK20,$B21+1,1)</f>
        <v>-</v>
      </c>
      <c r="AEL21" s="535" t="str" cm="1">
        <f t="array" ref="AEL21">INDEX(AEL$13:AEL20,$B21+1,1)</f>
        <v>-</v>
      </c>
      <c r="AEM21" s="535" t="str" cm="1">
        <f t="array" ref="AEM21">INDEX(AEM$13:AEM20,$B21+1,1)</f>
        <v>-</v>
      </c>
      <c r="AEN21" s="535" cm="1">
        <f t="array" ref="AEN21">INDEX(AEN$13:AEN20,$B21+1,1)</f>
        <v>0</v>
      </c>
      <c r="AEO21" s="483">
        <v>0</v>
      </c>
    </row>
    <row r="22" spans="1:821" outlineLevel="1">
      <c r="A22" s="18">
        <f t="shared" si="136"/>
        <v>9</v>
      </c>
      <c r="B22" s="18">
        <f t="shared" ref="B22:B23" si="199">$A$19</f>
        <v>6</v>
      </c>
      <c r="C22">
        <v>2</v>
      </c>
      <c r="D22" s="17" t="str" cm="1">
        <f t="array" ref="D22">INDEX(D$13:D21,$B22+1,1)</f>
        <v>GSW</v>
      </c>
      <c r="E22" t="b">
        <v>1</v>
      </c>
      <c r="F22" t="b">
        <v>0</v>
      </c>
      <c r="G22" t="b">
        <f t="shared" si="182"/>
        <v>1</v>
      </c>
      <c r="H22" s="40" t="s">
        <v>2638</v>
      </c>
      <c r="I22" s="475">
        <v>4</v>
      </c>
      <c r="J22" s="535" cm="1">
        <f t="array" ref="J22">INDEX(J$13:J21,$B22+1,1)</f>
        <v>0</v>
      </c>
      <c r="K22" s="535" cm="1">
        <f t="array" ref="K22">INDEX(K$13:K21,$B22+1,1)</f>
        <v>0</v>
      </c>
      <c r="L22" s="535" cm="1">
        <f t="array" ref="L22">INDEX(L$13:L21,$B22+1,1)</f>
        <v>2</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535" cm="1">
        <f t="array" ref="T22">INDEX(T$13:T21,$B22+1,1)</f>
        <v>2</v>
      </c>
      <c r="U22" s="535" cm="1">
        <f t="array" ref="U22">INDEX(U$13:U21,$B22+1,1)</f>
        <v>2</v>
      </c>
      <c r="V22" s="411">
        <f t="shared" si="137"/>
        <v>2</v>
      </c>
      <c r="W22" s="778" t="b">
        <f t="shared" ref="W22:W56" si="200">W21</f>
        <v>0</v>
      </c>
      <c r="X22" s="777" t="b">
        <f t="shared" si="138"/>
        <v>1</v>
      </c>
      <c r="Y22" s="777" t="b">
        <f t="shared" si="138"/>
        <v>1</v>
      </c>
      <c r="Z22" s="796" t="b" cm="1">
        <f t="array" ref="Z22">INDEX(Z$13:Z21,$B22+1,1)</f>
        <v>0</v>
      </c>
      <c r="AA22" s="411">
        <f t="shared" si="139"/>
        <v>6</v>
      </c>
      <c r="AB22" s="411">
        <f t="shared" si="140"/>
        <v>6</v>
      </c>
      <c r="AC22" s="411"/>
      <c r="AD22" s="411">
        <f t="shared" si="141"/>
        <v>6</v>
      </c>
      <c r="AE22" s="111"/>
      <c r="AF22" s="111"/>
      <c r="AG22" s="111"/>
      <c r="AH22" s="111"/>
      <c r="AI22" s="535" cm="1">
        <f t="array" ref="AI22">INDEX(AI$13:AI21,$B22+1,1)</f>
        <v>1</v>
      </c>
      <c r="AJ22" s="535" cm="1">
        <f t="array" ref="AJ22">INDEX(AJ$13:AJ21,$B22+1,1)</f>
        <v>1</v>
      </c>
      <c r="AK22" s="535" cm="1">
        <f t="array" ref="AK22">INDEX(AK$13:AK21,$B22+1,1)</f>
        <v>1</v>
      </c>
      <c r="AL22" s="535" cm="1">
        <f t="array" ref="AL22">INDEX(AL$13:AL21,$B22+1,1)</f>
        <v>0</v>
      </c>
      <c r="AM22" s="535" cm="1">
        <f t="array" ref="AM22">INDEX(AM$13:AM21,$B22+1,1)</f>
        <v>0</v>
      </c>
      <c r="AN22" s="535" t="str" cm="1">
        <f t="array" ref="AN22">INDEX(AN$13:AN21,$B22+1,1)</f>
        <v/>
      </c>
      <c r="AO22" s="535" cm="1">
        <f t="array" ref="AO22">INDEX(AO$13:AO21,$B22+1,1)</f>
        <v>1</v>
      </c>
      <c r="AP22" s="535" cm="1">
        <f t="array" ref="AP22">INDEX(AP$13:AP21,$B22+1,1)</f>
        <v>1</v>
      </c>
      <c r="AQ22" s="111"/>
      <c r="AR22" s="111"/>
      <c r="AS22" s="111"/>
      <c r="AT22" s="111"/>
      <c r="AU22" s="111"/>
      <c r="AV22" s="111"/>
      <c r="AW22" s="111"/>
      <c r="AX22" s="111"/>
      <c r="AY22" s="18"/>
      <c r="AZ22" s="18"/>
      <c r="BA22" s="200" t="str" cm="1">
        <f t="array" aca="1" ref="BA22" ca="1">$H22&amp;" "        &amp;_xlfn.SINGLE( INDEX(i.ModelStructure,$I22,1))    &amp;" "
&amp; $D22        &amp;       IF(OR($CE22="-", $CE22),"_PInp","_Full")&amp;    IF($DK22=0," SFM","")&amp;IF($DK22=1," MFM","")&amp;IF($DK22=7," Mat","")&amp;IF($EX22=1,"&amp;EL","   ")&amp;IF($DQ22=TRUE,"&amp;BBT","    ")
&amp;      " TOL"&amp;_xlfn.SINGLE(INDEX(i.TOL_Desc,1,$N22))   &amp; " Scan"&amp;$AK22
&amp;       CHOOSE($K22+1," CFS"," GFS"," NFS")&amp;     " CG_"&amp;_xlfn.SINGLE(_xlfn.SWITCH($XI22,"-",1,TRUE,1,FALSE,0))&amp;_xlfn.SINGLE(    IF($XL22="-"," FodCrop    ",_xlfn.SWITCH(VALUE(LEFT($XL$4,1)),0," All",6," Lup",9," Oat",11," OaF")&amp;"_Fod"&amp;TEXT($XL22,"000%")))
&amp;" REV"&amp;"_"&amp;TEXT($GV22,"00;-0;00;@ ")&amp;TEXT($AN22,"00;-0;00;  @")&amp;"_"&amp;TEXT($HA22,"0")&amp;"_"&amp;TEXT($AP22,"0")
&amp; " RR"&amp;TEXT(SUM($FB22:$FC22),"+00%;-00%;    ;@")
&amp; " ("&amp;IF($DD22,"P","E")   &amp;IF($DE22,"T","t")        &amp;     "_F"&amp;IF($ZW22=TRUE,3,0)+COUNTIF($ZO22:$ZS22,TRUE)+COUNTIF($BV22:$BW22,"&gt;0")&amp;IF($ZU22=TRUE,3,0)+COUNTIF($BV22:$BW22,"&gt;0")&amp;"N"&amp;$ZZ22&amp;$AAA22&amp;"L"&amp;$AAL22&amp;$AAM22&amp;"_"&amp;$AAK22&amp;")"</f>
        <v>MP_create    MP GSW_PInp MFM        TOLSpr Scan1 CFS CG_1 FodCrop     REV_-   _-_1 RR+01% (Et_F22N--L11_-)</v>
      </c>
      <c r="BB22" s="8" t="str">
        <f ca="1">IF(COUNTIF($BA$13:$BA22,$BA22)=1,"-","Dup")</f>
        <v>-</v>
      </c>
      <c r="BC22" s="18"/>
      <c r="BD22" s="535" t="b" cm="1">
        <f t="array" ref="BD22">INDEX(BD$13:BD21,$B22+1,1)</f>
        <v>0</v>
      </c>
      <c r="BE22" s="535" t="b" cm="1">
        <f t="array" ref="BE22">INDEX(BE$13:BE21,$B22+1,1)</f>
        <v>0</v>
      </c>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535" t="b" cm="1">
        <f t="array" ref="BK22">INDEX(BK$13:BK21,$B22+1,1)</f>
        <v>0</v>
      </c>
      <c r="BL22" s="535" t="b" cm="1">
        <f t="array" ref="BL22">INDEX(BL$13:BL21,$B22+1,1)</f>
        <v>0</v>
      </c>
      <c r="BM22" s="18"/>
      <c r="BN22" s="475" t="b">
        <v>1</v>
      </c>
      <c r="BO22" s="475" t="s">
        <v>30</v>
      </c>
      <c r="BP22" s="475" t="b">
        <v>0</v>
      </c>
      <c r="BQ22" s="475" t="s">
        <v>30</v>
      </c>
      <c r="BR22" s="411">
        <f t="shared" ref="BR22:CA22" si="201">INDEX(i.model_structure,$I22,BR$6)</f>
        <v>100</v>
      </c>
      <c r="BS22" s="411" t="b">
        <f t="shared" si="201"/>
        <v>0</v>
      </c>
      <c r="BT22" s="411" t="str">
        <f t="shared" si="201"/>
        <v>-</v>
      </c>
      <c r="BU22" s="411" t="str">
        <f t="shared" si="201"/>
        <v>-</v>
      </c>
      <c r="BV22" s="411">
        <f t="shared" si="201"/>
        <v>105</v>
      </c>
      <c r="BW22" s="411">
        <f t="shared" si="201"/>
        <v>287</v>
      </c>
      <c r="BX22" s="411" t="b">
        <f t="shared" si="201"/>
        <v>1</v>
      </c>
      <c r="BY22" s="411" t="b">
        <f t="shared" si="201"/>
        <v>1</v>
      </c>
      <c r="BZ22" s="411" t="b">
        <f t="shared" si="201"/>
        <v>1</v>
      </c>
      <c r="CA22" s="87">
        <f t="shared" si="201"/>
        <v>0</v>
      </c>
      <c r="CB22" s="535" t="str" cm="1">
        <f t="array" ref="CB22">INDEX(CB$13:CB21,$B22+1,1)</f>
        <v>-</v>
      </c>
      <c r="CC22" s="535" t="str" cm="1">
        <f t="array" ref="CC22">INDEX(CC$13:CC21,$B22+1,1)</f>
        <v>-</v>
      </c>
      <c r="CD22" s="535" t="str" cm="1">
        <f t="array" ref="CD22">INDEX(CD$13:CD21,$B22+1,1)</f>
        <v>-</v>
      </c>
      <c r="CE22" s="535" t="str" cm="1">
        <f t="array" ref="CE22">INDEX(CE$13:CE21,$B22+1,1)</f>
        <v>-</v>
      </c>
      <c r="CF22" s="18"/>
      <c r="CG22" s="535" t="str" cm="1">
        <f t="array" ref="CG22">INDEX(CG$13:CG21,$B22+1,1)</f>
        <v>-</v>
      </c>
      <c r="CH22" s="411" t="str">
        <f t="shared" ca="1" si="144"/>
        <v>-</v>
      </c>
      <c r="CI22" s="411">
        <f t="shared" si="145"/>
        <v>0</v>
      </c>
      <c r="CJ22" s="411">
        <f t="shared" si="145"/>
        <v>0</v>
      </c>
      <c r="CK22" s="535" t="str" cm="1">
        <f t="array" ref="CK22">INDEX(CK$13:CK21,$B22+1,1)</f>
        <v>-</v>
      </c>
      <c r="CL22" s="535" t="str" cm="1">
        <f t="array" ref="CL22">INDEX(CL$13:CL21,$B22+1,1)</f>
        <v>-</v>
      </c>
      <c r="CM22" s="535" t="str" cm="1">
        <f t="array" ref="CM22">INDEX(CM$13:CM21,$B22+1,1)</f>
        <v>-</v>
      </c>
      <c r="CN22" s="411" t="str">
        <f t="shared" ca="1" si="146"/>
        <v>-</v>
      </c>
      <c r="CO22" s="411">
        <f t="shared" si="147"/>
        <v>0</v>
      </c>
      <c r="CP22" s="411">
        <f t="shared" si="147"/>
        <v>0</v>
      </c>
      <c r="CQ22" s="535" t="str" cm="1">
        <f t="array" ref="CQ22">INDEX(CQ$13:CQ21,$B22+1,1)</f>
        <v>-</v>
      </c>
      <c r="CR22" s="411" t="str">
        <f t="shared" ca="1" si="148"/>
        <v>-</v>
      </c>
      <c r="CS22" s="411">
        <f t="shared" si="149"/>
        <v>0</v>
      </c>
      <c r="CT22" s="535" t="str" cm="1">
        <f t="array" ref="CT22">INDEX(CT$13:CT21,$B22+1,1)</f>
        <v>-</v>
      </c>
      <c r="CU22" s="535" t="str" cm="1">
        <f t="array" ref="CU22">INDEX(CU$13:CU21,$B22+1,1)</f>
        <v>-</v>
      </c>
      <c r="CV22" s="411">
        <f t="shared" si="150"/>
        <v>0</v>
      </c>
      <c r="CW22" s="535" t="str" cm="1">
        <f t="array" ref="CW22">INDEX(CW$13:CW21,$B22+1,1)</f>
        <v>-</v>
      </c>
      <c r="CX22" s="411" t="str">
        <f t="shared" ca="1" si="151"/>
        <v>-</v>
      </c>
      <c r="CY22" s="411">
        <f t="shared" si="152"/>
        <v>0</v>
      </c>
      <c r="CZ22" s="411">
        <f t="shared" si="152"/>
        <v>0</v>
      </c>
      <c r="DA22" s="535" cm="1">
        <f t="array" ref="DA22">INDEX(DA$13:DA21,$B22+1,1)</f>
        <v>0</v>
      </c>
      <c r="DB22" s="535" cm="1">
        <f t="array" ref="DB22">INDEX(DB$13:DB21,$B22+1,1)</f>
        <v>0</v>
      </c>
      <c r="DC22" s="18"/>
      <c r="DD22" s="535" t="b" cm="1">
        <f t="array" ref="DD22">INDEX(DD$13:DD21,$B22+1,1)</f>
        <v>0</v>
      </c>
      <c r="DE22" s="535" t="b" cm="1">
        <f t="array" ref="DE22">INDEX(DE$13:DE21,$B22+1,1)</f>
        <v>0</v>
      </c>
      <c r="DF22" s="535" t="b" cm="1">
        <f t="array" ref="DF22">INDEX(DF$13:DF21,$B22+1,1)</f>
        <v>1</v>
      </c>
      <c r="DG22" s="535" t="str" cm="1">
        <f t="array" ref="DG22">INDEX(DG$13:DG21,$B22+1,1)</f>
        <v>-</v>
      </c>
      <c r="DH22" s="536" cm="1">
        <f t="array" ref="DH22">INDEX(DH$13:DH21,$B22+1,1)</f>
        <v>0</v>
      </c>
      <c r="DI22" s="535" cm="1">
        <f t="array" ref="DI22">INDEX(DI$13:DI21,$B22+1,1)</f>
        <v>1</v>
      </c>
      <c r="DJ22" s="535" cm="1">
        <f t="array" ref="DJ22">INDEX(DJ$13:DJ21,$B22+1,1)</f>
        <v>1</v>
      </c>
      <c r="DK22" s="411">
        <f t="shared" si="183"/>
        <v>1</v>
      </c>
      <c r="DL22" s="411">
        <f t="shared" si="183"/>
        <v>60</v>
      </c>
      <c r="DM22" s="535" t="str" cm="1">
        <f t="array" ref="DM22">INDEX(DM$13:DM21,$B22+1,1)</f>
        <v>-</v>
      </c>
      <c r="DN22" s="411" t="str">
        <f t="shared" si="184"/>
        <v>-</v>
      </c>
      <c r="DO22" s="411" t="str">
        <f t="shared" si="184"/>
        <v>-</v>
      </c>
      <c r="DP22" s="411" t="str">
        <f t="shared" si="184"/>
        <v>-</v>
      </c>
      <c r="DQ22" s="411" t="b">
        <f t="shared" si="185"/>
        <v>0</v>
      </c>
      <c r="DR22" s="535" t="str" cm="1">
        <f t="array" ref="DR22">INDEX(DR$13:DR21,$B22+1,1)</f>
        <v>-</v>
      </c>
      <c r="DS22" s="535" t="str" cm="1">
        <f t="array" ref="DS22">INDEX(DS$13:DS21,$B22+1,1)</f>
        <v>-</v>
      </c>
      <c r="DT22" s="535" t="str" cm="1">
        <f t="array" ref="DT22">INDEX(DT$13:DT21,$B22+1,1)</f>
        <v>-</v>
      </c>
      <c r="DU22" s="535" t="str" cm="1">
        <f t="array" ref="DU22">INDEX(DU$13:DU21,$B22+1,1)</f>
        <v>-</v>
      </c>
      <c r="DV22" s="411">
        <f t="shared" si="186"/>
        <v>500</v>
      </c>
      <c r="DW22" s="411">
        <f t="shared" si="186"/>
        <v>500</v>
      </c>
      <c r="DX22" s="411" t="str">
        <f t="shared" si="186"/>
        <v>-</v>
      </c>
      <c r="DY22" s="411" t="str">
        <f t="shared" si="186"/>
        <v>-</v>
      </c>
      <c r="DZ22" s="411" t="str">
        <f t="shared" si="186"/>
        <v>-</v>
      </c>
      <c r="EA22" s="535" cm="1">
        <f t="array" ref="EA22">INDEX(EA$13:EA21,$B22+1,1)</f>
        <v>0</v>
      </c>
      <c r="EB22" s="535" cm="1">
        <f t="array" ref="EB22">INDEX(EB$13:EB21,$B22+1,1)</f>
        <v>999999</v>
      </c>
      <c r="EC22" s="535" cm="1">
        <f t="array" ref="EC22">INDEX(EC$13:EC21,$B22+1,1)</f>
        <v>999999</v>
      </c>
      <c r="ED22" s="535" cm="1">
        <f t="array" ref="ED22">INDEX(ED$13:ED21,$B22+1,1)</f>
        <v>999999</v>
      </c>
      <c r="EE22" s="535" cm="1">
        <f t="array" ref="EE22">INDEX(EE$13:EE21,$B22+1,1)</f>
        <v>999999</v>
      </c>
      <c r="EF22" s="535" cm="1">
        <f t="array" ref="EF22">INDEX(EF$13:EF21,$B22+1,1)</f>
        <v>999999</v>
      </c>
      <c r="EG22" s="535" cm="1">
        <f t="array" ref="EG22">INDEX(EG$13:EG21,$B22+1,1)</f>
        <v>999999</v>
      </c>
      <c r="EH22" s="535" cm="1">
        <f t="array" ref="EH22">INDEX(EH$13:EH21,$B22+1,1)</f>
        <v>999999</v>
      </c>
      <c r="EI22" s="535" cm="1">
        <f t="array" ref="EI22">INDEX(EI$13:EI21,$B22+1,1)</f>
        <v>999999</v>
      </c>
      <c r="EJ22" s="535" cm="1">
        <f t="array" ref="EJ22">INDEX(EJ$13:EJ21,$B22+1,1)</f>
        <v>999999</v>
      </c>
      <c r="EK22" s="535" cm="1">
        <f t="array" ref="EK22">INDEX(EK$13:EK21,$B22+1,1)</f>
        <v>999999</v>
      </c>
      <c r="EL22" s="535" cm="1">
        <f t="array" ref="EL22">INDEX(EL$13:EL21,$B22+1,1)</f>
        <v>999999</v>
      </c>
      <c r="EM22" s="535" cm="1">
        <f t="array" ref="EM22">INDEX(EM$13:EM21,$B22+1,1)</f>
        <v>999999</v>
      </c>
      <c r="EN22" s="782">
        <f t="shared" si="155"/>
        <v>0</v>
      </c>
      <c r="EO22" s="782">
        <f t="shared" si="155"/>
        <v>0</v>
      </c>
      <c r="EP22" s="782">
        <f t="shared" si="155"/>
        <v>999999</v>
      </c>
      <c r="EQ22" s="535" t="str" cm="1">
        <f t="array" ref="EQ22">INDEX(EQ$13:EQ21,$B22+1,1)</f>
        <v>-</v>
      </c>
      <c r="ER22" s="535" t="str" cm="1">
        <f t="array" ref="ER22">INDEX(ER$13:ER21,$B22+1,1)</f>
        <v>-</v>
      </c>
      <c r="ES22" s="411" t="str">
        <f t="shared" si="187"/>
        <v>-</v>
      </c>
      <c r="ET22" s="411" t="str">
        <f t="shared" si="187"/>
        <v>-</v>
      </c>
      <c r="EU22" s="781">
        <f t="shared" si="177"/>
        <v>0</v>
      </c>
      <c r="EV22" s="779">
        <f t="shared" si="178"/>
        <v>999999</v>
      </c>
      <c r="EW22" s="780">
        <f t="shared" si="179"/>
        <v>999999</v>
      </c>
      <c r="EX22" s="535" t="str" cm="1">
        <f t="array" ref="EX22">INDEX(EX$13:EX21,$B22+1,1)</f>
        <v>-</v>
      </c>
      <c r="EY22" s="728" cm="1">
        <f t="array" ref="EY22">IF(EX22&lt;&gt;"-",EX22,INDEX(i.ELMatedEst,$AA22+1,$T22))</f>
        <v>0</v>
      </c>
      <c r="EZ22" s="535" t="str" cm="1">
        <f t="array" ref="EZ22">INDEX(EZ$13:EZ21,$B22+1,1)</f>
        <v>-</v>
      </c>
      <c r="FA22" s="535" t="str" cm="1">
        <f t="array" ref="FA22">INDEX(FA$13:FA21,$B22+1,1)</f>
        <v>-</v>
      </c>
      <c r="FB22" s="411">
        <f t="shared" si="188"/>
        <v>0</v>
      </c>
      <c r="FC22" s="666">
        <f t="shared" si="189"/>
        <v>5.0000000000000001E-3</v>
      </c>
      <c r="FD22" s="535" cm="1">
        <f t="array" ref="FD22">INDEX(FD$13:FD21,$B22+1,1)</f>
        <v>1</v>
      </c>
      <c r="FE22" s="667">
        <f t="shared" si="190"/>
        <v>0.12</v>
      </c>
      <c r="FF22" s="667">
        <f>INDEX(CHOOSE($N22,DataAutumn!i.EL_PropnSold,DataWinter!i.EL_PropnSold,DataSpring!i.EL_PropnSold),$AI22,$T22)*INDEX(i.ELMatedEst,$AB22+1,$T22)*i.dAdultRR_ELPropSold
+INDEX(i.dryman,($AJ22-1)*4+$AI22,FF$7)</f>
        <v>0</v>
      </c>
      <c r="FG22" s="667">
        <f>INDEX(CHOOSE($N22,DataAutumn!i.EL_PropnSold,DataWinter!i.EL_PropnSold,DataSpring!i.EL_PropnSold),$AI22,$T22)*INDEX(i.ELMatedEst,$AB22+1,$T22)*i.dAdultRR_ELPropSold
+INDEX(i.dryman,($AJ22-1)*4+$AI22,FG$7)</f>
        <v>3.125E-2</v>
      </c>
      <c r="FH22" s="667">
        <f>INDEX(CHOOSE($N22,DataAutumn!i.EL_PropnSold,DataWinter!i.EL_PropnSold,DataSpring!i.EL_PropnSold),$AI22,$T22)*INDEX(i.ELMatedEst,$AB22+1,$T22)*i.dAdultRR_ELPropSold
+INDEX(i.dryman,($AJ22-1)*4+$AI22,FH$7)</f>
        <v>3.125E-2</v>
      </c>
      <c r="FI22" s="667">
        <f>INDEX(CHOOSE($N22,DataAutumn!i.EL_PropnSold,DataWinter!i.EL_PropnSold,DataSpring!i.EL_PropnSold),$AI22,$T22)*INDEX(i.ELMatedEst,$AB22+1,$T22)*i.dAdultRR_ELPropSold
+INDEX(i.dryman,($AJ22-1)*4+$AI22,FI$7)</f>
        <v>3.125E-2</v>
      </c>
      <c r="FJ22" s="668">
        <f>INDEX(CHOOSE($N22,DataAutumn!i.EL_PropnSold,DataWinter!i.EL_PropnSold,DataSpring!i.EL_PropnSold),$AI22,$T22)*INDEX(i.ELMatedEst,$AB22+1,$T22)*i.dAdultLSurv_ELPropSold</f>
        <v>0</v>
      </c>
      <c r="FK22" s="411" t="b">
        <f t="shared" si="191"/>
        <v>0</v>
      </c>
      <c r="FL22" s="411" t="b">
        <f t="shared" si="191"/>
        <v>0</v>
      </c>
      <c r="FM22" s="411" t="b">
        <f t="shared" si="191"/>
        <v>0</v>
      </c>
      <c r="FN22" s="411" t="b">
        <f t="shared" si="191"/>
        <v>0</v>
      </c>
      <c r="FO22" s="411">
        <f t="shared" si="192"/>
        <v>1</v>
      </c>
      <c r="FP22" s="411">
        <f t="shared" si="192"/>
        <v>0</v>
      </c>
      <c r="FQ22" s="411" t="b">
        <f t="shared" si="193"/>
        <v>0</v>
      </c>
      <c r="FR22" s="411" t="b">
        <f t="shared" si="156"/>
        <v>0</v>
      </c>
      <c r="FS22" s="411" t="b">
        <f t="shared" si="156"/>
        <v>0</v>
      </c>
      <c r="FT22" s="411" t="b">
        <f t="shared" si="156"/>
        <v>1</v>
      </c>
      <c r="FU22" s="87">
        <f t="shared" si="157"/>
        <v>1</v>
      </c>
      <c r="FV22" s="87">
        <f t="shared" si="157"/>
        <v>1</v>
      </c>
      <c r="FW22" s="535" cm="1">
        <f t="array" ref="FW22">INDEX(FW$13:FW21,$B22+1,1)</f>
        <v>1</v>
      </c>
      <c r="FX22" s="535" cm="1">
        <f t="array" ref="FX22">INDEX(FX$13:FX21,$B22+1,1)</f>
        <v>1</v>
      </c>
      <c r="FY22" s="535" cm="1">
        <f t="array" ref="FY22">INDEX(FY$13:FY21,$B22+1,1)</f>
        <v>1</v>
      </c>
      <c r="FZ22" s="535" cm="1">
        <f t="array" ref="FZ22">INDEX(FZ$13:FZ21,$B22+1,1)</f>
        <v>1</v>
      </c>
      <c r="GA22" s="535" t="str" cm="1">
        <f t="array" ref="GA22">INDEX(GA$13:GA21,$B22+1,1)</f>
        <v>-</v>
      </c>
      <c r="GB22" s="411" t="b">
        <f t="shared" si="194"/>
        <v>1</v>
      </c>
      <c r="GC22" s="411" t="b">
        <f t="shared" si="194"/>
        <v>0</v>
      </c>
      <c r="GD22" s="411" t="b">
        <f t="shared" si="194"/>
        <v>0</v>
      </c>
      <c r="GE22" s="411" t="b">
        <f t="shared" si="194"/>
        <v>0</v>
      </c>
      <c r="GF22" s="87">
        <f t="shared" si="159"/>
        <v>1</v>
      </c>
      <c r="GG22" s="87">
        <f t="shared" si="159"/>
        <v>1</v>
      </c>
      <c r="GH22" s="87">
        <f t="shared" si="159"/>
        <v>1</v>
      </c>
      <c r="GI22" s="87">
        <f t="shared" si="159"/>
        <v>1</v>
      </c>
      <c r="GJ22" s="87">
        <f t="shared" si="159"/>
        <v>1</v>
      </c>
      <c r="GK22" s="87">
        <f t="shared" si="159"/>
        <v>1</v>
      </c>
      <c r="GL22" s="87">
        <f t="shared" si="159"/>
        <v>1</v>
      </c>
      <c r="GM22" s="87">
        <f t="shared" si="159"/>
        <v>1</v>
      </c>
      <c r="GN22" s="411" cm="1">
        <f t="array" ref="GN22">INDEX(i.dse_type,1,$L22)</f>
        <v>0</v>
      </c>
      <c r="GO22" s="535" t="str" cm="1">
        <f t="array" ref="GO22">INDEX(GO$13:GO21,$B22+1,1)</f>
        <v>-</v>
      </c>
      <c r="GP22" s="535" t="str" cm="1">
        <f t="array" ref="GP22">INDEX(GP$13:GP21,$B22+1,1)</f>
        <v>-</v>
      </c>
      <c r="GQ22" s="535" t="str" cm="1">
        <f t="array" ref="GQ22">INDEX(GQ$13:GQ21,$B22+1,1)</f>
        <v>-</v>
      </c>
      <c r="GR22" s="18"/>
      <c r="GS22" s="535" t="str" cm="1">
        <f t="array" ref="GS22">INDEX(GS$13:GS21,$B22+1,1)</f>
        <v>-</v>
      </c>
      <c r="GT22" s="411" t="b">
        <f t="shared" si="195"/>
        <v>0</v>
      </c>
      <c r="GU22" s="535" t="str" cm="1">
        <f t="array" ref="GU22">INDEX(GU$13:GU21,$B22+1,1)</f>
        <v>-</v>
      </c>
      <c r="GV22" s="535" t="str" cm="1">
        <f t="array" ref="GV22">INDEX(GV$13:GV21,$B22+1,1)</f>
        <v>-</v>
      </c>
      <c r="GW22" s="535" t="str" cm="1">
        <f t="array" ref="GW22">INDEX(GW$13:GW21,$B22+1,1)</f>
        <v>-</v>
      </c>
      <c r="GX22" s="535" cm="1">
        <f t="array" ref="GX22">INDEX(GX$13:GX21,$B22+1,1)</f>
        <v>1</v>
      </c>
      <c r="GY22" s="535" cm="1">
        <f t="array" ref="GY22">INDEX(GY$13:GY21,$B22+1,1)</f>
        <v>1</v>
      </c>
      <c r="GZ22" s="535" t="str" cm="1">
        <f t="array" ref="GZ22">INDEX(GZ$13:GZ21,$B22+1,1)</f>
        <v>-</v>
      </c>
      <c r="HA22" s="535" t="str" cm="1">
        <f t="array" ref="HA22">INDEX(HA$13:HA21,$B22+1,1)</f>
        <v>-</v>
      </c>
      <c r="HB22" s="535" t="str" cm="1">
        <f t="array" ref="HB22">INDEX(HB$13:HB21,$B22+1,1)</f>
        <v>-</v>
      </c>
      <c r="HC22" s="535" t="str" cm="1">
        <f t="array" ref="HC22">INDEX(HC$13:HC21,$B22+1,1)</f>
        <v>-</v>
      </c>
      <c r="HD22" s="535" t="str" cm="1">
        <f t="array" ref="HD22">INDEX(HD$13:HD21,$B22+1,1)</f>
        <v>-</v>
      </c>
      <c r="HE22" s="535" t="str" cm="1">
        <f t="array" ref="HE22">INDEX(HE$13:HE21,$B22+1,1)</f>
        <v>-</v>
      </c>
      <c r="HF22" s="535" t="str" cm="1">
        <f t="array" ref="HF22">INDEX(HF$13:HF21,$B22+1,1)</f>
        <v>-</v>
      </c>
      <c r="HG22" s="535" t="str" cm="1">
        <f t="array" ref="HG22">INDEX(HG$13:HG21,$B22+1,1)</f>
        <v>-</v>
      </c>
      <c r="HH22" s="535" t="str" cm="1">
        <f t="array" ref="HH22">INDEX(HH$13:HH21,$B22+1,1)</f>
        <v>-</v>
      </c>
      <c r="HI22" s="535" t="str" cm="1">
        <f t="array" ref="HI22">INDEX(HI$13:HI21,$B22+1,1)</f>
        <v>-</v>
      </c>
      <c r="HJ22" s="535" t="str" cm="1">
        <f t="array" ref="HJ22">INDEX(HJ$13:HJ21,$B22+1,1)</f>
        <v>-</v>
      </c>
      <c r="HK22" s="535" t="str" cm="1">
        <f t="array" ref="HK22">INDEX(HK$13:HK21,$B22+1,1)</f>
        <v>-</v>
      </c>
      <c r="HL22" s="535" t="str" cm="1">
        <f t="array" ref="HL22">INDEX(HL$13:HL21,$B22+1,1)</f>
        <v>-</v>
      </c>
      <c r="HM22" s="535" t="str" cm="1">
        <f t="array" ref="HM22">INDEX(HM$13:HM21,$B22+1,1)</f>
        <v>-</v>
      </c>
      <c r="HN22" s="535" t="str" cm="1">
        <f t="array" ref="HN22">INDEX(HN$13:HN21,$B22+1,1)</f>
        <v>-</v>
      </c>
      <c r="HO22" s="535" t="str" cm="1">
        <f t="array" ref="HO22">INDEX(HO$13:HO21,$B22+1,1)</f>
        <v>-</v>
      </c>
      <c r="HP22" s="535" t="str" cm="1">
        <f t="array" ref="HP22">INDEX(HP$13:HP21,$B22+1,1)</f>
        <v>-</v>
      </c>
      <c r="HQ22" s="535" t="str" cm="1">
        <f t="array" ref="HQ22">INDEX(HQ$13:HQ21,$B22+1,1)</f>
        <v>-</v>
      </c>
      <c r="HR22" s="535" t="str" cm="1">
        <f t="array" ref="HR22">INDEX(HR$13:HR21,$B22+1,1)</f>
        <v>-</v>
      </c>
      <c r="HS22" s="535" t="str" cm="1">
        <f t="array" ref="HS22">INDEX(HS$13:HS21,$B22+1,1)</f>
        <v>-</v>
      </c>
      <c r="HT22" s="535" t="str" cm="1">
        <f t="array" ref="HT22">INDEX(HT$13:HT21,$B22+1,1)</f>
        <v>-</v>
      </c>
      <c r="HU22" s="535" cm="1">
        <f t="array" ref="HU22">INDEX(HU$13:HU21,$B22+1,1)</f>
        <v>0</v>
      </c>
      <c r="HV22" s="535" t="str" cm="1">
        <f t="array" ref="HV22">INDEX(HV$13:HV21,$B22+1,1)</f>
        <v>-</v>
      </c>
      <c r="HW22" s="535" cm="1">
        <f t="array" ref="HW22">INDEX(HW$13:HW21,$B22+1,1)</f>
        <v>1</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535" cm="1">
        <f t="array" ref="IC22">INDEX(IC$13:IC21,$B22+1,1)</f>
        <v>0</v>
      </c>
      <c r="ID22" s="535" cm="1">
        <f t="array" ref="ID22">INDEX(ID$13:ID21,$B22+1,1)</f>
        <v>0</v>
      </c>
      <c r="IE22" s="535" cm="1">
        <f t="array" ref="IE22">INDEX(IE$13:IE21,$B22+1,1)</f>
        <v>1</v>
      </c>
      <c r="IF22" s="535" cm="1">
        <f t="array" ref="IF22">INDEX(IF$13:IF21,$B22+1,1)</f>
        <v>0</v>
      </c>
      <c r="IG22" s="535" cm="1">
        <f t="array" ref="IG22">INDEX(IG$13:IG21,$B22+1,1)</f>
        <v>0</v>
      </c>
      <c r="IH22" s="535" cm="1">
        <f t="array" ref="IH22">INDEX(IH$13:IH21,$B22+1,1)</f>
        <v>0</v>
      </c>
      <c r="II22" s="535" cm="1">
        <f t="array" ref="II22">INDEX(II$13:II21,$B22+1,1)</f>
        <v>0</v>
      </c>
      <c r="IJ22" s="535" cm="1">
        <f t="array" ref="IJ22">INDEX(IJ$13:IJ21,$B22+1,1)</f>
        <v>0</v>
      </c>
      <c r="IK22" s="18"/>
      <c r="IL22" s="535" cm="1">
        <f t="array" ref="IL22">INDEX(IL$13:IL21,$B22+1,1)</f>
        <v>0.125</v>
      </c>
      <c r="IM22" s="535" cm="1">
        <f t="array" ref="IM22">INDEX(IM$13:IM21,$B22+1,1)</f>
        <v>0.3</v>
      </c>
      <c r="IN22" s="535" cm="1">
        <f t="array" ref="IN22">INDEX(IN$13:IN21,$B22+1,1)</f>
        <v>-0.05</v>
      </c>
      <c r="IO22" s="535" cm="1">
        <f t="array" ref="IO22">INDEX(IO$13:IO21,$B22+1,1)</f>
        <v>0.1</v>
      </c>
      <c r="IP22" s="535" cm="1">
        <f t="array" ref="IP22">INDEX(IP$13:IP21,$B22+1,1)</f>
        <v>0.25</v>
      </c>
      <c r="IQ22" s="535" cm="1">
        <f t="array" ref="IQ22">INDEX(IQ$13:IQ21,$B22+1,1)</f>
        <v>-0.05</v>
      </c>
      <c r="IR22" s="535" cm="1">
        <f t="array" ref="IR22">INDEX(IR$13:IR21,$B22+1,1)</f>
        <v>0.05</v>
      </c>
      <c r="IS22" s="535" cm="1">
        <f t="array" ref="IS22">INDEX(IS$13:IS21,$B22+1,1)</f>
        <v>0.1</v>
      </c>
      <c r="IT22" s="535" cm="1">
        <f t="array" ref="IT22">INDEX(IT$13:IT21,$B22+1,1)</f>
        <v>-0.02</v>
      </c>
      <c r="IU22" s="535" cm="1">
        <f t="array" ref="IU22">INDEX(IU$13:IU21,$B22+1,1)</f>
        <v>0.1</v>
      </c>
      <c r="IV22" s="535" cm="1">
        <f t="array" ref="IV22">INDEX(IV$13:IV21,$B22+1,1)</f>
        <v>0.25</v>
      </c>
      <c r="IW22" s="535" cm="1">
        <f t="array" ref="IW22">INDEX(IW$13:IW21,$B22+1,1)</f>
        <v>-0.05</v>
      </c>
      <c r="IX22" s="535" cm="1">
        <f t="array" ref="IX22">INDEX(IX$13:IX21,$B22+1,1)</f>
        <v>0.125</v>
      </c>
      <c r="IY22" s="535" cm="1">
        <f t="array" ref="IY22">INDEX(IY$13:IY21,$B22+1,1)</f>
        <v>0.1</v>
      </c>
      <c r="IZ22" s="535" cm="1">
        <f t="array" ref="IZ22">INDEX(IZ$13:IZ21,$B22+1,1)</f>
        <v>0.1</v>
      </c>
      <c r="JA22" s="535" cm="1">
        <f t="array" ref="JA22">INDEX(JA$13:JA21,$B22+1,1)</f>
        <v>0.1</v>
      </c>
      <c r="JB22" s="535" cm="1">
        <f t="array" ref="JB22">INDEX(JB$13:JB21,$B22+1,1)</f>
        <v>0</v>
      </c>
      <c r="JC22" s="535" cm="1">
        <f t="array" ref="JC22">INDEX(JC$13:JC21,$B22+1,1)</f>
        <v>0</v>
      </c>
      <c r="JD22" s="535" cm="1">
        <f t="array" ref="JD22">INDEX(JD$13:JD21,$B22+1,1)</f>
        <v>0</v>
      </c>
      <c r="JE22" s="535" cm="1">
        <f t="array" ref="JE22">INDEX(JE$13:JE21,$B22+1,1)</f>
        <v>0</v>
      </c>
      <c r="JF22" s="535" cm="1">
        <f t="array" ref="JF22">INDEX(JF$13:JF21,$B22+1,1)</f>
        <v>0</v>
      </c>
      <c r="JG22" s="535" cm="1">
        <f t="array" ref="JG22">INDEX(JG$13:JG21,$B22+1,1)</f>
        <v>0</v>
      </c>
      <c r="JH22" s="535" cm="1">
        <f t="array" ref="JH22">INDEX(JH$13:JH21,$B22+1,1)</f>
        <v>0</v>
      </c>
      <c r="JI22" s="535" cm="1">
        <f t="array" ref="JI22">INDEX(JI$13:JI21,$B22+1,1)</f>
        <v>0</v>
      </c>
      <c r="JJ22" s="535" cm="1">
        <f t="array" ref="JJ22">INDEX(JJ$13:JJ21,$B22+1,1)</f>
        <v>0</v>
      </c>
      <c r="JK22" s="535" cm="1">
        <f t="array" ref="JK22">INDEX(JK$13:JK21,$B22+1,1)</f>
        <v>0</v>
      </c>
      <c r="JL22" s="535" cm="1">
        <f t="array" ref="JL22">INDEX(JL$13:JL21,$B22+1,1)</f>
        <v>0</v>
      </c>
      <c r="JM22" s="535" cm="1">
        <f t="array" ref="JM22">INDEX(JM$13:JM21,$B22+1,1)</f>
        <v>0</v>
      </c>
      <c r="JN22" s="535" cm="1">
        <f t="array" ref="JN22">INDEX(JN$13:JN21,$B22+1,1)</f>
        <v>0</v>
      </c>
      <c r="JO22" s="535" cm="1">
        <f t="array" ref="JO22">INDEX(JO$13:JO21,$B22+1,1)</f>
        <v>0</v>
      </c>
      <c r="JP22" s="535" cm="1">
        <f t="array" ref="JP22">INDEX(JP$13:JP21,$B22+1,1)</f>
        <v>0</v>
      </c>
      <c r="JQ22" s="535" cm="1">
        <f t="array" ref="JQ22">INDEX(JQ$13:JQ21,$B22+1,1)</f>
        <v>0</v>
      </c>
      <c r="JR22" s="535" cm="1">
        <f t="array" ref="JR22">INDEX(JR$13:JR21,$B22+1,1)</f>
        <v>0</v>
      </c>
      <c r="JS22" s="535" cm="1">
        <f t="array" ref="JS22">INDEX(JS$13:JS21,$B22+1,1)</f>
        <v>0</v>
      </c>
      <c r="JT22" s="535" cm="1">
        <f t="array" ref="JT22">INDEX(JT$13:JT21,$B22+1,1)</f>
        <v>0</v>
      </c>
      <c r="JU22" s="535" cm="1">
        <f t="array" ref="JU22">INDEX(JU$13:JU21,$B22+1,1)</f>
        <v>0</v>
      </c>
      <c r="JV22" s="535" cm="1">
        <f t="array" ref="JV22">INDEX(JV$13:JV21,$B22+1,1)</f>
        <v>0</v>
      </c>
      <c r="JW22" s="535" cm="1">
        <f t="array" ref="JW22">INDEX(JW$13:JW21,$B22+1,1)</f>
        <v>0</v>
      </c>
      <c r="JX22" s="535" cm="1">
        <f t="array" ref="JX22">INDEX(JX$13:JX21,$B22+1,1)</f>
        <v>0</v>
      </c>
      <c r="JY22" s="535" cm="1">
        <f t="array" ref="JY22">INDEX(JY$13:JY21,$B22+1,1)</f>
        <v>0</v>
      </c>
      <c r="JZ22" s="535" cm="1">
        <f t="array" ref="JZ22">INDEX(JZ$13:JZ21,$B22+1,1)</f>
        <v>0</v>
      </c>
      <c r="KA22" s="535" cm="1">
        <f t="array" ref="KA22">INDEX(KA$13:KA21,$B22+1,1)</f>
        <v>0</v>
      </c>
      <c r="KB22" s="535" cm="1">
        <f t="array" ref="KB22">INDEX(KB$13:KB21,$B22+1,1)</f>
        <v>0</v>
      </c>
      <c r="KC22" s="535" cm="1">
        <f t="array" ref="KC22">INDEX(KC$13:KC21,$B22+1,1)</f>
        <v>0</v>
      </c>
      <c r="KD22" s="535" cm="1">
        <f t="array" ref="KD22">INDEX(KD$13:KD21,$B22+1,1)</f>
        <v>0</v>
      </c>
      <c r="KE22" s="535" cm="1">
        <f t="array" ref="KE22">INDEX(KE$13:KE21,$B22+1,1)</f>
        <v>0</v>
      </c>
      <c r="KF22" s="535" cm="1">
        <f t="array" ref="KF22">INDEX(KF$13:KF21,$B22+1,1)</f>
        <v>0</v>
      </c>
      <c r="KG22" s="535" cm="1">
        <f t="array" ref="KG22">INDEX(KG$13:KG21,$B22+1,1)</f>
        <v>0</v>
      </c>
      <c r="KH22" s="535" cm="1">
        <f t="array" ref="KH22">INDEX(KH$13:KH21,$B22+1,1)</f>
        <v>0</v>
      </c>
      <c r="KI22" s="535" cm="1">
        <f t="array" ref="KI22">INDEX(KI$13:KI21,$B22+1,1)</f>
        <v>0</v>
      </c>
      <c r="KJ22" s="535" cm="1">
        <f t="array" ref="KJ22">INDEX(KJ$13:KJ21,$B22+1,1)</f>
        <v>0</v>
      </c>
      <c r="KK22" s="535" cm="1">
        <f t="array" ref="KK22">INDEX(KK$13:KK21,$B22+1,1)</f>
        <v>0</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0</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535" cm="1">
        <f t="array" ref="KY22">INDEX(KY$13:KY21,$B22+1,1)</f>
        <v>0</v>
      </c>
      <c r="KZ22" s="535" cm="1">
        <f t="array" ref="KZ22">INDEX(KZ$13:KZ21,$B22+1,1)</f>
        <v>0</v>
      </c>
      <c r="LA22" s="535" cm="1">
        <f t="array" ref="LA22">INDEX(LA$13:LA21,$B22+1,1)</f>
        <v>0</v>
      </c>
      <c r="LB22" s="535" cm="1">
        <f t="array" ref="LB22">INDEX(LB$13:LB21,$B22+1,1)</f>
        <v>0</v>
      </c>
      <c r="LC22" s="535" cm="1">
        <f t="array" ref="LC22">INDEX(LC$13:LC21,$B22+1,1)</f>
        <v>0</v>
      </c>
      <c r="LD22" s="535" cm="1">
        <f t="array" ref="LD22">INDEX(LD$13:LD21,$B22+1,1)</f>
        <v>0</v>
      </c>
      <c r="LE22" s="535" cm="1">
        <f t="array" ref="LE22">INDEX(LE$13:LE21,$B22+1,1)</f>
        <v>0</v>
      </c>
      <c r="LF22" s="535" cm="1">
        <f t="array" ref="LF22">INDEX(LF$13:LF21,$B22+1,1)</f>
        <v>0</v>
      </c>
      <c r="LG22" s="535" cm="1">
        <f t="array" ref="LG22">INDEX(LG$13:LG21,$B22+1,1)</f>
        <v>0</v>
      </c>
      <c r="LH22" s="535" cm="1">
        <f t="array" ref="LH22">INDEX(LH$13:LH21,$B22+1,1)</f>
        <v>0</v>
      </c>
      <c r="LI22" s="535" cm="1">
        <f t="array" ref="LI22">INDEX(LI$13:LI21,$B22+1,1)</f>
        <v>0</v>
      </c>
      <c r="LJ22" s="535" cm="1">
        <f t="array" ref="LJ22">INDEX(LJ$13:LJ21,$B22+1,1)</f>
        <v>0</v>
      </c>
      <c r="LK22" s="535" cm="1">
        <f t="array" ref="LK22">INDEX(LK$13:LK21,$B22+1,1)</f>
        <v>0</v>
      </c>
      <c r="LL22" s="535" cm="1">
        <f t="array" ref="LL22">INDEX(LL$13:LL21,$B22+1,1)</f>
        <v>0</v>
      </c>
      <c r="LM22" s="535" cm="1">
        <f t="array" ref="LM22">INDEX(LM$13:LM21,$B22+1,1)</f>
        <v>0</v>
      </c>
      <c r="LN22" s="535" cm="1">
        <f t="array" ref="LN22">INDEX(LN$13:LN21,$B22+1,1)</f>
        <v>0</v>
      </c>
      <c r="LO22" s="535" cm="1">
        <f t="array" ref="LO22">INDEX(LO$13:LO21,$B22+1,1)</f>
        <v>0</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cm="1">
        <f t="array" ref="WE22">INDEX(WE$13:WE21,$B22+1,1)</f>
        <v>0</v>
      </c>
      <c r="WF22" s="535" cm="1">
        <f t="array" ref="WF22">INDEX(WF$13:WF21,$B22+1,1)</f>
        <v>0</v>
      </c>
      <c r="WG22" s="535" cm="1">
        <f t="array" ref="WG22">INDEX(WG$13:WG21,$B22+1,1)</f>
        <v>0</v>
      </c>
      <c r="WH22" s="535" cm="1">
        <f t="array" ref="WH22">INDEX(WH$13:WH21,$B22+1,1)</f>
        <v>0</v>
      </c>
      <c r="WI22" s="535" cm="1">
        <f t="array" ref="WI22">INDEX(WI$13:WI21,$B22+1,1)</f>
        <v>0</v>
      </c>
      <c r="WJ22" s="535" cm="1">
        <f t="array" ref="WJ22">INDEX(WJ$13:WJ21,$B22+1,1)</f>
        <v>0</v>
      </c>
      <c r="WK22" s="535" cm="1">
        <f t="array" ref="WK22">INDEX(WK$13:WK21,$B22+1,1)</f>
        <v>0</v>
      </c>
      <c r="WL22" s="535" cm="1">
        <f t="array" ref="WL22">INDEX(WL$13:WL21,$B22+1,1)</f>
        <v>0</v>
      </c>
      <c r="WM22" s="535" t="str" cm="1">
        <f t="array" ref="WM22">INDEX(WM$13:WM21,$B22+1,1)</f>
        <v>-</v>
      </c>
      <c r="WN22" s="18"/>
      <c r="WO22" s="535" cm="1">
        <f t="array" ref="WO22">INDEX(WO$13:WO21,$B22+1,1)</f>
        <v>0</v>
      </c>
      <c r="WP22" s="535" cm="1">
        <f t="array" ref="WP22">INDEX(WP$13:WP21,$B22+1,1)</f>
        <v>0</v>
      </c>
      <c r="WQ22" s="535" cm="1">
        <f t="array" ref="WQ22">INDEX(WQ$13:WQ21,$B22+1,1)</f>
        <v>0</v>
      </c>
      <c r="WR22" s="535" t="str" cm="1">
        <f t="array" ref="WR22">INDEX(WR$13:WR21,$B22+1,1)</f>
        <v>-</v>
      </c>
      <c r="WS22" s="535" t="str" cm="1">
        <f t="array" ref="WS22">INDEX(WS$13:WS21,$B22+1,1)</f>
        <v>-</v>
      </c>
      <c r="WT22" s="535" t="str" cm="1">
        <f t="array" ref="WT22">INDEX(WT$13:WT21,$B22+1,1)</f>
        <v>-</v>
      </c>
      <c r="WU22" s="535" t="str" cm="1">
        <f t="array" ref="WU22">INDEX(WU$13:WU21,$B22+1,1)</f>
        <v>-</v>
      </c>
      <c r="WV22" s="535" t="str" cm="1">
        <f t="array" ref="WV22">INDEX(WV$13:WV21,$B22+1,1)</f>
        <v>-</v>
      </c>
      <c r="WW22" s="535" t="str" cm="1">
        <f t="array" ref="WW22">INDEX(WW$13:WW21,$B22+1,1)</f>
        <v>-</v>
      </c>
      <c r="WX22" s="535" t="str" cm="1">
        <f t="array" ref="WX22">INDEX(WX$13:WX21,$B22+1,1)</f>
        <v>-</v>
      </c>
      <c r="WY22" s="535" t="str" cm="1">
        <f t="array" ref="WY22">INDEX(WY$13:WY21,$B22+1,1)</f>
        <v>-</v>
      </c>
      <c r="WZ22" s="535" t="str" cm="1">
        <f t="array" ref="WZ22">INDEX(WZ$13:WZ21,$B22+1,1)</f>
        <v>-</v>
      </c>
      <c r="XA22" s="535" t="str" cm="1">
        <f t="array" ref="XA22">INDEX(XA$13:XA21,$B22+1,1)</f>
        <v>-</v>
      </c>
      <c r="XB22" s="535" t="str" cm="1">
        <f t="array" ref="XB22">INDEX(XB$13:XB21,$B22+1,1)</f>
        <v>-</v>
      </c>
      <c r="XC22" s="535" t="str" cm="1">
        <f t="array" ref="XC22">INDEX(XC$13:XC21,$B22+1,1)</f>
        <v>-</v>
      </c>
      <c r="XD22" s="535" t="str" cm="1">
        <f t="array" ref="XD22">INDEX(XD$13:XD21,$B22+1,1)</f>
        <v>-</v>
      </c>
      <c r="XE22" s="535" t="str" cm="1">
        <f t="array" ref="XE22">INDEX(XE$13:XE21,$B22+1,1)</f>
        <v>-</v>
      </c>
      <c r="XF22" s="535" t="str" cm="1">
        <f t="array" ref="XF22">INDEX(XF$13:XF21,$B22+1,1)</f>
        <v>-</v>
      </c>
      <c r="XG22" s="535" t="str" cm="1">
        <f t="array" ref="XG22">INDEX(XG$13:XG21,$B22+1,1)</f>
        <v>-</v>
      </c>
      <c r="XH22" s="18"/>
      <c r="XI22" s="411" t="str">
        <f t="shared" ca="1" si="196"/>
        <v>-</v>
      </c>
      <c r="XJ22" s="535" t="str" cm="1">
        <f t="array" ref="XJ22">INDEX(XJ$13:XJ21,$B22+1,1)</f>
        <v>-</v>
      </c>
      <c r="XK22" s="535" t="str" cm="1">
        <f t="array" ref="XK22">INDEX(XK$13:XK21,$B22+1,1)</f>
        <v>-</v>
      </c>
      <c r="XL22" s="535" t="str" cm="1">
        <f t="array" ref="XL22">INDEX(XL$13:XL21,$B22+1,1)</f>
        <v>-</v>
      </c>
      <c r="XM22" s="535" t="str" cm="1">
        <f t="array" ref="XM22">INDEX(XM$13:XM21,$B22+1,1)</f>
        <v>-</v>
      </c>
      <c r="XN22" s="535" cm="1">
        <f t="array" ref="XN22">INDEX(XN$13:XN21,$B22+1,1)</f>
        <v>0</v>
      </c>
      <c r="XO22" s="535" t="str" cm="1">
        <f t="array" ref="XO22">INDEX(XO$13:XO21,$B22+1,1)</f>
        <v>-</v>
      </c>
      <c r="XP22" s="535" t="str" cm="1">
        <f t="array" ref="XP22">INDEX(XP$13:XP21,$B22+1,1)</f>
        <v>-</v>
      </c>
      <c r="XQ22" s="535" t="str" cm="1">
        <f t="array" ref="XQ22">INDEX(XQ$13:XQ21,$B22+1,1)</f>
        <v>-</v>
      </c>
      <c r="XR22" s="535" t="str" cm="1">
        <f t="array" ref="XR22">INDEX(XR$13:XR21,$B22+1,1)</f>
        <v>-</v>
      </c>
      <c r="XS22" s="535" t="str" cm="1">
        <f t="array" ref="XS22">INDEX(XS$13:XS21,$B22+1,1)</f>
        <v>-</v>
      </c>
      <c r="XT22" s="535" t="str" cm="1">
        <f t="array" ref="XT22">INDEX(XT$13:XT21,$B22+1,1)</f>
        <v>-</v>
      </c>
      <c r="XU22" s="535" t="str" cm="1">
        <f t="array" ref="XU22">INDEX(XU$13:XU21,$B22+1,1)</f>
        <v>-</v>
      </c>
      <c r="XV22" s="535" t="str" cm="1">
        <f t="array" ref="XV22">INDEX(XV$13:XV21,$B22+1,1)</f>
        <v>-</v>
      </c>
      <c r="XW22" s="535" t="b" cm="1">
        <f t="array" ref="XW22">INDEX(XW$13:XW21,$B22+1,1)</f>
        <v>1</v>
      </c>
      <c r="XX22" s="535" t="str" cm="1">
        <f t="array" ref="XX22">INDEX(XX$13:XX21,$B22+1,1)</f>
        <v>-</v>
      </c>
      <c r="XY22" s="535" cm="1">
        <f t="array" ref="XY22">INDEX(XY$13:XY21,$B22+1,1)</f>
        <v>0</v>
      </c>
      <c r="XZ22" s="535" cm="1">
        <f t="array" ref="XZ22">INDEX(XZ$13:XZ21,$B22+1,1)</f>
        <v>0</v>
      </c>
      <c r="YA22" s="535" cm="1">
        <f t="array" ref="YA22">INDEX(YA$13:YA21,$B22+1,1)</f>
        <v>0</v>
      </c>
      <c r="YB22" s="18"/>
      <c r="YC22" s="535" t="str" cm="1">
        <f t="array" ref="YC22">INDEX(YC$13:YC21,$B22+1,1)</f>
        <v>-</v>
      </c>
      <c r="YD22" s="535" t="str" cm="1">
        <f t="array" ref="YD22">INDEX(YD$13:YD21,$B22+1,1)</f>
        <v>-</v>
      </c>
      <c r="YE22" s="535" t="str" cm="1">
        <f t="array" ref="YE22">INDEX(YE$13:YE21,$B22+1,1)</f>
        <v>-</v>
      </c>
      <c r="YF22" s="535" t="str" cm="1">
        <f t="array" ref="YF22">INDEX(YF$13:YF21,$B22+1,1)</f>
        <v>-</v>
      </c>
      <c r="YG22" s="475">
        <v>1</v>
      </c>
      <c r="YH22" s="475">
        <v>1</v>
      </c>
      <c r="YI22" s="475">
        <v>1</v>
      </c>
      <c r="YJ22" s="475">
        <v>1</v>
      </c>
      <c r="YK22" s="535" t="str" cm="1">
        <f t="array" ref="YK22">INDEX(YK$13:YK21,$B22+1,1)</f>
        <v>-</v>
      </c>
      <c r="YL22" s="535" t="str" cm="1">
        <f t="array" ref="YL22">INDEX(YL$13:YL21,$B22+1,1)</f>
        <v>-</v>
      </c>
      <c r="YM22" s="535" t="str" cm="1">
        <f t="array" ref="YM22">INDEX(YM$13:YM21,$B22+1,1)</f>
        <v>-</v>
      </c>
      <c r="YN22" s="535" t="str" cm="1">
        <f t="array" ref="YN22">INDEX(YN$13:YN21,$B22+1,1)</f>
        <v>-</v>
      </c>
      <c r="YO22" s="535" t="str" cm="1">
        <f t="array" ref="YO22">INDEX(YO$13:YO21,$B22+1,1)</f>
        <v>-</v>
      </c>
      <c r="YP22" s="535" t="str" cm="1">
        <f t="array" ref="YP22">INDEX(YP$13:YP21,$B22+1,1)</f>
        <v>-</v>
      </c>
      <c r="YQ22" s="535" t="str" cm="1">
        <f t="array" ref="YQ22">INDEX(YQ$13:YQ21,$B22+1,1)</f>
        <v>-</v>
      </c>
      <c r="YR22" s="18"/>
      <c r="YS22" s="535" t="str" cm="1">
        <f t="array" ref="YS22">INDEX(YS$13:YS21,$B22+1,1)</f>
        <v>-</v>
      </c>
      <c r="YT22" s="411">
        <f t="shared" si="172"/>
        <v>1</v>
      </c>
      <c r="YU22" s="18"/>
      <c r="YV22" s="535" t="str" cm="1">
        <f t="array" ref="YV22">INDEX(YV$13:YV21,$B22+1,1)</f>
        <v>-</v>
      </c>
      <c r="YW22" s="535" t="str" cm="1">
        <f t="array" ref="YW22">INDEX(YW$13:YW21,$B22+1,1)</f>
        <v>-</v>
      </c>
      <c r="YX22" s="535" t="str" cm="1">
        <f t="array" ref="YX22">INDEX(YX$13:YX21,$B22+1,1)</f>
        <v>-</v>
      </c>
      <c r="YY22" s="535" t="str" cm="1">
        <f t="array" ref="YY22">INDEX(YY$13:YY21,$B22+1,1)</f>
        <v>-</v>
      </c>
      <c r="YZ22" s="535" t="str" cm="1">
        <f t="array" ref="YZ22">INDEX(YZ$13:YZ21,$B22+1,1)</f>
        <v>-</v>
      </c>
      <c r="ZA22" s="535" t="str" cm="1">
        <f t="array" ref="ZA22">INDEX(ZA$13:ZA21,$B22+1,1)</f>
        <v>-</v>
      </c>
      <c r="ZB22" s="535" t="str" cm="1">
        <f t="array" ref="ZB22">INDEX(ZB$13:ZB21,$B22+1,1)</f>
        <v>-</v>
      </c>
      <c r="ZC22" s="535" t="str" cm="1">
        <f t="array" ref="ZC22">INDEX(ZC$13:ZC21,$B22+1,1)</f>
        <v>-</v>
      </c>
      <c r="ZD22" s="535" t="str" cm="1">
        <f t="array" ref="ZD22">INDEX(ZD$13:ZD21,$B22+1,1)</f>
        <v>-</v>
      </c>
      <c r="ZE22" s="535" t="str" cm="1">
        <f t="array" ref="ZE22">INDEX(ZE$13:ZE21,$B22+1,1)</f>
        <v>-</v>
      </c>
      <c r="ZF22" s="535" t="str" cm="1">
        <f t="array" ref="ZF22">INDEX(ZF$13:ZF21,$B22+1,1)</f>
        <v>-</v>
      </c>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535" t="str" cm="1">
        <f t="array" ref="ZP22">INDEX(ZP$13:ZP21,$B22+1,1)</f>
        <v>-</v>
      </c>
      <c r="ZQ22" s="535" t="str" cm="1">
        <f t="array" ref="ZQ22">INDEX(ZQ$13:ZQ21,$B22+1,1)</f>
        <v>-</v>
      </c>
      <c r="ZR22" s="535" t="str" cm="1">
        <f t="array" ref="ZR22">INDEX(ZR$13:ZR21,$B22+1,1)</f>
        <v>-</v>
      </c>
      <c r="ZS22" s="535" t="str" cm="1">
        <f t="array" ref="ZS22">INDEX(ZS$13:ZS21,$B22+1,1)</f>
        <v>-</v>
      </c>
      <c r="ZT22" s="475" t="b">
        <v>0</v>
      </c>
      <c r="ZU22" s="475" t="b">
        <v>0</v>
      </c>
      <c r="ZV22" s="475" t="b">
        <v>0</v>
      </c>
      <c r="ZW22" s="475" t="b">
        <v>0</v>
      </c>
      <c r="ZX22" s="475">
        <v>2</v>
      </c>
      <c r="ZY22" s="475">
        <v>2</v>
      </c>
      <c r="ZZ22" s="535" t="str" cm="1">
        <f t="array" ref="ZZ22">INDEX(ZZ$13:ZZ21,$B22+1,1)</f>
        <v>-</v>
      </c>
      <c r="AAA22" s="535" t="str" cm="1">
        <f t="array" ref="AAA22">INDEX(AAA$13:AAA21,$B22+1,1)</f>
        <v>-</v>
      </c>
      <c r="AAB22" s="535" t="str" cm="1">
        <f t="array" ref="AAB22">INDEX(AAB$13:AAB21,$B22+1,1)</f>
        <v>-</v>
      </c>
      <c r="AAC22" s="535" t="str" cm="1">
        <f t="array" ref="AAC22">INDEX(AAC$13:AAC21,$B22+1,1)</f>
        <v>-</v>
      </c>
      <c r="AAD22" s="535" t="str" cm="1">
        <f t="array" ref="AAD22">INDEX(AAD$13:AAD21,$B22+1,1)</f>
        <v>-</v>
      </c>
      <c r="AAE22" s="535" t="str" cm="1">
        <f t="array" ref="AAE22">INDEX(AAE$13:AAE21,$B22+1,1)</f>
        <v>-</v>
      </c>
      <c r="AAF22" s="535" t="str" cm="1">
        <f t="array" ref="AAF22">INDEX(AAF$13:AAF21,$B22+1,1)</f>
        <v>-</v>
      </c>
      <c r="AAG22" s="535" t="str" cm="1">
        <f t="array" ref="AAG22">INDEX(AAG$13:AAG21,$B22+1,1)</f>
        <v>-</v>
      </c>
      <c r="AAH22" s="535" t="str" cm="1">
        <f t="array" ref="AAH22">INDEX(AAH$13:AAH21,$B22+1,1)</f>
        <v>-</v>
      </c>
      <c r="AAI22" s="535" t="str" cm="1">
        <f t="array" ref="AAI22">INDEX(AAI$13:AAI21,$B22+1,1)</f>
        <v>-</v>
      </c>
      <c r="AAJ22" s="535" t="str" cm="1">
        <f t="array" ref="AAJ22">INDEX(AAJ$13:AAJ21,$B22+1,1)</f>
        <v>-</v>
      </c>
      <c r="AAK22" s="535" t="str" cm="1">
        <f t="array" ref="AAK22">INDEX(AAK$13:AAK21,$B22+1,1)</f>
        <v>-</v>
      </c>
      <c r="AAL22" s="535" cm="1">
        <f t="array" ref="AAL22">INDEX(AAL$13:AAL21,$B22+1,1)</f>
        <v>1</v>
      </c>
      <c r="AAM22" s="535" cm="1">
        <f t="array" ref="AAM22">INDEX(AAM$13:AAM21,$B22+1,1)</f>
        <v>1</v>
      </c>
      <c r="AAN22" s="535" t="str" cm="1">
        <f t="array" ref="AAN22">INDEX(AAN$13:AAN21,$B22+1,1)</f>
        <v>-</v>
      </c>
      <c r="AAO22" s="535" t="str" cm="1">
        <f t="array" ref="AAO22">INDEX(AAO$13:AAO21,$B22+1,1)</f>
        <v>-</v>
      </c>
      <c r="AAP22" s="535" t="str" cm="1">
        <f t="array" ref="AAP22">INDEX(AAP$13:AAP21,$B22+1,1)</f>
        <v>-</v>
      </c>
      <c r="AAQ22" s="535" t="str" cm="1">
        <f t="array" ref="AAQ22">INDEX(AAQ$13:AAQ21,$B22+1,1)</f>
        <v>-</v>
      </c>
      <c r="AAR22" s="535" t="str" cm="1">
        <f t="array" ref="AAR22">INDEX(AAR$13:AAR21,$B22+1,1)</f>
        <v>-</v>
      </c>
      <c r="AAS22" s="535" t="str" cm="1">
        <f t="array" ref="AAS22">INDEX(AAS$13:AAS21,$B22+1,1)</f>
        <v>-</v>
      </c>
      <c r="AAT22" s="535" t="str" cm="1">
        <f t="array" ref="AAT22">INDEX(AAT$13:AAT21,$B22+1,1)</f>
        <v>-</v>
      </c>
      <c r="AAU22" s="535" t="str" cm="1">
        <f t="array" ref="AAU22">INDEX(AAU$13:AAU21,$B22+1,1)</f>
        <v>-</v>
      </c>
      <c r="AAV22" s="535" t="str" cm="1">
        <f t="array" ref="AAV22">INDEX(AAV$13:AAV21,$B22+1,1)</f>
        <v>-</v>
      </c>
      <c r="AAW22" s="535" t="str" cm="1">
        <f t="array" ref="AAW22">INDEX(AAW$13:AAW21,$B22+1,1)</f>
        <v>-</v>
      </c>
      <c r="AAX22" s="535" t="str" cm="1">
        <f t="array" ref="AAX22">INDEX(AAX$13:AAX21,$B22+1,1)</f>
        <v>-</v>
      </c>
      <c r="AAY22" s="535" t="str" cm="1">
        <f t="array" ref="AAY22">INDEX(AAY$13:AAY21,$B22+1,1)</f>
        <v>-</v>
      </c>
      <c r="AAZ22" s="535" t="str" cm="1">
        <f t="array" ref="AAZ22">INDEX(AAZ$13:AAZ21,$B22+1,1)</f>
        <v>-</v>
      </c>
      <c r="ABA22" s="18"/>
      <c r="ABB22" s="535" t="str" cm="1">
        <f t="array" ref="ABB22">INDEX(ABB$13:ABB21,$B22+1,1)</f>
        <v>-</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535" t="str" cm="1">
        <f t="array" ref="ABH22">INDEX(ABH$13:ABH21,$B22+1,1)</f>
        <v>-</v>
      </c>
      <c r="ABI22" s="535" t="str" cm="1">
        <f t="array" ref="ABI22">INDEX(ABI$13:ABI21,$B22+1,1)</f>
        <v>-</v>
      </c>
      <c r="ABJ22" s="535" t="str" cm="1">
        <f t="array" ref="ABJ22">INDEX(ABJ$13:ABJ21,$B22+1,1)</f>
        <v>-</v>
      </c>
      <c r="ABK22" s="535" t="str" cm="1">
        <f t="array" ref="ABK22">INDEX(ABK$13:ABK21,$B22+1,1)</f>
        <v>-</v>
      </c>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535" t="str" cm="1">
        <f t="array" ref="ACJ22">INDEX(ACJ$13:ACJ21,$B22+1,1)</f>
        <v>-</v>
      </c>
      <c r="ACK22" s="535" t="str" cm="1">
        <f t="array" ref="ACK22">INDEX(ACK$13:ACK21,$B22+1,1)</f>
        <v>-</v>
      </c>
      <c r="ACL22" s="535" t="str" cm="1">
        <f t="array" ref="ACL22">INDEX(ACL$13:ACL21,$B22+1,1)</f>
        <v>-</v>
      </c>
      <c r="ACM22" s="535" t="str" cm="1">
        <f t="array" ref="ACM22">INDEX(ACM$13:ACM21,$B22+1,1)</f>
        <v>-</v>
      </c>
      <c r="ACN22" s="535" t="str" cm="1">
        <f t="array" ref="ACN22">INDEX(ACN$13:ACN21,$B22+1,1)</f>
        <v>-</v>
      </c>
      <c r="ACO22" s="535" t="str" cm="1">
        <f t="array" ref="ACO22">INDEX(ACO$13:ACO21,$B22+1,1)</f>
        <v>-</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t="str" cm="1">
        <f t="array" ref="ADB22">INDEX(ADB$13:ADB21,$B22+1,1)</f>
        <v>-</v>
      </c>
      <c r="ADC22" s="535" t="str" cm="1">
        <f t="array" ref="ADC22">INDEX(ADC$13:ADC21,$B22+1,1)</f>
        <v>-</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535" t="str" cm="1">
        <f t="array" ref="ADQ22">INDEX(ADQ$13:ADQ21,$B22+1,1)</f>
        <v>-</v>
      </c>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t="str" cm="1">
        <f t="array" ref="AEF22">INDEX(AEF$13:AEF21,$B22+1,1)</f>
        <v>-</v>
      </c>
      <c r="AEG22" s="535" t="str" cm="1">
        <f t="array" ref="AEG22">INDEX(AEG$13:AEG21,$B22+1,1)</f>
        <v>-</v>
      </c>
      <c r="AEH22" s="535" t="str" cm="1">
        <f t="array" ref="AEH22">INDEX(AEH$13:AEH21,$B22+1,1)</f>
        <v>-</v>
      </c>
      <c r="AEI22" s="535" t="str" cm="1">
        <f t="array" ref="AEI22">INDEX(AEI$13:AEI21,$B22+1,1)</f>
        <v>-</v>
      </c>
      <c r="AEJ22" s="535" t="str" cm="1">
        <f t="array" ref="AEJ22">INDEX(AEJ$13:AEJ21,$B22+1,1)</f>
        <v>-</v>
      </c>
      <c r="AEK22" s="535" t="str" cm="1">
        <f t="array" ref="AEK22">INDEX(AEK$13:AEK21,$B22+1,1)</f>
        <v>-</v>
      </c>
      <c r="AEL22" s="535" t="str" cm="1">
        <f t="array" ref="AEL22">INDEX(AEL$13:AEL21,$B22+1,1)</f>
        <v>-</v>
      </c>
      <c r="AEM22" s="535" t="str" cm="1">
        <f t="array" ref="AEM22">INDEX(AEM$13:AEM21,$B22+1,1)</f>
        <v>-</v>
      </c>
      <c r="AEN22" s="535" cm="1">
        <f t="array" ref="AEN22">INDEX(AEN$13:AEN21,$B22+1,1)</f>
        <v>0</v>
      </c>
      <c r="AEO22" s="483">
        <v>0</v>
      </c>
    </row>
    <row r="23" spans="1:821" outlineLevel="1">
      <c r="A23" s="18">
        <f t="shared" si="136"/>
        <v>10</v>
      </c>
      <c r="B23" s="18">
        <f t="shared" si="199"/>
        <v>6</v>
      </c>
      <c r="C23">
        <v>2</v>
      </c>
      <c r="D23" s="17" t="str" cm="1">
        <f t="array" ref="D23">INDEX(D$13:D22,$B23+1,1)</f>
        <v>GSW</v>
      </c>
      <c r="E23" t="b">
        <v>1</v>
      </c>
      <c r="F23" t="b">
        <v>0</v>
      </c>
      <c r="G23" t="b">
        <f t="shared" si="182"/>
        <v>1</v>
      </c>
      <c r="H23" s="40" t="s">
        <v>2639</v>
      </c>
      <c r="I23" s="475">
        <v>4</v>
      </c>
      <c r="J23" s="535" cm="1">
        <f t="array" ref="J23">INDEX(J$13:J22,$B23+1,1)</f>
        <v>0</v>
      </c>
      <c r="K23" s="535" cm="1">
        <f t="array" ref="K23">INDEX(K$13:K22,$B23+1,1)</f>
        <v>0</v>
      </c>
      <c r="L23" s="535" cm="1">
        <f t="array" ref="L23">INDEX(L$13:L22,$B23+1,1)</f>
        <v>2</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535" cm="1">
        <f t="array" ref="T23">INDEX(T$13:T22,$B23+1,1)</f>
        <v>2</v>
      </c>
      <c r="U23" s="535" cm="1">
        <f t="array" ref="U23">INDEX(U$13:U22,$B23+1,1)</f>
        <v>2</v>
      </c>
      <c r="V23" s="411">
        <f t="shared" si="137"/>
        <v>2</v>
      </c>
      <c r="W23" s="778" t="b">
        <f t="shared" si="200"/>
        <v>0</v>
      </c>
      <c r="X23" s="777" t="b">
        <f t="shared" si="138"/>
        <v>1</v>
      </c>
      <c r="Y23" s="777" t="b">
        <f t="shared" si="138"/>
        <v>1</v>
      </c>
      <c r="Z23" s="796" t="b" cm="1">
        <f t="array" ref="Z23">INDEX(Z$13:Z22,$B23+1,1)</f>
        <v>0</v>
      </c>
      <c r="AA23" s="411">
        <f t="shared" si="139"/>
        <v>6</v>
      </c>
      <c r="AB23" s="411">
        <f t="shared" si="140"/>
        <v>6</v>
      </c>
      <c r="AC23" s="411"/>
      <c r="AD23" s="411">
        <f t="shared" si="141"/>
        <v>6</v>
      </c>
      <c r="AE23" s="111"/>
      <c r="AF23" s="111"/>
      <c r="AG23" s="111"/>
      <c r="AH23" s="111"/>
      <c r="AI23" s="535" cm="1">
        <f t="array" ref="AI23">INDEX(AI$13:AI22,$B23+1,1)</f>
        <v>1</v>
      </c>
      <c r="AJ23" s="535" cm="1">
        <f t="array" ref="AJ23">INDEX(AJ$13:AJ22,$B23+1,1)</f>
        <v>1</v>
      </c>
      <c r="AK23" s="535" cm="1">
        <f t="array" ref="AK23">INDEX(AK$13:AK22,$B23+1,1)</f>
        <v>1</v>
      </c>
      <c r="AL23" s="535" cm="1">
        <f t="array" ref="AL23">INDEX(AL$13:AL22,$B23+1,1)</f>
        <v>0</v>
      </c>
      <c r="AM23" s="535" cm="1">
        <f t="array" ref="AM23">INDEX(AM$13:AM22,$B23+1,1)</f>
        <v>0</v>
      </c>
      <c r="AN23" s="535" t="str" cm="1">
        <f t="array" ref="AN23">INDEX(AN$13:AN22,$B23+1,1)</f>
        <v/>
      </c>
      <c r="AO23" s="535" cm="1">
        <f t="array" ref="AO23">INDEX(AO$13:AO22,$B23+1,1)</f>
        <v>1</v>
      </c>
      <c r="AP23" s="535" cm="1">
        <f t="array" ref="AP23">INDEX(AP$13:AP22,$B23+1,1)</f>
        <v>1</v>
      </c>
      <c r="AQ23" s="111"/>
      <c r="AR23" s="111"/>
      <c r="AS23" s="111"/>
      <c r="AT23" s="111"/>
      <c r="AU23" s="111"/>
      <c r="AV23" s="111"/>
      <c r="AW23" s="111"/>
      <c r="AX23" s="111"/>
      <c r="AY23" s="18"/>
      <c r="AZ23" s="18"/>
      <c r="BA23" s="200" t="str" cm="1">
        <f t="array" aca="1" ref="BA23" ca="1">$H23&amp;" "        &amp;_xlfn.SINGLE( INDEX(i.ModelStructure,$I23,1))    &amp;" "
&amp; $D23        &amp;       IF(OR($CE23="-", $CE23),"_PInp","_Full")&amp;    IF($DK23=0," SFM","")&amp;IF($DK23=1," MFM","")&amp;IF($DK23=7," Mat","")&amp;IF($EX23=1,"&amp;EL","   ")&amp;IF($DQ23=TRUE,"&amp;BBT","    ")
&amp;      " TOL"&amp;_xlfn.SINGLE(INDEX(i.TOL_Desc,1,$N23))   &amp; " Scan"&amp;$AK23
&amp;       CHOOSE($K23+1," CFS"," GFS"," NFS")&amp;     " CG_"&amp;_xlfn.SINGLE(_xlfn.SWITCH($XI23,"-",1,TRUE,1,FALSE,0))&amp;_xlfn.SINGLE(    IF($XL23="-"," FodCrop    ",_xlfn.SWITCH(VALUE(LEFT($XL$4,1)),0," All",6," Lup",9," Oat",11," OaF")&amp;"_Fod"&amp;TEXT($XL23,"000%")))
&amp;" REV"&amp;"_"&amp;TEXT($GV23,"00;-0;00;@ ")&amp;TEXT($AN23,"00;-0;00;  @")&amp;"_"&amp;TEXT($HA23,"0")&amp;"_"&amp;TEXT($AP23,"0")
&amp; " RR"&amp;TEXT(SUM($FB23:$FC23),"+00%;-00%;    ;@")
&amp; " ("&amp;IF($DD23,"P","E")   &amp;IF($DE23,"T","t")        &amp;     "_F"&amp;IF($ZW23=TRUE,3,0)+COUNTIF($ZO23:$ZS23,TRUE)+COUNTIF($BV23:$BW23,"&gt;0")&amp;IF($ZU23=TRUE,3,0)+COUNTIF($BV23:$BW23,"&gt;0")&amp;"N"&amp;$ZZ23&amp;$AAA23&amp;"L"&amp;$AAL23&amp;$AAM23&amp;"_"&amp;$AAK23&amp;")"</f>
        <v>MP_test      MP GSW_PInp MFM        TOLSpr Scan1 CFS CG_1 FodCrop     REV_-   _-_1 RR+01% (Et_F22N--L11_-)</v>
      </c>
      <c r="BB23" s="8" t="str">
        <f ca="1">IF(COUNTIF($BA$13:$BA23,$BA23)=1,"-","Dup")</f>
        <v>-</v>
      </c>
      <c r="BC23" s="18"/>
      <c r="BD23" s="535" t="b" cm="1">
        <f t="array" ref="BD23">INDEX(BD$13:BD22,$B23+1,1)</f>
        <v>0</v>
      </c>
      <c r="BE23" s="535" t="b" cm="1">
        <f t="array" ref="BE23">INDEX(BE$13:BE22,$B23+1,1)</f>
        <v>0</v>
      </c>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535" t="b" cm="1">
        <f t="array" ref="BK23">INDEX(BK$13:BK22,$B23+1,1)</f>
        <v>0</v>
      </c>
      <c r="BL23" s="535" t="b" cm="1">
        <f t="array" ref="BL23">INDEX(BL$13:BL22,$B23+1,1)</f>
        <v>0</v>
      </c>
      <c r="BM23" s="18"/>
      <c r="BN23" s="475" t="b">
        <v>1</v>
      </c>
      <c r="BO23" s="411">
        <f t="shared" ref="BO23:CA23" si="202">INDEX(i.model_structure,$I23,BO$6)</f>
        <v>7</v>
      </c>
      <c r="BP23" s="411" t="b">
        <f t="shared" si="202"/>
        <v>1</v>
      </c>
      <c r="BQ23" s="475" t="str">
        <f ca="1">$BA$22</f>
        <v>MP_create    MP GSW_PInp MFM        TOLSpr Scan1 CFS CG_1 FodCrop     REV_-   _-_1 RR+01% (Et_F22N--L11_-)</v>
      </c>
      <c r="BR23" s="411">
        <f t="shared" si="202"/>
        <v>100</v>
      </c>
      <c r="BS23" s="411" t="b">
        <f t="shared" si="202"/>
        <v>0</v>
      </c>
      <c r="BT23" s="411" t="str">
        <f t="shared" si="202"/>
        <v>-</v>
      </c>
      <c r="BU23" s="411" t="str">
        <f t="shared" si="202"/>
        <v>-</v>
      </c>
      <c r="BV23" s="411">
        <f t="shared" si="202"/>
        <v>105</v>
      </c>
      <c r="BW23" s="411">
        <f t="shared" si="202"/>
        <v>287</v>
      </c>
      <c r="BX23" s="411" t="b">
        <f t="shared" si="202"/>
        <v>1</v>
      </c>
      <c r="BY23" s="411" t="b">
        <f t="shared" si="202"/>
        <v>1</v>
      </c>
      <c r="BZ23" s="411" t="b">
        <f t="shared" si="202"/>
        <v>1</v>
      </c>
      <c r="CA23" s="87">
        <f t="shared" si="202"/>
        <v>0</v>
      </c>
      <c r="CB23" s="535" t="str" cm="1">
        <f t="array" ref="CB23">INDEX(CB$13:CB22,$B23+1,1)</f>
        <v>-</v>
      </c>
      <c r="CC23" s="535" t="str" cm="1">
        <f t="array" ref="CC23">INDEX(CC$13:CC22,$B23+1,1)</f>
        <v>-</v>
      </c>
      <c r="CD23" s="535" t="str" cm="1">
        <f t="array" ref="CD23">INDEX(CD$13:CD22,$B23+1,1)</f>
        <v>-</v>
      </c>
      <c r="CE23" s="535" t="str" cm="1">
        <f t="array" ref="CE23">INDEX(CE$13:CE22,$B23+1,1)</f>
        <v>-</v>
      </c>
      <c r="CF23" s="18"/>
      <c r="CG23" s="535" t="str" cm="1">
        <f t="array" ref="CG23">INDEX(CG$13:CG22,$B23+1,1)</f>
        <v>-</v>
      </c>
      <c r="CH23" s="411" t="str">
        <f t="shared" ca="1" si="144"/>
        <v>-</v>
      </c>
      <c r="CI23" s="411">
        <f t="shared" si="145"/>
        <v>0</v>
      </c>
      <c r="CJ23" s="411">
        <f t="shared" si="145"/>
        <v>0</v>
      </c>
      <c r="CK23" s="535" t="str" cm="1">
        <f t="array" ref="CK23">INDEX(CK$13:CK22,$B23+1,1)</f>
        <v>-</v>
      </c>
      <c r="CL23" s="535" t="str" cm="1">
        <f t="array" ref="CL23">INDEX(CL$13:CL22,$B23+1,1)</f>
        <v>-</v>
      </c>
      <c r="CM23" s="535" t="str" cm="1">
        <f t="array" ref="CM23">INDEX(CM$13:CM22,$B23+1,1)</f>
        <v>-</v>
      </c>
      <c r="CN23" s="411" t="str">
        <f t="shared" ca="1" si="146"/>
        <v>-</v>
      </c>
      <c r="CO23" s="411">
        <f t="shared" si="147"/>
        <v>0</v>
      </c>
      <c r="CP23" s="411">
        <f t="shared" si="147"/>
        <v>0</v>
      </c>
      <c r="CQ23" s="535" t="str" cm="1">
        <f t="array" ref="CQ23">INDEX(CQ$13:CQ22,$B23+1,1)</f>
        <v>-</v>
      </c>
      <c r="CR23" s="411" t="str">
        <f t="shared" ca="1" si="148"/>
        <v>-</v>
      </c>
      <c r="CS23" s="411">
        <f t="shared" si="149"/>
        <v>0</v>
      </c>
      <c r="CT23" s="535" t="str" cm="1">
        <f t="array" ref="CT23">INDEX(CT$13:CT22,$B23+1,1)</f>
        <v>-</v>
      </c>
      <c r="CU23" s="535" t="str" cm="1">
        <f t="array" ref="CU23">INDEX(CU$13:CU22,$B23+1,1)</f>
        <v>-</v>
      </c>
      <c r="CV23" s="411">
        <f t="shared" si="150"/>
        <v>0</v>
      </c>
      <c r="CW23" s="535" t="str" cm="1">
        <f t="array" ref="CW23">INDEX(CW$13:CW22,$B23+1,1)</f>
        <v>-</v>
      </c>
      <c r="CX23" s="411" t="str">
        <f t="shared" ca="1" si="151"/>
        <v>-</v>
      </c>
      <c r="CY23" s="411">
        <f t="shared" si="152"/>
        <v>0</v>
      </c>
      <c r="CZ23" s="411">
        <f t="shared" si="152"/>
        <v>0</v>
      </c>
      <c r="DA23" s="535" cm="1">
        <f t="array" ref="DA23">INDEX(DA$13:DA22,$B23+1,1)</f>
        <v>0</v>
      </c>
      <c r="DB23" s="535" cm="1">
        <f t="array" ref="DB23">INDEX(DB$13:DB22,$B23+1,1)</f>
        <v>0</v>
      </c>
      <c r="DC23" s="18"/>
      <c r="DD23" s="535" t="b" cm="1">
        <f t="array" ref="DD23">INDEX(DD$13:DD22,$B23+1,1)</f>
        <v>0</v>
      </c>
      <c r="DE23" s="535" t="b" cm="1">
        <f t="array" ref="DE23">INDEX(DE$13:DE22,$B23+1,1)</f>
        <v>0</v>
      </c>
      <c r="DF23" s="535" t="b" cm="1">
        <f t="array" ref="DF23">INDEX(DF$13:DF22,$B23+1,1)</f>
        <v>1</v>
      </c>
      <c r="DG23" s="535" t="str" cm="1">
        <f t="array" ref="DG23">INDEX(DG$13:DG22,$B23+1,1)</f>
        <v>-</v>
      </c>
      <c r="DH23" s="536" cm="1">
        <f t="array" ref="DH23">INDEX(DH$13:DH22,$B23+1,1)</f>
        <v>0</v>
      </c>
      <c r="DI23" s="535" cm="1">
        <f t="array" ref="DI23">INDEX(DI$13:DI22,$B23+1,1)</f>
        <v>1</v>
      </c>
      <c r="DJ23" s="535" cm="1">
        <f t="array" ref="DJ23">INDEX(DJ$13:DJ22,$B23+1,1)</f>
        <v>1</v>
      </c>
      <c r="DK23" s="411">
        <f t="shared" si="183"/>
        <v>1</v>
      </c>
      <c r="DL23" s="411">
        <f t="shared" si="183"/>
        <v>60</v>
      </c>
      <c r="DM23" s="535" t="str" cm="1">
        <f t="array" ref="DM23">INDEX(DM$13:DM22,$B23+1,1)</f>
        <v>-</v>
      </c>
      <c r="DN23" s="411" t="str">
        <f t="shared" si="184"/>
        <v>-</v>
      </c>
      <c r="DO23" s="411" t="str">
        <f t="shared" si="184"/>
        <v>-</v>
      </c>
      <c r="DP23" s="411" t="str">
        <f t="shared" si="184"/>
        <v>-</v>
      </c>
      <c r="DQ23" s="411" t="b">
        <f t="shared" si="185"/>
        <v>0</v>
      </c>
      <c r="DR23" s="535" t="str" cm="1">
        <f t="array" ref="DR23">INDEX(DR$13:DR22,$B23+1,1)</f>
        <v>-</v>
      </c>
      <c r="DS23" s="535" t="str" cm="1">
        <f t="array" ref="DS23">INDEX(DS$13:DS22,$B23+1,1)</f>
        <v>-</v>
      </c>
      <c r="DT23" s="535" t="str" cm="1">
        <f t="array" ref="DT23">INDEX(DT$13:DT22,$B23+1,1)</f>
        <v>-</v>
      </c>
      <c r="DU23" s="535" t="str" cm="1">
        <f t="array" ref="DU23">INDEX(DU$13:DU22,$B23+1,1)</f>
        <v>-</v>
      </c>
      <c r="DV23" s="411">
        <f t="shared" si="186"/>
        <v>500</v>
      </c>
      <c r="DW23" s="411">
        <f t="shared" si="186"/>
        <v>500</v>
      </c>
      <c r="DX23" s="411" t="str">
        <f t="shared" si="186"/>
        <v>-</v>
      </c>
      <c r="DY23" s="411" t="str">
        <f t="shared" si="186"/>
        <v>-</v>
      </c>
      <c r="DZ23" s="411" t="str">
        <f t="shared" si="186"/>
        <v>-</v>
      </c>
      <c r="EA23" s="535" cm="1">
        <f t="array" ref="EA23">INDEX(EA$13:EA22,$B23+1,1)</f>
        <v>0</v>
      </c>
      <c r="EB23" s="535" cm="1">
        <f t="array" ref="EB23">INDEX(EB$13:EB22,$B23+1,1)</f>
        <v>999999</v>
      </c>
      <c r="EC23" s="535" cm="1">
        <f t="array" ref="EC23">INDEX(EC$13:EC22,$B23+1,1)</f>
        <v>999999</v>
      </c>
      <c r="ED23" s="535" cm="1">
        <f t="array" ref="ED23">INDEX(ED$13:ED22,$B23+1,1)</f>
        <v>999999</v>
      </c>
      <c r="EE23" s="535" cm="1">
        <f t="array" ref="EE23">INDEX(EE$13:EE22,$B23+1,1)</f>
        <v>999999</v>
      </c>
      <c r="EF23" s="535" cm="1">
        <f t="array" ref="EF23">INDEX(EF$13:EF22,$B23+1,1)</f>
        <v>999999</v>
      </c>
      <c r="EG23" s="535" cm="1">
        <f t="array" ref="EG23">INDEX(EG$13:EG22,$B23+1,1)</f>
        <v>999999</v>
      </c>
      <c r="EH23" s="535" cm="1">
        <f t="array" ref="EH23">INDEX(EH$13:EH22,$B23+1,1)</f>
        <v>999999</v>
      </c>
      <c r="EI23" s="535" cm="1">
        <f t="array" ref="EI23">INDEX(EI$13:EI22,$B23+1,1)</f>
        <v>999999</v>
      </c>
      <c r="EJ23" s="535" cm="1">
        <f t="array" ref="EJ23">INDEX(EJ$13:EJ22,$B23+1,1)</f>
        <v>999999</v>
      </c>
      <c r="EK23" s="535" cm="1">
        <f t="array" ref="EK23">INDEX(EK$13:EK22,$B23+1,1)</f>
        <v>999999</v>
      </c>
      <c r="EL23" s="535" cm="1">
        <f t="array" ref="EL23">INDEX(EL$13:EL22,$B23+1,1)</f>
        <v>999999</v>
      </c>
      <c r="EM23" s="535" cm="1">
        <f t="array" ref="EM23">INDEX(EM$13:EM22,$B23+1,1)</f>
        <v>999999</v>
      </c>
      <c r="EN23" s="782">
        <f t="shared" si="155"/>
        <v>0</v>
      </c>
      <c r="EO23" s="782">
        <f t="shared" si="155"/>
        <v>0</v>
      </c>
      <c r="EP23" s="782">
        <f t="shared" si="155"/>
        <v>999999</v>
      </c>
      <c r="EQ23" s="535" t="str" cm="1">
        <f t="array" ref="EQ23">INDEX(EQ$13:EQ22,$B23+1,1)</f>
        <v>-</v>
      </c>
      <c r="ER23" s="535" t="str" cm="1">
        <f t="array" ref="ER23">INDEX(ER$13:ER22,$B23+1,1)</f>
        <v>-</v>
      </c>
      <c r="ES23" s="411" t="str">
        <f t="shared" si="187"/>
        <v>-</v>
      </c>
      <c r="ET23" s="411" t="str">
        <f t="shared" si="187"/>
        <v>-</v>
      </c>
      <c r="EU23" s="781">
        <f t="shared" si="177"/>
        <v>0</v>
      </c>
      <c r="EV23" s="779">
        <f t="shared" si="178"/>
        <v>999999</v>
      </c>
      <c r="EW23" s="780">
        <f t="shared" si="179"/>
        <v>999999</v>
      </c>
      <c r="EX23" s="535" t="str" cm="1">
        <f t="array" ref="EX23">INDEX(EX$13:EX22,$B23+1,1)</f>
        <v>-</v>
      </c>
      <c r="EY23" s="728" cm="1">
        <f t="array" ref="EY23">IF(EX23&lt;&gt;"-",EX23,INDEX(i.ELMatedEst,$AA23+1,$T23))</f>
        <v>0</v>
      </c>
      <c r="EZ23" s="535" t="str" cm="1">
        <f t="array" ref="EZ23">INDEX(EZ$13:EZ22,$B23+1,1)</f>
        <v>-</v>
      </c>
      <c r="FA23" s="535" t="str" cm="1">
        <f t="array" ref="FA23">INDEX(FA$13:FA22,$B23+1,1)</f>
        <v>-</v>
      </c>
      <c r="FB23" s="411">
        <f t="shared" si="188"/>
        <v>0</v>
      </c>
      <c r="FC23" s="666">
        <f t="shared" si="189"/>
        <v>5.0000000000000001E-3</v>
      </c>
      <c r="FD23" s="535" cm="1">
        <f t="array" ref="FD23">INDEX(FD$13:FD22,$B23+1,1)</f>
        <v>1</v>
      </c>
      <c r="FE23" s="667">
        <f t="shared" si="190"/>
        <v>0.12</v>
      </c>
      <c r="FF23" s="667">
        <f>INDEX(CHOOSE($N23,DataAutumn!i.EL_PropnSold,DataWinter!i.EL_PropnSold,DataSpring!i.EL_PropnSold),$AI23,$T23)*INDEX(i.ELMatedEst,$AB23+1,$T23)*i.dAdultRR_ELPropSold
+INDEX(i.dryman,($AJ23-1)*4+$AI23,FF$7)</f>
        <v>0</v>
      </c>
      <c r="FG23" s="667">
        <f>INDEX(CHOOSE($N23,DataAutumn!i.EL_PropnSold,DataWinter!i.EL_PropnSold,DataSpring!i.EL_PropnSold),$AI23,$T23)*INDEX(i.ELMatedEst,$AB23+1,$T23)*i.dAdultRR_ELPropSold
+INDEX(i.dryman,($AJ23-1)*4+$AI23,FG$7)</f>
        <v>3.125E-2</v>
      </c>
      <c r="FH23" s="667">
        <f>INDEX(CHOOSE($N23,DataAutumn!i.EL_PropnSold,DataWinter!i.EL_PropnSold,DataSpring!i.EL_PropnSold),$AI23,$T23)*INDEX(i.ELMatedEst,$AB23+1,$T23)*i.dAdultRR_ELPropSold
+INDEX(i.dryman,($AJ23-1)*4+$AI23,FH$7)</f>
        <v>3.125E-2</v>
      </c>
      <c r="FI23" s="667">
        <f>INDEX(CHOOSE($N23,DataAutumn!i.EL_PropnSold,DataWinter!i.EL_PropnSold,DataSpring!i.EL_PropnSold),$AI23,$T23)*INDEX(i.ELMatedEst,$AB23+1,$T23)*i.dAdultRR_ELPropSold
+INDEX(i.dryman,($AJ23-1)*4+$AI23,FI$7)</f>
        <v>3.125E-2</v>
      </c>
      <c r="FJ23" s="668">
        <f>INDEX(CHOOSE($N23,DataAutumn!i.EL_PropnSold,DataWinter!i.EL_PropnSold,DataSpring!i.EL_PropnSold),$AI23,$T23)*INDEX(i.ELMatedEst,$AB23+1,$T23)*i.dAdultLSurv_ELPropSold</f>
        <v>0</v>
      </c>
      <c r="FK23" s="411" t="b">
        <f t="shared" si="191"/>
        <v>0</v>
      </c>
      <c r="FL23" s="411" t="b">
        <f t="shared" si="191"/>
        <v>0</v>
      </c>
      <c r="FM23" s="411" t="b">
        <f t="shared" si="191"/>
        <v>0</v>
      </c>
      <c r="FN23" s="411" t="b">
        <f t="shared" si="191"/>
        <v>0</v>
      </c>
      <c r="FO23" s="411">
        <f t="shared" si="192"/>
        <v>1</v>
      </c>
      <c r="FP23" s="411">
        <f t="shared" si="192"/>
        <v>0</v>
      </c>
      <c r="FQ23" s="411" t="b">
        <f t="shared" si="193"/>
        <v>0</v>
      </c>
      <c r="FR23" s="411" t="b">
        <f t="shared" si="156"/>
        <v>0</v>
      </c>
      <c r="FS23" s="411" t="b">
        <f t="shared" si="156"/>
        <v>0</v>
      </c>
      <c r="FT23" s="411" t="b">
        <f t="shared" si="156"/>
        <v>1</v>
      </c>
      <c r="FU23" s="87">
        <f t="shared" si="157"/>
        <v>1</v>
      </c>
      <c r="FV23" s="87">
        <f t="shared" si="157"/>
        <v>1</v>
      </c>
      <c r="FW23" s="535" cm="1">
        <f t="array" ref="FW23">INDEX(FW$13:FW22,$B23+1,1)</f>
        <v>1</v>
      </c>
      <c r="FX23" s="535" cm="1">
        <f t="array" ref="FX23">INDEX(FX$13:FX22,$B23+1,1)</f>
        <v>1</v>
      </c>
      <c r="FY23" s="535" cm="1">
        <f t="array" ref="FY23">INDEX(FY$13:FY22,$B23+1,1)</f>
        <v>1</v>
      </c>
      <c r="FZ23" s="535" cm="1">
        <f t="array" ref="FZ23">INDEX(FZ$13:FZ22,$B23+1,1)</f>
        <v>1</v>
      </c>
      <c r="GA23" s="535" t="str" cm="1">
        <f t="array" ref="GA23">INDEX(GA$13:GA22,$B23+1,1)</f>
        <v>-</v>
      </c>
      <c r="GB23" s="411" t="b">
        <f t="shared" si="194"/>
        <v>1</v>
      </c>
      <c r="GC23" s="411" t="b">
        <f t="shared" si="194"/>
        <v>0</v>
      </c>
      <c r="GD23" s="411" t="b">
        <f t="shared" si="194"/>
        <v>0</v>
      </c>
      <c r="GE23" s="411" t="b">
        <f t="shared" si="194"/>
        <v>0</v>
      </c>
      <c r="GF23" s="87">
        <f t="shared" si="159"/>
        <v>1</v>
      </c>
      <c r="GG23" s="87">
        <f t="shared" si="159"/>
        <v>1</v>
      </c>
      <c r="GH23" s="87">
        <f t="shared" si="159"/>
        <v>1</v>
      </c>
      <c r="GI23" s="87">
        <f t="shared" si="159"/>
        <v>1</v>
      </c>
      <c r="GJ23" s="87">
        <f t="shared" si="159"/>
        <v>1</v>
      </c>
      <c r="GK23" s="87">
        <f t="shared" si="159"/>
        <v>1</v>
      </c>
      <c r="GL23" s="87">
        <f t="shared" si="159"/>
        <v>1</v>
      </c>
      <c r="GM23" s="87">
        <f t="shared" si="159"/>
        <v>1</v>
      </c>
      <c r="GN23" s="411" cm="1">
        <f t="array" ref="GN23">INDEX(i.dse_type,1,$L23)</f>
        <v>0</v>
      </c>
      <c r="GO23" s="535" t="str" cm="1">
        <f t="array" ref="GO23">INDEX(GO$13:GO22,$B23+1,1)</f>
        <v>-</v>
      </c>
      <c r="GP23" s="535" t="str" cm="1">
        <f t="array" ref="GP23">INDEX(GP$13:GP22,$B23+1,1)</f>
        <v>-</v>
      </c>
      <c r="GQ23" s="535" t="str" cm="1">
        <f t="array" ref="GQ23">INDEX(GQ$13:GQ22,$B23+1,1)</f>
        <v>-</v>
      </c>
      <c r="GR23" s="18"/>
      <c r="GS23" s="535" t="str" cm="1">
        <f t="array" ref="GS23">INDEX(GS$13:GS22,$B23+1,1)</f>
        <v>-</v>
      </c>
      <c r="GT23" s="411" t="b">
        <f t="shared" si="195"/>
        <v>0</v>
      </c>
      <c r="GU23" s="535" t="str" cm="1">
        <f t="array" ref="GU23">INDEX(GU$13:GU22,$B23+1,1)</f>
        <v>-</v>
      </c>
      <c r="GV23" s="535" t="str" cm="1">
        <f t="array" ref="GV23">INDEX(GV$13:GV22,$B23+1,1)</f>
        <v>-</v>
      </c>
      <c r="GW23" s="535" t="str" cm="1">
        <f t="array" ref="GW23">INDEX(GW$13:GW22,$B23+1,1)</f>
        <v>-</v>
      </c>
      <c r="GX23" s="535" cm="1">
        <f t="array" ref="GX23">INDEX(GX$13:GX22,$B23+1,1)</f>
        <v>1</v>
      </c>
      <c r="GY23" s="535" cm="1">
        <f t="array" ref="GY23">INDEX(GY$13:GY22,$B23+1,1)</f>
        <v>1</v>
      </c>
      <c r="GZ23" s="535" t="str" cm="1">
        <f t="array" ref="GZ23">INDEX(GZ$13:GZ22,$B23+1,1)</f>
        <v>-</v>
      </c>
      <c r="HA23" s="535" t="str" cm="1">
        <f t="array" ref="HA23">INDEX(HA$13:HA22,$B23+1,1)</f>
        <v>-</v>
      </c>
      <c r="HB23" s="535" t="str" cm="1">
        <f t="array" ref="HB23">INDEX(HB$13:HB22,$B23+1,1)</f>
        <v>-</v>
      </c>
      <c r="HC23" s="535" t="str" cm="1">
        <f t="array" ref="HC23">INDEX(HC$13:HC22,$B23+1,1)</f>
        <v>-</v>
      </c>
      <c r="HD23" s="535" t="str" cm="1">
        <f t="array" ref="HD23">INDEX(HD$13:HD22,$B23+1,1)</f>
        <v>-</v>
      </c>
      <c r="HE23" s="535" t="str" cm="1">
        <f t="array" ref="HE23">INDEX(HE$13:HE22,$B23+1,1)</f>
        <v>-</v>
      </c>
      <c r="HF23" s="535" t="str" cm="1">
        <f t="array" ref="HF23">INDEX(HF$13:HF22,$B23+1,1)</f>
        <v>-</v>
      </c>
      <c r="HG23" s="535" t="str" cm="1">
        <f t="array" ref="HG23">INDEX(HG$13:HG22,$B23+1,1)</f>
        <v>-</v>
      </c>
      <c r="HH23" s="535" t="str" cm="1">
        <f t="array" ref="HH23">INDEX(HH$13:HH22,$B23+1,1)</f>
        <v>-</v>
      </c>
      <c r="HI23" s="535" t="str" cm="1">
        <f t="array" ref="HI23">INDEX(HI$13:HI22,$B23+1,1)</f>
        <v>-</v>
      </c>
      <c r="HJ23" s="535" t="str" cm="1">
        <f t="array" ref="HJ23">INDEX(HJ$13:HJ22,$B23+1,1)</f>
        <v>-</v>
      </c>
      <c r="HK23" s="535" t="str" cm="1">
        <f t="array" ref="HK23">INDEX(HK$13:HK22,$B23+1,1)</f>
        <v>-</v>
      </c>
      <c r="HL23" s="535" t="str" cm="1">
        <f t="array" ref="HL23">INDEX(HL$13:HL22,$B23+1,1)</f>
        <v>-</v>
      </c>
      <c r="HM23" s="535" t="str" cm="1">
        <f t="array" ref="HM23">INDEX(HM$13:HM22,$B23+1,1)</f>
        <v>-</v>
      </c>
      <c r="HN23" s="535" t="str" cm="1">
        <f t="array" ref="HN23">INDEX(HN$13:HN22,$B23+1,1)</f>
        <v>-</v>
      </c>
      <c r="HO23" s="535" t="str" cm="1">
        <f t="array" ref="HO23">INDEX(HO$13:HO22,$B23+1,1)</f>
        <v>-</v>
      </c>
      <c r="HP23" s="535" t="str" cm="1">
        <f t="array" ref="HP23">INDEX(HP$13:HP22,$B23+1,1)</f>
        <v>-</v>
      </c>
      <c r="HQ23" s="535" t="str" cm="1">
        <f t="array" ref="HQ23">INDEX(HQ$13:HQ22,$B23+1,1)</f>
        <v>-</v>
      </c>
      <c r="HR23" s="535" t="str" cm="1">
        <f t="array" ref="HR23">INDEX(HR$13:HR22,$B23+1,1)</f>
        <v>-</v>
      </c>
      <c r="HS23" s="535" t="str" cm="1">
        <f t="array" ref="HS23">INDEX(HS$13:HS22,$B23+1,1)</f>
        <v>-</v>
      </c>
      <c r="HT23" s="535" t="str" cm="1">
        <f t="array" ref="HT23">INDEX(HT$13:HT22,$B23+1,1)</f>
        <v>-</v>
      </c>
      <c r="HU23" s="535" cm="1">
        <f t="array" ref="HU23">INDEX(HU$13:HU22,$B23+1,1)</f>
        <v>0</v>
      </c>
      <c r="HV23" s="535" t="str" cm="1">
        <f t="array" ref="HV23">INDEX(HV$13:HV22,$B23+1,1)</f>
        <v>-</v>
      </c>
      <c r="HW23" s="535" cm="1">
        <f t="array" ref="HW23">INDEX(HW$13:HW22,$B23+1,1)</f>
        <v>1</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535" cm="1">
        <f t="array" ref="IC23">INDEX(IC$13:IC22,$B23+1,1)</f>
        <v>0</v>
      </c>
      <c r="ID23" s="535" cm="1">
        <f t="array" ref="ID23">INDEX(ID$13:ID22,$B23+1,1)</f>
        <v>0</v>
      </c>
      <c r="IE23" s="535" cm="1">
        <f t="array" ref="IE23">INDEX(IE$13:IE22,$B23+1,1)</f>
        <v>1</v>
      </c>
      <c r="IF23" s="535" cm="1">
        <f t="array" ref="IF23">INDEX(IF$13:IF22,$B23+1,1)</f>
        <v>0</v>
      </c>
      <c r="IG23" s="535" cm="1">
        <f t="array" ref="IG23">INDEX(IG$13:IG22,$B23+1,1)</f>
        <v>0</v>
      </c>
      <c r="IH23" s="535" cm="1">
        <f t="array" ref="IH23">INDEX(IH$13:IH22,$B23+1,1)</f>
        <v>0</v>
      </c>
      <c r="II23" s="535" cm="1">
        <f t="array" ref="II23">INDEX(II$13:II22,$B23+1,1)</f>
        <v>0</v>
      </c>
      <c r="IJ23" s="535" cm="1">
        <f t="array" ref="IJ23">INDEX(IJ$13:IJ22,$B23+1,1)</f>
        <v>0</v>
      </c>
      <c r="IK23" s="18"/>
      <c r="IL23" s="535" cm="1">
        <f t="array" ref="IL23">INDEX(IL$13:IL22,$B23+1,1)</f>
        <v>0.125</v>
      </c>
      <c r="IM23" s="535" cm="1">
        <f t="array" ref="IM23">INDEX(IM$13:IM22,$B23+1,1)</f>
        <v>0.3</v>
      </c>
      <c r="IN23" s="535" cm="1">
        <f t="array" ref="IN23">INDEX(IN$13:IN22,$B23+1,1)</f>
        <v>-0.05</v>
      </c>
      <c r="IO23" s="535" cm="1">
        <f t="array" ref="IO23">INDEX(IO$13:IO22,$B23+1,1)</f>
        <v>0.1</v>
      </c>
      <c r="IP23" s="535" cm="1">
        <f t="array" ref="IP23">INDEX(IP$13:IP22,$B23+1,1)</f>
        <v>0.25</v>
      </c>
      <c r="IQ23" s="535" cm="1">
        <f t="array" ref="IQ23">INDEX(IQ$13:IQ22,$B23+1,1)</f>
        <v>-0.05</v>
      </c>
      <c r="IR23" s="535" cm="1">
        <f t="array" ref="IR23">INDEX(IR$13:IR22,$B23+1,1)</f>
        <v>0.05</v>
      </c>
      <c r="IS23" s="535" cm="1">
        <f t="array" ref="IS23">INDEX(IS$13:IS22,$B23+1,1)</f>
        <v>0.1</v>
      </c>
      <c r="IT23" s="535" cm="1">
        <f t="array" ref="IT23">INDEX(IT$13:IT22,$B23+1,1)</f>
        <v>-0.02</v>
      </c>
      <c r="IU23" s="535" cm="1">
        <f t="array" ref="IU23">INDEX(IU$13:IU22,$B23+1,1)</f>
        <v>0.1</v>
      </c>
      <c r="IV23" s="535" cm="1">
        <f t="array" ref="IV23">INDEX(IV$13:IV22,$B23+1,1)</f>
        <v>0.25</v>
      </c>
      <c r="IW23" s="535" cm="1">
        <f t="array" ref="IW23">INDEX(IW$13:IW22,$B23+1,1)</f>
        <v>-0.05</v>
      </c>
      <c r="IX23" s="535" cm="1">
        <f t="array" ref="IX23">INDEX(IX$13:IX22,$B23+1,1)</f>
        <v>0.125</v>
      </c>
      <c r="IY23" s="535" cm="1">
        <f t="array" ref="IY23">INDEX(IY$13:IY22,$B23+1,1)</f>
        <v>0.1</v>
      </c>
      <c r="IZ23" s="535" cm="1">
        <f t="array" ref="IZ23">INDEX(IZ$13:IZ22,$B23+1,1)</f>
        <v>0.1</v>
      </c>
      <c r="JA23" s="535" cm="1">
        <f t="array" ref="JA23">INDEX(JA$13:JA22,$B23+1,1)</f>
        <v>0.1</v>
      </c>
      <c r="JB23" s="535" cm="1">
        <f t="array" ref="JB23">INDEX(JB$13:JB22,$B23+1,1)</f>
        <v>0</v>
      </c>
      <c r="JC23" s="535" cm="1">
        <f t="array" ref="JC23">INDEX(JC$13:JC22,$B23+1,1)</f>
        <v>0</v>
      </c>
      <c r="JD23" s="535" cm="1">
        <f t="array" ref="JD23">INDEX(JD$13:JD22,$B23+1,1)</f>
        <v>0</v>
      </c>
      <c r="JE23" s="535" cm="1">
        <f t="array" ref="JE23">INDEX(JE$13:JE22,$B23+1,1)</f>
        <v>0</v>
      </c>
      <c r="JF23" s="535" cm="1">
        <f t="array" ref="JF23">INDEX(JF$13:JF22,$B23+1,1)</f>
        <v>0</v>
      </c>
      <c r="JG23" s="535" cm="1">
        <f t="array" ref="JG23">INDEX(JG$13:JG22,$B23+1,1)</f>
        <v>0</v>
      </c>
      <c r="JH23" s="535" cm="1">
        <f t="array" ref="JH23">INDEX(JH$13:JH22,$B23+1,1)</f>
        <v>0</v>
      </c>
      <c r="JI23" s="535" cm="1">
        <f t="array" ref="JI23">INDEX(JI$13:JI22,$B23+1,1)</f>
        <v>0</v>
      </c>
      <c r="JJ23" s="535" cm="1">
        <f t="array" ref="JJ23">INDEX(JJ$13:JJ22,$B23+1,1)</f>
        <v>0</v>
      </c>
      <c r="JK23" s="535" cm="1">
        <f t="array" ref="JK23">INDEX(JK$13:JK22,$B23+1,1)</f>
        <v>0</v>
      </c>
      <c r="JL23" s="535" cm="1">
        <f t="array" ref="JL23">INDEX(JL$13:JL22,$B23+1,1)</f>
        <v>0</v>
      </c>
      <c r="JM23" s="535" cm="1">
        <f t="array" ref="JM23">INDEX(JM$13:JM22,$B23+1,1)</f>
        <v>0</v>
      </c>
      <c r="JN23" s="535" cm="1">
        <f t="array" ref="JN23">INDEX(JN$13:JN22,$B23+1,1)</f>
        <v>0</v>
      </c>
      <c r="JO23" s="535" cm="1">
        <f t="array" ref="JO23">INDEX(JO$13:JO22,$B23+1,1)</f>
        <v>0</v>
      </c>
      <c r="JP23" s="535" cm="1">
        <f t="array" ref="JP23">INDEX(JP$13:JP22,$B23+1,1)</f>
        <v>0</v>
      </c>
      <c r="JQ23" s="535" cm="1">
        <f t="array" ref="JQ23">INDEX(JQ$13:JQ22,$B23+1,1)</f>
        <v>0</v>
      </c>
      <c r="JR23" s="535" cm="1">
        <f t="array" ref="JR23">INDEX(JR$13:JR22,$B23+1,1)</f>
        <v>0</v>
      </c>
      <c r="JS23" s="535" cm="1">
        <f t="array" ref="JS23">INDEX(JS$13:JS22,$B23+1,1)</f>
        <v>0</v>
      </c>
      <c r="JT23" s="535" cm="1">
        <f t="array" ref="JT23">INDEX(JT$13:JT22,$B23+1,1)</f>
        <v>0</v>
      </c>
      <c r="JU23" s="535" cm="1">
        <f t="array" ref="JU23">INDEX(JU$13:JU22,$B23+1,1)</f>
        <v>0</v>
      </c>
      <c r="JV23" s="535" cm="1">
        <f t="array" ref="JV23">INDEX(JV$13:JV22,$B23+1,1)</f>
        <v>0</v>
      </c>
      <c r="JW23" s="535" cm="1">
        <f t="array" ref="JW23">INDEX(JW$13:JW22,$B23+1,1)</f>
        <v>0</v>
      </c>
      <c r="JX23" s="535" cm="1">
        <f t="array" ref="JX23">INDEX(JX$13:JX22,$B23+1,1)</f>
        <v>0</v>
      </c>
      <c r="JY23" s="535" cm="1">
        <f t="array" ref="JY23">INDEX(JY$13:JY22,$B23+1,1)</f>
        <v>0</v>
      </c>
      <c r="JZ23" s="535" cm="1">
        <f t="array" ref="JZ23">INDEX(JZ$13:JZ22,$B23+1,1)</f>
        <v>0</v>
      </c>
      <c r="KA23" s="535" cm="1">
        <f t="array" ref="KA23">INDEX(KA$13:KA22,$B23+1,1)</f>
        <v>0</v>
      </c>
      <c r="KB23" s="535" cm="1">
        <f t="array" ref="KB23">INDEX(KB$13:KB22,$B23+1,1)</f>
        <v>0</v>
      </c>
      <c r="KC23" s="535" cm="1">
        <f t="array" ref="KC23">INDEX(KC$13:KC22,$B23+1,1)</f>
        <v>0</v>
      </c>
      <c r="KD23" s="535" cm="1">
        <f t="array" ref="KD23">INDEX(KD$13:KD22,$B23+1,1)</f>
        <v>0</v>
      </c>
      <c r="KE23" s="535" cm="1">
        <f t="array" ref="KE23">INDEX(KE$13:KE22,$B23+1,1)</f>
        <v>0</v>
      </c>
      <c r="KF23" s="535" cm="1">
        <f t="array" ref="KF23">INDEX(KF$13:KF22,$B23+1,1)</f>
        <v>0</v>
      </c>
      <c r="KG23" s="535" cm="1">
        <f t="array" ref="KG23">INDEX(KG$13:KG22,$B23+1,1)</f>
        <v>0</v>
      </c>
      <c r="KH23" s="535" cm="1">
        <f t="array" ref="KH23">INDEX(KH$13:KH22,$B23+1,1)</f>
        <v>0</v>
      </c>
      <c r="KI23" s="535" cm="1">
        <f t="array" ref="KI23">INDEX(KI$13:KI22,$B23+1,1)</f>
        <v>0</v>
      </c>
      <c r="KJ23" s="535" cm="1">
        <f t="array" ref="KJ23">INDEX(KJ$13:KJ22,$B23+1,1)</f>
        <v>0</v>
      </c>
      <c r="KK23" s="535" cm="1">
        <f t="array" ref="KK23">INDEX(KK$13:KK22,$B23+1,1)</f>
        <v>0</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0</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535" cm="1">
        <f t="array" ref="KY23">INDEX(KY$13:KY22,$B23+1,1)</f>
        <v>0</v>
      </c>
      <c r="KZ23" s="535" cm="1">
        <f t="array" ref="KZ23">INDEX(KZ$13:KZ22,$B23+1,1)</f>
        <v>0</v>
      </c>
      <c r="LA23" s="535" cm="1">
        <f t="array" ref="LA23">INDEX(LA$13:LA22,$B23+1,1)</f>
        <v>0</v>
      </c>
      <c r="LB23" s="535" cm="1">
        <f t="array" ref="LB23">INDEX(LB$13:LB22,$B23+1,1)</f>
        <v>0</v>
      </c>
      <c r="LC23" s="535" cm="1">
        <f t="array" ref="LC23">INDEX(LC$13:LC22,$B23+1,1)</f>
        <v>0</v>
      </c>
      <c r="LD23" s="535" cm="1">
        <f t="array" ref="LD23">INDEX(LD$13:LD22,$B23+1,1)</f>
        <v>0</v>
      </c>
      <c r="LE23" s="535" cm="1">
        <f t="array" ref="LE23">INDEX(LE$13:LE22,$B23+1,1)</f>
        <v>0</v>
      </c>
      <c r="LF23" s="535" cm="1">
        <f t="array" ref="LF23">INDEX(LF$13:LF22,$B23+1,1)</f>
        <v>0</v>
      </c>
      <c r="LG23" s="535" cm="1">
        <f t="array" ref="LG23">INDEX(LG$13:LG22,$B23+1,1)</f>
        <v>0</v>
      </c>
      <c r="LH23" s="535" cm="1">
        <f t="array" ref="LH23">INDEX(LH$13:LH22,$B23+1,1)</f>
        <v>0</v>
      </c>
      <c r="LI23" s="535" cm="1">
        <f t="array" ref="LI23">INDEX(LI$13:LI22,$B23+1,1)</f>
        <v>0</v>
      </c>
      <c r="LJ23" s="535" cm="1">
        <f t="array" ref="LJ23">INDEX(LJ$13:LJ22,$B23+1,1)</f>
        <v>0</v>
      </c>
      <c r="LK23" s="535" cm="1">
        <f t="array" ref="LK23">INDEX(LK$13:LK22,$B23+1,1)</f>
        <v>0</v>
      </c>
      <c r="LL23" s="535" cm="1">
        <f t="array" ref="LL23">INDEX(LL$13:LL22,$B23+1,1)</f>
        <v>0</v>
      </c>
      <c r="LM23" s="535" cm="1">
        <f t="array" ref="LM23">INDEX(LM$13:LM22,$B23+1,1)</f>
        <v>0</v>
      </c>
      <c r="LN23" s="535" cm="1">
        <f t="array" ref="LN23">INDEX(LN$13:LN22,$B23+1,1)</f>
        <v>0</v>
      </c>
      <c r="LO23" s="535" cm="1">
        <f t="array" ref="LO23">INDEX(LO$13:LO22,$B23+1,1)</f>
        <v>0</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cm="1">
        <f t="array" ref="WE23">INDEX(WE$13:WE22,$B23+1,1)</f>
        <v>0</v>
      </c>
      <c r="WF23" s="535" cm="1">
        <f t="array" ref="WF23">INDEX(WF$13:WF22,$B23+1,1)</f>
        <v>0</v>
      </c>
      <c r="WG23" s="535" cm="1">
        <f t="array" ref="WG23">INDEX(WG$13:WG22,$B23+1,1)</f>
        <v>0</v>
      </c>
      <c r="WH23" s="535" cm="1">
        <f t="array" ref="WH23">INDEX(WH$13:WH22,$B23+1,1)</f>
        <v>0</v>
      </c>
      <c r="WI23" s="535" cm="1">
        <f t="array" ref="WI23">INDEX(WI$13:WI22,$B23+1,1)</f>
        <v>0</v>
      </c>
      <c r="WJ23" s="535" cm="1">
        <f t="array" ref="WJ23">INDEX(WJ$13:WJ22,$B23+1,1)</f>
        <v>0</v>
      </c>
      <c r="WK23" s="535" cm="1">
        <f t="array" ref="WK23">INDEX(WK$13:WK22,$B23+1,1)</f>
        <v>0</v>
      </c>
      <c r="WL23" s="535" cm="1">
        <f t="array" ref="WL23">INDEX(WL$13:WL22,$B23+1,1)</f>
        <v>0</v>
      </c>
      <c r="WM23" s="535" t="str" cm="1">
        <f t="array" ref="WM23">INDEX(WM$13:WM22,$B23+1,1)</f>
        <v>-</v>
      </c>
      <c r="WN23" s="18"/>
      <c r="WO23" s="535" cm="1">
        <f t="array" ref="WO23">INDEX(WO$13:WO22,$B23+1,1)</f>
        <v>0</v>
      </c>
      <c r="WP23" s="535" cm="1">
        <f t="array" ref="WP23">INDEX(WP$13:WP22,$B23+1,1)</f>
        <v>0</v>
      </c>
      <c r="WQ23" s="535" cm="1">
        <f t="array" ref="WQ23">INDEX(WQ$13:WQ22,$B23+1,1)</f>
        <v>0</v>
      </c>
      <c r="WR23" s="535" t="str" cm="1">
        <f t="array" ref="WR23">INDEX(WR$13:WR22,$B23+1,1)</f>
        <v>-</v>
      </c>
      <c r="WS23" s="535" t="str" cm="1">
        <f t="array" ref="WS23">INDEX(WS$13:WS22,$B23+1,1)</f>
        <v>-</v>
      </c>
      <c r="WT23" s="535" t="str" cm="1">
        <f t="array" ref="WT23">INDEX(WT$13:WT22,$B23+1,1)</f>
        <v>-</v>
      </c>
      <c r="WU23" s="535" t="str" cm="1">
        <f t="array" ref="WU23">INDEX(WU$13:WU22,$B23+1,1)</f>
        <v>-</v>
      </c>
      <c r="WV23" s="535" t="str" cm="1">
        <f t="array" ref="WV23">INDEX(WV$13:WV22,$B23+1,1)</f>
        <v>-</v>
      </c>
      <c r="WW23" s="535" t="str" cm="1">
        <f t="array" ref="WW23">INDEX(WW$13:WW22,$B23+1,1)</f>
        <v>-</v>
      </c>
      <c r="WX23" s="535" t="str" cm="1">
        <f t="array" ref="WX23">INDEX(WX$13:WX22,$B23+1,1)</f>
        <v>-</v>
      </c>
      <c r="WY23" s="535" t="str" cm="1">
        <f t="array" ref="WY23">INDEX(WY$13:WY22,$B23+1,1)</f>
        <v>-</v>
      </c>
      <c r="WZ23" s="535" t="str" cm="1">
        <f t="array" ref="WZ23">INDEX(WZ$13:WZ22,$B23+1,1)</f>
        <v>-</v>
      </c>
      <c r="XA23" s="535" t="str" cm="1">
        <f t="array" ref="XA23">INDEX(XA$13:XA22,$B23+1,1)</f>
        <v>-</v>
      </c>
      <c r="XB23" s="535" t="str" cm="1">
        <f t="array" ref="XB23">INDEX(XB$13:XB22,$B23+1,1)</f>
        <v>-</v>
      </c>
      <c r="XC23" s="535" t="str" cm="1">
        <f t="array" ref="XC23">INDEX(XC$13:XC22,$B23+1,1)</f>
        <v>-</v>
      </c>
      <c r="XD23" s="535" t="str" cm="1">
        <f t="array" ref="XD23">INDEX(XD$13:XD22,$B23+1,1)</f>
        <v>-</v>
      </c>
      <c r="XE23" s="535" t="str" cm="1">
        <f t="array" ref="XE23">INDEX(XE$13:XE22,$B23+1,1)</f>
        <v>-</v>
      </c>
      <c r="XF23" s="535" t="str" cm="1">
        <f t="array" ref="XF23">INDEX(XF$13:XF22,$B23+1,1)</f>
        <v>-</v>
      </c>
      <c r="XG23" s="535" t="str" cm="1">
        <f t="array" ref="XG23">INDEX(XG$13:XG22,$B23+1,1)</f>
        <v>-</v>
      </c>
      <c r="XH23" s="18"/>
      <c r="XI23" s="411" t="str">
        <f t="shared" ca="1" si="196"/>
        <v>-</v>
      </c>
      <c r="XJ23" s="535" t="str" cm="1">
        <f t="array" ref="XJ23">INDEX(XJ$13:XJ22,$B23+1,1)</f>
        <v>-</v>
      </c>
      <c r="XK23" s="535" t="str" cm="1">
        <f t="array" ref="XK23">INDEX(XK$13:XK22,$B23+1,1)</f>
        <v>-</v>
      </c>
      <c r="XL23" s="535" t="str" cm="1">
        <f t="array" ref="XL23">INDEX(XL$13:XL22,$B23+1,1)</f>
        <v>-</v>
      </c>
      <c r="XM23" s="535" t="str" cm="1">
        <f t="array" ref="XM23">INDEX(XM$13:XM22,$B23+1,1)</f>
        <v>-</v>
      </c>
      <c r="XN23" s="535" cm="1">
        <f t="array" ref="XN23">INDEX(XN$13:XN22,$B23+1,1)</f>
        <v>0</v>
      </c>
      <c r="XO23" s="535" t="str" cm="1">
        <f t="array" ref="XO23">INDEX(XO$13:XO22,$B23+1,1)</f>
        <v>-</v>
      </c>
      <c r="XP23" s="535" t="str" cm="1">
        <f t="array" ref="XP23">INDEX(XP$13:XP22,$B23+1,1)</f>
        <v>-</v>
      </c>
      <c r="XQ23" s="535" t="str" cm="1">
        <f t="array" ref="XQ23">INDEX(XQ$13:XQ22,$B23+1,1)</f>
        <v>-</v>
      </c>
      <c r="XR23" s="535" t="str" cm="1">
        <f t="array" ref="XR23">INDEX(XR$13:XR22,$B23+1,1)</f>
        <v>-</v>
      </c>
      <c r="XS23" s="535" t="str" cm="1">
        <f t="array" ref="XS23">INDEX(XS$13:XS22,$B23+1,1)</f>
        <v>-</v>
      </c>
      <c r="XT23" s="535" t="str" cm="1">
        <f t="array" ref="XT23">INDEX(XT$13:XT22,$B23+1,1)</f>
        <v>-</v>
      </c>
      <c r="XU23" s="535" t="str" cm="1">
        <f t="array" ref="XU23">INDEX(XU$13:XU22,$B23+1,1)</f>
        <v>-</v>
      </c>
      <c r="XV23" s="535" t="str" cm="1">
        <f t="array" ref="XV23">INDEX(XV$13:XV22,$B23+1,1)</f>
        <v>-</v>
      </c>
      <c r="XW23" s="535" t="b" cm="1">
        <f t="array" ref="XW23">INDEX(XW$13:XW22,$B23+1,1)</f>
        <v>1</v>
      </c>
      <c r="XX23" s="535" t="str" cm="1">
        <f t="array" ref="XX23">INDEX(XX$13:XX22,$B23+1,1)</f>
        <v>-</v>
      </c>
      <c r="XY23" s="535" cm="1">
        <f t="array" ref="XY23">INDEX(XY$13:XY22,$B23+1,1)</f>
        <v>0</v>
      </c>
      <c r="XZ23" s="535" cm="1">
        <f t="array" ref="XZ23">INDEX(XZ$13:XZ22,$B23+1,1)</f>
        <v>0</v>
      </c>
      <c r="YA23" s="535" cm="1">
        <f t="array" ref="YA23">INDEX(YA$13:YA22,$B23+1,1)</f>
        <v>0</v>
      </c>
      <c r="YB23" s="18"/>
      <c r="YC23" s="535" t="str" cm="1">
        <f t="array" ref="YC23">INDEX(YC$13:YC22,$B23+1,1)</f>
        <v>-</v>
      </c>
      <c r="YD23" s="535" t="str" cm="1">
        <f t="array" ref="YD23">INDEX(YD$13:YD22,$B23+1,1)</f>
        <v>-</v>
      </c>
      <c r="YE23" s="535" t="str" cm="1">
        <f t="array" ref="YE23">INDEX(YE$13:YE22,$B23+1,1)</f>
        <v>-</v>
      </c>
      <c r="YF23" s="535" t="str" cm="1">
        <f t="array" ref="YF23">INDEX(YF$13:YF22,$B23+1,1)</f>
        <v>-</v>
      </c>
      <c r="YG23" s="475">
        <v>1.3</v>
      </c>
      <c r="YH23" s="475">
        <v>1.3</v>
      </c>
      <c r="YI23" s="475">
        <v>1.3</v>
      </c>
      <c r="YJ23" s="475">
        <v>1.3</v>
      </c>
      <c r="YK23" s="535" t="str" cm="1">
        <f t="array" ref="YK23">INDEX(YK$13:YK22,$B23+1,1)</f>
        <v>-</v>
      </c>
      <c r="YL23" s="535" t="str" cm="1">
        <f t="array" ref="YL23">INDEX(YL$13:YL22,$B23+1,1)</f>
        <v>-</v>
      </c>
      <c r="YM23" s="535" t="str" cm="1">
        <f t="array" ref="YM23">INDEX(YM$13:YM22,$B23+1,1)</f>
        <v>-</v>
      </c>
      <c r="YN23" s="535" t="str" cm="1">
        <f t="array" ref="YN23">INDEX(YN$13:YN22,$B23+1,1)</f>
        <v>-</v>
      </c>
      <c r="YO23" s="535" t="str" cm="1">
        <f t="array" ref="YO23">INDEX(YO$13:YO22,$B23+1,1)</f>
        <v>-</v>
      </c>
      <c r="YP23" s="535" t="str" cm="1">
        <f t="array" ref="YP23">INDEX(YP$13:YP22,$B23+1,1)</f>
        <v>-</v>
      </c>
      <c r="YQ23" s="535" t="str" cm="1">
        <f t="array" ref="YQ23">INDEX(YQ$13:YQ22,$B23+1,1)</f>
        <v>-</v>
      </c>
      <c r="YR23" s="18"/>
      <c r="YS23" s="535" t="str" cm="1">
        <f t="array" ref="YS23">INDEX(YS$13:YS22,$B23+1,1)</f>
        <v>-</v>
      </c>
      <c r="YT23" s="411">
        <f t="shared" si="172"/>
        <v>1</v>
      </c>
      <c r="YU23" s="18"/>
      <c r="YV23" s="535" t="str" cm="1">
        <f t="array" ref="YV23">INDEX(YV$13:YV22,$B23+1,1)</f>
        <v>-</v>
      </c>
      <c r="YW23" s="535" t="str" cm="1">
        <f t="array" ref="YW23">INDEX(YW$13:YW22,$B23+1,1)</f>
        <v>-</v>
      </c>
      <c r="YX23" s="535" t="str" cm="1">
        <f t="array" ref="YX23">INDEX(YX$13:YX22,$B23+1,1)</f>
        <v>-</v>
      </c>
      <c r="YY23" s="535" t="str" cm="1">
        <f t="array" ref="YY23">INDEX(YY$13:YY22,$B23+1,1)</f>
        <v>-</v>
      </c>
      <c r="YZ23" s="535" t="str" cm="1">
        <f t="array" ref="YZ23">INDEX(YZ$13:YZ22,$B23+1,1)</f>
        <v>-</v>
      </c>
      <c r="ZA23" s="535" t="str" cm="1">
        <f t="array" ref="ZA23">INDEX(ZA$13:ZA22,$B23+1,1)</f>
        <v>-</v>
      </c>
      <c r="ZB23" s="535" t="str" cm="1">
        <f t="array" ref="ZB23">INDEX(ZB$13:ZB22,$B23+1,1)</f>
        <v>-</v>
      </c>
      <c r="ZC23" s="535" t="str" cm="1">
        <f t="array" ref="ZC23">INDEX(ZC$13:ZC22,$B23+1,1)</f>
        <v>-</v>
      </c>
      <c r="ZD23" s="535" t="str" cm="1">
        <f t="array" ref="ZD23">INDEX(ZD$13:ZD22,$B23+1,1)</f>
        <v>-</v>
      </c>
      <c r="ZE23" s="535" t="str" cm="1">
        <f t="array" ref="ZE23">INDEX(ZE$13:ZE22,$B23+1,1)</f>
        <v>-</v>
      </c>
      <c r="ZF23" s="535" t="str" cm="1">
        <f t="array" ref="ZF23">INDEX(ZF$13:ZF22,$B23+1,1)</f>
        <v>-</v>
      </c>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475" t="b">
        <v>0</v>
      </c>
      <c r="ZU23" s="475" t="b">
        <v>0</v>
      </c>
      <c r="ZV23" s="475" t="b">
        <v>0</v>
      </c>
      <c r="ZW23" s="475" t="b">
        <v>0</v>
      </c>
      <c r="ZX23" s="475">
        <v>2</v>
      </c>
      <c r="ZY23" s="475">
        <v>2</v>
      </c>
      <c r="ZZ23" s="535" t="str" cm="1">
        <f t="array" ref="ZZ23">INDEX(ZZ$13:ZZ22,$B23+1,1)</f>
        <v>-</v>
      </c>
      <c r="AAA23" s="535" t="str" cm="1">
        <f t="array" ref="AAA23">INDEX(AAA$13:AAA22,$B23+1,1)</f>
        <v>-</v>
      </c>
      <c r="AAB23" s="535" t="str" cm="1">
        <f t="array" ref="AAB23">INDEX(AAB$13:AAB22,$B23+1,1)</f>
        <v>-</v>
      </c>
      <c r="AAC23" s="535" t="str" cm="1">
        <f t="array" ref="AAC23">INDEX(AAC$13:AAC22,$B23+1,1)</f>
        <v>-</v>
      </c>
      <c r="AAD23" s="535" t="str" cm="1">
        <f t="array" ref="AAD23">INDEX(AAD$13:AAD22,$B23+1,1)</f>
        <v>-</v>
      </c>
      <c r="AAE23" s="535" t="str" cm="1">
        <f t="array" ref="AAE23">INDEX(AAE$13:AAE22,$B23+1,1)</f>
        <v>-</v>
      </c>
      <c r="AAF23" s="535" t="str" cm="1">
        <f t="array" ref="AAF23">INDEX(AAF$13:AAF22,$B23+1,1)</f>
        <v>-</v>
      </c>
      <c r="AAG23" s="535" t="str" cm="1">
        <f t="array" ref="AAG23">INDEX(AAG$13:AAG22,$B23+1,1)</f>
        <v>-</v>
      </c>
      <c r="AAH23" s="535" t="str" cm="1">
        <f t="array" ref="AAH23">INDEX(AAH$13:AAH22,$B23+1,1)</f>
        <v>-</v>
      </c>
      <c r="AAI23" s="535" t="str" cm="1">
        <f t="array" ref="AAI23">INDEX(AAI$13:AAI22,$B23+1,1)</f>
        <v>-</v>
      </c>
      <c r="AAJ23" s="535" t="str" cm="1">
        <f t="array" ref="AAJ23">INDEX(AAJ$13:AAJ22,$B23+1,1)</f>
        <v>-</v>
      </c>
      <c r="AAK23" s="535" t="str" cm="1">
        <f t="array" ref="AAK23">INDEX(AAK$13:AAK22,$B23+1,1)</f>
        <v>-</v>
      </c>
      <c r="AAL23" s="535" cm="1">
        <f t="array" ref="AAL23">INDEX(AAL$13:AAL22,$B23+1,1)</f>
        <v>1</v>
      </c>
      <c r="AAM23" s="535" cm="1">
        <f t="array" ref="AAM23">INDEX(AAM$13:AAM22,$B23+1,1)</f>
        <v>1</v>
      </c>
      <c r="AAN23" s="535" t="str" cm="1">
        <f t="array" ref="AAN23">INDEX(AAN$13:AAN22,$B23+1,1)</f>
        <v>-</v>
      </c>
      <c r="AAO23" s="535" t="str" cm="1">
        <f t="array" ref="AAO23">INDEX(AAO$13:AAO22,$B23+1,1)</f>
        <v>-</v>
      </c>
      <c r="AAP23" s="535" t="str" cm="1">
        <f t="array" ref="AAP23">INDEX(AAP$13:AAP22,$B23+1,1)</f>
        <v>-</v>
      </c>
      <c r="AAQ23" s="535" t="str" cm="1">
        <f t="array" ref="AAQ23">INDEX(AAQ$13:AAQ22,$B23+1,1)</f>
        <v>-</v>
      </c>
      <c r="AAR23" s="535" t="str" cm="1">
        <f t="array" ref="AAR23">INDEX(AAR$13:AAR22,$B23+1,1)</f>
        <v>-</v>
      </c>
      <c r="AAS23" s="535" t="str" cm="1">
        <f t="array" ref="AAS23">INDEX(AAS$13:AAS22,$B23+1,1)</f>
        <v>-</v>
      </c>
      <c r="AAT23" s="535" t="str" cm="1">
        <f t="array" ref="AAT23">INDEX(AAT$13:AAT22,$B23+1,1)</f>
        <v>-</v>
      </c>
      <c r="AAU23" s="535" t="str" cm="1">
        <f t="array" ref="AAU23">INDEX(AAU$13:AAU22,$B23+1,1)</f>
        <v>-</v>
      </c>
      <c r="AAV23" s="535" t="str" cm="1">
        <f t="array" ref="AAV23">INDEX(AAV$13:AAV22,$B23+1,1)</f>
        <v>-</v>
      </c>
      <c r="AAW23" s="535" t="str" cm="1">
        <f t="array" ref="AAW23">INDEX(AAW$13:AAW22,$B23+1,1)</f>
        <v>-</v>
      </c>
      <c r="AAX23" s="535" t="str" cm="1">
        <f t="array" ref="AAX23">INDEX(AAX$13:AAX22,$B23+1,1)</f>
        <v>-</v>
      </c>
      <c r="AAY23" s="535" t="str" cm="1">
        <f t="array" ref="AAY23">INDEX(AAY$13:AAY22,$B23+1,1)</f>
        <v>-</v>
      </c>
      <c r="AAZ23" s="535" t="str" cm="1">
        <f t="array" ref="AAZ23">INDEX(AAZ$13:AAZ22,$B23+1,1)</f>
        <v>-</v>
      </c>
      <c r="ABA23" s="18"/>
      <c r="ABB23" s="535" t="str" cm="1">
        <f t="array" ref="ABB23">INDEX(ABB$13:ABB22,$B23+1,1)</f>
        <v>-</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535" t="str" cm="1">
        <f t="array" ref="ABH23">INDEX(ABH$13:ABH22,$B23+1,1)</f>
        <v>-</v>
      </c>
      <c r="ABI23" s="535" t="str" cm="1">
        <f t="array" ref="ABI23">INDEX(ABI$13:ABI22,$B23+1,1)</f>
        <v>-</v>
      </c>
      <c r="ABJ23" s="535" t="str" cm="1">
        <f t="array" ref="ABJ23">INDEX(ABJ$13:ABJ22,$B23+1,1)</f>
        <v>-</v>
      </c>
      <c r="ABK23" s="535" t="str" cm="1">
        <f t="array" ref="ABK23">INDEX(ABK$13:ABK22,$B23+1,1)</f>
        <v>-</v>
      </c>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535" t="str" cm="1">
        <f t="array" ref="ACJ23">INDEX(ACJ$13:ACJ22,$B23+1,1)</f>
        <v>-</v>
      </c>
      <c r="ACK23" s="535" t="str" cm="1">
        <f t="array" ref="ACK23">INDEX(ACK$13:ACK22,$B23+1,1)</f>
        <v>-</v>
      </c>
      <c r="ACL23" s="535" t="str" cm="1">
        <f t="array" ref="ACL23">INDEX(ACL$13:ACL22,$B23+1,1)</f>
        <v>-</v>
      </c>
      <c r="ACM23" s="535" t="str" cm="1">
        <f t="array" ref="ACM23">INDEX(ACM$13:ACM22,$B23+1,1)</f>
        <v>-</v>
      </c>
      <c r="ACN23" s="535" t="str" cm="1">
        <f t="array" ref="ACN23">INDEX(ACN$13:ACN22,$B23+1,1)</f>
        <v>-</v>
      </c>
      <c r="ACO23" s="535" t="str" cm="1">
        <f t="array" ref="ACO23">INDEX(ACO$13:ACO22,$B23+1,1)</f>
        <v>-</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t="str" cm="1">
        <f t="array" ref="ADB23">INDEX(ADB$13:ADB22,$B23+1,1)</f>
        <v>-</v>
      </c>
      <c r="ADC23" s="535" t="str" cm="1">
        <f t="array" ref="ADC23">INDEX(ADC$13:ADC22,$B23+1,1)</f>
        <v>-</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535" t="str" cm="1">
        <f t="array" ref="ADQ23">INDEX(ADQ$13:ADQ22,$B23+1,1)</f>
        <v>-</v>
      </c>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t="str" cm="1">
        <f t="array" ref="AEF23">INDEX(AEF$13:AEF22,$B23+1,1)</f>
        <v>-</v>
      </c>
      <c r="AEG23" s="535" t="str" cm="1">
        <f t="array" ref="AEG23">INDEX(AEG$13:AEG22,$B23+1,1)</f>
        <v>-</v>
      </c>
      <c r="AEH23" s="535" t="str" cm="1">
        <f t="array" ref="AEH23">INDEX(AEH$13:AEH22,$B23+1,1)</f>
        <v>-</v>
      </c>
      <c r="AEI23" s="535" t="str" cm="1">
        <f t="array" ref="AEI23">INDEX(AEI$13:AEI22,$B23+1,1)</f>
        <v>-</v>
      </c>
      <c r="AEJ23" s="535" t="str" cm="1">
        <f t="array" ref="AEJ23">INDEX(AEJ$13:AEJ22,$B23+1,1)</f>
        <v>-</v>
      </c>
      <c r="AEK23" s="535" t="str" cm="1">
        <f t="array" ref="AEK23">INDEX(AEK$13:AEK22,$B23+1,1)</f>
        <v>-</v>
      </c>
      <c r="AEL23" s="535" t="str" cm="1">
        <f t="array" ref="AEL23">INDEX(AEL$13:AEL22,$B23+1,1)</f>
        <v>-</v>
      </c>
      <c r="AEM23" s="535" t="str" cm="1">
        <f t="array" ref="AEM23">INDEX(AEM$13:AEM22,$B23+1,1)</f>
        <v>-</v>
      </c>
      <c r="AEN23" s="535" cm="1">
        <f t="array" ref="AEN23">INDEX(AEN$13:AEN22,$B23+1,1)</f>
        <v>0</v>
      </c>
      <c r="AEO23" s="483">
        <v>0</v>
      </c>
    </row>
    <row r="24" spans="1:821" outlineLevel="1">
      <c r="A24" s="18">
        <f t="shared" si="136"/>
        <v>11</v>
      </c>
      <c r="B24" s="18">
        <f>$A$19</f>
        <v>6</v>
      </c>
      <c r="C24">
        <v>2</v>
      </c>
      <c r="D24" s="119" t="str">
        <f>INDEX(i.Region_Desc,1,$L24)</f>
        <v>SWV</v>
      </c>
      <c r="E24" t="b">
        <v>1</v>
      </c>
      <c r="F24" t="b">
        <v>0</v>
      </c>
      <c r="G24" t="b">
        <f t="shared" si="182"/>
        <v>1</v>
      </c>
      <c r="H24" s="40" t="str">
        <f>"Region"&amp;$L24&amp;"_test"</f>
        <v>Region1_test</v>
      </c>
      <c r="I24" s="535" cm="1">
        <f t="array" ref="I24">INDEX(I$13:I23,$B24+1,1)</f>
        <v>1</v>
      </c>
      <c r="J24" s="535" cm="1">
        <f t="array" ref="J24">INDEX(J$13:J23,$B24+1,1)</f>
        <v>0</v>
      </c>
      <c r="K24" s="535" cm="1">
        <f t="array" ref="K24">INDEX(K$13:K23,$B24+1,1)</f>
        <v>0</v>
      </c>
      <c r="L24" s="22">
        <v>1</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535" cm="1">
        <f t="array" ref="T24">INDEX(T$13:T23,$B24+1,1)</f>
        <v>2</v>
      </c>
      <c r="U24" s="535" cm="1">
        <f t="array" ref="U24">INDEX(U$13:U23,$B24+1,1)</f>
        <v>2</v>
      </c>
      <c r="V24" s="411">
        <f t="shared" si="137"/>
        <v>2</v>
      </c>
      <c r="W24" s="778" t="b">
        <f t="shared" si="200"/>
        <v>0</v>
      </c>
      <c r="X24" s="777" t="b">
        <f t="shared" si="138"/>
        <v>1</v>
      </c>
      <c r="Y24" s="777" t="b">
        <f t="shared" si="138"/>
        <v>1</v>
      </c>
      <c r="Z24" s="796" t="b" cm="1">
        <f t="array" ref="Z24">INDEX(Z$13:Z23,$B24+1,1)</f>
        <v>0</v>
      </c>
      <c r="AA24" s="411">
        <f t="shared" si="139"/>
        <v>6</v>
      </c>
      <c r="AB24" s="411">
        <f t="shared" si="140"/>
        <v>6</v>
      </c>
      <c r="AC24" s="411"/>
      <c r="AD24" s="411">
        <f t="shared" si="141"/>
        <v>6</v>
      </c>
      <c r="AE24" s="111"/>
      <c r="AF24" s="111"/>
      <c r="AG24" s="111"/>
      <c r="AH24" s="111"/>
      <c r="AI24" s="535" cm="1">
        <f t="array" ref="AI24">INDEX(AI$13:AI23,$B24+1,1)</f>
        <v>1</v>
      </c>
      <c r="AJ24" s="535" cm="1">
        <f t="array" ref="AJ24">INDEX(AJ$13:AJ23,$B24+1,1)</f>
        <v>1</v>
      </c>
      <c r="AK24" s="535" cm="1">
        <f t="array" ref="AK24">INDEX(AK$13:AK23,$B24+1,1)</f>
        <v>1</v>
      </c>
      <c r="AL24" s="535" cm="1">
        <f t="array" ref="AL24">INDEX(AL$13:AL23,$B24+1,1)</f>
        <v>0</v>
      </c>
      <c r="AM24" s="535" cm="1">
        <f t="array" ref="AM24">INDEX(AM$13:AM23,$B24+1,1)</f>
        <v>0</v>
      </c>
      <c r="AN24" s="535" t="str" cm="1">
        <f t="array" ref="AN24">INDEX(AN$13:AN23,$B24+1,1)</f>
        <v/>
      </c>
      <c r="AO24" s="535" cm="1">
        <f t="array" ref="AO24">INDEX(AO$13:AO23,$B24+1,1)</f>
        <v>1</v>
      </c>
      <c r="AP24" s="535" cm="1">
        <f t="array" ref="AP24">INDEX(AP$13:AP23,$B24+1,1)</f>
        <v>1</v>
      </c>
      <c r="AQ24" s="111"/>
      <c r="AR24" s="111"/>
      <c r="AS24" s="111"/>
      <c r="AT24" s="111"/>
      <c r="AU24" s="111"/>
      <c r="AV24" s="111"/>
      <c r="AW24" s="111"/>
      <c r="AX24" s="111"/>
      <c r="AY24" s="18"/>
      <c r="AZ24" s="18"/>
      <c r="BA24" s="200" t="str" cm="1">
        <f t="array" aca="1" ref="BA24" ca="1">$H24&amp;" "        &amp;_xlfn.SINGLE( INDEX(i.ModelStructure,$I24,1))    &amp;" "
&amp; $D24        &amp;       IF(OR($CE24="-", $CE24),"_PInp","_Full")&amp;    IF($DK24=0," SFM","")&amp;IF($DK24=1," MFM","")&amp;IF($DK24=7," Mat","")&amp;IF($EX24=1,"&amp;EL","   ")&amp;IF($DQ24=TRUE,"&amp;BBT","    ")
&amp;      " TOL"&amp;_xlfn.SINGLE(INDEX(i.TOL_Desc,1,$N24))   &amp; " Scan"&amp;$AK24
&amp;       CHOOSE($K24+1," CFS"," GFS"," NFS")&amp;     " CG_"&amp;_xlfn.SINGLE(_xlfn.SWITCH($XI24,"-",1,TRUE,1,FALSE,0))&amp;_xlfn.SINGLE(    IF($XL24="-"," FodCrop    ",_xlfn.SWITCH(VALUE(LEFT($XL$4,1)),0," All",6," Lup",9," Oat",11," OaF")&amp;"_Fod"&amp;TEXT($XL24,"000%")))
&amp;" REV"&amp;"_"&amp;TEXT($GV24,"00;-0;00;@ ")&amp;TEXT($AN24,"00;-0;00;  @")&amp;"_"&amp;TEXT($HA24,"0")&amp;"_"&amp;TEXT($AP24,"0")
&amp; " RR"&amp;TEXT(SUM($FB24:$FC24),"+00%;-00%;    ;@")
&amp; " ("&amp;IF($DD24,"P","E")   &amp;IF($DE24,"T","t")        &amp;     "_F"&amp;IF($ZW24=TRUE,3,0)+COUNTIF($ZO24:$ZS24,TRUE)+COUNTIF($BV24:$BW24,"&gt;0")&amp;IF($ZU24=TRUE,3,0)+COUNTIF($BV24:$BW24,"&gt;0")&amp;"N"&amp;$ZZ24&amp;$AAA24&amp;"L"&amp;$AAL24&amp;$AAM24&amp;"_"&amp;$AAK24&amp;")"</f>
        <v>Region1_test SE SWV_PInp MFM        TOLSpr Scan1 CFS CG_1 FodCrop     REV_-   _-_1 RR+01% (Et_F00N--L11_-)</v>
      </c>
      <c r="BB24" s="8" t="str">
        <f ca="1">IF(COUNTIF($BA$13:$BA24,$BA24)=1,"-","Dup")</f>
        <v>-</v>
      </c>
      <c r="BC24" s="18"/>
      <c r="BD24" s="535" t="b" cm="1">
        <f t="array" ref="BD24">INDEX(BD$13:BD23,$B24+1,1)</f>
        <v>0</v>
      </c>
      <c r="BE24" s="535" t="b" cm="1">
        <f t="array" ref="BE24">INDEX(BE$13:BE23,$B24+1,1)</f>
        <v>0</v>
      </c>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535" t="b" cm="1">
        <f t="array" ref="BK24">INDEX(BK$13:BK23,$B24+1,1)</f>
        <v>0</v>
      </c>
      <c r="BL24" s="535" t="b" cm="1">
        <f t="array" ref="BL24">INDEX(BL$13:BL23,$B24+1,1)</f>
        <v>0</v>
      </c>
      <c r="BM24" s="18"/>
      <c r="BN24" s="535" t="b" cm="1">
        <f t="array" ref="BN24">INDEX(BN$13:BN23,$B24+1,1)</f>
        <v>0</v>
      </c>
      <c r="BO24" s="535" t="str" cm="1">
        <f t="array" ref="BO24">INDEX(BO$13:BO23,$B24+1,1)</f>
        <v>-</v>
      </c>
      <c r="BP24" s="535" t="str" cm="1">
        <f t="array" ref="BP24">INDEX(BP$13:BP23,$B24+1,1)</f>
        <v>-</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str" cm="1">
        <f t="array" ref="BX24">INDEX(BX$13:BX23,$B24+1,1)</f>
        <v>-</v>
      </c>
      <c r="BY24" s="535" t="str" cm="1">
        <f t="array" ref="BY24">INDEX(BY$13:BY23,$B24+1,1)</f>
        <v>-</v>
      </c>
      <c r="BZ24" s="535" t="b" cm="1">
        <f t="array" ref="BZ24">INDEX(BZ$13:BZ23,$B24+1,1)</f>
        <v>0</v>
      </c>
      <c r="CA24" s="535" t="str" cm="1">
        <f t="array" ref="CA24">INDEX(CA$13:CA23,$B24+1,1)</f>
        <v>-</v>
      </c>
      <c r="CB24" s="535" t="str" cm="1">
        <f t="array" ref="CB24">INDEX(CB$13:CB23,$B24+1,1)</f>
        <v>-</v>
      </c>
      <c r="CC24" s="535" t="str" cm="1">
        <f t="array" ref="CC24">INDEX(CC$13:CC23,$B24+1,1)</f>
        <v>-</v>
      </c>
      <c r="CD24" s="535" t="str" cm="1">
        <f t="array" ref="CD24">INDEX(CD$13:CD23,$B24+1,1)</f>
        <v>-</v>
      </c>
      <c r="CE24" s="535" t="str" cm="1">
        <f t="array" ref="CE24">INDEX(CE$13:CE23,$B24+1,1)</f>
        <v>-</v>
      </c>
      <c r="CF24" s="18"/>
      <c r="CG24" s="535" t="str" cm="1">
        <f t="array" ref="CG24">INDEX(CG$13:CG23,$B24+1,1)</f>
        <v>-</v>
      </c>
      <c r="CH24" s="411" t="str">
        <f t="shared" ca="1" si="144"/>
        <v>-</v>
      </c>
      <c r="CI24" s="411">
        <f t="shared" si="145"/>
        <v>0</v>
      </c>
      <c r="CJ24" s="411">
        <f t="shared" si="145"/>
        <v>0</v>
      </c>
      <c r="CK24" s="535" t="str" cm="1">
        <f t="array" ref="CK24">INDEX(CK$13:CK23,$B24+1,1)</f>
        <v>-</v>
      </c>
      <c r="CL24" s="535" t="str" cm="1">
        <f t="array" ref="CL24">INDEX(CL$13:CL23,$B24+1,1)</f>
        <v>-</v>
      </c>
      <c r="CM24" s="535" t="str" cm="1">
        <f t="array" ref="CM24">INDEX(CM$13:CM23,$B24+1,1)</f>
        <v>-</v>
      </c>
      <c r="CN24" s="411" t="str">
        <f t="shared" ca="1" si="146"/>
        <v>-</v>
      </c>
      <c r="CO24" s="411">
        <f t="shared" si="147"/>
        <v>0</v>
      </c>
      <c r="CP24" s="411">
        <f t="shared" si="147"/>
        <v>0</v>
      </c>
      <c r="CQ24" s="535" t="str" cm="1">
        <f t="array" ref="CQ24">INDEX(CQ$13:CQ23,$B24+1,1)</f>
        <v>-</v>
      </c>
      <c r="CR24" s="411" t="str">
        <f t="shared" ca="1" si="148"/>
        <v>-</v>
      </c>
      <c r="CS24" s="411">
        <f t="shared" si="149"/>
        <v>0</v>
      </c>
      <c r="CT24" s="535" t="str" cm="1">
        <f t="array" ref="CT24">INDEX(CT$13:CT23,$B24+1,1)</f>
        <v>-</v>
      </c>
      <c r="CU24" s="535" t="str" cm="1">
        <f t="array" ref="CU24">INDEX(CU$13:CU23,$B24+1,1)</f>
        <v>-</v>
      </c>
      <c r="CV24" s="411">
        <f t="shared" si="150"/>
        <v>0</v>
      </c>
      <c r="CW24" s="535" t="str" cm="1">
        <f t="array" ref="CW24">INDEX(CW$13:CW23,$B24+1,1)</f>
        <v>-</v>
      </c>
      <c r="CX24" s="411" t="str">
        <f t="shared" ca="1" si="151"/>
        <v>-</v>
      </c>
      <c r="CY24" s="411">
        <f t="shared" si="152"/>
        <v>0</v>
      </c>
      <c r="CZ24" s="411">
        <f t="shared" si="152"/>
        <v>0</v>
      </c>
      <c r="DA24" s="535" cm="1">
        <f t="array" ref="DA24">INDEX(DA$13:DA23,$B24+1,1)</f>
        <v>0</v>
      </c>
      <c r="DB24" s="535" cm="1">
        <f t="array" ref="DB24">INDEX(DB$13:DB23,$B24+1,1)</f>
        <v>0</v>
      </c>
      <c r="DC24" s="18"/>
      <c r="DD24" s="535" t="b" cm="1">
        <f t="array" ref="DD24">INDEX(DD$13:DD23,$B24+1,1)</f>
        <v>0</v>
      </c>
      <c r="DE24" s="535" t="b" cm="1">
        <f t="array" ref="DE24">INDEX(DE$13:DE23,$B24+1,1)</f>
        <v>0</v>
      </c>
      <c r="DF24" s="535" t="b" cm="1">
        <f t="array" ref="DF24">INDEX(DF$13:DF23,$B24+1,1)</f>
        <v>1</v>
      </c>
      <c r="DG24" s="535" t="str" cm="1">
        <f t="array" ref="DG24">INDEX(DG$13:DG23,$B24+1,1)</f>
        <v>-</v>
      </c>
      <c r="DH24" s="536" cm="1">
        <f t="array" ref="DH24">INDEX(DH$13:DH23,$B24+1,1)</f>
        <v>0</v>
      </c>
      <c r="DI24" s="535" cm="1">
        <f t="array" ref="DI24">INDEX(DI$13:DI23,$B24+1,1)</f>
        <v>1</v>
      </c>
      <c r="DJ24" s="535" cm="1">
        <f t="array" ref="DJ24">INDEX(DJ$13:DJ23,$B24+1,1)</f>
        <v>1</v>
      </c>
      <c r="DK24" s="411">
        <f t="shared" si="183"/>
        <v>1</v>
      </c>
      <c r="DL24" s="411">
        <f t="shared" si="183"/>
        <v>60</v>
      </c>
      <c r="DM24" s="535" t="str" cm="1">
        <f t="array" ref="DM24">INDEX(DM$13:DM23,$B24+1,1)</f>
        <v>-</v>
      </c>
      <c r="DN24" s="411" t="str">
        <f t="shared" si="184"/>
        <v>-</v>
      </c>
      <c r="DO24" s="411" t="str">
        <f t="shared" si="184"/>
        <v>-</v>
      </c>
      <c r="DP24" s="411" t="str">
        <f t="shared" si="184"/>
        <v>-</v>
      </c>
      <c r="DQ24" s="411" t="b">
        <f t="shared" si="185"/>
        <v>0</v>
      </c>
      <c r="DR24" s="535" t="str" cm="1">
        <f t="array" ref="DR24">INDEX(DR$13:DR23,$B24+1,1)</f>
        <v>-</v>
      </c>
      <c r="DS24" s="535" t="str" cm="1">
        <f t="array" ref="DS24">INDEX(DS$13:DS23,$B24+1,1)</f>
        <v>-</v>
      </c>
      <c r="DT24" s="535" t="str" cm="1">
        <f t="array" ref="DT24">INDEX(DT$13:DT23,$B24+1,1)</f>
        <v>-</v>
      </c>
      <c r="DU24" s="535" t="str" cm="1">
        <f t="array" ref="DU24">INDEX(DU$13:DU23,$B24+1,1)</f>
        <v>-</v>
      </c>
      <c r="DV24" s="411">
        <f t="shared" si="186"/>
        <v>500</v>
      </c>
      <c r="DW24" s="411">
        <f t="shared" si="186"/>
        <v>500</v>
      </c>
      <c r="DX24" s="411" t="str">
        <f t="shared" si="186"/>
        <v>-</v>
      </c>
      <c r="DY24" s="411" t="str">
        <f t="shared" si="186"/>
        <v>-</v>
      </c>
      <c r="DZ24" s="411" t="str">
        <f t="shared" si="186"/>
        <v>-</v>
      </c>
      <c r="EA24" s="535" cm="1">
        <f t="array" ref="EA24">INDEX(EA$13:EA23,$B24+1,1)</f>
        <v>0</v>
      </c>
      <c r="EB24" s="535" cm="1">
        <f t="array" ref="EB24">INDEX(EB$13:EB23,$B24+1,1)</f>
        <v>999999</v>
      </c>
      <c r="EC24" s="535" cm="1">
        <f t="array" ref="EC24">INDEX(EC$13:EC23,$B24+1,1)</f>
        <v>999999</v>
      </c>
      <c r="ED24" s="535" cm="1">
        <f t="array" ref="ED24">INDEX(ED$13:ED23,$B24+1,1)</f>
        <v>999999</v>
      </c>
      <c r="EE24" s="535" cm="1">
        <f t="array" ref="EE24">INDEX(EE$13:EE23,$B24+1,1)</f>
        <v>999999</v>
      </c>
      <c r="EF24" s="535" cm="1">
        <f t="array" ref="EF24">INDEX(EF$13:EF23,$B24+1,1)</f>
        <v>999999</v>
      </c>
      <c r="EG24" s="535" cm="1">
        <f t="array" ref="EG24">INDEX(EG$13:EG23,$B24+1,1)</f>
        <v>999999</v>
      </c>
      <c r="EH24" s="535" cm="1">
        <f t="array" ref="EH24">INDEX(EH$13:EH23,$B24+1,1)</f>
        <v>999999</v>
      </c>
      <c r="EI24" s="535" cm="1">
        <f t="array" ref="EI24">INDEX(EI$13:EI23,$B24+1,1)</f>
        <v>999999</v>
      </c>
      <c r="EJ24" s="535" cm="1">
        <f t="array" ref="EJ24">INDEX(EJ$13:EJ23,$B24+1,1)</f>
        <v>999999</v>
      </c>
      <c r="EK24" s="535" cm="1">
        <f t="array" ref="EK24">INDEX(EK$13:EK23,$B24+1,1)</f>
        <v>999999</v>
      </c>
      <c r="EL24" s="535" cm="1">
        <f t="array" ref="EL24">INDEX(EL$13:EL23,$B24+1,1)</f>
        <v>999999</v>
      </c>
      <c r="EM24" s="535" cm="1">
        <f t="array" ref="EM24">INDEX(EM$13:EM23,$B24+1,1)</f>
        <v>999999</v>
      </c>
      <c r="EN24" s="782">
        <f t="shared" si="155"/>
        <v>0</v>
      </c>
      <c r="EO24" s="782">
        <f t="shared" si="155"/>
        <v>0</v>
      </c>
      <c r="EP24" s="782">
        <f t="shared" si="155"/>
        <v>999999</v>
      </c>
      <c r="EQ24" s="535" t="str" cm="1">
        <f t="array" ref="EQ24">INDEX(EQ$13:EQ23,$B24+1,1)</f>
        <v>-</v>
      </c>
      <c r="ER24" s="535" t="str" cm="1">
        <f t="array" ref="ER24">INDEX(ER$13:ER23,$B24+1,1)</f>
        <v>-</v>
      </c>
      <c r="ES24" s="411" t="str">
        <f t="shared" si="187"/>
        <v>-</v>
      </c>
      <c r="ET24" s="411" t="str">
        <f t="shared" si="187"/>
        <v>-</v>
      </c>
      <c r="EU24" s="781">
        <f t="shared" si="177"/>
        <v>0</v>
      </c>
      <c r="EV24" s="779">
        <f t="shared" si="178"/>
        <v>999999</v>
      </c>
      <c r="EW24" s="780">
        <f t="shared" si="179"/>
        <v>999999</v>
      </c>
      <c r="EX24" s="535" t="str" cm="1">
        <f t="array" ref="EX24">INDEX(EX$13:EX23,$B24+1,1)</f>
        <v>-</v>
      </c>
      <c r="EY24" s="728" cm="1">
        <f t="array" ref="EY24">IF(EX24&lt;&gt;"-",EX24,INDEX(i.ELMatedEst,$AA24+1,$T24))</f>
        <v>0</v>
      </c>
      <c r="EZ24" s="535" t="str" cm="1">
        <f t="array" ref="EZ24">INDEX(EZ$13:EZ23,$B24+1,1)</f>
        <v>-</v>
      </c>
      <c r="FA24" s="535" t="str" cm="1">
        <f t="array" ref="FA24">INDEX(FA$13:FA23,$B24+1,1)</f>
        <v>-</v>
      </c>
      <c r="FB24" s="411">
        <f t="shared" si="188"/>
        <v>0</v>
      </c>
      <c r="FC24" s="666">
        <f t="shared" si="189"/>
        <v>5.0000000000000001E-3</v>
      </c>
      <c r="FD24" s="535" cm="1">
        <f t="array" ref="FD24">INDEX(FD$13:FD23,$B24+1,1)</f>
        <v>1</v>
      </c>
      <c r="FE24" s="667">
        <f t="shared" si="190"/>
        <v>0.12</v>
      </c>
      <c r="FF24" s="667">
        <f>INDEX(CHOOSE($N24,DataAutumn!i.EL_PropnSold,DataWinter!i.EL_PropnSold,DataSpring!i.EL_PropnSold),$AI24,$T24)*INDEX(i.ELMatedEst,$AB24+1,$T24)*i.dAdultRR_ELPropSold
+INDEX(i.dryman,($AJ24-1)*4+$AI24,FF$7)</f>
        <v>0</v>
      </c>
      <c r="FG24" s="667">
        <f>INDEX(CHOOSE($N24,DataAutumn!i.EL_PropnSold,DataWinter!i.EL_PropnSold,DataSpring!i.EL_PropnSold),$AI24,$T24)*INDEX(i.ELMatedEst,$AB24+1,$T24)*i.dAdultRR_ELPropSold
+INDEX(i.dryman,($AJ24-1)*4+$AI24,FG$7)</f>
        <v>3.125E-2</v>
      </c>
      <c r="FH24" s="667">
        <f>INDEX(CHOOSE($N24,DataAutumn!i.EL_PropnSold,DataWinter!i.EL_PropnSold,DataSpring!i.EL_PropnSold),$AI24,$T24)*INDEX(i.ELMatedEst,$AB24+1,$T24)*i.dAdultRR_ELPropSold
+INDEX(i.dryman,($AJ24-1)*4+$AI24,FH$7)</f>
        <v>3.125E-2</v>
      </c>
      <c r="FI24" s="667">
        <f>INDEX(CHOOSE($N24,DataAutumn!i.EL_PropnSold,DataWinter!i.EL_PropnSold,DataSpring!i.EL_PropnSold),$AI24,$T24)*INDEX(i.ELMatedEst,$AB24+1,$T24)*i.dAdultRR_ELPropSold
+INDEX(i.dryman,($AJ24-1)*4+$AI24,FI$7)</f>
        <v>3.125E-2</v>
      </c>
      <c r="FJ24" s="668">
        <f>INDEX(CHOOSE($N24,DataAutumn!i.EL_PropnSold,DataWinter!i.EL_PropnSold,DataSpring!i.EL_PropnSold),$AI24,$T24)*INDEX(i.ELMatedEst,$AB24+1,$T24)*i.dAdultLSurv_ELPropSold</f>
        <v>0</v>
      </c>
      <c r="FK24" s="411" t="b">
        <f t="shared" si="191"/>
        <v>0</v>
      </c>
      <c r="FL24" s="411" t="b">
        <f t="shared" si="191"/>
        <v>0</v>
      </c>
      <c r="FM24" s="411" t="b">
        <f t="shared" si="191"/>
        <v>0</v>
      </c>
      <c r="FN24" s="411" t="b">
        <f t="shared" si="191"/>
        <v>0</v>
      </c>
      <c r="FO24" s="411">
        <f t="shared" si="192"/>
        <v>1</v>
      </c>
      <c r="FP24" s="411">
        <f t="shared" si="192"/>
        <v>0</v>
      </c>
      <c r="FQ24" s="411" t="b">
        <f t="shared" si="193"/>
        <v>0</v>
      </c>
      <c r="FR24" s="411" t="b">
        <f t="shared" si="156"/>
        <v>0</v>
      </c>
      <c r="FS24" s="411" t="b">
        <f t="shared" si="156"/>
        <v>0</v>
      </c>
      <c r="FT24" s="411" t="b">
        <f t="shared" si="156"/>
        <v>1</v>
      </c>
      <c r="FU24" s="87">
        <f t="shared" si="157"/>
        <v>1</v>
      </c>
      <c r="FV24" s="87">
        <f t="shared" si="157"/>
        <v>1</v>
      </c>
      <c r="FW24" s="535" cm="1">
        <f t="array" ref="FW24">INDEX(FW$13:FW23,$B24+1,1)</f>
        <v>1</v>
      </c>
      <c r="FX24" s="535" cm="1">
        <f t="array" ref="FX24">INDEX(FX$13:FX23,$B24+1,1)</f>
        <v>1</v>
      </c>
      <c r="FY24" s="535" cm="1">
        <f t="array" ref="FY24">INDEX(FY$13:FY23,$B24+1,1)</f>
        <v>1</v>
      </c>
      <c r="FZ24" s="535" cm="1">
        <f t="array" ref="FZ24">INDEX(FZ$13:FZ23,$B24+1,1)</f>
        <v>1</v>
      </c>
      <c r="GA24" s="535" t="str" cm="1">
        <f t="array" ref="GA24">INDEX(GA$13:GA23,$B24+1,1)</f>
        <v>-</v>
      </c>
      <c r="GB24" s="411" t="b">
        <f t="shared" si="194"/>
        <v>1</v>
      </c>
      <c r="GC24" s="411" t="b">
        <f t="shared" si="194"/>
        <v>1</v>
      </c>
      <c r="GD24" s="411" t="b">
        <f t="shared" si="194"/>
        <v>0</v>
      </c>
      <c r="GE24" s="411" t="b">
        <f t="shared" si="194"/>
        <v>0</v>
      </c>
      <c r="GF24" s="87">
        <f t="shared" si="159"/>
        <v>1</v>
      </c>
      <c r="GG24" s="87">
        <f t="shared" si="159"/>
        <v>1</v>
      </c>
      <c r="GH24" s="87">
        <f t="shared" si="159"/>
        <v>1</v>
      </c>
      <c r="GI24" s="87">
        <f t="shared" si="159"/>
        <v>1</v>
      </c>
      <c r="GJ24" s="87">
        <f t="shared" si="159"/>
        <v>1</v>
      </c>
      <c r="GK24" s="87">
        <f t="shared" si="159"/>
        <v>1</v>
      </c>
      <c r="GL24" s="87">
        <f t="shared" si="159"/>
        <v>1</v>
      </c>
      <c r="GM24" s="87">
        <f t="shared" si="159"/>
        <v>1</v>
      </c>
      <c r="GN24" s="411" cm="1">
        <f t="array" ref="GN24">INDEX(i.dse_type,1,$L24)</f>
        <v>1</v>
      </c>
      <c r="GO24" s="535" t="str" cm="1">
        <f t="array" ref="GO24">INDEX(GO$13:GO23,$B24+1,1)</f>
        <v>-</v>
      </c>
      <c r="GP24" s="535" t="str" cm="1">
        <f t="array" ref="GP24">INDEX(GP$13:GP23,$B24+1,1)</f>
        <v>-</v>
      </c>
      <c r="GQ24" s="535" t="str" cm="1">
        <f t="array" ref="GQ24">INDEX(GQ$13:GQ23,$B24+1,1)</f>
        <v>-</v>
      </c>
      <c r="GR24" s="18"/>
      <c r="GS24" s="535" t="str" cm="1">
        <f t="array" ref="GS24">INDEX(GS$13:GS23,$B24+1,1)</f>
        <v>-</v>
      </c>
      <c r="GT24" s="411" t="b">
        <f t="shared" si="195"/>
        <v>0</v>
      </c>
      <c r="GU24" s="535" t="str" cm="1">
        <f t="array" ref="GU24">INDEX(GU$13:GU23,$B24+1,1)</f>
        <v>-</v>
      </c>
      <c r="GV24" s="535" t="str" cm="1">
        <f t="array" ref="GV24">INDEX(GV$13:GV23,$B24+1,1)</f>
        <v>-</v>
      </c>
      <c r="GW24" s="535" t="str" cm="1">
        <f t="array" ref="GW24">INDEX(GW$13:GW23,$B24+1,1)</f>
        <v>-</v>
      </c>
      <c r="GX24" s="535" cm="1">
        <f t="array" ref="GX24">INDEX(GX$13:GX23,$B24+1,1)</f>
        <v>1</v>
      </c>
      <c r="GY24" s="535" cm="1">
        <f t="array" ref="GY24">INDEX(GY$13:GY23,$B24+1,1)</f>
        <v>1</v>
      </c>
      <c r="GZ24" s="535" t="str" cm="1">
        <f t="array" ref="GZ24">INDEX(GZ$13:GZ23,$B24+1,1)</f>
        <v>-</v>
      </c>
      <c r="HA24" s="535" t="str" cm="1">
        <f t="array" ref="HA24">INDEX(HA$13:HA23,$B24+1,1)</f>
        <v>-</v>
      </c>
      <c r="HB24" s="535" t="str" cm="1">
        <f t="array" ref="HB24">INDEX(HB$13:HB23,$B24+1,1)</f>
        <v>-</v>
      </c>
      <c r="HC24" s="535" t="str" cm="1">
        <f t="array" ref="HC24">INDEX(HC$13:HC23,$B24+1,1)</f>
        <v>-</v>
      </c>
      <c r="HD24" s="535" t="str" cm="1">
        <f t="array" ref="HD24">INDEX(HD$13:HD23,$B24+1,1)</f>
        <v>-</v>
      </c>
      <c r="HE24" s="535" t="str" cm="1">
        <f t="array" ref="HE24">INDEX(HE$13:HE23,$B24+1,1)</f>
        <v>-</v>
      </c>
      <c r="HF24" s="535" t="str" cm="1">
        <f t="array" ref="HF24">INDEX(HF$13:HF23,$B24+1,1)</f>
        <v>-</v>
      </c>
      <c r="HG24" s="535" t="str" cm="1">
        <f t="array" ref="HG24">INDEX(HG$13:HG23,$B24+1,1)</f>
        <v>-</v>
      </c>
      <c r="HH24" s="535" t="str" cm="1">
        <f t="array" ref="HH24">INDEX(HH$13:HH23,$B24+1,1)</f>
        <v>-</v>
      </c>
      <c r="HI24" s="535" t="str" cm="1">
        <f t="array" ref="HI24">INDEX(HI$13:HI23,$B24+1,1)</f>
        <v>-</v>
      </c>
      <c r="HJ24" s="535" t="str" cm="1">
        <f t="array" ref="HJ24">INDEX(HJ$13:HJ23,$B24+1,1)</f>
        <v>-</v>
      </c>
      <c r="HK24" s="535" t="str" cm="1">
        <f t="array" ref="HK24">INDEX(HK$13:HK23,$B24+1,1)</f>
        <v>-</v>
      </c>
      <c r="HL24" s="535" t="str" cm="1">
        <f t="array" ref="HL24">INDEX(HL$13:HL23,$B24+1,1)</f>
        <v>-</v>
      </c>
      <c r="HM24" s="535" t="str" cm="1">
        <f t="array" ref="HM24">INDEX(HM$13:HM23,$B24+1,1)</f>
        <v>-</v>
      </c>
      <c r="HN24" s="535" t="str" cm="1">
        <f t="array" ref="HN24">INDEX(HN$13:HN23,$B24+1,1)</f>
        <v>-</v>
      </c>
      <c r="HO24" s="535" t="str" cm="1">
        <f t="array" ref="HO24">INDEX(HO$13:HO23,$B24+1,1)</f>
        <v>-</v>
      </c>
      <c r="HP24" s="535" t="str" cm="1">
        <f t="array" ref="HP24">INDEX(HP$13:HP23,$B24+1,1)</f>
        <v>-</v>
      </c>
      <c r="HQ24" s="535" t="str" cm="1">
        <f t="array" ref="HQ24">INDEX(HQ$13:HQ23,$B24+1,1)</f>
        <v>-</v>
      </c>
      <c r="HR24" s="535" t="str" cm="1">
        <f t="array" ref="HR24">INDEX(HR$13:HR23,$B24+1,1)</f>
        <v>-</v>
      </c>
      <c r="HS24" s="535" t="str" cm="1">
        <f t="array" ref="HS24">INDEX(HS$13:HS23,$B24+1,1)</f>
        <v>-</v>
      </c>
      <c r="HT24" s="535" t="str" cm="1">
        <f t="array" ref="HT24">INDEX(HT$13:HT23,$B24+1,1)</f>
        <v>-</v>
      </c>
      <c r="HU24" s="535" cm="1">
        <f t="array" ref="HU24">INDEX(HU$13:HU23,$B24+1,1)</f>
        <v>0</v>
      </c>
      <c r="HV24" s="535" t="str" cm="1">
        <f t="array" ref="HV24">INDEX(HV$13:HV23,$B24+1,1)</f>
        <v>-</v>
      </c>
      <c r="HW24" s="535" cm="1">
        <f t="array" ref="HW24">INDEX(HW$13:HW23,$B24+1,1)</f>
        <v>1</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535" cm="1">
        <f t="array" ref="IC24">INDEX(IC$13:IC23,$B24+1,1)</f>
        <v>0</v>
      </c>
      <c r="ID24" s="535" cm="1">
        <f t="array" ref="ID24">INDEX(ID$13:ID23,$B24+1,1)</f>
        <v>0</v>
      </c>
      <c r="IE24" s="535" cm="1">
        <f t="array" ref="IE24">INDEX(IE$13:IE23,$B24+1,1)</f>
        <v>1</v>
      </c>
      <c r="IF24" s="535" cm="1">
        <f t="array" ref="IF24">INDEX(IF$13:IF23,$B24+1,1)</f>
        <v>0</v>
      </c>
      <c r="IG24" s="535" cm="1">
        <f t="array" ref="IG24">INDEX(IG$13:IG23,$B24+1,1)</f>
        <v>0</v>
      </c>
      <c r="IH24" s="535" cm="1">
        <f t="array" ref="IH24">INDEX(IH$13:IH23,$B24+1,1)</f>
        <v>0</v>
      </c>
      <c r="II24" s="535" cm="1">
        <f t="array" ref="II24">INDEX(II$13:II23,$B24+1,1)</f>
        <v>0</v>
      </c>
      <c r="IJ24" s="535" cm="1">
        <f t="array" ref="IJ24">INDEX(IJ$13:IJ23,$B24+1,1)</f>
        <v>0</v>
      </c>
      <c r="IK24" s="18"/>
      <c r="IL24" s="535" cm="1">
        <f t="array" ref="IL24">INDEX(IL$13:IL23,$B24+1,1)</f>
        <v>0.125</v>
      </c>
      <c r="IM24" s="535" cm="1">
        <f t="array" ref="IM24">INDEX(IM$13:IM23,$B24+1,1)</f>
        <v>0.3</v>
      </c>
      <c r="IN24" s="535" cm="1">
        <f t="array" ref="IN24">INDEX(IN$13:IN23,$B24+1,1)</f>
        <v>-0.05</v>
      </c>
      <c r="IO24" s="535" cm="1">
        <f t="array" ref="IO24">INDEX(IO$13:IO23,$B24+1,1)</f>
        <v>0.1</v>
      </c>
      <c r="IP24" s="535" cm="1">
        <f t="array" ref="IP24">INDEX(IP$13:IP23,$B24+1,1)</f>
        <v>0.25</v>
      </c>
      <c r="IQ24" s="535" cm="1">
        <f t="array" ref="IQ24">INDEX(IQ$13:IQ23,$B24+1,1)</f>
        <v>-0.05</v>
      </c>
      <c r="IR24" s="535" cm="1">
        <f t="array" ref="IR24">INDEX(IR$13:IR23,$B24+1,1)</f>
        <v>0.05</v>
      </c>
      <c r="IS24" s="535" cm="1">
        <f t="array" ref="IS24">INDEX(IS$13:IS23,$B24+1,1)</f>
        <v>0.1</v>
      </c>
      <c r="IT24" s="535" cm="1">
        <f t="array" ref="IT24">INDEX(IT$13:IT23,$B24+1,1)</f>
        <v>-0.02</v>
      </c>
      <c r="IU24" s="535" cm="1">
        <f t="array" ref="IU24">INDEX(IU$13:IU23,$B24+1,1)</f>
        <v>0.1</v>
      </c>
      <c r="IV24" s="535" cm="1">
        <f t="array" ref="IV24">INDEX(IV$13:IV23,$B24+1,1)</f>
        <v>0.25</v>
      </c>
      <c r="IW24" s="535" cm="1">
        <f t="array" ref="IW24">INDEX(IW$13:IW23,$B24+1,1)</f>
        <v>-0.05</v>
      </c>
      <c r="IX24" s="535" cm="1">
        <f t="array" ref="IX24">INDEX(IX$13:IX23,$B24+1,1)</f>
        <v>0.125</v>
      </c>
      <c r="IY24" s="535" cm="1">
        <f t="array" ref="IY24">INDEX(IY$13:IY23,$B24+1,1)</f>
        <v>0.1</v>
      </c>
      <c r="IZ24" s="535" cm="1">
        <f t="array" ref="IZ24">INDEX(IZ$13:IZ23,$B24+1,1)</f>
        <v>0.1</v>
      </c>
      <c r="JA24" s="535" cm="1">
        <f t="array" ref="JA24">INDEX(JA$13:JA23,$B24+1,1)</f>
        <v>0.1</v>
      </c>
      <c r="JB24" s="535" cm="1">
        <f t="array" ref="JB24">INDEX(JB$13:JB23,$B24+1,1)</f>
        <v>0</v>
      </c>
      <c r="JC24" s="535" cm="1">
        <f t="array" ref="JC24">INDEX(JC$13:JC23,$B24+1,1)</f>
        <v>0</v>
      </c>
      <c r="JD24" s="535" cm="1">
        <f t="array" ref="JD24">INDEX(JD$13:JD23,$B24+1,1)</f>
        <v>0</v>
      </c>
      <c r="JE24" s="535" cm="1">
        <f t="array" ref="JE24">INDEX(JE$13:JE23,$B24+1,1)</f>
        <v>0</v>
      </c>
      <c r="JF24" s="535" cm="1">
        <f t="array" ref="JF24">INDEX(JF$13:JF23,$B24+1,1)</f>
        <v>0</v>
      </c>
      <c r="JG24" s="535" cm="1">
        <f t="array" ref="JG24">INDEX(JG$13:JG23,$B24+1,1)</f>
        <v>0</v>
      </c>
      <c r="JH24" s="535" cm="1">
        <f t="array" ref="JH24">INDEX(JH$13:JH23,$B24+1,1)</f>
        <v>0</v>
      </c>
      <c r="JI24" s="535" cm="1">
        <f t="array" ref="JI24">INDEX(JI$13:JI23,$B24+1,1)</f>
        <v>0</v>
      </c>
      <c r="JJ24" s="535" cm="1">
        <f t="array" ref="JJ24">INDEX(JJ$13:JJ23,$B24+1,1)</f>
        <v>0</v>
      </c>
      <c r="JK24" s="535" cm="1">
        <f t="array" ref="JK24">INDEX(JK$13:JK23,$B24+1,1)</f>
        <v>0</v>
      </c>
      <c r="JL24" s="535" cm="1">
        <f t="array" ref="JL24">INDEX(JL$13:JL23,$B24+1,1)</f>
        <v>0</v>
      </c>
      <c r="JM24" s="535" cm="1">
        <f t="array" ref="JM24">INDEX(JM$13:JM23,$B24+1,1)</f>
        <v>0</v>
      </c>
      <c r="JN24" s="535" cm="1">
        <f t="array" ref="JN24">INDEX(JN$13:JN23,$B24+1,1)</f>
        <v>0</v>
      </c>
      <c r="JO24" s="535" cm="1">
        <f t="array" ref="JO24">INDEX(JO$13:JO23,$B24+1,1)</f>
        <v>0</v>
      </c>
      <c r="JP24" s="535" cm="1">
        <f t="array" ref="JP24">INDEX(JP$13:JP23,$B24+1,1)</f>
        <v>0</v>
      </c>
      <c r="JQ24" s="535" cm="1">
        <f t="array" ref="JQ24">INDEX(JQ$13:JQ23,$B24+1,1)</f>
        <v>0</v>
      </c>
      <c r="JR24" s="535" cm="1">
        <f t="array" ref="JR24">INDEX(JR$13:JR23,$B24+1,1)</f>
        <v>0</v>
      </c>
      <c r="JS24" s="535" cm="1">
        <f t="array" ref="JS24">INDEX(JS$13:JS23,$B24+1,1)</f>
        <v>0</v>
      </c>
      <c r="JT24" s="535" cm="1">
        <f t="array" ref="JT24">INDEX(JT$13:JT23,$B24+1,1)</f>
        <v>0</v>
      </c>
      <c r="JU24" s="535" cm="1">
        <f t="array" ref="JU24">INDEX(JU$13:JU23,$B24+1,1)</f>
        <v>0</v>
      </c>
      <c r="JV24" s="535" cm="1">
        <f t="array" ref="JV24">INDEX(JV$13:JV23,$B24+1,1)</f>
        <v>0</v>
      </c>
      <c r="JW24" s="535" cm="1">
        <f t="array" ref="JW24">INDEX(JW$13:JW23,$B24+1,1)</f>
        <v>0</v>
      </c>
      <c r="JX24" s="535" cm="1">
        <f t="array" ref="JX24">INDEX(JX$13:JX23,$B24+1,1)</f>
        <v>0</v>
      </c>
      <c r="JY24" s="535" cm="1">
        <f t="array" ref="JY24">INDEX(JY$13:JY23,$B24+1,1)</f>
        <v>0</v>
      </c>
      <c r="JZ24" s="535" cm="1">
        <f t="array" ref="JZ24">INDEX(JZ$13:JZ23,$B24+1,1)</f>
        <v>0</v>
      </c>
      <c r="KA24" s="535" cm="1">
        <f t="array" ref="KA24">INDEX(KA$13:KA23,$B24+1,1)</f>
        <v>0</v>
      </c>
      <c r="KB24" s="535" cm="1">
        <f t="array" ref="KB24">INDEX(KB$13:KB23,$B24+1,1)</f>
        <v>0</v>
      </c>
      <c r="KC24" s="535" cm="1">
        <f t="array" ref="KC24">INDEX(KC$13:KC23,$B24+1,1)</f>
        <v>0</v>
      </c>
      <c r="KD24" s="535" cm="1">
        <f t="array" ref="KD24">INDEX(KD$13:KD23,$B24+1,1)</f>
        <v>0</v>
      </c>
      <c r="KE24" s="535" cm="1">
        <f t="array" ref="KE24">INDEX(KE$13:KE23,$B24+1,1)</f>
        <v>0</v>
      </c>
      <c r="KF24" s="535" cm="1">
        <f t="array" ref="KF24">INDEX(KF$13:KF23,$B24+1,1)</f>
        <v>0</v>
      </c>
      <c r="KG24" s="535" cm="1">
        <f t="array" ref="KG24">INDEX(KG$13:KG23,$B24+1,1)</f>
        <v>0</v>
      </c>
      <c r="KH24" s="535" cm="1">
        <f t="array" ref="KH24">INDEX(KH$13:KH23,$B24+1,1)</f>
        <v>0</v>
      </c>
      <c r="KI24" s="535" cm="1">
        <f t="array" ref="KI24">INDEX(KI$13:KI23,$B24+1,1)</f>
        <v>0</v>
      </c>
      <c r="KJ24" s="535" cm="1">
        <f t="array" ref="KJ24">INDEX(KJ$13:KJ23,$B24+1,1)</f>
        <v>0</v>
      </c>
      <c r="KK24" s="535" cm="1">
        <f t="array" ref="KK24">INDEX(KK$13:KK23,$B24+1,1)</f>
        <v>0</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0</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535" cm="1">
        <f t="array" ref="KY24">INDEX(KY$13:KY23,$B24+1,1)</f>
        <v>0</v>
      </c>
      <c r="KZ24" s="535" cm="1">
        <f t="array" ref="KZ24">INDEX(KZ$13:KZ23,$B24+1,1)</f>
        <v>0</v>
      </c>
      <c r="LA24" s="535" cm="1">
        <f t="array" ref="LA24">INDEX(LA$13:LA23,$B24+1,1)</f>
        <v>0</v>
      </c>
      <c r="LB24" s="535" cm="1">
        <f t="array" ref="LB24">INDEX(LB$13:LB23,$B24+1,1)</f>
        <v>0</v>
      </c>
      <c r="LC24" s="535" cm="1">
        <f t="array" ref="LC24">INDEX(LC$13:LC23,$B24+1,1)</f>
        <v>0</v>
      </c>
      <c r="LD24" s="535" cm="1">
        <f t="array" ref="LD24">INDEX(LD$13:LD23,$B24+1,1)</f>
        <v>0</v>
      </c>
      <c r="LE24" s="535" cm="1">
        <f t="array" ref="LE24">INDEX(LE$13:LE23,$B24+1,1)</f>
        <v>0</v>
      </c>
      <c r="LF24" s="535" cm="1">
        <f t="array" ref="LF24">INDEX(LF$13:LF23,$B24+1,1)</f>
        <v>0</v>
      </c>
      <c r="LG24" s="535" cm="1">
        <f t="array" ref="LG24">INDEX(LG$13:LG23,$B24+1,1)</f>
        <v>0</v>
      </c>
      <c r="LH24" s="535" cm="1">
        <f t="array" ref="LH24">INDEX(LH$13:LH23,$B24+1,1)</f>
        <v>0</v>
      </c>
      <c r="LI24" s="535" cm="1">
        <f t="array" ref="LI24">INDEX(LI$13:LI23,$B24+1,1)</f>
        <v>0</v>
      </c>
      <c r="LJ24" s="535" cm="1">
        <f t="array" ref="LJ24">INDEX(LJ$13:LJ23,$B24+1,1)</f>
        <v>0</v>
      </c>
      <c r="LK24" s="535" cm="1">
        <f t="array" ref="LK24">INDEX(LK$13:LK23,$B24+1,1)</f>
        <v>0</v>
      </c>
      <c r="LL24" s="535" cm="1">
        <f t="array" ref="LL24">INDEX(LL$13:LL23,$B24+1,1)</f>
        <v>0</v>
      </c>
      <c r="LM24" s="535" cm="1">
        <f t="array" ref="LM24">INDEX(LM$13:LM23,$B24+1,1)</f>
        <v>0</v>
      </c>
      <c r="LN24" s="535" cm="1">
        <f t="array" ref="LN24">INDEX(LN$13:LN23,$B24+1,1)</f>
        <v>0</v>
      </c>
      <c r="LO24" s="535" cm="1">
        <f t="array" ref="LO24">INDEX(LO$13:LO23,$B24+1,1)</f>
        <v>0</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cm="1">
        <f t="array" ref="WE24">INDEX(WE$13:WE23,$B24+1,1)</f>
        <v>0</v>
      </c>
      <c r="WF24" s="535" cm="1">
        <f t="array" ref="WF24">INDEX(WF$13:WF23,$B24+1,1)</f>
        <v>0</v>
      </c>
      <c r="WG24" s="535" cm="1">
        <f t="array" ref="WG24">INDEX(WG$13:WG23,$B24+1,1)</f>
        <v>0</v>
      </c>
      <c r="WH24" s="535" cm="1">
        <f t="array" ref="WH24">INDEX(WH$13:WH23,$B24+1,1)</f>
        <v>0</v>
      </c>
      <c r="WI24" s="535" cm="1">
        <f t="array" ref="WI24">INDEX(WI$13:WI23,$B24+1,1)</f>
        <v>0</v>
      </c>
      <c r="WJ24" s="535" cm="1">
        <f t="array" ref="WJ24">INDEX(WJ$13:WJ23,$B24+1,1)</f>
        <v>0</v>
      </c>
      <c r="WK24" s="535" cm="1">
        <f t="array" ref="WK24">INDEX(WK$13:WK23,$B24+1,1)</f>
        <v>0</v>
      </c>
      <c r="WL24" s="535" cm="1">
        <f t="array" ref="WL24">INDEX(WL$13:WL23,$B24+1,1)</f>
        <v>0</v>
      </c>
      <c r="WM24" s="535" t="str" cm="1">
        <f t="array" ref="WM24">INDEX(WM$13:WM23,$B24+1,1)</f>
        <v>-</v>
      </c>
      <c r="WN24" s="18"/>
      <c r="WO24" s="535" cm="1">
        <f t="array" ref="WO24">INDEX(WO$13:WO23,$B24+1,1)</f>
        <v>0</v>
      </c>
      <c r="WP24" s="535" cm="1">
        <f t="array" ref="WP24">INDEX(WP$13:WP23,$B24+1,1)</f>
        <v>0</v>
      </c>
      <c r="WQ24" s="535" cm="1">
        <f t="array" ref="WQ24">INDEX(WQ$13:WQ23,$B24+1,1)</f>
        <v>0</v>
      </c>
      <c r="WR24" s="535" t="str" cm="1">
        <f t="array" ref="WR24">INDEX(WR$13:WR23,$B24+1,1)</f>
        <v>-</v>
      </c>
      <c r="WS24" s="535" t="str" cm="1">
        <f t="array" ref="WS24">INDEX(WS$13:WS23,$B24+1,1)</f>
        <v>-</v>
      </c>
      <c r="WT24" s="535" t="str" cm="1">
        <f t="array" ref="WT24">INDEX(WT$13:WT23,$B24+1,1)</f>
        <v>-</v>
      </c>
      <c r="WU24" s="535" t="str" cm="1">
        <f t="array" ref="WU24">INDEX(WU$13:WU23,$B24+1,1)</f>
        <v>-</v>
      </c>
      <c r="WV24" s="535" t="str" cm="1">
        <f t="array" ref="WV24">INDEX(WV$13:WV23,$B24+1,1)</f>
        <v>-</v>
      </c>
      <c r="WW24" s="535" t="str" cm="1">
        <f t="array" ref="WW24">INDEX(WW$13:WW23,$B24+1,1)</f>
        <v>-</v>
      </c>
      <c r="WX24" s="535" t="str" cm="1">
        <f t="array" ref="WX24">INDEX(WX$13:WX23,$B24+1,1)</f>
        <v>-</v>
      </c>
      <c r="WY24" s="535" t="str" cm="1">
        <f t="array" ref="WY24">INDEX(WY$13:WY23,$B24+1,1)</f>
        <v>-</v>
      </c>
      <c r="WZ24" s="535" t="str" cm="1">
        <f t="array" ref="WZ24">INDEX(WZ$13:WZ23,$B24+1,1)</f>
        <v>-</v>
      </c>
      <c r="XA24" s="535" t="str" cm="1">
        <f t="array" ref="XA24">INDEX(XA$13:XA23,$B24+1,1)</f>
        <v>-</v>
      </c>
      <c r="XB24" s="535" t="str" cm="1">
        <f t="array" ref="XB24">INDEX(XB$13:XB23,$B24+1,1)</f>
        <v>-</v>
      </c>
      <c r="XC24" s="535" t="str" cm="1">
        <f t="array" ref="XC24">INDEX(XC$13:XC23,$B24+1,1)</f>
        <v>-</v>
      </c>
      <c r="XD24" s="535" t="str" cm="1">
        <f t="array" ref="XD24">INDEX(XD$13:XD23,$B24+1,1)</f>
        <v>-</v>
      </c>
      <c r="XE24" s="535" t="str" cm="1">
        <f t="array" ref="XE24">INDEX(XE$13:XE23,$B24+1,1)</f>
        <v>-</v>
      </c>
      <c r="XF24" s="535" t="str" cm="1">
        <f t="array" ref="XF24">INDEX(XF$13:XF23,$B24+1,1)</f>
        <v>-</v>
      </c>
      <c r="XG24" s="535" t="str" cm="1">
        <f t="array" ref="XG24">INDEX(XG$13:XG23,$B24+1,1)</f>
        <v>-</v>
      </c>
      <c r="XH24" s="18"/>
      <c r="XI24" s="411" t="str">
        <f t="shared" ca="1" si="196"/>
        <v>-</v>
      </c>
      <c r="XJ24" s="535" t="str" cm="1">
        <f t="array" ref="XJ24">INDEX(XJ$13:XJ23,$B24+1,1)</f>
        <v>-</v>
      </c>
      <c r="XK24" s="535" t="str" cm="1">
        <f t="array" ref="XK24">INDEX(XK$13:XK23,$B24+1,1)</f>
        <v>-</v>
      </c>
      <c r="XL24" s="535" t="str" cm="1">
        <f t="array" ref="XL24">INDEX(XL$13:XL23,$B24+1,1)</f>
        <v>-</v>
      </c>
      <c r="XM24" s="535" t="str" cm="1">
        <f t="array" ref="XM24">INDEX(XM$13:XM23,$B24+1,1)</f>
        <v>-</v>
      </c>
      <c r="XN24" s="535" cm="1">
        <f t="array" ref="XN24">INDEX(XN$13:XN23,$B24+1,1)</f>
        <v>0</v>
      </c>
      <c r="XO24" s="535" t="str" cm="1">
        <f t="array" ref="XO24">INDEX(XO$13:XO23,$B24+1,1)</f>
        <v>-</v>
      </c>
      <c r="XP24" s="535" t="str" cm="1">
        <f t="array" ref="XP24">INDEX(XP$13:XP23,$B24+1,1)</f>
        <v>-</v>
      </c>
      <c r="XQ24" s="535" t="str" cm="1">
        <f t="array" ref="XQ24">INDEX(XQ$13:XQ23,$B24+1,1)</f>
        <v>-</v>
      </c>
      <c r="XR24" s="535" t="str" cm="1">
        <f t="array" ref="XR24">INDEX(XR$13:XR23,$B24+1,1)</f>
        <v>-</v>
      </c>
      <c r="XS24" s="535" t="str" cm="1">
        <f t="array" ref="XS24">INDEX(XS$13:XS23,$B24+1,1)</f>
        <v>-</v>
      </c>
      <c r="XT24" s="535" t="str" cm="1">
        <f t="array" ref="XT24">INDEX(XT$13:XT23,$B24+1,1)</f>
        <v>-</v>
      </c>
      <c r="XU24" s="535" t="str" cm="1">
        <f t="array" ref="XU24">INDEX(XU$13:XU23,$B24+1,1)</f>
        <v>-</v>
      </c>
      <c r="XV24" s="535" t="str" cm="1">
        <f t="array" ref="XV24">INDEX(XV$13:XV23,$B24+1,1)</f>
        <v>-</v>
      </c>
      <c r="XW24" s="535" t="b" cm="1">
        <f t="array" ref="XW24">INDEX(XW$13:XW23,$B24+1,1)</f>
        <v>1</v>
      </c>
      <c r="XX24" s="535" t="str" cm="1">
        <f t="array" ref="XX24">INDEX(XX$13:XX23,$B24+1,1)</f>
        <v>-</v>
      </c>
      <c r="XY24" s="535" cm="1">
        <f t="array" ref="XY24">INDEX(XY$13:XY23,$B24+1,1)</f>
        <v>0</v>
      </c>
      <c r="XZ24" s="535" cm="1">
        <f t="array" ref="XZ24">INDEX(XZ$13:XZ23,$B24+1,1)</f>
        <v>0</v>
      </c>
      <c r="YA24" s="535" cm="1">
        <f t="array" ref="YA24">INDEX(YA$13:YA23,$B24+1,1)</f>
        <v>0</v>
      </c>
      <c r="YB24" s="18"/>
      <c r="YC24" s="535" t="str" cm="1">
        <f t="array" ref="YC24">INDEX(YC$13:YC23,$B24+1,1)</f>
        <v>-</v>
      </c>
      <c r="YD24" s="535" t="str" cm="1">
        <f t="array" ref="YD24">INDEX(YD$13:YD23,$B24+1,1)</f>
        <v>-</v>
      </c>
      <c r="YE24" s="535" t="str" cm="1">
        <f t="array" ref="YE24">INDEX(YE$13:YE23,$B24+1,1)</f>
        <v>-</v>
      </c>
      <c r="YF24" s="535" t="str" cm="1">
        <f t="array" ref="YF24">INDEX(YF$13:YF23,$B24+1,1)</f>
        <v>-</v>
      </c>
      <c r="YG24" s="535" cm="1">
        <f t="array" ref="YG24">INDEX(YG$13:YG23,$B24+1,1)</f>
        <v>1</v>
      </c>
      <c r="YH24" s="535" cm="1">
        <f t="array" ref="YH24">INDEX(YH$13:YH23,$B24+1,1)</f>
        <v>1</v>
      </c>
      <c r="YI24" s="535" cm="1">
        <f t="array" ref="YI24">INDEX(YI$13:YI23,$B24+1,1)</f>
        <v>1</v>
      </c>
      <c r="YJ24" s="535" cm="1">
        <f t="array" ref="YJ24">INDEX(YJ$13:YJ23,$B24+1,1)</f>
        <v>1</v>
      </c>
      <c r="YK24" s="535" t="str" cm="1">
        <f t="array" ref="YK24">INDEX(YK$13:YK23,$B24+1,1)</f>
        <v>-</v>
      </c>
      <c r="YL24" s="535" t="str" cm="1">
        <f t="array" ref="YL24">INDEX(YL$13:YL23,$B24+1,1)</f>
        <v>-</v>
      </c>
      <c r="YM24" s="535" t="str" cm="1">
        <f t="array" ref="YM24">INDEX(YM$13:YM23,$B24+1,1)</f>
        <v>-</v>
      </c>
      <c r="YN24" s="535" t="str" cm="1">
        <f t="array" ref="YN24">INDEX(YN$13:YN23,$B24+1,1)</f>
        <v>-</v>
      </c>
      <c r="YO24" s="535" t="str" cm="1">
        <f t="array" ref="YO24">INDEX(YO$13:YO23,$B24+1,1)</f>
        <v>-</v>
      </c>
      <c r="YP24" s="535" t="str" cm="1">
        <f t="array" ref="YP24">INDEX(YP$13:YP23,$B24+1,1)</f>
        <v>-</v>
      </c>
      <c r="YQ24" s="535" t="str" cm="1">
        <f t="array" ref="YQ24">INDEX(YQ$13:YQ23,$B24+1,1)</f>
        <v>-</v>
      </c>
      <c r="YR24" s="18"/>
      <c r="YS24" s="535" t="str" cm="1">
        <f t="array" ref="YS24">INDEX(YS$13:YS23,$B24+1,1)</f>
        <v>-</v>
      </c>
      <c r="YT24" s="411">
        <f t="shared" si="172"/>
        <v>1.5</v>
      </c>
      <c r="YU24" s="18"/>
      <c r="YV24" s="535" t="str" cm="1">
        <f t="array" ref="YV24">INDEX(YV$13:YV23,$B24+1,1)</f>
        <v>-</v>
      </c>
      <c r="YW24" s="535" t="str" cm="1">
        <f t="array" ref="YW24">INDEX(YW$13:YW23,$B24+1,1)</f>
        <v>-</v>
      </c>
      <c r="YX24" s="535" t="str" cm="1">
        <f t="array" ref="YX24">INDEX(YX$13:YX23,$B24+1,1)</f>
        <v>-</v>
      </c>
      <c r="YY24" s="535" t="str" cm="1">
        <f t="array" ref="YY24">INDEX(YY$13:YY23,$B24+1,1)</f>
        <v>-</v>
      </c>
      <c r="YZ24" s="535" t="str" cm="1">
        <f t="array" ref="YZ24">INDEX(YZ$13:YZ23,$B24+1,1)</f>
        <v>-</v>
      </c>
      <c r="ZA24" s="535" t="str" cm="1">
        <f t="array" ref="ZA24">INDEX(ZA$13:ZA23,$B24+1,1)</f>
        <v>-</v>
      </c>
      <c r="ZB24" s="535" t="str" cm="1">
        <f t="array" ref="ZB24">INDEX(ZB$13:ZB23,$B24+1,1)</f>
        <v>-</v>
      </c>
      <c r="ZC24" s="535" t="str" cm="1">
        <f t="array" ref="ZC24">INDEX(ZC$13:ZC23,$B24+1,1)</f>
        <v>-</v>
      </c>
      <c r="ZD24" s="535" t="str" cm="1">
        <f t="array" ref="ZD24">INDEX(ZD$13:ZD23,$B24+1,1)</f>
        <v>-</v>
      </c>
      <c r="ZE24" s="535" t="str" cm="1">
        <f t="array" ref="ZE24">INDEX(ZE$13:ZE23,$B24+1,1)</f>
        <v>-</v>
      </c>
      <c r="ZF24" s="535" t="str" cm="1">
        <f t="array" ref="ZF24">INDEX(ZF$13:ZF23,$B24+1,1)</f>
        <v>-</v>
      </c>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535" t="str" cm="1">
        <f t="array" ref="ZX24">INDEX(ZX$13:ZX23,$B24+1,1)</f>
        <v>-</v>
      </c>
      <c r="ZY24" s="535" t="str" cm="1">
        <f t="array" ref="ZY24">INDEX(ZY$13:ZY23,$B24+1,1)</f>
        <v>-</v>
      </c>
      <c r="ZZ24" s="535" t="str" cm="1">
        <f t="array" ref="ZZ24">INDEX(ZZ$13:ZZ23,$B24+1,1)</f>
        <v>-</v>
      </c>
      <c r="AAA24" s="535" t="str" cm="1">
        <f t="array" ref="AAA24">INDEX(AAA$13:AAA23,$B24+1,1)</f>
        <v>-</v>
      </c>
      <c r="AAB24" s="535" t="str" cm="1">
        <f t="array" ref="AAB24">INDEX(AAB$13:AAB23,$B24+1,1)</f>
        <v>-</v>
      </c>
      <c r="AAC24" s="535" t="str" cm="1">
        <f t="array" ref="AAC24">INDEX(AAC$13:AAC23,$B24+1,1)</f>
        <v>-</v>
      </c>
      <c r="AAD24" s="535" t="str" cm="1">
        <f t="array" ref="AAD24">INDEX(AAD$13:AAD23,$B24+1,1)</f>
        <v>-</v>
      </c>
      <c r="AAE24" s="535" t="str" cm="1">
        <f t="array" ref="AAE24">INDEX(AAE$13:AAE23,$B24+1,1)</f>
        <v>-</v>
      </c>
      <c r="AAF24" s="535" t="str" cm="1">
        <f t="array" ref="AAF24">INDEX(AAF$13:AAF23,$B24+1,1)</f>
        <v>-</v>
      </c>
      <c r="AAG24" s="535" t="str" cm="1">
        <f t="array" ref="AAG24">INDEX(AAG$13:AAG23,$B24+1,1)</f>
        <v>-</v>
      </c>
      <c r="AAH24" s="535" t="str" cm="1">
        <f t="array" ref="AAH24">INDEX(AAH$13:AAH23,$B24+1,1)</f>
        <v>-</v>
      </c>
      <c r="AAI24" s="535" t="str" cm="1">
        <f t="array" ref="AAI24">INDEX(AAI$13:AAI23,$B24+1,1)</f>
        <v>-</v>
      </c>
      <c r="AAJ24" s="535" t="str" cm="1">
        <f t="array" ref="AAJ24">INDEX(AAJ$13:AAJ23,$B24+1,1)</f>
        <v>-</v>
      </c>
      <c r="AAK24" s="535" t="str" cm="1">
        <f t="array" ref="AAK24">INDEX(AAK$13:AAK23,$B24+1,1)</f>
        <v>-</v>
      </c>
      <c r="AAL24" s="535" cm="1">
        <f t="array" ref="AAL24">INDEX(AAL$13:AAL23,$B24+1,1)</f>
        <v>1</v>
      </c>
      <c r="AAM24" s="535" cm="1">
        <f t="array" ref="AAM24">INDEX(AAM$13:AAM23,$B24+1,1)</f>
        <v>1</v>
      </c>
      <c r="AAN24" s="535" t="str" cm="1">
        <f t="array" ref="AAN24">INDEX(AAN$13:AAN23,$B24+1,1)</f>
        <v>-</v>
      </c>
      <c r="AAO24" s="535" t="str" cm="1">
        <f t="array" ref="AAO24">INDEX(AAO$13:AAO23,$B24+1,1)</f>
        <v>-</v>
      </c>
      <c r="AAP24" s="535" t="str" cm="1">
        <f t="array" ref="AAP24">INDEX(AAP$13:AAP23,$B24+1,1)</f>
        <v>-</v>
      </c>
      <c r="AAQ24" s="535" t="str" cm="1">
        <f t="array" ref="AAQ24">INDEX(AAQ$13:AAQ23,$B24+1,1)</f>
        <v>-</v>
      </c>
      <c r="AAR24" s="535" t="str" cm="1">
        <f t="array" ref="AAR24">INDEX(AAR$13:AAR23,$B24+1,1)</f>
        <v>-</v>
      </c>
      <c r="AAS24" s="535" t="str" cm="1">
        <f t="array" ref="AAS24">INDEX(AAS$13:AAS23,$B24+1,1)</f>
        <v>-</v>
      </c>
      <c r="AAT24" s="535" t="str" cm="1">
        <f t="array" ref="AAT24">INDEX(AAT$13:AAT23,$B24+1,1)</f>
        <v>-</v>
      </c>
      <c r="AAU24" s="535" t="str" cm="1">
        <f t="array" ref="AAU24">INDEX(AAU$13:AAU23,$B24+1,1)</f>
        <v>-</v>
      </c>
      <c r="AAV24" s="535" t="str" cm="1">
        <f t="array" ref="AAV24">INDEX(AAV$13:AAV23,$B24+1,1)</f>
        <v>-</v>
      </c>
      <c r="AAW24" s="535" t="str" cm="1">
        <f t="array" ref="AAW24">INDEX(AAW$13:AAW23,$B24+1,1)</f>
        <v>-</v>
      </c>
      <c r="AAX24" s="535" t="str" cm="1">
        <f t="array" ref="AAX24">INDEX(AAX$13:AAX23,$B24+1,1)</f>
        <v>-</v>
      </c>
      <c r="AAY24" s="535" t="str" cm="1">
        <f t="array" ref="AAY24">INDEX(AAY$13:AAY23,$B24+1,1)</f>
        <v>-</v>
      </c>
      <c r="AAZ24" s="535" t="str" cm="1">
        <f t="array" ref="AAZ24">INDEX(AAZ$13:AAZ23,$B24+1,1)</f>
        <v>-</v>
      </c>
      <c r="ABA24" s="18"/>
      <c r="ABB24" s="535" t="str" cm="1">
        <f t="array" ref="ABB24">INDEX(ABB$13:ABB23,$B24+1,1)</f>
        <v>-</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535" t="str" cm="1">
        <f t="array" ref="ABH24">INDEX(ABH$13:ABH23,$B24+1,1)</f>
        <v>-</v>
      </c>
      <c r="ABI24" s="535" t="str" cm="1">
        <f t="array" ref="ABI24">INDEX(ABI$13:ABI23,$B24+1,1)</f>
        <v>-</v>
      </c>
      <c r="ABJ24" s="535" t="str" cm="1">
        <f t="array" ref="ABJ24">INDEX(ABJ$13:ABJ23,$B24+1,1)</f>
        <v>-</v>
      </c>
      <c r="ABK24" s="535" t="str" cm="1">
        <f t="array" ref="ABK24">INDEX(ABK$13:ABK23,$B24+1,1)</f>
        <v>-</v>
      </c>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t="str" cm="1">
        <f t="array" ref="ADB24">INDEX(ADB$13:ADB23,$B24+1,1)</f>
        <v>-</v>
      </c>
      <c r="ADC24" s="535" t="str" cm="1">
        <f t="array" ref="ADC24">INDEX(ADC$13:ADC23,$B24+1,1)</f>
        <v>-</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535" t="str" cm="1">
        <f t="array" ref="ADQ24">INDEX(ADQ$13:ADQ23,$B24+1,1)</f>
        <v>-</v>
      </c>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t="str" cm="1">
        <f t="array" ref="AEF24">INDEX(AEF$13:AEF23,$B24+1,1)</f>
        <v>-</v>
      </c>
      <c r="AEG24" s="535" t="str" cm="1">
        <f t="array" ref="AEG24">INDEX(AEG$13:AEG23,$B24+1,1)</f>
        <v>-</v>
      </c>
      <c r="AEH24" s="535" t="str" cm="1">
        <f t="array" ref="AEH24">INDEX(AEH$13:AEH23,$B24+1,1)</f>
        <v>-</v>
      </c>
      <c r="AEI24" s="535" t="str" cm="1">
        <f t="array" ref="AEI24">INDEX(AEI$13:AEI23,$B24+1,1)</f>
        <v>-</v>
      </c>
      <c r="AEJ24" s="535" t="str" cm="1">
        <f t="array" ref="AEJ24">INDEX(AEJ$13:AEJ23,$B24+1,1)</f>
        <v>-</v>
      </c>
      <c r="AEK24" s="535" t="str" cm="1">
        <f t="array" ref="AEK24">INDEX(AEK$13:AEK23,$B24+1,1)</f>
        <v>-</v>
      </c>
      <c r="AEL24" s="535" t="str" cm="1">
        <f t="array" ref="AEL24">INDEX(AEL$13:AEL23,$B24+1,1)</f>
        <v>-</v>
      </c>
      <c r="AEM24" s="535" t="str" cm="1">
        <f t="array" ref="AEM24">INDEX(AEM$13:AEM23,$B24+1,1)</f>
        <v>-</v>
      </c>
      <c r="AEN24" s="535" cm="1">
        <f t="array" ref="AEN24">INDEX(AEN$13:AEN23,$B24+1,1)</f>
        <v>0</v>
      </c>
      <c r="AEO24" s="483">
        <v>0</v>
      </c>
    </row>
    <row r="25" spans="1:821" outlineLevel="1">
      <c r="A25" s="18">
        <f t="shared" si="136"/>
        <v>12</v>
      </c>
      <c r="B25" s="18">
        <f t="shared" ref="B25:B47" si="203">$A$19</f>
        <v>6</v>
      </c>
      <c r="C25">
        <v>2</v>
      </c>
      <c r="D25" s="119" t="str">
        <f>INDEX(i.Region_Desc,1,$L25)</f>
        <v>CWW</v>
      </c>
      <c r="E25" t="b">
        <v>1</v>
      </c>
      <c r="F25" t="b">
        <v>0</v>
      </c>
      <c r="G25" t="b">
        <f t="shared" si="182"/>
        <v>1</v>
      </c>
      <c r="H25" s="40" t="str">
        <f>"Region"&amp;$L25&amp;"_test"</f>
        <v>Region3_test</v>
      </c>
      <c r="I25" s="535" cm="1">
        <f t="array" ref="I25">INDEX(I$13:I24,$B25+1,1)</f>
        <v>1</v>
      </c>
      <c r="J25" s="535" cm="1">
        <f t="array" ref="J25">INDEX(J$13:J24,$B25+1,1)</f>
        <v>0</v>
      </c>
      <c r="K25" s="535" cm="1">
        <f t="array" ref="K25">INDEX(K$13:K24,$B25+1,1)</f>
        <v>0</v>
      </c>
      <c r="L25" s="22">
        <v>3</v>
      </c>
      <c r="M25" s="535" cm="1">
        <f t="array" ref="M25">INDEX(M$13:M24,$B25+1,1)</f>
        <v>0</v>
      </c>
      <c r="N25" s="535" cm="1">
        <f t="array" ref="N25">INDEX(N$13:N24,$B25+1,1)</f>
        <v>3</v>
      </c>
      <c r="O25" s="535" cm="1">
        <f t="array" ref="O25">INDEX(O$13:O24,$B25+1,1)</f>
        <v>2</v>
      </c>
      <c r="P25" s="535" cm="1">
        <f t="array" ref="P25">INDEX(P$13:P24,$B25+1,1)</f>
        <v>0</v>
      </c>
      <c r="Q25" s="535" cm="1">
        <f t="array" ref="Q25">INDEX(Q$13:Q24,$B25+1,1)</f>
        <v>0</v>
      </c>
      <c r="R25" s="535" cm="1">
        <f t="array" ref="R25">INDEX(R$13:R24,$B25+1,1)</f>
        <v>1</v>
      </c>
      <c r="S25" s="535" cm="1">
        <f t="array" ref="S25">INDEX(S$13:S24,$B25+1,1)</f>
        <v>0</v>
      </c>
      <c r="T25" s="535" cm="1">
        <f t="array" ref="T25">INDEX(T$13:T24,$B25+1,1)</f>
        <v>2</v>
      </c>
      <c r="U25" s="535" cm="1">
        <f t="array" ref="U25">INDEX(U$13:U24,$B25+1,1)</f>
        <v>2</v>
      </c>
      <c r="V25" s="411">
        <f t="shared" si="137"/>
        <v>2</v>
      </c>
      <c r="W25" s="778" t="b">
        <f t="shared" si="200"/>
        <v>0</v>
      </c>
      <c r="X25" s="777" t="b">
        <f t="shared" si="138"/>
        <v>1</v>
      </c>
      <c r="Y25" s="777" t="b">
        <f t="shared" si="138"/>
        <v>1</v>
      </c>
      <c r="Z25" s="796" t="b" cm="1">
        <f t="array" ref="Z25">INDEX(Z$13:Z24,$B25+1,1)</f>
        <v>0</v>
      </c>
      <c r="AA25" s="411">
        <f t="shared" si="139"/>
        <v>6</v>
      </c>
      <c r="AB25" s="411">
        <f t="shared" si="140"/>
        <v>6</v>
      </c>
      <c r="AC25" s="411"/>
      <c r="AD25" s="411">
        <f t="shared" si="141"/>
        <v>6</v>
      </c>
      <c r="AE25" s="111"/>
      <c r="AF25" s="111"/>
      <c r="AG25" s="111"/>
      <c r="AH25" s="111"/>
      <c r="AI25" s="535" cm="1">
        <f t="array" ref="AI25">INDEX(AI$13:AI24,$B25+1,1)</f>
        <v>1</v>
      </c>
      <c r="AJ25" s="535" cm="1">
        <f t="array" ref="AJ25">INDEX(AJ$13:AJ24,$B25+1,1)</f>
        <v>1</v>
      </c>
      <c r="AK25" s="535" cm="1">
        <f t="array" ref="AK25">INDEX(AK$13:AK24,$B25+1,1)</f>
        <v>1</v>
      </c>
      <c r="AL25" s="535" cm="1">
        <f t="array" ref="AL25">INDEX(AL$13:AL24,$B25+1,1)</f>
        <v>0</v>
      </c>
      <c r="AM25" s="535" cm="1">
        <f t="array" ref="AM25">INDEX(AM$13:AM24,$B25+1,1)</f>
        <v>0</v>
      </c>
      <c r="AN25" s="535" t="str" cm="1">
        <f t="array" ref="AN25">INDEX(AN$13:AN24,$B25+1,1)</f>
        <v/>
      </c>
      <c r="AO25" s="535" cm="1">
        <f t="array" ref="AO25">INDEX(AO$13:AO24,$B25+1,1)</f>
        <v>1</v>
      </c>
      <c r="AP25" s="535" cm="1">
        <f t="array" ref="AP25">INDEX(AP$13:AP24,$B25+1,1)</f>
        <v>1</v>
      </c>
      <c r="AQ25" s="111"/>
      <c r="AR25" s="111"/>
      <c r="AS25" s="111"/>
      <c r="AT25" s="111"/>
      <c r="AU25" s="111"/>
      <c r="AV25" s="111"/>
      <c r="AW25" s="111"/>
      <c r="AX25" s="111"/>
      <c r="AY25" s="18"/>
      <c r="AZ25" s="18"/>
      <c r="BA25" s="200" t="str" cm="1">
        <f t="array" aca="1" ref="BA25" ca="1">$H25&amp;" "        &amp;_xlfn.SINGLE( INDEX(i.ModelStructure,$I25,1))    &amp;" "
&amp; $D25        &amp;       IF(OR($CE25="-", $CE25),"_PInp","_Full")&amp;    IF($DK25=0," SFM","")&amp;IF($DK25=1," MFM","")&amp;IF($DK25=7," Mat","")&amp;IF($EX25=1,"&amp;EL","   ")&amp;IF($DQ25=TRUE,"&amp;BBT","    ")
&amp;      " TOL"&amp;_xlfn.SINGLE(INDEX(i.TOL_Desc,1,$N25))   &amp; " Scan"&amp;$AK25
&amp;       CHOOSE($K25+1," CFS"," GFS"," NFS")&amp;     " CG_"&amp;_xlfn.SINGLE(_xlfn.SWITCH($XI25,"-",1,TRUE,1,FALSE,0))&amp;_xlfn.SINGLE(    IF($XL25="-"," FodCrop    ",_xlfn.SWITCH(VALUE(LEFT($XL$4,1)),0," All",6," Lup",9," Oat",11," OaF")&amp;"_Fod"&amp;TEXT($XL25,"000%")))
&amp;" REV"&amp;"_"&amp;TEXT($GV25,"00;-0;00;@ ")&amp;TEXT($AN25,"00;-0;00;  @")&amp;"_"&amp;TEXT($HA25,"0")&amp;"_"&amp;TEXT($AP25,"0")
&amp; " RR"&amp;TEXT(SUM($FB25:$FC25),"+00%;-00%;    ;@")
&amp; " ("&amp;IF($DD25,"P","E")   &amp;IF($DE25,"T","t")        &amp;     "_F"&amp;IF($ZW25=TRUE,3,0)+COUNTIF($ZO25:$ZS25,TRUE)+COUNTIF($BV25:$BW25,"&gt;0")&amp;IF($ZU25=TRUE,3,0)+COUNTIF($BV25:$BW25,"&gt;0")&amp;"N"&amp;$ZZ25&amp;$AAA25&amp;"L"&amp;$AAL25&amp;$AAM25&amp;"_"&amp;$AAK25&amp;")"</f>
        <v>Region3_test SE CWW_PInp MFM        TOLSpr Scan1 CFS CG_1 FodCrop     REV_-   _-_1 RR+01% (Et_F00N--L11_-)</v>
      </c>
      <c r="BB25" s="8" t="str">
        <f ca="1">IF(COUNTIF($BA$13:$BA25,$BA25)=1,"-","Dup")</f>
        <v>-</v>
      </c>
      <c r="BC25" s="18"/>
      <c r="BD25" s="535" t="b" cm="1">
        <f t="array" ref="BD25">INDEX(BD$13:BD24,$B25+1,1)</f>
        <v>0</v>
      </c>
      <c r="BE25" s="535" t="b" cm="1">
        <f t="array" ref="BE25">INDEX(BE$13:BE24,$B25+1,1)</f>
        <v>0</v>
      </c>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535" t="b" cm="1">
        <f t="array" ref="BK25">INDEX(BK$13:BK24,$B25+1,1)</f>
        <v>0</v>
      </c>
      <c r="BL25" s="535" t="b" cm="1">
        <f t="array" ref="BL25">INDEX(BL$13:BL24,$B25+1,1)</f>
        <v>0</v>
      </c>
      <c r="BM25" s="18"/>
      <c r="BN25" s="535" t="b" cm="1">
        <f t="array" ref="BN25">INDEX(BN$13:BN24,$B25+1,1)</f>
        <v>0</v>
      </c>
      <c r="BO25" s="535" t="str" cm="1">
        <f t="array" ref="BO25">INDEX(BO$13:BO24,$B25+1,1)</f>
        <v>-</v>
      </c>
      <c r="BP25" s="535" t="str" cm="1">
        <f t="array" ref="BP25">INDEX(BP$13:BP24,$B25+1,1)</f>
        <v>-</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str" cm="1">
        <f t="array" ref="BX25">INDEX(BX$13:BX24,$B25+1,1)</f>
        <v>-</v>
      </c>
      <c r="BY25" s="535" t="str" cm="1">
        <f t="array" ref="BY25">INDEX(BY$13:BY24,$B25+1,1)</f>
        <v>-</v>
      </c>
      <c r="BZ25" s="535" t="b" cm="1">
        <f t="array" ref="BZ25">INDEX(BZ$13:BZ24,$B25+1,1)</f>
        <v>0</v>
      </c>
      <c r="CA25" s="535" t="str" cm="1">
        <f t="array" ref="CA25">INDEX(CA$13:CA24,$B25+1,1)</f>
        <v>-</v>
      </c>
      <c r="CB25" s="535" t="str" cm="1">
        <f t="array" ref="CB25">INDEX(CB$13:CB24,$B25+1,1)</f>
        <v>-</v>
      </c>
      <c r="CC25" s="535" t="str" cm="1">
        <f t="array" ref="CC25">INDEX(CC$13:CC24,$B25+1,1)</f>
        <v>-</v>
      </c>
      <c r="CD25" s="535" t="str" cm="1">
        <f t="array" ref="CD25">INDEX(CD$13:CD24,$B25+1,1)</f>
        <v>-</v>
      </c>
      <c r="CE25" s="535" t="str" cm="1">
        <f t="array" ref="CE25">INDEX(CE$13:CE24,$B25+1,1)</f>
        <v>-</v>
      </c>
      <c r="CF25" s="18"/>
      <c r="CG25" s="535" t="str" cm="1">
        <f t="array" ref="CG25">INDEX(CG$13:CG24,$B25+1,1)</f>
        <v>-</v>
      </c>
      <c r="CH25" s="411" t="str">
        <f t="shared" ca="1" si="144"/>
        <v>-</v>
      </c>
      <c r="CI25" s="411">
        <f t="shared" si="145"/>
        <v>0</v>
      </c>
      <c r="CJ25" s="411">
        <f t="shared" si="145"/>
        <v>0</v>
      </c>
      <c r="CK25" s="535" t="str" cm="1">
        <f t="array" ref="CK25">INDEX(CK$13:CK24,$B25+1,1)</f>
        <v>-</v>
      </c>
      <c r="CL25" s="535" t="str" cm="1">
        <f t="array" ref="CL25">INDEX(CL$13:CL24,$B25+1,1)</f>
        <v>-</v>
      </c>
      <c r="CM25" s="535" t="str" cm="1">
        <f t="array" ref="CM25">INDEX(CM$13:CM24,$B25+1,1)</f>
        <v>-</v>
      </c>
      <c r="CN25" s="411" t="str">
        <f t="shared" ca="1" si="146"/>
        <v>-</v>
      </c>
      <c r="CO25" s="411">
        <f t="shared" si="147"/>
        <v>0</v>
      </c>
      <c r="CP25" s="411">
        <f t="shared" si="147"/>
        <v>0</v>
      </c>
      <c r="CQ25" s="535" t="str" cm="1">
        <f t="array" ref="CQ25">INDEX(CQ$13:CQ24,$B25+1,1)</f>
        <v>-</v>
      </c>
      <c r="CR25" s="411" t="str">
        <f t="shared" ca="1" si="148"/>
        <v>-</v>
      </c>
      <c r="CS25" s="411">
        <f t="shared" si="149"/>
        <v>0</v>
      </c>
      <c r="CT25" s="535" t="str" cm="1">
        <f t="array" ref="CT25">INDEX(CT$13:CT24,$B25+1,1)</f>
        <v>-</v>
      </c>
      <c r="CU25" s="535" t="str" cm="1">
        <f t="array" ref="CU25">INDEX(CU$13:CU24,$B25+1,1)</f>
        <v>-</v>
      </c>
      <c r="CV25" s="411">
        <f t="shared" si="150"/>
        <v>0</v>
      </c>
      <c r="CW25" s="535" t="str" cm="1">
        <f t="array" ref="CW25">INDEX(CW$13:CW24,$B25+1,1)</f>
        <v>-</v>
      </c>
      <c r="CX25" s="411" t="str">
        <f t="shared" ca="1" si="151"/>
        <v>-</v>
      </c>
      <c r="CY25" s="411">
        <f t="shared" si="152"/>
        <v>0</v>
      </c>
      <c r="CZ25" s="411">
        <f t="shared" si="152"/>
        <v>0</v>
      </c>
      <c r="DA25" s="535" cm="1">
        <f t="array" ref="DA25">INDEX(DA$13:DA24,$B25+1,1)</f>
        <v>0</v>
      </c>
      <c r="DB25" s="535" cm="1">
        <f t="array" ref="DB25">INDEX(DB$13:DB24,$B25+1,1)</f>
        <v>0</v>
      </c>
      <c r="DC25" s="18"/>
      <c r="DD25" s="535" t="b" cm="1">
        <f t="array" ref="DD25">INDEX(DD$13:DD24,$B25+1,1)</f>
        <v>0</v>
      </c>
      <c r="DE25" s="535" t="b" cm="1">
        <f t="array" ref="DE25">INDEX(DE$13:DE24,$B25+1,1)</f>
        <v>0</v>
      </c>
      <c r="DF25" s="535" t="b" cm="1">
        <f t="array" ref="DF25">INDEX(DF$13:DF24,$B25+1,1)</f>
        <v>1</v>
      </c>
      <c r="DG25" s="535" t="str" cm="1">
        <f t="array" ref="DG25">INDEX(DG$13:DG24,$B25+1,1)</f>
        <v>-</v>
      </c>
      <c r="DH25" s="536" cm="1">
        <f t="array" ref="DH25">INDEX(DH$13:DH24,$B25+1,1)</f>
        <v>0</v>
      </c>
      <c r="DI25" s="535" cm="1">
        <f t="array" ref="DI25">INDEX(DI$13:DI24,$B25+1,1)</f>
        <v>1</v>
      </c>
      <c r="DJ25" s="535" cm="1">
        <f t="array" ref="DJ25">INDEX(DJ$13:DJ24,$B25+1,1)</f>
        <v>1</v>
      </c>
      <c r="DK25" s="411">
        <f t="shared" si="183"/>
        <v>1</v>
      </c>
      <c r="DL25" s="411">
        <f t="shared" si="183"/>
        <v>60</v>
      </c>
      <c r="DM25" s="535" t="str" cm="1">
        <f t="array" ref="DM25">INDEX(DM$13:DM24,$B25+1,1)</f>
        <v>-</v>
      </c>
      <c r="DN25" s="411" t="str">
        <f t="shared" si="184"/>
        <v>-</v>
      </c>
      <c r="DO25" s="411" t="str">
        <f t="shared" si="184"/>
        <v>-</v>
      </c>
      <c r="DP25" s="411" t="str">
        <f t="shared" si="184"/>
        <v>-</v>
      </c>
      <c r="DQ25" s="411" t="b">
        <f t="shared" si="185"/>
        <v>0</v>
      </c>
      <c r="DR25" s="535" t="str" cm="1">
        <f t="array" ref="DR25">INDEX(DR$13:DR24,$B25+1,1)</f>
        <v>-</v>
      </c>
      <c r="DS25" s="535" t="str" cm="1">
        <f t="array" ref="DS25">INDEX(DS$13:DS24,$B25+1,1)</f>
        <v>-</v>
      </c>
      <c r="DT25" s="535" t="str" cm="1">
        <f t="array" ref="DT25">INDEX(DT$13:DT24,$B25+1,1)</f>
        <v>-</v>
      </c>
      <c r="DU25" s="535" t="str" cm="1">
        <f t="array" ref="DU25">INDEX(DU$13:DU24,$B25+1,1)</f>
        <v>-</v>
      </c>
      <c r="DV25" s="411">
        <f t="shared" si="186"/>
        <v>500</v>
      </c>
      <c r="DW25" s="411">
        <f t="shared" si="186"/>
        <v>500</v>
      </c>
      <c r="DX25" s="411" t="str">
        <f t="shared" si="186"/>
        <v>-</v>
      </c>
      <c r="DY25" s="411" t="str">
        <f t="shared" si="186"/>
        <v>-</v>
      </c>
      <c r="DZ25" s="411" t="str">
        <f t="shared" si="186"/>
        <v>-</v>
      </c>
      <c r="EA25" s="535" cm="1">
        <f t="array" ref="EA25">INDEX(EA$13:EA24,$B25+1,1)</f>
        <v>0</v>
      </c>
      <c r="EB25" s="535" cm="1">
        <f t="array" ref="EB25">INDEX(EB$13:EB24,$B25+1,1)</f>
        <v>999999</v>
      </c>
      <c r="EC25" s="535" cm="1">
        <f t="array" ref="EC25">INDEX(EC$13:EC24,$B25+1,1)</f>
        <v>999999</v>
      </c>
      <c r="ED25" s="535" cm="1">
        <f t="array" ref="ED25">INDEX(ED$13:ED24,$B25+1,1)</f>
        <v>999999</v>
      </c>
      <c r="EE25" s="535" cm="1">
        <f t="array" ref="EE25">INDEX(EE$13:EE24,$B25+1,1)</f>
        <v>999999</v>
      </c>
      <c r="EF25" s="535" cm="1">
        <f t="array" ref="EF25">INDEX(EF$13:EF24,$B25+1,1)</f>
        <v>999999</v>
      </c>
      <c r="EG25" s="535" cm="1">
        <f t="array" ref="EG25">INDEX(EG$13:EG24,$B25+1,1)</f>
        <v>999999</v>
      </c>
      <c r="EH25" s="535" cm="1">
        <f t="array" ref="EH25">INDEX(EH$13:EH24,$B25+1,1)</f>
        <v>999999</v>
      </c>
      <c r="EI25" s="535" cm="1">
        <f t="array" ref="EI25">INDEX(EI$13:EI24,$B25+1,1)</f>
        <v>999999</v>
      </c>
      <c r="EJ25" s="535" cm="1">
        <f t="array" ref="EJ25">INDEX(EJ$13:EJ24,$B25+1,1)</f>
        <v>999999</v>
      </c>
      <c r="EK25" s="535" cm="1">
        <f t="array" ref="EK25">INDEX(EK$13:EK24,$B25+1,1)</f>
        <v>999999</v>
      </c>
      <c r="EL25" s="535" cm="1">
        <f t="array" ref="EL25">INDEX(EL$13:EL24,$B25+1,1)</f>
        <v>999999</v>
      </c>
      <c r="EM25" s="535" cm="1">
        <f t="array" ref="EM25">INDEX(EM$13:EM24,$B25+1,1)</f>
        <v>999999</v>
      </c>
      <c r="EN25" s="782">
        <f t="shared" si="155"/>
        <v>0</v>
      </c>
      <c r="EO25" s="782">
        <f t="shared" si="155"/>
        <v>0</v>
      </c>
      <c r="EP25" s="782">
        <f t="shared" si="155"/>
        <v>999999</v>
      </c>
      <c r="EQ25" s="535" t="str" cm="1">
        <f t="array" ref="EQ25">INDEX(EQ$13:EQ24,$B25+1,1)</f>
        <v>-</v>
      </c>
      <c r="ER25" s="535" t="str" cm="1">
        <f t="array" ref="ER25">INDEX(ER$13:ER24,$B25+1,1)</f>
        <v>-</v>
      </c>
      <c r="ES25" s="411" t="str">
        <f t="shared" si="187"/>
        <v>-</v>
      </c>
      <c r="ET25" s="411" t="str">
        <f t="shared" si="187"/>
        <v>-</v>
      </c>
      <c r="EU25" s="781">
        <f t="shared" si="177"/>
        <v>0</v>
      </c>
      <c r="EV25" s="779">
        <f t="shared" si="178"/>
        <v>999999</v>
      </c>
      <c r="EW25" s="780">
        <f t="shared" si="179"/>
        <v>999999</v>
      </c>
      <c r="EX25" s="535" t="str" cm="1">
        <f t="array" ref="EX25">INDEX(EX$13:EX24,$B25+1,1)</f>
        <v>-</v>
      </c>
      <c r="EY25" s="728" cm="1">
        <f t="array" ref="EY25">IF(EX25&lt;&gt;"-",EX25,INDEX(i.ELMatedEst,$AA25+1,$T25))</f>
        <v>0</v>
      </c>
      <c r="EZ25" s="535" t="str" cm="1">
        <f t="array" ref="EZ25">INDEX(EZ$13:EZ24,$B25+1,1)</f>
        <v>-</v>
      </c>
      <c r="FA25" s="535" t="str" cm="1">
        <f t="array" ref="FA25">INDEX(FA$13:FA24,$B25+1,1)</f>
        <v>-</v>
      </c>
      <c r="FB25" s="411">
        <f t="shared" si="188"/>
        <v>0</v>
      </c>
      <c r="FC25" s="666">
        <f t="shared" si="189"/>
        <v>5.0000000000000001E-3</v>
      </c>
      <c r="FD25" s="535" cm="1">
        <f t="array" ref="FD25">INDEX(FD$13:FD24,$B25+1,1)</f>
        <v>1</v>
      </c>
      <c r="FE25" s="667">
        <f t="shared" si="190"/>
        <v>0.12</v>
      </c>
      <c r="FF25" s="667">
        <f>INDEX(CHOOSE($N25,DataAutumn!i.EL_PropnSold,DataWinter!i.EL_PropnSold,DataSpring!i.EL_PropnSold),$AI25,$T25)*INDEX(i.ELMatedEst,$AB25+1,$T25)*i.dAdultRR_ELPropSold
+INDEX(i.dryman,($AJ25-1)*4+$AI25,FF$7)</f>
        <v>0</v>
      </c>
      <c r="FG25" s="667">
        <f>INDEX(CHOOSE($N25,DataAutumn!i.EL_PropnSold,DataWinter!i.EL_PropnSold,DataSpring!i.EL_PropnSold),$AI25,$T25)*INDEX(i.ELMatedEst,$AB25+1,$T25)*i.dAdultRR_ELPropSold
+INDEX(i.dryman,($AJ25-1)*4+$AI25,FG$7)</f>
        <v>3.125E-2</v>
      </c>
      <c r="FH25" s="667">
        <f>INDEX(CHOOSE($N25,DataAutumn!i.EL_PropnSold,DataWinter!i.EL_PropnSold,DataSpring!i.EL_PropnSold),$AI25,$T25)*INDEX(i.ELMatedEst,$AB25+1,$T25)*i.dAdultRR_ELPropSold
+INDEX(i.dryman,($AJ25-1)*4+$AI25,FH$7)</f>
        <v>3.125E-2</v>
      </c>
      <c r="FI25" s="667">
        <f>INDEX(CHOOSE($N25,DataAutumn!i.EL_PropnSold,DataWinter!i.EL_PropnSold,DataSpring!i.EL_PropnSold),$AI25,$T25)*INDEX(i.ELMatedEst,$AB25+1,$T25)*i.dAdultRR_ELPropSold
+INDEX(i.dryman,($AJ25-1)*4+$AI25,FI$7)</f>
        <v>3.125E-2</v>
      </c>
      <c r="FJ25" s="668">
        <f>INDEX(CHOOSE($N25,DataAutumn!i.EL_PropnSold,DataWinter!i.EL_PropnSold,DataSpring!i.EL_PropnSold),$AI25,$T25)*INDEX(i.ELMatedEst,$AB25+1,$T25)*i.dAdultLSurv_ELPropSold</f>
        <v>0</v>
      </c>
      <c r="FK25" s="411" t="b">
        <f t="shared" si="191"/>
        <v>0</v>
      </c>
      <c r="FL25" s="411" t="b">
        <f t="shared" si="191"/>
        <v>0</v>
      </c>
      <c r="FM25" s="411" t="b">
        <f t="shared" si="191"/>
        <v>0</v>
      </c>
      <c r="FN25" s="411" t="b">
        <f t="shared" si="191"/>
        <v>0</v>
      </c>
      <c r="FO25" s="411">
        <f t="shared" si="192"/>
        <v>1</v>
      </c>
      <c r="FP25" s="411">
        <f t="shared" si="192"/>
        <v>0</v>
      </c>
      <c r="FQ25" s="411" t="b">
        <f t="shared" si="193"/>
        <v>0</v>
      </c>
      <c r="FR25" s="411" t="b">
        <f t="shared" si="156"/>
        <v>0</v>
      </c>
      <c r="FS25" s="411" t="b">
        <f t="shared" si="156"/>
        <v>0</v>
      </c>
      <c r="FT25" s="411" t="b">
        <f t="shared" si="156"/>
        <v>1</v>
      </c>
      <c r="FU25" s="87">
        <f t="shared" si="157"/>
        <v>1</v>
      </c>
      <c r="FV25" s="87">
        <f t="shared" si="157"/>
        <v>1</v>
      </c>
      <c r="FW25" s="535" cm="1">
        <f t="array" ref="FW25">INDEX(FW$13:FW24,$B25+1,1)</f>
        <v>1</v>
      </c>
      <c r="FX25" s="535" cm="1">
        <f t="array" ref="FX25">INDEX(FX$13:FX24,$B25+1,1)</f>
        <v>1</v>
      </c>
      <c r="FY25" s="535" cm="1">
        <f t="array" ref="FY25">INDEX(FY$13:FY24,$B25+1,1)</f>
        <v>1</v>
      </c>
      <c r="FZ25" s="535" cm="1">
        <f t="array" ref="FZ25">INDEX(FZ$13:FZ24,$B25+1,1)</f>
        <v>1</v>
      </c>
      <c r="GA25" s="535" t="str" cm="1">
        <f t="array" ref="GA25">INDEX(GA$13:GA24,$B25+1,1)</f>
        <v>-</v>
      </c>
      <c r="GB25" s="411" t="b">
        <f t="shared" si="194"/>
        <v>1</v>
      </c>
      <c r="GC25" s="411" t="b">
        <f t="shared" si="194"/>
        <v>1</v>
      </c>
      <c r="GD25" s="411" t="b">
        <f t="shared" si="194"/>
        <v>0</v>
      </c>
      <c r="GE25" s="411" t="b">
        <f t="shared" si="194"/>
        <v>0</v>
      </c>
      <c r="GF25" s="87">
        <f t="shared" si="159"/>
        <v>1</v>
      </c>
      <c r="GG25" s="87">
        <f t="shared" si="159"/>
        <v>1</v>
      </c>
      <c r="GH25" s="87">
        <f t="shared" si="159"/>
        <v>1</v>
      </c>
      <c r="GI25" s="87">
        <f t="shared" si="159"/>
        <v>1</v>
      </c>
      <c r="GJ25" s="87">
        <f t="shared" si="159"/>
        <v>1</v>
      </c>
      <c r="GK25" s="87">
        <f t="shared" si="159"/>
        <v>1</v>
      </c>
      <c r="GL25" s="87">
        <f t="shared" si="159"/>
        <v>1</v>
      </c>
      <c r="GM25" s="87">
        <f t="shared" si="159"/>
        <v>1</v>
      </c>
      <c r="GN25" s="411" cm="1">
        <f t="array" ref="GN25">INDEX(i.dse_type,1,$L25)</f>
        <v>0</v>
      </c>
      <c r="GO25" s="535" t="str" cm="1">
        <f t="array" ref="GO25">INDEX(GO$13:GO24,$B25+1,1)</f>
        <v>-</v>
      </c>
      <c r="GP25" s="535" t="str" cm="1">
        <f t="array" ref="GP25">INDEX(GP$13:GP24,$B25+1,1)</f>
        <v>-</v>
      </c>
      <c r="GQ25" s="535" t="str" cm="1">
        <f t="array" ref="GQ25">INDEX(GQ$13:GQ24,$B25+1,1)</f>
        <v>-</v>
      </c>
      <c r="GR25" s="18"/>
      <c r="GS25" s="535" t="str" cm="1">
        <f t="array" ref="GS25">INDEX(GS$13:GS24,$B25+1,1)</f>
        <v>-</v>
      </c>
      <c r="GT25" s="411" t="b">
        <f t="shared" si="195"/>
        <v>0</v>
      </c>
      <c r="GU25" s="535" t="str" cm="1">
        <f t="array" ref="GU25">INDEX(GU$13:GU24,$B25+1,1)</f>
        <v>-</v>
      </c>
      <c r="GV25" s="535" t="str" cm="1">
        <f t="array" ref="GV25">INDEX(GV$13:GV24,$B25+1,1)</f>
        <v>-</v>
      </c>
      <c r="GW25" s="535" t="str" cm="1">
        <f t="array" ref="GW25">INDEX(GW$13:GW24,$B25+1,1)</f>
        <v>-</v>
      </c>
      <c r="GX25" s="535" cm="1">
        <f t="array" ref="GX25">INDEX(GX$13:GX24,$B25+1,1)</f>
        <v>1</v>
      </c>
      <c r="GY25" s="535" cm="1">
        <f t="array" ref="GY25">INDEX(GY$13:GY24,$B25+1,1)</f>
        <v>1</v>
      </c>
      <c r="GZ25" s="535" t="str" cm="1">
        <f t="array" ref="GZ25">INDEX(GZ$13:GZ24,$B25+1,1)</f>
        <v>-</v>
      </c>
      <c r="HA25" s="535" t="str" cm="1">
        <f t="array" ref="HA25">INDEX(HA$13:HA24,$B25+1,1)</f>
        <v>-</v>
      </c>
      <c r="HB25" s="535" t="str" cm="1">
        <f t="array" ref="HB25">INDEX(HB$13:HB24,$B25+1,1)</f>
        <v>-</v>
      </c>
      <c r="HC25" s="535" t="str" cm="1">
        <f t="array" ref="HC25">INDEX(HC$13:HC24,$B25+1,1)</f>
        <v>-</v>
      </c>
      <c r="HD25" s="535" t="str" cm="1">
        <f t="array" ref="HD25">INDEX(HD$13:HD24,$B25+1,1)</f>
        <v>-</v>
      </c>
      <c r="HE25" s="535" t="str" cm="1">
        <f t="array" ref="HE25">INDEX(HE$13:HE24,$B25+1,1)</f>
        <v>-</v>
      </c>
      <c r="HF25" s="535" t="str" cm="1">
        <f t="array" ref="HF25">INDEX(HF$13:HF24,$B25+1,1)</f>
        <v>-</v>
      </c>
      <c r="HG25" s="535" t="str" cm="1">
        <f t="array" ref="HG25">INDEX(HG$13:HG24,$B25+1,1)</f>
        <v>-</v>
      </c>
      <c r="HH25" s="535" t="str" cm="1">
        <f t="array" ref="HH25">INDEX(HH$13:HH24,$B25+1,1)</f>
        <v>-</v>
      </c>
      <c r="HI25" s="535" t="str" cm="1">
        <f t="array" ref="HI25">INDEX(HI$13:HI24,$B25+1,1)</f>
        <v>-</v>
      </c>
      <c r="HJ25" s="535" t="str" cm="1">
        <f t="array" ref="HJ25">INDEX(HJ$13:HJ24,$B25+1,1)</f>
        <v>-</v>
      </c>
      <c r="HK25" s="535" t="str" cm="1">
        <f t="array" ref="HK25">INDEX(HK$13:HK24,$B25+1,1)</f>
        <v>-</v>
      </c>
      <c r="HL25" s="535" t="str" cm="1">
        <f t="array" ref="HL25">INDEX(HL$13:HL24,$B25+1,1)</f>
        <v>-</v>
      </c>
      <c r="HM25" s="535" t="str" cm="1">
        <f t="array" ref="HM25">INDEX(HM$13:HM24,$B25+1,1)</f>
        <v>-</v>
      </c>
      <c r="HN25" s="535" t="str" cm="1">
        <f t="array" ref="HN25">INDEX(HN$13:HN24,$B25+1,1)</f>
        <v>-</v>
      </c>
      <c r="HO25" s="535" t="str" cm="1">
        <f t="array" ref="HO25">INDEX(HO$13:HO24,$B25+1,1)</f>
        <v>-</v>
      </c>
      <c r="HP25" s="535" t="str" cm="1">
        <f t="array" ref="HP25">INDEX(HP$13:HP24,$B25+1,1)</f>
        <v>-</v>
      </c>
      <c r="HQ25" s="535" t="str" cm="1">
        <f t="array" ref="HQ25">INDEX(HQ$13:HQ24,$B25+1,1)</f>
        <v>-</v>
      </c>
      <c r="HR25" s="535" t="str" cm="1">
        <f t="array" ref="HR25">INDEX(HR$13:HR24,$B25+1,1)</f>
        <v>-</v>
      </c>
      <c r="HS25" s="535" t="str" cm="1">
        <f t="array" ref="HS25">INDEX(HS$13:HS24,$B25+1,1)</f>
        <v>-</v>
      </c>
      <c r="HT25" s="535" t="str" cm="1">
        <f t="array" ref="HT25">INDEX(HT$13:HT24,$B25+1,1)</f>
        <v>-</v>
      </c>
      <c r="HU25" s="535" cm="1">
        <f t="array" ref="HU25">INDEX(HU$13:HU24,$B25+1,1)</f>
        <v>0</v>
      </c>
      <c r="HV25" s="535" t="str" cm="1">
        <f t="array" ref="HV25">INDEX(HV$13:HV24,$B25+1,1)</f>
        <v>-</v>
      </c>
      <c r="HW25" s="535" cm="1">
        <f t="array" ref="HW25">INDEX(HW$13:HW24,$B25+1,1)</f>
        <v>1</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535" cm="1">
        <f t="array" ref="IC25">INDEX(IC$13:IC24,$B25+1,1)</f>
        <v>0</v>
      </c>
      <c r="ID25" s="535" cm="1">
        <f t="array" ref="ID25">INDEX(ID$13:ID24,$B25+1,1)</f>
        <v>0</v>
      </c>
      <c r="IE25" s="535" cm="1">
        <f t="array" ref="IE25">INDEX(IE$13:IE24,$B25+1,1)</f>
        <v>1</v>
      </c>
      <c r="IF25" s="535" cm="1">
        <f t="array" ref="IF25">INDEX(IF$13:IF24,$B25+1,1)</f>
        <v>0</v>
      </c>
      <c r="IG25" s="535" cm="1">
        <f t="array" ref="IG25">INDEX(IG$13:IG24,$B25+1,1)</f>
        <v>0</v>
      </c>
      <c r="IH25" s="535" cm="1">
        <f t="array" ref="IH25">INDEX(IH$13:IH24,$B25+1,1)</f>
        <v>0</v>
      </c>
      <c r="II25" s="535" cm="1">
        <f t="array" ref="II25">INDEX(II$13:II24,$B25+1,1)</f>
        <v>0</v>
      </c>
      <c r="IJ25" s="535" cm="1">
        <f t="array" ref="IJ25">INDEX(IJ$13:IJ24,$B25+1,1)</f>
        <v>0</v>
      </c>
      <c r="IK25" s="18"/>
      <c r="IL25" s="535" cm="1">
        <f t="array" ref="IL25">INDEX(IL$13:IL24,$B25+1,1)</f>
        <v>0.125</v>
      </c>
      <c r="IM25" s="535" cm="1">
        <f t="array" ref="IM25">INDEX(IM$13:IM24,$B25+1,1)</f>
        <v>0.3</v>
      </c>
      <c r="IN25" s="535" cm="1">
        <f t="array" ref="IN25">INDEX(IN$13:IN24,$B25+1,1)</f>
        <v>-0.05</v>
      </c>
      <c r="IO25" s="535" cm="1">
        <f t="array" ref="IO25">INDEX(IO$13:IO24,$B25+1,1)</f>
        <v>0.1</v>
      </c>
      <c r="IP25" s="535" cm="1">
        <f t="array" ref="IP25">INDEX(IP$13:IP24,$B25+1,1)</f>
        <v>0.25</v>
      </c>
      <c r="IQ25" s="535" cm="1">
        <f t="array" ref="IQ25">INDEX(IQ$13:IQ24,$B25+1,1)</f>
        <v>-0.05</v>
      </c>
      <c r="IR25" s="535" cm="1">
        <f t="array" ref="IR25">INDEX(IR$13:IR24,$B25+1,1)</f>
        <v>0.05</v>
      </c>
      <c r="IS25" s="535" cm="1">
        <f t="array" ref="IS25">INDEX(IS$13:IS24,$B25+1,1)</f>
        <v>0.1</v>
      </c>
      <c r="IT25" s="535" cm="1">
        <f t="array" ref="IT25">INDEX(IT$13:IT24,$B25+1,1)</f>
        <v>-0.02</v>
      </c>
      <c r="IU25" s="535" cm="1">
        <f t="array" ref="IU25">INDEX(IU$13:IU24,$B25+1,1)</f>
        <v>0.1</v>
      </c>
      <c r="IV25" s="535" cm="1">
        <f t="array" ref="IV25">INDEX(IV$13:IV24,$B25+1,1)</f>
        <v>0.25</v>
      </c>
      <c r="IW25" s="535" cm="1">
        <f t="array" ref="IW25">INDEX(IW$13:IW24,$B25+1,1)</f>
        <v>-0.05</v>
      </c>
      <c r="IX25" s="535" cm="1">
        <f t="array" ref="IX25">INDEX(IX$13:IX24,$B25+1,1)</f>
        <v>0.125</v>
      </c>
      <c r="IY25" s="535" cm="1">
        <f t="array" ref="IY25">INDEX(IY$13:IY24,$B25+1,1)</f>
        <v>0.1</v>
      </c>
      <c r="IZ25" s="535" cm="1">
        <f t="array" ref="IZ25">INDEX(IZ$13:IZ24,$B25+1,1)</f>
        <v>0.1</v>
      </c>
      <c r="JA25" s="535" cm="1">
        <f t="array" ref="JA25">INDEX(JA$13:JA24,$B25+1,1)</f>
        <v>0.1</v>
      </c>
      <c r="JB25" s="535" cm="1">
        <f t="array" ref="JB25">INDEX(JB$13:JB24,$B25+1,1)</f>
        <v>0</v>
      </c>
      <c r="JC25" s="535" cm="1">
        <f t="array" ref="JC25">INDEX(JC$13:JC24,$B25+1,1)</f>
        <v>0</v>
      </c>
      <c r="JD25" s="535" cm="1">
        <f t="array" ref="JD25">INDEX(JD$13:JD24,$B25+1,1)</f>
        <v>0</v>
      </c>
      <c r="JE25" s="535" cm="1">
        <f t="array" ref="JE25">INDEX(JE$13:JE24,$B25+1,1)</f>
        <v>0</v>
      </c>
      <c r="JF25" s="535" cm="1">
        <f t="array" ref="JF25">INDEX(JF$13:JF24,$B25+1,1)</f>
        <v>0</v>
      </c>
      <c r="JG25" s="535" cm="1">
        <f t="array" ref="JG25">INDEX(JG$13:JG24,$B25+1,1)</f>
        <v>0</v>
      </c>
      <c r="JH25" s="535" cm="1">
        <f t="array" ref="JH25">INDEX(JH$13:JH24,$B25+1,1)</f>
        <v>0</v>
      </c>
      <c r="JI25" s="535" cm="1">
        <f t="array" ref="JI25">INDEX(JI$13:JI24,$B25+1,1)</f>
        <v>0</v>
      </c>
      <c r="JJ25" s="535" cm="1">
        <f t="array" ref="JJ25">INDEX(JJ$13:JJ24,$B25+1,1)</f>
        <v>0</v>
      </c>
      <c r="JK25" s="535" cm="1">
        <f t="array" ref="JK25">INDEX(JK$13:JK24,$B25+1,1)</f>
        <v>0</v>
      </c>
      <c r="JL25" s="535" cm="1">
        <f t="array" ref="JL25">INDEX(JL$13:JL24,$B25+1,1)</f>
        <v>0</v>
      </c>
      <c r="JM25" s="535" cm="1">
        <f t="array" ref="JM25">INDEX(JM$13:JM24,$B25+1,1)</f>
        <v>0</v>
      </c>
      <c r="JN25" s="535" cm="1">
        <f t="array" ref="JN25">INDEX(JN$13:JN24,$B25+1,1)</f>
        <v>0</v>
      </c>
      <c r="JO25" s="535" cm="1">
        <f t="array" ref="JO25">INDEX(JO$13:JO24,$B25+1,1)</f>
        <v>0</v>
      </c>
      <c r="JP25" s="535" cm="1">
        <f t="array" ref="JP25">INDEX(JP$13:JP24,$B25+1,1)</f>
        <v>0</v>
      </c>
      <c r="JQ25" s="535" cm="1">
        <f t="array" ref="JQ25">INDEX(JQ$13:JQ24,$B25+1,1)</f>
        <v>0</v>
      </c>
      <c r="JR25" s="535" cm="1">
        <f t="array" ref="JR25">INDEX(JR$13:JR24,$B25+1,1)</f>
        <v>0</v>
      </c>
      <c r="JS25" s="535" cm="1">
        <f t="array" ref="JS25">INDEX(JS$13:JS24,$B25+1,1)</f>
        <v>0</v>
      </c>
      <c r="JT25" s="535" cm="1">
        <f t="array" ref="JT25">INDEX(JT$13:JT24,$B25+1,1)</f>
        <v>0</v>
      </c>
      <c r="JU25" s="535" cm="1">
        <f t="array" ref="JU25">INDEX(JU$13:JU24,$B25+1,1)</f>
        <v>0</v>
      </c>
      <c r="JV25" s="535" cm="1">
        <f t="array" ref="JV25">INDEX(JV$13:JV24,$B25+1,1)</f>
        <v>0</v>
      </c>
      <c r="JW25" s="535" cm="1">
        <f t="array" ref="JW25">INDEX(JW$13:JW24,$B25+1,1)</f>
        <v>0</v>
      </c>
      <c r="JX25" s="535" cm="1">
        <f t="array" ref="JX25">INDEX(JX$13:JX24,$B25+1,1)</f>
        <v>0</v>
      </c>
      <c r="JY25" s="535" cm="1">
        <f t="array" ref="JY25">INDEX(JY$13:JY24,$B25+1,1)</f>
        <v>0</v>
      </c>
      <c r="JZ25" s="535" cm="1">
        <f t="array" ref="JZ25">INDEX(JZ$13:JZ24,$B25+1,1)</f>
        <v>0</v>
      </c>
      <c r="KA25" s="535" cm="1">
        <f t="array" ref="KA25">INDEX(KA$13:KA24,$B25+1,1)</f>
        <v>0</v>
      </c>
      <c r="KB25" s="535" cm="1">
        <f t="array" ref="KB25">INDEX(KB$13:KB24,$B25+1,1)</f>
        <v>0</v>
      </c>
      <c r="KC25" s="535" cm="1">
        <f t="array" ref="KC25">INDEX(KC$13:KC24,$B25+1,1)</f>
        <v>0</v>
      </c>
      <c r="KD25" s="535" cm="1">
        <f t="array" ref="KD25">INDEX(KD$13:KD24,$B25+1,1)</f>
        <v>0</v>
      </c>
      <c r="KE25" s="535" cm="1">
        <f t="array" ref="KE25">INDEX(KE$13:KE24,$B25+1,1)</f>
        <v>0</v>
      </c>
      <c r="KF25" s="535" cm="1">
        <f t="array" ref="KF25">INDEX(KF$13:KF24,$B25+1,1)</f>
        <v>0</v>
      </c>
      <c r="KG25" s="535" cm="1">
        <f t="array" ref="KG25">INDEX(KG$13:KG24,$B25+1,1)</f>
        <v>0</v>
      </c>
      <c r="KH25" s="535" cm="1">
        <f t="array" ref="KH25">INDEX(KH$13:KH24,$B25+1,1)</f>
        <v>0</v>
      </c>
      <c r="KI25" s="535" cm="1">
        <f t="array" ref="KI25">INDEX(KI$13:KI24,$B25+1,1)</f>
        <v>0</v>
      </c>
      <c r="KJ25" s="535" cm="1">
        <f t="array" ref="KJ25">INDEX(KJ$13:KJ24,$B25+1,1)</f>
        <v>0</v>
      </c>
      <c r="KK25" s="535" cm="1">
        <f t="array" ref="KK25">INDEX(KK$13:KK24,$B25+1,1)</f>
        <v>0</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0</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535" cm="1">
        <f t="array" ref="KY25">INDEX(KY$13:KY24,$B25+1,1)</f>
        <v>0</v>
      </c>
      <c r="KZ25" s="535" cm="1">
        <f t="array" ref="KZ25">INDEX(KZ$13:KZ24,$B25+1,1)</f>
        <v>0</v>
      </c>
      <c r="LA25" s="535" cm="1">
        <f t="array" ref="LA25">INDEX(LA$13:LA24,$B25+1,1)</f>
        <v>0</v>
      </c>
      <c r="LB25" s="535" cm="1">
        <f t="array" ref="LB25">INDEX(LB$13:LB24,$B25+1,1)</f>
        <v>0</v>
      </c>
      <c r="LC25" s="535" cm="1">
        <f t="array" ref="LC25">INDEX(LC$13:LC24,$B25+1,1)</f>
        <v>0</v>
      </c>
      <c r="LD25" s="535" cm="1">
        <f t="array" ref="LD25">INDEX(LD$13:LD24,$B25+1,1)</f>
        <v>0</v>
      </c>
      <c r="LE25" s="535" cm="1">
        <f t="array" ref="LE25">INDEX(LE$13:LE24,$B25+1,1)</f>
        <v>0</v>
      </c>
      <c r="LF25" s="535" cm="1">
        <f t="array" ref="LF25">INDEX(LF$13:LF24,$B25+1,1)</f>
        <v>0</v>
      </c>
      <c r="LG25" s="535" cm="1">
        <f t="array" ref="LG25">INDEX(LG$13:LG24,$B25+1,1)</f>
        <v>0</v>
      </c>
      <c r="LH25" s="535" cm="1">
        <f t="array" ref="LH25">INDEX(LH$13:LH24,$B25+1,1)</f>
        <v>0</v>
      </c>
      <c r="LI25" s="535" cm="1">
        <f t="array" ref="LI25">INDEX(LI$13:LI24,$B25+1,1)</f>
        <v>0</v>
      </c>
      <c r="LJ25" s="535" cm="1">
        <f t="array" ref="LJ25">INDEX(LJ$13:LJ24,$B25+1,1)</f>
        <v>0</v>
      </c>
      <c r="LK25" s="535" cm="1">
        <f t="array" ref="LK25">INDEX(LK$13:LK24,$B25+1,1)</f>
        <v>0</v>
      </c>
      <c r="LL25" s="535" cm="1">
        <f t="array" ref="LL25">INDEX(LL$13:LL24,$B25+1,1)</f>
        <v>0</v>
      </c>
      <c r="LM25" s="535" cm="1">
        <f t="array" ref="LM25">INDEX(LM$13:LM24,$B25+1,1)</f>
        <v>0</v>
      </c>
      <c r="LN25" s="535" cm="1">
        <f t="array" ref="LN25">INDEX(LN$13:LN24,$B25+1,1)</f>
        <v>0</v>
      </c>
      <c r="LO25" s="535" cm="1">
        <f t="array" ref="LO25">INDEX(LO$13:LO24,$B25+1,1)</f>
        <v>0</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cm="1">
        <f t="array" ref="WE25">INDEX(WE$13:WE24,$B25+1,1)</f>
        <v>0</v>
      </c>
      <c r="WF25" s="535" cm="1">
        <f t="array" ref="WF25">INDEX(WF$13:WF24,$B25+1,1)</f>
        <v>0</v>
      </c>
      <c r="WG25" s="535" cm="1">
        <f t="array" ref="WG25">INDEX(WG$13:WG24,$B25+1,1)</f>
        <v>0</v>
      </c>
      <c r="WH25" s="535" cm="1">
        <f t="array" ref="WH25">INDEX(WH$13:WH24,$B25+1,1)</f>
        <v>0</v>
      </c>
      <c r="WI25" s="535" cm="1">
        <f t="array" ref="WI25">INDEX(WI$13:WI24,$B25+1,1)</f>
        <v>0</v>
      </c>
      <c r="WJ25" s="535" cm="1">
        <f t="array" ref="WJ25">INDEX(WJ$13:WJ24,$B25+1,1)</f>
        <v>0</v>
      </c>
      <c r="WK25" s="535" cm="1">
        <f t="array" ref="WK25">INDEX(WK$13:WK24,$B25+1,1)</f>
        <v>0</v>
      </c>
      <c r="WL25" s="535" cm="1">
        <f t="array" ref="WL25">INDEX(WL$13:WL24,$B25+1,1)</f>
        <v>0</v>
      </c>
      <c r="WM25" s="535" t="str" cm="1">
        <f t="array" ref="WM25">INDEX(WM$13:WM24,$B25+1,1)</f>
        <v>-</v>
      </c>
      <c r="WN25" s="18"/>
      <c r="WO25" s="535" cm="1">
        <f t="array" ref="WO25">INDEX(WO$13:WO24,$B25+1,1)</f>
        <v>0</v>
      </c>
      <c r="WP25" s="535" cm="1">
        <f t="array" ref="WP25">INDEX(WP$13:WP24,$B25+1,1)</f>
        <v>0</v>
      </c>
      <c r="WQ25" s="535" cm="1">
        <f t="array" ref="WQ25">INDEX(WQ$13:WQ24,$B25+1,1)</f>
        <v>0</v>
      </c>
      <c r="WR25" s="535" t="str" cm="1">
        <f t="array" ref="WR25">INDEX(WR$13:WR24,$B25+1,1)</f>
        <v>-</v>
      </c>
      <c r="WS25" s="535" t="str" cm="1">
        <f t="array" ref="WS25">INDEX(WS$13:WS24,$B25+1,1)</f>
        <v>-</v>
      </c>
      <c r="WT25" s="535" t="str" cm="1">
        <f t="array" ref="WT25">INDEX(WT$13:WT24,$B25+1,1)</f>
        <v>-</v>
      </c>
      <c r="WU25" s="535" t="str" cm="1">
        <f t="array" ref="WU25">INDEX(WU$13:WU24,$B25+1,1)</f>
        <v>-</v>
      </c>
      <c r="WV25" s="535" t="str" cm="1">
        <f t="array" ref="WV25">INDEX(WV$13:WV24,$B25+1,1)</f>
        <v>-</v>
      </c>
      <c r="WW25" s="535" t="str" cm="1">
        <f t="array" ref="WW25">INDEX(WW$13:WW24,$B25+1,1)</f>
        <v>-</v>
      </c>
      <c r="WX25" s="535" t="str" cm="1">
        <f t="array" ref="WX25">INDEX(WX$13:WX24,$B25+1,1)</f>
        <v>-</v>
      </c>
      <c r="WY25" s="535" t="str" cm="1">
        <f t="array" ref="WY25">INDEX(WY$13:WY24,$B25+1,1)</f>
        <v>-</v>
      </c>
      <c r="WZ25" s="535" t="str" cm="1">
        <f t="array" ref="WZ25">INDEX(WZ$13:WZ24,$B25+1,1)</f>
        <v>-</v>
      </c>
      <c r="XA25" s="535" t="str" cm="1">
        <f t="array" ref="XA25">INDEX(XA$13:XA24,$B25+1,1)</f>
        <v>-</v>
      </c>
      <c r="XB25" s="535" t="str" cm="1">
        <f t="array" ref="XB25">INDEX(XB$13:XB24,$B25+1,1)</f>
        <v>-</v>
      </c>
      <c r="XC25" s="535" t="str" cm="1">
        <f t="array" ref="XC25">INDEX(XC$13:XC24,$B25+1,1)</f>
        <v>-</v>
      </c>
      <c r="XD25" s="535" t="str" cm="1">
        <f t="array" ref="XD25">INDEX(XD$13:XD24,$B25+1,1)</f>
        <v>-</v>
      </c>
      <c r="XE25" s="535" t="str" cm="1">
        <f t="array" ref="XE25">INDEX(XE$13:XE24,$B25+1,1)</f>
        <v>-</v>
      </c>
      <c r="XF25" s="535" t="str" cm="1">
        <f t="array" ref="XF25">INDEX(XF$13:XF24,$B25+1,1)</f>
        <v>-</v>
      </c>
      <c r="XG25" s="535" t="str" cm="1">
        <f t="array" ref="XG25">INDEX(XG$13:XG24,$B25+1,1)</f>
        <v>-</v>
      </c>
      <c r="XH25" s="18"/>
      <c r="XI25" s="411" t="str">
        <f t="shared" ca="1" si="196"/>
        <v>-</v>
      </c>
      <c r="XJ25" s="535" t="str" cm="1">
        <f t="array" ref="XJ25">INDEX(XJ$13:XJ24,$B25+1,1)</f>
        <v>-</v>
      </c>
      <c r="XK25" s="535" t="str" cm="1">
        <f t="array" ref="XK25">INDEX(XK$13:XK24,$B25+1,1)</f>
        <v>-</v>
      </c>
      <c r="XL25" s="535" t="str" cm="1">
        <f t="array" ref="XL25">INDEX(XL$13:XL24,$B25+1,1)</f>
        <v>-</v>
      </c>
      <c r="XM25" s="535" t="str" cm="1">
        <f t="array" ref="XM25">INDEX(XM$13:XM24,$B25+1,1)</f>
        <v>-</v>
      </c>
      <c r="XN25" s="535" cm="1">
        <f t="array" ref="XN25">INDEX(XN$13:XN24,$B25+1,1)</f>
        <v>0</v>
      </c>
      <c r="XO25" s="535" t="str" cm="1">
        <f t="array" ref="XO25">INDEX(XO$13:XO24,$B25+1,1)</f>
        <v>-</v>
      </c>
      <c r="XP25" s="535" t="str" cm="1">
        <f t="array" ref="XP25">INDEX(XP$13:XP24,$B25+1,1)</f>
        <v>-</v>
      </c>
      <c r="XQ25" s="535" t="str" cm="1">
        <f t="array" ref="XQ25">INDEX(XQ$13:XQ24,$B25+1,1)</f>
        <v>-</v>
      </c>
      <c r="XR25" s="535" t="str" cm="1">
        <f t="array" ref="XR25">INDEX(XR$13:XR24,$B25+1,1)</f>
        <v>-</v>
      </c>
      <c r="XS25" s="535" t="str" cm="1">
        <f t="array" ref="XS25">INDEX(XS$13:XS24,$B25+1,1)</f>
        <v>-</v>
      </c>
      <c r="XT25" s="535" t="str" cm="1">
        <f t="array" ref="XT25">INDEX(XT$13:XT24,$B25+1,1)</f>
        <v>-</v>
      </c>
      <c r="XU25" s="535" t="str" cm="1">
        <f t="array" ref="XU25">INDEX(XU$13:XU24,$B25+1,1)</f>
        <v>-</v>
      </c>
      <c r="XV25" s="535" t="str" cm="1">
        <f t="array" ref="XV25">INDEX(XV$13:XV24,$B25+1,1)</f>
        <v>-</v>
      </c>
      <c r="XW25" s="535" t="b" cm="1">
        <f t="array" ref="XW25">INDEX(XW$13:XW24,$B25+1,1)</f>
        <v>1</v>
      </c>
      <c r="XX25" s="535" t="str" cm="1">
        <f t="array" ref="XX25">INDEX(XX$13:XX24,$B25+1,1)</f>
        <v>-</v>
      </c>
      <c r="XY25" s="535" cm="1">
        <f t="array" ref="XY25">INDEX(XY$13:XY24,$B25+1,1)</f>
        <v>0</v>
      </c>
      <c r="XZ25" s="535" cm="1">
        <f t="array" ref="XZ25">INDEX(XZ$13:XZ24,$B25+1,1)</f>
        <v>0</v>
      </c>
      <c r="YA25" s="535" cm="1">
        <f t="array" ref="YA25">INDEX(YA$13:YA24,$B25+1,1)</f>
        <v>0</v>
      </c>
      <c r="YB25" s="18"/>
      <c r="YC25" s="535" t="str" cm="1">
        <f t="array" ref="YC25">INDEX(YC$13:YC24,$B25+1,1)</f>
        <v>-</v>
      </c>
      <c r="YD25" s="535" t="str" cm="1">
        <f t="array" ref="YD25">INDEX(YD$13:YD24,$B25+1,1)</f>
        <v>-</v>
      </c>
      <c r="YE25" s="535" t="str" cm="1">
        <f t="array" ref="YE25">INDEX(YE$13:YE24,$B25+1,1)</f>
        <v>-</v>
      </c>
      <c r="YF25" s="535" t="str" cm="1">
        <f t="array" ref="YF25">INDEX(YF$13:YF24,$B25+1,1)</f>
        <v>-</v>
      </c>
      <c r="YG25" s="535" cm="1">
        <f t="array" ref="YG25">INDEX(YG$13:YG24,$B25+1,1)</f>
        <v>1</v>
      </c>
      <c r="YH25" s="535" cm="1">
        <f t="array" ref="YH25">INDEX(YH$13:YH24,$B25+1,1)</f>
        <v>1</v>
      </c>
      <c r="YI25" s="535" cm="1">
        <f t="array" ref="YI25">INDEX(YI$13:YI24,$B25+1,1)</f>
        <v>1</v>
      </c>
      <c r="YJ25" s="535" cm="1">
        <f t="array" ref="YJ25">INDEX(YJ$13:YJ24,$B25+1,1)</f>
        <v>1</v>
      </c>
      <c r="YK25" s="535" t="str" cm="1">
        <f t="array" ref="YK25">INDEX(YK$13:YK24,$B25+1,1)</f>
        <v>-</v>
      </c>
      <c r="YL25" s="535" t="str" cm="1">
        <f t="array" ref="YL25">INDEX(YL$13:YL24,$B25+1,1)</f>
        <v>-</v>
      </c>
      <c r="YM25" s="535" t="str" cm="1">
        <f t="array" ref="YM25">INDEX(YM$13:YM24,$B25+1,1)</f>
        <v>-</v>
      </c>
      <c r="YN25" s="535" t="str" cm="1">
        <f t="array" ref="YN25">INDEX(YN$13:YN24,$B25+1,1)</f>
        <v>-</v>
      </c>
      <c r="YO25" s="535" t="str" cm="1">
        <f t="array" ref="YO25">INDEX(YO$13:YO24,$B25+1,1)</f>
        <v>-</v>
      </c>
      <c r="YP25" s="535" t="str" cm="1">
        <f t="array" ref="YP25">INDEX(YP$13:YP24,$B25+1,1)</f>
        <v>-</v>
      </c>
      <c r="YQ25" s="535" t="str" cm="1">
        <f t="array" ref="YQ25">INDEX(YQ$13:YQ24,$B25+1,1)</f>
        <v>-</v>
      </c>
      <c r="YR25" s="18"/>
      <c r="YS25" s="535" t="str" cm="1">
        <f t="array" ref="YS25">INDEX(YS$13:YS24,$B25+1,1)</f>
        <v>-</v>
      </c>
      <c r="YT25" s="411">
        <f t="shared" si="172"/>
        <v>1</v>
      </c>
      <c r="YU25" s="18"/>
      <c r="YV25" s="535" t="str" cm="1">
        <f t="array" ref="YV25">INDEX(YV$13:YV24,$B25+1,1)</f>
        <v>-</v>
      </c>
      <c r="YW25" s="535" t="str" cm="1">
        <f t="array" ref="YW25">INDEX(YW$13:YW24,$B25+1,1)</f>
        <v>-</v>
      </c>
      <c r="YX25" s="535" t="str" cm="1">
        <f t="array" ref="YX25">INDEX(YX$13:YX24,$B25+1,1)</f>
        <v>-</v>
      </c>
      <c r="YY25" s="535" t="str" cm="1">
        <f t="array" ref="YY25">INDEX(YY$13:YY24,$B25+1,1)</f>
        <v>-</v>
      </c>
      <c r="YZ25" s="535" t="str" cm="1">
        <f t="array" ref="YZ25">INDEX(YZ$13:YZ24,$B25+1,1)</f>
        <v>-</v>
      </c>
      <c r="ZA25" s="535" t="str" cm="1">
        <f t="array" ref="ZA25">INDEX(ZA$13:ZA24,$B25+1,1)</f>
        <v>-</v>
      </c>
      <c r="ZB25" s="535" t="str" cm="1">
        <f t="array" ref="ZB25">INDEX(ZB$13:ZB24,$B25+1,1)</f>
        <v>-</v>
      </c>
      <c r="ZC25" s="535" t="str" cm="1">
        <f t="array" ref="ZC25">INDEX(ZC$13:ZC24,$B25+1,1)</f>
        <v>-</v>
      </c>
      <c r="ZD25" s="535" t="str" cm="1">
        <f t="array" ref="ZD25">INDEX(ZD$13:ZD24,$B25+1,1)</f>
        <v>-</v>
      </c>
      <c r="ZE25" s="535" t="str" cm="1">
        <f t="array" ref="ZE25">INDEX(ZE$13:ZE24,$B25+1,1)</f>
        <v>-</v>
      </c>
      <c r="ZF25" s="535" t="str" cm="1">
        <f t="array" ref="ZF25">INDEX(ZF$13:ZF24,$B25+1,1)</f>
        <v>-</v>
      </c>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535" t="str" cm="1">
        <f t="array" ref="ZX25">INDEX(ZX$13:ZX24,$B25+1,1)</f>
        <v>-</v>
      </c>
      <c r="ZY25" s="535" t="str" cm="1">
        <f t="array" ref="ZY25">INDEX(ZY$13:ZY24,$B25+1,1)</f>
        <v>-</v>
      </c>
      <c r="ZZ25" s="535" t="str" cm="1">
        <f t="array" ref="ZZ25">INDEX(ZZ$13:ZZ24,$B25+1,1)</f>
        <v>-</v>
      </c>
      <c r="AAA25" s="535" t="str" cm="1">
        <f t="array" ref="AAA25">INDEX(AAA$13:AAA24,$B25+1,1)</f>
        <v>-</v>
      </c>
      <c r="AAB25" s="535" t="str" cm="1">
        <f t="array" ref="AAB25">INDEX(AAB$13:AAB24,$B25+1,1)</f>
        <v>-</v>
      </c>
      <c r="AAC25" s="535" t="str" cm="1">
        <f t="array" ref="AAC25">INDEX(AAC$13:AAC24,$B25+1,1)</f>
        <v>-</v>
      </c>
      <c r="AAD25" s="535" t="str" cm="1">
        <f t="array" ref="AAD25">INDEX(AAD$13:AAD24,$B25+1,1)</f>
        <v>-</v>
      </c>
      <c r="AAE25" s="535" t="str" cm="1">
        <f t="array" ref="AAE25">INDEX(AAE$13:AAE24,$B25+1,1)</f>
        <v>-</v>
      </c>
      <c r="AAF25" s="535" t="str" cm="1">
        <f t="array" ref="AAF25">INDEX(AAF$13:AAF24,$B25+1,1)</f>
        <v>-</v>
      </c>
      <c r="AAG25" s="535" t="str" cm="1">
        <f t="array" ref="AAG25">INDEX(AAG$13:AAG24,$B25+1,1)</f>
        <v>-</v>
      </c>
      <c r="AAH25" s="535" t="str" cm="1">
        <f t="array" ref="AAH25">INDEX(AAH$13:AAH24,$B25+1,1)</f>
        <v>-</v>
      </c>
      <c r="AAI25" s="535" t="str" cm="1">
        <f t="array" ref="AAI25">INDEX(AAI$13:AAI24,$B25+1,1)</f>
        <v>-</v>
      </c>
      <c r="AAJ25" s="535" t="str" cm="1">
        <f t="array" ref="AAJ25">INDEX(AAJ$13:AAJ24,$B25+1,1)</f>
        <v>-</v>
      </c>
      <c r="AAK25" s="535" t="str" cm="1">
        <f t="array" ref="AAK25">INDEX(AAK$13:AAK24,$B25+1,1)</f>
        <v>-</v>
      </c>
      <c r="AAL25" s="535" cm="1">
        <f t="array" ref="AAL25">INDEX(AAL$13:AAL24,$B25+1,1)</f>
        <v>1</v>
      </c>
      <c r="AAM25" s="535" cm="1">
        <f t="array" ref="AAM25">INDEX(AAM$13:AAM24,$B25+1,1)</f>
        <v>1</v>
      </c>
      <c r="AAN25" s="535" t="str" cm="1">
        <f t="array" ref="AAN25">INDEX(AAN$13:AAN24,$B25+1,1)</f>
        <v>-</v>
      </c>
      <c r="AAO25" s="535" t="str" cm="1">
        <f t="array" ref="AAO25">INDEX(AAO$13:AAO24,$B25+1,1)</f>
        <v>-</v>
      </c>
      <c r="AAP25" s="535" t="str" cm="1">
        <f t="array" ref="AAP25">INDEX(AAP$13:AAP24,$B25+1,1)</f>
        <v>-</v>
      </c>
      <c r="AAQ25" s="535" t="str" cm="1">
        <f t="array" ref="AAQ25">INDEX(AAQ$13:AAQ24,$B25+1,1)</f>
        <v>-</v>
      </c>
      <c r="AAR25" s="535" t="str" cm="1">
        <f t="array" ref="AAR25">INDEX(AAR$13:AAR24,$B25+1,1)</f>
        <v>-</v>
      </c>
      <c r="AAS25" s="535" t="str" cm="1">
        <f t="array" ref="AAS25">INDEX(AAS$13:AAS24,$B25+1,1)</f>
        <v>-</v>
      </c>
      <c r="AAT25" s="535" t="str" cm="1">
        <f t="array" ref="AAT25">INDEX(AAT$13:AAT24,$B25+1,1)</f>
        <v>-</v>
      </c>
      <c r="AAU25" s="535" t="str" cm="1">
        <f t="array" ref="AAU25">INDEX(AAU$13:AAU24,$B25+1,1)</f>
        <v>-</v>
      </c>
      <c r="AAV25" s="535" t="str" cm="1">
        <f t="array" ref="AAV25">INDEX(AAV$13:AAV24,$B25+1,1)</f>
        <v>-</v>
      </c>
      <c r="AAW25" s="535" t="str" cm="1">
        <f t="array" ref="AAW25">INDEX(AAW$13:AAW24,$B25+1,1)</f>
        <v>-</v>
      </c>
      <c r="AAX25" s="535" t="str" cm="1">
        <f t="array" ref="AAX25">INDEX(AAX$13:AAX24,$B25+1,1)</f>
        <v>-</v>
      </c>
      <c r="AAY25" s="535" t="str" cm="1">
        <f t="array" ref="AAY25">INDEX(AAY$13:AAY24,$B25+1,1)</f>
        <v>-</v>
      </c>
      <c r="AAZ25" s="535" t="str" cm="1">
        <f t="array" ref="AAZ25">INDEX(AAZ$13:AAZ24,$B25+1,1)</f>
        <v>-</v>
      </c>
      <c r="ABA25" s="18"/>
      <c r="ABB25" s="535" t="str" cm="1">
        <f t="array" ref="ABB25">INDEX(ABB$13:ABB24,$B25+1,1)</f>
        <v>-</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535" t="str" cm="1">
        <f t="array" ref="ABH25">INDEX(ABH$13:ABH24,$B25+1,1)</f>
        <v>-</v>
      </c>
      <c r="ABI25" s="535" t="str" cm="1">
        <f t="array" ref="ABI25">INDEX(ABI$13:ABI24,$B25+1,1)</f>
        <v>-</v>
      </c>
      <c r="ABJ25" s="535" t="str" cm="1">
        <f t="array" ref="ABJ25">INDEX(ABJ$13:ABJ24,$B25+1,1)</f>
        <v>-</v>
      </c>
      <c r="ABK25" s="535" t="str" cm="1">
        <f t="array" ref="ABK25">INDEX(ABK$13:ABK24,$B25+1,1)</f>
        <v>-</v>
      </c>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t="str" cm="1">
        <f t="array" ref="ADB25">INDEX(ADB$13:ADB24,$B25+1,1)</f>
        <v>-</v>
      </c>
      <c r="ADC25" s="535" t="str" cm="1">
        <f t="array" ref="ADC25">INDEX(ADC$13:ADC24,$B25+1,1)</f>
        <v>-</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535" t="str" cm="1">
        <f t="array" ref="ADQ25">INDEX(ADQ$13:ADQ24,$B25+1,1)</f>
        <v>-</v>
      </c>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t="str" cm="1">
        <f t="array" ref="AEF25">INDEX(AEF$13:AEF24,$B25+1,1)</f>
        <v>-</v>
      </c>
      <c r="AEG25" s="535" t="str" cm="1">
        <f t="array" ref="AEG25">INDEX(AEG$13:AEG24,$B25+1,1)</f>
        <v>-</v>
      </c>
      <c r="AEH25" s="535" t="str" cm="1">
        <f t="array" ref="AEH25">INDEX(AEH$13:AEH24,$B25+1,1)</f>
        <v>-</v>
      </c>
      <c r="AEI25" s="535" t="str" cm="1">
        <f t="array" ref="AEI25">INDEX(AEI$13:AEI24,$B25+1,1)</f>
        <v>-</v>
      </c>
      <c r="AEJ25" s="535" t="str" cm="1">
        <f t="array" ref="AEJ25">INDEX(AEJ$13:AEJ24,$B25+1,1)</f>
        <v>-</v>
      </c>
      <c r="AEK25" s="535" t="str" cm="1">
        <f t="array" ref="AEK25">INDEX(AEK$13:AEK24,$B25+1,1)</f>
        <v>-</v>
      </c>
      <c r="AEL25" s="535" t="str" cm="1">
        <f t="array" ref="AEL25">INDEX(AEL$13:AEL24,$B25+1,1)</f>
        <v>-</v>
      </c>
      <c r="AEM25" s="535" t="str" cm="1">
        <f t="array" ref="AEM25">INDEX(AEM$13:AEM24,$B25+1,1)</f>
        <v>-</v>
      </c>
      <c r="AEN25" s="535" cm="1">
        <f t="array" ref="AEN25">INDEX(AEN$13:AEN24,$B25+1,1)</f>
        <v>0</v>
      </c>
      <c r="AEO25" s="483">
        <v>0</v>
      </c>
    </row>
    <row r="26" spans="1:821" outlineLevel="1">
      <c r="A26" s="18">
        <f t="shared" si="136"/>
        <v>13</v>
      </c>
      <c r="B26" s="18">
        <f t="shared" si="203"/>
        <v>6</v>
      </c>
      <c r="C26">
        <v>2</v>
      </c>
      <c r="D26" s="119" t="str">
        <f>INDEX(i.Region_Desc,1,$L26)</f>
        <v>EWW</v>
      </c>
      <c r="E26" t="b">
        <v>1</v>
      </c>
      <c r="F26" t="b">
        <v>0</v>
      </c>
      <c r="G26" t="b">
        <f>E26</f>
        <v>1</v>
      </c>
      <c r="H26" s="40" t="str">
        <f>"Region"&amp;$L26&amp;"_test"</f>
        <v>Region4_test</v>
      </c>
      <c r="I26" s="535" cm="1">
        <f t="array" ref="I26">INDEX(I$13:I25,$B26+1,1)</f>
        <v>1</v>
      </c>
      <c r="J26" s="535" cm="1">
        <f t="array" ref="J26">INDEX(J$13:J25,$B26+1,1)</f>
        <v>0</v>
      </c>
      <c r="K26" s="535" cm="1">
        <f t="array" ref="K26">INDEX(K$13:K25,$B26+1,1)</f>
        <v>0</v>
      </c>
      <c r="L26" s="22">
        <v>4</v>
      </c>
      <c r="M26" s="535" cm="1">
        <f t="array" ref="M26">INDEX(M$13:M25,$B26+1,1)</f>
        <v>0</v>
      </c>
      <c r="N26" s="535" cm="1">
        <f t="array" ref="N26">INDEX(N$13:N25,$B26+1,1)</f>
        <v>3</v>
      </c>
      <c r="O26" s="535" cm="1">
        <f t="array" ref="O26">INDEX(O$13:O25,$B26+1,1)</f>
        <v>2</v>
      </c>
      <c r="P26" s="535" cm="1">
        <f t="array" ref="P26">INDEX(P$13:P25,$B26+1,1)</f>
        <v>0</v>
      </c>
      <c r="Q26" s="535" cm="1">
        <f t="array" ref="Q26">INDEX(Q$13:Q25,$B26+1,1)</f>
        <v>0</v>
      </c>
      <c r="R26" s="535" cm="1">
        <f t="array" ref="R26">INDEX(R$13:R25,$B26+1,1)</f>
        <v>1</v>
      </c>
      <c r="S26" s="535" cm="1">
        <f t="array" ref="S26">INDEX(S$13:S25,$B26+1,1)</f>
        <v>0</v>
      </c>
      <c r="T26" s="535" cm="1">
        <f t="array" ref="T26">INDEX(T$13:T25,$B26+1,1)</f>
        <v>2</v>
      </c>
      <c r="U26" s="535" cm="1">
        <f t="array" ref="U26">INDEX(U$13:U25,$B26+1,1)</f>
        <v>2</v>
      </c>
      <c r="V26" s="411">
        <f t="shared" si="137"/>
        <v>2</v>
      </c>
      <c r="W26" s="778" t="b">
        <f t="shared" si="200"/>
        <v>0</v>
      </c>
      <c r="X26" s="777" t="b">
        <f t="shared" si="138"/>
        <v>1</v>
      </c>
      <c r="Y26" s="777" t="b">
        <f t="shared" si="138"/>
        <v>1</v>
      </c>
      <c r="Z26" s="796" t="b" cm="1">
        <f t="array" ref="Z26">INDEX(Z$13:Z25,$B26+1,1)</f>
        <v>0</v>
      </c>
      <c r="AA26" s="411">
        <f t="shared" si="139"/>
        <v>6</v>
      </c>
      <c r="AB26" s="411">
        <f t="shared" si="140"/>
        <v>6</v>
      </c>
      <c r="AC26" s="411"/>
      <c r="AD26" s="411">
        <f t="shared" si="141"/>
        <v>6</v>
      </c>
      <c r="AE26" s="111"/>
      <c r="AF26" s="111"/>
      <c r="AG26" s="111"/>
      <c r="AH26" s="111"/>
      <c r="AI26" s="535" cm="1">
        <f t="array" ref="AI26">INDEX(AI$13:AI25,$B26+1,1)</f>
        <v>1</v>
      </c>
      <c r="AJ26" s="535" cm="1">
        <f t="array" ref="AJ26">INDEX(AJ$13:AJ25,$B26+1,1)</f>
        <v>1</v>
      </c>
      <c r="AK26" s="535" cm="1">
        <f t="array" ref="AK26">INDEX(AK$13:AK25,$B26+1,1)</f>
        <v>1</v>
      </c>
      <c r="AL26" s="535" cm="1">
        <f t="array" ref="AL26">INDEX(AL$13:AL25,$B26+1,1)</f>
        <v>0</v>
      </c>
      <c r="AM26" s="535" cm="1">
        <f t="array" ref="AM26">INDEX(AM$13:AM25,$B26+1,1)</f>
        <v>0</v>
      </c>
      <c r="AN26" s="535" t="str" cm="1">
        <f t="array" ref="AN26">INDEX(AN$13:AN25,$B26+1,1)</f>
        <v/>
      </c>
      <c r="AO26" s="535" cm="1">
        <f t="array" ref="AO26">INDEX(AO$13:AO25,$B26+1,1)</f>
        <v>1</v>
      </c>
      <c r="AP26" s="535" cm="1">
        <f t="array" ref="AP26">INDEX(AP$13:AP25,$B26+1,1)</f>
        <v>1</v>
      </c>
      <c r="AQ26" s="111"/>
      <c r="AR26" s="111"/>
      <c r="AS26" s="111"/>
      <c r="AT26" s="111"/>
      <c r="AU26" s="111"/>
      <c r="AV26" s="111"/>
      <c r="AW26" s="111"/>
      <c r="AX26" s="111"/>
      <c r="AY26" s="18"/>
      <c r="AZ26" s="18"/>
      <c r="BA26" s="200" t="str" cm="1">
        <f t="array" aca="1" ref="BA26" ca="1">$H26&amp;" "        &amp;_xlfn.SINGLE( INDEX(i.ModelStructure,$I26,1))    &amp;" "
&amp; $D26        &amp;       IF(OR($CE26="-", $CE26),"_PInp","_Full")&amp;    IF($DK26=0," SFM","")&amp;IF($DK26=1," MFM","")&amp;IF($DK26=7," Mat","")&amp;IF($EX26=1,"&amp;EL","   ")&amp;IF($DQ26=TRUE,"&amp;BBT","    ")
&amp;      " TOL"&amp;_xlfn.SINGLE(INDEX(i.TOL_Desc,1,$N26))   &amp; " Scan"&amp;$AK26
&amp;       CHOOSE($K26+1," CFS"," GFS"," NFS")&amp;     " CG_"&amp;_xlfn.SINGLE(_xlfn.SWITCH($XI26,"-",1,TRUE,1,FALSE,0))&amp;_xlfn.SINGLE(    IF($XL26="-"," FodCrop    ",_xlfn.SWITCH(VALUE(LEFT($XL$4,1)),0," All",6," Lup",9," Oat",11," OaF")&amp;"_Fod"&amp;TEXT($XL26,"000%")))
&amp;" REV"&amp;"_"&amp;TEXT($GV26,"00;-0;00;@ ")&amp;TEXT($AN26,"00;-0;00;  @")&amp;"_"&amp;TEXT($HA26,"0")&amp;"_"&amp;TEXT($AP26,"0")
&amp; " RR"&amp;TEXT(SUM($FB26:$FC26),"+00%;-00%;    ;@")
&amp; " ("&amp;IF($DD26,"P","E")   &amp;IF($DE26,"T","t")        &amp;     "_F"&amp;IF($ZW26=TRUE,3,0)+COUNTIF($ZO26:$ZS26,TRUE)+COUNTIF($BV26:$BW26,"&gt;0")&amp;IF($ZU26=TRUE,3,0)+COUNTIF($BV26:$BW26,"&gt;0")&amp;"N"&amp;$ZZ26&amp;$AAA26&amp;"L"&amp;$AAL26&amp;$AAM26&amp;"_"&amp;$AAK26&amp;")"</f>
        <v>Region4_test SE EWW_PInp MFM        TOLSpr Scan1 CFS CG_1 FodCrop     REV_-   _-_1 RR+01% (Et_F00N--L11_-)</v>
      </c>
      <c r="BB26" s="8" t="str">
        <f ca="1">IF(COUNTIF($BA$13:$BA26,$BA26)=1,"-","Dup")</f>
        <v>-</v>
      </c>
      <c r="BC26" s="18"/>
      <c r="BD26" s="535" t="b" cm="1">
        <f t="array" ref="BD26">INDEX(BD$13:BD25,$B26+1,1)</f>
        <v>0</v>
      </c>
      <c r="BE26" s="535" t="b" cm="1">
        <f t="array" ref="BE26">INDEX(BE$13:BE25,$B26+1,1)</f>
        <v>0</v>
      </c>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535" t="b" cm="1">
        <f t="array" ref="BK26">INDEX(BK$13:BK25,$B26+1,1)</f>
        <v>0</v>
      </c>
      <c r="BL26" s="535" t="b" cm="1">
        <f t="array" ref="BL26">INDEX(BL$13:BL25,$B26+1,1)</f>
        <v>0</v>
      </c>
      <c r="BM26" s="18"/>
      <c r="BN26" s="535" t="b" cm="1">
        <f t="array" ref="BN26">INDEX(BN$13:BN25,$B26+1,1)</f>
        <v>0</v>
      </c>
      <c r="BO26" s="535" t="str" cm="1">
        <f t="array" ref="BO26">INDEX(BO$13:BO25,$B26+1,1)</f>
        <v>-</v>
      </c>
      <c r="BP26" s="535" t="str" cm="1">
        <f t="array" ref="BP26">INDEX(BP$13:BP25,$B26+1,1)</f>
        <v>-</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str" cm="1">
        <f t="array" ref="BX26">INDEX(BX$13:BX25,$B26+1,1)</f>
        <v>-</v>
      </c>
      <c r="BY26" s="535" t="str" cm="1">
        <f t="array" ref="BY26">INDEX(BY$13:BY25,$B26+1,1)</f>
        <v>-</v>
      </c>
      <c r="BZ26" s="535" t="b" cm="1">
        <f t="array" ref="BZ26">INDEX(BZ$13:BZ25,$B26+1,1)</f>
        <v>0</v>
      </c>
      <c r="CA26" s="535" t="str" cm="1">
        <f t="array" ref="CA26">INDEX(CA$13:CA25,$B26+1,1)</f>
        <v>-</v>
      </c>
      <c r="CB26" s="535" t="str" cm="1">
        <f t="array" ref="CB26">INDEX(CB$13:CB25,$B26+1,1)</f>
        <v>-</v>
      </c>
      <c r="CC26" s="535" t="str" cm="1">
        <f t="array" ref="CC26">INDEX(CC$13:CC25,$B26+1,1)</f>
        <v>-</v>
      </c>
      <c r="CD26" s="535" t="str" cm="1">
        <f t="array" ref="CD26">INDEX(CD$13:CD25,$B26+1,1)</f>
        <v>-</v>
      </c>
      <c r="CE26" s="535" t="str" cm="1">
        <f t="array" ref="CE26">INDEX(CE$13:CE25,$B26+1,1)</f>
        <v>-</v>
      </c>
      <c r="CF26" s="18"/>
      <c r="CG26" s="535" t="str" cm="1">
        <f t="array" ref="CG26">INDEX(CG$13:CG25,$B26+1,1)</f>
        <v>-</v>
      </c>
      <c r="CH26" s="411" t="str">
        <f t="shared" ca="1" si="144"/>
        <v>-</v>
      </c>
      <c r="CI26" s="411">
        <f t="shared" si="145"/>
        <v>0</v>
      </c>
      <c r="CJ26" s="411">
        <f t="shared" si="145"/>
        <v>0</v>
      </c>
      <c r="CK26" s="535" t="str" cm="1">
        <f t="array" ref="CK26">INDEX(CK$13:CK25,$B26+1,1)</f>
        <v>-</v>
      </c>
      <c r="CL26" s="535" t="str" cm="1">
        <f t="array" ref="CL26">INDEX(CL$13:CL25,$B26+1,1)</f>
        <v>-</v>
      </c>
      <c r="CM26" s="535" t="str" cm="1">
        <f t="array" ref="CM26">INDEX(CM$13:CM25,$B26+1,1)</f>
        <v>-</v>
      </c>
      <c r="CN26" s="411" t="str">
        <f t="shared" ca="1" si="146"/>
        <v>-</v>
      </c>
      <c r="CO26" s="411">
        <f t="shared" si="147"/>
        <v>0</v>
      </c>
      <c r="CP26" s="411">
        <f t="shared" si="147"/>
        <v>0</v>
      </c>
      <c r="CQ26" s="535" t="str" cm="1">
        <f t="array" ref="CQ26">INDEX(CQ$13:CQ25,$B26+1,1)</f>
        <v>-</v>
      </c>
      <c r="CR26" s="411" t="str">
        <f t="shared" ca="1" si="148"/>
        <v>-</v>
      </c>
      <c r="CS26" s="411">
        <f t="shared" si="149"/>
        <v>0</v>
      </c>
      <c r="CT26" s="535" t="str" cm="1">
        <f t="array" ref="CT26">INDEX(CT$13:CT25,$B26+1,1)</f>
        <v>-</v>
      </c>
      <c r="CU26" s="535" t="str" cm="1">
        <f t="array" ref="CU26">INDEX(CU$13:CU25,$B26+1,1)</f>
        <v>-</v>
      </c>
      <c r="CV26" s="411">
        <f t="shared" si="150"/>
        <v>0</v>
      </c>
      <c r="CW26" s="535" t="str" cm="1">
        <f t="array" ref="CW26">INDEX(CW$13:CW25,$B26+1,1)</f>
        <v>-</v>
      </c>
      <c r="CX26" s="411" t="str">
        <f t="shared" ca="1" si="151"/>
        <v>-</v>
      </c>
      <c r="CY26" s="411">
        <f t="shared" si="152"/>
        <v>0</v>
      </c>
      <c r="CZ26" s="411">
        <f t="shared" si="152"/>
        <v>0</v>
      </c>
      <c r="DA26" s="535" cm="1">
        <f t="array" ref="DA26">INDEX(DA$13:DA25,$B26+1,1)</f>
        <v>0</v>
      </c>
      <c r="DB26" s="535" cm="1">
        <f t="array" ref="DB26">INDEX(DB$13:DB25,$B26+1,1)</f>
        <v>0</v>
      </c>
      <c r="DC26" s="18"/>
      <c r="DD26" s="535" t="b" cm="1">
        <f t="array" ref="DD26">INDEX(DD$13:DD25,$B26+1,1)</f>
        <v>0</v>
      </c>
      <c r="DE26" s="535" t="b" cm="1">
        <f t="array" ref="DE26">INDEX(DE$13:DE25,$B26+1,1)</f>
        <v>0</v>
      </c>
      <c r="DF26" s="535" t="b" cm="1">
        <f t="array" ref="DF26">INDEX(DF$13:DF25,$B26+1,1)</f>
        <v>1</v>
      </c>
      <c r="DG26" s="535" t="str" cm="1">
        <f t="array" ref="DG26">INDEX(DG$13:DG25,$B26+1,1)</f>
        <v>-</v>
      </c>
      <c r="DH26" s="536" cm="1">
        <f t="array" ref="DH26">INDEX(DH$13:DH25,$B26+1,1)</f>
        <v>0</v>
      </c>
      <c r="DI26" s="535" cm="1">
        <f t="array" ref="DI26">INDEX(DI$13:DI25,$B26+1,1)</f>
        <v>1</v>
      </c>
      <c r="DJ26" s="535" cm="1">
        <f t="array" ref="DJ26">INDEX(DJ$13:DJ25,$B26+1,1)</f>
        <v>1</v>
      </c>
      <c r="DK26" s="411">
        <f t="shared" si="183"/>
        <v>1</v>
      </c>
      <c r="DL26" s="411">
        <f t="shared" si="183"/>
        <v>60</v>
      </c>
      <c r="DM26" s="535" t="str" cm="1">
        <f t="array" ref="DM26">INDEX(DM$13:DM25,$B26+1,1)</f>
        <v>-</v>
      </c>
      <c r="DN26" s="411" t="str">
        <f t="shared" si="184"/>
        <v>-</v>
      </c>
      <c r="DO26" s="411" t="str">
        <f t="shared" si="184"/>
        <v>-</v>
      </c>
      <c r="DP26" s="411" t="str">
        <f t="shared" si="184"/>
        <v>-</v>
      </c>
      <c r="DQ26" s="411" t="b">
        <f t="shared" si="185"/>
        <v>0</v>
      </c>
      <c r="DR26" s="535" t="str" cm="1">
        <f t="array" ref="DR26">INDEX(DR$13:DR25,$B26+1,1)</f>
        <v>-</v>
      </c>
      <c r="DS26" s="535" t="str" cm="1">
        <f t="array" ref="DS26">INDEX(DS$13:DS25,$B26+1,1)</f>
        <v>-</v>
      </c>
      <c r="DT26" s="535" t="str" cm="1">
        <f t="array" ref="DT26">INDEX(DT$13:DT25,$B26+1,1)</f>
        <v>-</v>
      </c>
      <c r="DU26" s="535" t="str" cm="1">
        <f t="array" ref="DU26">INDEX(DU$13:DU25,$B26+1,1)</f>
        <v>-</v>
      </c>
      <c r="DV26" s="411">
        <f t="shared" si="186"/>
        <v>500</v>
      </c>
      <c r="DW26" s="411">
        <f t="shared" si="186"/>
        <v>500</v>
      </c>
      <c r="DX26" s="411" t="str">
        <f t="shared" si="186"/>
        <v>-</v>
      </c>
      <c r="DY26" s="411" t="str">
        <f t="shared" si="186"/>
        <v>-</v>
      </c>
      <c r="DZ26" s="411" t="str">
        <f t="shared" si="186"/>
        <v>-</v>
      </c>
      <c r="EA26" s="535" cm="1">
        <f t="array" ref="EA26">INDEX(EA$13:EA25,$B26+1,1)</f>
        <v>0</v>
      </c>
      <c r="EB26" s="535" cm="1">
        <f t="array" ref="EB26">INDEX(EB$13:EB25,$B26+1,1)</f>
        <v>999999</v>
      </c>
      <c r="EC26" s="535" cm="1">
        <f t="array" ref="EC26">INDEX(EC$13:EC25,$B26+1,1)</f>
        <v>999999</v>
      </c>
      <c r="ED26" s="535" cm="1">
        <f t="array" ref="ED26">INDEX(ED$13:ED25,$B26+1,1)</f>
        <v>999999</v>
      </c>
      <c r="EE26" s="535" cm="1">
        <f t="array" ref="EE26">INDEX(EE$13:EE25,$B26+1,1)</f>
        <v>999999</v>
      </c>
      <c r="EF26" s="535" cm="1">
        <f t="array" ref="EF26">INDEX(EF$13:EF25,$B26+1,1)</f>
        <v>999999</v>
      </c>
      <c r="EG26" s="535" cm="1">
        <f t="array" ref="EG26">INDEX(EG$13:EG25,$B26+1,1)</f>
        <v>999999</v>
      </c>
      <c r="EH26" s="535" cm="1">
        <f t="array" ref="EH26">INDEX(EH$13:EH25,$B26+1,1)</f>
        <v>999999</v>
      </c>
      <c r="EI26" s="535" cm="1">
        <f t="array" ref="EI26">INDEX(EI$13:EI25,$B26+1,1)</f>
        <v>999999</v>
      </c>
      <c r="EJ26" s="535" cm="1">
        <f t="array" ref="EJ26">INDEX(EJ$13:EJ25,$B26+1,1)</f>
        <v>999999</v>
      </c>
      <c r="EK26" s="535" cm="1">
        <f t="array" ref="EK26">INDEX(EK$13:EK25,$B26+1,1)</f>
        <v>999999</v>
      </c>
      <c r="EL26" s="535" cm="1">
        <f t="array" ref="EL26">INDEX(EL$13:EL25,$B26+1,1)</f>
        <v>999999</v>
      </c>
      <c r="EM26" s="535" cm="1">
        <f t="array" ref="EM26">INDEX(EM$13:EM25,$B26+1,1)</f>
        <v>999999</v>
      </c>
      <c r="EN26" s="782">
        <f t="shared" si="155"/>
        <v>0</v>
      </c>
      <c r="EO26" s="782">
        <f t="shared" si="155"/>
        <v>0</v>
      </c>
      <c r="EP26" s="782">
        <f t="shared" si="155"/>
        <v>999999</v>
      </c>
      <c r="EQ26" s="535" t="str" cm="1">
        <f t="array" ref="EQ26">INDEX(EQ$13:EQ25,$B26+1,1)</f>
        <v>-</v>
      </c>
      <c r="ER26" s="535" t="str" cm="1">
        <f t="array" ref="ER26">INDEX(ER$13:ER25,$B26+1,1)</f>
        <v>-</v>
      </c>
      <c r="ES26" s="411" t="str">
        <f t="shared" si="187"/>
        <v>-</v>
      </c>
      <c r="ET26" s="411" t="str">
        <f t="shared" si="187"/>
        <v>-</v>
      </c>
      <c r="EU26" s="781">
        <f t="shared" si="177"/>
        <v>0</v>
      </c>
      <c r="EV26" s="779">
        <f t="shared" si="178"/>
        <v>999999</v>
      </c>
      <c r="EW26" s="780">
        <f t="shared" si="179"/>
        <v>999999</v>
      </c>
      <c r="EX26" s="535" t="str" cm="1">
        <f t="array" ref="EX26">INDEX(EX$13:EX25,$B26+1,1)</f>
        <v>-</v>
      </c>
      <c r="EY26" s="728" cm="1">
        <f t="array" ref="EY26">IF(EX26&lt;&gt;"-",EX26,INDEX(i.ELMatedEst,$AA26+1,$T26))</f>
        <v>0</v>
      </c>
      <c r="EZ26" s="535" t="str" cm="1">
        <f t="array" ref="EZ26">INDEX(EZ$13:EZ25,$B26+1,1)</f>
        <v>-</v>
      </c>
      <c r="FA26" s="535" t="str" cm="1">
        <f t="array" ref="FA26">INDEX(FA$13:FA25,$B26+1,1)</f>
        <v>-</v>
      </c>
      <c r="FB26" s="411">
        <f t="shared" si="188"/>
        <v>0</v>
      </c>
      <c r="FC26" s="666">
        <f t="shared" si="189"/>
        <v>5.0000000000000001E-3</v>
      </c>
      <c r="FD26" s="535" cm="1">
        <f t="array" ref="FD26">INDEX(FD$13:FD25,$B26+1,1)</f>
        <v>1</v>
      </c>
      <c r="FE26" s="667">
        <f t="shared" si="190"/>
        <v>0.12</v>
      </c>
      <c r="FF26" s="667">
        <f>INDEX(CHOOSE($N26,DataAutumn!i.EL_PropnSold,DataWinter!i.EL_PropnSold,DataSpring!i.EL_PropnSold),$AI26,$T26)*INDEX(i.ELMatedEst,$AB26+1,$T26)*i.dAdultRR_ELPropSold
+INDEX(i.dryman,($AJ26-1)*4+$AI26,FF$7)</f>
        <v>0</v>
      </c>
      <c r="FG26" s="667">
        <f>INDEX(CHOOSE($N26,DataAutumn!i.EL_PropnSold,DataWinter!i.EL_PropnSold,DataSpring!i.EL_PropnSold),$AI26,$T26)*INDEX(i.ELMatedEst,$AB26+1,$T26)*i.dAdultRR_ELPropSold
+INDEX(i.dryman,($AJ26-1)*4+$AI26,FG$7)</f>
        <v>3.125E-2</v>
      </c>
      <c r="FH26" s="667">
        <f>INDEX(CHOOSE($N26,DataAutumn!i.EL_PropnSold,DataWinter!i.EL_PropnSold,DataSpring!i.EL_PropnSold),$AI26,$T26)*INDEX(i.ELMatedEst,$AB26+1,$T26)*i.dAdultRR_ELPropSold
+INDEX(i.dryman,($AJ26-1)*4+$AI26,FH$7)</f>
        <v>3.125E-2</v>
      </c>
      <c r="FI26" s="667">
        <f>INDEX(CHOOSE($N26,DataAutumn!i.EL_PropnSold,DataWinter!i.EL_PropnSold,DataSpring!i.EL_PropnSold),$AI26,$T26)*INDEX(i.ELMatedEst,$AB26+1,$T26)*i.dAdultRR_ELPropSold
+INDEX(i.dryman,($AJ26-1)*4+$AI26,FI$7)</f>
        <v>3.125E-2</v>
      </c>
      <c r="FJ26" s="668">
        <f>INDEX(CHOOSE($N26,DataAutumn!i.EL_PropnSold,DataWinter!i.EL_PropnSold,DataSpring!i.EL_PropnSold),$AI26,$T26)*INDEX(i.ELMatedEst,$AB26+1,$T26)*i.dAdultLSurv_ELPropSold</f>
        <v>0</v>
      </c>
      <c r="FK26" s="411" t="b">
        <f t="shared" si="191"/>
        <v>0</v>
      </c>
      <c r="FL26" s="411" t="b">
        <f t="shared" si="191"/>
        <v>0</v>
      </c>
      <c r="FM26" s="411" t="b">
        <f t="shared" si="191"/>
        <v>0</v>
      </c>
      <c r="FN26" s="411" t="b">
        <f t="shared" si="191"/>
        <v>0</v>
      </c>
      <c r="FO26" s="411">
        <f t="shared" si="192"/>
        <v>1</v>
      </c>
      <c r="FP26" s="411">
        <f t="shared" si="192"/>
        <v>0</v>
      </c>
      <c r="FQ26" s="411" t="b">
        <f t="shared" si="193"/>
        <v>0</v>
      </c>
      <c r="FR26" s="411" t="b">
        <f t="shared" si="156"/>
        <v>0</v>
      </c>
      <c r="FS26" s="411" t="b">
        <f t="shared" si="156"/>
        <v>0</v>
      </c>
      <c r="FT26" s="411" t="b">
        <f t="shared" si="156"/>
        <v>1</v>
      </c>
      <c r="FU26" s="87">
        <f t="shared" si="157"/>
        <v>1</v>
      </c>
      <c r="FV26" s="87">
        <f t="shared" si="157"/>
        <v>1</v>
      </c>
      <c r="FW26" s="535" cm="1">
        <f t="array" ref="FW26">INDEX(FW$13:FW25,$B26+1,1)</f>
        <v>1</v>
      </c>
      <c r="FX26" s="535" cm="1">
        <f t="array" ref="FX26">INDEX(FX$13:FX25,$B26+1,1)</f>
        <v>1</v>
      </c>
      <c r="FY26" s="535" cm="1">
        <f t="array" ref="FY26">INDEX(FY$13:FY25,$B26+1,1)</f>
        <v>1</v>
      </c>
      <c r="FZ26" s="535" cm="1">
        <f t="array" ref="FZ26">INDEX(FZ$13:FZ25,$B26+1,1)</f>
        <v>1</v>
      </c>
      <c r="GA26" s="535" t="str" cm="1">
        <f t="array" ref="GA26">INDEX(GA$13:GA25,$B26+1,1)</f>
        <v>-</v>
      </c>
      <c r="GB26" s="411" t="b">
        <f t="shared" si="194"/>
        <v>1</v>
      </c>
      <c r="GC26" s="411" t="b">
        <f t="shared" si="194"/>
        <v>0</v>
      </c>
      <c r="GD26" s="411" t="b">
        <f t="shared" si="194"/>
        <v>0</v>
      </c>
      <c r="GE26" s="411" t="b">
        <f t="shared" si="194"/>
        <v>0</v>
      </c>
      <c r="GF26" s="87">
        <f t="shared" si="159"/>
        <v>1</v>
      </c>
      <c r="GG26" s="87">
        <f t="shared" si="159"/>
        <v>1</v>
      </c>
      <c r="GH26" s="87">
        <f t="shared" si="159"/>
        <v>1</v>
      </c>
      <c r="GI26" s="87">
        <f t="shared" si="159"/>
        <v>1</v>
      </c>
      <c r="GJ26" s="87">
        <f t="shared" si="159"/>
        <v>1</v>
      </c>
      <c r="GK26" s="87">
        <f t="shared" si="159"/>
        <v>1</v>
      </c>
      <c r="GL26" s="87">
        <f t="shared" si="159"/>
        <v>1</v>
      </c>
      <c r="GM26" s="87">
        <f t="shared" si="159"/>
        <v>1</v>
      </c>
      <c r="GN26" s="411" cm="1">
        <f t="array" ref="GN26">INDEX(i.dse_type,1,$L26)</f>
        <v>0</v>
      </c>
      <c r="GO26" s="535" t="str" cm="1">
        <f t="array" ref="GO26">INDEX(GO$13:GO25,$B26+1,1)</f>
        <v>-</v>
      </c>
      <c r="GP26" s="535" t="str" cm="1">
        <f t="array" ref="GP26">INDEX(GP$13:GP25,$B26+1,1)</f>
        <v>-</v>
      </c>
      <c r="GQ26" s="535" t="str" cm="1">
        <f t="array" ref="GQ26">INDEX(GQ$13:GQ25,$B26+1,1)</f>
        <v>-</v>
      </c>
      <c r="GR26" s="18"/>
      <c r="GS26" s="535" t="str" cm="1">
        <f t="array" ref="GS26">INDEX(GS$13:GS25,$B26+1,1)</f>
        <v>-</v>
      </c>
      <c r="GT26" s="411" t="b">
        <f t="shared" si="195"/>
        <v>0</v>
      </c>
      <c r="GU26" s="535" t="str" cm="1">
        <f t="array" ref="GU26">INDEX(GU$13:GU25,$B26+1,1)</f>
        <v>-</v>
      </c>
      <c r="GV26" s="535" t="str" cm="1">
        <f t="array" ref="GV26">INDEX(GV$13:GV25,$B26+1,1)</f>
        <v>-</v>
      </c>
      <c r="GW26" s="535" t="str" cm="1">
        <f t="array" ref="GW26">INDEX(GW$13:GW25,$B26+1,1)</f>
        <v>-</v>
      </c>
      <c r="GX26" s="535" cm="1">
        <f t="array" ref="GX26">INDEX(GX$13:GX25,$B26+1,1)</f>
        <v>1</v>
      </c>
      <c r="GY26" s="535" cm="1">
        <f t="array" ref="GY26">INDEX(GY$13:GY25,$B26+1,1)</f>
        <v>1</v>
      </c>
      <c r="GZ26" s="535" t="str" cm="1">
        <f t="array" ref="GZ26">INDEX(GZ$13:GZ25,$B26+1,1)</f>
        <v>-</v>
      </c>
      <c r="HA26" s="535" t="str" cm="1">
        <f t="array" ref="HA26">INDEX(HA$13:HA25,$B26+1,1)</f>
        <v>-</v>
      </c>
      <c r="HB26" s="535" t="str" cm="1">
        <f t="array" ref="HB26">INDEX(HB$13:HB25,$B26+1,1)</f>
        <v>-</v>
      </c>
      <c r="HC26" s="535" t="str" cm="1">
        <f t="array" ref="HC26">INDEX(HC$13:HC25,$B26+1,1)</f>
        <v>-</v>
      </c>
      <c r="HD26" s="535" t="str" cm="1">
        <f t="array" ref="HD26">INDEX(HD$13:HD25,$B26+1,1)</f>
        <v>-</v>
      </c>
      <c r="HE26" s="535" t="str" cm="1">
        <f t="array" ref="HE26">INDEX(HE$13:HE25,$B26+1,1)</f>
        <v>-</v>
      </c>
      <c r="HF26" s="535" t="str" cm="1">
        <f t="array" ref="HF26">INDEX(HF$13:HF25,$B26+1,1)</f>
        <v>-</v>
      </c>
      <c r="HG26" s="535" t="str" cm="1">
        <f t="array" ref="HG26">INDEX(HG$13:HG25,$B26+1,1)</f>
        <v>-</v>
      </c>
      <c r="HH26" s="535" t="str" cm="1">
        <f t="array" ref="HH26">INDEX(HH$13:HH25,$B26+1,1)</f>
        <v>-</v>
      </c>
      <c r="HI26" s="535" t="str" cm="1">
        <f t="array" ref="HI26">INDEX(HI$13:HI25,$B26+1,1)</f>
        <v>-</v>
      </c>
      <c r="HJ26" s="535" t="str" cm="1">
        <f t="array" ref="HJ26">INDEX(HJ$13:HJ25,$B26+1,1)</f>
        <v>-</v>
      </c>
      <c r="HK26" s="535" t="str" cm="1">
        <f t="array" ref="HK26">INDEX(HK$13:HK25,$B26+1,1)</f>
        <v>-</v>
      </c>
      <c r="HL26" s="535" t="str" cm="1">
        <f t="array" ref="HL26">INDEX(HL$13:HL25,$B26+1,1)</f>
        <v>-</v>
      </c>
      <c r="HM26" s="535" t="str" cm="1">
        <f t="array" ref="HM26">INDEX(HM$13:HM25,$B26+1,1)</f>
        <v>-</v>
      </c>
      <c r="HN26" s="535" t="str" cm="1">
        <f t="array" ref="HN26">INDEX(HN$13:HN25,$B26+1,1)</f>
        <v>-</v>
      </c>
      <c r="HO26" s="535" t="str" cm="1">
        <f t="array" ref="HO26">INDEX(HO$13:HO25,$B26+1,1)</f>
        <v>-</v>
      </c>
      <c r="HP26" s="535" t="str" cm="1">
        <f t="array" ref="HP26">INDEX(HP$13:HP25,$B26+1,1)</f>
        <v>-</v>
      </c>
      <c r="HQ26" s="535" t="str" cm="1">
        <f t="array" ref="HQ26">INDEX(HQ$13:HQ25,$B26+1,1)</f>
        <v>-</v>
      </c>
      <c r="HR26" s="535" t="str" cm="1">
        <f t="array" ref="HR26">INDEX(HR$13:HR25,$B26+1,1)</f>
        <v>-</v>
      </c>
      <c r="HS26" s="535" t="str" cm="1">
        <f t="array" ref="HS26">INDEX(HS$13:HS25,$B26+1,1)</f>
        <v>-</v>
      </c>
      <c r="HT26" s="535" t="str" cm="1">
        <f t="array" ref="HT26">INDEX(HT$13:HT25,$B26+1,1)</f>
        <v>-</v>
      </c>
      <c r="HU26" s="535" cm="1">
        <f t="array" ref="HU26">INDEX(HU$13:HU25,$B26+1,1)</f>
        <v>0</v>
      </c>
      <c r="HV26" s="535" t="str" cm="1">
        <f t="array" ref="HV26">INDEX(HV$13:HV25,$B26+1,1)</f>
        <v>-</v>
      </c>
      <c r="HW26" s="535" cm="1">
        <f t="array" ref="HW26">INDEX(HW$13:HW25,$B26+1,1)</f>
        <v>1</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535" cm="1">
        <f t="array" ref="IC26">INDEX(IC$13:IC25,$B26+1,1)</f>
        <v>0</v>
      </c>
      <c r="ID26" s="535" cm="1">
        <f t="array" ref="ID26">INDEX(ID$13:ID25,$B26+1,1)</f>
        <v>0</v>
      </c>
      <c r="IE26" s="535" cm="1">
        <f t="array" ref="IE26">INDEX(IE$13:IE25,$B26+1,1)</f>
        <v>1</v>
      </c>
      <c r="IF26" s="535" cm="1">
        <f t="array" ref="IF26">INDEX(IF$13:IF25,$B26+1,1)</f>
        <v>0</v>
      </c>
      <c r="IG26" s="535" cm="1">
        <f t="array" ref="IG26">INDEX(IG$13:IG25,$B26+1,1)</f>
        <v>0</v>
      </c>
      <c r="IH26" s="535" cm="1">
        <f t="array" ref="IH26">INDEX(IH$13:IH25,$B26+1,1)</f>
        <v>0</v>
      </c>
      <c r="II26" s="535" cm="1">
        <f t="array" ref="II26">INDEX(II$13:II25,$B26+1,1)</f>
        <v>0</v>
      </c>
      <c r="IJ26" s="535" cm="1">
        <f t="array" ref="IJ26">INDEX(IJ$13:IJ25,$B26+1,1)</f>
        <v>0</v>
      </c>
      <c r="IK26" s="18"/>
      <c r="IL26" s="535" cm="1">
        <f t="array" ref="IL26">INDEX(IL$13:IL25,$B26+1,1)</f>
        <v>0.125</v>
      </c>
      <c r="IM26" s="535" cm="1">
        <f t="array" ref="IM26">INDEX(IM$13:IM25,$B26+1,1)</f>
        <v>0.3</v>
      </c>
      <c r="IN26" s="535" cm="1">
        <f t="array" ref="IN26">INDEX(IN$13:IN25,$B26+1,1)</f>
        <v>-0.05</v>
      </c>
      <c r="IO26" s="535" cm="1">
        <f t="array" ref="IO26">INDEX(IO$13:IO25,$B26+1,1)</f>
        <v>0.1</v>
      </c>
      <c r="IP26" s="535" cm="1">
        <f t="array" ref="IP26">INDEX(IP$13:IP25,$B26+1,1)</f>
        <v>0.25</v>
      </c>
      <c r="IQ26" s="535" cm="1">
        <f t="array" ref="IQ26">INDEX(IQ$13:IQ25,$B26+1,1)</f>
        <v>-0.05</v>
      </c>
      <c r="IR26" s="535" cm="1">
        <f t="array" ref="IR26">INDEX(IR$13:IR25,$B26+1,1)</f>
        <v>0.05</v>
      </c>
      <c r="IS26" s="535" cm="1">
        <f t="array" ref="IS26">INDEX(IS$13:IS25,$B26+1,1)</f>
        <v>0.1</v>
      </c>
      <c r="IT26" s="535" cm="1">
        <f t="array" ref="IT26">INDEX(IT$13:IT25,$B26+1,1)</f>
        <v>-0.02</v>
      </c>
      <c r="IU26" s="535" cm="1">
        <f t="array" ref="IU26">INDEX(IU$13:IU25,$B26+1,1)</f>
        <v>0.1</v>
      </c>
      <c r="IV26" s="535" cm="1">
        <f t="array" ref="IV26">INDEX(IV$13:IV25,$B26+1,1)</f>
        <v>0.25</v>
      </c>
      <c r="IW26" s="535" cm="1">
        <f t="array" ref="IW26">INDEX(IW$13:IW25,$B26+1,1)</f>
        <v>-0.05</v>
      </c>
      <c r="IX26" s="535" cm="1">
        <f t="array" ref="IX26">INDEX(IX$13:IX25,$B26+1,1)</f>
        <v>0.125</v>
      </c>
      <c r="IY26" s="535" cm="1">
        <f t="array" ref="IY26">INDEX(IY$13:IY25,$B26+1,1)</f>
        <v>0.1</v>
      </c>
      <c r="IZ26" s="535" cm="1">
        <f t="array" ref="IZ26">INDEX(IZ$13:IZ25,$B26+1,1)</f>
        <v>0.1</v>
      </c>
      <c r="JA26" s="535" cm="1">
        <f t="array" ref="JA26">INDEX(JA$13:JA25,$B26+1,1)</f>
        <v>0.1</v>
      </c>
      <c r="JB26" s="535" cm="1">
        <f t="array" ref="JB26">INDEX(JB$13:JB25,$B26+1,1)</f>
        <v>0</v>
      </c>
      <c r="JC26" s="535" cm="1">
        <f t="array" ref="JC26">INDEX(JC$13:JC25,$B26+1,1)</f>
        <v>0</v>
      </c>
      <c r="JD26" s="535" cm="1">
        <f t="array" ref="JD26">INDEX(JD$13:JD25,$B26+1,1)</f>
        <v>0</v>
      </c>
      <c r="JE26" s="535" cm="1">
        <f t="array" ref="JE26">INDEX(JE$13:JE25,$B26+1,1)</f>
        <v>0</v>
      </c>
      <c r="JF26" s="535" cm="1">
        <f t="array" ref="JF26">INDEX(JF$13:JF25,$B26+1,1)</f>
        <v>0</v>
      </c>
      <c r="JG26" s="535" cm="1">
        <f t="array" ref="JG26">INDEX(JG$13:JG25,$B26+1,1)</f>
        <v>0</v>
      </c>
      <c r="JH26" s="535" cm="1">
        <f t="array" ref="JH26">INDEX(JH$13:JH25,$B26+1,1)</f>
        <v>0</v>
      </c>
      <c r="JI26" s="535" cm="1">
        <f t="array" ref="JI26">INDEX(JI$13:JI25,$B26+1,1)</f>
        <v>0</v>
      </c>
      <c r="JJ26" s="535" cm="1">
        <f t="array" ref="JJ26">INDEX(JJ$13:JJ25,$B26+1,1)</f>
        <v>0</v>
      </c>
      <c r="JK26" s="535" cm="1">
        <f t="array" ref="JK26">INDEX(JK$13:JK25,$B26+1,1)</f>
        <v>0</v>
      </c>
      <c r="JL26" s="535" cm="1">
        <f t="array" ref="JL26">INDEX(JL$13:JL25,$B26+1,1)</f>
        <v>0</v>
      </c>
      <c r="JM26" s="535" cm="1">
        <f t="array" ref="JM26">INDEX(JM$13:JM25,$B26+1,1)</f>
        <v>0</v>
      </c>
      <c r="JN26" s="535" cm="1">
        <f t="array" ref="JN26">INDEX(JN$13:JN25,$B26+1,1)</f>
        <v>0</v>
      </c>
      <c r="JO26" s="535" cm="1">
        <f t="array" ref="JO26">INDEX(JO$13:JO25,$B26+1,1)</f>
        <v>0</v>
      </c>
      <c r="JP26" s="535" cm="1">
        <f t="array" ref="JP26">INDEX(JP$13:JP25,$B26+1,1)</f>
        <v>0</v>
      </c>
      <c r="JQ26" s="535" cm="1">
        <f t="array" ref="JQ26">INDEX(JQ$13:JQ25,$B26+1,1)</f>
        <v>0</v>
      </c>
      <c r="JR26" s="535" cm="1">
        <f t="array" ref="JR26">INDEX(JR$13:JR25,$B26+1,1)</f>
        <v>0</v>
      </c>
      <c r="JS26" s="535" cm="1">
        <f t="array" ref="JS26">INDEX(JS$13:JS25,$B26+1,1)</f>
        <v>0</v>
      </c>
      <c r="JT26" s="535" cm="1">
        <f t="array" ref="JT26">INDEX(JT$13:JT25,$B26+1,1)</f>
        <v>0</v>
      </c>
      <c r="JU26" s="535" cm="1">
        <f t="array" ref="JU26">INDEX(JU$13:JU25,$B26+1,1)</f>
        <v>0</v>
      </c>
      <c r="JV26" s="535" cm="1">
        <f t="array" ref="JV26">INDEX(JV$13:JV25,$B26+1,1)</f>
        <v>0</v>
      </c>
      <c r="JW26" s="535" cm="1">
        <f t="array" ref="JW26">INDEX(JW$13:JW25,$B26+1,1)</f>
        <v>0</v>
      </c>
      <c r="JX26" s="535" cm="1">
        <f t="array" ref="JX26">INDEX(JX$13:JX25,$B26+1,1)</f>
        <v>0</v>
      </c>
      <c r="JY26" s="535" cm="1">
        <f t="array" ref="JY26">INDEX(JY$13:JY25,$B26+1,1)</f>
        <v>0</v>
      </c>
      <c r="JZ26" s="535" cm="1">
        <f t="array" ref="JZ26">INDEX(JZ$13:JZ25,$B26+1,1)</f>
        <v>0</v>
      </c>
      <c r="KA26" s="535" cm="1">
        <f t="array" ref="KA26">INDEX(KA$13:KA25,$B26+1,1)</f>
        <v>0</v>
      </c>
      <c r="KB26" s="535" cm="1">
        <f t="array" ref="KB26">INDEX(KB$13:KB25,$B26+1,1)</f>
        <v>0</v>
      </c>
      <c r="KC26" s="535" cm="1">
        <f t="array" ref="KC26">INDEX(KC$13:KC25,$B26+1,1)</f>
        <v>0</v>
      </c>
      <c r="KD26" s="535" cm="1">
        <f t="array" ref="KD26">INDEX(KD$13:KD25,$B26+1,1)</f>
        <v>0</v>
      </c>
      <c r="KE26" s="535" cm="1">
        <f t="array" ref="KE26">INDEX(KE$13:KE25,$B26+1,1)</f>
        <v>0</v>
      </c>
      <c r="KF26" s="535" cm="1">
        <f t="array" ref="KF26">INDEX(KF$13:KF25,$B26+1,1)</f>
        <v>0</v>
      </c>
      <c r="KG26" s="535" cm="1">
        <f t="array" ref="KG26">INDEX(KG$13:KG25,$B26+1,1)</f>
        <v>0</v>
      </c>
      <c r="KH26" s="535" cm="1">
        <f t="array" ref="KH26">INDEX(KH$13:KH25,$B26+1,1)</f>
        <v>0</v>
      </c>
      <c r="KI26" s="535" cm="1">
        <f t="array" ref="KI26">INDEX(KI$13:KI25,$B26+1,1)</f>
        <v>0</v>
      </c>
      <c r="KJ26" s="535" cm="1">
        <f t="array" ref="KJ26">INDEX(KJ$13:KJ25,$B26+1,1)</f>
        <v>0</v>
      </c>
      <c r="KK26" s="535" cm="1">
        <f t="array" ref="KK26">INDEX(KK$13:KK25,$B26+1,1)</f>
        <v>0</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0</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535" cm="1">
        <f t="array" ref="KY26">INDEX(KY$13:KY25,$B26+1,1)</f>
        <v>0</v>
      </c>
      <c r="KZ26" s="535" cm="1">
        <f t="array" ref="KZ26">INDEX(KZ$13:KZ25,$B26+1,1)</f>
        <v>0</v>
      </c>
      <c r="LA26" s="535" cm="1">
        <f t="array" ref="LA26">INDEX(LA$13:LA25,$B26+1,1)</f>
        <v>0</v>
      </c>
      <c r="LB26" s="535" cm="1">
        <f t="array" ref="LB26">INDEX(LB$13:LB25,$B26+1,1)</f>
        <v>0</v>
      </c>
      <c r="LC26" s="535" cm="1">
        <f t="array" ref="LC26">INDEX(LC$13:LC25,$B26+1,1)</f>
        <v>0</v>
      </c>
      <c r="LD26" s="535" cm="1">
        <f t="array" ref="LD26">INDEX(LD$13:LD25,$B26+1,1)</f>
        <v>0</v>
      </c>
      <c r="LE26" s="535" cm="1">
        <f t="array" ref="LE26">INDEX(LE$13:LE25,$B26+1,1)</f>
        <v>0</v>
      </c>
      <c r="LF26" s="535" cm="1">
        <f t="array" ref="LF26">INDEX(LF$13:LF25,$B26+1,1)</f>
        <v>0</v>
      </c>
      <c r="LG26" s="535" cm="1">
        <f t="array" ref="LG26">INDEX(LG$13:LG25,$B26+1,1)</f>
        <v>0</v>
      </c>
      <c r="LH26" s="535" cm="1">
        <f t="array" ref="LH26">INDEX(LH$13:LH25,$B26+1,1)</f>
        <v>0</v>
      </c>
      <c r="LI26" s="535" cm="1">
        <f t="array" ref="LI26">INDEX(LI$13:LI25,$B26+1,1)</f>
        <v>0</v>
      </c>
      <c r="LJ26" s="535" cm="1">
        <f t="array" ref="LJ26">INDEX(LJ$13:LJ25,$B26+1,1)</f>
        <v>0</v>
      </c>
      <c r="LK26" s="535" cm="1">
        <f t="array" ref="LK26">INDEX(LK$13:LK25,$B26+1,1)</f>
        <v>0</v>
      </c>
      <c r="LL26" s="535" cm="1">
        <f t="array" ref="LL26">INDEX(LL$13:LL25,$B26+1,1)</f>
        <v>0</v>
      </c>
      <c r="LM26" s="535" cm="1">
        <f t="array" ref="LM26">INDEX(LM$13:LM25,$B26+1,1)</f>
        <v>0</v>
      </c>
      <c r="LN26" s="535" cm="1">
        <f t="array" ref="LN26">INDEX(LN$13:LN25,$B26+1,1)</f>
        <v>0</v>
      </c>
      <c r="LO26" s="535" cm="1">
        <f t="array" ref="LO26">INDEX(LO$13:LO25,$B26+1,1)</f>
        <v>0</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cm="1">
        <f t="array" ref="WE26">INDEX(WE$13:WE25,$B26+1,1)</f>
        <v>0</v>
      </c>
      <c r="WF26" s="535" cm="1">
        <f t="array" ref="WF26">INDEX(WF$13:WF25,$B26+1,1)</f>
        <v>0</v>
      </c>
      <c r="WG26" s="535" cm="1">
        <f t="array" ref="WG26">INDEX(WG$13:WG25,$B26+1,1)</f>
        <v>0</v>
      </c>
      <c r="WH26" s="535" cm="1">
        <f t="array" ref="WH26">INDEX(WH$13:WH25,$B26+1,1)</f>
        <v>0</v>
      </c>
      <c r="WI26" s="535" cm="1">
        <f t="array" ref="WI26">INDEX(WI$13:WI25,$B26+1,1)</f>
        <v>0</v>
      </c>
      <c r="WJ26" s="535" cm="1">
        <f t="array" ref="WJ26">INDEX(WJ$13:WJ25,$B26+1,1)</f>
        <v>0</v>
      </c>
      <c r="WK26" s="535" cm="1">
        <f t="array" ref="WK26">INDEX(WK$13:WK25,$B26+1,1)</f>
        <v>0</v>
      </c>
      <c r="WL26" s="535" cm="1">
        <f t="array" ref="WL26">INDEX(WL$13:WL25,$B26+1,1)</f>
        <v>0</v>
      </c>
      <c r="WM26" s="535" t="str" cm="1">
        <f t="array" ref="WM26">INDEX(WM$13:WM25,$B26+1,1)</f>
        <v>-</v>
      </c>
      <c r="WN26" s="18"/>
      <c r="WO26" s="535" cm="1">
        <f t="array" ref="WO26">INDEX(WO$13:WO25,$B26+1,1)</f>
        <v>0</v>
      </c>
      <c r="WP26" s="535" cm="1">
        <f t="array" ref="WP26">INDEX(WP$13:WP25,$B26+1,1)</f>
        <v>0</v>
      </c>
      <c r="WQ26" s="535" cm="1">
        <f t="array" ref="WQ26">INDEX(WQ$13:WQ25,$B26+1,1)</f>
        <v>0</v>
      </c>
      <c r="WR26" s="535" t="str" cm="1">
        <f t="array" ref="WR26">INDEX(WR$13:WR25,$B26+1,1)</f>
        <v>-</v>
      </c>
      <c r="WS26" s="535" t="str" cm="1">
        <f t="array" ref="WS26">INDEX(WS$13:WS25,$B26+1,1)</f>
        <v>-</v>
      </c>
      <c r="WT26" s="535" t="str" cm="1">
        <f t="array" ref="WT26">INDEX(WT$13:WT25,$B26+1,1)</f>
        <v>-</v>
      </c>
      <c r="WU26" s="535" t="str" cm="1">
        <f t="array" ref="WU26">INDEX(WU$13:WU25,$B26+1,1)</f>
        <v>-</v>
      </c>
      <c r="WV26" s="535" t="str" cm="1">
        <f t="array" ref="WV26">INDEX(WV$13:WV25,$B26+1,1)</f>
        <v>-</v>
      </c>
      <c r="WW26" s="535" t="str" cm="1">
        <f t="array" ref="WW26">INDEX(WW$13:WW25,$B26+1,1)</f>
        <v>-</v>
      </c>
      <c r="WX26" s="535" t="str" cm="1">
        <f t="array" ref="WX26">INDEX(WX$13:WX25,$B26+1,1)</f>
        <v>-</v>
      </c>
      <c r="WY26" s="535" t="str" cm="1">
        <f t="array" ref="WY26">INDEX(WY$13:WY25,$B26+1,1)</f>
        <v>-</v>
      </c>
      <c r="WZ26" s="535" t="str" cm="1">
        <f t="array" ref="WZ26">INDEX(WZ$13:WZ25,$B26+1,1)</f>
        <v>-</v>
      </c>
      <c r="XA26" s="535" t="str" cm="1">
        <f t="array" ref="XA26">INDEX(XA$13:XA25,$B26+1,1)</f>
        <v>-</v>
      </c>
      <c r="XB26" s="535" t="str" cm="1">
        <f t="array" ref="XB26">INDEX(XB$13:XB25,$B26+1,1)</f>
        <v>-</v>
      </c>
      <c r="XC26" s="535" t="str" cm="1">
        <f t="array" ref="XC26">INDEX(XC$13:XC25,$B26+1,1)</f>
        <v>-</v>
      </c>
      <c r="XD26" s="535" t="str" cm="1">
        <f t="array" ref="XD26">INDEX(XD$13:XD25,$B26+1,1)</f>
        <v>-</v>
      </c>
      <c r="XE26" s="535" t="str" cm="1">
        <f t="array" ref="XE26">INDEX(XE$13:XE25,$B26+1,1)</f>
        <v>-</v>
      </c>
      <c r="XF26" s="535" t="str" cm="1">
        <f t="array" ref="XF26">INDEX(XF$13:XF25,$B26+1,1)</f>
        <v>-</v>
      </c>
      <c r="XG26" s="535" t="str" cm="1">
        <f t="array" ref="XG26">INDEX(XG$13:XG25,$B26+1,1)</f>
        <v>-</v>
      </c>
      <c r="XH26" s="18"/>
      <c r="XI26" s="411" t="str">
        <f t="shared" ca="1" si="196"/>
        <v>-</v>
      </c>
      <c r="XJ26" s="535" t="str" cm="1">
        <f t="array" ref="XJ26">INDEX(XJ$13:XJ25,$B26+1,1)</f>
        <v>-</v>
      </c>
      <c r="XK26" s="535" t="str" cm="1">
        <f t="array" ref="XK26">INDEX(XK$13:XK25,$B26+1,1)</f>
        <v>-</v>
      </c>
      <c r="XL26" s="535" t="str" cm="1">
        <f t="array" ref="XL26">INDEX(XL$13:XL25,$B26+1,1)</f>
        <v>-</v>
      </c>
      <c r="XM26" s="535" t="str" cm="1">
        <f t="array" ref="XM26">INDEX(XM$13:XM25,$B26+1,1)</f>
        <v>-</v>
      </c>
      <c r="XN26" s="535" cm="1">
        <f t="array" ref="XN26">INDEX(XN$13:XN25,$B26+1,1)</f>
        <v>0</v>
      </c>
      <c r="XO26" s="535" t="str" cm="1">
        <f t="array" ref="XO26">INDEX(XO$13:XO25,$B26+1,1)</f>
        <v>-</v>
      </c>
      <c r="XP26" s="535" t="str" cm="1">
        <f t="array" ref="XP26">INDEX(XP$13:XP25,$B26+1,1)</f>
        <v>-</v>
      </c>
      <c r="XQ26" s="535" t="str" cm="1">
        <f t="array" ref="XQ26">INDEX(XQ$13:XQ25,$B26+1,1)</f>
        <v>-</v>
      </c>
      <c r="XR26" s="535" t="str" cm="1">
        <f t="array" ref="XR26">INDEX(XR$13:XR25,$B26+1,1)</f>
        <v>-</v>
      </c>
      <c r="XS26" s="535" t="str" cm="1">
        <f t="array" ref="XS26">INDEX(XS$13:XS25,$B26+1,1)</f>
        <v>-</v>
      </c>
      <c r="XT26" s="535" t="str" cm="1">
        <f t="array" ref="XT26">INDEX(XT$13:XT25,$B26+1,1)</f>
        <v>-</v>
      </c>
      <c r="XU26" s="535" t="str" cm="1">
        <f t="array" ref="XU26">INDEX(XU$13:XU25,$B26+1,1)</f>
        <v>-</v>
      </c>
      <c r="XV26" s="535" t="str" cm="1">
        <f t="array" ref="XV26">INDEX(XV$13:XV25,$B26+1,1)</f>
        <v>-</v>
      </c>
      <c r="XW26" s="535" t="b" cm="1">
        <f t="array" ref="XW26">INDEX(XW$13:XW25,$B26+1,1)</f>
        <v>1</v>
      </c>
      <c r="XX26" s="535" t="str" cm="1">
        <f t="array" ref="XX26">INDEX(XX$13:XX25,$B26+1,1)</f>
        <v>-</v>
      </c>
      <c r="XY26" s="535" cm="1">
        <f t="array" ref="XY26">INDEX(XY$13:XY25,$B26+1,1)</f>
        <v>0</v>
      </c>
      <c r="XZ26" s="535" cm="1">
        <f t="array" ref="XZ26">INDEX(XZ$13:XZ25,$B26+1,1)</f>
        <v>0</v>
      </c>
      <c r="YA26" s="535" cm="1">
        <f t="array" ref="YA26">INDEX(YA$13:YA25,$B26+1,1)</f>
        <v>0</v>
      </c>
      <c r="YB26" s="18"/>
      <c r="YC26" s="535" t="str" cm="1">
        <f t="array" ref="YC26">INDEX(YC$13:YC25,$B26+1,1)</f>
        <v>-</v>
      </c>
      <c r="YD26" s="535" t="str" cm="1">
        <f t="array" ref="YD26">INDEX(YD$13:YD25,$B26+1,1)</f>
        <v>-</v>
      </c>
      <c r="YE26" s="535" t="str" cm="1">
        <f t="array" ref="YE26">INDEX(YE$13:YE25,$B26+1,1)</f>
        <v>-</v>
      </c>
      <c r="YF26" s="535" t="str" cm="1">
        <f t="array" ref="YF26">INDEX(YF$13:YF25,$B26+1,1)</f>
        <v>-</v>
      </c>
      <c r="YG26" s="535" cm="1">
        <f t="array" ref="YG26">INDEX(YG$13:YG25,$B26+1,1)</f>
        <v>1</v>
      </c>
      <c r="YH26" s="535" cm="1">
        <f t="array" ref="YH26">INDEX(YH$13:YH25,$B26+1,1)</f>
        <v>1</v>
      </c>
      <c r="YI26" s="535" cm="1">
        <f t="array" ref="YI26">INDEX(YI$13:YI25,$B26+1,1)</f>
        <v>1</v>
      </c>
      <c r="YJ26" s="535" cm="1">
        <f t="array" ref="YJ26">INDEX(YJ$13:YJ25,$B26+1,1)</f>
        <v>1</v>
      </c>
      <c r="YK26" s="535" t="str" cm="1">
        <f t="array" ref="YK26">INDEX(YK$13:YK25,$B26+1,1)</f>
        <v>-</v>
      </c>
      <c r="YL26" s="535" t="str" cm="1">
        <f t="array" ref="YL26">INDEX(YL$13:YL25,$B26+1,1)</f>
        <v>-</v>
      </c>
      <c r="YM26" s="535" t="str" cm="1">
        <f t="array" ref="YM26">INDEX(YM$13:YM25,$B26+1,1)</f>
        <v>-</v>
      </c>
      <c r="YN26" s="535" t="str" cm="1">
        <f t="array" ref="YN26">INDEX(YN$13:YN25,$B26+1,1)</f>
        <v>-</v>
      </c>
      <c r="YO26" s="535" t="str" cm="1">
        <f t="array" ref="YO26">INDEX(YO$13:YO25,$B26+1,1)</f>
        <v>-</v>
      </c>
      <c r="YP26" s="535" t="str" cm="1">
        <f t="array" ref="YP26">INDEX(YP$13:YP25,$B26+1,1)</f>
        <v>-</v>
      </c>
      <c r="YQ26" s="535" t="str" cm="1">
        <f t="array" ref="YQ26">INDEX(YQ$13:YQ25,$B26+1,1)</f>
        <v>-</v>
      </c>
      <c r="YR26" s="18"/>
      <c r="YS26" s="535" t="str" cm="1">
        <f t="array" ref="YS26">INDEX(YS$13:YS25,$B26+1,1)</f>
        <v>-</v>
      </c>
      <c r="YT26" s="411">
        <f t="shared" si="172"/>
        <v>1</v>
      </c>
      <c r="YU26" s="18"/>
      <c r="YV26" s="535" t="str" cm="1">
        <f t="array" ref="YV26">INDEX(YV$13:YV25,$B26+1,1)</f>
        <v>-</v>
      </c>
      <c r="YW26" s="535" t="str" cm="1">
        <f t="array" ref="YW26">INDEX(YW$13:YW25,$B26+1,1)</f>
        <v>-</v>
      </c>
      <c r="YX26" s="535" t="str" cm="1">
        <f t="array" ref="YX26">INDEX(YX$13:YX25,$B26+1,1)</f>
        <v>-</v>
      </c>
      <c r="YY26" s="535" t="str" cm="1">
        <f t="array" ref="YY26">INDEX(YY$13:YY25,$B26+1,1)</f>
        <v>-</v>
      </c>
      <c r="YZ26" s="535" t="str" cm="1">
        <f t="array" ref="YZ26">INDEX(YZ$13:YZ25,$B26+1,1)</f>
        <v>-</v>
      </c>
      <c r="ZA26" s="535" t="str" cm="1">
        <f t="array" ref="ZA26">INDEX(ZA$13:ZA25,$B26+1,1)</f>
        <v>-</v>
      </c>
      <c r="ZB26" s="535" t="str" cm="1">
        <f t="array" ref="ZB26">INDEX(ZB$13:ZB25,$B26+1,1)</f>
        <v>-</v>
      </c>
      <c r="ZC26" s="535" t="str" cm="1">
        <f t="array" ref="ZC26">INDEX(ZC$13:ZC25,$B26+1,1)</f>
        <v>-</v>
      </c>
      <c r="ZD26" s="535" t="str" cm="1">
        <f t="array" ref="ZD26">INDEX(ZD$13:ZD25,$B26+1,1)</f>
        <v>-</v>
      </c>
      <c r="ZE26" s="535" t="str" cm="1">
        <f t="array" ref="ZE26">INDEX(ZE$13:ZE25,$B26+1,1)</f>
        <v>-</v>
      </c>
      <c r="ZF26" s="535" t="str" cm="1">
        <f t="array" ref="ZF26">INDEX(ZF$13:ZF25,$B26+1,1)</f>
        <v>-</v>
      </c>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535" t="str" cm="1">
        <f t="array" ref="ZX26">INDEX(ZX$13:ZX25,$B26+1,1)</f>
        <v>-</v>
      </c>
      <c r="ZY26" s="535" t="str" cm="1">
        <f t="array" ref="ZY26">INDEX(ZY$13:ZY25,$B26+1,1)</f>
        <v>-</v>
      </c>
      <c r="ZZ26" s="535" t="str" cm="1">
        <f t="array" ref="ZZ26">INDEX(ZZ$13:ZZ25,$B26+1,1)</f>
        <v>-</v>
      </c>
      <c r="AAA26" s="535" t="str" cm="1">
        <f t="array" ref="AAA26">INDEX(AAA$13:AAA25,$B26+1,1)</f>
        <v>-</v>
      </c>
      <c r="AAB26" s="535" t="str" cm="1">
        <f t="array" ref="AAB26">INDEX(AAB$13:AAB25,$B26+1,1)</f>
        <v>-</v>
      </c>
      <c r="AAC26" s="535" t="str" cm="1">
        <f t="array" ref="AAC26">INDEX(AAC$13:AAC25,$B26+1,1)</f>
        <v>-</v>
      </c>
      <c r="AAD26" s="535" t="str" cm="1">
        <f t="array" ref="AAD26">INDEX(AAD$13:AAD25,$B26+1,1)</f>
        <v>-</v>
      </c>
      <c r="AAE26" s="535" t="str" cm="1">
        <f t="array" ref="AAE26">INDEX(AAE$13:AAE25,$B26+1,1)</f>
        <v>-</v>
      </c>
      <c r="AAF26" s="535" t="str" cm="1">
        <f t="array" ref="AAF26">INDEX(AAF$13:AAF25,$B26+1,1)</f>
        <v>-</v>
      </c>
      <c r="AAG26" s="535" t="str" cm="1">
        <f t="array" ref="AAG26">INDEX(AAG$13:AAG25,$B26+1,1)</f>
        <v>-</v>
      </c>
      <c r="AAH26" s="535" t="str" cm="1">
        <f t="array" ref="AAH26">INDEX(AAH$13:AAH25,$B26+1,1)</f>
        <v>-</v>
      </c>
      <c r="AAI26" s="535" t="str" cm="1">
        <f t="array" ref="AAI26">INDEX(AAI$13:AAI25,$B26+1,1)</f>
        <v>-</v>
      </c>
      <c r="AAJ26" s="535" t="str" cm="1">
        <f t="array" ref="AAJ26">INDEX(AAJ$13:AAJ25,$B26+1,1)</f>
        <v>-</v>
      </c>
      <c r="AAK26" s="535" t="str" cm="1">
        <f t="array" ref="AAK26">INDEX(AAK$13:AAK25,$B26+1,1)</f>
        <v>-</v>
      </c>
      <c r="AAL26" s="535" cm="1">
        <f t="array" ref="AAL26">INDEX(AAL$13:AAL25,$B26+1,1)</f>
        <v>1</v>
      </c>
      <c r="AAM26" s="535" cm="1">
        <f t="array" ref="AAM26">INDEX(AAM$13:AAM25,$B26+1,1)</f>
        <v>1</v>
      </c>
      <c r="AAN26" s="535" t="str" cm="1">
        <f t="array" ref="AAN26">INDEX(AAN$13:AAN25,$B26+1,1)</f>
        <v>-</v>
      </c>
      <c r="AAO26" s="535" t="str" cm="1">
        <f t="array" ref="AAO26">INDEX(AAO$13:AAO25,$B26+1,1)</f>
        <v>-</v>
      </c>
      <c r="AAP26" s="535" t="str" cm="1">
        <f t="array" ref="AAP26">INDEX(AAP$13:AAP25,$B26+1,1)</f>
        <v>-</v>
      </c>
      <c r="AAQ26" s="535" t="str" cm="1">
        <f t="array" ref="AAQ26">INDEX(AAQ$13:AAQ25,$B26+1,1)</f>
        <v>-</v>
      </c>
      <c r="AAR26" s="535" t="str" cm="1">
        <f t="array" ref="AAR26">INDEX(AAR$13:AAR25,$B26+1,1)</f>
        <v>-</v>
      </c>
      <c r="AAS26" s="535" t="str" cm="1">
        <f t="array" ref="AAS26">INDEX(AAS$13:AAS25,$B26+1,1)</f>
        <v>-</v>
      </c>
      <c r="AAT26" s="535" t="str" cm="1">
        <f t="array" ref="AAT26">INDEX(AAT$13:AAT25,$B26+1,1)</f>
        <v>-</v>
      </c>
      <c r="AAU26" s="535" t="str" cm="1">
        <f t="array" ref="AAU26">INDEX(AAU$13:AAU25,$B26+1,1)</f>
        <v>-</v>
      </c>
      <c r="AAV26" s="535" t="str" cm="1">
        <f t="array" ref="AAV26">INDEX(AAV$13:AAV25,$B26+1,1)</f>
        <v>-</v>
      </c>
      <c r="AAW26" s="535" t="str" cm="1">
        <f t="array" ref="AAW26">INDEX(AAW$13:AAW25,$B26+1,1)</f>
        <v>-</v>
      </c>
      <c r="AAX26" s="535" t="str" cm="1">
        <f t="array" ref="AAX26">INDEX(AAX$13:AAX25,$B26+1,1)</f>
        <v>-</v>
      </c>
      <c r="AAY26" s="535" t="str" cm="1">
        <f t="array" ref="AAY26">INDEX(AAY$13:AAY25,$B26+1,1)</f>
        <v>-</v>
      </c>
      <c r="AAZ26" s="535" t="str" cm="1">
        <f t="array" ref="AAZ26">INDEX(AAZ$13:AAZ25,$B26+1,1)</f>
        <v>-</v>
      </c>
      <c r="ABA26" s="18"/>
      <c r="ABB26" s="535" t="str" cm="1">
        <f t="array" ref="ABB26">INDEX(ABB$13:ABB25,$B26+1,1)</f>
        <v>-</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535" t="str" cm="1">
        <f t="array" ref="ABH26">INDEX(ABH$13:ABH25,$B26+1,1)</f>
        <v>-</v>
      </c>
      <c r="ABI26" s="535" t="str" cm="1">
        <f t="array" ref="ABI26">INDEX(ABI$13:ABI25,$B26+1,1)</f>
        <v>-</v>
      </c>
      <c r="ABJ26" s="535" t="str" cm="1">
        <f t="array" ref="ABJ26">INDEX(ABJ$13:ABJ25,$B26+1,1)</f>
        <v>-</v>
      </c>
      <c r="ABK26" s="535" t="str" cm="1">
        <f t="array" ref="ABK26">INDEX(ABK$13:ABK25,$B26+1,1)</f>
        <v>-</v>
      </c>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t="str" cm="1">
        <f t="array" ref="ADB26">INDEX(ADB$13:ADB25,$B26+1,1)</f>
        <v>-</v>
      </c>
      <c r="ADC26" s="535" t="str" cm="1">
        <f t="array" ref="ADC26">INDEX(ADC$13:ADC25,$B26+1,1)</f>
        <v>-</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535" t="str" cm="1">
        <f t="array" ref="ADQ26">INDEX(ADQ$13:ADQ25,$B26+1,1)</f>
        <v>-</v>
      </c>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t="str" cm="1">
        <f t="array" ref="AEF26">INDEX(AEF$13:AEF25,$B26+1,1)</f>
        <v>-</v>
      </c>
      <c r="AEG26" s="535" t="str" cm="1">
        <f t="array" ref="AEG26">INDEX(AEG$13:AEG25,$B26+1,1)</f>
        <v>-</v>
      </c>
      <c r="AEH26" s="535" t="str" cm="1">
        <f t="array" ref="AEH26">INDEX(AEH$13:AEH25,$B26+1,1)</f>
        <v>-</v>
      </c>
      <c r="AEI26" s="535" t="str" cm="1">
        <f t="array" ref="AEI26">INDEX(AEI$13:AEI25,$B26+1,1)</f>
        <v>-</v>
      </c>
      <c r="AEJ26" s="535" t="str" cm="1">
        <f t="array" ref="AEJ26">INDEX(AEJ$13:AEJ25,$B26+1,1)</f>
        <v>-</v>
      </c>
      <c r="AEK26" s="535" t="str" cm="1">
        <f t="array" ref="AEK26">INDEX(AEK$13:AEK25,$B26+1,1)</f>
        <v>-</v>
      </c>
      <c r="AEL26" s="535" t="str" cm="1">
        <f t="array" ref="AEL26">INDEX(AEL$13:AEL25,$B26+1,1)</f>
        <v>-</v>
      </c>
      <c r="AEM26" s="535" t="str" cm="1">
        <f t="array" ref="AEM26">INDEX(AEM$13:AEM25,$B26+1,1)</f>
        <v>-</v>
      </c>
      <c r="AEN26" s="535" cm="1">
        <f t="array" ref="AEN26">INDEX(AEN$13:AEN25,$B26+1,1)</f>
        <v>0</v>
      </c>
      <c r="AEO26" s="483">
        <v>0</v>
      </c>
    </row>
    <row r="27" spans="1:821" outlineLevel="1">
      <c r="A27" s="18">
        <f t="shared" si="136"/>
        <v>14</v>
      </c>
      <c r="B27" s="18">
        <f t="shared" si="203"/>
        <v>6</v>
      </c>
      <c r="C27">
        <v>2</v>
      </c>
      <c r="D27" s="17" t="str" cm="1">
        <f t="array" ref="D27">INDEX(D$13:D26,$B27+1,1)</f>
        <v>GSW</v>
      </c>
      <c r="E27" t="b">
        <v>1</v>
      </c>
      <c r="F27" t="b">
        <v>0</v>
      </c>
      <c r="G27" t="b">
        <f t="shared" ref="G27:G49" si="204">E27</f>
        <v>1</v>
      </c>
      <c r="H27" s="40" t="str">
        <f>"Breed"&amp;$T27&amp;"_test "</f>
        <v xml:space="preserve">Breed1_test </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1</v>
      </c>
      <c r="P27" s="535" cm="1">
        <f t="array" ref="P27">INDEX(P$13:P26,$B27+1,1)</f>
        <v>0</v>
      </c>
      <c r="Q27" s="535" cm="1">
        <f t="array" ref="Q27">INDEX(Q$13:Q26,$B27+1,1)</f>
        <v>0</v>
      </c>
      <c r="R27" s="535" cm="1">
        <f t="array" ref="R27">INDEX(R$13:R26,$B27+1,1)</f>
        <v>1</v>
      </c>
      <c r="S27" s="535" cm="1">
        <f t="array" ref="S27">INDEX(S$13:S26,$B27+1,1)</f>
        <v>0</v>
      </c>
      <c r="T27" s="411">
        <f t="shared" ref="T27:U30" si="205">INDEX(i.Breed,$O27,T$6)</f>
        <v>1</v>
      </c>
      <c r="U27" s="411">
        <f t="shared" si="205"/>
        <v>1</v>
      </c>
      <c r="V27" s="411">
        <f t="shared" si="137"/>
        <v>2</v>
      </c>
      <c r="W27" s="778" t="b">
        <f t="shared" si="200"/>
        <v>0</v>
      </c>
      <c r="X27" s="777" t="b">
        <f t="shared" si="138"/>
        <v>1</v>
      </c>
      <c r="Y27" s="777" t="b">
        <f t="shared" si="138"/>
        <v>1</v>
      </c>
      <c r="Z27" s="796" t="b" cm="1">
        <f t="array" ref="Z27">INDEX(Z$13:Z26,$B27+1,1)</f>
        <v>0</v>
      </c>
      <c r="AA27" s="411">
        <f t="shared" si="139"/>
        <v>6</v>
      </c>
      <c r="AB27" s="411">
        <f t="shared" si="140"/>
        <v>6</v>
      </c>
      <c r="AC27" s="411"/>
      <c r="AD27" s="411">
        <f t="shared" si="141"/>
        <v>6</v>
      </c>
      <c r="AE27" s="111"/>
      <c r="AF27" s="111"/>
      <c r="AG27" s="111"/>
      <c r="AH27" s="111"/>
      <c r="AI27" s="535" cm="1">
        <f t="array" ref="AI27">INDEX(AI$13:AI26,$B27+1,1)</f>
        <v>1</v>
      </c>
      <c r="AJ27" s="535" cm="1">
        <f t="array" ref="AJ27">INDEX(AJ$13:AJ26,$B27+1,1)</f>
        <v>1</v>
      </c>
      <c r="AK27" s="535" cm="1">
        <f t="array" ref="AK27">INDEX(AK$13:AK26,$B27+1,1)</f>
        <v>1</v>
      </c>
      <c r="AL27" s="535" cm="1">
        <f t="array" ref="AL27">INDEX(AL$13:AL26,$B27+1,1)</f>
        <v>0</v>
      </c>
      <c r="AM27" s="535" cm="1">
        <f t="array" ref="AM27">INDEX(AM$13:AM26,$B27+1,1)</f>
        <v>0</v>
      </c>
      <c r="AN27" s="535" t="str" cm="1">
        <f t="array" ref="AN27">INDEX(AN$13:AN26,$B27+1,1)</f>
        <v/>
      </c>
      <c r="AO27" s="535" cm="1">
        <f t="array" ref="AO27">INDEX(AO$13:AO26,$B27+1,1)</f>
        <v>1</v>
      </c>
      <c r="AP27" s="535" cm="1">
        <f t="array" ref="AP27">INDEX(AP$13:AP26,$B27+1,1)</f>
        <v>1</v>
      </c>
      <c r="AQ27" s="111"/>
      <c r="AR27" s="111"/>
      <c r="AS27" s="111"/>
      <c r="AT27" s="111"/>
      <c r="AU27" s="111"/>
      <c r="AV27" s="111"/>
      <c r="AW27" s="111"/>
      <c r="AX27" s="111"/>
      <c r="AY27" s="18"/>
      <c r="AZ27" s="18"/>
      <c r="BA27" s="200" t="str" cm="1">
        <f t="array" aca="1" ref="BA27" ca="1">$H27&amp;" "        &amp;_xlfn.SINGLE( INDEX(i.ModelStructure,$I27,1))    &amp;" "
&amp; $D27        &amp;       IF(OR($CE27="-", $CE27),"_PInp","_Full")&amp;    IF($DK27=0," SFM","")&amp;IF($DK27=1," MFM","")&amp;IF($DK27=7," Mat","")&amp;IF($EX27=1,"&amp;EL","   ")&amp;IF($DQ27=TRUE,"&amp;BBT","    ")
&amp;      " TOL"&amp;_xlfn.SINGLE(INDEX(i.TOL_Desc,1,$N27))   &amp; " Scan"&amp;$AK27
&amp;       CHOOSE($K27+1," CFS"," GFS"," NFS")&amp;     " CG_"&amp;_xlfn.SINGLE(_xlfn.SWITCH($XI27,"-",1,TRUE,1,FALSE,0))&amp;_xlfn.SINGLE(    IF($XL27="-"," FodCrop    ",_xlfn.SWITCH(VALUE(LEFT($XL$4,1)),0," All",6," Lup",9," Oat",11," OaF")&amp;"_Fod"&amp;TEXT($XL27,"000%")))
&amp;" REV"&amp;"_"&amp;TEXT($GV27,"00;-0;00;@ ")&amp;TEXT($AN27,"00;-0;00;  @")&amp;"_"&amp;TEXT($HA27,"0")&amp;"_"&amp;TEXT($AP27,"0")
&amp; " RR"&amp;TEXT(SUM($FB27:$FC27),"+00%;-00%;    ;@")
&amp; " ("&amp;IF($DD27,"P","E")   &amp;IF($DE27,"T","t")        &amp;     "_F"&amp;IF($ZW27=TRUE,3,0)+COUNTIF($ZO27:$ZS27,TRUE)+COUNTIF($BV27:$BW27,"&gt;0")&amp;IF($ZU27=TRUE,3,0)+COUNTIF($BV27:$BW27,"&gt;0")&amp;"N"&amp;$ZZ27&amp;$AAA27&amp;"L"&amp;$AAL27&amp;$AAM27&amp;"_"&amp;$AAK27&amp;")"</f>
        <v>Breed1_test  SE GSW_PInp SFM        TOLSpr Scan1 CFS CG_1 FodCrop     REV_-   _-_1 RR+01% (Et_F00N--L11_-)</v>
      </c>
      <c r="BB27" s="8" t="str">
        <f ca="1">IF(COUNTIF($BA$13:$BA27,$BA27)=1,"-","Dup")</f>
        <v>-</v>
      </c>
      <c r="BC27" s="18"/>
      <c r="BD27" s="535" t="b" cm="1">
        <f t="array" ref="BD27">INDEX(BD$13:BD26,$B27+1,1)</f>
        <v>0</v>
      </c>
      <c r="BE27" s="535" t="b" cm="1">
        <f t="array" ref="BE27">INDEX(BE$13:BE26,$B27+1,1)</f>
        <v>0</v>
      </c>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535" t="b" cm="1">
        <f t="array" ref="BK27">INDEX(BK$13:BK26,$B27+1,1)</f>
        <v>0</v>
      </c>
      <c r="BL27" s="535" t="b" cm="1">
        <f t="array" ref="BL27">INDEX(BL$13:BL26,$B27+1,1)</f>
        <v>0</v>
      </c>
      <c r="BM27" s="18"/>
      <c r="BN27" s="535" t="b" cm="1">
        <f t="array" ref="BN27">INDEX(BN$13:BN26,$B27+1,1)</f>
        <v>0</v>
      </c>
      <c r="BO27" s="535" t="str" cm="1">
        <f t="array" ref="BO27">INDEX(BO$13:BO26,$B27+1,1)</f>
        <v>-</v>
      </c>
      <c r="BP27" s="535" t="str" cm="1">
        <f t="array" ref="BP27">INDEX(BP$13:BP26,$B27+1,1)</f>
        <v>-</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str" cm="1">
        <f t="array" ref="BX27">INDEX(BX$13:BX26,$B27+1,1)</f>
        <v>-</v>
      </c>
      <c r="BY27" s="535" t="str" cm="1">
        <f t="array" ref="BY27">INDEX(BY$13:BY26,$B27+1,1)</f>
        <v>-</v>
      </c>
      <c r="BZ27" s="535" t="b" cm="1">
        <f t="array" ref="BZ27">INDEX(BZ$13:BZ26,$B27+1,1)</f>
        <v>0</v>
      </c>
      <c r="CA27" s="535" t="str" cm="1">
        <f t="array" ref="CA27">INDEX(CA$13:CA26,$B27+1,1)</f>
        <v>-</v>
      </c>
      <c r="CB27" s="535" t="str" cm="1">
        <f t="array" ref="CB27">INDEX(CB$13:CB26,$B27+1,1)</f>
        <v>-</v>
      </c>
      <c r="CC27" s="535" t="str" cm="1">
        <f t="array" ref="CC27">INDEX(CC$13:CC26,$B27+1,1)</f>
        <v>-</v>
      </c>
      <c r="CD27" s="535" t="str" cm="1">
        <f t="array" ref="CD27">INDEX(CD$13:CD26,$B27+1,1)</f>
        <v>-</v>
      </c>
      <c r="CE27" s="535" t="str" cm="1">
        <f t="array" ref="CE27">INDEX(CE$13:CE26,$B27+1,1)</f>
        <v>-</v>
      </c>
      <c r="CF27" s="18"/>
      <c r="CG27" s="535" t="str" cm="1">
        <f t="array" ref="CG27">INDEX(CG$13:CG26,$B27+1,1)</f>
        <v>-</v>
      </c>
      <c r="CH27" s="411" t="str">
        <f t="shared" ca="1" si="144"/>
        <v>-</v>
      </c>
      <c r="CI27" s="411">
        <f t="shared" si="145"/>
        <v>0</v>
      </c>
      <c r="CJ27" s="411">
        <f t="shared" si="145"/>
        <v>0</v>
      </c>
      <c r="CK27" s="535" t="str" cm="1">
        <f t="array" ref="CK27">INDEX(CK$13:CK26,$B27+1,1)</f>
        <v>-</v>
      </c>
      <c r="CL27" s="535" t="str" cm="1">
        <f t="array" ref="CL27">INDEX(CL$13:CL26,$B27+1,1)</f>
        <v>-</v>
      </c>
      <c r="CM27" s="535" t="str" cm="1">
        <f t="array" ref="CM27">INDEX(CM$13:CM26,$B27+1,1)</f>
        <v>-</v>
      </c>
      <c r="CN27" s="411" t="str">
        <f t="shared" ca="1" si="146"/>
        <v>-</v>
      </c>
      <c r="CO27" s="411">
        <f t="shared" si="147"/>
        <v>0</v>
      </c>
      <c r="CP27" s="411">
        <f t="shared" si="147"/>
        <v>0</v>
      </c>
      <c r="CQ27" s="535" t="str" cm="1">
        <f t="array" ref="CQ27">INDEX(CQ$13:CQ26,$B27+1,1)</f>
        <v>-</v>
      </c>
      <c r="CR27" s="411" t="str">
        <f t="shared" ca="1" si="148"/>
        <v>-</v>
      </c>
      <c r="CS27" s="411">
        <f t="shared" si="149"/>
        <v>0</v>
      </c>
      <c r="CT27" s="535" t="str" cm="1">
        <f t="array" ref="CT27">INDEX(CT$13:CT26,$B27+1,1)</f>
        <v>-</v>
      </c>
      <c r="CU27" s="535" t="str" cm="1">
        <f t="array" ref="CU27">INDEX(CU$13:CU26,$B27+1,1)</f>
        <v>-</v>
      </c>
      <c r="CV27" s="411">
        <f t="shared" si="150"/>
        <v>0</v>
      </c>
      <c r="CW27" s="535" t="str" cm="1">
        <f t="array" ref="CW27">INDEX(CW$13:CW26,$B27+1,1)</f>
        <v>-</v>
      </c>
      <c r="CX27" s="411" t="str">
        <f t="shared" ca="1" si="151"/>
        <v>-</v>
      </c>
      <c r="CY27" s="411">
        <f t="shared" si="152"/>
        <v>0</v>
      </c>
      <c r="CZ27" s="411">
        <f t="shared" si="152"/>
        <v>0</v>
      </c>
      <c r="DA27" s="535" cm="1">
        <f t="array" ref="DA27">INDEX(DA$13:DA26,$B27+1,1)</f>
        <v>0</v>
      </c>
      <c r="DB27" s="535" cm="1">
        <f t="array" ref="DB27">INDEX(DB$13:DB26,$B27+1,1)</f>
        <v>0</v>
      </c>
      <c r="DC27" s="18"/>
      <c r="DD27" s="535" t="b" cm="1">
        <f t="array" ref="DD27">INDEX(DD$13:DD26,$B27+1,1)</f>
        <v>0</v>
      </c>
      <c r="DE27" s="535" t="b" cm="1">
        <f t="array" ref="DE27">INDEX(DE$13:DE26,$B27+1,1)</f>
        <v>0</v>
      </c>
      <c r="DF27" s="535" t="b" cm="1">
        <f t="array" ref="DF27">INDEX(DF$13:DF26,$B27+1,1)</f>
        <v>1</v>
      </c>
      <c r="DG27" s="535" t="str" cm="1">
        <f t="array" ref="DG27">INDEX(DG$13:DG26,$B27+1,1)</f>
        <v>-</v>
      </c>
      <c r="DH27" s="536" cm="1">
        <f t="array" ref="DH27">INDEX(DH$13:DH26,$B27+1,1)</f>
        <v>0</v>
      </c>
      <c r="DI27" s="535" cm="1">
        <f t="array" ref="DI27">INDEX(DI$13:DI26,$B27+1,1)</f>
        <v>1</v>
      </c>
      <c r="DJ27" s="535" cm="1">
        <f t="array" ref="DJ27">INDEX(DJ$13:DJ26,$B27+1,1)</f>
        <v>1</v>
      </c>
      <c r="DK27" s="411">
        <f t="shared" si="183"/>
        <v>0</v>
      </c>
      <c r="DL27" s="411">
        <f t="shared" si="183"/>
        <v>50</v>
      </c>
      <c r="DM27" s="535" t="str" cm="1">
        <f t="array" ref="DM27">INDEX(DM$13:DM26,$B27+1,1)</f>
        <v>-</v>
      </c>
      <c r="DN27" s="411" t="str">
        <f t="shared" si="184"/>
        <v>-</v>
      </c>
      <c r="DO27" s="411">
        <f t="shared" si="184"/>
        <v>25.5</v>
      </c>
      <c r="DP27" s="411">
        <f t="shared" si="184"/>
        <v>18.8</v>
      </c>
      <c r="DQ27" s="411" t="b">
        <f t="shared" si="185"/>
        <v>0</v>
      </c>
      <c r="DR27" s="535" t="str" cm="1">
        <f t="array" ref="DR27">INDEX(DR$13:DR26,$B27+1,1)</f>
        <v>-</v>
      </c>
      <c r="DS27" s="535" t="str" cm="1">
        <f t="array" ref="DS27">INDEX(DS$13:DS26,$B27+1,1)</f>
        <v>-</v>
      </c>
      <c r="DT27" s="535" t="str" cm="1">
        <f t="array" ref="DT27">INDEX(DT$13:DT26,$B27+1,1)</f>
        <v>-</v>
      </c>
      <c r="DU27" s="535" t="str" cm="1">
        <f t="array" ref="DU27">INDEX(DU$13:DU26,$B27+1,1)</f>
        <v>-</v>
      </c>
      <c r="DV27" s="411">
        <f t="shared" si="186"/>
        <v>500</v>
      </c>
      <c r="DW27" s="411">
        <f t="shared" si="186"/>
        <v>500</v>
      </c>
      <c r="DX27" s="411" t="str">
        <f t="shared" si="186"/>
        <v>-</v>
      </c>
      <c r="DY27" s="411" t="str">
        <f t="shared" si="186"/>
        <v>-</v>
      </c>
      <c r="DZ27" s="411" t="str">
        <f t="shared" si="186"/>
        <v>-</v>
      </c>
      <c r="EA27" s="535" cm="1">
        <f t="array" ref="EA27">INDEX(EA$13:EA26,$B27+1,1)</f>
        <v>0</v>
      </c>
      <c r="EB27" s="535" cm="1">
        <f t="array" ref="EB27">INDEX(EB$13:EB26,$B27+1,1)</f>
        <v>999999</v>
      </c>
      <c r="EC27" s="535" cm="1">
        <f t="array" ref="EC27">INDEX(EC$13:EC26,$B27+1,1)</f>
        <v>999999</v>
      </c>
      <c r="ED27" s="535" cm="1">
        <f t="array" ref="ED27">INDEX(ED$13:ED26,$B27+1,1)</f>
        <v>999999</v>
      </c>
      <c r="EE27" s="535" cm="1">
        <f t="array" ref="EE27">INDEX(EE$13:EE26,$B27+1,1)</f>
        <v>999999</v>
      </c>
      <c r="EF27" s="535" cm="1">
        <f t="array" ref="EF27">INDEX(EF$13:EF26,$B27+1,1)</f>
        <v>999999</v>
      </c>
      <c r="EG27" s="535" cm="1">
        <f t="array" ref="EG27">INDEX(EG$13:EG26,$B27+1,1)</f>
        <v>999999</v>
      </c>
      <c r="EH27" s="535" cm="1">
        <f t="array" ref="EH27">INDEX(EH$13:EH26,$B27+1,1)</f>
        <v>999999</v>
      </c>
      <c r="EI27" s="535" cm="1">
        <f t="array" ref="EI27">INDEX(EI$13:EI26,$B27+1,1)</f>
        <v>999999</v>
      </c>
      <c r="EJ27" s="535" cm="1">
        <f t="array" ref="EJ27">INDEX(EJ$13:EJ26,$B27+1,1)</f>
        <v>999999</v>
      </c>
      <c r="EK27" s="535" cm="1">
        <f t="array" ref="EK27">INDEX(EK$13:EK26,$B27+1,1)</f>
        <v>999999</v>
      </c>
      <c r="EL27" s="535" cm="1">
        <f t="array" ref="EL27">INDEX(EL$13:EL26,$B27+1,1)</f>
        <v>999999</v>
      </c>
      <c r="EM27" s="535" cm="1">
        <f t="array" ref="EM27">INDEX(EM$13:EM26,$B27+1,1)</f>
        <v>999999</v>
      </c>
      <c r="EN27" s="782">
        <f t="shared" si="155"/>
        <v>0</v>
      </c>
      <c r="EO27" s="782">
        <f t="shared" si="155"/>
        <v>0</v>
      </c>
      <c r="EP27" s="782">
        <f t="shared" si="155"/>
        <v>999999</v>
      </c>
      <c r="EQ27" s="535" t="str" cm="1">
        <f t="array" ref="EQ27">INDEX(EQ$13:EQ26,$B27+1,1)</f>
        <v>-</v>
      </c>
      <c r="ER27" s="535" t="str" cm="1">
        <f t="array" ref="ER27">INDEX(ER$13:ER26,$B27+1,1)</f>
        <v>-</v>
      </c>
      <c r="ES27" s="411" t="str">
        <f t="shared" si="187"/>
        <v>-</v>
      </c>
      <c r="ET27" s="411" t="str">
        <f t="shared" si="187"/>
        <v>-</v>
      </c>
      <c r="EU27" s="781">
        <f t="shared" si="177"/>
        <v>0</v>
      </c>
      <c r="EV27" s="779">
        <f t="shared" si="178"/>
        <v>999999</v>
      </c>
      <c r="EW27" s="780">
        <f t="shared" si="179"/>
        <v>999999</v>
      </c>
      <c r="EX27" s="535" t="str" cm="1">
        <f t="array" ref="EX27">INDEX(EX$13:EX26,$B27+1,1)</f>
        <v>-</v>
      </c>
      <c r="EY27" s="728" cm="1">
        <f t="array" ref="EY27">IF(EX27&lt;&gt;"-",EX27,INDEX(i.ELMatedEst,$AA27+1,$T27))</f>
        <v>0</v>
      </c>
      <c r="EZ27" s="535" t="str" cm="1">
        <f t="array" ref="EZ27">INDEX(EZ$13:EZ26,$B27+1,1)</f>
        <v>-</v>
      </c>
      <c r="FA27" s="535" t="str" cm="1">
        <f t="array" ref="FA27">INDEX(FA$13:FA26,$B27+1,1)</f>
        <v>-</v>
      </c>
      <c r="FB27" s="411">
        <f t="shared" si="188"/>
        <v>0</v>
      </c>
      <c r="FC27" s="666">
        <f t="shared" si="189"/>
        <v>5.0000000000000001E-3</v>
      </c>
      <c r="FD27" s="535" cm="1">
        <f t="array" ref="FD27">INDEX(FD$13:FD26,$B27+1,1)</f>
        <v>1</v>
      </c>
      <c r="FE27" s="667">
        <f t="shared" si="190"/>
        <v>0.12</v>
      </c>
      <c r="FF27" s="667">
        <f>INDEX(CHOOSE($N27,DataAutumn!i.EL_PropnSold,DataWinter!i.EL_PropnSold,DataSpring!i.EL_PropnSold),$AI27,$T27)*INDEX(i.ELMatedEst,$AB27+1,$T27)*i.dAdultRR_ELPropSold
+INDEX(i.dryman,($AJ27-1)*4+$AI27,FF$7)</f>
        <v>0</v>
      </c>
      <c r="FG27" s="667">
        <f>INDEX(CHOOSE($N27,DataAutumn!i.EL_PropnSold,DataWinter!i.EL_PropnSold,DataSpring!i.EL_PropnSold),$AI27,$T27)*INDEX(i.ELMatedEst,$AB27+1,$T27)*i.dAdultRR_ELPropSold
+INDEX(i.dryman,($AJ27-1)*4+$AI27,FG$7)</f>
        <v>3.125E-2</v>
      </c>
      <c r="FH27" s="667">
        <f>INDEX(CHOOSE($N27,DataAutumn!i.EL_PropnSold,DataWinter!i.EL_PropnSold,DataSpring!i.EL_PropnSold),$AI27,$T27)*INDEX(i.ELMatedEst,$AB27+1,$T27)*i.dAdultRR_ELPropSold
+INDEX(i.dryman,($AJ27-1)*4+$AI27,FH$7)</f>
        <v>3.125E-2</v>
      </c>
      <c r="FI27" s="667">
        <f>INDEX(CHOOSE($N27,DataAutumn!i.EL_PropnSold,DataWinter!i.EL_PropnSold,DataSpring!i.EL_PropnSold),$AI27,$T27)*INDEX(i.ELMatedEst,$AB27+1,$T27)*i.dAdultRR_ELPropSold
+INDEX(i.dryman,($AJ27-1)*4+$AI27,FI$7)</f>
        <v>3.125E-2</v>
      </c>
      <c r="FJ27" s="668">
        <f>INDEX(CHOOSE($N27,DataAutumn!i.EL_PropnSold,DataWinter!i.EL_PropnSold,DataSpring!i.EL_PropnSold),$AI27,$T27)*INDEX(i.ELMatedEst,$AB27+1,$T27)*i.dAdultLSurv_ELPropSold</f>
        <v>0</v>
      </c>
      <c r="FK27" s="411" t="b">
        <f t="shared" si="191"/>
        <v>0</v>
      </c>
      <c r="FL27" s="411" t="b">
        <f t="shared" si="191"/>
        <v>0</v>
      </c>
      <c r="FM27" s="411" t="b">
        <f t="shared" si="191"/>
        <v>0</v>
      </c>
      <c r="FN27" s="411" t="b">
        <f t="shared" si="191"/>
        <v>0</v>
      </c>
      <c r="FO27" s="411">
        <f t="shared" si="192"/>
        <v>1</v>
      </c>
      <c r="FP27" s="411">
        <f t="shared" si="192"/>
        <v>0</v>
      </c>
      <c r="FQ27" s="411" t="b">
        <f t="shared" si="193"/>
        <v>0</v>
      </c>
      <c r="FR27" s="411" t="b">
        <f t="shared" si="156"/>
        <v>0</v>
      </c>
      <c r="FS27" s="411" t="b">
        <f t="shared" si="156"/>
        <v>0</v>
      </c>
      <c r="FT27" s="411" t="b">
        <f t="shared" si="156"/>
        <v>1</v>
      </c>
      <c r="FU27" s="87">
        <f t="shared" si="157"/>
        <v>1</v>
      </c>
      <c r="FV27" s="87">
        <f t="shared" si="157"/>
        <v>1</v>
      </c>
      <c r="FW27" s="535" cm="1">
        <f t="array" ref="FW27">INDEX(FW$13:FW26,$B27+1,1)</f>
        <v>1</v>
      </c>
      <c r="FX27" s="535" cm="1">
        <f t="array" ref="FX27">INDEX(FX$13:FX26,$B27+1,1)</f>
        <v>1</v>
      </c>
      <c r="FY27" s="535" cm="1">
        <f t="array" ref="FY27">INDEX(FY$13:FY26,$B27+1,1)</f>
        <v>1</v>
      </c>
      <c r="FZ27" s="535" cm="1">
        <f t="array" ref="FZ27">INDEX(FZ$13:FZ26,$B27+1,1)</f>
        <v>1</v>
      </c>
      <c r="GA27" s="535" t="str" cm="1">
        <f t="array" ref="GA27">INDEX(GA$13:GA26,$B27+1,1)</f>
        <v>-</v>
      </c>
      <c r="GB27" s="411" t="b">
        <f t="shared" si="194"/>
        <v>1</v>
      </c>
      <c r="GC27" s="411" t="b">
        <f t="shared" si="194"/>
        <v>0</v>
      </c>
      <c r="GD27" s="411" t="b">
        <f t="shared" si="194"/>
        <v>0</v>
      </c>
      <c r="GE27" s="411" t="b">
        <f t="shared" si="194"/>
        <v>0</v>
      </c>
      <c r="GF27" s="87">
        <f t="shared" si="159"/>
        <v>1</v>
      </c>
      <c r="GG27" s="87">
        <f t="shared" si="159"/>
        <v>1</v>
      </c>
      <c r="GH27" s="87">
        <f t="shared" si="159"/>
        <v>1</v>
      </c>
      <c r="GI27" s="87">
        <f t="shared" si="159"/>
        <v>1</v>
      </c>
      <c r="GJ27" s="87">
        <f t="shared" si="159"/>
        <v>1</v>
      </c>
      <c r="GK27" s="87">
        <f t="shared" si="159"/>
        <v>1</v>
      </c>
      <c r="GL27" s="87">
        <f t="shared" si="159"/>
        <v>1</v>
      </c>
      <c r="GM27" s="87">
        <f t="shared" si="159"/>
        <v>1</v>
      </c>
      <c r="GN27" s="411" cm="1">
        <f t="array" ref="GN27">INDEX(i.dse_type,1,$L27)</f>
        <v>0</v>
      </c>
      <c r="GO27" s="535" t="str" cm="1">
        <f t="array" ref="GO27">INDEX(GO$13:GO26,$B27+1,1)</f>
        <v>-</v>
      </c>
      <c r="GP27" s="535" t="str" cm="1">
        <f t="array" ref="GP27">INDEX(GP$13:GP26,$B27+1,1)</f>
        <v>-</v>
      </c>
      <c r="GQ27" s="535" t="str" cm="1">
        <f t="array" ref="GQ27">INDEX(GQ$13:GQ26,$B27+1,1)</f>
        <v>-</v>
      </c>
      <c r="GR27" s="18"/>
      <c r="GS27" s="535" t="str" cm="1">
        <f t="array" ref="GS27">INDEX(GS$13:GS26,$B27+1,1)</f>
        <v>-</v>
      </c>
      <c r="GT27" s="411" t="b">
        <f t="shared" si="195"/>
        <v>0</v>
      </c>
      <c r="GU27" s="535" t="str" cm="1">
        <f t="array" ref="GU27">INDEX(GU$13:GU26,$B27+1,1)</f>
        <v>-</v>
      </c>
      <c r="GV27" s="535" t="str" cm="1">
        <f t="array" ref="GV27">INDEX(GV$13:GV26,$B27+1,1)</f>
        <v>-</v>
      </c>
      <c r="GW27" s="535" t="str" cm="1">
        <f t="array" ref="GW27">INDEX(GW$13:GW26,$B27+1,1)</f>
        <v>-</v>
      </c>
      <c r="GX27" s="535" cm="1">
        <f t="array" ref="GX27">INDEX(GX$13:GX26,$B27+1,1)</f>
        <v>1</v>
      </c>
      <c r="GY27" s="535" cm="1">
        <f t="array" ref="GY27">INDEX(GY$13:GY26,$B27+1,1)</f>
        <v>1</v>
      </c>
      <c r="GZ27" s="535" t="str" cm="1">
        <f t="array" ref="GZ27">INDEX(GZ$13:GZ26,$B27+1,1)</f>
        <v>-</v>
      </c>
      <c r="HA27" s="535" t="str" cm="1">
        <f t="array" ref="HA27">INDEX(HA$13:HA26,$B27+1,1)</f>
        <v>-</v>
      </c>
      <c r="HB27" s="535" t="str" cm="1">
        <f t="array" ref="HB27">INDEX(HB$13:HB26,$B27+1,1)</f>
        <v>-</v>
      </c>
      <c r="HC27" s="535" t="str" cm="1">
        <f t="array" ref="HC27">INDEX(HC$13:HC26,$B27+1,1)</f>
        <v>-</v>
      </c>
      <c r="HD27" s="535" t="str" cm="1">
        <f t="array" ref="HD27">INDEX(HD$13:HD26,$B27+1,1)</f>
        <v>-</v>
      </c>
      <c r="HE27" s="535" t="str" cm="1">
        <f t="array" ref="HE27">INDEX(HE$13:HE26,$B27+1,1)</f>
        <v>-</v>
      </c>
      <c r="HF27" s="535" t="str" cm="1">
        <f t="array" ref="HF27">INDEX(HF$13:HF26,$B27+1,1)</f>
        <v>-</v>
      </c>
      <c r="HG27" s="535" t="str" cm="1">
        <f t="array" ref="HG27">INDEX(HG$13:HG26,$B27+1,1)</f>
        <v>-</v>
      </c>
      <c r="HH27" s="535" t="str" cm="1">
        <f t="array" ref="HH27">INDEX(HH$13:HH26,$B27+1,1)</f>
        <v>-</v>
      </c>
      <c r="HI27" s="535" t="str" cm="1">
        <f t="array" ref="HI27">INDEX(HI$13:HI26,$B27+1,1)</f>
        <v>-</v>
      </c>
      <c r="HJ27" s="535" t="str" cm="1">
        <f t="array" ref="HJ27">INDEX(HJ$13:HJ26,$B27+1,1)</f>
        <v>-</v>
      </c>
      <c r="HK27" s="535" t="str" cm="1">
        <f t="array" ref="HK27">INDEX(HK$13:HK26,$B27+1,1)</f>
        <v>-</v>
      </c>
      <c r="HL27" s="535" t="str" cm="1">
        <f t="array" ref="HL27">INDEX(HL$13:HL26,$B27+1,1)</f>
        <v>-</v>
      </c>
      <c r="HM27" s="535" t="str" cm="1">
        <f t="array" ref="HM27">INDEX(HM$13:HM26,$B27+1,1)</f>
        <v>-</v>
      </c>
      <c r="HN27" s="535" t="str" cm="1">
        <f t="array" ref="HN27">INDEX(HN$13:HN26,$B27+1,1)</f>
        <v>-</v>
      </c>
      <c r="HO27" s="535" t="str" cm="1">
        <f t="array" ref="HO27">INDEX(HO$13:HO26,$B27+1,1)</f>
        <v>-</v>
      </c>
      <c r="HP27" s="535" t="str" cm="1">
        <f t="array" ref="HP27">INDEX(HP$13:HP26,$B27+1,1)</f>
        <v>-</v>
      </c>
      <c r="HQ27" s="535" t="str" cm="1">
        <f t="array" ref="HQ27">INDEX(HQ$13:HQ26,$B27+1,1)</f>
        <v>-</v>
      </c>
      <c r="HR27" s="535" t="str" cm="1">
        <f t="array" ref="HR27">INDEX(HR$13:HR26,$B27+1,1)</f>
        <v>-</v>
      </c>
      <c r="HS27" s="535" t="str" cm="1">
        <f t="array" ref="HS27">INDEX(HS$13:HS26,$B27+1,1)</f>
        <v>-</v>
      </c>
      <c r="HT27" s="535" t="str" cm="1">
        <f t="array" ref="HT27">INDEX(HT$13:HT26,$B27+1,1)</f>
        <v>-</v>
      </c>
      <c r="HU27" s="535" cm="1">
        <f t="array" ref="HU27">INDEX(HU$13:HU26,$B27+1,1)</f>
        <v>0</v>
      </c>
      <c r="HV27" s="535" t="str" cm="1">
        <f t="array" ref="HV27">INDEX(HV$13:HV26,$B27+1,1)</f>
        <v>-</v>
      </c>
      <c r="HW27" s="535" cm="1">
        <f t="array" ref="HW27">INDEX(HW$13:HW26,$B27+1,1)</f>
        <v>1</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535" cm="1">
        <f t="array" ref="IC27">INDEX(IC$13:IC26,$B27+1,1)</f>
        <v>0</v>
      </c>
      <c r="ID27" s="535" cm="1">
        <f t="array" ref="ID27">INDEX(ID$13:ID26,$B27+1,1)</f>
        <v>0</v>
      </c>
      <c r="IE27" s="535" cm="1">
        <f t="array" ref="IE27">INDEX(IE$13:IE26,$B27+1,1)</f>
        <v>1</v>
      </c>
      <c r="IF27" s="535" cm="1">
        <f t="array" ref="IF27">INDEX(IF$13:IF26,$B27+1,1)</f>
        <v>0</v>
      </c>
      <c r="IG27" s="535" cm="1">
        <f t="array" ref="IG27">INDEX(IG$13:IG26,$B27+1,1)</f>
        <v>0</v>
      </c>
      <c r="IH27" s="535" cm="1">
        <f t="array" ref="IH27">INDEX(IH$13:IH26,$B27+1,1)</f>
        <v>0</v>
      </c>
      <c r="II27" s="535" cm="1">
        <f t="array" ref="II27">INDEX(II$13:II26,$B27+1,1)</f>
        <v>0</v>
      </c>
      <c r="IJ27" s="535" cm="1">
        <f t="array" ref="IJ27">INDEX(IJ$13:IJ26,$B27+1,1)</f>
        <v>0</v>
      </c>
      <c r="IK27" s="18"/>
      <c r="IL27" s="535" cm="1">
        <f t="array" ref="IL27">INDEX(IL$13:IL26,$B27+1,1)</f>
        <v>0.125</v>
      </c>
      <c r="IM27" s="535" cm="1">
        <f t="array" ref="IM27">INDEX(IM$13:IM26,$B27+1,1)</f>
        <v>0.3</v>
      </c>
      <c r="IN27" s="535" cm="1">
        <f t="array" ref="IN27">INDEX(IN$13:IN26,$B27+1,1)</f>
        <v>-0.05</v>
      </c>
      <c r="IO27" s="535" cm="1">
        <f t="array" ref="IO27">INDEX(IO$13:IO26,$B27+1,1)</f>
        <v>0.1</v>
      </c>
      <c r="IP27" s="535" cm="1">
        <f t="array" ref="IP27">INDEX(IP$13:IP26,$B27+1,1)</f>
        <v>0.25</v>
      </c>
      <c r="IQ27" s="535" cm="1">
        <f t="array" ref="IQ27">INDEX(IQ$13:IQ26,$B27+1,1)</f>
        <v>-0.05</v>
      </c>
      <c r="IR27" s="535" cm="1">
        <f t="array" ref="IR27">INDEX(IR$13:IR26,$B27+1,1)</f>
        <v>0.05</v>
      </c>
      <c r="IS27" s="535" cm="1">
        <f t="array" ref="IS27">INDEX(IS$13:IS26,$B27+1,1)</f>
        <v>0.1</v>
      </c>
      <c r="IT27" s="535" cm="1">
        <f t="array" ref="IT27">INDEX(IT$13:IT26,$B27+1,1)</f>
        <v>-0.02</v>
      </c>
      <c r="IU27" s="535" cm="1">
        <f t="array" ref="IU27">INDEX(IU$13:IU26,$B27+1,1)</f>
        <v>0.1</v>
      </c>
      <c r="IV27" s="535" cm="1">
        <f t="array" ref="IV27">INDEX(IV$13:IV26,$B27+1,1)</f>
        <v>0.25</v>
      </c>
      <c r="IW27" s="535" cm="1">
        <f t="array" ref="IW27">INDEX(IW$13:IW26,$B27+1,1)</f>
        <v>-0.05</v>
      </c>
      <c r="IX27" s="535" cm="1">
        <f t="array" ref="IX27">INDEX(IX$13:IX26,$B27+1,1)</f>
        <v>0.125</v>
      </c>
      <c r="IY27" s="535" cm="1">
        <f t="array" ref="IY27">INDEX(IY$13:IY26,$B27+1,1)</f>
        <v>0.1</v>
      </c>
      <c r="IZ27" s="535" cm="1">
        <f t="array" ref="IZ27">INDEX(IZ$13:IZ26,$B27+1,1)</f>
        <v>0.1</v>
      </c>
      <c r="JA27" s="535" cm="1">
        <f t="array" ref="JA27">INDEX(JA$13:JA26,$B27+1,1)</f>
        <v>0.1</v>
      </c>
      <c r="JB27" s="535" cm="1">
        <f t="array" ref="JB27">INDEX(JB$13:JB26,$B27+1,1)</f>
        <v>0</v>
      </c>
      <c r="JC27" s="535" cm="1">
        <f t="array" ref="JC27">INDEX(JC$13:JC26,$B27+1,1)</f>
        <v>0</v>
      </c>
      <c r="JD27" s="535" cm="1">
        <f t="array" ref="JD27">INDEX(JD$13:JD26,$B27+1,1)</f>
        <v>0</v>
      </c>
      <c r="JE27" s="535" cm="1">
        <f t="array" ref="JE27">INDEX(JE$13:JE26,$B27+1,1)</f>
        <v>0</v>
      </c>
      <c r="JF27" s="535" cm="1">
        <f t="array" ref="JF27">INDEX(JF$13:JF26,$B27+1,1)</f>
        <v>0</v>
      </c>
      <c r="JG27" s="535" cm="1">
        <f t="array" ref="JG27">INDEX(JG$13:JG26,$B27+1,1)</f>
        <v>0</v>
      </c>
      <c r="JH27" s="535" cm="1">
        <f t="array" ref="JH27">INDEX(JH$13:JH26,$B27+1,1)</f>
        <v>0</v>
      </c>
      <c r="JI27" s="535" cm="1">
        <f t="array" ref="JI27">INDEX(JI$13:JI26,$B27+1,1)</f>
        <v>0</v>
      </c>
      <c r="JJ27" s="535" cm="1">
        <f t="array" ref="JJ27">INDEX(JJ$13:JJ26,$B27+1,1)</f>
        <v>0</v>
      </c>
      <c r="JK27" s="535" cm="1">
        <f t="array" ref="JK27">INDEX(JK$13:JK26,$B27+1,1)</f>
        <v>0</v>
      </c>
      <c r="JL27" s="535" cm="1">
        <f t="array" ref="JL27">INDEX(JL$13:JL26,$B27+1,1)</f>
        <v>0</v>
      </c>
      <c r="JM27" s="535" cm="1">
        <f t="array" ref="JM27">INDEX(JM$13:JM26,$B27+1,1)</f>
        <v>0</v>
      </c>
      <c r="JN27" s="535" cm="1">
        <f t="array" ref="JN27">INDEX(JN$13:JN26,$B27+1,1)</f>
        <v>0</v>
      </c>
      <c r="JO27" s="535" cm="1">
        <f t="array" ref="JO27">INDEX(JO$13:JO26,$B27+1,1)</f>
        <v>0</v>
      </c>
      <c r="JP27" s="535" cm="1">
        <f t="array" ref="JP27">INDEX(JP$13:JP26,$B27+1,1)</f>
        <v>0</v>
      </c>
      <c r="JQ27" s="535" cm="1">
        <f t="array" ref="JQ27">INDEX(JQ$13:JQ26,$B27+1,1)</f>
        <v>0</v>
      </c>
      <c r="JR27" s="535" cm="1">
        <f t="array" ref="JR27">INDEX(JR$13:JR26,$B27+1,1)</f>
        <v>0</v>
      </c>
      <c r="JS27" s="535" cm="1">
        <f t="array" ref="JS27">INDEX(JS$13:JS26,$B27+1,1)</f>
        <v>0</v>
      </c>
      <c r="JT27" s="535" cm="1">
        <f t="array" ref="JT27">INDEX(JT$13:JT26,$B27+1,1)</f>
        <v>0</v>
      </c>
      <c r="JU27" s="535" cm="1">
        <f t="array" ref="JU27">INDEX(JU$13:JU26,$B27+1,1)</f>
        <v>0</v>
      </c>
      <c r="JV27" s="535" cm="1">
        <f t="array" ref="JV27">INDEX(JV$13:JV26,$B27+1,1)</f>
        <v>0</v>
      </c>
      <c r="JW27" s="535" cm="1">
        <f t="array" ref="JW27">INDEX(JW$13:JW26,$B27+1,1)</f>
        <v>0</v>
      </c>
      <c r="JX27" s="535" cm="1">
        <f t="array" ref="JX27">INDEX(JX$13:JX26,$B27+1,1)</f>
        <v>0</v>
      </c>
      <c r="JY27" s="535" cm="1">
        <f t="array" ref="JY27">INDEX(JY$13:JY26,$B27+1,1)</f>
        <v>0</v>
      </c>
      <c r="JZ27" s="535" cm="1">
        <f t="array" ref="JZ27">INDEX(JZ$13:JZ26,$B27+1,1)</f>
        <v>0</v>
      </c>
      <c r="KA27" s="535" cm="1">
        <f t="array" ref="KA27">INDEX(KA$13:KA26,$B27+1,1)</f>
        <v>0</v>
      </c>
      <c r="KB27" s="535" cm="1">
        <f t="array" ref="KB27">INDEX(KB$13:KB26,$B27+1,1)</f>
        <v>0</v>
      </c>
      <c r="KC27" s="535" cm="1">
        <f t="array" ref="KC27">INDEX(KC$13:KC26,$B27+1,1)</f>
        <v>0</v>
      </c>
      <c r="KD27" s="535" cm="1">
        <f t="array" ref="KD27">INDEX(KD$13:KD26,$B27+1,1)</f>
        <v>0</v>
      </c>
      <c r="KE27" s="535" cm="1">
        <f t="array" ref="KE27">INDEX(KE$13:KE26,$B27+1,1)</f>
        <v>0</v>
      </c>
      <c r="KF27" s="535" cm="1">
        <f t="array" ref="KF27">INDEX(KF$13:KF26,$B27+1,1)</f>
        <v>0</v>
      </c>
      <c r="KG27" s="535" cm="1">
        <f t="array" ref="KG27">INDEX(KG$13:KG26,$B27+1,1)</f>
        <v>0</v>
      </c>
      <c r="KH27" s="535" cm="1">
        <f t="array" ref="KH27">INDEX(KH$13:KH26,$B27+1,1)</f>
        <v>0</v>
      </c>
      <c r="KI27" s="535" cm="1">
        <f t="array" ref="KI27">INDEX(KI$13:KI26,$B27+1,1)</f>
        <v>0</v>
      </c>
      <c r="KJ27" s="535" cm="1">
        <f t="array" ref="KJ27">INDEX(KJ$13:KJ26,$B27+1,1)</f>
        <v>0</v>
      </c>
      <c r="KK27" s="535" cm="1">
        <f t="array" ref="KK27">INDEX(KK$13:KK26,$B27+1,1)</f>
        <v>0</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0</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535" cm="1">
        <f t="array" ref="KY27">INDEX(KY$13:KY26,$B27+1,1)</f>
        <v>0</v>
      </c>
      <c r="KZ27" s="535" cm="1">
        <f t="array" ref="KZ27">INDEX(KZ$13:KZ26,$B27+1,1)</f>
        <v>0</v>
      </c>
      <c r="LA27" s="535" cm="1">
        <f t="array" ref="LA27">INDEX(LA$13:LA26,$B27+1,1)</f>
        <v>0</v>
      </c>
      <c r="LB27" s="535" cm="1">
        <f t="array" ref="LB27">INDEX(LB$13:LB26,$B27+1,1)</f>
        <v>0</v>
      </c>
      <c r="LC27" s="535" cm="1">
        <f t="array" ref="LC27">INDEX(LC$13:LC26,$B27+1,1)</f>
        <v>0</v>
      </c>
      <c r="LD27" s="535" cm="1">
        <f t="array" ref="LD27">INDEX(LD$13:LD26,$B27+1,1)</f>
        <v>0</v>
      </c>
      <c r="LE27" s="535" cm="1">
        <f t="array" ref="LE27">INDEX(LE$13:LE26,$B27+1,1)</f>
        <v>0</v>
      </c>
      <c r="LF27" s="535" cm="1">
        <f t="array" ref="LF27">INDEX(LF$13:LF26,$B27+1,1)</f>
        <v>0</v>
      </c>
      <c r="LG27" s="535" cm="1">
        <f t="array" ref="LG27">INDEX(LG$13:LG26,$B27+1,1)</f>
        <v>0</v>
      </c>
      <c r="LH27" s="535" cm="1">
        <f t="array" ref="LH27">INDEX(LH$13:LH26,$B27+1,1)</f>
        <v>0</v>
      </c>
      <c r="LI27" s="535" cm="1">
        <f t="array" ref="LI27">INDEX(LI$13:LI26,$B27+1,1)</f>
        <v>0</v>
      </c>
      <c r="LJ27" s="535" cm="1">
        <f t="array" ref="LJ27">INDEX(LJ$13:LJ26,$B27+1,1)</f>
        <v>0</v>
      </c>
      <c r="LK27" s="535" cm="1">
        <f t="array" ref="LK27">INDEX(LK$13:LK26,$B27+1,1)</f>
        <v>0</v>
      </c>
      <c r="LL27" s="535" cm="1">
        <f t="array" ref="LL27">INDEX(LL$13:LL26,$B27+1,1)</f>
        <v>0</v>
      </c>
      <c r="LM27" s="535" cm="1">
        <f t="array" ref="LM27">INDEX(LM$13:LM26,$B27+1,1)</f>
        <v>0</v>
      </c>
      <c r="LN27" s="535" cm="1">
        <f t="array" ref="LN27">INDEX(LN$13:LN26,$B27+1,1)</f>
        <v>0</v>
      </c>
      <c r="LO27" s="535" cm="1">
        <f t="array" ref="LO27">INDEX(LO$13:LO26,$B27+1,1)</f>
        <v>0</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cm="1">
        <f t="array" ref="WE27">INDEX(WE$13:WE26,$B27+1,1)</f>
        <v>0</v>
      </c>
      <c r="WF27" s="535" cm="1">
        <f t="array" ref="WF27">INDEX(WF$13:WF26,$B27+1,1)</f>
        <v>0</v>
      </c>
      <c r="WG27" s="535" cm="1">
        <f t="array" ref="WG27">INDEX(WG$13:WG26,$B27+1,1)</f>
        <v>0</v>
      </c>
      <c r="WH27" s="535" cm="1">
        <f t="array" ref="WH27">INDEX(WH$13:WH26,$B27+1,1)</f>
        <v>0</v>
      </c>
      <c r="WI27" s="535" cm="1">
        <f t="array" ref="WI27">INDEX(WI$13:WI26,$B27+1,1)</f>
        <v>0</v>
      </c>
      <c r="WJ27" s="535" cm="1">
        <f t="array" ref="WJ27">INDEX(WJ$13:WJ26,$B27+1,1)</f>
        <v>0</v>
      </c>
      <c r="WK27" s="535" cm="1">
        <f t="array" ref="WK27">INDEX(WK$13:WK26,$B27+1,1)</f>
        <v>0</v>
      </c>
      <c r="WL27" s="535" cm="1">
        <f t="array" ref="WL27">INDEX(WL$13:WL26,$B27+1,1)</f>
        <v>0</v>
      </c>
      <c r="WM27" s="535" t="str" cm="1">
        <f t="array" ref="WM27">INDEX(WM$13:WM26,$B27+1,1)</f>
        <v>-</v>
      </c>
      <c r="WN27" s="18"/>
      <c r="WO27" s="535" cm="1">
        <f t="array" ref="WO27">INDEX(WO$13:WO26,$B27+1,1)</f>
        <v>0</v>
      </c>
      <c r="WP27" s="535" cm="1">
        <f t="array" ref="WP27">INDEX(WP$13:WP26,$B27+1,1)</f>
        <v>0</v>
      </c>
      <c r="WQ27" s="535" cm="1">
        <f t="array" ref="WQ27">INDEX(WQ$13:WQ26,$B27+1,1)</f>
        <v>0</v>
      </c>
      <c r="WR27" s="535" t="str" cm="1">
        <f t="array" ref="WR27">INDEX(WR$13:WR26,$B27+1,1)</f>
        <v>-</v>
      </c>
      <c r="WS27" s="535" t="str" cm="1">
        <f t="array" ref="WS27">INDEX(WS$13:WS26,$B27+1,1)</f>
        <v>-</v>
      </c>
      <c r="WT27" s="535" t="str" cm="1">
        <f t="array" ref="WT27">INDEX(WT$13:WT26,$B27+1,1)</f>
        <v>-</v>
      </c>
      <c r="WU27" s="535" t="str" cm="1">
        <f t="array" ref="WU27">INDEX(WU$13:WU26,$B27+1,1)</f>
        <v>-</v>
      </c>
      <c r="WV27" s="535" t="str" cm="1">
        <f t="array" ref="WV27">INDEX(WV$13:WV26,$B27+1,1)</f>
        <v>-</v>
      </c>
      <c r="WW27" s="535" t="str" cm="1">
        <f t="array" ref="WW27">INDEX(WW$13:WW26,$B27+1,1)</f>
        <v>-</v>
      </c>
      <c r="WX27" s="535" t="str" cm="1">
        <f t="array" ref="WX27">INDEX(WX$13:WX26,$B27+1,1)</f>
        <v>-</v>
      </c>
      <c r="WY27" s="535" t="str" cm="1">
        <f t="array" ref="WY27">INDEX(WY$13:WY26,$B27+1,1)</f>
        <v>-</v>
      </c>
      <c r="WZ27" s="535" t="str" cm="1">
        <f t="array" ref="WZ27">INDEX(WZ$13:WZ26,$B27+1,1)</f>
        <v>-</v>
      </c>
      <c r="XA27" s="535" t="str" cm="1">
        <f t="array" ref="XA27">INDEX(XA$13:XA26,$B27+1,1)</f>
        <v>-</v>
      </c>
      <c r="XB27" s="535" t="str" cm="1">
        <f t="array" ref="XB27">INDEX(XB$13:XB26,$B27+1,1)</f>
        <v>-</v>
      </c>
      <c r="XC27" s="535" t="str" cm="1">
        <f t="array" ref="XC27">INDEX(XC$13:XC26,$B27+1,1)</f>
        <v>-</v>
      </c>
      <c r="XD27" s="535" t="str" cm="1">
        <f t="array" ref="XD27">INDEX(XD$13:XD26,$B27+1,1)</f>
        <v>-</v>
      </c>
      <c r="XE27" s="535" t="str" cm="1">
        <f t="array" ref="XE27">INDEX(XE$13:XE26,$B27+1,1)</f>
        <v>-</v>
      </c>
      <c r="XF27" s="535" t="str" cm="1">
        <f t="array" ref="XF27">INDEX(XF$13:XF26,$B27+1,1)</f>
        <v>-</v>
      </c>
      <c r="XG27" s="535" t="str" cm="1">
        <f t="array" ref="XG27">INDEX(XG$13:XG26,$B27+1,1)</f>
        <v>-</v>
      </c>
      <c r="XH27" s="18"/>
      <c r="XI27" s="411" t="str">
        <f t="shared" ca="1" si="196"/>
        <v>-</v>
      </c>
      <c r="XJ27" s="535" t="str" cm="1">
        <f t="array" ref="XJ27">INDEX(XJ$13:XJ26,$B27+1,1)</f>
        <v>-</v>
      </c>
      <c r="XK27" s="535" t="str" cm="1">
        <f t="array" ref="XK27">INDEX(XK$13:XK26,$B27+1,1)</f>
        <v>-</v>
      </c>
      <c r="XL27" s="535" t="str" cm="1">
        <f t="array" ref="XL27">INDEX(XL$13:XL26,$B27+1,1)</f>
        <v>-</v>
      </c>
      <c r="XM27" s="535" t="str" cm="1">
        <f t="array" ref="XM27">INDEX(XM$13:XM26,$B27+1,1)</f>
        <v>-</v>
      </c>
      <c r="XN27" s="535" cm="1">
        <f t="array" ref="XN27">INDEX(XN$13:XN26,$B27+1,1)</f>
        <v>0</v>
      </c>
      <c r="XO27" s="535" t="str" cm="1">
        <f t="array" ref="XO27">INDEX(XO$13:XO26,$B27+1,1)</f>
        <v>-</v>
      </c>
      <c r="XP27" s="535" t="str" cm="1">
        <f t="array" ref="XP27">INDEX(XP$13:XP26,$B27+1,1)</f>
        <v>-</v>
      </c>
      <c r="XQ27" s="535" t="str" cm="1">
        <f t="array" ref="XQ27">INDEX(XQ$13:XQ26,$B27+1,1)</f>
        <v>-</v>
      </c>
      <c r="XR27" s="535" t="str" cm="1">
        <f t="array" ref="XR27">INDEX(XR$13:XR26,$B27+1,1)</f>
        <v>-</v>
      </c>
      <c r="XS27" s="535" t="str" cm="1">
        <f t="array" ref="XS27">INDEX(XS$13:XS26,$B27+1,1)</f>
        <v>-</v>
      </c>
      <c r="XT27" s="535" t="str" cm="1">
        <f t="array" ref="XT27">INDEX(XT$13:XT26,$B27+1,1)</f>
        <v>-</v>
      </c>
      <c r="XU27" s="535" t="str" cm="1">
        <f t="array" ref="XU27">INDEX(XU$13:XU26,$B27+1,1)</f>
        <v>-</v>
      </c>
      <c r="XV27" s="535" t="str" cm="1">
        <f t="array" ref="XV27">INDEX(XV$13:XV26,$B27+1,1)</f>
        <v>-</v>
      </c>
      <c r="XW27" s="535" t="b" cm="1">
        <f t="array" ref="XW27">INDEX(XW$13:XW26,$B27+1,1)</f>
        <v>1</v>
      </c>
      <c r="XX27" s="535" t="str" cm="1">
        <f t="array" ref="XX27">INDEX(XX$13:XX26,$B27+1,1)</f>
        <v>-</v>
      </c>
      <c r="XY27" s="535" cm="1">
        <f t="array" ref="XY27">INDEX(XY$13:XY26,$B27+1,1)</f>
        <v>0</v>
      </c>
      <c r="XZ27" s="535" cm="1">
        <f t="array" ref="XZ27">INDEX(XZ$13:XZ26,$B27+1,1)</f>
        <v>0</v>
      </c>
      <c r="YA27" s="535" cm="1">
        <f t="array" ref="YA27">INDEX(YA$13:YA26,$B27+1,1)</f>
        <v>0</v>
      </c>
      <c r="YB27" s="18"/>
      <c r="YC27" s="535" t="str" cm="1">
        <f t="array" ref="YC27">INDEX(YC$13:YC26,$B27+1,1)</f>
        <v>-</v>
      </c>
      <c r="YD27" s="535" t="str" cm="1">
        <f t="array" ref="YD27">INDEX(YD$13:YD26,$B27+1,1)</f>
        <v>-</v>
      </c>
      <c r="YE27" s="535" t="str" cm="1">
        <f t="array" ref="YE27">INDEX(YE$13:YE26,$B27+1,1)</f>
        <v>-</v>
      </c>
      <c r="YF27" s="535" t="str" cm="1">
        <f t="array" ref="YF27">INDEX(YF$13:YF26,$B27+1,1)</f>
        <v>-</v>
      </c>
      <c r="YG27" s="535" cm="1">
        <f t="array" ref="YG27">INDEX(YG$13:YG26,$B27+1,1)</f>
        <v>1</v>
      </c>
      <c r="YH27" s="535" cm="1">
        <f t="array" ref="YH27">INDEX(YH$13:YH26,$B27+1,1)</f>
        <v>1</v>
      </c>
      <c r="YI27" s="535" cm="1">
        <f t="array" ref="YI27">INDEX(YI$13:YI26,$B27+1,1)</f>
        <v>1</v>
      </c>
      <c r="YJ27" s="535" cm="1">
        <f t="array" ref="YJ27">INDEX(YJ$13:YJ26,$B27+1,1)</f>
        <v>1</v>
      </c>
      <c r="YK27" s="535" t="str" cm="1">
        <f t="array" ref="YK27">INDEX(YK$13:YK26,$B27+1,1)</f>
        <v>-</v>
      </c>
      <c r="YL27" s="535" t="str" cm="1">
        <f t="array" ref="YL27">INDEX(YL$13:YL26,$B27+1,1)</f>
        <v>-</v>
      </c>
      <c r="YM27" s="535" t="str" cm="1">
        <f t="array" ref="YM27">INDEX(YM$13:YM26,$B27+1,1)</f>
        <v>-</v>
      </c>
      <c r="YN27" s="535" t="str" cm="1">
        <f t="array" ref="YN27">INDEX(YN$13:YN26,$B27+1,1)</f>
        <v>-</v>
      </c>
      <c r="YO27" s="535" t="str" cm="1">
        <f t="array" ref="YO27">INDEX(YO$13:YO26,$B27+1,1)</f>
        <v>-</v>
      </c>
      <c r="YP27" s="535" t="str" cm="1">
        <f t="array" ref="YP27">INDEX(YP$13:YP26,$B27+1,1)</f>
        <v>-</v>
      </c>
      <c r="YQ27" s="535" t="str" cm="1">
        <f t="array" ref="YQ27">INDEX(YQ$13:YQ26,$B27+1,1)</f>
        <v>-</v>
      </c>
      <c r="YR27" s="18"/>
      <c r="YS27" s="535" t="str" cm="1">
        <f t="array" ref="YS27">INDEX(YS$13:YS26,$B27+1,1)</f>
        <v>-</v>
      </c>
      <c r="YT27" s="411">
        <f t="shared" si="172"/>
        <v>1</v>
      </c>
      <c r="YU27" s="18"/>
      <c r="YV27" s="535" t="str" cm="1">
        <f t="array" ref="YV27">INDEX(YV$13:YV26,$B27+1,1)</f>
        <v>-</v>
      </c>
      <c r="YW27" s="535" t="str" cm="1">
        <f t="array" ref="YW27">INDEX(YW$13:YW26,$B27+1,1)</f>
        <v>-</v>
      </c>
      <c r="YX27" s="535" t="str" cm="1">
        <f t="array" ref="YX27">INDEX(YX$13:YX26,$B27+1,1)</f>
        <v>-</v>
      </c>
      <c r="YY27" s="535" t="str" cm="1">
        <f t="array" ref="YY27">INDEX(YY$13:YY26,$B27+1,1)</f>
        <v>-</v>
      </c>
      <c r="YZ27" s="535" t="str" cm="1">
        <f t="array" ref="YZ27">INDEX(YZ$13:YZ26,$B27+1,1)</f>
        <v>-</v>
      </c>
      <c r="ZA27" s="535" t="str" cm="1">
        <f t="array" ref="ZA27">INDEX(ZA$13:ZA26,$B27+1,1)</f>
        <v>-</v>
      </c>
      <c r="ZB27" s="535" t="str" cm="1">
        <f t="array" ref="ZB27">INDEX(ZB$13:ZB26,$B27+1,1)</f>
        <v>-</v>
      </c>
      <c r="ZC27" s="535" t="str" cm="1">
        <f t="array" ref="ZC27">INDEX(ZC$13:ZC26,$B27+1,1)</f>
        <v>-</v>
      </c>
      <c r="ZD27" s="535" t="str" cm="1">
        <f t="array" ref="ZD27">INDEX(ZD$13:ZD26,$B27+1,1)</f>
        <v>-</v>
      </c>
      <c r="ZE27" s="535" t="str" cm="1">
        <f t="array" ref="ZE27">INDEX(ZE$13:ZE26,$B27+1,1)</f>
        <v>-</v>
      </c>
      <c r="ZF27" s="535" t="str" cm="1">
        <f t="array" ref="ZF27">INDEX(ZF$13:ZF26,$B27+1,1)</f>
        <v>-</v>
      </c>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535" t="str" cm="1">
        <f t="array" ref="ZX27">INDEX(ZX$13:ZX26,$B27+1,1)</f>
        <v>-</v>
      </c>
      <c r="ZY27" s="535" t="str" cm="1">
        <f t="array" ref="ZY27">INDEX(ZY$13:ZY26,$B27+1,1)</f>
        <v>-</v>
      </c>
      <c r="ZZ27" s="535" t="str" cm="1">
        <f t="array" ref="ZZ27">INDEX(ZZ$13:ZZ26,$B27+1,1)</f>
        <v>-</v>
      </c>
      <c r="AAA27" s="535" t="str" cm="1">
        <f t="array" ref="AAA27">INDEX(AAA$13:AAA26,$B27+1,1)</f>
        <v>-</v>
      </c>
      <c r="AAB27" s="535" t="str" cm="1">
        <f t="array" ref="AAB27">INDEX(AAB$13:AAB26,$B27+1,1)</f>
        <v>-</v>
      </c>
      <c r="AAC27" s="535" t="str" cm="1">
        <f t="array" ref="AAC27">INDEX(AAC$13:AAC26,$B27+1,1)</f>
        <v>-</v>
      </c>
      <c r="AAD27" s="535" t="str" cm="1">
        <f t="array" ref="AAD27">INDEX(AAD$13:AAD26,$B27+1,1)</f>
        <v>-</v>
      </c>
      <c r="AAE27" s="535" t="str" cm="1">
        <f t="array" ref="AAE27">INDEX(AAE$13:AAE26,$B27+1,1)</f>
        <v>-</v>
      </c>
      <c r="AAF27" s="535" t="str" cm="1">
        <f t="array" ref="AAF27">INDEX(AAF$13:AAF26,$B27+1,1)</f>
        <v>-</v>
      </c>
      <c r="AAG27" s="535" t="str" cm="1">
        <f t="array" ref="AAG27">INDEX(AAG$13:AAG26,$B27+1,1)</f>
        <v>-</v>
      </c>
      <c r="AAH27" s="535" t="str" cm="1">
        <f t="array" ref="AAH27">INDEX(AAH$13:AAH26,$B27+1,1)</f>
        <v>-</v>
      </c>
      <c r="AAI27" s="535" t="str" cm="1">
        <f t="array" ref="AAI27">INDEX(AAI$13:AAI26,$B27+1,1)</f>
        <v>-</v>
      </c>
      <c r="AAJ27" s="535" t="str" cm="1">
        <f t="array" ref="AAJ27">INDEX(AAJ$13:AAJ26,$B27+1,1)</f>
        <v>-</v>
      </c>
      <c r="AAK27" s="535" t="str" cm="1">
        <f t="array" ref="AAK27">INDEX(AAK$13:AAK26,$B27+1,1)</f>
        <v>-</v>
      </c>
      <c r="AAL27" s="535" cm="1">
        <f t="array" ref="AAL27">INDEX(AAL$13:AAL26,$B27+1,1)</f>
        <v>1</v>
      </c>
      <c r="AAM27" s="535" cm="1">
        <f t="array" ref="AAM27">INDEX(AAM$13:AAM26,$B27+1,1)</f>
        <v>1</v>
      </c>
      <c r="AAN27" s="535" t="str" cm="1">
        <f t="array" ref="AAN27">INDEX(AAN$13:AAN26,$B27+1,1)</f>
        <v>-</v>
      </c>
      <c r="AAO27" s="535" t="str" cm="1">
        <f t="array" ref="AAO27">INDEX(AAO$13:AAO26,$B27+1,1)</f>
        <v>-</v>
      </c>
      <c r="AAP27" s="535" t="str" cm="1">
        <f t="array" ref="AAP27">INDEX(AAP$13:AAP26,$B27+1,1)</f>
        <v>-</v>
      </c>
      <c r="AAQ27" s="535" t="str" cm="1">
        <f t="array" ref="AAQ27">INDEX(AAQ$13:AAQ26,$B27+1,1)</f>
        <v>-</v>
      </c>
      <c r="AAR27" s="535" t="str" cm="1">
        <f t="array" ref="AAR27">INDEX(AAR$13:AAR26,$B27+1,1)</f>
        <v>-</v>
      </c>
      <c r="AAS27" s="535" t="str" cm="1">
        <f t="array" ref="AAS27">INDEX(AAS$13:AAS26,$B27+1,1)</f>
        <v>-</v>
      </c>
      <c r="AAT27" s="535" t="str" cm="1">
        <f t="array" ref="AAT27">INDEX(AAT$13:AAT26,$B27+1,1)</f>
        <v>-</v>
      </c>
      <c r="AAU27" s="535" t="str" cm="1">
        <f t="array" ref="AAU27">INDEX(AAU$13:AAU26,$B27+1,1)</f>
        <v>-</v>
      </c>
      <c r="AAV27" s="535" t="str" cm="1">
        <f t="array" ref="AAV27">INDEX(AAV$13:AAV26,$B27+1,1)</f>
        <v>-</v>
      </c>
      <c r="AAW27" s="535" t="str" cm="1">
        <f t="array" ref="AAW27">INDEX(AAW$13:AAW26,$B27+1,1)</f>
        <v>-</v>
      </c>
      <c r="AAX27" s="535" t="str" cm="1">
        <f t="array" ref="AAX27">INDEX(AAX$13:AAX26,$B27+1,1)</f>
        <v>-</v>
      </c>
      <c r="AAY27" s="535" t="str" cm="1">
        <f t="array" ref="AAY27">INDEX(AAY$13:AAY26,$B27+1,1)</f>
        <v>-</v>
      </c>
      <c r="AAZ27" s="535" t="str" cm="1">
        <f t="array" ref="AAZ27">INDEX(AAZ$13:AAZ26,$B27+1,1)</f>
        <v>-</v>
      </c>
      <c r="ABA27" s="18"/>
      <c r="ABB27" s="535" t="str" cm="1">
        <f t="array" ref="ABB27">INDEX(ABB$13:ABB26,$B27+1,1)</f>
        <v>-</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535" t="str" cm="1">
        <f t="array" ref="ABH27">INDEX(ABH$13:ABH26,$B27+1,1)</f>
        <v>-</v>
      </c>
      <c r="ABI27" s="535" t="str" cm="1">
        <f t="array" ref="ABI27">INDEX(ABI$13:ABI26,$B27+1,1)</f>
        <v>-</v>
      </c>
      <c r="ABJ27" s="535" t="str" cm="1">
        <f t="array" ref="ABJ27">INDEX(ABJ$13:ABJ26,$B27+1,1)</f>
        <v>-</v>
      </c>
      <c r="ABK27" s="535" t="str" cm="1">
        <f t="array" ref="ABK27">INDEX(ABK$13:ABK26,$B27+1,1)</f>
        <v>-</v>
      </c>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t="str" cm="1">
        <f t="array" ref="ADB27">INDEX(ADB$13:ADB26,$B27+1,1)</f>
        <v>-</v>
      </c>
      <c r="ADC27" s="535" t="str" cm="1">
        <f t="array" ref="ADC27">INDEX(ADC$13:ADC26,$B27+1,1)</f>
        <v>-</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535" t="str" cm="1">
        <f t="array" ref="ADQ27">INDEX(ADQ$13:ADQ26,$B27+1,1)</f>
        <v>-</v>
      </c>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t="str" cm="1">
        <f t="array" ref="AEF27">INDEX(AEF$13:AEF26,$B27+1,1)</f>
        <v>-</v>
      </c>
      <c r="AEG27" s="535" t="str" cm="1">
        <f t="array" ref="AEG27">INDEX(AEG$13:AEG26,$B27+1,1)</f>
        <v>-</v>
      </c>
      <c r="AEH27" s="535" t="str" cm="1">
        <f t="array" ref="AEH27">INDEX(AEH$13:AEH26,$B27+1,1)</f>
        <v>-</v>
      </c>
      <c r="AEI27" s="535" t="str" cm="1">
        <f t="array" ref="AEI27">INDEX(AEI$13:AEI26,$B27+1,1)</f>
        <v>-</v>
      </c>
      <c r="AEJ27" s="535" t="str" cm="1">
        <f t="array" ref="AEJ27">INDEX(AEJ$13:AEJ26,$B27+1,1)</f>
        <v>-</v>
      </c>
      <c r="AEK27" s="535" t="str" cm="1">
        <f t="array" ref="AEK27">INDEX(AEK$13:AEK26,$B27+1,1)</f>
        <v>-</v>
      </c>
      <c r="AEL27" s="535" t="str" cm="1">
        <f t="array" ref="AEL27">INDEX(AEL$13:AEL26,$B27+1,1)</f>
        <v>-</v>
      </c>
      <c r="AEM27" s="535" t="str" cm="1">
        <f t="array" ref="AEM27">INDEX(AEM$13:AEM26,$B27+1,1)</f>
        <v>-</v>
      </c>
      <c r="AEN27" s="535" cm="1">
        <f t="array" ref="AEN27">INDEX(AEN$13:AEN26,$B27+1,1)</f>
        <v>0</v>
      </c>
      <c r="AEO27" s="483">
        <v>0</v>
      </c>
    </row>
    <row r="28" spans="1:821" outlineLevel="1">
      <c r="A28" s="18">
        <f t="shared" si="136"/>
        <v>15</v>
      </c>
      <c r="B28" s="18">
        <f t="shared" si="203"/>
        <v>6</v>
      </c>
      <c r="C28">
        <v>2</v>
      </c>
      <c r="D28" s="17" t="str" cm="1">
        <f t="array" ref="D28">INDEX(D$13:D27,$B28+1,1)</f>
        <v>GSW</v>
      </c>
      <c r="E28" t="b">
        <v>1</v>
      </c>
      <c r="F28" t="b">
        <v>0</v>
      </c>
      <c r="G28" t="b">
        <f t="shared" si="204"/>
        <v>1</v>
      </c>
      <c r="H28" s="40" t="str">
        <f>"Breed"&amp;$T28&amp;"_test "</f>
        <v xml:space="preserve">Breed3_test </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3</v>
      </c>
      <c r="P28" s="535" cm="1">
        <f t="array" ref="P28">INDEX(P$13:P27,$B28+1,1)</f>
        <v>0</v>
      </c>
      <c r="Q28" s="535" cm="1">
        <f t="array" ref="Q28">INDEX(Q$13:Q27,$B28+1,1)</f>
        <v>0</v>
      </c>
      <c r="R28" s="535" cm="1">
        <f t="array" ref="R28">INDEX(R$13:R27,$B28+1,1)</f>
        <v>1</v>
      </c>
      <c r="S28" s="535" cm="1">
        <f t="array" ref="S28">INDEX(S$13:S27,$B28+1,1)</f>
        <v>0</v>
      </c>
      <c r="T28" s="411">
        <f t="shared" si="205"/>
        <v>3</v>
      </c>
      <c r="U28" s="411">
        <f t="shared" si="205"/>
        <v>2</v>
      </c>
      <c r="V28" s="411">
        <f t="shared" si="137"/>
        <v>2</v>
      </c>
      <c r="W28" s="778" t="b">
        <f t="shared" si="200"/>
        <v>0</v>
      </c>
      <c r="X28" s="777" t="b">
        <f t="shared" si="138"/>
        <v>1</v>
      </c>
      <c r="Y28" s="777" t="b">
        <f t="shared" si="138"/>
        <v>1</v>
      </c>
      <c r="Z28" s="796" t="b" cm="1">
        <f t="array" ref="Z28">INDEX(Z$13:Z27,$B28+1,1)</f>
        <v>0</v>
      </c>
      <c r="AA28" s="411">
        <f t="shared" si="139"/>
        <v>6</v>
      </c>
      <c r="AB28" s="411">
        <f t="shared" si="140"/>
        <v>6</v>
      </c>
      <c r="AC28" s="411"/>
      <c r="AD28" s="411">
        <f t="shared" si="141"/>
        <v>6</v>
      </c>
      <c r="AE28" s="111"/>
      <c r="AF28" s="111"/>
      <c r="AG28" s="111"/>
      <c r="AH28" s="111"/>
      <c r="AI28" s="535" cm="1">
        <f t="array" ref="AI28">INDEX(AI$13:AI27,$B28+1,1)</f>
        <v>1</v>
      </c>
      <c r="AJ28" s="535" cm="1">
        <f t="array" ref="AJ28">INDEX(AJ$13:AJ27,$B28+1,1)</f>
        <v>1</v>
      </c>
      <c r="AK28" s="535" cm="1">
        <f t="array" ref="AK28">INDEX(AK$13:AK27,$B28+1,1)</f>
        <v>1</v>
      </c>
      <c r="AL28" s="535" cm="1">
        <f t="array" ref="AL28">INDEX(AL$13:AL27,$B28+1,1)</f>
        <v>0</v>
      </c>
      <c r="AM28" s="535" cm="1">
        <f t="array" ref="AM28">INDEX(AM$13:AM27,$B28+1,1)</f>
        <v>0</v>
      </c>
      <c r="AN28" s="535" t="str" cm="1">
        <f t="array" ref="AN28">INDEX(AN$13:AN27,$B28+1,1)</f>
        <v/>
      </c>
      <c r="AO28" s="535" cm="1">
        <f t="array" ref="AO28">INDEX(AO$13:AO27,$B28+1,1)</f>
        <v>1</v>
      </c>
      <c r="AP28" s="535" cm="1">
        <f t="array" ref="AP28">INDEX(AP$13:AP27,$B28+1,1)</f>
        <v>1</v>
      </c>
      <c r="AQ28" s="111"/>
      <c r="AR28" s="111"/>
      <c r="AS28" s="111"/>
      <c r="AT28" s="111"/>
      <c r="AU28" s="111"/>
      <c r="AV28" s="111"/>
      <c r="AW28" s="111"/>
      <c r="AX28" s="111"/>
      <c r="AY28" s="18"/>
      <c r="AZ28" s="18"/>
      <c r="BA28" s="200" t="str" cm="1">
        <f t="array" aca="1" ref="BA28" ca="1">$H28&amp;" "        &amp;_xlfn.SINGLE( INDEX(i.ModelStructure,$I28,1))    &amp;" "
&amp; $D28        &amp;       IF(OR($CE28="-", $CE28),"_PInp","_Full")&amp;    IF($DK28=0," SFM","")&amp;IF($DK28=1," MFM","")&amp;IF($DK28=7," Mat","")&amp;IF($EX28=1,"&amp;EL","   ")&amp;IF($DQ28=TRUE,"&amp;BBT","    ")
&amp;      " TOL"&amp;_xlfn.SINGLE(INDEX(i.TOL_Desc,1,$N28))   &amp; " Scan"&amp;$AK28
&amp;       CHOOSE($K28+1," CFS"," GFS"," NFS")&amp;     " CG_"&amp;_xlfn.SINGLE(_xlfn.SWITCH($XI28,"-",1,TRUE,1,FALSE,0))&amp;_xlfn.SINGLE(    IF($XL28="-"," FodCrop    ",_xlfn.SWITCH(VALUE(LEFT($XL$4,1)),0," All",6," Lup",9," Oat",11," OaF")&amp;"_Fod"&amp;TEXT($XL28,"000%")))
&amp;" REV"&amp;"_"&amp;TEXT($GV28,"00;-0;00;@ ")&amp;TEXT($AN28,"00;-0;00;  @")&amp;"_"&amp;TEXT($HA28,"0")&amp;"_"&amp;TEXT($AP28,"0")
&amp; " RR"&amp;TEXT(SUM($FB28:$FC28),"+00%;-00%;    ;@")
&amp; " ("&amp;IF($DD28,"P","E")   &amp;IF($DE28,"T","t")        &amp;     "_F"&amp;IF($ZW28=TRUE,3,0)+COUNTIF($ZO28:$ZS28,TRUE)+COUNTIF($BV28:$BW28,"&gt;0")&amp;IF($ZU28=TRUE,3,0)+COUNTIF($BV28:$BW28,"&gt;0")&amp;"N"&amp;$ZZ28&amp;$AAA28&amp;"L"&amp;$AAL28&amp;$AAM28&amp;"_"&amp;$AAK28&amp;")"</f>
        <v>Breed3_test  SE GSW_PInp MFM   &amp;BBT TOLSpr Scan1 CFS CG_1 FodCrop     REV_-   _-_1 RR+01% (Et_F00N--L11_-)</v>
      </c>
      <c r="BB28" s="8" t="str">
        <f ca="1">IF(COUNTIF($BA$13:$BA28,$BA28)=1,"-","Dup")</f>
        <v>-</v>
      </c>
      <c r="BC28" s="18"/>
      <c r="BD28" s="535" t="b" cm="1">
        <f t="array" ref="BD28">INDEX(BD$13:BD27,$B28+1,1)</f>
        <v>0</v>
      </c>
      <c r="BE28" s="535" t="b" cm="1">
        <f t="array" ref="BE28">INDEX(BE$13:BE27,$B28+1,1)</f>
        <v>0</v>
      </c>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535" t="b" cm="1">
        <f t="array" ref="BK28">INDEX(BK$13:BK27,$B28+1,1)</f>
        <v>0</v>
      </c>
      <c r="BL28" s="535" t="b" cm="1">
        <f t="array" ref="BL28">INDEX(BL$13:BL27,$B28+1,1)</f>
        <v>0</v>
      </c>
      <c r="BM28" s="18"/>
      <c r="BN28" s="535" t="b" cm="1">
        <f t="array" ref="BN28">INDEX(BN$13:BN27,$B28+1,1)</f>
        <v>0</v>
      </c>
      <c r="BO28" s="535" t="str" cm="1">
        <f t="array" ref="BO28">INDEX(BO$13:BO27,$B28+1,1)</f>
        <v>-</v>
      </c>
      <c r="BP28" s="535" t="str" cm="1">
        <f t="array" ref="BP28">INDEX(BP$13:BP27,$B28+1,1)</f>
        <v>-</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str" cm="1">
        <f t="array" ref="BX28">INDEX(BX$13:BX27,$B28+1,1)</f>
        <v>-</v>
      </c>
      <c r="BY28" s="535" t="str" cm="1">
        <f t="array" ref="BY28">INDEX(BY$13:BY27,$B28+1,1)</f>
        <v>-</v>
      </c>
      <c r="BZ28" s="535" t="b" cm="1">
        <f t="array" ref="BZ28">INDEX(BZ$13:BZ27,$B28+1,1)</f>
        <v>0</v>
      </c>
      <c r="CA28" s="535" t="str" cm="1">
        <f t="array" ref="CA28">INDEX(CA$13:CA27,$B28+1,1)</f>
        <v>-</v>
      </c>
      <c r="CB28" s="535" t="str" cm="1">
        <f t="array" ref="CB28">INDEX(CB$13:CB27,$B28+1,1)</f>
        <v>-</v>
      </c>
      <c r="CC28" s="535" t="str" cm="1">
        <f t="array" ref="CC28">INDEX(CC$13:CC27,$B28+1,1)</f>
        <v>-</v>
      </c>
      <c r="CD28" s="535" t="str" cm="1">
        <f t="array" ref="CD28">INDEX(CD$13:CD27,$B28+1,1)</f>
        <v>-</v>
      </c>
      <c r="CE28" s="535" t="str" cm="1">
        <f t="array" ref="CE28">INDEX(CE$13:CE27,$B28+1,1)</f>
        <v>-</v>
      </c>
      <c r="CF28" s="18"/>
      <c r="CG28" s="535" t="str" cm="1">
        <f t="array" ref="CG28">INDEX(CG$13:CG27,$B28+1,1)</f>
        <v>-</v>
      </c>
      <c r="CH28" s="411" t="str">
        <f t="shared" ca="1" si="144"/>
        <v>-</v>
      </c>
      <c r="CI28" s="411">
        <f t="shared" si="145"/>
        <v>0</v>
      </c>
      <c r="CJ28" s="411">
        <f t="shared" si="145"/>
        <v>0</v>
      </c>
      <c r="CK28" s="535" t="str" cm="1">
        <f t="array" ref="CK28">INDEX(CK$13:CK27,$B28+1,1)</f>
        <v>-</v>
      </c>
      <c r="CL28" s="535" t="str" cm="1">
        <f t="array" ref="CL28">INDEX(CL$13:CL27,$B28+1,1)</f>
        <v>-</v>
      </c>
      <c r="CM28" s="535" t="str" cm="1">
        <f t="array" ref="CM28">INDEX(CM$13:CM27,$B28+1,1)</f>
        <v>-</v>
      </c>
      <c r="CN28" s="411" t="str">
        <f t="shared" ca="1" si="146"/>
        <v>-</v>
      </c>
      <c r="CO28" s="411">
        <f t="shared" si="147"/>
        <v>0</v>
      </c>
      <c r="CP28" s="411">
        <f t="shared" si="147"/>
        <v>0</v>
      </c>
      <c r="CQ28" s="535" t="str" cm="1">
        <f t="array" ref="CQ28">INDEX(CQ$13:CQ27,$B28+1,1)</f>
        <v>-</v>
      </c>
      <c r="CR28" s="411" t="str">
        <f t="shared" ca="1" si="148"/>
        <v>-</v>
      </c>
      <c r="CS28" s="411">
        <f t="shared" si="149"/>
        <v>0</v>
      </c>
      <c r="CT28" s="535" t="str" cm="1">
        <f t="array" ref="CT28">INDEX(CT$13:CT27,$B28+1,1)</f>
        <v>-</v>
      </c>
      <c r="CU28" s="535" t="str" cm="1">
        <f t="array" ref="CU28">INDEX(CU$13:CU27,$B28+1,1)</f>
        <v>-</v>
      </c>
      <c r="CV28" s="411">
        <f t="shared" si="150"/>
        <v>0</v>
      </c>
      <c r="CW28" s="535" t="str" cm="1">
        <f t="array" ref="CW28">INDEX(CW$13:CW27,$B28+1,1)</f>
        <v>-</v>
      </c>
      <c r="CX28" s="411" t="str">
        <f t="shared" ca="1" si="151"/>
        <v>-</v>
      </c>
      <c r="CY28" s="411">
        <f t="shared" si="152"/>
        <v>0</v>
      </c>
      <c r="CZ28" s="411">
        <f t="shared" si="152"/>
        <v>0</v>
      </c>
      <c r="DA28" s="535" cm="1">
        <f t="array" ref="DA28">INDEX(DA$13:DA27,$B28+1,1)</f>
        <v>0</v>
      </c>
      <c r="DB28" s="535" cm="1">
        <f t="array" ref="DB28">INDEX(DB$13:DB27,$B28+1,1)</f>
        <v>0</v>
      </c>
      <c r="DC28" s="18"/>
      <c r="DD28" s="535" t="b" cm="1">
        <f t="array" ref="DD28">INDEX(DD$13:DD27,$B28+1,1)</f>
        <v>0</v>
      </c>
      <c r="DE28" s="535" t="b" cm="1">
        <f t="array" ref="DE28">INDEX(DE$13:DE27,$B28+1,1)</f>
        <v>0</v>
      </c>
      <c r="DF28" s="535" t="b" cm="1">
        <f t="array" ref="DF28">INDEX(DF$13:DF27,$B28+1,1)</f>
        <v>1</v>
      </c>
      <c r="DG28" s="535" t="str" cm="1">
        <f t="array" ref="DG28">INDEX(DG$13:DG27,$B28+1,1)</f>
        <v>-</v>
      </c>
      <c r="DH28" s="536" cm="1">
        <f t="array" ref="DH28">INDEX(DH$13:DH27,$B28+1,1)</f>
        <v>0</v>
      </c>
      <c r="DI28" s="535" cm="1">
        <f t="array" ref="DI28">INDEX(DI$13:DI27,$B28+1,1)</f>
        <v>1</v>
      </c>
      <c r="DJ28" s="535" cm="1">
        <f t="array" ref="DJ28">INDEX(DJ$13:DJ27,$B28+1,1)</f>
        <v>1</v>
      </c>
      <c r="DK28" s="411">
        <f t="shared" si="183"/>
        <v>1</v>
      </c>
      <c r="DL28" s="411">
        <f t="shared" si="183"/>
        <v>60</v>
      </c>
      <c r="DM28" s="535" t="str" cm="1">
        <f t="array" ref="DM28">INDEX(DM$13:DM27,$B28+1,1)</f>
        <v>-</v>
      </c>
      <c r="DN28" s="411" t="str">
        <f t="shared" si="184"/>
        <v>-</v>
      </c>
      <c r="DO28" s="411" t="str">
        <f t="shared" si="184"/>
        <v>-</v>
      </c>
      <c r="DP28" s="411" t="str">
        <f t="shared" si="184"/>
        <v>-</v>
      </c>
      <c r="DQ28" s="411" t="b">
        <f t="shared" si="185"/>
        <v>1</v>
      </c>
      <c r="DR28" s="535" t="str" cm="1">
        <f t="array" ref="DR28">INDEX(DR$13:DR27,$B28+1,1)</f>
        <v>-</v>
      </c>
      <c r="DS28" s="535" t="str" cm="1">
        <f t="array" ref="DS28">INDEX(DS$13:DS27,$B28+1,1)</f>
        <v>-</v>
      </c>
      <c r="DT28" s="535" t="str" cm="1">
        <f t="array" ref="DT28">INDEX(DT$13:DT27,$B28+1,1)</f>
        <v>-</v>
      </c>
      <c r="DU28" s="535" t="str" cm="1">
        <f t="array" ref="DU28">INDEX(DU$13:DU27,$B28+1,1)</f>
        <v>-</v>
      </c>
      <c r="DV28" s="411">
        <f t="shared" si="186"/>
        <v>500</v>
      </c>
      <c r="DW28" s="411">
        <f t="shared" si="186"/>
        <v>500</v>
      </c>
      <c r="DX28" s="411" t="str">
        <f t="shared" si="186"/>
        <v>-</v>
      </c>
      <c r="DY28" s="411" t="str">
        <f t="shared" si="186"/>
        <v>-</v>
      </c>
      <c r="DZ28" s="411" t="str">
        <f t="shared" si="186"/>
        <v>-</v>
      </c>
      <c r="EA28" s="535" cm="1">
        <f t="array" ref="EA28">INDEX(EA$13:EA27,$B28+1,1)</f>
        <v>0</v>
      </c>
      <c r="EB28" s="535" cm="1">
        <f t="array" ref="EB28">INDEX(EB$13:EB27,$B28+1,1)</f>
        <v>999999</v>
      </c>
      <c r="EC28" s="535" cm="1">
        <f t="array" ref="EC28">INDEX(EC$13:EC27,$B28+1,1)</f>
        <v>999999</v>
      </c>
      <c r="ED28" s="535" cm="1">
        <f t="array" ref="ED28">INDEX(ED$13:ED27,$B28+1,1)</f>
        <v>999999</v>
      </c>
      <c r="EE28" s="535" cm="1">
        <f t="array" ref="EE28">INDEX(EE$13:EE27,$B28+1,1)</f>
        <v>999999</v>
      </c>
      <c r="EF28" s="535" cm="1">
        <f t="array" ref="EF28">INDEX(EF$13:EF27,$B28+1,1)</f>
        <v>999999</v>
      </c>
      <c r="EG28" s="535" cm="1">
        <f t="array" ref="EG28">INDEX(EG$13:EG27,$B28+1,1)</f>
        <v>999999</v>
      </c>
      <c r="EH28" s="535" cm="1">
        <f t="array" ref="EH28">INDEX(EH$13:EH27,$B28+1,1)</f>
        <v>999999</v>
      </c>
      <c r="EI28" s="535" cm="1">
        <f t="array" ref="EI28">INDEX(EI$13:EI27,$B28+1,1)</f>
        <v>999999</v>
      </c>
      <c r="EJ28" s="535" cm="1">
        <f t="array" ref="EJ28">INDEX(EJ$13:EJ27,$B28+1,1)</f>
        <v>999999</v>
      </c>
      <c r="EK28" s="535" cm="1">
        <f t="array" ref="EK28">INDEX(EK$13:EK27,$B28+1,1)</f>
        <v>999999</v>
      </c>
      <c r="EL28" s="535" cm="1">
        <f t="array" ref="EL28">INDEX(EL$13:EL27,$B28+1,1)</f>
        <v>999999</v>
      </c>
      <c r="EM28" s="535" cm="1">
        <f t="array" ref="EM28">INDEX(EM$13:EM27,$B28+1,1)</f>
        <v>999999</v>
      </c>
      <c r="EN28" s="782">
        <f t="shared" si="155"/>
        <v>0</v>
      </c>
      <c r="EO28" s="782">
        <f t="shared" si="155"/>
        <v>0</v>
      </c>
      <c r="EP28" s="782">
        <f t="shared" si="155"/>
        <v>999999</v>
      </c>
      <c r="EQ28" s="535" t="str" cm="1">
        <f t="array" ref="EQ28">INDEX(EQ$13:EQ27,$B28+1,1)</f>
        <v>-</v>
      </c>
      <c r="ER28" s="535" t="str" cm="1">
        <f t="array" ref="ER28">INDEX(ER$13:ER27,$B28+1,1)</f>
        <v>-</v>
      </c>
      <c r="ES28" s="411" t="str">
        <f t="shared" si="187"/>
        <v>-</v>
      </c>
      <c r="ET28" s="411" t="str">
        <f t="shared" si="187"/>
        <v>-</v>
      </c>
      <c r="EU28" s="781">
        <f t="shared" si="177"/>
        <v>0</v>
      </c>
      <c r="EV28" s="779">
        <f t="shared" si="178"/>
        <v>999999</v>
      </c>
      <c r="EW28" s="780">
        <f t="shared" si="179"/>
        <v>999999</v>
      </c>
      <c r="EX28" s="535" t="str" cm="1">
        <f t="array" ref="EX28">INDEX(EX$13:EX27,$B28+1,1)</f>
        <v>-</v>
      </c>
      <c r="EY28" s="728" cm="1">
        <f t="array" ref="EY28">IF(EX28&lt;&gt;"-",EX28,INDEX(i.ELMatedEst,$AA28+1,$T28))</f>
        <v>0</v>
      </c>
      <c r="EZ28" s="535" t="str" cm="1">
        <f t="array" ref="EZ28">INDEX(EZ$13:EZ27,$B28+1,1)</f>
        <v>-</v>
      </c>
      <c r="FA28" s="535" t="str" cm="1">
        <f t="array" ref="FA28">INDEX(FA$13:FA27,$B28+1,1)</f>
        <v>-</v>
      </c>
      <c r="FB28" s="411">
        <f t="shared" si="188"/>
        <v>0</v>
      </c>
      <c r="FC28" s="666">
        <f t="shared" si="189"/>
        <v>5.0000000000000001E-3</v>
      </c>
      <c r="FD28" s="535" cm="1">
        <f t="array" ref="FD28">INDEX(FD$13:FD27,$B28+1,1)</f>
        <v>1</v>
      </c>
      <c r="FE28" s="667">
        <f t="shared" si="190"/>
        <v>0.12</v>
      </c>
      <c r="FF28" s="667">
        <f>INDEX(CHOOSE($N28,DataAutumn!i.EL_PropnSold,DataWinter!i.EL_PropnSold,DataSpring!i.EL_PropnSold),$AI28,$T28)*INDEX(i.ELMatedEst,$AB28+1,$T28)*i.dAdultRR_ELPropSold
+INDEX(i.dryman,($AJ28-1)*4+$AI28,FF$7)</f>
        <v>0</v>
      </c>
      <c r="FG28" s="667">
        <f>INDEX(CHOOSE($N28,DataAutumn!i.EL_PropnSold,DataWinter!i.EL_PropnSold,DataSpring!i.EL_PropnSold),$AI28,$T28)*INDEX(i.ELMatedEst,$AB28+1,$T28)*i.dAdultRR_ELPropSold
+INDEX(i.dryman,($AJ28-1)*4+$AI28,FG$7)</f>
        <v>3.125E-2</v>
      </c>
      <c r="FH28" s="667">
        <f>INDEX(CHOOSE($N28,DataAutumn!i.EL_PropnSold,DataWinter!i.EL_PropnSold,DataSpring!i.EL_PropnSold),$AI28,$T28)*INDEX(i.ELMatedEst,$AB28+1,$T28)*i.dAdultRR_ELPropSold
+INDEX(i.dryman,($AJ28-1)*4+$AI28,FH$7)</f>
        <v>3.125E-2</v>
      </c>
      <c r="FI28" s="667">
        <f>INDEX(CHOOSE($N28,DataAutumn!i.EL_PropnSold,DataWinter!i.EL_PropnSold,DataSpring!i.EL_PropnSold),$AI28,$T28)*INDEX(i.ELMatedEst,$AB28+1,$T28)*i.dAdultRR_ELPropSold
+INDEX(i.dryman,($AJ28-1)*4+$AI28,FI$7)</f>
        <v>3.125E-2</v>
      </c>
      <c r="FJ28" s="668">
        <f>INDEX(CHOOSE($N28,DataAutumn!i.EL_PropnSold,DataWinter!i.EL_PropnSold,DataSpring!i.EL_PropnSold),$AI28,$T28)*INDEX(i.ELMatedEst,$AB28+1,$T28)*i.dAdultLSurv_ELPropSold</f>
        <v>0</v>
      </c>
      <c r="FK28" s="411" t="b">
        <f t="shared" si="191"/>
        <v>0</v>
      </c>
      <c r="FL28" s="411" t="b">
        <f t="shared" si="191"/>
        <v>0</v>
      </c>
      <c r="FM28" s="411" t="b">
        <f t="shared" si="191"/>
        <v>0</v>
      </c>
      <c r="FN28" s="411" t="b">
        <f t="shared" si="191"/>
        <v>0</v>
      </c>
      <c r="FO28" s="411">
        <f t="shared" si="192"/>
        <v>1</v>
      </c>
      <c r="FP28" s="411">
        <f t="shared" si="192"/>
        <v>0</v>
      </c>
      <c r="FQ28" s="411" t="b">
        <f t="shared" si="193"/>
        <v>0</v>
      </c>
      <c r="FR28" s="411" t="b">
        <f t="shared" si="156"/>
        <v>0</v>
      </c>
      <c r="FS28" s="411" t="b">
        <f t="shared" si="156"/>
        <v>0</v>
      </c>
      <c r="FT28" s="411" t="b">
        <f t="shared" si="156"/>
        <v>1</v>
      </c>
      <c r="FU28" s="87">
        <f t="shared" si="157"/>
        <v>1</v>
      </c>
      <c r="FV28" s="87">
        <f t="shared" si="157"/>
        <v>1</v>
      </c>
      <c r="FW28" s="535" cm="1">
        <f t="array" ref="FW28">INDEX(FW$13:FW27,$B28+1,1)</f>
        <v>1</v>
      </c>
      <c r="FX28" s="535" cm="1">
        <f t="array" ref="FX28">INDEX(FX$13:FX27,$B28+1,1)</f>
        <v>1</v>
      </c>
      <c r="FY28" s="535" cm="1">
        <f t="array" ref="FY28">INDEX(FY$13:FY27,$B28+1,1)</f>
        <v>1</v>
      </c>
      <c r="FZ28" s="535" cm="1">
        <f t="array" ref="FZ28">INDEX(FZ$13:FZ27,$B28+1,1)</f>
        <v>1</v>
      </c>
      <c r="GA28" s="535" t="str" cm="1">
        <f t="array" ref="GA28">INDEX(GA$13:GA27,$B28+1,1)</f>
        <v>-</v>
      </c>
      <c r="GB28" s="411" t="b">
        <f t="shared" si="194"/>
        <v>1</v>
      </c>
      <c r="GC28" s="411" t="b">
        <f t="shared" si="194"/>
        <v>0</v>
      </c>
      <c r="GD28" s="411" t="b">
        <f t="shared" si="194"/>
        <v>0</v>
      </c>
      <c r="GE28" s="411" t="b">
        <f t="shared" si="194"/>
        <v>0</v>
      </c>
      <c r="GF28" s="87">
        <f t="shared" si="159"/>
        <v>1</v>
      </c>
      <c r="GG28" s="87">
        <f t="shared" si="159"/>
        <v>1</v>
      </c>
      <c r="GH28" s="87">
        <f t="shared" si="159"/>
        <v>1</v>
      </c>
      <c r="GI28" s="87">
        <f t="shared" si="159"/>
        <v>1</v>
      </c>
      <c r="GJ28" s="87">
        <f t="shared" si="159"/>
        <v>1</v>
      </c>
      <c r="GK28" s="87">
        <f t="shared" si="159"/>
        <v>1</v>
      </c>
      <c r="GL28" s="87">
        <f t="shared" si="159"/>
        <v>1</v>
      </c>
      <c r="GM28" s="87">
        <f t="shared" si="159"/>
        <v>1</v>
      </c>
      <c r="GN28" s="411" cm="1">
        <f t="array" ref="GN28">INDEX(i.dse_type,1,$L28)</f>
        <v>0</v>
      </c>
      <c r="GO28" s="535" t="str" cm="1">
        <f t="array" ref="GO28">INDEX(GO$13:GO27,$B28+1,1)</f>
        <v>-</v>
      </c>
      <c r="GP28" s="535" t="str" cm="1">
        <f t="array" ref="GP28">INDEX(GP$13:GP27,$B28+1,1)</f>
        <v>-</v>
      </c>
      <c r="GQ28" s="535" t="str" cm="1">
        <f t="array" ref="GQ28">INDEX(GQ$13:GQ27,$B28+1,1)</f>
        <v>-</v>
      </c>
      <c r="GR28" s="18"/>
      <c r="GS28" s="535" t="str" cm="1">
        <f t="array" ref="GS28">INDEX(GS$13:GS27,$B28+1,1)</f>
        <v>-</v>
      </c>
      <c r="GT28" s="411" t="b">
        <f t="shared" si="195"/>
        <v>0</v>
      </c>
      <c r="GU28" s="535" t="str" cm="1">
        <f t="array" ref="GU28">INDEX(GU$13:GU27,$B28+1,1)</f>
        <v>-</v>
      </c>
      <c r="GV28" s="535" t="str" cm="1">
        <f t="array" ref="GV28">INDEX(GV$13:GV27,$B28+1,1)</f>
        <v>-</v>
      </c>
      <c r="GW28" s="535" t="str" cm="1">
        <f t="array" ref="GW28">INDEX(GW$13:GW27,$B28+1,1)</f>
        <v>-</v>
      </c>
      <c r="GX28" s="535" cm="1">
        <f t="array" ref="GX28">INDEX(GX$13:GX27,$B28+1,1)</f>
        <v>1</v>
      </c>
      <c r="GY28" s="535" cm="1">
        <f t="array" ref="GY28">INDEX(GY$13:GY27,$B28+1,1)</f>
        <v>1</v>
      </c>
      <c r="GZ28" s="535" t="str" cm="1">
        <f t="array" ref="GZ28">INDEX(GZ$13:GZ27,$B28+1,1)</f>
        <v>-</v>
      </c>
      <c r="HA28" s="535" t="str" cm="1">
        <f t="array" ref="HA28">INDEX(HA$13:HA27,$B28+1,1)</f>
        <v>-</v>
      </c>
      <c r="HB28" s="535" t="str" cm="1">
        <f t="array" ref="HB28">INDEX(HB$13:HB27,$B28+1,1)</f>
        <v>-</v>
      </c>
      <c r="HC28" s="535" t="str" cm="1">
        <f t="array" ref="HC28">INDEX(HC$13:HC27,$B28+1,1)</f>
        <v>-</v>
      </c>
      <c r="HD28" s="535" t="str" cm="1">
        <f t="array" ref="HD28">INDEX(HD$13:HD27,$B28+1,1)</f>
        <v>-</v>
      </c>
      <c r="HE28" s="535" t="str" cm="1">
        <f t="array" ref="HE28">INDEX(HE$13:HE27,$B28+1,1)</f>
        <v>-</v>
      </c>
      <c r="HF28" s="535" t="str" cm="1">
        <f t="array" ref="HF28">INDEX(HF$13:HF27,$B28+1,1)</f>
        <v>-</v>
      </c>
      <c r="HG28" s="535" t="str" cm="1">
        <f t="array" ref="HG28">INDEX(HG$13:HG27,$B28+1,1)</f>
        <v>-</v>
      </c>
      <c r="HH28" s="535" t="str" cm="1">
        <f t="array" ref="HH28">INDEX(HH$13:HH27,$B28+1,1)</f>
        <v>-</v>
      </c>
      <c r="HI28" s="535" t="str" cm="1">
        <f t="array" ref="HI28">INDEX(HI$13:HI27,$B28+1,1)</f>
        <v>-</v>
      </c>
      <c r="HJ28" s="535" t="str" cm="1">
        <f t="array" ref="HJ28">INDEX(HJ$13:HJ27,$B28+1,1)</f>
        <v>-</v>
      </c>
      <c r="HK28" s="535" t="str" cm="1">
        <f t="array" ref="HK28">INDEX(HK$13:HK27,$B28+1,1)</f>
        <v>-</v>
      </c>
      <c r="HL28" s="535" t="str" cm="1">
        <f t="array" ref="HL28">INDEX(HL$13:HL27,$B28+1,1)</f>
        <v>-</v>
      </c>
      <c r="HM28" s="535" t="str" cm="1">
        <f t="array" ref="HM28">INDEX(HM$13:HM27,$B28+1,1)</f>
        <v>-</v>
      </c>
      <c r="HN28" s="535" t="str" cm="1">
        <f t="array" ref="HN28">INDEX(HN$13:HN27,$B28+1,1)</f>
        <v>-</v>
      </c>
      <c r="HO28" s="535" t="str" cm="1">
        <f t="array" ref="HO28">INDEX(HO$13:HO27,$B28+1,1)</f>
        <v>-</v>
      </c>
      <c r="HP28" s="535" t="str" cm="1">
        <f t="array" ref="HP28">INDEX(HP$13:HP27,$B28+1,1)</f>
        <v>-</v>
      </c>
      <c r="HQ28" s="535" t="str" cm="1">
        <f t="array" ref="HQ28">INDEX(HQ$13:HQ27,$B28+1,1)</f>
        <v>-</v>
      </c>
      <c r="HR28" s="535" t="str" cm="1">
        <f t="array" ref="HR28">INDEX(HR$13:HR27,$B28+1,1)</f>
        <v>-</v>
      </c>
      <c r="HS28" s="535" t="str" cm="1">
        <f t="array" ref="HS28">INDEX(HS$13:HS27,$B28+1,1)</f>
        <v>-</v>
      </c>
      <c r="HT28" s="535" t="str" cm="1">
        <f t="array" ref="HT28">INDEX(HT$13:HT27,$B28+1,1)</f>
        <v>-</v>
      </c>
      <c r="HU28" s="535" cm="1">
        <f t="array" ref="HU28">INDEX(HU$13:HU27,$B28+1,1)</f>
        <v>0</v>
      </c>
      <c r="HV28" s="535" t="str" cm="1">
        <f t="array" ref="HV28">INDEX(HV$13:HV27,$B28+1,1)</f>
        <v>-</v>
      </c>
      <c r="HW28" s="535" cm="1">
        <f t="array" ref="HW28">INDEX(HW$13:HW27,$B28+1,1)</f>
        <v>1</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535" cm="1">
        <f t="array" ref="IC28">INDEX(IC$13:IC27,$B28+1,1)</f>
        <v>0</v>
      </c>
      <c r="ID28" s="535" cm="1">
        <f t="array" ref="ID28">INDEX(ID$13:ID27,$B28+1,1)</f>
        <v>0</v>
      </c>
      <c r="IE28" s="535" cm="1">
        <f t="array" ref="IE28">INDEX(IE$13:IE27,$B28+1,1)</f>
        <v>1</v>
      </c>
      <c r="IF28" s="535" cm="1">
        <f t="array" ref="IF28">INDEX(IF$13:IF27,$B28+1,1)</f>
        <v>0</v>
      </c>
      <c r="IG28" s="535" cm="1">
        <f t="array" ref="IG28">INDEX(IG$13:IG27,$B28+1,1)</f>
        <v>0</v>
      </c>
      <c r="IH28" s="535" cm="1">
        <f t="array" ref="IH28">INDEX(IH$13:IH27,$B28+1,1)</f>
        <v>0</v>
      </c>
      <c r="II28" s="535" cm="1">
        <f t="array" ref="II28">INDEX(II$13:II27,$B28+1,1)</f>
        <v>0</v>
      </c>
      <c r="IJ28" s="535" cm="1">
        <f t="array" ref="IJ28">INDEX(IJ$13:IJ27,$B28+1,1)</f>
        <v>0</v>
      </c>
      <c r="IK28" s="18"/>
      <c r="IL28" s="535" cm="1">
        <f t="array" ref="IL28">INDEX(IL$13:IL27,$B28+1,1)</f>
        <v>0.125</v>
      </c>
      <c r="IM28" s="535" cm="1">
        <f t="array" ref="IM28">INDEX(IM$13:IM27,$B28+1,1)</f>
        <v>0.3</v>
      </c>
      <c r="IN28" s="535" cm="1">
        <f t="array" ref="IN28">INDEX(IN$13:IN27,$B28+1,1)</f>
        <v>-0.05</v>
      </c>
      <c r="IO28" s="535" cm="1">
        <f t="array" ref="IO28">INDEX(IO$13:IO27,$B28+1,1)</f>
        <v>0.1</v>
      </c>
      <c r="IP28" s="535" cm="1">
        <f t="array" ref="IP28">INDEX(IP$13:IP27,$B28+1,1)</f>
        <v>0.25</v>
      </c>
      <c r="IQ28" s="535" cm="1">
        <f t="array" ref="IQ28">INDEX(IQ$13:IQ27,$B28+1,1)</f>
        <v>-0.05</v>
      </c>
      <c r="IR28" s="535" cm="1">
        <f t="array" ref="IR28">INDEX(IR$13:IR27,$B28+1,1)</f>
        <v>0.05</v>
      </c>
      <c r="IS28" s="535" cm="1">
        <f t="array" ref="IS28">INDEX(IS$13:IS27,$B28+1,1)</f>
        <v>0.1</v>
      </c>
      <c r="IT28" s="535" cm="1">
        <f t="array" ref="IT28">INDEX(IT$13:IT27,$B28+1,1)</f>
        <v>-0.02</v>
      </c>
      <c r="IU28" s="535" cm="1">
        <f t="array" ref="IU28">INDEX(IU$13:IU27,$B28+1,1)</f>
        <v>0.1</v>
      </c>
      <c r="IV28" s="535" cm="1">
        <f t="array" ref="IV28">INDEX(IV$13:IV27,$B28+1,1)</f>
        <v>0.25</v>
      </c>
      <c r="IW28" s="535" cm="1">
        <f t="array" ref="IW28">INDEX(IW$13:IW27,$B28+1,1)</f>
        <v>-0.05</v>
      </c>
      <c r="IX28" s="535" cm="1">
        <f t="array" ref="IX28">INDEX(IX$13:IX27,$B28+1,1)</f>
        <v>0.125</v>
      </c>
      <c r="IY28" s="535" cm="1">
        <f t="array" ref="IY28">INDEX(IY$13:IY27,$B28+1,1)</f>
        <v>0.1</v>
      </c>
      <c r="IZ28" s="535" cm="1">
        <f t="array" ref="IZ28">INDEX(IZ$13:IZ27,$B28+1,1)</f>
        <v>0.1</v>
      </c>
      <c r="JA28" s="535" cm="1">
        <f t="array" ref="JA28">INDEX(JA$13:JA27,$B28+1,1)</f>
        <v>0.1</v>
      </c>
      <c r="JB28" s="535" cm="1">
        <f t="array" ref="JB28">INDEX(JB$13:JB27,$B28+1,1)</f>
        <v>0</v>
      </c>
      <c r="JC28" s="535" cm="1">
        <f t="array" ref="JC28">INDEX(JC$13:JC27,$B28+1,1)</f>
        <v>0</v>
      </c>
      <c r="JD28" s="535" cm="1">
        <f t="array" ref="JD28">INDEX(JD$13:JD27,$B28+1,1)</f>
        <v>0</v>
      </c>
      <c r="JE28" s="535" cm="1">
        <f t="array" ref="JE28">INDEX(JE$13:JE27,$B28+1,1)</f>
        <v>0</v>
      </c>
      <c r="JF28" s="535" cm="1">
        <f t="array" ref="JF28">INDEX(JF$13:JF27,$B28+1,1)</f>
        <v>0</v>
      </c>
      <c r="JG28" s="535" cm="1">
        <f t="array" ref="JG28">INDEX(JG$13:JG27,$B28+1,1)</f>
        <v>0</v>
      </c>
      <c r="JH28" s="535" cm="1">
        <f t="array" ref="JH28">INDEX(JH$13:JH27,$B28+1,1)</f>
        <v>0</v>
      </c>
      <c r="JI28" s="535" cm="1">
        <f t="array" ref="JI28">INDEX(JI$13:JI27,$B28+1,1)</f>
        <v>0</v>
      </c>
      <c r="JJ28" s="535" cm="1">
        <f t="array" ref="JJ28">INDEX(JJ$13:JJ27,$B28+1,1)</f>
        <v>0</v>
      </c>
      <c r="JK28" s="535" cm="1">
        <f t="array" ref="JK28">INDEX(JK$13:JK27,$B28+1,1)</f>
        <v>0</v>
      </c>
      <c r="JL28" s="535" cm="1">
        <f t="array" ref="JL28">INDEX(JL$13:JL27,$B28+1,1)</f>
        <v>0</v>
      </c>
      <c r="JM28" s="535" cm="1">
        <f t="array" ref="JM28">INDEX(JM$13:JM27,$B28+1,1)</f>
        <v>0</v>
      </c>
      <c r="JN28" s="535" cm="1">
        <f t="array" ref="JN28">INDEX(JN$13:JN27,$B28+1,1)</f>
        <v>0</v>
      </c>
      <c r="JO28" s="535" cm="1">
        <f t="array" ref="JO28">INDEX(JO$13:JO27,$B28+1,1)</f>
        <v>0</v>
      </c>
      <c r="JP28" s="535" cm="1">
        <f t="array" ref="JP28">INDEX(JP$13:JP27,$B28+1,1)</f>
        <v>0</v>
      </c>
      <c r="JQ28" s="535" cm="1">
        <f t="array" ref="JQ28">INDEX(JQ$13:JQ27,$B28+1,1)</f>
        <v>0</v>
      </c>
      <c r="JR28" s="535" cm="1">
        <f t="array" ref="JR28">INDEX(JR$13:JR27,$B28+1,1)</f>
        <v>0</v>
      </c>
      <c r="JS28" s="535" cm="1">
        <f t="array" ref="JS28">INDEX(JS$13:JS27,$B28+1,1)</f>
        <v>0</v>
      </c>
      <c r="JT28" s="535" cm="1">
        <f t="array" ref="JT28">INDEX(JT$13:JT27,$B28+1,1)</f>
        <v>0</v>
      </c>
      <c r="JU28" s="535" cm="1">
        <f t="array" ref="JU28">INDEX(JU$13:JU27,$B28+1,1)</f>
        <v>0</v>
      </c>
      <c r="JV28" s="535" cm="1">
        <f t="array" ref="JV28">INDEX(JV$13:JV27,$B28+1,1)</f>
        <v>0</v>
      </c>
      <c r="JW28" s="535" cm="1">
        <f t="array" ref="JW28">INDEX(JW$13:JW27,$B28+1,1)</f>
        <v>0</v>
      </c>
      <c r="JX28" s="535" cm="1">
        <f t="array" ref="JX28">INDEX(JX$13:JX27,$B28+1,1)</f>
        <v>0</v>
      </c>
      <c r="JY28" s="535" cm="1">
        <f t="array" ref="JY28">INDEX(JY$13:JY27,$B28+1,1)</f>
        <v>0</v>
      </c>
      <c r="JZ28" s="535" cm="1">
        <f t="array" ref="JZ28">INDEX(JZ$13:JZ27,$B28+1,1)</f>
        <v>0</v>
      </c>
      <c r="KA28" s="535" cm="1">
        <f t="array" ref="KA28">INDEX(KA$13:KA27,$B28+1,1)</f>
        <v>0</v>
      </c>
      <c r="KB28" s="535" cm="1">
        <f t="array" ref="KB28">INDEX(KB$13:KB27,$B28+1,1)</f>
        <v>0</v>
      </c>
      <c r="KC28" s="535" cm="1">
        <f t="array" ref="KC28">INDEX(KC$13:KC27,$B28+1,1)</f>
        <v>0</v>
      </c>
      <c r="KD28" s="535" cm="1">
        <f t="array" ref="KD28">INDEX(KD$13:KD27,$B28+1,1)</f>
        <v>0</v>
      </c>
      <c r="KE28" s="535" cm="1">
        <f t="array" ref="KE28">INDEX(KE$13:KE27,$B28+1,1)</f>
        <v>0</v>
      </c>
      <c r="KF28" s="535" cm="1">
        <f t="array" ref="KF28">INDEX(KF$13:KF27,$B28+1,1)</f>
        <v>0</v>
      </c>
      <c r="KG28" s="535" cm="1">
        <f t="array" ref="KG28">INDEX(KG$13:KG27,$B28+1,1)</f>
        <v>0</v>
      </c>
      <c r="KH28" s="535" cm="1">
        <f t="array" ref="KH28">INDEX(KH$13:KH27,$B28+1,1)</f>
        <v>0</v>
      </c>
      <c r="KI28" s="535" cm="1">
        <f t="array" ref="KI28">INDEX(KI$13:KI27,$B28+1,1)</f>
        <v>0</v>
      </c>
      <c r="KJ28" s="535" cm="1">
        <f t="array" ref="KJ28">INDEX(KJ$13:KJ27,$B28+1,1)</f>
        <v>0</v>
      </c>
      <c r="KK28" s="535" cm="1">
        <f t="array" ref="KK28">INDEX(KK$13:KK27,$B28+1,1)</f>
        <v>0</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0</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535" cm="1">
        <f t="array" ref="KY28">INDEX(KY$13:KY27,$B28+1,1)</f>
        <v>0</v>
      </c>
      <c r="KZ28" s="535" cm="1">
        <f t="array" ref="KZ28">INDEX(KZ$13:KZ27,$B28+1,1)</f>
        <v>0</v>
      </c>
      <c r="LA28" s="535" cm="1">
        <f t="array" ref="LA28">INDEX(LA$13:LA27,$B28+1,1)</f>
        <v>0</v>
      </c>
      <c r="LB28" s="535" cm="1">
        <f t="array" ref="LB28">INDEX(LB$13:LB27,$B28+1,1)</f>
        <v>0</v>
      </c>
      <c r="LC28" s="535" cm="1">
        <f t="array" ref="LC28">INDEX(LC$13:LC27,$B28+1,1)</f>
        <v>0</v>
      </c>
      <c r="LD28" s="535" cm="1">
        <f t="array" ref="LD28">INDEX(LD$13:LD27,$B28+1,1)</f>
        <v>0</v>
      </c>
      <c r="LE28" s="535" cm="1">
        <f t="array" ref="LE28">INDEX(LE$13:LE27,$B28+1,1)</f>
        <v>0</v>
      </c>
      <c r="LF28" s="535" cm="1">
        <f t="array" ref="LF28">INDEX(LF$13:LF27,$B28+1,1)</f>
        <v>0</v>
      </c>
      <c r="LG28" s="535" cm="1">
        <f t="array" ref="LG28">INDEX(LG$13:LG27,$B28+1,1)</f>
        <v>0</v>
      </c>
      <c r="LH28" s="535" cm="1">
        <f t="array" ref="LH28">INDEX(LH$13:LH27,$B28+1,1)</f>
        <v>0</v>
      </c>
      <c r="LI28" s="535" cm="1">
        <f t="array" ref="LI28">INDEX(LI$13:LI27,$B28+1,1)</f>
        <v>0</v>
      </c>
      <c r="LJ28" s="535" cm="1">
        <f t="array" ref="LJ28">INDEX(LJ$13:LJ27,$B28+1,1)</f>
        <v>0</v>
      </c>
      <c r="LK28" s="535" cm="1">
        <f t="array" ref="LK28">INDEX(LK$13:LK27,$B28+1,1)</f>
        <v>0</v>
      </c>
      <c r="LL28" s="535" cm="1">
        <f t="array" ref="LL28">INDEX(LL$13:LL27,$B28+1,1)</f>
        <v>0</v>
      </c>
      <c r="LM28" s="535" cm="1">
        <f t="array" ref="LM28">INDEX(LM$13:LM27,$B28+1,1)</f>
        <v>0</v>
      </c>
      <c r="LN28" s="535" cm="1">
        <f t="array" ref="LN28">INDEX(LN$13:LN27,$B28+1,1)</f>
        <v>0</v>
      </c>
      <c r="LO28" s="535" cm="1">
        <f t="array" ref="LO28">INDEX(LO$13:LO27,$B28+1,1)</f>
        <v>0</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cm="1">
        <f t="array" ref="WE28">INDEX(WE$13:WE27,$B28+1,1)</f>
        <v>0</v>
      </c>
      <c r="WF28" s="535" cm="1">
        <f t="array" ref="WF28">INDEX(WF$13:WF27,$B28+1,1)</f>
        <v>0</v>
      </c>
      <c r="WG28" s="535" cm="1">
        <f t="array" ref="WG28">INDEX(WG$13:WG27,$B28+1,1)</f>
        <v>0</v>
      </c>
      <c r="WH28" s="535" cm="1">
        <f t="array" ref="WH28">INDEX(WH$13:WH27,$B28+1,1)</f>
        <v>0</v>
      </c>
      <c r="WI28" s="535" cm="1">
        <f t="array" ref="WI28">INDEX(WI$13:WI27,$B28+1,1)</f>
        <v>0</v>
      </c>
      <c r="WJ28" s="535" cm="1">
        <f t="array" ref="WJ28">INDEX(WJ$13:WJ27,$B28+1,1)</f>
        <v>0</v>
      </c>
      <c r="WK28" s="535" cm="1">
        <f t="array" ref="WK28">INDEX(WK$13:WK27,$B28+1,1)</f>
        <v>0</v>
      </c>
      <c r="WL28" s="535" cm="1">
        <f t="array" ref="WL28">INDEX(WL$13:WL27,$B28+1,1)</f>
        <v>0</v>
      </c>
      <c r="WM28" s="535" t="str" cm="1">
        <f t="array" ref="WM28">INDEX(WM$13:WM27,$B28+1,1)</f>
        <v>-</v>
      </c>
      <c r="WN28" s="18"/>
      <c r="WO28" s="535" cm="1">
        <f t="array" ref="WO28">INDEX(WO$13:WO27,$B28+1,1)</f>
        <v>0</v>
      </c>
      <c r="WP28" s="535" cm="1">
        <f t="array" ref="WP28">INDEX(WP$13:WP27,$B28+1,1)</f>
        <v>0</v>
      </c>
      <c r="WQ28" s="535" cm="1">
        <f t="array" ref="WQ28">INDEX(WQ$13:WQ27,$B28+1,1)</f>
        <v>0</v>
      </c>
      <c r="WR28" s="535" t="str" cm="1">
        <f t="array" ref="WR28">INDEX(WR$13:WR27,$B28+1,1)</f>
        <v>-</v>
      </c>
      <c r="WS28" s="535" t="str" cm="1">
        <f t="array" ref="WS28">INDEX(WS$13:WS27,$B28+1,1)</f>
        <v>-</v>
      </c>
      <c r="WT28" s="535" t="str" cm="1">
        <f t="array" ref="WT28">INDEX(WT$13:WT27,$B28+1,1)</f>
        <v>-</v>
      </c>
      <c r="WU28" s="535" t="str" cm="1">
        <f t="array" ref="WU28">INDEX(WU$13:WU27,$B28+1,1)</f>
        <v>-</v>
      </c>
      <c r="WV28" s="535" t="str" cm="1">
        <f t="array" ref="WV28">INDEX(WV$13:WV27,$B28+1,1)</f>
        <v>-</v>
      </c>
      <c r="WW28" s="535" t="str" cm="1">
        <f t="array" ref="WW28">INDEX(WW$13:WW27,$B28+1,1)</f>
        <v>-</v>
      </c>
      <c r="WX28" s="535" t="str" cm="1">
        <f t="array" ref="WX28">INDEX(WX$13:WX27,$B28+1,1)</f>
        <v>-</v>
      </c>
      <c r="WY28" s="535" t="str" cm="1">
        <f t="array" ref="WY28">INDEX(WY$13:WY27,$B28+1,1)</f>
        <v>-</v>
      </c>
      <c r="WZ28" s="535" t="str" cm="1">
        <f t="array" ref="WZ28">INDEX(WZ$13:WZ27,$B28+1,1)</f>
        <v>-</v>
      </c>
      <c r="XA28" s="535" t="str" cm="1">
        <f t="array" ref="XA28">INDEX(XA$13:XA27,$B28+1,1)</f>
        <v>-</v>
      </c>
      <c r="XB28" s="535" t="str" cm="1">
        <f t="array" ref="XB28">INDEX(XB$13:XB27,$B28+1,1)</f>
        <v>-</v>
      </c>
      <c r="XC28" s="535" t="str" cm="1">
        <f t="array" ref="XC28">INDEX(XC$13:XC27,$B28+1,1)</f>
        <v>-</v>
      </c>
      <c r="XD28" s="535" t="str" cm="1">
        <f t="array" ref="XD28">INDEX(XD$13:XD27,$B28+1,1)</f>
        <v>-</v>
      </c>
      <c r="XE28" s="535" t="str" cm="1">
        <f t="array" ref="XE28">INDEX(XE$13:XE27,$B28+1,1)</f>
        <v>-</v>
      </c>
      <c r="XF28" s="535" t="str" cm="1">
        <f t="array" ref="XF28">INDEX(XF$13:XF27,$B28+1,1)</f>
        <v>-</v>
      </c>
      <c r="XG28" s="535" t="str" cm="1">
        <f t="array" ref="XG28">INDEX(XG$13:XG27,$B28+1,1)</f>
        <v>-</v>
      </c>
      <c r="XH28" s="18"/>
      <c r="XI28" s="411" t="str">
        <f t="shared" ca="1" si="196"/>
        <v>-</v>
      </c>
      <c r="XJ28" s="535" t="str" cm="1">
        <f t="array" ref="XJ28">INDEX(XJ$13:XJ27,$B28+1,1)</f>
        <v>-</v>
      </c>
      <c r="XK28" s="535" t="str" cm="1">
        <f t="array" ref="XK28">INDEX(XK$13:XK27,$B28+1,1)</f>
        <v>-</v>
      </c>
      <c r="XL28" s="535" t="str" cm="1">
        <f t="array" ref="XL28">INDEX(XL$13:XL27,$B28+1,1)</f>
        <v>-</v>
      </c>
      <c r="XM28" s="535" t="str" cm="1">
        <f t="array" ref="XM28">INDEX(XM$13:XM27,$B28+1,1)</f>
        <v>-</v>
      </c>
      <c r="XN28" s="535" cm="1">
        <f t="array" ref="XN28">INDEX(XN$13:XN27,$B28+1,1)</f>
        <v>0</v>
      </c>
      <c r="XO28" s="535" t="str" cm="1">
        <f t="array" ref="XO28">INDEX(XO$13:XO27,$B28+1,1)</f>
        <v>-</v>
      </c>
      <c r="XP28" s="535" t="str" cm="1">
        <f t="array" ref="XP28">INDEX(XP$13:XP27,$B28+1,1)</f>
        <v>-</v>
      </c>
      <c r="XQ28" s="535" t="str" cm="1">
        <f t="array" ref="XQ28">INDEX(XQ$13:XQ27,$B28+1,1)</f>
        <v>-</v>
      </c>
      <c r="XR28" s="535" t="str" cm="1">
        <f t="array" ref="XR28">INDEX(XR$13:XR27,$B28+1,1)</f>
        <v>-</v>
      </c>
      <c r="XS28" s="535" t="str" cm="1">
        <f t="array" ref="XS28">INDEX(XS$13:XS27,$B28+1,1)</f>
        <v>-</v>
      </c>
      <c r="XT28" s="535" t="str" cm="1">
        <f t="array" ref="XT28">INDEX(XT$13:XT27,$B28+1,1)</f>
        <v>-</v>
      </c>
      <c r="XU28" s="535" t="str" cm="1">
        <f t="array" ref="XU28">INDEX(XU$13:XU27,$B28+1,1)</f>
        <v>-</v>
      </c>
      <c r="XV28" s="535" t="str" cm="1">
        <f t="array" ref="XV28">INDEX(XV$13:XV27,$B28+1,1)</f>
        <v>-</v>
      </c>
      <c r="XW28" s="535" t="b" cm="1">
        <f t="array" ref="XW28">INDEX(XW$13:XW27,$B28+1,1)</f>
        <v>1</v>
      </c>
      <c r="XX28" s="535" t="str" cm="1">
        <f t="array" ref="XX28">INDEX(XX$13:XX27,$B28+1,1)</f>
        <v>-</v>
      </c>
      <c r="XY28" s="535" cm="1">
        <f t="array" ref="XY28">INDEX(XY$13:XY27,$B28+1,1)</f>
        <v>0</v>
      </c>
      <c r="XZ28" s="535" cm="1">
        <f t="array" ref="XZ28">INDEX(XZ$13:XZ27,$B28+1,1)</f>
        <v>0</v>
      </c>
      <c r="YA28" s="535" cm="1">
        <f t="array" ref="YA28">INDEX(YA$13:YA27,$B28+1,1)</f>
        <v>0</v>
      </c>
      <c r="YB28" s="18"/>
      <c r="YC28" s="535" t="str" cm="1">
        <f t="array" ref="YC28">INDEX(YC$13:YC27,$B28+1,1)</f>
        <v>-</v>
      </c>
      <c r="YD28" s="535" t="str" cm="1">
        <f t="array" ref="YD28">INDEX(YD$13:YD27,$B28+1,1)</f>
        <v>-</v>
      </c>
      <c r="YE28" s="535" t="str" cm="1">
        <f t="array" ref="YE28">INDEX(YE$13:YE27,$B28+1,1)</f>
        <v>-</v>
      </c>
      <c r="YF28" s="535" t="str" cm="1">
        <f t="array" ref="YF28">INDEX(YF$13:YF27,$B28+1,1)</f>
        <v>-</v>
      </c>
      <c r="YG28" s="535" cm="1">
        <f t="array" ref="YG28">INDEX(YG$13:YG27,$B28+1,1)</f>
        <v>1</v>
      </c>
      <c r="YH28" s="535" cm="1">
        <f t="array" ref="YH28">INDEX(YH$13:YH27,$B28+1,1)</f>
        <v>1</v>
      </c>
      <c r="YI28" s="535" cm="1">
        <f t="array" ref="YI28">INDEX(YI$13:YI27,$B28+1,1)</f>
        <v>1</v>
      </c>
      <c r="YJ28" s="535" cm="1">
        <f t="array" ref="YJ28">INDEX(YJ$13:YJ27,$B28+1,1)</f>
        <v>1</v>
      </c>
      <c r="YK28" s="535" t="str" cm="1">
        <f t="array" ref="YK28">INDEX(YK$13:YK27,$B28+1,1)</f>
        <v>-</v>
      </c>
      <c r="YL28" s="535" t="str" cm="1">
        <f t="array" ref="YL28">INDEX(YL$13:YL27,$B28+1,1)</f>
        <v>-</v>
      </c>
      <c r="YM28" s="535" t="str" cm="1">
        <f t="array" ref="YM28">INDEX(YM$13:YM27,$B28+1,1)</f>
        <v>-</v>
      </c>
      <c r="YN28" s="535" t="str" cm="1">
        <f t="array" ref="YN28">INDEX(YN$13:YN27,$B28+1,1)</f>
        <v>-</v>
      </c>
      <c r="YO28" s="535" t="str" cm="1">
        <f t="array" ref="YO28">INDEX(YO$13:YO27,$B28+1,1)</f>
        <v>-</v>
      </c>
      <c r="YP28" s="535" t="str" cm="1">
        <f t="array" ref="YP28">INDEX(YP$13:YP27,$B28+1,1)</f>
        <v>-</v>
      </c>
      <c r="YQ28" s="535" t="str" cm="1">
        <f t="array" ref="YQ28">INDEX(YQ$13:YQ27,$B28+1,1)</f>
        <v>-</v>
      </c>
      <c r="YR28" s="18"/>
      <c r="YS28" s="535" t="str" cm="1">
        <f t="array" ref="YS28">INDEX(YS$13:YS27,$B28+1,1)</f>
        <v>-</v>
      </c>
      <c r="YT28" s="411">
        <f t="shared" si="172"/>
        <v>1</v>
      </c>
      <c r="YU28" s="18"/>
      <c r="YV28" s="535" t="str" cm="1">
        <f t="array" ref="YV28">INDEX(YV$13:YV27,$B28+1,1)</f>
        <v>-</v>
      </c>
      <c r="YW28" s="535" t="str" cm="1">
        <f t="array" ref="YW28">INDEX(YW$13:YW27,$B28+1,1)</f>
        <v>-</v>
      </c>
      <c r="YX28" s="535" t="str" cm="1">
        <f t="array" ref="YX28">INDEX(YX$13:YX27,$B28+1,1)</f>
        <v>-</v>
      </c>
      <c r="YY28" s="535" t="str" cm="1">
        <f t="array" ref="YY28">INDEX(YY$13:YY27,$B28+1,1)</f>
        <v>-</v>
      </c>
      <c r="YZ28" s="535" t="str" cm="1">
        <f t="array" ref="YZ28">INDEX(YZ$13:YZ27,$B28+1,1)</f>
        <v>-</v>
      </c>
      <c r="ZA28" s="535" t="str" cm="1">
        <f t="array" ref="ZA28">INDEX(ZA$13:ZA27,$B28+1,1)</f>
        <v>-</v>
      </c>
      <c r="ZB28" s="535" t="str" cm="1">
        <f t="array" ref="ZB28">INDEX(ZB$13:ZB27,$B28+1,1)</f>
        <v>-</v>
      </c>
      <c r="ZC28" s="535" t="str" cm="1">
        <f t="array" ref="ZC28">INDEX(ZC$13:ZC27,$B28+1,1)</f>
        <v>-</v>
      </c>
      <c r="ZD28" s="535" t="str" cm="1">
        <f t="array" ref="ZD28">INDEX(ZD$13:ZD27,$B28+1,1)</f>
        <v>-</v>
      </c>
      <c r="ZE28" s="535" t="str" cm="1">
        <f t="array" ref="ZE28">INDEX(ZE$13:ZE27,$B28+1,1)</f>
        <v>-</v>
      </c>
      <c r="ZF28" s="535" t="str" cm="1">
        <f t="array" ref="ZF28">INDEX(ZF$13:ZF27,$B28+1,1)</f>
        <v>-</v>
      </c>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535" t="str" cm="1">
        <f t="array" ref="ZX28">INDEX(ZX$13:ZX27,$B28+1,1)</f>
        <v>-</v>
      </c>
      <c r="ZY28" s="535" t="str" cm="1">
        <f t="array" ref="ZY28">INDEX(ZY$13:ZY27,$B28+1,1)</f>
        <v>-</v>
      </c>
      <c r="ZZ28" s="535" t="str" cm="1">
        <f t="array" ref="ZZ28">INDEX(ZZ$13:ZZ27,$B28+1,1)</f>
        <v>-</v>
      </c>
      <c r="AAA28" s="535" t="str" cm="1">
        <f t="array" ref="AAA28">INDEX(AAA$13:AAA27,$B28+1,1)</f>
        <v>-</v>
      </c>
      <c r="AAB28" s="535" t="str" cm="1">
        <f t="array" ref="AAB28">INDEX(AAB$13:AAB27,$B28+1,1)</f>
        <v>-</v>
      </c>
      <c r="AAC28" s="535" t="str" cm="1">
        <f t="array" ref="AAC28">INDEX(AAC$13:AAC27,$B28+1,1)</f>
        <v>-</v>
      </c>
      <c r="AAD28" s="535" t="str" cm="1">
        <f t="array" ref="AAD28">INDEX(AAD$13:AAD27,$B28+1,1)</f>
        <v>-</v>
      </c>
      <c r="AAE28" s="535" t="str" cm="1">
        <f t="array" ref="AAE28">INDEX(AAE$13:AAE27,$B28+1,1)</f>
        <v>-</v>
      </c>
      <c r="AAF28" s="535" t="str" cm="1">
        <f t="array" ref="AAF28">INDEX(AAF$13:AAF27,$B28+1,1)</f>
        <v>-</v>
      </c>
      <c r="AAG28" s="535" t="str" cm="1">
        <f t="array" ref="AAG28">INDEX(AAG$13:AAG27,$B28+1,1)</f>
        <v>-</v>
      </c>
      <c r="AAH28" s="535" t="str" cm="1">
        <f t="array" ref="AAH28">INDEX(AAH$13:AAH27,$B28+1,1)</f>
        <v>-</v>
      </c>
      <c r="AAI28" s="535" t="str" cm="1">
        <f t="array" ref="AAI28">INDEX(AAI$13:AAI27,$B28+1,1)</f>
        <v>-</v>
      </c>
      <c r="AAJ28" s="535" t="str" cm="1">
        <f t="array" ref="AAJ28">INDEX(AAJ$13:AAJ27,$B28+1,1)</f>
        <v>-</v>
      </c>
      <c r="AAK28" s="535" t="str" cm="1">
        <f t="array" ref="AAK28">INDEX(AAK$13:AAK27,$B28+1,1)</f>
        <v>-</v>
      </c>
      <c r="AAL28" s="535" cm="1">
        <f t="array" ref="AAL28">INDEX(AAL$13:AAL27,$B28+1,1)</f>
        <v>1</v>
      </c>
      <c r="AAM28" s="535" cm="1">
        <f t="array" ref="AAM28">INDEX(AAM$13:AAM27,$B28+1,1)</f>
        <v>1</v>
      </c>
      <c r="AAN28" s="535" t="str" cm="1">
        <f t="array" ref="AAN28">INDEX(AAN$13:AAN27,$B28+1,1)</f>
        <v>-</v>
      </c>
      <c r="AAO28" s="535" t="str" cm="1">
        <f t="array" ref="AAO28">INDEX(AAO$13:AAO27,$B28+1,1)</f>
        <v>-</v>
      </c>
      <c r="AAP28" s="535" t="str" cm="1">
        <f t="array" ref="AAP28">INDEX(AAP$13:AAP27,$B28+1,1)</f>
        <v>-</v>
      </c>
      <c r="AAQ28" s="535" t="str" cm="1">
        <f t="array" ref="AAQ28">INDEX(AAQ$13:AAQ27,$B28+1,1)</f>
        <v>-</v>
      </c>
      <c r="AAR28" s="535" t="str" cm="1">
        <f t="array" ref="AAR28">INDEX(AAR$13:AAR27,$B28+1,1)</f>
        <v>-</v>
      </c>
      <c r="AAS28" s="535" t="str" cm="1">
        <f t="array" ref="AAS28">INDEX(AAS$13:AAS27,$B28+1,1)</f>
        <v>-</v>
      </c>
      <c r="AAT28" s="535" t="str" cm="1">
        <f t="array" ref="AAT28">INDEX(AAT$13:AAT27,$B28+1,1)</f>
        <v>-</v>
      </c>
      <c r="AAU28" s="535" t="str" cm="1">
        <f t="array" ref="AAU28">INDEX(AAU$13:AAU27,$B28+1,1)</f>
        <v>-</v>
      </c>
      <c r="AAV28" s="535" t="str" cm="1">
        <f t="array" ref="AAV28">INDEX(AAV$13:AAV27,$B28+1,1)</f>
        <v>-</v>
      </c>
      <c r="AAW28" s="535" t="str" cm="1">
        <f t="array" ref="AAW28">INDEX(AAW$13:AAW27,$B28+1,1)</f>
        <v>-</v>
      </c>
      <c r="AAX28" s="535" t="str" cm="1">
        <f t="array" ref="AAX28">INDEX(AAX$13:AAX27,$B28+1,1)</f>
        <v>-</v>
      </c>
      <c r="AAY28" s="535" t="str" cm="1">
        <f t="array" ref="AAY28">INDEX(AAY$13:AAY27,$B28+1,1)</f>
        <v>-</v>
      </c>
      <c r="AAZ28" s="535" t="str" cm="1">
        <f t="array" ref="AAZ28">INDEX(AAZ$13:AAZ27,$B28+1,1)</f>
        <v>-</v>
      </c>
      <c r="ABA28" s="18"/>
      <c r="ABB28" s="535" t="str" cm="1">
        <f t="array" ref="ABB28">INDEX(ABB$13:ABB27,$B28+1,1)</f>
        <v>-</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535" t="str" cm="1">
        <f t="array" ref="ABH28">INDEX(ABH$13:ABH27,$B28+1,1)</f>
        <v>-</v>
      </c>
      <c r="ABI28" s="535" t="str" cm="1">
        <f t="array" ref="ABI28">INDEX(ABI$13:ABI27,$B28+1,1)</f>
        <v>-</v>
      </c>
      <c r="ABJ28" s="535" t="str" cm="1">
        <f t="array" ref="ABJ28">INDEX(ABJ$13:ABJ27,$B28+1,1)</f>
        <v>-</v>
      </c>
      <c r="ABK28" s="535" t="str" cm="1">
        <f t="array" ref="ABK28">INDEX(ABK$13:ABK27,$B28+1,1)</f>
        <v>-</v>
      </c>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t="str" cm="1">
        <f t="array" ref="ADB28">INDEX(ADB$13:ADB27,$B28+1,1)</f>
        <v>-</v>
      </c>
      <c r="ADC28" s="535" t="str" cm="1">
        <f t="array" ref="ADC28">INDEX(ADC$13:ADC27,$B28+1,1)</f>
        <v>-</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535" t="str" cm="1">
        <f t="array" ref="ADQ28">INDEX(ADQ$13:ADQ27,$B28+1,1)</f>
        <v>-</v>
      </c>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t="str" cm="1">
        <f t="array" ref="AEF28">INDEX(AEF$13:AEF27,$B28+1,1)</f>
        <v>-</v>
      </c>
      <c r="AEG28" s="535" t="str" cm="1">
        <f t="array" ref="AEG28">INDEX(AEG$13:AEG27,$B28+1,1)</f>
        <v>-</v>
      </c>
      <c r="AEH28" s="535" t="str" cm="1">
        <f t="array" ref="AEH28">INDEX(AEH$13:AEH27,$B28+1,1)</f>
        <v>-</v>
      </c>
      <c r="AEI28" s="535" t="str" cm="1">
        <f t="array" ref="AEI28">INDEX(AEI$13:AEI27,$B28+1,1)</f>
        <v>-</v>
      </c>
      <c r="AEJ28" s="535" t="str" cm="1">
        <f t="array" ref="AEJ28">INDEX(AEJ$13:AEJ27,$B28+1,1)</f>
        <v>-</v>
      </c>
      <c r="AEK28" s="535" t="str" cm="1">
        <f t="array" ref="AEK28">INDEX(AEK$13:AEK27,$B28+1,1)</f>
        <v>-</v>
      </c>
      <c r="AEL28" s="535" t="str" cm="1">
        <f t="array" ref="AEL28">INDEX(AEL$13:AEL27,$B28+1,1)</f>
        <v>-</v>
      </c>
      <c r="AEM28" s="535" t="str" cm="1">
        <f t="array" ref="AEM28">INDEX(AEM$13:AEM27,$B28+1,1)</f>
        <v>-</v>
      </c>
      <c r="AEN28" s="535" cm="1">
        <f t="array" ref="AEN28">INDEX(AEN$13:AEN27,$B28+1,1)</f>
        <v>0</v>
      </c>
      <c r="AEO28" s="483">
        <v>0</v>
      </c>
    </row>
    <row r="29" spans="1:821" outlineLevel="1">
      <c r="A29" s="18">
        <f t="shared" si="136"/>
        <v>16</v>
      </c>
      <c r="B29" s="18">
        <f t="shared" si="203"/>
        <v>6</v>
      </c>
      <c r="C29">
        <v>2</v>
      </c>
      <c r="D29" s="17" t="str" cm="1">
        <f t="array" ref="D29">INDEX(D$13:D28,$B29+1,1)</f>
        <v>GSW</v>
      </c>
      <c r="E29" t="b">
        <v>1</v>
      </c>
      <c r="F29" t="b">
        <v>0</v>
      </c>
      <c r="G29" t="b">
        <f t="shared" si="204"/>
        <v>1</v>
      </c>
      <c r="H29" s="40" t="str">
        <f>"Brd"&amp;$T29&amp;IF($EX29&gt;0,"&amp;EL","   ")&amp;"_test"</f>
        <v>Brd4   _test</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535" cm="1">
        <f t="array" ref="N29">INDEX(N$13:N28,$B29+1,1)</f>
        <v>3</v>
      </c>
      <c r="O29" s="22">
        <v>4</v>
      </c>
      <c r="P29" s="535" cm="1">
        <f t="array" ref="P29">INDEX(P$13:P28,$B29+1,1)</f>
        <v>0</v>
      </c>
      <c r="Q29" s="535" cm="1">
        <f t="array" ref="Q29">INDEX(Q$13:Q28,$B29+1,1)</f>
        <v>0</v>
      </c>
      <c r="R29" s="535" cm="1">
        <f t="array" ref="R29">INDEX(R$13:R28,$B29+1,1)</f>
        <v>1</v>
      </c>
      <c r="S29" s="535" cm="1">
        <f t="array" ref="S29">INDEX(S$13:S28,$B29+1,1)</f>
        <v>0</v>
      </c>
      <c r="T29" s="411">
        <f t="shared" si="205"/>
        <v>4</v>
      </c>
      <c r="U29" s="411">
        <f t="shared" si="205"/>
        <v>3</v>
      </c>
      <c r="V29" s="411">
        <f t="shared" si="137"/>
        <v>0</v>
      </c>
      <c r="W29" s="778" t="b">
        <f t="shared" si="200"/>
        <v>0</v>
      </c>
      <c r="X29" s="777" t="b">
        <f t="shared" si="138"/>
        <v>1</v>
      </c>
      <c r="Y29" s="777" t="b">
        <f t="shared" si="138"/>
        <v>1</v>
      </c>
      <c r="Z29" s="796" t="b" cm="1">
        <f t="array" ref="Z29">INDEX(Z$13:Z28,$B29+1,1)</f>
        <v>0</v>
      </c>
      <c r="AA29" s="411">
        <f t="shared" si="139"/>
        <v>6</v>
      </c>
      <c r="AB29" s="411">
        <f t="shared" si="140"/>
        <v>6</v>
      </c>
      <c r="AC29" s="411"/>
      <c r="AD29" s="22">
        <v>6</v>
      </c>
      <c r="AE29" s="111"/>
      <c r="AF29" s="111"/>
      <c r="AG29" s="111"/>
      <c r="AH29" s="111"/>
      <c r="AI29" s="535" cm="1">
        <f t="array" ref="AI29">INDEX(AI$13:AI28,$B29+1,1)</f>
        <v>1</v>
      </c>
      <c r="AJ29" s="535" cm="1">
        <f t="array" ref="AJ29">INDEX(AJ$13:AJ28,$B29+1,1)</f>
        <v>1</v>
      </c>
      <c r="AK29" s="535" cm="1">
        <f t="array" ref="AK29">INDEX(AK$13:AK28,$B29+1,1)</f>
        <v>1</v>
      </c>
      <c r="AL29" s="535" cm="1">
        <f t="array" ref="AL29">INDEX(AL$13:AL28,$B29+1,1)</f>
        <v>0</v>
      </c>
      <c r="AM29" s="535" cm="1">
        <f t="array" ref="AM29">INDEX(AM$13:AM28,$B29+1,1)</f>
        <v>0</v>
      </c>
      <c r="AN29" s="535" t="str" cm="1">
        <f t="array" ref="AN29">INDEX(AN$13:AN28,$B29+1,1)</f>
        <v/>
      </c>
      <c r="AO29" s="535" cm="1">
        <f t="array" ref="AO29">INDEX(AO$13:AO28,$B29+1,1)</f>
        <v>1</v>
      </c>
      <c r="AP29" s="535" cm="1">
        <f t="array" ref="AP29">INDEX(AP$13:AP28,$B29+1,1)</f>
        <v>1</v>
      </c>
      <c r="AQ29" s="111"/>
      <c r="AR29" s="111"/>
      <c r="AS29" s="111"/>
      <c r="AT29" s="111"/>
      <c r="AU29" s="111"/>
      <c r="AV29" s="111"/>
      <c r="AW29" s="111"/>
      <c r="AX29" s="111"/>
      <c r="AY29" s="18"/>
      <c r="AZ29" s="18"/>
      <c r="BA29" s="200" t="str" cm="1">
        <f t="array" aca="1" ref="BA29" ca="1">$H29&amp;" "        &amp;_xlfn.SINGLE( INDEX(i.ModelStructure,$I29,1))    &amp;" "
&amp; $D29        &amp;       IF(OR($CE29="-", $CE29),"_PInp","_Full")&amp;    IF($DK29=0," SFM","")&amp;IF($DK29=1," MFM","")&amp;IF($DK29=7," Mat","")&amp;IF($EX29=1,"&amp;EL","   ")&amp;IF($DQ29=TRUE,"&amp;BBT","    ")
&amp;      " TOL"&amp;_xlfn.SINGLE(INDEX(i.TOL_Desc,1,$N29))   &amp; " Scan"&amp;$AK29
&amp;       CHOOSE($K29+1," CFS"," GFS"," NFS")&amp;     " CG_"&amp;_xlfn.SINGLE(_xlfn.SWITCH($XI29,"-",1,TRUE,1,FALSE,0))&amp;_xlfn.SINGLE(    IF($XL29="-"," FodCrop    ",_xlfn.SWITCH(VALUE(LEFT($XL$4,1)),0," All",6," Lup",9," Oat",11," OaF")&amp;"_Fod"&amp;TEXT($XL29,"000%")))
&amp;" REV"&amp;"_"&amp;TEXT($GV29,"00;-0;00;@ ")&amp;TEXT($AN29,"00;-0;00;  @")&amp;"_"&amp;TEXT($HA29,"0")&amp;"_"&amp;TEXT($AP29,"0")
&amp; " RR"&amp;TEXT(SUM($FB29:$FC29),"+00%;-00%;    ;@")
&amp; " ("&amp;IF($DD29,"P","E")   &amp;IF($DE29,"T","t")        &amp;     "_F"&amp;IF($ZW29=TRUE,3,0)+COUNTIF($ZO29:$ZS29,TRUE)+COUNTIF($BV29:$BW29,"&gt;0")&amp;IF($ZU29=TRUE,3,0)+COUNTIF($BV29:$BW29,"&gt;0")&amp;"N"&amp;$ZZ29&amp;$AAA29&amp;"L"&amp;$AAL29&amp;$AAM29&amp;"_"&amp;$AAK29&amp;")"</f>
        <v>Brd4   _test SE GSW_PInp Mat        TOLSpr Scan1 CFS CG_1 FodCrop     REV_-   _-_1 RR+01% (Et_F00N--L11_-)</v>
      </c>
      <c r="BB29" s="8" t="str">
        <f ca="1">IF(COUNTIF($BA$13:$BA29,$BA29)=1,"-","Dup")</f>
        <v>-</v>
      </c>
      <c r="BC29" s="18"/>
      <c r="BD29" s="535" t="b" cm="1">
        <f t="array" ref="BD29">INDEX(BD$13:BD28,$B29+1,1)</f>
        <v>0</v>
      </c>
      <c r="BE29" s="535" t="b" cm="1">
        <f t="array" ref="BE29">INDEX(BE$13:BE28,$B29+1,1)</f>
        <v>0</v>
      </c>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535" t="b" cm="1">
        <f t="array" ref="BK29">INDEX(BK$13:BK28,$B29+1,1)</f>
        <v>0</v>
      </c>
      <c r="BL29" s="535" t="b" cm="1">
        <f t="array" ref="BL29">INDEX(BL$13:BL28,$B29+1,1)</f>
        <v>0</v>
      </c>
      <c r="BM29" s="18"/>
      <c r="BN29" s="535" t="b" cm="1">
        <f t="array" ref="BN29">INDEX(BN$13:BN28,$B29+1,1)</f>
        <v>0</v>
      </c>
      <c r="BO29" s="535" t="str" cm="1">
        <f t="array" ref="BO29">INDEX(BO$13:BO28,$B29+1,1)</f>
        <v>-</v>
      </c>
      <c r="BP29" s="535" t="str" cm="1">
        <f t="array" ref="BP29">INDEX(BP$13:BP28,$B29+1,1)</f>
        <v>-</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str" cm="1">
        <f t="array" ref="BX29">INDEX(BX$13:BX28,$B29+1,1)</f>
        <v>-</v>
      </c>
      <c r="BY29" s="535" t="str" cm="1">
        <f t="array" ref="BY29">INDEX(BY$13:BY28,$B29+1,1)</f>
        <v>-</v>
      </c>
      <c r="BZ29" s="535" t="b" cm="1">
        <f t="array" ref="BZ29">INDEX(BZ$13:BZ28,$B29+1,1)</f>
        <v>0</v>
      </c>
      <c r="CA29" s="535" t="str" cm="1">
        <f t="array" ref="CA29">INDEX(CA$13:CA28,$B29+1,1)</f>
        <v>-</v>
      </c>
      <c r="CB29" s="535" t="str" cm="1">
        <f t="array" ref="CB29">INDEX(CB$13:CB28,$B29+1,1)</f>
        <v>-</v>
      </c>
      <c r="CC29" s="535" t="str" cm="1">
        <f t="array" ref="CC29">INDEX(CC$13:CC28,$B29+1,1)</f>
        <v>-</v>
      </c>
      <c r="CD29" s="535" t="str" cm="1">
        <f t="array" ref="CD29">INDEX(CD$13:CD28,$B29+1,1)</f>
        <v>-</v>
      </c>
      <c r="CE29" s="535" t="str" cm="1">
        <f t="array" ref="CE29">INDEX(CE$13:CE28,$B29+1,1)</f>
        <v>-</v>
      </c>
      <c r="CF29" s="18"/>
      <c r="CG29" s="535" t="str" cm="1">
        <f t="array" ref="CG29">INDEX(CG$13:CG28,$B29+1,1)</f>
        <v>-</v>
      </c>
      <c r="CH29" s="411">
        <f t="shared" ca="1" si="144"/>
        <v>1</v>
      </c>
      <c r="CI29" s="411">
        <f t="shared" si="145"/>
        <v>0</v>
      </c>
      <c r="CJ29" s="411">
        <f t="shared" si="145"/>
        <v>0</v>
      </c>
      <c r="CK29" s="535" t="str" cm="1">
        <f t="array" ref="CK29">INDEX(CK$13:CK28,$B29+1,1)</f>
        <v>-</v>
      </c>
      <c r="CL29" s="535" t="str" cm="1">
        <f t="array" ref="CL29">INDEX(CL$13:CL28,$B29+1,1)</f>
        <v>-</v>
      </c>
      <c r="CM29" s="535" t="str" cm="1">
        <f t="array" ref="CM29">INDEX(CM$13:CM28,$B29+1,1)</f>
        <v>-</v>
      </c>
      <c r="CN29" s="411">
        <f t="shared" ca="1" si="146"/>
        <v>1</v>
      </c>
      <c r="CO29" s="411">
        <f t="shared" si="147"/>
        <v>0</v>
      </c>
      <c r="CP29" s="411">
        <f t="shared" si="147"/>
        <v>0</v>
      </c>
      <c r="CQ29" s="535" t="str" cm="1">
        <f t="array" ref="CQ29">INDEX(CQ$13:CQ28,$B29+1,1)</f>
        <v>-</v>
      </c>
      <c r="CR29" s="411">
        <f t="shared" ca="1" si="148"/>
        <v>1</v>
      </c>
      <c r="CS29" s="411">
        <f t="shared" si="149"/>
        <v>0</v>
      </c>
      <c r="CT29" s="535" t="str" cm="1">
        <f t="array" ref="CT29">INDEX(CT$13:CT28,$B29+1,1)</f>
        <v>-</v>
      </c>
      <c r="CU29" s="535" t="str" cm="1">
        <f t="array" ref="CU29">INDEX(CU$13:CU28,$B29+1,1)</f>
        <v>-</v>
      </c>
      <c r="CV29" s="411">
        <f t="shared" si="150"/>
        <v>0</v>
      </c>
      <c r="CW29" s="535" t="str" cm="1">
        <f t="array" ref="CW29">INDEX(CW$13:CW28,$B29+1,1)</f>
        <v>-</v>
      </c>
      <c r="CX29" s="411">
        <f t="shared" ca="1" si="151"/>
        <v>1</v>
      </c>
      <c r="CY29" s="411">
        <f t="shared" si="152"/>
        <v>0</v>
      </c>
      <c r="CZ29" s="411">
        <f t="shared" si="152"/>
        <v>0</v>
      </c>
      <c r="DA29" s="535" cm="1">
        <f t="array" ref="DA29">INDEX(DA$13:DA28,$B29+1,1)</f>
        <v>0</v>
      </c>
      <c r="DB29" s="535" cm="1">
        <f t="array" ref="DB29">INDEX(DB$13:DB28,$B29+1,1)</f>
        <v>0</v>
      </c>
      <c r="DC29" s="18"/>
      <c r="DD29" s="535" t="b" cm="1">
        <f t="array" ref="DD29">INDEX(DD$13:DD28,$B29+1,1)</f>
        <v>0</v>
      </c>
      <c r="DE29" s="535" t="b" cm="1">
        <f t="array" ref="DE29">INDEX(DE$13:DE28,$B29+1,1)</f>
        <v>0</v>
      </c>
      <c r="DF29" s="535" t="b" cm="1">
        <f t="array" ref="DF29">INDEX(DF$13:DF28,$B29+1,1)</f>
        <v>1</v>
      </c>
      <c r="DG29" s="535" t="str" cm="1">
        <f t="array" ref="DG29">INDEX(DG$13:DG28,$B29+1,1)</f>
        <v>-</v>
      </c>
      <c r="DH29" s="536" cm="1">
        <f t="array" ref="DH29">INDEX(DH$13:DH28,$B29+1,1)</f>
        <v>0</v>
      </c>
      <c r="DI29" s="535" cm="1">
        <f t="array" ref="DI29">INDEX(DI$13:DI28,$B29+1,1)</f>
        <v>1</v>
      </c>
      <c r="DJ29" s="535" cm="1">
        <f t="array" ref="DJ29">INDEX(DJ$13:DJ28,$B29+1,1)</f>
        <v>1</v>
      </c>
      <c r="DK29" s="411">
        <f t="shared" si="183"/>
        <v>7</v>
      </c>
      <c r="DL29" s="411">
        <f t="shared" si="183"/>
        <v>70</v>
      </c>
      <c r="DM29" s="535" t="str" cm="1">
        <f t="array" ref="DM29">INDEX(DM$13:DM28,$B29+1,1)</f>
        <v>-</v>
      </c>
      <c r="DN29" s="411" t="str">
        <f t="shared" si="184"/>
        <v>-</v>
      </c>
      <c r="DO29" s="411" t="str">
        <f t="shared" si="184"/>
        <v>-</v>
      </c>
      <c r="DP29" s="411" t="str">
        <f t="shared" si="184"/>
        <v>-</v>
      </c>
      <c r="DQ29" s="411" t="b">
        <f t="shared" si="185"/>
        <v>0</v>
      </c>
      <c r="DR29" s="535" t="str" cm="1">
        <f t="array" ref="DR29">INDEX(DR$13:DR28,$B29+1,1)</f>
        <v>-</v>
      </c>
      <c r="DS29" s="535" t="str" cm="1">
        <f t="array" ref="DS29">INDEX(DS$13:DS28,$B29+1,1)</f>
        <v>-</v>
      </c>
      <c r="DT29" s="535" t="str" cm="1">
        <f t="array" ref="DT29">INDEX(DT$13:DT28,$B29+1,1)</f>
        <v>-</v>
      </c>
      <c r="DU29" s="535" t="str" cm="1">
        <f t="array" ref="DU29">INDEX(DU$13:DU28,$B29+1,1)</f>
        <v>-</v>
      </c>
      <c r="DV29" s="411" t="str">
        <f t="shared" si="186"/>
        <v>-</v>
      </c>
      <c r="DW29" s="411" t="str">
        <f t="shared" si="186"/>
        <v>-</v>
      </c>
      <c r="DX29" s="411" t="str">
        <f t="shared" si="186"/>
        <v>-</v>
      </c>
      <c r="DY29" s="411" t="str">
        <f t="shared" si="186"/>
        <v>-</v>
      </c>
      <c r="DZ29" s="411" t="str">
        <f t="shared" si="186"/>
        <v>-</v>
      </c>
      <c r="EA29" s="535" cm="1">
        <f t="array" ref="EA29">INDEX(EA$13:EA28,$B29+1,1)</f>
        <v>0</v>
      </c>
      <c r="EB29" s="535" cm="1">
        <f t="array" ref="EB29">INDEX(EB$13:EB28,$B29+1,1)</f>
        <v>999999</v>
      </c>
      <c r="EC29" s="535" cm="1">
        <f t="array" ref="EC29">INDEX(EC$13:EC28,$B29+1,1)</f>
        <v>999999</v>
      </c>
      <c r="ED29" s="535" cm="1">
        <f t="array" ref="ED29">INDEX(ED$13:ED28,$B29+1,1)</f>
        <v>999999</v>
      </c>
      <c r="EE29" s="535" cm="1">
        <f t="array" ref="EE29">INDEX(EE$13:EE28,$B29+1,1)</f>
        <v>999999</v>
      </c>
      <c r="EF29" s="535" cm="1">
        <f t="array" ref="EF29">INDEX(EF$13:EF28,$B29+1,1)</f>
        <v>999999</v>
      </c>
      <c r="EG29" s="535" cm="1">
        <f t="array" ref="EG29">INDEX(EG$13:EG28,$B29+1,1)</f>
        <v>999999</v>
      </c>
      <c r="EH29" s="535" cm="1">
        <f t="array" ref="EH29">INDEX(EH$13:EH28,$B29+1,1)</f>
        <v>999999</v>
      </c>
      <c r="EI29" s="535" cm="1">
        <f t="array" ref="EI29">INDEX(EI$13:EI28,$B29+1,1)</f>
        <v>999999</v>
      </c>
      <c r="EJ29" s="535" cm="1">
        <f t="array" ref="EJ29">INDEX(EJ$13:EJ28,$B29+1,1)</f>
        <v>999999</v>
      </c>
      <c r="EK29" s="535" cm="1">
        <f t="array" ref="EK29">INDEX(EK$13:EK28,$B29+1,1)</f>
        <v>999999</v>
      </c>
      <c r="EL29" s="535" cm="1">
        <f t="array" ref="EL29">INDEX(EL$13:EL28,$B29+1,1)</f>
        <v>999999</v>
      </c>
      <c r="EM29" s="535" cm="1">
        <f t="array" ref="EM29">INDEX(EM$13:EM28,$B29+1,1)</f>
        <v>999999</v>
      </c>
      <c r="EN29" s="782">
        <f t="shared" si="155"/>
        <v>999999</v>
      </c>
      <c r="EO29" s="782">
        <f t="shared" si="155"/>
        <v>999999</v>
      </c>
      <c r="EP29" s="782">
        <f t="shared" si="155"/>
        <v>999999</v>
      </c>
      <c r="EQ29" s="535" t="str" cm="1">
        <f t="array" ref="EQ29">INDEX(EQ$13:EQ28,$B29+1,1)</f>
        <v>-</v>
      </c>
      <c r="ER29" s="535" t="str" cm="1">
        <f t="array" ref="ER29">INDEX(ER$13:ER28,$B29+1,1)</f>
        <v>-</v>
      </c>
      <c r="ES29" s="411" t="str">
        <f t="shared" si="187"/>
        <v>-</v>
      </c>
      <c r="ET29" s="411" t="str">
        <f t="shared" si="187"/>
        <v>-</v>
      </c>
      <c r="EU29" s="781">
        <f t="shared" si="177"/>
        <v>0</v>
      </c>
      <c r="EV29" s="779">
        <f t="shared" si="178"/>
        <v>999999</v>
      </c>
      <c r="EW29" s="780">
        <f t="shared" si="179"/>
        <v>999999</v>
      </c>
      <c r="EX29" s="545" cm="1">
        <f t="array" ref="EX29">INDEX(i.ELMated,$AB29+1,1)</f>
        <v>0</v>
      </c>
      <c r="EY29" s="728" cm="1">
        <f t="array" ref="EY29">IF(EX29&lt;&gt;"-",EX29,INDEX(i.ELMatedEst,$AA29+1,$T29))</f>
        <v>0</v>
      </c>
      <c r="EZ29" s="535" t="str" cm="1">
        <f t="array" ref="EZ29">INDEX(EZ$13:EZ28,$B29+1,1)</f>
        <v>-</v>
      </c>
      <c r="FA29" s="535" t="str" cm="1">
        <f t="array" ref="FA29">INDEX(FA$13:FA28,$B29+1,1)</f>
        <v>-</v>
      </c>
      <c r="FB29" s="411">
        <f t="shared" si="188"/>
        <v>0</v>
      </c>
      <c r="FC29" s="666">
        <f t="shared" si="189"/>
        <v>5.0000000000000001E-3</v>
      </c>
      <c r="FD29" s="535" cm="1">
        <f t="array" ref="FD29">INDEX(FD$13:FD28,$B29+1,1)</f>
        <v>1</v>
      </c>
      <c r="FE29" s="667">
        <f t="shared" si="190"/>
        <v>0.12</v>
      </c>
      <c r="FF29" s="667">
        <f>INDEX(CHOOSE($N29,DataAutumn!i.EL_PropnSold,DataWinter!i.EL_PropnSold,DataSpring!i.EL_PropnSold),$AI29,$T29)*INDEX(i.ELMatedEst,$AB29+1,$T29)*i.dAdultRR_ELPropSold
+INDEX(i.dryman,($AJ29-1)*4+$AI29,FF$7)</f>
        <v>0</v>
      </c>
      <c r="FG29" s="667">
        <f>INDEX(CHOOSE($N29,DataAutumn!i.EL_PropnSold,DataWinter!i.EL_PropnSold,DataSpring!i.EL_PropnSold),$AI29,$T29)*INDEX(i.ELMatedEst,$AB29+1,$T29)*i.dAdultRR_ELPropSold
+INDEX(i.dryman,($AJ29-1)*4+$AI29,FG$7)</f>
        <v>3.125E-2</v>
      </c>
      <c r="FH29" s="667">
        <f>INDEX(CHOOSE($N29,DataAutumn!i.EL_PropnSold,DataWinter!i.EL_PropnSold,DataSpring!i.EL_PropnSold),$AI29,$T29)*INDEX(i.ELMatedEst,$AB29+1,$T29)*i.dAdultRR_ELPropSold
+INDEX(i.dryman,($AJ29-1)*4+$AI29,FH$7)</f>
        <v>3.125E-2</v>
      </c>
      <c r="FI29" s="667">
        <f>INDEX(CHOOSE($N29,DataAutumn!i.EL_PropnSold,DataWinter!i.EL_PropnSold,DataSpring!i.EL_PropnSold),$AI29,$T29)*INDEX(i.ELMatedEst,$AB29+1,$T29)*i.dAdultRR_ELPropSold
+INDEX(i.dryman,($AJ29-1)*4+$AI29,FI$7)</f>
        <v>3.125E-2</v>
      </c>
      <c r="FJ29" s="668">
        <f>INDEX(CHOOSE($N29,DataAutumn!i.EL_PropnSold,DataWinter!i.EL_PropnSold,DataSpring!i.EL_PropnSold),$AI29,$T29)*INDEX(i.ELMatedEst,$AB29+1,$T29)*i.dAdultLSurv_ELPropSold</f>
        <v>0</v>
      </c>
      <c r="FK29" s="411" t="b">
        <f t="shared" si="191"/>
        <v>0</v>
      </c>
      <c r="FL29" s="411" t="b">
        <f t="shared" si="191"/>
        <v>0</v>
      </c>
      <c r="FM29" s="411" t="b">
        <f t="shared" si="191"/>
        <v>0</v>
      </c>
      <c r="FN29" s="411" t="b">
        <f t="shared" si="191"/>
        <v>0</v>
      </c>
      <c r="FO29" s="411">
        <f t="shared" si="192"/>
        <v>0</v>
      </c>
      <c r="FP29" s="411">
        <f t="shared" si="192"/>
        <v>0</v>
      </c>
      <c r="FQ29" s="411" t="b">
        <f t="shared" si="193"/>
        <v>0</v>
      </c>
      <c r="FR29" s="411" t="b">
        <f t="shared" si="156"/>
        <v>0</v>
      </c>
      <c r="FS29" s="411" t="b">
        <f t="shared" si="156"/>
        <v>0</v>
      </c>
      <c r="FT29" s="411" t="b">
        <f t="shared" si="156"/>
        <v>1</v>
      </c>
      <c r="FU29" s="87">
        <f t="shared" si="157"/>
        <v>1</v>
      </c>
      <c r="FV29" s="87">
        <f t="shared" si="157"/>
        <v>1</v>
      </c>
      <c r="FW29" s="535" cm="1">
        <f t="array" ref="FW29">INDEX(FW$13:FW28,$B29+1,1)</f>
        <v>1</v>
      </c>
      <c r="FX29" s="535" cm="1">
        <f t="array" ref="FX29">INDEX(FX$13:FX28,$B29+1,1)</f>
        <v>1</v>
      </c>
      <c r="FY29" s="535" cm="1">
        <f t="array" ref="FY29">INDEX(FY$13:FY28,$B29+1,1)</f>
        <v>1</v>
      </c>
      <c r="FZ29" s="535" cm="1">
        <f t="array" ref="FZ29">INDEX(FZ$13:FZ28,$B29+1,1)</f>
        <v>1</v>
      </c>
      <c r="GA29" s="535" t="str" cm="1">
        <f t="array" ref="GA29">INDEX(GA$13:GA28,$B29+1,1)</f>
        <v>-</v>
      </c>
      <c r="GB29" s="411" t="b">
        <f t="shared" si="194"/>
        <v>1</v>
      </c>
      <c r="GC29" s="411" t="b">
        <f t="shared" si="194"/>
        <v>0</v>
      </c>
      <c r="GD29" s="411" t="b">
        <f t="shared" si="194"/>
        <v>0</v>
      </c>
      <c r="GE29" s="411" t="b">
        <f t="shared" si="194"/>
        <v>0</v>
      </c>
      <c r="GF29" s="87">
        <f t="shared" ref="GF29:GM39" si="206">INDEX(i.PGRscalar,1,($L29-1)*10+GF$6)</f>
        <v>1</v>
      </c>
      <c r="GG29" s="87">
        <f t="shared" si="206"/>
        <v>1</v>
      </c>
      <c r="GH29" s="87">
        <f t="shared" si="206"/>
        <v>1</v>
      </c>
      <c r="GI29" s="87">
        <f t="shared" si="206"/>
        <v>1</v>
      </c>
      <c r="GJ29" s="87">
        <f t="shared" si="206"/>
        <v>1</v>
      </c>
      <c r="GK29" s="87">
        <f t="shared" si="206"/>
        <v>1</v>
      </c>
      <c r="GL29" s="87">
        <f t="shared" si="206"/>
        <v>1</v>
      </c>
      <c r="GM29" s="87">
        <f t="shared" si="206"/>
        <v>1</v>
      </c>
      <c r="GN29" s="411" cm="1">
        <f t="array" ref="GN29">INDEX(i.dse_type,1,$L29)</f>
        <v>0</v>
      </c>
      <c r="GO29" s="535" t="str" cm="1">
        <f t="array" ref="GO29">INDEX(GO$13:GO28,$B29+1,1)</f>
        <v>-</v>
      </c>
      <c r="GP29" s="535" t="str" cm="1">
        <f t="array" ref="GP29">INDEX(GP$13:GP28,$B29+1,1)</f>
        <v>-</v>
      </c>
      <c r="GQ29" s="535" t="str" cm="1">
        <f t="array" ref="GQ29">INDEX(GQ$13:GQ28,$B29+1,1)</f>
        <v>-</v>
      </c>
      <c r="GR29" s="18"/>
      <c r="GS29" s="535" t="str" cm="1">
        <f t="array" ref="GS29">INDEX(GS$13:GS28,$B29+1,1)</f>
        <v>-</v>
      </c>
      <c r="GT29" s="411" t="b">
        <f t="shared" si="195"/>
        <v>0</v>
      </c>
      <c r="GU29" s="535" t="str" cm="1">
        <f t="array" ref="GU29">INDEX(GU$13:GU28,$B29+1,1)</f>
        <v>-</v>
      </c>
      <c r="GV29" s="535" t="str" cm="1">
        <f t="array" ref="GV29">INDEX(GV$13:GV28,$B29+1,1)</f>
        <v>-</v>
      </c>
      <c r="GW29" s="535" t="str" cm="1">
        <f t="array" ref="GW29">INDEX(GW$13:GW28,$B29+1,1)</f>
        <v>-</v>
      </c>
      <c r="GX29" s="535" cm="1">
        <f t="array" ref="GX29">INDEX(GX$13:GX28,$B29+1,1)</f>
        <v>1</v>
      </c>
      <c r="GY29" s="535" cm="1">
        <f t="array" ref="GY29">INDEX(GY$13:GY28,$B29+1,1)</f>
        <v>1</v>
      </c>
      <c r="GZ29" s="535" t="str" cm="1">
        <f t="array" ref="GZ29">INDEX(GZ$13:GZ28,$B29+1,1)</f>
        <v>-</v>
      </c>
      <c r="HA29" s="535" t="str" cm="1">
        <f t="array" ref="HA29">INDEX(HA$13:HA28,$B29+1,1)</f>
        <v>-</v>
      </c>
      <c r="HB29" s="535" t="str" cm="1">
        <f t="array" ref="HB29">INDEX(HB$13:HB28,$B29+1,1)</f>
        <v>-</v>
      </c>
      <c r="HC29" s="535" t="str" cm="1">
        <f t="array" ref="HC29">INDEX(HC$13:HC28,$B29+1,1)</f>
        <v>-</v>
      </c>
      <c r="HD29" s="535" t="str" cm="1">
        <f t="array" ref="HD29">INDEX(HD$13:HD28,$B29+1,1)</f>
        <v>-</v>
      </c>
      <c r="HE29" s="535" t="str" cm="1">
        <f t="array" ref="HE29">INDEX(HE$13:HE28,$B29+1,1)</f>
        <v>-</v>
      </c>
      <c r="HF29" s="535" t="str" cm="1">
        <f t="array" ref="HF29">INDEX(HF$13:HF28,$B29+1,1)</f>
        <v>-</v>
      </c>
      <c r="HG29" s="535" t="str" cm="1">
        <f t="array" ref="HG29">INDEX(HG$13:HG28,$B29+1,1)</f>
        <v>-</v>
      </c>
      <c r="HH29" s="535" t="str" cm="1">
        <f t="array" ref="HH29">INDEX(HH$13:HH28,$B29+1,1)</f>
        <v>-</v>
      </c>
      <c r="HI29" s="535" t="str" cm="1">
        <f t="array" ref="HI29">INDEX(HI$13:HI28,$B29+1,1)</f>
        <v>-</v>
      </c>
      <c r="HJ29" s="535" t="str" cm="1">
        <f t="array" ref="HJ29">INDEX(HJ$13:HJ28,$B29+1,1)</f>
        <v>-</v>
      </c>
      <c r="HK29" s="535" t="str" cm="1">
        <f t="array" ref="HK29">INDEX(HK$13:HK28,$B29+1,1)</f>
        <v>-</v>
      </c>
      <c r="HL29" s="535" t="str" cm="1">
        <f t="array" ref="HL29">INDEX(HL$13:HL28,$B29+1,1)</f>
        <v>-</v>
      </c>
      <c r="HM29" s="535" t="str" cm="1">
        <f t="array" ref="HM29">INDEX(HM$13:HM28,$B29+1,1)</f>
        <v>-</v>
      </c>
      <c r="HN29" s="535" t="str" cm="1">
        <f t="array" ref="HN29">INDEX(HN$13:HN28,$B29+1,1)</f>
        <v>-</v>
      </c>
      <c r="HO29" s="535" t="str" cm="1">
        <f t="array" ref="HO29">INDEX(HO$13:HO28,$B29+1,1)</f>
        <v>-</v>
      </c>
      <c r="HP29" s="535" t="str" cm="1">
        <f t="array" ref="HP29">INDEX(HP$13:HP28,$B29+1,1)</f>
        <v>-</v>
      </c>
      <c r="HQ29" s="535" t="str" cm="1">
        <f t="array" ref="HQ29">INDEX(HQ$13:HQ28,$B29+1,1)</f>
        <v>-</v>
      </c>
      <c r="HR29" s="535" t="str" cm="1">
        <f t="array" ref="HR29">INDEX(HR$13:HR28,$B29+1,1)</f>
        <v>-</v>
      </c>
      <c r="HS29" s="535" t="str" cm="1">
        <f t="array" ref="HS29">INDEX(HS$13:HS28,$B29+1,1)</f>
        <v>-</v>
      </c>
      <c r="HT29" s="535" t="str" cm="1">
        <f t="array" ref="HT29">INDEX(HT$13:HT28,$B29+1,1)</f>
        <v>-</v>
      </c>
      <c r="HU29" s="535" cm="1">
        <f t="array" ref="HU29">INDEX(HU$13:HU28,$B29+1,1)</f>
        <v>0</v>
      </c>
      <c r="HV29" s="535" t="str" cm="1">
        <f t="array" ref="HV29">INDEX(HV$13:HV28,$B29+1,1)</f>
        <v>-</v>
      </c>
      <c r="HW29" s="535" cm="1">
        <f t="array" ref="HW29">INDEX(HW$13:HW28,$B29+1,1)</f>
        <v>1</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535" cm="1">
        <f t="array" ref="IC29">INDEX(IC$13:IC28,$B29+1,1)</f>
        <v>0</v>
      </c>
      <c r="ID29" s="535" cm="1">
        <f t="array" ref="ID29">INDEX(ID$13:ID28,$B29+1,1)</f>
        <v>0</v>
      </c>
      <c r="IE29" s="535" cm="1">
        <f t="array" ref="IE29">INDEX(IE$13:IE28,$B29+1,1)</f>
        <v>1</v>
      </c>
      <c r="IF29" s="535" cm="1">
        <f t="array" ref="IF29">INDEX(IF$13:IF28,$B29+1,1)</f>
        <v>0</v>
      </c>
      <c r="IG29" s="535" cm="1">
        <f t="array" ref="IG29">INDEX(IG$13:IG28,$B29+1,1)</f>
        <v>0</v>
      </c>
      <c r="IH29" s="535" cm="1">
        <f t="array" ref="IH29">INDEX(IH$13:IH28,$B29+1,1)</f>
        <v>0</v>
      </c>
      <c r="II29" s="535" cm="1">
        <f t="array" ref="II29">INDEX(II$13:II28,$B29+1,1)</f>
        <v>0</v>
      </c>
      <c r="IJ29" s="535" cm="1">
        <f t="array" ref="IJ29">INDEX(IJ$13:IJ28,$B29+1,1)</f>
        <v>0</v>
      </c>
      <c r="IK29" s="18"/>
      <c r="IL29" s="535" cm="1">
        <f t="array" ref="IL29">INDEX(IL$13:IL28,$B29+1,1)</f>
        <v>0.125</v>
      </c>
      <c r="IM29" s="535" cm="1">
        <f t="array" ref="IM29">INDEX(IM$13:IM28,$B29+1,1)</f>
        <v>0.3</v>
      </c>
      <c r="IN29" s="535" cm="1">
        <f t="array" ref="IN29">INDEX(IN$13:IN28,$B29+1,1)</f>
        <v>-0.05</v>
      </c>
      <c r="IO29" s="535" cm="1">
        <f t="array" ref="IO29">INDEX(IO$13:IO28,$B29+1,1)</f>
        <v>0.1</v>
      </c>
      <c r="IP29" s="535" cm="1">
        <f t="array" ref="IP29">INDEX(IP$13:IP28,$B29+1,1)</f>
        <v>0.25</v>
      </c>
      <c r="IQ29" s="535" cm="1">
        <f t="array" ref="IQ29">INDEX(IQ$13:IQ28,$B29+1,1)</f>
        <v>-0.05</v>
      </c>
      <c r="IR29" s="535" cm="1">
        <f t="array" ref="IR29">INDEX(IR$13:IR28,$B29+1,1)</f>
        <v>0.05</v>
      </c>
      <c r="IS29" s="535" cm="1">
        <f t="array" ref="IS29">INDEX(IS$13:IS28,$B29+1,1)</f>
        <v>0.1</v>
      </c>
      <c r="IT29" s="535" cm="1">
        <f t="array" ref="IT29">INDEX(IT$13:IT28,$B29+1,1)</f>
        <v>-0.02</v>
      </c>
      <c r="IU29" s="535" cm="1">
        <f t="array" ref="IU29">INDEX(IU$13:IU28,$B29+1,1)</f>
        <v>0.1</v>
      </c>
      <c r="IV29" s="535" cm="1">
        <f t="array" ref="IV29">INDEX(IV$13:IV28,$B29+1,1)</f>
        <v>0.25</v>
      </c>
      <c r="IW29" s="535" cm="1">
        <f t="array" ref="IW29">INDEX(IW$13:IW28,$B29+1,1)</f>
        <v>-0.05</v>
      </c>
      <c r="IX29" s="535" cm="1">
        <f t="array" ref="IX29">INDEX(IX$13:IX28,$B29+1,1)</f>
        <v>0.125</v>
      </c>
      <c r="IY29" s="535" cm="1">
        <f t="array" ref="IY29">INDEX(IY$13:IY28,$B29+1,1)</f>
        <v>0.1</v>
      </c>
      <c r="IZ29" s="535" cm="1">
        <f t="array" ref="IZ29">INDEX(IZ$13:IZ28,$B29+1,1)</f>
        <v>0.1</v>
      </c>
      <c r="JA29" s="535" cm="1">
        <f t="array" ref="JA29">INDEX(JA$13:JA28,$B29+1,1)</f>
        <v>0.1</v>
      </c>
      <c r="JB29" s="535" cm="1">
        <f t="array" ref="JB29">INDEX(JB$13:JB28,$B29+1,1)</f>
        <v>0</v>
      </c>
      <c r="JC29" s="535" cm="1">
        <f t="array" ref="JC29">INDEX(JC$13:JC28,$B29+1,1)</f>
        <v>0</v>
      </c>
      <c r="JD29" s="535" cm="1">
        <f t="array" ref="JD29">INDEX(JD$13:JD28,$B29+1,1)</f>
        <v>0</v>
      </c>
      <c r="JE29" s="535" cm="1">
        <f t="array" ref="JE29">INDEX(JE$13:JE28,$B29+1,1)</f>
        <v>0</v>
      </c>
      <c r="JF29" s="535" cm="1">
        <f t="array" ref="JF29">INDEX(JF$13:JF28,$B29+1,1)</f>
        <v>0</v>
      </c>
      <c r="JG29" s="535" cm="1">
        <f t="array" ref="JG29">INDEX(JG$13:JG28,$B29+1,1)</f>
        <v>0</v>
      </c>
      <c r="JH29" s="535" cm="1">
        <f t="array" ref="JH29">INDEX(JH$13:JH28,$B29+1,1)</f>
        <v>0</v>
      </c>
      <c r="JI29" s="535" cm="1">
        <f t="array" ref="JI29">INDEX(JI$13:JI28,$B29+1,1)</f>
        <v>0</v>
      </c>
      <c r="JJ29" s="535" cm="1">
        <f t="array" ref="JJ29">INDEX(JJ$13:JJ28,$B29+1,1)</f>
        <v>0</v>
      </c>
      <c r="JK29" s="535" cm="1">
        <f t="array" ref="JK29">INDEX(JK$13:JK28,$B29+1,1)</f>
        <v>0</v>
      </c>
      <c r="JL29" s="535" cm="1">
        <f t="array" ref="JL29">INDEX(JL$13:JL28,$B29+1,1)</f>
        <v>0</v>
      </c>
      <c r="JM29" s="535" cm="1">
        <f t="array" ref="JM29">INDEX(JM$13:JM28,$B29+1,1)</f>
        <v>0</v>
      </c>
      <c r="JN29" s="535" cm="1">
        <f t="array" ref="JN29">INDEX(JN$13:JN28,$B29+1,1)</f>
        <v>0</v>
      </c>
      <c r="JO29" s="535" cm="1">
        <f t="array" ref="JO29">INDEX(JO$13:JO28,$B29+1,1)</f>
        <v>0</v>
      </c>
      <c r="JP29" s="535" cm="1">
        <f t="array" ref="JP29">INDEX(JP$13:JP28,$B29+1,1)</f>
        <v>0</v>
      </c>
      <c r="JQ29" s="535" cm="1">
        <f t="array" ref="JQ29">INDEX(JQ$13:JQ28,$B29+1,1)</f>
        <v>0</v>
      </c>
      <c r="JR29" s="535" cm="1">
        <f t="array" ref="JR29">INDEX(JR$13:JR28,$B29+1,1)</f>
        <v>0</v>
      </c>
      <c r="JS29" s="535" cm="1">
        <f t="array" ref="JS29">INDEX(JS$13:JS28,$B29+1,1)</f>
        <v>0</v>
      </c>
      <c r="JT29" s="535" cm="1">
        <f t="array" ref="JT29">INDEX(JT$13:JT28,$B29+1,1)</f>
        <v>0</v>
      </c>
      <c r="JU29" s="535" cm="1">
        <f t="array" ref="JU29">INDEX(JU$13:JU28,$B29+1,1)</f>
        <v>0</v>
      </c>
      <c r="JV29" s="535" cm="1">
        <f t="array" ref="JV29">INDEX(JV$13:JV28,$B29+1,1)</f>
        <v>0</v>
      </c>
      <c r="JW29" s="535" cm="1">
        <f t="array" ref="JW29">INDEX(JW$13:JW28,$B29+1,1)</f>
        <v>0</v>
      </c>
      <c r="JX29" s="535" cm="1">
        <f t="array" ref="JX29">INDEX(JX$13:JX28,$B29+1,1)</f>
        <v>0</v>
      </c>
      <c r="JY29" s="535" cm="1">
        <f t="array" ref="JY29">INDEX(JY$13:JY28,$B29+1,1)</f>
        <v>0</v>
      </c>
      <c r="JZ29" s="535" cm="1">
        <f t="array" ref="JZ29">INDEX(JZ$13:JZ28,$B29+1,1)</f>
        <v>0</v>
      </c>
      <c r="KA29" s="535" cm="1">
        <f t="array" ref="KA29">INDEX(KA$13:KA28,$B29+1,1)</f>
        <v>0</v>
      </c>
      <c r="KB29" s="535" cm="1">
        <f t="array" ref="KB29">INDEX(KB$13:KB28,$B29+1,1)</f>
        <v>0</v>
      </c>
      <c r="KC29" s="535" cm="1">
        <f t="array" ref="KC29">INDEX(KC$13:KC28,$B29+1,1)</f>
        <v>0</v>
      </c>
      <c r="KD29" s="535" cm="1">
        <f t="array" ref="KD29">INDEX(KD$13:KD28,$B29+1,1)</f>
        <v>0</v>
      </c>
      <c r="KE29" s="535" cm="1">
        <f t="array" ref="KE29">INDEX(KE$13:KE28,$B29+1,1)</f>
        <v>0</v>
      </c>
      <c r="KF29" s="535" cm="1">
        <f t="array" ref="KF29">INDEX(KF$13:KF28,$B29+1,1)</f>
        <v>0</v>
      </c>
      <c r="KG29" s="535" cm="1">
        <f t="array" ref="KG29">INDEX(KG$13:KG28,$B29+1,1)</f>
        <v>0</v>
      </c>
      <c r="KH29" s="535" cm="1">
        <f t="array" ref="KH29">INDEX(KH$13:KH28,$B29+1,1)</f>
        <v>0</v>
      </c>
      <c r="KI29" s="535" cm="1">
        <f t="array" ref="KI29">INDEX(KI$13:KI28,$B29+1,1)</f>
        <v>0</v>
      </c>
      <c r="KJ29" s="535" cm="1">
        <f t="array" ref="KJ29">INDEX(KJ$13:KJ28,$B29+1,1)</f>
        <v>0</v>
      </c>
      <c r="KK29" s="535" cm="1">
        <f t="array" ref="KK29">INDEX(KK$13:KK28,$B29+1,1)</f>
        <v>0</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0</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535" cm="1">
        <f t="array" ref="KY29">INDEX(KY$13:KY28,$B29+1,1)</f>
        <v>0</v>
      </c>
      <c r="KZ29" s="535" cm="1">
        <f t="array" ref="KZ29">INDEX(KZ$13:KZ28,$B29+1,1)</f>
        <v>0</v>
      </c>
      <c r="LA29" s="535" cm="1">
        <f t="array" ref="LA29">INDEX(LA$13:LA28,$B29+1,1)</f>
        <v>0</v>
      </c>
      <c r="LB29" s="535" cm="1">
        <f t="array" ref="LB29">INDEX(LB$13:LB28,$B29+1,1)</f>
        <v>0</v>
      </c>
      <c r="LC29" s="535" cm="1">
        <f t="array" ref="LC29">INDEX(LC$13:LC28,$B29+1,1)</f>
        <v>0</v>
      </c>
      <c r="LD29" s="535" cm="1">
        <f t="array" ref="LD29">INDEX(LD$13:LD28,$B29+1,1)</f>
        <v>0</v>
      </c>
      <c r="LE29" s="535" cm="1">
        <f t="array" ref="LE29">INDEX(LE$13:LE28,$B29+1,1)</f>
        <v>0</v>
      </c>
      <c r="LF29" s="535" cm="1">
        <f t="array" ref="LF29">INDEX(LF$13:LF28,$B29+1,1)</f>
        <v>0</v>
      </c>
      <c r="LG29" s="535" cm="1">
        <f t="array" ref="LG29">INDEX(LG$13:LG28,$B29+1,1)</f>
        <v>0</v>
      </c>
      <c r="LH29" s="535" cm="1">
        <f t="array" ref="LH29">INDEX(LH$13:LH28,$B29+1,1)</f>
        <v>0</v>
      </c>
      <c r="LI29" s="535" cm="1">
        <f t="array" ref="LI29">INDEX(LI$13:LI28,$B29+1,1)</f>
        <v>0</v>
      </c>
      <c r="LJ29" s="535" cm="1">
        <f t="array" ref="LJ29">INDEX(LJ$13:LJ28,$B29+1,1)</f>
        <v>0</v>
      </c>
      <c r="LK29" s="535" cm="1">
        <f t="array" ref="LK29">INDEX(LK$13:LK28,$B29+1,1)</f>
        <v>0</v>
      </c>
      <c r="LL29" s="535" cm="1">
        <f t="array" ref="LL29">INDEX(LL$13:LL28,$B29+1,1)</f>
        <v>0</v>
      </c>
      <c r="LM29" s="535" cm="1">
        <f t="array" ref="LM29">INDEX(LM$13:LM28,$B29+1,1)</f>
        <v>0</v>
      </c>
      <c r="LN29" s="535" cm="1">
        <f t="array" ref="LN29">INDEX(LN$13:LN28,$B29+1,1)</f>
        <v>0</v>
      </c>
      <c r="LO29" s="535" cm="1">
        <f t="array" ref="LO29">INDEX(LO$13:LO28,$B29+1,1)</f>
        <v>0</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cm="1">
        <f t="array" ref="WE29">INDEX(WE$13:WE28,$B29+1,1)</f>
        <v>0</v>
      </c>
      <c r="WF29" s="535" cm="1">
        <f t="array" ref="WF29">INDEX(WF$13:WF28,$B29+1,1)</f>
        <v>0</v>
      </c>
      <c r="WG29" s="535" cm="1">
        <f t="array" ref="WG29">INDEX(WG$13:WG28,$B29+1,1)</f>
        <v>0</v>
      </c>
      <c r="WH29" s="535" cm="1">
        <f t="array" ref="WH29">INDEX(WH$13:WH28,$B29+1,1)</f>
        <v>0</v>
      </c>
      <c r="WI29" s="535" cm="1">
        <f t="array" ref="WI29">INDEX(WI$13:WI28,$B29+1,1)</f>
        <v>0</v>
      </c>
      <c r="WJ29" s="535" cm="1">
        <f t="array" ref="WJ29">INDEX(WJ$13:WJ28,$B29+1,1)</f>
        <v>0</v>
      </c>
      <c r="WK29" s="535" cm="1">
        <f t="array" ref="WK29">INDEX(WK$13:WK28,$B29+1,1)</f>
        <v>0</v>
      </c>
      <c r="WL29" s="535" cm="1">
        <f t="array" ref="WL29">INDEX(WL$13:WL28,$B29+1,1)</f>
        <v>0</v>
      </c>
      <c r="WM29" s="535" t="str" cm="1">
        <f t="array" ref="WM29">INDEX(WM$13:WM28,$B29+1,1)</f>
        <v>-</v>
      </c>
      <c r="WN29" s="18"/>
      <c r="WO29" s="535" cm="1">
        <f t="array" ref="WO29">INDEX(WO$13:WO28,$B29+1,1)</f>
        <v>0</v>
      </c>
      <c r="WP29" s="535" cm="1">
        <f t="array" ref="WP29">INDEX(WP$13:WP28,$B29+1,1)</f>
        <v>0</v>
      </c>
      <c r="WQ29" s="535" cm="1">
        <f t="array" ref="WQ29">INDEX(WQ$13:WQ28,$B29+1,1)</f>
        <v>0</v>
      </c>
      <c r="WR29" s="535" t="str" cm="1">
        <f t="array" ref="WR29">INDEX(WR$13:WR28,$B29+1,1)</f>
        <v>-</v>
      </c>
      <c r="WS29" s="535" t="str" cm="1">
        <f t="array" ref="WS29">INDEX(WS$13:WS28,$B29+1,1)</f>
        <v>-</v>
      </c>
      <c r="WT29" s="535" t="str" cm="1">
        <f t="array" ref="WT29">INDEX(WT$13:WT28,$B29+1,1)</f>
        <v>-</v>
      </c>
      <c r="WU29" s="535" t="str" cm="1">
        <f t="array" ref="WU29">INDEX(WU$13:WU28,$B29+1,1)</f>
        <v>-</v>
      </c>
      <c r="WV29" s="535" t="str" cm="1">
        <f t="array" ref="WV29">INDEX(WV$13:WV28,$B29+1,1)</f>
        <v>-</v>
      </c>
      <c r="WW29" s="535" t="str" cm="1">
        <f t="array" ref="WW29">INDEX(WW$13:WW28,$B29+1,1)</f>
        <v>-</v>
      </c>
      <c r="WX29" s="535" t="str" cm="1">
        <f t="array" ref="WX29">INDEX(WX$13:WX28,$B29+1,1)</f>
        <v>-</v>
      </c>
      <c r="WY29" s="535" t="str" cm="1">
        <f t="array" ref="WY29">INDEX(WY$13:WY28,$B29+1,1)</f>
        <v>-</v>
      </c>
      <c r="WZ29" s="535" t="str" cm="1">
        <f t="array" ref="WZ29">INDEX(WZ$13:WZ28,$B29+1,1)</f>
        <v>-</v>
      </c>
      <c r="XA29" s="535" t="str" cm="1">
        <f t="array" ref="XA29">INDEX(XA$13:XA28,$B29+1,1)</f>
        <v>-</v>
      </c>
      <c r="XB29" s="535" t="str" cm="1">
        <f t="array" ref="XB29">INDEX(XB$13:XB28,$B29+1,1)</f>
        <v>-</v>
      </c>
      <c r="XC29" s="535" t="str" cm="1">
        <f t="array" ref="XC29">INDEX(XC$13:XC28,$B29+1,1)</f>
        <v>-</v>
      </c>
      <c r="XD29" s="535" t="str" cm="1">
        <f t="array" ref="XD29">INDEX(XD$13:XD28,$B29+1,1)</f>
        <v>-</v>
      </c>
      <c r="XE29" s="535" t="str" cm="1">
        <f t="array" ref="XE29">INDEX(XE$13:XE28,$B29+1,1)</f>
        <v>-</v>
      </c>
      <c r="XF29" s="535" t="str" cm="1">
        <f t="array" ref="XF29">INDEX(XF$13:XF28,$B29+1,1)</f>
        <v>-</v>
      </c>
      <c r="XG29" s="535" t="str" cm="1">
        <f t="array" ref="XG29">INDEX(XG$13:XG28,$B29+1,1)</f>
        <v>-</v>
      </c>
      <c r="XH29" s="18"/>
      <c r="XI29" s="411" t="str">
        <f t="shared" ca="1" si="196"/>
        <v>-</v>
      </c>
      <c r="XJ29" s="535" t="str" cm="1">
        <f t="array" ref="XJ29">INDEX(XJ$13:XJ28,$B29+1,1)</f>
        <v>-</v>
      </c>
      <c r="XK29" s="535" t="str" cm="1">
        <f t="array" ref="XK29">INDEX(XK$13:XK28,$B29+1,1)</f>
        <v>-</v>
      </c>
      <c r="XL29" s="535" t="str" cm="1">
        <f t="array" ref="XL29">INDEX(XL$13:XL28,$B29+1,1)</f>
        <v>-</v>
      </c>
      <c r="XM29" s="535" t="str" cm="1">
        <f t="array" ref="XM29">INDEX(XM$13:XM28,$B29+1,1)</f>
        <v>-</v>
      </c>
      <c r="XN29" s="535" cm="1">
        <f t="array" ref="XN29">INDEX(XN$13:XN28,$B29+1,1)</f>
        <v>0</v>
      </c>
      <c r="XO29" s="535" t="str" cm="1">
        <f t="array" ref="XO29">INDEX(XO$13:XO28,$B29+1,1)</f>
        <v>-</v>
      </c>
      <c r="XP29" s="535" t="str" cm="1">
        <f t="array" ref="XP29">INDEX(XP$13:XP28,$B29+1,1)</f>
        <v>-</v>
      </c>
      <c r="XQ29" s="535" t="str" cm="1">
        <f t="array" ref="XQ29">INDEX(XQ$13:XQ28,$B29+1,1)</f>
        <v>-</v>
      </c>
      <c r="XR29" s="535" t="str" cm="1">
        <f t="array" ref="XR29">INDEX(XR$13:XR28,$B29+1,1)</f>
        <v>-</v>
      </c>
      <c r="XS29" s="535" t="str" cm="1">
        <f t="array" ref="XS29">INDEX(XS$13:XS28,$B29+1,1)</f>
        <v>-</v>
      </c>
      <c r="XT29" s="535" t="str" cm="1">
        <f t="array" ref="XT29">INDEX(XT$13:XT28,$B29+1,1)</f>
        <v>-</v>
      </c>
      <c r="XU29" s="535" t="str" cm="1">
        <f t="array" ref="XU29">INDEX(XU$13:XU28,$B29+1,1)</f>
        <v>-</v>
      </c>
      <c r="XV29" s="535" t="str" cm="1">
        <f t="array" ref="XV29">INDEX(XV$13:XV28,$B29+1,1)</f>
        <v>-</v>
      </c>
      <c r="XW29" s="535" t="b" cm="1">
        <f t="array" ref="XW29">INDEX(XW$13:XW28,$B29+1,1)</f>
        <v>1</v>
      </c>
      <c r="XX29" s="535" t="str" cm="1">
        <f t="array" ref="XX29">INDEX(XX$13:XX28,$B29+1,1)</f>
        <v>-</v>
      </c>
      <c r="XY29" s="535" cm="1">
        <f t="array" ref="XY29">INDEX(XY$13:XY28,$B29+1,1)</f>
        <v>0</v>
      </c>
      <c r="XZ29" s="535" cm="1">
        <f t="array" ref="XZ29">INDEX(XZ$13:XZ28,$B29+1,1)</f>
        <v>0</v>
      </c>
      <c r="YA29" s="535" cm="1">
        <f t="array" ref="YA29">INDEX(YA$13:YA28,$B29+1,1)</f>
        <v>0</v>
      </c>
      <c r="YB29" s="18"/>
      <c r="YC29" s="535" t="str" cm="1">
        <f t="array" ref="YC29">INDEX(YC$13:YC28,$B29+1,1)</f>
        <v>-</v>
      </c>
      <c r="YD29" s="535" t="str" cm="1">
        <f t="array" ref="YD29">INDEX(YD$13:YD28,$B29+1,1)</f>
        <v>-</v>
      </c>
      <c r="YE29" s="535" t="str" cm="1">
        <f t="array" ref="YE29">INDEX(YE$13:YE28,$B29+1,1)</f>
        <v>-</v>
      </c>
      <c r="YF29" s="535" t="str" cm="1">
        <f t="array" ref="YF29">INDEX(YF$13:YF28,$B29+1,1)</f>
        <v>-</v>
      </c>
      <c r="YG29" s="535" cm="1">
        <f t="array" ref="YG29">INDEX(YG$13:YG28,$B29+1,1)</f>
        <v>1</v>
      </c>
      <c r="YH29" s="535" cm="1">
        <f t="array" ref="YH29">INDEX(YH$13:YH28,$B29+1,1)</f>
        <v>1</v>
      </c>
      <c r="YI29" s="535" cm="1">
        <f t="array" ref="YI29">INDEX(YI$13:YI28,$B29+1,1)</f>
        <v>1</v>
      </c>
      <c r="YJ29" s="535" cm="1">
        <f t="array" ref="YJ29">INDEX(YJ$13:YJ28,$B29+1,1)</f>
        <v>1</v>
      </c>
      <c r="YK29" s="535" t="str" cm="1">
        <f t="array" ref="YK29">INDEX(YK$13:YK28,$B29+1,1)</f>
        <v>-</v>
      </c>
      <c r="YL29" s="535" t="str" cm="1">
        <f t="array" ref="YL29">INDEX(YL$13:YL28,$B29+1,1)</f>
        <v>-</v>
      </c>
      <c r="YM29" s="535" t="str" cm="1">
        <f t="array" ref="YM29">INDEX(YM$13:YM28,$B29+1,1)</f>
        <v>-</v>
      </c>
      <c r="YN29" s="535" t="str" cm="1">
        <f t="array" ref="YN29">INDEX(YN$13:YN28,$B29+1,1)</f>
        <v>-</v>
      </c>
      <c r="YO29" s="535" t="str" cm="1">
        <f t="array" ref="YO29">INDEX(YO$13:YO28,$B29+1,1)</f>
        <v>-</v>
      </c>
      <c r="YP29" s="535" t="str" cm="1">
        <f t="array" ref="YP29">INDEX(YP$13:YP28,$B29+1,1)</f>
        <v>-</v>
      </c>
      <c r="YQ29" s="535" t="str" cm="1">
        <f t="array" ref="YQ29">INDEX(YQ$13:YQ28,$B29+1,1)</f>
        <v>-</v>
      </c>
      <c r="YR29" s="18"/>
      <c r="YS29" s="535" t="str" cm="1">
        <f t="array" ref="YS29">INDEX(YS$13:YS28,$B29+1,1)</f>
        <v>-</v>
      </c>
      <c r="YT29" s="411">
        <f t="shared" si="172"/>
        <v>1</v>
      </c>
      <c r="YU29" s="18"/>
      <c r="YV29" s="535" t="str" cm="1">
        <f t="array" ref="YV29">INDEX(YV$13:YV28,$B29+1,1)</f>
        <v>-</v>
      </c>
      <c r="YW29" s="535" t="str" cm="1">
        <f t="array" ref="YW29">INDEX(YW$13:YW28,$B29+1,1)</f>
        <v>-</v>
      </c>
      <c r="YX29" s="535" t="str" cm="1">
        <f t="array" ref="YX29">INDEX(YX$13:YX28,$B29+1,1)</f>
        <v>-</v>
      </c>
      <c r="YY29" s="535" t="str" cm="1">
        <f t="array" ref="YY29">INDEX(YY$13:YY28,$B29+1,1)</f>
        <v>-</v>
      </c>
      <c r="YZ29" s="535" t="str" cm="1">
        <f t="array" ref="YZ29">INDEX(YZ$13:YZ28,$B29+1,1)</f>
        <v>-</v>
      </c>
      <c r="ZA29" s="535" t="str" cm="1">
        <f t="array" ref="ZA29">INDEX(ZA$13:ZA28,$B29+1,1)</f>
        <v>-</v>
      </c>
      <c r="ZB29" s="535" t="str" cm="1">
        <f t="array" ref="ZB29">INDEX(ZB$13:ZB28,$B29+1,1)</f>
        <v>-</v>
      </c>
      <c r="ZC29" s="535" t="str" cm="1">
        <f t="array" ref="ZC29">INDEX(ZC$13:ZC28,$B29+1,1)</f>
        <v>-</v>
      </c>
      <c r="ZD29" s="535" t="str" cm="1">
        <f t="array" ref="ZD29">INDEX(ZD$13:ZD28,$B29+1,1)</f>
        <v>-</v>
      </c>
      <c r="ZE29" s="535" t="str" cm="1">
        <f t="array" ref="ZE29">INDEX(ZE$13:ZE28,$B29+1,1)</f>
        <v>-</v>
      </c>
      <c r="ZF29" s="535" t="str" cm="1">
        <f t="array" ref="ZF29">INDEX(ZF$13:ZF28,$B29+1,1)</f>
        <v>-</v>
      </c>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535" t="str" cm="1">
        <f t="array" ref="ZX29">INDEX(ZX$13:ZX28,$B29+1,1)</f>
        <v>-</v>
      </c>
      <c r="ZY29" s="535" t="str" cm="1">
        <f t="array" ref="ZY29">INDEX(ZY$13:ZY28,$B29+1,1)</f>
        <v>-</v>
      </c>
      <c r="ZZ29" s="535" t="str" cm="1">
        <f t="array" ref="ZZ29">INDEX(ZZ$13:ZZ28,$B29+1,1)</f>
        <v>-</v>
      </c>
      <c r="AAA29" s="535" t="str" cm="1">
        <f t="array" ref="AAA29">INDEX(AAA$13:AAA28,$B29+1,1)</f>
        <v>-</v>
      </c>
      <c r="AAB29" s="535" t="str" cm="1">
        <f t="array" ref="AAB29">INDEX(AAB$13:AAB28,$B29+1,1)</f>
        <v>-</v>
      </c>
      <c r="AAC29" s="535" t="str" cm="1">
        <f t="array" ref="AAC29">INDEX(AAC$13:AAC28,$B29+1,1)</f>
        <v>-</v>
      </c>
      <c r="AAD29" s="535" t="str" cm="1">
        <f t="array" ref="AAD29">INDEX(AAD$13:AAD28,$B29+1,1)</f>
        <v>-</v>
      </c>
      <c r="AAE29" s="535" t="str" cm="1">
        <f t="array" ref="AAE29">INDEX(AAE$13:AAE28,$B29+1,1)</f>
        <v>-</v>
      </c>
      <c r="AAF29" s="535" t="str" cm="1">
        <f t="array" ref="AAF29">INDEX(AAF$13:AAF28,$B29+1,1)</f>
        <v>-</v>
      </c>
      <c r="AAG29" s="535" t="str" cm="1">
        <f t="array" ref="AAG29">INDEX(AAG$13:AAG28,$B29+1,1)</f>
        <v>-</v>
      </c>
      <c r="AAH29" s="535" t="str" cm="1">
        <f t="array" ref="AAH29">INDEX(AAH$13:AAH28,$B29+1,1)</f>
        <v>-</v>
      </c>
      <c r="AAI29" s="535" t="str" cm="1">
        <f t="array" ref="AAI29">INDEX(AAI$13:AAI28,$B29+1,1)</f>
        <v>-</v>
      </c>
      <c r="AAJ29" s="535" t="str" cm="1">
        <f t="array" ref="AAJ29">INDEX(AAJ$13:AAJ28,$B29+1,1)</f>
        <v>-</v>
      </c>
      <c r="AAK29" s="535" t="str" cm="1">
        <f t="array" ref="AAK29">INDEX(AAK$13:AAK28,$B29+1,1)</f>
        <v>-</v>
      </c>
      <c r="AAL29" s="535" cm="1">
        <f t="array" ref="AAL29">INDEX(AAL$13:AAL28,$B29+1,1)</f>
        <v>1</v>
      </c>
      <c r="AAM29" s="535" cm="1">
        <f t="array" ref="AAM29">INDEX(AAM$13:AAM28,$B29+1,1)</f>
        <v>1</v>
      </c>
      <c r="AAN29" s="535" t="str" cm="1">
        <f t="array" ref="AAN29">INDEX(AAN$13:AAN28,$B29+1,1)</f>
        <v>-</v>
      </c>
      <c r="AAO29" s="535" t="str" cm="1">
        <f t="array" ref="AAO29">INDEX(AAO$13:AAO28,$B29+1,1)</f>
        <v>-</v>
      </c>
      <c r="AAP29" s="535" t="str" cm="1">
        <f t="array" ref="AAP29">INDEX(AAP$13:AAP28,$B29+1,1)</f>
        <v>-</v>
      </c>
      <c r="AAQ29" s="535" t="str" cm="1">
        <f t="array" ref="AAQ29">INDEX(AAQ$13:AAQ28,$B29+1,1)</f>
        <v>-</v>
      </c>
      <c r="AAR29" s="535" t="str" cm="1">
        <f t="array" ref="AAR29">INDEX(AAR$13:AAR28,$B29+1,1)</f>
        <v>-</v>
      </c>
      <c r="AAS29" s="535" t="str" cm="1">
        <f t="array" ref="AAS29">INDEX(AAS$13:AAS28,$B29+1,1)</f>
        <v>-</v>
      </c>
      <c r="AAT29" s="535" t="str" cm="1">
        <f t="array" ref="AAT29">INDEX(AAT$13:AAT28,$B29+1,1)</f>
        <v>-</v>
      </c>
      <c r="AAU29" s="535" t="str" cm="1">
        <f t="array" ref="AAU29">INDEX(AAU$13:AAU28,$B29+1,1)</f>
        <v>-</v>
      </c>
      <c r="AAV29" s="535" t="str" cm="1">
        <f t="array" ref="AAV29">INDEX(AAV$13:AAV28,$B29+1,1)</f>
        <v>-</v>
      </c>
      <c r="AAW29" s="535" t="str" cm="1">
        <f t="array" ref="AAW29">INDEX(AAW$13:AAW28,$B29+1,1)</f>
        <v>-</v>
      </c>
      <c r="AAX29" s="535" t="str" cm="1">
        <f t="array" ref="AAX29">INDEX(AAX$13:AAX28,$B29+1,1)</f>
        <v>-</v>
      </c>
      <c r="AAY29" s="535" t="str" cm="1">
        <f t="array" ref="AAY29">INDEX(AAY$13:AAY28,$B29+1,1)</f>
        <v>-</v>
      </c>
      <c r="AAZ29" s="535" t="str" cm="1">
        <f t="array" ref="AAZ29">INDEX(AAZ$13:AAZ28,$B29+1,1)</f>
        <v>-</v>
      </c>
      <c r="ABA29" s="18"/>
      <c r="ABB29" s="535" t="str" cm="1">
        <f t="array" ref="ABB29">INDEX(ABB$13:ABB28,$B29+1,1)</f>
        <v>-</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535" t="str" cm="1">
        <f t="array" ref="ABH29">INDEX(ABH$13:ABH28,$B29+1,1)</f>
        <v>-</v>
      </c>
      <c r="ABI29" s="535" t="str" cm="1">
        <f t="array" ref="ABI29">INDEX(ABI$13:ABI28,$B29+1,1)</f>
        <v>-</v>
      </c>
      <c r="ABJ29" s="535" t="str" cm="1">
        <f t="array" ref="ABJ29">INDEX(ABJ$13:ABJ28,$B29+1,1)</f>
        <v>-</v>
      </c>
      <c r="ABK29" s="535" t="str" cm="1">
        <f t="array" ref="ABK29">INDEX(ABK$13:ABK28,$B29+1,1)</f>
        <v>-</v>
      </c>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t="str" cm="1">
        <f t="array" ref="ADB29">INDEX(ADB$13:ADB28,$B29+1,1)</f>
        <v>-</v>
      </c>
      <c r="ADC29" s="535" t="str" cm="1">
        <f t="array" ref="ADC29">INDEX(ADC$13:ADC28,$B29+1,1)</f>
        <v>-</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535" t="str" cm="1">
        <f t="array" ref="ADQ29">INDEX(ADQ$13:ADQ28,$B29+1,1)</f>
        <v>-</v>
      </c>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t="str" cm="1">
        <f t="array" ref="AEF29">INDEX(AEF$13:AEF28,$B29+1,1)</f>
        <v>-</v>
      </c>
      <c r="AEG29" s="535" t="str" cm="1">
        <f t="array" ref="AEG29">INDEX(AEG$13:AEG28,$B29+1,1)</f>
        <v>-</v>
      </c>
      <c r="AEH29" s="535" t="str" cm="1">
        <f t="array" ref="AEH29">INDEX(AEH$13:AEH28,$B29+1,1)</f>
        <v>-</v>
      </c>
      <c r="AEI29" s="535" t="str" cm="1">
        <f t="array" ref="AEI29">INDEX(AEI$13:AEI28,$B29+1,1)</f>
        <v>-</v>
      </c>
      <c r="AEJ29" s="535" t="str" cm="1">
        <f t="array" ref="AEJ29">INDEX(AEJ$13:AEJ28,$B29+1,1)</f>
        <v>-</v>
      </c>
      <c r="AEK29" s="535" t="str" cm="1">
        <f t="array" ref="AEK29">INDEX(AEK$13:AEK28,$B29+1,1)</f>
        <v>-</v>
      </c>
      <c r="AEL29" s="535" t="str" cm="1">
        <f t="array" ref="AEL29">INDEX(AEL$13:AEL28,$B29+1,1)</f>
        <v>-</v>
      </c>
      <c r="AEM29" s="535" t="str" cm="1">
        <f t="array" ref="AEM29">INDEX(AEM$13:AEM28,$B29+1,1)</f>
        <v>-</v>
      </c>
      <c r="AEN29" s="535" cm="1">
        <f t="array" ref="AEN29">INDEX(AEN$13:AEN28,$B29+1,1)</f>
        <v>0</v>
      </c>
      <c r="AEO29" s="483">
        <v>0</v>
      </c>
    </row>
    <row r="30" spans="1:821" outlineLevel="1">
      <c r="A30" s="18">
        <f t="shared" si="136"/>
        <v>17</v>
      </c>
      <c r="B30" s="18">
        <f t="shared" si="203"/>
        <v>6</v>
      </c>
      <c r="C30">
        <v>2</v>
      </c>
      <c r="D30" s="17" t="str" cm="1">
        <f t="array" ref="D30">INDEX(D$13:D29,$B30+1,1)</f>
        <v>GSW</v>
      </c>
      <c r="E30" t="b">
        <v>1</v>
      </c>
      <c r="F30" t="b">
        <v>0</v>
      </c>
      <c r="G30" t="b">
        <f t="shared" si="204"/>
        <v>1</v>
      </c>
      <c r="H30" s="40" t="str">
        <f>"Brd"&amp;$T30&amp;IF($EX30&gt;0,"&amp;EL","   ")&amp;"_test"</f>
        <v>Brd4&amp;EL_test</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535" cm="1">
        <f t="array" ref="N30">INDEX(N$13:N29,$B30+1,1)</f>
        <v>3</v>
      </c>
      <c r="O30" s="22">
        <v>4</v>
      </c>
      <c r="P30" s="535" cm="1">
        <f t="array" ref="P30">INDEX(P$13:P29,$B30+1,1)</f>
        <v>0</v>
      </c>
      <c r="Q30" s="535" cm="1">
        <f t="array" ref="Q30">INDEX(Q$13:Q29,$B30+1,1)</f>
        <v>0</v>
      </c>
      <c r="R30" s="535" cm="1">
        <f t="array" ref="R30">INDEX(R$13:R29,$B30+1,1)</f>
        <v>1</v>
      </c>
      <c r="S30" s="535" cm="1">
        <f t="array" ref="S30">INDEX(S$13:S29,$B30+1,1)</f>
        <v>0</v>
      </c>
      <c r="T30" s="411">
        <f t="shared" si="205"/>
        <v>4</v>
      </c>
      <c r="U30" s="411">
        <f t="shared" si="205"/>
        <v>3</v>
      </c>
      <c r="V30" s="411">
        <f t="shared" si="137"/>
        <v>0</v>
      </c>
      <c r="W30" s="778" t="b">
        <f t="shared" si="200"/>
        <v>0</v>
      </c>
      <c r="X30" s="777" t="b">
        <f t="shared" si="138"/>
        <v>1</v>
      </c>
      <c r="Y30" s="777" t="b">
        <f t="shared" si="138"/>
        <v>1</v>
      </c>
      <c r="Z30" s="796" t="b" cm="1">
        <f t="array" ref="Z30">INDEX(Z$13:Z29,$B30+1,1)</f>
        <v>0</v>
      </c>
      <c r="AA30" s="411">
        <f t="shared" si="139"/>
        <v>4</v>
      </c>
      <c r="AB30" s="411">
        <f t="shared" si="140"/>
        <v>4</v>
      </c>
      <c r="AC30" s="22">
        <v>4</v>
      </c>
      <c r="AD30" s="411">
        <f t="shared" si="141"/>
        <v>1</v>
      </c>
      <c r="AE30" s="111"/>
      <c r="AF30" s="111"/>
      <c r="AG30" s="111"/>
      <c r="AH30" s="111"/>
      <c r="AI30" s="535" cm="1">
        <f t="array" ref="AI30">INDEX(AI$13:AI29,$B30+1,1)</f>
        <v>1</v>
      </c>
      <c r="AJ30" s="535" cm="1">
        <f t="array" ref="AJ30">INDEX(AJ$13:AJ29,$B30+1,1)</f>
        <v>1</v>
      </c>
      <c r="AK30" s="535" cm="1">
        <f t="array" ref="AK30">INDEX(AK$13:AK29,$B30+1,1)</f>
        <v>1</v>
      </c>
      <c r="AL30" s="535" cm="1">
        <f t="array" ref="AL30">INDEX(AL$13:AL29,$B30+1,1)</f>
        <v>0</v>
      </c>
      <c r="AM30" s="535" cm="1">
        <f t="array" ref="AM30">INDEX(AM$13:AM29,$B30+1,1)</f>
        <v>0</v>
      </c>
      <c r="AN30" s="535" t="str" cm="1">
        <f t="array" ref="AN30">INDEX(AN$13:AN29,$B30+1,1)</f>
        <v/>
      </c>
      <c r="AO30" s="535" cm="1">
        <f t="array" ref="AO30">INDEX(AO$13:AO29,$B30+1,1)</f>
        <v>1</v>
      </c>
      <c r="AP30" s="535" cm="1">
        <f t="array" ref="AP30">INDEX(AP$13:AP29,$B30+1,1)</f>
        <v>1</v>
      </c>
      <c r="AQ30" s="111"/>
      <c r="AR30" s="111"/>
      <c r="AS30" s="111"/>
      <c r="AT30" s="111"/>
      <c r="AU30" s="111"/>
      <c r="AV30" s="111"/>
      <c r="AW30" s="111"/>
      <c r="AX30" s="111"/>
      <c r="AY30" s="18"/>
      <c r="AZ30" s="18"/>
      <c r="BA30" s="200" t="str" cm="1">
        <f t="array" aca="1" ref="BA30" ca="1">$H30&amp;" "        &amp;_xlfn.SINGLE( INDEX(i.ModelStructure,$I30,1))    &amp;" "
&amp; $D30        &amp;       IF(OR($CE30="-", $CE30),"_PInp","_Full")&amp;    IF($DK30=0," SFM","")&amp;IF($DK30=1," MFM","")&amp;IF($DK30=7," Mat","")&amp;IF($EX30=1,"&amp;EL","   ")&amp;IF($DQ30=TRUE,"&amp;BBT","    ")
&amp;      " TOL"&amp;_xlfn.SINGLE(INDEX(i.TOL_Desc,1,$N30))   &amp; " Scan"&amp;$AK30
&amp;       CHOOSE($K30+1," CFS"," GFS"," NFS")&amp;     " CG_"&amp;_xlfn.SINGLE(_xlfn.SWITCH($XI30,"-",1,TRUE,1,FALSE,0))&amp;_xlfn.SINGLE(    IF($XL30="-"," FodCrop    ",_xlfn.SWITCH(VALUE(LEFT($XL$4,1)),0," All",6," Lup",9," Oat",11," OaF")&amp;"_Fod"&amp;TEXT($XL30,"000%")))
&amp;" REV"&amp;"_"&amp;TEXT($GV30,"00;-0;00;@ ")&amp;TEXT($AN30,"00;-0;00;  @")&amp;"_"&amp;TEXT($HA30,"0")&amp;"_"&amp;TEXT($AP30,"0")
&amp; " RR"&amp;TEXT(SUM($FB30:$FC30),"+00%;-00%;    ;@")
&amp; " ("&amp;IF($DD30,"P","E")   &amp;IF($DE30,"T","t")        &amp;     "_F"&amp;IF($ZW30=TRUE,3,0)+COUNTIF($ZO30:$ZS30,TRUE)+COUNTIF($BV30:$BW30,"&gt;0")&amp;IF($ZU30=TRUE,3,0)+COUNTIF($BV30:$BW30,"&gt;0")&amp;"N"&amp;$ZZ30&amp;$AAA30&amp;"L"&amp;$AAL30&amp;$AAM30&amp;"_"&amp;$AAK30&amp;")"</f>
        <v>Brd4&amp;EL_test SE GSW_PInp Mat        TOLSpr Scan1 CFS CG_1 FodCrop     REV_-   _-_1 RR+01% (Et_F00N--L11_-)</v>
      </c>
      <c r="BB30" s="8" t="str">
        <f ca="1">IF(COUNTIF($BA$13:$BA30,$BA30)=1,"-","Dup")</f>
        <v>-</v>
      </c>
      <c r="BC30" s="18"/>
      <c r="BD30" s="535" t="b" cm="1">
        <f t="array" ref="BD30">INDEX(BD$13:BD29,$B30+1,1)</f>
        <v>0</v>
      </c>
      <c r="BE30" s="535" t="b" cm="1">
        <f t="array" ref="BE30">INDEX(BE$13:BE29,$B30+1,1)</f>
        <v>0</v>
      </c>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535" t="b" cm="1">
        <f t="array" ref="BK30">INDEX(BK$13:BK29,$B30+1,1)</f>
        <v>0</v>
      </c>
      <c r="BL30" s="535" t="b" cm="1">
        <f t="array" ref="BL30">INDEX(BL$13:BL29,$B30+1,1)</f>
        <v>0</v>
      </c>
      <c r="BM30" s="18"/>
      <c r="BN30" s="535" t="b" cm="1">
        <f t="array" ref="BN30">INDEX(BN$13:BN29,$B30+1,1)</f>
        <v>0</v>
      </c>
      <c r="BO30" s="535" t="str" cm="1">
        <f t="array" ref="BO30">INDEX(BO$13:BO29,$B30+1,1)</f>
        <v>-</v>
      </c>
      <c r="BP30" s="535" t="str" cm="1">
        <f t="array" ref="BP30">INDEX(BP$13:BP29,$B30+1,1)</f>
        <v>-</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str" cm="1">
        <f t="array" ref="BX30">INDEX(BX$13:BX29,$B30+1,1)</f>
        <v>-</v>
      </c>
      <c r="BY30" s="535" t="str" cm="1">
        <f t="array" ref="BY30">INDEX(BY$13:BY29,$B30+1,1)</f>
        <v>-</v>
      </c>
      <c r="BZ30" s="535" t="b" cm="1">
        <f t="array" ref="BZ30">INDEX(BZ$13:BZ29,$B30+1,1)</f>
        <v>0</v>
      </c>
      <c r="CA30" s="535" t="str" cm="1">
        <f t="array" ref="CA30">INDEX(CA$13:CA29,$B30+1,1)</f>
        <v>-</v>
      </c>
      <c r="CB30" s="535" t="str" cm="1">
        <f t="array" ref="CB30">INDEX(CB$13:CB29,$B30+1,1)</f>
        <v>-</v>
      </c>
      <c r="CC30" s="535" t="str" cm="1">
        <f t="array" ref="CC30">INDEX(CC$13:CC29,$B30+1,1)</f>
        <v>-</v>
      </c>
      <c r="CD30" s="535" t="str" cm="1">
        <f t="array" ref="CD30">INDEX(CD$13:CD29,$B30+1,1)</f>
        <v>-</v>
      </c>
      <c r="CE30" s="535" t="str" cm="1">
        <f t="array" ref="CE30">INDEX(CE$13:CE29,$B30+1,1)</f>
        <v>-</v>
      </c>
      <c r="CF30" s="18"/>
      <c r="CG30" s="535" t="str" cm="1">
        <f t="array" ref="CG30">INDEX(CG$13:CG29,$B30+1,1)</f>
        <v>-</v>
      </c>
      <c r="CH30" s="411">
        <f t="shared" ca="1" si="144"/>
        <v>1</v>
      </c>
      <c r="CI30" s="411">
        <f t="shared" si="145"/>
        <v>0</v>
      </c>
      <c r="CJ30" s="411">
        <f t="shared" si="145"/>
        <v>0</v>
      </c>
      <c r="CK30" s="535" t="str" cm="1">
        <f t="array" ref="CK30">INDEX(CK$13:CK29,$B30+1,1)</f>
        <v>-</v>
      </c>
      <c r="CL30" s="535" t="str" cm="1">
        <f t="array" ref="CL30">INDEX(CL$13:CL29,$B30+1,1)</f>
        <v>-</v>
      </c>
      <c r="CM30" s="535" t="str" cm="1">
        <f t="array" ref="CM30">INDEX(CM$13:CM29,$B30+1,1)</f>
        <v>-</v>
      </c>
      <c r="CN30" s="411">
        <f t="shared" ca="1" si="146"/>
        <v>1</v>
      </c>
      <c r="CO30" s="411">
        <f t="shared" si="147"/>
        <v>0</v>
      </c>
      <c r="CP30" s="411">
        <f t="shared" si="147"/>
        <v>0</v>
      </c>
      <c r="CQ30" s="535" t="str" cm="1">
        <f t="array" ref="CQ30">INDEX(CQ$13:CQ29,$B30+1,1)</f>
        <v>-</v>
      </c>
      <c r="CR30" s="411">
        <f t="shared" ca="1" si="148"/>
        <v>1</v>
      </c>
      <c r="CS30" s="411">
        <f t="shared" si="149"/>
        <v>0</v>
      </c>
      <c r="CT30" s="535" t="str" cm="1">
        <f t="array" ref="CT30">INDEX(CT$13:CT29,$B30+1,1)</f>
        <v>-</v>
      </c>
      <c r="CU30" s="535" t="str" cm="1">
        <f t="array" ref="CU30">INDEX(CU$13:CU29,$B30+1,1)</f>
        <v>-</v>
      </c>
      <c r="CV30" s="411">
        <f t="shared" si="150"/>
        <v>0</v>
      </c>
      <c r="CW30" s="535" t="str" cm="1">
        <f t="array" ref="CW30">INDEX(CW$13:CW29,$B30+1,1)</f>
        <v>-</v>
      </c>
      <c r="CX30" s="411">
        <f t="shared" ca="1" si="151"/>
        <v>1</v>
      </c>
      <c r="CY30" s="411">
        <f t="shared" si="152"/>
        <v>0</v>
      </c>
      <c r="CZ30" s="411">
        <f t="shared" si="152"/>
        <v>0</v>
      </c>
      <c r="DA30" s="535" cm="1">
        <f t="array" ref="DA30">INDEX(DA$13:DA29,$B30+1,1)</f>
        <v>0</v>
      </c>
      <c r="DB30" s="535" cm="1">
        <f t="array" ref="DB30">INDEX(DB$13:DB29,$B30+1,1)</f>
        <v>0</v>
      </c>
      <c r="DC30" s="18"/>
      <c r="DD30" s="535" t="b" cm="1">
        <f t="array" ref="DD30">INDEX(DD$13:DD29,$B30+1,1)</f>
        <v>0</v>
      </c>
      <c r="DE30" s="535" t="b" cm="1">
        <f t="array" ref="DE30">INDEX(DE$13:DE29,$B30+1,1)</f>
        <v>0</v>
      </c>
      <c r="DF30" s="535" t="b" cm="1">
        <f t="array" ref="DF30">INDEX(DF$13:DF29,$B30+1,1)</f>
        <v>1</v>
      </c>
      <c r="DG30" s="535" t="str" cm="1">
        <f t="array" ref="DG30">INDEX(DG$13:DG29,$B30+1,1)</f>
        <v>-</v>
      </c>
      <c r="DH30" s="536" cm="1">
        <f t="array" ref="DH30">INDEX(DH$13:DH29,$B30+1,1)</f>
        <v>0</v>
      </c>
      <c r="DI30" s="535" cm="1">
        <f t="array" ref="DI30">INDEX(DI$13:DI29,$B30+1,1)</f>
        <v>1</v>
      </c>
      <c r="DJ30" s="535" cm="1">
        <f t="array" ref="DJ30">INDEX(DJ$13:DJ29,$B30+1,1)</f>
        <v>1</v>
      </c>
      <c r="DK30" s="411">
        <f t="shared" si="183"/>
        <v>7</v>
      </c>
      <c r="DL30" s="411">
        <f t="shared" si="183"/>
        <v>70</v>
      </c>
      <c r="DM30" s="535" t="str" cm="1">
        <f t="array" ref="DM30">INDEX(DM$13:DM29,$B30+1,1)</f>
        <v>-</v>
      </c>
      <c r="DN30" s="411" t="str">
        <f t="shared" si="184"/>
        <v>-</v>
      </c>
      <c r="DO30" s="411" t="str">
        <f t="shared" si="184"/>
        <v>-</v>
      </c>
      <c r="DP30" s="411" t="str">
        <f t="shared" si="184"/>
        <v>-</v>
      </c>
      <c r="DQ30" s="411" t="b">
        <f t="shared" si="185"/>
        <v>0</v>
      </c>
      <c r="DR30" s="535" t="str" cm="1">
        <f t="array" ref="DR30">INDEX(DR$13:DR29,$B30+1,1)</f>
        <v>-</v>
      </c>
      <c r="DS30" s="535" t="str" cm="1">
        <f t="array" ref="DS30">INDEX(DS$13:DS29,$B30+1,1)</f>
        <v>-</v>
      </c>
      <c r="DT30" s="535" t="str" cm="1">
        <f t="array" ref="DT30">INDEX(DT$13:DT29,$B30+1,1)</f>
        <v>-</v>
      </c>
      <c r="DU30" s="535" t="str" cm="1">
        <f t="array" ref="DU30">INDEX(DU$13:DU29,$B30+1,1)</f>
        <v>-</v>
      </c>
      <c r="DV30" s="411" t="str">
        <f t="shared" ref="DV30:DZ40" si="207">INDEX(i.Breed,$T30,DV$6)</f>
        <v>-</v>
      </c>
      <c r="DW30" s="411" t="str">
        <f t="shared" si="207"/>
        <v>-</v>
      </c>
      <c r="DX30" s="411" t="str">
        <f t="shared" si="207"/>
        <v>-</v>
      </c>
      <c r="DY30" s="411" t="str">
        <f t="shared" si="207"/>
        <v>-</v>
      </c>
      <c r="DZ30" s="411" t="str">
        <f t="shared" si="207"/>
        <v>-</v>
      </c>
      <c r="EA30" s="535" cm="1">
        <f t="array" ref="EA30">INDEX(EA$13:EA29,$B30+1,1)</f>
        <v>0</v>
      </c>
      <c r="EB30" s="535" cm="1">
        <f t="array" ref="EB30">INDEX(EB$13:EB29,$B30+1,1)</f>
        <v>999999</v>
      </c>
      <c r="EC30" s="535" cm="1">
        <f t="array" ref="EC30">INDEX(EC$13:EC29,$B30+1,1)</f>
        <v>999999</v>
      </c>
      <c r="ED30" s="535" cm="1">
        <f t="array" ref="ED30">INDEX(ED$13:ED29,$B30+1,1)</f>
        <v>999999</v>
      </c>
      <c r="EE30" s="535" cm="1">
        <f t="array" ref="EE30">INDEX(EE$13:EE29,$B30+1,1)</f>
        <v>999999</v>
      </c>
      <c r="EF30" s="535" cm="1">
        <f t="array" ref="EF30">INDEX(EF$13:EF29,$B30+1,1)</f>
        <v>999999</v>
      </c>
      <c r="EG30" s="535" cm="1">
        <f t="array" ref="EG30">INDEX(EG$13:EG29,$B30+1,1)</f>
        <v>999999</v>
      </c>
      <c r="EH30" s="535" cm="1">
        <f t="array" ref="EH30">INDEX(EH$13:EH29,$B30+1,1)</f>
        <v>999999</v>
      </c>
      <c r="EI30" s="535" cm="1">
        <f t="array" ref="EI30">INDEX(EI$13:EI29,$B30+1,1)</f>
        <v>999999</v>
      </c>
      <c r="EJ30" s="535" cm="1">
        <f t="array" ref="EJ30">INDEX(EJ$13:EJ29,$B30+1,1)</f>
        <v>999999</v>
      </c>
      <c r="EK30" s="535" cm="1">
        <f t="array" ref="EK30">INDEX(EK$13:EK29,$B30+1,1)</f>
        <v>999999</v>
      </c>
      <c r="EL30" s="535" cm="1">
        <f t="array" ref="EL30">INDEX(EL$13:EL29,$B30+1,1)</f>
        <v>999999</v>
      </c>
      <c r="EM30" s="535" cm="1">
        <f t="array" ref="EM30">INDEX(EM$13:EM29,$B30+1,1)</f>
        <v>999999</v>
      </c>
      <c r="EN30" s="782">
        <f t="shared" si="155"/>
        <v>999999</v>
      </c>
      <c r="EO30" s="782">
        <f t="shared" si="155"/>
        <v>999999</v>
      </c>
      <c r="EP30" s="782">
        <f t="shared" si="155"/>
        <v>999999</v>
      </c>
      <c r="EQ30" s="535" t="str" cm="1">
        <f t="array" ref="EQ30">INDEX(EQ$13:EQ29,$B30+1,1)</f>
        <v>-</v>
      </c>
      <c r="ER30" s="535" t="str" cm="1">
        <f t="array" ref="ER30">INDEX(ER$13:ER29,$B30+1,1)</f>
        <v>-</v>
      </c>
      <c r="ES30" s="411" t="str">
        <f t="shared" si="187"/>
        <v>-</v>
      </c>
      <c r="ET30" s="411" t="str">
        <f t="shared" si="187"/>
        <v>-</v>
      </c>
      <c r="EU30" s="781">
        <f t="shared" si="177"/>
        <v>0</v>
      </c>
      <c r="EV30" s="779">
        <f t="shared" si="178"/>
        <v>999999</v>
      </c>
      <c r="EW30" s="780">
        <f t="shared" si="179"/>
        <v>999999</v>
      </c>
      <c r="EX30" s="545" cm="1">
        <f t="array" ref="EX30">INDEX(i.ELMated,$AB30+1,1)</f>
        <v>0.9</v>
      </c>
      <c r="EY30" s="728" cm="1">
        <f t="array" ref="EY30">IF(EX30&lt;&gt;"-",EX30,INDEX(i.ELMatedEst,$AA30+1,$T30))</f>
        <v>0.9</v>
      </c>
      <c r="EZ30" s="535" t="str" cm="1">
        <f t="array" ref="EZ30">INDEX(EZ$13:EZ29,$B30+1,1)</f>
        <v>-</v>
      </c>
      <c r="FA30" s="535" t="str" cm="1">
        <f t="array" ref="FA30">INDEX(FA$13:FA29,$B30+1,1)</f>
        <v>-</v>
      </c>
      <c r="FB30" s="411">
        <f t="shared" si="188"/>
        <v>0</v>
      </c>
      <c r="FC30" s="666">
        <f t="shared" si="189"/>
        <v>5.0000000000000001E-3</v>
      </c>
      <c r="FD30" s="535" cm="1">
        <f t="array" ref="FD30">INDEX(FD$13:FD29,$B30+1,1)</f>
        <v>1</v>
      </c>
      <c r="FE30" s="667">
        <f t="shared" si="190"/>
        <v>1.1999999999999997E-2</v>
      </c>
      <c r="FF30" s="667">
        <f>INDEX(CHOOSE($N30,DataAutumn!i.EL_PropnSold,DataWinter!i.EL_PropnSold,DataSpring!i.EL_PropnSold),$AI30,$T30)*INDEX(i.ELMatedEst,$AB30+1,$T30)*i.dAdultRR_ELPropSold
+INDEX(i.dryman,($AJ30-1)*4+$AI30,FF$7)</f>
        <v>1.332E-2</v>
      </c>
      <c r="FG30" s="667">
        <f>INDEX(CHOOSE($N30,DataAutumn!i.EL_PropnSold,DataWinter!i.EL_PropnSold,DataSpring!i.EL_PropnSold),$AI30,$T30)*INDEX(i.ELMatedEst,$AB30+1,$T30)*i.dAdultRR_ELPropSold
+INDEX(i.dryman,($AJ30-1)*4+$AI30,FG$7)</f>
        <v>4.4569999999999999E-2</v>
      </c>
      <c r="FH30" s="667">
        <f>INDEX(CHOOSE($N30,DataAutumn!i.EL_PropnSold,DataWinter!i.EL_PropnSold,DataSpring!i.EL_PropnSold),$AI30,$T30)*INDEX(i.ELMatedEst,$AB30+1,$T30)*i.dAdultRR_ELPropSold
+INDEX(i.dryman,($AJ30-1)*4+$AI30,FH$7)</f>
        <v>4.4569999999999999E-2</v>
      </c>
      <c r="FI30" s="667">
        <f>INDEX(CHOOSE($N30,DataAutumn!i.EL_PropnSold,DataWinter!i.EL_PropnSold,DataSpring!i.EL_PropnSold),$AI30,$T30)*INDEX(i.ELMatedEst,$AB30+1,$T30)*i.dAdultRR_ELPropSold
+INDEX(i.dryman,($AJ30-1)*4+$AI30,FI$7)</f>
        <v>4.4569999999999999E-2</v>
      </c>
      <c r="FJ30" s="668">
        <f>INDEX(CHOOSE($N30,DataAutumn!i.EL_PropnSold,DataWinter!i.EL_PropnSold,DataSpring!i.EL_PropnSold),$AI30,$T30)*INDEX(i.ELMatedEst,$AB30+1,$T30)*i.dAdultLSurv_ELPropSold</f>
        <v>-2.8800000000000002E-3</v>
      </c>
      <c r="FK30" s="411" t="b">
        <f t="shared" si="191"/>
        <v>0</v>
      </c>
      <c r="FL30" s="411" t="b">
        <f t="shared" si="191"/>
        <v>0</v>
      </c>
      <c r="FM30" s="411" t="b">
        <f t="shared" si="191"/>
        <v>0</v>
      </c>
      <c r="FN30" s="411" t="b">
        <f t="shared" si="191"/>
        <v>0</v>
      </c>
      <c r="FO30" s="411">
        <f t="shared" si="192"/>
        <v>0</v>
      </c>
      <c r="FP30" s="411">
        <f t="shared" si="192"/>
        <v>0</v>
      </c>
      <c r="FQ30" s="411" t="b">
        <f t="shared" si="193"/>
        <v>0</v>
      </c>
      <c r="FR30" s="411" t="b">
        <f t="shared" si="156"/>
        <v>0</v>
      </c>
      <c r="FS30" s="411" t="b">
        <f t="shared" si="156"/>
        <v>0</v>
      </c>
      <c r="FT30" s="411" t="b">
        <f t="shared" si="156"/>
        <v>1</v>
      </c>
      <c r="FU30" s="87">
        <f t="shared" si="157"/>
        <v>1</v>
      </c>
      <c r="FV30" s="87">
        <f t="shared" si="157"/>
        <v>1</v>
      </c>
      <c r="FW30" s="535" cm="1">
        <f t="array" ref="FW30">INDEX(FW$13:FW29,$B30+1,1)</f>
        <v>1</v>
      </c>
      <c r="FX30" s="535" cm="1">
        <f t="array" ref="FX30">INDEX(FX$13:FX29,$B30+1,1)</f>
        <v>1</v>
      </c>
      <c r="FY30" s="535" cm="1">
        <f t="array" ref="FY30">INDEX(FY$13:FY29,$B30+1,1)</f>
        <v>1</v>
      </c>
      <c r="FZ30" s="535" cm="1">
        <f t="array" ref="FZ30">INDEX(FZ$13:FZ29,$B30+1,1)</f>
        <v>1</v>
      </c>
      <c r="GA30" s="535" t="str" cm="1">
        <f t="array" ref="GA30">INDEX(GA$13:GA29,$B30+1,1)</f>
        <v>-</v>
      </c>
      <c r="GB30" s="411" t="b">
        <f t="shared" si="194"/>
        <v>1</v>
      </c>
      <c r="GC30" s="411" t="b">
        <f t="shared" si="194"/>
        <v>0</v>
      </c>
      <c r="GD30" s="411" t="b">
        <f t="shared" si="194"/>
        <v>0</v>
      </c>
      <c r="GE30" s="411" t="b">
        <f t="shared" si="194"/>
        <v>0</v>
      </c>
      <c r="GF30" s="87">
        <f t="shared" si="206"/>
        <v>1</v>
      </c>
      <c r="GG30" s="87">
        <f t="shared" si="206"/>
        <v>1</v>
      </c>
      <c r="GH30" s="87">
        <f t="shared" si="206"/>
        <v>1</v>
      </c>
      <c r="GI30" s="87">
        <f t="shared" si="206"/>
        <v>1</v>
      </c>
      <c r="GJ30" s="87">
        <f t="shared" si="206"/>
        <v>1</v>
      </c>
      <c r="GK30" s="87">
        <f t="shared" si="206"/>
        <v>1</v>
      </c>
      <c r="GL30" s="87">
        <f t="shared" si="206"/>
        <v>1</v>
      </c>
      <c r="GM30" s="87">
        <f t="shared" si="206"/>
        <v>1</v>
      </c>
      <c r="GN30" s="411" cm="1">
        <f t="array" ref="GN30">INDEX(i.dse_type,1,$L30)</f>
        <v>0</v>
      </c>
      <c r="GO30" s="535" t="str" cm="1">
        <f t="array" ref="GO30">INDEX(GO$13:GO29,$B30+1,1)</f>
        <v>-</v>
      </c>
      <c r="GP30" s="535" t="str" cm="1">
        <f t="array" ref="GP30">INDEX(GP$13:GP29,$B30+1,1)</f>
        <v>-</v>
      </c>
      <c r="GQ30" s="535" t="str" cm="1">
        <f t="array" ref="GQ30">INDEX(GQ$13:GQ29,$B30+1,1)</f>
        <v>-</v>
      </c>
      <c r="GR30" s="18"/>
      <c r="GS30" s="535" t="str" cm="1">
        <f t="array" ref="GS30">INDEX(GS$13:GS29,$B30+1,1)</f>
        <v>-</v>
      </c>
      <c r="GT30" s="411" t="b">
        <f t="shared" si="195"/>
        <v>0</v>
      </c>
      <c r="GU30" s="535" t="str" cm="1">
        <f t="array" ref="GU30">INDEX(GU$13:GU29,$B30+1,1)</f>
        <v>-</v>
      </c>
      <c r="GV30" s="535" t="str" cm="1">
        <f t="array" ref="GV30">INDEX(GV$13:GV29,$B30+1,1)</f>
        <v>-</v>
      </c>
      <c r="GW30" s="535" t="str" cm="1">
        <f t="array" ref="GW30">INDEX(GW$13:GW29,$B30+1,1)</f>
        <v>-</v>
      </c>
      <c r="GX30" s="535" cm="1">
        <f t="array" ref="GX30">INDEX(GX$13:GX29,$B30+1,1)</f>
        <v>1</v>
      </c>
      <c r="GY30" s="535" cm="1">
        <f t="array" ref="GY30">INDEX(GY$13:GY29,$B30+1,1)</f>
        <v>1</v>
      </c>
      <c r="GZ30" s="535" t="str" cm="1">
        <f t="array" ref="GZ30">INDEX(GZ$13:GZ29,$B30+1,1)</f>
        <v>-</v>
      </c>
      <c r="HA30" s="535" t="str" cm="1">
        <f t="array" ref="HA30">INDEX(HA$13:HA29,$B30+1,1)</f>
        <v>-</v>
      </c>
      <c r="HB30" s="535" t="str" cm="1">
        <f t="array" ref="HB30">INDEX(HB$13:HB29,$B30+1,1)</f>
        <v>-</v>
      </c>
      <c r="HC30" s="535" t="str" cm="1">
        <f t="array" ref="HC30">INDEX(HC$13:HC29,$B30+1,1)</f>
        <v>-</v>
      </c>
      <c r="HD30" s="535" t="str" cm="1">
        <f t="array" ref="HD30">INDEX(HD$13:HD29,$B30+1,1)</f>
        <v>-</v>
      </c>
      <c r="HE30" s="535" t="str" cm="1">
        <f t="array" ref="HE30">INDEX(HE$13:HE29,$B30+1,1)</f>
        <v>-</v>
      </c>
      <c r="HF30" s="535" t="str" cm="1">
        <f t="array" ref="HF30">INDEX(HF$13:HF29,$B30+1,1)</f>
        <v>-</v>
      </c>
      <c r="HG30" s="535" t="str" cm="1">
        <f t="array" ref="HG30">INDEX(HG$13:HG29,$B30+1,1)</f>
        <v>-</v>
      </c>
      <c r="HH30" s="535" t="str" cm="1">
        <f t="array" ref="HH30">INDEX(HH$13:HH29,$B30+1,1)</f>
        <v>-</v>
      </c>
      <c r="HI30" s="535" t="str" cm="1">
        <f t="array" ref="HI30">INDEX(HI$13:HI29,$B30+1,1)</f>
        <v>-</v>
      </c>
      <c r="HJ30" s="535" t="str" cm="1">
        <f t="array" ref="HJ30">INDEX(HJ$13:HJ29,$B30+1,1)</f>
        <v>-</v>
      </c>
      <c r="HK30" s="535" t="str" cm="1">
        <f t="array" ref="HK30">INDEX(HK$13:HK29,$B30+1,1)</f>
        <v>-</v>
      </c>
      <c r="HL30" s="535" t="str" cm="1">
        <f t="array" ref="HL30">INDEX(HL$13:HL29,$B30+1,1)</f>
        <v>-</v>
      </c>
      <c r="HM30" s="535" t="str" cm="1">
        <f t="array" ref="HM30">INDEX(HM$13:HM29,$B30+1,1)</f>
        <v>-</v>
      </c>
      <c r="HN30" s="535" t="str" cm="1">
        <f t="array" ref="HN30">INDEX(HN$13:HN29,$B30+1,1)</f>
        <v>-</v>
      </c>
      <c r="HO30" s="535" t="str" cm="1">
        <f t="array" ref="HO30">INDEX(HO$13:HO29,$B30+1,1)</f>
        <v>-</v>
      </c>
      <c r="HP30" s="535" t="str" cm="1">
        <f t="array" ref="HP30">INDEX(HP$13:HP29,$B30+1,1)</f>
        <v>-</v>
      </c>
      <c r="HQ30" s="535" t="str" cm="1">
        <f t="array" ref="HQ30">INDEX(HQ$13:HQ29,$B30+1,1)</f>
        <v>-</v>
      </c>
      <c r="HR30" s="535" t="str" cm="1">
        <f t="array" ref="HR30">INDEX(HR$13:HR29,$B30+1,1)</f>
        <v>-</v>
      </c>
      <c r="HS30" s="535" t="str" cm="1">
        <f t="array" ref="HS30">INDEX(HS$13:HS29,$B30+1,1)</f>
        <v>-</v>
      </c>
      <c r="HT30" s="535" t="str" cm="1">
        <f t="array" ref="HT30">INDEX(HT$13:HT29,$B30+1,1)</f>
        <v>-</v>
      </c>
      <c r="HU30" s="535" cm="1">
        <f t="array" ref="HU30">INDEX(HU$13:HU29,$B30+1,1)</f>
        <v>0</v>
      </c>
      <c r="HV30" s="535" t="str" cm="1">
        <f t="array" ref="HV30">INDEX(HV$13:HV29,$B30+1,1)</f>
        <v>-</v>
      </c>
      <c r="HW30" s="535" cm="1">
        <f t="array" ref="HW30">INDEX(HW$13:HW29,$B30+1,1)</f>
        <v>1</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535" cm="1">
        <f t="array" ref="IC30">INDEX(IC$13:IC29,$B30+1,1)</f>
        <v>0</v>
      </c>
      <c r="ID30" s="535" cm="1">
        <f t="array" ref="ID30">INDEX(ID$13:ID29,$B30+1,1)</f>
        <v>0</v>
      </c>
      <c r="IE30" s="535" cm="1">
        <f t="array" ref="IE30">INDEX(IE$13:IE29,$B30+1,1)</f>
        <v>1</v>
      </c>
      <c r="IF30" s="535" cm="1">
        <f t="array" ref="IF30">INDEX(IF$13:IF29,$B30+1,1)</f>
        <v>0</v>
      </c>
      <c r="IG30" s="535" cm="1">
        <f t="array" ref="IG30">INDEX(IG$13:IG29,$B30+1,1)</f>
        <v>0</v>
      </c>
      <c r="IH30" s="535" cm="1">
        <f t="array" ref="IH30">INDEX(IH$13:IH29,$B30+1,1)</f>
        <v>0</v>
      </c>
      <c r="II30" s="535" cm="1">
        <f t="array" ref="II30">INDEX(II$13:II29,$B30+1,1)</f>
        <v>0</v>
      </c>
      <c r="IJ30" s="535" cm="1">
        <f t="array" ref="IJ30">INDEX(IJ$13:IJ29,$B30+1,1)</f>
        <v>0</v>
      </c>
      <c r="IK30" s="18"/>
      <c r="IL30" s="535" cm="1">
        <f t="array" ref="IL30">INDEX(IL$13:IL29,$B30+1,1)</f>
        <v>0.125</v>
      </c>
      <c r="IM30" s="535" cm="1">
        <f t="array" ref="IM30">INDEX(IM$13:IM29,$B30+1,1)</f>
        <v>0.3</v>
      </c>
      <c r="IN30" s="535" cm="1">
        <f t="array" ref="IN30">INDEX(IN$13:IN29,$B30+1,1)</f>
        <v>-0.05</v>
      </c>
      <c r="IO30" s="535" cm="1">
        <f t="array" ref="IO30">INDEX(IO$13:IO29,$B30+1,1)</f>
        <v>0.1</v>
      </c>
      <c r="IP30" s="535" cm="1">
        <f t="array" ref="IP30">INDEX(IP$13:IP29,$B30+1,1)</f>
        <v>0.25</v>
      </c>
      <c r="IQ30" s="535" cm="1">
        <f t="array" ref="IQ30">INDEX(IQ$13:IQ29,$B30+1,1)</f>
        <v>-0.05</v>
      </c>
      <c r="IR30" s="535" cm="1">
        <f t="array" ref="IR30">INDEX(IR$13:IR29,$B30+1,1)</f>
        <v>0.05</v>
      </c>
      <c r="IS30" s="535" cm="1">
        <f t="array" ref="IS30">INDEX(IS$13:IS29,$B30+1,1)</f>
        <v>0.1</v>
      </c>
      <c r="IT30" s="535" cm="1">
        <f t="array" ref="IT30">INDEX(IT$13:IT29,$B30+1,1)</f>
        <v>-0.02</v>
      </c>
      <c r="IU30" s="535" cm="1">
        <f t="array" ref="IU30">INDEX(IU$13:IU29,$B30+1,1)</f>
        <v>0.1</v>
      </c>
      <c r="IV30" s="535" cm="1">
        <f t="array" ref="IV30">INDEX(IV$13:IV29,$B30+1,1)</f>
        <v>0.25</v>
      </c>
      <c r="IW30" s="535" cm="1">
        <f t="array" ref="IW30">INDEX(IW$13:IW29,$B30+1,1)</f>
        <v>-0.05</v>
      </c>
      <c r="IX30" s="535" cm="1">
        <f t="array" ref="IX30">INDEX(IX$13:IX29,$B30+1,1)</f>
        <v>0.125</v>
      </c>
      <c r="IY30" s="535" cm="1">
        <f t="array" ref="IY30">INDEX(IY$13:IY29,$B30+1,1)</f>
        <v>0.1</v>
      </c>
      <c r="IZ30" s="535" cm="1">
        <f t="array" ref="IZ30">INDEX(IZ$13:IZ29,$B30+1,1)</f>
        <v>0.1</v>
      </c>
      <c r="JA30" s="535" cm="1">
        <f t="array" ref="JA30">INDEX(JA$13:JA29,$B30+1,1)</f>
        <v>0.1</v>
      </c>
      <c r="JB30" s="535" cm="1">
        <f t="array" ref="JB30">INDEX(JB$13:JB29,$B30+1,1)</f>
        <v>0</v>
      </c>
      <c r="JC30" s="535" cm="1">
        <f t="array" ref="JC30">INDEX(JC$13:JC29,$B30+1,1)</f>
        <v>0</v>
      </c>
      <c r="JD30" s="535" cm="1">
        <f t="array" ref="JD30">INDEX(JD$13:JD29,$B30+1,1)</f>
        <v>0</v>
      </c>
      <c r="JE30" s="535" cm="1">
        <f t="array" ref="JE30">INDEX(JE$13:JE29,$B30+1,1)</f>
        <v>0</v>
      </c>
      <c r="JF30" s="535" cm="1">
        <f t="array" ref="JF30">INDEX(JF$13:JF29,$B30+1,1)</f>
        <v>0</v>
      </c>
      <c r="JG30" s="535" cm="1">
        <f t="array" ref="JG30">INDEX(JG$13:JG29,$B30+1,1)</f>
        <v>0</v>
      </c>
      <c r="JH30" s="535" cm="1">
        <f t="array" ref="JH30">INDEX(JH$13:JH29,$B30+1,1)</f>
        <v>0</v>
      </c>
      <c r="JI30" s="535" cm="1">
        <f t="array" ref="JI30">INDEX(JI$13:JI29,$B30+1,1)</f>
        <v>0</v>
      </c>
      <c r="JJ30" s="535" cm="1">
        <f t="array" ref="JJ30">INDEX(JJ$13:JJ29,$B30+1,1)</f>
        <v>0</v>
      </c>
      <c r="JK30" s="535" cm="1">
        <f t="array" ref="JK30">INDEX(JK$13:JK29,$B30+1,1)</f>
        <v>0</v>
      </c>
      <c r="JL30" s="535" cm="1">
        <f t="array" ref="JL30">INDEX(JL$13:JL29,$B30+1,1)</f>
        <v>0</v>
      </c>
      <c r="JM30" s="535" cm="1">
        <f t="array" ref="JM30">INDEX(JM$13:JM29,$B30+1,1)</f>
        <v>0</v>
      </c>
      <c r="JN30" s="535" cm="1">
        <f t="array" ref="JN30">INDEX(JN$13:JN29,$B30+1,1)</f>
        <v>0</v>
      </c>
      <c r="JO30" s="535" cm="1">
        <f t="array" ref="JO30">INDEX(JO$13:JO29,$B30+1,1)</f>
        <v>0</v>
      </c>
      <c r="JP30" s="535" cm="1">
        <f t="array" ref="JP30">INDEX(JP$13:JP29,$B30+1,1)</f>
        <v>0</v>
      </c>
      <c r="JQ30" s="535" cm="1">
        <f t="array" ref="JQ30">INDEX(JQ$13:JQ29,$B30+1,1)</f>
        <v>0</v>
      </c>
      <c r="JR30" s="535" cm="1">
        <f t="array" ref="JR30">INDEX(JR$13:JR29,$B30+1,1)</f>
        <v>0</v>
      </c>
      <c r="JS30" s="535" cm="1">
        <f t="array" ref="JS30">INDEX(JS$13:JS29,$B30+1,1)</f>
        <v>0</v>
      </c>
      <c r="JT30" s="535" cm="1">
        <f t="array" ref="JT30">INDEX(JT$13:JT29,$B30+1,1)</f>
        <v>0</v>
      </c>
      <c r="JU30" s="535" cm="1">
        <f t="array" ref="JU30">INDEX(JU$13:JU29,$B30+1,1)</f>
        <v>0</v>
      </c>
      <c r="JV30" s="535" cm="1">
        <f t="array" ref="JV30">INDEX(JV$13:JV29,$B30+1,1)</f>
        <v>0</v>
      </c>
      <c r="JW30" s="535" cm="1">
        <f t="array" ref="JW30">INDEX(JW$13:JW29,$B30+1,1)</f>
        <v>0</v>
      </c>
      <c r="JX30" s="535" cm="1">
        <f t="array" ref="JX30">INDEX(JX$13:JX29,$B30+1,1)</f>
        <v>0</v>
      </c>
      <c r="JY30" s="535" cm="1">
        <f t="array" ref="JY30">INDEX(JY$13:JY29,$B30+1,1)</f>
        <v>0</v>
      </c>
      <c r="JZ30" s="535" cm="1">
        <f t="array" ref="JZ30">INDEX(JZ$13:JZ29,$B30+1,1)</f>
        <v>0</v>
      </c>
      <c r="KA30" s="535" cm="1">
        <f t="array" ref="KA30">INDEX(KA$13:KA29,$B30+1,1)</f>
        <v>0</v>
      </c>
      <c r="KB30" s="535" cm="1">
        <f t="array" ref="KB30">INDEX(KB$13:KB29,$B30+1,1)</f>
        <v>0</v>
      </c>
      <c r="KC30" s="535" cm="1">
        <f t="array" ref="KC30">INDEX(KC$13:KC29,$B30+1,1)</f>
        <v>0</v>
      </c>
      <c r="KD30" s="535" cm="1">
        <f t="array" ref="KD30">INDEX(KD$13:KD29,$B30+1,1)</f>
        <v>0</v>
      </c>
      <c r="KE30" s="535" cm="1">
        <f t="array" ref="KE30">INDEX(KE$13:KE29,$B30+1,1)</f>
        <v>0</v>
      </c>
      <c r="KF30" s="535" cm="1">
        <f t="array" ref="KF30">INDEX(KF$13:KF29,$B30+1,1)</f>
        <v>0</v>
      </c>
      <c r="KG30" s="535" cm="1">
        <f t="array" ref="KG30">INDEX(KG$13:KG29,$B30+1,1)</f>
        <v>0</v>
      </c>
      <c r="KH30" s="535" cm="1">
        <f t="array" ref="KH30">INDEX(KH$13:KH29,$B30+1,1)</f>
        <v>0</v>
      </c>
      <c r="KI30" s="535" cm="1">
        <f t="array" ref="KI30">INDEX(KI$13:KI29,$B30+1,1)</f>
        <v>0</v>
      </c>
      <c r="KJ30" s="535" cm="1">
        <f t="array" ref="KJ30">INDEX(KJ$13:KJ29,$B30+1,1)</f>
        <v>0</v>
      </c>
      <c r="KK30" s="535" cm="1">
        <f t="array" ref="KK30">INDEX(KK$13:KK29,$B30+1,1)</f>
        <v>0</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0</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535" cm="1">
        <f t="array" ref="KY30">INDEX(KY$13:KY29,$B30+1,1)</f>
        <v>0</v>
      </c>
      <c r="KZ30" s="535" cm="1">
        <f t="array" ref="KZ30">INDEX(KZ$13:KZ29,$B30+1,1)</f>
        <v>0</v>
      </c>
      <c r="LA30" s="535" cm="1">
        <f t="array" ref="LA30">INDEX(LA$13:LA29,$B30+1,1)</f>
        <v>0</v>
      </c>
      <c r="LB30" s="535" cm="1">
        <f t="array" ref="LB30">INDEX(LB$13:LB29,$B30+1,1)</f>
        <v>0</v>
      </c>
      <c r="LC30" s="535" cm="1">
        <f t="array" ref="LC30">INDEX(LC$13:LC29,$B30+1,1)</f>
        <v>0</v>
      </c>
      <c r="LD30" s="535" cm="1">
        <f t="array" ref="LD30">INDEX(LD$13:LD29,$B30+1,1)</f>
        <v>0</v>
      </c>
      <c r="LE30" s="535" cm="1">
        <f t="array" ref="LE30">INDEX(LE$13:LE29,$B30+1,1)</f>
        <v>0</v>
      </c>
      <c r="LF30" s="535" cm="1">
        <f t="array" ref="LF30">INDEX(LF$13:LF29,$B30+1,1)</f>
        <v>0</v>
      </c>
      <c r="LG30" s="535" cm="1">
        <f t="array" ref="LG30">INDEX(LG$13:LG29,$B30+1,1)</f>
        <v>0</v>
      </c>
      <c r="LH30" s="535" cm="1">
        <f t="array" ref="LH30">INDEX(LH$13:LH29,$B30+1,1)</f>
        <v>0</v>
      </c>
      <c r="LI30" s="535" cm="1">
        <f t="array" ref="LI30">INDEX(LI$13:LI29,$B30+1,1)</f>
        <v>0</v>
      </c>
      <c r="LJ30" s="535" cm="1">
        <f t="array" ref="LJ30">INDEX(LJ$13:LJ29,$B30+1,1)</f>
        <v>0</v>
      </c>
      <c r="LK30" s="535" cm="1">
        <f t="array" ref="LK30">INDEX(LK$13:LK29,$B30+1,1)</f>
        <v>0</v>
      </c>
      <c r="LL30" s="535" cm="1">
        <f t="array" ref="LL30">INDEX(LL$13:LL29,$B30+1,1)</f>
        <v>0</v>
      </c>
      <c r="LM30" s="535" cm="1">
        <f t="array" ref="LM30">INDEX(LM$13:LM29,$B30+1,1)</f>
        <v>0</v>
      </c>
      <c r="LN30" s="535" cm="1">
        <f t="array" ref="LN30">INDEX(LN$13:LN29,$B30+1,1)</f>
        <v>0</v>
      </c>
      <c r="LO30" s="535" cm="1">
        <f t="array" ref="LO30">INDEX(LO$13:LO29,$B30+1,1)</f>
        <v>0</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cm="1">
        <f t="array" ref="WE30">INDEX(WE$13:WE29,$B30+1,1)</f>
        <v>0</v>
      </c>
      <c r="WF30" s="535" cm="1">
        <f t="array" ref="WF30">INDEX(WF$13:WF29,$B30+1,1)</f>
        <v>0</v>
      </c>
      <c r="WG30" s="535" cm="1">
        <f t="array" ref="WG30">INDEX(WG$13:WG29,$B30+1,1)</f>
        <v>0</v>
      </c>
      <c r="WH30" s="535" cm="1">
        <f t="array" ref="WH30">INDEX(WH$13:WH29,$B30+1,1)</f>
        <v>0</v>
      </c>
      <c r="WI30" s="535" cm="1">
        <f t="array" ref="WI30">INDEX(WI$13:WI29,$B30+1,1)</f>
        <v>0</v>
      </c>
      <c r="WJ30" s="535" cm="1">
        <f t="array" ref="WJ30">INDEX(WJ$13:WJ29,$B30+1,1)</f>
        <v>0</v>
      </c>
      <c r="WK30" s="535" cm="1">
        <f t="array" ref="WK30">INDEX(WK$13:WK29,$B30+1,1)</f>
        <v>0</v>
      </c>
      <c r="WL30" s="535" cm="1">
        <f t="array" ref="WL30">INDEX(WL$13:WL29,$B30+1,1)</f>
        <v>0</v>
      </c>
      <c r="WM30" s="535" t="str" cm="1">
        <f t="array" ref="WM30">INDEX(WM$13:WM29,$B30+1,1)</f>
        <v>-</v>
      </c>
      <c r="WN30" s="18"/>
      <c r="WO30" s="535" cm="1">
        <f t="array" ref="WO30">INDEX(WO$13:WO29,$B30+1,1)</f>
        <v>0</v>
      </c>
      <c r="WP30" s="535" cm="1">
        <f t="array" ref="WP30">INDEX(WP$13:WP29,$B30+1,1)</f>
        <v>0</v>
      </c>
      <c r="WQ30" s="535" cm="1">
        <f t="array" ref="WQ30">INDEX(WQ$13:WQ29,$B30+1,1)</f>
        <v>0</v>
      </c>
      <c r="WR30" s="535" t="str" cm="1">
        <f t="array" ref="WR30">INDEX(WR$13:WR29,$B30+1,1)</f>
        <v>-</v>
      </c>
      <c r="WS30" s="535" t="str" cm="1">
        <f t="array" ref="WS30">INDEX(WS$13:WS29,$B30+1,1)</f>
        <v>-</v>
      </c>
      <c r="WT30" s="535" t="str" cm="1">
        <f t="array" ref="WT30">INDEX(WT$13:WT29,$B30+1,1)</f>
        <v>-</v>
      </c>
      <c r="WU30" s="535" t="str" cm="1">
        <f t="array" ref="WU30">INDEX(WU$13:WU29,$B30+1,1)</f>
        <v>-</v>
      </c>
      <c r="WV30" s="535" t="str" cm="1">
        <f t="array" ref="WV30">INDEX(WV$13:WV29,$B30+1,1)</f>
        <v>-</v>
      </c>
      <c r="WW30" s="535" t="str" cm="1">
        <f t="array" ref="WW30">INDEX(WW$13:WW29,$B30+1,1)</f>
        <v>-</v>
      </c>
      <c r="WX30" s="535" t="str" cm="1">
        <f t="array" ref="WX30">INDEX(WX$13:WX29,$B30+1,1)</f>
        <v>-</v>
      </c>
      <c r="WY30" s="535" t="str" cm="1">
        <f t="array" ref="WY30">INDEX(WY$13:WY29,$B30+1,1)</f>
        <v>-</v>
      </c>
      <c r="WZ30" s="535" t="str" cm="1">
        <f t="array" ref="WZ30">INDEX(WZ$13:WZ29,$B30+1,1)</f>
        <v>-</v>
      </c>
      <c r="XA30" s="535" t="str" cm="1">
        <f t="array" ref="XA30">INDEX(XA$13:XA29,$B30+1,1)</f>
        <v>-</v>
      </c>
      <c r="XB30" s="535" t="str" cm="1">
        <f t="array" ref="XB30">INDEX(XB$13:XB29,$B30+1,1)</f>
        <v>-</v>
      </c>
      <c r="XC30" s="535" t="str" cm="1">
        <f t="array" ref="XC30">INDEX(XC$13:XC29,$B30+1,1)</f>
        <v>-</v>
      </c>
      <c r="XD30" s="535" t="str" cm="1">
        <f t="array" ref="XD30">INDEX(XD$13:XD29,$B30+1,1)</f>
        <v>-</v>
      </c>
      <c r="XE30" s="535" t="str" cm="1">
        <f t="array" ref="XE30">INDEX(XE$13:XE29,$B30+1,1)</f>
        <v>-</v>
      </c>
      <c r="XF30" s="535" t="str" cm="1">
        <f t="array" ref="XF30">INDEX(XF$13:XF29,$B30+1,1)</f>
        <v>-</v>
      </c>
      <c r="XG30" s="535" t="str" cm="1">
        <f t="array" ref="XG30">INDEX(XG$13:XG29,$B30+1,1)</f>
        <v>-</v>
      </c>
      <c r="XH30" s="18"/>
      <c r="XI30" s="411" t="str">
        <f t="shared" ca="1" si="196"/>
        <v>-</v>
      </c>
      <c r="XJ30" s="535" t="str" cm="1">
        <f t="array" ref="XJ30">INDEX(XJ$13:XJ29,$B30+1,1)</f>
        <v>-</v>
      </c>
      <c r="XK30" s="535" t="str" cm="1">
        <f t="array" ref="XK30">INDEX(XK$13:XK29,$B30+1,1)</f>
        <v>-</v>
      </c>
      <c r="XL30" s="535" t="str" cm="1">
        <f t="array" ref="XL30">INDEX(XL$13:XL29,$B30+1,1)</f>
        <v>-</v>
      </c>
      <c r="XM30" s="535" t="str" cm="1">
        <f t="array" ref="XM30">INDEX(XM$13:XM29,$B30+1,1)</f>
        <v>-</v>
      </c>
      <c r="XN30" s="535" cm="1">
        <f t="array" ref="XN30">INDEX(XN$13:XN29,$B30+1,1)</f>
        <v>0</v>
      </c>
      <c r="XO30" s="535" t="str" cm="1">
        <f t="array" ref="XO30">INDEX(XO$13:XO29,$B30+1,1)</f>
        <v>-</v>
      </c>
      <c r="XP30" s="535" t="str" cm="1">
        <f t="array" ref="XP30">INDEX(XP$13:XP29,$B30+1,1)</f>
        <v>-</v>
      </c>
      <c r="XQ30" s="535" t="str" cm="1">
        <f t="array" ref="XQ30">INDEX(XQ$13:XQ29,$B30+1,1)</f>
        <v>-</v>
      </c>
      <c r="XR30" s="535" t="str" cm="1">
        <f t="array" ref="XR30">INDEX(XR$13:XR29,$B30+1,1)</f>
        <v>-</v>
      </c>
      <c r="XS30" s="535" t="str" cm="1">
        <f t="array" ref="XS30">INDEX(XS$13:XS29,$B30+1,1)</f>
        <v>-</v>
      </c>
      <c r="XT30" s="535" t="str" cm="1">
        <f t="array" ref="XT30">INDEX(XT$13:XT29,$B30+1,1)</f>
        <v>-</v>
      </c>
      <c r="XU30" s="535" t="str" cm="1">
        <f t="array" ref="XU30">INDEX(XU$13:XU29,$B30+1,1)</f>
        <v>-</v>
      </c>
      <c r="XV30" s="535" t="str" cm="1">
        <f t="array" ref="XV30">INDEX(XV$13:XV29,$B30+1,1)</f>
        <v>-</v>
      </c>
      <c r="XW30" s="535" t="b" cm="1">
        <f t="array" ref="XW30">INDEX(XW$13:XW29,$B30+1,1)</f>
        <v>1</v>
      </c>
      <c r="XX30" s="535" t="str" cm="1">
        <f t="array" ref="XX30">INDEX(XX$13:XX29,$B30+1,1)</f>
        <v>-</v>
      </c>
      <c r="XY30" s="535" cm="1">
        <f t="array" ref="XY30">INDEX(XY$13:XY29,$B30+1,1)</f>
        <v>0</v>
      </c>
      <c r="XZ30" s="535" cm="1">
        <f t="array" ref="XZ30">INDEX(XZ$13:XZ29,$B30+1,1)</f>
        <v>0</v>
      </c>
      <c r="YA30" s="535" cm="1">
        <f t="array" ref="YA30">INDEX(YA$13:YA29,$B30+1,1)</f>
        <v>0</v>
      </c>
      <c r="YB30" s="18"/>
      <c r="YC30" s="535" t="str" cm="1">
        <f t="array" ref="YC30">INDEX(YC$13:YC29,$B30+1,1)</f>
        <v>-</v>
      </c>
      <c r="YD30" s="535" t="str" cm="1">
        <f t="array" ref="YD30">INDEX(YD$13:YD29,$B30+1,1)</f>
        <v>-</v>
      </c>
      <c r="YE30" s="535" t="str" cm="1">
        <f t="array" ref="YE30">INDEX(YE$13:YE29,$B30+1,1)</f>
        <v>-</v>
      </c>
      <c r="YF30" s="535" t="str" cm="1">
        <f t="array" ref="YF30">INDEX(YF$13:YF29,$B30+1,1)</f>
        <v>-</v>
      </c>
      <c r="YG30" s="535" cm="1">
        <f t="array" ref="YG30">INDEX(YG$13:YG29,$B30+1,1)</f>
        <v>1</v>
      </c>
      <c r="YH30" s="535" cm="1">
        <f t="array" ref="YH30">INDEX(YH$13:YH29,$B30+1,1)</f>
        <v>1</v>
      </c>
      <c r="YI30" s="535" cm="1">
        <f t="array" ref="YI30">INDEX(YI$13:YI29,$B30+1,1)</f>
        <v>1</v>
      </c>
      <c r="YJ30" s="535" cm="1">
        <f t="array" ref="YJ30">INDEX(YJ$13:YJ29,$B30+1,1)</f>
        <v>1</v>
      </c>
      <c r="YK30" s="535" t="str" cm="1">
        <f t="array" ref="YK30">INDEX(YK$13:YK29,$B30+1,1)</f>
        <v>-</v>
      </c>
      <c r="YL30" s="535" t="str" cm="1">
        <f t="array" ref="YL30">INDEX(YL$13:YL29,$B30+1,1)</f>
        <v>-</v>
      </c>
      <c r="YM30" s="535" t="str" cm="1">
        <f t="array" ref="YM30">INDEX(YM$13:YM29,$B30+1,1)</f>
        <v>-</v>
      </c>
      <c r="YN30" s="535" t="str" cm="1">
        <f t="array" ref="YN30">INDEX(YN$13:YN29,$B30+1,1)</f>
        <v>-</v>
      </c>
      <c r="YO30" s="535" t="str" cm="1">
        <f t="array" ref="YO30">INDEX(YO$13:YO29,$B30+1,1)</f>
        <v>-</v>
      </c>
      <c r="YP30" s="535" t="str" cm="1">
        <f t="array" ref="YP30">INDEX(YP$13:YP29,$B30+1,1)</f>
        <v>-</v>
      </c>
      <c r="YQ30" s="535" t="str" cm="1">
        <f t="array" ref="YQ30">INDEX(YQ$13:YQ29,$B30+1,1)</f>
        <v>-</v>
      </c>
      <c r="YR30" s="18"/>
      <c r="YS30" s="535" t="str" cm="1">
        <f t="array" ref="YS30">INDEX(YS$13:YS29,$B30+1,1)</f>
        <v>-</v>
      </c>
      <c r="YT30" s="411">
        <f t="shared" si="172"/>
        <v>1</v>
      </c>
      <c r="YU30" s="18"/>
      <c r="YV30" s="535" t="str" cm="1">
        <f t="array" ref="YV30">INDEX(YV$13:YV29,$B30+1,1)</f>
        <v>-</v>
      </c>
      <c r="YW30" s="535" t="str" cm="1">
        <f t="array" ref="YW30">INDEX(YW$13:YW29,$B30+1,1)</f>
        <v>-</v>
      </c>
      <c r="YX30" s="535" t="str" cm="1">
        <f t="array" ref="YX30">INDEX(YX$13:YX29,$B30+1,1)</f>
        <v>-</v>
      </c>
      <c r="YY30" s="535" t="str" cm="1">
        <f t="array" ref="YY30">INDEX(YY$13:YY29,$B30+1,1)</f>
        <v>-</v>
      </c>
      <c r="YZ30" s="535" t="str" cm="1">
        <f t="array" ref="YZ30">INDEX(YZ$13:YZ29,$B30+1,1)</f>
        <v>-</v>
      </c>
      <c r="ZA30" s="535" t="str" cm="1">
        <f t="array" ref="ZA30">INDEX(ZA$13:ZA29,$B30+1,1)</f>
        <v>-</v>
      </c>
      <c r="ZB30" s="535" t="str" cm="1">
        <f t="array" ref="ZB30">INDEX(ZB$13:ZB29,$B30+1,1)</f>
        <v>-</v>
      </c>
      <c r="ZC30" s="535" t="str" cm="1">
        <f t="array" ref="ZC30">INDEX(ZC$13:ZC29,$B30+1,1)</f>
        <v>-</v>
      </c>
      <c r="ZD30" s="535" t="str" cm="1">
        <f t="array" ref="ZD30">INDEX(ZD$13:ZD29,$B30+1,1)</f>
        <v>-</v>
      </c>
      <c r="ZE30" s="535" t="str" cm="1">
        <f t="array" ref="ZE30">INDEX(ZE$13:ZE29,$B30+1,1)</f>
        <v>-</v>
      </c>
      <c r="ZF30" s="535" t="str" cm="1">
        <f t="array" ref="ZF30">INDEX(ZF$13:ZF29,$B30+1,1)</f>
        <v>-</v>
      </c>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535" t="str" cm="1">
        <f t="array" ref="ZX30">INDEX(ZX$13:ZX29,$B30+1,1)</f>
        <v>-</v>
      </c>
      <c r="ZY30" s="535" t="str" cm="1">
        <f t="array" ref="ZY30">INDEX(ZY$13:ZY29,$B30+1,1)</f>
        <v>-</v>
      </c>
      <c r="ZZ30" s="535" t="str" cm="1">
        <f t="array" ref="ZZ30">INDEX(ZZ$13:ZZ29,$B30+1,1)</f>
        <v>-</v>
      </c>
      <c r="AAA30" s="535" t="str" cm="1">
        <f t="array" ref="AAA30">INDEX(AAA$13:AAA29,$B30+1,1)</f>
        <v>-</v>
      </c>
      <c r="AAB30" s="535" t="str" cm="1">
        <f t="array" ref="AAB30">INDEX(AAB$13:AAB29,$B30+1,1)</f>
        <v>-</v>
      </c>
      <c r="AAC30" s="535" t="str" cm="1">
        <f t="array" ref="AAC30">INDEX(AAC$13:AAC29,$B30+1,1)</f>
        <v>-</v>
      </c>
      <c r="AAD30" s="535" t="str" cm="1">
        <f t="array" ref="AAD30">INDEX(AAD$13:AAD29,$B30+1,1)</f>
        <v>-</v>
      </c>
      <c r="AAE30" s="535" t="str" cm="1">
        <f t="array" ref="AAE30">INDEX(AAE$13:AAE29,$B30+1,1)</f>
        <v>-</v>
      </c>
      <c r="AAF30" s="535" t="str" cm="1">
        <f t="array" ref="AAF30">INDEX(AAF$13:AAF29,$B30+1,1)</f>
        <v>-</v>
      </c>
      <c r="AAG30" s="535" t="str" cm="1">
        <f t="array" ref="AAG30">INDEX(AAG$13:AAG29,$B30+1,1)</f>
        <v>-</v>
      </c>
      <c r="AAH30" s="535" t="str" cm="1">
        <f t="array" ref="AAH30">INDEX(AAH$13:AAH29,$B30+1,1)</f>
        <v>-</v>
      </c>
      <c r="AAI30" s="535" t="str" cm="1">
        <f t="array" ref="AAI30">INDEX(AAI$13:AAI29,$B30+1,1)</f>
        <v>-</v>
      </c>
      <c r="AAJ30" s="535" t="str" cm="1">
        <f t="array" ref="AAJ30">INDEX(AAJ$13:AAJ29,$B30+1,1)</f>
        <v>-</v>
      </c>
      <c r="AAK30" s="535" t="str" cm="1">
        <f t="array" ref="AAK30">INDEX(AAK$13:AAK29,$B30+1,1)</f>
        <v>-</v>
      </c>
      <c r="AAL30" s="535" cm="1">
        <f t="array" ref="AAL30">INDEX(AAL$13:AAL29,$B30+1,1)</f>
        <v>1</v>
      </c>
      <c r="AAM30" s="535" cm="1">
        <f t="array" ref="AAM30">INDEX(AAM$13:AAM29,$B30+1,1)</f>
        <v>1</v>
      </c>
      <c r="AAN30" s="535" t="str" cm="1">
        <f t="array" ref="AAN30">INDEX(AAN$13:AAN29,$B30+1,1)</f>
        <v>-</v>
      </c>
      <c r="AAO30" s="535" t="str" cm="1">
        <f t="array" ref="AAO30">INDEX(AAO$13:AAO29,$B30+1,1)</f>
        <v>-</v>
      </c>
      <c r="AAP30" s="535" t="str" cm="1">
        <f t="array" ref="AAP30">INDEX(AAP$13:AAP29,$B30+1,1)</f>
        <v>-</v>
      </c>
      <c r="AAQ30" s="535" t="str" cm="1">
        <f t="array" ref="AAQ30">INDEX(AAQ$13:AAQ29,$B30+1,1)</f>
        <v>-</v>
      </c>
      <c r="AAR30" s="535" t="str" cm="1">
        <f t="array" ref="AAR30">INDEX(AAR$13:AAR29,$B30+1,1)</f>
        <v>-</v>
      </c>
      <c r="AAS30" s="535" t="str" cm="1">
        <f t="array" ref="AAS30">INDEX(AAS$13:AAS29,$B30+1,1)</f>
        <v>-</v>
      </c>
      <c r="AAT30" s="535" t="str" cm="1">
        <f t="array" ref="AAT30">INDEX(AAT$13:AAT29,$B30+1,1)</f>
        <v>-</v>
      </c>
      <c r="AAU30" s="535" t="str" cm="1">
        <f t="array" ref="AAU30">INDEX(AAU$13:AAU29,$B30+1,1)</f>
        <v>-</v>
      </c>
      <c r="AAV30" s="535" t="str" cm="1">
        <f t="array" ref="AAV30">INDEX(AAV$13:AAV29,$B30+1,1)</f>
        <v>-</v>
      </c>
      <c r="AAW30" s="535" t="str" cm="1">
        <f t="array" ref="AAW30">INDEX(AAW$13:AAW29,$B30+1,1)</f>
        <v>-</v>
      </c>
      <c r="AAX30" s="535" t="str" cm="1">
        <f t="array" ref="AAX30">INDEX(AAX$13:AAX29,$B30+1,1)</f>
        <v>-</v>
      </c>
      <c r="AAY30" s="535" t="str" cm="1">
        <f t="array" ref="AAY30">INDEX(AAY$13:AAY29,$B30+1,1)</f>
        <v>-</v>
      </c>
      <c r="AAZ30" s="535" t="str" cm="1">
        <f t="array" ref="AAZ30">INDEX(AAZ$13:AAZ29,$B30+1,1)</f>
        <v>-</v>
      </c>
      <c r="ABA30" s="18"/>
      <c r="ABB30" s="535" t="str" cm="1">
        <f t="array" ref="ABB30">INDEX(ABB$13:ABB29,$B30+1,1)</f>
        <v>-</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535" t="str" cm="1">
        <f t="array" ref="ABH30">INDEX(ABH$13:ABH29,$B30+1,1)</f>
        <v>-</v>
      </c>
      <c r="ABI30" s="535" t="str" cm="1">
        <f t="array" ref="ABI30">INDEX(ABI$13:ABI29,$B30+1,1)</f>
        <v>-</v>
      </c>
      <c r="ABJ30" s="535" t="str" cm="1">
        <f t="array" ref="ABJ30">INDEX(ABJ$13:ABJ29,$B30+1,1)</f>
        <v>-</v>
      </c>
      <c r="ABK30" s="535" t="str" cm="1">
        <f t="array" ref="ABK30">INDEX(ABK$13:ABK29,$B30+1,1)</f>
        <v>-</v>
      </c>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t="str" cm="1">
        <f t="array" ref="ADB30">INDEX(ADB$13:ADB29,$B30+1,1)</f>
        <v>-</v>
      </c>
      <c r="ADC30" s="535" t="str" cm="1">
        <f t="array" ref="ADC30">INDEX(ADC$13:ADC29,$B30+1,1)</f>
        <v>-</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535" t="str" cm="1">
        <f t="array" ref="ADQ30">INDEX(ADQ$13:ADQ29,$B30+1,1)</f>
        <v>-</v>
      </c>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t="str" cm="1">
        <f t="array" ref="AEF30">INDEX(AEF$13:AEF29,$B30+1,1)</f>
        <v>-</v>
      </c>
      <c r="AEG30" s="535" t="str" cm="1">
        <f t="array" ref="AEG30">INDEX(AEG$13:AEG29,$B30+1,1)</f>
        <v>-</v>
      </c>
      <c r="AEH30" s="535" t="str" cm="1">
        <f t="array" ref="AEH30">INDEX(AEH$13:AEH29,$B30+1,1)</f>
        <v>-</v>
      </c>
      <c r="AEI30" s="535" t="str" cm="1">
        <f t="array" ref="AEI30">INDEX(AEI$13:AEI29,$B30+1,1)</f>
        <v>-</v>
      </c>
      <c r="AEJ30" s="535" t="str" cm="1">
        <f t="array" ref="AEJ30">INDEX(AEJ$13:AEJ29,$B30+1,1)</f>
        <v>-</v>
      </c>
      <c r="AEK30" s="535" t="str" cm="1">
        <f t="array" ref="AEK30">INDEX(AEK$13:AEK29,$B30+1,1)</f>
        <v>-</v>
      </c>
      <c r="AEL30" s="535" t="str" cm="1">
        <f t="array" ref="AEL30">INDEX(AEL$13:AEL29,$B30+1,1)</f>
        <v>-</v>
      </c>
      <c r="AEM30" s="535" t="str" cm="1">
        <f t="array" ref="AEM30">INDEX(AEM$13:AEM29,$B30+1,1)</f>
        <v>-</v>
      </c>
      <c r="AEN30" s="535" cm="1">
        <f t="array" ref="AEN30">INDEX(AEN$13:AEN29,$B30+1,1)</f>
        <v>0</v>
      </c>
      <c r="AEO30" s="483">
        <v>0</v>
      </c>
    </row>
    <row r="31" spans="1:821" outlineLevel="1">
      <c r="A31" s="18">
        <f t="shared" si="136"/>
        <v>18</v>
      </c>
      <c r="B31" s="18">
        <f t="shared" si="203"/>
        <v>6</v>
      </c>
      <c r="C31">
        <v>2</v>
      </c>
      <c r="D31" s="17" t="str" cm="1">
        <f t="array" ref="D31">INDEX(D$13:D30,$B31+1,1)</f>
        <v>GSW</v>
      </c>
      <c r="E31" t="b">
        <v>1</v>
      </c>
      <c r="F31" t="b">
        <v>0</v>
      </c>
      <c r="G31" t="b">
        <f t="shared" si="204"/>
        <v>1</v>
      </c>
      <c r="H31" s="40" t="str">
        <f>"TOL"&amp;$N31&amp;"_test   "</f>
        <v xml:space="preserve">TOL2_test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22">
        <v>2</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535" cm="1">
        <f t="array" ref="T31">INDEX(T$13:T30,$B31+1,1)</f>
        <v>2</v>
      </c>
      <c r="U31" s="535" cm="1">
        <f t="array" ref="U31">INDEX(U$13:U30,$B31+1,1)</f>
        <v>2</v>
      </c>
      <c r="V31" s="411">
        <f t="shared" si="137"/>
        <v>2</v>
      </c>
      <c r="W31" s="778" t="b">
        <f t="shared" si="200"/>
        <v>0</v>
      </c>
      <c r="X31" s="777" t="b">
        <f t="shared" si="138"/>
        <v>1</v>
      </c>
      <c r="Y31" s="777" t="b">
        <f t="shared" si="138"/>
        <v>1</v>
      </c>
      <c r="Z31" s="796" t="b" cm="1">
        <f t="array" ref="Z31">INDEX(Z$13:Z30,$B31+1,1)</f>
        <v>0</v>
      </c>
      <c r="AA31" s="411">
        <f t="shared" si="139"/>
        <v>6</v>
      </c>
      <c r="AB31" s="411">
        <f t="shared" si="140"/>
        <v>6</v>
      </c>
      <c r="AC31" s="411"/>
      <c r="AD31" s="411">
        <f t="shared" si="141"/>
        <v>6</v>
      </c>
      <c r="AE31" s="111"/>
      <c r="AF31" s="111"/>
      <c r="AG31" s="111"/>
      <c r="AH31" s="111"/>
      <c r="AI31" s="535" cm="1">
        <f t="array" ref="AI31">INDEX(AI$13:AI30,$B31+1,1)</f>
        <v>1</v>
      </c>
      <c r="AJ31" s="535" cm="1">
        <f t="array" ref="AJ31">INDEX(AJ$13:AJ30,$B31+1,1)</f>
        <v>1</v>
      </c>
      <c r="AK31" s="535" cm="1">
        <f t="array" ref="AK31">INDEX(AK$13:AK30,$B31+1,1)</f>
        <v>1</v>
      </c>
      <c r="AL31" s="535" cm="1">
        <f t="array" ref="AL31">INDEX(AL$13:AL30,$B31+1,1)</f>
        <v>0</v>
      </c>
      <c r="AM31" s="535" cm="1">
        <f t="array" ref="AM31">INDEX(AM$13:AM30,$B31+1,1)</f>
        <v>0</v>
      </c>
      <c r="AN31" s="535" t="str" cm="1">
        <f t="array" ref="AN31">INDEX(AN$13:AN30,$B31+1,1)</f>
        <v/>
      </c>
      <c r="AO31" s="535" cm="1">
        <f t="array" ref="AO31">INDEX(AO$13:AO30,$B31+1,1)</f>
        <v>1</v>
      </c>
      <c r="AP31" s="535" cm="1">
        <f t="array" ref="AP31">INDEX(AP$13:AP30,$B31+1,1)</f>
        <v>1</v>
      </c>
      <c r="AQ31" s="111"/>
      <c r="AR31" s="111"/>
      <c r="AS31" s="111"/>
      <c r="AT31" s="111"/>
      <c r="AU31" s="111"/>
      <c r="AV31" s="111"/>
      <c r="AW31" s="111"/>
      <c r="AX31" s="111"/>
      <c r="AY31" s="18"/>
      <c r="AZ31" s="18"/>
      <c r="BA31" s="200" t="str" cm="1">
        <f t="array" aca="1" ref="BA31" ca="1">$H31&amp;" "        &amp;_xlfn.SINGLE( INDEX(i.ModelStructure,$I31,1))    &amp;" "
&amp; $D31        &amp;       IF(OR($CE31="-", $CE31),"_PInp","_Full")&amp;    IF($DK31=0," SFM","")&amp;IF($DK31=1," MFM","")&amp;IF($DK31=7," Mat","")&amp;IF($EX31=1,"&amp;EL","   ")&amp;IF($DQ31=TRUE,"&amp;BBT","    ")
&amp;      " TOL"&amp;_xlfn.SINGLE(INDEX(i.TOL_Desc,1,$N31))   &amp; " Scan"&amp;$AK31
&amp;       CHOOSE($K31+1," CFS"," GFS"," NFS")&amp;     " CG_"&amp;_xlfn.SINGLE(_xlfn.SWITCH($XI31,"-",1,TRUE,1,FALSE,0))&amp;_xlfn.SINGLE(    IF($XL31="-"," FodCrop    ",_xlfn.SWITCH(VALUE(LEFT($XL$4,1)),0," All",6," Lup",9," Oat",11," OaF")&amp;"_Fod"&amp;TEXT($XL31,"000%")))
&amp;" REV"&amp;"_"&amp;TEXT($GV31,"00;-0;00;@ ")&amp;TEXT($AN31,"00;-0;00;  @")&amp;"_"&amp;TEXT($HA31,"0")&amp;"_"&amp;TEXT($AP31,"0")
&amp; " RR"&amp;TEXT(SUM($FB31:$FC31),"+00%;-00%;    ;@")
&amp; " ("&amp;IF($DD31,"P","E")   &amp;IF($DE31,"T","t")        &amp;     "_F"&amp;IF($ZW31=TRUE,3,0)+COUNTIF($ZO31:$ZS31,TRUE)+COUNTIF($BV31:$BW31,"&gt;0")&amp;IF($ZU31=TRUE,3,0)+COUNTIF($BV31:$BW31,"&gt;0")&amp;"N"&amp;$ZZ31&amp;$AAA31&amp;"L"&amp;$AAL31&amp;$AAM31&amp;"_"&amp;$AAK31&amp;")"</f>
        <v>TOL2_test    SE GSW_PInp MFM        TOLWin Scan1 CFS CG_1 FodCrop     REV_-   _-_1 RR+01% (Et_F00N--L11_-)</v>
      </c>
      <c r="BB31" s="8" t="str">
        <f ca="1">IF(COUNTIF($BA$13:$BA31,$BA31)=1,"-","Dup")</f>
        <v>-</v>
      </c>
      <c r="BC31" s="18"/>
      <c r="BD31" s="535" t="b" cm="1">
        <f t="array" ref="BD31">INDEX(BD$13:BD30,$B31+1,1)</f>
        <v>0</v>
      </c>
      <c r="BE31" s="535" t="b" cm="1">
        <f t="array" ref="BE31">INDEX(BE$13:BE30,$B31+1,1)</f>
        <v>0</v>
      </c>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535" t="b" cm="1">
        <f t="array" ref="BK31">INDEX(BK$13:BK30,$B31+1,1)</f>
        <v>0</v>
      </c>
      <c r="BL31" s="535" t="b" cm="1">
        <f t="array" ref="BL31">INDEX(BL$13:BL30,$B31+1,1)</f>
        <v>0</v>
      </c>
      <c r="BM31" s="18"/>
      <c r="BN31" s="535" t="b" cm="1">
        <f t="array" ref="BN31">INDEX(BN$13:BN30,$B31+1,1)</f>
        <v>0</v>
      </c>
      <c r="BO31" s="535" t="str" cm="1">
        <f t="array" ref="BO31">INDEX(BO$13:BO30,$B31+1,1)</f>
        <v>-</v>
      </c>
      <c r="BP31" s="535" t="str" cm="1">
        <f t="array" ref="BP31">INDEX(BP$13:BP30,$B31+1,1)</f>
        <v>-</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str" cm="1">
        <f t="array" ref="BX31">INDEX(BX$13:BX30,$B31+1,1)</f>
        <v>-</v>
      </c>
      <c r="BY31" s="535" t="str" cm="1">
        <f t="array" ref="BY31">INDEX(BY$13:BY30,$B31+1,1)</f>
        <v>-</v>
      </c>
      <c r="BZ31" s="535" t="b" cm="1">
        <f t="array" ref="BZ31">INDEX(BZ$13:BZ30,$B31+1,1)</f>
        <v>0</v>
      </c>
      <c r="CA31" s="535" t="str" cm="1">
        <f t="array" ref="CA31">INDEX(CA$13:CA30,$B31+1,1)</f>
        <v>-</v>
      </c>
      <c r="CB31" s="535" t="str" cm="1">
        <f t="array" ref="CB31">INDEX(CB$13:CB30,$B31+1,1)</f>
        <v>-</v>
      </c>
      <c r="CC31" s="535" t="str" cm="1">
        <f t="array" ref="CC31">INDEX(CC$13:CC30,$B31+1,1)</f>
        <v>-</v>
      </c>
      <c r="CD31" s="535" t="str" cm="1">
        <f t="array" ref="CD31">INDEX(CD$13:CD30,$B31+1,1)</f>
        <v>-</v>
      </c>
      <c r="CE31" s="535" t="str" cm="1">
        <f t="array" ref="CE31">INDEX(CE$13:CE30,$B31+1,1)</f>
        <v>-</v>
      </c>
      <c r="CF31" s="18"/>
      <c r="CG31" s="535" t="str" cm="1">
        <f t="array" ref="CG31">INDEX(CG$13:CG30,$B31+1,1)</f>
        <v>-</v>
      </c>
      <c r="CH31" s="411" t="str">
        <f t="shared" ca="1" si="144"/>
        <v>-</v>
      </c>
      <c r="CI31" s="411">
        <f t="shared" si="145"/>
        <v>0</v>
      </c>
      <c r="CJ31" s="411">
        <f t="shared" si="145"/>
        <v>0</v>
      </c>
      <c r="CK31" s="535" t="str" cm="1">
        <f t="array" ref="CK31">INDEX(CK$13:CK30,$B31+1,1)</f>
        <v>-</v>
      </c>
      <c r="CL31" s="535" t="str" cm="1">
        <f t="array" ref="CL31">INDEX(CL$13:CL30,$B31+1,1)</f>
        <v>-</v>
      </c>
      <c r="CM31" s="535" t="str" cm="1">
        <f t="array" ref="CM31">INDEX(CM$13:CM30,$B31+1,1)</f>
        <v>-</v>
      </c>
      <c r="CN31" s="411" t="str">
        <f t="shared" ca="1" si="146"/>
        <v>-</v>
      </c>
      <c r="CO31" s="411">
        <f t="shared" si="147"/>
        <v>0</v>
      </c>
      <c r="CP31" s="411">
        <f t="shared" si="147"/>
        <v>0</v>
      </c>
      <c r="CQ31" s="535" t="str" cm="1">
        <f t="array" ref="CQ31">INDEX(CQ$13:CQ30,$B31+1,1)</f>
        <v>-</v>
      </c>
      <c r="CR31" s="411" t="str">
        <f t="shared" ca="1" si="148"/>
        <v>-</v>
      </c>
      <c r="CS31" s="411">
        <f t="shared" si="149"/>
        <v>0</v>
      </c>
      <c r="CT31" s="535" t="str" cm="1">
        <f t="array" ref="CT31">INDEX(CT$13:CT30,$B31+1,1)</f>
        <v>-</v>
      </c>
      <c r="CU31" s="535" t="str" cm="1">
        <f t="array" ref="CU31">INDEX(CU$13:CU30,$B31+1,1)</f>
        <v>-</v>
      </c>
      <c r="CV31" s="411">
        <f t="shared" si="150"/>
        <v>0</v>
      </c>
      <c r="CW31" s="535" t="str" cm="1">
        <f t="array" ref="CW31">INDEX(CW$13:CW30,$B31+1,1)</f>
        <v>-</v>
      </c>
      <c r="CX31" s="411" t="str">
        <f t="shared" ca="1" si="151"/>
        <v>-</v>
      </c>
      <c r="CY31" s="411">
        <f t="shared" si="152"/>
        <v>0</v>
      </c>
      <c r="CZ31" s="411">
        <f t="shared" si="152"/>
        <v>0</v>
      </c>
      <c r="DA31" s="535" cm="1">
        <f t="array" ref="DA31">INDEX(DA$13:DA30,$B31+1,1)</f>
        <v>0</v>
      </c>
      <c r="DB31" s="535" cm="1">
        <f t="array" ref="DB31">INDEX(DB$13:DB30,$B31+1,1)</f>
        <v>0</v>
      </c>
      <c r="DC31" s="18"/>
      <c r="DD31" s="535" t="b" cm="1">
        <f t="array" ref="DD31">INDEX(DD$13:DD30,$B31+1,1)</f>
        <v>0</v>
      </c>
      <c r="DE31" s="535" t="b" cm="1">
        <f t="array" ref="DE31">INDEX(DE$13:DE30,$B31+1,1)</f>
        <v>0</v>
      </c>
      <c r="DF31" s="535" t="b" cm="1">
        <f t="array" ref="DF31">INDEX(DF$13:DF30,$B31+1,1)</f>
        <v>1</v>
      </c>
      <c r="DG31" s="535" t="str" cm="1">
        <f t="array" ref="DG31">INDEX(DG$13:DG30,$B31+1,1)</f>
        <v>-</v>
      </c>
      <c r="DH31" s="536" cm="1">
        <f t="array" ref="DH31">INDEX(DH$13:DH30,$B31+1,1)</f>
        <v>0</v>
      </c>
      <c r="DI31" s="535" cm="1">
        <f t="array" ref="DI31">INDEX(DI$13:DI30,$B31+1,1)</f>
        <v>1</v>
      </c>
      <c r="DJ31" s="535" cm="1">
        <f t="array" ref="DJ31">INDEX(DJ$13:DJ30,$B31+1,1)</f>
        <v>1</v>
      </c>
      <c r="DK31" s="411">
        <f t="shared" si="183"/>
        <v>1</v>
      </c>
      <c r="DL31" s="411">
        <f t="shared" si="183"/>
        <v>60</v>
      </c>
      <c r="DM31" s="535" t="str" cm="1">
        <f t="array" ref="DM31">INDEX(DM$13:DM30,$B31+1,1)</f>
        <v>-</v>
      </c>
      <c r="DN31" s="411" t="str">
        <f t="shared" si="184"/>
        <v>-</v>
      </c>
      <c r="DO31" s="411" t="str">
        <f t="shared" si="184"/>
        <v>-</v>
      </c>
      <c r="DP31" s="411" t="str">
        <f t="shared" si="184"/>
        <v>-</v>
      </c>
      <c r="DQ31" s="411" t="b">
        <f t="shared" si="185"/>
        <v>0</v>
      </c>
      <c r="DR31" s="535" t="str" cm="1">
        <f t="array" ref="DR31">INDEX(DR$13:DR30,$B31+1,1)</f>
        <v>-</v>
      </c>
      <c r="DS31" s="535" t="str" cm="1">
        <f t="array" ref="DS31">INDEX(DS$13:DS30,$B31+1,1)</f>
        <v>-</v>
      </c>
      <c r="DT31" s="535" t="str" cm="1">
        <f t="array" ref="DT31">INDEX(DT$13:DT30,$B31+1,1)</f>
        <v>-</v>
      </c>
      <c r="DU31" s="535" t="str" cm="1">
        <f t="array" ref="DU31">INDEX(DU$13:DU30,$B31+1,1)</f>
        <v>-</v>
      </c>
      <c r="DV31" s="411">
        <f t="shared" si="207"/>
        <v>500</v>
      </c>
      <c r="DW31" s="411">
        <f t="shared" si="207"/>
        <v>500</v>
      </c>
      <c r="DX31" s="411" t="str">
        <f t="shared" si="207"/>
        <v>-</v>
      </c>
      <c r="DY31" s="411" t="str">
        <f t="shared" si="207"/>
        <v>-</v>
      </c>
      <c r="DZ31" s="411" t="str">
        <f t="shared" si="207"/>
        <v>-</v>
      </c>
      <c r="EA31" s="535" cm="1">
        <f t="array" ref="EA31">INDEX(EA$13:EA30,$B31+1,1)</f>
        <v>0</v>
      </c>
      <c r="EB31" s="535" cm="1">
        <f t="array" ref="EB31">INDEX(EB$13:EB30,$B31+1,1)</f>
        <v>999999</v>
      </c>
      <c r="EC31" s="535" cm="1">
        <f t="array" ref="EC31">INDEX(EC$13:EC30,$B31+1,1)</f>
        <v>999999</v>
      </c>
      <c r="ED31" s="535" cm="1">
        <f t="array" ref="ED31">INDEX(ED$13:ED30,$B31+1,1)</f>
        <v>999999</v>
      </c>
      <c r="EE31" s="535" cm="1">
        <f t="array" ref="EE31">INDEX(EE$13:EE30,$B31+1,1)</f>
        <v>999999</v>
      </c>
      <c r="EF31" s="535" cm="1">
        <f t="array" ref="EF31">INDEX(EF$13:EF30,$B31+1,1)</f>
        <v>999999</v>
      </c>
      <c r="EG31" s="535" cm="1">
        <f t="array" ref="EG31">INDEX(EG$13:EG30,$B31+1,1)</f>
        <v>999999</v>
      </c>
      <c r="EH31" s="535" cm="1">
        <f t="array" ref="EH31">INDEX(EH$13:EH30,$B31+1,1)</f>
        <v>999999</v>
      </c>
      <c r="EI31" s="535" cm="1">
        <f t="array" ref="EI31">INDEX(EI$13:EI30,$B31+1,1)</f>
        <v>999999</v>
      </c>
      <c r="EJ31" s="535" cm="1">
        <f t="array" ref="EJ31">INDEX(EJ$13:EJ30,$B31+1,1)</f>
        <v>999999</v>
      </c>
      <c r="EK31" s="535" cm="1">
        <f t="array" ref="EK31">INDEX(EK$13:EK30,$B31+1,1)</f>
        <v>999999</v>
      </c>
      <c r="EL31" s="535" cm="1">
        <f t="array" ref="EL31">INDEX(EL$13:EL30,$B31+1,1)</f>
        <v>999999</v>
      </c>
      <c r="EM31" s="535" cm="1">
        <f t="array" ref="EM31">INDEX(EM$13:EM30,$B31+1,1)</f>
        <v>999999</v>
      </c>
      <c r="EN31" s="782">
        <f t="shared" si="155"/>
        <v>0</v>
      </c>
      <c r="EO31" s="782">
        <f t="shared" si="155"/>
        <v>0</v>
      </c>
      <c r="EP31" s="782">
        <f t="shared" si="155"/>
        <v>999999</v>
      </c>
      <c r="EQ31" s="535" t="str" cm="1">
        <f t="array" ref="EQ31">INDEX(EQ$13:EQ30,$B31+1,1)</f>
        <v>-</v>
      </c>
      <c r="ER31" s="535" t="str" cm="1">
        <f t="array" ref="ER31">INDEX(ER$13:ER30,$B31+1,1)</f>
        <v>-</v>
      </c>
      <c r="ES31" s="411" t="str">
        <f t="shared" si="187"/>
        <v>-</v>
      </c>
      <c r="ET31" s="411" t="str">
        <f t="shared" si="187"/>
        <v>-</v>
      </c>
      <c r="EU31" s="781">
        <f t="shared" si="177"/>
        <v>0</v>
      </c>
      <c r="EV31" s="779">
        <f t="shared" si="178"/>
        <v>999999</v>
      </c>
      <c r="EW31" s="780">
        <f t="shared" si="179"/>
        <v>999999</v>
      </c>
      <c r="EX31" s="535" t="str" cm="1">
        <f t="array" ref="EX31">INDEX(EX$13:EX30,$B31+1,1)</f>
        <v>-</v>
      </c>
      <c r="EY31" s="728" cm="1">
        <f t="array" ref="EY31">IF(EX31&lt;&gt;"-",EX31,INDEX(i.ELMatedEst,$AA31+1,$T31))</f>
        <v>0</v>
      </c>
      <c r="EZ31" s="535" t="str" cm="1">
        <f t="array" ref="EZ31">INDEX(EZ$13:EZ30,$B31+1,1)</f>
        <v>-</v>
      </c>
      <c r="FA31" s="535" t="str" cm="1">
        <f t="array" ref="FA31">INDEX(FA$13:FA30,$B31+1,1)</f>
        <v>-</v>
      </c>
      <c r="FB31" s="411">
        <f t="shared" si="188"/>
        <v>0</v>
      </c>
      <c r="FC31" s="666">
        <f t="shared" si="189"/>
        <v>5.0000000000000001E-3</v>
      </c>
      <c r="FD31" s="535" cm="1">
        <f t="array" ref="FD31">INDEX(FD$13:FD30,$B31+1,1)</f>
        <v>1</v>
      </c>
      <c r="FE31" s="667">
        <f t="shared" si="190"/>
        <v>0.12</v>
      </c>
      <c r="FF31" s="667">
        <f>INDEX(CHOOSE($N31,DataAutumn!i.EL_PropnSold,DataWinter!i.EL_PropnSold,DataSpring!i.EL_PropnSold),$AI31,$T31)*INDEX(i.ELMatedEst,$AB31+1,$T31)*i.dAdultRR_ELPropSold
+INDEX(i.dryman,($AJ31-1)*4+$AI31,FF$7)</f>
        <v>0</v>
      </c>
      <c r="FG31" s="667">
        <f>INDEX(CHOOSE($N31,DataAutumn!i.EL_PropnSold,DataWinter!i.EL_PropnSold,DataSpring!i.EL_PropnSold),$AI31,$T31)*INDEX(i.ELMatedEst,$AB31+1,$T31)*i.dAdultRR_ELPropSold
+INDEX(i.dryman,($AJ31-1)*4+$AI31,FG$7)</f>
        <v>3.125E-2</v>
      </c>
      <c r="FH31" s="667">
        <f>INDEX(CHOOSE($N31,DataAutumn!i.EL_PropnSold,DataWinter!i.EL_PropnSold,DataSpring!i.EL_PropnSold),$AI31,$T31)*INDEX(i.ELMatedEst,$AB31+1,$T31)*i.dAdultRR_ELPropSold
+INDEX(i.dryman,($AJ31-1)*4+$AI31,FH$7)</f>
        <v>3.125E-2</v>
      </c>
      <c r="FI31" s="667">
        <f>INDEX(CHOOSE($N31,DataAutumn!i.EL_PropnSold,DataWinter!i.EL_PropnSold,DataSpring!i.EL_PropnSold),$AI31,$T31)*INDEX(i.ELMatedEst,$AB31+1,$T31)*i.dAdultRR_ELPropSold
+INDEX(i.dryman,($AJ31-1)*4+$AI31,FI$7)</f>
        <v>3.125E-2</v>
      </c>
      <c r="FJ31" s="668">
        <f>INDEX(CHOOSE($N31,DataAutumn!i.EL_PropnSold,DataWinter!i.EL_PropnSold,DataSpring!i.EL_PropnSold),$AI31,$T31)*INDEX(i.ELMatedEst,$AB31+1,$T31)*i.dAdultLSurv_ELPropSold</f>
        <v>0</v>
      </c>
      <c r="FK31" s="411" t="b">
        <f t="shared" si="191"/>
        <v>0</v>
      </c>
      <c r="FL31" s="411" t="b">
        <f t="shared" si="191"/>
        <v>0</v>
      </c>
      <c r="FM31" s="411" t="b">
        <f t="shared" si="191"/>
        <v>0</v>
      </c>
      <c r="FN31" s="411" t="b">
        <f t="shared" si="191"/>
        <v>0</v>
      </c>
      <c r="FO31" s="411">
        <f t="shared" si="192"/>
        <v>1</v>
      </c>
      <c r="FP31" s="411">
        <f t="shared" si="192"/>
        <v>0</v>
      </c>
      <c r="FQ31" s="411" t="b">
        <f t="shared" si="193"/>
        <v>0</v>
      </c>
      <c r="FR31" s="411" t="b">
        <f t="shared" si="156"/>
        <v>0</v>
      </c>
      <c r="FS31" s="411" t="b">
        <f t="shared" si="156"/>
        <v>1</v>
      </c>
      <c r="FT31" s="411" t="b">
        <f t="shared" si="156"/>
        <v>0</v>
      </c>
      <c r="FU31" s="87">
        <f t="shared" si="157"/>
        <v>1</v>
      </c>
      <c r="FV31" s="87">
        <f t="shared" si="157"/>
        <v>1</v>
      </c>
      <c r="FW31" s="535" cm="1">
        <f t="array" ref="FW31">INDEX(FW$13:FW30,$B31+1,1)</f>
        <v>1</v>
      </c>
      <c r="FX31" s="535" cm="1">
        <f t="array" ref="FX31">INDEX(FX$13:FX30,$B31+1,1)</f>
        <v>1</v>
      </c>
      <c r="FY31" s="535" cm="1">
        <f t="array" ref="FY31">INDEX(FY$13:FY30,$B31+1,1)</f>
        <v>1</v>
      </c>
      <c r="FZ31" s="535" cm="1">
        <f t="array" ref="FZ31">INDEX(FZ$13:FZ30,$B31+1,1)</f>
        <v>1</v>
      </c>
      <c r="GA31" s="535" t="str" cm="1">
        <f t="array" ref="GA31">INDEX(GA$13:GA30,$B31+1,1)</f>
        <v>-</v>
      </c>
      <c r="GB31" s="411" t="b">
        <f t="shared" si="194"/>
        <v>1</v>
      </c>
      <c r="GC31" s="411" t="b">
        <f t="shared" si="194"/>
        <v>0</v>
      </c>
      <c r="GD31" s="411" t="b">
        <f t="shared" si="194"/>
        <v>0</v>
      </c>
      <c r="GE31" s="411" t="b">
        <f t="shared" si="194"/>
        <v>0</v>
      </c>
      <c r="GF31" s="87">
        <f t="shared" si="206"/>
        <v>1</v>
      </c>
      <c r="GG31" s="87">
        <f t="shared" si="206"/>
        <v>1</v>
      </c>
      <c r="GH31" s="87">
        <f t="shared" si="206"/>
        <v>1</v>
      </c>
      <c r="GI31" s="87">
        <f t="shared" si="206"/>
        <v>1</v>
      </c>
      <c r="GJ31" s="87">
        <f t="shared" si="206"/>
        <v>1</v>
      </c>
      <c r="GK31" s="87">
        <f t="shared" si="206"/>
        <v>1</v>
      </c>
      <c r="GL31" s="87">
        <f t="shared" si="206"/>
        <v>1</v>
      </c>
      <c r="GM31" s="87">
        <f t="shared" si="206"/>
        <v>1</v>
      </c>
      <c r="GN31" s="411" cm="1">
        <f t="array" ref="GN31">INDEX(i.dse_type,1,$L31)</f>
        <v>0</v>
      </c>
      <c r="GO31" s="535" t="str" cm="1">
        <f t="array" ref="GO31">INDEX(GO$13:GO30,$B31+1,1)</f>
        <v>-</v>
      </c>
      <c r="GP31" s="535" t="str" cm="1">
        <f t="array" ref="GP31">INDEX(GP$13:GP30,$B31+1,1)</f>
        <v>-</v>
      </c>
      <c r="GQ31" s="535" t="str" cm="1">
        <f t="array" ref="GQ31">INDEX(GQ$13:GQ30,$B31+1,1)</f>
        <v>-</v>
      </c>
      <c r="GR31" s="18"/>
      <c r="GS31" s="535" t="str" cm="1">
        <f t="array" ref="GS31">INDEX(GS$13:GS30,$B31+1,1)</f>
        <v>-</v>
      </c>
      <c r="GT31" s="411" t="b">
        <f t="shared" si="195"/>
        <v>0</v>
      </c>
      <c r="GU31" s="535" t="str" cm="1">
        <f t="array" ref="GU31">INDEX(GU$13:GU30,$B31+1,1)</f>
        <v>-</v>
      </c>
      <c r="GV31" s="535" t="str" cm="1">
        <f t="array" ref="GV31">INDEX(GV$13:GV30,$B31+1,1)</f>
        <v>-</v>
      </c>
      <c r="GW31" s="535" t="str" cm="1">
        <f t="array" ref="GW31">INDEX(GW$13:GW30,$B31+1,1)</f>
        <v>-</v>
      </c>
      <c r="GX31" s="535" cm="1">
        <f t="array" ref="GX31">INDEX(GX$13:GX30,$B31+1,1)</f>
        <v>1</v>
      </c>
      <c r="GY31" s="535" cm="1">
        <f t="array" ref="GY31">INDEX(GY$13:GY30,$B31+1,1)</f>
        <v>1</v>
      </c>
      <c r="GZ31" s="535" t="str" cm="1">
        <f t="array" ref="GZ31">INDEX(GZ$13:GZ30,$B31+1,1)</f>
        <v>-</v>
      </c>
      <c r="HA31" s="535" t="str" cm="1">
        <f t="array" ref="HA31">INDEX(HA$13:HA30,$B31+1,1)</f>
        <v>-</v>
      </c>
      <c r="HB31" s="535" t="str" cm="1">
        <f t="array" ref="HB31">INDEX(HB$13:HB30,$B31+1,1)</f>
        <v>-</v>
      </c>
      <c r="HC31" s="535" t="str" cm="1">
        <f t="array" ref="HC31">INDEX(HC$13:HC30,$B31+1,1)</f>
        <v>-</v>
      </c>
      <c r="HD31" s="535" t="str" cm="1">
        <f t="array" ref="HD31">INDEX(HD$13:HD30,$B31+1,1)</f>
        <v>-</v>
      </c>
      <c r="HE31" s="535" t="str" cm="1">
        <f t="array" ref="HE31">INDEX(HE$13:HE30,$B31+1,1)</f>
        <v>-</v>
      </c>
      <c r="HF31" s="535" t="str" cm="1">
        <f t="array" ref="HF31">INDEX(HF$13:HF30,$B31+1,1)</f>
        <v>-</v>
      </c>
      <c r="HG31" s="535" t="str" cm="1">
        <f t="array" ref="HG31">INDEX(HG$13:HG30,$B31+1,1)</f>
        <v>-</v>
      </c>
      <c r="HH31" s="535" t="str" cm="1">
        <f t="array" ref="HH31">INDEX(HH$13:HH30,$B31+1,1)</f>
        <v>-</v>
      </c>
      <c r="HI31" s="535" t="str" cm="1">
        <f t="array" ref="HI31">INDEX(HI$13:HI30,$B31+1,1)</f>
        <v>-</v>
      </c>
      <c r="HJ31" s="535" t="str" cm="1">
        <f t="array" ref="HJ31">INDEX(HJ$13:HJ30,$B31+1,1)</f>
        <v>-</v>
      </c>
      <c r="HK31" s="535" t="str" cm="1">
        <f t="array" ref="HK31">INDEX(HK$13:HK30,$B31+1,1)</f>
        <v>-</v>
      </c>
      <c r="HL31" s="535" t="str" cm="1">
        <f t="array" ref="HL31">INDEX(HL$13:HL30,$B31+1,1)</f>
        <v>-</v>
      </c>
      <c r="HM31" s="535" t="str" cm="1">
        <f t="array" ref="HM31">INDEX(HM$13:HM30,$B31+1,1)</f>
        <v>-</v>
      </c>
      <c r="HN31" s="535" t="str" cm="1">
        <f t="array" ref="HN31">INDEX(HN$13:HN30,$B31+1,1)</f>
        <v>-</v>
      </c>
      <c r="HO31" s="535" t="str" cm="1">
        <f t="array" ref="HO31">INDEX(HO$13:HO30,$B31+1,1)</f>
        <v>-</v>
      </c>
      <c r="HP31" s="535" t="str" cm="1">
        <f t="array" ref="HP31">INDEX(HP$13:HP30,$B31+1,1)</f>
        <v>-</v>
      </c>
      <c r="HQ31" s="535" t="str" cm="1">
        <f t="array" ref="HQ31">INDEX(HQ$13:HQ30,$B31+1,1)</f>
        <v>-</v>
      </c>
      <c r="HR31" s="535" t="str" cm="1">
        <f t="array" ref="HR31">INDEX(HR$13:HR30,$B31+1,1)</f>
        <v>-</v>
      </c>
      <c r="HS31" s="535" t="str" cm="1">
        <f t="array" ref="HS31">INDEX(HS$13:HS30,$B31+1,1)</f>
        <v>-</v>
      </c>
      <c r="HT31" s="535" t="str" cm="1">
        <f t="array" ref="HT31">INDEX(HT$13:HT30,$B31+1,1)</f>
        <v>-</v>
      </c>
      <c r="HU31" s="535" cm="1">
        <f t="array" ref="HU31">INDEX(HU$13:HU30,$B31+1,1)</f>
        <v>0</v>
      </c>
      <c r="HV31" s="535" t="str" cm="1">
        <f t="array" ref="HV31">INDEX(HV$13:HV30,$B31+1,1)</f>
        <v>-</v>
      </c>
      <c r="HW31" s="535" cm="1">
        <f t="array" ref="HW31">INDEX(HW$13:HW30,$B31+1,1)</f>
        <v>1</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535" cm="1">
        <f t="array" ref="IC31">INDEX(IC$13:IC30,$B31+1,1)</f>
        <v>0</v>
      </c>
      <c r="ID31" s="535" cm="1">
        <f t="array" ref="ID31">INDEX(ID$13:ID30,$B31+1,1)</f>
        <v>0</v>
      </c>
      <c r="IE31" s="535" cm="1">
        <f t="array" ref="IE31">INDEX(IE$13:IE30,$B31+1,1)</f>
        <v>1</v>
      </c>
      <c r="IF31" s="535" cm="1">
        <f t="array" ref="IF31">INDEX(IF$13:IF30,$B31+1,1)</f>
        <v>0</v>
      </c>
      <c r="IG31" s="535" cm="1">
        <f t="array" ref="IG31">INDEX(IG$13:IG30,$B31+1,1)</f>
        <v>0</v>
      </c>
      <c r="IH31" s="535" cm="1">
        <f t="array" ref="IH31">INDEX(IH$13:IH30,$B31+1,1)</f>
        <v>0</v>
      </c>
      <c r="II31" s="535" cm="1">
        <f t="array" ref="II31">INDEX(II$13:II30,$B31+1,1)</f>
        <v>0</v>
      </c>
      <c r="IJ31" s="535" cm="1">
        <f t="array" ref="IJ31">INDEX(IJ$13:IJ30,$B31+1,1)</f>
        <v>0</v>
      </c>
      <c r="IK31" s="18"/>
      <c r="IL31" s="535" cm="1">
        <f t="array" ref="IL31">INDEX(IL$13:IL30,$B31+1,1)</f>
        <v>0.125</v>
      </c>
      <c r="IM31" s="535" cm="1">
        <f t="array" ref="IM31">INDEX(IM$13:IM30,$B31+1,1)</f>
        <v>0.3</v>
      </c>
      <c r="IN31" s="535" cm="1">
        <f t="array" ref="IN31">INDEX(IN$13:IN30,$B31+1,1)</f>
        <v>-0.05</v>
      </c>
      <c r="IO31" s="535" cm="1">
        <f t="array" ref="IO31">INDEX(IO$13:IO30,$B31+1,1)</f>
        <v>0.1</v>
      </c>
      <c r="IP31" s="535" cm="1">
        <f t="array" ref="IP31">INDEX(IP$13:IP30,$B31+1,1)</f>
        <v>0.25</v>
      </c>
      <c r="IQ31" s="535" cm="1">
        <f t="array" ref="IQ31">INDEX(IQ$13:IQ30,$B31+1,1)</f>
        <v>-0.05</v>
      </c>
      <c r="IR31" s="535" cm="1">
        <f t="array" ref="IR31">INDEX(IR$13:IR30,$B31+1,1)</f>
        <v>0.05</v>
      </c>
      <c r="IS31" s="535" cm="1">
        <f t="array" ref="IS31">INDEX(IS$13:IS30,$B31+1,1)</f>
        <v>0.1</v>
      </c>
      <c r="IT31" s="535" cm="1">
        <f t="array" ref="IT31">INDEX(IT$13:IT30,$B31+1,1)</f>
        <v>-0.02</v>
      </c>
      <c r="IU31" s="535" cm="1">
        <f t="array" ref="IU31">INDEX(IU$13:IU30,$B31+1,1)</f>
        <v>0.1</v>
      </c>
      <c r="IV31" s="535" cm="1">
        <f t="array" ref="IV31">INDEX(IV$13:IV30,$B31+1,1)</f>
        <v>0.25</v>
      </c>
      <c r="IW31" s="535" cm="1">
        <f t="array" ref="IW31">INDEX(IW$13:IW30,$B31+1,1)</f>
        <v>-0.05</v>
      </c>
      <c r="IX31" s="535" cm="1">
        <f t="array" ref="IX31">INDEX(IX$13:IX30,$B31+1,1)</f>
        <v>0.125</v>
      </c>
      <c r="IY31" s="535" cm="1">
        <f t="array" ref="IY31">INDEX(IY$13:IY30,$B31+1,1)</f>
        <v>0.1</v>
      </c>
      <c r="IZ31" s="535" cm="1">
        <f t="array" ref="IZ31">INDEX(IZ$13:IZ30,$B31+1,1)</f>
        <v>0.1</v>
      </c>
      <c r="JA31" s="535" cm="1">
        <f t="array" ref="JA31">INDEX(JA$13:JA30,$B31+1,1)</f>
        <v>0.1</v>
      </c>
      <c r="JB31" s="535" cm="1">
        <f t="array" ref="JB31">INDEX(JB$13:JB30,$B31+1,1)</f>
        <v>0</v>
      </c>
      <c r="JC31" s="535" cm="1">
        <f t="array" ref="JC31">INDEX(JC$13:JC30,$B31+1,1)</f>
        <v>0</v>
      </c>
      <c r="JD31" s="535" cm="1">
        <f t="array" ref="JD31">INDEX(JD$13:JD30,$B31+1,1)</f>
        <v>0</v>
      </c>
      <c r="JE31" s="535" cm="1">
        <f t="array" ref="JE31">INDEX(JE$13:JE30,$B31+1,1)</f>
        <v>0</v>
      </c>
      <c r="JF31" s="535" cm="1">
        <f t="array" ref="JF31">INDEX(JF$13:JF30,$B31+1,1)</f>
        <v>0</v>
      </c>
      <c r="JG31" s="535" cm="1">
        <f t="array" ref="JG31">INDEX(JG$13:JG30,$B31+1,1)</f>
        <v>0</v>
      </c>
      <c r="JH31" s="535" cm="1">
        <f t="array" ref="JH31">INDEX(JH$13:JH30,$B31+1,1)</f>
        <v>0</v>
      </c>
      <c r="JI31" s="535" cm="1">
        <f t="array" ref="JI31">INDEX(JI$13:JI30,$B31+1,1)</f>
        <v>0</v>
      </c>
      <c r="JJ31" s="535" cm="1">
        <f t="array" ref="JJ31">INDEX(JJ$13:JJ30,$B31+1,1)</f>
        <v>0</v>
      </c>
      <c r="JK31" s="535" cm="1">
        <f t="array" ref="JK31">INDEX(JK$13:JK30,$B31+1,1)</f>
        <v>0</v>
      </c>
      <c r="JL31" s="535" cm="1">
        <f t="array" ref="JL31">INDEX(JL$13:JL30,$B31+1,1)</f>
        <v>0</v>
      </c>
      <c r="JM31" s="535" cm="1">
        <f t="array" ref="JM31">INDEX(JM$13:JM30,$B31+1,1)</f>
        <v>0</v>
      </c>
      <c r="JN31" s="535" cm="1">
        <f t="array" ref="JN31">INDEX(JN$13:JN30,$B31+1,1)</f>
        <v>0</v>
      </c>
      <c r="JO31" s="535" cm="1">
        <f t="array" ref="JO31">INDEX(JO$13:JO30,$B31+1,1)</f>
        <v>0</v>
      </c>
      <c r="JP31" s="535" cm="1">
        <f t="array" ref="JP31">INDEX(JP$13:JP30,$B31+1,1)</f>
        <v>0</v>
      </c>
      <c r="JQ31" s="535" cm="1">
        <f t="array" ref="JQ31">INDEX(JQ$13:JQ30,$B31+1,1)</f>
        <v>0</v>
      </c>
      <c r="JR31" s="535" cm="1">
        <f t="array" ref="JR31">INDEX(JR$13:JR30,$B31+1,1)</f>
        <v>0</v>
      </c>
      <c r="JS31" s="535" cm="1">
        <f t="array" ref="JS31">INDEX(JS$13:JS30,$B31+1,1)</f>
        <v>0</v>
      </c>
      <c r="JT31" s="535" cm="1">
        <f t="array" ref="JT31">INDEX(JT$13:JT30,$B31+1,1)</f>
        <v>0</v>
      </c>
      <c r="JU31" s="535" cm="1">
        <f t="array" ref="JU31">INDEX(JU$13:JU30,$B31+1,1)</f>
        <v>0</v>
      </c>
      <c r="JV31" s="535" cm="1">
        <f t="array" ref="JV31">INDEX(JV$13:JV30,$B31+1,1)</f>
        <v>0</v>
      </c>
      <c r="JW31" s="535" cm="1">
        <f t="array" ref="JW31">INDEX(JW$13:JW30,$B31+1,1)</f>
        <v>0</v>
      </c>
      <c r="JX31" s="535" cm="1">
        <f t="array" ref="JX31">INDEX(JX$13:JX30,$B31+1,1)</f>
        <v>0</v>
      </c>
      <c r="JY31" s="535" cm="1">
        <f t="array" ref="JY31">INDEX(JY$13:JY30,$B31+1,1)</f>
        <v>0</v>
      </c>
      <c r="JZ31" s="535" cm="1">
        <f t="array" ref="JZ31">INDEX(JZ$13:JZ30,$B31+1,1)</f>
        <v>0</v>
      </c>
      <c r="KA31" s="535" cm="1">
        <f t="array" ref="KA31">INDEX(KA$13:KA30,$B31+1,1)</f>
        <v>0</v>
      </c>
      <c r="KB31" s="535" cm="1">
        <f t="array" ref="KB31">INDEX(KB$13:KB30,$B31+1,1)</f>
        <v>0</v>
      </c>
      <c r="KC31" s="535" cm="1">
        <f t="array" ref="KC31">INDEX(KC$13:KC30,$B31+1,1)</f>
        <v>0</v>
      </c>
      <c r="KD31" s="535" cm="1">
        <f t="array" ref="KD31">INDEX(KD$13:KD30,$B31+1,1)</f>
        <v>0</v>
      </c>
      <c r="KE31" s="535" cm="1">
        <f t="array" ref="KE31">INDEX(KE$13:KE30,$B31+1,1)</f>
        <v>0</v>
      </c>
      <c r="KF31" s="535" cm="1">
        <f t="array" ref="KF31">INDEX(KF$13:KF30,$B31+1,1)</f>
        <v>0</v>
      </c>
      <c r="KG31" s="535" cm="1">
        <f t="array" ref="KG31">INDEX(KG$13:KG30,$B31+1,1)</f>
        <v>0</v>
      </c>
      <c r="KH31" s="535" cm="1">
        <f t="array" ref="KH31">INDEX(KH$13:KH30,$B31+1,1)</f>
        <v>0</v>
      </c>
      <c r="KI31" s="535" cm="1">
        <f t="array" ref="KI31">INDEX(KI$13:KI30,$B31+1,1)</f>
        <v>0</v>
      </c>
      <c r="KJ31" s="535" cm="1">
        <f t="array" ref="KJ31">INDEX(KJ$13:KJ30,$B31+1,1)</f>
        <v>0</v>
      </c>
      <c r="KK31" s="535" cm="1">
        <f t="array" ref="KK31">INDEX(KK$13:KK30,$B31+1,1)</f>
        <v>0</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0</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535" cm="1">
        <f t="array" ref="KY31">INDEX(KY$13:KY30,$B31+1,1)</f>
        <v>0</v>
      </c>
      <c r="KZ31" s="535" cm="1">
        <f t="array" ref="KZ31">INDEX(KZ$13:KZ30,$B31+1,1)</f>
        <v>0</v>
      </c>
      <c r="LA31" s="535" cm="1">
        <f t="array" ref="LA31">INDEX(LA$13:LA30,$B31+1,1)</f>
        <v>0</v>
      </c>
      <c r="LB31" s="535" cm="1">
        <f t="array" ref="LB31">INDEX(LB$13:LB30,$B31+1,1)</f>
        <v>0</v>
      </c>
      <c r="LC31" s="535" cm="1">
        <f t="array" ref="LC31">INDEX(LC$13:LC30,$B31+1,1)</f>
        <v>0</v>
      </c>
      <c r="LD31" s="535" cm="1">
        <f t="array" ref="LD31">INDEX(LD$13:LD30,$B31+1,1)</f>
        <v>0</v>
      </c>
      <c r="LE31" s="535" cm="1">
        <f t="array" ref="LE31">INDEX(LE$13:LE30,$B31+1,1)</f>
        <v>0</v>
      </c>
      <c r="LF31" s="535" cm="1">
        <f t="array" ref="LF31">INDEX(LF$13:LF30,$B31+1,1)</f>
        <v>0</v>
      </c>
      <c r="LG31" s="535" cm="1">
        <f t="array" ref="LG31">INDEX(LG$13:LG30,$B31+1,1)</f>
        <v>0</v>
      </c>
      <c r="LH31" s="535" cm="1">
        <f t="array" ref="LH31">INDEX(LH$13:LH30,$B31+1,1)</f>
        <v>0</v>
      </c>
      <c r="LI31" s="535" cm="1">
        <f t="array" ref="LI31">INDEX(LI$13:LI30,$B31+1,1)</f>
        <v>0</v>
      </c>
      <c r="LJ31" s="535" cm="1">
        <f t="array" ref="LJ31">INDEX(LJ$13:LJ30,$B31+1,1)</f>
        <v>0</v>
      </c>
      <c r="LK31" s="535" cm="1">
        <f t="array" ref="LK31">INDEX(LK$13:LK30,$B31+1,1)</f>
        <v>0</v>
      </c>
      <c r="LL31" s="535" cm="1">
        <f t="array" ref="LL31">INDEX(LL$13:LL30,$B31+1,1)</f>
        <v>0</v>
      </c>
      <c r="LM31" s="535" cm="1">
        <f t="array" ref="LM31">INDEX(LM$13:LM30,$B31+1,1)</f>
        <v>0</v>
      </c>
      <c r="LN31" s="535" cm="1">
        <f t="array" ref="LN31">INDEX(LN$13:LN30,$B31+1,1)</f>
        <v>0</v>
      </c>
      <c r="LO31" s="535" cm="1">
        <f t="array" ref="LO31">INDEX(LO$13:LO30,$B31+1,1)</f>
        <v>0</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cm="1">
        <f t="array" ref="WE31">INDEX(WE$13:WE30,$B31+1,1)</f>
        <v>0</v>
      </c>
      <c r="WF31" s="535" cm="1">
        <f t="array" ref="WF31">INDEX(WF$13:WF30,$B31+1,1)</f>
        <v>0</v>
      </c>
      <c r="WG31" s="535" cm="1">
        <f t="array" ref="WG31">INDEX(WG$13:WG30,$B31+1,1)</f>
        <v>0</v>
      </c>
      <c r="WH31" s="535" cm="1">
        <f t="array" ref="WH31">INDEX(WH$13:WH30,$B31+1,1)</f>
        <v>0</v>
      </c>
      <c r="WI31" s="535" cm="1">
        <f t="array" ref="WI31">INDEX(WI$13:WI30,$B31+1,1)</f>
        <v>0</v>
      </c>
      <c r="WJ31" s="535" cm="1">
        <f t="array" ref="WJ31">INDEX(WJ$13:WJ30,$B31+1,1)</f>
        <v>0</v>
      </c>
      <c r="WK31" s="535" cm="1">
        <f t="array" ref="WK31">INDEX(WK$13:WK30,$B31+1,1)</f>
        <v>0</v>
      </c>
      <c r="WL31" s="535" cm="1">
        <f t="array" ref="WL31">INDEX(WL$13:WL30,$B31+1,1)</f>
        <v>0</v>
      </c>
      <c r="WM31" s="535" t="str" cm="1">
        <f t="array" ref="WM31">INDEX(WM$13:WM30,$B31+1,1)</f>
        <v>-</v>
      </c>
      <c r="WN31" s="18"/>
      <c r="WO31" s="535" cm="1">
        <f t="array" ref="WO31">INDEX(WO$13:WO30,$B31+1,1)</f>
        <v>0</v>
      </c>
      <c r="WP31" s="535" cm="1">
        <f t="array" ref="WP31">INDEX(WP$13:WP30,$B31+1,1)</f>
        <v>0</v>
      </c>
      <c r="WQ31" s="535" cm="1">
        <f t="array" ref="WQ31">INDEX(WQ$13:WQ30,$B31+1,1)</f>
        <v>0</v>
      </c>
      <c r="WR31" s="535" t="str" cm="1">
        <f t="array" ref="WR31">INDEX(WR$13:WR30,$B31+1,1)</f>
        <v>-</v>
      </c>
      <c r="WS31" s="535" t="str" cm="1">
        <f t="array" ref="WS31">INDEX(WS$13:WS30,$B31+1,1)</f>
        <v>-</v>
      </c>
      <c r="WT31" s="535" t="str" cm="1">
        <f t="array" ref="WT31">INDEX(WT$13:WT30,$B31+1,1)</f>
        <v>-</v>
      </c>
      <c r="WU31" s="535" t="str" cm="1">
        <f t="array" ref="WU31">INDEX(WU$13:WU30,$B31+1,1)</f>
        <v>-</v>
      </c>
      <c r="WV31" s="535" t="str" cm="1">
        <f t="array" ref="WV31">INDEX(WV$13:WV30,$B31+1,1)</f>
        <v>-</v>
      </c>
      <c r="WW31" s="535" t="str" cm="1">
        <f t="array" ref="WW31">INDEX(WW$13:WW30,$B31+1,1)</f>
        <v>-</v>
      </c>
      <c r="WX31" s="535" t="str" cm="1">
        <f t="array" ref="WX31">INDEX(WX$13:WX30,$B31+1,1)</f>
        <v>-</v>
      </c>
      <c r="WY31" s="535" t="str" cm="1">
        <f t="array" ref="WY31">INDEX(WY$13:WY30,$B31+1,1)</f>
        <v>-</v>
      </c>
      <c r="WZ31" s="535" t="str" cm="1">
        <f t="array" ref="WZ31">INDEX(WZ$13:WZ30,$B31+1,1)</f>
        <v>-</v>
      </c>
      <c r="XA31" s="535" t="str" cm="1">
        <f t="array" ref="XA31">INDEX(XA$13:XA30,$B31+1,1)</f>
        <v>-</v>
      </c>
      <c r="XB31" s="535" t="str" cm="1">
        <f t="array" ref="XB31">INDEX(XB$13:XB30,$B31+1,1)</f>
        <v>-</v>
      </c>
      <c r="XC31" s="535" t="str" cm="1">
        <f t="array" ref="XC31">INDEX(XC$13:XC30,$B31+1,1)</f>
        <v>-</v>
      </c>
      <c r="XD31" s="535" t="str" cm="1">
        <f t="array" ref="XD31">INDEX(XD$13:XD30,$B31+1,1)</f>
        <v>-</v>
      </c>
      <c r="XE31" s="535" t="str" cm="1">
        <f t="array" ref="XE31">INDEX(XE$13:XE30,$B31+1,1)</f>
        <v>-</v>
      </c>
      <c r="XF31" s="535" t="str" cm="1">
        <f t="array" ref="XF31">INDEX(XF$13:XF30,$B31+1,1)</f>
        <v>-</v>
      </c>
      <c r="XG31" s="535" t="str" cm="1">
        <f t="array" ref="XG31">INDEX(XG$13:XG30,$B31+1,1)</f>
        <v>-</v>
      </c>
      <c r="XH31" s="18"/>
      <c r="XI31" s="411" t="str">
        <f t="shared" ca="1" si="196"/>
        <v>-</v>
      </c>
      <c r="XJ31" s="535" t="str" cm="1">
        <f t="array" ref="XJ31">INDEX(XJ$13:XJ30,$B31+1,1)</f>
        <v>-</v>
      </c>
      <c r="XK31" s="535" t="str" cm="1">
        <f t="array" ref="XK31">INDEX(XK$13:XK30,$B31+1,1)</f>
        <v>-</v>
      </c>
      <c r="XL31" s="535" t="str" cm="1">
        <f t="array" ref="XL31">INDEX(XL$13:XL30,$B31+1,1)</f>
        <v>-</v>
      </c>
      <c r="XM31" s="535" t="str" cm="1">
        <f t="array" ref="XM31">INDEX(XM$13:XM30,$B31+1,1)</f>
        <v>-</v>
      </c>
      <c r="XN31" s="535" cm="1">
        <f t="array" ref="XN31">INDEX(XN$13:XN30,$B31+1,1)</f>
        <v>0</v>
      </c>
      <c r="XO31" s="535" t="str" cm="1">
        <f t="array" ref="XO31">INDEX(XO$13:XO30,$B31+1,1)</f>
        <v>-</v>
      </c>
      <c r="XP31" s="535" t="str" cm="1">
        <f t="array" ref="XP31">INDEX(XP$13:XP30,$B31+1,1)</f>
        <v>-</v>
      </c>
      <c r="XQ31" s="535" t="str" cm="1">
        <f t="array" ref="XQ31">INDEX(XQ$13:XQ30,$B31+1,1)</f>
        <v>-</v>
      </c>
      <c r="XR31" s="535" t="str" cm="1">
        <f t="array" ref="XR31">INDEX(XR$13:XR30,$B31+1,1)</f>
        <v>-</v>
      </c>
      <c r="XS31" s="535" t="str" cm="1">
        <f t="array" ref="XS31">INDEX(XS$13:XS30,$B31+1,1)</f>
        <v>-</v>
      </c>
      <c r="XT31" s="535" t="str" cm="1">
        <f t="array" ref="XT31">INDEX(XT$13:XT30,$B31+1,1)</f>
        <v>-</v>
      </c>
      <c r="XU31" s="535" t="str" cm="1">
        <f t="array" ref="XU31">INDEX(XU$13:XU30,$B31+1,1)</f>
        <v>-</v>
      </c>
      <c r="XV31" s="535" t="str" cm="1">
        <f t="array" ref="XV31">INDEX(XV$13:XV30,$B31+1,1)</f>
        <v>-</v>
      </c>
      <c r="XW31" s="535" t="b" cm="1">
        <f t="array" ref="XW31">INDEX(XW$13:XW30,$B31+1,1)</f>
        <v>1</v>
      </c>
      <c r="XX31" s="535" t="str" cm="1">
        <f t="array" ref="XX31">INDEX(XX$13:XX30,$B31+1,1)</f>
        <v>-</v>
      </c>
      <c r="XY31" s="535" cm="1">
        <f t="array" ref="XY31">INDEX(XY$13:XY30,$B31+1,1)</f>
        <v>0</v>
      </c>
      <c r="XZ31" s="535" cm="1">
        <f t="array" ref="XZ31">INDEX(XZ$13:XZ30,$B31+1,1)</f>
        <v>0</v>
      </c>
      <c r="YA31" s="535" cm="1">
        <f t="array" ref="YA31">INDEX(YA$13:YA30,$B31+1,1)</f>
        <v>0</v>
      </c>
      <c r="YB31" s="18"/>
      <c r="YC31" s="535" t="str" cm="1">
        <f t="array" ref="YC31">INDEX(YC$13:YC30,$B31+1,1)</f>
        <v>-</v>
      </c>
      <c r="YD31" s="535" t="str" cm="1">
        <f t="array" ref="YD31">INDEX(YD$13:YD30,$B31+1,1)</f>
        <v>-</v>
      </c>
      <c r="YE31" s="535" t="str" cm="1">
        <f t="array" ref="YE31">INDEX(YE$13:YE30,$B31+1,1)</f>
        <v>-</v>
      </c>
      <c r="YF31" s="535" t="str" cm="1">
        <f t="array" ref="YF31">INDEX(YF$13:YF30,$B31+1,1)</f>
        <v>-</v>
      </c>
      <c r="YG31" s="535" cm="1">
        <f t="array" ref="YG31">INDEX(YG$13:YG30,$B31+1,1)</f>
        <v>1</v>
      </c>
      <c r="YH31" s="535" cm="1">
        <f t="array" ref="YH31">INDEX(YH$13:YH30,$B31+1,1)</f>
        <v>1</v>
      </c>
      <c r="YI31" s="535" cm="1">
        <f t="array" ref="YI31">INDEX(YI$13:YI30,$B31+1,1)</f>
        <v>1</v>
      </c>
      <c r="YJ31" s="535" cm="1">
        <f t="array" ref="YJ31">INDEX(YJ$13:YJ30,$B31+1,1)</f>
        <v>1</v>
      </c>
      <c r="YK31" s="535" t="str" cm="1">
        <f t="array" ref="YK31">INDEX(YK$13:YK30,$B31+1,1)</f>
        <v>-</v>
      </c>
      <c r="YL31" s="535" t="str" cm="1">
        <f t="array" ref="YL31">INDEX(YL$13:YL30,$B31+1,1)</f>
        <v>-</v>
      </c>
      <c r="YM31" s="535" t="str" cm="1">
        <f t="array" ref="YM31">INDEX(YM$13:YM30,$B31+1,1)</f>
        <v>-</v>
      </c>
      <c r="YN31" s="535" t="str" cm="1">
        <f t="array" ref="YN31">INDEX(YN$13:YN30,$B31+1,1)</f>
        <v>-</v>
      </c>
      <c r="YO31" s="535" t="str" cm="1">
        <f t="array" ref="YO31">INDEX(YO$13:YO30,$B31+1,1)</f>
        <v>-</v>
      </c>
      <c r="YP31" s="535" t="str" cm="1">
        <f t="array" ref="YP31">INDEX(YP$13:YP30,$B31+1,1)</f>
        <v>-</v>
      </c>
      <c r="YQ31" s="535" t="str" cm="1">
        <f t="array" ref="YQ31">INDEX(YQ$13:YQ30,$B31+1,1)</f>
        <v>-</v>
      </c>
      <c r="YR31" s="18"/>
      <c r="YS31" s="535" t="str" cm="1">
        <f t="array" ref="YS31">INDEX(YS$13:YS30,$B31+1,1)</f>
        <v>-</v>
      </c>
      <c r="YT31" s="411">
        <f t="shared" si="172"/>
        <v>1</v>
      </c>
      <c r="YU31" s="18"/>
      <c r="YV31" s="535" t="str" cm="1">
        <f t="array" ref="YV31">INDEX(YV$13:YV30,$B31+1,1)</f>
        <v>-</v>
      </c>
      <c r="YW31" s="535" t="str" cm="1">
        <f t="array" ref="YW31">INDEX(YW$13:YW30,$B31+1,1)</f>
        <v>-</v>
      </c>
      <c r="YX31" s="535" t="str" cm="1">
        <f t="array" ref="YX31">INDEX(YX$13:YX30,$B31+1,1)</f>
        <v>-</v>
      </c>
      <c r="YY31" s="535" t="str" cm="1">
        <f t="array" ref="YY31">INDEX(YY$13:YY30,$B31+1,1)</f>
        <v>-</v>
      </c>
      <c r="YZ31" s="535" t="str" cm="1">
        <f t="array" ref="YZ31">INDEX(YZ$13:YZ30,$B31+1,1)</f>
        <v>-</v>
      </c>
      <c r="ZA31" s="535" t="str" cm="1">
        <f t="array" ref="ZA31">INDEX(ZA$13:ZA30,$B31+1,1)</f>
        <v>-</v>
      </c>
      <c r="ZB31" s="535" t="str" cm="1">
        <f t="array" ref="ZB31">INDEX(ZB$13:ZB30,$B31+1,1)</f>
        <v>-</v>
      </c>
      <c r="ZC31" s="535" t="str" cm="1">
        <f t="array" ref="ZC31">INDEX(ZC$13:ZC30,$B31+1,1)</f>
        <v>-</v>
      </c>
      <c r="ZD31" s="535" t="str" cm="1">
        <f t="array" ref="ZD31">INDEX(ZD$13:ZD30,$B31+1,1)</f>
        <v>-</v>
      </c>
      <c r="ZE31" s="535" t="str" cm="1">
        <f t="array" ref="ZE31">INDEX(ZE$13:ZE30,$B31+1,1)</f>
        <v>-</v>
      </c>
      <c r="ZF31" s="535" t="str" cm="1">
        <f t="array" ref="ZF31">INDEX(ZF$13:ZF30,$B31+1,1)</f>
        <v>-</v>
      </c>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535" t="str" cm="1">
        <f t="array" ref="ZX31">INDEX(ZX$13:ZX30,$B31+1,1)</f>
        <v>-</v>
      </c>
      <c r="ZY31" s="535" t="str" cm="1">
        <f t="array" ref="ZY31">INDEX(ZY$13:ZY30,$B31+1,1)</f>
        <v>-</v>
      </c>
      <c r="ZZ31" s="535" t="str" cm="1">
        <f t="array" ref="ZZ31">INDEX(ZZ$13:ZZ30,$B31+1,1)</f>
        <v>-</v>
      </c>
      <c r="AAA31" s="535" t="str" cm="1">
        <f t="array" ref="AAA31">INDEX(AAA$13:AAA30,$B31+1,1)</f>
        <v>-</v>
      </c>
      <c r="AAB31" s="535" t="str" cm="1">
        <f t="array" ref="AAB31">INDEX(AAB$13:AAB30,$B31+1,1)</f>
        <v>-</v>
      </c>
      <c r="AAC31" s="535" t="str" cm="1">
        <f t="array" ref="AAC31">INDEX(AAC$13:AAC30,$B31+1,1)</f>
        <v>-</v>
      </c>
      <c r="AAD31" s="535" t="str" cm="1">
        <f t="array" ref="AAD31">INDEX(AAD$13:AAD30,$B31+1,1)</f>
        <v>-</v>
      </c>
      <c r="AAE31" s="535" t="str" cm="1">
        <f t="array" ref="AAE31">INDEX(AAE$13:AAE30,$B31+1,1)</f>
        <v>-</v>
      </c>
      <c r="AAF31" s="535" t="str" cm="1">
        <f t="array" ref="AAF31">INDEX(AAF$13:AAF30,$B31+1,1)</f>
        <v>-</v>
      </c>
      <c r="AAG31" s="535" t="str" cm="1">
        <f t="array" ref="AAG31">INDEX(AAG$13:AAG30,$B31+1,1)</f>
        <v>-</v>
      </c>
      <c r="AAH31" s="535" t="str" cm="1">
        <f t="array" ref="AAH31">INDEX(AAH$13:AAH30,$B31+1,1)</f>
        <v>-</v>
      </c>
      <c r="AAI31" s="535" t="str" cm="1">
        <f t="array" ref="AAI31">INDEX(AAI$13:AAI30,$B31+1,1)</f>
        <v>-</v>
      </c>
      <c r="AAJ31" s="535" t="str" cm="1">
        <f t="array" ref="AAJ31">INDEX(AAJ$13:AAJ30,$B31+1,1)</f>
        <v>-</v>
      </c>
      <c r="AAK31" s="535" t="str" cm="1">
        <f t="array" ref="AAK31">INDEX(AAK$13:AAK30,$B31+1,1)</f>
        <v>-</v>
      </c>
      <c r="AAL31" s="535" cm="1">
        <f t="array" ref="AAL31">INDEX(AAL$13:AAL30,$B31+1,1)</f>
        <v>1</v>
      </c>
      <c r="AAM31" s="535" cm="1">
        <f t="array" ref="AAM31">INDEX(AAM$13:AAM30,$B31+1,1)</f>
        <v>1</v>
      </c>
      <c r="AAN31" s="535" t="str" cm="1">
        <f t="array" ref="AAN31">INDEX(AAN$13:AAN30,$B31+1,1)</f>
        <v>-</v>
      </c>
      <c r="AAO31" s="535" t="str" cm="1">
        <f t="array" ref="AAO31">INDEX(AAO$13:AAO30,$B31+1,1)</f>
        <v>-</v>
      </c>
      <c r="AAP31" s="535" t="str" cm="1">
        <f t="array" ref="AAP31">INDEX(AAP$13:AAP30,$B31+1,1)</f>
        <v>-</v>
      </c>
      <c r="AAQ31" s="535" t="str" cm="1">
        <f t="array" ref="AAQ31">INDEX(AAQ$13:AAQ30,$B31+1,1)</f>
        <v>-</v>
      </c>
      <c r="AAR31" s="535" t="str" cm="1">
        <f t="array" ref="AAR31">INDEX(AAR$13:AAR30,$B31+1,1)</f>
        <v>-</v>
      </c>
      <c r="AAS31" s="535" t="str" cm="1">
        <f t="array" ref="AAS31">INDEX(AAS$13:AAS30,$B31+1,1)</f>
        <v>-</v>
      </c>
      <c r="AAT31" s="535" t="str" cm="1">
        <f t="array" ref="AAT31">INDEX(AAT$13:AAT30,$B31+1,1)</f>
        <v>-</v>
      </c>
      <c r="AAU31" s="535" t="str" cm="1">
        <f t="array" ref="AAU31">INDEX(AAU$13:AAU30,$B31+1,1)</f>
        <v>-</v>
      </c>
      <c r="AAV31" s="535" t="str" cm="1">
        <f t="array" ref="AAV31">INDEX(AAV$13:AAV30,$B31+1,1)</f>
        <v>-</v>
      </c>
      <c r="AAW31" s="535" t="str" cm="1">
        <f t="array" ref="AAW31">INDEX(AAW$13:AAW30,$B31+1,1)</f>
        <v>-</v>
      </c>
      <c r="AAX31" s="535" t="str" cm="1">
        <f t="array" ref="AAX31">INDEX(AAX$13:AAX30,$B31+1,1)</f>
        <v>-</v>
      </c>
      <c r="AAY31" s="535" t="str" cm="1">
        <f t="array" ref="AAY31">INDEX(AAY$13:AAY30,$B31+1,1)</f>
        <v>-</v>
      </c>
      <c r="AAZ31" s="535" t="str" cm="1">
        <f t="array" ref="AAZ31">INDEX(AAZ$13:AAZ30,$B31+1,1)</f>
        <v>-</v>
      </c>
      <c r="ABA31" s="18"/>
      <c r="ABB31" s="535" t="str" cm="1">
        <f t="array" ref="ABB31">INDEX(ABB$13:ABB30,$B31+1,1)</f>
        <v>-</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535" t="str" cm="1">
        <f t="array" ref="ABH31">INDEX(ABH$13:ABH30,$B31+1,1)</f>
        <v>-</v>
      </c>
      <c r="ABI31" s="535" t="str" cm="1">
        <f t="array" ref="ABI31">INDEX(ABI$13:ABI30,$B31+1,1)</f>
        <v>-</v>
      </c>
      <c r="ABJ31" s="535" t="str" cm="1">
        <f t="array" ref="ABJ31">INDEX(ABJ$13:ABJ30,$B31+1,1)</f>
        <v>-</v>
      </c>
      <c r="ABK31" s="535" t="str" cm="1">
        <f t="array" ref="ABK31">INDEX(ABK$13:ABK30,$B31+1,1)</f>
        <v>-</v>
      </c>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t="str" cm="1">
        <f t="array" ref="ADB31">INDEX(ADB$13:ADB30,$B31+1,1)</f>
        <v>-</v>
      </c>
      <c r="ADC31" s="535" t="str" cm="1">
        <f t="array" ref="ADC31">INDEX(ADC$13:ADC30,$B31+1,1)</f>
        <v>-</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535" t="str" cm="1">
        <f t="array" ref="ADQ31">INDEX(ADQ$13:ADQ30,$B31+1,1)</f>
        <v>-</v>
      </c>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t="str" cm="1">
        <f t="array" ref="AEF31">INDEX(AEF$13:AEF30,$B31+1,1)</f>
        <v>-</v>
      </c>
      <c r="AEG31" s="535" t="str" cm="1">
        <f t="array" ref="AEG31">INDEX(AEG$13:AEG30,$B31+1,1)</f>
        <v>-</v>
      </c>
      <c r="AEH31" s="535" t="str" cm="1">
        <f t="array" ref="AEH31">INDEX(AEH$13:AEH30,$B31+1,1)</f>
        <v>-</v>
      </c>
      <c r="AEI31" s="535" t="str" cm="1">
        <f t="array" ref="AEI31">INDEX(AEI$13:AEI30,$B31+1,1)</f>
        <v>-</v>
      </c>
      <c r="AEJ31" s="535" t="str" cm="1">
        <f t="array" ref="AEJ31">INDEX(AEJ$13:AEJ30,$B31+1,1)</f>
        <v>-</v>
      </c>
      <c r="AEK31" s="535" t="str" cm="1">
        <f t="array" ref="AEK31">INDEX(AEK$13:AEK30,$B31+1,1)</f>
        <v>-</v>
      </c>
      <c r="AEL31" s="535" t="str" cm="1">
        <f t="array" ref="AEL31">INDEX(AEL$13:AEL30,$B31+1,1)</f>
        <v>-</v>
      </c>
      <c r="AEM31" s="535" t="str" cm="1">
        <f t="array" ref="AEM31">INDEX(AEM$13:AEM30,$B31+1,1)</f>
        <v>-</v>
      </c>
      <c r="AEN31" s="535" cm="1">
        <f t="array" ref="AEN31">INDEX(AEN$13:AEN30,$B31+1,1)</f>
        <v>0</v>
      </c>
      <c r="AEO31" s="483">
        <v>0</v>
      </c>
    </row>
    <row r="32" spans="1:821" outlineLevel="1">
      <c r="A32" s="18">
        <f t="shared" si="136"/>
        <v>19</v>
      </c>
      <c r="B32" s="18">
        <f t="shared" si="203"/>
        <v>6</v>
      </c>
      <c r="C32">
        <v>2</v>
      </c>
      <c r="D32" s="17" t="str" cm="1">
        <f t="array" ref="D32">INDEX(D$13:D31,$B32+1,1)</f>
        <v>GSW</v>
      </c>
      <c r="E32" t="b">
        <v>1</v>
      </c>
      <c r="F32" t="b">
        <v>0</v>
      </c>
      <c r="G32" t="b">
        <f t="shared" si="204"/>
        <v>1</v>
      </c>
      <c r="H32" s="40" t="str">
        <f>"TOL"&amp;$N32&amp;"_test   "</f>
        <v xml:space="preserve">TOL1_test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22">
        <v>1</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535" cm="1">
        <f t="array" ref="T32">INDEX(T$13:T31,$B32+1,1)</f>
        <v>2</v>
      </c>
      <c r="U32" s="535" cm="1">
        <f t="array" ref="U32">INDEX(U$13:U31,$B32+1,1)</f>
        <v>2</v>
      </c>
      <c r="V32" s="411">
        <f t="shared" si="137"/>
        <v>2</v>
      </c>
      <c r="W32" s="778" t="b">
        <f t="shared" si="200"/>
        <v>0</v>
      </c>
      <c r="X32" s="777" t="b">
        <f t="shared" si="138"/>
        <v>1</v>
      </c>
      <c r="Y32" s="777" t="b">
        <f t="shared" si="138"/>
        <v>1</v>
      </c>
      <c r="Z32" s="796" t="b" cm="1">
        <f t="array" ref="Z32">INDEX(Z$13:Z31,$B32+1,1)</f>
        <v>0</v>
      </c>
      <c r="AA32" s="411">
        <f t="shared" si="139"/>
        <v>6</v>
      </c>
      <c r="AB32" s="411">
        <f t="shared" si="140"/>
        <v>6</v>
      </c>
      <c r="AC32" s="411"/>
      <c r="AD32" s="411">
        <f t="shared" si="141"/>
        <v>6</v>
      </c>
      <c r="AE32" s="111"/>
      <c r="AF32" s="111"/>
      <c r="AG32" s="111"/>
      <c r="AH32" s="111"/>
      <c r="AI32" s="535" cm="1">
        <f t="array" ref="AI32">INDEX(AI$13:AI31,$B32+1,1)</f>
        <v>1</v>
      </c>
      <c r="AJ32" s="535" cm="1">
        <f t="array" ref="AJ32">INDEX(AJ$13:AJ31,$B32+1,1)</f>
        <v>1</v>
      </c>
      <c r="AK32" s="535" cm="1">
        <f t="array" ref="AK32">INDEX(AK$13:AK31,$B32+1,1)</f>
        <v>1</v>
      </c>
      <c r="AL32" s="535" cm="1">
        <f t="array" ref="AL32">INDEX(AL$13:AL31,$B32+1,1)</f>
        <v>0</v>
      </c>
      <c r="AM32" s="535" cm="1">
        <f t="array" ref="AM32">INDEX(AM$13:AM31,$B32+1,1)</f>
        <v>0</v>
      </c>
      <c r="AN32" s="535" t="str" cm="1">
        <f t="array" ref="AN32">INDEX(AN$13:AN31,$B32+1,1)</f>
        <v/>
      </c>
      <c r="AO32" s="535" cm="1">
        <f t="array" ref="AO32">INDEX(AO$13:AO31,$B32+1,1)</f>
        <v>1</v>
      </c>
      <c r="AP32" s="535" cm="1">
        <f t="array" ref="AP32">INDEX(AP$13:AP31,$B32+1,1)</f>
        <v>1</v>
      </c>
      <c r="AQ32" s="111"/>
      <c r="AR32" s="111"/>
      <c r="AS32" s="111"/>
      <c r="AT32" s="111"/>
      <c r="AU32" s="111"/>
      <c r="AV32" s="111"/>
      <c r="AW32" s="111"/>
      <c r="AX32" s="111"/>
      <c r="AY32" s="18"/>
      <c r="AZ32" s="18"/>
      <c r="BA32" s="200" t="str" cm="1">
        <f t="array" aca="1" ref="BA32" ca="1">$H32&amp;" "        &amp;_xlfn.SINGLE( INDEX(i.ModelStructure,$I32,1))    &amp;" "
&amp; $D32        &amp;       IF(OR($CE32="-", $CE32),"_PInp","_Full")&amp;    IF($DK32=0," SFM","")&amp;IF($DK32=1," MFM","")&amp;IF($DK32=7," Mat","")&amp;IF($EX32=1,"&amp;EL","   ")&amp;IF($DQ32=TRUE,"&amp;BBT","    ")
&amp;      " TOL"&amp;_xlfn.SINGLE(INDEX(i.TOL_Desc,1,$N32))   &amp; " Scan"&amp;$AK32
&amp;       CHOOSE($K32+1," CFS"," GFS"," NFS")&amp;     " CG_"&amp;_xlfn.SINGLE(_xlfn.SWITCH($XI32,"-",1,TRUE,1,FALSE,0))&amp;_xlfn.SINGLE(    IF($XL32="-"," FodCrop    ",_xlfn.SWITCH(VALUE(LEFT($XL$4,1)),0," All",6," Lup",9," Oat",11," OaF")&amp;"_Fod"&amp;TEXT($XL32,"000%")))
&amp;" REV"&amp;"_"&amp;TEXT($GV32,"00;-0;00;@ ")&amp;TEXT($AN32,"00;-0;00;  @")&amp;"_"&amp;TEXT($HA32,"0")&amp;"_"&amp;TEXT($AP32,"0")
&amp; " RR"&amp;TEXT(SUM($FB32:$FC32),"+00%;-00%;    ;@")
&amp; " ("&amp;IF($DD32,"P","E")   &amp;IF($DE32,"T","t")        &amp;     "_F"&amp;IF($ZW32=TRUE,3,0)+COUNTIF($ZO32:$ZS32,TRUE)+COUNTIF($BV32:$BW32,"&gt;0")&amp;IF($ZU32=TRUE,3,0)+COUNTIF($BV32:$BW32,"&gt;0")&amp;"N"&amp;$ZZ32&amp;$AAA32&amp;"L"&amp;$AAL32&amp;$AAM32&amp;"_"&amp;$AAK32&amp;")"</f>
        <v>TOL1_test    SE GSW_PInp MFM        TOLAut Scan1 CFS CG_1 FodCrop     REV_-   _-_1 RR+01% (Et_F00N--L11_-)</v>
      </c>
      <c r="BB32" s="8" t="str">
        <f ca="1">IF(COUNTIF($BA$13:$BA32,$BA32)=1,"-","Dup")</f>
        <v>-</v>
      </c>
      <c r="BC32" s="18"/>
      <c r="BD32" s="535" t="b" cm="1">
        <f t="array" ref="BD32">INDEX(BD$13:BD31,$B32+1,1)</f>
        <v>0</v>
      </c>
      <c r="BE32" s="535" t="b" cm="1">
        <f t="array" ref="BE32">INDEX(BE$13:BE31,$B32+1,1)</f>
        <v>0</v>
      </c>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535" t="b" cm="1">
        <f t="array" ref="BK32">INDEX(BK$13:BK31,$B32+1,1)</f>
        <v>0</v>
      </c>
      <c r="BL32" s="535" t="b" cm="1">
        <f t="array" ref="BL32">INDEX(BL$13:BL31,$B32+1,1)</f>
        <v>0</v>
      </c>
      <c r="BM32" s="18"/>
      <c r="BN32" s="535" t="b" cm="1">
        <f t="array" ref="BN32">INDEX(BN$13:BN31,$B32+1,1)</f>
        <v>0</v>
      </c>
      <c r="BO32" s="535" t="str" cm="1">
        <f t="array" ref="BO32">INDEX(BO$13:BO31,$B32+1,1)</f>
        <v>-</v>
      </c>
      <c r="BP32" s="535" t="str" cm="1">
        <f t="array" ref="BP32">INDEX(BP$13:BP31,$B32+1,1)</f>
        <v>-</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str" cm="1">
        <f t="array" ref="BX32">INDEX(BX$13:BX31,$B32+1,1)</f>
        <v>-</v>
      </c>
      <c r="BY32" s="535" t="str" cm="1">
        <f t="array" ref="BY32">INDEX(BY$13:BY31,$B32+1,1)</f>
        <v>-</v>
      </c>
      <c r="BZ32" s="535" t="b" cm="1">
        <f t="array" ref="BZ32">INDEX(BZ$13:BZ31,$B32+1,1)</f>
        <v>0</v>
      </c>
      <c r="CA32" s="535" t="str" cm="1">
        <f t="array" ref="CA32">INDEX(CA$13:CA31,$B32+1,1)</f>
        <v>-</v>
      </c>
      <c r="CB32" s="535" t="str" cm="1">
        <f t="array" ref="CB32">INDEX(CB$13:CB31,$B32+1,1)</f>
        <v>-</v>
      </c>
      <c r="CC32" s="535" t="str" cm="1">
        <f t="array" ref="CC32">INDEX(CC$13:CC31,$B32+1,1)</f>
        <v>-</v>
      </c>
      <c r="CD32" s="535" t="str" cm="1">
        <f t="array" ref="CD32">INDEX(CD$13:CD31,$B32+1,1)</f>
        <v>-</v>
      </c>
      <c r="CE32" s="535" t="str" cm="1">
        <f t="array" ref="CE32">INDEX(CE$13:CE31,$B32+1,1)</f>
        <v>-</v>
      </c>
      <c r="CF32" s="18"/>
      <c r="CG32" s="535" t="str" cm="1">
        <f t="array" ref="CG32">INDEX(CG$13:CG31,$B32+1,1)</f>
        <v>-</v>
      </c>
      <c r="CH32" s="411" t="str">
        <f t="shared" ca="1" si="144"/>
        <v>-</v>
      </c>
      <c r="CI32" s="411">
        <f t="shared" si="145"/>
        <v>0</v>
      </c>
      <c r="CJ32" s="411">
        <f t="shared" si="145"/>
        <v>0</v>
      </c>
      <c r="CK32" s="535" t="str" cm="1">
        <f t="array" ref="CK32">INDEX(CK$13:CK31,$B32+1,1)</f>
        <v>-</v>
      </c>
      <c r="CL32" s="535" t="str" cm="1">
        <f t="array" ref="CL32">INDEX(CL$13:CL31,$B32+1,1)</f>
        <v>-</v>
      </c>
      <c r="CM32" s="535" t="str" cm="1">
        <f t="array" ref="CM32">INDEX(CM$13:CM31,$B32+1,1)</f>
        <v>-</v>
      </c>
      <c r="CN32" s="411" t="str">
        <f t="shared" ca="1" si="146"/>
        <v>-</v>
      </c>
      <c r="CO32" s="411">
        <f t="shared" si="147"/>
        <v>0</v>
      </c>
      <c r="CP32" s="411">
        <f t="shared" si="147"/>
        <v>0</v>
      </c>
      <c r="CQ32" s="535" t="str" cm="1">
        <f t="array" ref="CQ32">INDEX(CQ$13:CQ31,$B32+1,1)</f>
        <v>-</v>
      </c>
      <c r="CR32" s="411" t="str">
        <f t="shared" ca="1" si="148"/>
        <v>-</v>
      </c>
      <c r="CS32" s="411">
        <f t="shared" si="149"/>
        <v>0</v>
      </c>
      <c r="CT32" s="535" t="str" cm="1">
        <f t="array" ref="CT32">INDEX(CT$13:CT31,$B32+1,1)</f>
        <v>-</v>
      </c>
      <c r="CU32" s="535" t="str" cm="1">
        <f t="array" ref="CU32">INDEX(CU$13:CU31,$B32+1,1)</f>
        <v>-</v>
      </c>
      <c r="CV32" s="411">
        <f t="shared" si="150"/>
        <v>0</v>
      </c>
      <c r="CW32" s="535" t="str" cm="1">
        <f t="array" ref="CW32">INDEX(CW$13:CW31,$B32+1,1)</f>
        <v>-</v>
      </c>
      <c r="CX32" s="411" t="str">
        <f t="shared" ca="1" si="151"/>
        <v>-</v>
      </c>
      <c r="CY32" s="411">
        <f t="shared" si="152"/>
        <v>0</v>
      </c>
      <c r="CZ32" s="411">
        <f t="shared" si="152"/>
        <v>0</v>
      </c>
      <c r="DA32" s="535" cm="1">
        <f t="array" ref="DA32">INDEX(DA$13:DA31,$B32+1,1)</f>
        <v>0</v>
      </c>
      <c r="DB32" s="535" cm="1">
        <f t="array" ref="DB32">INDEX(DB$13:DB31,$B32+1,1)</f>
        <v>0</v>
      </c>
      <c r="DC32" s="18"/>
      <c r="DD32" s="535" t="b" cm="1">
        <f t="array" ref="DD32">INDEX(DD$13:DD31,$B32+1,1)</f>
        <v>0</v>
      </c>
      <c r="DE32" s="535" t="b" cm="1">
        <f t="array" ref="DE32">INDEX(DE$13:DE31,$B32+1,1)</f>
        <v>0</v>
      </c>
      <c r="DF32" s="535" t="b" cm="1">
        <f t="array" ref="DF32">INDEX(DF$13:DF31,$B32+1,1)</f>
        <v>1</v>
      </c>
      <c r="DG32" s="535" t="str" cm="1">
        <f t="array" ref="DG32">INDEX(DG$13:DG31,$B32+1,1)</f>
        <v>-</v>
      </c>
      <c r="DH32" s="536" cm="1">
        <f t="array" ref="DH32">INDEX(DH$13:DH31,$B32+1,1)</f>
        <v>0</v>
      </c>
      <c r="DI32" s="535" cm="1">
        <f t="array" ref="DI32">INDEX(DI$13:DI31,$B32+1,1)</f>
        <v>1</v>
      </c>
      <c r="DJ32" s="535" cm="1">
        <f t="array" ref="DJ32">INDEX(DJ$13:DJ31,$B32+1,1)</f>
        <v>1</v>
      </c>
      <c r="DK32" s="411">
        <f t="shared" si="183"/>
        <v>1</v>
      </c>
      <c r="DL32" s="411">
        <f t="shared" si="183"/>
        <v>60</v>
      </c>
      <c r="DM32" s="535" t="str" cm="1">
        <f t="array" ref="DM32">INDEX(DM$13:DM31,$B32+1,1)</f>
        <v>-</v>
      </c>
      <c r="DN32" s="411" t="str">
        <f t="shared" si="184"/>
        <v>-</v>
      </c>
      <c r="DO32" s="411" t="str">
        <f t="shared" si="184"/>
        <v>-</v>
      </c>
      <c r="DP32" s="411" t="str">
        <f t="shared" si="184"/>
        <v>-</v>
      </c>
      <c r="DQ32" s="411" t="b">
        <f t="shared" si="185"/>
        <v>0</v>
      </c>
      <c r="DR32" s="535" t="str" cm="1">
        <f t="array" ref="DR32">INDEX(DR$13:DR31,$B32+1,1)</f>
        <v>-</v>
      </c>
      <c r="DS32" s="535" t="str" cm="1">
        <f t="array" ref="DS32">INDEX(DS$13:DS31,$B32+1,1)</f>
        <v>-</v>
      </c>
      <c r="DT32" s="535" t="str" cm="1">
        <f t="array" ref="DT32">INDEX(DT$13:DT31,$B32+1,1)</f>
        <v>-</v>
      </c>
      <c r="DU32" s="535" t="str" cm="1">
        <f t="array" ref="DU32">INDEX(DU$13:DU31,$B32+1,1)</f>
        <v>-</v>
      </c>
      <c r="DV32" s="411">
        <f t="shared" si="207"/>
        <v>500</v>
      </c>
      <c r="DW32" s="411">
        <f t="shared" si="207"/>
        <v>500</v>
      </c>
      <c r="DX32" s="411" t="str">
        <f t="shared" si="207"/>
        <v>-</v>
      </c>
      <c r="DY32" s="411" t="str">
        <f t="shared" si="207"/>
        <v>-</v>
      </c>
      <c r="DZ32" s="411" t="str">
        <f t="shared" si="207"/>
        <v>-</v>
      </c>
      <c r="EA32" s="535" cm="1">
        <f t="array" ref="EA32">INDEX(EA$13:EA31,$B32+1,1)</f>
        <v>0</v>
      </c>
      <c r="EB32" s="535" cm="1">
        <f t="array" ref="EB32">INDEX(EB$13:EB31,$B32+1,1)</f>
        <v>999999</v>
      </c>
      <c r="EC32" s="535" cm="1">
        <f t="array" ref="EC32">INDEX(EC$13:EC31,$B32+1,1)</f>
        <v>999999</v>
      </c>
      <c r="ED32" s="535" cm="1">
        <f t="array" ref="ED32">INDEX(ED$13:ED31,$B32+1,1)</f>
        <v>999999</v>
      </c>
      <c r="EE32" s="535" cm="1">
        <f t="array" ref="EE32">INDEX(EE$13:EE31,$B32+1,1)</f>
        <v>999999</v>
      </c>
      <c r="EF32" s="535" cm="1">
        <f t="array" ref="EF32">INDEX(EF$13:EF31,$B32+1,1)</f>
        <v>999999</v>
      </c>
      <c r="EG32" s="535" cm="1">
        <f t="array" ref="EG32">INDEX(EG$13:EG31,$B32+1,1)</f>
        <v>999999</v>
      </c>
      <c r="EH32" s="535" cm="1">
        <f t="array" ref="EH32">INDEX(EH$13:EH31,$B32+1,1)</f>
        <v>999999</v>
      </c>
      <c r="EI32" s="535" cm="1">
        <f t="array" ref="EI32">INDEX(EI$13:EI31,$B32+1,1)</f>
        <v>999999</v>
      </c>
      <c r="EJ32" s="535" cm="1">
        <f t="array" ref="EJ32">INDEX(EJ$13:EJ31,$B32+1,1)</f>
        <v>999999</v>
      </c>
      <c r="EK32" s="535" cm="1">
        <f t="array" ref="EK32">INDEX(EK$13:EK31,$B32+1,1)</f>
        <v>999999</v>
      </c>
      <c r="EL32" s="535" cm="1">
        <f t="array" ref="EL32">INDEX(EL$13:EL31,$B32+1,1)</f>
        <v>999999</v>
      </c>
      <c r="EM32" s="535" cm="1">
        <f t="array" ref="EM32">INDEX(EM$13:EM31,$B32+1,1)</f>
        <v>999999</v>
      </c>
      <c r="EN32" s="782">
        <f t="shared" si="155"/>
        <v>0</v>
      </c>
      <c r="EO32" s="782">
        <f t="shared" si="155"/>
        <v>0</v>
      </c>
      <c r="EP32" s="782">
        <f t="shared" si="155"/>
        <v>999999</v>
      </c>
      <c r="EQ32" s="535" t="str" cm="1">
        <f t="array" ref="EQ32">INDEX(EQ$13:EQ31,$B32+1,1)</f>
        <v>-</v>
      </c>
      <c r="ER32" s="535" t="str" cm="1">
        <f t="array" ref="ER32">INDEX(ER$13:ER31,$B32+1,1)</f>
        <v>-</v>
      </c>
      <c r="ES32" s="411" t="str">
        <f t="shared" si="187"/>
        <v>-</v>
      </c>
      <c r="ET32" s="411" t="str">
        <f t="shared" si="187"/>
        <v>-</v>
      </c>
      <c r="EU32" s="781">
        <f t="shared" si="177"/>
        <v>0</v>
      </c>
      <c r="EV32" s="779">
        <f t="shared" si="178"/>
        <v>999999</v>
      </c>
      <c r="EW32" s="780">
        <f t="shared" si="179"/>
        <v>999999</v>
      </c>
      <c r="EX32" s="535" t="str" cm="1">
        <f t="array" ref="EX32">INDEX(EX$13:EX31,$B32+1,1)</f>
        <v>-</v>
      </c>
      <c r="EY32" s="728" cm="1">
        <f t="array" ref="EY32">IF(EX32&lt;&gt;"-",EX32,INDEX(i.ELMatedEst,$AA32+1,$T32))</f>
        <v>0</v>
      </c>
      <c r="EZ32" s="535" t="str" cm="1">
        <f t="array" ref="EZ32">INDEX(EZ$13:EZ31,$B32+1,1)</f>
        <v>-</v>
      </c>
      <c r="FA32" s="535" t="str" cm="1">
        <f t="array" ref="FA32">INDEX(FA$13:FA31,$B32+1,1)</f>
        <v>-</v>
      </c>
      <c r="FB32" s="411">
        <f t="shared" si="188"/>
        <v>0</v>
      </c>
      <c r="FC32" s="666">
        <f t="shared" si="189"/>
        <v>5.0000000000000001E-3</v>
      </c>
      <c r="FD32" s="535" cm="1">
        <f t="array" ref="FD32">INDEX(FD$13:FD31,$B32+1,1)</f>
        <v>1</v>
      </c>
      <c r="FE32" s="667">
        <f t="shared" si="190"/>
        <v>0.12</v>
      </c>
      <c r="FF32" s="667">
        <f>INDEX(CHOOSE($N32,DataAutumn!i.EL_PropnSold,DataWinter!i.EL_PropnSold,DataSpring!i.EL_PropnSold),$AI32,$T32)*INDEX(i.ELMatedEst,$AB32+1,$T32)*i.dAdultRR_ELPropSold
+INDEX(i.dryman,($AJ32-1)*4+$AI32,FF$7)</f>
        <v>0</v>
      </c>
      <c r="FG32" s="667">
        <f>INDEX(CHOOSE($N32,DataAutumn!i.EL_PropnSold,DataWinter!i.EL_PropnSold,DataSpring!i.EL_PropnSold),$AI32,$T32)*INDEX(i.ELMatedEst,$AB32+1,$T32)*i.dAdultRR_ELPropSold
+INDEX(i.dryman,($AJ32-1)*4+$AI32,FG$7)</f>
        <v>3.125E-2</v>
      </c>
      <c r="FH32" s="667">
        <f>INDEX(CHOOSE($N32,DataAutumn!i.EL_PropnSold,DataWinter!i.EL_PropnSold,DataSpring!i.EL_PropnSold),$AI32,$T32)*INDEX(i.ELMatedEst,$AB32+1,$T32)*i.dAdultRR_ELPropSold
+INDEX(i.dryman,($AJ32-1)*4+$AI32,FH$7)</f>
        <v>3.125E-2</v>
      </c>
      <c r="FI32" s="667">
        <f>INDEX(CHOOSE($N32,DataAutumn!i.EL_PropnSold,DataWinter!i.EL_PropnSold,DataSpring!i.EL_PropnSold),$AI32,$T32)*INDEX(i.ELMatedEst,$AB32+1,$T32)*i.dAdultRR_ELPropSold
+INDEX(i.dryman,($AJ32-1)*4+$AI32,FI$7)</f>
        <v>3.125E-2</v>
      </c>
      <c r="FJ32" s="668">
        <f>INDEX(CHOOSE($N32,DataAutumn!i.EL_PropnSold,DataWinter!i.EL_PropnSold,DataSpring!i.EL_PropnSold),$AI32,$T32)*INDEX(i.ELMatedEst,$AB32+1,$T32)*i.dAdultLSurv_ELPropSold</f>
        <v>0</v>
      </c>
      <c r="FK32" s="411" t="b">
        <f t="shared" si="191"/>
        <v>0</v>
      </c>
      <c r="FL32" s="411" t="b">
        <f t="shared" si="191"/>
        <v>0</v>
      </c>
      <c r="FM32" s="411" t="b">
        <f t="shared" si="191"/>
        <v>0</v>
      </c>
      <c r="FN32" s="411" t="b">
        <f t="shared" si="191"/>
        <v>0</v>
      </c>
      <c r="FO32" s="411">
        <f t="shared" si="192"/>
        <v>1</v>
      </c>
      <c r="FP32" s="411">
        <f t="shared" si="192"/>
        <v>0</v>
      </c>
      <c r="FQ32" s="411" t="b">
        <f t="shared" si="193"/>
        <v>0</v>
      </c>
      <c r="FR32" s="411" t="b">
        <f t="shared" si="156"/>
        <v>1</v>
      </c>
      <c r="FS32" s="411" t="b">
        <f t="shared" si="156"/>
        <v>0</v>
      </c>
      <c r="FT32" s="411" t="b">
        <f t="shared" si="156"/>
        <v>0</v>
      </c>
      <c r="FU32" s="87">
        <f t="shared" si="157"/>
        <v>1</v>
      </c>
      <c r="FV32" s="87">
        <f t="shared" si="157"/>
        <v>1</v>
      </c>
      <c r="FW32" s="535" cm="1">
        <f t="array" ref="FW32">INDEX(FW$13:FW31,$B32+1,1)</f>
        <v>1</v>
      </c>
      <c r="FX32" s="535" cm="1">
        <f t="array" ref="FX32">INDEX(FX$13:FX31,$B32+1,1)</f>
        <v>1</v>
      </c>
      <c r="FY32" s="535" cm="1">
        <f t="array" ref="FY32">INDEX(FY$13:FY31,$B32+1,1)</f>
        <v>1</v>
      </c>
      <c r="FZ32" s="535" cm="1">
        <f t="array" ref="FZ32">INDEX(FZ$13:FZ31,$B32+1,1)</f>
        <v>1</v>
      </c>
      <c r="GA32" s="535" t="str" cm="1">
        <f t="array" ref="GA32">INDEX(GA$13:GA31,$B32+1,1)</f>
        <v>-</v>
      </c>
      <c r="GB32" s="411" t="b">
        <f t="shared" si="194"/>
        <v>1</v>
      </c>
      <c r="GC32" s="411" t="b">
        <f t="shared" si="194"/>
        <v>0</v>
      </c>
      <c r="GD32" s="411" t="b">
        <f t="shared" si="194"/>
        <v>0</v>
      </c>
      <c r="GE32" s="411" t="b">
        <f t="shared" si="194"/>
        <v>0</v>
      </c>
      <c r="GF32" s="87">
        <f t="shared" si="206"/>
        <v>1</v>
      </c>
      <c r="GG32" s="87">
        <f t="shared" si="206"/>
        <v>1</v>
      </c>
      <c r="GH32" s="87">
        <f t="shared" si="206"/>
        <v>1</v>
      </c>
      <c r="GI32" s="87">
        <f t="shared" si="206"/>
        <v>1</v>
      </c>
      <c r="GJ32" s="87">
        <f t="shared" si="206"/>
        <v>1</v>
      </c>
      <c r="GK32" s="87">
        <f t="shared" si="206"/>
        <v>1</v>
      </c>
      <c r="GL32" s="87">
        <f t="shared" si="206"/>
        <v>1</v>
      </c>
      <c r="GM32" s="87">
        <f t="shared" si="206"/>
        <v>1</v>
      </c>
      <c r="GN32" s="411" cm="1">
        <f t="array" ref="GN32">INDEX(i.dse_type,1,$L32)</f>
        <v>0</v>
      </c>
      <c r="GO32" s="535" t="str" cm="1">
        <f t="array" ref="GO32">INDEX(GO$13:GO31,$B32+1,1)</f>
        <v>-</v>
      </c>
      <c r="GP32" s="535" t="str" cm="1">
        <f t="array" ref="GP32">INDEX(GP$13:GP31,$B32+1,1)</f>
        <v>-</v>
      </c>
      <c r="GQ32" s="535" t="str" cm="1">
        <f t="array" ref="GQ32">INDEX(GQ$13:GQ31,$B32+1,1)</f>
        <v>-</v>
      </c>
      <c r="GR32" s="18"/>
      <c r="GS32" s="535" t="str" cm="1">
        <f t="array" ref="GS32">INDEX(GS$13:GS31,$B32+1,1)</f>
        <v>-</v>
      </c>
      <c r="GT32" s="411" t="b">
        <f t="shared" si="195"/>
        <v>0</v>
      </c>
      <c r="GU32" s="535" t="str" cm="1">
        <f t="array" ref="GU32">INDEX(GU$13:GU31,$B32+1,1)</f>
        <v>-</v>
      </c>
      <c r="GV32" s="535" t="str" cm="1">
        <f t="array" ref="GV32">INDEX(GV$13:GV31,$B32+1,1)</f>
        <v>-</v>
      </c>
      <c r="GW32" s="535" t="str" cm="1">
        <f t="array" ref="GW32">INDEX(GW$13:GW31,$B32+1,1)</f>
        <v>-</v>
      </c>
      <c r="GX32" s="535" cm="1">
        <f t="array" ref="GX32">INDEX(GX$13:GX31,$B32+1,1)</f>
        <v>1</v>
      </c>
      <c r="GY32" s="535" cm="1">
        <f t="array" ref="GY32">INDEX(GY$13:GY31,$B32+1,1)</f>
        <v>1</v>
      </c>
      <c r="GZ32" s="535" t="str" cm="1">
        <f t="array" ref="GZ32">INDEX(GZ$13:GZ31,$B32+1,1)</f>
        <v>-</v>
      </c>
      <c r="HA32" s="535" t="str" cm="1">
        <f t="array" ref="HA32">INDEX(HA$13:HA31,$B32+1,1)</f>
        <v>-</v>
      </c>
      <c r="HB32" s="535" t="str" cm="1">
        <f t="array" ref="HB32">INDEX(HB$13:HB31,$B32+1,1)</f>
        <v>-</v>
      </c>
      <c r="HC32" s="535" t="str" cm="1">
        <f t="array" ref="HC32">INDEX(HC$13:HC31,$B32+1,1)</f>
        <v>-</v>
      </c>
      <c r="HD32" s="535" t="str" cm="1">
        <f t="array" ref="HD32">INDEX(HD$13:HD31,$B32+1,1)</f>
        <v>-</v>
      </c>
      <c r="HE32" s="535" t="str" cm="1">
        <f t="array" ref="HE32">INDEX(HE$13:HE31,$B32+1,1)</f>
        <v>-</v>
      </c>
      <c r="HF32" s="535" t="str" cm="1">
        <f t="array" ref="HF32">INDEX(HF$13:HF31,$B32+1,1)</f>
        <v>-</v>
      </c>
      <c r="HG32" s="535" t="str" cm="1">
        <f t="array" ref="HG32">INDEX(HG$13:HG31,$B32+1,1)</f>
        <v>-</v>
      </c>
      <c r="HH32" s="535" t="str" cm="1">
        <f t="array" ref="HH32">INDEX(HH$13:HH31,$B32+1,1)</f>
        <v>-</v>
      </c>
      <c r="HI32" s="535" t="str" cm="1">
        <f t="array" ref="HI32">INDEX(HI$13:HI31,$B32+1,1)</f>
        <v>-</v>
      </c>
      <c r="HJ32" s="535" t="str" cm="1">
        <f t="array" ref="HJ32">INDEX(HJ$13:HJ31,$B32+1,1)</f>
        <v>-</v>
      </c>
      <c r="HK32" s="535" t="str" cm="1">
        <f t="array" ref="HK32">INDEX(HK$13:HK31,$B32+1,1)</f>
        <v>-</v>
      </c>
      <c r="HL32" s="535" t="str" cm="1">
        <f t="array" ref="HL32">INDEX(HL$13:HL31,$B32+1,1)</f>
        <v>-</v>
      </c>
      <c r="HM32" s="535" t="str" cm="1">
        <f t="array" ref="HM32">INDEX(HM$13:HM31,$B32+1,1)</f>
        <v>-</v>
      </c>
      <c r="HN32" s="535" t="str" cm="1">
        <f t="array" ref="HN32">INDEX(HN$13:HN31,$B32+1,1)</f>
        <v>-</v>
      </c>
      <c r="HO32" s="535" t="str" cm="1">
        <f t="array" ref="HO32">INDEX(HO$13:HO31,$B32+1,1)</f>
        <v>-</v>
      </c>
      <c r="HP32" s="535" t="str" cm="1">
        <f t="array" ref="HP32">INDEX(HP$13:HP31,$B32+1,1)</f>
        <v>-</v>
      </c>
      <c r="HQ32" s="535" t="str" cm="1">
        <f t="array" ref="HQ32">INDEX(HQ$13:HQ31,$B32+1,1)</f>
        <v>-</v>
      </c>
      <c r="HR32" s="535" t="str" cm="1">
        <f t="array" ref="HR32">INDEX(HR$13:HR31,$B32+1,1)</f>
        <v>-</v>
      </c>
      <c r="HS32" s="535" t="str" cm="1">
        <f t="array" ref="HS32">INDEX(HS$13:HS31,$B32+1,1)</f>
        <v>-</v>
      </c>
      <c r="HT32" s="535" t="str" cm="1">
        <f t="array" ref="HT32">INDEX(HT$13:HT31,$B32+1,1)</f>
        <v>-</v>
      </c>
      <c r="HU32" s="535" cm="1">
        <f t="array" ref="HU32">INDEX(HU$13:HU31,$B32+1,1)</f>
        <v>0</v>
      </c>
      <c r="HV32" s="535" t="str" cm="1">
        <f t="array" ref="HV32">INDEX(HV$13:HV31,$B32+1,1)</f>
        <v>-</v>
      </c>
      <c r="HW32" s="535" cm="1">
        <f t="array" ref="HW32">INDEX(HW$13:HW31,$B32+1,1)</f>
        <v>1</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535" cm="1">
        <f t="array" ref="IC32">INDEX(IC$13:IC31,$B32+1,1)</f>
        <v>0</v>
      </c>
      <c r="ID32" s="535" cm="1">
        <f t="array" ref="ID32">INDEX(ID$13:ID31,$B32+1,1)</f>
        <v>0</v>
      </c>
      <c r="IE32" s="535" cm="1">
        <f t="array" ref="IE32">INDEX(IE$13:IE31,$B32+1,1)</f>
        <v>1</v>
      </c>
      <c r="IF32" s="535" cm="1">
        <f t="array" ref="IF32">INDEX(IF$13:IF31,$B32+1,1)</f>
        <v>0</v>
      </c>
      <c r="IG32" s="535" cm="1">
        <f t="array" ref="IG32">INDEX(IG$13:IG31,$B32+1,1)</f>
        <v>0</v>
      </c>
      <c r="IH32" s="535" cm="1">
        <f t="array" ref="IH32">INDEX(IH$13:IH31,$B32+1,1)</f>
        <v>0</v>
      </c>
      <c r="II32" s="535" cm="1">
        <f t="array" ref="II32">INDEX(II$13:II31,$B32+1,1)</f>
        <v>0</v>
      </c>
      <c r="IJ32" s="535" cm="1">
        <f t="array" ref="IJ32">INDEX(IJ$13:IJ31,$B32+1,1)</f>
        <v>0</v>
      </c>
      <c r="IK32" s="18"/>
      <c r="IL32" s="535" cm="1">
        <f t="array" ref="IL32">INDEX(IL$13:IL31,$B32+1,1)</f>
        <v>0.125</v>
      </c>
      <c r="IM32" s="535" cm="1">
        <f t="array" ref="IM32">INDEX(IM$13:IM31,$B32+1,1)</f>
        <v>0.3</v>
      </c>
      <c r="IN32" s="535" cm="1">
        <f t="array" ref="IN32">INDEX(IN$13:IN31,$B32+1,1)</f>
        <v>-0.05</v>
      </c>
      <c r="IO32" s="535" cm="1">
        <f t="array" ref="IO32">INDEX(IO$13:IO31,$B32+1,1)</f>
        <v>0.1</v>
      </c>
      <c r="IP32" s="535" cm="1">
        <f t="array" ref="IP32">INDEX(IP$13:IP31,$B32+1,1)</f>
        <v>0.25</v>
      </c>
      <c r="IQ32" s="535" cm="1">
        <f t="array" ref="IQ32">INDEX(IQ$13:IQ31,$B32+1,1)</f>
        <v>-0.05</v>
      </c>
      <c r="IR32" s="535" cm="1">
        <f t="array" ref="IR32">INDEX(IR$13:IR31,$B32+1,1)</f>
        <v>0.05</v>
      </c>
      <c r="IS32" s="535" cm="1">
        <f t="array" ref="IS32">INDEX(IS$13:IS31,$B32+1,1)</f>
        <v>0.1</v>
      </c>
      <c r="IT32" s="535" cm="1">
        <f t="array" ref="IT32">INDEX(IT$13:IT31,$B32+1,1)</f>
        <v>-0.02</v>
      </c>
      <c r="IU32" s="535" cm="1">
        <f t="array" ref="IU32">INDEX(IU$13:IU31,$B32+1,1)</f>
        <v>0.1</v>
      </c>
      <c r="IV32" s="535" cm="1">
        <f t="array" ref="IV32">INDEX(IV$13:IV31,$B32+1,1)</f>
        <v>0.25</v>
      </c>
      <c r="IW32" s="535" cm="1">
        <f t="array" ref="IW32">INDEX(IW$13:IW31,$B32+1,1)</f>
        <v>-0.05</v>
      </c>
      <c r="IX32" s="535" cm="1">
        <f t="array" ref="IX32">INDEX(IX$13:IX31,$B32+1,1)</f>
        <v>0.125</v>
      </c>
      <c r="IY32" s="535" cm="1">
        <f t="array" ref="IY32">INDEX(IY$13:IY31,$B32+1,1)</f>
        <v>0.1</v>
      </c>
      <c r="IZ32" s="535" cm="1">
        <f t="array" ref="IZ32">INDEX(IZ$13:IZ31,$B32+1,1)</f>
        <v>0.1</v>
      </c>
      <c r="JA32" s="535" cm="1">
        <f t="array" ref="JA32">INDEX(JA$13:JA31,$B32+1,1)</f>
        <v>0.1</v>
      </c>
      <c r="JB32" s="535" cm="1">
        <f t="array" ref="JB32">INDEX(JB$13:JB31,$B32+1,1)</f>
        <v>0</v>
      </c>
      <c r="JC32" s="535" cm="1">
        <f t="array" ref="JC32">INDEX(JC$13:JC31,$B32+1,1)</f>
        <v>0</v>
      </c>
      <c r="JD32" s="535" cm="1">
        <f t="array" ref="JD32">INDEX(JD$13:JD31,$B32+1,1)</f>
        <v>0</v>
      </c>
      <c r="JE32" s="535" cm="1">
        <f t="array" ref="JE32">INDEX(JE$13:JE31,$B32+1,1)</f>
        <v>0</v>
      </c>
      <c r="JF32" s="535" cm="1">
        <f t="array" ref="JF32">INDEX(JF$13:JF31,$B32+1,1)</f>
        <v>0</v>
      </c>
      <c r="JG32" s="535" cm="1">
        <f t="array" ref="JG32">INDEX(JG$13:JG31,$B32+1,1)</f>
        <v>0</v>
      </c>
      <c r="JH32" s="535" cm="1">
        <f t="array" ref="JH32">INDEX(JH$13:JH31,$B32+1,1)</f>
        <v>0</v>
      </c>
      <c r="JI32" s="535" cm="1">
        <f t="array" ref="JI32">INDEX(JI$13:JI31,$B32+1,1)</f>
        <v>0</v>
      </c>
      <c r="JJ32" s="535" cm="1">
        <f t="array" ref="JJ32">INDEX(JJ$13:JJ31,$B32+1,1)</f>
        <v>0</v>
      </c>
      <c r="JK32" s="535" cm="1">
        <f t="array" ref="JK32">INDEX(JK$13:JK31,$B32+1,1)</f>
        <v>0</v>
      </c>
      <c r="JL32" s="535" cm="1">
        <f t="array" ref="JL32">INDEX(JL$13:JL31,$B32+1,1)</f>
        <v>0</v>
      </c>
      <c r="JM32" s="535" cm="1">
        <f t="array" ref="JM32">INDEX(JM$13:JM31,$B32+1,1)</f>
        <v>0</v>
      </c>
      <c r="JN32" s="535" cm="1">
        <f t="array" ref="JN32">INDEX(JN$13:JN31,$B32+1,1)</f>
        <v>0</v>
      </c>
      <c r="JO32" s="535" cm="1">
        <f t="array" ref="JO32">INDEX(JO$13:JO31,$B32+1,1)</f>
        <v>0</v>
      </c>
      <c r="JP32" s="535" cm="1">
        <f t="array" ref="JP32">INDEX(JP$13:JP31,$B32+1,1)</f>
        <v>0</v>
      </c>
      <c r="JQ32" s="535" cm="1">
        <f t="array" ref="JQ32">INDEX(JQ$13:JQ31,$B32+1,1)</f>
        <v>0</v>
      </c>
      <c r="JR32" s="535" cm="1">
        <f t="array" ref="JR32">INDEX(JR$13:JR31,$B32+1,1)</f>
        <v>0</v>
      </c>
      <c r="JS32" s="535" cm="1">
        <f t="array" ref="JS32">INDEX(JS$13:JS31,$B32+1,1)</f>
        <v>0</v>
      </c>
      <c r="JT32" s="535" cm="1">
        <f t="array" ref="JT32">INDEX(JT$13:JT31,$B32+1,1)</f>
        <v>0</v>
      </c>
      <c r="JU32" s="535" cm="1">
        <f t="array" ref="JU32">INDEX(JU$13:JU31,$B32+1,1)</f>
        <v>0</v>
      </c>
      <c r="JV32" s="535" cm="1">
        <f t="array" ref="JV32">INDEX(JV$13:JV31,$B32+1,1)</f>
        <v>0</v>
      </c>
      <c r="JW32" s="535" cm="1">
        <f t="array" ref="JW32">INDEX(JW$13:JW31,$B32+1,1)</f>
        <v>0</v>
      </c>
      <c r="JX32" s="535" cm="1">
        <f t="array" ref="JX32">INDEX(JX$13:JX31,$B32+1,1)</f>
        <v>0</v>
      </c>
      <c r="JY32" s="535" cm="1">
        <f t="array" ref="JY32">INDEX(JY$13:JY31,$B32+1,1)</f>
        <v>0</v>
      </c>
      <c r="JZ32" s="535" cm="1">
        <f t="array" ref="JZ32">INDEX(JZ$13:JZ31,$B32+1,1)</f>
        <v>0</v>
      </c>
      <c r="KA32" s="535" cm="1">
        <f t="array" ref="KA32">INDEX(KA$13:KA31,$B32+1,1)</f>
        <v>0</v>
      </c>
      <c r="KB32" s="535" cm="1">
        <f t="array" ref="KB32">INDEX(KB$13:KB31,$B32+1,1)</f>
        <v>0</v>
      </c>
      <c r="KC32" s="535" cm="1">
        <f t="array" ref="KC32">INDEX(KC$13:KC31,$B32+1,1)</f>
        <v>0</v>
      </c>
      <c r="KD32" s="535" cm="1">
        <f t="array" ref="KD32">INDEX(KD$13:KD31,$B32+1,1)</f>
        <v>0</v>
      </c>
      <c r="KE32" s="535" cm="1">
        <f t="array" ref="KE32">INDEX(KE$13:KE31,$B32+1,1)</f>
        <v>0</v>
      </c>
      <c r="KF32" s="535" cm="1">
        <f t="array" ref="KF32">INDEX(KF$13:KF31,$B32+1,1)</f>
        <v>0</v>
      </c>
      <c r="KG32" s="535" cm="1">
        <f t="array" ref="KG32">INDEX(KG$13:KG31,$B32+1,1)</f>
        <v>0</v>
      </c>
      <c r="KH32" s="535" cm="1">
        <f t="array" ref="KH32">INDEX(KH$13:KH31,$B32+1,1)</f>
        <v>0</v>
      </c>
      <c r="KI32" s="535" cm="1">
        <f t="array" ref="KI32">INDEX(KI$13:KI31,$B32+1,1)</f>
        <v>0</v>
      </c>
      <c r="KJ32" s="535" cm="1">
        <f t="array" ref="KJ32">INDEX(KJ$13:KJ31,$B32+1,1)</f>
        <v>0</v>
      </c>
      <c r="KK32" s="535" cm="1">
        <f t="array" ref="KK32">INDEX(KK$13:KK31,$B32+1,1)</f>
        <v>0</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0</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535" cm="1">
        <f t="array" ref="KY32">INDEX(KY$13:KY31,$B32+1,1)</f>
        <v>0</v>
      </c>
      <c r="KZ32" s="535" cm="1">
        <f t="array" ref="KZ32">INDEX(KZ$13:KZ31,$B32+1,1)</f>
        <v>0</v>
      </c>
      <c r="LA32" s="535" cm="1">
        <f t="array" ref="LA32">INDEX(LA$13:LA31,$B32+1,1)</f>
        <v>0</v>
      </c>
      <c r="LB32" s="535" cm="1">
        <f t="array" ref="LB32">INDEX(LB$13:LB31,$B32+1,1)</f>
        <v>0</v>
      </c>
      <c r="LC32" s="535" cm="1">
        <f t="array" ref="LC32">INDEX(LC$13:LC31,$B32+1,1)</f>
        <v>0</v>
      </c>
      <c r="LD32" s="535" cm="1">
        <f t="array" ref="LD32">INDEX(LD$13:LD31,$B32+1,1)</f>
        <v>0</v>
      </c>
      <c r="LE32" s="535" cm="1">
        <f t="array" ref="LE32">INDEX(LE$13:LE31,$B32+1,1)</f>
        <v>0</v>
      </c>
      <c r="LF32" s="535" cm="1">
        <f t="array" ref="LF32">INDEX(LF$13:LF31,$B32+1,1)</f>
        <v>0</v>
      </c>
      <c r="LG32" s="535" cm="1">
        <f t="array" ref="LG32">INDEX(LG$13:LG31,$B32+1,1)</f>
        <v>0</v>
      </c>
      <c r="LH32" s="535" cm="1">
        <f t="array" ref="LH32">INDEX(LH$13:LH31,$B32+1,1)</f>
        <v>0</v>
      </c>
      <c r="LI32" s="535" cm="1">
        <f t="array" ref="LI32">INDEX(LI$13:LI31,$B32+1,1)</f>
        <v>0</v>
      </c>
      <c r="LJ32" s="535" cm="1">
        <f t="array" ref="LJ32">INDEX(LJ$13:LJ31,$B32+1,1)</f>
        <v>0</v>
      </c>
      <c r="LK32" s="535" cm="1">
        <f t="array" ref="LK32">INDEX(LK$13:LK31,$B32+1,1)</f>
        <v>0</v>
      </c>
      <c r="LL32" s="535" cm="1">
        <f t="array" ref="LL32">INDEX(LL$13:LL31,$B32+1,1)</f>
        <v>0</v>
      </c>
      <c r="LM32" s="535" cm="1">
        <f t="array" ref="LM32">INDEX(LM$13:LM31,$B32+1,1)</f>
        <v>0</v>
      </c>
      <c r="LN32" s="535" cm="1">
        <f t="array" ref="LN32">INDEX(LN$13:LN31,$B32+1,1)</f>
        <v>0</v>
      </c>
      <c r="LO32" s="535" cm="1">
        <f t="array" ref="LO32">INDEX(LO$13:LO31,$B32+1,1)</f>
        <v>0</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cm="1">
        <f t="array" ref="WE32">INDEX(WE$13:WE31,$B32+1,1)</f>
        <v>0</v>
      </c>
      <c r="WF32" s="535" cm="1">
        <f t="array" ref="WF32">INDEX(WF$13:WF31,$B32+1,1)</f>
        <v>0</v>
      </c>
      <c r="WG32" s="535" cm="1">
        <f t="array" ref="WG32">INDEX(WG$13:WG31,$B32+1,1)</f>
        <v>0</v>
      </c>
      <c r="WH32" s="535" cm="1">
        <f t="array" ref="WH32">INDEX(WH$13:WH31,$B32+1,1)</f>
        <v>0</v>
      </c>
      <c r="WI32" s="535" cm="1">
        <f t="array" ref="WI32">INDEX(WI$13:WI31,$B32+1,1)</f>
        <v>0</v>
      </c>
      <c r="WJ32" s="535" cm="1">
        <f t="array" ref="WJ32">INDEX(WJ$13:WJ31,$B32+1,1)</f>
        <v>0</v>
      </c>
      <c r="WK32" s="535" cm="1">
        <f t="array" ref="WK32">INDEX(WK$13:WK31,$B32+1,1)</f>
        <v>0</v>
      </c>
      <c r="WL32" s="535" cm="1">
        <f t="array" ref="WL32">INDEX(WL$13:WL31,$B32+1,1)</f>
        <v>0</v>
      </c>
      <c r="WM32" s="535" t="str" cm="1">
        <f t="array" ref="WM32">INDEX(WM$13:WM31,$B32+1,1)</f>
        <v>-</v>
      </c>
      <c r="WN32" s="18"/>
      <c r="WO32" s="535" cm="1">
        <f t="array" ref="WO32">INDEX(WO$13:WO31,$B32+1,1)</f>
        <v>0</v>
      </c>
      <c r="WP32" s="535" cm="1">
        <f t="array" ref="WP32">INDEX(WP$13:WP31,$B32+1,1)</f>
        <v>0</v>
      </c>
      <c r="WQ32" s="535" cm="1">
        <f t="array" ref="WQ32">INDEX(WQ$13:WQ31,$B32+1,1)</f>
        <v>0</v>
      </c>
      <c r="WR32" s="535" t="str" cm="1">
        <f t="array" ref="WR32">INDEX(WR$13:WR31,$B32+1,1)</f>
        <v>-</v>
      </c>
      <c r="WS32" s="535" t="str" cm="1">
        <f t="array" ref="WS32">INDEX(WS$13:WS31,$B32+1,1)</f>
        <v>-</v>
      </c>
      <c r="WT32" s="535" t="str" cm="1">
        <f t="array" ref="WT32">INDEX(WT$13:WT31,$B32+1,1)</f>
        <v>-</v>
      </c>
      <c r="WU32" s="535" t="str" cm="1">
        <f t="array" ref="WU32">INDEX(WU$13:WU31,$B32+1,1)</f>
        <v>-</v>
      </c>
      <c r="WV32" s="535" t="str" cm="1">
        <f t="array" ref="WV32">INDEX(WV$13:WV31,$B32+1,1)</f>
        <v>-</v>
      </c>
      <c r="WW32" s="535" t="str" cm="1">
        <f t="array" ref="WW32">INDEX(WW$13:WW31,$B32+1,1)</f>
        <v>-</v>
      </c>
      <c r="WX32" s="535" t="str" cm="1">
        <f t="array" ref="WX32">INDEX(WX$13:WX31,$B32+1,1)</f>
        <v>-</v>
      </c>
      <c r="WY32" s="535" t="str" cm="1">
        <f t="array" ref="WY32">INDEX(WY$13:WY31,$B32+1,1)</f>
        <v>-</v>
      </c>
      <c r="WZ32" s="535" t="str" cm="1">
        <f t="array" ref="WZ32">INDEX(WZ$13:WZ31,$B32+1,1)</f>
        <v>-</v>
      </c>
      <c r="XA32" s="535" t="str" cm="1">
        <f t="array" ref="XA32">INDEX(XA$13:XA31,$B32+1,1)</f>
        <v>-</v>
      </c>
      <c r="XB32" s="535" t="str" cm="1">
        <f t="array" ref="XB32">INDEX(XB$13:XB31,$B32+1,1)</f>
        <v>-</v>
      </c>
      <c r="XC32" s="535" t="str" cm="1">
        <f t="array" ref="XC32">INDEX(XC$13:XC31,$B32+1,1)</f>
        <v>-</v>
      </c>
      <c r="XD32" s="535" t="str" cm="1">
        <f t="array" ref="XD32">INDEX(XD$13:XD31,$B32+1,1)</f>
        <v>-</v>
      </c>
      <c r="XE32" s="535" t="str" cm="1">
        <f t="array" ref="XE32">INDEX(XE$13:XE31,$B32+1,1)</f>
        <v>-</v>
      </c>
      <c r="XF32" s="535" t="str" cm="1">
        <f t="array" ref="XF32">INDEX(XF$13:XF31,$B32+1,1)</f>
        <v>-</v>
      </c>
      <c r="XG32" s="535" t="str" cm="1">
        <f t="array" ref="XG32">INDEX(XG$13:XG31,$B32+1,1)</f>
        <v>-</v>
      </c>
      <c r="XH32" s="18"/>
      <c r="XI32" s="411" t="str">
        <f t="shared" ca="1" si="196"/>
        <v>-</v>
      </c>
      <c r="XJ32" s="535" t="str" cm="1">
        <f t="array" ref="XJ32">INDEX(XJ$13:XJ31,$B32+1,1)</f>
        <v>-</v>
      </c>
      <c r="XK32" s="535" t="str" cm="1">
        <f t="array" ref="XK32">INDEX(XK$13:XK31,$B32+1,1)</f>
        <v>-</v>
      </c>
      <c r="XL32" s="535" t="str" cm="1">
        <f t="array" ref="XL32">INDEX(XL$13:XL31,$B32+1,1)</f>
        <v>-</v>
      </c>
      <c r="XM32" s="535" t="str" cm="1">
        <f t="array" ref="XM32">INDEX(XM$13:XM31,$B32+1,1)</f>
        <v>-</v>
      </c>
      <c r="XN32" s="535" cm="1">
        <f t="array" ref="XN32">INDEX(XN$13:XN31,$B32+1,1)</f>
        <v>0</v>
      </c>
      <c r="XO32" s="535" t="str" cm="1">
        <f t="array" ref="XO32">INDEX(XO$13:XO31,$B32+1,1)</f>
        <v>-</v>
      </c>
      <c r="XP32" s="535" t="str" cm="1">
        <f t="array" ref="XP32">INDEX(XP$13:XP31,$B32+1,1)</f>
        <v>-</v>
      </c>
      <c r="XQ32" s="535" t="str" cm="1">
        <f t="array" ref="XQ32">INDEX(XQ$13:XQ31,$B32+1,1)</f>
        <v>-</v>
      </c>
      <c r="XR32" s="535" t="str" cm="1">
        <f t="array" ref="XR32">INDEX(XR$13:XR31,$B32+1,1)</f>
        <v>-</v>
      </c>
      <c r="XS32" s="535" t="str" cm="1">
        <f t="array" ref="XS32">INDEX(XS$13:XS31,$B32+1,1)</f>
        <v>-</v>
      </c>
      <c r="XT32" s="535" t="str" cm="1">
        <f t="array" ref="XT32">INDEX(XT$13:XT31,$B32+1,1)</f>
        <v>-</v>
      </c>
      <c r="XU32" s="535" t="str" cm="1">
        <f t="array" ref="XU32">INDEX(XU$13:XU31,$B32+1,1)</f>
        <v>-</v>
      </c>
      <c r="XV32" s="535" t="str" cm="1">
        <f t="array" ref="XV32">INDEX(XV$13:XV31,$B32+1,1)</f>
        <v>-</v>
      </c>
      <c r="XW32" s="535" t="b" cm="1">
        <f t="array" ref="XW32">INDEX(XW$13:XW31,$B32+1,1)</f>
        <v>1</v>
      </c>
      <c r="XX32" s="535" t="str" cm="1">
        <f t="array" ref="XX32">INDEX(XX$13:XX31,$B32+1,1)</f>
        <v>-</v>
      </c>
      <c r="XY32" s="535" cm="1">
        <f t="array" ref="XY32">INDEX(XY$13:XY31,$B32+1,1)</f>
        <v>0</v>
      </c>
      <c r="XZ32" s="535" cm="1">
        <f t="array" ref="XZ32">INDEX(XZ$13:XZ31,$B32+1,1)</f>
        <v>0</v>
      </c>
      <c r="YA32" s="535" cm="1">
        <f t="array" ref="YA32">INDEX(YA$13:YA31,$B32+1,1)</f>
        <v>0</v>
      </c>
      <c r="YB32" s="18"/>
      <c r="YC32" s="535" t="str" cm="1">
        <f t="array" ref="YC32">INDEX(YC$13:YC31,$B32+1,1)</f>
        <v>-</v>
      </c>
      <c r="YD32" s="535" t="str" cm="1">
        <f t="array" ref="YD32">INDEX(YD$13:YD31,$B32+1,1)</f>
        <v>-</v>
      </c>
      <c r="YE32" s="535" t="str" cm="1">
        <f t="array" ref="YE32">INDEX(YE$13:YE31,$B32+1,1)</f>
        <v>-</v>
      </c>
      <c r="YF32" s="535" t="str" cm="1">
        <f t="array" ref="YF32">INDEX(YF$13:YF31,$B32+1,1)</f>
        <v>-</v>
      </c>
      <c r="YG32" s="535" cm="1">
        <f t="array" ref="YG32">INDEX(YG$13:YG31,$B32+1,1)</f>
        <v>1</v>
      </c>
      <c r="YH32" s="535" cm="1">
        <f t="array" ref="YH32">INDEX(YH$13:YH31,$B32+1,1)</f>
        <v>1</v>
      </c>
      <c r="YI32" s="535" cm="1">
        <f t="array" ref="YI32">INDEX(YI$13:YI31,$B32+1,1)</f>
        <v>1</v>
      </c>
      <c r="YJ32" s="535" cm="1">
        <f t="array" ref="YJ32">INDEX(YJ$13:YJ31,$B32+1,1)</f>
        <v>1</v>
      </c>
      <c r="YK32" s="535" t="str" cm="1">
        <f t="array" ref="YK32">INDEX(YK$13:YK31,$B32+1,1)</f>
        <v>-</v>
      </c>
      <c r="YL32" s="535" t="str" cm="1">
        <f t="array" ref="YL32">INDEX(YL$13:YL31,$B32+1,1)</f>
        <v>-</v>
      </c>
      <c r="YM32" s="535" t="str" cm="1">
        <f t="array" ref="YM32">INDEX(YM$13:YM31,$B32+1,1)</f>
        <v>-</v>
      </c>
      <c r="YN32" s="535" t="str" cm="1">
        <f t="array" ref="YN32">INDEX(YN$13:YN31,$B32+1,1)</f>
        <v>-</v>
      </c>
      <c r="YO32" s="535" t="str" cm="1">
        <f t="array" ref="YO32">INDEX(YO$13:YO31,$B32+1,1)</f>
        <v>-</v>
      </c>
      <c r="YP32" s="535" t="str" cm="1">
        <f t="array" ref="YP32">INDEX(YP$13:YP31,$B32+1,1)</f>
        <v>-</v>
      </c>
      <c r="YQ32" s="535" t="str" cm="1">
        <f t="array" ref="YQ32">INDEX(YQ$13:YQ31,$B32+1,1)</f>
        <v>-</v>
      </c>
      <c r="YR32" s="18"/>
      <c r="YS32" s="535" t="str" cm="1">
        <f t="array" ref="YS32">INDEX(YS$13:YS31,$B32+1,1)</f>
        <v>-</v>
      </c>
      <c r="YT32" s="411">
        <f t="shared" si="172"/>
        <v>1</v>
      </c>
      <c r="YU32" s="18"/>
      <c r="YV32" s="535" t="str" cm="1">
        <f t="array" ref="YV32">INDEX(YV$13:YV31,$B32+1,1)</f>
        <v>-</v>
      </c>
      <c r="YW32" s="535" t="str" cm="1">
        <f t="array" ref="YW32">INDEX(YW$13:YW31,$B32+1,1)</f>
        <v>-</v>
      </c>
      <c r="YX32" s="535" t="str" cm="1">
        <f t="array" ref="YX32">INDEX(YX$13:YX31,$B32+1,1)</f>
        <v>-</v>
      </c>
      <c r="YY32" s="535" t="str" cm="1">
        <f t="array" ref="YY32">INDEX(YY$13:YY31,$B32+1,1)</f>
        <v>-</v>
      </c>
      <c r="YZ32" s="535" t="str" cm="1">
        <f t="array" ref="YZ32">INDEX(YZ$13:YZ31,$B32+1,1)</f>
        <v>-</v>
      </c>
      <c r="ZA32" s="535" t="str" cm="1">
        <f t="array" ref="ZA32">INDEX(ZA$13:ZA31,$B32+1,1)</f>
        <v>-</v>
      </c>
      <c r="ZB32" s="535" t="str" cm="1">
        <f t="array" ref="ZB32">INDEX(ZB$13:ZB31,$B32+1,1)</f>
        <v>-</v>
      </c>
      <c r="ZC32" s="535" t="str" cm="1">
        <f t="array" ref="ZC32">INDEX(ZC$13:ZC31,$B32+1,1)</f>
        <v>-</v>
      </c>
      <c r="ZD32" s="535" t="str" cm="1">
        <f t="array" ref="ZD32">INDEX(ZD$13:ZD31,$B32+1,1)</f>
        <v>-</v>
      </c>
      <c r="ZE32" s="535" t="str" cm="1">
        <f t="array" ref="ZE32">INDEX(ZE$13:ZE31,$B32+1,1)</f>
        <v>-</v>
      </c>
      <c r="ZF32" s="535" t="str" cm="1">
        <f t="array" ref="ZF32">INDEX(ZF$13:ZF31,$B32+1,1)</f>
        <v>-</v>
      </c>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535" t="str" cm="1">
        <f t="array" ref="ZX32">INDEX(ZX$13:ZX31,$B32+1,1)</f>
        <v>-</v>
      </c>
      <c r="ZY32" s="535" t="str" cm="1">
        <f t="array" ref="ZY32">INDEX(ZY$13:ZY31,$B32+1,1)</f>
        <v>-</v>
      </c>
      <c r="ZZ32" s="535" t="str" cm="1">
        <f t="array" ref="ZZ32">INDEX(ZZ$13:ZZ31,$B32+1,1)</f>
        <v>-</v>
      </c>
      <c r="AAA32" s="535" t="str" cm="1">
        <f t="array" ref="AAA32">INDEX(AAA$13:AAA31,$B32+1,1)</f>
        <v>-</v>
      </c>
      <c r="AAB32" s="535" t="str" cm="1">
        <f t="array" ref="AAB32">INDEX(AAB$13:AAB31,$B32+1,1)</f>
        <v>-</v>
      </c>
      <c r="AAC32" s="535" t="str" cm="1">
        <f t="array" ref="AAC32">INDEX(AAC$13:AAC31,$B32+1,1)</f>
        <v>-</v>
      </c>
      <c r="AAD32" s="535" t="str" cm="1">
        <f t="array" ref="AAD32">INDEX(AAD$13:AAD31,$B32+1,1)</f>
        <v>-</v>
      </c>
      <c r="AAE32" s="535" t="str" cm="1">
        <f t="array" ref="AAE32">INDEX(AAE$13:AAE31,$B32+1,1)</f>
        <v>-</v>
      </c>
      <c r="AAF32" s="535" t="str" cm="1">
        <f t="array" ref="AAF32">INDEX(AAF$13:AAF31,$B32+1,1)</f>
        <v>-</v>
      </c>
      <c r="AAG32" s="535" t="str" cm="1">
        <f t="array" ref="AAG32">INDEX(AAG$13:AAG31,$B32+1,1)</f>
        <v>-</v>
      </c>
      <c r="AAH32" s="535" t="str" cm="1">
        <f t="array" ref="AAH32">INDEX(AAH$13:AAH31,$B32+1,1)</f>
        <v>-</v>
      </c>
      <c r="AAI32" s="535" t="str" cm="1">
        <f t="array" ref="AAI32">INDEX(AAI$13:AAI31,$B32+1,1)</f>
        <v>-</v>
      </c>
      <c r="AAJ32" s="535" t="str" cm="1">
        <f t="array" ref="AAJ32">INDEX(AAJ$13:AAJ31,$B32+1,1)</f>
        <v>-</v>
      </c>
      <c r="AAK32" s="535" t="str" cm="1">
        <f t="array" ref="AAK32">INDEX(AAK$13:AAK31,$B32+1,1)</f>
        <v>-</v>
      </c>
      <c r="AAL32" s="535" cm="1">
        <f t="array" ref="AAL32">INDEX(AAL$13:AAL31,$B32+1,1)</f>
        <v>1</v>
      </c>
      <c r="AAM32" s="535" cm="1">
        <f t="array" ref="AAM32">INDEX(AAM$13:AAM31,$B32+1,1)</f>
        <v>1</v>
      </c>
      <c r="AAN32" s="535" t="str" cm="1">
        <f t="array" ref="AAN32">INDEX(AAN$13:AAN31,$B32+1,1)</f>
        <v>-</v>
      </c>
      <c r="AAO32" s="535" t="str" cm="1">
        <f t="array" ref="AAO32">INDEX(AAO$13:AAO31,$B32+1,1)</f>
        <v>-</v>
      </c>
      <c r="AAP32" s="535" t="str" cm="1">
        <f t="array" ref="AAP32">INDEX(AAP$13:AAP31,$B32+1,1)</f>
        <v>-</v>
      </c>
      <c r="AAQ32" s="535" t="str" cm="1">
        <f t="array" ref="AAQ32">INDEX(AAQ$13:AAQ31,$B32+1,1)</f>
        <v>-</v>
      </c>
      <c r="AAR32" s="535" t="str" cm="1">
        <f t="array" ref="AAR32">INDEX(AAR$13:AAR31,$B32+1,1)</f>
        <v>-</v>
      </c>
      <c r="AAS32" s="535" t="str" cm="1">
        <f t="array" ref="AAS32">INDEX(AAS$13:AAS31,$B32+1,1)</f>
        <v>-</v>
      </c>
      <c r="AAT32" s="535" t="str" cm="1">
        <f t="array" ref="AAT32">INDEX(AAT$13:AAT31,$B32+1,1)</f>
        <v>-</v>
      </c>
      <c r="AAU32" s="535" t="str" cm="1">
        <f t="array" ref="AAU32">INDEX(AAU$13:AAU31,$B32+1,1)</f>
        <v>-</v>
      </c>
      <c r="AAV32" s="535" t="str" cm="1">
        <f t="array" ref="AAV32">INDEX(AAV$13:AAV31,$B32+1,1)</f>
        <v>-</v>
      </c>
      <c r="AAW32" s="535" t="str" cm="1">
        <f t="array" ref="AAW32">INDEX(AAW$13:AAW31,$B32+1,1)</f>
        <v>-</v>
      </c>
      <c r="AAX32" s="535" t="str" cm="1">
        <f t="array" ref="AAX32">INDEX(AAX$13:AAX31,$B32+1,1)</f>
        <v>-</v>
      </c>
      <c r="AAY32" s="535" t="str" cm="1">
        <f t="array" ref="AAY32">INDEX(AAY$13:AAY31,$B32+1,1)</f>
        <v>-</v>
      </c>
      <c r="AAZ32" s="535" t="str" cm="1">
        <f t="array" ref="AAZ32">INDEX(AAZ$13:AAZ31,$B32+1,1)</f>
        <v>-</v>
      </c>
      <c r="ABA32" s="18"/>
      <c r="ABB32" s="535" t="str" cm="1">
        <f t="array" ref="ABB32">INDEX(ABB$13:ABB31,$B32+1,1)</f>
        <v>-</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535" t="str" cm="1">
        <f t="array" ref="ABH32">INDEX(ABH$13:ABH31,$B32+1,1)</f>
        <v>-</v>
      </c>
      <c r="ABI32" s="535" t="str" cm="1">
        <f t="array" ref="ABI32">INDEX(ABI$13:ABI31,$B32+1,1)</f>
        <v>-</v>
      </c>
      <c r="ABJ32" s="535" t="str" cm="1">
        <f t="array" ref="ABJ32">INDEX(ABJ$13:ABJ31,$B32+1,1)</f>
        <v>-</v>
      </c>
      <c r="ABK32" s="535" t="str" cm="1">
        <f t="array" ref="ABK32">INDEX(ABK$13:ABK31,$B32+1,1)</f>
        <v>-</v>
      </c>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t="str" cm="1">
        <f t="array" ref="ADB32">INDEX(ADB$13:ADB31,$B32+1,1)</f>
        <v>-</v>
      </c>
      <c r="ADC32" s="535" t="str" cm="1">
        <f t="array" ref="ADC32">INDEX(ADC$13:ADC31,$B32+1,1)</f>
        <v>-</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535" t="str" cm="1">
        <f t="array" ref="ADQ32">INDEX(ADQ$13:ADQ31,$B32+1,1)</f>
        <v>-</v>
      </c>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t="str" cm="1">
        <f t="array" ref="AEF32">INDEX(AEF$13:AEF31,$B32+1,1)</f>
        <v>-</v>
      </c>
      <c r="AEG32" s="535" t="str" cm="1">
        <f t="array" ref="AEG32">INDEX(AEG$13:AEG31,$B32+1,1)</f>
        <v>-</v>
      </c>
      <c r="AEH32" s="535" t="str" cm="1">
        <f t="array" ref="AEH32">INDEX(AEH$13:AEH31,$B32+1,1)</f>
        <v>-</v>
      </c>
      <c r="AEI32" s="535" t="str" cm="1">
        <f t="array" ref="AEI32">INDEX(AEI$13:AEI31,$B32+1,1)</f>
        <v>-</v>
      </c>
      <c r="AEJ32" s="535" t="str" cm="1">
        <f t="array" ref="AEJ32">INDEX(AEJ$13:AEJ31,$B32+1,1)</f>
        <v>-</v>
      </c>
      <c r="AEK32" s="535" t="str" cm="1">
        <f t="array" ref="AEK32">INDEX(AEK$13:AEK31,$B32+1,1)</f>
        <v>-</v>
      </c>
      <c r="AEL32" s="535" t="str" cm="1">
        <f t="array" ref="AEL32">INDEX(AEL$13:AEL31,$B32+1,1)</f>
        <v>-</v>
      </c>
      <c r="AEM32" s="535" t="str" cm="1">
        <f t="array" ref="AEM32">INDEX(AEM$13:AEM31,$B32+1,1)</f>
        <v>-</v>
      </c>
      <c r="AEN32" s="535" cm="1">
        <f t="array" ref="AEN32">INDEX(AEN$13:AEN31,$B32+1,1)</f>
        <v>0</v>
      </c>
      <c r="AEO32" s="483">
        <v>0</v>
      </c>
    </row>
    <row r="33" spans="1:821" outlineLevel="1">
      <c r="A33" s="18">
        <f t="shared" si="136"/>
        <v>20</v>
      </c>
      <c r="B33" s="18">
        <f t="shared" si="203"/>
        <v>6</v>
      </c>
      <c r="C33">
        <v>2</v>
      </c>
      <c r="D33" s="17" t="str" cm="1">
        <f t="array" ref="D33">INDEX(D$13:D32,$B33+1,1)</f>
        <v>GSW</v>
      </c>
      <c r="E33" t="b">
        <v>1</v>
      </c>
      <c r="F33" t="b">
        <v>0</v>
      </c>
      <c r="G33" t="b">
        <f>E33</f>
        <v>1</v>
      </c>
      <c r="H33" s="40" t="str">
        <f>"Scan"&amp;$AK33&amp;"_test  "</f>
        <v xml:space="preserve">Scan0_test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535" cm="1">
        <f t="array" ref="T33">INDEX(T$13:T32,$B33+1,1)</f>
        <v>2</v>
      </c>
      <c r="U33" s="535" cm="1">
        <f t="array" ref="U33">INDEX(U$13:U32,$B33+1,1)</f>
        <v>2</v>
      </c>
      <c r="V33" s="411">
        <f t="shared" si="137"/>
        <v>2</v>
      </c>
      <c r="W33" s="778" t="b">
        <f t="shared" si="200"/>
        <v>0</v>
      </c>
      <c r="X33" s="777" t="b">
        <f t="shared" si="138"/>
        <v>1</v>
      </c>
      <c r="Y33" s="777" t="b">
        <f t="shared" si="138"/>
        <v>1</v>
      </c>
      <c r="Z33" s="796" t="b" cm="1">
        <f t="array" ref="Z33">INDEX(Z$13:Z32,$B33+1,1)</f>
        <v>0</v>
      </c>
      <c r="AA33" s="411">
        <f t="shared" si="139"/>
        <v>6</v>
      </c>
      <c r="AB33" s="411">
        <f t="shared" si="140"/>
        <v>6</v>
      </c>
      <c r="AC33" s="411"/>
      <c r="AD33" s="411">
        <f t="shared" si="141"/>
        <v>6</v>
      </c>
      <c r="AE33" s="111"/>
      <c r="AF33" s="111"/>
      <c r="AG33" s="111"/>
      <c r="AH33" s="111"/>
      <c r="AI33" s="535" cm="1">
        <f t="array" ref="AI33">INDEX(AI$13:AI32,$B33+1,1)</f>
        <v>1</v>
      </c>
      <c r="AJ33" s="535" cm="1">
        <f t="array" ref="AJ33">INDEX(AJ$13:AJ32,$B33+1,1)</f>
        <v>1</v>
      </c>
      <c r="AK33" s="22">
        <v>0</v>
      </c>
      <c r="AL33" s="535" cm="1">
        <f t="array" ref="AL33">INDEX(AL$13:AL32,$B33+1,1)</f>
        <v>0</v>
      </c>
      <c r="AM33" s="535" cm="1">
        <f t="array" ref="AM33">INDEX(AM$13:AM32,$B33+1,1)</f>
        <v>0</v>
      </c>
      <c r="AN33" s="535" t="str" cm="1">
        <f t="array" ref="AN33">INDEX(AN$13:AN32,$B33+1,1)</f>
        <v/>
      </c>
      <c r="AO33" s="535" cm="1">
        <f t="array" ref="AO33">INDEX(AO$13:AO32,$B33+1,1)</f>
        <v>1</v>
      </c>
      <c r="AP33" s="535" cm="1">
        <f t="array" ref="AP33">INDEX(AP$13:AP32,$B33+1,1)</f>
        <v>1</v>
      </c>
      <c r="AQ33" s="111"/>
      <c r="AR33" s="111"/>
      <c r="AS33" s="111"/>
      <c r="AT33" s="111"/>
      <c r="AU33" s="111"/>
      <c r="AV33" s="111"/>
      <c r="AW33" s="111"/>
      <c r="AX33" s="111"/>
      <c r="AY33" s="18"/>
      <c r="AZ33" s="18"/>
      <c r="BA33" s="200" t="str" cm="1">
        <f t="array" aca="1" ref="BA33" ca="1">$H33&amp;" "        &amp;_xlfn.SINGLE( INDEX(i.ModelStructure,$I33,1))    &amp;" "
&amp; $D33        &amp;       IF(OR($CE33="-", $CE33),"_PInp","_Full")&amp;    IF($DK33=0," SFM","")&amp;IF($DK33=1," MFM","")&amp;IF($DK33=7," Mat","")&amp;IF($EX33=1,"&amp;EL","   ")&amp;IF($DQ33=TRUE,"&amp;BBT","    ")
&amp;      " TOL"&amp;_xlfn.SINGLE(INDEX(i.TOL_Desc,1,$N33))   &amp; " Scan"&amp;$AK33
&amp;       CHOOSE($K33+1," CFS"," GFS"," NFS")&amp;     " CG_"&amp;_xlfn.SINGLE(_xlfn.SWITCH($XI33,"-",1,TRUE,1,FALSE,0))&amp;_xlfn.SINGLE(    IF($XL33="-"," FodCrop    ",_xlfn.SWITCH(VALUE(LEFT($XL$4,1)),0," All",6," Lup",9," Oat",11," OaF")&amp;"_Fod"&amp;TEXT($XL33,"000%")))
&amp;" REV"&amp;"_"&amp;TEXT($GV33,"00;-0;00;@ ")&amp;TEXT($AN33,"00;-0;00;  @")&amp;"_"&amp;TEXT($HA33,"0")&amp;"_"&amp;TEXT($AP33,"0")
&amp; " RR"&amp;TEXT(SUM($FB33:$FC33),"+00%;-00%;    ;@")
&amp; " ("&amp;IF($DD33,"P","E")   &amp;IF($DE33,"T","t")        &amp;     "_F"&amp;IF($ZW33=TRUE,3,0)+COUNTIF($ZO33:$ZS33,TRUE)+COUNTIF($BV33:$BW33,"&gt;0")&amp;IF($ZU33=TRUE,3,0)+COUNTIF($BV33:$BW33,"&gt;0")&amp;"N"&amp;$ZZ33&amp;$AAA33&amp;"L"&amp;$AAL33&amp;$AAM33&amp;"_"&amp;$AAK33&amp;")"</f>
        <v>Scan0_test   SE GSW_PInp MFM        TOLSpr Scan0 CFS CG_1 FodCrop     REV_-   _-_1 RR+01% (Et_F00N--L11_-)</v>
      </c>
      <c r="BB33" s="8" t="str">
        <f ca="1">IF(COUNTIF($BA$13:$BA33,$BA33)=1,"-","Dup")</f>
        <v>-</v>
      </c>
      <c r="BC33" s="18"/>
      <c r="BD33" s="535" t="b" cm="1">
        <f t="array" ref="BD33">INDEX(BD$13:BD32,$B33+1,1)</f>
        <v>0</v>
      </c>
      <c r="BE33" s="535" t="b" cm="1">
        <f t="array" ref="BE33">INDEX(BE$13:BE32,$B33+1,1)</f>
        <v>0</v>
      </c>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535" t="b" cm="1">
        <f t="array" ref="BK33">INDEX(BK$13:BK32,$B33+1,1)</f>
        <v>0</v>
      </c>
      <c r="BL33" s="535" t="b" cm="1">
        <f t="array" ref="BL33">INDEX(BL$13:BL32,$B33+1,1)</f>
        <v>0</v>
      </c>
      <c r="BM33" s="18"/>
      <c r="BN33" s="535" t="b" cm="1">
        <f t="array" ref="BN33">INDEX(BN$13:BN32,$B33+1,1)</f>
        <v>0</v>
      </c>
      <c r="BO33" s="535" t="str" cm="1">
        <f t="array" ref="BO33">INDEX(BO$13:BO32,$B33+1,1)</f>
        <v>-</v>
      </c>
      <c r="BP33" s="535" t="str" cm="1">
        <f t="array" ref="BP33">INDEX(BP$13:BP32,$B33+1,1)</f>
        <v>-</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str" cm="1">
        <f t="array" ref="BX33">INDEX(BX$13:BX32,$B33+1,1)</f>
        <v>-</v>
      </c>
      <c r="BY33" s="535" t="str" cm="1">
        <f t="array" ref="BY33">INDEX(BY$13:BY32,$B33+1,1)</f>
        <v>-</v>
      </c>
      <c r="BZ33" s="535" t="b" cm="1">
        <f t="array" ref="BZ33">INDEX(BZ$13:BZ32,$B33+1,1)</f>
        <v>0</v>
      </c>
      <c r="CA33" s="535" t="str" cm="1">
        <f t="array" ref="CA33">INDEX(CA$13:CA32,$B33+1,1)</f>
        <v>-</v>
      </c>
      <c r="CB33" s="535" t="str" cm="1">
        <f t="array" ref="CB33">INDEX(CB$13:CB32,$B33+1,1)</f>
        <v>-</v>
      </c>
      <c r="CC33" s="535" t="str" cm="1">
        <f t="array" ref="CC33">INDEX(CC$13:CC32,$B33+1,1)</f>
        <v>-</v>
      </c>
      <c r="CD33" s="535" t="str" cm="1">
        <f t="array" ref="CD33">INDEX(CD$13:CD32,$B33+1,1)</f>
        <v>-</v>
      </c>
      <c r="CE33" s="535" t="str" cm="1">
        <f t="array" ref="CE33">INDEX(CE$13:CE32,$B33+1,1)</f>
        <v>-</v>
      </c>
      <c r="CF33" s="18"/>
      <c r="CG33" s="535" t="str" cm="1">
        <f t="array" ref="CG33">INDEX(CG$13:CG32,$B33+1,1)</f>
        <v>-</v>
      </c>
      <c r="CH33" s="411" t="str">
        <f t="shared" ca="1" si="144"/>
        <v>-</v>
      </c>
      <c r="CI33" s="411">
        <f t="shared" si="145"/>
        <v>0</v>
      </c>
      <c r="CJ33" s="411">
        <f t="shared" si="145"/>
        <v>0</v>
      </c>
      <c r="CK33" s="535" t="str" cm="1">
        <f t="array" ref="CK33">INDEX(CK$13:CK32,$B33+1,1)</f>
        <v>-</v>
      </c>
      <c r="CL33" s="535" t="str" cm="1">
        <f t="array" ref="CL33">INDEX(CL$13:CL32,$B33+1,1)</f>
        <v>-</v>
      </c>
      <c r="CM33" s="535" t="str" cm="1">
        <f t="array" ref="CM33">INDEX(CM$13:CM32,$B33+1,1)</f>
        <v>-</v>
      </c>
      <c r="CN33" s="411" t="str">
        <f t="shared" ca="1" si="146"/>
        <v>-</v>
      </c>
      <c r="CO33" s="411">
        <f t="shared" si="147"/>
        <v>0</v>
      </c>
      <c r="CP33" s="411">
        <f t="shared" si="147"/>
        <v>0</v>
      </c>
      <c r="CQ33" s="535" t="str" cm="1">
        <f t="array" ref="CQ33">INDEX(CQ$13:CQ32,$B33+1,1)</f>
        <v>-</v>
      </c>
      <c r="CR33" s="411" t="str">
        <f t="shared" ca="1" si="148"/>
        <v>-</v>
      </c>
      <c r="CS33" s="411">
        <f t="shared" si="149"/>
        <v>0</v>
      </c>
      <c r="CT33" s="535" t="str" cm="1">
        <f t="array" ref="CT33">INDEX(CT$13:CT32,$B33+1,1)</f>
        <v>-</v>
      </c>
      <c r="CU33" s="535" t="str" cm="1">
        <f t="array" ref="CU33">INDEX(CU$13:CU32,$B33+1,1)</f>
        <v>-</v>
      </c>
      <c r="CV33" s="411">
        <f t="shared" si="150"/>
        <v>0</v>
      </c>
      <c r="CW33" s="535" t="str" cm="1">
        <f t="array" ref="CW33">INDEX(CW$13:CW32,$B33+1,1)</f>
        <v>-</v>
      </c>
      <c r="CX33" s="411" t="str">
        <f t="shared" ca="1" si="151"/>
        <v>-</v>
      </c>
      <c r="CY33" s="411">
        <f t="shared" si="152"/>
        <v>0</v>
      </c>
      <c r="CZ33" s="411">
        <f t="shared" si="152"/>
        <v>0</v>
      </c>
      <c r="DA33" s="535" cm="1">
        <f t="array" ref="DA33">INDEX(DA$13:DA32,$B33+1,1)</f>
        <v>0</v>
      </c>
      <c r="DB33" s="535" cm="1">
        <f t="array" ref="DB33">INDEX(DB$13:DB32,$B33+1,1)</f>
        <v>0</v>
      </c>
      <c r="DC33" s="18"/>
      <c r="DD33" s="535" t="b" cm="1">
        <f t="array" ref="DD33">INDEX(DD$13:DD32,$B33+1,1)</f>
        <v>0</v>
      </c>
      <c r="DE33" s="535" t="b" cm="1">
        <f t="array" ref="DE33">INDEX(DE$13:DE32,$B33+1,1)</f>
        <v>0</v>
      </c>
      <c r="DF33" s="535" t="b" cm="1">
        <f t="array" ref="DF33">INDEX(DF$13:DF32,$B33+1,1)</f>
        <v>1</v>
      </c>
      <c r="DG33" s="535" t="str" cm="1">
        <f t="array" ref="DG33">INDEX(DG$13:DG32,$B33+1,1)</f>
        <v>-</v>
      </c>
      <c r="DH33" s="536" cm="1">
        <f t="array" ref="DH33">INDEX(DH$13:DH32,$B33+1,1)</f>
        <v>0</v>
      </c>
      <c r="DI33" s="535" cm="1">
        <f t="array" ref="DI33">INDEX(DI$13:DI32,$B33+1,1)</f>
        <v>1</v>
      </c>
      <c r="DJ33" s="535" cm="1">
        <f t="array" ref="DJ33">INDEX(DJ$13:DJ32,$B33+1,1)</f>
        <v>1</v>
      </c>
      <c r="DK33" s="411">
        <f t="shared" si="183"/>
        <v>1</v>
      </c>
      <c r="DL33" s="411">
        <f t="shared" si="183"/>
        <v>60</v>
      </c>
      <c r="DM33" s="535" t="str" cm="1">
        <f t="array" ref="DM33">INDEX(DM$13:DM32,$B33+1,1)</f>
        <v>-</v>
      </c>
      <c r="DN33" s="411" t="str">
        <f t="shared" si="184"/>
        <v>-</v>
      </c>
      <c r="DO33" s="411" t="str">
        <f t="shared" si="184"/>
        <v>-</v>
      </c>
      <c r="DP33" s="411" t="str">
        <f t="shared" si="184"/>
        <v>-</v>
      </c>
      <c r="DQ33" s="411" t="b">
        <f t="shared" si="185"/>
        <v>0</v>
      </c>
      <c r="DR33" s="535" t="str" cm="1">
        <f t="array" ref="DR33">INDEX(DR$13:DR32,$B33+1,1)</f>
        <v>-</v>
      </c>
      <c r="DS33" s="535" t="str" cm="1">
        <f t="array" ref="DS33">INDEX(DS$13:DS32,$B33+1,1)</f>
        <v>-</v>
      </c>
      <c r="DT33" s="535" t="str" cm="1">
        <f t="array" ref="DT33">INDEX(DT$13:DT32,$B33+1,1)</f>
        <v>-</v>
      </c>
      <c r="DU33" s="535" t="str" cm="1">
        <f t="array" ref="DU33">INDEX(DU$13:DU32,$B33+1,1)</f>
        <v>-</v>
      </c>
      <c r="DV33" s="411">
        <f t="shared" si="207"/>
        <v>500</v>
      </c>
      <c r="DW33" s="411">
        <f t="shared" si="207"/>
        <v>500</v>
      </c>
      <c r="DX33" s="411" t="str">
        <f t="shared" si="207"/>
        <v>-</v>
      </c>
      <c r="DY33" s="411" t="str">
        <f t="shared" si="207"/>
        <v>-</v>
      </c>
      <c r="DZ33" s="411" t="str">
        <f t="shared" si="207"/>
        <v>-</v>
      </c>
      <c r="EA33" s="535" cm="1">
        <f t="array" ref="EA33">INDEX(EA$13:EA32,$B33+1,1)</f>
        <v>0</v>
      </c>
      <c r="EB33" s="535" cm="1">
        <f t="array" ref="EB33">INDEX(EB$13:EB32,$B33+1,1)</f>
        <v>999999</v>
      </c>
      <c r="EC33" s="535" cm="1">
        <f t="array" ref="EC33">INDEX(EC$13:EC32,$B33+1,1)</f>
        <v>999999</v>
      </c>
      <c r="ED33" s="535" cm="1">
        <f t="array" ref="ED33">INDEX(ED$13:ED32,$B33+1,1)</f>
        <v>999999</v>
      </c>
      <c r="EE33" s="535" cm="1">
        <f t="array" ref="EE33">INDEX(EE$13:EE32,$B33+1,1)</f>
        <v>999999</v>
      </c>
      <c r="EF33" s="535" cm="1">
        <f t="array" ref="EF33">INDEX(EF$13:EF32,$B33+1,1)</f>
        <v>999999</v>
      </c>
      <c r="EG33" s="535" cm="1">
        <f t="array" ref="EG33">INDEX(EG$13:EG32,$B33+1,1)</f>
        <v>999999</v>
      </c>
      <c r="EH33" s="535" cm="1">
        <f t="array" ref="EH33">INDEX(EH$13:EH32,$B33+1,1)</f>
        <v>999999</v>
      </c>
      <c r="EI33" s="535" cm="1">
        <f t="array" ref="EI33">INDEX(EI$13:EI32,$B33+1,1)</f>
        <v>999999</v>
      </c>
      <c r="EJ33" s="535" cm="1">
        <f t="array" ref="EJ33">INDEX(EJ$13:EJ32,$B33+1,1)</f>
        <v>999999</v>
      </c>
      <c r="EK33" s="535" cm="1">
        <f t="array" ref="EK33">INDEX(EK$13:EK32,$B33+1,1)</f>
        <v>999999</v>
      </c>
      <c r="EL33" s="535" cm="1">
        <f t="array" ref="EL33">INDEX(EL$13:EL32,$B33+1,1)</f>
        <v>999999</v>
      </c>
      <c r="EM33" s="535" cm="1">
        <f t="array" ref="EM33">INDEX(EM$13:EM32,$B33+1,1)</f>
        <v>999999</v>
      </c>
      <c r="EN33" s="782">
        <f t="shared" si="155"/>
        <v>0</v>
      </c>
      <c r="EO33" s="782">
        <f t="shared" si="155"/>
        <v>0</v>
      </c>
      <c r="EP33" s="782">
        <f t="shared" si="155"/>
        <v>999999</v>
      </c>
      <c r="EQ33" s="535" t="str" cm="1">
        <f t="array" ref="EQ33">INDEX(EQ$13:EQ32,$B33+1,1)</f>
        <v>-</v>
      </c>
      <c r="ER33" s="535" t="str" cm="1">
        <f t="array" ref="ER33">INDEX(ER$13:ER32,$B33+1,1)</f>
        <v>-</v>
      </c>
      <c r="ES33" s="411" t="str">
        <f t="shared" si="187"/>
        <v>-</v>
      </c>
      <c r="ET33" s="411" t="str">
        <f t="shared" si="187"/>
        <v>-</v>
      </c>
      <c r="EU33" s="781">
        <f t="shared" si="177"/>
        <v>0</v>
      </c>
      <c r="EV33" s="779">
        <f t="shared" si="178"/>
        <v>999999</v>
      </c>
      <c r="EW33" s="780">
        <f t="shared" si="179"/>
        <v>999999</v>
      </c>
      <c r="EX33" s="535" t="str" cm="1">
        <f t="array" ref="EX33">INDEX(EX$13:EX32,$B33+1,1)</f>
        <v>-</v>
      </c>
      <c r="EY33" s="728" cm="1">
        <f t="array" ref="EY33">IF(EX33&lt;&gt;"-",EX33,INDEX(i.ELMatedEst,$AA33+1,$T33))</f>
        <v>0</v>
      </c>
      <c r="EZ33" s="535" t="str" cm="1">
        <f t="array" ref="EZ33">INDEX(EZ$13:EZ32,$B33+1,1)</f>
        <v>-</v>
      </c>
      <c r="FA33" s="535" t="str" cm="1">
        <f t="array" ref="FA33">INDEX(FA$13:FA32,$B33+1,1)</f>
        <v>-</v>
      </c>
      <c r="FB33" s="411">
        <f t="shared" si="188"/>
        <v>0</v>
      </c>
      <c r="FC33" s="666">
        <f t="shared" si="189"/>
        <v>5.0000000000000001E-3</v>
      </c>
      <c r="FD33" s="535" cm="1">
        <f t="array" ref="FD33">INDEX(FD$13:FD32,$B33+1,1)</f>
        <v>1</v>
      </c>
      <c r="FE33" s="667">
        <f t="shared" si="190"/>
        <v>0.12</v>
      </c>
      <c r="FF33" s="667">
        <f>INDEX(CHOOSE($N33,DataAutumn!i.EL_PropnSold,DataWinter!i.EL_PropnSold,DataSpring!i.EL_PropnSold),$AI33,$T33)*INDEX(i.ELMatedEst,$AB33+1,$T33)*i.dAdultRR_ELPropSold
+INDEX(i.dryman,($AJ33-1)*4+$AI33,FF$7)</f>
        <v>0</v>
      </c>
      <c r="FG33" s="667">
        <f>INDEX(CHOOSE($N33,DataAutumn!i.EL_PropnSold,DataWinter!i.EL_PropnSold,DataSpring!i.EL_PropnSold),$AI33,$T33)*INDEX(i.ELMatedEst,$AB33+1,$T33)*i.dAdultRR_ELPropSold
+INDEX(i.dryman,($AJ33-1)*4+$AI33,FG$7)</f>
        <v>3.125E-2</v>
      </c>
      <c r="FH33" s="667">
        <f>INDEX(CHOOSE($N33,DataAutumn!i.EL_PropnSold,DataWinter!i.EL_PropnSold,DataSpring!i.EL_PropnSold),$AI33,$T33)*INDEX(i.ELMatedEst,$AB33+1,$T33)*i.dAdultRR_ELPropSold
+INDEX(i.dryman,($AJ33-1)*4+$AI33,FH$7)</f>
        <v>3.125E-2</v>
      </c>
      <c r="FI33" s="667">
        <f>INDEX(CHOOSE($N33,DataAutumn!i.EL_PropnSold,DataWinter!i.EL_PropnSold,DataSpring!i.EL_PropnSold),$AI33,$T33)*INDEX(i.ELMatedEst,$AB33+1,$T33)*i.dAdultRR_ELPropSold
+INDEX(i.dryman,($AJ33-1)*4+$AI33,FI$7)</f>
        <v>3.125E-2</v>
      </c>
      <c r="FJ33" s="668">
        <f>INDEX(CHOOSE($N33,DataAutumn!i.EL_PropnSold,DataWinter!i.EL_PropnSold,DataSpring!i.EL_PropnSold),$AI33,$T33)*INDEX(i.ELMatedEst,$AB33+1,$T33)*i.dAdultLSurv_ELPropSold</f>
        <v>0</v>
      </c>
      <c r="FK33" s="411" t="b">
        <f t="shared" si="191"/>
        <v>0</v>
      </c>
      <c r="FL33" s="411" t="b">
        <f t="shared" si="191"/>
        <v>0</v>
      </c>
      <c r="FM33" s="411" t="b">
        <f t="shared" si="191"/>
        <v>0</v>
      </c>
      <c r="FN33" s="411" t="b">
        <f t="shared" si="191"/>
        <v>0</v>
      </c>
      <c r="FO33" s="411">
        <f t="shared" si="192"/>
        <v>1</v>
      </c>
      <c r="FP33" s="411">
        <f t="shared" si="192"/>
        <v>0</v>
      </c>
      <c r="FQ33" s="411" t="b">
        <f t="shared" si="193"/>
        <v>0</v>
      </c>
      <c r="FR33" s="411" t="b">
        <f t="shared" si="156"/>
        <v>0</v>
      </c>
      <c r="FS33" s="411" t="b">
        <f t="shared" si="156"/>
        <v>0</v>
      </c>
      <c r="FT33" s="411" t="b">
        <f t="shared" si="156"/>
        <v>1</v>
      </c>
      <c r="FU33" s="87">
        <f t="shared" si="157"/>
        <v>0</v>
      </c>
      <c r="FV33" s="87">
        <f t="shared" si="157"/>
        <v>0</v>
      </c>
      <c r="FW33" s="535" cm="1">
        <f t="array" ref="FW33">INDEX(FW$13:FW32,$B33+1,1)</f>
        <v>1</v>
      </c>
      <c r="FX33" s="535" cm="1">
        <f t="array" ref="FX33">INDEX(FX$13:FX32,$B33+1,1)</f>
        <v>1</v>
      </c>
      <c r="FY33" s="535" cm="1">
        <f t="array" ref="FY33">INDEX(FY$13:FY32,$B33+1,1)</f>
        <v>1</v>
      </c>
      <c r="FZ33" s="535" cm="1">
        <f t="array" ref="FZ33">INDEX(FZ$13:FZ32,$B33+1,1)</f>
        <v>1</v>
      </c>
      <c r="GA33" s="535" t="str" cm="1">
        <f t="array" ref="GA33">INDEX(GA$13:GA32,$B33+1,1)</f>
        <v>-</v>
      </c>
      <c r="GB33" s="411" t="b">
        <f t="shared" si="194"/>
        <v>1</v>
      </c>
      <c r="GC33" s="411" t="b">
        <f t="shared" si="194"/>
        <v>0</v>
      </c>
      <c r="GD33" s="411" t="b">
        <f t="shared" si="194"/>
        <v>0</v>
      </c>
      <c r="GE33" s="411" t="b">
        <f t="shared" si="194"/>
        <v>0</v>
      </c>
      <c r="GF33" s="87">
        <f t="shared" si="206"/>
        <v>1</v>
      </c>
      <c r="GG33" s="87">
        <f t="shared" si="206"/>
        <v>1</v>
      </c>
      <c r="GH33" s="87">
        <f t="shared" si="206"/>
        <v>1</v>
      </c>
      <c r="GI33" s="87">
        <f t="shared" si="206"/>
        <v>1</v>
      </c>
      <c r="GJ33" s="87">
        <f t="shared" si="206"/>
        <v>1</v>
      </c>
      <c r="GK33" s="87">
        <f t="shared" si="206"/>
        <v>1</v>
      </c>
      <c r="GL33" s="87">
        <f t="shared" si="206"/>
        <v>1</v>
      </c>
      <c r="GM33" s="87">
        <f t="shared" si="206"/>
        <v>1</v>
      </c>
      <c r="GN33" s="411" cm="1">
        <f t="array" ref="GN33">INDEX(i.dse_type,1,$L33)</f>
        <v>0</v>
      </c>
      <c r="GO33" s="535" t="str" cm="1">
        <f t="array" ref="GO33">INDEX(GO$13:GO32,$B33+1,1)</f>
        <v>-</v>
      </c>
      <c r="GP33" s="535" t="str" cm="1">
        <f t="array" ref="GP33">INDEX(GP$13:GP32,$B33+1,1)</f>
        <v>-</v>
      </c>
      <c r="GQ33" s="535" t="str" cm="1">
        <f t="array" ref="GQ33">INDEX(GQ$13:GQ32,$B33+1,1)</f>
        <v>-</v>
      </c>
      <c r="GR33" s="18"/>
      <c r="GS33" s="535" t="str" cm="1">
        <f t="array" ref="GS33">INDEX(GS$13:GS32,$B33+1,1)</f>
        <v>-</v>
      </c>
      <c r="GT33" s="411" t="b">
        <f t="shared" si="195"/>
        <v>0</v>
      </c>
      <c r="GU33" s="535" t="str" cm="1">
        <f t="array" ref="GU33">INDEX(GU$13:GU32,$B33+1,1)</f>
        <v>-</v>
      </c>
      <c r="GV33" s="535" t="str" cm="1">
        <f t="array" ref="GV33">INDEX(GV$13:GV32,$B33+1,1)</f>
        <v>-</v>
      </c>
      <c r="GW33" s="535" t="str" cm="1">
        <f t="array" ref="GW33">INDEX(GW$13:GW32,$B33+1,1)</f>
        <v>-</v>
      </c>
      <c r="GX33" s="535" cm="1">
        <f t="array" ref="GX33">INDEX(GX$13:GX32,$B33+1,1)</f>
        <v>1</v>
      </c>
      <c r="GY33" s="535" cm="1">
        <f t="array" ref="GY33">INDEX(GY$13:GY32,$B33+1,1)</f>
        <v>1</v>
      </c>
      <c r="GZ33" s="535" t="str" cm="1">
        <f t="array" ref="GZ33">INDEX(GZ$13:GZ32,$B33+1,1)</f>
        <v>-</v>
      </c>
      <c r="HA33" s="535" t="str" cm="1">
        <f t="array" ref="HA33">INDEX(HA$13:HA32,$B33+1,1)</f>
        <v>-</v>
      </c>
      <c r="HB33" s="535" t="str" cm="1">
        <f t="array" ref="HB33">INDEX(HB$13:HB32,$B33+1,1)</f>
        <v>-</v>
      </c>
      <c r="HC33" s="535" t="str" cm="1">
        <f t="array" ref="HC33">INDEX(HC$13:HC32,$B33+1,1)</f>
        <v>-</v>
      </c>
      <c r="HD33" s="535" t="str" cm="1">
        <f t="array" ref="HD33">INDEX(HD$13:HD32,$B33+1,1)</f>
        <v>-</v>
      </c>
      <c r="HE33" s="535" t="str" cm="1">
        <f t="array" ref="HE33">INDEX(HE$13:HE32,$B33+1,1)</f>
        <v>-</v>
      </c>
      <c r="HF33" s="535" t="str" cm="1">
        <f t="array" ref="HF33">INDEX(HF$13:HF32,$B33+1,1)</f>
        <v>-</v>
      </c>
      <c r="HG33" s="535" t="str" cm="1">
        <f t="array" ref="HG33">INDEX(HG$13:HG32,$B33+1,1)</f>
        <v>-</v>
      </c>
      <c r="HH33" s="535" t="str" cm="1">
        <f t="array" ref="HH33">INDEX(HH$13:HH32,$B33+1,1)</f>
        <v>-</v>
      </c>
      <c r="HI33" s="535" t="str" cm="1">
        <f t="array" ref="HI33">INDEX(HI$13:HI32,$B33+1,1)</f>
        <v>-</v>
      </c>
      <c r="HJ33" s="535" t="str" cm="1">
        <f t="array" ref="HJ33">INDEX(HJ$13:HJ32,$B33+1,1)</f>
        <v>-</v>
      </c>
      <c r="HK33" s="535" t="str" cm="1">
        <f t="array" ref="HK33">INDEX(HK$13:HK32,$B33+1,1)</f>
        <v>-</v>
      </c>
      <c r="HL33" s="535" t="str" cm="1">
        <f t="array" ref="HL33">INDEX(HL$13:HL32,$B33+1,1)</f>
        <v>-</v>
      </c>
      <c r="HM33" s="535" t="str" cm="1">
        <f t="array" ref="HM33">INDEX(HM$13:HM32,$B33+1,1)</f>
        <v>-</v>
      </c>
      <c r="HN33" s="535" t="str" cm="1">
        <f t="array" ref="HN33">INDEX(HN$13:HN32,$B33+1,1)</f>
        <v>-</v>
      </c>
      <c r="HO33" s="535" t="str" cm="1">
        <f t="array" ref="HO33">INDEX(HO$13:HO32,$B33+1,1)</f>
        <v>-</v>
      </c>
      <c r="HP33" s="535" t="str" cm="1">
        <f t="array" ref="HP33">INDEX(HP$13:HP32,$B33+1,1)</f>
        <v>-</v>
      </c>
      <c r="HQ33" s="535" t="str" cm="1">
        <f t="array" ref="HQ33">INDEX(HQ$13:HQ32,$B33+1,1)</f>
        <v>-</v>
      </c>
      <c r="HR33" s="535" t="str" cm="1">
        <f t="array" ref="HR33">INDEX(HR$13:HR32,$B33+1,1)</f>
        <v>-</v>
      </c>
      <c r="HS33" s="535" t="str" cm="1">
        <f t="array" ref="HS33">INDEX(HS$13:HS32,$B33+1,1)</f>
        <v>-</v>
      </c>
      <c r="HT33" s="535" t="str" cm="1">
        <f t="array" ref="HT33">INDEX(HT$13:HT32,$B33+1,1)</f>
        <v>-</v>
      </c>
      <c r="HU33" s="535" cm="1">
        <f t="array" ref="HU33">INDEX(HU$13:HU32,$B33+1,1)</f>
        <v>0</v>
      </c>
      <c r="HV33" s="535" t="str" cm="1">
        <f t="array" ref="HV33">INDEX(HV$13:HV32,$B33+1,1)</f>
        <v>-</v>
      </c>
      <c r="HW33" s="535" cm="1">
        <f t="array" ref="HW33">INDEX(HW$13:HW32,$B33+1,1)</f>
        <v>1</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535" cm="1">
        <f t="array" ref="IC33">INDEX(IC$13:IC32,$B33+1,1)</f>
        <v>0</v>
      </c>
      <c r="ID33" s="535" cm="1">
        <f t="array" ref="ID33">INDEX(ID$13:ID32,$B33+1,1)</f>
        <v>0</v>
      </c>
      <c r="IE33" s="535" cm="1">
        <f t="array" ref="IE33">INDEX(IE$13:IE32,$B33+1,1)</f>
        <v>1</v>
      </c>
      <c r="IF33" s="535" cm="1">
        <f t="array" ref="IF33">INDEX(IF$13:IF32,$B33+1,1)</f>
        <v>0</v>
      </c>
      <c r="IG33" s="535" cm="1">
        <f t="array" ref="IG33">INDEX(IG$13:IG32,$B33+1,1)</f>
        <v>0</v>
      </c>
      <c r="IH33" s="535" cm="1">
        <f t="array" ref="IH33">INDEX(IH$13:IH32,$B33+1,1)</f>
        <v>0</v>
      </c>
      <c r="II33" s="535" cm="1">
        <f t="array" ref="II33">INDEX(II$13:II32,$B33+1,1)</f>
        <v>0</v>
      </c>
      <c r="IJ33" s="535" cm="1">
        <f t="array" ref="IJ33">INDEX(IJ$13:IJ32,$B33+1,1)</f>
        <v>0</v>
      </c>
      <c r="IK33" s="18"/>
      <c r="IL33" s="535" cm="1">
        <f t="array" ref="IL33">INDEX(IL$13:IL32,$B33+1,1)</f>
        <v>0.125</v>
      </c>
      <c r="IM33" s="535" cm="1">
        <f t="array" ref="IM33">INDEX(IM$13:IM32,$B33+1,1)</f>
        <v>0.3</v>
      </c>
      <c r="IN33" s="535" cm="1">
        <f t="array" ref="IN33">INDEX(IN$13:IN32,$B33+1,1)</f>
        <v>-0.05</v>
      </c>
      <c r="IO33" s="535" cm="1">
        <f t="array" ref="IO33">INDEX(IO$13:IO32,$B33+1,1)</f>
        <v>0.1</v>
      </c>
      <c r="IP33" s="535" cm="1">
        <f t="array" ref="IP33">INDEX(IP$13:IP32,$B33+1,1)</f>
        <v>0.25</v>
      </c>
      <c r="IQ33" s="535" cm="1">
        <f t="array" ref="IQ33">INDEX(IQ$13:IQ32,$B33+1,1)</f>
        <v>-0.05</v>
      </c>
      <c r="IR33" s="535" cm="1">
        <f t="array" ref="IR33">INDEX(IR$13:IR32,$B33+1,1)</f>
        <v>0.05</v>
      </c>
      <c r="IS33" s="535" cm="1">
        <f t="array" ref="IS33">INDEX(IS$13:IS32,$B33+1,1)</f>
        <v>0.1</v>
      </c>
      <c r="IT33" s="535" cm="1">
        <f t="array" ref="IT33">INDEX(IT$13:IT32,$B33+1,1)</f>
        <v>-0.02</v>
      </c>
      <c r="IU33" s="535" cm="1">
        <f t="array" ref="IU33">INDEX(IU$13:IU32,$B33+1,1)</f>
        <v>0.1</v>
      </c>
      <c r="IV33" s="535" cm="1">
        <f t="array" ref="IV33">INDEX(IV$13:IV32,$B33+1,1)</f>
        <v>0.25</v>
      </c>
      <c r="IW33" s="535" cm="1">
        <f t="array" ref="IW33">INDEX(IW$13:IW32,$B33+1,1)</f>
        <v>-0.05</v>
      </c>
      <c r="IX33" s="535" cm="1">
        <f t="array" ref="IX33">INDEX(IX$13:IX32,$B33+1,1)</f>
        <v>0.125</v>
      </c>
      <c r="IY33" s="535" cm="1">
        <f t="array" ref="IY33">INDEX(IY$13:IY32,$B33+1,1)</f>
        <v>0.1</v>
      </c>
      <c r="IZ33" s="535" cm="1">
        <f t="array" ref="IZ33">INDEX(IZ$13:IZ32,$B33+1,1)</f>
        <v>0.1</v>
      </c>
      <c r="JA33" s="535" cm="1">
        <f t="array" ref="JA33">INDEX(JA$13:JA32,$B33+1,1)</f>
        <v>0.1</v>
      </c>
      <c r="JB33" s="535" cm="1">
        <f t="array" ref="JB33">INDEX(JB$13:JB32,$B33+1,1)</f>
        <v>0</v>
      </c>
      <c r="JC33" s="535" cm="1">
        <f t="array" ref="JC33">INDEX(JC$13:JC32,$B33+1,1)</f>
        <v>0</v>
      </c>
      <c r="JD33" s="535" cm="1">
        <f t="array" ref="JD33">INDEX(JD$13:JD32,$B33+1,1)</f>
        <v>0</v>
      </c>
      <c r="JE33" s="535" cm="1">
        <f t="array" ref="JE33">INDEX(JE$13:JE32,$B33+1,1)</f>
        <v>0</v>
      </c>
      <c r="JF33" s="535" cm="1">
        <f t="array" ref="JF33">INDEX(JF$13:JF32,$B33+1,1)</f>
        <v>0</v>
      </c>
      <c r="JG33" s="535" cm="1">
        <f t="array" ref="JG33">INDEX(JG$13:JG32,$B33+1,1)</f>
        <v>0</v>
      </c>
      <c r="JH33" s="535" cm="1">
        <f t="array" ref="JH33">INDEX(JH$13:JH32,$B33+1,1)</f>
        <v>0</v>
      </c>
      <c r="JI33" s="535" cm="1">
        <f t="array" ref="JI33">INDEX(JI$13:JI32,$B33+1,1)</f>
        <v>0</v>
      </c>
      <c r="JJ33" s="535" cm="1">
        <f t="array" ref="JJ33">INDEX(JJ$13:JJ32,$B33+1,1)</f>
        <v>0</v>
      </c>
      <c r="JK33" s="535" cm="1">
        <f t="array" ref="JK33">INDEX(JK$13:JK32,$B33+1,1)</f>
        <v>0</v>
      </c>
      <c r="JL33" s="535" cm="1">
        <f t="array" ref="JL33">INDEX(JL$13:JL32,$B33+1,1)</f>
        <v>0</v>
      </c>
      <c r="JM33" s="535" cm="1">
        <f t="array" ref="JM33">INDEX(JM$13:JM32,$B33+1,1)</f>
        <v>0</v>
      </c>
      <c r="JN33" s="535" cm="1">
        <f t="array" ref="JN33">INDEX(JN$13:JN32,$B33+1,1)</f>
        <v>0</v>
      </c>
      <c r="JO33" s="535" cm="1">
        <f t="array" ref="JO33">INDEX(JO$13:JO32,$B33+1,1)</f>
        <v>0</v>
      </c>
      <c r="JP33" s="535" cm="1">
        <f t="array" ref="JP33">INDEX(JP$13:JP32,$B33+1,1)</f>
        <v>0</v>
      </c>
      <c r="JQ33" s="535" cm="1">
        <f t="array" ref="JQ33">INDEX(JQ$13:JQ32,$B33+1,1)</f>
        <v>0</v>
      </c>
      <c r="JR33" s="535" cm="1">
        <f t="array" ref="JR33">INDEX(JR$13:JR32,$B33+1,1)</f>
        <v>0</v>
      </c>
      <c r="JS33" s="535" cm="1">
        <f t="array" ref="JS33">INDEX(JS$13:JS32,$B33+1,1)</f>
        <v>0</v>
      </c>
      <c r="JT33" s="535" cm="1">
        <f t="array" ref="JT33">INDEX(JT$13:JT32,$B33+1,1)</f>
        <v>0</v>
      </c>
      <c r="JU33" s="535" cm="1">
        <f t="array" ref="JU33">INDEX(JU$13:JU32,$B33+1,1)</f>
        <v>0</v>
      </c>
      <c r="JV33" s="535" cm="1">
        <f t="array" ref="JV33">INDEX(JV$13:JV32,$B33+1,1)</f>
        <v>0</v>
      </c>
      <c r="JW33" s="535" cm="1">
        <f t="array" ref="JW33">INDEX(JW$13:JW32,$B33+1,1)</f>
        <v>0</v>
      </c>
      <c r="JX33" s="535" cm="1">
        <f t="array" ref="JX33">INDEX(JX$13:JX32,$B33+1,1)</f>
        <v>0</v>
      </c>
      <c r="JY33" s="535" cm="1">
        <f t="array" ref="JY33">INDEX(JY$13:JY32,$B33+1,1)</f>
        <v>0</v>
      </c>
      <c r="JZ33" s="535" cm="1">
        <f t="array" ref="JZ33">INDEX(JZ$13:JZ32,$B33+1,1)</f>
        <v>0</v>
      </c>
      <c r="KA33" s="535" cm="1">
        <f t="array" ref="KA33">INDEX(KA$13:KA32,$B33+1,1)</f>
        <v>0</v>
      </c>
      <c r="KB33" s="535" cm="1">
        <f t="array" ref="KB33">INDEX(KB$13:KB32,$B33+1,1)</f>
        <v>0</v>
      </c>
      <c r="KC33" s="535" cm="1">
        <f t="array" ref="KC33">INDEX(KC$13:KC32,$B33+1,1)</f>
        <v>0</v>
      </c>
      <c r="KD33" s="535" cm="1">
        <f t="array" ref="KD33">INDEX(KD$13:KD32,$B33+1,1)</f>
        <v>0</v>
      </c>
      <c r="KE33" s="535" cm="1">
        <f t="array" ref="KE33">INDEX(KE$13:KE32,$B33+1,1)</f>
        <v>0</v>
      </c>
      <c r="KF33" s="535" cm="1">
        <f t="array" ref="KF33">INDEX(KF$13:KF32,$B33+1,1)</f>
        <v>0</v>
      </c>
      <c r="KG33" s="535" cm="1">
        <f t="array" ref="KG33">INDEX(KG$13:KG32,$B33+1,1)</f>
        <v>0</v>
      </c>
      <c r="KH33" s="535" cm="1">
        <f t="array" ref="KH33">INDEX(KH$13:KH32,$B33+1,1)</f>
        <v>0</v>
      </c>
      <c r="KI33" s="535" cm="1">
        <f t="array" ref="KI33">INDEX(KI$13:KI32,$B33+1,1)</f>
        <v>0</v>
      </c>
      <c r="KJ33" s="535" cm="1">
        <f t="array" ref="KJ33">INDEX(KJ$13:KJ32,$B33+1,1)</f>
        <v>0</v>
      </c>
      <c r="KK33" s="535" cm="1">
        <f t="array" ref="KK33">INDEX(KK$13:KK32,$B33+1,1)</f>
        <v>0</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0</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535" cm="1">
        <f t="array" ref="KY33">INDEX(KY$13:KY32,$B33+1,1)</f>
        <v>0</v>
      </c>
      <c r="KZ33" s="535" cm="1">
        <f t="array" ref="KZ33">INDEX(KZ$13:KZ32,$B33+1,1)</f>
        <v>0</v>
      </c>
      <c r="LA33" s="535" cm="1">
        <f t="array" ref="LA33">INDEX(LA$13:LA32,$B33+1,1)</f>
        <v>0</v>
      </c>
      <c r="LB33" s="535" cm="1">
        <f t="array" ref="LB33">INDEX(LB$13:LB32,$B33+1,1)</f>
        <v>0</v>
      </c>
      <c r="LC33" s="535" cm="1">
        <f t="array" ref="LC33">INDEX(LC$13:LC32,$B33+1,1)</f>
        <v>0</v>
      </c>
      <c r="LD33" s="535" cm="1">
        <f t="array" ref="LD33">INDEX(LD$13:LD32,$B33+1,1)</f>
        <v>0</v>
      </c>
      <c r="LE33" s="535" cm="1">
        <f t="array" ref="LE33">INDEX(LE$13:LE32,$B33+1,1)</f>
        <v>0</v>
      </c>
      <c r="LF33" s="535" cm="1">
        <f t="array" ref="LF33">INDEX(LF$13:LF32,$B33+1,1)</f>
        <v>0</v>
      </c>
      <c r="LG33" s="535" cm="1">
        <f t="array" ref="LG33">INDEX(LG$13:LG32,$B33+1,1)</f>
        <v>0</v>
      </c>
      <c r="LH33" s="535" cm="1">
        <f t="array" ref="LH33">INDEX(LH$13:LH32,$B33+1,1)</f>
        <v>0</v>
      </c>
      <c r="LI33" s="535" cm="1">
        <f t="array" ref="LI33">INDEX(LI$13:LI32,$B33+1,1)</f>
        <v>0</v>
      </c>
      <c r="LJ33" s="535" cm="1">
        <f t="array" ref="LJ33">INDEX(LJ$13:LJ32,$B33+1,1)</f>
        <v>0</v>
      </c>
      <c r="LK33" s="535" cm="1">
        <f t="array" ref="LK33">INDEX(LK$13:LK32,$B33+1,1)</f>
        <v>0</v>
      </c>
      <c r="LL33" s="535" cm="1">
        <f t="array" ref="LL33">INDEX(LL$13:LL32,$B33+1,1)</f>
        <v>0</v>
      </c>
      <c r="LM33" s="535" cm="1">
        <f t="array" ref="LM33">INDEX(LM$13:LM32,$B33+1,1)</f>
        <v>0</v>
      </c>
      <c r="LN33" s="535" cm="1">
        <f t="array" ref="LN33">INDEX(LN$13:LN32,$B33+1,1)</f>
        <v>0</v>
      </c>
      <c r="LO33" s="535" cm="1">
        <f t="array" ref="LO33">INDEX(LO$13:LO32,$B33+1,1)</f>
        <v>0</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cm="1">
        <f t="array" ref="WE33">INDEX(WE$13:WE32,$B33+1,1)</f>
        <v>0</v>
      </c>
      <c r="WF33" s="535" cm="1">
        <f t="array" ref="WF33">INDEX(WF$13:WF32,$B33+1,1)</f>
        <v>0</v>
      </c>
      <c r="WG33" s="535" cm="1">
        <f t="array" ref="WG33">INDEX(WG$13:WG32,$B33+1,1)</f>
        <v>0</v>
      </c>
      <c r="WH33" s="535" cm="1">
        <f t="array" ref="WH33">INDEX(WH$13:WH32,$B33+1,1)</f>
        <v>0</v>
      </c>
      <c r="WI33" s="535" cm="1">
        <f t="array" ref="WI33">INDEX(WI$13:WI32,$B33+1,1)</f>
        <v>0</v>
      </c>
      <c r="WJ33" s="535" cm="1">
        <f t="array" ref="WJ33">INDEX(WJ$13:WJ32,$B33+1,1)</f>
        <v>0</v>
      </c>
      <c r="WK33" s="535" cm="1">
        <f t="array" ref="WK33">INDEX(WK$13:WK32,$B33+1,1)</f>
        <v>0</v>
      </c>
      <c r="WL33" s="535" cm="1">
        <f t="array" ref="WL33">INDEX(WL$13:WL32,$B33+1,1)</f>
        <v>0</v>
      </c>
      <c r="WM33" s="535" t="str" cm="1">
        <f t="array" ref="WM33">INDEX(WM$13:WM32,$B33+1,1)</f>
        <v>-</v>
      </c>
      <c r="WN33" s="18"/>
      <c r="WO33" s="535" cm="1">
        <f t="array" ref="WO33">INDEX(WO$13:WO32,$B33+1,1)</f>
        <v>0</v>
      </c>
      <c r="WP33" s="535" cm="1">
        <f t="array" ref="WP33">INDEX(WP$13:WP32,$B33+1,1)</f>
        <v>0</v>
      </c>
      <c r="WQ33" s="535" cm="1">
        <f t="array" ref="WQ33">INDEX(WQ$13:WQ32,$B33+1,1)</f>
        <v>0</v>
      </c>
      <c r="WR33" s="535" t="str" cm="1">
        <f t="array" ref="WR33">INDEX(WR$13:WR32,$B33+1,1)</f>
        <v>-</v>
      </c>
      <c r="WS33" s="535" t="str" cm="1">
        <f t="array" ref="WS33">INDEX(WS$13:WS32,$B33+1,1)</f>
        <v>-</v>
      </c>
      <c r="WT33" s="535" t="str" cm="1">
        <f t="array" ref="WT33">INDEX(WT$13:WT32,$B33+1,1)</f>
        <v>-</v>
      </c>
      <c r="WU33" s="535" t="str" cm="1">
        <f t="array" ref="WU33">INDEX(WU$13:WU32,$B33+1,1)</f>
        <v>-</v>
      </c>
      <c r="WV33" s="535" t="str" cm="1">
        <f t="array" ref="WV33">INDEX(WV$13:WV32,$B33+1,1)</f>
        <v>-</v>
      </c>
      <c r="WW33" s="535" t="str" cm="1">
        <f t="array" ref="WW33">INDEX(WW$13:WW32,$B33+1,1)</f>
        <v>-</v>
      </c>
      <c r="WX33" s="535" t="str" cm="1">
        <f t="array" ref="WX33">INDEX(WX$13:WX32,$B33+1,1)</f>
        <v>-</v>
      </c>
      <c r="WY33" s="535" t="str" cm="1">
        <f t="array" ref="WY33">INDEX(WY$13:WY32,$B33+1,1)</f>
        <v>-</v>
      </c>
      <c r="WZ33" s="535" t="str" cm="1">
        <f t="array" ref="WZ33">INDEX(WZ$13:WZ32,$B33+1,1)</f>
        <v>-</v>
      </c>
      <c r="XA33" s="535" t="str" cm="1">
        <f t="array" ref="XA33">INDEX(XA$13:XA32,$B33+1,1)</f>
        <v>-</v>
      </c>
      <c r="XB33" s="535" t="str" cm="1">
        <f t="array" ref="XB33">INDEX(XB$13:XB32,$B33+1,1)</f>
        <v>-</v>
      </c>
      <c r="XC33" s="535" t="str" cm="1">
        <f t="array" ref="XC33">INDEX(XC$13:XC32,$B33+1,1)</f>
        <v>-</v>
      </c>
      <c r="XD33" s="535" t="str" cm="1">
        <f t="array" ref="XD33">INDEX(XD$13:XD32,$B33+1,1)</f>
        <v>-</v>
      </c>
      <c r="XE33" s="535" t="str" cm="1">
        <f t="array" ref="XE33">INDEX(XE$13:XE32,$B33+1,1)</f>
        <v>-</v>
      </c>
      <c r="XF33" s="535" t="str" cm="1">
        <f t="array" ref="XF33">INDEX(XF$13:XF32,$B33+1,1)</f>
        <v>-</v>
      </c>
      <c r="XG33" s="535" t="str" cm="1">
        <f t="array" ref="XG33">INDEX(XG$13:XG32,$B33+1,1)</f>
        <v>-</v>
      </c>
      <c r="XH33" s="18"/>
      <c r="XI33" s="411" t="str">
        <f t="shared" ca="1" si="196"/>
        <v>-</v>
      </c>
      <c r="XJ33" s="535" t="str" cm="1">
        <f t="array" ref="XJ33">INDEX(XJ$13:XJ32,$B33+1,1)</f>
        <v>-</v>
      </c>
      <c r="XK33" s="535" t="str" cm="1">
        <f t="array" ref="XK33">INDEX(XK$13:XK32,$B33+1,1)</f>
        <v>-</v>
      </c>
      <c r="XL33" s="535" t="str" cm="1">
        <f t="array" ref="XL33">INDEX(XL$13:XL32,$B33+1,1)</f>
        <v>-</v>
      </c>
      <c r="XM33" s="535" t="str" cm="1">
        <f t="array" ref="XM33">INDEX(XM$13:XM32,$B33+1,1)</f>
        <v>-</v>
      </c>
      <c r="XN33" s="535" cm="1">
        <f t="array" ref="XN33">INDEX(XN$13:XN32,$B33+1,1)</f>
        <v>0</v>
      </c>
      <c r="XO33" s="535" t="str" cm="1">
        <f t="array" ref="XO33">INDEX(XO$13:XO32,$B33+1,1)</f>
        <v>-</v>
      </c>
      <c r="XP33" s="535" t="str" cm="1">
        <f t="array" ref="XP33">INDEX(XP$13:XP32,$B33+1,1)</f>
        <v>-</v>
      </c>
      <c r="XQ33" s="535" t="str" cm="1">
        <f t="array" ref="XQ33">INDEX(XQ$13:XQ32,$B33+1,1)</f>
        <v>-</v>
      </c>
      <c r="XR33" s="535" t="str" cm="1">
        <f t="array" ref="XR33">INDEX(XR$13:XR32,$B33+1,1)</f>
        <v>-</v>
      </c>
      <c r="XS33" s="535" t="str" cm="1">
        <f t="array" ref="XS33">INDEX(XS$13:XS32,$B33+1,1)</f>
        <v>-</v>
      </c>
      <c r="XT33" s="535" t="str" cm="1">
        <f t="array" ref="XT33">INDEX(XT$13:XT32,$B33+1,1)</f>
        <v>-</v>
      </c>
      <c r="XU33" s="535" t="str" cm="1">
        <f t="array" ref="XU33">INDEX(XU$13:XU32,$B33+1,1)</f>
        <v>-</v>
      </c>
      <c r="XV33" s="535" t="str" cm="1">
        <f t="array" ref="XV33">INDEX(XV$13:XV32,$B33+1,1)</f>
        <v>-</v>
      </c>
      <c r="XW33" s="535" t="b" cm="1">
        <f t="array" ref="XW33">INDEX(XW$13:XW32,$B33+1,1)</f>
        <v>1</v>
      </c>
      <c r="XX33" s="535" t="str" cm="1">
        <f t="array" ref="XX33">INDEX(XX$13:XX32,$B33+1,1)</f>
        <v>-</v>
      </c>
      <c r="XY33" s="535" cm="1">
        <f t="array" ref="XY33">INDEX(XY$13:XY32,$B33+1,1)</f>
        <v>0</v>
      </c>
      <c r="XZ33" s="535" cm="1">
        <f t="array" ref="XZ33">INDEX(XZ$13:XZ32,$B33+1,1)</f>
        <v>0</v>
      </c>
      <c r="YA33" s="535" cm="1">
        <f t="array" ref="YA33">INDEX(YA$13:YA32,$B33+1,1)</f>
        <v>0</v>
      </c>
      <c r="YB33" s="18"/>
      <c r="YC33" s="535" t="str" cm="1">
        <f t="array" ref="YC33">INDEX(YC$13:YC32,$B33+1,1)</f>
        <v>-</v>
      </c>
      <c r="YD33" s="535" t="str" cm="1">
        <f t="array" ref="YD33">INDEX(YD$13:YD32,$B33+1,1)</f>
        <v>-</v>
      </c>
      <c r="YE33" s="535" t="str" cm="1">
        <f t="array" ref="YE33">INDEX(YE$13:YE32,$B33+1,1)</f>
        <v>-</v>
      </c>
      <c r="YF33" s="535" t="str" cm="1">
        <f t="array" ref="YF33">INDEX(YF$13:YF32,$B33+1,1)</f>
        <v>-</v>
      </c>
      <c r="YG33" s="535" cm="1">
        <f t="array" ref="YG33">INDEX(YG$13:YG32,$B33+1,1)</f>
        <v>1</v>
      </c>
      <c r="YH33" s="535" cm="1">
        <f t="array" ref="YH33">INDEX(YH$13:YH32,$B33+1,1)</f>
        <v>1</v>
      </c>
      <c r="YI33" s="535" cm="1">
        <f t="array" ref="YI33">INDEX(YI$13:YI32,$B33+1,1)</f>
        <v>1</v>
      </c>
      <c r="YJ33" s="535" cm="1">
        <f t="array" ref="YJ33">INDEX(YJ$13:YJ32,$B33+1,1)</f>
        <v>1</v>
      </c>
      <c r="YK33" s="535" t="str" cm="1">
        <f t="array" ref="YK33">INDEX(YK$13:YK32,$B33+1,1)</f>
        <v>-</v>
      </c>
      <c r="YL33" s="535" t="str" cm="1">
        <f t="array" ref="YL33">INDEX(YL$13:YL32,$B33+1,1)</f>
        <v>-</v>
      </c>
      <c r="YM33" s="535" t="str" cm="1">
        <f t="array" ref="YM33">INDEX(YM$13:YM32,$B33+1,1)</f>
        <v>-</v>
      </c>
      <c r="YN33" s="535" t="str" cm="1">
        <f t="array" ref="YN33">INDEX(YN$13:YN32,$B33+1,1)</f>
        <v>-</v>
      </c>
      <c r="YO33" s="535" t="str" cm="1">
        <f t="array" ref="YO33">INDEX(YO$13:YO32,$B33+1,1)</f>
        <v>-</v>
      </c>
      <c r="YP33" s="535" t="str" cm="1">
        <f t="array" ref="YP33">INDEX(YP$13:YP32,$B33+1,1)</f>
        <v>-</v>
      </c>
      <c r="YQ33" s="535" t="str" cm="1">
        <f t="array" ref="YQ33">INDEX(YQ$13:YQ32,$B33+1,1)</f>
        <v>-</v>
      </c>
      <c r="YR33" s="18"/>
      <c r="YS33" s="535" t="str" cm="1">
        <f t="array" ref="YS33">INDEX(YS$13:YS32,$B33+1,1)</f>
        <v>-</v>
      </c>
      <c r="YT33" s="411">
        <f t="shared" si="172"/>
        <v>1</v>
      </c>
      <c r="YU33" s="18"/>
      <c r="YV33" s="535" t="str" cm="1">
        <f t="array" ref="YV33">INDEX(YV$13:YV32,$B33+1,1)</f>
        <v>-</v>
      </c>
      <c r="YW33" s="535" t="str" cm="1">
        <f t="array" ref="YW33">INDEX(YW$13:YW32,$B33+1,1)</f>
        <v>-</v>
      </c>
      <c r="YX33" s="535" t="str" cm="1">
        <f t="array" ref="YX33">INDEX(YX$13:YX32,$B33+1,1)</f>
        <v>-</v>
      </c>
      <c r="YY33" s="535" t="str" cm="1">
        <f t="array" ref="YY33">INDEX(YY$13:YY32,$B33+1,1)</f>
        <v>-</v>
      </c>
      <c r="YZ33" s="535" t="str" cm="1">
        <f t="array" ref="YZ33">INDEX(YZ$13:YZ32,$B33+1,1)</f>
        <v>-</v>
      </c>
      <c r="ZA33" s="535" t="str" cm="1">
        <f t="array" ref="ZA33">INDEX(ZA$13:ZA32,$B33+1,1)</f>
        <v>-</v>
      </c>
      <c r="ZB33" s="535" t="str" cm="1">
        <f t="array" ref="ZB33">INDEX(ZB$13:ZB32,$B33+1,1)</f>
        <v>-</v>
      </c>
      <c r="ZC33" s="535" t="str" cm="1">
        <f t="array" ref="ZC33">INDEX(ZC$13:ZC32,$B33+1,1)</f>
        <v>-</v>
      </c>
      <c r="ZD33" s="535" t="str" cm="1">
        <f t="array" ref="ZD33">INDEX(ZD$13:ZD32,$B33+1,1)</f>
        <v>-</v>
      </c>
      <c r="ZE33" s="535" t="str" cm="1">
        <f t="array" ref="ZE33">INDEX(ZE$13:ZE32,$B33+1,1)</f>
        <v>-</v>
      </c>
      <c r="ZF33" s="535" t="str" cm="1">
        <f t="array" ref="ZF33">INDEX(ZF$13:ZF32,$B33+1,1)</f>
        <v>-</v>
      </c>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535" t="str" cm="1">
        <f t="array" ref="ZX33">INDEX(ZX$13:ZX32,$B33+1,1)</f>
        <v>-</v>
      </c>
      <c r="ZY33" s="535" t="str" cm="1">
        <f t="array" ref="ZY33">INDEX(ZY$13:ZY32,$B33+1,1)</f>
        <v>-</v>
      </c>
      <c r="ZZ33" s="535" t="str" cm="1">
        <f t="array" ref="ZZ33">INDEX(ZZ$13:ZZ32,$B33+1,1)</f>
        <v>-</v>
      </c>
      <c r="AAA33" s="535" t="str" cm="1">
        <f t="array" ref="AAA33">INDEX(AAA$13:AAA32,$B33+1,1)</f>
        <v>-</v>
      </c>
      <c r="AAB33" s="535" t="str" cm="1">
        <f t="array" ref="AAB33">INDEX(AAB$13:AAB32,$B33+1,1)</f>
        <v>-</v>
      </c>
      <c r="AAC33" s="535" t="str" cm="1">
        <f t="array" ref="AAC33">INDEX(AAC$13:AAC32,$B33+1,1)</f>
        <v>-</v>
      </c>
      <c r="AAD33" s="535" t="str" cm="1">
        <f t="array" ref="AAD33">INDEX(AAD$13:AAD32,$B33+1,1)</f>
        <v>-</v>
      </c>
      <c r="AAE33" s="535" t="str" cm="1">
        <f t="array" ref="AAE33">INDEX(AAE$13:AAE32,$B33+1,1)</f>
        <v>-</v>
      </c>
      <c r="AAF33" s="535" t="str" cm="1">
        <f t="array" ref="AAF33">INDEX(AAF$13:AAF32,$B33+1,1)</f>
        <v>-</v>
      </c>
      <c r="AAG33" s="535" t="str" cm="1">
        <f t="array" ref="AAG33">INDEX(AAG$13:AAG32,$B33+1,1)</f>
        <v>-</v>
      </c>
      <c r="AAH33" s="535" t="str" cm="1">
        <f t="array" ref="AAH33">INDEX(AAH$13:AAH32,$B33+1,1)</f>
        <v>-</v>
      </c>
      <c r="AAI33" s="535" t="str" cm="1">
        <f t="array" ref="AAI33">INDEX(AAI$13:AAI32,$B33+1,1)</f>
        <v>-</v>
      </c>
      <c r="AAJ33" s="535" t="str" cm="1">
        <f t="array" ref="AAJ33">INDEX(AAJ$13:AAJ32,$B33+1,1)</f>
        <v>-</v>
      </c>
      <c r="AAK33" s="535" t="str" cm="1">
        <f t="array" ref="AAK33">INDEX(AAK$13:AAK32,$B33+1,1)</f>
        <v>-</v>
      </c>
      <c r="AAL33" s="535" cm="1">
        <f t="array" ref="AAL33">INDEX(AAL$13:AAL32,$B33+1,1)</f>
        <v>1</v>
      </c>
      <c r="AAM33" s="535" cm="1">
        <f t="array" ref="AAM33">INDEX(AAM$13:AAM32,$B33+1,1)</f>
        <v>1</v>
      </c>
      <c r="AAN33" s="535" t="str" cm="1">
        <f t="array" ref="AAN33">INDEX(AAN$13:AAN32,$B33+1,1)</f>
        <v>-</v>
      </c>
      <c r="AAO33" s="535" t="str" cm="1">
        <f t="array" ref="AAO33">INDEX(AAO$13:AAO32,$B33+1,1)</f>
        <v>-</v>
      </c>
      <c r="AAP33" s="535" t="str" cm="1">
        <f t="array" ref="AAP33">INDEX(AAP$13:AAP32,$B33+1,1)</f>
        <v>-</v>
      </c>
      <c r="AAQ33" s="535" t="str" cm="1">
        <f t="array" ref="AAQ33">INDEX(AAQ$13:AAQ32,$B33+1,1)</f>
        <v>-</v>
      </c>
      <c r="AAR33" s="535" t="str" cm="1">
        <f t="array" ref="AAR33">INDEX(AAR$13:AAR32,$B33+1,1)</f>
        <v>-</v>
      </c>
      <c r="AAS33" s="535" t="str" cm="1">
        <f t="array" ref="AAS33">INDEX(AAS$13:AAS32,$B33+1,1)</f>
        <v>-</v>
      </c>
      <c r="AAT33" s="535" t="str" cm="1">
        <f t="array" ref="AAT33">INDEX(AAT$13:AAT32,$B33+1,1)</f>
        <v>-</v>
      </c>
      <c r="AAU33" s="535" t="str" cm="1">
        <f t="array" ref="AAU33">INDEX(AAU$13:AAU32,$B33+1,1)</f>
        <v>-</v>
      </c>
      <c r="AAV33" s="535" t="str" cm="1">
        <f t="array" ref="AAV33">INDEX(AAV$13:AAV32,$B33+1,1)</f>
        <v>-</v>
      </c>
      <c r="AAW33" s="535" t="str" cm="1">
        <f t="array" ref="AAW33">INDEX(AAW$13:AAW32,$B33+1,1)</f>
        <v>-</v>
      </c>
      <c r="AAX33" s="535" t="str" cm="1">
        <f t="array" ref="AAX33">INDEX(AAX$13:AAX32,$B33+1,1)</f>
        <v>-</v>
      </c>
      <c r="AAY33" s="535" t="str" cm="1">
        <f t="array" ref="AAY33">INDEX(AAY$13:AAY32,$B33+1,1)</f>
        <v>-</v>
      </c>
      <c r="AAZ33" s="535" t="str" cm="1">
        <f t="array" ref="AAZ33">INDEX(AAZ$13:AAZ32,$B33+1,1)</f>
        <v>-</v>
      </c>
      <c r="ABA33" s="18"/>
      <c r="ABB33" s="535" t="str" cm="1">
        <f t="array" ref="ABB33">INDEX(ABB$13:ABB32,$B33+1,1)</f>
        <v>-</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535" t="str" cm="1">
        <f t="array" ref="ABH33">INDEX(ABH$13:ABH32,$B33+1,1)</f>
        <v>-</v>
      </c>
      <c r="ABI33" s="535" t="str" cm="1">
        <f t="array" ref="ABI33">INDEX(ABI$13:ABI32,$B33+1,1)</f>
        <v>-</v>
      </c>
      <c r="ABJ33" s="535" t="str" cm="1">
        <f t="array" ref="ABJ33">INDEX(ABJ$13:ABJ32,$B33+1,1)</f>
        <v>-</v>
      </c>
      <c r="ABK33" s="535" t="str" cm="1">
        <f t="array" ref="ABK33">INDEX(ABK$13:ABK32,$B33+1,1)</f>
        <v>-</v>
      </c>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t="str" cm="1">
        <f t="array" ref="ADB33">INDEX(ADB$13:ADB32,$B33+1,1)</f>
        <v>-</v>
      </c>
      <c r="ADC33" s="535" t="str" cm="1">
        <f t="array" ref="ADC33">INDEX(ADC$13:ADC32,$B33+1,1)</f>
        <v>-</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535" t="str" cm="1">
        <f t="array" ref="ADQ33">INDEX(ADQ$13:ADQ32,$B33+1,1)</f>
        <v>-</v>
      </c>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t="str" cm="1">
        <f t="array" ref="AEF33">INDEX(AEF$13:AEF32,$B33+1,1)</f>
        <v>-</v>
      </c>
      <c r="AEG33" s="535" t="str" cm="1">
        <f t="array" ref="AEG33">INDEX(AEG$13:AEG32,$B33+1,1)</f>
        <v>-</v>
      </c>
      <c r="AEH33" s="535" t="str" cm="1">
        <f t="array" ref="AEH33">INDEX(AEH$13:AEH32,$B33+1,1)</f>
        <v>-</v>
      </c>
      <c r="AEI33" s="535" t="str" cm="1">
        <f t="array" ref="AEI33">INDEX(AEI$13:AEI32,$B33+1,1)</f>
        <v>-</v>
      </c>
      <c r="AEJ33" s="535" t="str" cm="1">
        <f t="array" ref="AEJ33">INDEX(AEJ$13:AEJ32,$B33+1,1)</f>
        <v>-</v>
      </c>
      <c r="AEK33" s="535" t="str" cm="1">
        <f t="array" ref="AEK33">INDEX(AEK$13:AEK32,$B33+1,1)</f>
        <v>-</v>
      </c>
      <c r="AEL33" s="535" t="str" cm="1">
        <f t="array" ref="AEL33">INDEX(AEL$13:AEL32,$B33+1,1)</f>
        <v>-</v>
      </c>
      <c r="AEM33" s="535" t="str" cm="1">
        <f t="array" ref="AEM33">INDEX(AEM$13:AEM32,$B33+1,1)</f>
        <v>-</v>
      </c>
      <c r="AEN33" s="535" cm="1">
        <f t="array" ref="AEN33">INDEX(AEN$13:AEN32,$B33+1,1)</f>
        <v>0</v>
      </c>
      <c r="AEO33" s="483">
        <v>0</v>
      </c>
    </row>
    <row r="34" spans="1:821" outlineLevel="1">
      <c r="A34" s="18">
        <f t="shared" si="136"/>
        <v>21</v>
      </c>
      <c r="B34" s="18">
        <f t="shared" si="203"/>
        <v>6</v>
      </c>
      <c r="C34">
        <v>2</v>
      </c>
      <c r="D34" s="17" t="str" cm="1">
        <f t="array" ref="D34">INDEX(D$13:D33,$B34+1,1)</f>
        <v>GSW</v>
      </c>
      <c r="E34" t="b">
        <v>1</v>
      </c>
      <c r="F34" t="b">
        <v>0</v>
      </c>
      <c r="G34" t="b">
        <f>E34</f>
        <v>1</v>
      </c>
      <c r="H34" s="40" t="str">
        <f>"Scan"&amp;$AK34&amp;"_test  "</f>
        <v xml:space="preserve">Scan2_test  </v>
      </c>
      <c r="I34" s="535" cm="1">
        <f t="array" ref="I34">INDEX(I$13:I33,$B34+1,1)</f>
        <v>1</v>
      </c>
      <c r="J34" s="535" cm="1">
        <f t="array" ref="J34">INDEX(J$13:J33,$B34+1,1)</f>
        <v>0</v>
      </c>
      <c r="K34" s="535" cm="1">
        <f t="array" ref="K34">INDEX(K$13:K33,$B34+1,1)</f>
        <v>0</v>
      </c>
      <c r="L34" s="535" cm="1">
        <f t="array" ref="L34">INDEX(L$13:L33,$B34+1,1)</f>
        <v>2</v>
      </c>
      <c r="M34" s="535" cm="1">
        <f t="array" ref="M34">INDEX(M$13:M33,$B34+1,1)</f>
        <v>0</v>
      </c>
      <c r="N34" s="535" cm="1">
        <f t="array" ref="N34">INDEX(N$13:N33,$B34+1,1)</f>
        <v>3</v>
      </c>
      <c r="O34" s="535" cm="1">
        <f t="array" ref="O34">INDEX(O$13:O33,$B34+1,1)</f>
        <v>2</v>
      </c>
      <c r="P34" s="535" cm="1">
        <f t="array" ref="P34">INDEX(P$13:P33,$B34+1,1)</f>
        <v>0</v>
      </c>
      <c r="Q34" s="535" cm="1">
        <f t="array" ref="Q34">INDEX(Q$13:Q33,$B34+1,1)</f>
        <v>0</v>
      </c>
      <c r="R34" s="535" cm="1">
        <f t="array" ref="R34">INDEX(R$13:R33,$B34+1,1)</f>
        <v>1</v>
      </c>
      <c r="S34" s="535" cm="1">
        <f t="array" ref="S34">INDEX(S$13:S33,$B34+1,1)</f>
        <v>0</v>
      </c>
      <c r="T34" s="535" cm="1">
        <f t="array" ref="T34">INDEX(T$13:T33,$B34+1,1)</f>
        <v>2</v>
      </c>
      <c r="U34" s="535" cm="1">
        <f t="array" ref="U34">INDEX(U$13:U33,$B34+1,1)</f>
        <v>2</v>
      </c>
      <c r="V34" s="411">
        <f t="shared" si="137"/>
        <v>2</v>
      </c>
      <c r="W34" s="778" t="b">
        <f t="shared" si="200"/>
        <v>0</v>
      </c>
      <c r="X34" s="777" t="b">
        <f t="shared" si="138"/>
        <v>1</v>
      </c>
      <c r="Y34" s="777" t="b">
        <f t="shared" si="138"/>
        <v>1</v>
      </c>
      <c r="Z34" s="796" t="b" cm="1">
        <f t="array" ref="Z34">INDEX(Z$13:Z33,$B34+1,1)</f>
        <v>0</v>
      </c>
      <c r="AA34" s="411">
        <f t="shared" si="139"/>
        <v>6</v>
      </c>
      <c r="AB34" s="411">
        <f t="shared" si="140"/>
        <v>6</v>
      </c>
      <c r="AC34" s="411"/>
      <c r="AD34" s="411">
        <f t="shared" si="141"/>
        <v>6</v>
      </c>
      <c r="AE34" s="111"/>
      <c r="AF34" s="111"/>
      <c r="AG34" s="111"/>
      <c r="AH34" s="111"/>
      <c r="AI34" s="535" cm="1">
        <f t="array" ref="AI34">INDEX(AI$13:AI33,$B34+1,1)</f>
        <v>1</v>
      </c>
      <c r="AJ34" s="535" cm="1">
        <f t="array" ref="AJ34">INDEX(AJ$13:AJ33,$B34+1,1)</f>
        <v>1</v>
      </c>
      <c r="AK34" s="22">
        <v>2</v>
      </c>
      <c r="AL34" s="535" cm="1">
        <f t="array" ref="AL34">INDEX(AL$13:AL33,$B34+1,1)</f>
        <v>0</v>
      </c>
      <c r="AM34" s="535" cm="1">
        <f t="array" ref="AM34">INDEX(AM$13:AM33,$B34+1,1)</f>
        <v>0</v>
      </c>
      <c r="AN34" s="535" t="str" cm="1">
        <f t="array" ref="AN34">INDEX(AN$13:AN33,$B34+1,1)</f>
        <v/>
      </c>
      <c r="AO34" s="535" cm="1">
        <f t="array" ref="AO34">INDEX(AO$13:AO33,$B34+1,1)</f>
        <v>1</v>
      </c>
      <c r="AP34" s="535" cm="1">
        <f t="array" ref="AP34">INDEX(AP$13:AP33,$B34+1,1)</f>
        <v>1</v>
      </c>
      <c r="AQ34" s="111"/>
      <c r="AR34" s="111"/>
      <c r="AS34" s="111"/>
      <c r="AT34" s="111"/>
      <c r="AU34" s="111"/>
      <c r="AV34" s="111"/>
      <c r="AW34" s="111"/>
      <c r="AX34" s="111"/>
      <c r="AY34" s="18"/>
      <c r="AZ34" s="18"/>
      <c r="BA34" s="200" t="str" cm="1">
        <f t="array" aca="1" ref="BA34" ca="1">$H34&amp;" "        &amp;_xlfn.SINGLE( INDEX(i.ModelStructure,$I34,1))    &amp;" "
&amp; $D34        &amp;       IF(OR($CE34="-", $CE34),"_PInp","_Full")&amp;    IF($DK34=0," SFM","")&amp;IF($DK34=1," MFM","")&amp;IF($DK34=7," Mat","")&amp;IF($EX34=1,"&amp;EL","   ")&amp;IF($DQ34=TRUE,"&amp;BBT","    ")
&amp;      " TOL"&amp;_xlfn.SINGLE(INDEX(i.TOL_Desc,1,$N34))   &amp; " Scan"&amp;$AK34
&amp;       CHOOSE($K34+1," CFS"," GFS"," NFS")&amp;     " CG_"&amp;_xlfn.SINGLE(_xlfn.SWITCH($XI34,"-",1,TRUE,1,FALSE,0))&amp;_xlfn.SINGLE(    IF($XL34="-"," FodCrop    ",_xlfn.SWITCH(VALUE(LEFT($XL$4,1)),0," All",6," Lup",9," Oat",11," OaF")&amp;"_Fod"&amp;TEXT($XL34,"000%")))
&amp;" REV"&amp;"_"&amp;TEXT($GV34,"00;-0;00;@ ")&amp;TEXT($AN34,"00;-0;00;  @")&amp;"_"&amp;TEXT($HA34,"0")&amp;"_"&amp;TEXT($AP34,"0")
&amp; " RR"&amp;TEXT(SUM($FB34:$FC34),"+00%;-00%;    ;@")
&amp; " ("&amp;IF($DD34,"P","E")   &amp;IF($DE34,"T","t")        &amp;     "_F"&amp;IF($ZW34=TRUE,3,0)+COUNTIF($ZO34:$ZS34,TRUE)+COUNTIF($BV34:$BW34,"&gt;0")&amp;IF($ZU34=TRUE,3,0)+COUNTIF($BV34:$BW34,"&gt;0")&amp;"N"&amp;$ZZ34&amp;$AAA34&amp;"L"&amp;$AAL34&amp;$AAM34&amp;"_"&amp;$AAK34&amp;")"</f>
        <v>Scan2_test   SE GSW_PInp MFM        TOLSpr Scan2 CFS CG_1 FodCrop     REV_-   _-_1 RR+01% (Et_F00N--L11_-)</v>
      </c>
      <c r="BB34" s="8" t="str">
        <f ca="1">IF(COUNTIF($BA$13:$BA34,$BA34)=1,"-","Dup")</f>
        <v>-</v>
      </c>
      <c r="BC34" s="18"/>
      <c r="BD34" s="535" t="b" cm="1">
        <f t="array" ref="BD34">INDEX(BD$13:BD33,$B34+1,1)</f>
        <v>0</v>
      </c>
      <c r="BE34" s="535" t="b" cm="1">
        <f t="array" ref="BE34">INDEX(BE$13:BE33,$B34+1,1)</f>
        <v>0</v>
      </c>
      <c r="BF34" s="535" t="b" cm="1">
        <f t="array" ref="BF34">INDEX(BF$13:BF33,$B34+1,1)</f>
        <v>0</v>
      </c>
      <c r="BG34" s="535" t="b" cm="1">
        <f t="array" ref="BG34">INDEX(BG$13:BG33,$B34+1,1)</f>
        <v>0</v>
      </c>
      <c r="BH34" s="535" t="b" cm="1">
        <f t="array" ref="BH34">INDEX(BH$13:BH33,$B34+1,1)</f>
        <v>0</v>
      </c>
      <c r="BI34" s="535" t="b" cm="1">
        <f t="array" ref="BI34">INDEX(BI$13:BI33,$B34+1,1)</f>
        <v>0</v>
      </c>
      <c r="BJ34" s="535" t="b" cm="1">
        <f t="array" ref="BJ34">INDEX(BJ$13:BJ33,$B34+1,1)</f>
        <v>0</v>
      </c>
      <c r="BK34" s="535" t="b" cm="1">
        <f t="array" ref="BK34">INDEX(BK$13:BK33,$B34+1,1)</f>
        <v>0</v>
      </c>
      <c r="BL34" s="535" t="b" cm="1">
        <f t="array" ref="BL34">INDEX(BL$13:BL33,$B34+1,1)</f>
        <v>0</v>
      </c>
      <c r="BM34" s="18"/>
      <c r="BN34" s="535" t="b" cm="1">
        <f t="array" ref="BN34">INDEX(BN$13:BN33,$B34+1,1)</f>
        <v>0</v>
      </c>
      <c r="BO34" s="535" t="str" cm="1">
        <f t="array" ref="BO34">INDEX(BO$13:BO33,$B34+1,1)</f>
        <v>-</v>
      </c>
      <c r="BP34" s="535" t="str" cm="1">
        <f t="array" ref="BP34">INDEX(BP$13:BP33,$B34+1,1)</f>
        <v>-</v>
      </c>
      <c r="BQ34" s="535" t="str" cm="1">
        <f t="array" ref="BQ34">INDEX(BQ$13:BQ33,$B34+1,1)</f>
        <v>-</v>
      </c>
      <c r="BR34" s="535" t="str" cm="1">
        <f t="array" ref="BR34">INDEX(BR$13:BR33,$B34+1,1)</f>
        <v>-</v>
      </c>
      <c r="BS34" s="535" t="str" cm="1">
        <f t="array" ref="BS34">INDEX(BS$13:BS33,$B34+1,1)</f>
        <v>-</v>
      </c>
      <c r="BT34" s="535" t="str" cm="1">
        <f t="array" ref="BT34">INDEX(BT$13:BT33,$B34+1,1)</f>
        <v>-</v>
      </c>
      <c r="BU34" s="535" t="str" cm="1">
        <f t="array" ref="BU34">INDEX(BU$13:BU33,$B34+1,1)</f>
        <v>-</v>
      </c>
      <c r="BV34" s="535" t="str" cm="1">
        <f t="array" ref="BV34">INDEX(BV$13:BV33,$B34+1,1)</f>
        <v>-</v>
      </c>
      <c r="BW34" s="535" t="str" cm="1">
        <f t="array" ref="BW34">INDEX(BW$13:BW33,$B34+1,1)</f>
        <v>-</v>
      </c>
      <c r="BX34" s="535" t="str" cm="1">
        <f t="array" ref="BX34">INDEX(BX$13:BX33,$B34+1,1)</f>
        <v>-</v>
      </c>
      <c r="BY34" s="535" t="str" cm="1">
        <f t="array" ref="BY34">INDEX(BY$13:BY33,$B34+1,1)</f>
        <v>-</v>
      </c>
      <c r="BZ34" s="535" t="b" cm="1">
        <f t="array" ref="BZ34">INDEX(BZ$13:BZ33,$B34+1,1)</f>
        <v>0</v>
      </c>
      <c r="CA34" s="535" t="str" cm="1">
        <f t="array" ref="CA34">INDEX(CA$13:CA33,$B34+1,1)</f>
        <v>-</v>
      </c>
      <c r="CB34" s="535" t="str" cm="1">
        <f t="array" ref="CB34">INDEX(CB$13:CB33,$B34+1,1)</f>
        <v>-</v>
      </c>
      <c r="CC34" s="535" t="str" cm="1">
        <f t="array" ref="CC34">INDEX(CC$13:CC33,$B34+1,1)</f>
        <v>-</v>
      </c>
      <c r="CD34" s="535" t="str" cm="1">
        <f t="array" ref="CD34">INDEX(CD$13:CD33,$B34+1,1)</f>
        <v>-</v>
      </c>
      <c r="CE34" s="535" t="str" cm="1">
        <f t="array" ref="CE34">INDEX(CE$13:CE33,$B34+1,1)</f>
        <v>-</v>
      </c>
      <c r="CF34" s="18"/>
      <c r="CG34" s="535" t="str" cm="1">
        <f t="array" ref="CG34">INDEX(CG$13:CG33,$B34+1,1)</f>
        <v>-</v>
      </c>
      <c r="CH34" s="411" t="str">
        <f t="shared" ca="1" si="144"/>
        <v>-</v>
      </c>
      <c r="CI34" s="411">
        <f t="shared" si="145"/>
        <v>0</v>
      </c>
      <c r="CJ34" s="411">
        <f t="shared" si="145"/>
        <v>0</v>
      </c>
      <c r="CK34" s="535" t="str" cm="1">
        <f t="array" ref="CK34">INDEX(CK$13:CK33,$B34+1,1)</f>
        <v>-</v>
      </c>
      <c r="CL34" s="535" t="str" cm="1">
        <f t="array" ref="CL34">INDEX(CL$13:CL33,$B34+1,1)</f>
        <v>-</v>
      </c>
      <c r="CM34" s="535" t="str" cm="1">
        <f t="array" ref="CM34">INDEX(CM$13:CM33,$B34+1,1)</f>
        <v>-</v>
      </c>
      <c r="CN34" s="411" t="str">
        <f t="shared" ca="1" si="146"/>
        <v>-</v>
      </c>
      <c r="CO34" s="411">
        <f t="shared" si="147"/>
        <v>0</v>
      </c>
      <c r="CP34" s="411">
        <f t="shared" si="147"/>
        <v>0</v>
      </c>
      <c r="CQ34" s="535" t="str" cm="1">
        <f t="array" ref="CQ34">INDEX(CQ$13:CQ33,$B34+1,1)</f>
        <v>-</v>
      </c>
      <c r="CR34" s="411" t="str">
        <f t="shared" ca="1" si="148"/>
        <v>-</v>
      </c>
      <c r="CS34" s="411">
        <f t="shared" si="149"/>
        <v>0</v>
      </c>
      <c r="CT34" s="535" t="str" cm="1">
        <f t="array" ref="CT34">INDEX(CT$13:CT33,$B34+1,1)</f>
        <v>-</v>
      </c>
      <c r="CU34" s="535" t="str" cm="1">
        <f t="array" ref="CU34">INDEX(CU$13:CU33,$B34+1,1)</f>
        <v>-</v>
      </c>
      <c r="CV34" s="411">
        <f t="shared" si="150"/>
        <v>0</v>
      </c>
      <c r="CW34" s="535" t="str" cm="1">
        <f t="array" ref="CW34">INDEX(CW$13:CW33,$B34+1,1)</f>
        <v>-</v>
      </c>
      <c r="CX34" s="411" t="str">
        <f t="shared" ca="1" si="151"/>
        <v>-</v>
      </c>
      <c r="CY34" s="411">
        <f t="shared" si="152"/>
        <v>0</v>
      </c>
      <c r="CZ34" s="411">
        <f t="shared" si="152"/>
        <v>0</v>
      </c>
      <c r="DA34" s="535" cm="1">
        <f t="array" ref="DA34">INDEX(DA$13:DA33,$B34+1,1)</f>
        <v>0</v>
      </c>
      <c r="DB34" s="535" cm="1">
        <f t="array" ref="DB34">INDEX(DB$13:DB33,$B34+1,1)</f>
        <v>0</v>
      </c>
      <c r="DC34" s="18"/>
      <c r="DD34" s="535" t="b" cm="1">
        <f t="array" ref="DD34">INDEX(DD$13:DD33,$B34+1,1)</f>
        <v>0</v>
      </c>
      <c r="DE34" s="535" t="b" cm="1">
        <f t="array" ref="DE34">INDEX(DE$13:DE33,$B34+1,1)</f>
        <v>0</v>
      </c>
      <c r="DF34" s="535" t="b" cm="1">
        <f t="array" ref="DF34">INDEX(DF$13:DF33,$B34+1,1)</f>
        <v>1</v>
      </c>
      <c r="DG34" s="535" t="str" cm="1">
        <f t="array" ref="DG34">INDEX(DG$13:DG33,$B34+1,1)</f>
        <v>-</v>
      </c>
      <c r="DH34" s="536" cm="1">
        <f t="array" ref="DH34">INDEX(DH$13:DH33,$B34+1,1)</f>
        <v>0</v>
      </c>
      <c r="DI34" s="535" cm="1">
        <f t="array" ref="DI34">INDEX(DI$13:DI33,$B34+1,1)</f>
        <v>1</v>
      </c>
      <c r="DJ34" s="535" cm="1">
        <f t="array" ref="DJ34">INDEX(DJ$13:DJ33,$B34+1,1)</f>
        <v>1</v>
      </c>
      <c r="DK34" s="411">
        <f t="shared" si="183"/>
        <v>1</v>
      </c>
      <c r="DL34" s="411">
        <f t="shared" si="183"/>
        <v>60</v>
      </c>
      <c r="DM34" s="535" t="str" cm="1">
        <f t="array" ref="DM34">INDEX(DM$13:DM33,$B34+1,1)</f>
        <v>-</v>
      </c>
      <c r="DN34" s="411" t="str">
        <f t="shared" si="184"/>
        <v>-</v>
      </c>
      <c r="DO34" s="411" t="str">
        <f t="shared" si="184"/>
        <v>-</v>
      </c>
      <c r="DP34" s="411" t="str">
        <f t="shared" si="184"/>
        <v>-</v>
      </c>
      <c r="DQ34" s="411" t="b">
        <f t="shared" si="185"/>
        <v>0</v>
      </c>
      <c r="DR34" s="535" t="str" cm="1">
        <f t="array" ref="DR34">INDEX(DR$13:DR33,$B34+1,1)</f>
        <v>-</v>
      </c>
      <c r="DS34" s="535" t="str" cm="1">
        <f t="array" ref="DS34">INDEX(DS$13:DS33,$B34+1,1)</f>
        <v>-</v>
      </c>
      <c r="DT34" s="535" t="str" cm="1">
        <f t="array" ref="DT34">INDEX(DT$13:DT33,$B34+1,1)</f>
        <v>-</v>
      </c>
      <c r="DU34" s="535" t="str" cm="1">
        <f t="array" ref="DU34">INDEX(DU$13:DU33,$B34+1,1)</f>
        <v>-</v>
      </c>
      <c r="DV34" s="411">
        <f t="shared" si="207"/>
        <v>500</v>
      </c>
      <c r="DW34" s="411">
        <f t="shared" si="207"/>
        <v>500</v>
      </c>
      <c r="DX34" s="411" t="str">
        <f t="shared" si="207"/>
        <v>-</v>
      </c>
      <c r="DY34" s="411" t="str">
        <f t="shared" si="207"/>
        <v>-</v>
      </c>
      <c r="DZ34" s="411" t="str">
        <f t="shared" si="207"/>
        <v>-</v>
      </c>
      <c r="EA34" s="535" cm="1">
        <f t="array" ref="EA34">INDEX(EA$13:EA33,$B34+1,1)</f>
        <v>0</v>
      </c>
      <c r="EB34" s="535" cm="1">
        <f t="array" ref="EB34">INDEX(EB$13:EB33,$B34+1,1)</f>
        <v>999999</v>
      </c>
      <c r="EC34" s="535" cm="1">
        <f t="array" ref="EC34">INDEX(EC$13:EC33,$B34+1,1)</f>
        <v>999999</v>
      </c>
      <c r="ED34" s="535" cm="1">
        <f t="array" ref="ED34">INDEX(ED$13:ED33,$B34+1,1)</f>
        <v>999999</v>
      </c>
      <c r="EE34" s="535" cm="1">
        <f t="array" ref="EE34">INDEX(EE$13:EE33,$B34+1,1)</f>
        <v>999999</v>
      </c>
      <c r="EF34" s="535" cm="1">
        <f t="array" ref="EF34">INDEX(EF$13:EF33,$B34+1,1)</f>
        <v>999999</v>
      </c>
      <c r="EG34" s="535" cm="1">
        <f t="array" ref="EG34">INDEX(EG$13:EG33,$B34+1,1)</f>
        <v>999999</v>
      </c>
      <c r="EH34" s="535" cm="1">
        <f t="array" ref="EH34">INDEX(EH$13:EH33,$B34+1,1)</f>
        <v>999999</v>
      </c>
      <c r="EI34" s="535" cm="1">
        <f t="array" ref="EI34">INDEX(EI$13:EI33,$B34+1,1)</f>
        <v>999999</v>
      </c>
      <c r="EJ34" s="535" cm="1">
        <f t="array" ref="EJ34">INDEX(EJ$13:EJ33,$B34+1,1)</f>
        <v>999999</v>
      </c>
      <c r="EK34" s="535" cm="1">
        <f t="array" ref="EK34">INDEX(EK$13:EK33,$B34+1,1)</f>
        <v>999999</v>
      </c>
      <c r="EL34" s="535" cm="1">
        <f t="array" ref="EL34">INDEX(EL$13:EL33,$B34+1,1)</f>
        <v>999999</v>
      </c>
      <c r="EM34" s="535" cm="1">
        <f t="array" ref="EM34">INDEX(EM$13:EM33,$B34+1,1)</f>
        <v>999999</v>
      </c>
      <c r="EN34" s="782">
        <f t="shared" si="155"/>
        <v>0</v>
      </c>
      <c r="EO34" s="782">
        <f t="shared" si="155"/>
        <v>0</v>
      </c>
      <c r="EP34" s="782">
        <f t="shared" si="155"/>
        <v>999999</v>
      </c>
      <c r="EQ34" s="535" t="str" cm="1">
        <f t="array" ref="EQ34">INDEX(EQ$13:EQ33,$B34+1,1)</f>
        <v>-</v>
      </c>
      <c r="ER34" s="535" t="str" cm="1">
        <f t="array" ref="ER34">INDEX(ER$13:ER33,$B34+1,1)</f>
        <v>-</v>
      </c>
      <c r="ES34" s="411" t="str">
        <f t="shared" si="187"/>
        <v>-</v>
      </c>
      <c r="ET34" s="411" t="str">
        <f t="shared" si="187"/>
        <v>-</v>
      </c>
      <c r="EU34" s="781">
        <f t="shared" si="177"/>
        <v>0</v>
      </c>
      <c r="EV34" s="779">
        <f t="shared" si="178"/>
        <v>999999</v>
      </c>
      <c r="EW34" s="780">
        <f t="shared" si="179"/>
        <v>999999</v>
      </c>
      <c r="EX34" s="535" t="str" cm="1">
        <f t="array" ref="EX34">INDEX(EX$13:EX33,$B34+1,1)</f>
        <v>-</v>
      </c>
      <c r="EY34" s="728" cm="1">
        <f t="array" ref="EY34">IF(EX34&lt;&gt;"-",EX34,INDEX(i.ELMatedEst,$AA34+1,$T34))</f>
        <v>0</v>
      </c>
      <c r="EZ34" s="535" t="str" cm="1">
        <f t="array" ref="EZ34">INDEX(EZ$13:EZ33,$B34+1,1)</f>
        <v>-</v>
      </c>
      <c r="FA34" s="535" t="str" cm="1">
        <f t="array" ref="FA34">INDEX(FA$13:FA33,$B34+1,1)</f>
        <v>-</v>
      </c>
      <c r="FB34" s="411">
        <f t="shared" si="188"/>
        <v>0</v>
      </c>
      <c r="FC34" s="666">
        <f t="shared" si="189"/>
        <v>5.0000000000000001E-3</v>
      </c>
      <c r="FD34" s="535" cm="1">
        <f t="array" ref="FD34">INDEX(FD$13:FD33,$B34+1,1)</f>
        <v>1</v>
      </c>
      <c r="FE34" s="667">
        <f t="shared" si="190"/>
        <v>0.12</v>
      </c>
      <c r="FF34" s="667">
        <f>INDEX(CHOOSE($N34,DataAutumn!i.EL_PropnSold,DataWinter!i.EL_PropnSold,DataSpring!i.EL_PropnSold),$AI34,$T34)*INDEX(i.ELMatedEst,$AB34+1,$T34)*i.dAdultRR_ELPropSold
+INDEX(i.dryman,($AJ34-1)*4+$AI34,FF$7)</f>
        <v>0</v>
      </c>
      <c r="FG34" s="667">
        <f>INDEX(CHOOSE($N34,DataAutumn!i.EL_PropnSold,DataWinter!i.EL_PropnSold,DataSpring!i.EL_PropnSold),$AI34,$T34)*INDEX(i.ELMatedEst,$AB34+1,$T34)*i.dAdultRR_ELPropSold
+INDEX(i.dryman,($AJ34-1)*4+$AI34,FG$7)</f>
        <v>3.125E-2</v>
      </c>
      <c r="FH34" s="667">
        <f>INDEX(CHOOSE($N34,DataAutumn!i.EL_PropnSold,DataWinter!i.EL_PropnSold,DataSpring!i.EL_PropnSold),$AI34,$T34)*INDEX(i.ELMatedEst,$AB34+1,$T34)*i.dAdultRR_ELPropSold
+INDEX(i.dryman,($AJ34-1)*4+$AI34,FH$7)</f>
        <v>3.125E-2</v>
      </c>
      <c r="FI34" s="667">
        <f>INDEX(CHOOSE($N34,DataAutumn!i.EL_PropnSold,DataWinter!i.EL_PropnSold,DataSpring!i.EL_PropnSold),$AI34,$T34)*INDEX(i.ELMatedEst,$AB34+1,$T34)*i.dAdultRR_ELPropSold
+INDEX(i.dryman,($AJ34-1)*4+$AI34,FI$7)</f>
        <v>3.125E-2</v>
      </c>
      <c r="FJ34" s="668">
        <f>INDEX(CHOOSE($N34,DataAutumn!i.EL_PropnSold,DataWinter!i.EL_PropnSold,DataSpring!i.EL_PropnSold),$AI34,$T34)*INDEX(i.ELMatedEst,$AB34+1,$T34)*i.dAdultLSurv_ELPropSold</f>
        <v>0</v>
      </c>
      <c r="FK34" s="411" t="b">
        <f t="shared" si="191"/>
        <v>0</v>
      </c>
      <c r="FL34" s="411" t="b">
        <f t="shared" si="191"/>
        <v>0</v>
      </c>
      <c r="FM34" s="411" t="b">
        <f t="shared" si="191"/>
        <v>0</v>
      </c>
      <c r="FN34" s="411" t="b">
        <f t="shared" si="191"/>
        <v>0</v>
      </c>
      <c r="FO34" s="411">
        <f t="shared" si="192"/>
        <v>1</v>
      </c>
      <c r="FP34" s="411">
        <f t="shared" si="192"/>
        <v>0</v>
      </c>
      <c r="FQ34" s="411" t="b">
        <f t="shared" si="193"/>
        <v>0</v>
      </c>
      <c r="FR34" s="411" t="b">
        <f t="shared" si="156"/>
        <v>0</v>
      </c>
      <c r="FS34" s="411" t="b">
        <f t="shared" si="156"/>
        <v>0</v>
      </c>
      <c r="FT34" s="411" t="b">
        <f t="shared" si="156"/>
        <v>1</v>
      </c>
      <c r="FU34" s="87">
        <f t="shared" si="157"/>
        <v>2</v>
      </c>
      <c r="FV34" s="87">
        <f t="shared" si="157"/>
        <v>2</v>
      </c>
      <c r="FW34" s="535" cm="1">
        <f t="array" ref="FW34">INDEX(FW$13:FW33,$B34+1,1)</f>
        <v>1</v>
      </c>
      <c r="FX34" s="535" cm="1">
        <f t="array" ref="FX34">INDEX(FX$13:FX33,$B34+1,1)</f>
        <v>1</v>
      </c>
      <c r="FY34" s="535" cm="1">
        <f t="array" ref="FY34">INDEX(FY$13:FY33,$B34+1,1)</f>
        <v>1</v>
      </c>
      <c r="FZ34" s="535" cm="1">
        <f t="array" ref="FZ34">INDEX(FZ$13:FZ33,$B34+1,1)</f>
        <v>1</v>
      </c>
      <c r="GA34" s="535" t="str" cm="1">
        <f t="array" ref="GA34">INDEX(GA$13:GA33,$B34+1,1)</f>
        <v>-</v>
      </c>
      <c r="GB34" s="411" t="b">
        <f t="shared" si="194"/>
        <v>1</v>
      </c>
      <c r="GC34" s="411" t="b">
        <f t="shared" si="194"/>
        <v>0</v>
      </c>
      <c r="GD34" s="411" t="b">
        <f t="shared" si="194"/>
        <v>0</v>
      </c>
      <c r="GE34" s="411" t="b">
        <f t="shared" si="194"/>
        <v>0</v>
      </c>
      <c r="GF34" s="87">
        <f t="shared" si="206"/>
        <v>1</v>
      </c>
      <c r="GG34" s="87">
        <f t="shared" si="206"/>
        <v>1</v>
      </c>
      <c r="GH34" s="87">
        <f t="shared" si="206"/>
        <v>1</v>
      </c>
      <c r="GI34" s="87">
        <f t="shared" si="206"/>
        <v>1</v>
      </c>
      <c r="GJ34" s="87">
        <f t="shared" si="206"/>
        <v>1</v>
      </c>
      <c r="GK34" s="87">
        <f t="shared" si="206"/>
        <v>1</v>
      </c>
      <c r="GL34" s="87">
        <f t="shared" si="206"/>
        <v>1</v>
      </c>
      <c r="GM34" s="87">
        <f t="shared" si="206"/>
        <v>1</v>
      </c>
      <c r="GN34" s="411" cm="1">
        <f t="array" ref="GN34">INDEX(i.dse_type,1,$L34)</f>
        <v>0</v>
      </c>
      <c r="GO34" s="535" t="str" cm="1">
        <f t="array" ref="GO34">INDEX(GO$13:GO33,$B34+1,1)</f>
        <v>-</v>
      </c>
      <c r="GP34" s="535" t="str" cm="1">
        <f t="array" ref="GP34">INDEX(GP$13:GP33,$B34+1,1)</f>
        <v>-</v>
      </c>
      <c r="GQ34" s="535" t="str" cm="1">
        <f t="array" ref="GQ34">INDEX(GQ$13:GQ33,$B34+1,1)</f>
        <v>-</v>
      </c>
      <c r="GR34" s="18"/>
      <c r="GS34" s="535" t="str" cm="1">
        <f t="array" ref="GS34">INDEX(GS$13:GS33,$B34+1,1)</f>
        <v>-</v>
      </c>
      <c r="GT34" s="411" t="b">
        <f t="shared" si="195"/>
        <v>0</v>
      </c>
      <c r="GU34" s="535" t="str" cm="1">
        <f t="array" ref="GU34">INDEX(GU$13:GU33,$B34+1,1)</f>
        <v>-</v>
      </c>
      <c r="GV34" s="535" t="str" cm="1">
        <f t="array" ref="GV34">INDEX(GV$13:GV33,$B34+1,1)</f>
        <v>-</v>
      </c>
      <c r="GW34" s="535" t="str" cm="1">
        <f t="array" ref="GW34">INDEX(GW$13:GW33,$B34+1,1)</f>
        <v>-</v>
      </c>
      <c r="GX34" s="535" cm="1">
        <f t="array" ref="GX34">INDEX(GX$13:GX33,$B34+1,1)</f>
        <v>1</v>
      </c>
      <c r="GY34" s="535" cm="1">
        <f t="array" ref="GY34">INDEX(GY$13:GY33,$B34+1,1)</f>
        <v>1</v>
      </c>
      <c r="GZ34" s="535" t="str" cm="1">
        <f t="array" ref="GZ34">INDEX(GZ$13:GZ33,$B34+1,1)</f>
        <v>-</v>
      </c>
      <c r="HA34" s="535" t="str" cm="1">
        <f t="array" ref="HA34">INDEX(HA$13:HA33,$B34+1,1)</f>
        <v>-</v>
      </c>
      <c r="HB34" s="535" t="str" cm="1">
        <f t="array" ref="HB34">INDEX(HB$13:HB33,$B34+1,1)</f>
        <v>-</v>
      </c>
      <c r="HC34" s="535" t="str" cm="1">
        <f t="array" ref="HC34">INDEX(HC$13:HC33,$B34+1,1)</f>
        <v>-</v>
      </c>
      <c r="HD34" s="535" t="str" cm="1">
        <f t="array" ref="HD34">INDEX(HD$13:HD33,$B34+1,1)</f>
        <v>-</v>
      </c>
      <c r="HE34" s="535" t="str" cm="1">
        <f t="array" ref="HE34">INDEX(HE$13:HE33,$B34+1,1)</f>
        <v>-</v>
      </c>
      <c r="HF34" s="535" t="str" cm="1">
        <f t="array" ref="HF34">INDEX(HF$13:HF33,$B34+1,1)</f>
        <v>-</v>
      </c>
      <c r="HG34" s="535" t="str" cm="1">
        <f t="array" ref="HG34">INDEX(HG$13:HG33,$B34+1,1)</f>
        <v>-</v>
      </c>
      <c r="HH34" s="535" t="str" cm="1">
        <f t="array" ref="HH34">INDEX(HH$13:HH33,$B34+1,1)</f>
        <v>-</v>
      </c>
      <c r="HI34" s="535" t="str" cm="1">
        <f t="array" ref="HI34">INDEX(HI$13:HI33,$B34+1,1)</f>
        <v>-</v>
      </c>
      <c r="HJ34" s="535" t="str" cm="1">
        <f t="array" ref="HJ34">INDEX(HJ$13:HJ33,$B34+1,1)</f>
        <v>-</v>
      </c>
      <c r="HK34" s="535" t="str" cm="1">
        <f t="array" ref="HK34">INDEX(HK$13:HK33,$B34+1,1)</f>
        <v>-</v>
      </c>
      <c r="HL34" s="535" t="str" cm="1">
        <f t="array" ref="HL34">INDEX(HL$13:HL33,$B34+1,1)</f>
        <v>-</v>
      </c>
      <c r="HM34" s="535" t="str" cm="1">
        <f t="array" ref="HM34">INDEX(HM$13:HM33,$B34+1,1)</f>
        <v>-</v>
      </c>
      <c r="HN34" s="535" t="str" cm="1">
        <f t="array" ref="HN34">INDEX(HN$13:HN33,$B34+1,1)</f>
        <v>-</v>
      </c>
      <c r="HO34" s="535" t="str" cm="1">
        <f t="array" ref="HO34">INDEX(HO$13:HO33,$B34+1,1)</f>
        <v>-</v>
      </c>
      <c r="HP34" s="535" t="str" cm="1">
        <f t="array" ref="HP34">INDEX(HP$13:HP33,$B34+1,1)</f>
        <v>-</v>
      </c>
      <c r="HQ34" s="535" t="str" cm="1">
        <f t="array" ref="HQ34">INDEX(HQ$13:HQ33,$B34+1,1)</f>
        <v>-</v>
      </c>
      <c r="HR34" s="535" t="str" cm="1">
        <f t="array" ref="HR34">INDEX(HR$13:HR33,$B34+1,1)</f>
        <v>-</v>
      </c>
      <c r="HS34" s="535" t="str" cm="1">
        <f t="array" ref="HS34">INDEX(HS$13:HS33,$B34+1,1)</f>
        <v>-</v>
      </c>
      <c r="HT34" s="535" t="str" cm="1">
        <f t="array" ref="HT34">INDEX(HT$13:HT33,$B34+1,1)</f>
        <v>-</v>
      </c>
      <c r="HU34" s="535" cm="1">
        <f t="array" ref="HU34">INDEX(HU$13:HU33,$B34+1,1)</f>
        <v>0</v>
      </c>
      <c r="HV34" s="535" t="str" cm="1">
        <f t="array" ref="HV34">INDEX(HV$13:HV33,$B34+1,1)</f>
        <v>-</v>
      </c>
      <c r="HW34" s="535" cm="1">
        <f t="array" ref="HW34">INDEX(HW$13:HW33,$B34+1,1)</f>
        <v>1</v>
      </c>
      <c r="HX34" s="535" cm="1">
        <f t="array" ref="HX34">INDEX(HX$13:HX33,$B34+1,1)</f>
        <v>0</v>
      </c>
      <c r="HY34" s="535" cm="1">
        <f t="array" ref="HY34">INDEX(HY$13:HY33,$B34+1,1)</f>
        <v>0</v>
      </c>
      <c r="HZ34" s="535" cm="1">
        <f t="array" ref="HZ34">INDEX(HZ$13:HZ33,$B34+1,1)</f>
        <v>0</v>
      </c>
      <c r="IA34" s="535" cm="1">
        <f t="array" ref="IA34">INDEX(IA$13:IA33,$B34+1,1)</f>
        <v>0</v>
      </c>
      <c r="IB34" s="535" cm="1">
        <f t="array" ref="IB34">INDEX(IB$13:IB33,$B34+1,1)</f>
        <v>0</v>
      </c>
      <c r="IC34" s="535" cm="1">
        <f t="array" ref="IC34">INDEX(IC$13:IC33,$B34+1,1)</f>
        <v>0</v>
      </c>
      <c r="ID34" s="535" cm="1">
        <f t="array" ref="ID34">INDEX(ID$13:ID33,$B34+1,1)</f>
        <v>0</v>
      </c>
      <c r="IE34" s="535" cm="1">
        <f t="array" ref="IE34">INDEX(IE$13:IE33,$B34+1,1)</f>
        <v>1</v>
      </c>
      <c r="IF34" s="535" cm="1">
        <f t="array" ref="IF34">INDEX(IF$13:IF33,$B34+1,1)</f>
        <v>0</v>
      </c>
      <c r="IG34" s="535" cm="1">
        <f t="array" ref="IG34">INDEX(IG$13:IG33,$B34+1,1)</f>
        <v>0</v>
      </c>
      <c r="IH34" s="535" cm="1">
        <f t="array" ref="IH34">INDEX(IH$13:IH33,$B34+1,1)</f>
        <v>0</v>
      </c>
      <c r="II34" s="535" cm="1">
        <f t="array" ref="II34">INDEX(II$13:II33,$B34+1,1)</f>
        <v>0</v>
      </c>
      <c r="IJ34" s="535" cm="1">
        <f t="array" ref="IJ34">INDEX(IJ$13:IJ33,$B34+1,1)</f>
        <v>0</v>
      </c>
      <c r="IK34" s="18"/>
      <c r="IL34" s="535" cm="1">
        <f t="array" ref="IL34">INDEX(IL$13:IL33,$B34+1,1)</f>
        <v>0.125</v>
      </c>
      <c r="IM34" s="535" cm="1">
        <f t="array" ref="IM34">INDEX(IM$13:IM33,$B34+1,1)</f>
        <v>0.3</v>
      </c>
      <c r="IN34" s="535" cm="1">
        <f t="array" ref="IN34">INDEX(IN$13:IN33,$B34+1,1)</f>
        <v>-0.05</v>
      </c>
      <c r="IO34" s="535" cm="1">
        <f t="array" ref="IO34">INDEX(IO$13:IO33,$B34+1,1)</f>
        <v>0.1</v>
      </c>
      <c r="IP34" s="535" cm="1">
        <f t="array" ref="IP34">INDEX(IP$13:IP33,$B34+1,1)</f>
        <v>0.25</v>
      </c>
      <c r="IQ34" s="535" cm="1">
        <f t="array" ref="IQ34">INDEX(IQ$13:IQ33,$B34+1,1)</f>
        <v>-0.05</v>
      </c>
      <c r="IR34" s="535" cm="1">
        <f t="array" ref="IR34">INDEX(IR$13:IR33,$B34+1,1)</f>
        <v>0.05</v>
      </c>
      <c r="IS34" s="535" cm="1">
        <f t="array" ref="IS34">INDEX(IS$13:IS33,$B34+1,1)</f>
        <v>0.1</v>
      </c>
      <c r="IT34" s="535" cm="1">
        <f t="array" ref="IT34">INDEX(IT$13:IT33,$B34+1,1)</f>
        <v>-0.02</v>
      </c>
      <c r="IU34" s="535" cm="1">
        <f t="array" ref="IU34">INDEX(IU$13:IU33,$B34+1,1)</f>
        <v>0.1</v>
      </c>
      <c r="IV34" s="535" cm="1">
        <f t="array" ref="IV34">INDEX(IV$13:IV33,$B34+1,1)</f>
        <v>0.25</v>
      </c>
      <c r="IW34" s="535" cm="1">
        <f t="array" ref="IW34">INDEX(IW$13:IW33,$B34+1,1)</f>
        <v>-0.05</v>
      </c>
      <c r="IX34" s="535" cm="1">
        <f t="array" ref="IX34">INDEX(IX$13:IX33,$B34+1,1)</f>
        <v>0.125</v>
      </c>
      <c r="IY34" s="535" cm="1">
        <f t="array" ref="IY34">INDEX(IY$13:IY33,$B34+1,1)</f>
        <v>0.1</v>
      </c>
      <c r="IZ34" s="535" cm="1">
        <f t="array" ref="IZ34">INDEX(IZ$13:IZ33,$B34+1,1)</f>
        <v>0.1</v>
      </c>
      <c r="JA34" s="535" cm="1">
        <f t="array" ref="JA34">INDEX(JA$13:JA33,$B34+1,1)</f>
        <v>0.1</v>
      </c>
      <c r="JB34" s="535" cm="1">
        <f t="array" ref="JB34">INDEX(JB$13:JB33,$B34+1,1)</f>
        <v>0</v>
      </c>
      <c r="JC34" s="535" cm="1">
        <f t="array" ref="JC34">INDEX(JC$13:JC33,$B34+1,1)</f>
        <v>0</v>
      </c>
      <c r="JD34" s="535" cm="1">
        <f t="array" ref="JD34">INDEX(JD$13:JD33,$B34+1,1)</f>
        <v>0</v>
      </c>
      <c r="JE34" s="535" cm="1">
        <f t="array" ref="JE34">INDEX(JE$13:JE33,$B34+1,1)</f>
        <v>0</v>
      </c>
      <c r="JF34" s="535" cm="1">
        <f t="array" ref="JF34">INDEX(JF$13:JF33,$B34+1,1)</f>
        <v>0</v>
      </c>
      <c r="JG34" s="535" cm="1">
        <f t="array" ref="JG34">INDEX(JG$13:JG33,$B34+1,1)</f>
        <v>0</v>
      </c>
      <c r="JH34" s="535" cm="1">
        <f t="array" ref="JH34">INDEX(JH$13:JH33,$B34+1,1)</f>
        <v>0</v>
      </c>
      <c r="JI34" s="535" cm="1">
        <f t="array" ref="JI34">INDEX(JI$13:JI33,$B34+1,1)</f>
        <v>0</v>
      </c>
      <c r="JJ34" s="535" cm="1">
        <f t="array" ref="JJ34">INDEX(JJ$13:JJ33,$B34+1,1)</f>
        <v>0</v>
      </c>
      <c r="JK34" s="535" cm="1">
        <f t="array" ref="JK34">INDEX(JK$13:JK33,$B34+1,1)</f>
        <v>0</v>
      </c>
      <c r="JL34" s="535" cm="1">
        <f t="array" ref="JL34">INDEX(JL$13:JL33,$B34+1,1)</f>
        <v>0</v>
      </c>
      <c r="JM34" s="535" cm="1">
        <f t="array" ref="JM34">INDEX(JM$13:JM33,$B34+1,1)</f>
        <v>0</v>
      </c>
      <c r="JN34" s="535" cm="1">
        <f t="array" ref="JN34">INDEX(JN$13:JN33,$B34+1,1)</f>
        <v>0</v>
      </c>
      <c r="JO34" s="535" cm="1">
        <f t="array" ref="JO34">INDEX(JO$13:JO33,$B34+1,1)</f>
        <v>0</v>
      </c>
      <c r="JP34" s="535" cm="1">
        <f t="array" ref="JP34">INDEX(JP$13:JP33,$B34+1,1)</f>
        <v>0</v>
      </c>
      <c r="JQ34" s="535" cm="1">
        <f t="array" ref="JQ34">INDEX(JQ$13:JQ33,$B34+1,1)</f>
        <v>0</v>
      </c>
      <c r="JR34" s="535" cm="1">
        <f t="array" ref="JR34">INDEX(JR$13:JR33,$B34+1,1)</f>
        <v>0</v>
      </c>
      <c r="JS34" s="535" cm="1">
        <f t="array" ref="JS34">INDEX(JS$13:JS33,$B34+1,1)</f>
        <v>0</v>
      </c>
      <c r="JT34" s="535" cm="1">
        <f t="array" ref="JT34">INDEX(JT$13:JT33,$B34+1,1)</f>
        <v>0</v>
      </c>
      <c r="JU34" s="535" cm="1">
        <f t="array" ref="JU34">INDEX(JU$13:JU33,$B34+1,1)</f>
        <v>0</v>
      </c>
      <c r="JV34" s="535" cm="1">
        <f t="array" ref="JV34">INDEX(JV$13:JV33,$B34+1,1)</f>
        <v>0</v>
      </c>
      <c r="JW34" s="535" cm="1">
        <f t="array" ref="JW34">INDEX(JW$13:JW33,$B34+1,1)</f>
        <v>0</v>
      </c>
      <c r="JX34" s="535" cm="1">
        <f t="array" ref="JX34">INDEX(JX$13:JX33,$B34+1,1)</f>
        <v>0</v>
      </c>
      <c r="JY34" s="535" cm="1">
        <f t="array" ref="JY34">INDEX(JY$13:JY33,$B34+1,1)</f>
        <v>0</v>
      </c>
      <c r="JZ34" s="535" cm="1">
        <f t="array" ref="JZ34">INDEX(JZ$13:JZ33,$B34+1,1)</f>
        <v>0</v>
      </c>
      <c r="KA34" s="535" cm="1">
        <f t="array" ref="KA34">INDEX(KA$13:KA33,$B34+1,1)</f>
        <v>0</v>
      </c>
      <c r="KB34" s="535" cm="1">
        <f t="array" ref="KB34">INDEX(KB$13:KB33,$B34+1,1)</f>
        <v>0</v>
      </c>
      <c r="KC34" s="535" cm="1">
        <f t="array" ref="KC34">INDEX(KC$13:KC33,$B34+1,1)</f>
        <v>0</v>
      </c>
      <c r="KD34" s="535" cm="1">
        <f t="array" ref="KD34">INDEX(KD$13:KD33,$B34+1,1)</f>
        <v>0</v>
      </c>
      <c r="KE34" s="535" cm="1">
        <f t="array" ref="KE34">INDEX(KE$13:KE33,$B34+1,1)</f>
        <v>0</v>
      </c>
      <c r="KF34" s="535" cm="1">
        <f t="array" ref="KF34">INDEX(KF$13:KF33,$B34+1,1)</f>
        <v>0</v>
      </c>
      <c r="KG34" s="535" cm="1">
        <f t="array" ref="KG34">INDEX(KG$13:KG33,$B34+1,1)</f>
        <v>0</v>
      </c>
      <c r="KH34" s="535" cm="1">
        <f t="array" ref="KH34">INDEX(KH$13:KH33,$B34+1,1)</f>
        <v>0</v>
      </c>
      <c r="KI34" s="535" cm="1">
        <f t="array" ref="KI34">INDEX(KI$13:KI33,$B34+1,1)</f>
        <v>0</v>
      </c>
      <c r="KJ34" s="535" cm="1">
        <f t="array" ref="KJ34">INDEX(KJ$13:KJ33,$B34+1,1)</f>
        <v>0</v>
      </c>
      <c r="KK34" s="535" cm="1">
        <f t="array" ref="KK34">INDEX(KK$13:KK33,$B34+1,1)</f>
        <v>0</v>
      </c>
      <c r="KL34" s="535" cm="1">
        <f t="array" ref="KL34">INDEX(KL$13:KL33,$B34+1,1)</f>
        <v>0</v>
      </c>
      <c r="KM34" s="535" cm="1">
        <f t="array" ref="KM34">INDEX(KM$13:KM33,$B34+1,1)</f>
        <v>0</v>
      </c>
      <c r="KN34" s="535" cm="1">
        <f t="array" ref="KN34">INDEX(KN$13:KN33,$B34+1,1)</f>
        <v>0</v>
      </c>
      <c r="KO34" s="535" cm="1">
        <f t="array" ref="KO34">INDEX(KO$13:KO33,$B34+1,1)</f>
        <v>0</v>
      </c>
      <c r="KP34" s="535" cm="1">
        <f t="array" ref="KP34">INDEX(KP$13:KP33,$B34+1,1)</f>
        <v>0</v>
      </c>
      <c r="KQ34" s="535" cm="1">
        <f t="array" ref="KQ34">INDEX(KQ$13:KQ33,$B34+1,1)</f>
        <v>0</v>
      </c>
      <c r="KR34" s="535" cm="1">
        <f t="array" ref="KR34">INDEX(KR$13:KR33,$B34+1,1)</f>
        <v>0</v>
      </c>
      <c r="KS34" s="535" cm="1">
        <f t="array" ref="KS34">INDEX(KS$13:KS33,$B34+1,1)</f>
        <v>0</v>
      </c>
      <c r="KT34" s="535" cm="1">
        <f t="array" ref="KT34">INDEX(KT$13:KT33,$B34+1,1)</f>
        <v>0</v>
      </c>
      <c r="KU34" s="535" cm="1">
        <f t="array" ref="KU34">INDEX(KU$13:KU33,$B34+1,1)</f>
        <v>0</v>
      </c>
      <c r="KV34" s="535" cm="1">
        <f t="array" ref="KV34">INDEX(KV$13:KV33,$B34+1,1)</f>
        <v>0</v>
      </c>
      <c r="KW34" s="535" cm="1">
        <f t="array" ref="KW34">INDEX(KW$13:KW33,$B34+1,1)</f>
        <v>0</v>
      </c>
      <c r="KX34" s="535" cm="1">
        <f t="array" ref="KX34">INDEX(KX$13:KX33,$B34+1,1)</f>
        <v>0</v>
      </c>
      <c r="KY34" s="535" cm="1">
        <f t="array" ref="KY34">INDEX(KY$13:KY33,$B34+1,1)</f>
        <v>0</v>
      </c>
      <c r="KZ34" s="535" cm="1">
        <f t="array" ref="KZ34">INDEX(KZ$13:KZ33,$B34+1,1)</f>
        <v>0</v>
      </c>
      <c r="LA34" s="535" cm="1">
        <f t="array" ref="LA34">INDEX(LA$13:LA33,$B34+1,1)</f>
        <v>0</v>
      </c>
      <c r="LB34" s="535" cm="1">
        <f t="array" ref="LB34">INDEX(LB$13:LB33,$B34+1,1)</f>
        <v>0</v>
      </c>
      <c r="LC34" s="535" cm="1">
        <f t="array" ref="LC34">INDEX(LC$13:LC33,$B34+1,1)</f>
        <v>0</v>
      </c>
      <c r="LD34" s="535" cm="1">
        <f t="array" ref="LD34">INDEX(LD$13:LD33,$B34+1,1)</f>
        <v>0</v>
      </c>
      <c r="LE34" s="535" cm="1">
        <f t="array" ref="LE34">INDEX(LE$13:LE33,$B34+1,1)</f>
        <v>0</v>
      </c>
      <c r="LF34" s="535" cm="1">
        <f t="array" ref="LF34">INDEX(LF$13:LF33,$B34+1,1)</f>
        <v>0</v>
      </c>
      <c r="LG34" s="535" cm="1">
        <f t="array" ref="LG34">INDEX(LG$13:LG33,$B34+1,1)</f>
        <v>0</v>
      </c>
      <c r="LH34" s="535" cm="1">
        <f t="array" ref="LH34">INDEX(LH$13:LH33,$B34+1,1)</f>
        <v>0</v>
      </c>
      <c r="LI34" s="535" cm="1">
        <f t="array" ref="LI34">INDEX(LI$13:LI33,$B34+1,1)</f>
        <v>0</v>
      </c>
      <c r="LJ34" s="535" cm="1">
        <f t="array" ref="LJ34">INDEX(LJ$13:LJ33,$B34+1,1)</f>
        <v>0</v>
      </c>
      <c r="LK34" s="535" cm="1">
        <f t="array" ref="LK34">INDEX(LK$13:LK33,$B34+1,1)</f>
        <v>0</v>
      </c>
      <c r="LL34" s="535" cm="1">
        <f t="array" ref="LL34">INDEX(LL$13:LL33,$B34+1,1)</f>
        <v>0</v>
      </c>
      <c r="LM34" s="535" cm="1">
        <f t="array" ref="LM34">INDEX(LM$13:LM33,$B34+1,1)</f>
        <v>0</v>
      </c>
      <c r="LN34" s="535" cm="1">
        <f t="array" ref="LN34">INDEX(LN$13:LN33,$B34+1,1)</f>
        <v>0</v>
      </c>
      <c r="LO34" s="535" cm="1">
        <f t="array" ref="LO34">INDEX(LO$13:LO33,$B34+1,1)</f>
        <v>0</v>
      </c>
      <c r="LP34" s="535" cm="1">
        <f t="array" ref="LP34">INDEX(LP$13:LP33,$B34+1,1)</f>
        <v>0</v>
      </c>
      <c r="LQ34" s="535" cm="1">
        <f t="array" ref="LQ34">INDEX(LQ$13:LQ33,$B34+1,1)</f>
        <v>0</v>
      </c>
      <c r="LR34" s="535" cm="1">
        <f t="array" ref="LR34">INDEX(LR$13:LR33,$B34+1,1)</f>
        <v>0</v>
      </c>
      <c r="LS34" s="535" cm="1">
        <f t="array" ref="LS34">INDEX(LS$13:LS33,$B34+1,1)</f>
        <v>0</v>
      </c>
      <c r="LT34" s="535" cm="1">
        <f t="array" ref="LT34">INDEX(LT$13:LT33,$B34+1,1)</f>
        <v>0</v>
      </c>
      <c r="LU34" s="535" cm="1">
        <f t="array" ref="LU34">INDEX(LU$13:LU33,$B34+1,1)</f>
        <v>0</v>
      </c>
      <c r="LV34" s="535" cm="1">
        <f t="array" ref="LV34">INDEX(LV$13:LV33,$B34+1,1)</f>
        <v>0</v>
      </c>
      <c r="LW34" s="535" cm="1">
        <f t="array" ref="LW34">INDEX(LW$13:LW33,$B34+1,1)</f>
        <v>0</v>
      </c>
      <c r="LX34" s="535" cm="1">
        <f t="array" ref="LX34">INDEX(LX$13:LX33,$B34+1,1)</f>
        <v>0</v>
      </c>
      <c r="LY34" s="535" cm="1">
        <f t="array" ref="LY34">INDEX(LY$13:LY33,$B34+1,1)</f>
        <v>0</v>
      </c>
      <c r="LZ34" s="535" cm="1">
        <f t="array" ref="LZ34">INDEX(LZ$13:LZ33,$B34+1,1)</f>
        <v>0</v>
      </c>
      <c r="MA34" s="535" cm="1">
        <f t="array" ref="MA34">INDEX(MA$13:MA33,$B34+1,1)</f>
        <v>0</v>
      </c>
      <c r="MB34" s="535" cm="1">
        <f t="array" ref="MB34">INDEX(MB$13:MB33,$B34+1,1)</f>
        <v>0</v>
      </c>
      <c r="MC34" s="535" cm="1">
        <f t="array" ref="MC34">INDEX(MC$13:MC33,$B34+1,1)</f>
        <v>0</v>
      </c>
      <c r="MD34" s="535" cm="1">
        <f t="array" ref="MD34">INDEX(MD$13:MD33,$B34+1,1)</f>
        <v>0</v>
      </c>
      <c r="ME34" s="535" cm="1">
        <f t="array" ref="ME34">INDEX(ME$13:ME33,$B34+1,1)</f>
        <v>0</v>
      </c>
      <c r="MF34" s="535" cm="1">
        <f t="array" ref="MF34">INDEX(MF$13:MF33,$B34+1,1)</f>
        <v>0</v>
      </c>
      <c r="MG34" s="535" cm="1">
        <f t="array" ref="MG34">INDEX(MG$13:MG33,$B34+1,1)</f>
        <v>0</v>
      </c>
      <c r="MH34" s="535" cm="1">
        <f t="array" ref="MH34">INDEX(MH$13:MH33,$B34+1,1)</f>
        <v>0</v>
      </c>
      <c r="MI34" s="535" cm="1">
        <f t="array" ref="MI34">INDEX(MI$13:MI33,$B34+1,1)</f>
        <v>0</v>
      </c>
      <c r="MJ34" s="535" cm="1">
        <f t="array" ref="MJ34">INDEX(MJ$13:MJ33,$B34+1,1)</f>
        <v>0</v>
      </c>
      <c r="MK34" s="535" cm="1">
        <f t="array" ref="MK34">INDEX(MK$13:MK33,$B34+1,1)</f>
        <v>0</v>
      </c>
      <c r="ML34" s="535" cm="1">
        <f t="array" ref="ML34">INDEX(ML$13:ML33,$B34+1,1)</f>
        <v>0</v>
      </c>
      <c r="MM34" s="535" cm="1">
        <f t="array" ref="MM34">INDEX(MM$13:MM33,$B34+1,1)</f>
        <v>0</v>
      </c>
      <c r="MN34" s="535" cm="1">
        <f t="array" ref="MN34">INDEX(MN$13:MN33,$B34+1,1)</f>
        <v>0</v>
      </c>
      <c r="MO34" s="535" cm="1">
        <f t="array" ref="MO34">INDEX(MO$13:MO33,$B34+1,1)</f>
        <v>0</v>
      </c>
      <c r="MP34" s="535" cm="1">
        <f t="array" ref="MP34">INDEX(MP$13:MP33,$B34+1,1)</f>
        <v>0</v>
      </c>
      <c r="MQ34" s="535" cm="1">
        <f t="array" ref="MQ34">INDEX(MQ$13:MQ33,$B34+1,1)</f>
        <v>0</v>
      </c>
      <c r="MR34" s="535" cm="1">
        <f t="array" ref="MR34">INDEX(MR$13:MR33,$B34+1,1)</f>
        <v>0</v>
      </c>
      <c r="MS34" s="535" cm="1">
        <f t="array" ref="MS34">INDEX(MS$13:MS33,$B34+1,1)</f>
        <v>0</v>
      </c>
      <c r="MT34" s="535" cm="1">
        <f t="array" ref="MT34">INDEX(MT$13:MT33,$B34+1,1)</f>
        <v>0</v>
      </c>
      <c r="MU34" s="535" cm="1">
        <f t="array" ref="MU34">INDEX(MU$13:MU33,$B34+1,1)</f>
        <v>0</v>
      </c>
      <c r="MV34" s="535" cm="1">
        <f t="array" ref="MV34">INDEX(MV$13:MV33,$B34+1,1)</f>
        <v>0</v>
      </c>
      <c r="MW34" s="535" cm="1">
        <f t="array" ref="MW34">INDEX(MW$13:MW33,$B34+1,1)</f>
        <v>0</v>
      </c>
      <c r="MX34" s="535" cm="1">
        <f t="array" ref="MX34">INDEX(MX$13:MX33,$B34+1,1)</f>
        <v>0</v>
      </c>
      <c r="MY34" s="535" cm="1">
        <f t="array" ref="MY34">INDEX(MY$13:MY33,$B34+1,1)</f>
        <v>0</v>
      </c>
      <c r="MZ34" s="535" cm="1">
        <f t="array" ref="MZ34">INDEX(MZ$13:MZ33,$B34+1,1)</f>
        <v>0</v>
      </c>
      <c r="NA34" s="535" cm="1">
        <f t="array" ref="NA34">INDEX(NA$13:NA33,$B34+1,1)</f>
        <v>0</v>
      </c>
      <c r="NB34" s="535" cm="1">
        <f t="array" ref="NB34">INDEX(NB$13:NB33,$B34+1,1)</f>
        <v>0</v>
      </c>
      <c r="NC34" s="535" cm="1">
        <f t="array" ref="NC34">INDEX(NC$13:NC33,$B34+1,1)</f>
        <v>0</v>
      </c>
      <c r="ND34" s="535" cm="1">
        <f t="array" ref="ND34">INDEX(ND$13:ND33,$B34+1,1)</f>
        <v>0</v>
      </c>
      <c r="NE34" s="535" cm="1">
        <f t="array" ref="NE34">INDEX(NE$13:NE33,$B34+1,1)</f>
        <v>0</v>
      </c>
      <c r="NF34" s="535" cm="1">
        <f t="array" ref="NF34">INDEX(NF$13:NF33,$B34+1,1)</f>
        <v>0</v>
      </c>
      <c r="NG34" s="535" cm="1">
        <f t="array" ref="NG34">INDEX(NG$13:NG33,$B34+1,1)</f>
        <v>0</v>
      </c>
      <c r="NH34" s="535" cm="1">
        <f t="array" ref="NH34">INDEX(NH$13:NH33,$B34+1,1)</f>
        <v>0</v>
      </c>
      <c r="NI34" s="535" cm="1">
        <f t="array" ref="NI34">INDEX(NI$13:NI33,$B34+1,1)</f>
        <v>0</v>
      </c>
      <c r="NJ34" s="535" cm="1">
        <f t="array" ref="NJ34">INDEX(NJ$13:NJ33,$B34+1,1)</f>
        <v>0</v>
      </c>
      <c r="NK34" s="535" cm="1">
        <f t="array" ref="NK34">INDEX(NK$13:NK33,$B34+1,1)</f>
        <v>0</v>
      </c>
      <c r="NL34" s="535" cm="1">
        <f t="array" ref="NL34">INDEX(NL$13:NL33,$B34+1,1)</f>
        <v>0</v>
      </c>
      <c r="NM34" s="535" cm="1">
        <f t="array" ref="NM34">INDEX(NM$13:NM33,$B34+1,1)</f>
        <v>0</v>
      </c>
      <c r="NN34" s="535" cm="1">
        <f t="array" ref="NN34">INDEX(NN$13:NN33,$B34+1,1)</f>
        <v>0</v>
      </c>
      <c r="NO34" s="535" cm="1">
        <f t="array" ref="NO34">INDEX(NO$13:NO33,$B34+1,1)</f>
        <v>0</v>
      </c>
      <c r="NP34" s="535" cm="1">
        <f t="array" ref="NP34">INDEX(NP$13:NP33,$B34+1,1)</f>
        <v>0</v>
      </c>
      <c r="NQ34" s="535" cm="1">
        <f t="array" ref="NQ34">INDEX(NQ$13:NQ33,$B34+1,1)</f>
        <v>0</v>
      </c>
      <c r="NR34" s="535" cm="1">
        <f t="array" ref="NR34">INDEX(NR$13:NR33,$B34+1,1)</f>
        <v>0</v>
      </c>
      <c r="NS34" s="535" cm="1">
        <f t="array" ref="NS34">INDEX(NS$13:NS33,$B34+1,1)</f>
        <v>0</v>
      </c>
      <c r="NT34" s="535" cm="1">
        <f t="array" ref="NT34">INDEX(NT$13:NT33,$B34+1,1)</f>
        <v>0</v>
      </c>
      <c r="NU34" s="535" cm="1">
        <f t="array" ref="NU34">INDEX(NU$13:NU33,$B34+1,1)</f>
        <v>0</v>
      </c>
      <c r="NV34" s="535" cm="1">
        <f t="array" ref="NV34">INDEX(NV$13:NV33,$B34+1,1)</f>
        <v>0</v>
      </c>
      <c r="NW34" s="535" cm="1">
        <f t="array" ref="NW34">INDEX(NW$13:NW33,$B34+1,1)</f>
        <v>0</v>
      </c>
      <c r="NX34" s="535" cm="1">
        <f t="array" ref="NX34">INDEX(NX$13:NX33,$B34+1,1)</f>
        <v>0</v>
      </c>
      <c r="NY34" s="535" cm="1">
        <f t="array" ref="NY34">INDEX(NY$13:NY33,$B34+1,1)</f>
        <v>0</v>
      </c>
      <c r="NZ34" s="535" cm="1">
        <f t="array" ref="NZ34">INDEX(NZ$13:NZ33,$B34+1,1)</f>
        <v>0</v>
      </c>
      <c r="OA34" s="535" cm="1">
        <f t="array" ref="OA34">INDEX(OA$13:OA33,$B34+1,1)</f>
        <v>0</v>
      </c>
      <c r="OB34" s="535" cm="1">
        <f t="array" ref="OB34">INDEX(OB$13:OB33,$B34+1,1)</f>
        <v>0</v>
      </c>
      <c r="OC34" s="535" cm="1">
        <f t="array" ref="OC34">INDEX(OC$13:OC33,$B34+1,1)</f>
        <v>0</v>
      </c>
      <c r="OD34" s="535" cm="1">
        <f t="array" ref="OD34">INDEX(OD$13:OD33,$B34+1,1)</f>
        <v>0</v>
      </c>
      <c r="OE34" s="535" cm="1">
        <f t="array" ref="OE34">INDEX(OE$13:OE33,$B34+1,1)</f>
        <v>0</v>
      </c>
      <c r="OF34" s="535" cm="1">
        <f t="array" ref="OF34">INDEX(OF$13:OF33,$B34+1,1)</f>
        <v>0</v>
      </c>
      <c r="OG34" s="535" cm="1">
        <f t="array" ref="OG34">INDEX(OG$13:OG33,$B34+1,1)</f>
        <v>0</v>
      </c>
      <c r="OH34" s="535" cm="1">
        <f t="array" ref="OH34">INDEX(OH$13:OH33,$B34+1,1)</f>
        <v>0</v>
      </c>
      <c r="OI34" s="535" cm="1">
        <f t="array" ref="OI34">INDEX(OI$13:OI33,$B34+1,1)</f>
        <v>0</v>
      </c>
      <c r="OJ34" s="535" cm="1">
        <f t="array" ref="OJ34">INDEX(OJ$13:OJ33,$B34+1,1)</f>
        <v>0</v>
      </c>
      <c r="OK34" s="535" cm="1">
        <f t="array" ref="OK34">INDEX(OK$13:OK33,$B34+1,1)</f>
        <v>0</v>
      </c>
      <c r="OL34" s="535" cm="1">
        <f t="array" ref="OL34">INDEX(OL$13:OL33,$B34+1,1)</f>
        <v>0</v>
      </c>
      <c r="OM34" s="535" cm="1">
        <f t="array" ref="OM34">INDEX(OM$13:OM33,$B34+1,1)</f>
        <v>0</v>
      </c>
      <c r="ON34" s="535" cm="1">
        <f t="array" ref="ON34">INDEX(ON$13:ON33,$B34+1,1)</f>
        <v>0</v>
      </c>
      <c r="OO34" s="535" cm="1">
        <f t="array" ref="OO34">INDEX(OO$13:OO33,$B34+1,1)</f>
        <v>0</v>
      </c>
      <c r="OP34" s="535" cm="1">
        <f t="array" ref="OP34">INDEX(OP$13:OP33,$B34+1,1)</f>
        <v>0</v>
      </c>
      <c r="OQ34" s="535" cm="1">
        <f t="array" ref="OQ34">INDEX(OQ$13:OQ33,$B34+1,1)</f>
        <v>0</v>
      </c>
      <c r="OR34" s="535" cm="1">
        <f t="array" ref="OR34">INDEX(OR$13:OR33,$B34+1,1)</f>
        <v>0</v>
      </c>
      <c r="OS34" s="535" cm="1">
        <f t="array" ref="OS34">INDEX(OS$13:OS33,$B34+1,1)</f>
        <v>0</v>
      </c>
      <c r="OT34" s="535" cm="1">
        <f t="array" ref="OT34">INDEX(OT$13:OT33,$B34+1,1)</f>
        <v>0</v>
      </c>
      <c r="OU34" s="535" cm="1">
        <f t="array" ref="OU34">INDEX(OU$13:OU33,$B34+1,1)</f>
        <v>0</v>
      </c>
      <c r="OV34" s="535" cm="1">
        <f t="array" ref="OV34">INDEX(OV$13:OV33,$B34+1,1)</f>
        <v>0</v>
      </c>
      <c r="OW34" s="535" cm="1">
        <f t="array" ref="OW34">INDEX(OW$13:OW33,$B34+1,1)</f>
        <v>0</v>
      </c>
      <c r="OX34" s="535" cm="1">
        <f t="array" ref="OX34">INDEX(OX$13:OX33,$B34+1,1)</f>
        <v>0</v>
      </c>
      <c r="OY34" s="535" cm="1">
        <f t="array" ref="OY34">INDEX(OY$13:OY33,$B34+1,1)</f>
        <v>0</v>
      </c>
      <c r="OZ34" s="535" cm="1">
        <f t="array" ref="OZ34">INDEX(OZ$13:OZ33,$B34+1,1)</f>
        <v>0</v>
      </c>
      <c r="PA34" s="535" cm="1">
        <f t="array" ref="PA34">INDEX(PA$13:PA33,$B34+1,1)</f>
        <v>0</v>
      </c>
      <c r="PB34" s="535" cm="1">
        <f t="array" ref="PB34">INDEX(PB$13:PB33,$B34+1,1)</f>
        <v>0</v>
      </c>
      <c r="PC34" s="535" cm="1">
        <f t="array" ref="PC34">INDEX(PC$13:PC33,$B34+1,1)</f>
        <v>0</v>
      </c>
      <c r="PD34" s="535" cm="1">
        <f t="array" ref="PD34">INDEX(PD$13:PD33,$B34+1,1)</f>
        <v>0</v>
      </c>
      <c r="PE34" s="535" cm="1">
        <f t="array" ref="PE34">INDEX(PE$13:PE33,$B34+1,1)</f>
        <v>0</v>
      </c>
      <c r="PF34" s="535" cm="1">
        <f t="array" ref="PF34">INDEX(PF$13:PF33,$B34+1,1)</f>
        <v>0</v>
      </c>
      <c r="PG34" s="535" cm="1">
        <f t="array" ref="PG34">INDEX(PG$13:PG33,$B34+1,1)</f>
        <v>0</v>
      </c>
      <c r="PH34" s="535" cm="1">
        <f t="array" ref="PH34">INDEX(PH$13:PH33,$B34+1,1)</f>
        <v>0</v>
      </c>
      <c r="PI34" s="535" cm="1">
        <f t="array" ref="PI34">INDEX(PI$13:PI33,$B34+1,1)</f>
        <v>0</v>
      </c>
      <c r="PJ34" s="535" cm="1">
        <f t="array" ref="PJ34">INDEX(PJ$13:PJ33,$B34+1,1)</f>
        <v>0</v>
      </c>
      <c r="PK34" s="535" cm="1">
        <f t="array" ref="PK34">INDEX(PK$13:PK33,$B34+1,1)</f>
        <v>0</v>
      </c>
      <c r="PL34" s="535" cm="1">
        <f t="array" ref="PL34">INDEX(PL$13:PL33,$B34+1,1)</f>
        <v>0</v>
      </c>
      <c r="PM34" s="535" cm="1">
        <f t="array" ref="PM34">INDEX(PM$13:PM33,$B34+1,1)</f>
        <v>0</v>
      </c>
      <c r="PN34" s="535" cm="1">
        <f t="array" ref="PN34">INDEX(PN$13:PN33,$B34+1,1)</f>
        <v>0</v>
      </c>
      <c r="PO34" s="535" cm="1">
        <f t="array" ref="PO34">INDEX(PO$13:PO33,$B34+1,1)</f>
        <v>0</v>
      </c>
      <c r="PP34" s="535" cm="1">
        <f t="array" ref="PP34">INDEX(PP$13:PP33,$B34+1,1)</f>
        <v>0</v>
      </c>
      <c r="PQ34" s="535" cm="1">
        <f t="array" ref="PQ34">INDEX(PQ$13:PQ33,$B34+1,1)</f>
        <v>0</v>
      </c>
      <c r="PR34" s="535" cm="1">
        <f t="array" ref="PR34">INDEX(PR$13:PR33,$B34+1,1)</f>
        <v>0</v>
      </c>
      <c r="PS34" s="535" cm="1">
        <f t="array" ref="PS34">INDEX(PS$13:PS33,$B34+1,1)</f>
        <v>0</v>
      </c>
      <c r="PT34" s="535" cm="1">
        <f t="array" ref="PT34">INDEX(PT$13:PT33,$B34+1,1)</f>
        <v>0</v>
      </c>
      <c r="PU34" s="535" cm="1">
        <f t="array" ref="PU34">INDEX(PU$13:PU33,$B34+1,1)</f>
        <v>0</v>
      </c>
      <c r="PV34" s="535" cm="1">
        <f t="array" ref="PV34">INDEX(PV$13:PV33,$B34+1,1)</f>
        <v>0</v>
      </c>
      <c r="PW34" s="535" cm="1">
        <f t="array" ref="PW34">INDEX(PW$13:PW33,$B34+1,1)</f>
        <v>0</v>
      </c>
      <c r="PX34" s="535" cm="1">
        <f t="array" ref="PX34">INDEX(PX$13:PX33,$B34+1,1)</f>
        <v>0</v>
      </c>
      <c r="PY34" s="535" cm="1">
        <f t="array" ref="PY34">INDEX(PY$13:PY33,$B34+1,1)</f>
        <v>0</v>
      </c>
      <c r="PZ34" s="535" cm="1">
        <f t="array" ref="PZ34">INDEX(PZ$13:PZ33,$B34+1,1)</f>
        <v>0</v>
      </c>
      <c r="QA34" s="535" cm="1">
        <f t="array" ref="QA34">INDEX(QA$13:QA33,$B34+1,1)</f>
        <v>0</v>
      </c>
      <c r="QB34" s="535" cm="1">
        <f t="array" ref="QB34">INDEX(QB$13:QB33,$B34+1,1)</f>
        <v>0</v>
      </c>
      <c r="QC34" s="535" cm="1">
        <f t="array" ref="QC34">INDEX(QC$13:QC33,$B34+1,1)</f>
        <v>0</v>
      </c>
      <c r="QD34" s="535" cm="1">
        <f t="array" ref="QD34">INDEX(QD$13:QD33,$B34+1,1)</f>
        <v>0</v>
      </c>
      <c r="QE34" s="535" cm="1">
        <f t="array" ref="QE34">INDEX(QE$13:QE33,$B34+1,1)</f>
        <v>0</v>
      </c>
      <c r="QF34" s="535" cm="1">
        <f t="array" ref="QF34">INDEX(QF$13:QF33,$B34+1,1)</f>
        <v>0</v>
      </c>
      <c r="QG34" s="535" cm="1">
        <f t="array" ref="QG34">INDEX(QG$13:QG33,$B34+1,1)</f>
        <v>0</v>
      </c>
      <c r="QH34" s="535" cm="1">
        <f t="array" ref="QH34">INDEX(QH$13:QH33,$B34+1,1)</f>
        <v>0</v>
      </c>
      <c r="QI34" s="535" cm="1">
        <f t="array" ref="QI34">INDEX(QI$13:QI33,$B34+1,1)</f>
        <v>0</v>
      </c>
      <c r="QJ34" s="535" cm="1">
        <f t="array" ref="QJ34">INDEX(QJ$13:QJ33,$B34+1,1)</f>
        <v>0</v>
      </c>
      <c r="QK34" s="535" cm="1">
        <f t="array" ref="QK34">INDEX(QK$13:QK33,$B34+1,1)</f>
        <v>0</v>
      </c>
      <c r="QL34" s="535" cm="1">
        <f t="array" ref="QL34">INDEX(QL$13:QL33,$B34+1,1)</f>
        <v>0</v>
      </c>
      <c r="QM34" s="535" cm="1">
        <f t="array" ref="QM34">INDEX(QM$13:QM33,$B34+1,1)</f>
        <v>0</v>
      </c>
      <c r="QN34" s="535" cm="1">
        <f t="array" ref="QN34">INDEX(QN$13:QN33,$B34+1,1)</f>
        <v>0</v>
      </c>
      <c r="QO34" s="535" cm="1">
        <f t="array" ref="QO34">INDEX(QO$13:QO33,$B34+1,1)</f>
        <v>0</v>
      </c>
      <c r="QP34" s="535" cm="1">
        <f t="array" ref="QP34">INDEX(QP$13:QP33,$B34+1,1)</f>
        <v>0</v>
      </c>
      <c r="QQ34" s="535" cm="1">
        <f t="array" ref="QQ34">INDEX(QQ$13:QQ33,$B34+1,1)</f>
        <v>0</v>
      </c>
      <c r="QR34" s="535" cm="1">
        <f t="array" ref="QR34">INDEX(QR$13:QR33,$B34+1,1)</f>
        <v>0</v>
      </c>
      <c r="QS34" s="535" cm="1">
        <f t="array" ref="QS34">INDEX(QS$13:QS33,$B34+1,1)</f>
        <v>0</v>
      </c>
      <c r="QT34" s="535" cm="1">
        <f t="array" ref="QT34">INDEX(QT$13:QT33,$B34+1,1)</f>
        <v>0</v>
      </c>
      <c r="QU34" s="535" cm="1">
        <f t="array" ref="QU34">INDEX(QU$13:QU33,$B34+1,1)</f>
        <v>0</v>
      </c>
      <c r="QV34" s="535" cm="1">
        <f t="array" ref="QV34">INDEX(QV$13:QV33,$B34+1,1)</f>
        <v>0</v>
      </c>
      <c r="QW34" s="535" cm="1">
        <f t="array" ref="QW34">INDEX(QW$13:QW33,$B34+1,1)</f>
        <v>0</v>
      </c>
      <c r="QX34" s="535" cm="1">
        <f t="array" ref="QX34">INDEX(QX$13:QX33,$B34+1,1)</f>
        <v>0</v>
      </c>
      <c r="QY34" s="535" cm="1">
        <f t="array" ref="QY34">INDEX(QY$13:QY33,$B34+1,1)</f>
        <v>0</v>
      </c>
      <c r="QZ34" s="535" cm="1">
        <f t="array" ref="QZ34">INDEX(QZ$13:QZ33,$B34+1,1)</f>
        <v>0</v>
      </c>
      <c r="RA34" s="535" cm="1">
        <f t="array" ref="RA34">INDEX(RA$13:RA33,$B34+1,1)</f>
        <v>0</v>
      </c>
      <c r="RB34" s="535" cm="1">
        <f t="array" ref="RB34">INDEX(RB$13:RB33,$B34+1,1)</f>
        <v>0</v>
      </c>
      <c r="RC34" s="535" cm="1">
        <f t="array" ref="RC34">INDEX(RC$13:RC33,$B34+1,1)</f>
        <v>0</v>
      </c>
      <c r="RD34" s="535" cm="1">
        <f t="array" ref="RD34">INDEX(RD$13:RD33,$B34+1,1)</f>
        <v>0</v>
      </c>
      <c r="RE34" s="535" cm="1">
        <f t="array" ref="RE34">INDEX(RE$13:RE33,$B34+1,1)</f>
        <v>0</v>
      </c>
      <c r="RF34" s="535" cm="1">
        <f t="array" ref="RF34">INDEX(RF$13:RF33,$B34+1,1)</f>
        <v>0</v>
      </c>
      <c r="RG34" s="535" cm="1">
        <f t="array" ref="RG34">INDEX(RG$13:RG33,$B34+1,1)</f>
        <v>0</v>
      </c>
      <c r="RH34" s="535" cm="1">
        <f t="array" ref="RH34">INDEX(RH$13:RH33,$B34+1,1)</f>
        <v>0</v>
      </c>
      <c r="RI34" s="535" cm="1">
        <f t="array" ref="RI34">INDEX(RI$13:RI33,$B34+1,1)</f>
        <v>0</v>
      </c>
      <c r="RJ34" s="535" cm="1">
        <f t="array" ref="RJ34">INDEX(RJ$13:RJ33,$B34+1,1)</f>
        <v>0</v>
      </c>
      <c r="RK34" s="535" cm="1">
        <f t="array" ref="RK34">INDEX(RK$13:RK33,$B34+1,1)</f>
        <v>0</v>
      </c>
      <c r="RL34" s="535" cm="1">
        <f t="array" ref="RL34">INDEX(RL$13:RL33,$B34+1,1)</f>
        <v>0</v>
      </c>
      <c r="RM34" s="535" cm="1">
        <f t="array" ref="RM34">INDEX(RM$13:RM33,$B34+1,1)</f>
        <v>0</v>
      </c>
      <c r="RN34" s="535" cm="1">
        <f t="array" ref="RN34">INDEX(RN$13:RN33,$B34+1,1)</f>
        <v>0</v>
      </c>
      <c r="RO34" s="535" cm="1">
        <f t="array" ref="RO34">INDEX(RO$13:RO33,$B34+1,1)</f>
        <v>0</v>
      </c>
      <c r="RP34" s="535" cm="1">
        <f t="array" ref="RP34">INDEX(RP$13:RP33,$B34+1,1)</f>
        <v>0</v>
      </c>
      <c r="RQ34" s="535" cm="1">
        <f t="array" ref="RQ34">INDEX(RQ$13:RQ33,$B34+1,1)</f>
        <v>0</v>
      </c>
      <c r="RR34" s="535" cm="1">
        <f t="array" ref="RR34">INDEX(RR$13:RR33,$B34+1,1)</f>
        <v>0</v>
      </c>
      <c r="RS34" s="535" cm="1">
        <f t="array" ref="RS34">INDEX(RS$13:RS33,$B34+1,1)</f>
        <v>0</v>
      </c>
      <c r="RT34" s="535" cm="1">
        <f t="array" ref="RT34">INDEX(RT$13:RT33,$B34+1,1)</f>
        <v>0</v>
      </c>
      <c r="RU34" s="535" cm="1">
        <f t="array" ref="RU34">INDEX(RU$13:RU33,$B34+1,1)</f>
        <v>0</v>
      </c>
      <c r="RV34" s="535" cm="1">
        <f t="array" ref="RV34">INDEX(RV$13:RV33,$B34+1,1)</f>
        <v>0</v>
      </c>
      <c r="RW34" s="535" cm="1">
        <f t="array" ref="RW34">INDEX(RW$13:RW33,$B34+1,1)</f>
        <v>0</v>
      </c>
      <c r="RX34" s="535" cm="1">
        <f t="array" ref="RX34">INDEX(RX$13:RX33,$B34+1,1)</f>
        <v>0</v>
      </c>
      <c r="RY34" s="535" cm="1">
        <f t="array" ref="RY34">INDEX(RY$13:RY33,$B34+1,1)</f>
        <v>0</v>
      </c>
      <c r="RZ34" s="535" cm="1">
        <f t="array" ref="RZ34">INDEX(RZ$13:RZ33,$B34+1,1)</f>
        <v>0</v>
      </c>
      <c r="SA34" s="535" cm="1">
        <f t="array" ref="SA34">INDEX(SA$13:SA33,$B34+1,1)</f>
        <v>0</v>
      </c>
      <c r="SB34" s="535" cm="1">
        <f t="array" ref="SB34">INDEX(SB$13:SB33,$B34+1,1)</f>
        <v>0</v>
      </c>
      <c r="SC34" s="535" cm="1">
        <f t="array" ref="SC34">INDEX(SC$13:SC33,$B34+1,1)</f>
        <v>0</v>
      </c>
      <c r="SD34" s="535" cm="1">
        <f t="array" ref="SD34">INDEX(SD$13:SD33,$B34+1,1)</f>
        <v>0</v>
      </c>
      <c r="SE34" s="535" cm="1">
        <f t="array" ref="SE34">INDEX(SE$13:SE33,$B34+1,1)</f>
        <v>0</v>
      </c>
      <c r="SF34" s="535" cm="1">
        <f t="array" ref="SF34">INDEX(SF$13:SF33,$B34+1,1)</f>
        <v>0</v>
      </c>
      <c r="SG34" s="535" cm="1">
        <f t="array" ref="SG34">INDEX(SG$13:SG33,$B34+1,1)</f>
        <v>0</v>
      </c>
      <c r="SH34" s="535" cm="1">
        <f t="array" ref="SH34">INDEX(SH$13:SH33,$B34+1,1)</f>
        <v>0</v>
      </c>
      <c r="SI34" s="535" cm="1">
        <f t="array" ref="SI34">INDEX(SI$13:SI33,$B34+1,1)</f>
        <v>0</v>
      </c>
      <c r="SJ34" s="535" cm="1">
        <f t="array" ref="SJ34">INDEX(SJ$13:SJ33,$B34+1,1)</f>
        <v>0</v>
      </c>
      <c r="SK34" s="535" cm="1">
        <f t="array" ref="SK34">INDEX(SK$13:SK33,$B34+1,1)</f>
        <v>0</v>
      </c>
      <c r="SL34" s="535" cm="1">
        <f t="array" ref="SL34">INDEX(SL$13:SL33,$B34+1,1)</f>
        <v>0</v>
      </c>
      <c r="SM34" s="535" cm="1">
        <f t="array" ref="SM34">INDEX(SM$13:SM33,$B34+1,1)</f>
        <v>0</v>
      </c>
      <c r="SN34" s="535" cm="1">
        <f t="array" ref="SN34">INDEX(SN$13:SN33,$B34+1,1)</f>
        <v>0</v>
      </c>
      <c r="SO34" s="535" cm="1">
        <f t="array" ref="SO34">INDEX(SO$13:SO33,$B34+1,1)</f>
        <v>0</v>
      </c>
      <c r="SP34" s="535" cm="1">
        <f t="array" ref="SP34">INDEX(SP$13:SP33,$B34+1,1)</f>
        <v>0</v>
      </c>
      <c r="SQ34" s="535" cm="1">
        <f t="array" ref="SQ34">INDEX(SQ$13:SQ33,$B34+1,1)</f>
        <v>0</v>
      </c>
      <c r="SR34" s="535" cm="1">
        <f t="array" ref="SR34">INDEX(SR$13:SR33,$B34+1,1)</f>
        <v>0</v>
      </c>
      <c r="SS34" s="535" cm="1">
        <f t="array" ref="SS34">INDEX(SS$13:SS33,$B34+1,1)</f>
        <v>0</v>
      </c>
      <c r="ST34" s="535" cm="1">
        <f t="array" ref="ST34">INDEX(ST$13:ST33,$B34+1,1)</f>
        <v>0</v>
      </c>
      <c r="SU34" s="535" cm="1">
        <f t="array" ref="SU34">INDEX(SU$13:SU33,$B34+1,1)</f>
        <v>0</v>
      </c>
      <c r="SV34" s="535" cm="1">
        <f t="array" ref="SV34">INDEX(SV$13:SV33,$B34+1,1)</f>
        <v>0</v>
      </c>
      <c r="SW34" s="535" cm="1">
        <f t="array" ref="SW34">INDEX(SW$13:SW33,$B34+1,1)</f>
        <v>0</v>
      </c>
      <c r="SX34" s="535" cm="1">
        <f t="array" ref="SX34">INDEX(SX$13:SX33,$B34+1,1)</f>
        <v>0</v>
      </c>
      <c r="SY34" s="535" cm="1">
        <f t="array" ref="SY34">INDEX(SY$13:SY33,$B34+1,1)</f>
        <v>0</v>
      </c>
      <c r="SZ34" s="535" cm="1">
        <f t="array" ref="SZ34">INDEX(SZ$13:SZ33,$B34+1,1)</f>
        <v>0</v>
      </c>
      <c r="TA34" s="535" cm="1">
        <f t="array" ref="TA34">INDEX(TA$13:TA33,$B34+1,1)</f>
        <v>0</v>
      </c>
      <c r="TB34" s="535" cm="1">
        <f t="array" ref="TB34">INDEX(TB$13:TB33,$B34+1,1)</f>
        <v>0</v>
      </c>
      <c r="TC34" s="535" cm="1">
        <f t="array" ref="TC34">INDEX(TC$13:TC33,$B34+1,1)</f>
        <v>0</v>
      </c>
      <c r="TD34" s="535" cm="1">
        <f t="array" ref="TD34">INDEX(TD$13:TD33,$B34+1,1)</f>
        <v>0</v>
      </c>
      <c r="TE34" s="535" cm="1">
        <f t="array" ref="TE34">INDEX(TE$13:TE33,$B34+1,1)</f>
        <v>0</v>
      </c>
      <c r="TF34" s="535" cm="1">
        <f t="array" ref="TF34">INDEX(TF$13:TF33,$B34+1,1)</f>
        <v>0</v>
      </c>
      <c r="TG34" s="535" cm="1">
        <f t="array" ref="TG34">INDEX(TG$13:TG33,$B34+1,1)</f>
        <v>0</v>
      </c>
      <c r="TH34" s="535" cm="1">
        <f t="array" ref="TH34">INDEX(TH$13:TH33,$B34+1,1)</f>
        <v>0</v>
      </c>
      <c r="TI34" s="535" cm="1">
        <f t="array" ref="TI34">INDEX(TI$13:TI33,$B34+1,1)</f>
        <v>0</v>
      </c>
      <c r="TJ34" s="535" cm="1">
        <f t="array" ref="TJ34">INDEX(TJ$13:TJ33,$B34+1,1)</f>
        <v>0</v>
      </c>
      <c r="TK34" s="535" cm="1">
        <f t="array" ref="TK34">INDEX(TK$13:TK33,$B34+1,1)</f>
        <v>0</v>
      </c>
      <c r="TL34" s="535" cm="1">
        <f t="array" ref="TL34">INDEX(TL$13:TL33,$B34+1,1)</f>
        <v>0</v>
      </c>
      <c r="TM34" s="535" cm="1">
        <f t="array" ref="TM34">INDEX(TM$13:TM33,$B34+1,1)</f>
        <v>0</v>
      </c>
      <c r="TN34" s="535" cm="1">
        <f t="array" ref="TN34">INDEX(TN$13:TN33,$B34+1,1)</f>
        <v>0</v>
      </c>
      <c r="TO34" s="535" cm="1">
        <f t="array" ref="TO34">INDEX(TO$13:TO33,$B34+1,1)</f>
        <v>0</v>
      </c>
      <c r="TP34" s="535" cm="1">
        <f t="array" ref="TP34">INDEX(TP$13:TP33,$B34+1,1)</f>
        <v>0</v>
      </c>
      <c r="TQ34" s="535" cm="1">
        <f t="array" ref="TQ34">INDEX(TQ$13:TQ33,$B34+1,1)</f>
        <v>0</v>
      </c>
      <c r="TR34" s="535" cm="1">
        <f t="array" ref="TR34">INDEX(TR$13:TR33,$B34+1,1)</f>
        <v>0</v>
      </c>
      <c r="TS34" s="535" cm="1">
        <f t="array" ref="TS34">INDEX(TS$13:TS33,$B34+1,1)</f>
        <v>0</v>
      </c>
      <c r="TT34" s="535" cm="1">
        <f t="array" ref="TT34">INDEX(TT$13:TT33,$B34+1,1)</f>
        <v>0</v>
      </c>
      <c r="TU34" s="535" cm="1">
        <f t="array" ref="TU34">INDEX(TU$13:TU33,$B34+1,1)</f>
        <v>0</v>
      </c>
      <c r="TV34" s="535" cm="1">
        <f t="array" ref="TV34">INDEX(TV$13:TV33,$B34+1,1)</f>
        <v>0</v>
      </c>
      <c r="TW34" s="535" cm="1">
        <f t="array" ref="TW34">INDEX(TW$13:TW33,$B34+1,1)</f>
        <v>0</v>
      </c>
      <c r="TX34" s="535" cm="1">
        <f t="array" ref="TX34">INDEX(TX$13:TX33,$B34+1,1)</f>
        <v>0</v>
      </c>
      <c r="TY34" s="535" cm="1">
        <f t="array" ref="TY34">INDEX(TY$13:TY33,$B34+1,1)</f>
        <v>0</v>
      </c>
      <c r="TZ34" s="535" cm="1">
        <f t="array" ref="TZ34">INDEX(TZ$13:TZ33,$B34+1,1)</f>
        <v>0</v>
      </c>
      <c r="UA34" s="535" cm="1">
        <f t="array" ref="UA34">INDEX(UA$13:UA33,$B34+1,1)</f>
        <v>0</v>
      </c>
      <c r="UB34" s="535" cm="1">
        <f t="array" ref="UB34">INDEX(UB$13:UB33,$B34+1,1)</f>
        <v>0</v>
      </c>
      <c r="UC34" s="535" cm="1">
        <f t="array" ref="UC34">INDEX(UC$13:UC33,$B34+1,1)</f>
        <v>0</v>
      </c>
      <c r="UD34" s="535" cm="1">
        <f t="array" ref="UD34">INDEX(UD$13:UD33,$B34+1,1)</f>
        <v>0</v>
      </c>
      <c r="UE34" s="535" cm="1">
        <f t="array" ref="UE34">INDEX(UE$13:UE33,$B34+1,1)</f>
        <v>0</v>
      </c>
      <c r="UF34" s="535" cm="1">
        <f t="array" ref="UF34">INDEX(UF$13:UF33,$B34+1,1)</f>
        <v>0</v>
      </c>
      <c r="UG34" s="535" cm="1">
        <f t="array" ref="UG34">INDEX(UG$13:UG33,$B34+1,1)</f>
        <v>0</v>
      </c>
      <c r="UH34" s="535" cm="1">
        <f t="array" ref="UH34">INDEX(UH$13:UH33,$B34+1,1)</f>
        <v>0</v>
      </c>
      <c r="UI34" s="535" cm="1">
        <f t="array" ref="UI34">INDEX(UI$13:UI33,$B34+1,1)</f>
        <v>0</v>
      </c>
      <c r="UJ34" s="535" cm="1">
        <f t="array" ref="UJ34">INDEX(UJ$13:UJ33,$B34+1,1)</f>
        <v>0</v>
      </c>
      <c r="UK34" s="535" cm="1">
        <f t="array" ref="UK34">INDEX(UK$13:UK33,$B34+1,1)</f>
        <v>0</v>
      </c>
      <c r="UL34" s="535" cm="1">
        <f t="array" ref="UL34">INDEX(UL$13:UL33,$B34+1,1)</f>
        <v>0</v>
      </c>
      <c r="UM34" s="535" cm="1">
        <f t="array" ref="UM34">INDEX(UM$13:UM33,$B34+1,1)</f>
        <v>0</v>
      </c>
      <c r="UN34" s="535" cm="1">
        <f t="array" ref="UN34">INDEX(UN$13:UN33,$B34+1,1)</f>
        <v>0</v>
      </c>
      <c r="UO34" s="535" cm="1">
        <f t="array" ref="UO34">INDEX(UO$13:UO33,$B34+1,1)</f>
        <v>0</v>
      </c>
      <c r="UP34" s="535" cm="1">
        <f t="array" ref="UP34">INDEX(UP$13:UP33,$B34+1,1)</f>
        <v>0</v>
      </c>
      <c r="UQ34" s="535" cm="1">
        <f t="array" ref="UQ34">INDEX(UQ$13:UQ33,$B34+1,1)</f>
        <v>0</v>
      </c>
      <c r="UR34" s="535" cm="1">
        <f t="array" ref="UR34">INDEX(UR$13:UR33,$B34+1,1)</f>
        <v>0</v>
      </c>
      <c r="US34" s="535" cm="1">
        <f t="array" ref="US34">INDEX(US$13:US33,$B34+1,1)</f>
        <v>0</v>
      </c>
      <c r="UT34" s="535" cm="1">
        <f t="array" ref="UT34">INDEX(UT$13:UT33,$B34+1,1)</f>
        <v>0</v>
      </c>
      <c r="UU34" s="535" cm="1">
        <f t="array" ref="UU34">INDEX(UU$13:UU33,$B34+1,1)</f>
        <v>0</v>
      </c>
      <c r="UV34" s="535" cm="1">
        <f t="array" ref="UV34">INDEX(UV$13:UV33,$B34+1,1)</f>
        <v>0</v>
      </c>
      <c r="UW34" s="535" cm="1">
        <f t="array" ref="UW34">INDEX(UW$13:UW33,$B34+1,1)</f>
        <v>0</v>
      </c>
      <c r="UX34" s="535" cm="1">
        <f t="array" ref="UX34">INDEX(UX$13:UX33,$B34+1,1)</f>
        <v>0</v>
      </c>
      <c r="UY34" s="535" cm="1">
        <f t="array" ref="UY34">INDEX(UY$13:UY33,$B34+1,1)</f>
        <v>0</v>
      </c>
      <c r="UZ34" s="535" cm="1">
        <f t="array" ref="UZ34">INDEX(UZ$13:UZ33,$B34+1,1)</f>
        <v>0</v>
      </c>
      <c r="VA34" s="535" cm="1">
        <f t="array" ref="VA34">INDEX(VA$13:VA33,$B34+1,1)</f>
        <v>0</v>
      </c>
      <c r="VB34" s="535" cm="1">
        <f t="array" ref="VB34">INDEX(VB$13:VB33,$B34+1,1)</f>
        <v>0</v>
      </c>
      <c r="VC34" s="535" cm="1">
        <f t="array" ref="VC34">INDEX(VC$13:VC33,$B34+1,1)</f>
        <v>0</v>
      </c>
      <c r="VD34" s="535" cm="1">
        <f t="array" ref="VD34">INDEX(VD$13:VD33,$B34+1,1)</f>
        <v>0</v>
      </c>
      <c r="VE34" s="535" cm="1">
        <f t="array" ref="VE34">INDEX(VE$13:VE33,$B34+1,1)</f>
        <v>0</v>
      </c>
      <c r="VF34" s="535" cm="1">
        <f t="array" ref="VF34">INDEX(VF$13:VF33,$B34+1,1)</f>
        <v>0</v>
      </c>
      <c r="VG34" s="535" cm="1">
        <f t="array" ref="VG34">INDEX(VG$13:VG33,$B34+1,1)</f>
        <v>0</v>
      </c>
      <c r="VH34" s="535" cm="1">
        <f t="array" ref="VH34">INDEX(VH$13:VH33,$B34+1,1)</f>
        <v>0</v>
      </c>
      <c r="VI34" s="535" cm="1">
        <f t="array" ref="VI34">INDEX(VI$13:VI33,$B34+1,1)</f>
        <v>0</v>
      </c>
      <c r="VJ34" s="535" cm="1">
        <f t="array" ref="VJ34">INDEX(VJ$13:VJ33,$B34+1,1)</f>
        <v>0</v>
      </c>
      <c r="VK34" s="535" cm="1">
        <f t="array" ref="VK34">INDEX(VK$13:VK33,$B34+1,1)</f>
        <v>0</v>
      </c>
      <c r="VL34" s="535" cm="1">
        <f t="array" ref="VL34">INDEX(VL$13:VL33,$B34+1,1)</f>
        <v>0</v>
      </c>
      <c r="VM34" s="535" cm="1">
        <f t="array" ref="VM34">INDEX(VM$13:VM33,$B34+1,1)</f>
        <v>0</v>
      </c>
      <c r="VN34" s="535" cm="1">
        <f t="array" ref="VN34">INDEX(VN$13:VN33,$B34+1,1)</f>
        <v>0</v>
      </c>
      <c r="VO34" s="535" cm="1">
        <f t="array" ref="VO34">INDEX(VO$13:VO33,$B34+1,1)</f>
        <v>0</v>
      </c>
      <c r="VP34" s="535" cm="1">
        <f t="array" ref="VP34">INDEX(VP$13:VP33,$B34+1,1)</f>
        <v>0</v>
      </c>
      <c r="VQ34" s="535" cm="1">
        <f t="array" ref="VQ34">INDEX(VQ$13:VQ33,$B34+1,1)</f>
        <v>0</v>
      </c>
      <c r="VR34" s="535" cm="1">
        <f t="array" ref="VR34">INDEX(VR$13:VR33,$B34+1,1)</f>
        <v>0</v>
      </c>
      <c r="VS34" s="535" cm="1">
        <f t="array" ref="VS34">INDEX(VS$13:VS33,$B34+1,1)</f>
        <v>0</v>
      </c>
      <c r="VT34" s="535" cm="1">
        <f t="array" ref="VT34">INDEX(VT$13:VT33,$B34+1,1)</f>
        <v>0</v>
      </c>
      <c r="VU34" s="535" cm="1">
        <f t="array" ref="VU34">INDEX(VU$13:VU33,$B34+1,1)</f>
        <v>0</v>
      </c>
      <c r="VV34" s="535" cm="1">
        <f t="array" ref="VV34">INDEX(VV$13:VV33,$B34+1,1)</f>
        <v>0</v>
      </c>
      <c r="VW34" s="535" cm="1">
        <f t="array" ref="VW34">INDEX(VW$13:VW33,$B34+1,1)</f>
        <v>0</v>
      </c>
      <c r="VX34" s="535" cm="1">
        <f t="array" ref="VX34">INDEX(VX$13:VX33,$B34+1,1)</f>
        <v>0</v>
      </c>
      <c r="VY34" s="535" cm="1">
        <f t="array" ref="VY34">INDEX(VY$13:VY33,$B34+1,1)</f>
        <v>0</v>
      </c>
      <c r="VZ34" s="535" cm="1">
        <f t="array" ref="VZ34">INDEX(VZ$13:VZ33,$B34+1,1)</f>
        <v>0</v>
      </c>
      <c r="WA34" s="535" cm="1">
        <f t="array" ref="WA34">INDEX(WA$13:WA33,$B34+1,1)</f>
        <v>0</v>
      </c>
      <c r="WB34" s="535" cm="1">
        <f t="array" ref="WB34">INDEX(WB$13:WB33,$B34+1,1)</f>
        <v>0</v>
      </c>
      <c r="WC34" s="535" cm="1">
        <f t="array" ref="WC34">INDEX(WC$13:WC33,$B34+1,1)</f>
        <v>0</v>
      </c>
      <c r="WD34" s="535" cm="1">
        <f t="array" ref="WD34">INDEX(WD$13:WD33,$B34+1,1)</f>
        <v>0</v>
      </c>
      <c r="WE34" s="535" cm="1">
        <f t="array" ref="WE34">INDEX(WE$13:WE33,$B34+1,1)</f>
        <v>0</v>
      </c>
      <c r="WF34" s="535" cm="1">
        <f t="array" ref="WF34">INDEX(WF$13:WF33,$B34+1,1)</f>
        <v>0</v>
      </c>
      <c r="WG34" s="535" cm="1">
        <f t="array" ref="WG34">INDEX(WG$13:WG33,$B34+1,1)</f>
        <v>0</v>
      </c>
      <c r="WH34" s="535" cm="1">
        <f t="array" ref="WH34">INDEX(WH$13:WH33,$B34+1,1)</f>
        <v>0</v>
      </c>
      <c r="WI34" s="535" cm="1">
        <f t="array" ref="WI34">INDEX(WI$13:WI33,$B34+1,1)</f>
        <v>0</v>
      </c>
      <c r="WJ34" s="535" cm="1">
        <f t="array" ref="WJ34">INDEX(WJ$13:WJ33,$B34+1,1)</f>
        <v>0</v>
      </c>
      <c r="WK34" s="535" cm="1">
        <f t="array" ref="WK34">INDEX(WK$13:WK33,$B34+1,1)</f>
        <v>0</v>
      </c>
      <c r="WL34" s="535" cm="1">
        <f t="array" ref="WL34">INDEX(WL$13:WL33,$B34+1,1)</f>
        <v>0</v>
      </c>
      <c r="WM34" s="535" t="str" cm="1">
        <f t="array" ref="WM34">INDEX(WM$13:WM33,$B34+1,1)</f>
        <v>-</v>
      </c>
      <c r="WN34" s="18"/>
      <c r="WO34" s="535" cm="1">
        <f t="array" ref="WO34">INDEX(WO$13:WO33,$B34+1,1)</f>
        <v>0</v>
      </c>
      <c r="WP34" s="535" cm="1">
        <f t="array" ref="WP34">INDEX(WP$13:WP33,$B34+1,1)</f>
        <v>0</v>
      </c>
      <c r="WQ34" s="535" cm="1">
        <f t="array" ref="WQ34">INDEX(WQ$13:WQ33,$B34+1,1)</f>
        <v>0</v>
      </c>
      <c r="WR34" s="535" t="str" cm="1">
        <f t="array" ref="WR34">INDEX(WR$13:WR33,$B34+1,1)</f>
        <v>-</v>
      </c>
      <c r="WS34" s="535" t="str" cm="1">
        <f t="array" ref="WS34">INDEX(WS$13:WS33,$B34+1,1)</f>
        <v>-</v>
      </c>
      <c r="WT34" s="535" t="str" cm="1">
        <f t="array" ref="WT34">INDEX(WT$13:WT33,$B34+1,1)</f>
        <v>-</v>
      </c>
      <c r="WU34" s="535" t="str" cm="1">
        <f t="array" ref="WU34">INDEX(WU$13:WU33,$B34+1,1)</f>
        <v>-</v>
      </c>
      <c r="WV34" s="535" t="str" cm="1">
        <f t="array" ref="WV34">INDEX(WV$13:WV33,$B34+1,1)</f>
        <v>-</v>
      </c>
      <c r="WW34" s="535" t="str" cm="1">
        <f t="array" ref="WW34">INDEX(WW$13:WW33,$B34+1,1)</f>
        <v>-</v>
      </c>
      <c r="WX34" s="535" t="str" cm="1">
        <f t="array" ref="WX34">INDEX(WX$13:WX33,$B34+1,1)</f>
        <v>-</v>
      </c>
      <c r="WY34" s="535" t="str" cm="1">
        <f t="array" ref="WY34">INDEX(WY$13:WY33,$B34+1,1)</f>
        <v>-</v>
      </c>
      <c r="WZ34" s="535" t="str" cm="1">
        <f t="array" ref="WZ34">INDEX(WZ$13:WZ33,$B34+1,1)</f>
        <v>-</v>
      </c>
      <c r="XA34" s="535" t="str" cm="1">
        <f t="array" ref="XA34">INDEX(XA$13:XA33,$B34+1,1)</f>
        <v>-</v>
      </c>
      <c r="XB34" s="535" t="str" cm="1">
        <f t="array" ref="XB34">INDEX(XB$13:XB33,$B34+1,1)</f>
        <v>-</v>
      </c>
      <c r="XC34" s="535" t="str" cm="1">
        <f t="array" ref="XC34">INDEX(XC$13:XC33,$B34+1,1)</f>
        <v>-</v>
      </c>
      <c r="XD34" s="535" t="str" cm="1">
        <f t="array" ref="XD34">INDEX(XD$13:XD33,$B34+1,1)</f>
        <v>-</v>
      </c>
      <c r="XE34" s="535" t="str" cm="1">
        <f t="array" ref="XE34">INDEX(XE$13:XE33,$B34+1,1)</f>
        <v>-</v>
      </c>
      <c r="XF34" s="535" t="str" cm="1">
        <f t="array" ref="XF34">INDEX(XF$13:XF33,$B34+1,1)</f>
        <v>-</v>
      </c>
      <c r="XG34" s="535" t="str" cm="1">
        <f t="array" ref="XG34">INDEX(XG$13:XG33,$B34+1,1)</f>
        <v>-</v>
      </c>
      <c r="XH34" s="18"/>
      <c r="XI34" s="411" t="str">
        <f t="shared" ca="1" si="196"/>
        <v>-</v>
      </c>
      <c r="XJ34" s="535" t="str" cm="1">
        <f t="array" ref="XJ34">INDEX(XJ$13:XJ33,$B34+1,1)</f>
        <v>-</v>
      </c>
      <c r="XK34" s="535" t="str" cm="1">
        <f t="array" ref="XK34">INDEX(XK$13:XK33,$B34+1,1)</f>
        <v>-</v>
      </c>
      <c r="XL34" s="535" t="str" cm="1">
        <f t="array" ref="XL34">INDEX(XL$13:XL33,$B34+1,1)</f>
        <v>-</v>
      </c>
      <c r="XM34" s="535" t="str" cm="1">
        <f t="array" ref="XM34">INDEX(XM$13:XM33,$B34+1,1)</f>
        <v>-</v>
      </c>
      <c r="XN34" s="535" cm="1">
        <f t="array" ref="XN34">INDEX(XN$13:XN33,$B34+1,1)</f>
        <v>0</v>
      </c>
      <c r="XO34" s="535" t="str" cm="1">
        <f t="array" ref="XO34">INDEX(XO$13:XO33,$B34+1,1)</f>
        <v>-</v>
      </c>
      <c r="XP34" s="535" t="str" cm="1">
        <f t="array" ref="XP34">INDEX(XP$13:XP33,$B34+1,1)</f>
        <v>-</v>
      </c>
      <c r="XQ34" s="535" t="str" cm="1">
        <f t="array" ref="XQ34">INDEX(XQ$13:XQ33,$B34+1,1)</f>
        <v>-</v>
      </c>
      <c r="XR34" s="535" t="str" cm="1">
        <f t="array" ref="XR34">INDEX(XR$13:XR33,$B34+1,1)</f>
        <v>-</v>
      </c>
      <c r="XS34" s="535" t="str" cm="1">
        <f t="array" ref="XS34">INDEX(XS$13:XS33,$B34+1,1)</f>
        <v>-</v>
      </c>
      <c r="XT34" s="535" t="str" cm="1">
        <f t="array" ref="XT34">INDEX(XT$13:XT33,$B34+1,1)</f>
        <v>-</v>
      </c>
      <c r="XU34" s="535" t="str" cm="1">
        <f t="array" ref="XU34">INDEX(XU$13:XU33,$B34+1,1)</f>
        <v>-</v>
      </c>
      <c r="XV34" s="535" t="str" cm="1">
        <f t="array" ref="XV34">INDEX(XV$13:XV33,$B34+1,1)</f>
        <v>-</v>
      </c>
      <c r="XW34" s="535" t="b" cm="1">
        <f t="array" ref="XW34">INDEX(XW$13:XW33,$B34+1,1)</f>
        <v>1</v>
      </c>
      <c r="XX34" s="535" t="str" cm="1">
        <f t="array" ref="XX34">INDEX(XX$13:XX33,$B34+1,1)</f>
        <v>-</v>
      </c>
      <c r="XY34" s="535" cm="1">
        <f t="array" ref="XY34">INDEX(XY$13:XY33,$B34+1,1)</f>
        <v>0</v>
      </c>
      <c r="XZ34" s="535" cm="1">
        <f t="array" ref="XZ34">INDEX(XZ$13:XZ33,$B34+1,1)</f>
        <v>0</v>
      </c>
      <c r="YA34" s="535" cm="1">
        <f t="array" ref="YA34">INDEX(YA$13:YA33,$B34+1,1)</f>
        <v>0</v>
      </c>
      <c r="YB34" s="18"/>
      <c r="YC34" s="535" t="str" cm="1">
        <f t="array" ref="YC34">INDEX(YC$13:YC33,$B34+1,1)</f>
        <v>-</v>
      </c>
      <c r="YD34" s="535" t="str" cm="1">
        <f t="array" ref="YD34">INDEX(YD$13:YD33,$B34+1,1)</f>
        <v>-</v>
      </c>
      <c r="YE34" s="535" t="str" cm="1">
        <f t="array" ref="YE34">INDEX(YE$13:YE33,$B34+1,1)</f>
        <v>-</v>
      </c>
      <c r="YF34" s="535" t="str" cm="1">
        <f t="array" ref="YF34">INDEX(YF$13:YF33,$B34+1,1)</f>
        <v>-</v>
      </c>
      <c r="YG34" s="535" cm="1">
        <f t="array" ref="YG34">INDEX(YG$13:YG33,$B34+1,1)</f>
        <v>1</v>
      </c>
      <c r="YH34" s="535" cm="1">
        <f t="array" ref="YH34">INDEX(YH$13:YH33,$B34+1,1)</f>
        <v>1</v>
      </c>
      <c r="YI34" s="535" cm="1">
        <f t="array" ref="YI34">INDEX(YI$13:YI33,$B34+1,1)</f>
        <v>1</v>
      </c>
      <c r="YJ34" s="535" cm="1">
        <f t="array" ref="YJ34">INDEX(YJ$13:YJ33,$B34+1,1)</f>
        <v>1</v>
      </c>
      <c r="YK34" s="535" t="str" cm="1">
        <f t="array" ref="YK34">INDEX(YK$13:YK33,$B34+1,1)</f>
        <v>-</v>
      </c>
      <c r="YL34" s="535" t="str" cm="1">
        <f t="array" ref="YL34">INDEX(YL$13:YL33,$B34+1,1)</f>
        <v>-</v>
      </c>
      <c r="YM34" s="535" t="str" cm="1">
        <f t="array" ref="YM34">INDEX(YM$13:YM33,$B34+1,1)</f>
        <v>-</v>
      </c>
      <c r="YN34" s="535" t="str" cm="1">
        <f t="array" ref="YN34">INDEX(YN$13:YN33,$B34+1,1)</f>
        <v>-</v>
      </c>
      <c r="YO34" s="535" t="str" cm="1">
        <f t="array" ref="YO34">INDEX(YO$13:YO33,$B34+1,1)</f>
        <v>-</v>
      </c>
      <c r="YP34" s="535" t="str" cm="1">
        <f t="array" ref="YP34">INDEX(YP$13:YP33,$B34+1,1)</f>
        <v>-</v>
      </c>
      <c r="YQ34" s="535" t="str" cm="1">
        <f t="array" ref="YQ34">INDEX(YQ$13:YQ33,$B34+1,1)</f>
        <v>-</v>
      </c>
      <c r="YR34" s="18"/>
      <c r="YS34" s="535" t="str" cm="1">
        <f t="array" ref="YS34">INDEX(YS$13:YS33,$B34+1,1)</f>
        <v>-</v>
      </c>
      <c r="YT34" s="411">
        <f t="shared" si="172"/>
        <v>1</v>
      </c>
      <c r="YU34" s="18"/>
      <c r="YV34" s="535" t="str" cm="1">
        <f t="array" ref="YV34">INDEX(YV$13:YV33,$B34+1,1)</f>
        <v>-</v>
      </c>
      <c r="YW34" s="535" t="str" cm="1">
        <f t="array" ref="YW34">INDEX(YW$13:YW33,$B34+1,1)</f>
        <v>-</v>
      </c>
      <c r="YX34" s="535" t="str" cm="1">
        <f t="array" ref="YX34">INDEX(YX$13:YX33,$B34+1,1)</f>
        <v>-</v>
      </c>
      <c r="YY34" s="535" t="str" cm="1">
        <f t="array" ref="YY34">INDEX(YY$13:YY33,$B34+1,1)</f>
        <v>-</v>
      </c>
      <c r="YZ34" s="535" t="str" cm="1">
        <f t="array" ref="YZ34">INDEX(YZ$13:YZ33,$B34+1,1)</f>
        <v>-</v>
      </c>
      <c r="ZA34" s="535" t="str" cm="1">
        <f t="array" ref="ZA34">INDEX(ZA$13:ZA33,$B34+1,1)</f>
        <v>-</v>
      </c>
      <c r="ZB34" s="535" t="str" cm="1">
        <f t="array" ref="ZB34">INDEX(ZB$13:ZB33,$B34+1,1)</f>
        <v>-</v>
      </c>
      <c r="ZC34" s="535" t="str" cm="1">
        <f t="array" ref="ZC34">INDEX(ZC$13:ZC33,$B34+1,1)</f>
        <v>-</v>
      </c>
      <c r="ZD34" s="535" t="str" cm="1">
        <f t="array" ref="ZD34">INDEX(ZD$13:ZD33,$B34+1,1)</f>
        <v>-</v>
      </c>
      <c r="ZE34" s="535" t="str" cm="1">
        <f t="array" ref="ZE34">INDEX(ZE$13:ZE33,$B34+1,1)</f>
        <v>-</v>
      </c>
      <c r="ZF34" s="535" t="str" cm="1">
        <f t="array" ref="ZF34">INDEX(ZF$13:ZF33,$B34+1,1)</f>
        <v>-</v>
      </c>
      <c r="ZG34" s="535" t="str" cm="1">
        <f t="array" ref="ZG34">INDEX(ZG$13:ZG33,$B34+1,1)</f>
        <v>-</v>
      </c>
      <c r="ZH34" s="535" t="str" cm="1">
        <f t="array" ref="ZH34">INDEX(ZH$13:ZH33,$B34+1,1)</f>
        <v>-</v>
      </c>
      <c r="ZI34" s="535" t="str" cm="1">
        <f t="array" ref="ZI34">INDEX(ZI$13:ZI33,$B34+1,1)</f>
        <v>-</v>
      </c>
      <c r="ZJ34" s="535" t="str" cm="1">
        <f t="array" ref="ZJ34">INDEX(ZJ$13:ZJ33,$B34+1,1)</f>
        <v>-</v>
      </c>
      <c r="ZK34" s="535" t="str" cm="1">
        <f t="array" ref="ZK34">INDEX(ZK$13:ZK33,$B34+1,1)</f>
        <v>-</v>
      </c>
      <c r="ZL34" s="535" t="str" cm="1">
        <f t="array" ref="ZL34">INDEX(ZL$13:ZL33,$B34+1,1)</f>
        <v>-</v>
      </c>
      <c r="ZM34" s="535" t="str" cm="1">
        <f t="array" ref="ZM34">INDEX(ZM$13:ZM33,$B34+1,1)</f>
        <v>-</v>
      </c>
      <c r="ZN34" s="535" t="str" cm="1">
        <f t="array" ref="ZN34">INDEX(ZN$13:ZN33,$B34+1,1)</f>
        <v>-</v>
      </c>
      <c r="ZO34" s="535" t="str" cm="1">
        <f t="array" ref="ZO34">INDEX(ZO$13:ZO33,$B34+1,1)</f>
        <v>-</v>
      </c>
      <c r="ZP34" s="535" t="str" cm="1">
        <f t="array" ref="ZP34">INDEX(ZP$13:ZP33,$B34+1,1)</f>
        <v>-</v>
      </c>
      <c r="ZQ34" s="535" t="str" cm="1">
        <f t="array" ref="ZQ34">INDEX(ZQ$13:ZQ33,$B34+1,1)</f>
        <v>-</v>
      </c>
      <c r="ZR34" s="535" t="str" cm="1">
        <f t="array" ref="ZR34">INDEX(ZR$13:ZR33,$B34+1,1)</f>
        <v>-</v>
      </c>
      <c r="ZS34" s="535" t="str" cm="1">
        <f t="array" ref="ZS34">INDEX(ZS$13:ZS33,$B34+1,1)</f>
        <v>-</v>
      </c>
      <c r="ZT34" s="535" t="str" cm="1">
        <f t="array" ref="ZT34">INDEX(ZT$13:ZT33,$B34+1,1)</f>
        <v>-</v>
      </c>
      <c r="ZU34" s="535" t="str" cm="1">
        <f t="array" ref="ZU34">INDEX(ZU$13:ZU33,$B34+1,1)</f>
        <v>-</v>
      </c>
      <c r="ZV34" s="535" t="str" cm="1">
        <f t="array" ref="ZV34">INDEX(ZV$13:ZV33,$B34+1,1)</f>
        <v>-</v>
      </c>
      <c r="ZW34" s="535" t="str" cm="1">
        <f t="array" ref="ZW34">INDEX(ZW$13:ZW33,$B34+1,1)</f>
        <v>-</v>
      </c>
      <c r="ZX34" s="535" t="str" cm="1">
        <f t="array" ref="ZX34">INDEX(ZX$13:ZX33,$B34+1,1)</f>
        <v>-</v>
      </c>
      <c r="ZY34" s="535" t="str" cm="1">
        <f t="array" ref="ZY34">INDEX(ZY$13:ZY33,$B34+1,1)</f>
        <v>-</v>
      </c>
      <c r="ZZ34" s="535" t="str" cm="1">
        <f t="array" ref="ZZ34">INDEX(ZZ$13:ZZ33,$B34+1,1)</f>
        <v>-</v>
      </c>
      <c r="AAA34" s="535" t="str" cm="1">
        <f t="array" ref="AAA34">INDEX(AAA$13:AAA33,$B34+1,1)</f>
        <v>-</v>
      </c>
      <c r="AAB34" s="535" t="str" cm="1">
        <f t="array" ref="AAB34">INDEX(AAB$13:AAB33,$B34+1,1)</f>
        <v>-</v>
      </c>
      <c r="AAC34" s="535" t="str" cm="1">
        <f t="array" ref="AAC34">INDEX(AAC$13:AAC33,$B34+1,1)</f>
        <v>-</v>
      </c>
      <c r="AAD34" s="535" t="str" cm="1">
        <f t="array" ref="AAD34">INDEX(AAD$13:AAD33,$B34+1,1)</f>
        <v>-</v>
      </c>
      <c r="AAE34" s="535" t="str" cm="1">
        <f t="array" ref="AAE34">INDEX(AAE$13:AAE33,$B34+1,1)</f>
        <v>-</v>
      </c>
      <c r="AAF34" s="535" t="str" cm="1">
        <f t="array" ref="AAF34">INDEX(AAF$13:AAF33,$B34+1,1)</f>
        <v>-</v>
      </c>
      <c r="AAG34" s="535" t="str" cm="1">
        <f t="array" ref="AAG34">INDEX(AAG$13:AAG33,$B34+1,1)</f>
        <v>-</v>
      </c>
      <c r="AAH34" s="535" t="str" cm="1">
        <f t="array" ref="AAH34">INDEX(AAH$13:AAH33,$B34+1,1)</f>
        <v>-</v>
      </c>
      <c r="AAI34" s="535" t="str" cm="1">
        <f t="array" ref="AAI34">INDEX(AAI$13:AAI33,$B34+1,1)</f>
        <v>-</v>
      </c>
      <c r="AAJ34" s="535" t="str" cm="1">
        <f t="array" ref="AAJ34">INDEX(AAJ$13:AAJ33,$B34+1,1)</f>
        <v>-</v>
      </c>
      <c r="AAK34" s="535" t="str" cm="1">
        <f t="array" ref="AAK34">INDEX(AAK$13:AAK33,$B34+1,1)</f>
        <v>-</v>
      </c>
      <c r="AAL34" s="535" cm="1">
        <f t="array" ref="AAL34">INDEX(AAL$13:AAL33,$B34+1,1)</f>
        <v>1</v>
      </c>
      <c r="AAM34" s="535" cm="1">
        <f t="array" ref="AAM34">INDEX(AAM$13:AAM33,$B34+1,1)</f>
        <v>1</v>
      </c>
      <c r="AAN34" s="535" t="str" cm="1">
        <f t="array" ref="AAN34">INDEX(AAN$13:AAN33,$B34+1,1)</f>
        <v>-</v>
      </c>
      <c r="AAO34" s="535" t="str" cm="1">
        <f t="array" ref="AAO34">INDEX(AAO$13:AAO33,$B34+1,1)</f>
        <v>-</v>
      </c>
      <c r="AAP34" s="535" t="str" cm="1">
        <f t="array" ref="AAP34">INDEX(AAP$13:AAP33,$B34+1,1)</f>
        <v>-</v>
      </c>
      <c r="AAQ34" s="535" t="str" cm="1">
        <f t="array" ref="AAQ34">INDEX(AAQ$13:AAQ33,$B34+1,1)</f>
        <v>-</v>
      </c>
      <c r="AAR34" s="535" t="str" cm="1">
        <f t="array" ref="AAR34">INDEX(AAR$13:AAR33,$B34+1,1)</f>
        <v>-</v>
      </c>
      <c r="AAS34" s="535" t="str" cm="1">
        <f t="array" ref="AAS34">INDEX(AAS$13:AAS33,$B34+1,1)</f>
        <v>-</v>
      </c>
      <c r="AAT34" s="535" t="str" cm="1">
        <f t="array" ref="AAT34">INDEX(AAT$13:AAT33,$B34+1,1)</f>
        <v>-</v>
      </c>
      <c r="AAU34" s="535" t="str" cm="1">
        <f t="array" ref="AAU34">INDEX(AAU$13:AAU33,$B34+1,1)</f>
        <v>-</v>
      </c>
      <c r="AAV34" s="535" t="str" cm="1">
        <f t="array" ref="AAV34">INDEX(AAV$13:AAV33,$B34+1,1)</f>
        <v>-</v>
      </c>
      <c r="AAW34" s="535" t="str" cm="1">
        <f t="array" ref="AAW34">INDEX(AAW$13:AAW33,$B34+1,1)</f>
        <v>-</v>
      </c>
      <c r="AAX34" s="535" t="str" cm="1">
        <f t="array" ref="AAX34">INDEX(AAX$13:AAX33,$B34+1,1)</f>
        <v>-</v>
      </c>
      <c r="AAY34" s="535" t="str" cm="1">
        <f t="array" ref="AAY34">INDEX(AAY$13:AAY33,$B34+1,1)</f>
        <v>-</v>
      </c>
      <c r="AAZ34" s="535" t="str" cm="1">
        <f t="array" ref="AAZ34">INDEX(AAZ$13:AAZ33,$B34+1,1)</f>
        <v>-</v>
      </c>
      <c r="ABA34" s="18"/>
      <c r="ABB34" s="535" t="str" cm="1">
        <f t="array" ref="ABB34">INDEX(ABB$13:ABB33,$B34+1,1)</f>
        <v>-</v>
      </c>
      <c r="ABC34" s="535" t="str" cm="1">
        <f t="array" ref="ABC34">INDEX(ABC$13:ABC33,$B34+1,1)</f>
        <v>-</v>
      </c>
      <c r="ABD34" s="535" t="str" cm="1">
        <f t="array" ref="ABD34">INDEX(ABD$13:ABD33,$B34+1,1)</f>
        <v>-</v>
      </c>
      <c r="ABE34" s="535" t="str" cm="1">
        <f t="array" ref="ABE34">INDEX(ABE$13:ABE33,$B34+1,1)</f>
        <v>-</v>
      </c>
      <c r="ABF34" s="535" t="str" cm="1">
        <f t="array" ref="ABF34">INDEX(ABF$13:ABF33,$B34+1,1)</f>
        <v>-</v>
      </c>
      <c r="ABG34" s="535" t="str" cm="1">
        <f t="array" ref="ABG34">INDEX(ABG$13:ABG33,$B34+1,1)</f>
        <v>-</v>
      </c>
      <c r="ABH34" s="535" t="str" cm="1">
        <f t="array" ref="ABH34">INDEX(ABH$13:ABH33,$B34+1,1)</f>
        <v>-</v>
      </c>
      <c r="ABI34" s="535" t="str" cm="1">
        <f t="array" ref="ABI34">INDEX(ABI$13:ABI33,$B34+1,1)</f>
        <v>-</v>
      </c>
      <c r="ABJ34" s="535" t="str" cm="1">
        <f t="array" ref="ABJ34">INDEX(ABJ$13:ABJ33,$B34+1,1)</f>
        <v>-</v>
      </c>
      <c r="ABK34" s="535" t="str" cm="1">
        <f t="array" ref="ABK34">INDEX(ABK$13:ABK33,$B34+1,1)</f>
        <v>-</v>
      </c>
      <c r="ABL34" s="535" t="str" cm="1">
        <f t="array" ref="ABL34">INDEX(ABL$13:ABL33,$B34+1,1)</f>
        <v>-</v>
      </c>
      <c r="ABM34" s="535" t="str" cm="1">
        <f t="array" ref="ABM34">INDEX(ABM$13:ABM33,$B34+1,1)</f>
        <v>-</v>
      </c>
      <c r="ABN34" s="535" t="str" cm="1">
        <f t="array" ref="ABN34">INDEX(ABN$13:ABN33,$B34+1,1)</f>
        <v>-</v>
      </c>
      <c r="ABO34" s="535" t="str" cm="1">
        <f t="array" ref="ABO34">INDEX(ABO$13:ABO33,$B34+1,1)</f>
        <v>-</v>
      </c>
      <c r="ABP34" s="535" t="str" cm="1">
        <f t="array" ref="ABP34">INDEX(ABP$13:ABP33,$B34+1,1)</f>
        <v>-</v>
      </c>
      <c r="ABQ34" s="535" t="str" cm="1">
        <f t="array" ref="ABQ34">INDEX(ABQ$13:ABQ33,$B34+1,1)</f>
        <v>-</v>
      </c>
      <c r="ABR34" s="535" t="str" cm="1">
        <f t="array" ref="ABR34">INDEX(ABR$13:ABR33,$B34+1,1)</f>
        <v>-</v>
      </c>
      <c r="ABS34" s="535" t="str" cm="1">
        <f t="array" ref="ABS34">INDEX(ABS$13:ABS33,$B34+1,1)</f>
        <v>-</v>
      </c>
      <c r="ABT34" s="535" t="str" cm="1">
        <f t="array" ref="ABT34">INDEX(ABT$13:ABT33,$B34+1,1)</f>
        <v>-</v>
      </c>
      <c r="ABU34" s="535" t="str" cm="1">
        <f t="array" ref="ABU34">INDEX(ABU$13:ABU33,$B34+1,1)</f>
        <v>-</v>
      </c>
      <c r="ABV34" s="535" t="str" cm="1">
        <f t="array" ref="ABV34">INDEX(ABV$13:ABV33,$B34+1,1)</f>
        <v>-</v>
      </c>
      <c r="ABW34" s="535" t="str" cm="1">
        <f t="array" ref="ABW34">INDEX(ABW$13:ABW33,$B34+1,1)</f>
        <v>-</v>
      </c>
      <c r="ABX34" s="535" t="str" cm="1">
        <f t="array" ref="ABX34">INDEX(ABX$13:ABX33,$B34+1,1)</f>
        <v>-</v>
      </c>
      <c r="ABY34" s="535" t="str" cm="1">
        <f t="array" ref="ABY34">INDEX(ABY$13:ABY33,$B34+1,1)</f>
        <v>-</v>
      </c>
      <c r="ABZ34" s="535" t="str" cm="1">
        <f t="array" ref="ABZ34">INDEX(ABZ$13:ABZ33,$B34+1,1)</f>
        <v>-</v>
      </c>
      <c r="ACA34" s="535" t="str" cm="1">
        <f t="array" ref="ACA34">INDEX(ACA$13:ACA33,$B34+1,1)</f>
        <v>-</v>
      </c>
      <c r="ACB34" s="535" t="str" cm="1">
        <f t="array" ref="ACB34">INDEX(ACB$13:ACB33,$B34+1,1)</f>
        <v>-</v>
      </c>
      <c r="ACC34" s="535" t="str" cm="1">
        <f t="array" ref="ACC34">INDEX(ACC$13:ACC33,$B34+1,1)</f>
        <v>-</v>
      </c>
      <c r="ACD34" s="535" t="str" cm="1">
        <f t="array" ref="ACD34">INDEX(ACD$13:ACD33,$B34+1,1)</f>
        <v>-</v>
      </c>
      <c r="ACE34" s="535" t="str" cm="1">
        <f t="array" ref="ACE34">INDEX(ACE$13:ACE33,$B34+1,1)</f>
        <v>-</v>
      </c>
      <c r="ACF34" s="535" t="str" cm="1">
        <f t="array" ref="ACF34">INDEX(ACF$13:ACF33,$B34+1,1)</f>
        <v>-</v>
      </c>
      <c r="ACG34" s="535" t="str" cm="1">
        <f t="array" ref="ACG34">INDEX(ACG$13:ACG33,$B34+1,1)</f>
        <v>-</v>
      </c>
      <c r="ACH34" s="535" t="str" cm="1">
        <f t="array" ref="ACH34">INDEX(ACH$13:ACH33,$B34+1,1)</f>
        <v>-</v>
      </c>
      <c r="ACI34" s="535" t="str" cm="1">
        <f t="array" ref="ACI34">INDEX(ACI$13:ACI33,$B34+1,1)</f>
        <v>-</v>
      </c>
      <c r="ACJ34" s="535" t="str" cm="1">
        <f t="array" ref="ACJ34">INDEX(ACJ$13:ACJ33,$B34+1,1)</f>
        <v>-</v>
      </c>
      <c r="ACK34" s="535" t="str" cm="1">
        <f t="array" ref="ACK34">INDEX(ACK$13:ACK33,$B34+1,1)</f>
        <v>-</v>
      </c>
      <c r="ACL34" s="535" t="str" cm="1">
        <f t="array" ref="ACL34">INDEX(ACL$13:ACL33,$B34+1,1)</f>
        <v>-</v>
      </c>
      <c r="ACM34" s="535" t="str" cm="1">
        <f t="array" ref="ACM34">INDEX(ACM$13:ACM33,$B34+1,1)</f>
        <v>-</v>
      </c>
      <c r="ACN34" s="535" t="str" cm="1">
        <f t="array" ref="ACN34">INDEX(ACN$13:ACN33,$B34+1,1)</f>
        <v>-</v>
      </c>
      <c r="ACO34" s="535" t="str" cm="1">
        <f t="array" ref="ACO34">INDEX(ACO$13:ACO33,$B34+1,1)</f>
        <v>-</v>
      </c>
      <c r="ACP34" s="535" t="str" cm="1">
        <f t="array" ref="ACP34">INDEX(ACP$13:ACP33,$B34+1,1)</f>
        <v>-</v>
      </c>
      <c r="ACQ34" s="535" t="str" cm="1">
        <f t="array" ref="ACQ34">INDEX(ACQ$13:ACQ33,$B34+1,1)</f>
        <v>-</v>
      </c>
      <c r="ACR34" s="535" t="str" cm="1">
        <f t="array" ref="ACR34">INDEX(ACR$13:ACR33,$B34+1,1)</f>
        <v>-</v>
      </c>
      <c r="ACS34" s="535" t="str" cm="1">
        <f t="array" ref="ACS34">INDEX(ACS$13:ACS33,$B34+1,1)</f>
        <v>-</v>
      </c>
      <c r="ACT34" s="535" t="str" cm="1">
        <f t="array" ref="ACT34">INDEX(ACT$13:ACT33,$B34+1,1)</f>
        <v>-</v>
      </c>
      <c r="ACU34" s="535" t="str" cm="1">
        <f t="array" ref="ACU34">INDEX(ACU$13:ACU33,$B34+1,1)</f>
        <v>-</v>
      </c>
      <c r="ACV34" s="535" t="str" cm="1">
        <f t="array" ref="ACV34">INDEX(ACV$13:ACV33,$B34+1,1)</f>
        <v>-</v>
      </c>
      <c r="ACW34" s="535" t="str" cm="1">
        <f t="array" ref="ACW34">INDEX(ACW$13:ACW33,$B34+1,1)</f>
        <v>-</v>
      </c>
      <c r="ACX34" s="535" t="str" cm="1">
        <f t="array" ref="ACX34">INDEX(ACX$13:ACX33,$B34+1,1)</f>
        <v>-</v>
      </c>
      <c r="ACY34" s="535" t="str" cm="1">
        <f t="array" ref="ACY34">INDEX(ACY$13:ACY33,$B34+1,1)</f>
        <v>-</v>
      </c>
      <c r="ACZ34" s="535" t="str" cm="1">
        <f t="array" ref="ACZ34">INDEX(ACZ$13:ACZ33,$B34+1,1)</f>
        <v>-</v>
      </c>
      <c r="ADA34" s="535" t="str" cm="1">
        <f t="array" ref="ADA34">INDEX(ADA$13:ADA33,$B34+1,1)</f>
        <v>-</v>
      </c>
      <c r="ADB34" s="535" t="str" cm="1">
        <f t="array" ref="ADB34">INDEX(ADB$13:ADB33,$B34+1,1)</f>
        <v>-</v>
      </c>
      <c r="ADC34" s="535" t="str" cm="1">
        <f t="array" ref="ADC34">INDEX(ADC$13:ADC33,$B34+1,1)</f>
        <v>-</v>
      </c>
      <c r="ADD34" s="535" t="str" cm="1">
        <f t="array" ref="ADD34">INDEX(ADD$13:ADD33,$B34+1,1)</f>
        <v>-</v>
      </c>
      <c r="ADE34" s="535" t="str" cm="1">
        <f t="array" ref="ADE34">INDEX(ADE$13:ADE33,$B34+1,1)</f>
        <v>-</v>
      </c>
      <c r="ADF34" s="535" t="str" cm="1">
        <f t="array" ref="ADF34">INDEX(ADF$13:ADF33,$B34+1,1)</f>
        <v>-</v>
      </c>
      <c r="ADG34" s="535" t="str" cm="1">
        <f t="array" ref="ADG34">INDEX(ADG$13:ADG33,$B34+1,1)</f>
        <v>-</v>
      </c>
      <c r="ADH34" s="535" t="str" cm="1">
        <f t="array" ref="ADH34">INDEX(ADH$13:ADH33,$B34+1,1)</f>
        <v>-</v>
      </c>
      <c r="ADI34" s="535" t="str" cm="1">
        <f t="array" ref="ADI34">INDEX(ADI$13:ADI33,$B34+1,1)</f>
        <v>-</v>
      </c>
      <c r="ADJ34" s="535" t="str" cm="1">
        <f t="array" ref="ADJ34">INDEX(ADJ$13:ADJ33,$B34+1,1)</f>
        <v>-</v>
      </c>
      <c r="ADK34" s="535" t="str" cm="1">
        <f t="array" ref="ADK34">INDEX(ADK$13:ADK33,$B34+1,1)</f>
        <v>-</v>
      </c>
      <c r="ADL34" s="535" t="str" cm="1">
        <f t="array" ref="ADL34">INDEX(ADL$13:ADL33,$B34+1,1)</f>
        <v>-</v>
      </c>
      <c r="ADM34" s="535" t="str" cm="1">
        <f t="array" ref="ADM34">INDEX(ADM$13:ADM33,$B34+1,1)</f>
        <v>-</v>
      </c>
      <c r="ADN34" s="535" t="str" cm="1">
        <f t="array" ref="ADN34">INDEX(ADN$13:ADN33,$B34+1,1)</f>
        <v>-</v>
      </c>
      <c r="ADO34" s="535" t="str" cm="1">
        <f t="array" ref="ADO34">INDEX(ADO$13:ADO33,$B34+1,1)</f>
        <v>-</v>
      </c>
      <c r="ADP34" s="535" t="str" cm="1">
        <f t="array" ref="ADP34">INDEX(ADP$13:ADP33,$B34+1,1)</f>
        <v>-</v>
      </c>
      <c r="ADQ34" s="535" t="str" cm="1">
        <f t="array" ref="ADQ34">INDEX(ADQ$13:ADQ33,$B34+1,1)</f>
        <v>-</v>
      </c>
      <c r="ADR34" s="535" t="str" cm="1">
        <f t="array" ref="ADR34">INDEX(ADR$13:ADR33,$B34+1,1)</f>
        <v>-</v>
      </c>
      <c r="ADS34" s="535" t="str" cm="1">
        <f t="array" ref="ADS34">INDEX(ADS$13:ADS33,$B34+1,1)</f>
        <v>-</v>
      </c>
      <c r="ADT34" s="535" t="str" cm="1">
        <f t="array" ref="ADT34">INDEX(ADT$13:ADT33,$B34+1,1)</f>
        <v>-</v>
      </c>
      <c r="ADU34" s="535" t="str" cm="1">
        <f t="array" ref="ADU34">INDEX(ADU$13:ADU33,$B34+1,1)</f>
        <v>-</v>
      </c>
      <c r="ADV34" s="535" t="str" cm="1">
        <f t="array" ref="ADV34">INDEX(ADV$13:ADV33,$B34+1,1)</f>
        <v>-</v>
      </c>
      <c r="ADW34" s="535" t="str" cm="1">
        <f t="array" ref="ADW34">INDEX(ADW$13:ADW33,$B34+1,1)</f>
        <v>-</v>
      </c>
      <c r="ADX34" s="535" t="str" cm="1">
        <f t="array" ref="ADX34">INDEX(ADX$13:ADX33,$B34+1,1)</f>
        <v>-</v>
      </c>
      <c r="ADY34" s="535" t="str" cm="1">
        <f t="array" ref="ADY34">INDEX(ADY$13:ADY33,$B34+1,1)</f>
        <v>-</v>
      </c>
      <c r="ADZ34" s="535" t="str" cm="1">
        <f t="array" ref="ADZ34">INDEX(ADZ$13:ADZ33,$B34+1,1)</f>
        <v>-</v>
      </c>
      <c r="AEA34" s="535" t="str" cm="1">
        <f t="array" ref="AEA34">INDEX(AEA$13:AEA33,$B34+1,1)</f>
        <v>-</v>
      </c>
      <c r="AEB34" s="535" t="str" cm="1">
        <f t="array" ref="AEB34">INDEX(AEB$13:AEB33,$B34+1,1)</f>
        <v>-</v>
      </c>
      <c r="AEC34" s="535" t="str" cm="1">
        <f t="array" ref="AEC34">INDEX(AEC$13:AEC33,$B34+1,1)</f>
        <v>-</v>
      </c>
      <c r="AED34" s="535" t="str" cm="1">
        <f t="array" ref="AED34">INDEX(AED$13:AED33,$B34+1,1)</f>
        <v>-</v>
      </c>
      <c r="AEE34" s="535" t="str" cm="1">
        <f t="array" ref="AEE34">INDEX(AEE$13:AEE33,$B34+1,1)</f>
        <v>-</v>
      </c>
      <c r="AEF34" s="535" t="str" cm="1">
        <f t="array" ref="AEF34">INDEX(AEF$13:AEF33,$B34+1,1)</f>
        <v>-</v>
      </c>
      <c r="AEG34" s="535" t="str" cm="1">
        <f t="array" ref="AEG34">INDEX(AEG$13:AEG33,$B34+1,1)</f>
        <v>-</v>
      </c>
      <c r="AEH34" s="535" t="str" cm="1">
        <f t="array" ref="AEH34">INDEX(AEH$13:AEH33,$B34+1,1)</f>
        <v>-</v>
      </c>
      <c r="AEI34" s="535" t="str" cm="1">
        <f t="array" ref="AEI34">INDEX(AEI$13:AEI33,$B34+1,1)</f>
        <v>-</v>
      </c>
      <c r="AEJ34" s="535" t="str" cm="1">
        <f t="array" ref="AEJ34">INDEX(AEJ$13:AEJ33,$B34+1,1)</f>
        <v>-</v>
      </c>
      <c r="AEK34" s="535" t="str" cm="1">
        <f t="array" ref="AEK34">INDEX(AEK$13:AEK33,$B34+1,1)</f>
        <v>-</v>
      </c>
      <c r="AEL34" s="535" t="str" cm="1">
        <f t="array" ref="AEL34">INDEX(AEL$13:AEL33,$B34+1,1)</f>
        <v>-</v>
      </c>
      <c r="AEM34" s="535" t="str" cm="1">
        <f t="array" ref="AEM34">INDEX(AEM$13:AEM33,$B34+1,1)</f>
        <v>-</v>
      </c>
      <c r="AEN34" s="535" cm="1">
        <f t="array" ref="AEN34">INDEX(AEN$13:AEN33,$B34+1,1)</f>
        <v>0</v>
      </c>
      <c r="AEO34" s="483">
        <v>0</v>
      </c>
    </row>
    <row r="35" spans="1:821" outlineLevel="1">
      <c r="A35" s="18">
        <f t="shared" si="136"/>
        <v>22</v>
      </c>
      <c r="B35" s="18">
        <f t="shared" si="203"/>
        <v>6</v>
      </c>
      <c r="C35">
        <v>2</v>
      </c>
      <c r="D35" s="17" t="str" cm="1">
        <f t="array" ref="D35">INDEX(D$13:D34,$B35+1,1)</f>
        <v>GSW</v>
      </c>
      <c r="E35" t="b">
        <v>1</v>
      </c>
      <c r="F35" t="b">
        <v>0</v>
      </c>
      <c r="G35" t="b">
        <f>E35</f>
        <v>1</v>
      </c>
      <c r="H35" s="40" t="str">
        <f>"Scan"&amp;$AK35&amp;"_test  "</f>
        <v xml:space="preserve">Scan3_test  </v>
      </c>
      <c r="I35" s="535" cm="1">
        <f t="array" ref="I35">INDEX(I$13:I34,$B35+1,1)</f>
        <v>1</v>
      </c>
      <c r="J35" s="535" cm="1">
        <f t="array" ref="J35">INDEX(J$13:J34,$B35+1,1)</f>
        <v>0</v>
      </c>
      <c r="K35" s="535" cm="1">
        <f t="array" ref="K35">INDEX(K$13:K34,$B35+1,1)</f>
        <v>0</v>
      </c>
      <c r="L35" s="535" cm="1">
        <f t="array" ref="L35">INDEX(L$13:L34,$B35+1,1)</f>
        <v>2</v>
      </c>
      <c r="M35" s="535" cm="1">
        <f t="array" ref="M35">INDEX(M$13:M34,$B35+1,1)</f>
        <v>0</v>
      </c>
      <c r="N35" s="535" cm="1">
        <f t="array" ref="N35">INDEX(N$13:N34,$B35+1,1)</f>
        <v>3</v>
      </c>
      <c r="O35" s="535" cm="1">
        <f t="array" ref="O35">INDEX(O$13:O34,$B35+1,1)</f>
        <v>2</v>
      </c>
      <c r="P35" s="535" cm="1">
        <f t="array" ref="P35">INDEX(P$13:P34,$B35+1,1)</f>
        <v>0</v>
      </c>
      <c r="Q35" s="535" cm="1">
        <f t="array" ref="Q35">INDEX(Q$13:Q34,$B35+1,1)</f>
        <v>0</v>
      </c>
      <c r="R35" s="535" cm="1">
        <f t="array" ref="R35">INDEX(R$13:R34,$B35+1,1)</f>
        <v>1</v>
      </c>
      <c r="S35" s="535" cm="1">
        <f t="array" ref="S35">INDEX(S$13:S34,$B35+1,1)</f>
        <v>0</v>
      </c>
      <c r="T35" s="535" cm="1">
        <f t="array" ref="T35">INDEX(T$13:T34,$B35+1,1)</f>
        <v>2</v>
      </c>
      <c r="U35" s="535" cm="1">
        <f t="array" ref="U35">INDEX(U$13:U34,$B35+1,1)</f>
        <v>2</v>
      </c>
      <c r="V35" s="411">
        <f t="shared" si="137"/>
        <v>2</v>
      </c>
      <c r="W35" s="778" t="b">
        <f t="shared" si="200"/>
        <v>0</v>
      </c>
      <c r="X35" s="777" t="b">
        <f t="shared" si="138"/>
        <v>1</v>
      </c>
      <c r="Y35" s="777" t="b">
        <f t="shared" si="138"/>
        <v>1</v>
      </c>
      <c r="Z35" s="796" t="b" cm="1">
        <f t="array" ref="Z35">INDEX(Z$13:Z34,$B35+1,1)</f>
        <v>0</v>
      </c>
      <c r="AA35" s="411">
        <f t="shared" si="139"/>
        <v>6</v>
      </c>
      <c r="AB35" s="411">
        <f t="shared" si="140"/>
        <v>6</v>
      </c>
      <c r="AC35" s="411"/>
      <c r="AD35" s="411">
        <f t="shared" si="141"/>
        <v>6</v>
      </c>
      <c r="AE35" s="111"/>
      <c r="AF35" s="111"/>
      <c r="AG35" s="111"/>
      <c r="AH35" s="111"/>
      <c r="AI35" s="535" cm="1">
        <f t="array" ref="AI35">INDEX(AI$13:AI34,$B35+1,1)</f>
        <v>1</v>
      </c>
      <c r="AJ35" s="535" cm="1">
        <f t="array" ref="AJ35">INDEX(AJ$13:AJ34,$B35+1,1)</f>
        <v>1</v>
      </c>
      <c r="AK35" s="22">
        <v>3</v>
      </c>
      <c r="AL35" s="535" cm="1">
        <f t="array" ref="AL35">INDEX(AL$13:AL34,$B35+1,1)</f>
        <v>0</v>
      </c>
      <c r="AM35" s="535" cm="1">
        <f t="array" ref="AM35">INDEX(AM$13:AM34,$B35+1,1)</f>
        <v>0</v>
      </c>
      <c r="AN35" s="535" t="str" cm="1">
        <f t="array" ref="AN35">INDEX(AN$13:AN34,$B35+1,1)</f>
        <v/>
      </c>
      <c r="AO35" s="535" cm="1">
        <f t="array" ref="AO35">INDEX(AO$13:AO34,$B35+1,1)</f>
        <v>1</v>
      </c>
      <c r="AP35" s="535" cm="1">
        <f t="array" ref="AP35">INDEX(AP$13:AP34,$B35+1,1)</f>
        <v>1</v>
      </c>
      <c r="AQ35" s="111"/>
      <c r="AR35" s="111"/>
      <c r="AS35" s="111"/>
      <c r="AT35" s="111"/>
      <c r="AU35" s="111"/>
      <c r="AV35" s="111"/>
      <c r="AW35" s="111"/>
      <c r="AX35" s="111"/>
      <c r="AY35" s="18"/>
      <c r="AZ35" s="18"/>
      <c r="BA35" s="200" t="str" cm="1">
        <f t="array" aca="1" ref="BA35" ca="1">$H35&amp;" "        &amp;_xlfn.SINGLE( INDEX(i.ModelStructure,$I35,1))    &amp;" "
&amp; $D35        &amp;       IF(OR($CE35="-", $CE35),"_PInp","_Full")&amp;    IF($DK35=0," SFM","")&amp;IF($DK35=1," MFM","")&amp;IF($DK35=7," Mat","")&amp;IF($EX35=1,"&amp;EL","   ")&amp;IF($DQ35=TRUE,"&amp;BBT","    ")
&amp;      " TOL"&amp;_xlfn.SINGLE(INDEX(i.TOL_Desc,1,$N35))   &amp; " Scan"&amp;$AK35
&amp;       CHOOSE($K35+1," CFS"," GFS"," NFS")&amp;     " CG_"&amp;_xlfn.SINGLE(_xlfn.SWITCH($XI35,"-",1,TRUE,1,FALSE,0))&amp;_xlfn.SINGLE(    IF($XL35="-"," FodCrop    ",_xlfn.SWITCH(VALUE(LEFT($XL$4,1)),0," All",6," Lup",9," Oat",11," OaF")&amp;"_Fod"&amp;TEXT($XL35,"000%")))
&amp;" REV"&amp;"_"&amp;TEXT($GV35,"00;-0;00;@ ")&amp;TEXT($AN35,"00;-0;00;  @")&amp;"_"&amp;TEXT($HA35,"0")&amp;"_"&amp;TEXT($AP35,"0")
&amp; " RR"&amp;TEXT(SUM($FB35:$FC35),"+00%;-00%;    ;@")
&amp; " ("&amp;IF($DD35,"P","E")   &amp;IF($DE35,"T","t")        &amp;     "_F"&amp;IF($ZW35=TRUE,3,0)+COUNTIF($ZO35:$ZS35,TRUE)+COUNTIF($BV35:$BW35,"&gt;0")&amp;IF($ZU35=TRUE,3,0)+COUNTIF($BV35:$BW35,"&gt;0")&amp;"N"&amp;$ZZ35&amp;$AAA35&amp;"L"&amp;$AAL35&amp;$AAM35&amp;"_"&amp;$AAK35&amp;")"</f>
        <v>Scan3_test   SE GSW_PInp MFM        TOLSpr Scan3 CFS CG_1 FodCrop     REV_-   _-_1 RR+01% (Et_F00N--L11_-)</v>
      </c>
      <c r="BB35" s="8" t="str">
        <f ca="1">IF(COUNTIF($BA$13:$BA35,$BA35)=1,"-","Dup")</f>
        <v>-</v>
      </c>
      <c r="BC35" s="18"/>
      <c r="BD35" s="535" t="b" cm="1">
        <f t="array" ref="BD35">INDEX(BD$13:BD34,$B35+1,1)</f>
        <v>0</v>
      </c>
      <c r="BE35" s="535" t="b" cm="1">
        <f t="array" ref="BE35">INDEX(BE$13:BE34,$B35+1,1)</f>
        <v>0</v>
      </c>
      <c r="BF35" s="535" t="b" cm="1">
        <f t="array" ref="BF35">INDEX(BF$13:BF34,$B35+1,1)</f>
        <v>0</v>
      </c>
      <c r="BG35" s="535" t="b" cm="1">
        <f t="array" ref="BG35">INDEX(BG$13:BG34,$B35+1,1)</f>
        <v>0</v>
      </c>
      <c r="BH35" s="535" t="b" cm="1">
        <f t="array" ref="BH35">INDEX(BH$13:BH34,$B35+1,1)</f>
        <v>0</v>
      </c>
      <c r="BI35" s="535" t="b" cm="1">
        <f t="array" ref="BI35">INDEX(BI$13:BI34,$B35+1,1)</f>
        <v>0</v>
      </c>
      <c r="BJ35" s="535" t="b" cm="1">
        <f t="array" ref="BJ35">INDEX(BJ$13:BJ34,$B35+1,1)</f>
        <v>0</v>
      </c>
      <c r="BK35" s="535" t="b" cm="1">
        <f t="array" ref="BK35">INDEX(BK$13:BK34,$B35+1,1)</f>
        <v>0</v>
      </c>
      <c r="BL35" s="535" t="b" cm="1">
        <f t="array" ref="BL35">INDEX(BL$13:BL34,$B35+1,1)</f>
        <v>0</v>
      </c>
      <c r="BM35" s="18"/>
      <c r="BN35" s="535" t="b" cm="1">
        <f t="array" ref="BN35">INDEX(BN$13:BN34,$B35+1,1)</f>
        <v>0</v>
      </c>
      <c r="BO35" s="535" t="str" cm="1">
        <f t="array" ref="BO35">INDEX(BO$13:BO34,$B35+1,1)</f>
        <v>-</v>
      </c>
      <c r="BP35" s="535" t="str" cm="1">
        <f t="array" ref="BP35">INDEX(BP$13:BP34,$B35+1,1)</f>
        <v>-</v>
      </c>
      <c r="BQ35" s="535" t="str" cm="1">
        <f t="array" ref="BQ35">INDEX(BQ$13:BQ34,$B35+1,1)</f>
        <v>-</v>
      </c>
      <c r="BR35" s="535" t="str" cm="1">
        <f t="array" ref="BR35">INDEX(BR$13:BR34,$B35+1,1)</f>
        <v>-</v>
      </c>
      <c r="BS35" s="535" t="str" cm="1">
        <f t="array" ref="BS35">INDEX(BS$13:BS34,$B35+1,1)</f>
        <v>-</v>
      </c>
      <c r="BT35" s="535" t="str" cm="1">
        <f t="array" ref="BT35">INDEX(BT$13:BT34,$B35+1,1)</f>
        <v>-</v>
      </c>
      <c r="BU35" s="535" t="str" cm="1">
        <f t="array" ref="BU35">INDEX(BU$13:BU34,$B35+1,1)</f>
        <v>-</v>
      </c>
      <c r="BV35" s="535" t="str" cm="1">
        <f t="array" ref="BV35">INDEX(BV$13:BV34,$B35+1,1)</f>
        <v>-</v>
      </c>
      <c r="BW35" s="535" t="str" cm="1">
        <f t="array" ref="BW35">INDEX(BW$13:BW34,$B35+1,1)</f>
        <v>-</v>
      </c>
      <c r="BX35" s="535" t="str" cm="1">
        <f t="array" ref="BX35">INDEX(BX$13:BX34,$B35+1,1)</f>
        <v>-</v>
      </c>
      <c r="BY35" s="535" t="str" cm="1">
        <f t="array" ref="BY35">INDEX(BY$13:BY34,$B35+1,1)</f>
        <v>-</v>
      </c>
      <c r="BZ35" s="535" t="b" cm="1">
        <f t="array" ref="BZ35">INDEX(BZ$13:BZ34,$B35+1,1)</f>
        <v>0</v>
      </c>
      <c r="CA35" s="535" t="str" cm="1">
        <f t="array" ref="CA35">INDEX(CA$13:CA34,$B35+1,1)</f>
        <v>-</v>
      </c>
      <c r="CB35" s="535" t="str" cm="1">
        <f t="array" ref="CB35">INDEX(CB$13:CB34,$B35+1,1)</f>
        <v>-</v>
      </c>
      <c r="CC35" s="535" t="str" cm="1">
        <f t="array" ref="CC35">INDEX(CC$13:CC34,$B35+1,1)</f>
        <v>-</v>
      </c>
      <c r="CD35" s="535" t="str" cm="1">
        <f t="array" ref="CD35">INDEX(CD$13:CD34,$B35+1,1)</f>
        <v>-</v>
      </c>
      <c r="CE35" s="535" t="str" cm="1">
        <f t="array" ref="CE35">INDEX(CE$13:CE34,$B35+1,1)</f>
        <v>-</v>
      </c>
      <c r="CF35" s="18"/>
      <c r="CG35" s="535" t="str" cm="1">
        <f t="array" ref="CG35">INDEX(CG$13:CG34,$B35+1,1)</f>
        <v>-</v>
      </c>
      <c r="CH35" s="411" t="str">
        <f t="shared" ca="1" si="144"/>
        <v>-</v>
      </c>
      <c r="CI35" s="411">
        <f t="shared" si="145"/>
        <v>0</v>
      </c>
      <c r="CJ35" s="411">
        <f t="shared" si="145"/>
        <v>0</v>
      </c>
      <c r="CK35" s="535" t="str" cm="1">
        <f t="array" ref="CK35">INDEX(CK$13:CK34,$B35+1,1)</f>
        <v>-</v>
      </c>
      <c r="CL35" s="535" t="str" cm="1">
        <f t="array" ref="CL35">INDEX(CL$13:CL34,$B35+1,1)</f>
        <v>-</v>
      </c>
      <c r="CM35" s="535" t="str" cm="1">
        <f t="array" ref="CM35">INDEX(CM$13:CM34,$B35+1,1)</f>
        <v>-</v>
      </c>
      <c r="CN35" s="411" t="str">
        <f t="shared" ca="1" si="146"/>
        <v>-</v>
      </c>
      <c r="CO35" s="411">
        <f t="shared" si="147"/>
        <v>0</v>
      </c>
      <c r="CP35" s="411">
        <f t="shared" si="147"/>
        <v>0</v>
      </c>
      <c r="CQ35" s="535" t="str" cm="1">
        <f t="array" ref="CQ35">INDEX(CQ$13:CQ34,$B35+1,1)</f>
        <v>-</v>
      </c>
      <c r="CR35" s="411" t="str">
        <f t="shared" ca="1" si="148"/>
        <v>-</v>
      </c>
      <c r="CS35" s="411">
        <f t="shared" si="149"/>
        <v>0</v>
      </c>
      <c r="CT35" s="535" t="str" cm="1">
        <f t="array" ref="CT35">INDEX(CT$13:CT34,$B35+1,1)</f>
        <v>-</v>
      </c>
      <c r="CU35" s="535" t="str" cm="1">
        <f t="array" ref="CU35">INDEX(CU$13:CU34,$B35+1,1)</f>
        <v>-</v>
      </c>
      <c r="CV35" s="411">
        <f t="shared" si="150"/>
        <v>0</v>
      </c>
      <c r="CW35" s="535" t="str" cm="1">
        <f t="array" ref="CW35">INDEX(CW$13:CW34,$B35+1,1)</f>
        <v>-</v>
      </c>
      <c r="CX35" s="411" t="str">
        <f t="shared" ca="1" si="151"/>
        <v>-</v>
      </c>
      <c r="CY35" s="411">
        <f t="shared" si="152"/>
        <v>0</v>
      </c>
      <c r="CZ35" s="411">
        <f t="shared" si="152"/>
        <v>0</v>
      </c>
      <c r="DA35" s="535" cm="1">
        <f t="array" ref="DA35">INDEX(DA$13:DA34,$B35+1,1)</f>
        <v>0</v>
      </c>
      <c r="DB35" s="535" cm="1">
        <f t="array" ref="DB35">INDEX(DB$13:DB34,$B35+1,1)</f>
        <v>0</v>
      </c>
      <c r="DC35" s="18"/>
      <c r="DD35" s="535" t="b" cm="1">
        <f t="array" ref="DD35">INDEX(DD$13:DD34,$B35+1,1)</f>
        <v>0</v>
      </c>
      <c r="DE35" s="535" t="b" cm="1">
        <f t="array" ref="DE35">INDEX(DE$13:DE34,$B35+1,1)</f>
        <v>0</v>
      </c>
      <c r="DF35" s="535" t="b" cm="1">
        <f t="array" ref="DF35">INDEX(DF$13:DF34,$B35+1,1)</f>
        <v>1</v>
      </c>
      <c r="DG35" s="535" t="str" cm="1">
        <f t="array" ref="DG35">INDEX(DG$13:DG34,$B35+1,1)</f>
        <v>-</v>
      </c>
      <c r="DH35" s="536" cm="1">
        <f t="array" ref="DH35">INDEX(DH$13:DH34,$B35+1,1)</f>
        <v>0</v>
      </c>
      <c r="DI35" s="535" cm="1">
        <f t="array" ref="DI35">INDEX(DI$13:DI34,$B35+1,1)</f>
        <v>1</v>
      </c>
      <c r="DJ35" s="535" cm="1">
        <f t="array" ref="DJ35">INDEX(DJ$13:DJ34,$B35+1,1)</f>
        <v>1</v>
      </c>
      <c r="DK35" s="411">
        <f t="shared" si="183"/>
        <v>1</v>
      </c>
      <c r="DL35" s="411">
        <f t="shared" si="183"/>
        <v>60</v>
      </c>
      <c r="DM35" s="535" t="str" cm="1">
        <f t="array" ref="DM35">INDEX(DM$13:DM34,$B35+1,1)</f>
        <v>-</v>
      </c>
      <c r="DN35" s="411" t="str">
        <f t="shared" si="184"/>
        <v>-</v>
      </c>
      <c r="DO35" s="411" t="str">
        <f t="shared" si="184"/>
        <v>-</v>
      </c>
      <c r="DP35" s="411" t="str">
        <f t="shared" si="184"/>
        <v>-</v>
      </c>
      <c r="DQ35" s="411" t="b">
        <f t="shared" si="185"/>
        <v>0</v>
      </c>
      <c r="DR35" s="535" t="str" cm="1">
        <f t="array" ref="DR35">INDEX(DR$13:DR34,$B35+1,1)</f>
        <v>-</v>
      </c>
      <c r="DS35" s="535" t="str" cm="1">
        <f t="array" ref="DS35">INDEX(DS$13:DS34,$B35+1,1)</f>
        <v>-</v>
      </c>
      <c r="DT35" s="535" t="str" cm="1">
        <f t="array" ref="DT35">INDEX(DT$13:DT34,$B35+1,1)</f>
        <v>-</v>
      </c>
      <c r="DU35" s="535" t="str" cm="1">
        <f t="array" ref="DU35">INDEX(DU$13:DU34,$B35+1,1)</f>
        <v>-</v>
      </c>
      <c r="DV35" s="411">
        <f t="shared" si="207"/>
        <v>500</v>
      </c>
      <c r="DW35" s="411">
        <f t="shared" si="207"/>
        <v>500</v>
      </c>
      <c r="DX35" s="411" t="str">
        <f t="shared" si="207"/>
        <v>-</v>
      </c>
      <c r="DY35" s="411" t="str">
        <f t="shared" si="207"/>
        <v>-</v>
      </c>
      <c r="DZ35" s="411" t="str">
        <f t="shared" si="207"/>
        <v>-</v>
      </c>
      <c r="EA35" s="535" cm="1">
        <f t="array" ref="EA35">INDEX(EA$13:EA34,$B35+1,1)</f>
        <v>0</v>
      </c>
      <c r="EB35" s="535" cm="1">
        <f t="array" ref="EB35">INDEX(EB$13:EB34,$B35+1,1)</f>
        <v>999999</v>
      </c>
      <c r="EC35" s="535" cm="1">
        <f t="array" ref="EC35">INDEX(EC$13:EC34,$B35+1,1)</f>
        <v>999999</v>
      </c>
      <c r="ED35" s="535" cm="1">
        <f t="array" ref="ED35">INDEX(ED$13:ED34,$B35+1,1)</f>
        <v>999999</v>
      </c>
      <c r="EE35" s="535" cm="1">
        <f t="array" ref="EE35">INDEX(EE$13:EE34,$B35+1,1)</f>
        <v>999999</v>
      </c>
      <c r="EF35" s="535" cm="1">
        <f t="array" ref="EF35">INDEX(EF$13:EF34,$B35+1,1)</f>
        <v>999999</v>
      </c>
      <c r="EG35" s="535" cm="1">
        <f t="array" ref="EG35">INDEX(EG$13:EG34,$B35+1,1)</f>
        <v>999999</v>
      </c>
      <c r="EH35" s="535" cm="1">
        <f t="array" ref="EH35">INDEX(EH$13:EH34,$B35+1,1)</f>
        <v>999999</v>
      </c>
      <c r="EI35" s="535" cm="1">
        <f t="array" ref="EI35">INDEX(EI$13:EI34,$B35+1,1)</f>
        <v>999999</v>
      </c>
      <c r="EJ35" s="535" cm="1">
        <f t="array" ref="EJ35">INDEX(EJ$13:EJ34,$B35+1,1)</f>
        <v>999999</v>
      </c>
      <c r="EK35" s="535" cm="1">
        <f t="array" ref="EK35">INDEX(EK$13:EK34,$B35+1,1)</f>
        <v>999999</v>
      </c>
      <c r="EL35" s="535" cm="1">
        <f t="array" ref="EL35">INDEX(EL$13:EL34,$B35+1,1)</f>
        <v>999999</v>
      </c>
      <c r="EM35" s="535" cm="1">
        <f t="array" ref="EM35">INDEX(EM$13:EM34,$B35+1,1)</f>
        <v>999999</v>
      </c>
      <c r="EN35" s="782">
        <f t="shared" si="155"/>
        <v>0</v>
      </c>
      <c r="EO35" s="782">
        <f t="shared" si="155"/>
        <v>0</v>
      </c>
      <c r="EP35" s="782">
        <f t="shared" si="155"/>
        <v>999999</v>
      </c>
      <c r="EQ35" s="535" t="str" cm="1">
        <f t="array" ref="EQ35">INDEX(EQ$13:EQ34,$B35+1,1)</f>
        <v>-</v>
      </c>
      <c r="ER35" s="535" t="str" cm="1">
        <f t="array" ref="ER35">INDEX(ER$13:ER34,$B35+1,1)</f>
        <v>-</v>
      </c>
      <c r="ES35" s="411" t="str">
        <f t="shared" si="187"/>
        <v>-</v>
      </c>
      <c r="ET35" s="411" t="str">
        <f t="shared" si="187"/>
        <v>-</v>
      </c>
      <c r="EU35" s="781">
        <f t="shared" si="177"/>
        <v>0</v>
      </c>
      <c r="EV35" s="779">
        <f t="shared" si="178"/>
        <v>999999</v>
      </c>
      <c r="EW35" s="780">
        <f t="shared" si="179"/>
        <v>999999</v>
      </c>
      <c r="EX35" s="535" t="str" cm="1">
        <f t="array" ref="EX35">INDEX(EX$13:EX34,$B35+1,1)</f>
        <v>-</v>
      </c>
      <c r="EY35" s="728" cm="1">
        <f t="array" ref="EY35">IF(EX35&lt;&gt;"-",EX35,INDEX(i.ELMatedEst,$AA35+1,$T35))</f>
        <v>0</v>
      </c>
      <c r="EZ35" s="535" t="str" cm="1">
        <f t="array" ref="EZ35">INDEX(EZ$13:EZ34,$B35+1,1)</f>
        <v>-</v>
      </c>
      <c r="FA35" s="535" t="str" cm="1">
        <f t="array" ref="FA35">INDEX(FA$13:FA34,$B35+1,1)</f>
        <v>-</v>
      </c>
      <c r="FB35" s="411">
        <f t="shared" si="188"/>
        <v>0</v>
      </c>
      <c r="FC35" s="666">
        <f t="shared" si="189"/>
        <v>5.0000000000000001E-3</v>
      </c>
      <c r="FD35" s="535" cm="1">
        <f t="array" ref="FD35">INDEX(FD$13:FD34,$B35+1,1)</f>
        <v>1</v>
      </c>
      <c r="FE35" s="667">
        <f t="shared" si="190"/>
        <v>0.12</v>
      </c>
      <c r="FF35" s="667">
        <f>INDEX(CHOOSE($N35,DataAutumn!i.EL_PropnSold,DataWinter!i.EL_PropnSold,DataSpring!i.EL_PropnSold),$AI35,$T35)*INDEX(i.ELMatedEst,$AB35+1,$T35)*i.dAdultRR_ELPropSold
+INDEX(i.dryman,($AJ35-1)*4+$AI35,FF$7)</f>
        <v>0</v>
      </c>
      <c r="FG35" s="667">
        <f>INDEX(CHOOSE($N35,DataAutumn!i.EL_PropnSold,DataWinter!i.EL_PropnSold,DataSpring!i.EL_PropnSold),$AI35,$T35)*INDEX(i.ELMatedEst,$AB35+1,$T35)*i.dAdultRR_ELPropSold
+INDEX(i.dryman,($AJ35-1)*4+$AI35,FG$7)</f>
        <v>3.125E-2</v>
      </c>
      <c r="FH35" s="667">
        <f>INDEX(CHOOSE($N35,DataAutumn!i.EL_PropnSold,DataWinter!i.EL_PropnSold,DataSpring!i.EL_PropnSold),$AI35,$T35)*INDEX(i.ELMatedEst,$AB35+1,$T35)*i.dAdultRR_ELPropSold
+INDEX(i.dryman,($AJ35-1)*4+$AI35,FH$7)</f>
        <v>3.125E-2</v>
      </c>
      <c r="FI35" s="667">
        <f>INDEX(CHOOSE($N35,DataAutumn!i.EL_PropnSold,DataWinter!i.EL_PropnSold,DataSpring!i.EL_PropnSold),$AI35,$T35)*INDEX(i.ELMatedEst,$AB35+1,$T35)*i.dAdultRR_ELPropSold
+INDEX(i.dryman,($AJ35-1)*4+$AI35,FI$7)</f>
        <v>3.125E-2</v>
      </c>
      <c r="FJ35" s="668">
        <f>INDEX(CHOOSE($N35,DataAutumn!i.EL_PropnSold,DataWinter!i.EL_PropnSold,DataSpring!i.EL_PropnSold),$AI35,$T35)*INDEX(i.ELMatedEst,$AB35+1,$T35)*i.dAdultLSurv_ELPropSold</f>
        <v>0</v>
      </c>
      <c r="FK35" s="411" t="b">
        <f t="shared" si="191"/>
        <v>0</v>
      </c>
      <c r="FL35" s="411" t="b">
        <f t="shared" si="191"/>
        <v>0</v>
      </c>
      <c r="FM35" s="411" t="b">
        <f t="shared" si="191"/>
        <v>0</v>
      </c>
      <c r="FN35" s="411" t="b">
        <f t="shared" si="191"/>
        <v>0</v>
      </c>
      <c r="FO35" s="411">
        <f t="shared" si="192"/>
        <v>1</v>
      </c>
      <c r="FP35" s="411">
        <f t="shared" si="192"/>
        <v>0</v>
      </c>
      <c r="FQ35" s="411" t="b">
        <f t="shared" si="193"/>
        <v>0</v>
      </c>
      <c r="FR35" s="411" t="b">
        <f t="shared" si="156"/>
        <v>0</v>
      </c>
      <c r="FS35" s="411" t="b">
        <f t="shared" si="156"/>
        <v>0</v>
      </c>
      <c r="FT35" s="411" t="b">
        <f t="shared" si="156"/>
        <v>1</v>
      </c>
      <c r="FU35" s="87">
        <f t="shared" si="157"/>
        <v>3</v>
      </c>
      <c r="FV35" s="87">
        <f t="shared" si="157"/>
        <v>3</v>
      </c>
      <c r="FW35" s="535" cm="1">
        <f t="array" ref="FW35">INDEX(FW$13:FW34,$B35+1,1)</f>
        <v>1</v>
      </c>
      <c r="FX35" s="535" cm="1">
        <f t="array" ref="FX35">INDEX(FX$13:FX34,$B35+1,1)</f>
        <v>1</v>
      </c>
      <c r="FY35" s="535" cm="1">
        <f t="array" ref="FY35">INDEX(FY$13:FY34,$B35+1,1)</f>
        <v>1</v>
      </c>
      <c r="FZ35" s="535" cm="1">
        <f t="array" ref="FZ35">INDEX(FZ$13:FZ34,$B35+1,1)</f>
        <v>1</v>
      </c>
      <c r="GA35" s="535" t="str" cm="1">
        <f t="array" ref="GA35">INDEX(GA$13:GA34,$B35+1,1)</f>
        <v>-</v>
      </c>
      <c r="GB35" s="411" t="b">
        <f t="shared" si="194"/>
        <v>1</v>
      </c>
      <c r="GC35" s="411" t="b">
        <f t="shared" si="194"/>
        <v>0</v>
      </c>
      <c r="GD35" s="411" t="b">
        <f t="shared" si="194"/>
        <v>0</v>
      </c>
      <c r="GE35" s="411" t="b">
        <f t="shared" si="194"/>
        <v>0</v>
      </c>
      <c r="GF35" s="87">
        <f t="shared" si="206"/>
        <v>1</v>
      </c>
      <c r="GG35" s="87">
        <f t="shared" si="206"/>
        <v>1</v>
      </c>
      <c r="GH35" s="87">
        <f t="shared" si="206"/>
        <v>1</v>
      </c>
      <c r="GI35" s="87">
        <f t="shared" si="206"/>
        <v>1</v>
      </c>
      <c r="GJ35" s="87">
        <f t="shared" si="206"/>
        <v>1</v>
      </c>
      <c r="GK35" s="87">
        <f t="shared" si="206"/>
        <v>1</v>
      </c>
      <c r="GL35" s="87">
        <f t="shared" si="206"/>
        <v>1</v>
      </c>
      <c r="GM35" s="87">
        <f t="shared" si="206"/>
        <v>1</v>
      </c>
      <c r="GN35" s="411" cm="1">
        <f t="array" ref="GN35">INDEX(i.dse_type,1,$L35)</f>
        <v>0</v>
      </c>
      <c r="GO35" s="535" t="str" cm="1">
        <f t="array" ref="GO35">INDEX(GO$13:GO34,$B35+1,1)</f>
        <v>-</v>
      </c>
      <c r="GP35" s="535" t="str" cm="1">
        <f t="array" ref="GP35">INDEX(GP$13:GP34,$B35+1,1)</f>
        <v>-</v>
      </c>
      <c r="GQ35" s="535" t="str" cm="1">
        <f t="array" ref="GQ35">INDEX(GQ$13:GQ34,$B35+1,1)</f>
        <v>-</v>
      </c>
      <c r="GR35" s="18"/>
      <c r="GS35" s="535" t="str" cm="1">
        <f t="array" ref="GS35">INDEX(GS$13:GS34,$B35+1,1)</f>
        <v>-</v>
      </c>
      <c r="GT35" s="411" t="b">
        <f t="shared" si="195"/>
        <v>0</v>
      </c>
      <c r="GU35" s="535" t="str" cm="1">
        <f t="array" ref="GU35">INDEX(GU$13:GU34,$B35+1,1)</f>
        <v>-</v>
      </c>
      <c r="GV35" s="535" t="str" cm="1">
        <f t="array" ref="GV35">INDEX(GV$13:GV34,$B35+1,1)</f>
        <v>-</v>
      </c>
      <c r="GW35" s="535" t="str" cm="1">
        <f t="array" ref="GW35">INDEX(GW$13:GW34,$B35+1,1)</f>
        <v>-</v>
      </c>
      <c r="GX35" s="535" cm="1">
        <f t="array" ref="GX35">INDEX(GX$13:GX34,$B35+1,1)</f>
        <v>1</v>
      </c>
      <c r="GY35" s="535" cm="1">
        <f t="array" ref="GY35">INDEX(GY$13:GY34,$B35+1,1)</f>
        <v>1</v>
      </c>
      <c r="GZ35" s="535" t="str" cm="1">
        <f t="array" ref="GZ35">INDEX(GZ$13:GZ34,$B35+1,1)</f>
        <v>-</v>
      </c>
      <c r="HA35" s="535" t="str" cm="1">
        <f t="array" ref="HA35">INDEX(HA$13:HA34,$B35+1,1)</f>
        <v>-</v>
      </c>
      <c r="HB35" s="535" t="str" cm="1">
        <f t="array" ref="HB35">INDEX(HB$13:HB34,$B35+1,1)</f>
        <v>-</v>
      </c>
      <c r="HC35" s="535" t="str" cm="1">
        <f t="array" ref="HC35">INDEX(HC$13:HC34,$B35+1,1)</f>
        <v>-</v>
      </c>
      <c r="HD35" s="535" t="str" cm="1">
        <f t="array" ref="HD35">INDEX(HD$13:HD34,$B35+1,1)</f>
        <v>-</v>
      </c>
      <c r="HE35" s="535" t="str" cm="1">
        <f t="array" ref="HE35">INDEX(HE$13:HE34,$B35+1,1)</f>
        <v>-</v>
      </c>
      <c r="HF35" s="535" t="str" cm="1">
        <f t="array" ref="HF35">INDEX(HF$13:HF34,$B35+1,1)</f>
        <v>-</v>
      </c>
      <c r="HG35" s="535" t="str" cm="1">
        <f t="array" ref="HG35">INDEX(HG$13:HG34,$B35+1,1)</f>
        <v>-</v>
      </c>
      <c r="HH35" s="535" t="str" cm="1">
        <f t="array" ref="HH35">INDEX(HH$13:HH34,$B35+1,1)</f>
        <v>-</v>
      </c>
      <c r="HI35" s="535" t="str" cm="1">
        <f t="array" ref="HI35">INDEX(HI$13:HI34,$B35+1,1)</f>
        <v>-</v>
      </c>
      <c r="HJ35" s="535" t="str" cm="1">
        <f t="array" ref="HJ35">INDEX(HJ$13:HJ34,$B35+1,1)</f>
        <v>-</v>
      </c>
      <c r="HK35" s="535" t="str" cm="1">
        <f t="array" ref="HK35">INDEX(HK$13:HK34,$B35+1,1)</f>
        <v>-</v>
      </c>
      <c r="HL35" s="535" t="str" cm="1">
        <f t="array" ref="HL35">INDEX(HL$13:HL34,$B35+1,1)</f>
        <v>-</v>
      </c>
      <c r="HM35" s="535" t="str" cm="1">
        <f t="array" ref="HM35">INDEX(HM$13:HM34,$B35+1,1)</f>
        <v>-</v>
      </c>
      <c r="HN35" s="535" t="str" cm="1">
        <f t="array" ref="HN35">INDEX(HN$13:HN34,$B35+1,1)</f>
        <v>-</v>
      </c>
      <c r="HO35" s="535" t="str" cm="1">
        <f t="array" ref="HO35">INDEX(HO$13:HO34,$B35+1,1)</f>
        <v>-</v>
      </c>
      <c r="HP35" s="535" t="str" cm="1">
        <f t="array" ref="HP35">INDEX(HP$13:HP34,$B35+1,1)</f>
        <v>-</v>
      </c>
      <c r="HQ35" s="535" t="str" cm="1">
        <f t="array" ref="HQ35">INDEX(HQ$13:HQ34,$B35+1,1)</f>
        <v>-</v>
      </c>
      <c r="HR35" s="535" t="str" cm="1">
        <f t="array" ref="HR35">INDEX(HR$13:HR34,$B35+1,1)</f>
        <v>-</v>
      </c>
      <c r="HS35" s="535" t="str" cm="1">
        <f t="array" ref="HS35">INDEX(HS$13:HS34,$B35+1,1)</f>
        <v>-</v>
      </c>
      <c r="HT35" s="535" t="str" cm="1">
        <f t="array" ref="HT35">INDEX(HT$13:HT34,$B35+1,1)</f>
        <v>-</v>
      </c>
      <c r="HU35" s="535" cm="1">
        <f t="array" ref="HU35">INDEX(HU$13:HU34,$B35+1,1)</f>
        <v>0</v>
      </c>
      <c r="HV35" s="535" t="str" cm="1">
        <f t="array" ref="HV35">INDEX(HV$13:HV34,$B35+1,1)</f>
        <v>-</v>
      </c>
      <c r="HW35" s="535" cm="1">
        <f t="array" ref="HW35">INDEX(HW$13:HW34,$B35+1,1)</f>
        <v>1</v>
      </c>
      <c r="HX35" s="535" cm="1">
        <f t="array" ref="HX35">INDEX(HX$13:HX34,$B35+1,1)</f>
        <v>0</v>
      </c>
      <c r="HY35" s="535" cm="1">
        <f t="array" ref="HY35">INDEX(HY$13:HY34,$B35+1,1)</f>
        <v>0</v>
      </c>
      <c r="HZ35" s="535" cm="1">
        <f t="array" ref="HZ35">INDEX(HZ$13:HZ34,$B35+1,1)</f>
        <v>0</v>
      </c>
      <c r="IA35" s="535" cm="1">
        <f t="array" ref="IA35">INDEX(IA$13:IA34,$B35+1,1)</f>
        <v>0</v>
      </c>
      <c r="IB35" s="535" cm="1">
        <f t="array" ref="IB35">INDEX(IB$13:IB34,$B35+1,1)</f>
        <v>0</v>
      </c>
      <c r="IC35" s="535" cm="1">
        <f t="array" ref="IC35">INDEX(IC$13:IC34,$B35+1,1)</f>
        <v>0</v>
      </c>
      <c r="ID35" s="535" cm="1">
        <f t="array" ref="ID35">INDEX(ID$13:ID34,$B35+1,1)</f>
        <v>0</v>
      </c>
      <c r="IE35" s="535" cm="1">
        <f t="array" ref="IE35">INDEX(IE$13:IE34,$B35+1,1)</f>
        <v>1</v>
      </c>
      <c r="IF35" s="535" cm="1">
        <f t="array" ref="IF35">INDEX(IF$13:IF34,$B35+1,1)</f>
        <v>0</v>
      </c>
      <c r="IG35" s="535" cm="1">
        <f t="array" ref="IG35">INDEX(IG$13:IG34,$B35+1,1)</f>
        <v>0</v>
      </c>
      <c r="IH35" s="535" cm="1">
        <f t="array" ref="IH35">INDEX(IH$13:IH34,$B35+1,1)</f>
        <v>0</v>
      </c>
      <c r="II35" s="535" cm="1">
        <f t="array" ref="II35">INDEX(II$13:II34,$B35+1,1)</f>
        <v>0</v>
      </c>
      <c r="IJ35" s="535" cm="1">
        <f t="array" ref="IJ35">INDEX(IJ$13:IJ34,$B35+1,1)</f>
        <v>0</v>
      </c>
      <c r="IK35" s="18"/>
      <c r="IL35" s="535" cm="1">
        <f t="array" ref="IL35">INDEX(IL$13:IL34,$B35+1,1)</f>
        <v>0.125</v>
      </c>
      <c r="IM35" s="535" cm="1">
        <f t="array" ref="IM35">INDEX(IM$13:IM34,$B35+1,1)</f>
        <v>0.3</v>
      </c>
      <c r="IN35" s="535" cm="1">
        <f t="array" ref="IN35">INDEX(IN$13:IN34,$B35+1,1)</f>
        <v>-0.05</v>
      </c>
      <c r="IO35" s="535" cm="1">
        <f t="array" ref="IO35">INDEX(IO$13:IO34,$B35+1,1)</f>
        <v>0.1</v>
      </c>
      <c r="IP35" s="535" cm="1">
        <f t="array" ref="IP35">INDEX(IP$13:IP34,$B35+1,1)</f>
        <v>0.25</v>
      </c>
      <c r="IQ35" s="535" cm="1">
        <f t="array" ref="IQ35">INDEX(IQ$13:IQ34,$B35+1,1)</f>
        <v>-0.05</v>
      </c>
      <c r="IR35" s="535" cm="1">
        <f t="array" ref="IR35">INDEX(IR$13:IR34,$B35+1,1)</f>
        <v>0.05</v>
      </c>
      <c r="IS35" s="535" cm="1">
        <f t="array" ref="IS35">INDEX(IS$13:IS34,$B35+1,1)</f>
        <v>0.1</v>
      </c>
      <c r="IT35" s="535" cm="1">
        <f t="array" ref="IT35">INDEX(IT$13:IT34,$B35+1,1)</f>
        <v>-0.02</v>
      </c>
      <c r="IU35" s="535" cm="1">
        <f t="array" ref="IU35">INDEX(IU$13:IU34,$B35+1,1)</f>
        <v>0.1</v>
      </c>
      <c r="IV35" s="535" cm="1">
        <f t="array" ref="IV35">INDEX(IV$13:IV34,$B35+1,1)</f>
        <v>0.25</v>
      </c>
      <c r="IW35" s="535" cm="1">
        <f t="array" ref="IW35">INDEX(IW$13:IW34,$B35+1,1)</f>
        <v>-0.05</v>
      </c>
      <c r="IX35" s="535" cm="1">
        <f t="array" ref="IX35">INDEX(IX$13:IX34,$B35+1,1)</f>
        <v>0.125</v>
      </c>
      <c r="IY35" s="535" cm="1">
        <f t="array" ref="IY35">INDEX(IY$13:IY34,$B35+1,1)</f>
        <v>0.1</v>
      </c>
      <c r="IZ35" s="535" cm="1">
        <f t="array" ref="IZ35">INDEX(IZ$13:IZ34,$B35+1,1)</f>
        <v>0.1</v>
      </c>
      <c r="JA35" s="535" cm="1">
        <f t="array" ref="JA35">INDEX(JA$13:JA34,$B35+1,1)</f>
        <v>0.1</v>
      </c>
      <c r="JB35" s="535" cm="1">
        <f t="array" ref="JB35">INDEX(JB$13:JB34,$B35+1,1)</f>
        <v>0</v>
      </c>
      <c r="JC35" s="535" cm="1">
        <f t="array" ref="JC35">INDEX(JC$13:JC34,$B35+1,1)</f>
        <v>0</v>
      </c>
      <c r="JD35" s="535" cm="1">
        <f t="array" ref="JD35">INDEX(JD$13:JD34,$B35+1,1)</f>
        <v>0</v>
      </c>
      <c r="JE35" s="535" cm="1">
        <f t="array" ref="JE35">INDEX(JE$13:JE34,$B35+1,1)</f>
        <v>0</v>
      </c>
      <c r="JF35" s="535" cm="1">
        <f t="array" ref="JF35">INDEX(JF$13:JF34,$B35+1,1)</f>
        <v>0</v>
      </c>
      <c r="JG35" s="535" cm="1">
        <f t="array" ref="JG35">INDEX(JG$13:JG34,$B35+1,1)</f>
        <v>0</v>
      </c>
      <c r="JH35" s="535" cm="1">
        <f t="array" ref="JH35">INDEX(JH$13:JH34,$B35+1,1)</f>
        <v>0</v>
      </c>
      <c r="JI35" s="535" cm="1">
        <f t="array" ref="JI35">INDEX(JI$13:JI34,$B35+1,1)</f>
        <v>0</v>
      </c>
      <c r="JJ35" s="535" cm="1">
        <f t="array" ref="JJ35">INDEX(JJ$13:JJ34,$B35+1,1)</f>
        <v>0</v>
      </c>
      <c r="JK35" s="535" cm="1">
        <f t="array" ref="JK35">INDEX(JK$13:JK34,$B35+1,1)</f>
        <v>0</v>
      </c>
      <c r="JL35" s="535" cm="1">
        <f t="array" ref="JL35">INDEX(JL$13:JL34,$B35+1,1)</f>
        <v>0</v>
      </c>
      <c r="JM35" s="535" cm="1">
        <f t="array" ref="JM35">INDEX(JM$13:JM34,$B35+1,1)</f>
        <v>0</v>
      </c>
      <c r="JN35" s="535" cm="1">
        <f t="array" ref="JN35">INDEX(JN$13:JN34,$B35+1,1)</f>
        <v>0</v>
      </c>
      <c r="JO35" s="535" cm="1">
        <f t="array" ref="JO35">INDEX(JO$13:JO34,$B35+1,1)</f>
        <v>0</v>
      </c>
      <c r="JP35" s="535" cm="1">
        <f t="array" ref="JP35">INDEX(JP$13:JP34,$B35+1,1)</f>
        <v>0</v>
      </c>
      <c r="JQ35" s="535" cm="1">
        <f t="array" ref="JQ35">INDEX(JQ$13:JQ34,$B35+1,1)</f>
        <v>0</v>
      </c>
      <c r="JR35" s="535" cm="1">
        <f t="array" ref="JR35">INDEX(JR$13:JR34,$B35+1,1)</f>
        <v>0</v>
      </c>
      <c r="JS35" s="535" cm="1">
        <f t="array" ref="JS35">INDEX(JS$13:JS34,$B35+1,1)</f>
        <v>0</v>
      </c>
      <c r="JT35" s="535" cm="1">
        <f t="array" ref="JT35">INDEX(JT$13:JT34,$B35+1,1)</f>
        <v>0</v>
      </c>
      <c r="JU35" s="535" cm="1">
        <f t="array" ref="JU35">INDEX(JU$13:JU34,$B35+1,1)</f>
        <v>0</v>
      </c>
      <c r="JV35" s="535" cm="1">
        <f t="array" ref="JV35">INDEX(JV$13:JV34,$B35+1,1)</f>
        <v>0</v>
      </c>
      <c r="JW35" s="535" cm="1">
        <f t="array" ref="JW35">INDEX(JW$13:JW34,$B35+1,1)</f>
        <v>0</v>
      </c>
      <c r="JX35" s="535" cm="1">
        <f t="array" ref="JX35">INDEX(JX$13:JX34,$B35+1,1)</f>
        <v>0</v>
      </c>
      <c r="JY35" s="535" cm="1">
        <f t="array" ref="JY35">INDEX(JY$13:JY34,$B35+1,1)</f>
        <v>0</v>
      </c>
      <c r="JZ35" s="535" cm="1">
        <f t="array" ref="JZ35">INDEX(JZ$13:JZ34,$B35+1,1)</f>
        <v>0</v>
      </c>
      <c r="KA35" s="535" cm="1">
        <f t="array" ref="KA35">INDEX(KA$13:KA34,$B35+1,1)</f>
        <v>0</v>
      </c>
      <c r="KB35" s="535" cm="1">
        <f t="array" ref="KB35">INDEX(KB$13:KB34,$B35+1,1)</f>
        <v>0</v>
      </c>
      <c r="KC35" s="535" cm="1">
        <f t="array" ref="KC35">INDEX(KC$13:KC34,$B35+1,1)</f>
        <v>0</v>
      </c>
      <c r="KD35" s="535" cm="1">
        <f t="array" ref="KD35">INDEX(KD$13:KD34,$B35+1,1)</f>
        <v>0</v>
      </c>
      <c r="KE35" s="535" cm="1">
        <f t="array" ref="KE35">INDEX(KE$13:KE34,$B35+1,1)</f>
        <v>0</v>
      </c>
      <c r="KF35" s="535" cm="1">
        <f t="array" ref="KF35">INDEX(KF$13:KF34,$B35+1,1)</f>
        <v>0</v>
      </c>
      <c r="KG35" s="535" cm="1">
        <f t="array" ref="KG35">INDEX(KG$13:KG34,$B35+1,1)</f>
        <v>0</v>
      </c>
      <c r="KH35" s="535" cm="1">
        <f t="array" ref="KH35">INDEX(KH$13:KH34,$B35+1,1)</f>
        <v>0</v>
      </c>
      <c r="KI35" s="535" cm="1">
        <f t="array" ref="KI35">INDEX(KI$13:KI34,$B35+1,1)</f>
        <v>0</v>
      </c>
      <c r="KJ35" s="535" cm="1">
        <f t="array" ref="KJ35">INDEX(KJ$13:KJ34,$B35+1,1)</f>
        <v>0</v>
      </c>
      <c r="KK35" s="535" cm="1">
        <f t="array" ref="KK35">INDEX(KK$13:KK34,$B35+1,1)</f>
        <v>0</v>
      </c>
      <c r="KL35" s="535" cm="1">
        <f t="array" ref="KL35">INDEX(KL$13:KL34,$B35+1,1)</f>
        <v>0</v>
      </c>
      <c r="KM35" s="535" cm="1">
        <f t="array" ref="KM35">INDEX(KM$13:KM34,$B35+1,1)</f>
        <v>0</v>
      </c>
      <c r="KN35" s="535" cm="1">
        <f t="array" ref="KN35">INDEX(KN$13:KN34,$B35+1,1)</f>
        <v>0</v>
      </c>
      <c r="KO35" s="535" cm="1">
        <f t="array" ref="KO35">INDEX(KO$13:KO34,$B35+1,1)</f>
        <v>0</v>
      </c>
      <c r="KP35" s="535" cm="1">
        <f t="array" ref="KP35">INDEX(KP$13:KP34,$B35+1,1)</f>
        <v>0</v>
      </c>
      <c r="KQ35" s="535" cm="1">
        <f t="array" ref="KQ35">INDEX(KQ$13:KQ34,$B35+1,1)</f>
        <v>0</v>
      </c>
      <c r="KR35" s="535" cm="1">
        <f t="array" ref="KR35">INDEX(KR$13:KR34,$B35+1,1)</f>
        <v>0</v>
      </c>
      <c r="KS35" s="535" cm="1">
        <f t="array" ref="KS35">INDEX(KS$13:KS34,$B35+1,1)</f>
        <v>0</v>
      </c>
      <c r="KT35" s="535" cm="1">
        <f t="array" ref="KT35">INDEX(KT$13:KT34,$B35+1,1)</f>
        <v>0</v>
      </c>
      <c r="KU35" s="535" cm="1">
        <f t="array" ref="KU35">INDEX(KU$13:KU34,$B35+1,1)</f>
        <v>0</v>
      </c>
      <c r="KV35" s="535" cm="1">
        <f t="array" ref="KV35">INDEX(KV$13:KV34,$B35+1,1)</f>
        <v>0</v>
      </c>
      <c r="KW35" s="535" cm="1">
        <f t="array" ref="KW35">INDEX(KW$13:KW34,$B35+1,1)</f>
        <v>0</v>
      </c>
      <c r="KX35" s="535" cm="1">
        <f t="array" ref="KX35">INDEX(KX$13:KX34,$B35+1,1)</f>
        <v>0</v>
      </c>
      <c r="KY35" s="535" cm="1">
        <f t="array" ref="KY35">INDEX(KY$13:KY34,$B35+1,1)</f>
        <v>0</v>
      </c>
      <c r="KZ35" s="535" cm="1">
        <f t="array" ref="KZ35">INDEX(KZ$13:KZ34,$B35+1,1)</f>
        <v>0</v>
      </c>
      <c r="LA35" s="535" cm="1">
        <f t="array" ref="LA35">INDEX(LA$13:LA34,$B35+1,1)</f>
        <v>0</v>
      </c>
      <c r="LB35" s="535" cm="1">
        <f t="array" ref="LB35">INDEX(LB$13:LB34,$B35+1,1)</f>
        <v>0</v>
      </c>
      <c r="LC35" s="535" cm="1">
        <f t="array" ref="LC35">INDEX(LC$13:LC34,$B35+1,1)</f>
        <v>0</v>
      </c>
      <c r="LD35" s="535" cm="1">
        <f t="array" ref="LD35">INDEX(LD$13:LD34,$B35+1,1)</f>
        <v>0</v>
      </c>
      <c r="LE35" s="535" cm="1">
        <f t="array" ref="LE35">INDEX(LE$13:LE34,$B35+1,1)</f>
        <v>0</v>
      </c>
      <c r="LF35" s="535" cm="1">
        <f t="array" ref="LF35">INDEX(LF$13:LF34,$B35+1,1)</f>
        <v>0</v>
      </c>
      <c r="LG35" s="535" cm="1">
        <f t="array" ref="LG35">INDEX(LG$13:LG34,$B35+1,1)</f>
        <v>0</v>
      </c>
      <c r="LH35" s="535" cm="1">
        <f t="array" ref="LH35">INDEX(LH$13:LH34,$B35+1,1)</f>
        <v>0</v>
      </c>
      <c r="LI35" s="535" cm="1">
        <f t="array" ref="LI35">INDEX(LI$13:LI34,$B35+1,1)</f>
        <v>0</v>
      </c>
      <c r="LJ35" s="535" cm="1">
        <f t="array" ref="LJ35">INDEX(LJ$13:LJ34,$B35+1,1)</f>
        <v>0</v>
      </c>
      <c r="LK35" s="535" cm="1">
        <f t="array" ref="LK35">INDEX(LK$13:LK34,$B35+1,1)</f>
        <v>0</v>
      </c>
      <c r="LL35" s="535" cm="1">
        <f t="array" ref="LL35">INDEX(LL$13:LL34,$B35+1,1)</f>
        <v>0</v>
      </c>
      <c r="LM35" s="535" cm="1">
        <f t="array" ref="LM35">INDEX(LM$13:LM34,$B35+1,1)</f>
        <v>0</v>
      </c>
      <c r="LN35" s="535" cm="1">
        <f t="array" ref="LN35">INDEX(LN$13:LN34,$B35+1,1)</f>
        <v>0</v>
      </c>
      <c r="LO35" s="535" cm="1">
        <f t="array" ref="LO35">INDEX(LO$13:LO34,$B35+1,1)</f>
        <v>0</v>
      </c>
      <c r="LP35" s="535" cm="1">
        <f t="array" ref="LP35">INDEX(LP$13:LP34,$B35+1,1)</f>
        <v>0</v>
      </c>
      <c r="LQ35" s="535" cm="1">
        <f t="array" ref="LQ35">INDEX(LQ$13:LQ34,$B35+1,1)</f>
        <v>0</v>
      </c>
      <c r="LR35" s="535" cm="1">
        <f t="array" ref="LR35">INDEX(LR$13:LR34,$B35+1,1)</f>
        <v>0</v>
      </c>
      <c r="LS35" s="535" cm="1">
        <f t="array" ref="LS35">INDEX(LS$13:LS34,$B35+1,1)</f>
        <v>0</v>
      </c>
      <c r="LT35" s="535" cm="1">
        <f t="array" ref="LT35">INDEX(LT$13:LT34,$B35+1,1)</f>
        <v>0</v>
      </c>
      <c r="LU35" s="535" cm="1">
        <f t="array" ref="LU35">INDEX(LU$13:LU34,$B35+1,1)</f>
        <v>0</v>
      </c>
      <c r="LV35" s="535" cm="1">
        <f t="array" ref="LV35">INDEX(LV$13:LV34,$B35+1,1)</f>
        <v>0</v>
      </c>
      <c r="LW35" s="535" cm="1">
        <f t="array" ref="LW35">INDEX(LW$13:LW34,$B35+1,1)</f>
        <v>0</v>
      </c>
      <c r="LX35" s="535" cm="1">
        <f t="array" ref="LX35">INDEX(LX$13:LX34,$B35+1,1)</f>
        <v>0</v>
      </c>
      <c r="LY35" s="535" cm="1">
        <f t="array" ref="LY35">INDEX(LY$13:LY34,$B35+1,1)</f>
        <v>0</v>
      </c>
      <c r="LZ35" s="535" cm="1">
        <f t="array" ref="LZ35">INDEX(LZ$13:LZ34,$B35+1,1)</f>
        <v>0</v>
      </c>
      <c r="MA35" s="535" cm="1">
        <f t="array" ref="MA35">INDEX(MA$13:MA34,$B35+1,1)</f>
        <v>0</v>
      </c>
      <c r="MB35" s="535" cm="1">
        <f t="array" ref="MB35">INDEX(MB$13:MB34,$B35+1,1)</f>
        <v>0</v>
      </c>
      <c r="MC35" s="535" cm="1">
        <f t="array" ref="MC35">INDEX(MC$13:MC34,$B35+1,1)</f>
        <v>0</v>
      </c>
      <c r="MD35" s="535" cm="1">
        <f t="array" ref="MD35">INDEX(MD$13:MD34,$B35+1,1)</f>
        <v>0</v>
      </c>
      <c r="ME35" s="535" cm="1">
        <f t="array" ref="ME35">INDEX(ME$13:ME34,$B35+1,1)</f>
        <v>0</v>
      </c>
      <c r="MF35" s="535" cm="1">
        <f t="array" ref="MF35">INDEX(MF$13:MF34,$B35+1,1)</f>
        <v>0</v>
      </c>
      <c r="MG35" s="535" cm="1">
        <f t="array" ref="MG35">INDEX(MG$13:MG34,$B35+1,1)</f>
        <v>0</v>
      </c>
      <c r="MH35" s="535" cm="1">
        <f t="array" ref="MH35">INDEX(MH$13:MH34,$B35+1,1)</f>
        <v>0</v>
      </c>
      <c r="MI35" s="535" cm="1">
        <f t="array" ref="MI35">INDEX(MI$13:MI34,$B35+1,1)</f>
        <v>0</v>
      </c>
      <c r="MJ35" s="535" cm="1">
        <f t="array" ref="MJ35">INDEX(MJ$13:MJ34,$B35+1,1)</f>
        <v>0</v>
      </c>
      <c r="MK35" s="535" cm="1">
        <f t="array" ref="MK35">INDEX(MK$13:MK34,$B35+1,1)</f>
        <v>0</v>
      </c>
      <c r="ML35" s="535" cm="1">
        <f t="array" ref="ML35">INDEX(ML$13:ML34,$B35+1,1)</f>
        <v>0</v>
      </c>
      <c r="MM35" s="535" cm="1">
        <f t="array" ref="MM35">INDEX(MM$13:MM34,$B35+1,1)</f>
        <v>0</v>
      </c>
      <c r="MN35" s="535" cm="1">
        <f t="array" ref="MN35">INDEX(MN$13:MN34,$B35+1,1)</f>
        <v>0</v>
      </c>
      <c r="MO35" s="535" cm="1">
        <f t="array" ref="MO35">INDEX(MO$13:MO34,$B35+1,1)</f>
        <v>0</v>
      </c>
      <c r="MP35" s="535" cm="1">
        <f t="array" ref="MP35">INDEX(MP$13:MP34,$B35+1,1)</f>
        <v>0</v>
      </c>
      <c r="MQ35" s="535" cm="1">
        <f t="array" ref="MQ35">INDEX(MQ$13:MQ34,$B35+1,1)</f>
        <v>0</v>
      </c>
      <c r="MR35" s="535" cm="1">
        <f t="array" ref="MR35">INDEX(MR$13:MR34,$B35+1,1)</f>
        <v>0</v>
      </c>
      <c r="MS35" s="535" cm="1">
        <f t="array" ref="MS35">INDEX(MS$13:MS34,$B35+1,1)</f>
        <v>0</v>
      </c>
      <c r="MT35" s="535" cm="1">
        <f t="array" ref="MT35">INDEX(MT$13:MT34,$B35+1,1)</f>
        <v>0</v>
      </c>
      <c r="MU35" s="535" cm="1">
        <f t="array" ref="MU35">INDEX(MU$13:MU34,$B35+1,1)</f>
        <v>0</v>
      </c>
      <c r="MV35" s="535" cm="1">
        <f t="array" ref="MV35">INDEX(MV$13:MV34,$B35+1,1)</f>
        <v>0</v>
      </c>
      <c r="MW35" s="535" cm="1">
        <f t="array" ref="MW35">INDEX(MW$13:MW34,$B35+1,1)</f>
        <v>0</v>
      </c>
      <c r="MX35" s="535" cm="1">
        <f t="array" ref="MX35">INDEX(MX$13:MX34,$B35+1,1)</f>
        <v>0</v>
      </c>
      <c r="MY35" s="535" cm="1">
        <f t="array" ref="MY35">INDEX(MY$13:MY34,$B35+1,1)</f>
        <v>0</v>
      </c>
      <c r="MZ35" s="535" cm="1">
        <f t="array" ref="MZ35">INDEX(MZ$13:MZ34,$B35+1,1)</f>
        <v>0</v>
      </c>
      <c r="NA35" s="535" cm="1">
        <f t="array" ref="NA35">INDEX(NA$13:NA34,$B35+1,1)</f>
        <v>0</v>
      </c>
      <c r="NB35" s="535" cm="1">
        <f t="array" ref="NB35">INDEX(NB$13:NB34,$B35+1,1)</f>
        <v>0</v>
      </c>
      <c r="NC35" s="535" cm="1">
        <f t="array" ref="NC35">INDEX(NC$13:NC34,$B35+1,1)</f>
        <v>0</v>
      </c>
      <c r="ND35" s="535" cm="1">
        <f t="array" ref="ND35">INDEX(ND$13:ND34,$B35+1,1)</f>
        <v>0</v>
      </c>
      <c r="NE35" s="535" cm="1">
        <f t="array" ref="NE35">INDEX(NE$13:NE34,$B35+1,1)</f>
        <v>0</v>
      </c>
      <c r="NF35" s="535" cm="1">
        <f t="array" ref="NF35">INDEX(NF$13:NF34,$B35+1,1)</f>
        <v>0</v>
      </c>
      <c r="NG35" s="535" cm="1">
        <f t="array" ref="NG35">INDEX(NG$13:NG34,$B35+1,1)</f>
        <v>0</v>
      </c>
      <c r="NH35" s="535" cm="1">
        <f t="array" ref="NH35">INDEX(NH$13:NH34,$B35+1,1)</f>
        <v>0</v>
      </c>
      <c r="NI35" s="535" cm="1">
        <f t="array" ref="NI35">INDEX(NI$13:NI34,$B35+1,1)</f>
        <v>0</v>
      </c>
      <c r="NJ35" s="535" cm="1">
        <f t="array" ref="NJ35">INDEX(NJ$13:NJ34,$B35+1,1)</f>
        <v>0</v>
      </c>
      <c r="NK35" s="535" cm="1">
        <f t="array" ref="NK35">INDEX(NK$13:NK34,$B35+1,1)</f>
        <v>0</v>
      </c>
      <c r="NL35" s="535" cm="1">
        <f t="array" ref="NL35">INDEX(NL$13:NL34,$B35+1,1)</f>
        <v>0</v>
      </c>
      <c r="NM35" s="535" cm="1">
        <f t="array" ref="NM35">INDEX(NM$13:NM34,$B35+1,1)</f>
        <v>0</v>
      </c>
      <c r="NN35" s="535" cm="1">
        <f t="array" ref="NN35">INDEX(NN$13:NN34,$B35+1,1)</f>
        <v>0</v>
      </c>
      <c r="NO35" s="535" cm="1">
        <f t="array" ref="NO35">INDEX(NO$13:NO34,$B35+1,1)</f>
        <v>0</v>
      </c>
      <c r="NP35" s="535" cm="1">
        <f t="array" ref="NP35">INDEX(NP$13:NP34,$B35+1,1)</f>
        <v>0</v>
      </c>
      <c r="NQ35" s="535" cm="1">
        <f t="array" ref="NQ35">INDEX(NQ$13:NQ34,$B35+1,1)</f>
        <v>0</v>
      </c>
      <c r="NR35" s="535" cm="1">
        <f t="array" ref="NR35">INDEX(NR$13:NR34,$B35+1,1)</f>
        <v>0</v>
      </c>
      <c r="NS35" s="535" cm="1">
        <f t="array" ref="NS35">INDEX(NS$13:NS34,$B35+1,1)</f>
        <v>0</v>
      </c>
      <c r="NT35" s="535" cm="1">
        <f t="array" ref="NT35">INDEX(NT$13:NT34,$B35+1,1)</f>
        <v>0</v>
      </c>
      <c r="NU35" s="535" cm="1">
        <f t="array" ref="NU35">INDEX(NU$13:NU34,$B35+1,1)</f>
        <v>0</v>
      </c>
      <c r="NV35" s="535" cm="1">
        <f t="array" ref="NV35">INDEX(NV$13:NV34,$B35+1,1)</f>
        <v>0</v>
      </c>
      <c r="NW35" s="535" cm="1">
        <f t="array" ref="NW35">INDEX(NW$13:NW34,$B35+1,1)</f>
        <v>0</v>
      </c>
      <c r="NX35" s="535" cm="1">
        <f t="array" ref="NX35">INDEX(NX$13:NX34,$B35+1,1)</f>
        <v>0</v>
      </c>
      <c r="NY35" s="535" cm="1">
        <f t="array" ref="NY35">INDEX(NY$13:NY34,$B35+1,1)</f>
        <v>0</v>
      </c>
      <c r="NZ35" s="535" cm="1">
        <f t="array" ref="NZ35">INDEX(NZ$13:NZ34,$B35+1,1)</f>
        <v>0</v>
      </c>
      <c r="OA35" s="535" cm="1">
        <f t="array" ref="OA35">INDEX(OA$13:OA34,$B35+1,1)</f>
        <v>0</v>
      </c>
      <c r="OB35" s="535" cm="1">
        <f t="array" ref="OB35">INDEX(OB$13:OB34,$B35+1,1)</f>
        <v>0</v>
      </c>
      <c r="OC35" s="535" cm="1">
        <f t="array" ref="OC35">INDEX(OC$13:OC34,$B35+1,1)</f>
        <v>0</v>
      </c>
      <c r="OD35" s="535" cm="1">
        <f t="array" ref="OD35">INDEX(OD$13:OD34,$B35+1,1)</f>
        <v>0</v>
      </c>
      <c r="OE35" s="535" cm="1">
        <f t="array" ref="OE35">INDEX(OE$13:OE34,$B35+1,1)</f>
        <v>0</v>
      </c>
      <c r="OF35" s="535" cm="1">
        <f t="array" ref="OF35">INDEX(OF$13:OF34,$B35+1,1)</f>
        <v>0</v>
      </c>
      <c r="OG35" s="535" cm="1">
        <f t="array" ref="OG35">INDEX(OG$13:OG34,$B35+1,1)</f>
        <v>0</v>
      </c>
      <c r="OH35" s="535" cm="1">
        <f t="array" ref="OH35">INDEX(OH$13:OH34,$B35+1,1)</f>
        <v>0</v>
      </c>
      <c r="OI35" s="535" cm="1">
        <f t="array" ref="OI35">INDEX(OI$13:OI34,$B35+1,1)</f>
        <v>0</v>
      </c>
      <c r="OJ35" s="535" cm="1">
        <f t="array" ref="OJ35">INDEX(OJ$13:OJ34,$B35+1,1)</f>
        <v>0</v>
      </c>
      <c r="OK35" s="535" cm="1">
        <f t="array" ref="OK35">INDEX(OK$13:OK34,$B35+1,1)</f>
        <v>0</v>
      </c>
      <c r="OL35" s="535" cm="1">
        <f t="array" ref="OL35">INDEX(OL$13:OL34,$B35+1,1)</f>
        <v>0</v>
      </c>
      <c r="OM35" s="535" cm="1">
        <f t="array" ref="OM35">INDEX(OM$13:OM34,$B35+1,1)</f>
        <v>0</v>
      </c>
      <c r="ON35" s="535" cm="1">
        <f t="array" ref="ON35">INDEX(ON$13:ON34,$B35+1,1)</f>
        <v>0</v>
      </c>
      <c r="OO35" s="535" cm="1">
        <f t="array" ref="OO35">INDEX(OO$13:OO34,$B35+1,1)</f>
        <v>0</v>
      </c>
      <c r="OP35" s="535" cm="1">
        <f t="array" ref="OP35">INDEX(OP$13:OP34,$B35+1,1)</f>
        <v>0</v>
      </c>
      <c r="OQ35" s="535" cm="1">
        <f t="array" ref="OQ35">INDEX(OQ$13:OQ34,$B35+1,1)</f>
        <v>0</v>
      </c>
      <c r="OR35" s="535" cm="1">
        <f t="array" ref="OR35">INDEX(OR$13:OR34,$B35+1,1)</f>
        <v>0</v>
      </c>
      <c r="OS35" s="535" cm="1">
        <f t="array" ref="OS35">INDEX(OS$13:OS34,$B35+1,1)</f>
        <v>0</v>
      </c>
      <c r="OT35" s="535" cm="1">
        <f t="array" ref="OT35">INDEX(OT$13:OT34,$B35+1,1)</f>
        <v>0</v>
      </c>
      <c r="OU35" s="535" cm="1">
        <f t="array" ref="OU35">INDEX(OU$13:OU34,$B35+1,1)</f>
        <v>0</v>
      </c>
      <c r="OV35" s="535" cm="1">
        <f t="array" ref="OV35">INDEX(OV$13:OV34,$B35+1,1)</f>
        <v>0</v>
      </c>
      <c r="OW35" s="535" cm="1">
        <f t="array" ref="OW35">INDEX(OW$13:OW34,$B35+1,1)</f>
        <v>0</v>
      </c>
      <c r="OX35" s="535" cm="1">
        <f t="array" ref="OX35">INDEX(OX$13:OX34,$B35+1,1)</f>
        <v>0</v>
      </c>
      <c r="OY35" s="535" cm="1">
        <f t="array" ref="OY35">INDEX(OY$13:OY34,$B35+1,1)</f>
        <v>0</v>
      </c>
      <c r="OZ35" s="535" cm="1">
        <f t="array" ref="OZ35">INDEX(OZ$13:OZ34,$B35+1,1)</f>
        <v>0</v>
      </c>
      <c r="PA35" s="535" cm="1">
        <f t="array" ref="PA35">INDEX(PA$13:PA34,$B35+1,1)</f>
        <v>0</v>
      </c>
      <c r="PB35" s="535" cm="1">
        <f t="array" ref="PB35">INDEX(PB$13:PB34,$B35+1,1)</f>
        <v>0</v>
      </c>
      <c r="PC35" s="535" cm="1">
        <f t="array" ref="PC35">INDEX(PC$13:PC34,$B35+1,1)</f>
        <v>0</v>
      </c>
      <c r="PD35" s="535" cm="1">
        <f t="array" ref="PD35">INDEX(PD$13:PD34,$B35+1,1)</f>
        <v>0</v>
      </c>
      <c r="PE35" s="535" cm="1">
        <f t="array" ref="PE35">INDEX(PE$13:PE34,$B35+1,1)</f>
        <v>0</v>
      </c>
      <c r="PF35" s="535" cm="1">
        <f t="array" ref="PF35">INDEX(PF$13:PF34,$B35+1,1)</f>
        <v>0</v>
      </c>
      <c r="PG35" s="535" cm="1">
        <f t="array" ref="PG35">INDEX(PG$13:PG34,$B35+1,1)</f>
        <v>0</v>
      </c>
      <c r="PH35" s="535" cm="1">
        <f t="array" ref="PH35">INDEX(PH$13:PH34,$B35+1,1)</f>
        <v>0</v>
      </c>
      <c r="PI35" s="535" cm="1">
        <f t="array" ref="PI35">INDEX(PI$13:PI34,$B35+1,1)</f>
        <v>0</v>
      </c>
      <c r="PJ35" s="535" cm="1">
        <f t="array" ref="PJ35">INDEX(PJ$13:PJ34,$B35+1,1)</f>
        <v>0</v>
      </c>
      <c r="PK35" s="535" cm="1">
        <f t="array" ref="PK35">INDEX(PK$13:PK34,$B35+1,1)</f>
        <v>0</v>
      </c>
      <c r="PL35" s="535" cm="1">
        <f t="array" ref="PL35">INDEX(PL$13:PL34,$B35+1,1)</f>
        <v>0</v>
      </c>
      <c r="PM35" s="535" cm="1">
        <f t="array" ref="PM35">INDEX(PM$13:PM34,$B35+1,1)</f>
        <v>0</v>
      </c>
      <c r="PN35" s="535" cm="1">
        <f t="array" ref="PN35">INDEX(PN$13:PN34,$B35+1,1)</f>
        <v>0</v>
      </c>
      <c r="PO35" s="535" cm="1">
        <f t="array" ref="PO35">INDEX(PO$13:PO34,$B35+1,1)</f>
        <v>0</v>
      </c>
      <c r="PP35" s="535" cm="1">
        <f t="array" ref="PP35">INDEX(PP$13:PP34,$B35+1,1)</f>
        <v>0</v>
      </c>
      <c r="PQ35" s="535" cm="1">
        <f t="array" ref="PQ35">INDEX(PQ$13:PQ34,$B35+1,1)</f>
        <v>0</v>
      </c>
      <c r="PR35" s="535" cm="1">
        <f t="array" ref="PR35">INDEX(PR$13:PR34,$B35+1,1)</f>
        <v>0</v>
      </c>
      <c r="PS35" s="535" cm="1">
        <f t="array" ref="PS35">INDEX(PS$13:PS34,$B35+1,1)</f>
        <v>0</v>
      </c>
      <c r="PT35" s="535" cm="1">
        <f t="array" ref="PT35">INDEX(PT$13:PT34,$B35+1,1)</f>
        <v>0</v>
      </c>
      <c r="PU35" s="535" cm="1">
        <f t="array" ref="PU35">INDEX(PU$13:PU34,$B35+1,1)</f>
        <v>0</v>
      </c>
      <c r="PV35" s="535" cm="1">
        <f t="array" ref="PV35">INDEX(PV$13:PV34,$B35+1,1)</f>
        <v>0</v>
      </c>
      <c r="PW35" s="535" cm="1">
        <f t="array" ref="PW35">INDEX(PW$13:PW34,$B35+1,1)</f>
        <v>0</v>
      </c>
      <c r="PX35" s="535" cm="1">
        <f t="array" ref="PX35">INDEX(PX$13:PX34,$B35+1,1)</f>
        <v>0</v>
      </c>
      <c r="PY35" s="535" cm="1">
        <f t="array" ref="PY35">INDEX(PY$13:PY34,$B35+1,1)</f>
        <v>0</v>
      </c>
      <c r="PZ35" s="535" cm="1">
        <f t="array" ref="PZ35">INDEX(PZ$13:PZ34,$B35+1,1)</f>
        <v>0</v>
      </c>
      <c r="QA35" s="535" cm="1">
        <f t="array" ref="QA35">INDEX(QA$13:QA34,$B35+1,1)</f>
        <v>0</v>
      </c>
      <c r="QB35" s="535" cm="1">
        <f t="array" ref="QB35">INDEX(QB$13:QB34,$B35+1,1)</f>
        <v>0</v>
      </c>
      <c r="QC35" s="535" cm="1">
        <f t="array" ref="QC35">INDEX(QC$13:QC34,$B35+1,1)</f>
        <v>0</v>
      </c>
      <c r="QD35" s="535" cm="1">
        <f t="array" ref="QD35">INDEX(QD$13:QD34,$B35+1,1)</f>
        <v>0</v>
      </c>
      <c r="QE35" s="535" cm="1">
        <f t="array" ref="QE35">INDEX(QE$13:QE34,$B35+1,1)</f>
        <v>0</v>
      </c>
      <c r="QF35" s="535" cm="1">
        <f t="array" ref="QF35">INDEX(QF$13:QF34,$B35+1,1)</f>
        <v>0</v>
      </c>
      <c r="QG35" s="535" cm="1">
        <f t="array" ref="QG35">INDEX(QG$13:QG34,$B35+1,1)</f>
        <v>0</v>
      </c>
      <c r="QH35" s="535" cm="1">
        <f t="array" ref="QH35">INDEX(QH$13:QH34,$B35+1,1)</f>
        <v>0</v>
      </c>
      <c r="QI35" s="535" cm="1">
        <f t="array" ref="QI35">INDEX(QI$13:QI34,$B35+1,1)</f>
        <v>0</v>
      </c>
      <c r="QJ35" s="535" cm="1">
        <f t="array" ref="QJ35">INDEX(QJ$13:QJ34,$B35+1,1)</f>
        <v>0</v>
      </c>
      <c r="QK35" s="535" cm="1">
        <f t="array" ref="QK35">INDEX(QK$13:QK34,$B35+1,1)</f>
        <v>0</v>
      </c>
      <c r="QL35" s="535" cm="1">
        <f t="array" ref="QL35">INDEX(QL$13:QL34,$B35+1,1)</f>
        <v>0</v>
      </c>
      <c r="QM35" s="535" cm="1">
        <f t="array" ref="QM35">INDEX(QM$13:QM34,$B35+1,1)</f>
        <v>0</v>
      </c>
      <c r="QN35" s="535" cm="1">
        <f t="array" ref="QN35">INDEX(QN$13:QN34,$B35+1,1)</f>
        <v>0</v>
      </c>
      <c r="QO35" s="535" cm="1">
        <f t="array" ref="QO35">INDEX(QO$13:QO34,$B35+1,1)</f>
        <v>0</v>
      </c>
      <c r="QP35" s="535" cm="1">
        <f t="array" ref="QP35">INDEX(QP$13:QP34,$B35+1,1)</f>
        <v>0</v>
      </c>
      <c r="QQ35" s="535" cm="1">
        <f t="array" ref="QQ35">INDEX(QQ$13:QQ34,$B35+1,1)</f>
        <v>0</v>
      </c>
      <c r="QR35" s="535" cm="1">
        <f t="array" ref="QR35">INDEX(QR$13:QR34,$B35+1,1)</f>
        <v>0</v>
      </c>
      <c r="QS35" s="535" cm="1">
        <f t="array" ref="QS35">INDEX(QS$13:QS34,$B35+1,1)</f>
        <v>0</v>
      </c>
      <c r="QT35" s="535" cm="1">
        <f t="array" ref="QT35">INDEX(QT$13:QT34,$B35+1,1)</f>
        <v>0</v>
      </c>
      <c r="QU35" s="535" cm="1">
        <f t="array" ref="QU35">INDEX(QU$13:QU34,$B35+1,1)</f>
        <v>0</v>
      </c>
      <c r="QV35" s="535" cm="1">
        <f t="array" ref="QV35">INDEX(QV$13:QV34,$B35+1,1)</f>
        <v>0</v>
      </c>
      <c r="QW35" s="535" cm="1">
        <f t="array" ref="QW35">INDEX(QW$13:QW34,$B35+1,1)</f>
        <v>0</v>
      </c>
      <c r="QX35" s="535" cm="1">
        <f t="array" ref="QX35">INDEX(QX$13:QX34,$B35+1,1)</f>
        <v>0</v>
      </c>
      <c r="QY35" s="535" cm="1">
        <f t="array" ref="QY35">INDEX(QY$13:QY34,$B35+1,1)</f>
        <v>0</v>
      </c>
      <c r="QZ35" s="535" cm="1">
        <f t="array" ref="QZ35">INDEX(QZ$13:QZ34,$B35+1,1)</f>
        <v>0</v>
      </c>
      <c r="RA35" s="535" cm="1">
        <f t="array" ref="RA35">INDEX(RA$13:RA34,$B35+1,1)</f>
        <v>0</v>
      </c>
      <c r="RB35" s="535" cm="1">
        <f t="array" ref="RB35">INDEX(RB$13:RB34,$B35+1,1)</f>
        <v>0</v>
      </c>
      <c r="RC35" s="535" cm="1">
        <f t="array" ref="RC35">INDEX(RC$13:RC34,$B35+1,1)</f>
        <v>0</v>
      </c>
      <c r="RD35" s="535" cm="1">
        <f t="array" ref="RD35">INDEX(RD$13:RD34,$B35+1,1)</f>
        <v>0</v>
      </c>
      <c r="RE35" s="535" cm="1">
        <f t="array" ref="RE35">INDEX(RE$13:RE34,$B35+1,1)</f>
        <v>0</v>
      </c>
      <c r="RF35" s="535" cm="1">
        <f t="array" ref="RF35">INDEX(RF$13:RF34,$B35+1,1)</f>
        <v>0</v>
      </c>
      <c r="RG35" s="535" cm="1">
        <f t="array" ref="RG35">INDEX(RG$13:RG34,$B35+1,1)</f>
        <v>0</v>
      </c>
      <c r="RH35" s="535" cm="1">
        <f t="array" ref="RH35">INDEX(RH$13:RH34,$B35+1,1)</f>
        <v>0</v>
      </c>
      <c r="RI35" s="535" cm="1">
        <f t="array" ref="RI35">INDEX(RI$13:RI34,$B35+1,1)</f>
        <v>0</v>
      </c>
      <c r="RJ35" s="535" cm="1">
        <f t="array" ref="RJ35">INDEX(RJ$13:RJ34,$B35+1,1)</f>
        <v>0</v>
      </c>
      <c r="RK35" s="535" cm="1">
        <f t="array" ref="RK35">INDEX(RK$13:RK34,$B35+1,1)</f>
        <v>0</v>
      </c>
      <c r="RL35" s="535" cm="1">
        <f t="array" ref="RL35">INDEX(RL$13:RL34,$B35+1,1)</f>
        <v>0</v>
      </c>
      <c r="RM35" s="535" cm="1">
        <f t="array" ref="RM35">INDEX(RM$13:RM34,$B35+1,1)</f>
        <v>0</v>
      </c>
      <c r="RN35" s="535" cm="1">
        <f t="array" ref="RN35">INDEX(RN$13:RN34,$B35+1,1)</f>
        <v>0</v>
      </c>
      <c r="RO35" s="535" cm="1">
        <f t="array" ref="RO35">INDEX(RO$13:RO34,$B35+1,1)</f>
        <v>0</v>
      </c>
      <c r="RP35" s="535" cm="1">
        <f t="array" ref="RP35">INDEX(RP$13:RP34,$B35+1,1)</f>
        <v>0</v>
      </c>
      <c r="RQ35" s="535" cm="1">
        <f t="array" ref="RQ35">INDEX(RQ$13:RQ34,$B35+1,1)</f>
        <v>0</v>
      </c>
      <c r="RR35" s="535" cm="1">
        <f t="array" ref="RR35">INDEX(RR$13:RR34,$B35+1,1)</f>
        <v>0</v>
      </c>
      <c r="RS35" s="535" cm="1">
        <f t="array" ref="RS35">INDEX(RS$13:RS34,$B35+1,1)</f>
        <v>0</v>
      </c>
      <c r="RT35" s="535" cm="1">
        <f t="array" ref="RT35">INDEX(RT$13:RT34,$B35+1,1)</f>
        <v>0</v>
      </c>
      <c r="RU35" s="535" cm="1">
        <f t="array" ref="RU35">INDEX(RU$13:RU34,$B35+1,1)</f>
        <v>0</v>
      </c>
      <c r="RV35" s="535" cm="1">
        <f t="array" ref="RV35">INDEX(RV$13:RV34,$B35+1,1)</f>
        <v>0</v>
      </c>
      <c r="RW35" s="535" cm="1">
        <f t="array" ref="RW35">INDEX(RW$13:RW34,$B35+1,1)</f>
        <v>0</v>
      </c>
      <c r="RX35" s="535" cm="1">
        <f t="array" ref="RX35">INDEX(RX$13:RX34,$B35+1,1)</f>
        <v>0</v>
      </c>
      <c r="RY35" s="535" cm="1">
        <f t="array" ref="RY35">INDEX(RY$13:RY34,$B35+1,1)</f>
        <v>0</v>
      </c>
      <c r="RZ35" s="535" cm="1">
        <f t="array" ref="RZ35">INDEX(RZ$13:RZ34,$B35+1,1)</f>
        <v>0</v>
      </c>
      <c r="SA35" s="535" cm="1">
        <f t="array" ref="SA35">INDEX(SA$13:SA34,$B35+1,1)</f>
        <v>0</v>
      </c>
      <c r="SB35" s="535" cm="1">
        <f t="array" ref="SB35">INDEX(SB$13:SB34,$B35+1,1)</f>
        <v>0</v>
      </c>
      <c r="SC35" s="535" cm="1">
        <f t="array" ref="SC35">INDEX(SC$13:SC34,$B35+1,1)</f>
        <v>0</v>
      </c>
      <c r="SD35" s="535" cm="1">
        <f t="array" ref="SD35">INDEX(SD$13:SD34,$B35+1,1)</f>
        <v>0</v>
      </c>
      <c r="SE35" s="535" cm="1">
        <f t="array" ref="SE35">INDEX(SE$13:SE34,$B35+1,1)</f>
        <v>0</v>
      </c>
      <c r="SF35" s="535" cm="1">
        <f t="array" ref="SF35">INDEX(SF$13:SF34,$B35+1,1)</f>
        <v>0</v>
      </c>
      <c r="SG35" s="535" cm="1">
        <f t="array" ref="SG35">INDEX(SG$13:SG34,$B35+1,1)</f>
        <v>0</v>
      </c>
      <c r="SH35" s="535" cm="1">
        <f t="array" ref="SH35">INDEX(SH$13:SH34,$B35+1,1)</f>
        <v>0</v>
      </c>
      <c r="SI35" s="535" cm="1">
        <f t="array" ref="SI35">INDEX(SI$13:SI34,$B35+1,1)</f>
        <v>0</v>
      </c>
      <c r="SJ35" s="535" cm="1">
        <f t="array" ref="SJ35">INDEX(SJ$13:SJ34,$B35+1,1)</f>
        <v>0</v>
      </c>
      <c r="SK35" s="535" cm="1">
        <f t="array" ref="SK35">INDEX(SK$13:SK34,$B35+1,1)</f>
        <v>0</v>
      </c>
      <c r="SL35" s="535" cm="1">
        <f t="array" ref="SL35">INDEX(SL$13:SL34,$B35+1,1)</f>
        <v>0</v>
      </c>
      <c r="SM35" s="535" cm="1">
        <f t="array" ref="SM35">INDEX(SM$13:SM34,$B35+1,1)</f>
        <v>0</v>
      </c>
      <c r="SN35" s="535" cm="1">
        <f t="array" ref="SN35">INDEX(SN$13:SN34,$B35+1,1)</f>
        <v>0</v>
      </c>
      <c r="SO35" s="535" cm="1">
        <f t="array" ref="SO35">INDEX(SO$13:SO34,$B35+1,1)</f>
        <v>0</v>
      </c>
      <c r="SP35" s="535" cm="1">
        <f t="array" ref="SP35">INDEX(SP$13:SP34,$B35+1,1)</f>
        <v>0</v>
      </c>
      <c r="SQ35" s="535" cm="1">
        <f t="array" ref="SQ35">INDEX(SQ$13:SQ34,$B35+1,1)</f>
        <v>0</v>
      </c>
      <c r="SR35" s="535" cm="1">
        <f t="array" ref="SR35">INDEX(SR$13:SR34,$B35+1,1)</f>
        <v>0</v>
      </c>
      <c r="SS35" s="535" cm="1">
        <f t="array" ref="SS35">INDEX(SS$13:SS34,$B35+1,1)</f>
        <v>0</v>
      </c>
      <c r="ST35" s="535" cm="1">
        <f t="array" ref="ST35">INDEX(ST$13:ST34,$B35+1,1)</f>
        <v>0</v>
      </c>
      <c r="SU35" s="535" cm="1">
        <f t="array" ref="SU35">INDEX(SU$13:SU34,$B35+1,1)</f>
        <v>0</v>
      </c>
      <c r="SV35" s="535" cm="1">
        <f t="array" ref="SV35">INDEX(SV$13:SV34,$B35+1,1)</f>
        <v>0</v>
      </c>
      <c r="SW35" s="535" cm="1">
        <f t="array" ref="SW35">INDEX(SW$13:SW34,$B35+1,1)</f>
        <v>0</v>
      </c>
      <c r="SX35" s="535" cm="1">
        <f t="array" ref="SX35">INDEX(SX$13:SX34,$B35+1,1)</f>
        <v>0</v>
      </c>
      <c r="SY35" s="535" cm="1">
        <f t="array" ref="SY35">INDEX(SY$13:SY34,$B35+1,1)</f>
        <v>0</v>
      </c>
      <c r="SZ35" s="535" cm="1">
        <f t="array" ref="SZ35">INDEX(SZ$13:SZ34,$B35+1,1)</f>
        <v>0</v>
      </c>
      <c r="TA35" s="535" cm="1">
        <f t="array" ref="TA35">INDEX(TA$13:TA34,$B35+1,1)</f>
        <v>0</v>
      </c>
      <c r="TB35" s="535" cm="1">
        <f t="array" ref="TB35">INDEX(TB$13:TB34,$B35+1,1)</f>
        <v>0</v>
      </c>
      <c r="TC35" s="535" cm="1">
        <f t="array" ref="TC35">INDEX(TC$13:TC34,$B35+1,1)</f>
        <v>0</v>
      </c>
      <c r="TD35" s="535" cm="1">
        <f t="array" ref="TD35">INDEX(TD$13:TD34,$B35+1,1)</f>
        <v>0</v>
      </c>
      <c r="TE35" s="535" cm="1">
        <f t="array" ref="TE35">INDEX(TE$13:TE34,$B35+1,1)</f>
        <v>0</v>
      </c>
      <c r="TF35" s="535" cm="1">
        <f t="array" ref="TF35">INDEX(TF$13:TF34,$B35+1,1)</f>
        <v>0</v>
      </c>
      <c r="TG35" s="535" cm="1">
        <f t="array" ref="TG35">INDEX(TG$13:TG34,$B35+1,1)</f>
        <v>0</v>
      </c>
      <c r="TH35" s="535" cm="1">
        <f t="array" ref="TH35">INDEX(TH$13:TH34,$B35+1,1)</f>
        <v>0</v>
      </c>
      <c r="TI35" s="535" cm="1">
        <f t="array" ref="TI35">INDEX(TI$13:TI34,$B35+1,1)</f>
        <v>0</v>
      </c>
      <c r="TJ35" s="535" cm="1">
        <f t="array" ref="TJ35">INDEX(TJ$13:TJ34,$B35+1,1)</f>
        <v>0</v>
      </c>
      <c r="TK35" s="535" cm="1">
        <f t="array" ref="TK35">INDEX(TK$13:TK34,$B35+1,1)</f>
        <v>0</v>
      </c>
      <c r="TL35" s="535" cm="1">
        <f t="array" ref="TL35">INDEX(TL$13:TL34,$B35+1,1)</f>
        <v>0</v>
      </c>
      <c r="TM35" s="535" cm="1">
        <f t="array" ref="TM35">INDEX(TM$13:TM34,$B35+1,1)</f>
        <v>0</v>
      </c>
      <c r="TN35" s="535" cm="1">
        <f t="array" ref="TN35">INDEX(TN$13:TN34,$B35+1,1)</f>
        <v>0</v>
      </c>
      <c r="TO35" s="535" cm="1">
        <f t="array" ref="TO35">INDEX(TO$13:TO34,$B35+1,1)</f>
        <v>0</v>
      </c>
      <c r="TP35" s="535" cm="1">
        <f t="array" ref="TP35">INDEX(TP$13:TP34,$B35+1,1)</f>
        <v>0</v>
      </c>
      <c r="TQ35" s="535" cm="1">
        <f t="array" ref="TQ35">INDEX(TQ$13:TQ34,$B35+1,1)</f>
        <v>0</v>
      </c>
      <c r="TR35" s="535" cm="1">
        <f t="array" ref="TR35">INDEX(TR$13:TR34,$B35+1,1)</f>
        <v>0</v>
      </c>
      <c r="TS35" s="535" cm="1">
        <f t="array" ref="TS35">INDEX(TS$13:TS34,$B35+1,1)</f>
        <v>0</v>
      </c>
      <c r="TT35" s="535" cm="1">
        <f t="array" ref="TT35">INDEX(TT$13:TT34,$B35+1,1)</f>
        <v>0</v>
      </c>
      <c r="TU35" s="535" cm="1">
        <f t="array" ref="TU35">INDEX(TU$13:TU34,$B35+1,1)</f>
        <v>0</v>
      </c>
      <c r="TV35" s="535" cm="1">
        <f t="array" ref="TV35">INDEX(TV$13:TV34,$B35+1,1)</f>
        <v>0</v>
      </c>
      <c r="TW35" s="535" cm="1">
        <f t="array" ref="TW35">INDEX(TW$13:TW34,$B35+1,1)</f>
        <v>0</v>
      </c>
      <c r="TX35" s="535" cm="1">
        <f t="array" ref="TX35">INDEX(TX$13:TX34,$B35+1,1)</f>
        <v>0</v>
      </c>
      <c r="TY35" s="535" cm="1">
        <f t="array" ref="TY35">INDEX(TY$13:TY34,$B35+1,1)</f>
        <v>0</v>
      </c>
      <c r="TZ35" s="535" cm="1">
        <f t="array" ref="TZ35">INDEX(TZ$13:TZ34,$B35+1,1)</f>
        <v>0</v>
      </c>
      <c r="UA35" s="535" cm="1">
        <f t="array" ref="UA35">INDEX(UA$13:UA34,$B35+1,1)</f>
        <v>0</v>
      </c>
      <c r="UB35" s="535" cm="1">
        <f t="array" ref="UB35">INDEX(UB$13:UB34,$B35+1,1)</f>
        <v>0</v>
      </c>
      <c r="UC35" s="535" cm="1">
        <f t="array" ref="UC35">INDEX(UC$13:UC34,$B35+1,1)</f>
        <v>0</v>
      </c>
      <c r="UD35" s="535" cm="1">
        <f t="array" ref="UD35">INDEX(UD$13:UD34,$B35+1,1)</f>
        <v>0</v>
      </c>
      <c r="UE35" s="535" cm="1">
        <f t="array" ref="UE35">INDEX(UE$13:UE34,$B35+1,1)</f>
        <v>0</v>
      </c>
      <c r="UF35" s="535" cm="1">
        <f t="array" ref="UF35">INDEX(UF$13:UF34,$B35+1,1)</f>
        <v>0</v>
      </c>
      <c r="UG35" s="535" cm="1">
        <f t="array" ref="UG35">INDEX(UG$13:UG34,$B35+1,1)</f>
        <v>0</v>
      </c>
      <c r="UH35" s="535" cm="1">
        <f t="array" ref="UH35">INDEX(UH$13:UH34,$B35+1,1)</f>
        <v>0</v>
      </c>
      <c r="UI35" s="535" cm="1">
        <f t="array" ref="UI35">INDEX(UI$13:UI34,$B35+1,1)</f>
        <v>0</v>
      </c>
      <c r="UJ35" s="535" cm="1">
        <f t="array" ref="UJ35">INDEX(UJ$13:UJ34,$B35+1,1)</f>
        <v>0</v>
      </c>
      <c r="UK35" s="535" cm="1">
        <f t="array" ref="UK35">INDEX(UK$13:UK34,$B35+1,1)</f>
        <v>0</v>
      </c>
      <c r="UL35" s="535" cm="1">
        <f t="array" ref="UL35">INDEX(UL$13:UL34,$B35+1,1)</f>
        <v>0</v>
      </c>
      <c r="UM35" s="535" cm="1">
        <f t="array" ref="UM35">INDEX(UM$13:UM34,$B35+1,1)</f>
        <v>0</v>
      </c>
      <c r="UN35" s="535" cm="1">
        <f t="array" ref="UN35">INDEX(UN$13:UN34,$B35+1,1)</f>
        <v>0</v>
      </c>
      <c r="UO35" s="535" cm="1">
        <f t="array" ref="UO35">INDEX(UO$13:UO34,$B35+1,1)</f>
        <v>0</v>
      </c>
      <c r="UP35" s="535" cm="1">
        <f t="array" ref="UP35">INDEX(UP$13:UP34,$B35+1,1)</f>
        <v>0</v>
      </c>
      <c r="UQ35" s="535" cm="1">
        <f t="array" ref="UQ35">INDEX(UQ$13:UQ34,$B35+1,1)</f>
        <v>0</v>
      </c>
      <c r="UR35" s="535" cm="1">
        <f t="array" ref="UR35">INDEX(UR$13:UR34,$B35+1,1)</f>
        <v>0</v>
      </c>
      <c r="US35" s="535" cm="1">
        <f t="array" ref="US35">INDEX(US$13:US34,$B35+1,1)</f>
        <v>0</v>
      </c>
      <c r="UT35" s="535" cm="1">
        <f t="array" ref="UT35">INDEX(UT$13:UT34,$B35+1,1)</f>
        <v>0</v>
      </c>
      <c r="UU35" s="535" cm="1">
        <f t="array" ref="UU35">INDEX(UU$13:UU34,$B35+1,1)</f>
        <v>0</v>
      </c>
      <c r="UV35" s="535" cm="1">
        <f t="array" ref="UV35">INDEX(UV$13:UV34,$B35+1,1)</f>
        <v>0</v>
      </c>
      <c r="UW35" s="535" cm="1">
        <f t="array" ref="UW35">INDEX(UW$13:UW34,$B35+1,1)</f>
        <v>0</v>
      </c>
      <c r="UX35" s="535" cm="1">
        <f t="array" ref="UX35">INDEX(UX$13:UX34,$B35+1,1)</f>
        <v>0</v>
      </c>
      <c r="UY35" s="535" cm="1">
        <f t="array" ref="UY35">INDEX(UY$13:UY34,$B35+1,1)</f>
        <v>0</v>
      </c>
      <c r="UZ35" s="535" cm="1">
        <f t="array" ref="UZ35">INDEX(UZ$13:UZ34,$B35+1,1)</f>
        <v>0</v>
      </c>
      <c r="VA35" s="535" cm="1">
        <f t="array" ref="VA35">INDEX(VA$13:VA34,$B35+1,1)</f>
        <v>0</v>
      </c>
      <c r="VB35" s="535" cm="1">
        <f t="array" ref="VB35">INDEX(VB$13:VB34,$B35+1,1)</f>
        <v>0</v>
      </c>
      <c r="VC35" s="535" cm="1">
        <f t="array" ref="VC35">INDEX(VC$13:VC34,$B35+1,1)</f>
        <v>0</v>
      </c>
      <c r="VD35" s="535" cm="1">
        <f t="array" ref="VD35">INDEX(VD$13:VD34,$B35+1,1)</f>
        <v>0</v>
      </c>
      <c r="VE35" s="535" cm="1">
        <f t="array" ref="VE35">INDEX(VE$13:VE34,$B35+1,1)</f>
        <v>0</v>
      </c>
      <c r="VF35" s="535" cm="1">
        <f t="array" ref="VF35">INDEX(VF$13:VF34,$B35+1,1)</f>
        <v>0</v>
      </c>
      <c r="VG35" s="535" cm="1">
        <f t="array" ref="VG35">INDEX(VG$13:VG34,$B35+1,1)</f>
        <v>0</v>
      </c>
      <c r="VH35" s="535" cm="1">
        <f t="array" ref="VH35">INDEX(VH$13:VH34,$B35+1,1)</f>
        <v>0</v>
      </c>
      <c r="VI35" s="535" cm="1">
        <f t="array" ref="VI35">INDEX(VI$13:VI34,$B35+1,1)</f>
        <v>0</v>
      </c>
      <c r="VJ35" s="535" cm="1">
        <f t="array" ref="VJ35">INDEX(VJ$13:VJ34,$B35+1,1)</f>
        <v>0</v>
      </c>
      <c r="VK35" s="535" cm="1">
        <f t="array" ref="VK35">INDEX(VK$13:VK34,$B35+1,1)</f>
        <v>0</v>
      </c>
      <c r="VL35" s="535" cm="1">
        <f t="array" ref="VL35">INDEX(VL$13:VL34,$B35+1,1)</f>
        <v>0</v>
      </c>
      <c r="VM35" s="535" cm="1">
        <f t="array" ref="VM35">INDEX(VM$13:VM34,$B35+1,1)</f>
        <v>0</v>
      </c>
      <c r="VN35" s="535" cm="1">
        <f t="array" ref="VN35">INDEX(VN$13:VN34,$B35+1,1)</f>
        <v>0</v>
      </c>
      <c r="VO35" s="535" cm="1">
        <f t="array" ref="VO35">INDEX(VO$13:VO34,$B35+1,1)</f>
        <v>0</v>
      </c>
      <c r="VP35" s="535" cm="1">
        <f t="array" ref="VP35">INDEX(VP$13:VP34,$B35+1,1)</f>
        <v>0</v>
      </c>
      <c r="VQ35" s="535" cm="1">
        <f t="array" ref="VQ35">INDEX(VQ$13:VQ34,$B35+1,1)</f>
        <v>0</v>
      </c>
      <c r="VR35" s="535" cm="1">
        <f t="array" ref="VR35">INDEX(VR$13:VR34,$B35+1,1)</f>
        <v>0</v>
      </c>
      <c r="VS35" s="535" cm="1">
        <f t="array" ref="VS35">INDEX(VS$13:VS34,$B35+1,1)</f>
        <v>0</v>
      </c>
      <c r="VT35" s="535" cm="1">
        <f t="array" ref="VT35">INDEX(VT$13:VT34,$B35+1,1)</f>
        <v>0</v>
      </c>
      <c r="VU35" s="535" cm="1">
        <f t="array" ref="VU35">INDEX(VU$13:VU34,$B35+1,1)</f>
        <v>0</v>
      </c>
      <c r="VV35" s="535" cm="1">
        <f t="array" ref="VV35">INDEX(VV$13:VV34,$B35+1,1)</f>
        <v>0</v>
      </c>
      <c r="VW35" s="535" cm="1">
        <f t="array" ref="VW35">INDEX(VW$13:VW34,$B35+1,1)</f>
        <v>0</v>
      </c>
      <c r="VX35" s="535" cm="1">
        <f t="array" ref="VX35">INDEX(VX$13:VX34,$B35+1,1)</f>
        <v>0</v>
      </c>
      <c r="VY35" s="535" cm="1">
        <f t="array" ref="VY35">INDEX(VY$13:VY34,$B35+1,1)</f>
        <v>0</v>
      </c>
      <c r="VZ35" s="535" cm="1">
        <f t="array" ref="VZ35">INDEX(VZ$13:VZ34,$B35+1,1)</f>
        <v>0</v>
      </c>
      <c r="WA35" s="535" cm="1">
        <f t="array" ref="WA35">INDEX(WA$13:WA34,$B35+1,1)</f>
        <v>0</v>
      </c>
      <c r="WB35" s="535" cm="1">
        <f t="array" ref="WB35">INDEX(WB$13:WB34,$B35+1,1)</f>
        <v>0</v>
      </c>
      <c r="WC35" s="535" cm="1">
        <f t="array" ref="WC35">INDEX(WC$13:WC34,$B35+1,1)</f>
        <v>0</v>
      </c>
      <c r="WD35" s="535" cm="1">
        <f t="array" ref="WD35">INDEX(WD$13:WD34,$B35+1,1)</f>
        <v>0</v>
      </c>
      <c r="WE35" s="535" cm="1">
        <f t="array" ref="WE35">INDEX(WE$13:WE34,$B35+1,1)</f>
        <v>0</v>
      </c>
      <c r="WF35" s="535" cm="1">
        <f t="array" ref="WF35">INDEX(WF$13:WF34,$B35+1,1)</f>
        <v>0</v>
      </c>
      <c r="WG35" s="535" cm="1">
        <f t="array" ref="WG35">INDEX(WG$13:WG34,$B35+1,1)</f>
        <v>0</v>
      </c>
      <c r="WH35" s="535" cm="1">
        <f t="array" ref="WH35">INDEX(WH$13:WH34,$B35+1,1)</f>
        <v>0</v>
      </c>
      <c r="WI35" s="535" cm="1">
        <f t="array" ref="WI35">INDEX(WI$13:WI34,$B35+1,1)</f>
        <v>0</v>
      </c>
      <c r="WJ35" s="535" cm="1">
        <f t="array" ref="WJ35">INDEX(WJ$13:WJ34,$B35+1,1)</f>
        <v>0</v>
      </c>
      <c r="WK35" s="535" cm="1">
        <f t="array" ref="WK35">INDEX(WK$13:WK34,$B35+1,1)</f>
        <v>0</v>
      </c>
      <c r="WL35" s="535" cm="1">
        <f t="array" ref="WL35">INDEX(WL$13:WL34,$B35+1,1)</f>
        <v>0</v>
      </c>
      <c r="WM35" s="535" t="str" cm="1">
        <f t="array" ref="WM35">INDEX(WM$13:WM34,$B35+1,1)</f>
        <v>-</v>
      </c>
      <c r="WN35" s="18"/>
      <c r="WO35" s="535" cm="1">
        <f t="array" ref="WO35">INDEX(WO$13:WO34,$B35+1,1)</f>
        <v>0</v>
      </c>
      <c r="WP35" s="535" cm="1">
        <f t="array" ref="WP35">INDEX(WP$13:WP34,$B35+1,1)</f>
        <v>0</v>
      </c>
      <c r="WQ35" s="535" cm="1">
        <f t="array" ref="WQ35">INDEX(WQ$13:WQ34,$B35+1,1)</f>
        <v>0</v>
      </c>
      <c r="WR35" s="535" t="str" cm="1">
        <f t="array" ref="WR35">INDEX(WR$13:WR34,$B35+1,1)</f>
        <v>-</v>
      </c>
      <c r="WS35" s="535" t="str" cm="1">
        <f t="array" ref="WS35">INDEX(WS$13:WS34,$B35+1,1)</f>
        <v>-</v>
      </c>
      <c r="WT35" s="535" t="str" cm="1">
        <f t="array" ref="WT35">INDEX(WT$13:WT34,$B35+1,1)</f>
        <v>-</v>
      </c>
      <c r="WU35" s="535" t="str" cm="1">
        <f t="array" ref="WU35">INDEX(WU$13:WU34,$B35+1,1)</f>
        <v>-</v>
      </c>
      <c r="WV35" s="535" t="str" cm="1">
        <f t="array" ref="WV35">INDEX(WV$13:WV34,$B35+1,1)</f>
        <v>-</v>
      </c>
      <c r="WW35" s="535" t="str" cm="1">
        <f t="array" ref="WW35">INDEX(WW$13:WW34,$B35+1,1)</f>
        <v>-</v>
      </c>
      <c r="WX35" s="535" t="str" cm="1">
        <f t="array" ref="WX35">INDEX(WX$13:WX34,$B35+1,1)</f>
        <v>-</v>
      </c>
      <c r="WY35" s="535" t="str" cm="1">
        <f t="array" ref="WY35">INDEX(WY$13:WY34,$B35+1,1)</f>
        <v>-</v>
      </c>
      <c r="WZ35" s="535" t="str" cm="1">
        <f t="array" ref="WZ35">INDEX(WZ$13:WZ34,$B35+1,1)</f>
        <v>-</v>
      </c>
      <c r="XA35" s="535" t="str" cm="1">
        <f t="array" ref="XA35">INDEX(XA$13:XA34,$B35+1,1)</f>
        <v>-</v>
      </c>
      <c r="XB35" s="535" t="str" cm="1">
        <f t="array" ref="XB35">INDEX(XB$13:XB34,$B35+1,1)</f>
        <v>-</v>
      </c>
      <c r="XC35" s="535" t="str" cm="1">
        <f t="array" ref="XC35">INDEX(XC$13:XC34,$B35+1,1)</f>
        <v>-</v>
      </c>
      <c r="XD35" s="535" t="str" cm="1">
        <f t="array" ref="XD35">INDEX(XD$13:XD34,$B35+1,1)</f>
        <v>-</v>
      </c>
      <c r="XE35" s="535" t="str" cm="1">
        <f t="array" ref="XE35">INDEX(XE$13:XE34,$B35+1,1)</f>
        <v>-</v>
      </c>
      <c r="XF35" s="535" t="str" cm="1">
        <f t="array" ref="XF35">INDEX(XF$13:XF34,$B35+1,1)</f>
        <v>-</v>
      </c>
      <c r="XG35" s="535" t="str" cm="1">
        <f t="array" ref="XG35">INDEX(XG$13:XG34,$B35+1,1)</f>
        <v>-</v>
      </c>
      <c r="XH35" s="18"/>
      <c r="XI35" s="411" t="str">
        <f t="shared" ca="1" si="196"/>
        <v>-</v>
      </c>
      <c r="XJ35" s="535" t="str" cm="1">
        <f t="array" ref="XJ35">INDEX(XJ$13:XJ34,$B35+1,1)</f>
        <v>-</v>
      </c>
      <c r="XK35" s="535" t="str" cm="1">
        <f t="array" ref="XK35">INDEX(XK$13:XK34,$B35+1,1)</f>
        <v>-</v>
      </c>
      <c r="XL35" s="535" t="str" cm="1">
        <f t="array" ref="XL35">INDEX(XL$13:XL34,$B35+1,1)</f>
        <v>-</v>
      </c>
      <c r="XM35" s="535" t="str" cm="1">
        <f t="array" ref="XM35">INDEX(XM$13:XM34,$B35+1,1)</f>
        <v>-</v>
      </c>
      <c r="XN35" s="535" cm="1">
        <f t="array" ref="XN35">INDEX(XN$13:XN34,$B35+1,1)</f>
        <v>0</v>
      </c>
      <c r="XO35" s="535" t="str" cm="1">
        <f t="array" ref="XO35">INDEX(XO$13:XO34,$B35+1,1)</f>
        <v>-</v>
      </c>
      <c r="XP35" s="535" t="str" cm="1">
        <f t="array" ref="XP35">INDEX(XP$13:XP34,$B35+1,1)</f>
        <v>-</v>
      </c>
      <c r="XQ35" s="535" t="str" cm="1">
        <f t="array" ref="XQ35">INDEX(XQ$13:XQ34,$B35+1,1)</f>
        <v>-</v>
      </c>
      <c r="XR35" s="535" t="str" cm="1">
        <f t="array" ref="XR35">INDEX(XR$13:XR34,$B35+1,1)</f>
        <v>-</v>
      </c>
      <c r="XS35" s="535" t="str" cm="1">
        <f t="array" ref="XS35">INDEX(XS$13:XS34,$B35+1,1)</f>
        <v>-</v>
      </c>
      <c r="XT35" s="535" t="str" cm="1">
        <f t="array" ref="XT35">INDEX(XT$13:XT34,$B35+1,1)</f>
        <v>-</v>
      </c>
      <c r="XU35" s="535" t="str" cm="1">
        <f t="array" ref="XU35">INDEX(XU$13:XU34,$B35+1,1)</f>
        <v>-</v>
      </c>
      <c r="XV35" s="535" t="str" cm="1">
        <f t="array" ref="XV35">INDEX(XV$13:XV34,$B35+1,1)</f>
        <v>-</v>
      </c>
      <c r="XW35" s="535" t="b" cm="1">
        <f t="array" ref="XW35">INDEX(XW$13:XW34,$B35+1,1)</f>
        <v>1</v>
      </c>
      <c r="XX35" s="535" t="str" cm="1">
        <f t="array" ref="XX35">INDEX(XX$13:XX34,$B35+1,1)</f>
        <v>-</v>
      </c>
      <c r="XY35" s="535" cm="1">
        <f t="array" ref="XY35">INDEX(XY$13:XY34,$B35+1,1)</f>
        <v>0</v>
      </c>
      <c r="XZ35" s="535" cm="1">
        <f t="array" ref="XZ35">INDEX(XZ$13:XZ34,$B35+1,1)</f>
        <v>0</v>
      </c>
      <c r="YA35" s="535" cm="1">
        <f t="array" ref="YA35">INDEX(YA$13:YA34,$B35+1,1)</f>
        <v>0</v>
      </c>
      <c r="YB35" s="18"/>
      <c r="YC35" s="535" t="str" cm="1">
        <f t="array" ref="YC35">INDEX(YC$13:YC34,$B35+1,1)</f>
        <v>-</v>
      </c>
      <c r="YD35" s="535" t="str" cm="1">
        <f t="array" ref="YD35">INDEX(YD$13:YD34,$B35+1,1)</f>
        <v>-</v>
      </c>
      <c r="YE35" s="535" t="str" cm="1">
        <f t="array" ref="YE35">INDEX(YE$13:YE34,$B35+1,1)</f>
        <v>-</v>
      </c>
      <c r="YF35" s="535" t="str" cm="1">
        <f t="array" ref="YF35">INDEX(YF$13:YF34,$B35+1,1)</f>
        <v>-</v>
      </c>
      <c r="YG35" s="535" cm="1">
        <f t="array" ref="YG35">INDEX(YG$13:YG34,$B35+1,1)</f>
        <v>1</v>
      </c>
      <c r="YH35" s="535" cm="1">
        <f t="array" ref="YH35">INDEX(YH$13:YH34,$B35+1,1)</f>
        <v>1</v>
      </c>
      <c r="YI35" s="535" cm="1">
        <f t="array" ref="YI35">INDEX(YI$13:YI34,$B35+1,1)</f>
        <v>1</v>
      </c>
      <c r="YJ35" s="535" cm="1">
        <f t="array" ref="YJ35">INDEX(YJ$13:YJ34,$B35+1,1)</f>
        <v>1</v>
      </c>
      <c r="YK35" s="535" t="str" cm="1">
        <f t="array" ref="YK35">INDEX(YK$13:YK34,$B35+1,1)</f>
        <v>-</v>
      </c>
      <c r="YL35" s="535" t="str" cm="1">
        <f t="array" ref="YL35">INDEX(YL$13:YL34,$B35+1,1)</f>
        <v>-</v>
      </c>
      <c r="YM35" s="535" t="str" cm="1">
        <f t="array" ref="YM35">INDEX(YM$13:YM34,$B35+1,1)</f>
        <v>-</v>
      </c>
      <c r="YN35" s="535" t="str" cm="1">
        <f t="array" ref="YN35">INDEX(YN$13:YN34,$B35+1,1)</f>
        <v>-</v>
      </c>
      <c r="YO35" s="535" t="str" cm="1">
        <f t="array" ref="YO35">INDEX(YO$13:YO34,$B35+1,1)</f>
        <v>-</v>
      </c>
      <c r="YP35" s="535" t="str" cm="1">
        <f t="array" ref="YP35">INDEX(YP$13:YP34,$B35+1,1)</f>
        <v>-</v>
      </c>
      <c r="YQ35" s="535" t="str" cm="1">
        <f t="array" ref="YQ35">INDEX(YQ$13:YQ34,$B35+1,1)</f>
        <v>-</v>
      </c>
      <c r="YR35" s="18"/>
      <c r="YS35" s="535" t="str" cm="1">
        <f t="array" ref="YS35">INDEX(YS$13:YS34,$B35+1,1)</f>
        <v>-</v>
      </c>
      <c r="YT35" s="411">
        <f t="shared" si="172"/>
        <v>1</v>
      </c>
      <c r="YU35" s="18"/>
      <c r="YV35" s="535" t="str" cm="1">
        <f t="array" ref="YV35">INDEX(YV$13:YV34,$B35+1,1)</f>
        <v>-</v>
      </c>
      <c r="YW35" s="535" t="str" cm="1">
        <f t="array" ref="YW35">INDEX(YW$13:YW34,$B35+1,1)</f>
        <v>-</v>
      </c>
      <c r="YX35" s="535" t="str" cm="1">
        <f t="array" ref="YX35">INDEX(YX$13:YX34,$B35+1,1)</f>
        <v>-</v>
      </c>
      <c r="YY35" s="535" t="str" cm="1">
        <f t="array" ref="YY35">INDEX(YY$13:YY34,$B35+1,1)</f>
        <v>-</v>
      </c>
      <c r="YZ35" s="535" t="str" cm="1">
        <f t="array" ref="YZ35">INDEX(YZ$13:YZ34,$B35+1,1)</f>
        <v>-</v>
      </c>
      <c r="ZA35" s="535" t="str" cm="1">
        <f t="array" ref="ZA35">INDEX(ZA$13:ZA34,$B35+1,1)</f>
        <v>-</v>
      </c>
      <c r="ZB35" s="535" t="str" cm="1">
        <f t="array" ref="ZB35">INDEX(ZB$13:ZB34,$B35+1,1)</f>
        <v>-</v>
      </c>
      <c r="ZC35" s="535" t="str" cm="1">
        <f t="array" ref="ZC35">INDEX(ZC$13:ZC34,$B35+1,1)</f>
        <v>-</v>
      </c>
      <c r="ZD35" s="535" t="str" cm="1">
        <f t="array" ref="ZD35">INDEX(ZD$13:ZD34,$B35+1,1)</f>
        <v>-</v>
      </c>
      <c r="ZE35" s="535" t="str" cm="1">
        <f t="array" ref="ZE35">INDEX(ZE$13:ZE34,$B35+1,1)</f>
        <v>-</v>
      </c>
      <c r="ZF35" s="535" t="str" cm="1">
        <f t="array" ref="ZF35">INDEX(ZF$13:ZF34,$B35+1,1)</f>
        <v>-</v>
      </c>
      <c r="ZG35" s="535" t="str" cm="1">
        <f t="array" ref="ZG35">INDEX(ZG$13:ZG34,$B35+1,1)</f>
        <v>-</v>
      </c>
      <c r="ZH35" s="535" t="str" cm="1">
        <f t="array" ref="ZH35">INDEX(ZH$13:ZH34,$B35+1,1)</f>
        <v>-</v>
      </c>
      <c r="ZI35" s="535" t="str" cm="1">
        <f t="array" ref="ZI35">INDEX(ZI$13:ZI34,$B35+1,1)</f>
        <v>-</v>
      </c>
      <c r="ZJ35" s="535" t="str" cm="1">
        <f t="array" ref="ZJ35">INDEX(ZJ$13:ZJ34,$B35+1,1)</f>
        <v>-</v>
      </c>
      <c r="ZK35" s="535" t="str" cm="1">
        <f t="array" ref="ZK35">INDEX(ZK$13:ZK34,$B35+1,1)</f>
        <v>-</v>
      </c>
      <c r="ZL35" s="535" t="str" cm="1">
        <f t="array" ref="ZL35">INDEX(ZL$13:ZL34,$B35+1,1)</f>
        <v>-</v>
      </c>
      <c r="ZM35" s="535" t="str" cm="1">
        <f t="array" ref="ZM35">INDEX(ZM$13:ZM34,$B35+1,1)</f>
        <v>-</v>
      </c>
      <c r="ZN35" s="535" t="str" cm="1">
        <f t="array" ref="ZN35">INDEX(ZN$13:ZN34,$B35+1,1)</f>
        <v>-</v>
      </c>
      <c r="ZO35" s="535" t="str" cm="1">
        <f t="array" ref="ZO35">INDEX(ZO$13:ZO34,$B35+1,1)</f>
        <v>-</v>
      </c>
      <c r="ZP35" s="535" t="str" cm="1">
        <f t="array" ref="ZP35">INDEX(ZP$13:ZP34,$B35+1,1)</f>
        <v>-</v>
      </c>
      <c r="ZQ35" s="535" t="str" cm="1">
        <f t="array" ref="ZQ35">INDEX(ZQ$13:ZQ34,$B35+1,1)</f>
        <v>-</v>
      </c>
      <c r="ZR35" s="535" t="str" cm="1">
        <f t="array" ref="ZR35">INDEX(ZR$13:ZR34,$B35+1,1)</f>
        <v>-</v>
      </c>
      <c r="ZS35" s="535" t="str" cm="1">
        <f t="array" ref="ZS35">INDEX(ZS$13:ZS34,$B35+1,1)</f>
        <v>-</v>
      </c>
      <c r="ZT35" s="535" t="str" cm="1">
        <f t="array" ref="ZT35">INDEX(ZT$13:ZT34,$B35+1,1)</f>
        <v>-</v>
      </c>
      <c r="ZU35" s="535" t="str" cm="1">
        <f t="array" ref="ZU35">INDEX(ZU$13:ZU34,$B35+1,1)</f>
        <v>-</v>
      </c>
      <c r="ZV35" s="535" t="str" cm="1">
        <f t="array" ref="ZV35">INDEX(ZV$13:ZV34,$B35+1,1)</f>
        <v>-</v>
      </c>
      <c r="ZW35" s="535" t="str" cm="1">
        <f t="array" ref="ZW35">INDEX(ZW$13:ZW34,$B35+1,1)</f>
        <v>-</v>
      </c>
      <c r="ZX35" s="535" t="str" cm="1">
        <f t="array" ref="ZX35">INDEX(ZX$13:ZX34,$B35+1,1)</f>
        <v>-</v>
      </c>
      <c r="ZY35" s="535" t="str" cm="1">
        <f t="array" ref="ZY35">INDEX(ZY$13:ZY34,$B35+1,1)</f>
        <v>-</v>
      </c>
      <c r="ZZ35" s="535" t="str" cm="1">
        <f t="array" ref="ZZ35">INDEX(ZZ$13:ZZ34,$B35+1,1)</f>
        <v>-</v>
      </c>
      <c r="AAA35" s="535" t="str" cm="1">
        <f t="array" ref="AAA35">INDEX(AAA$13:AAA34,$B35+1,1)</f>
        <v>-</v>
      </c>
      <c r="AAB35" s="535" t="str" cm="1">
        <f t="array" ref="AAB35">INDEX(AAB$13:AAB34,$B35+1,1)</f>
        <v>-</v>
      </c>
      <c r="AAC35" s="535" t="str" cm="1">
        <f t="array" ref="AAC35">INDEX(AAC$13:AAC34,$B35+1,1)</f>
        <v>-</v>
      </c>
      <c r="AAD35" s="535" t="str" cm="1">
        <f t="array" ref="AAD35">INDEX(AAD$13:AAD34,$B35+1,1)</f>
        <v>-</v>
      </c>
      <c r="AAE35" s="535" t="str" cm="1">
        <f t="array" ref="AAE35">INDEX(AAE$13:AAE34,$B35+1,1)</f>
        <v>-</v>
      </c>
      <c r="AAF35" s="535" t="str" cm="1">
        <f t="array" ref="AAF35">INDEX(AAF$13:AAF34,$B35+1,1)</f>
        <v>-</v>
      </c>
      <c r="AAG35" s="535" t="str" cm="1">
        <f t="array" ref="AAG35">INDEX(AAG$13:AAG34,$B35+1,1)</f>
        <v>-</v>
      </c>
      <c r="AAH35" s="535" t="str" cm="1">
        <f t="array" ref="AAH35">INDEX(AAH$13:AAH34,$B35+1,1)</f>
        <v>-</v>
      </c>
      <c r="AAI35" s="535" t="str" cm="1">
        <f t="array" ref="AAI35">INDEX(AAI$13:AAI34,$B35+1,1)</f>
        <v>-</v>
      </c>
      <c r="AAJ35" s="535" t="str" cm="1">
        <f t="array" ref="AAJ35">INDEX(AAJ$13:AAJ34,$B35+1,1)</f>
        <v>-</v>
      </c>
      <c r="AAK35" s="535" t="str" cm="1">
        <f t="array" ref="AAK35">INDEX(AAK$13:AAK34,$B35+1,1)</f>
        <v>-</v>
      </c>
      <c r="AAL35" s="535" cm="1">
        <f t="array" ref="AAL35">INDEX(AAL$13:AAL34,$B35+1,1)</f>
        <v>1</v>
      </c>
      <c r="AAM35" s="535" cm="1">
        <f t="array" ref="AAM35">INDEX(AAM$13:AAM34,$B35+1,1)</f>
        <v>1</v>
      </c>
      <c r="AAN35" s="535" t="str" cm="1">
        <f t="array" ref="AAN35">INDEX(AAN$13:AAN34,$B35+1,1)</f>
        <v>-</v>
      </c>
      <c r="AAO35" s="535" t="str" cm="1">
        <f t="array" ref="AAO35">INDEX(AAO$13:AAO34,$B35+1,1)</f>
        <v>-</v>
      </c>
      <c r="AAP35" s="535" t="str" cm="1">
        <f t="array" ref="AAP35">INDEX(AAP$13:AAP34,$B35+1,1)</f>
        <v>-</v>
      </c>
      <c r="AAQ35" s="535" t="str" cm="1">
        <f t="array" ref="AAQ35">INDEX(AAQ$13:AAQ34,$B35+1,1)</f>
        <v>-</v>
      </c>
      <c r="AAR35" s="535" t="str" cm="1">
        <f t="array" ref="AAR35">INDEX(AAR$13:AAR34,$B35+1,1)</f>
        <v>-</v>
      </c>
      <c r="AAS35" s="535" t="str" cm="1">
        <f t="array" ref="AAS35">INDEX(AAS$13:AAS34,$B35+1,1)</f>
        <v>-</v>
      </c>
      <c r="AAT35" s="535" t="str" cm="1">
        <f t="array" ref="AAT35">INDEX(AAT$13:AAT34,$B35+1,1)</f>
        <v>-</v>
      </c>
      <c r="AAU35" s="535" t="str" cm="1">
        <f t="array" ref="AAU35">INDEX(AAU$13:AAU34,$B35+1,1)</f>
        <v>-</v>
      </c>
      <c r="AAV35" s="535" t="str" cm="1">
        <f t="array" ref="AAV35">INDEX(AAV$13:AAV34,$B35+1,1)</f>
        <v>-</v>
      </c>
      <c r="AAW35" s="535" t="str" cm="1">
        <f t="array" ref="AAW35">INDEX(AAW$13:AAW34,$B35+1,1)</f>
        <v>-</v>
      </c>
      <c r="AAX35" s="535" t="str" cm="1">
        <f t="array" ref="AAX35">INDEX(AAX$13:AAX34,$B35+1,1)</f>
        <v>-</v>
      </c>
      <c r="AAY35" s="535" t="str" cm="1">
        <f t="array" ref="AAY35">INDEX(AAY$13:AAY34,$B35+1,1)</f>
        <v>-</v>
      </c>
      <c r="AAZ35" s="535" t="str" cm="1">
        <f t="array" ref="AAZ35">INDEX(AAZ$13:AAZ34,$B35+1,1)</f>
        <v>-</v>
      </c>
      <c r="ABA35" s="18"/>
      <c r="ABB35" s="535" t="str" cm="1">
        <f t="array" ref="ABB35">INDEX(ABB$13:ABB34,$B35+1,1)</f>
        <v>-</v>
      </c>
      <c r="ABC35" s="535" t="str" cm="1">
        <f t="array" ref="ABC35">INDEX(ABC$13:ABC34,$B35+1,1)</f>
        <v>-</v>
      </c>
      <c r="ABD35" s="535" t="str" cm="1">
        <f t="array" ref="ABD35">INDEX(ABD$13:ABD34,$B35+1,1)</f>
        <v>-</v>
      </c>
      <c r="ABE35" s="535" t="str" cm="1">
        <f t="array" ref="ABE35">INDEX(ABE$13:ABE34,$B35+1,1)</f>
        <v>-</v>
      </c>
      <c r="ABF35" s="535" t="str" cm="1">
        <f t="array" ref="ABF35">INDEX(ABF$13:ABF34,$B35+1,1)</f>
        <v>-</v>
      </c>
      <c r="ABG35" s="535" t="str" cm="1">
        <f t="array" ref="ABG35">INDEX(ABG$13:ABG34,$B35+1,1)</f>
        <v>-</v>
      </c>
      <c r="ABH35" s="535" t="str" cm="1">
        <f t="array" ref="ABH35">INDEX(ABH$13:ABH34,$B35+1,1)</f>
        <v>-</v>
      </c>
      <c r="ABI35" s="535" t="str" cm="1">
        <f t="array" ref="ABI35">INDEX(ABI$13:ABI34,$B35+1,1)</f>
        <v>-</v>
      </c>
      <c r="ABJ35" s="535" t="str" cm="1">
        <f t="array" ref="ABJ35">INDEX(ABJ$13:ABJ34,$B35+1,1)</f>
        <v>-</v>
      </c>
      <c r="ABK35" s="535" t="str" cm="1">
        <f t="array" ref="ABK35">INDEX(ABK$13:ABK34,$B35+1,1)</f>
        <v>-</v>
      </c>
      <c r="ABL35" s="535" t="str" cm="1">
        <f t="array" ref="ABL35">INDEX(ABL$13:ABL34,$B35+1,1)</f>
        <v>-</v>
      </c>
      <c r="ABM35" s="535" t="str" cm="1">
        <f t="array" ref="ABM35">INDEX(ABM$13:ABM34,$B35+1,1)</f>
        <v>-</v>
      </c>
      <c r="ABN35" s="535" t="str" cm="1">
        <f t="array" ref="ABN35">INDEX(ABN$13:ABN34,$B35+1,1)</f>
        <v>-</v>
      </c>
      <c r="ABO35" s="535" t="str" cm="1">
        <f t="array" ref="ABO35">INDEX(ABO$13:ABO34,$B35+1,1)</f>
        <v>-</v>
      </c>
      <c r="ABP35" s="535" t="str" cm="1">
        <f t="array" ref="ABP35">INDEX(ABP$13:ABP34,$B35+1,1)</f>
        <v>-</v>
      </c>
      <c r="ABQ35" s="535" t="str" cm="1">
        <f t="array" ref="ABQ35">INDEX(ABQ$13:ABQ34,$B35+1,1)</f>
        <v>-</v>
      </c>
      <c r="ABR35" s="535" t="str" cm="1">
        <f t="array" ref="ABR35">INDEX(ABR$13:ABR34,$B35+1,1)</f>
        <v>-</v>
      </c>
      <c r="ABS35" s="535" t="str" cm="1">
        <f t="array" ref="ABS35">INDEX(ABS$13:ABS34,$B35+1,1)</f>
        <v>-</v>
      </c>
      <c r="ABT35" s="535" t="str" cm="1">
        <f t="array" ref="ABT35">INDEX(ABT$13:ABT34,$B35+1,1)</f>
        <v>-</v>
      </c>
      <c r="ABU35" s="535" t="str" cm="1">
        <f t="array" ref="ABU35">INDEX(ABU$13:ABU34,$B35+1,1)</f>
        <v>-</v>
      </c>
      <c r="ABV35" s="535" t="str" cm="1">
        <f t="array" ref="ABV35">INDEX(ABV$13:ABV34,$B35+1,1)</f>
        <v>-</v>
      </c>
      <c r="ABW35" s="535" t="str" cm="1">
        <f t="array" ref="ABW35">INDEX(ABW$13:ABW34,$B35+1,1)</f>
        <v>-</v>
      </c>
      <c r="ABX35" s="535" t="str" cm="1">
        <f t="array" ref="ABX35">INDEX(ABX$13:ABX34,$B35+1,1)</f>
        <v>-</v>
      </c>
      <c r="ABY35" s="535" t="str" cm="1">
        <f t="array" ref="ABY35">INDEX(ABY$13:ABY34,$B35+1,1)</f>
        <v>-</v>
      </c>
      <c r="ABZ35" s="535" t="str" cm="1">
        <f t="array" ref="ABZ35">INDEX(ABZ$13:ABZ34,$B35+1,1)</f>
        <v>-</v>
      </c>
      <c r="ACA35" s="535" t="str" cm="1">
        <f t="array" ref="ACA35">INDEX(ACA$13:ACA34,$B35+1,1)</f>
        <v>-</v>
      </c>
      <c r="ACB35" s="535" t="str" cm="1">
        <f t="array" ref="ACB35">INDEX(ACB$13:ACB34,$B35+1,1)</f>
        <v>-</v>
      </c>
      <c r="ACC35" s="535" t="str" cm="1">
        <f t="array" ref="ACC35">INDEX(ACC$13:ACC34,$B35+1,1)</f>
        <v>-</v>
      </c>
      <c r="ACD35" s="535" t="str" cm="1">
        <f t="array" ref="ACD35">INDEX(ACD$13:ACD34,$B35+1,1)</f>
        <v>-</v>
      </c>
      <c r="ACE35" s="535" t="str" cm="1">
        <f t="array" ref="ACE35">INDEX(ACE$13:ACE34,$B35+1,1)</f>
        <v>-</v>
      </c>
      <c r="ACF35" s="535" t="str" cm="1">
        <f t="array" ref="ACF35">INDEX(ACF$13:ACF34,$B35+1,1)</f>
        <v>-</v>
      </c>
      <c r="ACG35" s="535" t="str" cm="1">
        <f t="array" ref="ACG35">INDEX(ACG$13:ACG34,$B35+1,1)</f>
        <v>-</v>
      </c>
      <c r="ACH35" s="535" t="str" cm="1">
        <f t="array" ref="ACH35">INDEX(ACH$13:ACH34,$B35+1,1)</f>
        <v>-</v>
      </c>
      <c r="ACI35" s="535" t="str" cm="1">
        <f t="array" ref="ACI35">INDEX(ACI$13:ACI34,$B35+1,1)</f>
        <v>-</v>
      </c>
      <c r="ACJ35" s="535" t="str" cm="1">
        <f t="array" ref="ACJ35">INDEX(ACJ$13:ACJ34,$B35+1,1)</f>
        <v>-</v>
      </c>
      <c r="ACK35" s="535" t="str" cm="1">
        <f t="array" ref="ACK35">INDEX(ACK$13:ACK34,$B35+1,1)</f>
        <v>-</v>
      </c>
      <c r="ACL35" s="535" t="str" cm="1">
        <f t="array" ref="ACL35">INDEX(ACL$13:ACL34,$B35+1,1)</f>
        <v>-</v>
      </c>
      <c r="ACM35" s="535" t="str" cm="1">
        <f t="array" ref="ACM35">INDEX(ACM$13:ACM34,$B35+1,1)</f>
        <v>-</v>
      </c>
      <c r="ACN35" s="535" t="str" cm="1">
        <f t="array" ref="ACN35">INDEX(ACN$13:ACN34,$B35+1,1)</f>
        <v>-</v>
      </c>
      <c r="ACO35" s="535" t="str" cm="1">
        <f t="array" ref="ACO35">INDEX(ACO$13:ACO34,$B35+1,1)</f>
        <v>-</v>
      </c>
      <c r="ACP35" s="535" t="str" cm="1">
        <f t="array" ref="ACP35">INDEX(ACP$13:ACP34,$B35+1,1)</f>
        <v>-</v>
      </c>
      <c r="ACQ35" s="535" t="str" cm="1">
        <f t="array" ref="ACQ35">INDEX(ACQ$13:ACQ34,$B35+1,1)</f>
        <v>-</v>
      </c>
      <c r="ACR35" s="535" t="str" cm="1">
        <f t="array" ref="ACR35">INDEX(ACR$13:ACR34,$B35+1,1)</f>
        <v>-</v>
      </c>
      <c r="ACS35" s="535" t="str" cm="1">
        <f t="array" ref="ACS35">INDEX(ACS$13:ACS34,$B35+1,1)</f>
        <v>-</v>
      </c>
      <c r="ACT35" s="535" t="str" cm="1">
        <f t="array" ref="ACT35">INDEX(ACT$13:ACT34,$B35+1,1)</f>
        <v>-</v>
      </c>
      <c r="ACU35" s="535" t="str" cm="1">
        <f t="array" ref="ACU35">INDEX(ACU$13:ACU34,$B35+1,1)</f>
        <v>-</v>
      </c>
      <c r="ACV35" s="535" t="str" cm="1">
        <f t="array" ref="ACV35">INDEX(ACV$13:ACV34,$B35+1,1)</f>
        <v>-</v>
      </c>
      <c r="ACW35" s="535" t="str" cm="1">
        <f t="array" ref="ACW35">INDEX(ACW$13:ACW34,$B35+1,1)</f>
        <v>-</v>
      </c>
      <c r="ACX35" s="535" t="str" cm="1">
        <f t="array" ref="ACX35">INDEX(ACX$13:ACX34,$B35+1,1)</f>
        <v>-</v>
      </c>
      <c r="ACY35" s="535" t="str" cm="1">
        <f t="array" ref="ACY35">INDEX(ACY$13:ACY34,$B35+1,1)</f>
        <v>-</v>
      </c>
      <c r="ACZ35" s="535" t="str" cm="1">
        <f t="array" ref="ACZ35">INDEX(ACZ$13:ACZ34,$B35+1,1)</f>
        <v>-</v>
      </c>
      <c r="ADA35" s="535" t="str" cm="1">
        <f t="array" ref="ADA35">INDEX(ADA$13:ADA34,$B35+1,1)</f>
        <v>-</v>
      </c>
      <c r="ADB35" s="535" t="str" cm="1">
        <f t="array" ref="ADB35">INDEX(ADB$13:ADB34,$B35+1,1)</f>
        <v>-</v>
      </c>
      <c r="ADC35" s="535" t="str" cm="1">
        <f t="array" ref="ADC35">INDEX(ADC$13:ADC34,$B35+1,1)</f>
        <v>-</v>
      </c>
      <c r="ADD35" s="535" t="str" cm="1">
        <f t="array" ref="ADD35">INDEX(ADD$13:ADD34,$B35+1,1)</f>
        <v>-</v>
      </c>
      <c r="ADE35" s="535" t="str" cm="1">
        <f t="array" ref="ADE35">INDEX(ADE$13:ADE34,$B35+1,1)</f>
        <v>-</v>
      </c>
      <c r="ADF35" s="535" t="str" cm="1">
        <f t="array" ref="ADF35">INDEX(ADF$13:ADF34,$B35+1,1)</f>
        <v>-</v>
      </c>
      <c r="ADG35" s="535" t="str" cm="1">
        <f t="array" ref="ADG35">INDEX(ADG$13:ADG34,$B35+1,1)</f>
        <v>-</v>
      </c>
      <c r="ADH35" s="535" t="str" cm="1">
        <f t="array" ref="ADH35">INDEX(ADH$13:ADH34,$B35+1,1)</f>
        <v>-</v>
      </c>
      <c r="ADI35" s="535" t="str" cm="1">
        <f t="array" ref="ADI35">INDEX(ADI$13:ADI34,$B35+1,1)</f>
        <v>-</v>
      </c>
      <c r="ADJ35" s="535" t="str" cm="1">
        <f t="array" ref="ADJ35">INDEX(ADJ$13:ADJ34,$B35+1,1)</f>
        <v>-</v>
      </c>
      <c r="ADK35" s="535" t="str" cm="1">
        <f t="array" ref="ADK35">INDEX(ADK$13:ADK34,$B35+1,1)</f>
        <v>-</v>
      </c>
      <c r="ADL35" s="535" t="str" cm="1">
        <f t="array" ref="ADL35">INDEX(ADL$13:ADL34,$B35+1,1)</f>
        <v>-</v>
      </c>
      <c r="ADM35" s="535" t="str" cm="1">
        <f t="array" ref="ADM35">INDEX(ADM$13:ADM34,$B35+1,1)</f>
        <v>-</v>
      </c>
      <c r="ADN35" s="535" t="str" cm="1">
        <f t="array" ref="ADN35">INDEX(ADN$13:ADN34,$B35+1,1)</f>
        <v>-</v>
      </c>
      <c r="ADO35" s="535" t="str" cm="1">
        <f t="array" ref="ADO35">INDEX(ADO$13:ADO34,$B35+1,1)</f>
        <v>-</v>
      </c>
      <c r="ADP35" s="535" t="str" cm="1">
        <f t="array" ref="ADP35">INDEX(ADP$13:ADP34,$B35+1,1)</f>
        <v>-</v>
      </c>
      <c r="ADQ35" s="535" t="str" cm="1">
        <f t="array" ref="ADQ35">INDEX(ADQ$13:ADQ34,$B35+1,1)</f>
        <v>-</v>
      </c>
      <c r="ADR35" s="535" t="str" cm="1">
        <f t="array" ref="ADR35">INDEX(ADR$13:ADR34,$B35+1,1)</f>
        <v>-</v>
      </c>
      <c r="ADS35" s="535" t="str" cm="1">
        <f t="array" ref="ADS35">INDEX(ADS$13:ADS34,$B35+1,1)</f>
        <v>-</v>
      </c>
      <c r="ADT35" s="535" t="str" cm="1">
        <f t="array" ref="ADT35">INDEX(ADT$13:ADT34,$B35+1,1)</f>
        <v>-</v>
      </c>
      <c r="ADU35" s="535" t="str" cm="1">
        <f t="array" ref="ADU35">INDEX(ADU$13:ADU34,$B35+1,1)</f>
        <v>-</v>
      </c>
      <c r="ADV35" s="535" t="str" cm="1">
        <f t="array" ref="ADV35">INDEX(ADV$13:ADV34,$B35+1,1)</f>
        <v>-</v>
      </c>
      <c r="ADW35" s="535" t="str" cm="1">
        <f t="array" ref="ADW35">INDEX(ADW$13:ADW34,$B35+1,1)</f>
        <v>-</v>
      </c>
      <c r="ADX35" s="535" t="str" cm="1">
        <f t="array" ref="ADX35">INDEX(ADX$13:ADX34,$B35+1,1)</f>
        <v>-</v>
      </c>
      <c r="ADY35" s="535" t="str" cm="1">
        <f t="array" ref="ADY35">INDEX(ADY$13:ADY34,$B35+1,1)</f>
        <v>-</v>
      </c>
      <c r="ADZ35" s="535" t="str" cm="1">
        <f t="array" ref="ADZ35">INDEX(ADZ$13:ADZ34,$B35+1,1)</f>
        <v>-</v>
      </c>
      <c r="AEA35" s="535" t="str" cm="1">
        <f t="array" ref="AEA35">INDEX(AEA$13:AEA34,$B35+1,1)</f>
        <v>-</v>
      </c>
      <c r="AEB35" s="535" t="str" cm="1">
        <f t="array" ref="AEB35">INDEX(AEB$13:AEB34,$B35+1,1)</f>
        <v>-</v>
      </c>
      <c r="AEC35" s="535" t="str" cm="1">
        <f t="array" ref="AEC35">INDEX(AEC$13:AEC34,$B35+1,1)</f>
        <v>-</v>
      </c>
      <c r="AED35" s="535" t="str" cm="1">
        <f t="array" ref="AED35">INDEX(AED$13:AED34,$B35+1,1)</f>
        <v>-</v>
      </c>
      <c r="AEE35" s="535" t="str" cm="1">
        <f t="array" ref="AEE35">INDEX(AEE$13:AEE34,$B35+1,1)</f>
        <v>-</v>
      </c>
      <c r="AEF35" s="535" t="str" cm="1">
        <f t="array" ref="AEF35">INDEX(AEF$13:AEF34,$B35+1,1)</f>
        <v>-</v>
      </c>
      <c r="AEG35" s="535" t="str" cm="1">
        <f t="array" ref="AEG35">INDEX(AEG$13:AEG34,$B35+1,1)</f>
        <v>-</v>
      </c>
      <c r="AEH35" s="535" t="str" cm="1">
        <f t="array" ref="AEH35">INDEX(AEH$13:AEH34,$B35+1,1)</f>
        <v>-</v>
      </c>
      <c r="AEI35" s="535" t="str" cm="1">
        <f t="array" ref="AEI35">INDEX(AEI$13:AEI34,$B35+1,1)</f>
        <v>-</v>
      </c>
      <c r="AEJ35" s="535" t="str" cm="1">
        <f t="array" ref="AEJ35">INDEX(AEJ$13:AEJ34,$B35+1,1)</f>
        <v>-</v>
      </c>
      <c r="AEK35" s="535" t="str" cm="1">
        <f t="array" ref="AEK35">INDEX(AEK$13:AEK34,$B35+1,1)</f>
        <v>-</v>
      </c>
      <c r="AEL35" s="535" t="str" cm="1">
        <f t="array" ref="AEL35">INDEX(AEL$13:AEL34,$B35+1,1)</f>
        <v>-</v>
      </c>
      <c r="AEM35" s="535" t="str" cm="1">
        <f t="array" ref="AEM35">INDEX(AEM$13:AEM34,$B35+1,1)</f>
        <v>-</v>
      </c>
      <c r="AEN35" s="535" cm="1">
        <f t="array" ref="AEN35">INDEX(AEN$13:AEN34,$B35+1,1)</f>
        <v>0</v>
      </c>
      <c r="AEO35" s="483">
        <v>0</v>
      </c>
    </row>
    <row r="36" spans="1:821" outlineLevel="1">
      <c r="A36" s="18">
        <f t="shared" si="136"/>
        <v>23</v>
      </c>
      <c r="B36" s="18">
        <f t="shared" si="203"/>
        <v>6</v>
      </c>
      <c r="C36">
        <v>2</v>
      </c>
      <c r="D36" s="17" t="str" cm="1">
        <f t="array" ref="D36">INDEX(D$13:D34,$B36+1,1)</f>
        <v>GSW</v>
      </c>
      <c r="E36" t="b">
        <v>1</v>
      </c>
      <c r="F36" t="b">
        <v>0</v>
      </c>
      <c r="G36" t="b">
        <f t="shared" ref="G36" si="208">E36</f>
        <v>1</v>
      </c>
      <c r="H36" s="40" t="s">
        <v>2736</v>
      </c>
      <c r="I36" s="535" cm="1">
        <f t="array" ref="I36">INDEX(I$13:I34,$B36+1,1)</f>
        <v>1</v>
      </c>
      <c r="J36" s="535" cm="1">
        <f t="array" ref="J36">INDEX(J$13:J34,$B36+1,1)</f>
        <v>0</v>
      </c>
      <c r="K36" s="535" cm="1">
        <f t="array" ref="K36">INDEX(K$13:K34,$B36+1,1)</f>
        <v>0</v>
      </c>
      <c r="L36" s="535" cm="1">
        <f t="array" ref="L36">INDEX(L$13:L34,$B36+1,1)</f>
        <v>2</v>
      </c>
      <c r="M36" s="535" cm="1">
        <f t="array" ref="M36">INDEX(M$13:M35,$B36+1,1)</f>
        <v>0</v>
      </c>
      <c r="N36" s="535" cm="1">
        <f t="array" ref="N36">INDEX(N$13:N34,$B36+1,1)</f>
        <v>3</v>
      </c>
      <c r="O36" s="535" cm="1">
        <f t="array" ref="O36">INDEX(O$13:O34,$B36+1,1)</f>
        <v>2</v>
      </c>
      <c r="P36" s="535" cm="1">
        <f t="array" ref="P36">INDEX(P$13:P34,$B36+1,1)</f>
        <v>0</v>
      </c>
      <c r="Q36" s="535" cm="1">
        <f t="array" ref="Q36">INDEX(Q$13:Q34,$B36+1,1)</f>
        <v>0</v>
      </c>
      <c r="R36" s="535" cm="1">
        <f t="array" ref="R36">INDEX(R$13:R34,$B36+1,1)</f>
        <v>1</v>
      </c>
      <c r="S36" s="535" cm="1">
        <f t="array" ref="S36">INDEX(S$13:S34,$B36+1,1)</f>
        <v>0</v>
      </c>
      <c r="T36" s="535" cm="1">
        <f t="array" ref="T36">INDEX(T$13:T34,$B36+1,1)</f>
        <v>2</v>
      </c>
      <c r="U36" s="535" cm="1">
        <f t="array" ref="U36">INDEX(U$13:U34,$B36+1,1)</f>
        <v>2</v>
      </c>
      <c r="V36" s="411">
        <f t="shared" si="137"/>
        <v>2</v>
      </c>
      <c r="W36" s="778" t="b">
        <f t="shared" si="200"/>
        <v>0</v>
      </c>
      <c r="X36" s="777" t="b">
        <f t="shared" si="138"/>
        <v>1</v>
      </c>
      <c r="Y36" s="777" t="b">
        <f t="shared" si="138"/>
        <v>1</v>
      </c>
      <c r="Z36" s="796" t="b" cm="1">
        <f t="array" ref="Z36">INDEX(Z$13:Z34,$B36+1,1)</f>
        <v>0</v>
      </c>
      <c r="AA36" s="411">
        <f t="shared" si="139"/>
        <v>6</v>
      </c>
      <c r="AB36" s="411">
        <f t="shared" si="140"/>
        <v>6</v>
      </c>
      <c r="AC36" s="411"/>
      <c r="AD36" s="411">
        <f t="shared" si="141"/>
        <v>6</v>
      </c>
      <c r="AE36" s="111"/>
      <c r="AF36" s="111"/>
      <c r="AG36" s="111"/>
      <c r="AH36" s="111"/>
      <c r="AI36" s="535" cm="1">
        <f t="array" ref="AI36">INDEX(AI$13:AI34,$B36+1,1)</f>
        <v>1</v>
      </c>
      <c r="AJ36" s="535" cm="1">
        <f t="array" ref="AJ36">INDEX(AJ$13:AJ34,$B36+1,1)</f>
        <v>1</v>
      </c>
      <c r="AK36" s="535" cm="1">
        <f t="array" ref="AK36">INDEX(AK$13:AK34,$B36+1,1)</f>
        <v>1</v>
      </c>
      <c r="AL36" s="535" cm="1">
        <f t="array" ref="AL36">INDEX(AL$13:AL34,$B36+1,1)</f>
        <v>0</v>
      </c>
      <c r="AM36" s="535" cm="1">
        <f t="array" ref="AM36">INDEX(AM$13:AM34,$B36+1,1)</f>
        <v>0</v>
      </c>
      <c r="AN36" s="535" t="str" cm="1">
        <f t="array" ref="AN36">INDEX(AN$13:AN34,$B36+1,1)</f>
        <v/>
      </c>
      <c r="AO36" s="535" cm="1">
        <f t="array" ref="AO36">INDEX(AO$13:AO34,$B36+1,1)</f>
        <v>1</v>
      </c>
      <c r="AP36" s="535" cm="1">
        <f t="array" ref="AP36">INDEX(AP$13:AP34,$B36+1,1)</f>
        <v>1</v>
      </c>
      <c r="AQ36" s="111"/>
      <c r="AR36" s="111"/>
      <c r="AS36" s="111"/>
      <c r="AT36" s="111"/>
      <c r="AU36" s="111"/>
      <c r="AV36" s="111"/>
      <c r="AW36" s="111"/>
      <c r="AX36" s="111"/>
      <c r="AY36" s="18"/>
      <c r="AZ36" s="18"/>
      <c r="BA36" s="200" t="str" cm="1">
        <f t="array" aca="1" ref="BA36" ca="1">$H36&amp;" "        &amp;_xlfn.SINGLE( INDEX(i.ModelStructure,$I36,1))    &amp;" "
&amp; $D36        &amp;       IF(OR($CE36="-", $CE36),"_PInp","_Full")&amp;    IF($DK36=0," SFM","")&amp;IF($DK36=1," MFM","")&amp;IF($DK36=7," Mat","")&amp;IF($EX36=1,"&amp;EL","   ")&amp;IF($DQ36=TRUE,"&amp;BBT","    ")
&amp;      " TOL"&amp;_xlfn.SINGLE(INDEX(i.TOL_Desc,1,$N36))   &amp; " Scan"&amp;$AK36
&amp;       CHOOSE($K36+1," CFS"," GFS"," NFS")&amp;     " CG_"&amp;_xlfn.SINGLE(_xlfn.SWITCH($XI36,"-",1,TRUE,1,FALSE,0))&amp;_xlfn.SINGLE(    IF($XL36="-"," FodCrop    ",_xlfn.SWITCH(VALUE(LEFT($XL$4,1)),0," All",6," Lup",9," Oat",11," OaF")&amp;"_Fod"&amp;TEXT($XL36,"000%")))
&amp;" REV"&amp;"_"&amp;TEXT($GV36,"00;-0;00;@ ")&amp;TEXT($AN36,"00;-0;00;  @")&amp;"_"&amp;TEXT($HA36,"0")&amp;"_"&amp;TEXT($AP36,"0")
&amp; " RR"&amp;TEXT(SUM($FB36:$FC36),"+00%;-00%;    ;@")
&amp; " ("&amp;IF($DD36,"P","E")   &amp;IF($DE36,"T","t")        &amp;     "_F"&amp;IF($ZW36=TRUE,3,0)+COUNTIF($ZO36:$ZS36,TRUE)+COUNTIF($BV36:$BW36,"&gt;0")&amp;IF($ZU36=TRUE,3,0)+COUNTIF($BV36:$BW36,"&gt;0")&amp;"N"&amp;$ZZ36&amp;$AAA36&amp;"L"&amp;$AAL36&amp;$AAM36&amp;"_"&amp;$AAK36&amp;")"</f>
        <v>Feed_pklCrt  SE GSW_PInp MFM        TOLSpr Scan1 CFS CG_1 FodCrop     REV_-   _-_1 RR+01% (Et_F00N--L11_-)</v>
      </c>
      <c r="BB36" s="8" t="str">
        <f ca="1">IF(COUNTIF($BA$13:$BA36,$BA36)=1,"-","Dup")</f>
        <v>-</v>
      </c>
      <c r="BC36" s="18"/>
      <c r="BD36" s="535" t="b" cm="1">
        <f t="array" ref="BD36">INDEX(BD$13:BD34,$B36+1,1)</f>
        <v>0</v>
      </c>
      <c r="BE36" s="535" t="b" cm="1">
        <f t="array" ref="BE36">INDEX(BE$13:BE34,$B36+1,1)</f>
        <v>0</v>
      </c>
      <c r="BF36" s="535" t="b" cm="1">
        <f t="array" ref="BF36">INDEX(BF$13:BF34,$B36+1,1)</f>
        <v>0</v>
      </c>
      <c r="BG36" s="535" t="b" cm="1">
        <f t="array" ref="BG36">INDEX(BG$13:BG34,$B36+1,1)</f>
        <v>0</v>
      </c>
      <c r="BH36" s="535" t="b" cm="1">
        <f t="array" ref="BH36">INDEX(BH$13:BH34,$B36+1,1)</f>
        <v>0</v>
      </c>
      <c r="BI36" s="535" t="b" cm="1">
        <f t="array" ref="BI36">INDEX(BI$13:BI34,$B36+1,1)</f>
        <v>0</v>
      </c>
      <c r="BJ36" s="535" t="b" cm="1">
        <f t="array" ref="BJ36">INDEX(BJ$13:BJ34,$B36+1,1)</f>
        <v>0</v>
      </c>
      <c r="BK36" s="535" t="b" cm="1">
        <f t="array" ref="BK36">INDEX(BK$13:BK34,$B36+1,1)</f>
        <v>0</v>
      </c>
      <c r="BL36" s="535" t="b" cm="1">
        <f t="array" ref="BL36">INDEX(BL$13:BL34,$B36+1,1)</f>
        <v>0</v>
      </c>
      <c r="BM36" s="18"/>
      <c r="BN36" s="535" t="b" cm="1">
        <f t="array" ref="BN36">INDEX(BN$13:BN34,$B36+1,1)</f>
        <v>0</v>
      </c>
      <c r="BO36" s="535" t="str" cm="1">
        <f t="array" ref="BO36">INDEX(BO$13:BO34,$B36+1,1)</f>
        <v>-</v>
      </c>
      <c r="BP36" s="535" t="str" cm="1">
        <f t="array" ref="BP36">INDEX(BP$13:BP34,$B36+1,1)</f>
        <v>-</v>
      </c>
      <c r="BQ36" s="535" t="str" cm="1">
        <f t="array" ref="BQ36">INDEX(BQ$13:BQ34,$B36+1,1)</f>
        <v>-</v>
      </c>
      <c r="BR36" s="535" t="str" cm="1">
        <f t="array" ref="BR36">INDEX(BR$13:BR34,$B36+1,1)</f>
        <v>-</v>
      </c>
      <c r="BS36" s="535" t="str" cm="1">
        <f t="array" ref="BS36">INDEX(BS$13:BS34,$B36+1,1)</f>
        <v>-</v>
      </c>
      <c r="BT36" s="535" t="str" cm="1">
        <f t="array" ref="BT36">INDEX(BT$13:BT34,$B36+1,1)</f>
        <v>-</v>
      </c>
      <c r="BU36" s="535" t="str" cm="1">
        <f t="array" ref="BU36">INDEX(BU$13:BU34,$B36+1,1)</f>
        <v>-</v>
      </c>
      <c r="BV36" s="535" t="str" cm="1">
        <f t="array" ref="BV36">INDEX(BV$13:BV34,$B36+1,1)</f>
        <v>-</v>
      </c>
      <c r="BW36" s="535" t="str" cm="1">
        <f t="array" ref="BW36">INDEX(BW$13:BW34,$B36+1,1)</f>
        <v>-</v>
      </c>
      <c r="BX36" s="535" t="str" cm="1">
        <f t="array" ref="BX36">INDEX(BX$13:BX34,$B36+1,1)</f>
        <v>-</v>
      </c>
      <c r="BY36" s="535" t="str" cm="1">
        <f t="array" ref="BY36">INDEX(BY$13:BY34,$B36+1,1)</f>
        <v>-</v>
      </c>
      <c r="BZ36" s="535" t="b" cm="1">
        <f t="array" ref="BZ36">INDEX(BZ$13:BZ34,$B36+1,1)</f>
        <v>0</v>
      </c>
      <c r="CA36" s="535" t="str" cm="1">
        <f t="array" ref="CA36">INDEX(CA$13:CA34,$B36+1,1)</f>
        <v>-</v>
      </c>
      <c r="CB36" s="535" t="str" cm="1">
        <f t="array" ref="CB36">INDEX(CB$13:CB34,$B36+1,1)</f>
        <v>-</v>
      </c>
      <c r="CC36" s="535" t="str" cm="1">
        <f t="array" ref="CC36">INDEX(CC$13:CC34,$B36+1,1)</f>
        <v>-</v>
      </c>
      <c r="CD36" s="535" t="str" cm="1">
        <f t="array" ref="CD36">INDEX(CD$13:CD34,$B36+1,1)</f>
        <v>-</v>
      </c>
      <c r="CE36" s="535" t="str" cm="1">
        <f t="array" ref="CE36">INDEX(CE$13:CE34,$B36+1,1)</f>
        <v>-</v>
      </c>
      <c r="CF36" s="18"/>
      <c r="CG36" s="535" t="str" cm="1">
        <f t="array" ref="CG36">INDEX(CG$13:CG34,$B36+1,1)</f>
        <v>-</v>
      </c>
      <c r="CH36" s="411" t="str">
        <f t="shared" ca="1" si="144"/>
        <v>-</v>
      </c>
      <c r="CI36" s="411">
        <f t="shared" si="145"/>
        <v>0</v>
      </c>
      <c r="CJ36" s="411">
        <f t="shared" si="145"/>
        <v>0</v>
      </c>
      <c r="CK36" s="535" t="str" cm="1">
        <f t="array" ref="CK36">INDEX(CK$13:CK34,$B36+1,1)</f>
        <v>-</v>
      </c>
      <c r="CL36" s="535" t="str" cm="1">
        <f t="array" ref="CL36">INDEX(CL$13:CL34,$B36+1,1)</f>
        <v>-</v>
      </c>
      <c r="CM36" s="535" t="str" cm="1">
        <f t="array" ref="CM36">INDEX(CM$13:CM34,$B36+1,1)</f>
        <v>-</v>
      </c>
      <c r="CN36" s="411" t="str">
        <f t="shared" ca="1" si="146"/>
        <v>-</v>
      </c>
      <c r="CO36" s="411">
        <f t="shared" si="147"/>
        <v>0</v>
      </c>
      <c r="CP36" s="411">
        <f t="shared" si="147"/>
        <v>0</v>
      </c>
      <c r="CQ36" s="535" t="str" cm="1">
        <f t="array" ref="CQ36">INDEX(CQ$13:CQ34,$B36+1,1)</f>
        <v>-</v>
      </c>
      <c r="CR36" s="411" t="str">
        <f t="shared" ca="1" si="148"/>
        <v>-</v>
      </c>
      <c r="CS36" s="411">
        <f t="shared" si="149"/>
        <v>0</v>
      </c>
      <c r="CT36" s="535" t="str" cm="1">
        <f t="array" ref="CT36">INDEX(CT$13:CT34,$B36+1,1)</f>
        <v>-</v>
      </c>
      <c r="CU36" s="535" t="str" cm="1">
        <f t="array" ref="CU36">INDEX(CU$13:CU34,$B36+1,1)</f>
        <v>-</v>
      </c>
      <c r="CV36" s="411">
        <f t="shared" si="150"/>
        <v>0</v>
      </c>
      <c r="CW36" s="535" t="str" cm="1">
        <f t="array" ref="CW36">INDEX(CW$13:CW34,$B36+1,1)</f>
        <v>-</v>
      </c>
      <c r="CX36" s="411" t="str">
        <f t="shared" ca="1" si="151"/>
        <v>-</v>
      </c>
      <c r="CY36" s="411">
        <f t="shared" si="152"/>
        <v>0</v>
      </c>
      <c r="CZ36" s="411">
        <f t="shared" si="152"/>
        <v>0</v>
      </c>
      <c r="DA36" s="535" cm="1">
        <f t="array" ref="DA36">INDEX(DA$13:DA34,$B36+1,1)</f>
        <v>0</v>
      </c>
      <c r="DB36" s="535" cm="1">
        <f t="array" ref="DB36">INDEX(DB$13:DB34,$B36+1,1)</f>
        <v>0</v>
      </c>
      <c r="DC36" s="18"/>
      <c r="DD36" s="535" t="b" cm="1">
        <f t="array" ref="DD36">INDEX(DD$13:DD35,$B36+1,1)</f>
        <v>0</v>
      </c>
      <c r="DE36" s="535" t="b" cm="1">
        <f t="array" ref="DE36">INDEX(DE$13:DE35,$B36+1,1)</f>
        <v>0</v>
      </c>
      <c r="DF36" s="535" t="b" cm="1">
        <f t="array" ref="DF36">INDEX(DF$13:DF35,$B36+1,1)</f>
        <v>1</v>
      </c>
      <c r="DG36" s="535" t="str" cm="1">
        <f t="array" ref="DG36">INDEX(DG$13:DG34,$B36+1,1)</f>
        <v>-</v>
      </c>
      <c r="DH36" s="536" cm="1">
        <f t="array" ref="DH36">INDEX(DH$13:DH35,$B36+1,1)</f>
        <v>0</v>
      </c>
      <c r="DI36" s="535" cm="1">
        <f t="array" ref="DI36">INDEX(DI$13:DI34,$B36+1,1)</f>
        <v>1</v>
      </c>
      <c r="DJ36" s="535" cm="1">
        <f t="array" ref="DJ36">INDEX(DJ$13:DJ34,$B36+1,1)</f>
        <v>1</v>
      </c>
      <c r="DK36" s="411">
        <f t="shared" si="183"/>
        <v>1</v>
      </c>
      <c r="DL36" s="411">
        <f t="shared" si="183"/>
        <v>60</v>
      </c>
      <c r="DM36" s="535" t="str" cm="1">
        <f t="array" ref="DM36">INDEX(DM$13:DM34,$B36+1,1)</f>
        <v>-</v>
      </c>
      <c r="DN36" s="411" t="str">
        <f t="shared" si="184"/>
        <v>-</v>
      </c>
      <c r="DO36" s="411" t="str">
        <f t="shared" si="184"/>
        <v>-</v>
      </c>
      <c r="DP36" s="411" t="str">
        <f t="shared" si="184"/>
        <v>-</v>
      </c>
      <c r="DQ36" s="411" t="b">
        <f t="shared" si="185"/>
        <v>0</v>
      </c>
      <c r="DR36" s="535" t="str" cm="1">
        <f t="array" ref="DR36">INDEX(DR$13:DR34,$B36+1,1)</f>
        <v>-</v>
      </c>
      <c r="DS36" s="535" t="str" cm="1">
        <f t="array" ref="DS36">INDEX(DS$13:DS34,$B36+1,1)</f>
        <v>-</v>
      </c>
      <c r="DT36" s="535" t="str" cm="1">
        <f t="array" ref="DT36">INDEX(DT$13:DT34,$B36+1,1)</f>
        <v>-</v>
      </c>
      <c r="DU36" s="535" t="str" cm="1">
        <f t="array" ref="DU36">INDEX(DU$13:DU34,$B36+1,1)</f>
        <v>-</v>
      </c>
      <c r="DV36" s="411">
        <f t="shared" si="207"/>
        <v>500</v>
      </c>
      <c r="DW36" s="411">
        <f t="shared" si="207"/>
        <v>500</v>
      </c>
      <c r="DX36" s="411" t="str">
        <f t="shared" si="207"/>
        <v>-</v>
      </c>
      <c r="DY36" s="411" t="str">
        <f t="shared" si="207"/>
        <v>-</v>
      </c>
      <c r="DZ36" s="411" t="str">
        <f t="shared" si="207"/>
        <v>-</v>
      </c>
      <c r="EA36" s="535" cm="1">
        <f t="array" ref="EA36">INDEX(EA$13:EA34,$B36+1,1)</f>
        <v>0</v>
      </c>
      <c r="EB36" s="535" cm="1">
        <f t="array" ref="EB36">INDEX(EB$13:EB34,$B36+1,1)</f>
        <v>999999</v>
      </c>
      <c r="EC36" s="535" cm="1">
        <f t="array" ref="EC36">INDEX(EC$13:EC34,$B36+1,1)</f>
        <v>999999</v>
      </c>
      <c r="ED36" s="535" cm="1">
        <f t="array" ref="ED36">INDEX(ED$13:ED34,$B36+1,1)</f>
        <v>999999</v>
      </c>
      <c r="EE36" s="535" cm="1">
        <f t="array" ref="EE36">INDEX(EE$13:EE34,$B36+1,1)</f>
        <v>999999</v>
      </c>
      <c r="EF36" s="535" cm="1">
        <f t="array" ref="EF36">INDEX(EF$13:EF34,$B36+1,1)</f>
        <v>999999</v>
      </c>
      <c r="EG36" s="535" cm="1">
        <f t="array" ref="EG36">INDEX(EG$13:EG34,$B36+1,1)</f>
        <v>999999</v>
      </c>
      <c r="EH36" s="535" cm="1">
        <f t="array" ref="EH36">INDEX(EH$13:EH34,$B36+1,1)</f>
        <v>999999</v>
      </c>
      <c r="EI36" s="535" cm="1">
        <f t="array" ref="EI36">INDEX(EI$13:EI34,$B36+1,1)</f>
        <v>999999</v>
      </c>
      <c r="EJ36" s="535" cm="1">
        <f t="array" ref="EJ36">INDEX(EJ$13:EJ34,$B36+1,1)</f>
        <v>999999</v>
      </c>
      <c r="EK36" s="535" cm="1">
        <f t="array" ref="EK36">INDEX(EK$13:EK34,$B36+1,1)</f>
        <v>999999</v>
      </c>
      <c r="EL36" s="535" cm="1">
        <f t="array" ref="EL36">INDEX(EL$13:EL34,$B36+1,1)</f>
        <v>999999</v>
      </c>
      <c r="EM36" s="535" cm="1">
        <f t="array" ref="EM36">INDEX(EM$13:EM34,$B36+1,1)</f>
        <v>999999</v>
      </c>
      <c r="EN36" s="782">
        <f t="shared" si="155"/>
        <v>0</v>
      </c>
      <c r="EO36" s="782">
        <f t="shared" si="155"/>
        <v>0</v>
      </c>
      <c r="EP36" s="782">
        <f t="shared" si="155"/>
        <v>999999</v>
      </c>
      <c r="EQ36" s="535" t="str" cm="1">
        <f t="array" ref="EQ36">INDEX(EQ$13:EQ34,$B36+1,1)</f>
        <v>-</v>
      </c>
      <c r="ER36" s="535" t="str" cm="1">
        <f t="array" ref="ER36">INDEX(ER$13:ER34,$B36+1,1)</f>
        <v>-</v>
      </c>
      <c r="ES36" s="411" t="str">
        <f t="shared" si="187"/>
        <v>-</v>
      </c>
      <c r="ET36" s="411" t="str">
        <f t="shared" si="187"/>
        <v>-</v>
      </c>
      <c r="EU36" s="781">
        <f t="shared" si="177"/>
        <v>0</v>
      </c>
      <c r="EV36" s="779">
        <f t="shared" si="178"/>
        <v>999999</v>
      </c>
      <c r="EW36" s="780">
        <f t="shared" si="179"/>
        <v>999999</v>
      </c>
      <c r="EX36" s="535" t="str" cm="1">
        <f t="array" ref="EX36">INDEX(EX$13:EX34,$B36+1,1)</f>
        <v>-</v>
      </c>
      <c r="EY36" s="728" cm="1">
        <f t="array" ref="EY36">IF(EX36&lt;&gt;"-",EX36,INDEX(i.ELMatedEst,$AA36+1,$T36))</f>
        <v>0</v>
      </c>
      <c r="EZ36" s="535" t="str" cm="1">
        <f t="array" ref="EZ36">INDEX(EZ$13:EZ34,$B36+1,1)</f>
        <v>-</v>
      </c>
      <c r="FA36" s="535" t="str" cm="1">
        <f t="array" ref="FA36">INDEX(FA$13:FA34,$B36+1,1)</f>
        <v>-</v>
      </c>
      <c r="FB36" s="411">
        <f t="shared" si="188"/>
        <v>0</v>
      </c>
      <c r="FC36" s="666">
        <f t="shared" si="189"/>
        <v>5.0000000000000001E-3</v>
      </c>
      <c r="FD36" s="535" cm="1">
        <f t="array" ref="FD36">INDEX(FD$13:FD34,$B36+1,1)</f>
        <v>1</v>
      </c>
      <c r="FE36" s="667">
        <f t="shared" si="190"/>
        <v>0.12</v>
      </c>
      <c r="FF36" s="667">
        <f>INDEX(CHOOSE($N36,DataAutumn!i.EL_PropnSold,DataWinter!i.EL_PropnSold,DataSpring!i.EL_PropnSold),$AI36,$T36)*INDEX(i.ELMatedEst,$AB36+1,$T36)*i.dAdultRR_ELPropSold
+INDEX(i.dryman,($AJ36-1)*4+$AI36,FF$7)</f>
        <v>0</v>
      </c>
      <c r="FG36" s="667">
        <f>INDEX(CHOOSE($N36,DataAutumn!i.EL_PropnSold,DataWinter!i.EL_PropnSold,DataSpring!i.EL_PropnSold),$AI36,$T36)*INDEX(i.ELMatedEst,$AB36+1,$T36)*i.dAdultRR_ELPropSold
+INDEX(i.dryman,($AJ36-1)*4+$AI36,FG$7)</f>
        <v>3.125E-2</v>
      </c>
      <c r="FH36" s="667">
        <f>INDEX(CHOOSE($N36,DataAutumn!i.EL_PropnSold,DataWinter!i.EL_PropnSold,DataSpring!i.EL_PropnSold),$AI36,$T36)*INDEX(i.ELMatedEst,$AB36+1,$T36)*i.dAdultRR_ELPropSold
+INDEX(i.dryman,($AJ36-1)*4+$AI36,FH$7)</f>
        <v>3.125E-2</v>
      </c>
      <c r="FI36" s="667">
        <f>INDEX(CHOOSE($N36,DataAutumn!i.EL_PropnSold,DataWinter!i.EL_PropnSold,DataSpring!i.EL_PropnSold),$AI36,$T36)*INDEX(i.ELMatedEst,$AB36+1,$T36)*i.dAdultRR_ELPropSold
+INDEX(i.dryman,($AJ36-1)*4+$AI36,FI$7)</f>
        <v>3.125E-2</v>
      </c>
      <c r="FJ36" s="668">
        <f>INDEX(CHOOSE($N36,DataAutumn!i.EL_PropnSold,DataWinter!i.EL_PropnSold,DataSpring!i.EL_PropnSold),$AI36,$T36)*INDEX(i.ELMatedEst,$AB36+1,$T36)*i.dAdultLSurv_ELPropSold</f>
        <v>0</v>
      </c>
      <c r="FK36" s="411" t="b">
        <f t="shared" si="191"/>
        <v>0</v>
      </c>
      <c r="FL36" s="411" t="b">
        <f t="shared" si="191"/>
        <v>0</v>
      </c>
      <c r="FM36" s="411" t="b">
        <f t="shared" si="191"/>
        <v>0</v>
      </c>
      <c r="FN36" s="411" t="b">
        <f t="shared" si="191"/>
        <v>0</v>
      </c>
      <c r="FO36" s="411">
        <f t="shared" si="192"/>
        <v>1</v>
      </c>
      <c r="FP36" s="411">
        <f t="shared" si="192"/>
        <v>0</v>
      </c>
      <c r="FQ36" s="411" t="b">
        <f t="shared" si="193"/>
        <v>0</v>
      </c>
      <c r="FR36" s="411" t="b">
        <f t="shared" si="156"/>
        <v>0</v>
      </c>
      <c r="FS36" s="411" t="b">
        <f t="shared" si="156"/>
        <v>0</v>
      </c>
      <c r="FT36" s="411" t="b">
        <f t="shared" si="156"/>
        <v>1</v>
      </c>
      <c r="FU36" s="87">
        <f t="shared" si="157"/>
        <v>1</v>
      </c>
      <c r="FV36" s="87">
        <f t="shared" si="157"/>
        <v>1</v>
      </c>
      <c r="FW36" s="535" cm="1">
        <f t="array" ref="FW36">INDEX(FW$13:FW34,$B36+1,1)</f>
        <v>1</v>
      </c>
      <c r="FX36" s="535" cm="1">
        <f t="array" ref="FX36">INDEX(FX$13:FX34,$B36+1,1)</f>
        <v>1</v>
      </c>
      <c r="FY36" s="535" cm="1">
        <f t="array" ref="FY36">INDEX(FY$13:FY34,$B36+1,1)</f>
        <v>1</v>
      </c>
      <c r="FZ36" s="535" cm="1">
        <f t="array" ref="FZ36">INDEX(FZ$13:FZ34,$B36+1,1)</f>
        <v>1</v>
      </c>
      <c r="GA36" s="535" t="str" cm="1">
        <f t="array" ref="GA36">INDEX(GA$13:GA34,$B36+1,1)</f>
        <v>-</v>
      </c>
      <c r="GB36" s="411" t="b">
        <f t="shared" si="194"/>
        <v>1</v>
      </c>
      <c r="GC36" s="411" t="b">
        <f t="shared" si="194"/>
        <v>0</v>
      </c>
      <c r="GD36" s="411" t="b">
        <f t="shared" si="194"/>
        <v>0</v>
      </c>
      <c r="GE36" s="411" t="b">
        <f t="shared" si="194"/>
        <v>0</v>
      </c>
      <c r="GF36" s="87">
        <f t="shared" si="206"/>
        <v>1</v>
      </c>
      <c r="GG36" s="87">
        <f t="shared" si="206"/>
        <v>1</v>
      </c>
      <c r="GH36" s="87">
        <f t="shared" si="206"/>
        <v>1</v>
      </c>
      <c r="GI36" s="87">
        <f t="shared" si="206"/>
        <v>1</v>
      </c>
      <c r="GJ36" s="87">
        <f t="shared" si="206"/>
        <v>1</v>
      </c>
      <c r="GK36" s="87">
        <f t="shared" si="206"/>
        <v>1</v>
      </c>
      <c r="GL36" s="87">
        <f t="shared" si="206"/>
        <v>1</v>
      </c>
      <c r="GM36" s="87">
        <f t="shared" si="206"/>
        <v>1</v>
      </c>
      <c r="GN36" s="411" cm="1">
        <f t="array" ref="GN36">INDEX(i.dse_type,1,$L36)</f>
        <v>0</v>
      </c>
      <c r="GO36" s="535" t="str" cm="1">
        <f t="array" ref="GO36">INDEX(GO$13:GO34,$B36+1,1)</f>
        <v>-</v>
      </c>
      <c r="GP36" s="535" t="str" cm="1">
        <f t="array" ref="GP36">INDEX(GP$13:GP34,$B36+1,1)</f>
        <v>-</v>
      </c>
      <c r="GQ36" s="535" t="str" cm="1">
        <f t="array" ref="GQ36">INDEX(GQ$13:GQ34,$B36+1,1)</f>
        <v>-</v>
      </c>
      <c r="GR36" s="18"/>
      <c r="GS36" s="535" t="str" cm="1">
        <f t="array" ref="GS36">INDEX(GS$13:GS34,$B36+1,1)</f>
        <v>-</v>
      </c>
      <c r="GT36" s="411" t="b">
        <f t="shared" si="195"/>
        <v>0</v>
      </c>
      <c r="GU36" s="535" t="str" cm="1">
        <f t="array" ref="GU36">INDEX(GU$13:GU34,$B36+1,1)</f>
        <v>-</v>
      </c>
      <c r="GV36" s="535" t="str" cm="1">
        <f t="array" ref="GV36">INDEX(GV$13:GV34,$B36+1,1)</f>
        <v>-</v>
      </c>
      <c r="GW36" s="535" t="str" cm="1">
        <f t="array" ref="GW36">INDEX(GW$13:GW34,$B36+1,1)</f>
        <v>-</v>
      </c>
      <c r="GX36" s="535" cm="1">
        <f t="array" ref="GX36">INDEX(GX$13:GX34,$B36+1,1)</f>
        <v>1</v>
      </c>
      <c r="GY36" s="535" cm="1">
        <f t="array" ref="GY36">INDEX(GY$13:GY34,$B36+1,1)</f>
        <v>1</v>
      </c>
      <c r="GZ36" s="535" t="str" cm="1">
        <f t="array" ref="GZ36">INDEX(GZ$13:GZ34,$B36+1,1)</f>
        <v>-</v>
      </c>
      <c r="HA36" s="535" t="str" cm="1">
        <f t="array" ref="HA36">INDEX(HA$13:HA34,$B36+1,1)</f>
        <v>-</v>
      </c>
      <c r="HB36" s="535" t="str" cm="1">
        <f t="array" ref="HB36">INDEX(HB$13:HB34,$B36+1,1)</f>
        <v>-</v>
      </c>
      <c r="HC36" s="535" t="str" cm="1">
        <f t="array" ref="HC36">INDEX(HC$13:HC34,$B36+1,1)</f>
        <v>-</v>
      </c>
      <c r="HD36" s="535" t="str" cm="1">
        <f t="array" ref="HD36">INDEX(HD$13:HD34,$B36+1,1)</f>
        <v>-</v>
      </c>
      <c r="HE36" s="535" t="str" cm="1">
        <f t="array" ref="HE36">INDEX(HE$13:HE34,$B36+1,1)</f>
        <v>-</v>
      </c>
      <c r="HF36" s="535" t="str" cm="1">
        <f t="array" ref="HF36">INDEX(HF$13:HF34,$B36+1,1)</f>
        <v>-</v>
      </c>
      <c r="HG36" s="535" t="str" cm="1">
        <f t="array" ref="HG36">INDEX(HG$13:HG34,$B36+1,1)</f>
        <v>-</v>
      </c>
      <c r="HH36" s="535" t="str" cm="1">
        <f t="array" ref="HH36">INDEX(HH$13:HH34,$B36+1,1)</f>
        <v>-</v>
      </c>
      <c r="HI36" s="535" t="str" cm="1">
        <f t="array" ref="HI36">INDEX(HI$13:HI34,$B36+1,1)</f>
        <v>-</v>
      </c>
      <c r="HJ36" s="535" t="str" cm="1">
        <f t="array" ref="HJ36">INDEX(HJ$13:HJ34,$B36+1,1)</f>
        <v>-</v>
      </c>
      <c r="HK36" s="535" t="str" cm="1">
        <f t="array" ref="HK36">INDEX(HK$13:HK34,$B36+1,1)</f>
        <v>-</v>
      </c>
      <c r="HL36" s="535" t="str" cm="1">
        <f t="array" ref="HL36">INDEX(HL$13:HL34,$B36+1,1)</f>
        <v>-</v>
      </c>
      <c r="HM36" s="535" t="str" cm="1">
        <f t="array" ref="HM36">INDEX(HM$13:HM34,$B36+1,1)</f>
        <v>-</v>
      </c>
      <c r="HN36" s="535" t="str" cm="1">
        <f t="array" ref="HN36">INDEX(HN$13:HN34,$B36+1,1)</f>
        <v>-</v>
      </c>
      <c r="HO36" s="535" t="str" cm="1">
        <f t="array" ref="HO36">INDEX(HO$13:HO34,$B36+1,1)</f>
        <v>-</v>
      </c>
      <c r="HP36" s="535" t="str" cm="1">
        <f t="array" ref="HP36">INDEX(HP$13:HP34,$B36+1,1)</f>
        <v>-</v>
      </c>
      <c r="HQ36" s="535" t="str" cm="1">
        <f t="array" ref="HQ36">INDEX(HQ$13:HQ34,$B36+1,1)</f>
        <v>-</v>
      </c>
      <c r="HR36" s="535" t="str" cm="1">
        <f t="array" ref="HR36">INDEX(HR$13:HR34,$B36+1,1)</f>
        <v>-</v>
      </c>
      <c r="HS36" s="535" t="str" cm="1">
        <f t="array" ref="HS36">INDEX(HS$13:HS34,$B36+1,1)</f>
        <v>-</v>
      </c>
      <c r="HT36" s="535" t="str" cm="1">
        <f t="array" ref="HT36">INDEX(HT$13:HT34,$B36+1,1)</f>
        <v>-</v>
      </c>
      <c r="HU36" s="535" cm="1">
        <f t="array" ref="HU36">INDEX(HU$13:HU34,$B36+1,1)</f>
        <v>0</v>
      </c>
      <c r="HV36" s="535" t="str" cm="1">
        <f t="array" ref="HV36">INDEX(HV$13:HV34,$B36+1,1)</f>
        <v>-</v>
      </c>
      <c r="HW36" s="535" cm="1">
        <f t="array" ref="HW36">INDEX(HW$13:HW34,$B36+1,1)</f>
        <v>1</v>
      </c>
      <c r="HX36" s="535" cm="1">
        <f t="array" ref="HX36">INDEX(HX$13:HX34,$B36+1,1)</f>
        <v>0</v>
      </c>
      <c r="HY36" s="535" cm="1">
        <f t="array" ref="HY36">INDEX(HY$13:HY34,$B36+1,1)</f>
        <v>0</v>
      </c>
      <c r="HZ36" s="535" cm="1">
        <f t="array" ref="HZ36">INDEX(HZ$13:HZ34,$B36+1,1)</f>
        <v>0</v>
      </c>
      <c r="IA36" s="535" cm="1">
        <f t="array" ref="IA36">INDEX(IA$13:IA34,$B36+1,1)</f>
        <v>0</v>
      </c>
      <c r="IB36" s="535" cm="1">
        <f t="array" ref="IB36">INDEX(IB$13:IB34,$B36+1,1)</f>
        <v>0</v>
      </c>
      <c r="IC36" s="535" cm="1">
        <f t="array" ref="IC36">INDEX(IC$13:IC34,$B36+1,1)</f>
        <v>0</v>
      </c>
      <c r="ID36" s="535" cm="1">
        <f t="array" ref="ID36">INDEX(ID$13:ID34,$B36+1,1)</f>
        <v>0</v>
      </c>
      <c r="IE36" s="535" cm="1">
        <f t="array" ref="IE36">INDEX(IE$13:IE34,$B36+1,1)</f>
        <v>1</v>
      </c>
      <c r="IF36" s="535" cm="1">
        <f t="array" ref="IF36">INDEX(IF$13:IF34,$B36+1,1)</f>
        <v>0</v>
      </c>
      <c r="IG36" s="535" cm="1">
        <f t="array" ref="IG36">INDEX(IG$13:IG34,$B36+1,1)</f>
        <v>0</v>
      </c>
      <c r="IH36" s="535" cm="1">
        <f t="array" ref="IH36">INDEX(IH$13:IH34,$B36+1,1)</f>
        <v>0</v>
      </c>
      <c r="II36" s="535" cm="1">
        <f t="array" ref="II36">INDEX(II$13:II34,$B36+1,1)</f>
        <v>0</v>
      </c>
      <c r="IJ36" s="535" cm="1">
        <f t="array" ref="IJ36">INDEX(IJ$13:IJ34,$B36+1,1)</f>
        <v>0</v>
      </c>
      <c r="IK36" s="18"/>
      <c r="IL36" s="535" cm="1">
        <f t="array" ref="IL36">INDEX(IL$13:IL34,$B36+1,1)</f>
        <v>0.125</v>
      </c>
      <c r="IM36" s="535" cm="1">
        <f t="array" ref="IM36">INDEX(IM$13:IM34,$B36+1,1)</f>
        <v>0.3</v>
      </c>
      <c r="IN36" s="535" cm="1">
        <f t="array" ref="IN36">INDEX(IN$13:IN34,$B36+1,1)</f>
        <v>-0.05</v>
      </c>
      <c r="IO36" s="535" cm="1">
        <f t="array" ref="IO36">INDEX(IO$13:IO34,$B36+1,1)</f>
        <v>0.1</v>
      </c>
      <c r="IP36" s="535" cm="1">
        <f t="array" ref="IP36">INDEX(IP$13:IP34,$B36+1,1)</f>
        <v>0.25</v>
      </c>
      <c r="IQ36" s="535" cm="1">
        <f t="array" ref="IQ36">INDEX(IQ$13:IQ34,$B36+1,1)</f>
        <v>-0.05</v>
      </c>
      <c r="IR36" s="535" cm="1">
        <f t="array" ref="IR36">INDEX(IR$13:IR34,$B36+1,1)</f>
        <v>0.05</v>
      </c>
      <c r="IS36" s="535" cm="1">
        <f t="array" ref="IS36">INDEX(IS$13:IS34,$B36+1,1)</f>
        <v>0.1</v>
      </c>
      <c r="IT36" s="535" cm="1">
        <f t="array" ref="IT36">INDEX(IT$13:IT34,$B36+1,1)</f>
        <v>-0.02</v>
      </c>
      <c r="IU36" s="535" cm="1">
        <f t="array" ref="IU36">INDEX(IU$13:IU34,$B36+1,1)</f>
        <v>0.1</v>
      </c>
      <c r="IV36" s="535" cm="1">
        <f t="array" ref="IV36">INDEX(IV$13:IV34,$B36+1,1)</f>
        <v>0.25</v>
      </c>
      <c r="IW36" s="535" cm="1">
        <f t="array" ref="IW36">INDEX(IW$13:IW34,$B36+1,1)</f>
        <v>-0.05</v>
      </c>
      <c r="IX36" s="535" cm="1">
        <f t="array" ref="IX36">INDEX(IX$13:IX34,$B36+1,1)</f>
        <v>0.125</v>
      </c>
      <c r="IY36" s="535" cm="1">
        <f t="array" ref="IY36">INDEX(IY$13:IY34,$B36+1,1)</f>
        <v>0.1</v>
      </c>
      <c r="IZ36" s="535" cm="1">
        <f t="array" ref="IZ36">INDEX(IZ$13:IZ34,$B36+1,1)</f>
        <v>0.1</v>
      </c>
      <c r="JA36" s="535" cm="1">
        <f t="array" ref="JA36">INDEX(JA$13:JA34,$B36+1,1)</f>
        <v>0.1</v>
      </c>
      <c r="JB36" s="535" cm="1">
        <f t="array" ref="JB36">INDEX(JB$13:JB34,$B36+1,1)</f>
        <v>0</v>
      </c>
      <c r="JC36" s="535" cm="1">
        <f t="array" ref="JC36">INDEX(JC$13:JC34,$B36+1,1)</f>
        <v>0</v>
      </c>
      <c r="JD36" s="535" cm="1">
        <f t="array" ref="JD36">INDEX(JD$13:JD34,$B36+1,1)</f>
        <v>0</v>
      </c>
      <c r="JE36" s="535" cm="1">
        <f t="array" ref="JE36">INDEX(JE$13:JE34,$B36+1,1)</f>
        <v>0</v>
      </c>
      <c r="JF36" s="535" cm="1">
        <f t="array" ref="JF36">INDEX(JF$13:JF34,$B36+1,1)</f>
        <v>0</v>
      </c>
      <c r="JG36" s="535" cm="1">
        <f t="array" ref="JG36">INDEX(JG$13:JG34,$B36+1,1)</f>
        <v>0</v>
      </c>
      <c r="JH36" s="535" cm="1">
        <f t="array" ref="JH36">INDEX(JH$13:JH34,$B36+1,1)</f>
        <v>0</v>
      </c>
      <c r="JI36" s="535" cm="1">
        <f t="array" ref="JI36">INDEX(JI$13:JI34,$B36+1,1)</f>
        <v>0</v>
      </c>
      <c r="JJ36" s="535" cm="1">
        <f t="array" ref="JJ36">INDEX(JJ$13:JJ34,$B36+1,1)</f>
        <v>0</v>
      </c>
      <c r="JK36" s="535" cm="1">
        <f t="array" ref="JK36">INDEX(JK$13:JK34,$B36+1,1)</f>
        <v>0</v>
      </c>
      <c r="JL36" s="535" cm="1">
        <f t="array" ref="JL36">INDEX(JL$13:JL34,$B36+1,1)</f>
        <v>0</v>
      </c>
      <c r="JM36" s="535" cm="1">
        <f t="array" ref="JM36">INDEX(JM$13:JM34,$B36+1,1)</f>
        <v>0</v>
      </c>
      <c r="JN36" s="535" cm="1">
        <f t="array" ref="JN36">INDEX(JN$13:JN34,$B36+1,1)</f>
        <v>0</v>
      </c>
      <c r="JO36" s="535" cm="1">
        <f t="array" ref="JO36">INDEX(JO$13:JO34,$B36+1,1)</f>
        <v>0</v>
      </c>
      <c r="JP36" s="535" cm="1">
        <f t="array" ref="JP36">INDEX(JP$13:JP34,$B36+1,1)</f>
        <v>0</v>
      </c>
      <c r="JQ36" s="535" cm="1">
        <f t="array" ref="JQ36">INDEX(JQ$13:JQ34,$B36+1,1)</f>
        <v>0</v>
      </c>
      <c r="JR36" s="535" cm="1">
        <f t="array" ref="JR36">INDEX(JR$13:JR34,$B36+1,1)</f>
        <v>0</v>
      </c>
      <c r="JS36" s="535" cm="1">
        <f t="array" ref="JS36">INDEX(JS$13:JS34,$B36+1,1)</f>
        <v>0</v>
      </c>
      <c r="JT36" s="535" cm="1">
        <f t="array" ref="JT36">INDEX(JT$13:JT34,$B36+1,1)</f>
        <v>0</v>
      </c>
      <c r="JU36" s="535" cm="1">
        <f t="array" ref="JU36">INDEX(JU$13:JU34,$B36+1,1)</f>
        <v>0</v>
      </c>
      <c r="JV36" s="535" cm="1">
        <f t="array" ref="JV36">INDEX(JV$13:JV34,$B36+1,1)</f>
        <v>0</v>
      </c>
      <c r="JW36" s="535" cm="1">
        <f t="array" ref="JW36">INDEX(JW$13:JW34,$B36+1,1)</f>
        <v>0</v>
      </c>
      <c r="JX36" s="535" cm="1">
        <f t="array" ref="JX36">INDEX(JX$13:JX34,$B36+1,1)</f>
        <v>0</v>
      </c>
      <c r="JY36" s="535" cm="1">
        <f t="array" ref="JY36">INDEX(JY$13:JY34,$B36+1,1)</f>
        <v>0</v>
      </c>
      <c r="JZ36" s="535" cm="1">
        <f t="array" ref="JZ36">INDEX(JZ$13:JZ34,$B36+1,1)</f>
        <v>0</v>
      </c>
      <c r="KA36" s="535" cm="1">
        <f t="array" ref="KA36">INDEX(KA$13:KA34,$B36+1,1)</f>
        <v>0</v>
      </c>
      <c r="KB36" s="535" cm="1">
        <f t="array" ref="KB36">INDEX(KB$13:KB34,$B36+1,1)</f>
        <v>0</v>
      </c>
      <c r="KC36" s="535" cm="1">
        <f t="array" ref="KC36">INDEX(KC$13:KC34,$B36+1,1)</f>
        <v>0</v>
      </c>
      <c r="KD36" s="535" cm="1">
        <f t="array" ref="KD36">INDEX(KD$13:KD34,$B36+1,1)</f>
        <v>0</v>
      </c>
      <c r="KE36" s="535" cm="1">
        <f t="array" ref="KE36">INDEX(KE$13:KE34,$B36+1,1)</f>
        <v>0</v>
      </c>
      <c r="KF36" s="535" cm="1">
        <f t="array" ref="KF36">INDEX(KF$13:KF34,$B36+1,1)</f>
        <v>0</v>
      </c>
      <c r="KG36" s="535" cm="1">
        <f t="array" ref="KG36">INDEX(KG$13:KG34,$B36+1,1)</f>
        <v>0</v>
      </c>
      <c r="KH36" s="535" cm="1">
        <f t="array" ref="KH36">INDEX(KH$13:KH34,$B36+1,1)</f>
        <v>0</v>
      </c>
      <c r="KI36" s="535" cm="1">
        <f t="array" ref="KI36">INDEX(KI$13:KI34,$B36+1,1)</f>
        <v>0</v>
      </c>
      <c r="KJ36" s="535" cm="1">
        <f t="array" ref="KJ36">INDEX(KJ$13:KJ34,$B36+1,1)</f>
        <v>0</v>
      </c>
      <c r="KK36" s="535" cm="1">
        <f t="array" ref="KK36">INDEX(KK$13:KK34,$B36+1,1)</f>
        <v>0</v>
      </c>
      <c r="KL36" s="535" cm="1">
        <f t="array" ref="KL36">INDEX(KL$13:KL34,$B36+1,1)</f>
        <v>0</v>
      </c>
      <c r="KM36" s="535" cm="1">
        <f t="array" ref="KM36">INDEX(KM$13:KM34,$B36+1,1)</f>
        <v>0</v>
      </c>
      <c r="KN36" s="535" cm="1">
        <f t="array" ref="KN36">INDEX(KN$13:KN34,$B36+1,1)</f>
        <v>0</v>
      </c>
      <c r="KO36" s="535" cm="1">
        <f t="array" ref="KO36">INDEX(KO$13:KO34,$B36+1,1)</f>
        <v>0</v>
      </c>
      <c r="KP36" s="535" cm="1">
        <f t="array" ref="KP36">INDEX(KP$13:KP34,$B36+1,1)</f>
        <v>0</v>
      </c>
      <c r="KQ36" s="535" cm="1">
        <f t="array" ref="KQ36">INDEX(KQ$13:KQ34,$B36+1,1)</f>
        <v>0</v>
      </c>
      <c r="KR36" s="535" cm="1">
        <f t="array" ref="KR36">INDEX(KR$13:KR34,$B36+1,1)</f>
        <v>0</v>
      </c>
      <c r="KS36" s="535" cm="1">
        <f t="array" ref="KS36">INDEX(KS$13:KS34,$B36+1,1)</f>
        <v>0</v>
      </c>
      <c r="KT36" s="535" cm="1">
        <f t="array" ref="KT36">INDEX(KT$13:KT34,$B36+1,1)</f>
        <v>0</v>
      </c>
      <c r="KU36" s="535" cm="1">
        <f t="array" ref="KU36">INDEX(KU$13:KU34,$B36+1,1)</f>
        <v>0</v>
      </c>
      <c r="KV36" s="535" cm="1">
        <f t="array" ref="KV36">INDEX(KV$13:KV34,$B36+1,1)</f>
        <v>0</v>
      </c>
      <c r="KW36" s="535" cm="1">
        <f t="array" ref="KW36">INDEX(KW$13:KW34,$B36+1,1)</f>
        <v>0</v>
      </c>
      <c r="KX36" s="535" cm="1">
        <f t="array" ref="KX36">INDEX(KX$13:KX34,$B36+1,1)</f>
        <v>0</v>
      </c>
      <c r="KY36" s="535" cm="1">
        <f t="array" ref="KY36">INDEX(KY$13:KY34,$B36+1,1)</f>
        <v>0</v>
      </c>
      <c r="KZ36" s="535" cm="1">
        <f t="array" ref="KZ36">INDEX(KZ$13:KZ34,$B36+1,1)</f>
        <v>0</v>
      </c>
      <c r="LA36" s="535" cm="1">
        <f t="array" ref="LA36">INDEX(LA$13:LA34,$B36+1,1)</f>
        <v>0</v>
      </c>
      <c r="LB36" s="535" cm="1">
        <f t="array" ref="LB36">INDEX(LB$13:LB34,$B36+1,1)</f>
        <v>0</v>
      </c>
      <c r="LC36" s="535" cm="1">
        <f t="array" ref="LC36">INDEX(LC$13:LC34,$B36+1,1)</f>
        <v>0</v>
      </c>
      <c r="LD36" s="535" cm="1">
        <f t="array" ref="LD36">INDEX(LD$13:LD34,$B36+1,1)</f>
        <v>0</v>
      </c>
      <c r="LE36" s="535" cm="1">
        <f t="array" ref="LE36">INDEX(LE$13:LE34,$B36+1,1)</f>
        <v>0</v>
      </c>
      <c r="LF36" s="535" cm="1">
        <f t="array" ref="LF36">INDEX(LF$13:LF34,$B36+1,1)</f>
        <v>0</v>
      </c>
      <c r="LG36" s="535" cm="1">
        <f t="array" ref="LG36">INDEX(LG$13:LG34,$B36+1,1)</f>
        <v>0</v>
      </c>
      <c r="LH36" s="535" cm="1">
        <f t="array" ref="LH36">INDEX(LH$13:LH34,$B36+1,1)</f>
        <v>0</v>
      </c>
      <c r="LI36" s="535" cm="1">
        <f t="array" ref="LI36">INDEX(LI$13:LI34,$B36+1,1)</f>
        <v>0</v>
      </c>
      <c r="LJ36" s="535" cm="1">
        <f t="array" ref="LJ36">INDEX(LJ$13:LJ34,$B36+1,1)</f>
        <v>0</v>
      </c>
      <c r="LK36" s="535" cm="1">
        <f t="array" ref="LK36">INDEX(LK$13:LK34,$B36+1,1)</f>
        <v>0</v>
      </c>
      <c r="LL36" s="535" cm="1">
        <f t="array" ref="LL36">INDEX(LL$13:LL34,$B36+1,1)</f>
        <v>0</v>
      </c>
      <c r="LM36" s="535" cm="1">
        <f t="array" ref="LM36">INDEX(LM$13:LM34,$B36+1,1)</f>
        <v>0</v>
      </c>
      <c r="LN36" s="535" cm="1">
        <f t="array" ref="LN36">INDEX(LN$13:LN34,$B36+1,1)</f>
        <v>0</v>
      </c>
      <c r="LO36" s="535" cm="1">
        <f t="array" ref="LO36">INDEX(LO$13:LO34,$B36+1,1)</f>
        <v>0</v>
      </c>
      <c r="LP36" s="535" cm="1">
        <f t="array" ref="LP36">INDEX(LP$13:LP34,$B36+1,1)</f>
        <v>0</v>
      </c>
      <c r="LQ36" s="535" cm="1">
        <f t="array" ref="LQ36">INDEX(LQ$13:LQ34,$B36+1,1)</f>
        <v>0</v>
      </c>
      <c r="LR36" s="535" cm="1">
        <f t="array" ref="LR36">INDEX(LR$13:LR34,$B36+1,1)</f>
        <v>0</v>
      </c>
      <c r="LS36" s="535" cm="1">
        <f t="array" ref="LS36">INDEX(LS$13:LS34,$B36+1,1)</f>
        <v>0</v>
      </c>
      <c r="LT36" s="535" cm="1">
        <f t="array" ref="LT36">INDEX(LT$13:LT34,$B36+1,1)</f>
        <v>0</v>
      </c>
      <c r="LU36" s="535" cm="1">
        <f t="array" ref="LU36">INDEX(LU$13:LU34,$B36+1,1)</f>
        <v>0</v>
      </c>
      <c r="LV36" s="535" cm="1">
        <f t="array" ref="LV36">INDEX(LV$13:LV34,$B36+1,1)</f>
        <v>0</v>
      </c>
      <c r="LW36" s="535" cm="1">
        <f t="array" ref="LW36">INDEX(LW$13:LW34,$B36+1,1)</f>
        <v>0</v>
      </c>
      <c r="LX36" s="535" cm="1">
        <f t="array" ref="LX36">INDEX(LX$13:LX34,$B36+1,1)</f>
        <v>0</v>
      </c>
      <c r="LY36" s="535" cm="1">
        <f t="array" ref="LY36">INDEX(LY$13:LY34,$B36+1,1)</f>
        <v>0</v>
      </c>
      <c r="LZ36" s="535" cm="1">
        <f t="array" ref="LZ36">INDEX(LZ$13:LZ34,$B36+1,1)</f>
        <v>0</v>
      </c>
      <c r="MA36" s="535" cm="1">
        <f t="array" ref="MA36">INDEX(MA$13:MA34,$B36+1,1)</f>
        <v>0</v>
      </c>
      <c r="MB36" s="535" cm="1">
        <f t="array" ref="MB36">INDEX(MB$13:MB34,$B36+1,1)</f>
        <v>0</v>
      </c>
      <c r="MC36" s="535" cm="1">
        <f t="array" ref="MC36">INDEX(MC$13:MC34,$B36+1,1)</f>
        <v>0</v>
      </c>
      <c r="MD36" s="535" cm="1">
        <f t="array" ref="MD36">INDEX(MD$13:MD34,$B36+1,1)</f>
        <v>0</v>
      </c>
      <c r="ME36" s="535" cm="1">
        <f t="array" ref="ME36">INDEX(ME$13:ME34,$B36+1,1)</f>
        <v>0</v>
      </c>
      <c r="MF36" s="535" cm="1">
        <f t="array" ref="MF36">INDEX(MF$13:MF34,$B36+1,1)</f>
        <v>0</v>
      </c>
      <c r="MG36" s="535" cm="1">
        <f t="array" ref="MG36">INDEX(MG$13:MG34,$B36+1,1)</f>
        <v>0</v>
      </c>
      <c r="MH36" s="535" cm="1">
        <f t="array" ref="MH36">INDEX(MH$13:MH34,$B36+1,1)</f>
        <v>0</v>
      </c>
      <c r="MI36" s="535" cm="1">
        <f t="array" ref="MI36">INDEX(MI$13:MI34,$B36+1,1)</f>
        <v>0</v>
      </c>
      <c r="MJ36" s="535" cm="1">
        <f t="array" ref="MJ36">INDEX(MJ$13:MJ34,$B36+1,1)</f>
        <v>0</v>
      </c>
      <c r="MK36" s="535" cm="1">
        <f t="array" ref="MK36">INDEX(MK$13:MK34,$B36+1,1)</f>
        <v>0</v>
      </c>
      <c r="ML36" s="535" cm="1">
        <f t="array" ref="ML36">INDEX(ML$13:ML34,$B36+1,1)</f>
        <v>0</v>
      </c>
      <c r="MM36" s="535" cm="1">
        <f t="array" ref="MM36">INDEX(MM$13:MM34,$B36+1,1)</f>
        <v>0</v>
      </c>
      <c r="MN36" s="535" cm="1">
        <f t="array" ref="MN36">INDEX(MN$13:MN34,$B36+1,1)</f>
        <v>0</v>
      </c>
      <c r="MO36" s="535" cm="1">
        <f t="array" ref="MO36">INDEX(MO$13:MO34,$B36+1,1)</f>
        <v>0</v>
      </c>
      <c r="MP36" s="535" cm="1">
        <f t="array" ref="MP36">INDEX(MP$13:MP34,$B36+1,1)</f>
        <v>0</v>
      </c>
      <c r="MQ36" s="535" cm="1">
        <f t="array" ref="MQ36">INDEX(MQ$13:MQ34,$B36+1,1)</f>
        <v>0</v>
      </c>
      <c r="MR36" s="535" cm="1">
        <f t="array" ref="MR36">INDEX(MR$13:MR34,$B36+1,1)</f>
        <v>0</v>
      </c>
      <c r="MS36" s="535" cm="1">
        <f t="array" ref="MS36">INDEX(MS$13:MS34,$B36+1,1)</f>
        <v>0</v>
      </c>
      <c r="MT36" s="535" cm="1">
        <f t="array" ref="MT36">INDEX(MT$13:MT34,$B36+1,1)</f>
        <v>0</v>
      </c>
      <c r="MU36" s="535" cm="1">
        <f t="array" ref="MU36">INDEX(MU$13:MU34,$B36+1,1)</f>
        <v>0</v>
      </c>
      <c r="MV36" s="535" cm="1">
        <f t="array" ref="MV36">INDEX(MV$13:MV34,$B36+1,1)</f>
        <v>0</v>
      </c>
      <c r="MW36" s="535" cm="1">
        <f t="array" ref="MW36">INDEX(MW$13:MW34,$B36+1,1)</f>
        <v>0</v>
      </c>
      <c r="MX36" s="535" cm="1">
        <f t="array" ref="MX36">INDEX(MX$13:MX34,$B36+1,1)</f>
        <v>0</v>
      </c>
      <c r="MY36" s="535" cm="1">
        <f t="array" ref="MY36">INDEX(MY$13:MY34,$B36+1,1)</f>
        <v>0</v>
      </c>
      <c r="MZ36" s="535" cm="1">
        <f t="array" ref="MZ36">INDEX(MZ$13:MZ34,$B36+1,1)</f>
        <v>0</v>
      </c>
      <c r="NA36" s="535" cm="1">
        <f t="array" ref="NA36">INDEX(NA$13:NA34,$B36+1,1)</f>
        <v>0</v>
      </c>
      <c r="NB36" s="535" cm="1">
        <f t="array" ref="NB36">INDEX(NB$13:NB34,$B36+1,1)</f>
        <v>0</v>
      </c>
      <c r="NC36" s="535" cm="1">
        <f t="array" ref="NC36">INDEX(NC$13:NC34,$B36+1,1)</f>
        <v>0</v>
      </c>
      <c r="ND36" s="535" cm="1">
        <f t="array" ref="ND36">INDEX(ND$13:ND34,$B36+1,1)</f>
        <v>0</v>
      </c>
      <c r="NE36" s="535" cm="1">
        <f t="array" ref="NE36">INDEX(NE$13:NE34,$B36+1,1)</f>
        <v>0</v>
      </c>
      <c r="NF36" s="535" cm="1">
        <f t="array" ref="NF36">INDEX(NF$13:NF34,$B36+1,1)</f>
        <v>0</v>
      </c>
      <c r="NG36" s="535" cm="1">
        <f t="array" ref="NG36">INDEX(NG$13:NG34,$B36+1,1)</f>
        <v>0</v>
      </c>
      <c r="NH36" s="535" cm="1">
        <f t="array" ref="NH36">INDEX(NH$13:NH34,$B36+1,1)</f>
        <v>0</v>
      </c>
      <c r="NI36" s="535" cm="1">
        <f t="array" ref="NI36">INDEX(NI$13:NI34,$B36+1,1)</f>
        <v>0</v>
      </c>
      <c r="NJ36" s="535" cm="1">
        <f t="array" ref="NJ36">INDEX(NJ$13:NJ34,$B36+1,1)</f>
        <v>0</v>
      </c>
      <c r="NK36" s="535" cm="1">
        <f t="array" ref="NK36">INDEX(NK$13:NK34,$B36+1,1)</f>
        <v>0</v>
      </c>
      <c r="NL36" s="535" cm="1">
        <f t="array" ref="NL36">INDEX(NL$13:NL34,$B36+1,1)</f>
        <v>0</v>
      </c>
      <c r="NM36" s="535" cm="1">
        <f t="array" ref="NM36">INDEX(NM$13:NM34,$B36+1,1)</f>
        <v>0</v>
      </c>
      <c r="NN36" s="535" cm="1">
        <f t="array" ref="NN36">INDEX(NN$13:NN34,$B36+1,1)</f>
        <v>0</v>
      </c>
      <c r="NO36" s="535" cm="1">
        <f t="array" ref="NO36">INDEX(NO$13:NO34,$B36+1,1)</f>
        <v>0</v>
      </c>
      <c r="NP36" s="535" cm="1">
        <f t="array" ref="NP36">INDEX(NP$13:NP34,$B36+1,1)</f>
        <v>0</v>
      </c>
      <c r="NQ36" s="535" cm="1">
        <f t="array" ref="NQ36">INDEX(NQ$13:NQ34,$B36+1,1)</f>
        <v>0</v>
      </c>
      <c r="NR36" s="535" cm="1">
        <f t="array" ref="NR36">INDEX(NR$13:NR34,$B36+1,1)</f>
        <v>0</v>
      </c>
      <c r="NS36" s="535" cm="1">
        <f t="array" ref="NS36">INDEX(NS$13:NS34,$B36+1,1)</f>
        <v>0</v>
      </c>
      <c r="NT36" s="535" cm="1">
        <f t="array" ref="NT36">INDEX(NT$13:NT34,$B36+1,1)</f>
        <v>0</v>
      </c>
      <c r="NU36" s="535" cm="1">
        <f t="array" ref="NU36">INDEX(NU$13:NU34,$B36+1,1)</f>
        <v>0</v>
      </c>
      <c r="NV36" s="535" cm="1">
        <f t="array" ref="NV36">INDEX(NV$13:NV34,$B36+1,1)</f>
        <v>0</v>
      </c>
      <c r="NW36" s="535" cm="1">
        <f t="array" ref="NW36">INDEX(NW$13:NW34,$B36+1,1)</f>
        <v>0</v>
      </c>
      <c r="NX36" s="535" cm="1">
        <f t="array" ref="NX36">INDEX(NX$13:NX34,$B36+1,1)</f>
        <v>0</v>
      </c>
      <c r="NY36" s="535" cm="1">
        <f t="array" ref="NY36">INDEX(NY$13:NY34,$B36+1,1)</f>
        <v>0</v>
      </c>
      <c r="NZ36" s="535" cm="1">
        <f t="array" ref="NZ36">INDEX(NZ$13:NZ34,$B36+1,1)</f>
        <v>0</v>
      </c>
      <c r="OA36" s="535" cm="1">
        <f t="array" ref="OA36">INDEX(OA$13:OA34,$B36+1,1)</f>
        <v>0</v>
      </c>
      <c r="OB36" s="535" cm="1">
        <f t="array" ref="OB36">INDEX(OB$13:OB34,$B36+1,1)</f>
        <v>0</v>
      </c>
      <c r="OC36" s="535" cm="1">
        <f t="array" ref="OC36">INDEX(OC$13:OC34,$B36+1,1)</f>
        <v>0</v>
      </c>
      <c r="OD36" s="535" cm="1">
        <f t="array" ref="OD36">INDEX(OD$13:OD34,$B36+1,1)</f>
        <v>0</v>
      </c>
      <c r="OE36" s="535" cm="1">
        <f t="array" ref="OE36">INDEX(OE$13:OE34,$B36+1,1)</f>
        <v>0</v>
      </c>
      <c r="OF36" s="535" cm="1">
        <f t="array" ref="OF36">INDEX(OF$13:OF34,$B36+1,1)</f>
        <v>0</v>
      </c>
      <c r="OG36" s="535" cm="1">
        <f t="array" ref="OG36">INDEX(OG$13:OG34,$B36+1,1)</f>
        <v>0</v>
      </c>
      <c r="OH36" s="535" cm="1">
        <f t="array" ref="OH36">INDEX(OH$13:OH34,$B36+1,1)</f>
        <v>0</v>
      </c>
      <c r="OI36" s="535" cm="1">
        <f t="array" ref="OI36">INDEX(OI$13:OI34,$B36+1,1)</f>
        <v>0</v>
      </c>
      <c r="OJ36" s="535" cm="1">
        <f t="array" ref="OJ36">INDEX(OJ$13:OJ34,$B36+1,1)</f>
        <v>0</v>
      </c>
      <c r="OK36" s="535" cm="1">
        <f t="array" ref="OK36">INDEX(OK$13:OK34,$B36+1,1)</f>
        <v>0</v>
      </c>
      <c r="OL36" s="535" cm="1">
        <f t="array" ref="OL36">INDEX(OL$13:OL34,$B36+1,1)</f>
        <v>0</v>
      </c>
      <c r="OM36" s="535" cm="1">
        <f t="array" ref="OM36">INDEX(OM$13:OM34,$B36+1,1)</f>
        <v>0</v>
      </c>
      <c r="ON36" s="535" cm="1">
        <f t="array" ref="ON36">INDEX(ON$13:ON34,$B36+1,1)</f>
        <v>0</v>
      </c>
      <c r="OO36" s="535" cm="1">
        <f t="array" ref="OO36">INDEX(OO$13:OO34,$B36+1,1)</f>
        <v>0</v>
      </c>
      <c r="OP36" s="535" cm="1">
        <f t="array" ref="OP36">INDEX(OP$13:OP34,$B36+1,1)</f>
        <v>0</v>
      </c>
      <c r="OQ36" s="535" cm="1">
        <f t="array" ref="OQ36">INDEX(OQ$13:OQ34,$B36+1,1)</f>
        <v>0</v>
      </c>
      <c r="OR36" s="535" cm="1">
        <f t="array" ref="OR36">INDEX(OR$13:OR34,$B36+1,1)</f>
        <v>0</v>
      </c>
      <c r="OS36" s="535" cm="1">
        <f t="array" ref="OS36">INDEX(OS$13:OS34,$B36+1,1)</f>
        <v>0</v>
      </c>
      <c r="OT36" s="535" cm="1">
        <f t="array" ref="OT36">INDEX(OT$13:OT34,$B36+1,1)</f>
        <v>0</v>
      </c>
      <c r="OU36" s="535" cm="1">
        <f t="array" ref="OU36">INDEX(OU$13:OU34,$B36+1,1)</f>
        <v>0</v>
      </c>
      <c r="OV36" s="535" cm="1">
        <f t="array" ref="OV36">INDEX(OV$13:OV34,$B36+1,1)</f>
        <v>0</v>
      </c>
      <c r="OW36" s="535" cm="1">
        <f t="array" ref="OW36">INDEX(OW$13:OW34,$B36+1,1)</f>
        <v>0</v>
      </c>
      <c r="OX36" s="535" cm="1">
        <f t="array" ref="OX36">INDEX(OX$13:OX34,$B36+1,1)</f>
        <v>0</v>
      </c>
      <c r="OY36" s="535" cm="1">
        <f t="array" ref="OY36">INDEX(OY$13:OY34,$B36+1,1)</f>
        <v>0</v>
      </c>
      <c r="OZ36" s="535" cm="1">
        <f t="array" ref="OZ36">INDEX(OZ$13:OZ34,$B36+1,1)</f>
        <v>0</v>
      </c>
      <c r="PA36" s="535" cm="1">
        <f t="array" ref="PA36">INDEX(PA$13:PA34,$B36+1,1)</f>
        <v>0</v>
      </c>
      <c r="PB36" s="535" cm="1">
        <f t="array" ref="PB36">INDEX(PB$13:PB34,$B36+1,1)</f>
        <v>0</v>
      </c>
      <c r="PC36" s="535" cm="1">
        <f t="array" ref="PC36">INDEX(PC$13:PC34,$B36+1,1)</f>
        <v>0</v>
      </c>
      <c r="PD36" s="535" cm="1">
        <f t="array" ref="PD36">INDEX(PD$13:PD34,$B36+1,1)</f>
        <v>0</v>
      </c>
      <c r="PE36" s="535" cm="1">
        <f t="array" ref="PE36">INDEX(PE$13:PE34,$B36+1,1)</f>
        <v>0</v>
      </c>
      <c r="PF36" s="535" cm="1">
        <f t="array" ref="PF36">INDEX(PF$13:PF34,$B36+1,1)</f>
        <v>0</v>
      </c>
      <c r="PG36" s="535" cm="1">
        <f t="array" ref="PG36">INDEX(PG$13:PG34,$B36+1,1)</f>
        <v>0</v>
      </c>
      <c r="PH36" s="535" cm="1">
        <f t="array" ref="PH36">INDEX(PH$13:PH34,$B36+1,1)</f>
        <v>0</v>
      </c>
      <c r="PI36" s="535" cm="1">
        <f t="array" ref="PI36">INDEX(PI$13:PI34,$B36+1,1)</f>
        <v>0</v>
      </c>
      <c r="PJ36" s="535" cm="1">
        <f t="array" ref="PJ36">INDEX(PJ$13:PJ34,$B36+1,1)</f>
        <v>0</v>
      </c>
      <c r="PK36" s="535" cm="1">
        <f t="array" ref="PK36">INDEX(PK$13:PK34,$B36+1,1)</f>
        <v>0</v>
      </c>
      <c r="PL36" s="535" cm="1">
        <f t="array" ref="PL36">INDEX(PL$13:PL34,$B36+1,1)</f>
        <v>0</v>
      </c>
      <c r="PM36" s="535" cm="1">
        <f t="array" ref="PM36">INDEX(PM$13:PM34,$B36+1,1)</f>
        <v>0</v>
      </c>
      <c r="PN36" s="535" cm="1">
        <f t="array" ref="PN36">INDEX(PN$13:PN34,$B36+1,1)</f>
        <v>0</v>
      </c>
      <c r="PO36" s="535" cm="1">
        <f t="array" ref="PO36">INDEX(PO$13:PO34,$B36+1,1)</f>
        <v>0</v>
      </c>
      <c r="PP36" s="535" cm="1">
        <f t="array" ref="PP36">INDEX(PP$13:PP34,$B36+1,1)</f>
        <v>0</v>
      </c>
      <c r="PQ36" s="535" cm="1">
        <f t="array" ref="PQ36">INDEX(PQ$13:PQ34,$B36+1,1)</f>
        <v>0</v>
      </c>
      <c r="PR36" s="535" cm="1">
        <f t="array" ref="PR36">INDEX(PR$13:PR34,$B36+1,1)</f>
        <v>0</v>
      </c>
      <c r="PS36" s="535" cm="1">
        <f t="array" ref="PS36">INDEX(PS$13:PS34,$B36+1,1)</f>
        <v>0</v>
      </c>
      <c r="PT36" s="535" cm="1">
        <f t="array" ref="PT36">INDEX(PT$13:PT34,$B36+1,1)</f>
        <v>0</v>
      </c>
      <c r="PU36" s="535" cm="1">
        <f t="array" ref="PU36">INDEX(PU$13:PU34,$B36+1,1)</f>
        <v>0</v>
      </c>
      <c r="PV36" s="535" cm="1">
        <f t="array" ref="PV36">INDEX(PV$13:PV34,$B36+1,1)</f>
        <v>0</v>
      </c>
      <c r="PW36" s="535" cm="1">
        <f t="array" ref="PW36">INDEX(PW$13:PW34,$B36+1,1)</f>
        <v>0</v>
      </c>
      <c r="PX36" s="535" cm="1">
        <f t="array" ref="PX36">INDEX(PX$13:PX34,$B36+1,1)</f>
        <v>0</v>
      </c>
      <c r="PY36" s="535" cm="1">
        <f t="array" ref="PY36">INDEX(PY$13:PY34,$B36+1,1)</f>
        <v>0</v>
      </c>
      <c r="PZ36" s="535" cm="1">
        <f t="array" ref="PZ36">INDEX(PZ$13:PZ34,$B36+1,1)</f>
        <v>0</v>
      </c>
      <c r="QA36" s="535" cm="1">
        <f t="array" ref="QA36">INDEX(QA$13:QA34,$B36+1,1)</f>
        <v>0</v>
      </c>
      <c r="QB36" s="535" cm="1">
        <f t="array" ref="QB36">INDEX(QB$13:QB34,$B36+1,1)</f>
        <v>0</v>
      </c>
      <c r="QC36" s="535" cm="1">
        <f t="array" ref="QC36">INDEX(QC$13:QC34,$B36+1,1)</f>
        <v>0</v>
      </c>
      <c r="QD36" s="535" cm="1">
        <f t="array" ref="QD36">INDEX(QD$13:QD34,$B36+1,1)</f>
        <v>0</v>
      </c>
      <c r="QE36" s="535" cm="1">
        <f t="array" ref="QE36">INDEX(QE$13:QE34,$B36+1,1)</f>
        <v>0</v>
      </c>
      <c r="QF36" s="535" cm="1">
        <f t="array" ref="QF36">INDEX(QF$13:QF34,$B36+1,1)</f>
        <v>0</v>
      </c>
      <c r="QG36" s="535" cm="1">
        <f t="array" ref="QG36">INDEX(QG$13:QG34,$B36+1,1)</f>
        <v>0</v>
      </c>
      <c r="QH36" s="535" cm="1">
        <f t="array" ref="QH36">INDEX(QH$13:QH34,$B36+1,1)</f>
        <v>0</v>
      </c>
      <c r="QI36" s="535" cm="1">
        <f t="array" ref="QI36">INDEX(QI$13:QI34,$B36+1,1)</f>
        <v>0</v>
      </c>
      <c r="QJ36" s="535" cm="1">
        <f t="array" ref="QJ36">INDEX(QJ$13:QJ34,$B36+1,1)</f>
        <v>0</v>
      </c>
      <c r="QK36" s="535" cm="1">
        <f t="array" ref="QK36">INDEX(QK$13:QK34,$B36+1,1)</f>
        <v>0</v>
      </c>
      <c r="QL36" s="535" cm="1">
        <f t="array" ref="QL36">INDEX(QL$13:QL34,$B36+1,1)</f>
        <v>0</v>
      </c>
      <c r="QM36" s="535" cm="1">
        <f t="array" ref="QM36">INDEX(QM$13:QM34,$B36+1,1)</f>
        <v>0</v>
      </c>
      <c r="QN36" s="535" cm="1">
        <f t="array" ref="QN36">INDEX(QN$13:QN34,$B36+1,1)</f>
        <v>0</v>
      </c>
      <c r="QO36" s="535" cm="1">
        <f t="array" ref="QO36">INDEX(QO$13:QO34,$B36+1,1)</f>
        <v>0</v>
      </c>
      <c r="QP36" s="535" cm="1">
        <f t="array" ref="QP36">INDEX(QP$13:QP34,$B36+1,1)</f>
        <v>0</v>
      </c>
      <c r="QQ36" s="535" cm="1">
        <f t="array" ref="QQ36">INDEX(QQ$13:QQ34,$B36+1,1)</f>
        <v>0</v>
      </c>
      <c r="QR36" s="535" cm="1">
        <f t="array" ref="QR36">INDEX(QR$13:QR34,$B36+1,1)</f>
        <v>0</v>
      </c>
      <c r="QS36" s="535" cm="1">
        <f t="array" ref="QS36">INDEX(QS$13:QS34,$B36+1,1)</f>
        <v>0</v>
      </c>
      <c r="QT36" s="535" cm="1">
        <f t="array" ref="QT36">INDEX(QT$13:QT34,$B36+1,1)</f>
        <v>0</v>
      </c>
      <c r="QU36" s="535" cm="1">
        <f t="array" ref="QU36">INDEX(QU$13:QU34,$B36+1,1)</f>
        <v>0</v>
      </c>
      <c r="QV36" s="535" cm="1">
        <f t="array" ref="QV36">INDEX(QV$13:QV34,$B36+1,1)</f>
        <v>0</v>
      </c>
      <c r="QW36" s="535" cm="1">
        <f t="array" ref="QW36">INDEX(QW$13:QW34,$B36+1,1)</f>
        <v>0</v>
      </c>
      <c r="QX36" s="535" cm="1">
        <f t="array" ref="QX36">INDEX(QX$13:QX34,$B36+1,1)</f>
        <v>0</v>
      </c>
      <c r="QY36" s="535" cm="1">
        <f t="array" ref="QY36">INDEX(QY$13:QY34,$B36+1,1)</f>
        <v>0</v>
      </c>
      <c r="QZ36" s="535" cm="1">
        <f t="array" ref="QZ36">INDEX(QZ$13:QZ34,$B36+1,1)</f>
        <v>0</v>
      </c>
      <c r="RA36" s="535" cm="1">
        <f t="array" ref="RA36">INDEX(RA$13:RA34,$B36+1,1)</f>
        <v>0</v>
      </c>
      <c r="RB36" s="535" cm="1">
        <f t="array" ref="RB36">INDEX(RB$13:RB34,$B36+1,1)</f>
        <v>0</v>
      </c>
      <c r="RC36" s="535" cm="1">
        <f t="array" ref="RC36">INDEX(RC$13:RC34,$B36+1,1)</f>
        <v>0</v>
      </c>
      <c r="RD36" s="535" cm="1">
        <f t="array" ref="RD36">INDEX(RD$13:RD34,$B36+1,1)</f>
        <v>0</v>
      </c>
      <c r="RE36" s="535" cm="1">
        <f t="array" ref="RE36">INDEX(RE$13:RE34,$B36+1,1)</f>
        <v>0</v>
      </c>
      <c r="RF36" s="535" cm="1">
        <f t="array" ref="RF36">INDEX(RF$13:RF34,$B36+1,1)</f>
        <v>0</v>
      </c>
      <c r="RG36" s="535" cm="1">
        <f t="array" ref="RG36">INDEX(RG$13:RG34,$B36+1,1)</f>
        <v>0</v>
      </c>
      <c r="RH36" s="535" cm="1">
        <f t="array" ref="RH36">INDEX(RH$13:RH34,$B36+1,1)</f>
        <v>0</v>
      </c>
      <c r="RI36" s="535" cm="1">
        <f t="array" ref="RI36">INDEX(RI$13:RI34,$B36+1,1)</f>
        <v>0</v>
      </c>
      <c r="RJ36" s="535" cm="1">
        <f t="array" ref="RJ36">INDEX(RJ$13:RJ34,$B36+1,1)</f>
        <v>0</v>
      </c>
      <c r="RK36" s="535" cm="1">
        <f t="array" ref="RK36">INDEX(RK$13:RK34,$B36+1,1)</f>
        <v>0</v>
      </c>
      <c r="RL36" s="535" cm="1">
        <f t="array" ref="RL36">INDEX(RL$13:RL34,$B36+1,1)</f>
        <v>0</v>
      </c>
      <c r="RM36" s="535" cm="1">
        <f t="array" ref="RM36">INDEX(RM$13:RM34,$B36+1,1)</f>
        <v>0</v>
      </c>
      <c r="RN36" s="535" cm="1">
        <f t="array" ref="RN36">INDEX(RN$13:RN34,$B36+1,1)</f>
        <v>0</v>
      </c>
      <c r="RO36" s="535" cm="1">
        <f t="array" ref="RO36">INDEX(RO$13:RO34,$B36+1,1)</f>
        <v>0</v>
      </c>
      <c r="RP36" s="535" cm="1">
        <f t="array" ref="RP36">INDEX(RP$13:RP34,$B36+1,1)</f>
        <v>0</v>
      </c>
      <c r="RQ36" s="535" cm="1">
        <f t="array" ref="RQ36">INDEX(RQ$13:RQ34,$B36+1,1)</f>
        <v>0</v>
      </c>
      <c r="RR36" s="535" cm="1">
        <f t="array" ref="RR36">INDEX(RR$13:RR34,$B36+1,1)</f>
        <v>0</v>
      </c>
      <c r="RS36" s="535" cm="1">
        <f t="array" ref="RS36">INDEX(RS$13:RS34,$B36+1,1)</f>
        <v>0</v>
      </c>
      <c r="RT36" s="535" cm="1">
        <f t="array" ref="RT36">INDEX(RT$13:RT34,$B36+1,1)</f>
        <v>0</v>
      </c>
      <c r="RU36" s="535" cm="1">
        <f t="array" ref="RU36">INDEX(RU$13:RU34,$B36+1,1)</f>
        <v>0</v>
      </c>
      <c r="RV36" s="535" cm="1">
        <f t="array" ref="RV36">INDEX(RV$13:RV34,$B36+1,1)</f>
        <v>0</v>
      </c>
      <c r="RW36" s="535" cm="1">
        <f t="array" ref="RW36">INDEX(RW$13:RW34,$B36+1,1)</f>
        <v>0</v>
      </c>
      <c r="RX36" s="535" cm="1">
        <f t="array" ref="RX36">INDEX(RX$13:RX34,$B36+1,1)</f>
        <v>0</v>
      </c>
      <c r="RY36" s="535" cm="1">
        <f t="array" ref="RY36">INDEX(RY$13:RY34,$B36+1,1)</f>
        <v>0</v>
      </c>
      <c r="RZ36" s="535" cm="1">
        <f t="array" ref="RZ36">INDEX(RZ$13:RZ34,$B36+1,1)</f>
        <v>0</v>
      </c>
      <c r="SA36" s="535" cm="1">
        <f t="array" ref="SA36">INDEX(SA$13:SA34,$B36+1,1)</f>
        <v>0</v>
      </c>
      <c r="SB36" s="535" cm="1">
        <f t="array" ref="SB36">INDEX(SB$13:SB34,$B36+1,1)</f>
        <v>0</v>
      </c>
      <c r="SC36" s="535" cm="1">
        <f t="array" ref="SC36">INDEX(SC$13:SC34,$B36+1,1)</f>
        <v>0</v>
      </c>
      <c r="SD36" s="535" cm="1">
        <f t="array" ref="SD36">INDEX(SD$13:SD34,$B36+1,1)</f>
        <v>0</v>
      </c>
      <c r="SE36" s="535" cm="1">
        <f t="array" ref="SE36">INDEX(SE$13:SE34,$B36+1,1)</f>
        <v>0</v>
      </c>
      <c r="SF36" s="535" cm="1">
        <f t="array" ref="SF36">INDEX(SF$13:SF34,$B36+1,1)</f>
        <v>0</v>
      </c>
      <c r="SG36" s="535" cm="1">
        <f t="array" ref="SG36">INDEX(SG$13:SG34,$B36+1,1)</f>
        <v>0</v>
      </c>
      <c r="SH36" s="535" cm="1">
        <f t="array" ref="SH36">INDEX(SH$13:SH34,$B36+1,1)</f>
        <v>0</v>
      </c>
      <c r="SI36" s="535" cm="1">
        <f t="array" ref="SI36">INDEX(SI$13:SI34,$B36+1,1)</f>
        <v>0</v>
      </c>
      <c r="SJ36" s="535" cm="1">
        <f t="array" ref="SJ36">INDEX(SJ$13:SJ34,$B36+1,1)</f>
        <v>0</v>
      </c>
      <c r="SK36" s="535" cm="1">
        <f t="array" ref="SK36">INDEX(SK$13:SK34,$B36+1,1)</f>
        <v>0</v>
      </c>
      <c r="SL36" s="535" cm="1">
        <f t="array" ref="SL36">INDEX(SL$13:SL34,$B36+1,1)</f>
        <v>0</v>
      </c>
      <c r="SM36" s="535" cm="1">
        <f t="array" ref="SM36">INDEX(SM$13:SM34,$B36+1,1)</f>
        <v>0</v>
      </c>
      <c r="SN36" s="535" cm="1">
        <f t="array" ref="SN36">INDEX(SN$13:SN34,$B36+1,1)</f>
        <v>0</v>
      </c>
      <c r="SO36" s="535" cm="1">
        <f t="array" ref="SO36">INDEX(SO$13:SO34,$B36+1,1)</f>
        <v>0</v>
      </c>
      <c r="SP36" s="535" cm="1">
        <f t="array" ref="SP36">INDEX(SP$13:SP34,$B36+1,1)</f>
        <v>0</v>
      </c>
      <c r="SQ36" s="535" cm="1">
        <f t="array" ref="SQ36">INDEX(SQ$13:SQ34,$B36+1,1)</f>
        <v>0</v>
      </c>
      <c r="SR36" s="535" cm="1">
        <f t="array" ref="SR36">INDEX(SR$13:SR34,$B36+1,1)</f>
        <v>0</v>
      </c>
      <c r="SS36" s="535" cm="1">
        <f t="array" ref="SS36">INDEX(SS$13:SS34,$B36+1,1)</f>
        <v>0</v>
      </c>
      <c r="ST36" s="535" cm="1">
        <f t="array" ref="ST36">INDEX(ST$13:ST34,$B36+1,1)</f>
        <v>0</v>
      </c>
      <c r="SU36" s="535" cm="1">
        <f t="array" ref="SU36">INDEX(SU$13:SU34,$B36+1,1)</f>
        <v>0</v>
      </c>
      <c r="SV36" s="535" cm="1">
        <f t="array" ref="SV36">INDEX(SV$13:SV34,$B36+1,1)</f>
        <v>0</v>
      </c>
      <c r="SW36" s="535" cm="1">
        <f t="array" ref="SW36">INDEX(SW$13:SW34,$B36+1,1)</f>
        <v>0</v>
      </c>
      <c r="SX36" s="535" cm="1">
        <f t="array" ref="SX36">INDEX(SX$13:SX34,$B36+1,1)</f>
        <v>0</v>
      </c>
      <c r="SY36" s="535" cm="1">
        <f t="array" ref="SY36">INDEX(SY$13:SY34,$B36+1,1)</f>
        <v>0</v>
      </c>
      <c r="SZ36" s="535" cm="1">
        <f t="array" ref="SZ36">INDEX(SZ$13:SZ34,$B36+1,1)</f>
        <v>0</v>
      </c>
      <c r="TA36" s="535" cm="1">
        <f t="array" ref="TA36">INDEX(TA$13:TA34,$B36+1,1)</f>
        <v>0</v>
      </c>
      <c r="TB36" s="535" cm="1">
        <f t="array" ref="TB36">INDEX(TB$13:TB34,$B36+1,1)</f>
        <v>0</v>
      </c>
      <c r="TC36" s="535" cm="1">
        <f t="array" ref="TC36">INDEX(TC$13:TC34,$B36+1,1)</f>
        <v>0</v>
      </c>
      <c r="TD36" s="535" cm="1">
        <f t="array" ref="TD36">INDEX(TD$13:TD34,$B36+1,1)</f>
        <v>0</v>
      </c>
      <c r="TE36" s="535" cm="1">
        <f t="array" ref="TE36">INDEX(TE$13:TE34,$B36+1,1)</f>
        <v>0</v>
      </c>
      <c r="TF36" s="535" cm="1">
        <f t="array" ref="TF36">INDEX(TF$13:TF34,$B36+1,1)</f>
        <v>0</v>
      </c>
      <c r="TG36" s="535" cm="1">
        <f t="array" ref="TG36">INDEX(TG$13:TG34,$B36+1,1)</f>
        <v>0</v>
      </c>
      <c r="TH36" s="535" cm="1">
        <f t="array" ref="TH36">INDEX(TH$13:TH34,$B36+1,1)</f>
        <v>0</v>
      </c>
      <c r="TI36" s="535" cm="1">
        <f t="array" ref="TI36">INDEX(TI$13:TI34,$B36+1,1)</f>
        <v>0</v>
      </c>
      <c r="TJ36" s="535" cm="1">
        <f t="array" ref="TJ36">INDEX(TJ$13:TJ34,$B36+1,1)</f>
        <v>0</v>
      </c>
      <c r="TK36" s="535" cm="1">
        <f t="array" ref="TK36">INDEX(TK$13:TK34,$B36+1,1)</f>
        <v>0</v>
      </c>
      <c r="TL36" s="535" cm="1">
        <f t="array" ref="TL36">INDEX(TL$13:TL34,$B36+1,1)</f>
        <v>0</v>
      </c>
      <c r="TM36" s="535" cm="1">
        <f t="array" ref="TM36">INDEX(TM$13:TM34,$B36+1,1)</f>
        <v>0</v>
      </c>
      <c r="TN36" s="535" cm="1">
        <f t="array" ref="TN36">INDEX(TN$13:TN34,$B36+1,1)</f>
        <v>0</v>
      </c>
      <c r="TO36" s="535" cm="1">
        <f t="array" ref="TO36">INDEX(TO$13:TO34,$B36+1,1)</f>
        <v>0</v>
      </c>
      <c r="TP36" s="535" cm="1">
        <f t="array" ref="TP36">INDEX(TP$13:TP34,$B36+1,1)</f>
        <v>0</v>
      </c>
      <c r="TQ36" s="535" cm="1">
        <f t="array" ref="TQ36">INDEX(TQ$13:TQ34,$B36+1,1)</f>
        <v>0</v>
      </c>
      <c r="TR36" s="535" cm="1">
        <f t="array" ref="TR36">INDEX(TR$13:TR34,$B36+1,1)</f>
        <v>0</v>
      </c>
      <c r="TS36" s="535" cm="1">
        <f t="array" ref="TS36">INDEX(TS$13:TS34,$B36+1,1)</f>
        <v>0</v>
      </c>
      <c r="TT36" s="535" cm="1">
        <f t="array" ref="TT36">INDEX(TT$13:TT34,$B36+1,1)</f>
        <v>0</v>
      </c>
      <c r="TU36" s="535" cm="1">
        <f t="array" ref="TU36">INDEX(TU$13:TU34,$B36+1,1)</f>
        <v>0</v>
      </c>
      <c r="TV36" s="535" cm="1">
        <f t="array" ref="TV36">INDEX(TV$13:TV34,$B36+1,1)</f>
        <v>0</v>
      </c>
      <c r="TW36" s="535" cm="1">
        <f t="array" ref="TW36">INDEX(TW$13:TW34,$B36+1,1)</f>
        <v>0</v>
      </c>
      <c r="TX36" s="535" cm="1">
        <f t="array" ref="TX36">INDEX(TX$13:TX34,$B36+1,1)</f>
        <v>0</v>
      </c>
      <c r="TY36" s="535" cm="1">
        <f t="array" ref="TY36">INDEX(TY$13:TY34,$B36+1,1)</f>
        <v>0</v>
      </c>
      <c r="TZ36" s="535" cm="1">
        <f t="array" ref="TZ36">INDEX(TZ$13:TZ34,$B36+1,1)</f>
        <v>0</v>
      </c>
      <c r="UA36" s="535" cm="1">
        <f t="array" ref="UA36">INDEX(UA$13:UA34,$B36+1,1)</f>
        <v>0</v>
      </c>
      <c r="UB36" s="535" cm="1">
        <f t="array" ref="UB36">INDEX(UB$13:UB34,$B36+1,1)</f>
        <v>0</v>
      </c>
      <c r="UC36" s="535" cm="1">
        <f t="array" ref="UC36">INDEX(UC$13:UC34,$B36+1,1)</f>
        <v>0</v>
      </c>
      <c r="UD36" s="535" cm="1">
        <f t="array" ref="UD36">INDEX(UD$13:UD34,$B36+1,1)</f>
        <v>0</v>
      </c>
      <c r="UE36" s="535" cm="1">
        <f t="array" ref="UE36">INDEX(UE$13:UE34,$B36+1,1)</f>
        <v>0</v>
      </c>
      <c r="UF36" s="535" cm="1">
        <f t="array" ref="UF36">INDEX(UF$13:UF34,$B36+1,1)</f>
        <v>0</v>
      </c>
      <c r="UG36" s="535" cm="1">
        <f t="array" ref="UG36">INDEX(UG$13:UG34,$B36+1,1)</f>
        <v>0</v>
      </c>
      <c r="UH36" s="535" cm="1">
        <f t="array" ref="UH36">INDEX(UH$13:UH34,$B36+1,1)</f>
        <v>0</v>
      </c>
      <c r="UI36" s="535" cm="1">
        <f t="array" ref="UI36">INDEX(UI$13:UI34,$B36+1,1)</f>
        <v>0</v>
      </c>
      <c r="UJ36" s="535" cm="1">
        <f t="array" ref="UJ36">INDEX(UJ$13:UJ34,$B36+1,1)</f>
        <v>0</v>
      </c>
      <c r="UK36" s="535" cm="1">
        <f t="array" ref="UK36">INDEX(UK$13:UK34,$B36+1,1)</f>
        <v>0</v>
      </c>
      <c r="UL36" s="535" cm="1">
        <f t="array" ref="UL36">INDEX(UL$13:UL34,$B36+1,1)</f>
        <v>0</v>
      </c>
      <c r="UM36" s="535" cm="1">
        <f t="array" ref="UM36">INDEX(UM$13:UM34,$B36+1,1)</f>
        <v>0</v>
      </c>
      <c r="UN36" s="535" cm="1">
        <f t="array" ref="UN36">INDEX(UN$13:UN34,$B36+1,1)</f>
        <v>0</v>
      </c>
      <c r="UO36" s="535" cm="1">
        <f t="array" ref="UO36">INDEX(UO$13:UO34,$B36+1,1)</f>
        <v>0</v>
      </c>
      <c r="UP36" s="535" cm="1">
        <f t="array" ref="UP36">INDEX(UP$13:UP34,$B36+1,1)</f>
        <v>0</v>
      </c>
      <c r="UQ36" s="535" cm="1">
        <f t="array" ref="UQ36">INDEX(UQ$13:UQ34,$B36+1,1)</f>
        <v>0</v>
      </c>
      <c r="UR36" s="535" cm="1">
        <f t="array" ref="UR36">INDEX(UR$13:UR34,$B36+1,1)</f>
        <v>0</v>
      </c>
      <c r="US36" s="535" cm="1">
        <f t="array" ref="US36">INDEX(US$13:US34,$B36+1,1)</f>
        <v>0</v>
      </c>
      <c r="UT36" s="535" cm="1">
        <f t="array" ref="UT36">INDEX(UT$13:UT34,$B36+1,1)</f>
        <v>0</v>
      </c>
      <c r="UU36" s="535" cm="1">
        <f t="array" ref="UU36">INDEX(UU$13:UU34,$B36+1,1)</f>
        <v>0</v>
      </c>
      <c r="UV36" s="535" cm="1">
        <f t="array" ref="UV36">INDEX(UV$13:UV34,$B36+1,1)</f>
        <v>0</v>
      </c>
      <c r="UW36" s="535" cm="1">
        <f t="array" ref="UW36">INDEX(UW$13:UW34,$B36+1,1)</f>
        <v>0</v>
      </c>
      <c r="UX36" s="535" cm="1">
        <f t="array" ref="UX36">INDEX(UX$13:UX34,$B36+1,1)</f>
        <v>0</v>
      </c>
      <c r="UY36" s="535" cm="1">
        <f t="array" ref="UY36">INDEX(UY$13:UY34,$B36+1,1)</f>
        <v>0</v>
      </c>
      <c r="UZ36" s="535" cm="1">
        <f t="array" ref="UZ36">INDEX(UZ$13:UZ34,$B36+1,1)</f>
        <v>0</v>
      </c>
      <c r="VA36" s="535" cm="1">
        <f t="array" ref="VA36">INDEX(VA$13:VA34,$B36+1,1)</f>
        <v>0</v>
      </c>
      <c r="VB36" s="535" cm="1">
        <f t="array" ref="VB36">INDEX(VB$13:VB34,$B36+1,1)</f>
        <v>0</v>
      </c>
      <c r="VC36" s="535" cm="1">
        <f t="array" ref="VC36">INDEX(VC$13:VC34,$B36+1,1)</f>
        <v>0</v>
      </c>
      <c r="VD36" s="535" cm="1">
        <f t="array" ref="VD36">INDEX(VD$13:VD34,$B36+1,1)</f>
        <v>0</v>
      </c>
      <c r="VE36" s="535" cm="1">
        <f t="array" ref="VE36">INDEX(VE$13:VE34,$B36+1,1)</f>
        <v>0</v>
      </c>
      <c r="VF36" s="535" cm="1">
        <f t="array" ref="VF36">INDEX(VF$13:VF34,$B36+1,1)</f>
        <v>0</v>
      </c>
      <c r="VG36" s="535" cm="1">
        <f t="array" ref="VG36">INDEX(VG$13:VG34,$B36+1,1)</f>
        <v>0</v>
      </c>
      <c r="VH36" s="535" cm="1">
        <f t="array" ref="VH36">INDEX(VH$13:VH34,$B36+1,1)</f>
        <v>0</v>
      </c>
      <c r="VI36" s="535" cm="1">
        <f t="array" ref="VI36">INDEX(VI$13:VI34,$B36+1,1)</f>
        <v>0</v>
      </c>
      <c r="VJ36" s="535" cm="1">
        <f t="array" ref="VJ36">INDEX(VJ$13:VJ34,$B36+1,1)</f>
        <v>0</v>
      </c>
      <c r="VK36" s="535" cm="1">
        <f t="array" ref="VK36">INDEX(VK$13:VK34,$B36+1,1)</f>
        <v>0</v>
      </c>
      <c r="VL36" s="535" cm="1">
        <f t="array" ref="VL36">INDEX(VL$13:VL34,$B36+1,1)</f>
        <v>0</v>
      </c>
      <c r="VM36" s="535" cm="1">
        <f t="array" ref="VM36">INDEX(VM$13:VM34,$B36+1,1)</f>
        <v>0</v>
      </c>
      <c r="VN36" s="535" cm="1">
        <f t="array" ref="VN36">INDEX(VN$13:VN34,$B36+1,1)</f>
        <v>0</v>
      </c>
      <c r="VO36" s="535" cm="1">
        <f t="array" ref="VO36">INDEX(VO$13:VO34,$B36+1,1)</f>
        <v>0</v>
      </c>
      <c r="VP36" s="535" cm="1">
        <f t="array" ref="VP36">INDEX(VP$13:VP34,$B36+1,1)</f>
        <v>0</v>
      </c>
      <c r="VQ36" s="535" cm="1">
        <f t="array" ref="VQ36">INDEX(VQ$13:VQ34,$B36+1,1)</f>
        <v>0</v>
      </c>
      <c r="VR36" s="535" cm="1">
        <f t="array" ref="VR36">INDEX(VR$13:VR34,$B36+1,1)</f>
        <v>0</v>
      </c>
      <c r="VS36" s="535" cm="1">
        <f t="array" ref="VS36">INDEX(VS$13:VS34,$B36+1,1)</f>
        <v>0</v>
      </c>
      <c r="VT36" s="535" cm="1">
        <f t="array" ref="VT36">INDEX(VT$13:VT34,$B36+1,1)</f>
        <v>0</v>
      </c>
      <c r="VU36" s="535" cm="1">
        <f t="array" ref="VU36">INDEX(VU$13:VU34,$B36+1,1)</f>
        <v>0</v>
      </c>
      <c r="VV36" s="535" cm="1">
        <f t="array" ref="VV36">INDEX(VV$13:VV34,$B36+1,1)</f>
        <v>0</v>
      </c>
      <c r="VW36" s="535" cm="1">
        <f t="array" ref="VW36">INDEX(VW$13:VW34,$B36+1,1)</f>
        <v>0</v>
      </c>
      <c r="VX36" s="535" cm="1">
        <f t="array" ref="VX36">INDEX(VX$13:VX34,$B36+1,1)</f>
        <v>0</v>
      </c>
      <c r="VY36" s="535" cm="1">
        <f t="array" ref="VY36">INDEX(VY$13:VY34,$B36+1,1)</f>
        <v>0</v>
      </c>
      <c r="VZ36" s="535" cm="1">
        <f t="array" ref="VZ36">INDEX(VZ$13:VZ34,$B36+1,1)</f>
        <v>0</v>
      </c>
      <c r="WA36" s="535" cm="1">
        <f t="array" ref="WA36">INDEX(WA$13:WA34,$B36+1,1)</f>
        <v>0</v>
      </c>
      <c r="WB36" s="535" cm="1">
        <f t="array" ref="WB36">INDEX(WB$13:WB34,$B36+1,1)</f>
        <v>0</v>
      </c>
      <c r="WC36" s="535" cm="1">
        <f t="array" ref="WC36">INDEX(WC$13:WC34,$B36+1,1)</f>
        <v>0</v>
      </c>
      <c r="WD36" s="535" cm="1">
        <f t="array" ref="WD36">INDEX(WD$13:WD34,$B36+1,1)</f>
        <v>0</v>
      </c>
      <c r="WE36" s="535" cm="1">
        <f t="array" ref="WE36">INDEX(WE$13:WE34,$B36+1,1)</f>
        <v>0</v>
      </c>
      <c r="WF36" s="535" cm="1">
        <f t="array" ref="WF36">INDEX(WF$13:WF34,$B36+1,1)</f>
        <v>0</v>
      </c>
      <c r="WG36" s="535" cm="1">
        <f t="array" ref="WG36">INDEX(WG$13:WG34,$B36+1,1)</f>
        <v>0</v>
      </c>
      <c r="WH36" s="535" cm="1">
        <f t="array" ref="WH36">INDEX(WH$13:WH34,$B36+1,1)</f>
        <v>0</v>
      </c>
      <c r="WI36" s="535" cm="1">
        <f t="array" ref="WI36">INDEX(WI$13:WI34,$B36+1,1)</f>
        <v>0</v>
      </c>
      <c r="WJ36" s="535" cm="1">
        <f t="array" ref="WJ36">INDEX(WJ$13:WJ34,$B36+1,1)</f>
        <v>0</v>
      </c>
      <c r="WK36" s="535" cm="1">
        <f t="array" ref="WK36">INDEX(WK$13:WK34,$B36+1,1)</f>
        <v>0</v>
      </c>
      <c r="WL36" s="535" cm="1">
        <f t="array" ref="WL36">INDEX(WL$13:WL34,$B36+1,1)</f>
        <v>0</v>
      </c>
      <c r="WM36" s="535" t="str" cm="1">
        <f t="array" ref="WM36">INDEX(WM$13:WM34,$B36+1,1)</f>
        <v>-</v>
      </c>
      <c r="WN36" s="18"/>
      <c r="WO36" s="535" cm="1">
        <f t="array" ref="WO36">INDEX(WO$13:WO34,$B36+1,1)</f>
        <v>0</v>
      </c>
      <c r="WP36" s="535" cm="1">
        <f t="array" ref="WP36">INDEX(WP$13:WP34,$B36+1,1)</f>
        <v>0</v>
      </c>
      <c r="WQ36" s="535" cm="1">
        <f t="array" ref="WQ36">INDEX(WQ$13:WQ34,$B36+1,1)</f>
        <v>0</v>
      </c>
      <c r="WR36" s="535" t="str" cm="1">
        <f t="array" ref="WR36">INDEX(WR$13:WR34,$B36+1,1)</f>
        <v>-</v>
      </c>
      <c r="WS36" s="535" t="str" cm="1">
        <f t="array" ref="WS36">INDEX(WS$13:WS34,$B36+1,1)</f>
        <v>-</v>
      </c>
      <c r="WT36" s="535" t="str" cm="1">
        <f t="array" ref="WT36">INDEX(WT$13:WT34,$B36+1,1)</f>
        <v>-</v>
      </c>
      <c r="WU36" s="535" t="str" cm="1">
        <f t="array" ref="WU36">INDEX(WU$13:WU34,$B36+1,1)</f>
        <v>-</v>
      </c>
      <c r="WV36" s="535" t="str" cm="1">
        <f t="array" ref="WV36">INDEX(WV$13:WV34,$B36+1,1)</f>
        <v>-</v>
      </c>
      <c r="WW36" s="535" t="str" cm="1">
        <f t="array" ref="WW36">INDEX(WW$13:WW34,$B36+1,1)</f>
        <v>-</v>
      </c>
      <c r="WX36" s="535" t="str" cm="1">
        <f t="array" ref="WX36">INDEX(WX$13:WX34,$B36+1,1)</f>
        <v>-</v>
      </c>
      <c r="WY36" s="535" t="str" cm="1">
        <f t="array" ref="WY36">INDEX(WY$13:WY34,$B36+1,1)</f>
        <v>-</v>
      </c>
      <c r="WZ36" s="535" t="str" cm="1">
        <f t="array" ref="WZ36">INDEX(WZ$13:WZ34,$B36+1,1)</f>
        <v>-</v>
      </c>
      <c r="XA36" s="535" t="str" cm="1">
        <f t="array" ref="XA36">INDEX(XA$13:XA34,$B36+1,1)</f>
        <v>-</v>
      </c>
      <c r="XB36" s="535" t="str" cm="1">
        <f t="array" ref="XB36">INDEX(XB$13:XB34,$B36+1,1)</f>
        <v>-</v>
      </c>
      <c r="XC36" s="535" t="str" cm="1">
        <f t="array" ref="XC36">INDEX(XC$13:XC34,$B36+1,1)</f>
        <v>-</v>
      </c>
      <c r="XD36" s="535" t="str" cm="1">
        <f t="array" ref="XD36">INDEX(XD$13:XD34,$B36+1,1)</f>
        <v>-</v>
      </c>
      <c r="XE36" s="535" t="str" cm="1">
        <f t="array" ref="XE36">INDEX(XE$13:XE34,$B36+1,1)</f>
        <v>-</v>
      </c>
      <c r="XF36" s="535" t="str" cm="1">
        <f t="array" ref="XF36">INDEX(XF$13:XF34,$B36+1,1)</f>
        <v>-</v>
      </c>
      <c r="XG36" s="535" t="str" cm="1">
        <f t="array" ref="XG36">INDEX(XG$13:XG34,$B36+1,1)</f>
        <v>-</v>
      </c>
      <c r="XH36" s="18"/>
      <c r="XI36" s="411" t="str">
        <f t="shared" ca="1" si="196"/>
        <v>-</v>
      </c>
      <c r="XJ36" s="535" t="str" cm="1">
        <f t="array" ref="XJ36">INDEX(XJ$13:XJ34,$B36+1,1)</f>
        <v>-</v>
      </c>
      <c r="XK36" s="535" t="str" cm="1">
        <f t="array" ref="XK36">INDEX(XK$13:XK34,$B36+1,1)</f>
        <v>-</v>
      </c>
      <c r="XL36" s="535" t="str" cm="1">
        <f t="array" ref="XL36">INDEX(XL$13:XL34,$B36+1,1)</f>
        <v>-</v>
      </c>
      <c r="XM36" s="535" t="str" cm="1">
        <f t="array" ref="XM36">INDEX(XM$13:XM34,$B36+1,1)</f>
        <v>-</v>
      </c>
      <c r="XN36" s="535" cm="1">
        <f t="array" ref="XN36">INDEX(XN$13:XN34,$B36+1,1)</f>
        <v>0</v>
      </c>
      <c r="XO36" s="535" t="str" cm="1">
        <f t="array" ref="XO36">INDEX(XO$13:XO34,$B36+1,1)</f>
        <v>-</v>
      </c>
      <c r="XP36" s="535" t="str" cm="1">
        <f t="array" ref="XP36">INDEX(XP$13:XP34,$B36+1,1)</f>
        <v>-</v>
      </c>
      <c r="XQ36" s="535" t="str" cm="1">
        <f t="array" ref="XQ36">INDEX(XQ$13:XQ34,$B36+1,1)</f>
        <v>-</v>
      </c>
      <c r="XR36" s="535" t="str" cm="1">
        <f t="array" ref="XR36">INDEX(XR$13:XR34,$B36+1,1)</f>
        <v>-</v>
      </c>
      <c r="XS36" s="535" t="str" cm="1">
        <f t="array" ref="XS36">INDEX(XS$13:XS34,$B36+1,1)</f>
        <v>-</v>
      </c>
      <c r="XT36" s="535" t="str" cm="1">
        <f t="array" ref="XT36">INDEX(XT$13:XT34,$B36+1,1)</f>
        <v>-</v>
      </c>
      <c r="XU36" s="535" t="str" cm="1">
        <f t="array" ref="XU36">INDEX(XU$13:XU34,$B36+1,1)</f>
        <v>-</v>
      </c>
      <c r="XV36" s="535" t="str" cm="1">
        <f t="array" ref="XV36">INDEX(XV$13:XV34,$B36+1,1)</f>
        <v>-</v>
      </c>
      <c r="XW36" s="535" t="b" cm="1">
        <f t="array" ref="XW36">INDEX(XW$13:XW34,$B36+1,1)</f>
        <v>1</v>
      </c>
      <c r="XX36" s="535" t="str" cm="1">
        <f t="array" ref="XX36">INDEX(XX$13:XX34,$B36+1,1)</f>
        <v>-</v>
      </c>
      <c r="XY36" s="535" cm="1">
        <f t="array" ref="XY36">INDEX(XY$13:XY34,$B36+1,1)</f>
        <v>0</v>
      </c>
      <c r="XZ36" s="535" cm="1">
        <f t="array" ref="XZ36">INDEX(XZ$13:XZ34,$B36+1,1)</f>
        <v>0</v>
      </c>
      <c r="YA36" s="535" cm="1">
        <f t="array" ref="YA36">INDEX(YA$13:YA34,$B36+1,1)</f>
        <v>0</v>
      </c>
      <c r="YB36" s="18"/>
      <c r="YC36" s="535" t="str" cm="1">
        <f t="array" ref="YC36">INDEX(YC$13:YC34,$B36+1,1)</f>
        <v>-</v>
      </c>
      <c r="YD36" s="535" t="str" cm="1">
        <f t="array" ref="YD36">INDEX(YD$13:YD34,$B36+1,1)</f>
        <v>-</v>
      </c>
      <c r="YE36" s="535" t="str" cm="1">
        <f t="array" ref="YE36">INDEX(YE$13:YE34,$B36+1,1)</f>
        <v>-</v>
      </c>
      <c r="YF36" s="535" t="str" cm="1">
        <f t="array" ref="YF36">INDEX(YF$13:YF34,$B36+1,1)</f>
        <v>-</v>
      </c>
      <c r="YG36" s="535" cm="1">
        <f t="array" ref="YG36">INDEX(YG$13:YG34,$B36+1,1)</f>
        <v>1</v>
      </c>
      <c r="YH36" s="535" cm="1">
        <f t="array" ref="YH36">INDEX(YH$13:YH34,$B36+1,1)</f>
        <v>1</v>
      </c>
      <c r="YI36" s="535" cm="1">
        <f t="array" ref="YI36">INDEX(YI$13:YI34,$B36+1,1)</f>
        <v>1</v>
      </c>
      <c r="YJ36" s="535" cm="1">
        <f t="array" ref="YJ36">INDEX(YJ$13:YJ34,$B36+1,1)</f>
        <v>1</v>
      </c>
      <c r="YK36" s="535" t="str" cm="1">
        <f t="array" ref="YK36">INDEX(YK$13:YK34,$B36+1,1)</f>
        <v>-</v>
      </c>
      <c r="YL36" s="535" t="str" cm="1">
        <f t="array" ref="YL36">INDEX(YL$13:YL34,$B36+1,1)</f>
        <v>-</v>
      </c>
      <c r="YM36" s="535" t="str" cm="1">
        <f t="array" ref="YM36">INDEX(YM$13:YM34,$B36+1,1)</f>
        <v>-</v>
      </c>
      <c r="YN36" s="535" t="str" cm="1">
        <f t="array" ref="YN36">INDEX(YN$13:YN34,$B36+1,1)</f>
        <v>-</v>
      </c>
      <c r="YO36" s="535" t="str" cm="1">
        <f t="array" ref="YO36">INDEX(YO$13:YO34,$B36+1,1)</f>
        <v>-</v>
      </c>
      <c r="YP36" s="535" t="str" cm="1">
        <f t="array" ref="YP36">INDEX(YP$13:YP34,$B36+1,1)</f>
        <v>-</v>
      </c>
      <c r="YQ36" s="535" t="str" cm="1">
        <f t="array" ref="YQ36">INDEX(YQ$13:YQ34,$B36+1,1)</f>
        <v>-</v>
      </c>
      <c r="YR36" s="18"/>
      <c r="YS36" s="535" t="str" cm="1">
        <f t="array" ref="YS36">INDEX(YS$13:YS34,$B36+1,1)</f>
        <v>-</v>
      </c>
      <c r="YT36" s="411">
        <f t="shared" si="172"/>
        <v>1</v>
      </c>
      <c r="YU36" s="18"/>
      <c r="YV36" s="535" t="str" cm="1">
        <f t="array" ref="YV36">INDEX(YV$13:YV34,$B36+1,1)</f>
        <v>-</v>
      </c>
      <c r="YW36" s="535" t="str" cm="1">
        <f t="array" ref="YW36">INDEX(YW$13:YW34,$B36+1,1)</f>
        <v>-</v>
      </c>
      <c r="YX36" s="535" t="str" cm="1">
        <f t="array" ref="YX36">INDEX(YX$13:YX35,$B36+1,1)</f>
        <v>-</v>
      </c>
      <c r="YY36" s="22" t="b">
        <v>1</v>
      </c>
      <c r="YZ36" s="535" t="str" cm="1">
        <f t="array" ref="YZ36">INDEX(YZ$13:YZ34,$B36+1,1)</f>
        <v>-</v>
      </c>
      <c r="ZA36" s="535" t="str" cm="1">
        <f t="array" ref="ZA36">INDEX(ZA$13:ZA34,$B36+1,1)</f>
        <v>-</v>
      </c>
      <c r="ZB36" s="535" t="str" cm="1">
        <f t="array" ref="ZB36">INDEX(ZB$13:ZB34,$B36+1,1)</f>
        <v>-</v>
      </c>
      <c r="ZC36" s="535" t="str" cm="1">
        <f t="array" ref="ZC36">INDEX(ZC$13:ZC34,$B36+1,1)</f>
        <v>-</v>
      </c>
      <c r="ZD36" s="540">
        <f>VALUE($L36&amp;$T36&amp;$N36&amp;$AK36)</f>
        <v>2231</v>
      </c>
      <c r="ZE36" s="535" t="str" cm="1">
        <f t="array" ref="ZE36">INDEX(ZE$13:ZE34,$B36+1,1)</f>
        <v>-</v>
      </c>
      <c r="ZF36" s="535" t="str" cm="1">
        <f t="array" ref="ZF36">INDEX(ZF$13:ZF34,$B36+1,1)</f>
        <v>-</v>
      </c>
      <c r="ZG36" s="535" t="str" cm="1">
        <f t="array" ref="ZG36">INDEX(ZG$13:ZG34,$B36+1,1)</f>
        <v>-</v>
      </c>
      <c r="ZH36" s="535" t="str" cm="1">
        <f t="array" ref="ZH36">INDEX(ZH$13:ZH34,$B36+1,1)</f>
        <v>-</v>
      </c>
      <c r="ZI36" s="535" t="str" cm="1">
        <f t="array" ref="ZI36">INDEX(ZI$13:ZI34,$B36+1,1)</f>
        <v>-</v>
      </c>
      <c r="ZJ36" s="535" t="str" cm="1">
        <f t="array" ref="ZJ36">INDEX(ZJ$13:ZJ34,$B36+1,1)</f>
        <v>-</v>
      </c>
      <c r="ZK36" s="535" t="str" cm="1">
        <f t="array" ref="ZK36">INDEX(ZK$13:ZK34,$B36+1,1)</f>
        <v>-</v>
      </c>
      <c r="ZL36" s="535" t="str" cm="1">
        <f t="array" ref="ZL36">INDEX(ZL$13:ZL34,$B36+1,1)</f>
        <v>-</v>
      </c>
      <c r="ZM36" s="535" t="str" cm="1">
        <f t="array" ref="ZM36">INDEX(ZM$13:ZM34,$B36+1,1)</f>
        <v>-</v>
      </c>
      <c r="ZN36" s="535" t="str" cm="1">
        <f t="array" ref="ZN36">INDEX(ZN$13:ZN34,$B36+1,1)</f>
        <v>-</v>
      </c>
      <c r="ZO36" s="535" t="str" cm="1">
        <f t="array" ref="ZO36">INDEX(ZO$13:ZO34,$B36+1,1)</f>
        <v>-</v>
      </c>
      <c r="ZP36" s="535" t="str" cm="1">
        <f t="array" ref="ZP36">INDEX(ZP$13:ZP34,$B36+1,1)</f>
        <v>-</v>
      </c>
      <c r="ZQ36" s="535" t="str" cm="1">
        <f t="array" ref="ZQ36">INDEX(ZQ$13:ZQ34,$B36+1,1)</f>
        <v>-</v>
      </c>
      <c r="ZR36" s="535" t="str" cm="1">
        <f t="array" ref="ZR36">INDEX(ZR$13:ZR34,$B36+1,1)</f>
        <v>-</v>
      </c>
      <c r="ZS36" s="535" t="str" cm="1">
        <f t="array" ref="ZS36">INDEX(ZS$13:ZS34,$B36+1,1)</f>
        <v>-</v>
      </c>
      <c r="ZT36" s="535" t="str" cm="1">
        <f t="array" ref="ZT36">INDEX(ZT$13:ZT34,$B36+1,1)</f>
        <v>-</v>
      </c>
      <c r="ZU36" s="535" t="str" cm="1">
        <f t="array" ref="ZU36">INDEX(ZU$13:ZU34,$B36+1,1)</f>
        <v>-</v>
      </c>
      <c r="ZV36" s="535" t="str" cm="1">
        <f t="array" ref="ZV36">INDEX(ZV$13:ZV34,$B36+1,1)</f>
        <v>-</v>
      </c>
      <c r="ZW36" s="535" t="str" cm="1">
        <f t="array" ref="ZW36">INDEX(ZW$13:ZW34,$B36+1,1)</f>
        <v>-</v>
      </c>
      <c r="ZX36" s="535" t="str" cm="1">
        <f t="array" ref="ZX36">INDEX(ZX$13:ZX34,$B36+1,1)</f>
        <v>-</v>
      </c>
      <c r="ZY36" s="535" t="str" cm="1">
        <f t="array" ref="ZY36">INDEX(ZY$13:ZY34,$B36+1,1)</f>
        <v>-</v>
      </c>
      <c r="ZZ36" s="535" t="str" cm="1">
        <f t="array" ref="ZZ36">INDEX(ZZ$13:ZZ34,$B36+1,1)</f>
        <v>-</v>
      </c>
      <c r="AAA36" s="535" t="str" cm="1">
        <f t="array" ref="AAA36">INDEX(AAA$13:AAA34,$B36+1,1)</f>
        <v>-</v>
      </c>
      <c r="AAB36" s="535" t="str" cm="1">
        <f t="array" ref="AAB36">INDEX(AAB$13:AAB34,$B36+1,1)</f>
        <v>-</v>
      </c>
      <c r="AAC36" s="535" t="str" cm="1">
        <f t="array" ref="AAC36">INDEX(AAC$13:AAC34,$B36+1,1)</f>
        <v>-</v>
      </c>
      <c r="AAD36" s="535" t="str" cm="1">
        <f t="array" ref="AAD36">INDEX(AAD$13:AAD34,$B36+1,1)</f>
        <v>-</v>
      </c>
      <c r="AAE36" s="535" t="str" cm="1">
        <f t="array" ref="AAE36">INDEX(AAE$13:AAE34,$B36+1,1)</f>
        <v>-</v>
      </c>
      <c r="AAF36" s="535" t="str" cm="1">
        <f t="array" ref="AAF36">INDEX(AAF$13:AAF34,$B36+1,1)</f>
        <v>-</v>
      </c>
      <c r="AAG36" s="535" t="str" cm="1">
        <f t="array" ref="AAG36">INDEX(AAG$13:AAG34,$B36+1,1)</f>
        <v>-</v>
      </c>
      <c r="AAH36" s="535" t="str" cm="1">
        <f t="array" ref="AAH36">INDEX(AAH$13:AAH34,$B36+1,1)</f>
        <v>-</v>
      </c>
      <c r="AAI36" s="535" t="str" cm="1">
        <f t="array" ref="AAI36">INDEX(AAI$13:AAI34,$B36+1,1)</f>
        <v>-</v>
      </c>
      <c r="AAJ36" s="535" t="str" cm="1">
        <f t="array" ref="AAJ36">INDEX(AAJ$13:AAJ34,$B36+1,1)</f>
        <v>-</v>
      </c>
      <c r="AAK36" s="535" t="str" cm="1">
        <f t="array" ref="AAK36">INDEX(AAK$13:AAK34,$B36+1,1)</f>
        <v>-</v>
      </c>
      <c r="AAL36" s="535" cm="1">
        <f t="array" ref="AAL36">INDEX(AAL$13:AAL34,$B36+1,1)</f>
        <v>1</v>
      </c>
      <c r="AAM36" s="535" cm="1">
        <f t="array" ref="AAM36">INDEX(AAM$13:AAM34,$B36+1,1)</f>
        <v>1</v>
      </c>
      <c r="AAN36" s="535" t="str" cm="1">
        <f t="array" ref="AAN36">INDEX(AAN$13:AAN34,$B36+1,1)</f>
        <v>-</v>
      </c>
      <c r="AAO36" s="535" t="str" cm="1">
        <f t="array" ref="AAO36">INDEX(AAO$13:AAO34,$B36+1,1)</f>
        <v>-</v>
      </c>
      <c r="AAP36" s="535" t="str" cm="1">
        <f t="array" ref="AAP36">INDEX(AAP$13:AAP34,$B36+1,1)</f>
        <v>-</v>
      </c>
      <c r="AAQ36" s="535" t="str" cm="1">
        <f t="array" ref="AAQ36">INDEX(AAQ$13:AAQ34,$B36+1,1)</f>
        <v>-</v>
      </c>
      <c r="AAR36" s="535" t="str" cm="1">
        <f t="array" ref="AAR36">INDEX(AAR$13:AAR34,$B36+1,1)</f>
        <v>-</v>
      </c>
      <c r="AAS36" s="535" t="str" cm="1">
        <f t="array" ref="AAS36">INDEX(AAS$13:AAS34,$B36+1,1)</f>
        <v>-</v>
      </c>
      <c r="AAT36" s="535" t="str" cm="1">
        <f t="array" ref="AAT36">INDEX(AAT$13:AAT34,$B36+1,1)</f>
        <v>-</v>
      </c>
      <c r="AAU36" s="535" t="str" cm="1">
        <f t="array" ref="AAU36">INDEX(AAU$13:AAU34,$B36+1,1)</f>
        <v>-</v>
      </c>
      <c r="AAV36" s="535" t="str" cm="1">
        <f t="array" ref="AAV36">INDEX(AAV$13:AAV34,$B36+1,1)</f>
        <v>-</v>
      </c>
      <c r="AAW36" s="535" t="str" cm="1">
        <f t="array" ref="AAW36">INDEX(AAW$13:AAW34,$B36+1,1)</f>
        <v>-</v>
      </c>
      <c r="AAX36" s="535" t="str" cm="1">
        <f t="array" ref="AAX36">INDEX(AAX$13:AAX34,$B36+1,1)</f>
        <v>-</v>
      </c>
      <c r="AAY36" s="535" t="str" cm="1">
        <f t="array" ref="AAY36">INDEX(AAY$13:AAY34,$B36+1,1)</f>
        <v>-</v>
      </c>
      <c r="AAZ36" s="535" t="str" cm="1">
        <f t="array" ref="AAZ36">INDEX(AAZ$13:AAZ34,$B36+1,1)</f>
        <v>-</v>
      </c>
      <c r="ABA36" s="18"/>
      <c r="ABB36" s="535" t="str" cm="1">
        <f t="array" ref="ABB36">INDEX(ABB$13:ABB34,$B36+1,1)</f>
        <v>-</v>
      </c>
      <c r="ABC36" s="535" t="str" cm="1">
        <f t="array" ref="ABC36">INDEX(ABC$13:ABC34,$B36+1,1)</f>
        <v>-</v>
      </c>
      <c r="ABD36" s="535" t="str" cm="1">
        <f t="array" ref="ABD36">INDEX(ABD$13:ABD34,$B36+1,1)</f>
        <v>-</v>
      </c>
      <c r="ABE36" s="535" t="str" cm="1">
        <f t="array" ref="ABE36">INDEX(ABE$13:ABE34,$B36+1,1)</f>
        <v>-</v>
      </c>
      <c r="ABF36" s="535" t="str" cm="1">
        <f t="array" ref="ABF36">INDEX(ABF$13:ABF34,$B36+1,1)</f>
        <v>-</v>
      </c>
      <c r="ABG36" s="535" t="str" cm="1">
        <f t="array" ref="ABG36">INDEX(ABG$13:ABG34,$B36+1,1)</f>
        <v>-</v>
      </c>
      <c r="ABH36" s="535" t="str" cm="1">
        <f t="array" ref="ABH36">INDEX(ABH$13:ABH34,$B36+1,1)</f>
        <v>-</v>
      </c>
      <c r="ABI36" s="535" t="str" cm="1">
        <f t="array" ref="ABI36">INDEX(ABI$13:ABI34,$B36+1,1)</f>
        <v>-</v>
      </c>
      <c r="ABJ36" s="535" t="str" cm="1">
        <f t="array" ref="ABJ36">INDEX(ABJ$13:ABJ34,$B36+1,1)</f>
        <v>-</v>
      </c>
      <c r="ABK36" s="535" t="str" cm="1">
        <f t="array" ref="ABK36">INDEX(ABK$13:ABK34,$B36+1,1)</f>
        <v>-</v>
      </c>
      <c r="ABL36" s="535" t="str" cm="1">
        <f t="array" ref="ABL36">INDEX(ABL$13:ABL34,$B36+1,1)</f>
        <v>-</v>
      </c>
      <c r="ABM36" s="535" t="str" cm="1">
        <f t="array" ref="ABM36">INDEX(ABM$13:ABM34,$B36+1,1)</f>
        <v>-</v>
      </c>
      <c r="ABN36" s="535" t="str" cm="1">
        <f t="array" ref="ABN36">INDEX(ABN$13:ABN34,$B36+1,1)</f>
        <v>-</v>
      </c>
      <c r="ABO36" s="535" t="str" cm="1">
        <f t="array" ref="ABO36">INDEX(ABO$13:ABO34,$B36+1,1)</f>
        <v>-</v>
      </c>
      <c r="ABP36" s="535" t="str" cm="1">
        <f t="array" ref="ABP36">INDEX(ABP$13:ABP34,$B36+1,1)</f>
        <v>-</v>
      </c>
      <c r="ABQ36" s="535" t="str" cm="1">
        <f t="array" ref="ABQ36">INDEX(ABQ$13:ABQ34,$B36+1,1)</f>
        <v>-</v>
      </c>
      <c r="ABR36" s="535" t="str" cm="1">
        <f t="array" ref="ABR36">INDEX(ABR$13:ABR34,$B36+1,1)</f>
        <v>-</v>
      </c>
      <c r="ABS36" s="535" t="str" cm="1">
        <f t="array" ref="ABS36">INDEX(ABS$13:ABS34,$B36+1,1)</f>
        <v>-</v>
      </c>
      <c r="ABT36" s="535" t="str" cm="1">
        <f t="array" ref="ABT36">INDEX(ABT$13:ABT34,$B36+1,1)</f>
        <v>-</v>
      </c>
      <c r="ABU36" s="535" t="str" cm="1">
        <f t="array" ref="ABU36">INDEX(ABU$13:ABU34,$B36+1,1)</f>
        <v>-</v>
      </c>
      <c r="ABV36" s="535" t="str" cm="1">
        <f t="array" ref="ABV36">INDEX(ABV$13:ABV34,$B36+1,1)</f>
        <v>-</v>
      </c>
      <c r="ABW36" s="535" t="str" cm="1">
        <f t="array" ref="ABW36">INDEX(ABW$13:ABW34,$B36+1,1)</f>
        <v>-</v>
      </c>
      <c r="ABX36" s="535" t="str" cm="1">
        <f t="array" ref="ABX36">INDEX(ABX$13:ABX34,$B36+1,1)</f>
        <v>-</v>
      </c>
      <c r="ABY36" s="535" t="str" cm="1">
        <f t="array" ref="ABY36">INDEX(ABY$13:ABY34,$B36+1,1)</f>
        <v>-</v>
      </c>
      <c r="ABZ36" s="535" t="str" cm="1">
        <f t="array" ref="ABZ36">INDEX(ABZ$13:ABZ34,$B36+1,1)</f>
        <v>-</v>
      </c>
      <c r="ACA36" s="535" t="str" cm="1">
        <f t="array" ref="ACA36">INDEX(ACA$13:ACA34,$B36+1,1)</f>
        <v>-</v>
      </c>
      <c r="ACB36" s="535" t="str" cm="1">
        <f t="array" ref="ACB36">INDEX(ACB$13:ACB34,$B36+1,1)</f>
        <v>-</v>
      </c>
      <c r="ACC36" s="535" t="str" cm="1">
        <f t="array" ref="ACC36">INDEX(ACC$13:ACC34,$B36+1,1)</f>
        <v>-</v>
      </c>
      <c r="ACD36" s="535" t="str" cm="1">
        <f t="array" ref="ACD36">INDEX(ACD$13:ACD34,$B36+1,1)</f>
        <v>-</v>
      </c>
      <c r="ACE36" s="535" t="str" cm="1">
        <f t="array" ref="ACE36">INDEX(ACE$13:ACE34,$B36+1,1)</f>
        <v>-</v>
      </c>
      <c r="ACF36" s="535" t="str" cm="1">
        <f t="array" ref="ACF36">INDEX(ACF$13:ACF34,$B36+1,1)</f>
        <v>-</v>
      </c>
      <c r="ACG36" s="535" t="str" cm="1">
        <f t="array" ref="ACG36">INDEX(ACG$13:ACG34,$B36+1,1)</f>
        <v>-</v>
      </c>
      <c r="ACH36" s="535" t="str" cm="1">
        <f t="array" ref="ACH36">INDEX(ACH$13:ACH34,$B36+1,1)</f>
        <v>-</v>
      </c>
      <c r="ACI36" s="535" t="str" cm="1">
        <f t="array" ref="ACI36">INDEX(ACI$13:ACI34,$B36+1,1)</f>
        <v>-</v>
      </c>
      <c r="ACJ36" s="535" t="str" cm="1">
        <f t="array" ref="ACJ36">INDEX(ACJ$13:ACJ34,$B36+1,1)</f>
        <v>-</v>
      </c>
      <c r="ACK36" s="535" t="str" cm="1">
        <f t="array" ref="ACK36">INDEX(ACK$13:ACK34,$B36+1,1)</f>
        <v>-</v>
      </c>
      <c r="ACL36" s="535" t="str" cm="1">
        <f t="array" ref="ACL36">INDEX(ACL$13:ACL34,$B36+1,1)</f>
        <v>-</v>
      </c>
      <c r="ACM36" s="535" t="str" cm="1">
        <f t="array" ref="ACM36">INDEX(ACM$13:ACM34,$B36+1,1)</f>
        <v>-</v>
      </c>
      <c r="ACN36" s="535" t="str" cm="1">
        <f t="array" ref="ACN36">INDEX(ACN$13:ACN34,$B36+1,1)</f>
        <v>-</v>
      </c>
      <c r="ACO36" s="535" t="str" cm="1">
        <f t="array" ref="ACO36">INDEX(ACO$13:ACO34,$B36+1,1)</f>
        <v>-</v>
      </c>
      <c r="ACP36" s="535" t="str" cm="1">
        <f t="array" ref="ACP36">INDEX(ACP$13:ACP34,$B36+1,1)</f>
        <v>-</v>
      </c>
      <c r="ACQ36" s="535" t="str" cm="1">
        <f t="array" ref="ACQ36">INDEX(ACQ$13:ACQ34,$B36+1,1)</f>
        <v>-</v>
      </c>
      <c r="ACR36" s="535" t="str" cm="1">
        <f t="array" ref="ACR36">INDEX(ACR$13:ACR34,$B36+1,1)</f>
        <v>-</v>
      </c>
      <c r="ACS36" s="535" t="str" cm="1">
        <f t="array" ref="ACS36">INDEX(ACS$13:ACS34,$B36+1,1)</f>
        <v>-</v>
      </c>
      <c r="ACT36" s="535" t="str" cm="1">
        <f t="array" ref="ACT36">INDEX(ACT$13:ACT34,$B36+1,1)</f>
        <v>-</v>
      </c>
      <c r="ACU36" s="535" t="str" cm="1">
        <f t="array" ref="ACU36">INDEX(ACU$13:ACU34,$B36+1,1)</f>
        <v>-</v>
      </c>
      <c r="ACV36" s="535" t="str" cm="1">
        <f t="array" ref="ACV36">INDEX(ACV$13:ACV34,$B36+1,1)</f>
        <v>-</v>
      </c>
      <c r="ACW36" s="535" t="str" cm="1">
        <f t="array" ref="ACW36">INDEX(ACW$13:ACW34,$B36+1,1)</f>
        <v>-</v>
      </c>
      <c r="ACX36" s="535" t="str" cm="1">
        <f t="array" ref="ACX36">INDEX(ACX$13:ACX34,$B36+1,1)</f>
        <v>-</v>
      </c>
      <c r="ACY36" s="535" t="str" cm="1">
        <f t="array" ref="ACY36">INDEX(ACY$13:ACY34,$B36+1,1)</f>
        <v>-</v>
      </c>
      <c r="ACZ36" s="535" t="str" cm="1">
        <f t="array" ref="ACZ36">INDEX(ACZ$13:ACZ34,$B36+1,1)</f>
        <v>-</v>
      </c>
      <c r="ADA36" s="535" t="str" cm="1">
        <f t="array" ref="ADA36">INDEX(ADA$13:ADA34,$B36+1,1)</f>
        <v>-</v>
      </c>
      <c r="ADB36" s="535" t="str" cm="1">
        <f t="array" ref="ADB36">INDEX(ADB$13:ADB34,$B36+1,1)</f>
        <v>-</v>
      </c>
      <c r="ADC36" s="535" t="str" cm="1">
        <f t="array" ref="ADC36">INDEX(ADC$13:ADC34,$B36+1,1)</f>
        <v>-</v>
      </c>
      <c r="ADD36" s="535" t="str" cm="1">
        <f t="array" ref="ADD36">INDEX(ADD$13:ADD34,$B36+1,1)</f>
        <v>-</v>
      </c>
      <c r="ADE36" s="535" t="str" cm="1">
        <f t="array" ref="ADE36">INDEX(ADE$13:ADE34,$B36+1,1)</f>
        <v>-</v>
      </c>
      <c r="ADF36" s="535" t="str" cm="1">
        <f t="array" ref="ADF36">INDEX(ADF$13:ADF34,$B36+1,1)</f>
        <v>-</v>
      </c>
      <c r="ADG36" s="535" t="str" cm="1">
        <f t="array" ref="ADG36">INDEX(ADG$13:ADG34,$B36+1,1)</f>
        <v>-</v>
      </c>
      <c r="ADH36" s="535" t="str" cm="1">
        <f t="array" ref="ADH36">INDEX(ADH$13:ADH34,$B36+1,1)</f>
        <v>-</v>
      </c>
      <c r="ADI36" s="535" t="str" cm="1">
        <f t="array" ref="ADI36">INDEX(ADI$13:ADI34,$B36+1,1)</f>
        <v>-</v>
      </c>
      <c r="ADJ36" s="535" t="str" cm="1">
        <f t="array" ref="ADJ36">INDEX(ADJ$13:ADJ34,$B36+1,1)</f>
        <v>-</v>
      </c>
      <c r="ADK36" s="535" t="str" cm="1">
        <f t="array" ref="ADK36">INDEX(ADK$13:ADK34,$B36+1,1)</f>
        <v>-</v>
      </c>
      <c r="ADL36" s="535" t="str" cm="1">
        <f t="array" ref="ADL36">INDEX(ADL$13:ADL34,$B36+1,1)</f>
        <v>-</v>
      </c>
      <c r="ADM36" s="535" t="str" cm="1">
        <f t="array" ref="ADM36">INDEX(ADM$13:ADM34,$B36+1,1)</f>
        <v>-</v>
      </c>
      <c r="ADN36" s="535" t="str" cm="1">
        <f t="array" ref="ADN36">INDEX(ADN$13:ADN34,$B36+1,1)</f>
        <v>-</v>
      </c>
      <c r="ADO36" s="535" t="str" cm="1">
        <f t="array" ref="ADO36">INDEX(ADO$13:ADO34,$B36+1,1)</f>
        <v>-</v>
      </c>
      <c r="ADP36" s="535" t="str" cm="1">
        <f t="array" ref="ADP36">INDEX(ADP$13:ADP34,$B36+1,1)</f>
        <v>-</v>
      </c>
      <c r="ADQ36" s="535" t="str" cm="1">
        <f t="array" ref="ADQ36">INDEX(ADQ$13:ADQ34,$B36+1,1)</f>
        <v>-</v>
      </c>
      <c r="ADR36" s="535" t="str" cm="1">
        <f t="array" ref="ADR36">INDEX(ADR$13:ADR34,$B36+1,1)</f>
        <v>-</v>
      </c>
      <c r="ADS36" s="535" t="str" cm="1">
        <f t="array" ref="ADS36">INDEX(ADS$13:ADS34,$B36+1,1)</f>
        <v>-</v>
      </c>
      <c r="ADT36" s="535" t="str" cm="1">
        <f t="array" ref="ADT36">INDEX(ADT$13:ADT34,$B36+1,1)</f>
        <v>-</v>
      </c>
      <c r="ADU36" s="535" t="str" cm="1">
        <f t="array" ref="ADU36">INDEX(ADU$13:ADU34,$B36+1,1)</f>
        <v>-</v>
      </c>
      <c r="ADV36" s="535" t="str" cm="1">
        <f t="array" ref="ADV36">INDEX(ADV$13:ADV34,$B36+1,1)</f>
        <v>-</v>
      </c>
      <c r="ADW36" s="535" t="str" cm="1">
        <f t="array" ref="ADW36">INDEX(ADW$13:ADW34,$B36+1,1)</f>
        <v>-</v>
      </c>
      <c r="ADX36" s="535" t="str" cm="1">
        <f t="array" ref="ADX36">INDEX(ADX$13:ADX34,$B36+1,1)</f>
        <v>-</v>
      </c>
      <c r="ADY36" s="535" t="str" cm="1">
        <f t="array" ref="ADY36">INDEX(ADY$13:ADY34,$B36+1,1)</f>
        <v>-</v>
      </c>
      <c r="ADZ36" s="535" t="str" cm="1">
        <f t="array" ref="ADZ36">INDEX(ADZ$13:ADZ34,$B36+1,1)</f>
        <v>-</v>
      </c>
      <c r="AEA36" s="535" t="str" cm="1">
        <f t="array" ref="AEA36">INDEX(AEA$13:AEA34,$B36+1,1)</f>
        <v>-</v>
      </c>
      <c r="AEB36" s="535" t="str" cm="1">
        <f t="array" ref="AEB36">INDEX(AEB$13:AEB34,$B36+1,1)</f>
        <v>-</v>
      </c>
      <c r="AEC36" s="535" t="str" cm="1">
        <f t="array" ref="AEC36">INDEX(AEC$13:AEC34,$B36+1,1)</f>
        <v>-</v>
      </c>
      <c r="AED36" s="535" t="str" cm="1">
        <f t="array" ref="AED36">INDEX(AED$13:AED34,$B36+1,1)</f>
        <v>-</v>
      </c>
      <c r="AEE36" s="535" t="str" cm="1">
        <f t="array" ref="AEE36">INDEX(AEE$13:AEE34,$B36+1,1)</f>
        <v>-</v>
      </c>
      <c r="AEF36" s="535" t="str" cm="1">
        <f t="array" ref="AEF36">INDEX(AEF$13:AEF34,$B36+1,1)</f>
        <v>-</v>
      </c>
      <c r="AEG36" s="535" t="str" cm="1">
        <f t="array" ref="AEG36">INDEX(AEG$13:AEG34,$B36+1,1)</f>
        <v>-</v>
      </c>
      <c r="AEH36" s="535" t="str" cm="1">
        <f t="array" ref="AEH36">INDEX(AEH$13:AEH34,$B36+1,1)</f>
        <v>-</v>
      </c>
      <c r="AEI36" s="535" t="str" cm="1">
        <f t="array" ref="AEI36">INDEX(AEI$13:AEI34,$B36+1,1)</f>
        <v>-</v>
      </c>
      <c r="AEJ36" s="535" t="str" cm="1">
        <f t="array" ref="AEJ36">INDEX(AEJ$13:AEJ34,$B36+1,1)</f>
        <v>-</v>
      </c>
      <c r="AEK36" s="535" t="str" cm="1">
        <f t="array" ref="AEK36">INDEX(AEK$13:AEK34,$B36+1,1)</f>
        <v>-</v>
      </c>
      <c r="AEL36" s="535" t="str" cm="1">
        <f t="array" ref="AEL36">INDEX(AEL$13:AEL34,$B36+1,1)</f>
        <v>-</v>
      </c>
      <c r="AEM36" s="535" t="str" cm="1">
        <f t="array" ref="AEM36">INDEX(AEM$13:AEM34,$B36+1,1)</f>
        <v>-</v>
      </c>
      <c r="AEN36" s="535" cm="1">
        <f t="array" ref="AEN36">INDEX(AEN$13:AEN34,$B36+1,1)</f>
        <v>0</v>
      </c>
      <c r="AEO36" s="483">
        <v>0</v>
      </c>
    </row>
    <row r="37" spans="1:821" outlineLevel="1">
      <c r="A37" s="18">
        <f t="shared" si="136"/>
        <v>24</v>
      </c>
      <c r="B37" s="18">
        <f t="shared" si="203"/>
        <v>6</v>
      </c>
      <c r="C37">
        <v>2</v>
      </c>
      <c r="D37" s="17" t="str" cm="1">
        <f t="array" ref="D37">INDEX(D$13:D35,$B37+1,1)</f>
        <v>GSW</v>
      </c>
      <c r="E37" t="b">
        <v>1</v>
      </c>
      <c r="F37" t="b">
        <v>0</v>
      </c>
      <c r="G37" t="b">
        <f t="shared" si="204"/>
        <v>1</v>
      </c>
      <c r="H37" s="40" t="s">
        <v>2735</v>
      </c>
      <c r="I37" s="535" cm="1">
        <f t="array" ref="I37">INDEX(I$13:I35,$B37+1,1)</f>
        <v>1</v>
      </c>
      <c r="J37" s="535" cm="1">
        <f t="array" ref="J37">INDEX(J$13:J35,$B37+1,1)</f>
        <v>0</v>
      </c>
      <c r="K37" s="535" cm="1">
        <f t="array" ref="K37">INDEX(K$13:K35,$B37+1,1)</f>
        <v>0</v>
      </c>
      <c r="L37" s="535" cm="1">
        <f t="array" ref="L37">INDEX(L$13:L35,$B37+1,1)</f>
        <v>2</v>
      </c>
      <c r="M37" s="535" cm="1">
        <f t="array" ref="M37">INDEX(M$13:M36,$B37+1,1)</f>
        <v>0</v>
      </c>
      <c r="N37" s="535" cm="1">
        <f t="array" ref="N37">INDEX(N$13:N35,$B37+1,1)</f>
        <v>3</v>
      </c>
      <c r="O37" s="535" cm="1">
        <f t="array" ref="O37">INDEX(O$13:O35,$B37+1,1)</f>
        <v>2</v>
      </c>
      <c r="P37" s="535" cm="1">
        <f t="array" ref="P37">INDEX(P$13:P35,$B37+1,1)</f>
        <v>0</v>
      </c>
      <c r="Q37" s="535" cm="1">
        <f t="array" ref="Q37">INDEX(Q$13:Q35,$B37+1,1)</f>
        <v>0</v>
      </c>
      <c r="R37" s="535" cm="1">
        <f t="array" ref="R37">INDEX(R$13:R35,$B37+1,1)</f>
        <v>1</v>
      </c>
      <c r="S37" s="535" cm="1">
        <f t="array" ref="S37">INDEX(S$13:S35,$B37+1,1)</f>
        <v>0</v>
      </c>
      <c r="T37" s="535" cm="1">
        <f t="array" ref="T37">INDEX(T$13:T35,$B37+1,1)</f>
        <v>2</v>
      </c>
      <c r="U37" s="535" cm="1">
        <f t="array" ref="U37">INDEX(U$13:U35,$B37+1,1)</f>
        <v>2</v>
      </c>
      <c r="V37" s="411">
        <f t="shared" si="137"/>
        <v>2</v>
      </c>
      <c r="W37" s="778" t="b">
        <f t="shared" si="200"/>
        <v>0</v>
      </c>
      <c r="X37" s="777" t="b">
        <f t="shared" si="138"/>
        <v>1</v>
      </c>
      <c r="Y37" s="777" t="b">
        <f t="shared" si="138"/>
        <v>1</v>
      </c>
      <c r="Z37" s="796" t="b" cm="1">
        <f t="array" ref="Z37">INDEX(Z$13:Z35,$B37+1,1)</f>
        <v>0</v>
      </c>
      <c r="AA37" s="411">
        <f t="shared" si="139"/>
        <v>6</v>
      </c>
      <c r="AB37" s="411">
        <f t="shared" si="140"/>
        <v>6</v>
      </c>
      <c r="AC37" s="411"/>
      <c r="AD37" s="411">
        <f t="shared" si="141"/>
        <v>6</v>
      </c>
      <c r="AE37" s="111"/>
      <c r="AF37" s="111"/>
      <c r="AG37" s="111"/>
      <c r="AH37" s="111"/>
      <c r="AI37" s="535" cm="1">
        <f t="array" ref="AI37">INDEX(AI$13:AI35,$B37+1,1)</f>
        <v>1</v>
      </c>
      <c r="AJ37" s="535" cm="1">
        <f t="array" ref="AJ37">INDEX(AJ$13:AJ35,$B37+1,1)</f>
        <v>1</v>
      </c>
      <c r="AK37" s="535" cm="1">
        <f t="array" ref="AK37">INDEX(AK$13:AK35,$B37+1,1)</f>
        <v>1</v>
      </c>
      <c r="AL37" s="535" cm="1">
        <f t="array" ref="AL37">INDEX(AL$13:AL35,$B37+1,1)</f>
        <v>0</v>
      </c>
      <c r="AM37" s="535" cm="1">
        <f t="array" ref="AM37">INDEX(AM$13:AM35,$B37+1,1)</f>
        <v>0</v>
      </c>
      <c r="AN37" s="535" t="str" cm="1">
        <f t="array" ref="AN37">INDEX(AN$13:AN35,$B37+1,1)</f>
        <v/>
      </c>
      <c r="AO37" s="535" cm="1">
        <f t="array" ref="AO37">INDEX(AO$13:AO35,$B37+1,1)</f>
        <v>1</v>
      </c>
      <c r="AP37" s="535" cm="1">
        <f t="array" ref="AP37">INDEX(AP$13:AP35,$B37+1,1)</f>
        <v>1</v>
      </c>
      <c r="AQ37" s="111"/>
      <c r="AR37" s="111"/>
      <c r="AS37" s="111"/>
      <c r="AT37" s="111"/>
      <c r="AU37" s="111"/>
      <c r="AV37" s="111"/>
      <c r="AW37" s="111"/>
      <c r="AX37" s="111"/>
      <c r="AY37" s="18"/>
      <c r="AZ37" s="18"/>
      <c r="BA37" s="200" t="str" cm="1">
        <f t="array" aca="1" ref="BA37" ca="1">$H37&amp;" "        &amp;_xlfn.SINGLE( INDEX(i.ModelStructure,$I37,1))    &amp;" "
&amp; $D37        &amp;       IF(OR($CE37="-", $CE37),"_PInp","_Full")&amp;    IF($DK37=0," SFM","")&amp;IF($DK37=1," MFM","")&amp;IF($DK37=7," Mat","")&amp;IF($EX37=1,"&amp;EL","   ")&amp;IF($DQ37=TRUE,"&amp;BBT","    ")
&amp;      " TOL"&amp;_xlfn.SINGLE(INDEX(i.TOL_Desc,1,$N37))   &amp; " Scan"&amp;$AK37
&amp;       CHOOSE($K37+1," CFS"," GFS"," NFS")&amp;     " CG_"&amp;_xlfn.SINGLE(_xlfn.SWITCH($XI37,"-",1,TRUE,1,FALSE,0))&amp;_xlfn.SINGLE(    IF($XL37="-"," FodCrop    ",_xlfn.SWITCH(VALUE(LEFT($XL$4,1)),0," All",6," Lup",9," Oat",11," OaF")&amp;"_Fod"&amp;TEXT($XL37,"000%")))
&amp;" REV"&amp;"_"&amp;TEXT($GV37,"00;-0;00;@ ")&amp;TEXT($AN37,"00;-0;00;  @")&amp;"_"&amp;TEXT($HA37,"0")&amp;"_"&amp;TEXT($AP37,"0")
&amp; " RR"&amp;TEXT(SUM($FB37:$FC37),"+00%;-00%;    ;@")
&amp; " ("&amp;IF($DD37,"P","E")   &amp;IF($DE37,"T","t")        &amp;     "_F"&amp;IF($ZW37=TRUE,3,0)+COUNTIF($ZO37:$ZS37,TRUE)+COUNTIF($BV37:$BW37,"&gt;0")&amp;IF($ZU37=TRUE,3,0)+COUNTIF($BV37:$BW37,"&gt;0")&amp;"N"&amp;$ZZ37&amp;$AAA37&amp;"L"&amp;$AAL37&amp;$AAM37&amp;"_"&amp;$AAK37&amp;")"</f>
        <v>Feed_pklUse  SE GSW_PInp MFM        TOLSpr Scan1 CFS CG_1 FodCrop     REV_-   _-_1 RR+01% (PT_F00N--L11_-)</v>
      </c>
      <c r="BB37" s="8" t="str">
        <f ca="1">IF(COUNTIF($BA$13:$BA37,$BA37)=1,"-","Dup")</f>
        <v>-</v>
      </c>
      <c r="BC37" s="18"/>
      <c r="BD37" s="535" t="b" cm="1">
        <f t="array" ref="BD37">INDEX(BD$13:BD35,$B37+1,1)</f>
        <v>0</v>
      </c>
      <c r="BE37" s="535" t="b" cm="1">
        <f t="array" ref="BE37">INDEX(BE$13:BE35,$B37+1,1)</f>
        <v>0</v>
      </c>
      <c r="BF37" s="535" t="b" cm="1">
        <f t="array" ref="BF37">INDEX(BF$13:BF35,$B37+1,1)</f>
        <v>0</v>
      </c>
      <c r="BG37" s="535" t="b" cm="1">
        <f t="array" ref="BG37">INDEX(BG$13:BG35,$B37+1,1)</f>
        <v>0</v>
      </c>
      <c r="BH37" s="535" t="b" cm="1">
        <f t="array" ref="BH37">INDEX(BH$13:BH35,$B37+1,1)</f>
        <v>0</v>
      </c>
      <c r="BI37" s="535" t="b" cm="1">
        <f t="array" ref="BI37">INDEX(BI$13:BI35,$B37+1,1)</f>
        <v>0</v>
      </c>
      <c r="BJ37" s="535" t="b" cm="1">
        <f t="array" ref="BJ37">INDEX(BJ$13:BJ35,$B37+1,1)</f>
        <v>0</v>
      </c>
      <c r="BK37" s="535" t="b" cm="1">
        <f t="array" ref="BK37">INDEX(BK$13:BK35,$B37+1,1)</f>
        <v>0</v>
      </c>
      <c r="BL37" s="535" t="b" cm="1">
        <f t="array" ref="BL37">INDEX(BL$13:BL35,$B37+1,1)</f>
        <v>0</v>
      </c>
      <c r="BM37" s="18"/>
      <c r="BN37" s="535" t="b" cm="1">
        <f t="array" ref="BN37">INDEX(BN$13:BN35,$B37+1,1)</f>
        <v>0</v>
      </c>
      <c r="BO37" s="535" t="str" cm="1">
        <f t="array" ref="BO37">INDEX(BO$13:BO35,$B37+1,1)</f>
        <v>-</v>
      </c>
      <c r="BP37" s="535" t="str" cm="1">
        <f t="array" ref="BP37">INDEX(BP$13:BP35,$B37+1,1)</f>
        <v>-</v>
      </c>
      <c r="BQ37" s="535" t="str" cm="1">
        <f t="array" ref="BQ37">INDEX(BQ$13:BQ35,$B37+1,1)</f>
        <v>-</v>
      </c>
      <c r="BR37" s="535" t="str" cm="1">
        <f t="array" ref="BR37">INDEX(BR$13:BR35,$B37+1,1)</f>
        <v>-</v>
      </c>
      <c r="BS37" s="535" t="str" cm="1">
        <f t="array" ref="BS37">INDEX(BS$13:BS35,$B37+1,1)</f>
        <v>-</v>
      </c>
      <c r="BT37" s="535" t="str" cm="1">
        <f t="array" ref="BT37">INDEX(BT$13:BT35,$B37+1,1)</f>
        <v>-</v>
      </c>
      <c r="BU37" s="535" t="str" cm="1">
        <f t="array" ref="BU37">INDEX(BU$13:BU35,$B37+1,1)</f>
        <v>-</v>
      </c>
      <c r="BV37" s="535" t="str" cm="1">
        <f t="array" ref="BV37">INDEX(BV$13:BV35,$B37+1,1)</f>
        <v>-</v>
      </c>
      <c r="BW37" s="535" t="str" cm="1">
        <f t="array" ref="BW37">INDEX(BW$13:BW35,$B37+1,1)</f>
        <v>-</v>
      </c>
      <c r="BX37" s="535" t="str" cm="1">
        <f t="array" ref="BX37">INDEX(BX$13:BX35,$B37+1,1)</f>
        <v>-</v>
      </c>
      <c r="BY37" s="535" t="str" cm="1">
        <f t="array" ref="BY37">INDEX(BY$13:BY35,$B37+1,1)</f>
        <v>-</v>
      </c>
      <c r="BZ37" s="535" t="b" cm="1">
        <f t="array" ref="BZ37">INDEX(BZ$13:BZ35,$B37+1,1)</f>
        <v>0</v>
      </c>
      <c r="CA37" s="535" t="str" cm="1">
        <f t="array" ref="CA37">INDEX(CA$13:CA35,$B37+1,1)</f>
        <v>-</v>
      </c>
      <c r="CB37" s="535" t="str" cm="1">
        <f t="array" ref="CB37">INDEX(CB$13:CB35,$B37+1,1)</f>
        <v>-</v>
      </c>
      <c r="CC37" s="535" t="str" cm="1">
        <f t="array" ref="CC37">INDEX(CC$13:CC35,$B37+1,1)</f>
        <v>-</v>
      </c>
      <c r="CD37" s="535" t="str" cm="1">
        <f t="array" ref="CD37">INDEX(CD$13:CD35,$B37+1,1)</f>
        <v>-</v>
      </c>
      <c r="CE37" s="535" t="str" cm="1">
        <f t="array" ref="CE37">INDEX(CE$13:CE35,$B37+1,1)</f>
        <v>-</v>
      </c>
      <c r="CF37" s="18"/>
      <c r="CG37" s="535" t="str" cm="1">
        <f t="array" ref="CG37">INDEX(CG$13:CG35,$B37+1,1)</f>
        <v>-</v>
      </c>
      <c r="CH37" s="411" t="str">
        <f t="shared" ca="1" si="144"/>
        <v>-</v>
      </c>
      <c r="CI37" s="411">
        <f t="shared" si="145"/>
        <v>0</v>
      </c>
      <c r="CJ37" s="411">
        <f t="shared" si="145"/>
        <v>0</v>
      </c>
      <c r="CK37" s="535" t="str" cm="1">
        <f t="array" ref="CK37">INDEX(CK$13:CK35,$B37+1,1)</f>
        <v>-</v>
      </c>
      <c r="CL37" s="535" t="str" cm="1">
        <f t="array" ref="CL37">INDEX(CL$13:CL35,$B37+1,1)</f>
        <v>-</v>
      </c>
      <c r="CM37" s="535" t="str" cm="1">
        <f t="array" ref="CM37">INDEX(CM$13:CM35,$B37+1,1)</f>
        <v>-</v>
      </c>
      <c r="CN37" s="411" t="str">
        <f t="shared" ca="1" si="146"/>
        <v>-</v>
      </c>
      <c r="CO37" s="411">
        <f t="shared" si="147"/>
        <v>0</v>
      </c>
      <c r="CP37" s="411">
        <f t="shared" si="147"/>
        <v>0</v>
      </c>
      <c r="CQ37" s="535" t="str" cm="1">
        <f t="array" ref="CQ37">INDEX(CQ$13:CQ35,$B37+1,1)</f>
        <v>-</v>
      </c>
      <c r="CR37" s="411" t="str">
        <f t="shared" ca="1" si="148"/>
        <v>-</v>
      </c>
      <c r="CS37" s="411">
        <f t="shared" si="149"/>
        <v>0</v>
      </c>
      <c r="CT37" s="535" t="str" cm="1">
        <f t="array" ref="CT37">INDEX(CT$13:CT35,$B37+1,1)</f>
        <v>-</v>
      </c>
      <c r="CU37" s="535" t="str" cm="1">
        <f t="array" ref="CU37">INDEX(CU$13:CU35,$B37+1,1)</f>
        <v>-</v>
      </c>
      <c r="CV37" s="411">
        <f t="shared" si="150"/>
        <v>0</v>
      </c>
      <c r="CW37" s="535" t="str" cm="1">
        <f t="array" ref="CW37">INDEX(CW$13:CW35,$B37+1,1)</f>
        <v>-</v>
      </c>
      <c r="CX37" s="411" t="str">
        <f t="shared" ca="1" si="151"/>
        <v>-</v>
      </c>
      <c r="CY37" s="411">
        <f t="shared" si="152"/>
        <v>0</v>
      </c>
      <c r="CZ37" s="411">
        <f t="shared" si="152"/>
        <v>0</v>
      </c>
      <c r="DA37" s="535" cm="1">
        <f t="array" ref="DA37">INDEX(DA$13:DA35,$B37+1,1)</f>
        <v>0</v>
      </c>
      <c r="DB37" s="535" cm="1">
        <f t="array" ref="DB37">INDEX(DB$13:DB35,$B37+1,1)</f>
        <v>0</v>
      </c>
      <c r="DC37" s="18"/>
      <c r="DD37" s="22" t="b">
        <v>1</v>
      </c>
      <c r="DE37" s="87" t="b">
        <f>$DD37</f>
        <v>1</v>
      </c>
      <c r="DF37" s="22" t="b">
        <v>0</v>
      </c>
      <c r="DG37" s="535" t="str" cm="1">
        <f t="array" ref="DG37">INDEX(DG$13:DG35,$B37+1,1)</f>
        <v>-</v>
      </c>
      <c r="DH37" s="540">
        <f>VALUE($L37&amp;$T37&amp;$N37&amp;$AK37)</f>
        <v>2231</v>
      </c>
      <c r="DI37" s="535" cm="1">
        <f t="array" ref="DI37">INDEX(DI$13:DI35,$B37+1,1)</f>
        <v>1</v>
      </c>
      <c r="DJ37" s="535" cm="1">
        <f t="array" ref="DJ37">INDEX(DJ$13:DJ35,$B37+1,1)</f>
        <v>1</v>
      </c>
      <c r="DK37" s="411">
        <f t="shared" si="183"/>
        <v>1</v>
      </c>
      <c r="DL37" s="411">
        <f t="shared" si="183"/>
        <v>60</v>
      </c>
      <c r="DM37" s="535" t="str" cm="1">
        <f t="array" ref="DM37">INDEX(DM$13:DM35,$B37+1,1)</f>
        <v>-</v>
      </c>
      <c r="DN37" s="411" t="str">
        <f t="shared" si="184"/>
        <v>-</v>
      </c>
      <c r="DO37" s="411" t="str">
        <f t="shared" si="184"/>
        <v>-</v>
      </c>
      <c r="DP37" s="411" t="str">
        <f t="shared" si="184"/>
        <v>-</v>
      </c>
      <c r="DQ37" s="411" t="b">
        <f t="shared" si="185"/>
        <v>0</v>
      </c>
      <c r="DR37" s="535" t="str" cm="1">
        <f t="array" ref="DR37">INDEX(DR$13:DR35,$B37+1,1)</f>
        <v>-</v>
      </c>
      <c r="DS37" s="535" t="str" cm="1">
        <f t="array" ref="DS37">INDEX(DS$13:DS35,$B37+1,1)</f>
        <v>-</v>
      </c>
      <c r="DT37" s="535" t="str" cm="1">
        <f t="array" ref="DT37">INDEX(DT$13:DT35,$B37+1,1)</f>
        <v>-</v>
      </c>
      <c r="DU37" s="535" t="str" cm="1">
        <f t="array" ref="DU37">INDEX(DU$13:DU35,$B37+1,1)</f>
        <v>-</v>
      </c>
      <c r="DV37" s="411">
        <f t="shared" si="207"/>
        <v>500</v>
      </c>
      <c r="DW37" s="411">
        <f t="shared" si="207"/>
        <v>500</v>
      </c>
      <c r="DX37" s="411" t="str">
        <f t="shared" si="207"/>
        <v>-</v>
      </c>
      <c r="DY37" s="411" t="str">
        <f t="shared" si="207"/>
        <v>-</v>
      </c>
      <c r="DZ37" s="411" t="str">
        <f t="shared" si="207"/>
        <v>-</v>
      </c>
      <c r="EA37" s="535" cm="1">
        <f t="array" ref="EA37">INDEX(EA$13:EA35,$B37+1,1)</f>
        <v>0</v>
      </c>
      <c r="EB37" s="535" cm="1">
        <f t="array" ref="EB37">INDEX(EB$13:EB35,$B37+1,1)</f>
        <v>999999</v>
      </c>
      <c r="EC37" s="535" cm="1">
        <f t="array" ref="EC37">INDEX(EC$13:EC35,$B37+1,1)</f>
        <v>999999</v>
      </c>
      <c r="ED37" s="535" cm="1">
        <f t="array" ref="ED37">INDEX(ED$13:ED35,$B37+1,1)</f>
        <v>999999</v>
      </c>
      <c r="EE37" s="535" cm="1">
        <f t="array" ref="EE37">INDEX(EE$13:EE35,$B37+1,1)</f>
        <v>999999</v>
      </c>
      <c r="EF37" s="535" cm="1">
        <f t="array" ref="EF37">INDEX(EF$13:EF35,$B37+1,1)</f>
        <v>999999</v>
      </c>
      <c r="EG37" s="535" cm="1">
        <f t="array" ref="EG37">INDEX(EG$13:EG35,$B37+1,1)</f>
        <v>999999</v>
      </c>
      <c r="EH37" s="535" cm="1">
        <f t="array" ref="EH37">INDEX(EH$13:EH35,$B37+1,1)</f>
        <v>999999</v>
      </c>
      <c r="EI37" s="535" cm="1">
        <f t="array" ref="EI37">INDEX(EI$13:EI35,$B37+1,1)</f>
        <v>999999</v>
      </c>
      <c r="EJ37" s="535" cm="1">
        <f t="array" ref="EJ37">INDEX(EJ$13:EJ35,$B37+1,1)</f>
        <v>999999</v>
      </c>
      <c r="EK37" s="535" cm="1">
        <f t="array" ref="EK37">INDEX(EK$13:EK35,$B37+1,1)</f>
        <v>999999</v>
      </c>
      <c r="EL37" s="535" cm="1">
        <f t="array" ref="EL37">INDEX(EL$13:EL35,$B37+1,1)</f>
        <v>999999</v>
      </c>
      <c r="EM37" s="535" cm="1">
        <f t="array" ref="EM37">INDEX(EM$13:EM35,$B37+1,1)</f>
        <v>999999</v>
      </c>
      <c r="EN37" s="782">
        <f t="shared" si="155"/>
        <v>0</v>
      </c>
      <c r="EO37" s="782">
        <f t="shared" si="155"/>
        <v>0</v>
      </c>
      <c r="EP37" s="782">
        <f t="shared" si="155"/>
        <v>999999</v>
      </c>
      <c r="EQ37" s="535" t="str" cm="1">
        <f t="array" ref="EQ37">INDEX(EQ$13:EQ35,$B37+1,1)</f>
        <v>-</v>
      </c>
      <c r="ER37" s="535" t="str" cm="1">
        <f t="array" ref="ER37">INDEX(ER$13:ER35,$B37+1,1)</f>
        <v>-</v>
      </c>
      <c r="ES37" s="411" t="str">
        <f t="shared" si="187"/>
        <v>-</v>
      </c>
      <c r="ET37" s="411" t="str">
        <f t="shared" si="187"/>
        <v>-</v>
      </c>
      <c r="EU37" s="781">
        <f t="shared" si="177"/>
        <v>0</v>
      </c>
      <c r="EV37" s="779">
        <f t="shared" si="178"/>
        <v>999999</v>
      </c>
      <c r="EW37" s="780">
        <f t="shared" si="179"/>
        <v>999999</v>
      </c>
      <c r="EX37" s="535" t="str" cm="1">
        <f t="array" ref="EX37">INDEX(EX$13:EX35,$B37+1,1)</f>
        <v>-</v>
      </c>
      <c r="EY37" s="728" cm="1">
        <f t="array" ref="EY37">IF(EX37&lt;&gt;"-",EX37,INDEX(i.ELMatedEst,$AA37+1,$T37))</f>
        <v>0</v>
      </c>
      <c r="EZ37" s="535" t="str" cm="1">
        <f t="array" ref="EZ37">INDEX(EZ$13:EZ35,$B37+1,1)</f>
        <v>-</v>
      </c>
      <c r="FA37" s="535" t="str" cm="1">
        <f t="array" ref="FA37">INDEX(FA$13:FA35,$B37+1,1)</f>
        <v>-</v>
      </c>
      <c r="FB37" s="411">
        <f t="shared" si="188"/>
        <v>0</v>
      </c>
      <c r="FC37" s="666">
        <f t="shared" si="189"/>
        <v>5.0000000000000001E-3</v>
      </c>
      <c r="FD37" s="535" cm="1">
        <f t="array" ref="FD37">INDEX(FD$13:FD35,$B37+1,1)</f>
        <v>1</v>
      </c>
      <c r="FE37" s="667">
        <f t="shared" si="190"/>
        <v>0.12</v>
      </c>
      <c r="FF37" s="667">
        <f>INDEX(CHOOSE($N37,DataAutumn!i.EL_PropnSold,DataWinter!i.EL_PropnSold,DataSpring!i.EL_PropnSold),$AI37,$T37)*INDEX(i.ELMatedEst,$AB37+1,$T37)*i.dAdultRR_ELPropSold
+INDEX(i.dryman,($AJ37-1)*4+$AI37,FF$7)</f>
        <v>0</v>
      </c>
      <c r="FG37" s="667">
        <f>INDEX(CHOOSE($N37,DataAutumn!i.EL_PropnSold,DataWinter!i.EL_PropnSold,DataSpring!i.EL_PropnSold),$AI37,$T37)*INDEX(i.ELMatedEst,$AB37+1,$T37)*i.dAdultRR_ELPropSold
+INDEX(i.dryman,($AJ37-1)*4+$AI37,FG$7)</f>
        <v>3.125E-2</v>
      </c>
      <c r="FH37" s="667">
        <f>INDEX(CHOOSE($N37,DataAutumn!i.EL_PropnSold,DataWinter!i.EL_PropnSold,DataSpring!i.EL_PropnSold),$AI37,$T37)*INDEX(i.ELMatedEst,$AB37+1,$T37)*i.dAdultRR_ELPropSold
+INDEX(i.dryman,($AJ37-1)*4+$AI37,FH$7)</f>
        <v>3.125E-2</v>
      </c>
      <c r="FI37" s="667">
        <f>INDEX(CHOOSE($N37,DataAutumn!i.EL_PropnSold,DataWinter!i.EL_PropnSold,DataSpring!i.EL_PropnSold),$AI37,$T37)*INDEX(i.ELMatedEst,$AB37+1,$T37)*i.dAdultRR_ELPropSold
+INDEX(i.dryman,($AJ37-1)*4+$AI37,FI$7)</f>
        <v>3.125E-2</v>
      </c>
      <c r="FJ37" s="668">
        <f>INDEX(CHOOSE($N37,DataAutumn!i.EL_PropnSold,DataWinter!i.EL_PropnSold,DataSpring!i.EL_PropnSold),$AI37,$T37)*INDEX(i.ELMatedEst,$AB37+1,$T37)*i.dAdultLSurv_ELPropSold</f>
        <v>0</v>
      </c>
      <c r="FK37" s="411" t="b">
        <f t="shared" si="191"/>
        <v>0</v>
      </c>
      <c r="FL37" s="411" t="b">
        <f t="shared" si="191"/>
        <v>0</v>
      </c>
      <c r="FM37" s="411" t="b">
        <f t="shared" si="191"/>
        <v>0</v>
      </c>
      <c r="FN37" s="411" t="b">
        <f t="shared" si="191"/>
        <v>0</v>
      </c>
      <c r="FO37" s="411">
        <f t="shared" si="192"/>
        <v>1</v>
      </c>
      <c r="FP37" s="411">
        <f t="shared" si="192"/>
        <v>0</v>
      </c>
      <c r="FQ37" s="411" t="b">
        <f t="shared" si="193"/>
        <v>0</v>
      </c>
      <c r="FR37" s="411" t="b">
        <f t="shared" si="156"/>
        <v>0</v>
      </c>
      <c r="FS37" s="411" t="b">
        <f t="shared" si="156"/>
        <v>0</v>
      </c>
      <c r="FT37" s="411" t="b">
        <f t="shared" si="156"/>
        <v>1</v>
      </c>
      <c r="FU37" s="87">
        <f t="shared" si="157"/>
        <v>1</v>
      </c>
      <c r="FV37" s="87">
        <f t="shared" si="157"/>
        <v>1</v>
      </c>
      <c r="FW37" s="535" cm="1">
        <f t="array" ref="FW37">INDEX(FW$13:FW35,$B37+1,1)</f>
        <v>1</v>
      </c>
      <c r="FX37" s="535" cm="1">
        <f t="array" ref="FX37">INDEX(FX$13:FX35,$B37+1,1)</f>
        <v>1</v>
      </c>
      <c r="FY37" s="535" cm="1">
        <f t="array" ref="FY37">INDEX(FY$13:FY35,$B37+1,1)</f>
        <v>1</v>
      </c>
      <c r="FZ37" s="535" cm="1">
        <f t="array" ref="FZ37">INDEX(FZ$13:FZ35,$B37+1,1)</f>
        <v>1</v>
      </c>
      <c r="GA37" s="535" t="str" cm="1">
        <f t="array" ref="GA37">INDEX(GA$13:GA35,$B37+1,1)</f>
        <v>-</v>
      </c>
      <c r="GB37" s="411" t="b">
        <f t="shared" si="194"/>
        <v>1</v>
      </c>
      <c r="GC37" s="411" t="b">
        <f t="shared" si="194"/>
        <v>0</v>
      </c>
      <c r="GD37" s="411" t="b">
        <f t="shared" si="194"/>
        <v>0</v>
      </c>
      <c r="GE37" s="411" t="b">
        <f t="shared" si="194"/>
        <v>0</v>
      </c>
      <c r="GF37" s="87">
        <f t="shared" si="206"/>
        <v>1</v>
      </c>
      <c r="GG37" s="87">
        <f t="shared" si="206"/>
        <v>1</v>
      </c>
      <c r="GH37" s="87">
        <f t="shared" si="206"/>
        <v>1</v>
      </c>
      <c r="GI37" s="87">
        <f t="shared" si="206"/>
        <v>1</v>
      </c>
      <c r="GJ37" s="87">
        <f t="shared" si="206"/>
        <v>1</v>
      </c>
      <c r="GK37" s="87">
        <f t="shared" si="206"/>
        <v>1</v>
      </c>
      <c r="GL37" s="87">
        <f t="shared" si="206"/>
        <v>1</v>
      </c>
      <c r="GM37" s="87">
        <f t="shared" si="206"/>
        <v>1</v>
      </c>
      <c r="GN37" s="411" cm="1">
        <f t="array" ref="GN37">INDEX(i.dse_type,1,$L37)</f>
        <v>0</v>
      </c>
      <c r="GO37" s="535" t="str" cm="1">
        <f t="array" ref="GO37">INDEX(GO$13:GO35,$B37+1,1)</f>
        <v>-</v>
      </c>
      <c r="GP37" s="535" t="str" cm="1">
        <f t="array" ref="GP37">INDEX(GP$13:GP35,$B37+1,1)</f>
        <v>-</v>
      </c>
      <c r="GQ37" s="535" t="str" cm="1">
        <f t="array" ref="GQ37">INDEX(GQ$13:GQ35,$B37+1,1)</f>
        <v>-</v>
      </c>
      <c r="GR37" s="18"/>
      <c r="GS37" s="535" t="str" cm="1">
        <f t="array" ref="GS37">INDEX(GS$13:GS35,$B37+1,1)</f>
        <v>-</v>
      </c>
      <c r="GT37" s="411" t="b">
        <f t="shared" si="195"/>
        <v>0</v>
      </c>
      <c r="GU37" s="535" t="str" cm="1">
        <f t="array" ref="GU37">INDEX(GU$13:GU35,$B37+1,1)</f>
        <v>-</v>
      </c>
      <c r="GV37" s="535" t="str" cm="1">
        <f t="array" ref="GV37">INDEX(GV$13:GV35,$B37+1,1)</f>
        <v>-</v>
      </c>
      <c r="GW37" s="535" t="str" cm="1">
        <f t="array" ref="GW37">INDEX(GW$13:GW35,$B37+1,1)</f>
        <v>-</v>
      </c>
      <c r="GX37" s="535" cm="1">
        <f t="array" ref="GX37">INDEX(GX$13:GX35,$B37+1,1)</f>
        <v>1</v>
      </c>
      <c r="GY37" s="535" cm="1">
        <f t="array" ref="GY37">INDEX(GY$13:GY35,$B37+1,1)</f>
        <v>1</v>
      </c>
      <c r="GZ37" s="535" t="str" cm="1">
        <f t="array" ref="GZ37">INDEX(GZ$13:GZ35,$B37+1,1)</f>
        <v>-</v>
      </c>
      <c r="HA37" s="535" t="str" cm="1">
        <f t="array" ref="HA37">INDEX(HA$13:HA35,$B37+1,1)</f>
        <v>-</v>
      </c>
      <c r="HB37" s="535" t="str" cm="1">
        <f t="array" ref="HB37">INDEX(HB$13:HB35,$B37+1,1)</f>
        <v>-</v>
      </c>
      <c r="HC37" s="535" t="str" cm="1">
        <f t="array" ref="HC37">INDEX(HC$13:HC35,$B37+1,1)</f>
        <v>-</v>
      </c>
      <c r="HD37" s="535" t="str" cm="1">
        <f t="array" ref="HD37">INDEX(HD$13:HD35,$B37+1,1)</f>
        <v>-</v>
      </c>
      <c r="HE37" s="535" t="str" cm="1">
        <f t="array" ref="HE37">INDEX(HE$13:HE35,$B37+1,1)</f>
        <v>-</v>
      </c>
      <c r="HF37" s="535" t="str" cm="1">
        <f t="array" ref="HF37">INDEX(HF$13:HF35,$B37+1,1)</f>
        <v>-</v>
      </c>
      <c r="HG37" s="535" t="str" cm="1">
        <f t="array" ref="HG37">INDEX(HG$13:HG35,$B37+1,1)</f>
        <v>-</v>
      </c>
      <c r="HH37" s="535" t="str" cm="1">
        <f t="array" ref="HH37">INDEX(HH$13:HH35,$B37+1,1)</f>
        <v>-</v>
      </c>
      <c r="HI37" s="535" t="str" cm="1">
        <f t="array" ref="HI37">INDEX(HI$13:HI35,$B37+1,1)</f>
        <v>-</v>
      </c>
      <c r="HJ37" s="535" t="str" cm="1">
        <f t="array" ref="HJ37">INDEX(HJ$13:HJ35,$B37+1,1)</f>
        <v>-</v>
      </c>
      <c r="HK37" s="535" t="str" cm="1">
        <f t="array" ref="HK37">INDEX(HK$13:HK35,$B37+1,1)</f>
        <v>-</v>
      </c>
      <c r="HL37" s="535" t="str" cm="1">
        <f t="array" ref="HL37">INDEX(HL$13:HL35,$B37+1,1)</f>
        <v>-</v>
      </c>
      <c r="HM37" s="535" t="str" cm="1">
        <f t="array" ref="HM37">INDEX(HM$13:HM35,$B37+1,1)</f>
        <v>-</v>
      </c>
      <c r="HN37" s="535" t="str" cm="1">
        <f t="array" ref="HN37">INDEX(HN$13:HN35,$B37+1,1)</f>
        <v>-</v>
      </c>
      <c r="HO37" s="535" t="str" cm="1">
        <f t="array" ref="HO37">INDEX(HO$13:HO35,$B37+1,1)</f>
        <v>-</v>
      </c>
      <c r="HP37" s="535" t="str" cm="1">
        <f t="array" ref="HP37">INDEX(HP$13:HP35,$B37+1,1)</f>
        <v>-</v>
      </c>
      <c r="HQ37" s="535" t="str" cm="1">
        <f t="array" ref="HQ37">INDEX(HQ$13:HQ35,$B37+1,1)</f>
        <v>-</v>
      </c>
      <c r="HR37" s="535" t="str" cm="1">
        <f t="array" ref="HR37">INDEX(HR$13:HR35,$B37+1,1)</f>
        <v>-</v>
      </c>
      <c r="HS37" s="535" t="str" cm="1">
        <f t="array" ref="HS37">INDEX(HS$13:HS35,$B37+1,1)</f>
        <v>-</v>
      </c>
      <c r="HT37" s="535" t="str" cm="1">
        <f t="array" ref="HT37">INDEX(HT$13:HT35,$B37+1,1)</f>
        <v>-</v>
      </c>
      <c r="HU37" s="535" cm="1">
        <f t="array" ref="HU37">INDEX(HU$13:HU35,$B37+1,1)</f>
        <v>0</v>
      </c>
      <c r="HV37" s="535" t="str" cm="1">
        <f t="array" ref="HV37">INDEX(HV$13:HV35,$B37+1,1)</f>
        <v>-</v>
      </c>
      <c r="HW37" s="535" cm="1">
        <f t="array" ref="HW37">INDEX(HW$13:HW35,$B37+1,1)</f>
        <v>1</v>
      </c>
      <c r="HX37" s="535" cm="1">
        <f t="array" ref="HX37">INDEX(HX$13:HX35,$B37+1,1)</f>
        <v>0</v>
      </c>
      <c r="HY37" s="535" cm="1">
        <f t="array" ref="HY37">INDEX(HY$13:HY35,$B37+1,1)</f>
        <v>0</v>
      </c>
      <c r="HZ37" s="535" cm="1">
        <f t="array" ref="HZ37">INDEX(HZ$13:HZ35,$B37+1,1)</f>
        <v>0</v>
      </c>
      <c r="IA37" s="535" cm="1">
        <f t="array" ref="IA37">INDEX(IA$13:IA35,$B37+1,1)</f>
        <v>0</v>
      </c>
      <c r="IB37" s="535" cm="1">
        <f t="array" ref="IB37">INDEX(IB$13:IB35,$B37+1,1)</f>
        <v>0</v>
      </c>
      <c r="IC37" s="535" cm="1">
        <f t="array" ref="IC37">INDEX(IC$13:IC35,$B37+1,1)</f>
        <v>0</v>
      </c>
      <c r="ID37" s="535" cm="1">
        <f t="array" ref="ID37">INDEX(ID$13:ID35,$B37+1,1)</f>
        <v>0</v>
      </c>
      <c r="IE37" s="535" cm="1">
        <f t="array" ref="IE37">INDEX(IE$13:IE35,$B37+1,1)</f>
        <v>1</v>
      </c>
      <c r="IF37" s="535" cm="1">
        <f t="array" ref="IF37">INDEX(IF$13:IF35,$B37+1,1)</f>
        <v>0</v>
      </c>
      <c r="IG37" s="535" cm="1">
        <f t="array" ref="IG37">INDEX(IG$13:IG35,$B37+1,1)</f>
        <v>0</v>
      </c>
      <c r="IH37" s="535" cm="1">
        <f t="array" ref="IH37">INDEX(IH$13:IH35,$B37+1,1)</f>
        <v>0</v>
      </c>
      <c r="II37" s="535" cm="1">
        <f t="array" ref="II37">INDEX(II$13:II35,$B37+1,1)</f>
        <v>0</v>
      </c>
      <c r="IJ37" s="535" cm="1">
        <f t="array" ref="IJ37">INDEX(IJ$13:IJ35,$B37+1,1)</f>
        <v>0</v>
      </c>
      <c r="IK37" s="18"/>
      <c r="IL37" s="535" cm="1">
        <f t="array" ref="IL37">INDEX(IL$13:IL35,$B37+1,1)</f>
        <v>0.125</v>
      </c>
      <c r="IM37" s="535" cm="1">
        <f t="array" ref="IM37">INDEX(IM$13:IM35,$B37+1,1)</f>
        <v>0.3</v>
      </c>
      <c r="IN37" s="535" cm="1">
        <f t="array" ref="IN37">INDEX(IN$13:IN35,$B37+1,1)</f>
        <v>-0.05</v>
      </c>
      <c r="IO37" s="535" cm="1">
        <f t="array" ref="IO37">INDEX(IO$13:IO35,$B37+1,1)</f>
        <v>0.1</v>
      </c>
      <c r="IP37" s="535" cm="1">
        <f t="array" ref="IP37">INDEX(IP$13:IP35,$B37+1,1)</f>
        <v>0.25</v>
      </c>
      <c r="IQ37" s="535" cm="1">
        <f t="array" ref="IQ37">INDEX(IQ$13:IQ35,$B37+1,1)</f>
        <v>-0.05</v>
      </c>
      <c r="IR37" s="535" cm="1">
        <f t="array" ref="IR37">INDEX(IR$13:IR35,$B37+1,1)</f>
        <v>0.05</v>
      </c>
      <c r="IS37" s="535" cm="1">
        <f t="array" ref="IS37">INDEX(IS$13:IS35,$B37+1,1)</f>
        <v>0.1</v>
      </c>
      <c r="IT37" s="535" cm="1">
        <f t="array" ref="IT37">INDEX(IT$13:IT35,$B37+1,1)</f>
        <v>-0.02</v>
      </c>
      <c r="IU37" s="535" cm="1">
        <f t="array" ref="IU37">INDEX(IU$13:IU35,$B37+1,1)</f>
        <v>0.1</v>
      </c>
      <c r="IV37" s="535" cm="1">
        <f t="array" ref="IV37">INDEX(IV$13:IV35,$B37+1,1)</f>
        <v>0.25</v>
      </c>
      <c r="IW37" s="535" cm="1">
        <f t="array" ref="IW37">INDEX(IW$13:IW35,$B37+1,1)</f>
        <v>-0.05</v>
      </c>
      <c r="IX37" s="535" cm="1">
        <f t="array" ref="IX37">INDEX(IX$13:IX35,$B37+1,1)</f>
        <v>0.125</v>
      </c>
      <c r="IY37" s="535" cm="1">
        <f t="array" ref="IY37">INDEX(IY$13:IY35,$B37+1,1)</f>
        <v>0.1</v>
      </c>
      <c r="IZ37" s="535" cm="1">
        <f t="array" ref="IZ37">INDEX(IZ$13:IZ35,$B37+1,1)</f>
        <v>0.1</v>
      </c>
      <c r="JA37" s="535" cm="1">
        <f t="array" ref="JA37">INDEX(JA$13:JA35,$B37+1,1)</f>
        <v>0.1</v>
      </c>
      <c r="JB37" s="535" cm="1">
        <f t="array" ref="JB37">INDEX(JB$13:JB35,$B37+1,1)</f>
        <v>0</v>
      </c>
      <c r="JC37" s="535" cm="1">
        <f t="array" ref="JC37">INDEX(JC$13:JC35,$B37+1,1)</f>
        <v>0</v>
      </c>
      <c r="JD37" s="535" cm="1">
        <f t="array" ref="JD37">INDEX(JD$13:JD35,$B37+1,1)</f>
        <v>0</v>
      </c>
      <c r="JE37" s="535" cm="1">
        <f t="array" ref="JE37">INDEX(JE$13:JE35,$B37+1,1)</f>
        <v>0</v>
      </c>
      <c r="JF37" s="535" cm="1">
        <f t="array" ref="JF37">INDEX(JF$13:JF35,$B37+1,1)</f>
        <v>0</v>
      </c>
      <c r="JG37" s="535" cm="1">
        <f t="array" ref="JG37">INDEX(JG$13:JG35,$B37+1,1)</f>
        <v>0</v>
      </c>
      <c r="JH37" s="535" cm="1">
        <f t="array" ref="JH37">INDEX(JH$13:JH35,$B37+1,1)</f>
        <v>0</v>
      </c>
      <c r="JI37" s="535" cm="1">
        <f t="array" ref="JI37">INDEX(JI$13:JI35,$B37+1,1)</f>
        <v>0</v>
      </c>
      <c r="JJ37" s="535" cm="1">
        <f t="array" ref="JJ37">INDEX(JJ$13:JJ35,$B37+1,1)</f>
        <v>0</v>
      </c>
      <c r="JK37" s="535" cm="1">
        <f t="array" ref="JK37">INDEX(JK$13:JK35,$B37+1,1)</f>
        <v>0</v>
      </c>
      <c r="JL37" s="535" cm="1">
        <f t="array" ref="JL37">INDEX(JL$13:JL35,$B37+1,1)</f>
        <v>0</v>
      </c>
      <c r="JM37" s="535" cm="1">
        <f t="array" ref="JM37">INDEX(JM$13:JM35,$B37+1,1)</f>
        <v>0</v>
      </c>
      <c r="JN37" s="535" cm="1">
        <f t="array" ref="JN37">INDEX(JN$13:JN35,$B37+1,1)</f>
        <v>0</v>
      </c>
      <c r="JO37" s="535" cm="1">
        <f t="array" ref="JO37">INDEX(JO$13:JO35,$B37+1,1)</f>
        <v>0</v>
      </c>
      <c r="JP37" s="535" cm="1">
        <f t="array" ref="JP37">INDEX(JP$13:JP35,$B37+1,1)</f>
        <v>0</v>
      </c>
      <c r="JQ37" s="535" cm="1">
        <f t="array" ref="JQ37">INDEX(JQ$13:JQ35,$B37+1,1)</f>
        <v>0</v>
      </c>
      <c r="JR37" s="535" cm="1">
        <f t="array" ref="JR37">INDEX(JR$13:JR35,$B37+1,1)</f>
        <v>0</v>
      </c>
      <c r="JS37" s="535" cm="1">
        <f t="array" ref="JS37">INDEX(JS$13:JS35,$B37+1,1)</f>
        <v>0</v>
      </c>
      <c r="JT37" s="535" cm="1">
        <f t="array" ref="JT37">INDEX(JT$13:JT35,$B37+1,1)</f>
        <v>0</v>
      </c>
      <c r="JU37" s="535" cm="1">
        <f t="array" ref="JU37">INDEX(JU$13:JU35,$B37+1,1)</f>
        <v>0</v>
      </c>
      <c r="JV37" s="535" cm="1">
        <f t="array" ref="JV37">INDEX(JV$13:JV35,$B37+1,1)</f>
        <v>0</v>
      </c>
      <c r="JW37" s="535" cm="1">
        <f t="array" ref="JW37">INDEX(JW$13:JW35,$B37+1,1)</f>
        <v>0</v>
      </c>
      <c r="JX37" s="535" cm="1">
        <f t="array" ref="JX37">INDEX(JX$13:JX35,$B37+1,1)</f>
        <v>0</v>
      </c>
      <c r="JY37" s="535" cm="1">
        <f t="array" ref="JY37">INDEX(JY$13:JY35,$B37+1,1)</f>
        <v>0</v>
      </c>
      <c r="JZ37" s="535" cm="1">
        <f t="array" ref="JZ37">INDEX(JZ$13:JZ35,$B37+1,1)</f>
        <v>0</v>
      </c>
      <c r="KA37" s="535" cm="1">
        <f t="array" ref="KA37">INDEX(KA$13:KA35,$B37+1,1)</f>
        <v>0</v>
      </c>
      <c r="KB37" s="535" cm="1">
        <f t="array" ref="KB37">INDEX(KB$13:KB35,$B37+1,1)</f>
        <v>0</v>
      </c>
      <c r="KC37" s="535" cm="1">
        <f t="array" ref="KC37">INDEX(KC$13:KC35,$B37+1,1)</f>
        <v>0</v>
      </c>
      <c r="KD37" s="535" cm="1">
        <f t="array" ref="KD37">INDEX(KD$13:KD35,$B37+1,1)</f>
        <v>0</v>
      </c>
      <c r="KE37" s="535" cm="1">
        <f t="array" ref="KE37">INDEX(KE$13:KE35,$B37+1,1)</f>
        <v>0</v>
      </c>
      <c r="KF37" s="535" cm="1">
        <f t="array" ref="KF37">INDEX(KF$13:KF35,$B37+1,1)</f>
        <v>0</v>
      </c>
      <c r="KG37" s="535" cm="1">
        <f t="array" ref="KG37">INDEX(KG$13:KG35,$B37+1,1)</f>
        <v>0</v>
      </c>
      <c r="KH37" s="535" cm="1">
        <f t="array" ref="KH37">INDEX(KH$13:KH35,$B37+1,1)</f>
        <v>0</v>
      </c>
      <c r="KI37" s="535" cm="1">
        <f t="array" ref="KI37">INDEX(KI$13:KI35,$B37+1,1)</f>
        <v>0</v>
      </c>
      <c r="KJ37" s="535" cm="1">
        <f t="array" ref="KJ37">INDEX(KJ$13:KJ35,$B37+1,1)</f>
        <v>0</v>
      </c>
      <c r="KK37" s="535" cm="1">
        <f t="array" ref="KK37">INDEX(KK$13:KK35,$B37+1,1)</f>
        <v>0</v>
      </c>
      <c r="KL37" s="535" cm="1">
        <f t="array" ref="KL37">INDEX(KL$13:KL35,$B37+1,1)</f>
        <v>0</v>
      </c>
      <c r="KM37" s="535" cm="1">
        <f t="array" ref="KM37">INDEX(KM$13:KM35,$B37+1,1)</f>
        <v>0</v>
      </c>
      <c r="KN37" s="535" cm="1">
        <f t="array" ref="KN37">INDEX(KN$13:KN35,$B37+1,1)</f>
        <v>0</v>
      </c>
      <c r="KO37" s="535" cm="1">
        <f t="array" ref="KO37">INDEX(KO$13:KO35,$B37+1,1)</f>
        <v>0</v>
      </c>
      <c r="KP37" s="535" cm="1">
        <f t="array" ref="KP37">INDEX(KP$13:KP35,$B37+1,1)</f>
        <v>0</v>
      </c>
      <c r="KQ37" s="535" cm="1">
        <f t="array" ref="KQ37">INDEX(KQ$13:KQ35,$B37+1,1)</f>
        <v>0</v>
      </c>
      <c r="KR37" s="535" cm="1">
        <f t="array" ref="KR37">INDEX(KR$13:KR35,$B37+1,1)</f>
        <v>0</v>
      </c>
      <c r="KS37" s="535" cm="1">
        <f t="array" ref="KS37">INDEX(KS$13:KS35,$B37+1,1)</f>
        <v>0</v>
      </c>
      <c r="KT37" s="535" cm="1">
        <f t="array" ref="KT37">INDEX(KT$13:KT35,$B37+1,1)</f>
        <v>0</v>
      </c>
      <c r="KU37" s="535" cm="1">
        <f t="array" ref="KU37">INDEX(KU$13:KU35,$B37+1,1)</f>
        <v>0</v>
      </c>
      <c r="KV37" s="535" cm="1">
        <f t="array" ref="KV37">INDEX(KV$13:KV35,$B37+1,1)</f>
        <v>0</v>
      </c>
      <c r="KW37" s="535" cm="1">
        <f t="array" ref="KW37">INDEX(KW$13:KW35,$B37+1,1)</f>
        <v>0</v>
      </c>
      <c r="KX37" s="535" cm="1">
        <f t="array" ref="KX37">INDEX(KX$13:KX35,$B37+1,1)</f>
        <v>0</v>
      </c>
      <c r="KY37" s="535" cm="1">
        <f t="array" ref="KY37">INDEX(KY$13:KY35,$B37+1,1)</f>
        <v>0</v>
      </c>
      <c r="KZ37" s="535" cm="1">
        <f t="array" ref="KZ37">INDEX(KZ$13:KZ35,$B37+1,1)</f>
        <v>0</v>
      </c>
      <c r="LA37" s="535" cm="1">
        <f t="array" ref="LA37">INDEX(LA$13:LA35,$B37+1,1)</f>
        <v>0</v>
      </c>
      <c r="LB37" s="535" cm="1">
        <f t="array" ref="LB37">INDEX(LB$13:LB35,$B37+1,1)</f>
        <v>0</v>
      </c>
      <c r="LC37" s="535" cm="1">
        <f t="array" ref="LC37">INDEX(LC$13:LC35,$B37+1,1)</f>
        <v>0</v>
      </c>
      <c r="LD37" s="535" cm="1">
        <f t="array" ref="LD37">INDEX(LD$13:LD35,$B37+1,1)</f>
        <v>0</v>
      </c>
      <c r="LE37" s="535" cm="1">
        <f t="array" ref="LE37">INDEX(LE$13:LE35,$B37+1,1)</f>
        <v>0</v>
      </c>
      <c r="LF37" s="535" cm="1">
        <f t="array" ref="LF37">INDEX(LF$13:LF35,$B37+1,1)</f>
        <v>0</v>
      </c>
      <c r="LG37" s="535" cm="1">
        <f t="array" ref="LG37">INDEX(LG$13:LG35,$B37+1,1)</f>
        <v>0</v>
      </c>
      <c r="LH37" s="535" cm="1">
        <f t="array" ref="LH37">INDEX(LH$13:LH35,$B37+1,1)</f>
        <v>0</v>
      </c>
      <c r="LI37" s="535" cm="1">
        <f t="array" ref="LI37">INDEX(LI$13:LI35,$B37+1,1)</f>
        <v>0</v>
      </c>
      <c r="LJ37" s="535" cm="1">
        <f t="array" ref="LJ37">INDEX(LJ$13:LJ35,$B37+1,1)</f>
        <v>0</v>
      </c>
      <c r="LK37" s="535" cm="1">
        <f t="array" ref="LK37">INDEX(LK$13:LK35,$B37+1,1)</f>
        <v>0</v>
      </c>
      <c r="LL37" s="535" cm="1">
        <f t="array" ref="LL37">INDEX(LL$13:LL35,$B37+1,1)</f>
        <v>0</v>
      </c>
      <c r="LM37" s="535" cm="1">
        <f t="array" ref="LM37">INDEX(LM$13:LM35,$B37+1,1)</f>
        <v>0</v>
      </c>
      <c r="LN37" s="535" cm="1">
        <f t="array" ref="LN37">INDEX(LN$13:LN35,$B37+1,1)</f>
        <v>0</v>
      </c>
      <c r="LO37" s="535" cm="1">
        <f t="array" ref="LO37">INDEX(LO$13:LO35,$B37+1,1)</f>
        <v>0</v>
      </c>
      <c r="LP37" s="535" cm="1">
        <f t="array" ref="LP37">INDEX(LP$13:LP35,$B37+1,1)</f>
        <v>0</v>
      </c>
      <c r="LQ37" s="535" cm="1">
        <f t="array" ref="LQ37">INDEX(LQ$13:LQ35,$B37+1,1)</f>
        <v>0</v>
      </c>
      <c r="LR37" s="535" cm="1">
        <f t="array" ref="LR37">INDEX(LR$13:LR35,$B37+1,1)</f>
        <v>0</v>
      </c>
      <c r="LS37" s="535" cm="1">
        <f t="array" ref="LS37">INDEX(LS$13:LS35,$B37+1,1)</f>
        <v>0</v>
      </c>
      <c r="LT37" s="535" cm="1">
        <f t="array" ref="LT37">INDEX(LT$13:LT35,$B37+1,1)</f>
        <v>0</v>
      </c>
      <c r="LU37" s="535" cm="1">
        <f t="array" ref="LU37">INDEX(LU$13:LU35,$B37+1,1)</f>
        <v>0</v>
      </c>
      <c r="LV37" s="535" cm="1">
        <f t="array" ref="LV37">INDEX(LV$13:LV35,$B37+1,1)</f>
        <v>0</v>
      </c>
      <c r="LW37" s="535" cm="1">
        <f t="array" ref="LW37">INDEX(LW$13:LW35,$B37+1,1)</f>
        <v>0</v>
      </c>
      <c r="LX37" s="535" cm="1">
        <f t="array" ref="LX37">INDEX(LX$13:LX35,$B37+1,1)</f>
        <v>0</v>
      </c>
      <c r="LY37" s="535" cm="1">
        <f t="array" ref="LY37">INDEX(LY$13:LY35,$B37+1,1)</f>
        <v>0</v>
      </c>
      <c r="LZ37" s="535" cm="1">
        <f t="array" ref="LZ37">INDEX(LZ$13:LZ35,$B37+1,1)</f>
        <v>0</v>
      </c>
      <c r="MA37" s="535" cm="1">
        <f t="array" ref="MA37">INDEX(MA$13:MA35,$B37+1,1)</f>
        <v>0</v>
      </c>
      <c r="MB37" s="535" cm="1">
        <f t="array" ref="MB37">INDEX(MB$13:MB35,$B37+1,1)</f>
        <v>0</v>
      </c>
      <c r="MC37" s="535" cm="1">
        <f t="array" ref="MC37">INDEX(MC$13:MC35,$B37+1,1)</f>
        <v>0</v>
      </c>
      <c r="MD37" s="535" cm="1">
        <f t="array" ref="MD37">INDEX(MD$13:MD35,$B37+1,1)</f>
        <v>0</v>
      </c>
      <c r="ME37" s="535" cm="1">
        <f t="array" ref="ME37">INDEX(ME$13:ME35,$B37+1,1)</f>
        <v>0</v>
      </c>
      <c r="MF37" s="535" cm="1">
        <f t="array" ref="MF37">INDEX(MF$13:MF35,$B37+1,1)</f>
        <v>0</v>
      </c>
      <c r="MG37" s="535" cm="1">
        <f t="array" ref="MG37">INDEX(MG$13:MG35,$B37+1,1)</f>
        <v>0</v>
      </c>
      <c r="MH37" s="535" cm="1">
        <f t="array" ref="MH37">INDEX(MH$13:MH35,$B37+1,1)</f>
        <v>0</v>
      </c>
      <c r="MI37" s="535" cm="1">
        <f t="array" ref="MI37">INDEX(MI$13:MI35,$B37+1,1)</f>
        <v>0</v>
      </c>
      <c r="MJ37" s="535" cm="1">
        <f t="array" ref="MJ37">INDEX(MJ$13:MJ35,$B37+1,1)</f>
        <v>0</v>
      </c>
      <c r="MK37" s="535" cm="1">
        <f t="array" ref="MK37">INDEX(MK$13:MK35,$B37+1,1)</f>
        <v>0</v>
      </c>
      <c r="ML37" s="535" cm="1">
        <f t="array" ref="ML37">INDEX(ML$13:ML35,$B37+1,1)</f>
        <v>0</v>
      </c>
      <c r="MM37" s="535" cm="1">
        <f t="array" ref="MM37">INDEX(MM$13:MM35,$B37+1,1)</f>
        <v>0</v>
      </c>
      <c r="MN37" s="535" cm="1">
        <f t="array" ref="MN37">INDEX(MN$13:MN35,$B37+1,1)</f>
        <v>0</v>
      </c>
      <c r="MO37" s="535" cm="1">
        <f t="array" ref="MO37">INDEX(MO$13:MO35,$B37+1,1)</f>
        <v>0</v>
      </c>
      <c r="MP37" s="535" cm="1">
        <f t="array" ref="MP37">INDEX(MP$13:MP35,$B37+1,1)</f>
        <v>0</v>
      </c>
      <c r="MQ37" s="535" cm="1">
        <f t="array" ref="MQ37">INDEX(MQ$13:MQ35,$B37+1,1)</f>
        <v>0</v>
      </c>
      <c r="MR37" s="535" cm="1">
        <f t="array" ref="MR37">INDEX(MR$13:MR35,$B37+1,1)</f>
        <v>0</v>
      </c>
      <c r="MS37" s="535" cm="1">
        <f t="array" ref="MS37">INDEX(MS$13:MS35,$B37+1,1)</f>
        <v>0</v>
      </c>
      <c r="MT37" s="535" cm="1">
        <f t="array" ref="MT37">INDEX(MT$13:MT35,$B37+1,1)</f>
        <v>0</v>
      </c>
      <c r="MU37" s="535" cm="1">
        <f t="array" ref="MU37">INDEX(MU$13:MU35,$B37+1,1)</f>
        <v>0</v>
      </c>
      <c r="MV37" s="535" cm="1">
        <f t="array" ref="MV37">INDEX(MV$13:MV35,$B37+1,1)</f>
        <v>0</v>
      </c>
      <c r="MW37" s="535" cm="1">
        <f t="array" ref="MW37">INDEX(MW$13:MW35,$B37+1,1)</f>
        <v>0</v>
      </c>
      <c r="MX37" s="535" cm="1">
        <f t="array" ref="MX37">INDEX(MX$13:MX35,$B37+1,1)</f>
        <v>0</v>
      </c>
      <c r="MY37" s="535" cm="1">
        <f t="array" ref="MY37">INDEX(MY$13:MY35,$B37+1,1)</f>
        <v>0</v>
      </c>
      <c r="MZ37" s="535" cm="1">
        <f t="array" ref="MZ37">INDEX(MZ$13:MZ35,$B37+1,1)</f>
        <v>0</v>
      </c>
      <c r="NA37" s="535" cm="1">
        <f t="array" ref="NA37">INDEX(NA$13:NA35,$B37+1,1)</f>
        <v>0</v>
      </c>
      <c r="NB37" s="535" cm="1">
        <f t="array" ref="NB37">INDEX(NB$13:NB35,$B37+1,1)</f>
        <v>0</v>
      </c>
      <c r="NC37" s="535" cm="1">
        <f t="array" ref="NC37">INDEX(NC$13:NC35,$B37+1,1)</f>
        <v>0</v>
      </c>
      <c r="ND37" s="535" cm="1">
        <f t="array" ref="ND37">INDEX(ND$13:ND35,$B37+1,1)</f>
        <v>0</v>
      </c>
      <c r="NE37" s="535" cm="1">
        <f t="array" ref="NE37">INDEX(NE$13:NE35,$B37+1,1)</f>
        <v>0</v>
      </c>
      <c r="NF37" s="535" cm="1">
        <f t="array" ref="NF37">INDEX(NF$13:NF35,$B37+1,1)</f>
        <v>0</v>
      </c>
      <c r="NG37" s="535" cm="1">
        <f t="array" ref="NG37">INDEX(NG$13:NG35,$B37+1,1)</f>
        <v>0</v>
      </c>
      <c r="NH37" s="535" cm="1">
        <f t="array" ref="NH37">INDEX(NH$13:NH35,$B37+1,1)</f>
        <v>0</v>
      </c>
      <c r="NI37" s="535" cm="1">
        <f t="array" ref="NI37">INDEX(NI$13:NI35,$B37+1,1)</f>
        <v>0</v>
      </c>
      <c r="NJ37" s="535" cm="1">
        <f t="array" ref="NJ37">INDEX(NJ$13:NJ35,$B37+1,1)</f>
        <v>0</v>
      </c>
      <c r="NK37" s="535" cm="1">
        <f t="array" ref="NK37">INDEX(NK$13:NK35,$B37+1,1)</f>
        <v>0</v>
      </c>
      <c r="NL37" s="535" cm="1">
        <f t="array" ref="NL37">INDEX(NL$13:NL35,$B37+1,1)</f>
        <v>0</v>
      </c>
      <c r="NM37" s="535" cm="1">
        <f t="array" ref="NM37">INDEX(NM$13:NM35,$B37+1,1)</f>
        <v>0</v>
      </c>
      <c r="NN37" s="535" cm="1">
        <f t="array" ref="NN37">INDEX(NN$13:NN35,$B37+1,1)</f>
        <v>0</v>
      </c>
      <c r="NO37" s="535" cm="1">
        <f t="array" ref="NO37">INDEX(NO$13:NO35,$B37+1,1)</f>
        <v>0</v>
      </c>
      <c r="NP37" s="535" cm="1">
        <f t="array" ref="NP37">INDEX(NP$13:NP35,$B37+1,1)</f>
        <v>0</v>
      </c>
      <c r="NQ37" s="535" cm="1">
        <f t="array" ref="NQ37">INDEX(NQ$13:NQ35,$B37+1,1)</f>
        <v>0</v>
      </c>
      <c r="NR37" s="535" cm="1">
        <f t="array" ref="NR37">INDEX(NR$13:NR35,$B37+1,1)</f>
        <v>0</v>
      </c>
      <c r="NS37" s="535" cm="1">
        <f t="array" ref="NS37">INDEX(NS$13:NS35,$B37+1,1)</f>
        <v>0</v>
      </c>
      <c r="NT37" s="535" cm="1">
        <f t="array" ref="NT37">INDEX(NT$13:NT35,$B37+1,1)</f>
        <v>0</v>
      </c>
      <c r="NU37" s="535" cm="1">
        <f t="array" ref="NU37">INDEX(NU$13:NU35,$B37+1,1)</f>
        <v>0</v>
      </c>
      <c r="NV37" s="535" cm="1">
        <f t="array" ref="NV37">INDEX(NV$13:NV35,$B37+1,1)</f>
        <v>0</v>
      </c>
      <c r="NW37" s="535" cm="1">
        <f t="array" ref="NW37">INDEX(NW$13:NW35,$B37+1,1)</f>
        <v>0</v>
      </c>
      <c r="NX37" s="535" cm="1">
        <f t="array" ref="NX37">INDEX(NX$13:NX35,$B37+1,1)</f>
        <v>0</v>
      </c>
      <c r="NY37" s="535" cm="1">
        <f t="array" ref="NY37">INDEX(NY$13:NY35,$B37+1,1)</f>
        <v>0</v>
      </c>
      <c r="NZ37" s="535" cm="1">
        <f t="array" ref="NZ37">INDEX(NZ$13:NZ35,$B37+1,1)</f>
        <v>0</v>
      </c>
      <c r="OA37" s="535" cm="1">
        <f t="array" ref="OA37">INDEX(OA$13:OA35,$B37+1,1)</f>
        <v>0</v>
      </c>
      <c r="OB37" s="535" cm="1">
        <f t="array" ref="OB37">INDEX(OB$13:OB35,$B37+1,1)</f>
        <v>0</v>
      </c>
      <c r="OC37" s="535" cm="1">
        <f t="array" ref="OC37">INDEX(OC$13:OC35,$B37+1,1)</f>
        <v>0</v>
      </c>
      <c r="OD37" s="535" cm="1">
        <f t="array" ref="OD37">INDEX(OD$13:OD35,$B37+1,1)</f>
        <v>0</v>
      </c>
      <c r="OE37" s="535" cm="1">
        <f t="array" ref="OE37">INDEX(OE$13:OE35,$B37+1,1)</f>
        <v>0</v>
      </c>
      <c r="OF37" s="535" cm="1">
        <f t="array" ref="OF37">INDEX(OF$13:OF35,$B37+1,1)</f>
        <v>0</v>
      </c>
      <c r="OG37" s="535" cm="1">
        <f t="array" ref="OG37">INDEX(OG$13:OG35,$B37+1,1)</f>
        <v>0</v>
      </c>
      <c r="OH37" s="535" cm="1">
        <f t="array" ref="OH37">INDEX(OH$13:OH35,$B37+1,1)</f>
        <v>0</v>
      </c>
      <c r="OI37" s="535" cm="1">
        <f t="array" ref="OI37">INDEX(OI$13:OI35,$B37+1,1)</f>
        <v>0</v>
      </c>
      <c r="OJ37" s="535" cm="1">
        <f t="array" ref="OJ37">INDEX(OJ$13:OJ35,$B37+1,1)</f>
        <v>0</v>
      </c>
      <c r="OK37" s="535" cm="1">
        <f t="array" ref="OK37">INDEX(OK$13:OK35,$B37+1,1)</f>
        <v>0</v>
      </c>
      <c r="OL37" s="535" cm="1">
        <f t="array" ref="OL37">INDEX(OL$13:OL35,$B37+1,1)</f>
        <v>0</v>
      </c>
      <c r="OM37" s="535" cm="1">
        <f t="array" ref="OM37">INDEX(OM$13:OM35,$B37+1,1)</f>
        <v>0</v>
      </c>
      <c r="ON37" s="535" cm="1">
        <f t="array" ref="ON37">INDEX(ON$13:ON35,$B37+1,1)</f>
        <v>0</v>
      </c>
      <c r="OO37" s="535" cm="1">
        <f t="array" ref="OO37">INDEX(OO$13:OO35,$B37+1,1)</f>
        <v>0</v>
      </c>
      <c r="OP37" s="535" cm="1">
        <f t="array" ref="OP37">INDEX(OP$13:OP35,$B37+1,1)</f>
        <v>0</v>
      </c>
      <c r="OQ37" s="535" cm="1">
        <f t="array" ref="OQ37">INDEX(OQ$13:OQ35,$B37+1,1)</f>
        <v>0</v>
      </c>
      <c r="OR37" s="535" cm="1">
        <f t="array" ref="OR37">INDEX(OR$13:OR35,$B37+1,1)</f>
        <v>0</v>
      </c>
      <c r="OS37" s="535" cm="1">
        <f t="array" ref="OS37">INDEX(OS$13:OS35,$B37+1,1)</f>
        <v>0</v>
      </c>
      <c r="OT37" s="535" cm="1">
        <f t="array" ref="OT37">INDEX(OT$13:OT35,$B37+1,1)</f>
        <v>0</v>
      </c>
      <c r="OU37" s="535" cm="1">
        <f t="array" ref="OU37">INDEX(OU$13:OU35,$B37+1,1)</f>
        <v>0</v>
      </c>
      <c r="OV37" s="535" cm="1">
        <f t="array" ref="OV37">INDEX(OV$13:OV35,$B37+1,1)</f>
        <v>0</v>
      </c>
      <c r="OW37" s="535" cm="1">
        <f t="array" ref="OW37">INDEX(OW$13:OW35,$B37+1,1)</f>
        <v>0</v>
      </c>
      <c r="OX37" s="535" cm="1">
        <f t="array" ref="OX37">INDEX(OX$13:OX35,$B37+1,1)</f>
        <v>0</v>
      </c>
      <c r="OY37" s="535" cm="1">
        <f t="array" ref="OY37">INDEX(OY$13:OY35,$B37+1,1)</f>
        <v>0</v>
      </c>
      <c r="OZ37" s="535" cm="1">
        <f t="array" ref="OZ37">INDEX(OZ$13:OZ35,$B37+1,1)</f>
        <v>0</v>
      </c>
      <c r="PA37" s="535" cm="1">
        <f t="array" ref="PA37">INDEX(PA$13:PA35,$B37+1,1)</f>
        <v>0</v>
      </c>
      <c r="PB37" s="535" cm="1">
        <f t="array" ref="PB37">INDEX(PB$13:PB35,$B37+1,1)</f>
        <v>0</v>
      </c>
      <c r="PC37" s="535" cm="1">
        <f t="array" ref="PC37">INDEX(PC$13:PC35,$B37+1,1)</f>
        <v>0</v>
      </c>
      <c r="PD37" s="535" cm="1">
        <f t="array" ref="PD37">INDEX(PD$13:PD35,$B37+1,1)</f>
        <v>0</v>
      </c>
      <c r="PE37" s="535" cm="1">
        <f t="array" ref="PE37">INDEX(PE$13:PE35,$B37+1,1)</f>
        <v>0</v>
      </c>
      <c r="PF37" s="535" cm="1">
        <f t="array" ref="PF37">INDEX(PF$13:PF35,$B37+1,1)</f>
        <v>0</v>
      </c>
      <c r="PG37" s="535" cm="1">
        <f t="array" ref="PG37">INDEX(PG$13:PG35,$B37+1,1)</f>
        <v>0</v>
      </c>
      <c r="PH37" s="535" cm="1">
        <f t="array" ref="PH37">INDEX(PH$13:PH35,$B37+1,1)</f>
        <v>0</v>
      </c>
      <c r="PI37" s="535" cm="1">
        <f t="array" ref="PI37">INDEX(PI$13:PI35,$B37+1,1)</f>
        <v>0</v>
      </c>
      <c r="PJ37" s="535" cm="1">
        <f t="array" ref="PJ37">INDEX(PJ$13:PJ35,$B37+1,1)</f>
        <v>0</v>
      </c>
      <c r="PK37" s="535" cm="1">
        <f t="array" ref="PK37">INDEX(PK$13:PK35,$B37+1,1)</f>
        <v>0</v>
      </c>
      <c r="PL37" s="535" cm="1">
        <f t="array" ref="PL37">INDEX(PL$13:PL35,$B37+1,1)</f>
        <v>0</v>
      </c>
      <c r="PM37" s="535" cm="1">
        <f t="array" ref="PM37">INDEX(PM$13:PM35,$B37+1,1)</f>
        <v>0</v>
      </c>
      <c r="PN37" s="535" cm="1">
        <f t="array" ref="PN37">INDEX(PN$13:PN35,$B37+1,1)</f>
        <v>0</v>
      </c>
      <c r="PO37" s="535" cm="1">
        <f t="array" ref="PO37">INDEX(PO$13:PO35,$B37+1,1)</f>
        <v>0</v>
      </c>
      <c r="PP37" s="535" cm="1">
        <f t="array" ref="PP37">INDEX(PP$13:PP35,$B37+1,1)</f>
        <v>0</v>
      </c>
      <c r="PQ37" s="535" cm="1">
        <f t="array" ref="PQ37">INDEX(PQ$13:PQ35,$B37+1,1)</f>
        <v>0</v>
      </c>
      <c r="PR37" s="535" cm="1">
        <f t="array" ref="PR37">INDEX(PR$13:PR35,$B37+1,1)</f>
        <v>0</v>
      </c>
      <c r="PS37" s="535" cm="1">
        <f t="array" ref="PS37">INDEX(PS$13:PS35,$B37+1,1)</f>
        <v>0</v>
      </c>
      <c r="PT37" s="535" cm="1">
        <f t="array" ref="PT37">INDEX(PT$13:PT35,$B37+1,1)</f>
        <v>0</v>
      </c>
      <c r="PU37" s="535" cm="1">
        <f t="array" ref="PU37">INDEX(PU$13:PU35,$B37+1,1)</f>
        <v>0</v>
      </c>
      <c r="PV37" s="535" cm="1">
        <f t="array" ref="PV37">INDEX(PV$13:PV35,$B37+1,1)</f>
        <v>0</v>
      </c>
      <c r="PW37" s="535" cm="1">
        <f t="array" ref="PW37">INDEX(PW$13:PW35,$B37+1,1)</f>
        <v>0</v>
      </c>
      <c r="PX37" s="535" cm="1">
        <f t="array" ref="PX37">INDEX(PX$13:PX35,$B37+1,1)</f>
        <v>0</v>
      </c>
      <c r="PY37" s="535" cm="1">
        <f t="array" ref="PY37">INDEX(PY$13:PY35,$B37+1,1)</f>
        <v>0</v>
      </c>
      <c r="PZ37" s="535" cm="1">
        <f t="array" ref="PZ37">INDEX(PZ$13:PZ35,$B37+1,1)</f>
        <v>0</v>
      </c>
      <c r="QA37" s="535" cm="1">
        <f t="array" ref="QA37">INDEX(QA$13:QA35,$B37+1,1)</f>
        <v>0</v>
      </c>
      <c r="QB37" s="535" cm="1">
        <f t="array" ref="QB37">INDEX(QB$13:QB35,$B37+1,1)</f>
        <v>0</v>
      </c>
      <c r="QC37" s="535" cm="1">
        <f t="array" ref="QC37">INDEX(QC$13:QC35,$B37+1,1)</f>
        <v>0</v>
      </c>
      <c r="QD37" s="535" cm="1">
        <f t="array" ref="QD37">INDEX(QD$13:QD35,$B37+1,1)</f>
        <v>0</v>
      </c>
      <c r="QE37" s="535" cm="1">
        <f t="array" ref="QE37">INDEX(QE$13:QE35,$B37+1,1)</f>
        <v>0</v>
      </c>
      <c r="QF37" s="535" cm="1">
        <f t="array" ref="QF37">INDEX(QF$13:QF35,$B37+1,1)</f>
        <v>0</v>
      </c>
      <c r="QG37" s="535" cm="1">
        <f t="array" ref="QG37">INDEX(QG$13:QG35,$B37+1,1)</f>
        <v>0</v>
      </c>
      <c r="QH37" s="535" cm="1">
        <f t="array" ref="QH37">INDEX(QH$13:QH35,$B37+1,1)</f>
        <v>0</v>
      </c>
      <c r="QI37" s="535" cm="1">
        <f t="array" ref="QI37">INDEX(QI$13:QI35,$B37+1,1)</f>
        <v>0</v>
      </c>
      <c r="QJ37" s="535" cm="1">
        <f t="array" ref="QJ37">INDEX(QJ$13:QJ35,$B37+1,1)</f>
        <v>0</v>
      </c>
      <c r="QK37" s="535" cm="1">
        <f t="array" ref="QK37">INDEX(QK$13:QK35,$B37+1,1)</f>
        <v>0</v>
      </c>
      <c r="QL37" s="535" cm="1">
        <f t="array" ref="QL37">INDEX(QL$13:QL35,$B37+1,1)</f>
        <v>0</v>
      </c>
      <c r="QM37" s="535" cm="1">
        <f t="array" ref="QM37">INDEX(QM$13:QM35,$B37+1,1)</f>
        <v>0</v>
      </c>
      <c r="QN37" s="535" cm="1">
        <f t="array" ref="QN37">INDEX(QN$13:QN35,$B37+1,1)</f>
        <v>0</v>
      </c>
      <c r="QO37" s="535" cm="1">
        <f t="array" ref="QO37">INDEX(QO$13:QO35,$B37+1,1)</f>
        <v>0</v>
      </c>
      <c r="QP37" s="535" cm="1">
        <f t="array" ref="QP37">INDEX(QP$13:QP35,$B37+1,1)</f>
        <v>0</v>
      </c>
      <c r="QQ37" s="535" cm="1">
        <f t="array" ref="QQ37">INDEX(QQ$13:QQ35,$B37+1,1)</f>
        <v>0</v>
      </c>
      <c r="QR37" s="535" cm="1">
        <f t="array" ref="QR37">INDEX(QR$13:QR35,$B37+1,1)</f>
        <v>0</v>
      </c>
      <c r="QS37" s="535" cm="1">
        <f t="array" ref="QS37">INDEX(QS$13:QS35,$B37+1,1)</f>
        <v>0</v>
      </c>
      <c r="QT37" s="535" cm="1">
        <f t="array" ref="QT37">INDEX(QT$13:QT35,$B37+1,1)</f>
        <v>0</v>
      </c>
      <c r="QU37" s="535" cm="1">
        <f t="array" ref="QU37">INDEX(QU$13:QU35,$B37+1,1)</f>
        <v>0</v>
      </c>
      <c r="QV37" s="535" cm="1">
        <f t="array" ref="QV37">INDEX(QV$13:QV35,$B37+1,1)</f>
        <v>0</v>
      </c>
      <c r="QW37" s="535" cm="1">
        <f t="array" ref="QW37">INDEX(QW$13:QW35,$B37+1,1)</f>
        <v>0</v>
      </c>
      <c r="QX37" s="535" cm="1">
        <f t="array" ref="QX37">INDEX(QX$13:QX35,$B37+1,1)</f>
        <v>0</v>
      </c>
      <c r="QY37" s="535" cm="1">
        <f t="array" ref="QY37">INDEX(QY$13:QY35,$B37+1,1)</f>
        <v>0</v>
      </c>
      <c r="QZ37" s="535" cm="1">
        <f t="array" ref="QZ37">INDEX(QZ$13:QZ35,$B37+1,1)</f>
        <v>0</v>
      </c>
      <c r="RA37" s="535" cm="1">
        <f t="array" ref="RA37">INDEX(RA$13:RA35,$B37+1,1)</f>
        <v>0</v>
      </c>
      <c r="RB37" s="535" cm="1">
        <f t="array" ref="RB37">INDEX(RB$13:RB35,$B37+1,1)</f>
        <v>0</v>
      </c>
      <c r="RC37" s="535" cm="1">
        <f t="array" ref="RC37">INDEX(RC$13:RC35,$B37+1,1)</f>
        <v>0</v>
      </c>
      <c r="RD37" s="535" cm="1">
        <f t="array" ref="RD37">INDEX(RD$13:RD35,$B37+1,1)</f>
        <v>0</v>
      </c>
      <c r="RE37" s="535" cm="1">
        <f t="array" ref="RE37">INDEX(RE$13:RE35,$B37+1,1)</f>
        <v>0</v>
      </c>
      <c r="RF37" s="535" cm="1">
        <f t="array" ref="RF37">INDEX(RF$13:RF35,$B37+1,1)</f>
        <v>0</v>
      </c>
      <c r="RG37" s="535" cm="1">
        <f t="array" ref="RG37">INDEX(RG$13:RG35,$B37+1,1)</f>
        <v>0</v>
      </c>
      <c r="RH37" s="535" cm="1">
        <f t="array" ref="RH37">INDEX(RH$13:RH35,$B37+1,1)</f>
        <v>0</v>
      </c>
      <c r="RI37" s="535" cm="1">
        <f t="array" ref="RI37">INDEX(RI$13:RI35,$B37+1,1)</f>
        <v>0</v>
      </c>
      <c r="RJ37" s="535" cm="1">
        <f t="array" ref="RJ37">INDEX(RJ$13:RJ35,$B37+1,1)</f>
        <v>0</v>
      </c>
      <c r="RK37" s="535" cm="1">
        <f t="array" ref="RK37">INDEX(RK$13:RK35,$B37+1,1)</f>
        <v>0</v>
      </c>
      <c r="RL37" s="535" cm="1">
        <f t="array" ref="RL37">INDEX(RL$13:RL35,$B37+1,1)</f>
        <v>0</v>
      </c>
      <c r="RM37" s="535" cm="1">
        <f t="array" ref="RM37">INDEX(RM$13:RM35,$B37+1,1)</f>
        <v>0</v>
      </c>
      <c r="RN37" s="535" cm="1">
        <f t="array" ref="RN37">INDEX(RN$13:RN35,$B37+1,1)</f>
        <v>0</v>
      </c>
      <c r="RO37" s="535" cm="1">
        <f t="array" ref="RO37">INDEX(RO$13:RO35,$B37+1,1)</f>
        <v>0</v>
      </c>
      <c r="RP37" s="535" cm="1">
        <f t="array" ref="RP37">INDEX(RP$13:RP35,$B37+1,1)</f>
        <v>0</v>
      </c>
      <c r="RQ37" s="535" cm="1">
        <f t="array" ref="RQ37">INDEX(RQ$13:RQ35,$B37+1,1)</f>
        <v>0</v>
      </c>
      <c r="RR37" s="535" cm="1">
        <f t="array" ref="RR37">INDEX(RR$13:RR35,$B37+1,1)</f>
        <v>0</v>
      </c>
      <c r="RS37" s="535" cm="1">
        <f t="array" ref="RS37">INDEX(RS$13:RS35,$B37+1,1)</f>
        <v>0</v>
      </c>
      <c r="RT37" s="535" cm="1">
        <f t="array" ref="RT37">INDEX(RT$13:RT35,$B37+1,1)</f>
        <v>0</v>
      </c>
      <c r="RU37" s="535" cm="1">
        <f t="array" ref="RU37">INDEX(RU$13:RU35,$B37+1,1)</f>
        <v>0</v>
      </c>
      <c r="RV37" s="535" cm="1">
        <f t="array" ref="RV37">INDEX(RV$13:RV35,$B37+1,1)</f>
        <v>0</v>
      </c>
      <c r="RW37" s="535" cm="1">
        <f t="array" ref="RW37">INDEX(RW$13:RW35,$B37+1,1)</f>
        <v>0</v>
      </c>
      <c r="RX37" s="535" cm="1">
        <f t="array" ref="RX37">INDEX(RX$13:RX35,$B37+1,1)</f>
        <v>0</v>
      </c>
      <c r="RY37" s="535" cm="1">
        <f t="array" ref="RY37">INDEX(RY$13:RY35,$B37+1,1)</f>
        <v>0</v>
      </c>
      <c r="RZ37" s="535" cm="1">
        <f t="array" ref="RZ37">INDEX(RZ$13:RZ35,$B37+1,1)</f>
        <v>0</v>
      </c>
      <c r="SA37" s="535" cm="1">
        <f t="array" ref="SA37">INDEX(SA$13:SA35,$B37+1,1)</f>
        <v>0</v>
      </c>
      <c r="SB37" s="535" cm="1">
        <f t="array" ref="SB37">INDEX(SB$13:SB35,$B37+1,1)</f>
        <v>0</v>
      </c>
      <c r="SC37" s="535" cm="1">
        <f t="array" ref="SC37">INDEX(SC$13:SC35,$B37+1,1)</f>
        <v>0</v>
      </c>
      <c r="SD37" s="535" cm="1">
        <f t="array" ref="SD37">INDEX(SD$13:SD35,$B37+1,1)</f>
        <v>0</v>
      </c>
      <c r="SE37" s="535" cm="1">
        <f t="array" ref="SE37">INDEX(SE$13:SE35,$B37+1,1)</f>
        <v>0</v>
      </c>
      <c r="SF37" s="535" cm="1">
        <f t="array" ref="SF37">INDEX(SF$13:SF35,$B37+1,1)</f>
        <v>0</v>
      </c>
      <c r="SG37" s="535" cm="1">
        <f t="array" ref="SG37">INDEX(SG$13:SG35,$B37+1,1)</f>
        <v>0</v>
      </c>
      <c r="SH37" s="535" cm="1">
        <f t="array" ref="SH37">INDEX(SH$13:SH35,$B37+1,1)</f>
        <v>0</v>
      </c>
      <c r="SI37" s="535" cm="1">
        <f t="array" ref="SI37">INDEX(SI$13:SI35,$B37+1,1)</f>
        <v>0</v>
      </c>
      <c r="SJ37" s="535" cm="1">
        <f t="array" ref="SJ37">INDEX(SJ$13:SJ35,$B37+1,1)</f>
        <v>0</v>
      </c>
      <c r="SK37" s="535" cm="1">
        <f t="array" ref="SK37">INDEX(SK$13:SK35,$B37+1,1)</f>
        <v>0</v>
      </c>
      <c r="SL37" s="535" cm="1">
        <f t="array" ref="SL37">INDEX(SL$13:SL35,$B37+1,1)</f>
        <v>0</v>
      </c>
      <c r="SM37" s="535" cm="1">
        <f t="array" ref="SM37">INDEX(SM$13:SM35,$B37+1,1)</f>
        <v>0</v>
      </c>
      <c r="SN37" s="535" cm="1">
        <f t="array" ref="SN37">INDEX(SN$13:SN35,$B37+1,1)</f>
        <v>0</v>
      </c>
      <c r="SO37" s="535" cm="1">
        <f t="array" ref="SO37">INDEX(SO$13:SO35,$B37+1,1)</f>
        <v>0</v>
      </c>
      <c r="SP37" s="535" cm="1">
        <f t="array" ref="SP37">INDEX(SP$13:SP35,$B37+1,1)</f>
        <v>0</v>
      </c>
      <c r="SQ37" s="535" cm="1">
        <f t="array" ref="SQ37">INDEX(SQ$13:SQ35,$B37+1,1)</f>
        <v>0</v>
      </c>
      <c r="SR37" s="535" cm="1">
        <f t="array" ref="SR37">INDEX(SR$13:SR35,$B37+1,1)</f>
        <v>0</v>
      </c>
      <c r="SS37" s="535" cm="1">
        <f t="array" ref="SS37">INDEX(SS$13:SS35,$B37+1,1)</f>
        <v>0</v>
      </c>
      <c r="ST37" s="535" cm="1">
        <f t="array" ref="ST37">INDEX(ST$13:ST35,$B37+1,1)</f>
        <v>0</v>
      </c>
      <c r="SU37" s="535" cm="1">
        <f t="array" ref="SU37">INDEX(SU$13:SU35,$B37+1,1)</f>
        <v>0</v>
      </c>
      <c r="SV37" s="535" cm="1">
        <f t="array" ref="SV37">INDEX(SV$13:SV35,$B37+1,1)</f>
        <v>0</v>
      </c>
      <c r="SW37" s="535" cm="1">
        <f t="array" ref="SW37">INDEX(SW$13:SW35,$B37+1,1)</f>
        <v>0</v>
      </c>
      <c r="SX37" s="535" cm="1">
        <f t="array" ref="SX37">INDEX(SX$13:SX35,$B37+1,1)</f>
        <v>0</v>
      </c>
      <c r="SY37" s="535" cm="1">
        <f t="array" ref="SY37">INDEX(SY$13:SY35,$B37+1,1)</f>
        <v>0</v>
      </c>
      <c r="SZ37" s="535" cm="1">
        <f t="array" ref="SZ37">INDEX(SZ$13:SZ35,$B37+1,1)</f>
        <v>0</v>
      </c>
      <c r="TA37" s="535" cm="1">
        <f t="array" ref="TA37">INDEX(TA$13:TA35,$B37+1,1)</f>
        <v>0</v>
      </c>
      <c r="TB37" s="535" cm="1">
        <f t="array" ref="TB37">INDEX(TB$13:TB35,$B37+1,1)</f>
        <v>0</v>
      </c>
      <c r="TC37" s="535" cm="1">
        <f t="array" ref="TC37">INDEX(TC$13:TC35,$B37+1,1)</f>
        <v>0</v>
      </c>
      <c r="TD37" s="535" cm="1">
        <f t="array" ref="TD37">INDEX(TD$13:TD35,$B37+1,1)</f>
        <v>0</v>
      </c>
      <c r="TE37" s="535" cm="1">
        <f t="array" ref="TE37">INDEX(TE$13:TE35,$B37+1,1)</f>
        <v>0</v>
      </c>
      <c r="TF37" s="535" cm="1">
        <f t="array" ref="TF37">INDEX(TF$13:TF35,$B37+1,1)</f>
        <v>0</v>
      </c>
      <c r="TG37" s="535" cm="1">
        <f t="array" ref="TG37">INDEX(TG$13:TG35,$B37+1,1)</f>
        <v>0</v>
      </c>
      <c r="TH37" s="535" cm="1">
        <f t="array" ref="TH37">INDEX(TH$13:TH35,$B37+1,1)</f>
        <v>0</v>
      </c>
      <c r="TI37" s="535" cm="1">
        <f t="array" ref="TI37">INDEX(TI$13:TI35,$B37+1,1)</f>
        <v>0</v>
      </c>
      <c r="TJ37" s="535" cm="1">
        <f t="array" ref="TJ37">INDEX(TJ$13:TJ35,$B37+1,1)</f>
        <v>0</v>
      </c>
      <c r="TK37" s="535" cm="1">
        <f t="array" ref="TK37">INDEX(TK$13:TK35,$B37+1,1)</f>
        <v>0</v>
      </c>
      <c r="TL37" s="535" cm="1">
        <f t="array" ref="TL37">INDEX(TL$13:TL35,$B37+1,1)</f>
        <v>0</v>
      </c>
      <c r="TM37" s="535" cm="1">
        <f t="array" ref="TM37">INDEX(TM$13:TM35,$B37+1,1)</f>
        <v>0</v>
      </c>
      <c r="TN37" s="535" cm="1">
        <f t="array" ref="TN37">INDEX(TN$13:TN35,$B37+1,1)</f>
        <v>0</v>
      </c>
      <c r="TO37" s="535" cm="1">
        <f t="array" ref="TO37">INDEX(TO$13:TO35,$B37+1,1)</f>
        <v>0</v>
      </c>
      <c r="TP37" s="535" cm="1">
        <f t="array" ref="TP37">INDEX(TP$13:TP35,$B37+1,1)</f>
        <v>0</v>
      </c>
      <c r="TQ37" s="535" cm="1">
        <f t="array" ref="TQ37">INDEX(TQ$13:TQ35,$B37+1,1)</f>
        <v>0</v>
      </c>
      <c r="TR37" s="535" cm="1">
        <f t="array" ref="TR37">INDEX(TR$13:TR35,$B37+1,1)</f>
        <v>0</v>
      </c>
      <c r="TS37" s="535" cm="1">
        <f t="array" ref="TS37">INDEX(TS$13:TS35,$B37+1,1)</f>
        <v>0</v>
      </c>
      <c r="TT37" s="535" cm="1">
        <f t="array" ref="TT37">INDEX(TT$13:TT35,$B37+1,1)</f>
        <v>0</v>
      </c>
      <c r="TU37" s="535" cm="1">
        <f t="array" ref="TU37">INDEX(TU$13:TU35,$B37+1,1)</f>
        <v>0</v>
      </c>
      <c r="TV37" s="535" cm="1">
        <f t="array" ref="TV37">INDEX(TV$13:TV35,$B37+1,1)</f>
        <v>0</v>
      </c>
      <c r="TW37" s="535" cm="1">
        <f t="array" ref="TW37">INDEX(TW$13:TW35,$B37+1,1)</f>
        <v>0</v>
      </c>
      <c r="TX37" s="535" cm="1">
        <f t="array" ref="TX37">INDEX(TX$13:TX35,$B37+1,1)</f>
        <v>0</v>
      </c>
      <c r="TY37" s="535" cm="1">
        <f t="array" ref="TY37">INDEX(TY$13:TY35,$B37+1,1)</f>
        <v>0</v>
      </c>
      <c r="TZ37" s="535" cm="1">
        <f t="array" ref="TZ37">INDEX(TZ$13:TZ35,$B37+1,1)</f>
        <v>0</v>
      </c>
      <c r="UA37" s="535" cm="1">
        <f t="array" ref="UA37">INDEX(UA$13:UA35,$B37+1,1)</f>
        <v>0</v>
      </c>
      <c r="UB37" s="535" cm="1">
        <f t="array" ref="UB37">INDEX(UB$13:UB35,$B37+1,1)</f>
        <v>0</v>
      </c>
      <c r="UC37" s="535" cm="1">
        <f t="array" ref="UC37">INDEX(UC$13:UC35,$B37+1,1)</f>
        <v>0</v>
      </c>
      <c r="UD37" s="535" cm="1">
        <f t="array" ref="UD37">INDEX(UD$13:UD35,$B37+1,1)</f>
        <v>0</v>
      </c>
      <c r="UE37" s="535" cm="1">
        <f t="array" ref="UE37">INDEX(UE$13:UE35,$B37+1,1)</f>
        <v>0</v>
      </c>
      <c r="UF37" s="535" cm="1">
        <f t="array" ref="UF37">INDEX(UF$13:UF35,$B37+1,1)</f>
        <v>0</v>
      </c>
      <c r="UG37" s="535" cm="1">
        <f t="array" ref="UG37">INDEX(UG$13:UG35,$B37+1,1)</f>
        <v>0</v>
      </c>
      <c r="UH37" s="535" cm="1">
        <f t="array" ref="UH37">INDEX(UH$13:UH35,$B37+1,1)</f>
        <v>0</v>
      </c>
      <c r="UI37" s="535" cm="1">
        <f t="array" ref="UI37">INDEX(UI$13:UI35,$B37+1,1)</f>
        <v>0</v>
      </c>
      <c r="UJ37" s="535" cm="1">
        <f t="array" ref="UJ37">INDEX(UJ$13:UJ35,$B37+1,1)</f>
        <v>0</v>
      </c>
      <c r="UK37" s="535" cm="1">
        <f t="array" ref="UK37">INDEX(UK$13:UK35,$B37+1,1)</f>
        <v>0</v>
      </c>
      <c r="UL37" s="535" cm="1">
        <f t="array" ref="UL37">INDEX(UL$13:UL35,$B37+1,1)</f>
        <v>0</v>
      </c>
      <c r="UM37" s="535" cm="1">
        <f t="array" ref="UM37">INDEX(UM$13:UM35,$B37+1,1)</f>
        <v>0</v>
      </c>
      <c r="UN37" s="535" cm="1">
        <f t="array" ref="UN37">INDEX(UN$13:UN35,$B37+1,1)</f>
        <v>0</v>
      </c>
      <c r="UO37" s="535" cm="1">
        <f t="array" ref="UO37">INDEX(UO$13:UO35,$B37+1,1)</f>
        <v>0</v>
      </c>
      <c r="UP37" s="535" cm="1">
        <f t="array" ref="UP37">INDEX(UP$13:UP35,$B37+1,1)</f>
        <v>0</v>
      </c>
      <c r="UQ37" s="535" cm="1">
        <f t="array" ref="UQ37">INDEX(UQ$13:UQ35,$B37+1,1)</f>
        <v>0</v>
      </c>
      <c r="UR37" s="535" cm="1">
        <f t="array" ref="UR37">INDEX(UR$13:UR35,$B37+1,1)</f>
        <v>0</v>
      </c>
      <c r="US37" s="535" cm="1">
        <f t="array" ref="US37">INDEX(US$13:US35,$B37+1,1)</f>
        <v>0</v>
      </c>
      <c r="UT37" s="535" cm="1">
        <f t="array" ref="UT37">INDEX(UT$13:UT35,$B37+1,1)</f>
        <v>0</v>
      </c>
      <c r="UU37" s="535" cm="1">
        <f t="array" ref="UU37">INDEX(UU$13:UU35,$B37+1,1)</f>
        <v>0</v>
      </c>
      <c r="UV37" s="535" cm="1">
        <f t="array" ref="UV37">INDEX(UV$13:UV35,$B37+1,1)</f>
        <v>0</v>
      </c>
      <c r="UW37" s="535" cm="1">
        <f t="array" ref="UW37">INDEX(UW$13:UW35,$B37+1,1)</f>
        <v>0</v>
      </c>
      <c r="UX37" s="535" cm="1">
        <f t="array" ref="UX37">INDEX(UX$13:UX35,$B37+1,1)</f>
        <v>0</v>
      </c>
      <c r="UY37" s="535" cm="1">
        <f t="array" ref="UY37">INDEX(UY$13:UY35,$B37+1,1)</f>
        <v>0</v>
      </c>
      <c r="UZ37" s="535" cm="1">
        <f t="array" ref="UZ37">INDEX(UZ$13:UZ35,$B37+1,1)</f>
        <v>0</v>
      </c>
      <c r="VA37" s="535" cm="1">
        <f t="array" ref="VA37">INDEX(VA$13:VA35,$B37+1,1)</f>
        <v>0</v>
      </c>
      <c r="VB37" s="535" cm="1">
        <f t="array" ref="VB37">INDEX(VB$13:VB35,$B37+1,1)</f>
        <v>0</v>
      </c>
      <c r="VC37" s="535" cm="1">
        <f t="array" ref="VC37">INDEX(VC$13:VC35,$B37+1,1)</f>
        <v>0</v>
      </c>
      <c r="VD37" s="535" cm="1">
        <f t="array" ref="VD37">INDEX(VD$13:VD35,$B37+1,1)</f>
        <v>0</v>
      </c>
      <c r="VE37" s="535" cm="1">
        <f t="array" ref="VE37">INDEX(VE$13:VE35,$B37+1,1)</f>
        <v>0</v>
      </c>
      <c r="VF37" s="535" cm="1">
        <f t="array" ref="VF37">INDEX(VF$13:VF35,$B37+1,1)</f>
        <v>0</v>
      </c>
      <c r="VG37" s="535" cm="1">
        <f t="array" ref="VG37">INDEX(VG$13:VG35,$B37+1,1)</f>
        <v>0</v>
      </c>
      <c r="VH37" s="535" cm="1">
        <f t="array" ref="VH37">INDEX(VH$13:VH35,$B37+1,1)</f>
        <v>0</v>
      </c>
      <c r="VI37" s="535" cm="1">
        <f t="array" ref="VI37">INDEX(VI$13:VI35,$B37+1,1)</f>
        <v>0</v>
      </c>
      <c r="VJ37" s="535" cm="1">
        <f t="array" ref="VJ37">INDEX(VJ$13:VJ35,$B37+1,1)</f>
        <v>0</v>
      </c>
      <c r="VK37" s="535" cm="1">
        <f t="array" ref="VK37">INDEX(VK$13:VK35,$B37+1,1)</f>
        <v>0</v>
      </c>
      <c r="VL37" s="535" cm="1">
        <f t="array" ref="VL37">INDEX(VL$13:VL35,$B37+1,1)</f>
        <v>0</v>
      </c>
      <c r="VM37" s="535" cm="1">
        <f t="array" ref="VM37">INDEX(VM$13:VM35,$B37+1,1)</f>
        <v>0</v>
      </c>
      <c r="VN37" s="535" cm="1">
        <f t="array" ref="VN37">INDEX(VN$13:VN35,$B37+1,1)</f>
        <v>0</v>
      </c>
      <c r="VO37" s="535" cm="1">
        <f t="array" ref="VO37">INDEX(VO$13:VO35,$B37+1,1)</f>
        <v>0</v>
      </c>
      <c r="VP37" s="535" cm="1">
        <f t="array" ref="VP37">INDEX(VP$13:VP35,$B37+1,1)</f>
        <v>0</v>
      </c>
      <c r="VQ37" s="535" cm="1">
        <f t="array" ref="VQ37">INDEX(VQ$13:VQ35,$B37+1,1)</f>
        <v>0</v>
      </c>
      <c r="VR37" s="535" cm="1">
        <f t="array" ref="VR37">INDEX(VR$13:VR35,$B37+1,1)</f>
        <v>0</v>
      </c>
      <c r="VS37" s="535" cm="1">
        <f t="array" ref="VS37">INDEX(VS$13:VS35,$B37+1,1)</f>
        <v>0</v>
      </c>
      <c r="VT37" s="535" cm="1">
        <f t="array" ref="VT37">INDEX(VT$13:VT35,$B37+1,1)</f>
        <v>0</v>
      </c>
      <c r="VU37" s="535" cm="1">
        <f t="array" ref="VU37">INDEX(VU$13:VU35,$B37+1,1)</f>
        <v>0</v>
      </c>
      <c r="VV37" s="535" cm="1">
        <f t="array" ref="VV37">INDEX(VV$13:VV35,$B37+1,1)</f>
        <v>0</v>
      </c>
      <c r="VW37" s="535" cm="1">
        <f t="array" ref="VW37">INDEX(VW$13:VW35,$B37+1,1)</f>
        <v>0</v>
      </c>
      <c r="VX37" s="535" cm="1">
        <f t="array" ref="VX37">INDEX(VX$13:VX35,$B37+1,1)</f>
        <v>0</v>
      </c>
      <c r="VY37" s="535" cm="1">
        <f t="array" ref="VY37">INDEX(VY$13:VY35,$B37+1,1)</f>
        <v>0</v>
      </c>
      <c r="VZ37" s="535" cm="1">
        <f t="array" ref="VZ37">INDEX(VZ$13:VZ35,$B37+1,1)</f>
        <v>0</v>
      </c>
      <c r="WA37" s="535" cm="1">
        <f t="array" ref="WA37">INDEX(WA$13:WA35,$B37+1,1)</f>
        <v>0</v>
      </c>
      <c r="WB37" s="535" cm="1">
        <f t="array" ref="WB37">INDEX(WB$13:WB35,$B37+1,1)</f>
        <v>0</v>
      </c>
      <c r="WC37" s="535" cm="1">
        <f t="array" ref="WC37">INDEX(WC$13:WC35,$B37+1,1)</f>
        <v>0</v>
      </c>
      <c r="WD37" s="535" cm="1">
        <f t="array" ref="WD37">INDEX(WD$13:WD35,$B37+1,1)</f>
        <v>0</v>
      </c>
      <c r="WE37" s="535" cm="1">
        <f t="array" ref="WE37">INDEX(WE$13:WE35,$B37+1,1)</f>
        <v>0</v>
      </c>
      <c r="WF37" s="535" cm="1">
        <f t="array" ref="WF37">INDEX(WF$13:WF35,$B37+1,1)</f>
        <v>0</v>
      </c>
      <c r="WG37" s="535" cm="1">
        <f t="array" ref="WG37">INDEX(WG$13:WG35,$B37+1,1)</f>
        <v>0</v>
      </c>
      <c r="WH37" s="535" cm="1">
        <f t="array" ref="WH37">INDEX(WH$13:WH35,$B37+1,1)</f>
        <v>0</v>
      </c>
      <c r="WI37" s="535" cm="1">
        <f t="array" ref="WI37">INDEX(WI$13:WI35,$B37+1,1)</f>
        <v>0</v>
      </c>
      <c r="WJ37" s="535" cm="1">
        <f t="array" ref="WJ37">INDEX(WJ$13:WJ35,$B37+1,1)</f>
        <v>0</v>
      </c>
      <c r="WK37" s="535" cm="1">
        <f t="array" ref="WK37">INDEX(WK$13:WK35,$B37+1,1)</f>
        <v>0</v>
      </c>
      <c r="WL37" s="535" cm="1">
        <f t="array" ref="WL37">INDEX(WL$13:WL35,$B37+1,1)</f>
        <v>0</v>
      </c>
      <c r="WM37" s="535" t="str" cm="1">
        <f t="array" ref="WM37">INDEX(WM$13:WM35,$B37+1,1)</f>
        <v>-</v>
      </c>
      <c r="WN37" s="18"/>
      <c r="WO37" s="535" cm="1">
        <f t="array" ref="WO37">INDEX(WO$13:WO35,$B37+1,1)</f>
        <v>0</v>
      </c>
      <c r="WP37" s="535" cm="1">
        <f t="array" ref="WP37">INDEX(WP$13:WP35,$B37+1,1)</f>
        <v>0</v>
      </c>
      <c r="WQ37" s="535" cm="1">
        <f t="array" ref="WQ37">INDEX(WQ$13:WQ35,$B37+1,1)</f>
        <v>0</v>
      </c>
      <c r="WR37" s="535" t="str" cm="1">
        <f t="array" ref="WR37">INDEX(WR$13:WR35,$B37+1,1)</f>
        <v>-</v>
      </c>
      <c r="WS37" s="535" t="str" cm="1">
        <f t="array" ref="WS37">INDEX(WS$13:WS35,$B37+1,1)</f>
        <v>-</v>
      </c>
      <c r="WT37" s="535" t="str" cm="1">
        <f t="array" ref="WT37">INDEX(WT$13:WT35,$B37+1,1)</f>
        <v>-</v>
      </c>
      <c r="WU37" s="535" t="str" cm="1">
        <f t="array" ref="WU37">INDEX(WU$13:WU35,$B37+1,1)</f>
        <v>-</v>
      </c>
      <c r="WV37" s="535" t="str" cm="1">
        <f t="array" ref="WV37">INDEX(WV$13:WV35,$B37+1,1)</f>
        <v>-</v>
      </c>
      <c r="WW37" s="535" t="str" cm="1">
        <f t="array" ref="WW37">INDEX(WW$13:WW35,$B37+1,1)</f>
        <v>-</v>
      </c>
      <c r="WX37" s="535" t="str" cm="1">
        <f t="array" ref="WX37">INDEX(WX$13:WX35,$B37+1,1)</f>
        <v>-</v>
      </c>
      <c r="WY37" s="535" t="str" cm="1">
        <f t="array" ref="WY37">INDEX(WY$13:WY35,$B37+1,1)</f>
        <v>-</v>
      </c>
      <c r="WZ37" s="535" t="str" cm="1">
        <f t="array" ref="WZ37">INDEX(WZ$13:WZ35,$B37+1,1)</f>
        <v>-</v>
      </c>
      <c r="XA37" s="535" t="str" cm="1">
        <f t="array" ref="XA37">INDEX(XA$13:XA35,$B37+1,1)</f>
        <v>-</v>
      </c>
      <c r="XB37" s="535" t="str" cm="1">
        <f t="array" ref="XB37">INDEX(XB$13:XB35,$B37+1,1)</f>
        <v>-</v>
      </c>
      <c r="XC37" s="535" t="str" cm="1">
        <f t="array" ref="XC37">INDEX(XC$13:XC35,$B37+1,1)</f>
        <v>-</v>
      </c>
      <c r="XD37" s="535" t="str" cm="1">
        <f t="array" ref="XD37">INDEX(XD$13:XD35,$B37+1,1)</f>
        <v>-</v>
      </c>
      <c r="XE37" s="535" t="str" cm="1">
        <f t="array" ref="XE37">INDEX(XE$13:XE35,$B37+1,1)</f>
        <v>-</v>
      </c>
      <c r="XF37" s="535" t="str" cm="1">
        <f t="array" ref="XF37">INDEX(XF$13:XF35,$B37+1,1)</f>
        <v>-</v>
      </c>
      <c r="XG37" s="535" t="str" cm="1">
        <f t="array" ref="XG37">INDEX(XG$13:XG35,$B37+1,1)</f>
        <v>-</v>
      </c>
      <c r="XH37" s="18"/>
      <c r="XI37" s="411" t="str">
        <f t="shared" ca="1" si="196"/>
        <v>-</v>
      </c>
      <c r="XJ37" s="535" t="str" cm="1">
        <f t="array" ref="XJ37">INDEX(XJ$13:XJ35,$B37+1,1)</f>
        <v>-</v>
      </c>
      <c r="XK37" s="535" t="str" cm="1">
        <f t="array" ref="XK37">INDEX(XK$13:XK35,$B37+1,1)</f>
        <v>-</v>
      </c>
      <c r="XL37" s="535" t="str" cm="1">
        <f t="array" ref="XL37">INDEX(XL$13:XL35,$B37+1,1)</f>
        <v>-</v>
      </c>
      <c r="XM37" s="535" t="str" cm="1">
        <f t="array" ref="XM37">INDEX(XM$13:XM35,$B37+1,1)</f>
        <v>-</v>
      </c>
      <c r="XN37" s="535" cm="1">
        <f t="array" ref="XN37">INDEX(XN$13:XN35,$B37+1,1)</f>
        <v>0</v>
      </c>
      <c r="XO37" s="535" t="str" cm="1">
        <f t="array" ref="XO37">INDEX(XO$13:XO35,$B37+1,1)</f>
        <v>-</v>
      </c>
      <c r="XP37" s="535" t="str" cm="1">
        <f t="array" ref="XP37">INDEX(XP$13:XP35,$B37+1,1)</f>
        <v>-</v>
      </c>
      <c r="XQ37" s="535" t="str" cm="1">
        <f t="array" ref="XQ37">INDEX(XQ$13:XQ35,$B37+1,1)</f>
        <v>-</v>
      </c>
      <c r="XR37" s="535" t="str" cm="1">
        <f t="array" ref="XR37">INDEX(XR$13:XR35,$B37+1,1)</f>
        <v>-</v>
      </c>
      <c r="XS37" s="535" t="str" cm="1">
        <f t="array" ref="XS37">INDEX(XS$13:XS35,$B37+1,1)</f>
        <v>-</v>
      </c>
      <c r="XT37" s="535" t="str" cm="1">
        <f t="array" ref="XT37">INDEX(XT$13:XT35,$B37+1,1)</f>
        <v>-</v>
      </c>
      <c r="XU37" s="535" t="str" cm="1">
        <f t="array" ref="XU37">INDEX(XU$13:XU35,$B37+1,1)</f>
        <v>-</v>
      </c>
      <c r="XV37" s="535" t="str" cm="1">
        <f t="array" ref="XV37">INDEX(XV$13:XV35,$B37+1,1)</f>
        <v>-</v>
      </c>
      <c r="XW37" s="535" t="b" cm="1">
        <f t="array" ref="XW37">INDEX(XW$13:XW35,$B37+1,1)</f>
        <v>1</v>
      </c>
      <c r="XX37" s="535" t="str" cm="1">
        <f t="array" ref="XX37">INDEX(XX$13:XX35,$B37+1,1)</f>
        <v>-</v>
      </c>
      <c r="XY37" s="535" cm="1">
        <f t="array" ref="XY37">INDEX(XY$13:XY35,$B37+1,1)</f>
        <v>0</v>
      </c>
      <c r="XZ37" s="535" cm="1">
        <f t="array" ref="XZ37">INDEX(XZ$13:XZ35,$B37+1,1)</f>
        <v>0</v>
      </c>
      <c r="YA37" s="535" cm="1">
        <f t="array" ref="YA37">INDEX(YA$13:YA35,$B37+1,1)</f>
        <v>0</v>
      </c>
      <c r="YB37" s="18"/>
      <c r="YC37" s="535" t="str" cm="1">
        <f t="array" ref="YC37">INDEX(YC$13:YC35,$B37+1,1)</f>
        <v>-</v>
      </c>
      <c r="YD37" s="535" t="str" cm="1">
        <f t="array" ref="YD37">INDEX(YD$13:YD35,$B37+1,1)</f>
        <v>-</v>
      </c>
      <c r="YE37" s="535" t="str" cm="1">
        <f t="array" ref="YE37">INDEX(YE$13:YE35,$B37+1,1)</f>
        <v>-</v>
      </c>
      <c r="YF37" s="535" t="str" cm="1">
        <f t="array" ref="YF37">INDEX(YF$13:YF35,$B37+1,1)</f>
        <v>-</v>
      </c>
      <c r="YG37" s="535" cm="1">
        <f t="array" ref="YG37">INDEX(YG$13:YG35,$B37+1,1)</f>
        <v>1</v>
      </c>
      <c r="YH37" s="535" cm="1">
        <f t="array" ref="YH37">INDEX(YH$13:YH35,$B37+1,1)</f>
        <v>1</v>
      </c>
      <c r="YI37" s="535" cm="1">
        <f t="array" ref="YI37">INDEX(YI$13:YI35,$B37+1,1)</f>
        <v>1</v>
      </c>
      <c r="YJ37" s="535" cm="1">
        <f t="array" ref="YJ37">INDEX(YJ$13:YJ35,$B37+1,1)</f>
        <v>1</v>
      </c>
      <c r="YK37" s="535" t="str" cm="1">
        <f t="array" ref="YK37">INDEX(YK$13:YK35,$B37+1,1)</f>
        <v>-</v>
      </c>
      <c r="YL37" s="535" t="str" cm="1">
        <f t="array" ref="YL37">INDEX(YL$13:YL35,$B37+1,1)</f>
        <v>-</v>
      </c>
      <c r="YM37" s="535" t="str" cm="1">
        <f t="array" ref="YM37">INDEX(YM$13:YM35,$B37+1,1)</f>
        <v>-</v>
      </c>
      <c r="YN37" s="535" t="str" cm="1">
        <f t="array" ref="YN37">INDEX(YN$13:YN35,$B37+1,1)</f>
        <v>-</v>
      </c>
      <c r="YO37" s="535" t="str" cm="1">
        <f t="array" ref="YO37">INDEX(YO$13:YO35,$B37+1,1)</f>
        <v>-</v>
      </c>
      <c r="YP37" s="535" t="str" cm="1">
        <f t="array" ref="YP37">INDEX(YP$13:YP35,$B37+1,1)</f>
        <v>-</v>
      </c>
      <c r="YQ37" s="535" t="str" cm="1">
        <f t="array" ref="YQ37">INDEX(YQ$13:YQ35,$B37+1,1)</f>
        <v>-</v>
      </c>
      <c r="YR37" s="18"/>
      <c r="YS37" s="535" t="str" cm="1">
        <f t="array" ref="YS37">INDEX(YS$13:YS35,$B37+1,1)</f>
        <v>-</v>
      </c>
      <c r="YT37" s="411">
        <f t="shared" si="172"/>
        <v>1</v>
      </c>
      <c r="YU37" s="18"/>
      <c r="YV37" s="535" t="str" cm="1">
        <f t="array" ref="YV37">INDEX(YV$13:YV35,$B37+1,1)</f>
        <v>-</v>
      </c>
      <c r="YW37" s="535" t="str" cm="1">
        <f t="array" ref="YW37">INDEX(YW$13:YW35,$B37+1,1)</f>
        <v>-</v>
      </c>
      <c r="YX37" s="535" t="str" cm="1">
        <f t="array" ref="YX37">INDEX(YX$13:YX35,$B37+1,1)</f>
        <v>-</v>
      </c>
      <c r="YY37" s="535" t="str" cm="1">
        <f t="array" ref="YY37">INDEX(YY$13:YY35,$B37+1,1)</f>
        <v>-</v>
      </c>
      <c r="YZ37" s="535" t="str" cm="1">
        <f t="array" ref="YZ37">INDEX(YZ$13:YZ35,$B37+1,1)</f>
        <v>-</v>
      </c>
      <c r="ZA37" s="535" t="str" cm="1">
        <f t="array" ref="ZA37">INDEX(ZA$13:ZA35,$B37+1,1)</f>
        <v>-</v>
      </c>
      <c r="ZB37" s="535" t="str" cm="1">
        <f t="array" ref="ZB37">INDEX(ZB$13:ZB35,$B37+1,1)</f>
        <v>-</v>
      </c>
      <c r="ZC37" s="535" t="str" cm="1">
        <f t="array" ref="ZC37">INDEX(ZC$13:ZC35,$B37+1,1)</f>
        <v>-</v>
      </c>
      <c r="ZD37" s="535" t="str" cm="1">
        <f t="array" ref="ZD37">INDEX(ZD$13:ZD35,$B37+1,1)</f>
        <v>-</v>
      </c>
      <c r="ZE37" s="535" t="str" cm="1">
        <f t="array" ref="ZE37">INDEX(ZE$13:ZE35,$B37+1,1)</f>
        <v>-</v>
      </c>
      <c r="ZF37" s="535" t="str" cm="1">
        <f t="array" ref="ZF37">INDEX(ZF$13:ZF35,$B37+1,1)</f>
        <v>-</v>
      </c>
      <c r="ZG37" s="535" t="str" cm="1">
        <f t="array" ref="ZG37">INDEX(ZG$13:ZG35,$B37+1,1)</f>
        <v>-</v>
      </c>
      <c r="ZH37" s="535" t="str" cm="1">
        <f t="array" ref="ZH37">INDEX(ZH$13:ZH35,$B37+1,1)</f>
        <v>-</v>
      </c>
      <c r="ZI37" s="535" t="str" cm="1">
        <f t="array" ref="ZI37">INDEX(ZI$13:ZI35,$B37+1,1)</f>
        <v>-</v>
      </c>
      <c r="ZJ37" s="535" t="str" cm="1">
        <f t="array" ref="ZJ37">INDEX(ZJ$13:ZJ35,$B37+1,1)</f>
        <v>-</v>
      </c>
      <c r="ZK37" s="535" t="str" cm="1">
        <f t="array" ref="ZK37">INDEX(ZK$13:ZK35,$B37+1,1)</f>
        <v>-</v>
      </c>
      <c r="ZL37" s="535" t="str" cm="1">
        <f t="array" ref="ZL37">INDEX(ZL$13:ZL35,$B37+1,1)</f>
        <v>-</v>
      </c>
      <c r="ZM37" s="535" t="str" cm="1">
        <f t="array" ref="ZM37">INDEX(ZM$13:ZM35,$B37+1,1)</f>
        <v>-</v>
      </c>
      <c r="ZN37" s="535" t="str" cm="1">
        <f t="array" ref="ZN37">INDEX(ZN$13:ZN35,$B37+1,1)</f>
        <v>-</v>
      </c>
      <c r="ZO37" s="535" t="str" cm="1">
        <f t="array" ref="ZO37">INDEX(ZO$13:ZO35,$B37+1,1)</f>
        <v>-</v>
      </c>
      <c r="ZP37" s="535" t="str" cm="1">
        <f t="array" ref="ZP37">INDEX(ZP$13:ZP35,$B37+1,1)</f>
        <v>-</v>
      </c>
      <c r="ZQ37" s="535" t="str" cm="1">
        <f t="array" ref="ZQ37">INDEX(ZQ$13:ZQ35,$B37+1,1)</f>
        <v>-</v>
      </c>
      <c r="ZR37" s="535" t="str" cm="1">
        <f t="array" ref="ZR37">INDEX(ZR$13:ZR35,$B37+1,1)</f>
        <v>-</v>
      </c>
      <c r="ZS37" s="535" t="str" cm="1">
        <f t="array" ref="ZS37">INDEX(ZS$13:ZS35,$B37+1,1)</f>
        <v>-</v>
      </c>
      <c r="ZT37" s="535" t="str" cm="1">
        <f t="array" ref="ZT37">INDEX(ZT$13:ZT35,$B37+1,1)</f>
        <v>-</v>
      </c>
      <c r="ZU37" s="535" t="str" cm="1">
        <f t="array" ref="ZU37">INDEX(ZU$13:ZU35,$B37+1,1)</f>
        <v>-</v>
      </c>
      <c r="ZV37" s="535" t="str" cm="1">
        <f t="array" ref="ZV37">INDEX(ZV$13:ZV35,$B37+1,1)</f>
        <v>-</v>
      </c>
      <c r="ZW37" s="535" t="str" cm="1">
        <f t="array" ref="ZW37">INDEX(ZW$13:ZW35,$B37+1,1)</f>
        <v>-</v>
      </c>
      <c r="ZX37" s="535" t="str" cm="1">
        <f t="array" ref="ZX37">INDEX(ZX$13:ZX35,$B37+1,1)</f>
        <v>-</v>
      </c>
      <c r="ZY37" s="535" t="str" cm="1">
        <f t="array" ref="ZY37">INDEX(ZY$13:ZY35,$B37+1,1)</f>
        <v>-</v>
      </c>
      <c r="ZZ37" s="535" t="str" cm="1">
        <f t="array" ref="ZZ37">INDEX(ZZ$13:ZZ35,$B37+1,1)</f>
        <v>-</v>
      </c>
      <c r="AAA37" s="535" t="str" cm="1">
        <f t="array" ref="AAA37">INDEX(AAA$13:AAA35,$B37+1,1)</f>
        <v>-</v>
      </c>
      <c r="AAB37" s="535" t="str" cm="1">
        <f t="array" ref="AAB37">INDEX(AAB$13:AAB35,$B37+1,1)</f>
        <v>-</v>
      </c>
      <c r="AAC37" s="535" t="str" cm="1">
        <f t="array" ref="AAC37">INDEX(AAC$13:AAC35,$B37+1,1)</f>
        <v>-</v>
      </c>
      <c r="AAD37" s="535" t="str" cm="1">
        <f t="array" ref="AAD37">INDEX(AAD$13:AAD35,$B37+1,1)</f>
        <v>-</v>
      </c>
      <c r="AAE37" s="535" t="str" cm="1">
        <f t="array" ref="AAE37">INDEX(AAE$13:AAE35,$B37+1,1)</f>
        <v>-</v>
      </c>
      <c r="AAF37" s="535" t="str" cm="1">
        <f t="array" ref="AAF37">INDEX(AAF$13:AAF35,$B37+1,1)</f>
        <v>-</v>
      </c>
      <c r="AAG37" s="535" t="str" cm="1">
        <f t="array" ref="AAG37">INDEX(AAG$13:AAG35,$B37+1,1)</f>
        <v>-</v>
      </c>
      <c r="AAH37" s="535" t="str" cm="1">
        <f t="array" ref="AAH37">INDEX(AAH$13:AAH35,$B37+1,1)</f>
        <v>-</v>
      </c>
      <c r="AAI37" s="535" t="str" cm="1">
        <f t="array" ref="AAI37">INDEX(AAI$13:AAI35,$B37+1,1)</f>
        <v>-</v>
      </c>
      <c r="AAJ37" s="535" t="str" cm="1">
        <f t="array" ref="AAJ37">INDEX(AAJ$13:AAJ35,$B37+1,1)</f>
        <v>-</v>
      </c>
      <c r="AAK37" s="535" t="str" cm="1">
        <f t="array" ref="AAK37">INDEX(AAK$13:AAK35,$B37+1,1)</f>
        <v>-</v>
      </c>
      <c r="AAL37" s="535" cm="1">
        <f t="array" ref="AAL37">INDEX(AAL$13:AAL35,$B37+1,1)</f>
        <v>1</v>
      </c>
      <c r="AAM37" s="535" cm="1">
        <f t="array" ref="AAM37">INDEX(AAM$13:AAM35,$B37+1,1)</f>
        <v>1</v>
      </c>
      <c r="AAN37" s="535" t="str" cm="1">
        <f t="array" ref="AAN37">INDEX(AAN$13:AAN35,$B37+1,1)</f>
        <v>-</v>
      </c>
      <c r="AAO37" s="535" t="str" cm="1">
        <f t="array" ref="AAO37">INDEX(AAO$13:AAO35,$B37+1,1)</f>
        <v>-</v>
      </c>
      <c r="AAP37" s="535" t="str" cm="1">
        <f t="array" ref="AAP37">INDEX(AAP$13:AAP35,$B37+1,1)</f>
        <v>-</v>
      </c>
      <c r="AAQ37" s="535" t="str" cm="1">
        <f t="array" ref="AAQ37">INDEX(AAQ$13:AAQ35,$B37+1,1)</f>
        <v>-</v>
      </c>
      <c r="AAR37" s="535" t="str" cm="1">
        <f t="array" ref="AAR37">INDEX(AAR$13:AAR35,$B37+1,1)</f>
        <v>-</v>
      </c>
      <c r="AAS37" s="535" t="str" cm="1">
        <f t="array" ref="AAS37">INDEX(AAS$13:AAS35,$B37+1,1)</f>
        <v>-</v>
      </c>
      <c r="AAT37" s="535" t="str" cm="1">
        <f t="array" ref="AAT37">INDEX(AAT$13:AAT35,$B37+1,1)</f>
        <v>-</v>
      </c>
      <c r="AAU37" s="535" t="str" cm="1">
        <f t="array" ref="AAU37">INDEX(AAU$13:AAU35,$B37+1,1)</f>
        <v>-</v>
      </c>
      <c r="AAV37" s="535" t="str" cm="1">
        <f t="array" ref="AAV37">INDEX(AAV$13:AAV35,$B37+1,1)</f>
        <v>-</v>
      </c>
      <c r="AAW37" s="535" t="str" cm="1">
        <f t="array" ref="AAW37">INDEX(AAW$13:AAW35,$B37+1,1)</f>
        <v>-</v>
      </c>
      <c r="AAX37" s="535" t="str" cm="1">
        <f t="array" ref="AAX37">INDEX(AAX$13:AAX35,$B37+1,1)</f>
        <v>-</v>
      </c>
      <c r="AAY37" s="535" t="str" cm="1">
        <f t="array" ref="AAY37">INDEX(AAY$13:AAY35,$B37+1,1)</f>
        <v>-</v>
      </c>
      <c r="AAZ37" s="535" t="str" cm="1">
        <f t="array" ref="AAZ37">INDEX(AAZ$13:AAZ35,$B37+1,1)</f>
        <v>-</v>
      </c>
      <c r="ABA37" s="18"/>
      <c r="ABB37" s="535" t="str" cm="1">
        <f t="array" ref="ABB37">INDEX(ABB$13:ABB35,$B37+1,1)</f>
        <v>-</v>
      </c>
      <c r="ABC37" s="535" t="str" cm="1">
        <f t="array" ref="ABC37">INDEX(ABC$13:ABC35,$B37+1,1)</f>
        <v>-</v>
      </c>
      <c r="ABD37" s="535" t="str" cm="1">
        <f t="array" ref="ABD37">INDEX(ABD$13:ABD35,$B37+1,1)</f>
        <v>-</v>
      </c>
      <c r="ABE37" s="535" t="str" cm="1">
        <f t="array" ref="ABE37">INDEX(ABE$13:ABE35,$B37+1,1)</f>
        <v>-</v>
      </c>
      <c r="ABF37" s="535" t="str" cm="1">
        <f t="array" ref="ABF37">INDEX(ABF$13:ABF35,$B37+1,1)</f>
        <v>-</v>
      </c>
      <c r="ABG37" s="535" t="str" cm="1">
        <f t="array" ref="ABG37">INDEX(ABG$13:ABG35,$B37+1,1)</f>
        <v>-</v>
      </c>
      <c r="ABH37" s="535" t="str" cm="1">
        <f t="array" ref="ABH37">INDEX(ABH$13:ABH35,$B37+1,1)</f>
        <v>-</v>
      </c>
      <c r="ABI37" s="535" t="str" cm="1">
        <f t="array" ref="ABI37">INDEX(ABI$13:ABI35,$B37+1,1)</f>
        <v>-</v>
      </c>
      <c r="ABJ37" s="535" t="str" cm="1">
        <f t="array" ref="ABJ37">INDEX(ABJ$13:ABJ35,$B37+1,1)</f>
        <v>-</v>
      </c>
      <c r="ABK37" s="535" t="str" cm="1">
        <f t="array" ref="ABK37">INDEX(ABK$13:ABK35,$B37+1,1)</f>
        <v>-</v>
      </c>
      <c r="ABL37" s="535" t="str" cm="1">
        <f t="array" ref="ABL37">INDEX(ABL$13:ABL35,$B37+1,1)</f>
        <v>-</v>
      </c>
      <c r="ABM37" s="535" t="str" cm="1">
        <f t="array" ref="ABM37">INDEX(ABM$13:ABM35,$B37+1,1)</f>
        <v>-</v>
      </c>
      <c r="ABN37" s="535" t="str" cm="1">
        <f t="array" ref="ABN37">INDEX(ABN$13:ABN35,$B37+1,1)</f>
        <v>-</v>
      </c>
      <c r="ABO37" s="535" t="str" cm="1">
        <f t="array" ref="ABO37">INDEX(ABO$13:ABO35,$B37+1,1)</f>
        <v>-</v>
      </c>
      <c r="ABP37" s="535" t="str" cm="1">
        <f t="array" ref="ABP37">INDEX(ABP$13:ABP35,$B37+1,1)</f>
        <v>-</v>
      </c>
      <c r="ABQ37" s="535" t="str" cm="1">
        <f t="array" ref="ABQ37">INDEX(ABQ$13:ABQ35,$B37+1,1)</f>
        <v>-</v>
      </c>
      <c r="ABR37" s="535" t="str" cm="1">
        <f t="array" ref="ABR37">INDEX(ABR$13:ABR35,$B37+1,1)</f>
        <v>-</v>
      </c>
      <c r="ABS37" s="535" t="str" cm="1">
        <f t="array" ref="ABS37">INDEX(ABS$13:ABS35,$B37+1,1)</f>
        <v>-</v>
      </c>
      <c r="ABT37" s="535" t="str" cm="1">
        <f t="array" ref="ABT37">INDEX(ABT$13:ABT35,$B37+1,1)</f>
        <v>-</v>
      </c>
      <c r="ABU37" s="535" t="str" cm="1">
        <f t="array" ref="ABU37">INDEX(ABU$13:ABU35,$B37+1,1)</f>
        <v>-</v>
      </c>
      <c r="ABV37" s="535" t="str" cm="1">
        <f t="array" ref="ABV37">INDEX(ABV$13:ABV35,$B37+1,1)</f>
        <v>-</v>
      </c>
      <c r="ABW37" s="535" t="str" cm="1">
        <f t="array" ref="ABW37">INDEX(ABW$13:ABW35,$B37+1,1)</f>
        <v>-</v>
      </c>
      <c r="ABX37" s="535" t="str" cm="1">
        <f t="array" ref="ABX37">INDEX(ABX$13:ABX35,$B37+1,1)</f>
        <v>-</v>
      </c>
      <c r="ABY37" s="535" t="str" cm="1">
        <f t="array" ref="ABY37">INDEX(ABY$13:ABY35,$B37+1,1)</f>
        <v>-</v>
      </c>
      <c r="ABZ37" s="535" t="str" cm="1">
        <f t="array" ref="ABZ37">INDEX(ABZ$13:ABZ35,$B37+1,1)</f>
        <v>-</v>
      </c>
      <c r="ACA37" s="535" t="str" cm="1">
        <f t="array" ref="ACA37">INDEX(ACA$13:ACA35,$B37+1,1)</f>
        <v>-</v>
      </c>
      <c r="ACB37" s="535" t="str" cm="1">
        <f t="array" ref="ACB37">INDEX(ACB$13:ACB35,$B37+1,1)</f>
        <v>-</v>
      </c>
      <c r="ACC37" s="535" t="str" cm="1">
        <f t="array" ref="ACC37">INDEX(ACC$13:ACC35,$B37+1,1)</f>
        <v>-</v>
      </c>
      <c r="ACD37" s="535" t="str" cm="1">
        <f t="array" ref="ACD37">INDEX(ACD$13:ACD35,$B37+1,1)</f>
        <v>-</v>
      </c>
      <c r="ACE37" s="535" t="str" cm="1">
        <f t="array" ref="ACE37">INDEX(ACE$13:ACE35,$B37+1,1)</f>
        <v>-</v>
      </c>
      <c r="ACF37" s="535" t="str" cm="1">
        <f t="array" ref="ACF37">INDEX(ACF$13:ACF35,$B37+1,1)</f>
        <v>-</v>
      </c>
      <c r="ACG37" s="535" t="str" cm="1">
        <f t="array" ref="ACG37">INDEX(ACG$13:ACG35,$B37+1,1)</f>
        <v>-</v>
      </c>
      <c r="ACH37" s="535" t="str" cm="1">
        <f t="array" ref="ACH37">INDEX(ACH$13:ACH35,$B37+1,1)</f>
        <v>-</v>
      </c>
      <c r="ACI37" s="535" t="str" cm="1">
        <f t="array" ref="ACI37">INDEX(ACI$13:ACI35,$B37+1,1)</f>
        <v>-</v>
      </c>
      <c r="ACJ37" s="535" t="str" cm="1">
        <f t="array" ref="ACJ37">INDEX(ACJ$13:ACJ35,$B37+1,1)</f>
        <v>-</v>
      </c>
      <c r="ACK37" s="535" t="str" cm="1">
        <f t="array" ref="ACK37">INDEX(ACK$13:ACK35,$B37+1,1)</f>
        <v>-</v>
      </c>
      <c r="ACL37" s="535" t="str" cm="1">
        <f t="array" ref="ACL37">INDEX(ACL$13:ACL35,$B37+1,1)</f>
        <v>-</v>
      </c>
      <c r="ACM37" s="535" t="str" cm="1">
        <f t="array" ref="ACM37">INDEX(ACM$13:ACM35,$B37+1,1)</f>
        <v>-</v>
      </c>
      <c r="ACN37" s="535" t="str" cm="1">
        <f t="array" ref="ACN37">INDEX(ACN$13:ACN35,$B37+1,1)</f>
        <v>-</v>
      </c>
      <c r="ACO37" s="535" t="str" cm="1">
        <f t="array" ref="ACO37">INDEX(ACO$13:ACO35,$B37+1,1)</f>
        <v>-</v>
      </c>
      <c r="ACP37" s="535" t="str" cm="1">
        <f t="array" ref="ACP37">INDEX(ACP$13:ACP35,$B37+1,1)</f>
        <v>-</v>
      </c>
      <c r="ACQ37" s="535" t="str" cm="1">
        <f t="array" ref="ACQ37">INDEX(ACQ$13:ACQ35,$B37+1,1)</f>
        <v>-</v>
      </c>
      <c r="ACR37" s="535" t="str" cm="1">
        <f t="array" ref="ACR37">INDEX(ACR$13:ACR35,$B37+1,1)</f>
        <v>-</v>
      </c>
      <c r="ACS37" s="535" t="str" cm="1">
        <f t="array" ref="ACS37">INDEX(ACS$13:ACS35,$B37+1,1)</f>
        <v>-</v>
      </c>
      <c r="ACT37" s="535" t="str" cm="1">
        <f t="array" ref="ACT37">INDEX(ACT$13:ACT35,$B37+1,1)</f>
        <v>-</v>
      </c>
      <c r="ACU37" s="535" t="str" cm="1">
        <f t="array" ref="ACU37">INDEX(ACU$13:ACU35,$B37+1,1)</f>
        <v>-</v>
      </c>
      <c r="ACV37" s="535" t="str" cm="1">
        <f t="array" ref="ACV37">INDEX(ACV$13:ACV35,$B37+1,1)</f>
        <v>-</v>
      </c>
      <c r="ACW37" s="535" t="str" cm="1">
        <f t="array" ref="ACW37">INDEX(ACW$13:ACW35,$B37+1,1)</f>
        <v>-</v>
      </c>
      <c r="ACX37" s="535" t="str" cm="1">
        <f t="array" ref="ACX37">INDEX(ACX$13:ACX35,$B37+1,1)</f>
        <v>-</v>
      </c>
      <c r="ACY37" s="535" t="str" cm="1">
        <f t="array" ref="ACY37">INDEX(ACY$13:ACY35,$B37+1,1)</f>
        <v>-</v>
      </c>
      <c r="ACZ37" s="535" t="str" cm="1">
        <f t="array" ref="ACZ37">INDEX(ACZ$13:ACZ35,$B37+1,1)</f>
        <v>-</v>
      </c>
      <c r="ADA37" s="535" t="str" cm="1">
        <f t="array" ref="ADA37">INDEX(ADA$13:ADA35,$B37+1,1)</f>
        <v>-</v>
      </c>
      <c r="ADB37" s="535" t="str" cm="1">
        <f t="array" ref="ADB37">INDEX(ADB$13:ADB35,$B37+1,1)</f>
        <v>-</v>
      </c>
      <c r="ADC37" s="535" t="str" cm="1">
        <f t="array" ref="ADC37">INDEX(ADC$13:ADC35,$B37+1,1)</f>
        <v>-</v>
      </c>
      <c r="ADD37" s="535" t="str" cm="1">
        <f t="array" ref="ADD37">INDEX(ADD$13:ADD35,$B37+1,1)</f>
        <v>-</v>
      </c>
      <c r="ADE37" s="535" t="str" cm="1">
        <f t="array" ref="ADE37">INDEX(ADE$13:ADE35,$B37+1,1)</f>
        <v>-</v>
      </c>
      <c r="ADF37" s="535" t="str" cm="1">
        <f t="array" ref="ADF37">INDEX(ADF$13:ADF35,$B37+1,1)</f>
        <v>-</v>
      </c>
      <c r="ADG37" s="535" t="str" cm="1">
        <f t="array" ref="ADG37">INDEX(ADG$13:ADG35,$B37+1,1)</f>
        <v>-</v>
      </c>
      <c r="ADH37" s="535" t="str" cm="1">
        <f t="array" ref="ADH37">INDEX(ADH$13:ADH35,$B37+1,1)</f>
        <v>-</v>
      </c>
      <c r="ADI37" s="535" t="str" cm="1">
        <f t="array" ref="ADI37">INDEX(ADI$13:ADI35,$B37+1,1)</f>
        <v>-</v>
      </c>
      <c r="ADJ37" s="535" t="str" cm="1">
        <f t="array" ref="ADJ37">INDEX(ADJ$13:ADJ35,$B37+1,1)</f>
        <v>-</v>
      </c>
      <c r="ADK37" s="535" t="str" cm="1">
        <f t="array" ref="ADK37">INDEX(ADK$13:ADK35,$B37+1,1)</f>
        <v>-</v>
      </c>
      <c r="ADL37" s="535" t="str" cm="1">
        <f t="array" ref="ADL37">INDEX(ADL$13:ADL35,$B37+1,1)</f>
        <v>-</v>
      </c>
      <c r="ADM37" s="535" t="str" cm="1">
        <f t="array" ref="ADM37">INDEX(ADM$13:ADM35,$B37+1,1)</f>
        <v>-</v>
      </c>
      <c r="ADN37" s="535" t="str" cm="1">
        <f t="array" ref="ADN37">INDEX(ADN$13:ADN35,$B37+1,1)</f>
        <v>-</v>
      </c>
      <c r="ADO37" s="535" t="str" cm="1">
        <f t="array" ref="ADO37">INDEX(ADO$13:ADO35,$B37+1,1)</f>
        <v>-</v>
      </c>
      <c r="ADP37" s="535" t="str" cm="1">
        <f t="array" ref="ADP37">INDEX(ADP$13:ADP35,$B37+1,1)</f>
        <v>-</v>
      </c>
      <c r="ADQ37" s="535" t="str" cm="1">
        <f t="array" ref="ADQ37">INDEX(ADQ$13:ADQ35,$B37+1,1)</f>
        <v>-</v>
      </c>
      <c r="ADR37" s="535" t="str" cm="1">
        <f t="array" ref="ADR37">INDEX(ADR$13:ADR35,$B37+1,1)</f>
        <v>-</v>
      </c>
      <c r="ADS37" s="535" t="str" cm="1">
        <f t="array" ref="ADS37">INDEX(ADS$13:ADS35,$B37+1,1)</f>
        <v>-</v>
      </c>
      <c r="ADT37" s="535" t="str" cm="1">
        <f t="array" ref="ADT37">INDEX(ADT$13:ADT35,$B37+1,1)</f>
        <v>-</v>
      </c>
      <c r="ADU37" s="535" t="str" cm="1">
        <f t="array" ref="ADU37">INDEX(ADU$13:ADU35,$B37+1,1)</f>
        <v>-</v>
      </c>
      <c r="ADV37" s="535" t="str" cm="1">
        <f t="array" ref="ADV37">INDEX(ADV$13:ADV35,$B37+1,1)</f>
        <v>-</v>
      </c>
      <c r="ADW37" s="535" t="str" cm="1">
        <f t="array" ref="ADW37">INDEX(ADW$13:ADW35,$B37+1,1)</f>
        <v>-</v>
      </c>
      <c r="ADX37" s="535" t="str" cm="1">
        <f t="array" ref="ADX37">INDEX(ADX$13:ADX35,$B37+1,1)</f>
        <v>-</v>
      </c>
      <c r="ADY37" s="535" t="str" cm="1">
        <f t="array" ref="ADY37">INDEX(ADY$13:ADY35,$B37+1,1)</f>
        <v>-</v>
      </c>
      <c r="ADZ37" s="535" t="str" cm="1">
        <f t="array" ref="ADZ37">INDEX(ADZ$13:ADZ35,$B37+1,1)</f>
        <v>-</v>
      </c>
      <c r="AEA37" s="535" t="str" cm="1">
        <f t="array" ref="AEA37">INDEX(AEA$13:AEA35,$B37+1,1)</f>
        <v>-</v>
      </c>
      <c r="AEB37" s="535" t="str" cm="1">
        <f t="array" ref="AEB37">INDEX(AEB$13:AEB35,$B37+1,1)</f>
        <v>-</v>
      </c>
      <c r="AEC37" s="535" t="str" cm="1">
        <f t="array" ref="AEC37">INDEX(AEC$13:AEC35,$B37+1,1)</f>
        <v>-</v>
      </c>
      <c r="AED37" s="535" t="str" cm="1">
        <f t="array" ref="AED37">INDEX(AED$13:AED35,$B37+1,1)</f>
        <v>-</v>
      </c>
      <c r="AEE37" s="535" t="str" cm="1">
        <f t="array" ref="AEE37">INDEX(AEE$13:AEE35,$B37+1,1)</f>
        <v>-</v>
      </c>
      <c r="AEF37" s="535" t="str" cm="1">
        <f t="array" ref="AEF37">INDEX(AEF$13:AEF35,$B37+1,1)</f>
        <v>-</v>
      </c>
      <c r="AEG37" s="535" t="str" cm="1">
        <f t="array" ref="AEG37">INDEX(AEG$13:AEG35,$B37+1,1)</f>
        <v>-</v>
      </c>
      <c r="AEH37" s="535" t="str" cm="1">
        <f t="array" ref="AEH37">INDEX(AEH$13:AEH35,$B37+1,1)</f>
        <v>-</v>
      </c>
      <c r="AEI37" s="535" t="str" cm="1">
        <f t="array" ref="AEI37">INDEX(AEI$13:AEI35,$B37+1,1)</f>
        <v>-</v>
      </c>
      <c r="AEJ37" s="535" t="str" cm="1">
        <f t="array" ref="AEJ37">INDEX(AEJ$13:AEJ35,$B37+1,1)</f>
        <v>-</v>
      </c>
      <c r="AEK37" s="535" t="str" cm="1">
        <f t="array" ref="AEK37">INDEX(AEK$13:AEK35,$B37+1,1)</f>
        <v>-</v>
      </c>
      <c r="AEL37" s="535" t="str" cm="1">
        <f t="array" ref="AEL37">INDEX(AEL$13:AEL35,$B37+1,1)</f>
        <v>-</v>
      </c>
      <c r="AEM37" s="535" t="str" cm="1">
        <f t="array" ref="AEM37">INDEX(AEM$13:AEM35,$B37+1,1)</f>
        <v>-</v>
      </c>
      <c r="AEN37" s="535" cm="1">
        <f t="array" ref="AEN37">INDEX(AEN$13:AEN35,$B37+1,1)</f>
        <v>0</v>
      </c>
      <c r="AEO37" s="483">
        <v>0</v>
      </c>
    </row>
    <row r="38" spans="1:821" outlineLevel="1">
      <c r="A38" s="18">
        <f t="shared" si="136"/>
        <v>25</v>
      </c>
      <c r="B38" s="18">
        <f t="shared" si="203"/>
        <v>6</v>
      </c>
      <c r="C38">
        <v>2</v>
      </c>
      <c r="D38" s="17" t="str" cm="1">
        <f t="array" ref="D38">INDEX(D$13:D37,$B38+1,1)</f>
        <v>GSW</v>
      </c>
      <c r="E38" t="b">
        <v>1</v>
      </c>
      <c r="F38" t="b">
        <v>0</v>
      </c>
      <c r="G38" t="b">
        <f t="shared" ref="G38:G43" si="209">E38</f>
        <v>1</v>
      </c>
      <c r="H38" s="40" t="s">
        <v>2640</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535" cm="1">
        <f t="array" ref="T38">INDEX(T$13:T37,$B38+1,1)</f>
        <v>2</v>
      </c>
      <c r="U38" s="535" cm="1">
        <f t="array" ref="U38">INDEX(U$13:U37,$B38+1,1)</f>
        <v>2</v>
      </c>
      <c r="V38" s="411">
        <f t="shared" si="137"/>
        <v>2</v>
      </c>
      <c r="W38" s="778" t="b">
        <f t="shared" si="200"/>
        <v>0</v>
      </c>
      <c r="X38" s="777" t="b">
        <f t="shared" si="138"/>
        <v>1</v>
      </c>
      <c r="Y38" s="777" t="b">
        <f t="shared" si="138"/>
        <v>1</v>
      </c>
      <c r="Z38" s="796" t="b" cm="1">
        <f t="array" ref="Z38">INDEX(Z$13:Z37,$B38+1,1)</f>
        <v>0</v>
      </c>
      <c r="AA38" s="411">
        <f t="shared" si="139"/>
        <v>6</v>
      </c>
      <c r="AB38" s="411">
        <f t="shared" si="140"/>
        <v>6</v>
      </c>
      <c r="AC38" s="411"/>
      <c r="AD38" s="411">
        <f t="shared" si="141"/>
        <v>6</v>
      </c>
      <c r="AE38" s="111"/>
      <c r="AF38" s="111"/>
      <c r="AG38" s="111"/>
      <c r="AH38" s="111"/>
      <c r="AI38" s="535" cm="1">
        <f t="array" ref="AI38">INDEX(AI$13:AI37,$B38+1,1)</f>
        <v>1</v>
      </c>
      <c r="AJ38" s="535" cm="1">
        <f t="array" ref="AJ38">INDEX(AJ$13:AJ37,$B38+1,1)</f>
        <v>1</v>
      </c>
      <c r="AK38" s="535" cm="1">
        <f t="array" ref="AK38">INDEX(AK$13:AK37,$B38+1,1)</f>
        <v>1</v>
      </c>
      <c r="AL38" s="535" cm="1">
        <f t="array" ref="AL38">INDEX(AL$13:AL37,$B38+1,1)</f>
        <v>0</v>
      </c>
      <c r="AM38" s="535" cm="1">
        <f t="array" ref="AM38">INDEX(AM$13:AM37,$B38+1,1)</f>
        <v>0</v>
      </c>
      <c r="AN38" s="535" t="str" cm="1">
        <f t="array" ref="AN38">INDEX(AN$13:AN37,$B38+1,1)</f>
        <v/>
      </c>
      <c r="AO38" s="535" cm="1">
        <f t="array" ref="AO38">INDEX(AO$13:AO37,$B38+1,1)</f>
        <v>1</v>
      </c>
      <c r="AP38" s="535" cm="1">
        <f t="array" ref="AP38">INDEX(AP$13:AP37,$B38+1,1)</f>
        <v>1</v>
      </c>
      <c r="AQ38" s="111"/>
      <c r="AR38" s="111"/>
      <c r="AS38" s="111"/>
      <c r="AT38" s="111"/>
      <c r="AU38" s="111"/>
      <c r="AV38" s="111"/>
      <c r="AW38" s="111"/>
      <c r="AX38" s="111"/>
      <c r="AY38" s="18"/>
      <c r="AZ38" s="18"/>
      <c r="BA38" s="200" t="str" cm="1">
        <f t="array" aca="1" ref="BA38" ca="1">$H38&amp;" "        &amp;_xlfn.SINGLE( INDEX(i.ModelStructure,$I38,1))    &amp;" "
&amp; $D38        &amp;       IF(OR($CE38="-", $CE38),"_PInp","_Full")&amp;    IF($DK38=0," SFM","")&amp;IF($DK38=1," MFM","")&amp;IF($DK38=7," Mat","")&amp;IF($EX38=1,"&amp;EL","   ")&amp;IF($DQ38=TRUE,"&amp;BBT","    ")
&amp;      " TOL"&amp;_xlfn.SINGLE(INDEX(i.TOL_Desc,1,$N38))   &amp; " Scan"&amp;$AK38
&amp;       CHOOSE($K38+1," CFS"," GFS"," NFS")&amp;     " CG_"&amp;_xlfn.SINGLE(_xlfn.SWITCH($XI38,"-",1,TRUE,1,FALSE,0))&amp;_xlfn.SINGLE(    IF($XL38="-"," FodCrop    ",_xlfn.SWITCH(VALUE(LEFT($XL$4,1)),0," All",6," Lup",9," Oat",11," OaF")&amp;"_Fod"&amp;TEXT($XL38,"000%")))
&amp;" REV"&amp;"_"&amp;TEXT($GV38,"00;-0;00;@ ")&amp;TEXT($AN38,"00;-0;00;  @")&amp;"_"&amp;TEXT($HA38,"0")&amp;"_"&amp;TEXT($AP38,"0")
&amp; " RR"&amp;TEXT(SUM($FB38:$FC38),"+00%;-00%;    ;@")
&amp; " ("&amp;IF($DD38,"P","E")   &amp;IF($DE38,"T","t")        &amp;     "_F"&amp;IF($ZW38=TRUE,3,0)+COUNTIF($ZO38:$ZS38,TRUE)+COUNTIF($BV38:$BW38,"&gt;0")&amp;IF($ZU38=TRUE,3,0)+COUNTIF($BV38:$BW38,"&gt;0")&amp;"N"&amp;$ZZ38&amp;$AAA38&amp;"L"&amp;$AAL38&amp;$AAM38&amp;"_"&amp;$AAK38&amp;")"</f>
        <v>LTW_loops    SE GSW_PInp MFM        TOLSpr Scan1 CFS CG_1 FodCrop     REV_-   _-_1 RR+01% (PT_F00N--L11_1)</v>
      </c>
      <c r="BB38" s="8" t="str">
        <f ca="1">IF(COUNTIF($BA$13:$BA38,$BA38)=1,"-","Dup")</f>
        <v>-</v>
      </c>
      <c r="BC38" s="18"/>
      <c r="BD38" s="535" t="b" cm="1">
        <f t="array" ref="BD38">INDEX(BD$13:BD37,$B38+1,1)</f>
        <v>0</v>
      </c>
      <c r="BE38" s="535" t="b" cm="1">
        <f t="array" ref="BE38">INDEX(BE$13:BE37,$B38+1,1)</f>
        <v>0</v>
      </c>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535" t="b" cm="1">
        <f t="array" ref="BK38">INDEX(BK$13:BK37,$B38+1,1)</f>
        <v>0</v>
      </c>
      <c r="BL38" s="535" t="b" cm="1">
        <f t="array" ref="BL38">INDEX(BL$13:BL37,$B38+1,1)</f>
        <v>0</v>
      </c>
      <c r="BM38" s="18"/>
      <c r="BN38" s="535" t="b" cm="1">
        <f t="array" ref="BN38">INDEX(BN$13:BN37,$B38+1,1)</f>
        <v>0</v>
      </c>
      <c r="BO38" s="535" t="str" cm="1">
        <f t="array" ref="BO38">INDEX(BO$13:BO37,$B38+1,1)</f>
        <v>-</v>
      </c>
      <c r="BP38" s="535" t="str" cm="1">
        <f t="array" ref="BP38">INDEX(BP$13:BP37,$B38+1,1)</f>
        <v>-</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str" cm="1">
        <f t="array" ref="BX38">INDEX(BX$13:BX37,$B38+1,1)</f>
        <v>-</v>
      </c>
      <c r="BY38" s="535" t="str" cm="1">
        <f t="array" ref="BY38">INDEX(BY$13:BY37,$B38+1,1)</f>
        <v>-</v>
      </c>
      <c r="BZ38" s="535" t="b" cm="1">
        <f t="array" ref="BZ38">INDEX(BZ$13:BZ37,$B38+1,1)</f>
        <v>0</v>
      </c>
      <c r="CA38" s="535" t="str" cm="1">
        <f t="array" ref="CA38">INDEX(CA$13:CA37,$B38+1,1)</f>
        <v>-</v>
      </c>
      <c r="CB38" s="535" t="str" cm="1">
        <f t="array" ref="CB38">INDEX(CB$13:CB37,$B38+1,1)</f>
        <v>-</v>
      </c>
      <c r="CC38" s="535" t="str" cm="1">
        <f t="array" ref="CC38">INDEX(CC$13:CC37,$B38+1,1)</f>
        <v>-</v>
      </c>
      <c r="CD38" s="535" t="str" cm="1">
        <f t="array" ref="CD38">INDEX(CD$13:CD37,$B38+1,1)</f>
        <v>-</v>
      </c>
      <c r="CE38" s="535" t="str" cm="1">
        <f t="array" ref="CE38">INDEX(CE$13:CE37,$B38+1,1)</f>
        <v>-</v>
      </c>
      <c r="CF38" s="18"/>
      <c r="CG38" s="535" t="str" cm="1">
        <f t="array" ref="CG38">INDEX(CG$13:CG37,$B38+1,1)</f>
        <v>-</v>
      </c>
      <c r="CH38" s="411" t="str">
        <f t="shared" ca="1" si="144"/>
        <v>-</v>
      </c>
      <c r="CI38" s="411">
        <f t="shared" si="145"/>
        <v>0</v>
      </c>
      <c r="CJ38" s="411">
        <f t="shared" si="145"/>
        <v>0</v>
      </c>
      <c r="CK38" s="535" t="str" cm="1">
        <f t="array" ref="CK38">INDEX(CK$13:CK37,$B38+1,1)</f>
        <v>-</v>
      </c>
      <c r="CL38" s="535" t="str" cm="1">
        <f t="array" ref="CL38">INDEX(CL$13:CL37,$B38+1,1)</f>
        <v>-</v>
      </c>
      <c r="CM38" s="535" t="str" cm="1">
        <f t="array" ref="CM38">INDEX(CM$13:CM37,$B38+1,1)</f>
        <v>-</v>
      </c>
      <c r="CN38" s="411" t="str">
        <f t="shared" ca="1" si="146"/>
        <v>-</v>
      </c>
      <c r="CO38" s="411">
        <f t="shared" si="147"/>
        <v>0</v>
      </c>
      <c r="CP38" s="411">
        <f t="shared" si="147"/>
        <v>0</v>
      </c>
      <c r="CQ38" s="535" t="str" cm="1">
        <f t="array" ref="CQ38">INDEX(CQ$13:CQ37,$B38+1,1)</f>
        <v>-</v>
      </c>
      <c r="CR38" s="411" t="str">
        <f t="shared" ca="1" si="148"/>
        <v>-</v>
      </c>
      <c r="CS38" s="411">
        <f t="shared" si="149"/>
        <v>0</v>
      </c>
      <c r="CT38" s="535" t="str" cm="1">
        <f t="array" ref="CT38">INDEX(CT$13:CT37,$B38+1,1)</f>
        <v>-</v>
      </c>
      <c r="CU38" s="535" t="str" cm="1">
        <f t="array" ref="CU38">INDEX(CU$13:CU37,$B38+1,1)</f>
        <v>-</v>
      </c>
      <c r="CV38" s="411">
        <f t="shared" si="150"/>
        <v>0</v>
      </c>
      <c r="CW38" s="535" t="str" cm="1">
        <f t="array" ref="CW38">INDEX(CW$13:CW37,$B38+1,1)</f>
        <v>-</v>
      </c>
      <c r="CX38" s="411" t="str">
        <f t="shared" ca="1" si="151"/>
        <v>-</v>
      </c>
      <c r="CY38" s="411">
        <f t="shared" si="152"/>
        <v>0</v>
      </c>
      <c r="CZ38" s="411">
        <f t="shared" si="152"/>
        <v>0</v>
      </c>
      <c r="DA38" s="535" cm="1">
        <f t="array" ref="DA38">INDEX(DA$13:DA37,$B38+1,1)</f>
        <v>0</v>
      </c>
      <c r="DB38" s="535" cm="1">
        <f t="array" ref="DB38">INDEX(DB$13:DB37,$B38+1,1)</f>
        <v>0</v>
      </c>
      <c r="DC38" s="18"/>
      <c r="DD38" s="22" t="b">
        <v>1</v>
      </c>
      <c r="DE38" s="87" t="b">
        <f>$DD38</f>
        <v>1</v>
      </c>
      <c r="DF38" s="22" t="b">
        <v>0</v>
      </c>
      <c r="DG38" s="535" t="str" cm="1">
        <f t="array" ref="DG38">INDEX(DG$13:DG37,$B38+1,1)</f>
        <v>-</v>
      </c>
      <c r="DH38" s="546">
        <f>DH37</f>
        <v>2231</v>
      </c>
      <c r="DI38" s="535" cm="1">
        <f t="array" ref="DI38">INDEX(DI$13:DI37,$B38+1,1)</f>
        <v>1</v>
      </c>
      <c r="DJ38" s="535" cm="1">
        <f t="array" ref="DJ38">INDEX(DJ$13:DJ37,$B38+1,1)</f>
        <v>1</v>
      </c>
      <c r="DK38" s="411">
        <f t="shared" si="183"/>
        <v>1</v>
      </c>
      <c r="DL38" s="411">
        <f t="shared" si="183"/>
        <v>60</v>
      </c>
      <c r="DM38" s="535" t="str" cm="1">
        <f t="array" ref="DM38">INDEX(DM$13:DM37,$B38+1,1)</f>
        <v>-</v>
      </c>
      <c r="DN38" s="411" t="str">
        <f t="shared" si="184"/>
        <v>-</v>
      </c>
      <c r="DO38" s="411" t="str">
        <f t="shared" si="184"/>
        <v>-</v>
      </c>
      <c r="DP38" s="411" t="str">
        <f t="shared" si="184"/>
        <v>-</v>
      </c>
      <c r="DQ38" s="411" t="b">
        <f t="shared" si="185"/>
        <v>0</v>
      </c>
      <c r="DR38" s="535" t="str" cm="1">
        <f t="array" ref="DR38">INDEX(DR$13:DR37,$B38+1,1)</f>
        <v>-</v>
      </c>
      <c r="DS38" s="535" t="str" cm="1">
        <f t="array" ref="DS38">INDEX(DS$13:DS37,$B38+1,1)</f>
        <v>-</v>
      </c>
      <c r="DT38" s="535" t="str" cm="1">
        <f t="array" ref="DT38">INDEX(DT$13:DT37,$B38+1,1)</f>
        <v>-</v>
      </c>
      <c r="DU38" s="535" t="str" cm="1">
        <f t="array" ref="DU38">INDEX(DU$13:DU37,$B38+1,1)</f>
        <v>-</v>
      </c>
      <c r="DV38" s="411">
        <f t="shared" si="207"/>
        <v>500</v>
      </c>
      <c r="DW38" s="411">
        <f t="shared" si="207"/>
        <v>500</v>
      </c>
      <c r="DX38" s="411" t="str">
        <f t="shared" si="207"/>
        <v>-</v>
      </c>
      <c r="DY38" s="411" t="str">
        <f t="shared" si="207"/>
        <v>-</v>
      </c>
      <c r="DZ38" s="411" t="str">
        <f t="shared" si="207"/>
        <v>-</v>
      </c>
      <c r="EA38" s="535" cm="1">
        <f t="array" ref="EA38">INDEX(EA$13:EA37,$B38+1,1)</f>
        <v>0</v>
      </c>
      <c r="EB38" s="535" cm="1">
        <f t="array" ref="EB38">INDEX(EB$13:EB37,$B38+1,1)</f>
        <v>999999</v>
      </c>
      <c r="EC38" s="535" cm="1">
        <f t="array" ref="EC38">INDEX(EC$13:EC37,$B38+1,1)</f>
        <v>999999</v>
      </c>
      <c r="ED38" s="535" cm="1">
        <f t="array" ref="ED38">INDEX(ED$13:ED37,$B38+1,1)</f>
        <v>999999</v>
      </c>
      <c r="EE38" s="535" cm="1">
        <f t="array" ref="EE38">INDEX(EE$13:EE37,$B38+1,1)</f>
        <v>999999</v>
      </c>
      <c r="EF38" s="535" cm="1">
        <f t="array" ref="EF38">INDEX(EF$13:EF37,$B38+1,1)</f>
        <v>999999</v>
      </c>
      <c r="EG38" s="535" cm="1">
        <f t="array" ref="EG38">INDEX(EG$13:EG37,$B38+1,1)</f>
        <v>999999</v>
      </c>
      <c r="EH38" s="535" cm="1">
        <f t="array" ref="EH38">INDEX(EH$13:EH37,$B38+1,1)</f>
        <v>999999</v>
      </c>
      <c r="EI38" s="535" cm="1">
        <f t="array" ref="EI38">INDEX(EI$13:EI37,$B38+1,1)</f>
        <v>999999</v>
      </c>
      <c r="EJ38" s="535" cm="1">
        <f t="array" ref="EJ38">INDEX(EJ$13:EJ37,$B38+1,1)</f>
        <v>999999</v>
      </c>
      <c r="EK38" s="535" cm="1">
        <f t="array" ref="EK38">INDEX(EK$13:EK37,$B38+1,1)</f>
        <v>999999</v>
      </c>
      <c r="EL38" s="535" cm="1">
        <f t="array" ref="EL38">INDEX(EL$13:EL37,$B38+1,1)</f>
        <v>999999</v>
      </c>
      <c r="EM38" s="535" cm="1">
        <f t="array" ref="EM38">INDEX(EM$13:EM37,$B38+1,1)</f>
        <v>999999</v>
      </c>
      <c r="EN38" s="782">
        <f t="shared" si="155"/>
        <v>0</v>
      </c>
      <c r="EO38" s="782">
        <f t="shared" si="155"/>
        <v>0</v>
      </c>
      <c r="EP38" s="782">
        <f t="shared" si="155"/>
        <v>999999</v>
      </c>
      <c r="EQ38" s="535" t="str" cm="1">
        <f t="array" ref="EQ38">INDEX(EQ$13:EQ37,$B38+1,1)</f>
        <v>-</v>
      </c>
      <c r="ER38" s="535" t="str" cm="1">
        <f t="array" ref="ER38">INDEX(ER$13:ER37,$B38+1,1)</f>
        <v>-</v>
      </c>
      <c r="ES38" s="411" t="str">
        <f t="shared" si="187"/>
        <v>-</v>
      </c>
      <c r="ET38" s="411" t="str">
        <f t="shared" si="187"/>
        <v>-</v>
      </c>
      <c r="EU38" s="781">
        <f t="shared" si="177"/>
        <v>0</v>
      </c>
      <c r="EV38" s="779">
        <f t="shared" si="178"/>
        <v>999999</v>
      </c>
      <c r="EW38" s="780">
        <f t="shared" si="179"/>
        <v>999999</v>
      </c>
      <c r="EX38" s="535" t="str" cm="1">
        <f t="array" ref="EX38">INDEX(EX$13:EX37,$B38+1,1)</f>
        <v>-</v>
      </c>
      <c r="EY38" s="728" cm="1">
        <f t="array" ref="EY38">IF(EX38&lt;&gt;"-",EX38,INDEX(i.ELMatedEst,$AA38+1,$T38))</f>
        <v>0</v>
      </c>
      <c r="EZ38" s="535" t="str" cm="1">
        <f t="array" ref="EZ38">INDEX(EZ$13:EZ37,$B38+1,1)</f>
        <v>-</v>
      </c>
      <c r="FA38" s="535" t="str" cm="1">
        <f t="array" ref="FA38">INDEX(FA$13:FA37,$B38+1,1)</f>
        <v>-</v>
      </c>
      <c r="FB38" s="411">
        <f t="shared" si="188"/>
        <v>0</v>
      </c>
      <c r="FC38" s="666">
        <f t="shared" si="189"/>
        <v>5.0000000000000001E-3</v>
      </c>
      <c r="FD38" s="535" cm="1">
        <f t="array" ref="FD38">INDEX(FD$13:FD37,$B38+1,1)</f>
        <v>1</v>
      </c>
      <c r="FE38" s="667">
        <f t="shared" si="190"/>
        <v>0.12</v>
      </c>
      <c r="FF38" s="667">
        <f>INDEX(CHOOSE($N38,DataAutumn!i.EL_PropnSold,DataWinter!i.EL_PropnSold,DataSpring!i.EL_PropnSold),$AI38,$T38)*INDEX(i.ELMatedEst,$AB38+1,$T38)*i.dAdultRR_ELPropSold
+INDEX(i.dryman,($AJ38-1)*4+$AI38,FF$7)</f>
        <v>0</v>
      </c>
      <c r="FG38" s="667">
        <f>INDEX(CHOOSE($N38,DataAutumn!i.EL_PropnSold,DataWinter!i.EL_PropnSold,DataSpring!i.EL_PropnSold),$AI38,$T38)*INDEX(i.ELMatedEst,$AB38+1,$T38)*i.dAdultRR_ELPropSold
+INDEX(i.dryman,($AJ38-1)*4+$AI38,FG$7)</f>
        <v>3.125E-2</v>
      </c>
      <c r="FH38" s="667">
        <f>INDEX(CHOOSE($N38,DataAutumn!i.EL_PropnSold,DataWinter!i.EL_PropnSold,DataSpring!i.EL_PropnSold),$AI38,$T38)*INDEX(i.ELMatedEst,$AB38+1,$T38)*i.dAdultRR_ELPropSold
+INDEX(i.dryman,($AJ38-1)*4+$AI38,FH$7)</f>
        <v>3.125E-2</v>
      </c>
      <c r="FI38" s="667">
        <f>INDEX(CHOOSE($N38,DataAutumn!i.EL_PropnSold,DataWinter!i.EL_PropnSold,DataSpring!i.EL_PropnSold),$AI38,$T38)*INDEX(i.ELMatedEst,$AB38+1,$T38)*i.dAdultRR_ELPropSold
+INDEX(i.dryman,($AJ38-1)*4+$AI38,FI$7)</f>
        <v>3.125E-2</v>
      </c>
      <c r="FJ38" s="668">
        <f>INDEX(CHOOSE($N38,DataAutumn!i.EL_PropnSold,DataWinter!i.EL_PropnSold,DataSpring!i.EL_PropnSold),$AI38,$T38)*INDEX(i.ELMatedEst,$AB38+1,$T38)*i.dAdultLSurv_ELPropSold</f>
        <v>0</v>
      </c>
      <c r="FK38" s="411" t="b">
        <f t="shared" si="191"/>
        <v>0</v>
      </c>
      <c r="FL38" s="411" t="b">
        <f t="shared" si="191"/>
        <v>0</v>
      </c>
      <c r="FM38" s="411" t="b">
        <f t="shared" si="191"/>
        <v>0</v>
      </c>
      <c r="FN38" s="411" t="b">
        <f t="shared" si="191"/>
        <v>0</v>
      </c>
      <c r="FO38" s="411">
        <f t="shared" si="192"/>
        <v>1</v>
      </c>
      <c r="FP38" s="411">
        <f t="shared" si="192"/>
        <v>0</v>
      </c>
      <c r="FQ38" s="411" t="b">
        <f t="shared" si="193"/>
        <v>0</v>
      </c>
      <c r="FR38" s="411" t="b">
        <f t="shared" si="156"/>
        <v>0</v>
      </c>
      <c r="FS38" s="411" t="b">
        <f t="shared" si="156"/>
        <v>0</v>
      </c>
      <c r="FT38" s="411" t="b">
        <f t="shared" si="156"/>
        <v>1</v>
      </c>
      <c r="FU38" s="87">
        <f t="shared" si="157"/>
        <v>1</v>
      </c>
      <c r="FV38" s="87">
        <f t="shared" si="157"/>
        <v>1</v>
      </c>
      <c r="FW38" s="535" cm="1">
        <f t="array" ref="FW38">INDEX(FW$13:FW37,$B38+1,1)</f>
        <v>1</v>
      </c>
      <c r="FX38" s="535" cm="1">
        <f t="array" ref="FX38">INDEX(FX$13:FX37,$B38+1,1)</f>
        <v>1</v>
      </c>
      <c r="FY38" s="535" cm="1">
        <f t="array" ref="FY38">INDEX(FY$13:FY37,$B38+1,1)</f>
        <v>1</v>
      </c>
      <c r="FZ38" s="535" cm="1">
        <f t="array" ref="FZ38">INDEX(FZ$13:FZ37,$B38+1,1)</f>
        <v>1</v>
      </c>
      <c r="GA38" s="535" t="str" cm="1">
        <f t="array" ref="GA38">INDEX(GA$13:GA37,$B38+1,1)</f>
        <v>-</v>
      </c>
      <c r="GB38" s="411" t="b">
        <f t="shared" si="194"/>
        <v>1</v>
      </c>
      <c r="GC38" s="411" t="b">
        <f t="shared" si="194"/>
        <v>0</v>
      </c>
      <c r="GD38" s="411" t="b">
        <f t="shared" si="194"/>
        <v>0</v>
      </c>
      <c r="GE38" s="411" t="b">
        <f t="shared" si="194"/>
        <v>0</v>
      </c>
      <c r="GF38" s="87">
        <f t="shared" si="206"/>
        <v>1</v>
      </c>
      <c r="GG38" s="87">
        <f t="shared" si="206"/>
        <v>1</v>
      </c>
      <c r="GH38" s="87">
        <f t="shared" si="206"/>
        <v>1</v>
      </c>
      <c r="GI38" s="87">
        <f t="shared" si="206"/>
        <v>1</v>
      </c>
      <c r="GJ38" s="87">
        <f t="shared" si="206"/>
        <v>1</v>
      </c>
      <c r="GK38" s="87">
        <f t="shared" si="206"/>
        <v>1</v>
      </c>
      <c r="GL38" s="87">
        <f t="shared" si="206"/>
        <v>1</v>
      </c>
      <c r="GM38" s="87">
        <f t="shared" si="206"/>
        <v>1</v>
      </c>
      <c r="GN38" s="411" cm="1">
        <f t="array" ref="GN38">INDEX(i.dse_type,1,$L38)</f>
        <v>0</v>
      </c>
      <c r="GO38" s="535" t="str" cm="1">
        <f t="array" ref="GO38">INDEX(GO$13:GO37,$B38+1,1)</f>
        <v>-</v>
      </c>
      <c r="GP38" s="535" t="str" cm="1">
        <f t="array" ref="GP38">INDEX(GP$13:GP37,$B38+1,1)</f>
        <v>-</v>
      </c>
      <c r="GQ38" s="535" t="str" cm="1">
        <f t="array" ref="GQ38">INDEX(GQ$13:GQ37,$B38+1,1)</f>
        <v>-</v>
      </c>
      <c r="GR38" s="18"/>
      <c r="GS38" s="535" t="str" cm="1">
        <f t="array" ref="GS38">INDEX(GS$13:GS37,$B38+1,1)</f>
        <v>-</v>
      </c>
      <c r="GT38" s="411" t="b">
        <f t="shared" si="195"/>
        <v>0</v>
      </c>
      <c r="GU38" s="535" t="str" cm="1">
        <f t="array" ref="GU38">INDEX(GU$13:GU37,$B38+1,1)</f>
        <v>-</v>
      </c>
      <c r="GV38" s="535" t="str" cm="1">
        <f t="array" ref="GV38">INDEX(GV$13:GV37,$B38+1,1)</f>
        <v>-</v>
      </c>
      <c r="GW38" s="535" t="str" cm="1">
        <f t="array" ref="GW38">INDEX(GW$13:GW37,$B38+1,1)</f>
        <v>-</v>
      </c>
      <c r="GX38" s="535" cm="1">
        <f t="array" ref="GX38">INDEX(GX$13:GX37,$B38+1,1)</f>
        <v>1</v>
      </c>
      <c r="GY38" s="535" cm="1">
        <f t="array" ref="GY38">INDEX(GY$13:GY37,$B38+1,1)</f>
        <v>1</v>
      </c>
      <c r="GZ38" s="535" t="str" cm="1">
        <f t="array" ref="GZ38">INDEX(GZ$13:GZ37,$B38+1,1)</f>
        <v>-</v>
      </c>
      <c r="HA38" s="535" t="str" cm="1">
        <f t="array" ref="HA38">INDEX(HA$13:HA37,$B38+1,1)</f>
        <v>-</v>
      </c>
      <c r="HB38" s="535" t="str" cm="1">
        <f t="array" ref="HB38">INDEX(HB$13:HB37,$B38+1,1)</f>
        <v>-</v>
      </c>
      <c r="HC38" s="535" t="str" cm="1">
        <f t="array" ref="HC38">INDEX(HC$13:HC37,$B38+1,1)</f>
        <v>-</v>
      </c>
      <c r="HD38" s="535" t="str" cm="1">
        <f t="array" ref="HD38">INDEX(HD$13:HD37,$B38+1,1)</f>
        <v>-</v>
      </c>
      <c r="HE38" s="535" t="str" cm="1">
        <f t="array" ref="HE38">INDEX(HE$13:HE37,$B38+1,1)</f>
        <v>-</v>
      </c>
      <c r="HF38" s="535" t="str" cm="1">
        <f t="array" ref="HF38">INDEX(HF$13:HF37,$B38+1,1)</f>
        <v>-</v>
      </c>
      <c r="HG38" s="535" t="str" cm="1">
        <f t="array" ref="HG38">INDEX(HG$13:HG37,$B38+1,1)</f>
        <v>-</v>
      </c>
      <c r="HH38" s="535" t="str" cm="1">
        <f t="array" ref="HH38">INDEX(HH$13:HH37,$B38+1,1)</f>
        <v>-</v>
      </c>
      <c r="HI38" s="535" t="str" cm="1">
        <f t="array" ref="HI38">INDEX(HI$13:HI37,$B38+1,1)</f>
        <v>-</v>
      </c>
      <c r="HJ38" s="535" t="str" cm="1">
        <f t="array" ref="HJ38">INDEX(HJ$13:HJ37,$B38+1,1)</f>
        <v>-</v>
      </c>
      <c r="HK38" s="535" t="str" cm="1">
        <f t="array" ref="HK38">INDEX(HK$13:HK37,$B38+1,1)</f>
        <v>-</v>
      </c>
      <c r="HL38" s="535" t="str" cm="1">
        <f t="array" ref="HL38">INDEX(HL$13:HL37,$B38+1,1)</f>
        <v>-</v>
      </c>
      <c r="HM38" s="535" t="str" cm="1">
        <f t="array" ref="HM38">INDEX(HM$13:HM37,$B38+1,1)</f>
        <v>-</v>
      </c>
      <c r="HN38" s="535" t="str" cm="1">
        <f t="array" ref="HN38">INDEX(HN$13:HN37,$B38+1,1)</f>
        <v>-</v>
      </c>
      <c r="HO38" s="535" t="str" cm="1">
        <f t="array" ref="HO38">INDEX(HO$13:HO37,$B38+1,1)</f>
        <v>-</v>
      </c>
      <c r="HP38" s="535" t="str" cm="1">
        <f t="array" ref="HP38">INDEX(HP$13:HP37,$B38+1,1)</f>
        <v>-</v>
      </c>
      <c r="HQ38" s="535" t="str" cm="1">
        <f t="array" ref="HQ38">INDEX(HQ$13:HQ37,$B38+1,1)</f>
        <v>-</v>
      </c>
      <c r="HR38" s="535" t="str" cm="1">
        <f t="array" ref="HR38">INDEX(HR$13:HR37,$B38+1,1)</f>
        <v>-</v>
      </c>
      <c r="HS38" s="535" t="str" cm="1">
        <f t="array" ref="HS38">INDEX(HS$13:HS37,$B38+1,1)</f>
        <v>-</v>
      </c>
      <c r="HT38" s="535" t="str" cm="1">
        <f t="array" ref="HT38">INDEX(HT$13:HT37,$B38+1,1)</f>
        <v>-</v>
      </c>
      <c r="HU38" s="535" cm="1">
        <f t="array" ref="HU38">INDEX(HU$13:HU37,$B38+1,1)</f>
        <v>0</v>
      </c>
      <c r="HV38" s="535" t="str" cm="1">
        <f t="array" ref="HV38">INDEX(HV$13:HV37,$B38+1,1)</f>
        <v>-</v>
      </c>
      <c r="HW38" s="535" cm="1">
        <f t="array" ref="HW38">INDEX(HW$13:HW37,$B38+1,1)</f>
        <v>1</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535" cm="1">
        <f t="array" ref="IC38">INDEX(IC$13:IC37,$B38+1,1)</f>
        <v>0</v>
      </c>
      <c r="ID38" s="535" cm="1">
        <f t="array" ref="ID38">INDEX(ID$13:ID37,$B38+1,1)</f>
        <v>0</v>
      </c>
      <c r="IE38" s="535" cm="1">
        <f t="array" ref="IE38">INDEX(IE$13:IE37,$B38+1,1)</f>
        <v>1</v>
      </c>
      <c r="IF38" s="535" cm="1">
        <f t="array" ref="IF38">INDEX(IF$13:IF37,$B38+1,1)</f>
        <v>0</v>
      </c>
      <c r="IG38" s="535" cm="1">
        <f t="array" ref="IG38">INDEX(IG$13:IG37,$B38+1,1)</f>
        <v>0</v>
      </c>
      <c r="IH38" s="535" cm="1">
        <f t="array" ref="IH38">INDEX(IH$13:IH37,$B38+1,1)</f>
        <v>0</v>
      </c>
      <c r="II38" s="535" cm="1">
        <f t="array" ref="II38">INDEX(II$13:II37,$B38+1,1)</f>
        <v>0</v>
      </c>
      <c r="IJ38" s="535" cm="1">
        <f t="array" ref="IJ38">INDEX(IJ$13:IJ37,$B38+1,1)</f>
        <v>0</v>
      </c>
      <c r="IK38" s="18"/>
      <c r="IL38" s="535" cm="1">
        <f t="array" ref="IL38">INDEX(IL$13:IL37,$B38+1,1)</f>
        <v>0.125</v>
      </c>
      <c r="IM38" s="535" cm="1">
        <f t="array" ref="IM38">INDEX(IM$13:IM37,$B38+1,1)</f>
        <v>0.3</v>
      </c>
      <c r="IN38" s="535" cm="1">
        <f t="array" ref="IN38">INDEX(IN$13:IN37,$B38+1,1)</f>
        <v>-0.05</v>
      </c>
      <c r="IO38" s="535" cm="1">
        <f t="array" ref="IO38">INDEX(IO$13:IO37,$B38+1,1)</f>
        <v>0.1</v>
      </c>
      <c r="IP38" s="535" cm="1">
        <f t="array" ref="IP38">INDEX(IP$13:IP37,$B38+1,1)</f>
        <v>0.25</v>
      </c>
      <c r="IQ38" s="535" cm="1">
        <f t="array" ref="IQ38">INDEX(IQ$13:IQ37,$B38+1,1)</f>
        <v>-0.05</v>
      </c>
      <c r="IR38" s="535" cm="1">
        <f t="array" ref="IR38">INDEX(IR$13:IR37,$B38+1,1)</f>
        <v>0.05</v>
      </c>
      <c r="IS38" s="535" cm="1">
        <f t="array" ref="IS38">INDEX(IS$13:IS37,$B38+1,1)</f>
        <v>0.1</v>
      </c>
      <c r="IT38" s="535" cm="1">
        <f t="array" ref="IT38">INDEX(IT$13:IT37,$B38+1,1)</f>
        <v>-0.02</v>
      </c>
      <c r="IU38" s="535" cm="1">
        <f t="array" ref="IU38">INDEX(IU$13:IU37,$B38+1,1)</f>
        <v>0.1</v>
      </c>
      <c r="IV38" s="535" cm="1">
        <f t="array" ref="IV38">INDEX(IV$13:IV37,$B38+1,1)</f>
        <v>0.25</v>
      </c>
      <c r="IW38" s="535" cm="1">
        <f t="array" ref="IW38">INDEX(IW$13:IW37,$B38+1,1)</f>
        <v>-0.05</v>
      </c>
      <c r="IX38" s="535" cm="1">
        <f t="array" ref="IX38">INDEX(IX$13:IX37,$B38+1,1)</f>
        <v>0.125</v>
      </c>
      <c r="IY38" s="535" cm="1">
        <f t="array" ref="IY38">INDEX(IY$13:IY37,$B38+1,1)</f>
        <v>0.1</v>
      </c>
      <c r="IZ38" s="535" cm="1">
        <f t="array" ref="IZ38">INDEX(IZ$13:IZ37,$B38+1,1)</f>
        <v>0.1</v>
      </c>
      <c r="JA38" s="535" cm="1">
        <f t="array" ref="JA38">INDEX(JA$13:JA37,$B38+1,1)</f>
        <v>0.1</v>
      </c>
      <c r="JB38" s="535" cm="1">
        <f t="array" ref="JB38">INDEX(JB$13:JB37,$B38+1,1)</f>
        <v>0</v>
      </c>
      <c r="JC38" s="535" cm="1">
        <f t="array" ref="JC38">INDEX(JC$13:JC37,$B38+1,1)</f>
        <v>0</v>
      </c>
      <c r="JD38" s="535" cm="1">
        <f t="array" ref="JD38">INDEX(JD$13:JD37,$B38+1,1)</f>
        <v>0</v>
      </c>
      <c r="JE38" s="535" cm="1">
        <f t="array" ref="JE38">INDEX(JE$13:JE37,$B38+1,1)</f>
        <v>0</v>
      </c>
      <c r="JF38" s="535" cm="1">
        <f t="array" ref="JF38">INDEX(JF$13:JF37,$B38+1,1)</f>
        <v>0</v>
      </c>
      <c r="JG38" s="535" cm="1">
        <f t="array" ref="JG38">INDEX(JG$13:JG37,$B38+1,1)</f>
        <v>0</v>
      </c>
      <c r="JH38" s="535" cm="1">
        <f t="array" ref="JH38">INDEX(JH$13:JH37,$B38+1,1)</f>
        <v>0</v>
      </c>
      <c r="JI38" s="535" cm="1">
        <f t="array" ref="JI38">INDEX(JI$13:JI37,$B38+1,1)</f>
        <v>0</v>
      </c>
      <c r="JJ38" s="535" cm="1">
        <f t="array" ref="JJ38">INDEX(JJ$13:JJ37,$B38+1,1)</f>
        <v>0</v>
      </c>
      <c r="JK38" s="535" cm="1">
        <f t="array" ref="JK38">INDEX(JK$13:JK37,$B38+1,1)</f>
        <v>0</v>
      </c>
      <c r="JL38" s="535" cm="1">
        <f t="array" ref="JL38">INDEX(JL$13:JL37,$B38+1,1)</f>
        <v>0</v>
      </c>
      <c r="JM38" s="535" cm="1">
        <f t="array" ref="JM38">INDEX(JM$13:JM37,$B38+1,1)</f>
        <v>0</v>
      </c>
      <c r="JN38" s="535" cm="1">
        <f t="array" ref="JN38">INDEX(JN$13:JN37,$B38+1,1)</f>
        <v>0</v>
      </c>
      <c r="JO38" s="535" cm="1">
        <f t="array" ref="JO38">INDEX(JO$13:JO37,$B38+1,1)</f>
        <v>0</v>
      </c>
      <c r="JP38" s="535" cm="1">
        <f t="array" ref="JP38">INDEX(JP$13:JP37,$B38+1,1)</f>
        <v>0</v>
      </c>
      <c r="JQ38" s="535" cm="1">
        <f t="array" ref="JQ38">INDEX(JQ$13:JQ37,$B38+1,1)</f>
        <v>0</v>
      </c>
      <c r="JR38" s="535" cm="1">
        <f t="array" ref="JR38">INDEX(JR$13:JR37,$B38+1,1)</f>
        <v>0</v>
      </c>
      <c r="JS38" s="535" cm="1">
        <f t="array" ref="JS38">INDEX(JS$13:JS37,$B38+1,1)</f>
        <v>0</v>
      </c>
      <c r="JT38" s="535" cm="1">
        <f t="array" ref="JT38">INDEX(JT$13:JT37,$B38+1,1)</f>
        <v>0</v>
      </c>
      <c r="JU38" s="535" cm="1">
        <f t="array" ref="JU38">INDEX(JU$13:JU37,$B38+1,1)</f>
        <v>0</v>
      </c>
      <c r="JV38" s="535" cm="1">
        <f t="array" ref="JV38">INDEX(JV$13:JV37,$B38+1,1)</f>
        <v>0</v>
      </c>
      <c r="JW38" s="535" cm="1">
        <f t="array" ref="JW38">INDEX(JW$13:JW37,$B38+1,1)</f>
        <v>0</v>
      </c>
      <c r="JX38" s="535" cm="1">
        <f t="array" ref="JX38">INDEX(JX$13:JX37,$B38+1,1)</f>
        <v>0</v>
      </c>
      <c r="JY38" s="535" cm="1">
        <f t="array" ref="JY38">INDEX(JY$13:JY37,$B38+1,1)</f>
        <v>0</v>
      </c>
      <c r="JZ38" s="535" cm="1">
        <f t="array" ref="JZ38">INDEX(JZ$13:JZ37,$B38+1,1)</f>
        <v>0</v>
      </c>
      <c r="KA38" s="535" cm="1">
        <f t="array" ref="KA38">INDEX(KA$13:KA37,$B38+1,1)</f>
        <v>0</v>
      </c>
      <c r="KB38" s="535" cm="1">
        <f t="array" ref="KB38">INDEX(KB$13:KB37,$B38+1,1)</f>
        <v>0</v>
      </c>
      <c r="KC38" s="535" cm="1">
        <f t="array" ref="KC38">INDEX(KC$13:KC37,$B38+1,1)</f>
        <v>0</v>
      </c>
      <c r="KD38" s="535" cm="1">
        <f t="array" ref="KD38">INDEX(KD$13:KD37,$B38+1,1)</f>
        <v>0</v>
      </c>
      <c r="KE38" s="535" cm="1">
        <f t="array" ref="KE38">INDEX(KE$13:KE37,$B38+1,1)</f>
        <v>0</v>
      </c>
      <c r="KF38" s="535" cm="1">
        <f t="array" ref="KF38">INDEX(KF$13:KF37,$B38+1,1)</f>
        <v>0</v>
      </c>
      <c r="KG38" s="535" cm="1">
        <f t="array" ref="KG38">INDEX(KG$13:KG37,$B38+1,1)</f>
        <v>0</v>
      </c>
      <c r="KH38" s="535" cm="1">
        <f t="array" ref="KH38">INDEX(KH$13:KH37,$B38+1,1)</f>
        <v>0</v>
      </c>
      <c r="KI38" s="535" cm="1">
        <f t="array" ref="KI38">INDEX(KI$13:KI37,$B38+1,1)</f>
        <v>0</v>
      </c>
      <c r="KJ38" s="535" cm="1">
        <f t="array" ref="KJ38">INDEX(KJ$13:KJ37,$B38+1,1)</f>
        <v>0</v>
      </c>
      <c r="KK38" s="535" cm="1">
        <f t="array" ref="KK38">INDEX(KK$13:KK37,$B38+1,1)</f>
        <v>0</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0</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535" cm="1">
        <f t="array" ref="KY38">INDEX(KY$13:KY37,$B38+1,1)</f>
        <v>0</v>
      </c>
      <c r="KZ38" s="535" cm="1">
        <f t="array" ref="KZ38">INDEX(KZ$13:KZ37,$B38+1,1)</f>
        <v>0</v>
      </c>
      <c r="LA38" s="535" cm="1">
        <f t="array" ref="LA38">INDEX(LA$13:LA37,$B38+1,1)</f>
        <v>0</v>
      </c>
      <c r="LB38" s="535" cm="1">
        <f t="array" ref="LB38">INDEX(LB$13:LB37,$B38+1,1)</f>
        <v>0</v>
      </c>
      <c r="LC38" s="535" cm="1">
        <f t="array" ref="LC38">INDEX(LC$13:LC37,$B38+1,1)</f>
        <v>0</v>
      </c>
      <c r="LD38" s="535" cm="1">
        <f t="array" ref="LD38">INDEX(LD$13:LD37,$B38+1,1)</f>
        <v>0</v>
      </c>
      <c r="LE38" s="535" cm="1">
        <f t="array" ref="LE38">INDEX(LE$13:LE37,$B38+1,1)</f>
        <v>0</v>
      </c>
      <c r="LF38" s="535" cm="1">
        <f t="array" ref="LF38">INDEX(LF$13:LF37,$B38+1,1)</f>
        <v>0</v>
      </c>
      <c r="LG38" s="535" cm="1">
        <f t="array" ref="LG38">INDEX(LG$13:LG37,$B38+1,1)</f>
        <v>0</v>
      </c>
      <c r="LH38" s="535" cm="1">
        <f t="array" ref="LH38">INDEX(LH$13:LH37,$B38+1,1)</f>
        <v>0</v>
      </c>
      <c r="LI38" s="535" cm="1">
        <f t="array" ref="LI38">INDEX(LI$13:LI37,$B38+1,1)</f>
        <v>0</v>
      </c>
      <c r="LJ38" s="535" cm="1">
        <f t="array" ref="LJ38">INDEX(LJ$13:LJ37,$B38+1,1)</f>
        <v>0</v>
      </c>
      <c r="LK38" s="535" cm="1">
        <f t="array" ref="LK38">INDEX(LK$13:LK37,$B38+1,1)</f>
        <v>0</v>
      </c>
      <c r="LL38" s="535" cm="1">
        <f t="array" ref="LL38">INDEX(LL$13:LL37,$B38+1,1)</f>
        <v>0</v>
      </c>
      <c r="LM38" s="535" cm="1">
        <f t="array" ref="LM38">INDEX(LM$13:LM37,$B38+1,1)</f>
        <v>0</v>
      </c>
      <c r="LN38" s="535" cm="1">
        <f t="array" ref="LN38">INDEX(LN$13:LN37,$B38+1,1)</f>
        <v>0</v>
      </c>
      <c r="LO38" s="535" cm="1">
        <f t="array" ref="LO38">INDEX(LO$13:LO37,$B38+1,1)</f>
        <v>0</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cm="1">
        <f t="array" ref="WE38">INDEX(WE$13:WE37,$B38+1,1)</f>
        <v>0</v>
      </c>
      <c r="WF38" s="535" cm="1">
        <f t="array" ref="WF38">INDEX(WF$13:WF37,$B38+1,1)</f>
        <v>0</v>
      </c>
      <c r="WG38" s="535" cm="1">
        <f t="array" ref="WG38">INDEX(WG$13:WG37,$B38+1,1)</f>
        <v>0</v>
      </c>
      <c r="WH38" s="535" cm="1">
        <f t="array" ref="WH38">INDEX(WH$13:WH37,$B38+1,1)</f>
        <v>0</v>
      </c>
      <c r="WI38" s="535" cm="1">
        <f t="array" ref="WI38">INDEX(WI$13:WI37,$B38+1,1)</f>
        <v>0</v>
      </c>
      <c r="WJ38" s="535" cm="1">
        <f t="array" ref="WJ38">INDEX(WJ$13:WJ37,$B38+1,1)</f>
        <v>0</v>
      </c>
      <c r="WK38" s="535" cm="1">
        <f t="array" ref="WK38">INDEX(WK$13:WK37,$B38+1,1)</f>
        <v>0</v>
      </c>
      <c r="WL38" s="535" cm="1">
        <f t="array" ref="WL38">INDEX(WL$13:WL37,$B38+1,1)</f>
        <v>0</v>
      </c>
      <c r="WM38" s="535" t="str" cm="1">
        <f t="array" ref="WM38">INDEX(WM$13:WM37,$B38+1,1)</f>
        <v>-</v>
      </c>
      <c r="WN38" s="18"/>
      <c r="WO38" s="535" cm="1">
        <f t="array" ref="WO38">INDEX(WO$13:WO37,$B38+1,1)</f>
        <v>0</v>
      </c>
      <c r="WP38" s="535" cm="1">
        <f t="array" ref="WP38">INDEX(WP$13:WP37,$B38+1,1)</f>
        <v>0</v>
      </c>
      <c r="WQ38" s="535" cm="1">
        <f t="array" ref="WQ38">INDEX(WQ$13:WQ37,$B38+1,1)</f>
        <v>0</v>
      </c>
      <c r="WR38" s="535" t="str" cm="1">
        <f t="array" ref="WR38">INDEX(WR$13:WR37,$B38+1,1)</f>
        <v>-</v>
      </c>
      <c r="WS38" s="535" t="str" cm="1">
        <f t="array" ref="WS38">INDEX(WS$13:WS37,$B38+1,1)</f>
        <v>-</v>
      </c>
      <c r="WT38" s="535" t="str" cm="1">
        <f t="array" ref="WT38">INDEX(WT$13:WT37,$B38+1,1)</f>
        <v>-</v>
      </c>
      <c r="WU38" s="535" t="str" cm="1">
        <f t="array" ref="WU38">INDEX(WU$13:WU37,$B38+1,1)</f>
        <v>-</v>
      </c>
      <c r="WV38" s="535" t="str" cm="1">
        <f t="array" ref="WV38">INDEX(WV$13:WV37,$B38+1,1)</f>
        <v>-</v>
      </c>
      <c r="WW38" s="535" t="str" cm="1">
        <f t="array" ref="WW38">INDEX(WW$13:WW37,$B38+1,1)</f>
        <v>-</v>
      </c>
      <c r="WX38" s="535" t="str" cm="1">
        <f t="array" ref="WX38">INDEX(WX$13:WX37,$B38+1,1)</f>
        <v>-</v>
      </c>
      <c r="WY38" s="535" t="str" cm="1">
        <f t="array" ref="WY38">INDEX(WY$13:WY37,$B38+1,1)</f>
        <v>-</v>
      </c>
      <c r="WZ38" s="535" t="str" cm="1">
        <f t="array" ref="WZ38">INDEX(WZ$13:WZ37,$B38+1,1)</f>
        <v>-</v>
      </c>
      <c r="XA38" s="535" t="str" cm="1">
        <f t="array" ref="XA38">INDEX(XA$13:XA37,$B38+1,1)</f>
        <v>-</v>
      </c>
      <c r="XB38" s="535" t="str" cm="1">
        <f t="array" ref="XB38">INDEX(XB$13:XB37,$B38+1,1)</f>
        <v>-</v>
      </c>
      <c r="XC38" s="535" t="str" cm="1">
        <f t="array" ref="XC38">INDEX(XC$13:XC37,$B38+1,1)</f>
        <v>-</v>
      </c>
      <c r="XD38" s="535" t="str" cm="1">
        <f t="array" ref="XD38">INDEX(XD$13:XD37,$B38+1,1)</f>
        <v>-</v>
      </c>
      <c r="XE38" s="535" t="str" cm="1">
        <f t="array" ref="XE38">INDEX(XE$13:XE37,$B38+1,1)</f>
        <v>-</v>
      </c>
      <c r="XF38" s="535" t="str" cm="1">
        <f t="array" ref="XF38">INDEX(XF$13:XF37,$B38+1,1)</f>
        <v>-</v>
      </c>
      <c r="XG38" s="535" t="str" cm="1">
        <f t="array" ref="XG38">INDEX(XG$13:XG37,$B38+1,1)</f>
        <v>-</v>
      </c>
      <c r="XH38" s="18"/>
      <c r="XI38" s="411" t="str">
        <f t="shared" ca="1" si="196"/>
        <v>-</v>
      </c>
      <c r="XJ38" s="535" t="str" cm="1">
        <f t="array" ref="XJ38">INDEX(XJ$13:XJ37,$B38+1,1)</f>
        <v>-</v>
      </c>
      <c r="XK38" s="535" t="str" cm="1">
        <f t="array" ref="XK38">INDEX(XK$13:XK37,$B38+1,1)</f>
        <v>-</v>
      </c>
      <c r="XL38" s="535" t="str" cm="1">
        <f t="array" ref="XL38">INDEX(XL$13:XL37,$B38+1,1)</f>
        <v>-</v>
      </c>
      <c r="XM38" s="535" t="str" cm="1">
        <f t="array" ref="XM38">INDEX(XM$13:XM37,$B38+1,1)</f>
        <v>-</v>
      </c>
      <c r="XN38" s="535" cm="1">
        <f t="array" ref="XN38">INDEX(XN$13:XN37,$B38+1,1)</f>
        <v>0</v>
      </c>
      <c r="XO38" s="535" t="str" cm="1">
        <f t="array" ref="XO38">INDEX(XO$13:XO37,$B38+1,1)</f>
        <v>-</v>
      </c>
      <c r="XP38" s="535" t="str" cm="1">
        <f t="array" ref="XP38">INDEX(XP$13:XP37,$B38+1,1)</f>
        <v>-</v>
      </c>
      <c r="XQ38" s="535" t="str" cm="1">
        <f t="array" ref="XQ38">INDEX(XQ$13:XQ37,$B38+1,1)</f>
        <v>-</v>
      </c>
      <c r="XR38" s="535" t="str" cm="1">
        <f t="array" ref="XR38">INDEX(XR$13:XR37,$B38+1,1)</f>
        <v>-</v>
      </c>
      <c r="XS38" s="535" t="str" cm="1">
        <f t="array" ref="XS38">INDEX(XS$13:XS37,$B38+1,1)</f>
        <v>-</v>
      </c>
      <c r="XT38" s="535" t="str" cm="1">
        <f t="array" ref="XT38">INDEX(XT$13:XT37,$B38+1,1)</f>
        <v>-</v>
      </c>
      <c r="XU38" s="535" t="str" cm="1">
        <f t="array" ref="XU38">INDEX(XU$13:XU37,$B38+1,1)</f>
        <v>-</v>
      </c>
      <c r="XV38" s="535" t="str" cm="1">
        <f t="array" ref="XV38">INDEX(XV$13:XV37,$B38+1,1)</f>
        <v>-</v>
      </c>
      <c r="XW38" s="535" t="b" cm="1">
        <f t="array" ref="XW38">INDEX(XW$13:XW37,$B38+1,1)</f>
        <v>1</v>
      </c>
      <c r="XX38" s="535" t="str" cm="1">
        <f t="array" ref="XX38">INDEX(XX$13:XX37,$B38+1,1)</f>
        <v>-</v>
      </c>
      <c r="XY38" s="535" cm="1">
        <f t="array" ref="XY38">INDEX(XY$13:XY37,$B38+1,1)</f>
        <v>0</v>
      </c>
      <c r="XZ38" s="535" cm="1">
        <f t="array" ref="XZ38">INDEX(XZ$13:XZ37,$B38+1,1)</f>
        <v>0</v>
      </c>
      <c r="YA38" s="535" cm="1">
        <f t="array" ref="YA38">INDEX(YA$13:YA37,$B38+1,1)</f>
        <v>0</v>
      </c>
      <c r="YB38" s="18"/>
      <c r="YC38" s="535" t="str" cm="1">
        <f t="array" ref="YC38">INDEX(YC$13:YC37,$B38+1,1)</f>
        <v>-</v>
      </c>
      <c r="YD38" s="535" t="str" cm="1">
        <f t="array" ref="YD38">INDEX(YD$13:YD37,$B38+1,1)</f>
        <v>-</v>
      </c>
      <c r="YE38" s="535" t="str" cm="1">
        <f t="array" ref="YE38">INDEX(YE$13:YE37,$B38+1,1)</f>
        <v>-</v>
      </c>
      <c r="YF38" s="535" t="str" cm="1">
        <f t="array" ref="YF38">INDEX(YF$13:YF37,$B38+1,1)</f>
        <v>-</v>
      </c>
      <c r="YG38" s="535" cm="1">
        <f t="array" ref="YG38">INDEX(YG$13:YG37,$B38+1,1)</f>
        <v>1</v>
      </c>
      <c r="YH38" s="535" cm="1">
        <f t="array" ref="YH38">INDEX(YH$13:YH37,$B38+1,1)</f>
        <v>1</v>
      </c>
      <c r="YI38" s="535" cm="1">
        <f t="array" ref="YI38">INDEX(YI$13:YI37,$B38+1,1)</f>
        <v>1</v>
      </c>
      <c r="YJ38" s="535" cm="1">
        <f t="array" ref="YJ38">INDEX(YJ$13:YJ37,$B38+1,1)</f>
        <v>1</v>
      </c>
      <c r="YK38" s="535" t="str" cm="1">
        <f t="array" ref="YK38">INDEX(YK$13:YK37,$B38+1,1)</f>
        <v>-</v>
      </c>
      <c r="YL38" s="535" t="str" cm="1">
        <f t="array" ref="YL38">INDEX(YL$13:YL37,$B38+1,1)</f>
        <v>-</v>
      </c>
      <c r="YM38" s="535" t="str" cm="1">
        <f t="array" ref="YM38">INDEX(YM$13:YM37,$B38+1,1)</f>
        <v>-</v>
      </c>
      <c r="YN38" s="535" t="str" cm="1">
        <f t="array" ref="YN38">INDEX(YN$13:YN37,$B38+1,1)</f>
        <v>-</v>
      </c>
      <c r="YO38" s="535" t="str" cm="1">
        <f t="array" ref="YO38">INDEX(YO$13:YO37,$B38+1,1)</f>
        <v>-</v>
      </c>
      <c r="YP38" s="535" t="str" cm="1">
        <f t="array" ref="YP38">INDEX(YP$13:YP37,$B38+1,1)</f>
        <v>-</v>
      </c>
      <c r="YQ38" s="535" t="str" cm="1">
        <f t="array" ref="YQ38">INDEX(YQ$13:YQ37,$B38+1,1)</f>
        <v>-</v>
      </c>
      <c r="YR38" s="18"/>
      <c r="YS38" s="535" t="str" cm="1">
        <f t="array" ref="YS38">INDEX(YS$13:YS37,$B38+1,1)</f>
        <v>-</v>
      </c>
      <c r="YT38" s="411">
        <f t="shared" si="172"/>
        <v>1</v>
      </c>
      <c r="YU38" s="18"/>
      <c r="YV38" s="535" t="str" cm="1">
        <f t="array" ref="YV38">INDEX(YV$13:YV37,$B38+1,1)</f>
        <v>-</v>
      </c>
      <c r="YW38" s="535" t="str" cm="1">
        <f t="array" ref="YW38">INDEX(YW$13:YW37,$B38+1,1)</f>
        <v>-</v>
      </c>
      <c r="YX38" s="535" t="str" cm="1">
        <f t="array" ref="YX38">INDEX(YX$13:YX37,$B38+1,1)</f>
        <v>-</v>
      </c>
      <c r="YY38" s="535" t="str" cm="1">
        <f t="array" ref="YY38">INDEX(YY$13:YY37,$B38+1,1)</f>
        <v>-</v>
      </c>
      <c r="YZ38" s="535" t="str" cm="1">
        <f t="array" ref="YZ38">INDEX(YZ$13:YZ37,$B38+1,1)</f>
        <v>-</v>
      </c>
      <c r="ZA38" s="535" t="str" cm="1">
        <f t="array" ref="ZA38">INDEX(ZA$13:ZA37,$B38+1,1)</f>
        <v>-</v>
      </c>
      <c r="ZB38" s="535" t="str" cm="1">
        <f t="array" ref="ZB38">INDEX(ZB$13:ZB37,$B38+1,1)</f>
        <v>-</v>
      </c>
      <c r="ZC38" s="535" t="str" cm="1">
        <f t="array" ref="ZC38">INDEX(ZC$13:ZC37,$B38+1,1)</f>
        <v>-</v>
      </c>
      <c r="ZD38" s="535" t="str" cm="1">
        <f t="array" ref="ZD38">INDEX(ZD$13:ZD37,$B38+1,1)</f>
        <v>-</v>
      </c>
      <c r="ZE38" s="535" t="str" cm="1">
        <f t="array" ref="ZE38">INDEX(ZE$13:ZE37,$B38+1,1)</f>
        <v>-</v>
      </c>
      <c r="ZF38" s="535" t="str" cm="1">
        <f t="array" ref="ZF38">INDEX(ZF$13:ZF37,$B38+1,1)</f>
        <v>-</v>
      </c>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535" t="str" cm="1">
        <f t="array" ref="ZX38">INDEX(ZX$13:ZX37,$B38+1,1)</f>
        <v>-</v>
      </c>
      <c r="ZY38" s="535" t="str" cm="1">
        <f t="array" ref="ZY38">INDEX(ZY$13:ZY37,$B38+1,1)</f>
        <v>-</v>
      </c>
      <c r="ZZ38" s="535" t="str" cm="1">
        <f t="array" ref="ZZ38">INDEX(ZZ$13:ZZ37,$B38+1,1)</f>
        <v>-</v>
      </c>
      <c r="AAA38" s="535" t="str" cm="1">
        <f t="array" ref="AAA38">INDEX(AAA$13:AAA37,$B38+1,1)</f>
        <v>-</v>
      </c>
      <c r="AAB38" s="535" t="str" cm="1">
        <f t="array" ref="AAB38">INDEX(AAB$13:AAB37,$B38+1,1)</f>
        <v>-</v>
      </c>
      <c r="AAC38" s="535" t="str" cm="1">
        <f t="array" ref="AAC38">INDEX(AAC$13:AAC37,$B38+1,1)</f>
        <v>-</v>
      </c>
      <c r="AAD38" s="535" t="str" cm="1">
        <f t="array" ref="AAD38">INDEX(AAD$13:AAD37,$B38+1,1)</f>
        <v>-</v>
      </c>
      <c r="AAE38" s="535" t="str" cm="1">
        <f t="array" ref="AAE38">INDEX(AAE$13:AAE37,$B38+1,1)</f>
        <v>-</v>
      </c>
      <c r="AAF38" s="535" t="str" cm="1">
        <f t="array" ref="AAF38">INDEX(AAF$13:AAF37,$B38+1,1)</f>
        <v>-</v>
      </c>
      <c r="AAG38" s="535" t="str" cm="1">
        <f t="array" ref="AAG38">INDEX(AAG$13:AAG37,$B38+1,1)</f>
        <v>-</v>
      </c>
      <c r="AAH38" s="535" t="str" cm="1">
        <f t="array" ref="AAH38">INDEX(AAH$13:AAH37,$B38+1,1)</f>
        <v>-</v>
      </c>
      <c r="AAI38" s="535" t="str" cm="1">
        <f t="array" ref="AAI38">INDEX(AAI$13:AAI37,$B38+1,1)</f>
        <v>-</v>
      </c>
      <c r="AAJ38" s="535" t="str" cm="1">
        <f t="array" ref="AAJ38">INDEX(AAJ$13:AAJ37,$B38+1,1)</f>
        <v>-</v>
      </c>
      <c r="AAK38" s="22">
        <v>1</v>
      </c>
      <c r="AAL38" s="535" cm="1">
        <f t="array" ref="AAL38">INDEX(AAL$13:AAL37,$B38+1,1)</f>
        <v>1</v>
      </c>
      <c r="AAM38" s="535" cm="1">
        <f t="array" ref="AAM38">INDEX(AAM$13:AAM37,$B38+1,1)</f>
        <v>1</v>
      </c>
      <c r="AAN38" s="535" t="str" cm="1">
        <f t="array" ref="AAN38">INDEX(AAN$13:AAN37,$B38+1,1)</f>
        <v>-</v>
      </c>
      <c r="AAO38" s="535" t="str" cm="1">
        <f t="array" ref="AAO38">INDEX(AAO$13:AAO37,$B38+1,1)</f>
        <v>-</v>
      </c>
      <c r="AAP38" s="535" t="str" cm="1">
        <f t="array" ref="AAP38">INDEX(AAP$13:AAP37,$B38+1,1)</f>
        <v>-</v>
      </c>
      <c r="AAQ38" s="535" t="str" cm="1">
        <f t="array" ref="AAQ38">INDEX(AAQ$13:AAQ37,$B38+1,1)</f>
        <v>-</v>
      </c>
      <c r="AAR38" s="535" t="str" cm="1">
        <f t="array" ref="AAR38">INDEX(AAR$13:AAR37,$B38+1,1)</f>
        <v>-</v>
      </c>
      <c r="AAS38" s="535" t="str" cm="1">
        <f t="array" ref="AAS38">INDEX(AAS$13:AAS37,$B38+1,1)</f>
        <v>-</v>
      </c>
      <c r="AAT38" s="535" t="str" cm="1">
        <f t="array" ref="AAT38">INDEX(AAT$13:AAT37,$B38+1,1)</f>
        <v>-</v>
      </c>
      <c r="AAU38" s="535" t="str" cm="1">
        <f t="array" ref="AAU38">INDEX(AAU$13:AAU37,$B38+1,1)</f>
        <v>-</v>
      </c>
      <c r="AAV38" s="535" t="str" cm="1">
        <f t="array" ref="AAV38">INDEX(AAV$13:AAV37,$B38+1,1)</f>
        <v>-</v>
      </c>
      <c r="AAW38" s="535" t="str" cm="1">
        <f t="array" ref="AAW38">INDEX(AAW$13:AAW37,$B38+1,1)</f>
        <v>-</v>
      </c>
      <c r="AAX38" s="535" t="str" cm="1">
        <f t="array" ref="AAX38">INDEX(AAX$13:AAX37,$B38+1,1)</f>
        <v>-</v>
      </c>
      <c r="AAY38" s="535" t="str" cm="1">
        <f t="array" ref="AAY38">INDEX(AAY$13:AAY37,$B38+1,1)</f>
        <v>-</v>
      </c>
      <c r="AAZ38" s="535" t="str" cm="1">
        <f t="array" ref="AAZ38">INDEX(AAZ$13:AAZ37,$B38+1,1)</f>
        <v>-</v>
      </c>
      <c r="ABA38" s="18"/>
      <c r="ABB38" s="535" t="str" cm="1">
        <f t="array" ref="ABB38">INDEX(ABB$13:ABB37,$B38+1,1)</f>
        <v>-</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535" t="str" cm="1">
        <f t="array" ref="ABH38">INDEX(ABH$13:ABH37,$B38+1,1)</f>
        <v>-</v>
      </c>
      <c r="ABI38" s="535" t="str" cm="1">
        <f t="array" ref="ABI38">INDEX(ABI$13:ABI37,$B38+1,1)</f>
        <v>-</v>
      </c>
      <c r="ABJ38" s="535" t="str" cm="1">
        <f t="array" ref="ABJ38">INDEX(ABJ$13:ABJ37,$B38+1,1)</f>
        <v>-</v>
      </c>
      <c r="ABK38" s="535" t="str" cm="1">
        <f t="array" ref="ABK38">INDEX(ABK$13:ABK37,$B38+1,1)</f>
        <v>-</v>
      </c>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535" t="str" cm="1">
        <f t="array" ref="ADA38">INDEX(ADA$13:ADA37,$B38+1,1)</f>
        <v>-</v>
      </c>
      <c r="ADB38" s="535" t="str" cm="1">
        <f t="array" ref="ADB38">INDEX(ADB$13:ADB37,$B38+1,1)</f>
        <v>-</v>
      </c>
      <c r="ADC38" s="535" t="str" cm="1">
        <f t="array" ref="ADC38">INDEX(ADC$13:ADC37,$B38+1,1)</f>
        <v>-</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535" t="str" cm="1">
        <f t="array" ref="ADQ38">INDEX(ADQ$13:ADQ37,$B38+1,1)</f>
        <v>-</v>
      </c>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t="str" cm="1">
        <f t="array" ref="AEF38">INDEX(AEF$13:AEF37,$B38+1,1)</f>
        <v>-</v>
      </c>
      <c r="AEG38" s="535" t="str" cm="1">
        <f t="array" ref="AEG38">INDEX(AEG$13:AEG37,$B38+1,1)</f>
        <v>-</v>
      </c>
      <c r="AEH38" s="535" t="str" cm="1">
        <f t="array" ref="AEH38">INDEX(AEH$13:AEH37,$B38+1,1)</f>
        <v>-</v>
      </c>
      <c r="AEI38" s="535" t="str" cm="1">
        <f t="array" ref="AEI38">INDEX(AEI$13:AEI37,$B38+1,1)</f>
        <v>-</v>
      </c>
      <c r="AEJ38" s="535" t="str" cm="1">
        <f t="array" ref="AEJ38">INDEX(AEJ$13:AEJ37,$B38+1,1)</f>
        <v>-</v>
      </c>
      <c r="AEK38" s="535" t="str" cm="1">
        <f t="array" ref="AEK38">INDEX(AEK$13:AEK37,$B38+1,1)</f>
        <v>-</v>
      </c>
      <c r="AEL38" s="535" t="str" cm="1">
        <f t="array" ref="AEL38">INDEX(AEL$13:AEL37,$B38+1,1)</f>
        <v>-</v>
      </c>
      <c r="AEM38" s="535" t="str" cm="1">
        <f t="array" ref="AEM38">INDEX(AEM$13:AEM37,$B38+1,1)</f>
        <v>-</v>
      </c>
      <c r="AEN38" s="535" cm="1">
        <f t="array" ref="AEN38">INDEX(AEN$13:AEN37,$B38+1,1)</f>
        <v>0</v>
      </c>
      <c r="AEO38" s="483">
        <v>0</v>
      </c>
    </row>
    <row r="39" spans="1:821" outlineLevel="1">
      <c r="A39" s="18">
        <f t="shared" si="136"/>
        <v>26</v>
      </c>
      <c r="B39" s="18">
        <f t="shared" si="203"/>
        <v>6</v>
      </c>
      <c r="C39">
        <v>2</v>
      </c>
      <c r="D39" s="17" t="str" cm="1">
        <f t="array" ref="D39">INDEX(D$13:D38,$B39+1,1)</f>
        <v>GSW</v>
      </c>
      <c r="E39" t="b">
        <v>1</v>
      </c>
      <c r="F39" t="b">
        <v>0</v>
      </c>
      <c r="G39" t="b">
        <f t="shared" si="209"/>
        <v>1</v>
      </c>
      <c r="H39" s="40" t="s">
        <v>2641</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535" cm="1">
        <f t="array" ref="T39">INDEX(T$13:T38,$B39+1,1)</f>
        <v>2</v>
      </c>
      <c r="U39" s="535" cm="1">
        <f t="array" ref="U39">INDEX(U$13:U38,$B39+1,1)</f>
        <v>2</v>
      </c>
      <c r="V39" s="411">
        <f t="shared" si="137"/>
        <v>2</v>
      </c>
      <c r="W39" s="778" t="b">
        <f t="shared" si="200"/>
        <v>0</v>
      </c>
      <c r="X39" s="777" t="b">
        <f t="shared" ref="X39:Y56" si="210">OR(INDEX(i.Breed,$O39,X$6)=0,INDEX(i.Breed,$O39,X$6)=X$7)</f>
        <v>1</v>
      </c>
      <c r="Y39" s="777" t="b">
        <f t="shared" si="210"/>
        <v>1</v>
      </c>
      <c r="Z39" s="796" t="b" cm="1">
        <f t="array" ref="Z39">INDEX(Z$13:Z38,$B39+1,1)</f>
        <v>0</v>
      </c>
      <c r="AA39" s="411">
        <f t="shared" si="139"/>
        <v>6</v>
      </c>
      <c r="AB39" s="411">
        <f t="shared" si="140"/>
        <v>6</v>
      </c>
      <c r="AC39" s="411"/>
      <c r="AD39" s="411">
        <f t="shared" si="141"/>
        <v>6</v>
      </c>
      <c r="AE39" s="111"/>
      <c r="AF39" s="111"/>
      <c r="AG39" s="111"/>
      <c r="AH39" s="111"/>
      <c r="AI39" s="535" cm="1">
        <f t="array" ref="AI39">INDEX(AI$13:AI38,$B39+1,1)</f>
        <v>1</v>
      </c>
      <c r="AJ39" s="535" cm="1">
        <f t="array" ref="AJ39">INDEX(AJ$13:AJ38,$B39+1,1)</f>
        <v>1</v>
      </c>
      <c r="AK39" s="535" cm="1">
        <f t="array" ref="AK39">INDEX(AK$13:AK38,$B39+1,1)</f>
        <v>1</v>
      </c>
      <c r="AL39" s="535" cm="1">
        <f t="array" ref="AL39">INDEX(AL$13:AL38,$B39+1,1)</f>
        <v>0</v>
      </c>
      <c r="AM39" s="22">
        <v>3</v>
      </c>
      <c r="AN39" s="535" t="str" cm="1">
        <f t="array" ref="AN39">INDEX(AN$13:AN38,$B39+1,1)</f>
        <v/>
      </c>
      <c r="AO39" s="535" cm="1">
        <f t="array" ref="AO39">INDEX(AO$13:AO38,$B39+1,1)</f>
        <v>1</v>
      </c>
      <c r="AP39" s="535" cm="1">
        <f t="array" ref="AP39">INDEX(AP$13:AP38,$B39+1,1)</f>
        <v>1</v>
      </c>
      <c r="AQ39" s="111"/>
      <c r="AR39" s="111"/>
      <c r="AS39" s="111"/>
      <c r="AT39" s="111"/>
      <c r="AU39" s="111"/>
      <c r="AV39" s="111"/>
      <c r="AW39" s="111"/>
      <c r="AX39" s="111"/>
      <c r="AY39" s="18"/>
      <c r="AZ39" s="18"/>
      <c r="BA39" s="200" t="str" cm="1">
        <f t="array" ref="BA39">$H39&amp;" "        &amp;_xlfn.SINGLE( INDEX(i.ModelStructure,$I39,1))    &amp;" "
&amp; $D39        &amp;       IF(OR($CE39="-", $CE39),"_PInp","_Full")&amp;    IF($DK39=0," SFM","")&amp;IF($DK39=1," MFM","")&amp;IF($DK39=7," Mat","")&amp;IF($EX39=1,"&amp;EL","   ")&amp;IF($DQ39=TRUE,"&amp;BBT","    ")
&amp;      " TOL"&amp;_xlfn.SINGLE(INDEX(i.TOL_Desc,1,$N39))   &amp; " Scan"&amp;$AK39
&amp;       CHOOSE($K39+1," CFS"," GFS"," NFS")&amp;     " CG_"&amp;_xlfn.SINGLE(_xlfn.SWITCH($XI39,"-",1,TRUE,1,FALSE,0))&amp;_xlfn.SINGLE(    IF($XL39="-"," FodCrop    ",_xlfn.SWITCH(VALUE(LEFT($XL$4,1)),0," All",6," Lup",9," Oat",11," OaF")&amp;"_Fod"&amp;TEXT($XL39,"000%")))
&amp;" REV"&amp;"_"&amp;TEXT($GV39,"00;-0;00;@ ")&amp;TEXT($AN39,"00;-0;00;  @")&amp;"_"&amp;TEXT($HA39,"0")&amp;"_"&amp;TEXT($AP39,"0")
&amp; " RR"&amp;TEXT(SUM($FB39:$FC39),"+00%;-00%;    ;@")
&amp; " ("&amp;IF($DD39,"P","E")   &amp;IF($DE39,"T","t")        &amp;     "_F"&amp;IF($ZW39=TRUE,3,0)+COUNTIF($ZO39:$ZS39,TRUE)+COUNTIF($BV39:$BW39,"&gt;0")&amp;IF($ZU39=TRUE,3,0)+COUNTIF($BV39:$BW39,"&gt;0")&amp;"N"&amp;$ZZ39&amp;$AAA39&amp;"L"&amp;$AAL39&amp;$AAM39&amp;"_"&amp;$AAK39&amp;")"</f>
        <v>CropGraze    SE GSW_PInp MFM        TOLSpr Scan1 CFS CG_0 FodCrop     REV_-   _-_1 RR+01% (Et_F00N--L11_-)</v>
      </c>
      <c r="BB39" s="8" t="str">
        <f ca="1">IF(COUNTIF($BA$13:$BA39,$BA39)=1,"-","Dup")</f>
        <v>-</v>
      </c>
      <c r="BC39" s="18"/>
      <c r="BD39" s="535" t="b" cm="1">
        <f t="array" ref="BD39">INDEX(BD$13:BD38,$B39+1,1)</f>
        <v>0</v>
      </c>
      <c r="BE39" s="535" t="b" cm="1">
        <f t="array" ref="BE39">INDEX(BE$13:BE38,$B39+1,1)</f>
        <v>0</v>
      </c>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535" t="b" cm="1">
        <f t="array" ref="BK39">INDEX(BK$13:BK38,$B39+1,1)</f>
        <v>0</v>
      </c>
      <c r="BL39" s="535" t="b" cm="1">
        <f t="array" ref="BL39">INDEX(BL$13:BL38,$B39+1,1)</f>
        <v>0</v>
      </c>
      <c r="BM39" s="18"/>
      <c r="BN39" s="535" t="b" cm="1">
        <f t="array" ref="BN39">INDEX(BN$13:BN38,$B39+1,1)</f>
        <v>0</v>
      </c>
      <c r="BO39" s="535" t="str" cm="1">
        <f t="array" ref="BO39">INDEX(BO$13:BO38,$B39+1,1)</f>
        <v>-</v>
      </c>
      <c r="BP39" s="535" t="str" cm="1">
        <f t="array" ref="BP39">INDEX(BP$13:BP38,$B39+1,1)</f>
        <v>-</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str" cm="1">
        <f t="array" ref="BX39">INDEX(BX$13:BX38,$B39+1,1)</f>
        <v>-</v>
      </c>
      <c r="BY39" s="535" t="str" cm="1">
        <f t="array" ref="BY39">INDEX(BY$13:BY38,$B39+1,1)</f>
        <v>-</v>
      </c>
      <c r="BZ39" s="535" t="b" cm="1">
        <f t="array" ref="BZ39">INDEX(BZ$13:BZ38,$B39+1,1)</f>
        <v>0</v>
      </c>
      <c r="CA39" s="535" t="str" cm="1">
        <f t="array" ref="CA39">INDEX(CA$13:CA38,$B39+1,1)</f>
        <v>-</v>
      </c>
      <c r="CB39" s="535" t="str" cm="1">
        <f t="array" ref="CB39">INDEX(CB$13:CB38,$B39+1,1)</f>
        <v>-</v>
      </c>
      <c r="CC39" s="535" t="str" cm="1">
        <f t="array" ref="CC39">INDEX(CC$13:CC38,$B39+1,1)</f>
        <v>-</v>
      </c>
      <c r="CD39" s="535" t="str" cm="1">
        <f t="array" ref="CD39">INDEX(CD$13:CD38,$B39+1,1)</f>
        <v>-</v>
      </c>
      <c r="CE39" s="535" t="str" cm="1">
        <f t="array" ref="CE39">INDEX(CE$13:CE38,$B39+1,1)</f>
        <v>-</v>
      </c>
      <c r="CF39" s="18"/>
      <c r="CG39" s="535" t="str" cm="1">
        <f t="array" ref="CG39">INDEX(CG$13:CG38,$B39+1,1)</f>
        <v>-</v>
      </c>
      <c r="CH39" s="411" t="str">
        <f t="shared" ca="1" si="144"/>
        <v>-</v>
      </c>
      <c r="CI39" s="411">
        <f t="shared" si="145"/>
        <v>0</v>
      </c>
      <c r="CJ39" s="411">
        <f t="shared" si="145"/>
        <v>0</v>
      </c>
      <c r="CK39" s="535" t="str" cm="1">
        <f t="array" ref="CK39">INDEX(CK$13:CK38,$B39+1,1)</f>
        <v>-</v>
      </c>
      <c r="CL39" s="535" t="str" cm="1">
        <f t="array" ref="CL39">INDEX(CL$13:CL38,$B39+1,1)</f>
        <v>-</v>
      </c>
      <c r="CM39" s="535" t="str" cm="1">
        <f t="array" ref="CM39">INDEX(CM$13:CM38,$B39+1,1)</f>
        <v>-</v>
      </c>
      <c r="CN39" s="411" t="str">
        <f t="shared" ca="1" si="146"/>
        <v>-</v>
      </c>
      <c r="CO39" s="411">
        <f t="shared" si="147"/>
        <v>0</v>
      </c>
      <c r="CP39" s="411">
        <f t="shared" si="147"/>
        <v>0</v>
      </c>
      <c r="CQ39" s="535" t="str" cm="1">
        <f t="array" ref="CQ39">INDEX(CQ$13:CQ38,$B39+1,1)</f>
        <v>-</v>
      </c>
      <c r="CR39" s="411" t="str">
        <f t="shared" ca="1" si="148"/>
        <v>-</v>
      </c>
      <c r="CS39" s="411">
        <f t="shared" si="149"/>
        <v>0</v>
      </c>
      <c r="CT39" s="535" t="str" cm="1">
        <f t="array" ref="CT39">INDEX(CT$13:CT38,$B39+1,1)</f>
        <v>-</v>
      </c>
      <c r="CU39" s="535" t="str" cm="1">
        <f t="array" ref="CU39">INDEX(CU$13:CU38,$B39+1,1)</f>
        <v>-</v>
      </c>
      <c r="CV39" s="411">
        <f t="shared" si="150"/>
        <v>0</v>
      </c>
      <c r="CW39" s="535" t="str" cm="1">
        <f t="array" ref="CW39">INDEX(CW$13:CW38,$B39+1,1)</f>
        <v>-</v>
      </c>
      <c r="CX39" s="411" t="str">
        <f t="shared" ca="1" si="151"/>
        <v>-</v>
      </c>
      <c r="CY39" s="411">
        <f t="shared" si="152"/>
        <v>0</v>
      </c>
      <c r="CZ39" s="411">
        <f t="shared" si="152"/>
        <v>0</v>
      </c>
      <c r="DA39" s="535" cm="1">
        <f t="array" ref="DA39">INDEX(DA$13:DA38,$B39+1,1)</f>
        <v>0</v>
      </c>
      <c r="DB39" s="535" cm="1">
        <f t="array" ref="DB39">INDEX(DB$13:DB38,$B39+1,1)</f>
        <v>0</v>
      </c>
      <c r="DC39" s="18"/>
      <c r="DD39" s="535" t="b" cm="1">
        <f t="array" ref="DD39">INDEX(DD$13:DD38,$B39+1,1)</f>
        <v>0</v>
      </c>
      <c r="DE39" s="535" t="b" cm="1">
        <f t="array" ref="DE39">INDEX(DE$13:DE38,$B39+1,1)</f>
        <v>0</v>
      </c>
      <c r="DF39" s="535" t="b" cm="1">
        <f t="array" ref="DF39">INDEX(DF$13:DF38,$B39+1,1)</f>
        <v>1</v>
      </c>
      <c r="DG39" s="535" t="str" cm="1">
        <f t="array" ref="DG39">INDEX(DG$13:DG38,$B39+1,1)</f>
        <v>-</v>
      </c>
      <c r="DH39" s="536" cm="1">
        <f t="array" ref="DH39">INDEX(DH$13:DH38,$B39+1,1)</f>
        <v>0</v>
      </c>
      <c r="DI39" s="535" cm="1">
        <f t="array" ref="DI39">INDEX(DI$13:DI38,$B39+1,1)</f>
        <v>1</v>
      </c>
      <c r="DJ39" s="535" cm="1">
        <f t="array" ref="DJ39">INDEX(DJ$13:DJ38,$B39+1,1)</f>
        <v>1</v>
      </c>
      <c r="DK39" s="411">
        <f t="shared" si="183"/>
        <v>1</v>
      </c>
      <c r="DL39" s="411">
        <f t="shared" si="183"/>
        <v>60</v>
      </c>
      <c r="DM39" s="535" t="str" cm="1">
        <f t="array" ref="DM39">INDEX(DM$13:DM38,$B39+1,1)</f>
        <v>-</v>
      </c>
      <c r="DN39" s="411" t="str">
        <f t="shared" si="184"/>
        <v>-</v>
      </c>
      <c r="DO39" s="411" t="str">
        <f t="shared" si="184"/>
        <v>-</v>
      </c>
      <c r="DP39" s="411" t="str">
        <f t="shared" si="184"/>
        <v>-</v>
      </c>
      <c r="DQ39" s="411" t="b">
        <f t="shared" si="185"/>
        <v>0</v>
      </c>
      <c r="DR39" s="535" t="str" cm="1">
        <f t="array" ref="DR39">INDEX(DR$13:DR38,$B39+1,1)</f>
        <v>-</v>
      </c>
      <c r="DS39" s="535" t="str" cm="1">
        <f t="array" ref="DS39">INDEX(DS$13:DS38,$B39+1,1)</f>
        <v>-</v>
      </c>
      <c r="DT39" s="535" t="str" cm="1">
        <f t="array" ref="DT39">INDEX(DT$13:DT38,$B39+1,1)</f>
        <v>-</v>
      </c>
      <c r="DU39" s="535" t="str" cm="1">
        <f t="array" ref="DU39">INDEX(DU$13:DU38,$B39+1,1)</f>
        <v>-</v>
      </c>
      <c r="DV39" s="411">
        <f t="shared" si="207"/>
        <v>500</v>
      </c>
      <c r="DW39" s="411">
        <f t="shared" si="207"/>
        <v>500</v>
      </c>
      <c r="DX39" s="411" t="str">
        <f t="shared" si="207"/>
        <v>-</v>
      </c>
      <c r="DY39" s="411" t="str">
        <f t="shared" si="207"/>
        <v>-</v>
      </c>
      <c r="DZ39" s="411" t="str">
        <f t="shared" si="207"/>
        <v>-</v>
      </c>
      <c r="EA39" s="535" cm="1">
        <f t="array" ref="EA39">INDEX(EA$13:EA38,$B39+1,1)</f>
        <v>0</v>
      </c>
      <c r="EB39" s="535" cm="1">
        <f t="array" ref="EB39">INDEX(EB$13:EB38,$B39+1,1)</f>
        <v>999999</v>
      </c>
      <c r="EC39" s="535" cm="1">
        <f t="array" ref="EC39">INDEX(EC$13:EC38,$B39+1,1)</f>
        <v>999999</v>
      </c>
      <c r="ED39" s="535" cm="1">
        <f t="array" ref="ED39">INDEX(ED$13:ED38,$B39+1,1)</f>
        <v>999999</v>
      </c>
      <c r="EE39" s="535" cm="1">
        <f t="array" ref="EE39">INDEX(EE$13:EE38,$B39+1,1)</f>
        <v>999999</v>
      </c>
      <c r="EF39" s="535" cm="1">
        <f t="array" ref="EF39">INDEX(EF$13:EF38,$B39+1,1)</f>
        <v>999999</v>
      </c>
      <c r="EG39" s="535" cm="1">
        <f t="array" ref="EG39">INDEX(EG$13:EG38,$B39+1,1)</f>
        <v>999999</v>
      </c>
      <c r="EH39" s="535" cm="1">
        <f t="array" ref="EH39">INDEX(EH$13:EH38,$B39+1,1)</f>
        <v>999999</v>
      </c>
      <c r="EI39" s="535" cm="1">
        <f t="array" ref="EI39">INDEX(EI$13:EI38,$B39+1,1)</f>
        <v>999999</v>
      </c>
      <c r="EJ39" s="535" cm="1">
        <f t="array" ref="EJ39">INDEX(EJ$13:EJ38,$B39+1,1)</f>
        <v>999999</v>
      </c>
      <c r="EK39" s="535" cm="1">
        <f t="array" ref="EK39">INDEX(EK$13:EK38,$B39+1,1)</f>
        <v>999999</v>
      </c>
      <c r="EL39" s="535" cm="1">
        <f t="array" ref="EL39">INDEX(EL$13:EL38,$B39+1,1)</f>
        <v>999999</v>
      </c>
      <c r="EM39" s="535" cm="1">
        <f t="array" ref="EM39">INDEX(EM$13:EM38,$B39+1,1)</f>
        <v>999999</v>
      </c>
      <c r="EN39" s="782">
        <f t="shared" ref="EN39:EP56" si="211">IF(OR($V39=0,$V39=EN$6),999999,0)</f>
        <v>0</v>
      </c>
      <c r="EO39" s="782">
        <f t="shared" si="211"/>
        <v>0</v>
      </c>
      <c r="EP39" s="782">
        <f t="shared" si="211"/>
        <v>999999</v>
      </c>
      <c r="EQ39" s="535" t="str" cm="1">
        <f t="array" ref="EQ39">INDEX(EQ$13:EQ38,$B39+1,1)</f>
        <v>-</v>
      </c>
      <c r="ER39" s="535" t="str" cm="1">
        <f t="array" ref="ER39">INDEX(ER$13:ER38,$B39+1,1)</f>
        <v>-</v>
      </c>
      <c r="ES39" s="411" t="str">
        <f t="shared" si="187"/>
        <v>-</v>
      </c>
      <c r="ET39" s="411" t="str">
        <f t="shared" si="187"/>
        <v>-</v>
      </c>
      <c r="EU39" s="781">
        <f t="shared" si="177"/>
        <v>0</v>
      </c>
      <c r="EV39" s="779">
        <f t="shared" si="178"/>
        <v>999999</v>
      </c>
      <c r="EW39" s="780">
        <f t="shared" si="179"/>
        <v>999999</v>
      </c>
      <c r="EX39" s="535" t="str" cm="1">
        <f t="array" ref="EX39">INDEX(EX$13:EX38,$B39+1,1)</f>
        <v>-</v>
      </c>
      <c r="EY39" s="728" cm="1">
        <f t="array" ref="EY39">IF(EX39&lt;&gt;"-",EX39,INDEX(i.ELMatedEst,$AA39+1,$T39))</f>
        <v>0</v>
      </c>
      <c r="EZ39" s="535" t="str" cm="1">
        <f t="array" ref="EZ39">INDEX(EZ$13:EZ38,$B39+1,1)</f>
        <v>-</v>
      </c>
      <c r="FA39" s="535" t="str" cm="1">
        <f t="array" ref="FA39">INDEX(FA$13:FA38,$B39+1,1)</f>
        <v>-</v>
      </c>
      <c r="FB39" s="411">
        <f t="shared" si="188"/>
        <v>0</v>
      </c>
      <c r="FC39" s="666">
        <f t="shared" si="189"/>
        <v>5.0000000000000001E-3</v>
      </c>
      <c r="FD39" s="535" cm="1">
        <f t="array" ref="FD39">INDEX(FD$13:FD38,$B39+1,1)</f>
        <v>1</v>
      </c>
      <c r="FE39" s="667">
        <f t="shared" si="190"/>
        <v>0.12</v>
      </c>
      <c r="FF39" s="667">
        <f>INDEX(CHOOSE($N39,DataAutumn!i.EL_PropnSold,DataWinter!i.EL_PropnSold,DataSpring!i.EL_PropnSold),$AI39,$T39)*INDEX(i.ELMatedEst,$AB39+1,$T39)*i.dAdultRR_ELPropSold
+INDEX(i.dryman,($AJ39-1)*4+$AI39,FF$7)</f>
        <v>0</v>
      </c>
      <c r="FG39" s="667">
        <f>INDEX(CHOOSE($N39,DataAutumn!i.EL_PropnSold,DataWinter!i.EL_PropnSold,DataSpring!i.EL_PropnSold),$AI39,$T39)*INDEX(i.ELMatedEst,$AB39+1,$T39)*i.dAdultRR_ELPropSold
+INDEX(i.dryman,($AJ39-1)*4+$AI39,FG$7)</f>
        <v>3.125E-2</v>
      </c>
      <c r="FH39" s="667">
        <f>INDEX(CHOOSE($N39,DataAutumn!i.EL_PropnSold,DataWinter!i.EL_PropnSold,DataSpring!i.EL_PropnSold),$AI39,$T39)*INDEX(i.ELMatedEst,$AB39+1,$T39)*i.dAdultRR_ELPropSold
+INDEX(i.dryman,($AJ39-1)*4+$AI39,FH$7)</f>
        <v>3.125E-2</v>
      </c>
      <c r="FI39" s="667">
        <f>INDEX(CHOOSE($N39,DataAutumn!i.EL_PropnSold,DataWinter!i.EL_PropnSold,DataSpring!i.EL_PropnSold),$AI39,$T39)*INDEX(i.ELMatedEst,$AB39+1,$T39)*i.dAdultRR_ELPropSold
+INDEX(i.dryman,($AJ39-1)*4+$AI39,FI$7)</f>
        <v>3.125E-2</v>
      </c>
      <c r="FJ39" s="668">
        <f>INDEX(CHOOSE($N39,DataAutumn!i.EL_PropnSold,DataWinter!i.EL_PropnSold,DataSpring!i.EL_PropnSold),$AI39,$T39)*INDEX(i.ELMatedEst,$AB39+1,$T39)*i.dAdultLSurv_ELPropSold</f>
        <v>0</v>
      </c>
      <c r="FK39" s="411" t="b">
        <f t="shared" si="191"/>
        <v>0</v>
      </c>
      <c r="FL39" s="411" t="b">
        <f t="shared" si="191"/>
        <v>0</v>
      </c>
      <c r="FM39" s="411" t="b">
        <f t="shared" si="191"/>
        <v>0</v>
      </c>
      <c r="FN39" s="411" t="b">
        <f t="shared" si="191"/>
        <v>0</v>
      </c>
      <c r="FO39" s="411">
        <f t="shared" ref="FO39:FP56" si="212">INDEX(i.dryman,($AJ39-1)*4+$AI39,FO$6+$T39-1)</f>
        <v>1</v>
      </c>
      <c r="FP39" s="411">
        <f t="shared" si="212"/>
        <v>0</v>
      </c>
      <c r="FQ39" s="411" t="b">
        <f t="shared" si="193"/>
        <v>0</v>
      </c>
      <c r="FR39" s="411" t="b">
        <f t="shared" ref="FR39:FT56" si="213">($N39=FR$10)</f>
        <v>0</v>
      </c>
      <c r="FS39" s="411" t="b">
        <f t="shared" si="213"/>
        <v>0</v>
      </c>
      <c r="FT39" s="411" t="b">
        <f t="shared" si="213"/>
        <v>1</v>
      </c>
      <c r="FU39" s="87">
        <f t="shared" si="157"/>
        <v>1</v>
      </c>
      <c r="FV39" s="87">
        <f t="shared" si="157"/>
        <v>1</v>
      </c>
      <c r="FW39" s="535" cm="1">
        <f t="array" ref="FW39">INDEX(FW$13:FW38,$B39+1,1)</f>
        <v>1</v>
      </c>
      <c r="FX39" s="535" cm="1">
        <f t="array" ref="FX39">INDEX(FX$13:FX38,$B39+1,1)</f>
        <v>1</v>
      </c>
      <c r="FY39" s="535" cm="1">
        <f t="array" ref="FY39">INDEX(FY$13:FY38,$B39+1,1)</f>
        <v>1</v>
      </c>
      <c r="FZ39" s="535" cm="1">
        <f t="array" ref="FZ39">INDEX(FZ$13:FZ38,$B39+1,1)</f>
        <v>1</v>
      </c>
      <c r="GA39" s="535" t="str" cm="1">
        <f t="array" ref="GA39">INDEX(GA$13:GA38,$B39+1,1)</f>
        <v>-</v>
      </c>
      <c r="GB39" s="411" t="b">
        <f t="shared" si="194"/>
        <v>1</v>
      </c>
      <c r="GC39" s="411" t="b">
        <f t="shared" si="194"/>
        <v>0</v>
      </c>
      <c r="GD39" s="411" t="b">
        <f t="shared" si="194"/>
        <v>0</v>
      </c>
      <c r="GE39" s="411" t="b">
        <f t="shared" si="194"/>
        <v>0</v>
      </c>
      <c r="GF39" s="87">
        <f t="shared" si="206"/>
        <v>1</v>
      </c>
      <c r="GG39" s="87">
        <f t="shared" si="206"/>
        <v>1</v>
      </c>
      <c r="GH39" s="87">
        <f t="shared" si="206"/>
        <v>1</v>
      </c>
      <c r="GI39" s="87">
        <f t="shared" si="206"/>
        <v>1</v>
      </c>
      <c r="GJ39" s="87">
        <f t="shared" si="206"/>
        <v>1</v>
      </c>
      <c r="GK39" s="87">
        <f t="shared" si="206"/>
        <v>1</v>
      </c>
      <c r="GL39" s="87">
        <f t="shared" si="206"/>
        <v>1</v>
      </c>
      <c r="GM39" s="87">
        <f t="shared" si="206"/>
        <v>1</v>
      </c>
      <c r="GN39" s="411" cm="1">
        <f t="array" ref="GN39">INDEX(i.dse_type,1,$L39)</f>
        <v>0</v>
      </c>
      <c r="GO39" s="535" t="str" cm="1">
        <f t="array" ref="GO39">INDEX(GO$13:GO38,$B39+1,1)</f>
        <v>-</v>
      </c>
      <c r="GP39" s="535" t="str" cm="1">
        <f t="array" ref="GP39">INDEX(GP$13:GP38,$B39+1,1)</f>
        <v>-</v>
      </c>
      <c r="GQ39" s="535" t="str" cm="1">
        <f t="array" ref="GQ39">INDEX(GQ$13:GQ38,$B39+1,1)</f>
        <v>-</v>
      </c>
      <c r="GR39" s="18"/>
      <c r="GS39" s="535" t="str" cm="1">
        <f t="array" ref="GS39">INDEX(GS$13:GS38,$B39+1,1)</f>
        <v>-</v>
      </c>
      <c r="GT39" s="411" t="b">
        <f t="shared" si="195"/>
        <v>0</v>
      </c>
      <c r="GU39" s="535" t="str" cm="1">
        <f t="array" ref="GU39">INDEX(GU$13:GU38,$B39+1,1)</f>
        <v>-</v>
      </c>
      <c r="GV39" s="535" t="str" cm="1">
        <f t="array" ref="GV39">INDEX(GV$13:GV38,$B39+1,1)</f>
        <v>-</v>
      </c>
      <c r="GW39" s="535" t="str" cm="1">
        <f t="array" ref="GW39">INDEX(GW$13:GW38,$B39+1,1)</f>
        <v>-</v>
      </c>
      <c r="GX39" s="535" cm="1">
        <f t="array" ref="GX39">INDEX(GX$13:GX38,$B39+1,1)</f>
        <v>1</v>
      </c>
      <c r="GY39" s="535" cm="1">
        <f t="array" ref="GY39">INDEX(GY$13:GY38,$B39+1,1)</f>
        <v>1</v>
      </c>
      <c r="GZ39" s="535" t="str" cm="1">
        <f t="array" ref="GZ39">INDEX(GZ$13:GZ38,$B39+1,1)</f>
        <v>-</v>
      </c>
      <c r="HA39" s="535" t="str" cm="1">
        <f t="array" ref="HA39">INDEX(HA$13:HA38,$B39+1,1)</f>
        <v>-</v>
      </c>
      <c r="HB39" s="535" t="str" cm="1">
        <f t="array" ref="HB39">INDEX(HB$13:HB38,$B39+1,1)</f>
        <v>-</v>
      </c>
      <c r="HC39" s="535" t="str" cm="1">
        <f t="array" ref="HC39">INDEX(HC$13:HC38,$B39+1,1)</f>
        <v>-</v>
      </c>
      <c r="HD39" s="535" t="str" cm="1">
        <f t="array" ref="HD39">INDEX(HD$13:HD38,$B39+1,1)</f>
        <v>-</v>
      </c>
      <c r="HE39" s="535" t="str" cm="1">
        <f t="array" ref="HE39">INDEX(HE$13:HE38,$B39+1,1)</f>
        <v>-</v>
      </c>
      <c r="HF39" s="535" t="str" cm="1">
        <f t="array" ref="HF39">INDEX(HF$13:HF38,$B39+1,1)</f>
        <v>-</v>
      </c>
      <c r="HG39" s="535" t="str" cm="1">
        <f t="array" ref="HG39">INDEX(HG$13:HG38,$B39+1,1)</f>
        <v>-</v>
      </c>
      <c r="HH39" s="535" t="str" cm="1">
        <f t="array" ref="HH39">INDEX(HH$13:HH38,$B39+1,1)</f>
        <v>-</v>
      </c>
      <c r="HI39" s="535" t="str" cm="1">
        <f t="array" ref="HI39">INDEX(HI$13:HI38,$B39+1,1)</f>
        <v>-</v>
      </c>
      <c r="HJ39" s="535" t="str" cm="1">
        <f t="array" ref="HJ39">INDEX(HJ$13:HJ38,$B39+1,1)</f>
        <v>-</v>
      </c>
      <c r="HK39" s="535" t="str" cm="1">
        <f t="array" ref="HK39">INDEX(HK$13:HK38,$B39+1,1)</f>
        <v>-</v>
      </c>
      <c r="HL39" s="535" t="str" cm="1">
        <f t="array" ref="HL39">INDEX(HL$13:HL38,$B39+1,1)</f>
        <v>-</v>
      </c>
      <c r="HM39" s="535" t="str" cm="1">
        <f t="array" ref="HM39">INDEX(HM$13:HM38,$B39+1,1)</f>
        <v>-</v>
      </c>
      <c r="HN39" s="535" t="str" cm="1">
        <f t="array" ref="HN39">INDEX(HN$13:HN38,$B39+1,1)</f>
        <v>-</v>
      </c>
      <c r="HO39" s="535" t="str" cm="1">
        <f t="array" ref="HO39">INDEX(HO$13:HO38,$B39+1,1)</f>
        <v>-</v>
      </c>
      <c r="HP39" s="535" t="str" cm="1">
        <f t="array" ref="HP39">INDEX(HP$13:HP38,$B39+1,1)</f>
        <v>-</v>
      </c>
      <c r="HQ39" s="535" t="str" cm="1">
        <f t="array" ref="HQ39">INDEX(HQ$13:HQ38,$B39+1,1)</f>
        <v>-</v>
      </c>
      <c r="HR39" s="535" t="str" cm="1">
        <f t="array" ref="HR39">INDEX(HR$13:HR38,$B39+1,1)</f>
        <v>-</v>
      </c>
      <c r="HS39" s="535" t="str" cm="1">
        <f t="array" ref="HS39">INDEX(HS$13:HS38,$B39+1,1)</f>
        <v>-</v>
      </c>
      <c r="HT39" s="535" t="str" cm="1">
        <f t="array" ref="HT39">INDEX(HT$13:HT38,$B39+1,1)</f>
        <v>-</v>
      </c>
      <c r="HU39" s="535" cm="1">
        <f t="array" ref="HU39">INDEX(HU$13:HU38,$B39+1,1)</f>
        <v>0</v>
      </c>
      <c r="HV39" s="535" t="str" cm="1">
        <f t="array" ref="HV39">INDEX(HV$13:HV38,$B39+1,1)</f>
        <v>-</v>
      </c>
      <c r="HW39" s="535" cm="1">
        <f t="array" ref="HW39">INDEX(HW$13:HW38,$B39+1,1)</f>
        <v>1</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535" cm="1">
        <f t="array" ref="IC39">INDEX(IC$13:IC38,$B39+1,1)</f>
        <v>0</v>
      </c>
      <c r="ID39" s="535" cm="1">
        <f t="array" ref="ID39">INDEX(ID$13:ID38,$B39+1,1)</f>
        <v>0</v>
      </c>
      <c r="IE39" s="535" cm="1">
        <f t="array" ref="IE39">INDEX(IE$13:IE38,$B39+1,1)</f>
        <v>1</v>
      </c>
      <c r="IF39" s="535" cm="1">
        <f t="array" ref="IF39">INDEX(IF$13:IF38,$B39+1,1)</f>
        <v>0</v>
      </c>
      <c r="IG39" s="535" cm="1">
        <f t="array" ref="IG39">INDEX(IG$13:IG38,$B39+1,1)</f>
        <v>0</v>
      </c>
      <c r="IH39" s="535" cm="1">
        <f t="array" ref="IH39">INDEX(IH$13:IH38,$B39+1,1)</f>
        <v>0</v>
      </c>
      <c r="II39" s="535" cm="1">
        <f t="array" ref="II39">INDEX(II$13:II38,$B39+1,1)</f>
        <v>0</v>
      </c>
      <c r="IJ39" s="535" cm="1">
        <f t="array" ref="IJ39">INDEX(IJ$13:IJ38,$B39+1,1)</f>
        <v>0</v>
      </c>
      <c r="IK39" s="18"/>
      <c r="IL39" s="535" cm="1">
        <f t="array" ref="IL39">INDEX(IL$13:IL38,$B39+1,1)</f>
        <v>0.125</v>
      </c>
      <c r="IM39" s="535" cm="1">
        <f t="array" ref="IM39">INDEX(IM$13:IM38,$B39+1,1)</f>
        <v>0.3</v>
      </c>
      <c r="IN39" s="535" cm="1">
        <f t="array" ref="IN39">INDEX(IN$13:IN38,$B39+1,1)</f>
        <v>-0.05</v>
      </c>
      <c r="IO39" s="535" cm="1">
        <f t="array" ref="IO39">INDEX(IO$13:IO38,$B39+1,1)</f>
        <v>0.1</v>
      </c>
      <c r="IP39" s="535" cm="1">
        <f t="array" ref="IP39">INDEX(IP$13:IP38,$B39+1,1)</f>
        <v>0.25</v>
      </c>
      <c r="IQ39" s="535" cm="1">
        <f t="array" ref="IQ39">INDEX(IQ$13:IQ38,$B39+1,1)</f>
        <v>-0.05</v>
      </c>
      <c r="IR39" s="535" cm="1">
        <f t="array" ref="IR39">INDEX(IR$13:IR38,$B39+1,1)</f>
        <v>0.05</v>
      </c>
      <c r="IS39" s="535" cm="1">
        <f t="array" ref="IS39">INDEX(IS$13:IS38,$B39+1,1)</f>
        <v>0.1</v>
      </c>
      <c r="IT39" s="535" cm="1">
        <f t="array" ref="IT39">INDEX(IT$13:IT38,$B39+1,1)</f>
        <v>-0.02</v>
      </c>
      <c r="IU39" s="535" cm="1">
        <f t="array" ref="IU39">INDEX(IU$13:IU38,$B39+1,1)</f>
        <v>0.1</v>
      </c>
      <c r="IV39" s="535" cm="1">
        <f t="array" ref="IV39">INDEX(IV$13:IV38,$B39+1,1)</f>
        <v>0.25</v>
      </c>
      <c r="IW39" s="535" cm="1">
        <f t="array" ref="IW39">INDEX(IW$13:IW38,$B39+1,1)</f>
        <v>-0.05</v>
      </c>
      <c r="IX39" s="535" cm="1">
        <f t="array" ref="IX39">INDEX(IX$13:IX38,$B39+1,1)</f>
        <v>0.125</v>
      </c>
      <c r="IY39" s="535" cm="1">
        <f t="array" ref="IY39">INDEX(IY$13:IY38,$B39+1,1)</f>
        <v>0.1</v>
      </c>
      <c r="IZ39" s="535" cm="1">
        <f t="array" ref="IZ39">INDEX(IZ$13:IZ38,$B39+1,1)</f>
        <v>0.1</v>
      </c>
      <c r="JA39" s="535" cm="1">
        <f t="array" ref="JA39">INDEX(JA$13:JA38,$B39+1,1)</f>
        <v>0.1</v>
      </c>
      <c r="JB39" s="535" cm="1">
        <f t="array" ref="JB39">INDEX(JB$13:JB38,$B39+1,1)</f>
        <v>0</v>
      </c>
      <c r="JC39" s="535" cm="1">
        <f t="array" ref="JC39">INDEX(JC$13:JC38,$B39+1,1)</f>
        <v>0</v>
      </c>
      <c r="JD39" s="535" cm="1">
        <f t="array" ref="JD39">INDEX(JD$13:JD38,$B39+1,1)</f>
        <v>0</v>
      </c>
      <c r="JE39" s="535" cm="1">
        <f t="array" ref="JE39">INDEX(JE$13:JE38,$B39+1,1)</f>
        <v>0</v>
      </c>
      <c r="JF39" s="535" cm="1">
        <f t="array" ref="JF39">INDEX(JF$13:JF38,$B39+1,1)</f>
        <v>0</v>
      </c>
      <c r="JG39" s="535" cm="1">
        <f t="array" ref="JG39">INDEX(JG$13:JG38,$B39+1,1)</f>
        <v>0</v>
      </c>
      <c r="JH39" s="535" cm="1">
        <f t="array" ref="JH39">INDEX(JH$13:JH38,$B39+1,1)</f>
        <v>0</v>
      </c>
      <c r="JI39" s="535" cm="1">
        <f t="array" ref="JI39">INDEX(JI$13:JI38,$B39+1,1)</f>
        <v>0</v>
      </c>
      <c r="JJ39" s="535" cm="1">
        <f t="array" ref="JJ39">INDEX(JJ$13:JJ38,$B39+1,1)</f>
        <v>0</v>
      </c>
      <c r="JK39" s="535" cm="1">
        <f t="array" ref="JK39">INDEX(JK$13:JK38,$B39+1,1)</f>
        <v>0</v>
      </c>
      <c r="JL39" s="535" cm="1">
        <f t="array" ref="JL39">INDEX(JL$13:JL38,$B39+1,1)</f>
        <v>0</v>
      </c>
      <c r="JM39" s="535" cm="1">
        <f t="array" ref="JM39">INDEX(JM$13:JM38,$B39+1,1)</f>
        <v>0</v>
      </c>
      <c r="JN39" s="535" cm="1">
        <f t="array" ref="JN39">INDEX(JN$13:JN38,$B39+1,1)</f>
        <v>0</v>
      </c>
      <c r="JO39" s="535" cm="1">
        <f t="array" ref="JO39">INDEX(JO$13:JO38,$B39+1,1)</f>
        <v>0</v>
      </c>
      <c r="JP39" s="535" cm="1">
        <f t="array" ref="JP39">INDEX(JP$13:JP38,$B39+1,1)</f>
        <v>0</v>
      </c>
      <c r="JQ39" s="535" cm="1">
        <f t="array" ref="JQ39">INDEX(JQ$13:JQ38,$B39+1,1)</f>
        <v>0</v>
      </c>
      <c r="JR39" s="535" cm="1">
        <f t="array" ref="JR39">INDEX(JR$13:JR38,$B39+1,1)</f>
        <v>0</v>
      </c>
      <c r="JS39" s="535" cm="1">
        <f t="array" ref="JS39">INDEX(JS$13:JS38,$B39+1,1)</f>
        <v>0</v>
      </c>
      <c r="JT39" s="535" cm="1">
        <f t="array" ref="JT39">INDEX(JT$13:JT38,$B39+1,1)</f>
        <v>0</v>
      </c>
      <c r="JU39" s="535" cm="1">
        <f t="array" ref="JU39">INDEX(JU$13:JU38,$B39+1,1)</f>
        <v>0</v>
      </c>
      <c r="JV39" s="535" cm="1">
        <f t="array" ref="JV39">INDEX(JV$13:JV38,$B39+1,1)</f>
        <v>0</v>
      </c>
      <c r="JW39" s="535" cm="1">
        <f t="array" ref="JW39">INDEX(JW$13:JW38,$B39+1,1)</f>
        <v>0</v>
      </c>
      <c r="JX39" s="535" cm="1">
        <f t="array" ref="JX39">INDEX(JX$13:JX38,$B39+1,1)</f>
        <v>0</v>
      </c>
      <c r="JY39" s="535" cm="1">
        <f t="array" ref="JY39">INDEX(JY$13:JY38,$B39+1,1)</f>
        <v>0</v>
      </c>
      <c r="JZ39" s="535" cm="1">
        <f t="array" ref="JZ39">INDEX(JZ$13:JZ38,$B39+1,1)</f>
        <v>0</v>
      </c>
      <c r="KA39" s="535" cm="1">
        <f t="array" ref="KA39">INDEX(KA$13:KA38,$B39+1,1)</f>
        <v>0</v>
      </c>
      <c r="KB39" s="535" cm="1">
        <f t="array" ref="KB39">INDEX(KB$13:KB38,$B39+1,1)</f>
        <v>0</v>
      </c>
      <c r="KC39" s="535" cm="1">
        <f t="array" ref="KC39">INDEX(KC$13:KC38,$B39+1,1)</f>
        <v>0</v>
      </c>
      <c r="KD39" s="535" cm="1">
        <f t="array" ref="KD39">INDEX(KD$13:KD38,$B39+1,1)</f>
        <v>0</v>
      </c>
      <c r="KE39" s="535" cm="1">
        <f t="array" ref="KE39">INDEX(KE$13:KE38,$B39+1,1)</f>
        <v>0</v>
      </c>
      <c r="KF39" s="535" cm="1">
        <f t="array" ref="KF39">INDEX(KF$13:KF38,$B39+1,1)</f>
        <v>0</v>
      </c>
      <c r="KG39" s="535" cm="1">
        <f t="array" ref="KG39">INDEX(KG$13:KG38,$B39+1,1)</f>
        <v>0</v>
      </c>
      <c r="KH39" s="535" cm="1">
        <f t="array" ref="KH39">INDEX(KH$13:KH38,$B39+1,1)</f>
        <v>0</v>
      </c>
      <c r="KI39" s="535" cm="1">
        <f t="array" ref="KI39">INDEX(KI$13:KI38,$B39+1,1)</f>
        <v>0</v>
      </c>
      <c r="KJ39" s="535" cm="1">
        <f t="array" ref="KJ39">INDEX(KJ$13:KJ38,$B39+1,1)</f>
        <v>0</v>
      </c>
      <c r="KK39" s="535" cm="1">
        <f t="array" ref="KK39">INDEX(KK$13:KK38,$B39+1,1)</f>
        <v>0</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0</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535" cm="1">
        <f t="array" ref="KY39">INDEX(KY$13:KY38,$B39+1,1)</f>
        <v>0</v>
      </c>
      <c r="KZ39" s="535" cm="1">
        <f t="array" ref="KZ39">INDEX(KZ$13:KZ38,$B39+1,1)</f>
        <v>0</v>
      </c>
      <c r="LA39" s="535" cm="1">
        <f t="array" ref="LA39">INDEX(LA$13:LA38,$B39+1,1)</f>
        <v>0</v>
      </c>
      <c r="LB39" s="535" cm="1">
        <f t="array" ref="LB39">INDEX(LB$13:LB38,$B39+1,1)</f>
        <v>0</v>
      </c>
      <c r="LC39" s="535" cm="1">
        <f t="array" ref="LC39">INDEX(LC$13:LC38,$B39+1,1)</f>
        <v>0</v>
      </c>
      <c r="LD39" s="535" cm="1">
        <f t="array" ref="LD39">INDEX(LD$13:LD38,$B39+1,1)</f>
        <v>0</v>
      </c>
      <c r="LE39" s="535" cm="1">
        <f t="array" ref="LE39">INDEX(LE$13:LE38,$B39+1,1)</f>
        <v>0</v>
      </c>
      <c r="LF39" s="535" cm="1">
        <f t="array" ref="LF39">INDEX(LF$13:LF38,$B39+1,1)</f>
        <v>0</v>
      </c>
      <c r="LG39" s="535" cm="1">
        <f t="array" ref="LG39">INDEX(LG$13:LG38,$B39+1,1)</f>
        <v>0</v>
      </c>
      <c r="LH39" s="535" cm="1">
        <f t="array" ref="LH39">INDEX(LH$13:LH38,$B39+1,1)</f>
        <v>0</v>
      </c>
      <c r="LI39" s="535" cm="1">
        <f t="array" ref="LI39">INDEX(LI$13:LI38,$B39+1,1)</f>
        <v>0</v>
      </c>
      <c r="LJ39" s="535" cm="1">
        <f t="array" ref="LJ39">INDEX(LJ$13:LJ38,$B39+1,1)</f>
        <v>0</v>
      </c>
      <c r="LK39" s="535" cm="1">
        <f t="array" ref="LK39">INDEX(LK$13:LK38,$B39+1,1)</f>
        <v>0</v>
      </c>
      <c r="LL39" s="535" cm="1">
        <f t="array" ref="LL39">INDEX(LL$13:LL38,$B39+1,1)</f>
        <v>0</v>
      </c>
      <c r="LM39" s="535" cm="1">
        <f t="array" ref="LM39">INDEX(LM$13:LM38,$B39+1,1)</f>
        <v>0</v>
      </c>
      <c r="LN39" s="535" cm="1">
        <f t="array" ref="LN39">INDEX(LN$13:LN38,$B39+1,1)</f>
        <v>0</v>
      </c>
      <c r="LO39" s="535" cm="1">
        <f t="array" ref="LO39">INDEX(LO$13:LO38,$B39+1,1)</f>
        <v>0</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cm="1">
        <f t="array" ref="WE39">INDEX(WE$13:WE38,$B39+1,1)</f>
        <v>0</v>
      </c>
      <c r="WF39" s="535" cm="1">
        <f t="array" ref="WF39">INDEX(WF$13:WF38,$B39+1,1)</f>
        <v>0</v>
      </c>
      <c r="WG39" s="535" cm="1">
        <f t="array" ref="WG39">INDEX(WG$13:WG38,$B39+1,1)</f>
        <v>0</v>
      </c>
      <c r="WH39" s="535" cm="1">
        <f t="array" ref="WH39">INDEX(WH$13:WH38,$B39+1,1)</f>
        <v>0</v>
      </c>
      <c r="WI39" s="535" cm="1">
        <f t="array" ref="WI39">INDEX(WI$13:WI38,$B39+1,1)</f>
        <v>0</v>
      </c>
      <c r="WJ39" s="535" cm="1">
        <f t="array" ref="WJ39">INDEX(WJ$13:WJ38,$B39+1,1)</f>
        <v>0</v>
      </c>
      <c r="WK39" s="535" cm="1">
        <f t="array" ref="WK39">INDEX(WK$13:WK38,$B39+1,1)</f>
        <v>0</v>
      </c>
      <c r="WL39" s="535" cm="1">
        <f t="array" ref="WL39">INDEX(WL$13:WL38,$B39+1,1)</f>
        <v>0</v>
      </c>
      <c r="WM39" s="535" t="str" cm="1">
        <f t="array" ref="WM39">INDEX(WM$13:WM38,$B39+1,1)</f>
        <v>-</v>
      </c>
      <c r="WN39" s="18"/>
      <c r="WO39" s="535" cm="1">
        <f t="array" ref="WO39">INDEX(WO$13:WO38,$B39+1,1)</f>
        <v>0</v>
      </c>
      <c r="WP39" s="535" cm="1">
        <f t="array" ref="WP39">INDEX(WP$13:WP38,$B39+1,1)</f>
        <v>0</v>
      </c>
      <c r="WQ39" s="535" cm="1">
        <f t="array" ref="WQ39">INDEX(WQ$13:WQ38,$B39+1,1)</f>
        <v>0</v>
      </c>
      <c r="WR39" s="535" t="str" cm="1">
        <f t="array" ref="WR39">INDEX(WR$13:WR38,$B39+1,1)</f>
        <v>-</v>
      </c>
      <c r="WS39" s="535" t="str" cm="1">
        <f t="array" ref="WS39">INDEX(WS$13:WS38,$B39+1,1)</f>
        <v>-</v>
      </c>
      <c r="WT39" s="535" t="str" cm="1">
        <f t="array" ref="WT39">INDEX(WT$13:WT38,$B39+1,1)</f>
        <v>-</v>
      </c>
      <c r="WU39" s="535" t="str" cm="1">
        <f t="array" ref="WU39">INDEX(WU$13:WU38,$B39+1,1)</f>
        <v>-</v>
      </c>
      <c r="WV39" s="535" t="str" cm="1">
        <f t="array" ref="WV39">INDEX(WV$13:WV38,$B39+1,1)</f>
        <v>-</v>
      </c>
      <c r="WW39" s="535" t="str" cm="1">
        <f t="array" ref="WW39">INDEX(WW$13:WW38,$B39+1,1)</f>
        <v>-</v>
      </c>
      <c r="WX39" s="535" t="str" cm="1">
        <f t="array" ref="WX39">INDEX(WX$13:WX38,$B39+1,1)</f>
        <v>-</v>
      </c>
      <c r="WY39" s="535" t="str" cm="1">
        <f t="array" ref="WY39">INDEX(WY$13:WY38,$B39+1,1)</f>
        <v>-</v>
      </c>
      <c r="WZ39" s="535" t="str" cm="1">
        <f t="array" ref="WZ39">INDEX(WZ$13:WZ38,$B39+1,1)</f>
        <v>-</v>
      </c>
      <c r="XA39" s="535" t="str" cm="1">
        <f t="array" ref="XA39">INDEX(XA$13:XA38,$B39+1,1)</f>
        <v>-</v>
      </c>
      <c r="XB39" s="535" t="str" cm="1">
        <f t="array" ref="XB39">INDEX(XB$13:XB38,$B39+1,1)</f>
        <v>-</v>
      </c>
      <c r="XC39" s="535" t="str" cm="1">
        <f t="array" ref="XC39">INDEX(XC$13:XC38,$B39+1,1)</f>
        <v>-</v>
      </c>
      <c r="XD39" s="535" t="str" cm="1">
        <f t="array" ref="XD39">INDEX(XD$13:XD38,$B39+1,1)</f>
        <v>-</v>
      </c>
      <c r="XE39" s="535" t="str" cm="1">
        <f t="array" ref="XE39">INDEX(XE$13:XE38,$B39+1,1)</f>
        <v>-</v>
      </c>
      <c r="XF39" s="535" t="str" cm="1">
        <f t="array" ref="XF39">INDEX(XF$13:XF38,$B39+1,1)</f>
        <v>-</v>
      </c>
      <c r="XG39" s="535" t="str" cm="1">
        <f t="array" ref="XG39">INDEX(XG$13:XG38,$B39+1,1)</f>
        <v>-</v>
      </c>
      <c r="XH39" s="18"/>
      <c r="XI39" s="411" t="b">
        <v>0</v>
      </c>
      <c r="XJ39" s="535" t="str" cm="1">
        <f t="array" ref="XJ39">INDEX(XJ$13:XJ38,$B39+1,1)</f>
        <v>-</v>
      </c>
      <c r="XK39" s="535" t="str" cm="1">
        <f t="array" ref="XK39">INDEX(XK$13:XK38,$B39+1,1)</f>
        <v>-</v>
      </c>
      <c r="XL39" s="535" t="str" cm="1">
        <f t="array" ref="XL39">INDEX(XL$13:XL38,$B39+1,1)</f>
        <v>-</v>
      </c>
      <c r="XM39" s="535" t="str" cm="1">
        <f t="array" ref="XM39">INDEX(XM$13:XM38,$B39+1,1)</f>
        <v>-</v>
      </c>
      <c r="XN39" s="535" cm="1">
        <f t="array" ref="XN39">INDEX(XN$13:XN38,$B39+1,1)</f>
        <v>0</v>
      </c>
      <c r="XO39" s="535" t="str" cm="1">
        <f t="array" ref="XO39">INDEX(XO$13:XO38,$B39+1,1)</f>
        <v>-</v>
      </c>
      <c r="XP39" s="535" t="str" cm="1">
        <f t="array" ref="XP39">INDEX(XP$13:XP38,$B39+1,1)</f>
        <v>-</v>
      </c>
      <c r="XQ39" s="535" t="str" cm="1">
        <f t="array" ref="XQ39">INDEX(XQ$13:XQ38,$B39+1,1)</f>
        <v>-</v>
      </c>
      <c r="XR39" s="535" t="str" cm="1">
        <f t="array" ref="XR39">INDEX(XR$13:XR38,$B39+1,1)</f>
        <v>-</v>
      </c>
      <c r="XS39" s="535" t="str" cm="1">
        <f t="array" ref="XS39">INDEX(XS$13:XS38,$B39+1,1)</f>
        <v>-</v>
      </c>
      <c r="XT39" s="535" t="str" cm="1">
        <f t="array" ref="XT39">INDEX(XT$13:XT38,$B39+1,1)</f>
        <v>-</v>
      </c>
      <c r="XU39" s="535" t="str" cm="1">
        <f t="array" ref="XU39">INDEX(XU$13:XU38,$B39+1,1)</f>
        <v>-</v>
      </c>
      <c r="XV39" s="535" t="str" cm="1">
        <f t="array" ref="XV39">INDEX(XV$13:XV38,$B39+1,1)</f>
        <v>-</v>
      </c>
      <c r="XW39" s="535" t="b" cm="1">
        <f t="array" ref="XW39">INDEX(XW$13:XW38,$B39+1,1)</f>
        <v>1</v>
      </c>
      <c r="XX39" s="535" t="str" cm="1">
        <f t="array" ref="XX39">INDEX(XX$13:XX38,$B39+1,1)</f>
        <v>-</v>
      </c>
      <c r="XY39" s="535" cm="1">
        <f t="array" ref="XY39">INDEX(XY$13:XY38,$B39+1,1)</f>
        <v>0</v>
      </c>
      <c r="XZ39" s="535" cm="1">
        <f t="array" ref="XZ39">INDEX(XZ$13:XZ38,$B39+1,1)</f>
        <v>0</v>
      </c>
      <c r="YA39" s="535" cm="1">
        <f t="array" ref="YA39">INDEX(YA$13:YA38,$B39+1,1)</f>
        <v>0</v>
      </c>
      <c r="YB39" s="18"/>
      <c r="YC39" s="535" t="str" cm="1">
        <f t="array" ref="YC39">INDEX(YC$13:YC38,$B39+1,1)</f>
        <v>-</v>
      </c>
      <c r="YD39" s="535" t="str" cm="1">
        <f t="array" ref="YD39">INDEX(YD$13:YD38,$B39+1,1)</f>
        <v>-</v>
      </c>
      <c r="YE39" s="535" t="str" cm="1">
        <f t="array" ref="YE39">INDEX(YE$13:YE38,$B39+1,1)</f>
        <v>-</v>
      </c>
      <c r="YF39" s="535" t="str" cm="1">
        <f t="array" ref="YF39">INDEX(YF$13:YF38,$B39+1,1)</f>
        <v>-</v>
      </c>
      <c r="YG39" s="535" cm="1">
        <f t="array" ref="YG39">INDEX(YG$13:YG38,$B39+1,1)</f>
        <v>1</v>
      </c>
      <c r="YH39" s="535" cm="1">
        <f t="array" ref="YH39">INDEX(YH$13:YH38,$B39+1,1)</f>
        <v>1</v>
      </c>
      <c r="YI39" s="535" cm="1">
        <f t="array" ref="YI39">INDEX(YI$13:YI38,$B39+1,1)</f>
        <v>1</v>
      </c>
      <c r="YJ39" s="535" cm="1">
        <f t="array" ref="YJ39">INDEX(YJ$13:YJ38,$B39+1,1)</f>
        <v>1</v>
      </c>
      <c r="YK39" s="535" t="str" cm="1">
        <f t="array" ref="YK39">INDEX(YK$13:YK38,$B39+1,1)</f>
        <v>-</v>
      </c>
      <c r="YL39" s="535" t="str" cm="1">
        <f t="array" ref="YL39">INDEX(YL$13:YL38,$B39+1,1)</f>
        <v>-</v>
      </c>
      <c r="YM39" s="535" t="str" cm="1">
        <f t="array" ref="YM39">INDEX(YM$13:YM38,$B39+1,1)</f>
        <v>-</v>
      </c>
      <c r="YN39" s="535" t="str" cm="1">
        <f t="array" ref="YN39">INDEX(YN$13:YN38,$B39+1,1)</f>
        <v>-</v>
      </c>
      <c r="YO39" s="535" t="str" cm="1">
        <f t="array" ref="YO39">INDEX(YO$13:YO38,$B39+1,1)</f>
        <v>-</v>
      </c>
      <c r="YP39" s="535" t="str" cm="1">
        <f t="array" ref="YP39">INDEX(YP$13:YP38,$B39+1,1)</f>
        <v>-</v>
      </c>
      <c r="YQ39" s="535" t="str" cm="1">
        <f t="array" ref="YQ39">INDEX(YQ$13:YQ38,$B39+1,1)</f>
        <v>-</v>
      </c>
      <c r="YR39" s="18"/>
      <c r="YS39" s="535" t="str" cm="1">
        <f t="array" ref="YS39">INDEX(YS$13:YS38,$B39+1,1)</f>
        <v>-</v>
      </c>
      <c r="YT39" s="411">
        <f t="shared" si="172"/>
        <v>1</v>
      </c>
      <c r="YU39" s="18"/>
      <c r="YV39" s="535" t="str" cm="1">
        <f t="array" ref="YV39">INDEX(YV$13:YV38,$B39+1,1)</f>
        <v>-</v>
      </c>
      <c r="YW39" s="535" t="str" cm="1">
        <f t="array" ref="YW39">INDEX(YW$13:YW38,$B39+1,1)</f>
        <v>-</v>
      </c>
      <c r="YX39" s="535" t="str" cm="1">
        <f t="array" ref="YX39">INDEX(YX$13:YX38,$B39+1,1)</f>
        <v>-</v>
      </c>
      <c r="YY39" s="535" t="str" cm="1">
        <f t="array" ref="YY39">INDEX(YY$13:YY38,$B39+1,1)</f>
        <v>-</v>
      </c>
      <c r="YZ39" s="535" t="str" cm="1">
        <f t="array" ref="YZ39">INDEX(YZ$13:YZ38,$B39+1,1)</f>
        <v>-</v>
      </c>
      <c r="ZA39" s="535" t="str" cm="1">
        <f t="array" ref="ZA39">INDEX(ZA$13:ZA38,$B39+1,1)</f>
        <v>-</v>
      </c>
      <c r="ZB39" s="535" t="str" cm="1">
        <f t="array" ref="ZB39">INDEX(ZB$13:ZB38,$B39+1,1)</f>
        <v>-</v>
      </c>
      <c r="ZC39" s="535" t="str" cm="1">
        <f t="array" ref="ZC39">INDEX(ZC$13:ZC38,$B39+1,1)</f>
        <v>-</v>
      </c>
      <c r="ZD39" s="535" t="str" cm="1">
        <f t="array" ref="ZD39">INDEX(ZD$13:ZD38,$B39+1,1)</f>
        <v>-</v>
      </c>
      <c r="ZE39" s="535" t="str" cm="1">
        <f t="array" ref="ZE39">INDEX(ZE$13:ZE38,$B39+1,1)</f>
        <v>-</v>
      </c>
      <c r="ZF39" s="535" t="str" cm="1">
        <f t="array" ref="ZF39">INDEX(ZF$13:ZF38,$B39+1,1)</f>
        <v>-</v>
      </c>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535" t="str" cm="1">
        <f t="array" ref="ZX39">INDEX(ZX$13:ZX38,$B39+1,1)</f>
        <v>-</v>
      </c>
      <c r="ZY39" s="535" t="str" cm="1">
        <f t="array" ref="ZY39">INDEX(ZY$13:ZY38,$B39+1,1)</f>
        <v>-</v>
      </c>
      <c r="ZZ39" s="535" t="str" cm="1">
        <f t="array" ref="ZZ39">INDEX(ZZ$13:ZZ38,$B39+1,1)</f>
        <v>-</v>
      </c>
      <c r="AAA39" s="535" t="str" cm="1">
        <f t="array" ref="AAA39">INDEX(AAA$13:AAA38,$B39+1,1)</f>
        <v>-</v>
      </c>
      <c r="AAB39" s="535" t="str" cm="1">
        <f t="array" ref="AAB39">INDEX(AAB$13:AAB38,$B39+1,1)</f>
        <v>-</v>
      </c>
      <c r="AAC39" s="535" t="str" cm="1">
        <f t="array" ref="AAC39">INDEX(AAC$13:AAC38,$B39+1,1)</f>
        <v>-</v>
      </c>
      <c r="AAD39" s="535" t="str" cm="1">
        <f t="array" ref="AAD39">INDEX(AAD$13:AAD38,$B39+1,1)</f>
        <v>-</v>
      </c>
      <c r="AAE39" s="535" t="str" cm="1">
        <f t="array" ref="AAE39">INDEX(AAE$13:AAE38,$B39+1,1)</f>
        <v>-</v>
      </c>
      <c r="AAF39" s="535" t="str" cm="1">
        <f t="array" ref="AAF39">INDEX(AAF$13:AAF38,$B39+1,1)</f>
        <v>-</v>
      </c>
      <c r="AAG39" s="535" t="str" cm="1">
        <f t="array" ref="AAG39">INDEX(AAG$13:AAG38,$B39+1,1)</f>
        <v>-</v>
      </c>
      <c r="AAH39" s="535" t="str" cm="1">
        <f t="array" ref="AAH39">INDEX(AAH$13:AAH38,$B39+1,1)</f>
        <v>-</v>
      </c>
      <c r="AAI39" s="535" t="str" cm="1">
        <f t="array" ref="AAI39">INDEX(AAI$13:AAI38,$B39+1,1)</f>
        <v>-</v>
      </c>
      <c r="AAJ39" s="535" t="str" cm="1">
        <f t="array" ref="AAJ39">INDEX(AAJ$13:AAJ38,$B39+1,1)</f>
        <v>-</v>
      </c>
      <c r="AAK39" s="535" t="str" cm="1">
        <f t="array" ref="AAK39">INDEX(AAK$13:AAK38,$B39+1,1)</f>
        <v>-</v>
      </c>
      <c r="AAL39" s="535" cm="1">
        <f t="array" ref="AAL39">INDEX(AAL$13:AAL38,$B39+1,1)</f>
        <v>1</v>
      </c>
      <c r="AAM39" s="535" cm="1">
        <f t="array" ref="AAM39">INDEX(AAM$13:AAM38,$B39+1,1)</f>
        <v>1</v>
      </c>
      <c r="AAN39" s="535" t="str" cm="1">
        <f t="array" ref="AAN39">INDEX(AAN$13:AAN38,$B39+1,1)</f>
        <v>-</v>
      </c>
      <c r="AAO39" s="535" t="str" cm="1">
        <f t="array" ref="AAO39">INDEX(AAO$13:AAO38,$B39+1,1)</f>
        <v>-</v>
      </c>
      <c r="AAP39" s="535" t="str" cm="1">
        <f t="array" ref="AAP39">INDEX(AAP$13:AAP38,$B39+1,1)</f>
        <v>-</v>
      </c>
      <c r="AAQ39" s="535" t="str" cm="1">
        <f t="array" ref="AAQ39">INDEX(AAQ$13:AAQ38,$B39+1,1)</f>
        <v>-</v>
      </c>
      <c r="AAR39" s="535" t="str" cm="1">
        <f t="array" ref="AAR39">INDEX(AAR$13:AAR38,$B39+1,1)</f>
        <v>-</v>
      </c>
      <c r="AAS39" s="535" t="str" cm="1">
        <f t="array" ref="AAS39">INDEX(AAS$13:AAS38,$B39+1,1)</f>
        <v>-</v>
      </c>
      <c r="AAT39" s="535" t="str" cm="1">
        <f t="array" ref="AAT39">INDEX(AAT$13:AAT38,$B39+1,1)</f>
        <v>-</v>
      </c>
      <c r="AAU39" s="535" t="str" cm="1">
        <f t="array" ref="AAU39">INDEX(AAU$13:AAU38,$B39+1,1)</f>
        <v>-</v>
      </c>
      <c r="AAV39" s="535" t="str" cm="1">
        <f t="array" ref="AAV39">INDEX(AAV$13:AAV38,$B39+1,1)</f>
        <v>-</v>
      </c>
      <c r="AAW39" s="535" t="str" cm="1">
        <f t="array" ref="AAW39">INDEX(AAW$13:AAW38,$B39+1,1)</f>
        <v>-</v>
      </c>
      <c r="AAX39" s="535" t="str" cm="1">
        <f t="array" ref="AAX39">INDEX(AAX$13:AAX38,$B39+1,1)</f>
        <v>-</v>
      </c>
      <c r="AAY39" s="535" t="str" cm="1">
        <f t="array" ref="AAY39">INDEX(AAY$13:AAY38,$B39+1,1)</f>
        <v>-</v>
      </c>
      <c r="AAZ39" s="535" t="str" cm="1">
        <f t="array" ref="AAZ39">INDEX(AAZ$13:AAZ38,$B39+1,1)</f>
        <v>-</v>
      </c>
      <c r="ABA39" s="18"/>
      <c r="ABB39" s="535" t="str" cm="1">
        <f t="array" ref="ABB39">INDEX(ABB$13:ABB38,$B39+1,1)</f>
        <v>-</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535" t="str" cm="1">
        <f t="array" ref="ABH39">INDEX(ABH$13:ABH38,$B39+1,1)</f>
        <v>-</v>
      </c>
      <c r="ABI39" s="535" t="str" cm="1">
        <f t="array" ref="ABI39">INDEX(ABI$13:ABI38,$B39+1,1)</f>
        <v>-</v>
      </c>
      <c r="ABJ39" s="535" t="str" cm="1">
        <f t="array" ref="ABJ39">INDEX(ABJ$13:ABJ38,$B39+1,1)</f>
        <v>-</v>
      </c>
      <c r="ABK39" s="535" t="str" cm="1">
        <f t="array" ref="ABK39">INDEX(ABK$13:ABK38,$B39+1,1)</f>
        <v>-</v>
      </c>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t="str" cm="1">
        <f t="array" ref="ADB39">INDEX(ADB$13:ADB38,$B39+1,1)</f>
        <v>-</v>
      </c>
      <c r="ADC39" s="535" t="str" cm="1">
        <f t="array" ref="ADC39">INDEX(ADC$13:ADC38,$B39+1,1)</f>
        <v>-</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535" t="str" cm="1">
        <f t="array" ref="ADQ39">INDEX(ADQ$13:ADQ38,$B39+1,1)</f>
        <v>-</v>
      </c>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t="str" cm="1">
        <f t="array" ref="AEF39">INDEX(AEF$13:AEF38,$B39+1,1)</f>
        <v>-</v>
      </c>
      <c r="AEG39" s="535" t="str" cm="1">
        <f t="array" ref="AEG39">INDEX(AEG$13:AEG38,$B39+1,1)</f>
        <v>-</v>
      </c>
      <c r="AEH39" s="535" t="str" cm="1">
        <f t="array" ref="AEH39">INDEX(AEH$13:AEH38,$B39+1,1)</f>
        <v>-</v>
      </c>
      <c r="AEI39" s="535" t="str" cm="1">
        <f t="array" ref="AEI39">INDEX(AEI$13:AEI38,$B39+1,1)</f>
        <v>-</v>
      </c>
      <c r="AEJ39" s="535" t="str" cm="1">
        <f t="array" ref="AEJ39">INDEX(AEJ$13:AEJ38,$B39+1,1)</f>
        <v>-</v>
      </c>
      <c r="AEK39" s="535" t="str" cm="1">
        <f t="array" ref="AEK39">INDEX(AEK$13:AEK38,$B39+1,1)</f>
        <v>-</v>
      </c>
      <c r="AEL39" s="535" t="str" cm="1">
        <f t="array" ref="AEL39">INDEX(AEL$13:AEL38,$B39+1,1)</f>
        <v>-</v>
      </c>
      <c r="AEM39" s="535" t="str" cm="1">
        <f t="array" ref="AEM39">INDEX(AEM$13:AEM38,$B39+1,1)</f>
        <v>-</v>
      </c>
      <c r="AEN39" s="535" cm="1">
        <f t="array" ref="AEN39">INDEX(AEN$13:AEN38,$B39+1,1)</f>
        <v>0</v>
      </c>
      <c r="AEO39" s="483">
        <v>0</v>
      </c>
    </row>
    <row r="40" spans="1:821" outlineLevel="1">
      <c r="A40" s="18">
        <f t="shared" si="136"/>
        <v>27</v>
      </c>
      <c r="B40" s="18">
        <f t="shared" si="203"/>
        <v>6</v>
      </c>
      <c r="C40">
        <v>2</v>
      </c>
      <c r="D40" s="17" t="str" cm="1">
        <f t="array" ref="D40">INDEX(D$13:D39,$B40+1,1)</f>
        <v>GSW</v>
      </c>
      <c r="E40" t="b">
        <v>1</v>
      </c>
      <c r="F40" t="b">
        <v>0</v>
      </c>
      <c r="G40" t="b">
        <f t="shared" si="209"/>
        <v>1</v>
      </c>
      <c r="H40" s="40" t="s">
        <v>2642</v>
      </c>
      <c r="I40" s="535" cm="1">
        <f t="array" ref="I40">INDEX(I$13:I39,$B40+1,1)</f>
        <v>1</v>
      </c>
      <c r="J40" s="535" cm="1">
        <f t="array" ref="J40">INDEX(J$13:J39,$B40+1,1)</f>
        <v>0</v>
      </c>
      <c r="K40" s="535" cm="1">
        <f t="array" ref="K40">INDEX(K$13:K39,$B40+1,1)</f>
        <v>0</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535" cm="1">
        <f t="array" ref="T40">INDEX(T$13:T39,$B40+1,1)</f>
        <v>2</v>
      </c>
      <c r="U40" s="535" cm="1">
        <f t="array" ref="U40">INDEX(U$13:U39,$B40+1,1)</f>
        <v>2</v>
      </c>
      <c r="V40" s="411">
        <f t="shared" ref="V40:V56" si="214">INDEX(i.Breed,$T40,V$6)</f>
        <v>2</v>
      </c>
      <c r="W40" s="778" t="b">
        <f t="shared" si="200"/>
        <v>0</v>
      </c>
      <c r="X40" s="777" t="b">
        <f t="shared" si="210"/>
        <v>1</v>
      </c>
      <c r="Y40" s="777" t="b">
        <f t="shared" si="210"/>
        <v>1</v>
      </c>
      <c r="Z40" s="796" t="b" cm="1">
        <f t="array" ref="Z40">INDEX(Z$13:Z39,$B40+1,1)</f>
        <v>0</v>
      </c>
      <c r="AA40" s="411">
        <f t="shared" si="139"/>
        <v>6</v>
      </c>
      <c r="AB40" s="411">
        <f t="shared" si="140"/>
        <v>6</v>
      </c>
      <c r="AC40" s="411"/>
      <c r="AD40" s="411">
        <f t="shared" si="141"/>
        <v>6</v>
      </c>
      <c r="AE40" s="111"/>
      <c r="AF40" s="111"/>
      <c r="AG40" s="111"/>
      <c r="AH40" s="111"/>
      <c r="AI40" s="535" cm="1">
        <f t="array" ref="AI40">INDEX(AI$13:AI39,$B40+1,1)</f>
        <v>1</v>
      </c>
      <c r="AJ40" s="535" cm="1">
        <f t="array" ref="AJ40">INDEX(AJ$13:AJ39,$B40+1,1)</f>
        <v>1</v>
      </c>
      <c r="AK40" s="535" cm="1">
        <f t="array" ref="AK40">INDEX(AK$13:AK39,$B40+1,1)</f>
        <v>1</v>
      </c>
      <c r="AL40" s="535" cm="1">
        <f t="array" ref="AL40">INDEX(AL$13:AL39,$B40+1,1)</f>
        <v>0</v>
      </c>
      <c r="AM40" s="535" cm="1">
        <f t="array" ref="AM40">INDEX(AM$13:AM39,$B40+1,1)</f>
        <v>0</v>
      </c>
      <c r="AN40" s="535" t="str" cm="1">
        <f t="array" ref="AN40">INDEX(AN$13:AN39,$B40+1,1)</f>
        <v/>
      </c>
      <c r="AO40" s="535" cm="1">
        <f t="array" ref="AO40">INDEX(AO$13:AO39,$B40+1,1)</f>
        <v>1</v>
      </c>
      <c r="AP40" s="535" cm="1">
        <f t="array" ref="AP40">INDEX(AP$13:AP39,$B40+1,1)</f>
        <v>1</v>
      </c>
      <c r="AQ40" s="111"/>
      <c r="AR40" s="111"/>
      <c r="AS40" s="111"/>
      <c r="AT40" s="111"/>
      <c r="AU40" s="111"/>
      <c r="AV40" s="111"/>
      <c r="AW40" s="111"/>
      <c r="AX40" s="111"/>
      <c r="AY40" s="18"/>
      <c r="AZ40" s="18"/>
      <c r="BA40" s="200" t="str" cm="1">
        <f t="array" aca="1" ref="BA40" ca="1">$H40&amp;" "        &amp;_xlfn.SINGLE( INDEX(i.ModelStructure,$I40,1))    &amp;" "
&amp; $D40        &amp;       IF(OR($CE40="-", $CE40),"_PInp","_Full")&amp;    IF($DK40=0," SFM","")&amp;IF($DK40=1," MFM","")&amp;IF($DK40=7," Mat","")&amp;IF($EX40=1,"&amp;EL","   ")&amp;IF($DQ40=TRUE,"&amp;BBT","    ")
&amp;      " TOL"&amp;_xlfn.SINGLE(INDEX(i.TOL_Desc,1,$N40))   &amp; " Scan"&amp;$AK40
&amp;       CHOOSE($K40+1," CFS"," GFS"," NFS")&amp;     " CG_"&amp;_xlfn.SINGLE(_xlfn.SWITCH($XI40,"-",1,TRUE,1,FALSE,0))&amp;_xlfn.SINGLE(    IF($XL40="-"," FodCrop    ",_xlfn.SWITCH(VALUE(LEFT($XL$4,1)),0," All",6," Lup",9," Oat",11," OaF")&amp;"_Fod"&amp;TEXT($XL40,"000%")))
&amp;" REV"&amp;"_"&amp;TEXT($GV40,"00;-0;00;@ ")&amp;TEXT($AN40,"00;-0;00;  @")&amp;"_"&amp;TEXT($HA40,"0")&amp;"_"&amp;TEXT($AP40,"0")
&amp; " RR"&amp;TEXT(SUM($FB40:$FC40),"+00%;-00%;    ;@")
&amp; " ("&amp;IF($DD40,"P","E")   &amp;IF($DE40,"T","t")        &amp;     "_F"&amp;IF($ZW40=TRUE,3,0)+COUNTIF($ZO40:$ZS40,TRUE)+COUNTIF($BV40:$BW40,"&gt;0")&amp;IF($ZU40=TRUE,3,0)+COUNTIF($BV40:$BW40,"&gt;0")&amp;"N"&amp;$ZZ40&amp;$AAA40&amp;"L"&amp;$AAL40&amp;$AAM40&amp;"_"&amp;$AAK40&amp;")"</f>
        <v>Fodder_Test  SE GSW_PInp MFM        TOLSpr Scan1 CFS CG_1 Lup_Fod100% REV_-   _-_1 RR+01% (Et_F00N--L11_-)</v>
      </c>
      <c r="BB40" s="8" t="str">
        <f ca="1">IF(COUNTIF($BA$13:$BA40,$BA40)=1,"-","Dup")</f>
        <v>-</v>
      </c>
      <c r="BC40" s="18"/>
      <c r="BD40" s="535" t="b" cm="1">
        <f t="array" ref="BD40">INDEX(BD$13:BD39,$B40+1,1)</f>
        <v>0</v>
      </c>
      <c r="BE40" s="535" t="b" cm="1">
        <f t="array" ref="BE40">INDEX(BE$13:BE39,$B40+1,1)</f>
        <v>0</v>
      </c>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535" t="b" cm="1">
        <f t="array" ref="BK40">INDEX(BK$13:BK39,$B40+1,1)</f>
        <v>0</v>
      </c>
      <c r="BL40" s="535" t="b" cm="1">
        <f t="array" ref="BL40">INDEX(BL$13:BL39,$B40+1,1)</f>
        <v>0</v>
      </c>
      <c r="BM40" s="18"/>
      <c r="BN40" s="535" t="b" cm="1">
        <f t="array" ref="BN40">INDEX(BN$13:BN39,$B40+1,1)</f>
        <v>0</v>
      </c>
      <c r="BO40" s="535" t="str" cm="1">
        <f t="array" ref="BO40">INDEX(BO$13:BO39,$B40+1,1)</f>
        <v>-</v>
      </c>
      <c r="BP40" s="535" t="str" cm="1">
        <f t="array" ref="BP40">INDEX(BP$13:BP39,$B40+1,1)</f>
        <v>-</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str" cm="1">
        <f t="array" ref="BX40">INDEX(BX$13:BX39,$B40+1,1)</f>
        <v>-</v>
      </c>
      <c r="BY40" s="535" t="str" cm="1">
        <f t="array" ref="BY40">INDEX(BY$13:BY39,$B40+1,1)</f>
        <v>-</v>
      </c>
      <c r="BZ40" s="535" t="b" cm="1">
        <f t="array" ref="BZ40">INDEX(BZ$13:BZ39,$B40+1,1)</f>
        <v>0</v>
      </c>
      <c r="CA40" s="535" t="str" cm="1">
        <f t="array" ref="CA40">INDEX(CA$13:CA39,$B40+1,1)</f>
        <v>-</v>
      </c>
      <c r="CB40" s="535" t="str" cm="1">
        <f t="array" ref="CB40">INDEX(CB$13:CB39,$B40+1,1)</f>
        <v>-</v>
      </c>
      <c r="CC40" s="535" t="str" cm="1">
        <f t="array" ref="CC40">INDEX(CC$13:CC39,$B40+1,1)</f>
        <v>-</v>
      </c>
      <c r="CD40" s="535" t="str" cm="1">
        <f t="array" ref="CD40">INDEX(CD$13:CD39,$B40+1,1)</f>
        <v>-</v>
      </c>
      <c r="CE40" s="535" t="str" cm="1">
        <f t="array" ref="CE40">INDEX(CE$13:CE39,$B40+1,1)</f>
        <v>-</v>
      </c>
      <c r="CF40" s="18"/>
      <c r="CG40" s="535" t="str" cm="1">
        <f t="array" ref="CG40">INDEX(CG$13:CG39,$B40+1,1)</f>
        <v>-</v>
      </c>
      <c r="CH40" s="411" t="str">
        <f t="shared" ca="1" si="144"/>
        <v>-</v>
      </c>
      <c r="CI40" s="411">
        <f t="shared" ref="CI40:CJ56" si="215">$K40</f>
        <v>0</v>
      </c>
      <c r="CJ40" s="411">
        <f t="shared" si="215"/>
        <v>0</v>
      </c>
      <c r="CK40" s="535" t="str" cm="1">
        <f t="array" ref="CK40">INDEX(CK$13:CK39,$B40+1,1)</f>
        <v>-</v>
      </c>
      <c r="CL40" s="535" t="str" cm="1">
        <f t="array" ref="CL40">INDEX(CL$13:CL39,$B40+1,1)</f>
        <v>-</v>
      </c>
      <c r="CM40" s="535" t="str" cm="1">
        <f t="array" ref="CM40">INDEX(CM$13:CM39,$B40+1,1)</f>
        <v>-</v>
      </c>
      <c r="CN40" s="411" t="str">
        <f t="shared" ca="1" si="146"/>
        <v>-</v>
      </c>
      <c r="CO40" s="411">
        <f t="shared" ref="CO40:CP56" si="216">$K40</f>
        <v>0</v>
      </c>
      <c r="CP40" s="411">
        <f t="shared" si="216"/>
        <v>0</v>
      </c>
      <c r="CQ40" s="535" t="str" cm="1">
        <f t="array" ref="CQ40">INDEX(CQ$13:CQ39,$B40+1,1)</f>
        <v>-</v>
      </c>
      <c r="CR40" s="411" t="str">
        <f t="shared" ca="1" si="148"/>
        <v>-</v>
      </c>
      <c r="CS40" s="411">
        <f t="shared" si="149"/>
        <v>0</v>
      </c>
      <c r="CT40" s="535" t="str" cm="1">
        <f t="array" ref="CT40">INDEX(CT$13:CT39,$B40+1,1)</f>
        <v>-</v>
      </c>
      <c r="CU40" s="535" t="str" cm="1">
        <f t="array" ref="CU40">INDEX(CU$13:CU39,$B40+1,1)</f>
        <v>-</v>
      </c>
      <c r="CV40" s="411">
        <f t="shared" si="150"/>
        <v>0</v>
      </c>
      <c r="CW40" s="535" t="str" cm="1">
        <f t="array" ref="CW40">INDEX(CW$13:CW39,$B40+1,1)</f>
        <v>-</v>
      </c>
      <c r="CX40" s="411" t="str">
        <f t="shared" ca="1" si="151"/>
        <v>-</v>
      </c>
      <c r="CY40" s="411">
        <f t="shared" ref="CY40:CZ56" si="217">$K40</f>
        <v>0</v>
      </c>
      <c r="CZ40" s="411">
        <f t="shared" si="217"/>
        <v>0</v>
      </c>
      <c r="DA40" s="535" cm="1">
        <f t="array" ref="DA40">INDEX(DA$13:DA39,$B40+1,1)</f>
        <v>0</v>
      </c>
      <c r="DB40" s="535" cm="1">
        <f t="array" ref="DB40">INDEX(DB$13:DB39,$B40+1,1)</f>
        <v>0</v>
      </c>
      <c r="DC40" s="18"/>
      <c r="DD40" s="535" t="b" cm="1">
        <f t="array" ref="DD40">INDEX(DD$13:DD39,$B40+1,1)</f>
        <v>0</v>
      </c>
      <c r="DE40" s="535" t="b" cm="1">
        <f t="array" ref="DE40">INDEX(DE$13:DE39,$B40+1,1)</f>
        <v>0</v>
      </c>
      <c r="DF40" s="535" t="b" cm="1">
        <f t="array" ref="DF40">INDEX(DF$13:DF39,$B40+1,1)</f>
        <v>1</v>
      </c>
      <c r="DG40" s="535" t="str" cm="1">
        <f t="array" ref="DG40">INDEX(DG$13:DG39,$B40+1,1)</f>
        <v>-</v>
      </c>
      <c r="DH40" s="536" cm="1">
        <f t="array" ref="DH40">INDEX(DH$13:DH39,$B40+1,1)</f>
        <v>0</v>
      </c>
      <c r="DI40" s="535" cm="1">
        <f t="array" ref="DI40">INDEX(DI$13:DI39,$B40+1,1)</f>
        <v>1</v>
      </c>
      <c r="DJ40" s="535" cm="1">
        <f t="array" ref="DJ40">INDEX(DJ$13:DJ39,$B40+1,1)</f>
        <v>1</v>
      </c>
      <c r="DK40" s="411">
        <f t="shared" si="183"/>
        <v>1</v>
      </c>
      <c r="DL40" s="411">
        <f t="shared" si="183"/>
        <v>60</v>
      </c>
      <c r="DM40" s="535" t="str" cm="1">
        <f t="array" ref="DM40">INDEX(DM$13:DM39,$B40+1,1)</f>
        <v>-</v>
      </c>
      <c r="DN40" s="411" t="str">
        <f t="shared" si="184"/>
        <v>-</v>
      </c>
      <c r="DO40" s="411" t="str">
        <f t="shared" si="184"/>
        <v>-</v>
      </c>
      <c r="DP40" s="411" t="str">
        <f t="shared" si="184"/>
        <v>-</v>
      </c>
      <c r="DQ40" s="411" t="b">
        <f t="shared" si="185"/>
        <v>0</v>
      </c>
      <c r="DR40" s="535" t="str" cm="1">
        <f t="array" ref="DR40">INDEX(DR$13:DR39,$B40+1,1)</f>
        <v>-</v>
      </c>
      <c r="DS40" s="535" t="str" cm="1">
        <f t="array" ref="DS40">INDEX(DS$13:DS39,$B40+1,1)</f>
        <v>-</v>
      </c>
      <c r="DT40" s="535" t="str" cm="1">
        <f t="array" ref="DT40">INDEX(DT$13:DT39,$B40+1,1)</f>
        <v>-</v>
      </c>
      <c r="DU40" s="535" t="str" cm="1">
        <f t="array" ref="DU40">INDEX(DU$13:DU39,$B40+1,1)</f>
        <v>-</v>
      </c>
      <c r="DV40" s="411">
        <f t="shared" si="207"/>
        <v>500</v>
      </c>
      <c r="DW40" s="411">
        <f t="shared" si="207"/>
        <v>500</v>
      </c>
      <c r="DX40" s="411" t="str">
        <f t="shared" si="207"/>
        <v>-</v>
      </c>
      <c r="DY40" s="411" t="str">
        <f t="shared" si="207"/>
        <v>-</v>
      </c>
      <c r="DZ40" s="411" t="str">
        <f t="shared" si="207"/>
        <v>-</v>
      </c>
      <c r="EA40" s="535" cm="1">
        <f t="array" ref="EA40">INDEX(EA$13:EA39,$B40+1,1)</f>
        <v>0</v>
      </c>
      <c r="EB40" s="535" cm="1">
        <f t="array" ref="EB40">INDEX(EB$13:EB39,$B40+1,1)</f>
        <v>999999</v>
      </c>
      <c r="EC40" s="535" cm="1">
        <f t="array" ref="EC40">INDEX(EC$13:EC39,$B40+1,1)</f>
        <v>999999</v>
      </c>
      <c r="ED40" s="535" cm="1">
        <f t="array" ref="ED40">INDEX(ED$13:ED39,$B40+1,1)</f>
        <v>999999</v>
      </c>
      <c r="EE40" s="535" cm="1">
        <f t="array" ref="EE40">INDEX(EE$13:EE39,$B40+1,1)</f>
        <v>999999</v>
      </c>
      <c r="EF40" s="535" cm="1">
        <f t="array" ref="EF40">INDEX(EF$13:EF39,$B40+1,1)</f>
        <v>999999</v>
      </c>
      <c r="EG40" s="535" cm="1">
        <f t="array" ref="EG40">INDEX(EG$13:EG39,$B40+1,1)</f>
        <v>999999</v>
      </c>
      <c r="EH40" s="535" cm="1">
        <f t="array" ref="EH40">INDEX(EH$13:EH39,$B40+1,1)</f>
        <v>999999</v>
      </c>
      <c r="EI40" s="535" cm="1">
        <f t="array" ref="EI40">INDEX(EI$13:EI39,$B40+1,1)</f>
        <v>999999</v>
      </c>
      <c r="EJ40" s="535" cm="1">
        <f t="array" ref="EJ40">INDEX(EJ$13:EJ39,$B40+1,1)</f>
        <v>999999</v>
      </c>
      <c r="EK40" s="535" cm="1">
        <f t="array" ref="EK40">INDEX(EK$13:EK39,$B40+1,1)</f>
        <v>999999</v>
      </c>
      <c r="EL40" s="535" cm="1">
        <f t="array" ref="EL40">INDEX(EL$13:EL39,$B40+1,1)</f>
        <v>999999</v>
      </c>
      <c r="EM40" s="535" cm="1">
        <f t="array" ref="EM40">INDEX(EM$13:EM39,$B40+1,1)</f>
        <v>999999</v>
      </c>
      <c r="EN40" s="782">
        <f t="shared" si="211"/>
        <v>0</v>
      </c>
      <c r="EO40" s="782">
        <f t="shared" si="211"/>
        <v>0</v>
      </c>
      <c r="EP40" s="782">
        <f t="shared" si="211"/>
        <v>999999</v>
      </c>
      <c r="EQ40" s="535" t="str" cm="1">
        <f t="array" ref="EQ40">INDEX(EQ$13:EQ39,$B40+1,1)</f>
        <v>-</v>
      </c>
      <c r="ER40" s="535" t="str" cm="1">
        <f t="array" ref="ER40">INDEX(ER$13:ER39,$B40+1,1)</f>
        <v>-</v>
      </c>
      <c r="ES40" s="411" t="str">
        <f t="shared" ref="ES40:ET56" si="218">IF(OR($AB40=6,$FU40&lt;2),ES$13,INDEX(i.dryman,($AJ40-1)*4+$AI40,ES$6))</f>
        <v>-</v>
      </c>
      <c r="ET40" s="411" t="str">
        <f t="shared" si="218"/>
        <v>-</v>
      </c>
      <c r="EU40" s="781">
        <f t="shared" si="177"/>
        <v>0</v>
      </c>
      <c r="EV40" s="779">
        <f t="shared" si="178"/>
        <v>999999</v>
      </c>
      <c r="EW40" s="780">
        <f t="shared" si="179"/>
        <v>999999</v>
      </c>
      <c r="EX40" s="535" t="str" cm="1">
        <f t="array" ref="EX40">INDEX(EX$13:EX39,$B40+1,1)</f>
        <v>-</v>
      </c>
      <c r="EY40" s="728" cm="1">
        <f t="array" ref="EY40">IF(EX40&lt;&gt;"-",EX40,INDEX(i.ELMatedEst,$AA40+1,$T40))</f>
        <v>0</v>
      </c>
      <c r="EZ40" s="535" t="str" cm="1">
        <f t="array" ref="EZ40">INDEX(EZ$13:EZ39,$B40+1,1)</f>
        <v>-</v>
      </c>
      <c r="FA40" s="535" t="str" cm="1">
        <f t="array" ref="FA40">INDEX(FA$13:FA39,$B40+1,1)</f>
        <v>-</v>
      </c>
      <c r="FB40" s="411">
        <f t="shared" si="188"/>
        <v>0</v>
      </c>
      <c r="FC40" s="666">
        <f t="shared" si="189"/>
        <v>5.0000000000000001E-3</v>
      </c>
      <c r="FD40" s="535" cm="1">
        <f t="array" ref="FD40">INDEX(FD$13:FD39,$B40+1,1)</f>
        <v>1</v>
      </c>
      <c r="FE40" s="667">
        <f t="shared" si="190"/>
        <v>0.12</v>
      </c>
      <c r="FF40" s="667">
        <f>INDEX(CHOOSE($N40,DataAutumn!i.EL_PropnSold,DataWinter!i.EL_PropnSold,DataSpring!i.EL_PropnSold),$AI40,$T40)*INDEX(i.ELMatedEst,$AB40+1,$T40)*i.dAdultRR_ELPropSold
+INDEX(i.dryman,($AJ40-1)*4+$AI40,FF$7)</f>
        <v>0</v>
      </c>
      <c r="FG40" s="667">
        <f>INDEX(CHOOSE($N40,DataAutumn!i.EL_PropnSold,DataWinter!i.EL_PropnSold,DataSpring!i.EL_PropnSold),$AI40,$T40)*INDEX(i.ELMatedEst,$AB40+1,$T40)*i.dAdultRR_ELPropSold
+INDEX(i.dryman,($AJ40-1)*4+$AI40,FG$7)</f>
        <v>3.125E-2</v>
      </c>
      <c r="FH40" s="667">
        <f>INDEX(CHOOSE($N40,DataAutumn!i.EL_PropnSold,DataWinter!i.EL_PropnSold,DataSpring!i.EL_PropnSold),$AI40,$T40)*INDEX(i.ELMatedEst,$AB40+1,$T40)*i.dAdultRR_ELPropSold
+INDEX(i.dryman,($AJ40-1)*4+$AI40,FH$7)</f>
        <v>3.125E-2</v>
      </c>
      <c r="FI40" s="667">
        <f>INDEX(CHOOSE($N40,DataAutumn!i.EL_PropnSold,DataWinter!i.EL_PropnSold,DataSpring!i.EL_PropnSold),$AI40,$T40)*INDEX(i.ELMatedEst,$AB40+1,$T40)*i.dAdultRR_ELPropSold
+INDEX(i.dryman,($AJ40-1)*4+$AI40,FI$7)</f>
        <v>3.125E-2</v>
      </c>
      <c r="FJ40" s="668">
        <f>INDEX(CHOOSE($N40,DataAutumn!i.EL_PropnSold,DataWinter!i.EL_PropnSold,DataSpring!i.EL_PropnSold),$AI40,$T40)*INDEX(i.ELMatedEst,$AB40+1,$T40)*i.dAdultLSurv_ELPropSold</f>
        <v>0</v>
      </c>
      <c r="FK40" s="411" t="b">
        <f t="shared" ref="FK40:FN56" si="219">INDEX(i.dryman,($AJ40-1)*4+$AI40,FK$6)</f>
        <v>0</v>
      </c>
      <c r="FL40" s="411" t="b">
        <f t="shared" si="219"/>
        <v>0</v>
      </c>
      <c r="FM40" s="411" t="b">
        <f t="shared" si="219"/>
        <v>0</v>
      </c>
      <c r="FN40" s="411" t="b">
        <f t="shared" si="219"/>
        <v>0</v>
      </c>
      <c r="FO40" s="411">
        <f t="shared" si="212"/>
        <v>1</v>
      </c>
      <c r="FP40" s="411">
        <f t="shared" si="212"/>
        <v>0</v>
      </c>
      <c r="FQ40" s="411" t="b">
        <f t="shared" si="193"/>
        <v>0</v>
      </c>
      <c r="FR40" s="411" t="b">
        <f t="shared" si="213"/>
        <v>0</v>
      </c>
      <c r="FS40" s="411" t="b">
        <f t="shared" si="213"/>
        <v>0</v>
      </c>
      <c r="FT40" s="411" t="b">
        <f t="shared" si="213"/>
        <v>1</v>
      </c>
      <c r="FU40" s="87">
        <f t="shared" ref="FU40:FV56" si="220">$AK40</f>
        <v>1</v>
      </c>
      <c r="FV40" s="87">
        <f t="shared" si="220"/>
        <v>1</v>
      </c>
      <c r="FW40" s="535" cm="1">
        <f t="array" ref="FW40">INDEX(FW$13:FW39,$B40+1,1)</f>
        <v>1</v>
      </c>
      <c r="FX40" s="535" cm="1">
        <f t="array" ref="FX40">INDEX(FX$13:FX39,$B40+1,1)</f>
        <v>1</v>
      </c>
      <c r="FY40" s="535" cm="1">
        <f t="array" ref="FY40">INDEX(FY$13:FY39,$B40+1,1)</f>
        <v>1</v>
      </c>
      <c r="FZ40" s="535" cm="1">
        <f t="array" ref="FZ40">INDEX(FZ$13:FZ39,$B40+1,1)</f>
        <v>1</v>
      </c>
      <c r="GA40" s="535" t="str" cm="1">
        <f t="array" ref="GA40">INDEX(GA$13:GA39,$B40+1,1)</f>
        <v>-</v>
      </c>
      <c r="GB40" s="411" t="b">
        <f t="shared" si="194"/>
        <v>1</v>
      </c>
      <c r="GC40" s="411" t="b">
        <f t="shared" si="194"/>
        <v>0</v>
      </c>
      <c r="GD40" s="411" t="b">
        <f t="shared" si="194"/>
        <v>0</v>
      </c>
      <c r="GE40" s="411" t="b">
        <f t="shared" si="194"/>
        <v>0</v>
      </c>
      <c r="GF40" s="87">
        <f t="shared" ref="GF40:GM56" si="221">INDEX(i.PGRscalar,1,($L40-1)*10+GF$6)</f>
        <v>1</v>
      </c>
      <c r="GG40" s="87">
        <f t="shared" si="221"/>
        <v>1</v>
      </c>
      <c r="GH40" s="87">
        <f t="shared" si="221"/>
        <v>1</v>
      </c>
      <c r="GI40" s="87">
        <f t="shared" si="221"/>
        <v>1</v>
      </c>
      <c r="GJ40" s="87">
        <f t="shared" si="221"/>
        <v>1</v>
      </c>
      <c r="GK40" s="87">
        <f t="shared" si="221"/>
        <v>1</v>
      </c>
      <c r="GL40" s="87">
        <f t="shared" si="221"/>
        <v>1</v>
      </c>
      <c r="GM40" s="87">
        <f t="shared" si="221"/>
        <v>1</v>
      </c>
      <c r="GN40" s="411" cm="1">
        <f t="array" ref="GN40">INDEX(i.dse_type,1,$L40)</f>
        <v>0</v>
      </c>
      <c r="GO40" s="535" t="str" cm="1">
        <f t="array" ref="GO40">INDEX(GO$13:GO39,$B40+1,1)</f>
        <v>-</v>
      </c>
      <c r="GP40" s="535" t="str" cm="1">
        <f t="array" ref="GP40">INDEX(GP$13:GP39,$B40+1,1)</f>
        <v>-</v>
      </c>
      <c r="GQ40" s="535" t="str" cm="1">
        <f t="array" ref="GQ40">INDEX(GQ$13:GQ39,$B40+1,1)</f>
        <v>-</v>
      </c>
      <c r="GR40" s="18"/>
      <c r="GS40" s="535" t="str" cm="1">
        <f t="array" ref="GS40">INDEX(GS$13:GS39,$B40+1,1)</f>
        <v>-</v>
      </c>
      <c r="GT40" s="411" t="b">
        <f t="shared" si="195"/>
        <v>0</v>
      </c>
      <c r="GU40" s="535" t="str" cm="1">
        <f t="array" ref="GU40">INDEX(GU$13:GU39,$B40+1,1)</f>
        <v>-</v>
      </c>
      <c r="GV40" s="535" t="str" cm="1">
        <f t="array" ref="GV40">INDEX(GV$13:GV39,$B40+1,1)</f>
        <v>-</v>
      </c>
      <c r="GW40" s="535" t="str" cm="1">
        <f t="array" ref="GW40">INDEX(GW$13:GW39,$B40+1,1)</f>
        <v>-</v>
      </c>
      <c r="GX40" s="535" cm="1">
        <f t="array" ref="GX40">INDEX(GX$13:GX39,$B40+1,1)</f>
        <v>1</v>
      </c>
      <c r="GY40" s="535" cm="1">
        <f t="array" ref="GY40">INDEX(GY$13:GY39,$B40+1,1)</f>
        <v>1</v>
      </c>
      <c r="GZ40" s="535" t="str" cm="1">
        <f t="array" ref="GZ40">INDEX(GZ$13:GZ39,$B40+1,1)</f>
        <v>-</v>
      </c>
      <c r="HA40" s="535" t="str" cm="1">
        <f t="array" ref="HA40">INDEX(HA$13:HA39,$B40+1,1)</f>
        <v>-</v>
      </c>
      <c r="HB40" s="535" t="str" cm="1">
        <f t="array" ref="HB40">INDEX(HB$13:HB39,$B40+1,1)</f>
        <v>-</v>
      </c>
      <c r="HC40" s="535" t="str" cm="1">
        <f t="array" ref="HC40">INDEX(HC$13:HC39,$B40+1,1)</f>
        <v>-</v>
      </c>
      <c r="HD40" s="535" t="str" cm="1">
        <f t="array" ref="HD40">INDEX(HD$13:HD39,$B40+1,1)</f>
        <v>-</v>
      </c>
      <c r="HE40" s="535" t="str" cm="1">
        <f t="array" ref="HE40">INDEX(HE$13:HE39,$B40+1,1)</f>
        <v>-</v>
      </c>
      <c r="HF40" s="535" t="str" cm="1">
        <f t="array" ref="HF40">INDEX(HF$13:HF39,$B40+1,1)</f>
        <v>-</v>
      </c>
      <c r="HG40" s="535" t="str" cm="1">
        <f t="array" ref="HG40">INDEX(HG$13:HG39,$B40+1,1)</f>
        <v>-</v>
      </c>
      <c r="HH40" s="535" t="str" cm="1">
        <f t="array" ref="HH40">INDEX(HH$13:HH39,$B40+1,1)</f>
        <v>-</v>
      </c>
      <c r="HI40" s="535" t="str" cm="1">
        <f t="array" ref="HI40">INDEX(HI$13:HI39,$B40+1,1)</f>
        <v>-</v>
      </c>
      <c r="HJ40" s="535" t="str" cm="1">
        <f t="array" ref="HJ40">INDEX(HJ$13:HJ39,$B40+1,1)</f>
        <v>-</v>
      </c>
      <c r="HK40" s="535" t="str" cm="1">
        <f t="array" ref="HK40">INDEX(HK$13:HK39,$B40+1,1)</f>
        <v>-</v>
      </c>
      <c r="HL40" s="535" t="str" cm="1">
        <f t="array" ref="HL40">INDEX(HL$13:HL39,$B40+1,1)</f>
        <v>-</v>
      </c>
      <c r="HM40" s="535" t="str" cm="1">
        <f t="array" ref="HM40">INDEX(HM$13:HM39,$B40+1,1)</f>
        <v>-</v>
      </c>
      <c r="HN40" s="535" t="str" cm="1">
        <f t="array" ref="HN40">INDEX(HN$13:HN39,$B40+1,1)</f>
        <v>-</v>
      </c>
      <c r="HO40" s="535" t="str" cm="1">
        <f t="array" ref="HO40">INDEX(HO$13:HO39,$B40+1,1)</f>
        <v>-</v>
      </c>
      <c r="HP40" s="535" t="str" cm="1">
        <f t="array" ref="HP40">INDEX(HP$13:HP39,$B40+1,1)</f>
        <v>-</v>
      </c>
      <c r="HQ40" s="535" t="str" cm="1">
        <f t="array" ref="HQ40">INDEX(HQ$13:HQ39,$B40+1,1)</f>
        <v>-</v>
      </c>
      <c r="HR40" s="535" t="str" cm="1">
        <f t="array" ref="HR40">INDEX(HR$13:HR39,$B40+1,1)</f>
        <v>-</v>
      </c>
      <c r="HS40" s="535" t="str" cm="1">
        <f t="array" ref="HS40">INDEX(HS$13:HS39,$B40+1,1)</f>
        <v>-</v>
      </c>
      <c r="HT40" s="535" t="str" cm="1">
        <f t="array" ref="HT40">INDEX(HT$13:HT39,$B40+1,1)</f>
        <v>-</v>
      </c>
      <c r="HU40" s="535" cm="1">
        <f t="array" ref="HU40">INDEX(HU$13:HU39,$B40+1,1)</f>
        <v>0</v>
      </c>
      <c r="HV40" s="535" t="str" cm="1">
        <f t="array" ref="HV40">INDEX(HV$13:HV39,$B40+1,1)</f>
        <v>-</v>
      </c>
      <c r="HW40" s="535" cm="1">
        <f t="array" ref="HW40">INDEX(HW$13:HW39,$B40+1,1)</f>
        <v>1</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535" cm="1">
        <f t="array" ref="IC40">INDEX(IC$13:IC39,$B40+1,1)</f>
        <v>0</v>
      </c>
      <c r="ID40" s="535" cm="1">
        <f t="array" ref="ID40">INDEX(ID$13:ID39,$B40+1,1)</f>
        <v>0</v>
      </c>
      <c r="IE40" s="535" cm="1">
        <f t="array" ref="IE40">INDEX(IE$13:IE39,$B40+1,1)</f>
        <v>1</v>
      </c>
      <c r="IF40" s="535" cm="1">
        <f t="array" ref="IF40">INDEX(IF$13:IF39,$B40+1,1)</f>
        <v>0</v>
      </c>
      <c r="IG40" s="535" cm="1">
        <f t="array" ref="IG40">INDEX(IG$13:IG39,$B40+1,1)</f>
        <v>0</v>
      </c>
      <c r="IH40" s="535" cm="1">
        <f t="array" ref="IH40">INDEX(IH$13:IH39,$B40+1,1)</f>
        <v>0</v>
      </c>
      <c r="II40" s="535" cm="1">
        <f t="array" ref="II40">INDEX(II$13:II39,$B40+1,1)</f>
        <v>0</v>
      </c>
      <c r="IJ40" s="535" cm="1">
        <f t="array" ref="IJ40">INDEX(IJ$13:IJ39,$B40+1,1)</f>
        <v>0</v>
      </c>
      <c r="IK40" s="18"/>
      <c r="IL40" s="535" cm="1">
        <f t="array" ref="IL40">INDEX(IL$13:IL39,$B40+1,1)</f>
        <v>0.125</v>
      </c>
      <c r="IM40" s="535" cm="1">
        <f t="array" ref="IM40">INDEX(IM$13:IM39,$B40+1,1)</f>
        <v>0.3</v>
      </c>
      <c r="IN40" s="535" cm="1">
        <f t="array" ref="IN40">INDEX(IN$13:IN39,$B40+1,1)</f>
        <v>-0.05</v>
      </c>
      <c r="IO40" s="535" cm="1">
        <f t="array" ref="IO40">INDEX(IO$13:IO39,$B40+1,1)</f>
        <v>0.1</v>
      </c>
      <c r="IP40" s="535" cm="1">
        <f t="array" ref="IP40">INDEX(IP$13:IP39,$B40+1,1)</f>
        <v>0.25</v>
      </c>
      <c r="IQ40" s="535" cm="1">
        <f t="array" ref="IQ40">INDEX(IQ$13:IQ39,$B40+1,1)</f>
        <v>-0.05</v>
      </c>
      <c r="IR40" s="535" cm="1">
        <f t="array" ref="IR40">INDEX(IR$13:IR39,$B40+1,1)</f>
        <v>0.05</v>
      </c>
      <c r="IS40" s="535" cm="1">
        <f t="array" ref="IS40">INDEX(IS$13:IS39,$B40+1,1)</f>
        <v>0.1</v>
      </c>
      <c r="IT40" s="535" cm="1">
        <f t="array" ref="IT40">INDEX(IT$13:IT39,$B40+1,1)</f>
        <v>-0.02</v>
      </c>
      <c r="IU40" s="535" cm="1">
        <f t="array" ref="IU40">INDEX(IU$13:IU39,$B40+1,1)</f>
        <v>0.1</v>
      </c>
      <c r="IV40" s="535" cm="1">
        <f t="array" ref="IV40">INDEX(IV$13:IV39,$B40+1,1)</f>
        <v>0.25</v>
      </c>
      <c r="IW40" s="535" cm="1">
        <f t="array" ref="IW40">INDEX(IW$13:IW39,$B40+1,1)</f>
        <v>-0.05</v>
      </c>
      <c r="IX40" s="535" cm="1">
        <f t="array" ref="IX40">INDEX(IX$13:IX39,$B40+1,1)</f>
        <v>0.125</v>
      </c>
      <c r="IY40" s="535" cm="1">
        <f t="array" ref="IY40">INDEX(IY$13:IY39,$B40+1,1)</f>
        <v>0.1</v>
      </c>
      <c r="IZ40" s="535" cm="1">
        <f t="array" ref="IZ40">INDEX(IZ$13:IZ39,$B40+1,1)</f>
        <v>0.1</v>
      </c>
      <c r="JA40" s="535" cm="1">
        <f t="array" ref="JA40">INDEX(JA$13:JA39,$B40+1,1)</f>
        <v>0.1</v>
      </c>
      <c r="JB40" s="535" cm="1">
        <f t="array" ref="JB40">INDEX(JB$13:JB39,$B40+1,1)</f>
        <v>0</v>
      </c>
      <c r="JC40" s="535" cm="1">
        <f t="array" ref="JC40">INDEX(JC$13:JC39,$B40+1,1)</f>
        <v>0</v>
      </c>
      <c r="JD40" s="535" cm="1">
        <f t="array" ref="JD40">INDEX(JD$13:JD39,$B40+1,1)</f>
        <v>0</v>
      </c>
      <c r="JE40" s="535" cm="1">
        <f t="array" ref="JE40">INDEX(JE$13:JE39,$B40+1,1)</f>
        <v>0</v>
      </c>
      <c r="JF40" s="535" cm="1">
        <f t="array" ref="JF40">INDEX(JF$13:JF39,$B40+1,1)</f>
        <v>0</v>
      </c>
      <c r="JG40" s="535" cm="1">
        <f t="array" ref="JG40">INDEX(JG$13:JG39,$B40+1,1)</f>
        <v>0</v>
      </c>
      <c r="JH40" s="535" cm="1">
        <f t="array" ref="JH40">INDEX(JH$13:JH39,$B40+1,1)</f>
        <v>0</v>
      </c>
      <c r="JI40" s="535" cm="1">
        <f t="array" ref="JI40">INDEX(JI$13:JI39,$B40+1,1)</f>
        <v>0</v>
      </c>
      <c r="JJ40" s="535" cm="1">
        <f t="array" ref="JJ40">INDEX(JJ$13:JJ39,$B40+1,1)</f>
        <v>0</v>
      </c>
      <c r="JK40" s="535" cm="1">
        <f t="array" ref="JK40">INDEX(JK$13:JK39,$B40+1,1)</f>
        <v>0</v>
      </c>
      <c r="JL40" s="535" cm="1">
        <f t="array" ref="JL40">INDEX(JL$13:JL39,$B40+1,1)</f>
        <v>0</v>
      </c>
      <c r="JM40" s="535" cm="1">
        <f t="array" ref="JM40">INDEX(JM$13:JM39,$B40+1,1)</f>
        <v>0</v>
      </c>
      <c r="JN40" s="535" cm="1">
        <f t="array" ref="JN40">INDEX(JN$13:JN39,$B40+1,1)</f>
        <v>0</v>
      </c>
      <c r="JO40" s="535" cm="1">
        <f t="array" ref="JO40">INDEX(JO$13:JO39,$B40+1,1)</f>
        <v>0</v>
      </c>
      <c r="JP40" s="535" cm="1">
        <f t="array" ref="JP40">INDEX(JP$13:JP39,$B40+1,1)</f>
        <v>0</v>
      </c>
      <c r="JQ40" s="535" cm="1">
        <f t="array" ref="JQ40">INDEX(JQ$13:JQ39,$B40+1,1)</f>
        <v>0</v>
      </c>
      <c r="JR40" s="535" cm="1">
        <f t="array" ref="JR40">INDEX(JR$13:JR39,$B40+1,1)</f>
        <v>0</v>
      </c>
      <c r="JS40" s="535" cm="1">
        <f t="array" ref="JS40">INDEX(JS$13:JS39,$B40+1,1)</f>
        <v>0</v>
      </c>
      <c r="JT40" s="535" cm="1">
        <f t="array" ref="JT40">INDEX(JT$13:JT39,$B40+1,1)</f>
        <v>0</v>
      </c>
      <c r="JU40" s="535" cm="1">
        <f t="array" ref="JU40">INDEX(JU$13:JU39,$B40+1,1)</f>
        <v>0</v>
      </c>
      <c r="JV40" s="535" cm="1">
        <f t="array" ref="JV40">INDEX(JV$13:JV39,$B40+1,1)</f>
        <v>0</v>
      </c>
      <c r="JW40" s="535" cm="1">
        <f t="array" ref="JW40">INDEX(JW$13:JW39,$B40+1,1)</f>
        <v>0</v>
      </c>
      <c r="JX40" s="535" cm="1">
        <f t="array" ref="JX40">INDEX(JX$13:JX39,$B40+1,1)</f>
        <v>0</v>
      </c>
      <c r="JY40" s="535" cm="1">
        <f t="array" ref="JY40">INDEX(JY$13:JY39,$B40+1,1)</f>
        <v>0</v>
      </c>
      <c r="JZ40" s="535" cm="1">
        <f t="array" ref="JZ40">INDEX(JZ$13:JZ39,$B40+1,1)</f>
        <v>0</v>
      </c>
      <c r="KA40" s="535" cm="1">
        <f t="array" ref="KA40">INDEX(KA$13:KA39,$B40+1,1)</f>
        <v>0</v>
      </c>
      <c r="KB40" s="535" cm="1">
        <f t="array" ref="KB40">INDEX(KB$13:KB39,$B40+1,1)</f>
        <v>0</v>
      </c>
      <c r="KC40" s="535" cm="1">
        <f t="array" ref="KC40">INDEX(KC$13:KC39,$B40+1,1)</f>
        <v>0</v>
      </c>
      <c r="KD40" s="535" cm="1">
        <f t="array" ref="KD40">INDEX(KD$13:KD39,$B40+1,1)</f>
        <v>0</v>
      </c>
      <c r="KE40" s="535" cm="1">
        <f t="array" ref="KE40">INDEX(KE$13:KE39,$B40+1,1)</f>
        <v>0</v>
      </c>
      <c r="KF40" s="535" cm="1">
        <f t="array" ref="KF40">INDEX(KF$13:KF39,$B40+1,1)</f>
        <v>0</v>
      </c>
      <c r="KG40" s="535" cm="1">
        <f t="array" ref="KG40">INDEX(KG$13:KG39,$B40+1,1)</f>
        <v>0</v>
      </c>
      <c r="KH40" s="535" cm="1">
        <f t="array" ref="KH40">INDEX(KH$13:KH39,$B40+1,1)</f>
        <v>0</v>
      </c>
      <c r="KI40" s="535" cm="1">
        <f t="array" ref="KI40">INDEX(KI$13:KI39,$B40+1,1)</f>
        <v>0</v>
      </c>
      <c r="KJ40" s="535" cm="1">
        <f t="array" ref="KJ40">INDEX(KJ$13:KJ39,$B40+1,1)</f>
        <v>0</v>
      </c>
      <c r="KK40" s="535" cm="1">
        <f t="array" ref="KK40">INDEX(KK$13:KK39,$B40+1,1)</f>
        <v>0</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0</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535" cm="1">
        <f t="array" ref="KY40">INDEX(KY$13:KY39,$B40+1,1)</f>
        <v>0</v>
      </c>
      <c r="KZ40" s="535" cm="1">
        <f t="array" ref="KZ40">INDEX(KZ$13:KZ39,$B40+1,1)</f>
        <v>0</v>
      </c>
      <c r="LA40" s="535" cm="1">
        <f t="array" ref="LA40">INDEX(LA$13:LA39,$B40+1,1)</f>
        <v>0</v>
      </c>
      <c r="LB40" s="535" cm="1">
        <f t="array" ref="LB40">INDEX(LB$13:LB39,$B40+1,1)</f>
        <v>0</v>
      </c>
      <c r="LC40" s="535" cm="1">
        <f t="array" ref="LC40">INDEX(LC$13:LC39,$B40+1,1)</f>
        <v>0</v>
      </c>
      <c r="LD40" s="535" cm="1">
        <f t="array" ref="LD40">INDEX(LD$13:LD39,$B40+1,1)</f>
        <v>0</v>
      </c>
      <c r="LE40" s="535" cm="1">
        <f t="array" ref="LE40">INDEX(LE$13:LE39,$B40+1,1)</f>
        <v>0</v>
      </c>
      <c r="LF40" s="535" cm="1">
        <f t="array" ref="LF40">INDEX(LF$13:LF39,$B40+1,1)</f>
        <v>0</v>
      </c>
      <c r="LG40" s="535" cm="1">
        <f t="array" ref="LG40">INDEX(LG$13:LG39,$B40+1,1)</f>
        <v>0</v>
      </c>
      <c r="LH40" s="535" cm="1">
        <f t="array" ref="LH40">INDEX(LH$13:LH39,$B40+1,1)</f>
        <v>0</v>
      </c>
      <c r="LI40" s="535" cm="1">
        <f t="array" ref="LI40">INDEX(LI$13:LI39,$B40+1,1)</f>
        <v>0</v>
      </c>
      <c r="LJ40" s="535" cm="1">
        <f t="array" ref="LJ40">INDEX(LJ$13:LJ39,$B40+1,1)</f>
        <v>0</v>
      </c>
      <c r="LK40" s="535" cm="1">
        <f t="array" ref="LK40">INDEX(LK$13:LK39,$B40+1,1)</f>
        <v>0</v>
      </c>
      <c r="LL40" s="535" cm="1">
        <f t="array" ref="LL40">INDEX(LL$13:LL39,$B40+1,1)</f>
        <v>0</v>
      </c>
      <c r="LM40" s="535" cm="1">
        <f t="array" ref="LM40">INDEX(LM$13:LM39,$B40+1,1)</f>
        <v>0</v>
      </c>
      <c r="LN40" s="535" cm="1">
        <f t="array" ref="LN40">INDEX(LN$13:LN39,$B40+1,1)</f>
        <v>0</v>
      </c>
      <c r="LO40" s="535" cm="1">
        <f t="array" ref="LO40">INDEX(LO$13:LO39,$B40+1,1)</f>
        <v>0</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cm="1">
        <f t="array" ref="WE40">INDEX(WE$13:WE39,$B40+1,1)</f>
        <v>0</v>
      </c>
      <c r="WF40" s="535" cm="1">
        <f t="array" ref="WF40">INDEX(WF$13:WF39,$B40+1,1)</f>
        <v>0</v>
      </c>
      <c r="WG40" s="535" cm="1">
        <f t="array" ref="WG40">INDEX(WG$13:WG39,$B40+1,1)</f>
        <v>0</v>
      </c>
      <c r="WH40" s="535" cm="1">
        <f t="array" ref="WH40">INDEX(WH$13:WH39,$B40+1,1)</f>
        <v>0</v>
      </c>
      <c r="WI40" s="535" cm="1">
        <f t="array" ref="WI40">INDEX(WI$13:WI39,$B40+1,1)</f>
        <v>0</v>
      </c>
      <c r="WJ40" s="535" cm="1">
        <f t="array" ref="WJ40">INDEX(WJ$13:WJ39,$B40+1,1)</f>
        <v>0</v>
      </c>
      <c r="WK40" s="535" cm="1">
        <f t="array" ref="WK40">INDEX(WK$13:WK39,$B40+1,1)</f>
        <v>0</v>
      </c>
      <c r="WL40" s="535" cm="1">
        <f t="array" ref="WL40">INDEX(WL$13:WL39,$B40+1,1)</f>
        <v>0</v>
      </c>
      <c r="WM40" s="535" t="str" cm="1">
        <f t="array" ref="WM40">INDEX(WM$13:WM39,$B40+1,1)</f>
        <v>-</v>
      </c>
      <c r="WN40" s="18"/>
      <c r="WO40" s="535" cm="1">
        <f t="array" ref="WO40">INDEX(WO$13:WO39,$B40+1,1)</f>
        <v>0</v>
      </c>
      <c r="WP40" s="535" cm="1">
        <f t="array" ref="WP40">INDEX(WP$13:WP39,$B40+1,1)</f>
        <v>0</v>
      </c>
      <c r="WQ40" s="535" cm="1">
        <f t="array" ref="WQ40">INDEX(WQ$13:WQ39,$B40+1,1)</f>
        <v>0</v>
      </c>
      <c r="WR40" s="535" t="str" cm="1">
        <f t="array" ref="WR40">INDEX(WR$13:WR39,$B40+1,1)</f>
        <v>-</v>
      </c>
      <c r="WS40" s="535" t="str" cm="1">
        <f t="array" ref="WS40">INDEX(WS$13:WS39,$B40+1,1)</f>
        <v>-</v>
      </c>
      <c r="WT40" s="535" t="str" cm="1">
        <f t="array" ref="WT40">INDEX(WT$13:WT39,$B40+1,1)</f>
        <v>-</v>
      </c>
      <c r="WU40" s="535" t="str" cm="1">
        <f t="array" ref="WU40">INDEX(WU$13:WU39,$B40+1,1)</f>
        <v>-</v>
      </c>
      <c r="WV40" s="535" t="str" cm="1">
        <f t="array" ref="WV40">INDEX(WV$13:WV39,$B40+1,1)</f>
        <v>-</v>
      </c>
      <c r="WW40" s="535" t="str" cm="1">
        <f t="array" ref="WW40">INDEX(WW$13:WW39,$B40+1,1)</f>
        <v>-</v>
      </c>
      <c r="WX40" s="535" t="str" cm="1">
        <f t="array" ref="WX40">INDEX(WX$13:WX39,$B40+1,1)</f>
        <v>-</v>
      </c>
      <c r="WY40" s="535" t="str" cm="1">
        <f t="array" ref="WY40">INDEX(WY$13:WY39,$B40+1,1)</f>
        <v>-</v>
      </c>
      <c r="WZ40" s="535" t="str" cm="1">
        <f t="array" ref="WZ40">INDEX(WZ$13:WZ39,$B40+1,1)</f>
        <v>-</v>
      </c>
      <c r="XA40" s="535" t="str" cm="1">
        <f t="array" ref="XA40">INDEX(XA$13:XA39,$B40+1,1)</f>
        <v>-</v>
      </c>
      <c r="XB40" s="535" t="str" cm="1">
        <f t="array" ref="XB40">INDEX(XB$13:XB39,$B40+1,1)</f>
        <v>-</v>
      </c>
      <c r="XC40" s="535" t="str" cm="1">
        <f t="array" ref="XC40">INDEX(XC$13:XC39,$B40+1,1)</f>
        <v>-</v>
      </c>
      <c r="XD40" s="535" t="str" cm="1">
        <f t="array" ref="XD40">INDEX(XD$13:XD39,$B40+1,1)</f>
        <v>-</v>
      </c>
      <c r="XE40" s="535" t="str" cm="1">
        <f t="array" ref="XE40">INDEX(XE$13:XE39,$B40+1,1)</f>
        <v>-</v>
      </c>
      <c r="XF40" s="535" t="str" cm="1">
        <f t="array" ref="XF40">INDEX(XF$13:XF39,$B40+1,1)</f>
        <v>-</v>
      </c>
      <c r="XG40" s="535" t="str" cm="1">
        <f t="array" ref="XG40">INDEX(XG$13:XG39,$B40+1,1)</f>
        <v>-</v>
      </c>
      <c r="XH40" s="18"/>
      <c r="XI40" s="411" t="str">
        <f t="shared" ref="XI40:XI56" ca="1" si="222">IF($AM40&lt;&gt;0,INDEX(i.cropgraze_inc,$AM40,XI$6),OFFSET(XI$13,$B40,0))</f>
        <v>-</v>
      </c>
      <c r="XJ40" s="535" t="str" cm="1">
        <f t="array" ref="XJ40">INDEX(XJ$13:XJ39,$B40+1,1)</f>
        <v>-</v>
      </c>
      <c r="XK40" s="22">
        <v>100</v>
      </c>
      <c r="XL40" s="22">
        <v>1</v>
      </c>
      <c r="XM40" s="535" t="str" cm="1">
        <f t="array" ref="XM40">INDEX(XM$13:XM39,$B40+1,1)</f>
        <v>-</v>
      </c>
      <c r="XN40" s="535" cm="1">
        <f t="array" ref="XN40">INDEX(XN$13:XN39,$B40+1,1)</f>
        <v>0</v>
      </c>
      <c r="XO40" s="535" t="str" cm="1">
        <f t="array" ref="XO40">INDEX(XO$13:XO39,$B40+1,1)</f>
        <v>-</v>
      </c>
      <c r="XP40" s="535" t="str" cm="1">
        <f t="array" ref="XP40">INDEX(XP$13:XP39,$B40+1,1)</f>
        <v>-</v>
      </c>
      <c r="XQ40" s="535" t="str" cm="1">
        <f t="array" ref="XQ40">INDEX(XQ$13:XQ39,$B40+1,1)</f>
        <v>-</v>
      </c>
      <c r="XR40" s="535" t="str" cm="1">
        <f t="array" ref="XR40">INDEX(XR$13:XR39,$B40+1,1)</f>
        <v>-</v>
      </c>
      <c r="XS40" s="535" t="str" cm="1">
        <f t="array" ref="XS40">INDEX(XS$13:XS39,$B40+1,1)</f>
        <v>-</v>
      </c>
      <c r="XT40" s="535" t="str" cm="1">
        <f t="array" ref="XT40">INDEX(XT$13:XT39,$B40+1,1)</f>
        <v>-</v>
      </c>
      <c r="XU40" s="535" t="str" cm="1">
        <f t="array" ref="XU40">INDEX(XU$13:XU39,$B40+1,1)</f>
        <v>-</v>
      </c>
      <c r="XV40" s="535" t="str" cm="1">
        <f t="array" ref="XV40">INDEX(XV$13:XV39,$B40+1,1)</f>
        <v>-</v>
      </c>
      <c r="XW40" s="535" t="b" cm="1">
        <f t="array" ref="XW40">INDEX(XW$13:XW39,$B40+1,1)</f>
        <v>1</v>
      </c>
      <c r="XX40" s="535" t="str" cm="1">
        <f t="array" ref="XX40">INDEX(XX$13:XX39,$B40+1,1)</f>
        <v>-</v>
      </c>
      <c r="XY40" s="535" cm="1">
        <f t="array" ref="XY40">INDEX(XY$13:XY39,$B40+1,1)</f>
        <v>0</v>
      </c>
      <c r="XZ40" s="535" cm="1">
        <f t="array" ref="XZ40">INDEX(XZ$13:XZ39,$B40+1,1)</f>
        <v>0</v>
      </c>
      <c r="YA40" s="535" cm="1">
        <f t="array" ref="YA40">INDEX(YA$13:YA39,$B40+1,1)</f>
        <v>0</v>
      </c>
      <c r="YB40" s="18"/>
      <c r="YC40" s="535" t="str" cm="1">
        <f t="array" ref="YC40">INDEX(YC$13:YC39,$B40+1,1)</f>
        <v>-</v>
      </c>
      <c r="YD40" s="535" t="str" cm="1">
        <f t="array" ref="YD40">INDEX(YD$13:YD39,$B40+1,1)</f>
        <v>-</v>
      </c>
      <c r="YE40" s="535" t="str" cm="1">
        <f t="array" ref="YE40">INDEX(YE$13:YE39,$B40+1,1)</f>
        <v>-</v>
      </c>
      <c r="YF40" s="535" t="str" cm="1">
        <f t="array" ref="YF40">INDEX(YF$13:YF39,$B40+1,1)</f>
        <v>-</v>
      </c>
      <c r="YG40" s="535" cm="1">
        <f t="array" ref="YG40">INDEX(YG$13:YG39,$B40+1,1)</f>
        <v>1</v>
      </c>
      <c r="YH40" s="535" cm="1">
        <f t="array" ref="YH40">INDEX(YH$13:YH39,$B40+1,1)</f>
        <v>1</v>
      </c>
      <c r="YI40" s="535" cm="1">
        <f t="array" ref="YI40">INDEX(YI$13:YI39,$B40+1,1)</f>
        <v>1</v>
      </c>
      <c r="YJ40" s="535" cm="1">
        <f t="array" ref="YJ40">INDEX(YJ$13:YJ39,$B40+1,1)</f>
        <v>1</v>
      </c>
      <c r="YK40" s="535" t="str" cm="1">
        <f t="array" ref="YK40">INDEX(YK$13:YK39,$B40+1,1)</f>
        <v>-</v>
      </c>
      <c r="YL40" s="535" t="str" cm="1">
        <f t="array" ref="YL40">INDEX(YL$13:YL39,$B40+1,1)</f>
        <v>-</v>
      </c>
      <c r="YM40" s="535" t="str" cm="1">
        <f t="array" ref="YM40">INDEX(YM$13:YM39,$B40+1,1)</f>
        <v>-</v>
      </c>
      <c r="YN40" s="535" t="str" cm="1">
        <f t="array" ref="YN40">INDEX(YN$13:YN39,$B40+1,1)</f>
        <v>-</v>
      </c>
      <c r="YO40" s="535" t="str" cm="1">
        <f t="array" ref="YO40">INDEX(YO$13:YO39,$B40+1,1)</f>
        <v>-</v>
      </c>
      <c r="YP40" s="535" t="str" cm="1">
        <f t="array" ref="YP40">INDEX(YP$13:YP39,$B40+1,1)</f>
        <v>-</v>
      </c>
      <c r="YQ40" s="535" t="str" cm="1">
        <f t="array" ref="YQ40">INDEX(YQ$13:YQ39,$B40+1,1)</f>
        <v>-</v>
      </c>
      <c r="YR40" s="18"/>
      <c r="YS40" s="535" t="str" cm="1">
        <f t="array" ref="YS40">INDEX(YS$13:YS39,$B40+1,1)</f>
        <v>-</v>
      </c>
      <c r="YT40" s="411">
        <f t="shared" si="172"/>
        <v>1</v>
      </c>
      <c r="YU40" s="18"/>
      <c r="YV40" s="535" t="str" cm="1">
        <f t="array" ref="YV40">INDEX(YV$13:YV39,$B40+1,1)</f>
        <v>-</v>
      </c>
      <c r="YW40" s="535" t="str" cm="1">
        <f t="array" ref="YW40">INDEX(YW$13:YW39,$B40+1,1)</f>
        <v>-</v>
      </c>
      <c r="YX40" s="535" t="str" cm="1">
        <f t="array" ref="YX40">INDEX(YX$13:YX39,$B40+1,1)</f>
        <v>-</v>
      </c>
      <c r="YY40" s="535" t="str" cm="1">
        <f t="array" ref="YY40">INDEX(YY$13:YY39,$B40+1,1)</f>
        <v>-</v>
      </c>
      <c r="YZ40" s="535" t="str" cm="1">
        <f t="array" ref="YZ40">INDEX(YZ$13:YZ39,$B40+1,1)</f>
        <v>-</v>
      </c>
      <c r="ZA40" s="535" t="str" cm="1">
        <f t="array" ref="ZA40">INDEX(ZA$13:ZA39,$B40+1,1)</f>
        <v>-</v>
      </c>
      <c r="ZB40" s="535" t="str" cm="1">
        <f t="array" ref="ZB40">INDEX(ZB$13:ZB39,$B40+1,1)</f>
        <v>-</v>
      </c>
      <c r="ZC40" s="535" t="str" cm="1">
        <f t="array" ref="ZC40">INDEX(ZC$13:ZC39,$B40+1,1)</f>
        <v>-</v>
      </c>
      <c r="ZD40" s="535" t="str" cm="1">
        <f t="array" ref="ZD40">INDEX(ZD$13:ZD39,$B40+1,1)</f>
        <v>-</v>
      </c>
      <c r="ZE40" s="535" t="str" cm="1">
        <f t="array" ref="ZE40">INDEX(ZE$13:ZE39,$B40+1,1)</f>
        <v>-</v>
      </c>
      <c r="ZF40" s="535" t="str" cm="1">
        <f t="array" ref="ZF40">INDEX(ZF$13:ZF39,$B40+1,1)</f>
        <v>-</v>
      </c>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535" t="str" cm="1">
        <f t="array" ref="ZX40">INDEX(ZX$13:ZX39,$B40+1,1)</f>
        <v>-</v>
      </c>
      <c r="ZY40" s="535" t="str" cm="1">
        <f t="array" ref="ZY40">INDEX(ZY$13:ZY39,$B40+1,1)</f>
        <v>-</v>
      </c>
      <c r="ZZ40" s="535" t="str" cm="1">
        <f t="array" ref="ZZ40">INDEX(ZZ$13:ZZ39,$B40+1,1)</f>
        <v>-</v>
      </c>
      <c r="AAA40" s="535" t="str" cm="1">
        <f t="array" ref="AAA40">INDEX(AAA$13:AAA39,$B40+1,1)</f>
        <v>-</v>
      </c>
      <c r="AAB40" s="535" t="str" cm="1">
        <f t="array" ref="AAB40">INDEX(AAB$13:AAB39,$B40+1,1)</f>
        <v>-</v>
      </c>
      <c r="AAC40" s="535" t="str" cm="1">
        <f t="array" ref="AAC40">INDEX(AAC$13:AAC39,$B40+1,1)</f>
        <v>-</v>
      </c>
      <c r="AAD40" s="535" t="str" cm="1">
        <f t="array" ref="AAD40">INDEX(AAD$13:AAD39,$B40+1,1)</f>
        <v>-</v>
      </c>
      <c r="AAE40" s="535" t="str" cm="1">
        <f t="array" ref="AAE40">INDEX(AAE$13:AAE39,$B40+1,1)</f>
        <v>-</v>
      </c>
      <c r="AAF40" s="535" t="str" cm="1">
        <f t="array" ref="AAF40">INDEX(AAF$13:AAF39,$B40+1,1)</f>
        <v>-</v>
      </c>
      <c r="AAG40" s="535" t="str" cm="1">
        <f t="array" ref="AAG40">INDEX(AAG$13:AAG39,$B40+1,1)</f>
        <v>-</v>
      </c>
      <c r="AAH40" s="535" t="str" cm="1">
        <f t="array" ref="AAH40">INDEX(AAH$13:AAH39,$B40+1,1)</f>
        <v>-</v>
      </c>
      <c r="AAI40" s="535" t="str" cm="1">
        <f t="array" ref="AAI40">INDEX(AAI$13:AAI39,$B40+1,1)</f>
        <v>-</v>
      </c>
      <c r="AAJ40" s="535" t="str" cm="1">
        <f t="array" ref="AAJ40">INDEX(AAJ$13:AAJ39,$B40+1,1)</f>
        <v>-</v>
      </c>
      <c r="AAK40" s="535" t="str" cm="1">
        <f t="array" ref="AAK40">INDEX(AAK$13:AAK39,$B40+1,1)</f>
        <v>-</v>
      </c>
      <c r="AAL40" s="535" cm="1">
        <f t="array" ref="AAL40">INDEX(AAL$13:AAL39,$B40+1,1)</f>
        <v>1</v>
      </c>
      <c r="AAM40" s="535" cm="1">
        <f t="array" ref="AAM40">INDEX(AAM$13:AAM39,$B40+1,1)</f>
        <v>1</v>
      </c>
      <c r="AAN40" s="535" t="str" cm="1">
        <f t="array" ref="AAN40">INDEX(AAN$13:AAN39,$B40+1,1)</f>
        <v>-</v>
      </c>
      <c r="AAO40" s="535" t="str" cm="1">
        <f t="array" ref="AAO40">INDEX(AAO$13:AAO39,$B40+1,1)</f>
        <v>-</v>
      </c>
      <c r="AAP40" s="535" t="str" cm="1">
        <f t="array" ref="AAP40">INDEX(AAP$13:AAP39,$B40+1,1)</f>
        <v>-</v>
      </c>
      <c r="AAQ40" s="535" t="str" cm="1">
        <f t="array" ref="AAQ40">INDEX(AAQ$13:AAQ39,$B40+1,1)</f>
        <v>-</v>
      </c>
      <c r="AAR40" s="535" t="str" cm="1">
        <f t="array" ref="AAR40">INDEX(AAR$13:AAR39,$B40+1,1)</f>
        <v>-</v>
      </c>
      <c r="AAS40" s="535" t="str" cm="1">
        <f t="array" ref="AAS40">INDEX(AAS$13:AAS39,$B40+1,1)</f>
        <v>-</v>
      </c>
      <c r="AAT40" s="535" t="str" cm="1">
        <f t="array" ref="AAT40">INDEX(AAT$13:AAT39,$B40+1,1)</f>
        <v>-</v>
      </c>
      <c r="AAU40" s="535" t="str" cm="1">
        <f t="array" ref="AAU40">INDEX(AAU$13:AAU39,$B40+1,1)</f>
        <v>-</v>
      </c>
      <c r="AAV40" s="535" t="str" cm="1">
        <f t="array" ref="AAV40">INDEX(AAV$13:AAV39,$B40+1,1)</f>
        <v>-</v>
      </c>
      <c r="AAW40" s="535" t="str" cm="1">
        <f t="array" ref="AAW40">INDEX(AAW$13:AAW39,$B40+1,1)</f>
        <v>-</v>
      </c>
      <c r="AAX40" s="535" t="str" cm="1">
        <f t="array" ref="AAX40">INDEX(AAX$13:AAX39,$B40+1,1)</f>
        <v>-</v>
      </c>
      <c r="AAY40" s="535" t="str" cm="1">
        <f t="array" ref="AAY40">INDEX(AAY$13:AAY39,$B40+1,1)</f>
        <v>-</v>
      </c>
      <c r="AAZ40" s="535" t="str" cm="1">
        <f t="array" ref="AAZ40">INDEX(AAZ$13:AAZ39,$B40+1,1)</f>
        <v>-</v>
      </c>
      <c r="ABA40" s="18"/>
      <c r="ABB40" s="535" t="str" cm="1">
        <f t="array" ref="ABB40">INDEX(ABB$13:ABB39,$B40+1,1)</f>
        <v>-</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535" t="str" cm="1">
        <f t="array" ref="ABH40">INDEX(ABH$13:ABH39,$B40+1,1)</f>
        <v>-</v>
      </c>
      <c r="ABI40" s="535" t="str" cm="1">
        <f t="array" ref="ABI40">INDEX(ABI$13:ABI39,$B40+1,1)</f>
        <v>-</v>
      </c>
      <c r="ABJ40" s="535" t="str" cm="1">
        <f t="array" ref="ABJ40">INDEX(ABJ$13:ABJ39,$B40+1,1)</f>
        <v>-</v>
      </c>
      <c r="ABK40" s="535" t="str" cm="1">
        <f t="array" ref="ABK40">INDEX(ABK$13:ABK39,$B40+1,1)</f>
        <v>-</v>
      </c>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t="str" cm="1">
        <f t="array" ref="ADB40">INDEX(ADB$13:ADB39,$B40+1,1)</f>
        <v>-</v>
      </c>
      <c r="ADC40" s="535" t="str" cm="1">
        <f t="array" ref="ADC40">INDEX(ADC$13:ADC39,$B40+1,1)</f>
        <v>-</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535" t="str" cm="1">
        <f t="array" ref="ADQ40">INDEX(ADQ$13:ADQ39,$B40+1,1)</f>
        <v>-</v>
      </c>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t="str" cm="1">
        <f t="array" ref="AEF40">INDEX(AEF$13:AEF39,$B40+1,1)</f>
        <v>-</v>
      </c>
      <c r="AEG40" s="535" t="str" cm="1">
        <f t="array" ref="AEG40">INDEX(AEG$13:AEG39,$B40+1,1)</f>
        <v>-</v>
      </c>
      <c r="AEH40" s="535" t="str" cm="1">
        <f t="array" ref="AEH40">INDEX(AEH$13:AEH39,$B40+1,1)</f>
        <v>-</v>
      </c>
      <c r="AEI40" s="535" t="str" cm="1">
        <f t="array" ref="AEI40">INDEX(AEI$13:AEI39,$B40+1,1)</f>
        <v>-</v>
      </c>
      <c r="AEJ40" s="535" t="str" cm="1">
        <f t="array" ref="AEJ40">INDEX(AEJ$13:AEJ39,$B40+1,1)</f>
        <v>-</v>
      </c>
      <c r="AEK40" s="535" t="str" cm="1">
        <f t="array" ref="AEK40">INDEX(AEK$13:AEK39,$B40+1,1)</f>
        <v>-</v>
      </c>
      <c r="AEL40" s="535" t="str" cm="1">
        <f t="array" ref="AEL40">INDEX(AEL$13:AEL39,$B40+1,1)</f>
        <v>-</v>
      </c>
      <c r="AEM40" s="535" t="str" cm="1">
        <f t="array" ref="AEM40">INDEX(AEM$13:AEM39,$B40+1,1)</f>
        <v>-</v>
      </c>
      <c r="AEN40" s="535" cm="1">
        <f t="array" ref="AEN40">INDEX(AEN$13:AEN39,$B40+1,1)</f>
        <v>0</v>
      </c>
      <c r="AEO40" s="483">
        <v>0</v>
      </c>
    </row>
    <row r="41" spans="1:821" outlineLevel="1">
      <c r="A41" s="18">
        <f t="shared" si="136"/>
        <v>28</v>
      </c>
      <c r="B41" s="18">
        <f t="shared" si="203"/>
        <v>6</v>
      </c>
      <c r="C41">
        <v>2</v>
      </c>
      <c r="D41" s="17" t="str" cm="1">
        <f t="array" ref="D41">INDEX(D$13:D40,$B41+1,1)</f>
        <v>GSW</v>
      </c>
      <c r="E41" t="b">
        <v>1</v>
      </c>
      <c r="F41" t="b">
        <v>0</v>
      </c>
      <c r="G41" t="b">
        <f t="shared" si="209"/>
        <v>1</v>
      </c>
      <c r="H41" s="40" t="s">
        <v>2643</v>
      </c>
      <c r="I41" s="535" cm="1">
        <f t="array" ref="I41">INDEX(I$13:I40,$B41+1,1)</f>
        <v>1</v>
      </c>
      <c r="J41" s="535" cm="1">
        <f t="array" ref="J41">INDEX(J$13:J40,$B41+1,1)</f>
        <v>0</v>
      </c>
      <c r="K41" s="535" cm="1">
        <f t="array" ref="K41">INDEX(K$13:K40,$B41+1,1)</f>
        <v>0</v>
      </c>
      <c r="L41" s="535" cm="1">
        <f t="array" ref="L41">INDEX(L$13:L40,$B41+1,1)</f>
        <v>2</v>
      </c>
      <c r="M41" s="535" cm="1">
        <f t="array" ref="M41">INDEX(M$13:M40,$B41+1,1)</f>
        <v>0</v>
      </c>
      <c r="N41" s="535" cm="1">
        <f t="array" ref="N41">INDEX(N$13:N40,$B41+1,1)</f>
        <v>3</v>
      </c>
      <c r="O41" s="535" cm="1">
        <f t="array" ref="O41">INDEX(O$13:O40,$B41+1,1)</f>
        <v>2</v>
      </c>
      <c r="P41" s="535" cm="1">
        <f t="array" ref="P41">INDEX(P$13:P40,$B41+1,1)</f>
        <v>0</v>
      </c>
      <c r="Q41" s="535" cm="1">
        <f t="array" ref="Q41">INDEX(Q$13:Q40,$B41+1,1)</f>
        <v>0</v>
      </c>
      <c r="R41" s="535" cm="1">
        <f t="array" ref="R41">INDEX(R$13:R40,$B41+1,1)</f>
        <v>1</v>
      </c>
      <c r="S41" s="535" cm="1">
        <f t="array" ref="S41">INDEX(S$13:S40,$B41+1,1)</f>
        <v>0</v>
      </c>
      <c r="T41" s="535" cm="1">
        <f t="array" ref="T41">INDEX(T$13:T40,$B41+1,1)</f>
        <v>2</v>
      </c>
      <c r="U41" s="535" cm="1">
        <f t="array" ref="U41">INDEX(U$13:U40,$B41+1,1)</f>
        <v>2</v>
      </c>
      <c r="V41" s="411">
        <f t="shared" si="214"/>
        <v>2</v>
      </c>
      <c r="W41" s="778" t="b">
        <f t="shared" si="200"/>
        <v>0</v>
      </c>
      <c r="X41" s="777" t="b">
        <f t="shared" si="210"/>
        <v>1</v>
      </c>
      <c r="Y41" s="777" t="b">
        <f t="shared" si="210"/>
        <v>1</v>
      </c>
      <c r="Z41" s="796" t="b" cm="1">
        <f t="array" ref="Z41">INDEX(Z$13:Z40,$B41+1,1)</f>
        <v>0</v>
      </c>
      <c r="AA41" s="411">
        <f t="shared" si="139"/>
        <v>6</v>
      </c>
      <c r="AB41" s="411">
        <f t="shared" si="140"/>
        <v>6</v>
      </c>
      <c r="AC41" s="411"/>
      <c r="AD41" s="411">
        <f t="shared" si="141"/>
        <v>6</v>
      </c>
      <c r="AE41" s="111"/>
      <c r="AF41" s="111"/>
      <c r="AG41" s="111"/>
      <c r="AH41" s="111"/>
      <c r="AI41" s="535" cm="1">
        <f t="array" ref="AI41">INDEX(AI$13:AI40,$B41+1,1)</f>
        <v>1</v>
      </c>
      <c r="AJ41" s="535" cm="1">
        <f t="array" ref="AJ41">INDEX(AJ$13:AJ40,$B41+1,1)</f>
        <v>1</v>
      </c>
      <c r="AK41" s="535" cm="1">
        <f t="array" ref="AK41">INDEX(AK$13:AK40,$B41+1,1)</f>
        <v>1</v>
      </c>
      <c r="AL41" s="535" cm="1">
        <f t="array" ref="AL41">INDEX(AL$13:AL40,$B41+1,1)</f>
        <v>0</v>
      </c>
      <c r="AM41" s="535" cm="1">
        <f t="array" ref="AM41">INDEX(AM$13:AM40,$B41+1,1)</f>
        <v>0</v>
      </c>
      <c r="AN41" s="535" t="str" cm="1">
        <f t="array" ref="AN41">INDEX(AN$13:AN40,$B41+1,1)</f>
        <v/>
      </c>
      <c r="AO41" s="535" cm="1">
        <f t="array" ref="AO41">INDEX(AO$13:AO40,$B41+1,1)</f>
        <v>1</v>
      </c>
      <c r="AP41" s="535" cm="1">
        <f t="array" ref="AP41">INDEX(AP$13:AP40,$B41+1,1)</f>
        <v>1</v>
      </c>
      <c r="AQ41" s="111"/>
      <c r="AR41" s="111"/>
      <c r="AS41" s="111"/>
      <c r="AT41" s="111"/>
      <c r="AU41" s="111"/>
      <c r="AV41" s="111"/>
      <c r="AW41" s="111"/>
      <c r="AX41" s="111"/>
      <c r="AY41" s="18"/>
      <c r="AZ41" s="18"/>
      <c r="BA41" s="200" t="str" cm="1">
        <f t="array" aca="1" ref="BA41" ca="1">$H41&amp;" "        &amp;_xlfn.SINGLE( INDEX(i.ModelStructure,$I41,1))    &amp;" "
&amp; $D41        &amp;       IF(OR($CE41="-", $CE41),"_PInp","_Full")&amp;    IF($DK41=0," SFM","")&amp;IF($DK41=1," MFM","")&amp;IF($DK41=7," Mat","")&amp;IF($EX41=1,"&amp;EL","   ")&amp;IF($DQ41=TRUE,"&amp;BBT","    ")
&amp;      " TOL"&amp;_xlfn.SINGLE(INDEX(i.TOL_Desc,1,$N41))   &amp; " Scan"&amp;$AK41
&amp;       CHOOSE($K41+1," CFS"," GFS"," NFS")&amp;     " CG_"&amp;_xlfn.SINGLE(_xlfn.SWITCH($XI41,"-",1,TRUE,1,FALSE,0))&amp;_xlfn.SINGLE(    IF($XL41="-"," FodCrop    ",_xlfn.SWITCH(VALUE(LEFT($XL$4,1)),0," All",6," Lup",9," Oat",11," OaF")&amp;"_Fod"&amp;TEXT($XL41,"000%")))
&amp;" REV"&amp;"_"&amp;TEXT($GV41,"00;-0;00;@ ")&amp;TEXT($AN41,"00;-0;00;  @")&amp;"_"&amp;TEXT($HA41,"0")&amp;"_"&amp;TEXT($AP41,"0")
&amp; " RR"&amp;TEXT(SUM($FB41:$FC41),"+00%;-00%;    ;@")
&amp; " ("&amp;IF($DD41,"P","E")   &amp;IF($DE41,"T","t")        &amp;     "_F"&amp;IF($ZW41=TRUE,3,0)+COUNTIF($ZO41:$ZS41,TRUE)+COUNTIF($BV41:$BW41,"&gt;0")&amp;IF($ZU41=TRUE,3,0)+COUNTIF($BV41:$BW41,"&gt;0")&amp;"N"&amp;$ZZ41&amp;$AAA41&amp;"L"&amp;$AAL41&amp;$AAM41&amp;"_"&amp;$AAK41&amp;")"</f>
        <v>Lucerne      SE GSW_PInp MFM        TOLSpr Scan1 CFS CG_1 FodCrop     REV_-   _-_1 RR+01% (Et_F00N--L11_-)</v>
      </c>
      <c r="BB41" s="8" t="str">
        <f ca="1">IF(COUNTIF($BA$13:$BA41,$BA41)=1,"-","Dup")</f>
        <v>-</v>
      </c>
      <c r="BC41" s="18"/>
      <c r="BD41" s="535" t="b" cm="1">
        <f t="array" ref="BD41">INDEX(BD$13:BD40,$B41+1,1)</f>
        <v>0</v>
      </c>
      <c r="BE41" s="535" t="b" cm="1">
        <f t="array" ref="BE41">INDEX(BE$13:BE40,$B41+1,1)</f>
        <v>0</v>
      </c>
      <c r="BF41" s="535" t="b" cm="1">
        <f t="array" ref="BF41">INDEX(BF$13:BF40,$B41+1,1)</f>
        <v>0</v>
      </c>
      <c r="BG41" s="535" t="b" cm="1">
        <f t="array" ref="BG41">INDEX(BG$13:BG40,$B41+1,1)</f>
        <v>0</v>
      </c>
      <c r="BH41" s="535" t="b" cm="1">
        <f t="array" ref="BH41">INDEX(BH$13:BH40,$B41+1,1)</f>
        <v>0</v>
      </c>
      <c r="BI41" s="535" t="b" cm="1">
        <f t="array" ref="BI41">INDEX(BI$13:BI40,$B41+1,1)</f>
        <v>0</v>
      </c>
      <c r="BJ41" s="535" t="b" cm="1">
        <f t="array" ref="BJ41">INDEX(BJ$13:BJ40,$B41+1,1)</f>
        <v>0</v>
      </c>
      <c r="BK41" s="535" t="b" cm="1">
        <f t="array" ref="BK41">INDEX(BK$13:BK40,$B41+1,1)</f>
        <v>0</v>
      </c>
      <c r="BL41" s="535" t="b" cm="1">
        <f t="array" ref="BL41">INDEX(BL$13:BL40,$B41+1,1)</f>
        <v>0</v>
      </c>
      <c r="BM41" s="18"/>
      <c r="BN41" s="535" t="b" cm="1">
        <f t="array" ref="BN41">INDEX(BN$13:BN40,$B41+1,1)</f>
        <v>0</v>
      </c>
      <c r="BO41" s="535" t="str" cm="1">
        <f t="array" ref="BO41">INDEX(BO$13:BO40,$B41+1,1)</f>
        <v>-</v>
      </c>
      <c r="BP41" s="535" t="str" cm="1">
        <f t="array" ref="BP41">INDEX(BP$13:BP40,$B41+1,1)</f>
        <v>-</v>
      </c>
      <c r="BQ41" s="535" t="str" cm="1">
        <f t="array" ref="BQ41">INDEX(BQ$13:BQ40,$B41+1,1)</f>
        <v>-</v>
      </c>
      <c r="BR41" s="535" t="str" cm="1">
        <f t="array" ref="BR41">INDEX(BR$13:BR40,$B41+1,1)</f>
        <v>-</v>
      </c>
      <c r="BS41" s="535" t="str" cm="1">
        <f t="array" ref="BS41">INDEX(BS$13:BS40,$B41+1,1)</f>
        <v>-</v>
      </c>
      <c r="BT41" s="535" t="str" cm="1">
        <f t="array" ref="BT41">INDEX(BT$13:BT40,$B41+1,1)</f>
        <v>-</v>
      </c>
      <c r="BU41" s="535" t="str" cm="1">
        <f t="array" ref="BU41">INDEX(BU$13:BU40,$B41+1,1)</f>
        <v>-</v>
      </c>
      <c r="BV41" s="535" t="str" cm="1">
        <f t="array" ref="BV41">INDEX(BV$13:BV40,$B41+1,1)</f>
        <v>-</v>
      </c>
      <c r="BW41" s="535" t="str" cm="1">
        <f t="array" ref="BW41">INDEX(BW$13:BW40,$B41+1,1)</f>
        <v>-</v>
      </c>
      <c r="BX41" s="535" t="str" cm="1">
        <f t="array" ref="BX41">INDEX(BX$13:BX40,$B41+1,1)</f>
        <v>-</v>
      </c>
      <c r="BY41" s="535" t="str" cm="1">
        <f t="array" ref="BY41">INDEX(BY$13:BY40,$B41+1,1)</f>
        <v>-</v>
      </c>
      <c r="BZ41" s="535" t="b" cm="1">
        <f t="array" ref="BZ41">INDEX(BZ$13:BZ40,$B41+1,1)</f>
        <v>0</v>
      </c>
      <c r="CA41" s="535" t="str" cm="1">
        <f t="array" ref="CA41">INDEX(CA$13:CA40,$B41+1,1)</f>
        <v>-</v>
      </c>
      <c r="CB41" s="535" t="str" cm="1">
        <f t="array" ref="CB41">INDEX(CB$13:CB40,$B41+1,1)</f>
        <v>-</v>
      </c>
      <c r="CC41" s="535" t="str" cm="1">
        <f t="array" ref="CC41">INDEX(CC$13:CC40,$B41+1,1)</f>
        <v>-</v>
      </c>
      <c r="CD41" s="535" t="str" cm="1">
        <f t="array" ref="CD41">INDEX(CD$13:CD40,$B41+1,1)</f>
        <v>-</v>
      </c>
      <c r="CE41" s="535" t="str" cm="1">
        <f t="array" ref="CE41">INDEX(CE$13:CE40,$B41+1,1)</f>
        <v>-</v>
      </c>
      <c r="CF41" s="18"/>
      <c r="CG41" s="535" t="str" cm="1">
        <f t="array" ref="CG41">INDEX(CG$13:CG40,$B41+1,1)</f>
        <v>-</v>
      </c>
      <c r="CH41" s="411" t="str">
        <f t="shared" ca="1" si="144"/>
        <v>-</v>
      </c>
      <c r="CI41" s="411">
        <f t="shared" si="215"/>
        <v>0</v>
      </c>
      <c r="CJ41" s="411">
        <f t="shared" si="215"/>
        <v>0</v>
      </c>
      <c r="CK41" s="535" t="str" cm="1">
        <f t="array" ref="CK41">INDEX(CK$13:CK40,$B41+1,1)</f>
        <v>-</v>
      </c>
      <c r="CL41" s="535" t="str" cm="1">
        <f t="array" ref="CL41">INDEX(CL$13:CL40,$B41+1,1)</f>
        <v>-</v>
      </c>
      <c r="CM41" s="535" t="str" cm="1">
        <f t="array" ref="CM41">INDEX(CM$13:CM40,$B41+1,1)</f>
        <v>-</v>
      </c>
      <c r="CN41" s="411" t="str">
        <f t="shared" ca="1" si="146"/>
        <v>-</v>
      </c>
      <c r="CO41" s="411">
        <f t="shared" si="216"/>
        <v>0</v>
      </c>
      <c r="CP41" s="411">
        <f t="shared" si="216"/>
        <v>0</v>
      </c>
      <c r="CQ41" s="535" t="str" cm="1">
        <f t="array" ref="CQ41">INDEX(CQ$13:CQ40,$B41+1,1)</f>
        <v>-</v>
      </c>
      <c r="CR41" s="411" t="str">
        <f t="shared" ca="1" si="148"/>
        <v>-</v>
      </c>
      <c r="CS41" s="411">
        <f t="shared" si="149"/>
        <v>0</v>
      </c>
      <c r="CT41" s="535" t="str" cm="1">
        <f t="array" ref="CT41">INDEX(CT$13:CT40,$B41+1,1)</f>
        <v>-</v>
      </c>
      <c r="CU41" s="535" t="str" cm="1">
        <f t="array" ref="CU41">INDEX(CU$13:CU40,$B41+1,1)</f>
        <v>-</v>
      </c>
      <c r="CV41" s="411">
        <f t="shared" si="150"/>
        <v>0</v>
      </c>
      <c r="CW41" s="535" t="str" cm="1">
        <f t="array" ref="CW41">INDEX(CW$13:CW40,$B41+1,1)</f>
        <v>-</v>
      </c>
      <c r="CX41" s="411" t="str">
        <f t="shared" ca="1" si="151"/>
        <v>-</v>
      </c>
      <c r="CY41" s="411">
        <f t="shared" si="217"/>
        <v>0</v>
      </c>
      <c r="CZ41" s="411">
        <f t="shared" si="217"/>
        <v>0</v>
      </c>
      <c r="DA41" s="535" cm="1">
        <f t="array" ref="DA41">INDEX(DA$13:DA40,$B41+1,1)</f>
        <v>0</v>
      </c>
      <c r="DB41" s="535" cm="1">
        <f t="array" ref="DB41">INDEX(DB$13:DB40,$B41+1,1)</f>
        <v>0</v>
      </c>
      <c r="DC41" s="18"/>
      <c r="DD41" s="535" t="b" cm="1">
        <f t="array" ref="DD41">INDEX(DD$13:DD40,$B41+1,1)</f>
        <v>0</v>
      </c>
      <c r="DE41" s="535" t="b" cm="1">
        <f t="array" ref="DE41">INDEX(DE$13:DE40,$B41+1,1)</f>
        <v>0</v>
      </c>
      <c r="DF41" s="535" t="b" cm="1">
        <f t="array" ref="DF41">INDEX(DF$13:DF40,$B41+1,1)</f>
        <v>1</v>
      </c>
      <c r="DG41" s="535" t="str" cm="1">
        <f t="array" ref="DG41">INDEX(DG$13:DG40,$B41+1,1)</f>
        <v>-</v>
      </c>
      <c r="DH41" s="536" cm="1">
        <f t="array" ref="DH41">INDEX(DH$13:DH40,$B41+1,1)</f>
        <v>0</v>
      </c>
      <c r="DI41" s="535" cm="1">
        <f t="array" ref="DI41">INDEX(DI$13:DI40,$B41+1,1)</f>
        <v>1</v>
      </c>
      <c r="DJ41" s="535" cm="1">
        <f t="array" ref="DJ41">INDEX(DJ$13:DJ40,$B41+1,1)</f>
        <v>1</v>
      </c>
      <c r="DK41" s="411">
        <f t="shared" si="183"/>
        <v>1</v>
      </c>
      <c r="DL41" s="411">
        <f t="shared" si="183"/>
        <v>60</v>
      </c>
      <c r="DM41" s="535" t="str" cm="1">
        <f t="array" ref="DM41">INDEX(DM$13:DM40,$B41+1,1)</f>
        <v>-</v>
      </c>
      <c r="DN41" s="411" t="str">
        <f t="shared" si="184"/>
        <v>-</v>
      </c>
      <c r="DO41" s="411" t="str">
        <f t="shared" si="184"/>
        <v>-</v>
      </c>
      <c r="DP41" s="411" t="str">
        <f t="shared" si="184"/>
        <v>-</v>
      </c>
      <c r="DQ41" s="411" t="b">
        <f t="shared" si="185"/>
        <v>0</v>
      </c>
      <c r="DR41" s="535" t="str" cm="1">
        <f t="array" ref="DR41">INDEX(DR$13:DR40,$B41+1,1)</f>
        <v>-</v>
      </c>
      <c r="DS41" s="535" t="str" cm="1">
        <f t="array" ref="DS41">INDEX(DS$13:DS40,$B41+1,1)</f>
        <v>-</v>
      </c>
      <c r="DT41" s="535" t="str" cm="1">
        <f t="array" ref="DT41">INDEX(DT$13:DT40,$B41+1,1)</f>
        <v>-</v>
      </c>
      <c r="DU41" s="535" t="str" cm="1">
        <f t="array" ref="DU41">INDEX(DU$13:DU40,$B41+1,1)</f>
        <v>-</v>
      </c>
      <c r="DV41" s="411">
        <f t="shared" ref="DV41:DZ49" si="223">INDEX(i.Breed,$T41,DV$6)</f>
        <v>500</v>
      </c>
      <c r="DW41" s="411">
        <f t="shared" si="223"/>
        <v>500</v>
      </c>
      <c r="DX41" s="411" t="str">
        <f t="shared" si="223"/>
        <v>-</v>
      </c>
      <c r="DY41" s="411" t="str">
        <f t="shared" si="223"/>
        <v>-</v>
      </c>
      <c r="DZ41" s="411" t="str">
        <f t="shared" si="223"/>
        <v>-</v>
      </c>
      <c r="EA41" s="535" cm="1">
        <f t="array" ref="EA41">INDEX(EA$13:EA40,$B41+1,1)</f>
        <v>0</v>
      </c>
      <c r="EB41" s="535" cm="1">
        <f t="array" ref="EB41">INDEX(EB$13:EB40,$B41+1,1)</f>
        <v>999999</v>
      </c>
      <c r="EC41" s="535" cm="1">
        <f t="array" ref="EC41">INDEX(EC$13:EC40,$B41+1,1)</f>
        <v>999999</v>
      </c>
      <c r="ED41" s="535" cm="1">
        <f t="array" ref="ED41">INDEX(ED$13:ED40,$B41+1,1)</f>
        <v>999999</v>
      </c>
      <c r="EE41" s="535" cm="1">
        <f t="array" ref="EE41">INDEX(EE$13:EE40,$B41+1,1)</f>
        <v>999999</v>
      </c>
      <c r="EF41" s="535" cm="1">
        <f t="array" ref="EF41">INDEX(EF$13:EF40,$B41+1,1)</f>
        <v>999999</v>
      </c>
      <c r="EG41" s="535" cm="1">
        <f t="array" ref="EG41">INDEX(EG$13:EG40,$B41+1,1)</f>
        <v>999999</v>
      </c>
      <c r="EH41" s="535" cm="1">
        <f t="array" ref="EH41">INDEX(EH$13:EH40,$B41+1,1)</f>
        <v>999999</v>
      </c>
      <c r="EI41" s="535" cm="1">
        <f t="array" ref="EI41">INDEX(EI$13:EI40,$B41+1,1)</f>
        <v>999999</v>
      </c>
      <c r="EJ41" s="535" cm="1">
        <f t="array" ref="EJ41">INDEX(EJ$13:EJ40,$B41+1,1)</f>
        <v>999999</v>
      </c>
      <c r="EK41" s="535" cm="1">
        <f t="array" ref="EK41">INDEX(EK$13:EK40,$B41+1,1)</f>
        <v>999999</v>
      </c>
      <c r="EL41" s="535" cm="1">
        <f t="array" ref="EL41">INDEX(EL$13:EL40,$B41+1,1)</f>
        <v>999999</v>
      </c>
      <c r="EM41" s="535" cm="1">
        <f t="array" ref="EM41">INDEX(EM$13:EM40,$B41+1,1)</f>
        <v>999999</v>
      </c>
      <c r="EN41" s="782">
        <f t="shared" si="211"/>
        <v>0</v>
      </c>
      <c r="EO41" s="782">
        <f t="shared" si="211"/>
        <v>0</v>
      </c>
      <c r="EP41" s="782">
        <f t="shared" si="211"/>
        <v>999999</v>
      </c>
      <c r="EQ41" s="535" t="str" cm="1">
        <f t="array" ref="EQ41">INDEX(EQ$13:EQ40,$B41+1,1)</f>
        <v>-</v>
      </c>
      <c r="ER41" s="535" t="str" cm="1">
        <f t="array" ref="ER41">INDEX(ER$13:ER40,$B41+1,1)</f>
        <v>-</v>
      </c>
      <c r="ES41" s="411" t="str">
        <f t="shared" si="218"/>
        <v>-</v>
      </c>
      <c r="ET41" s="411" t="str">
        <f t="shared" si="218"/>
        <v>-</v>
      </c>
      <c r="EU41" s="781">
        <f t="shared" si="177"/>
        <v>0</v>
      </c>
      <c r="EV41" s="779">
        <f t="shared" si="178"/>
        <v>999999</v>
      </c>
      <c r="EW41" s="780">
        <f t="shared" si="179"/>
        <v>999999</v>
      </c>
      <c r="EX41" s="535" t="str" cm="1">
        <f t="array" ref="EX41">INDEX(EX$13:EX40,$B41+1,1)</f>
        <v>-</v>
      </c>
      <c r="EY41" s="728" cm="1">
        <f t="array" ref="EY41">IF(EX41&lt;&gt;"-",EX41,INDEX(i.ELMatedEst,$AA41+1,$T41))</f>
        <v>0</v>
      </c>
      <c r="EZ41" s="535" t="str" cm="1">
        <f t="array" ref="EZ41">INDEX(EZ$13:EZ40,$B41+1,1)</f>
        <v>-</v>
      </c>
      <c r="FA41" s="535" t="str" cm="1">
        <f t="array" ref="FA41">INDEX(FA$13:FA40,$B41+1,1)</f>
        <v>-</v>
      </c>
      <c r="FB41" s="411">
        <f t="shared" si="188"/>
        <v>0</v>
      </c>
      <c r="FC41" s="666">
        <f t="shared" si="189"/>
        <v>5.0000000000000001E-3</v>
      </c>
      <c r="FD41" s="535" cm="1">
        <f t="array" ref="FD41">INDEX(FD$13:FD40,$B41+1,1)</f>
        <v>1</v>
      </c>
      <c r="FE41" s="667">
        <f t="shared" si="190"/>
        <v>0.12</v>
      </c>
      <c r="FF41" s="667">
        <f>INDEX(CHOOSE($N41,DataAutumn!i.EL_PropnSold,DataWinter!i.EL_PropnSold,DataSpring!i.EL_PropnSold),$AI41,$T41)*INDEX(i.ELMatedEst,$AB41+1,$T41)*i.dAdultRR_ELPropSold
+INDEX(i.dryman,($AJ41-1)*4+$AI41,FF$7)</f>
        <v>0</v>
      </c>
      <c r="FG41" s="667">
        <f>INDEX(CHOOSE($N41,DataAutumn!i.EL_PropnSold,DataWinter!i.EL_PropnSold,DataSpring!i.EL_PropnSold),$AI41,$T41)*INDEX(i.ELMatedEst,$AB41+1,$T41)*i.dAdultRR_ELPropSold
+INDEX(i.dryman,($AJ41-1)*4+$AI41,FG$7)</f>
        <v>3.125E-2</v>
      </c>
      <c r="FH41" s="667">
        <f>INDEX(CHOOSE($N41,DataAutumn!i.EL_PropnSold,DataWinter!i.EL_PropnSold,DataSpring!i.EL_PropnSold),$AI41,$T41)*INDEX(i.ELMatedEst,$AB41+1,$T41)*i.dAdultRR_ELPropSold
+INDEX(i.dryman,($AJ41-1)*4+$AI41,FH$7)</f>
        <v>3.125E-2</v>
      </c>
      <c r="FI41" s="667">
        <f>INDEX(CHOOSE($N41,DataAutumn!i.EL_PropnSold,DataWinter!i.EL_PropnSold,DataSpring!i.EL_PropnSold),$AI41,$T41)*INDEX(i.ELMatedEst,$AB41+1,$T41)*i.dAdultRR_ELPropSold
+INDEX(i.dryman,($AJ41-1)*4+$AI41,FI$7)</f>
        <v>3.125E-2</v>
      </c>
      <c r="FJ41" s="668">
        <f>INDEX(CHOOSE($N41,DataAutumn!i.EL_PropnSold,DataWinter!i.EL_PropnSold,DataSpring!i.EL_PropnSold),$AI41,$T41)*INDEX(i.ELMatedEst,$AB41+1,$T41)*i.dAdultLSurv_ELPropSold</f>
        <v>0</v>
      </c>
      <c r="FK41" s="411" t="b">
        <f t="shared" si="219"/>
        <v>0</v>
      </c>
      <c r="FL41" s="411" t="b">
        <f t="shared" si="219"/>
        <v>0</v>
      </c>
      <c r="FM41" s="411" t="b">
        <f t="shared" si="219"/>
        <v>0</v>
      </c>
      <c r="FN41" s="411" t="b">
        <f t="shared" si="219"/>
        <v>0</v>
      </c>
      <c r="FO41" s="411">
        <f t="shared" si="212"/>
        <v>1</v>
      </c>
      <c r="FP41" s="411">
        <f t="shared" si="212"/>
        <v>0</v>
      </c>
      <c r="FQ41" s="411" t="b">
        <f t="shared" si="193"/>
        <v>0</v>
      </c>
      <c r="FR41" s="411" t="b">
        <f t="shared" si="213"/>
        <v>0</v>
      </c>
      <c r="FS41" s="411" t="b">
        <f t="shared" si="213"/>
        <v>0</v>
      </c>
      <c r="FT41" s="411" t="b">
        <f t="shared" si="213"/>
        <v>1</v>
      </c>
      <c r="FU41" s="87">
        <f t="shared" si="220"/>
        <v>1</v>
      </c>
      <c r="FV41" s="87">
        <f t="shared" si="220"/>
        <v>1</v>
      </c>
      <c r="FW41" s="535" cm="1">
        <f t="array" ref="FW41">INDEX(FW$13:FW40,$B41+1,1)</f>
        <v>1</v>
      </c>
      <c r="FX41" s="535" cm="1">
        <f t="array" ref="FX41">INDEX(FX$13:FX40,$B41+1,1)</f>
        <v>1</v>
      </c>
      <c r="FY41" s="535" cm="1">
        <f t="array" ref="FY41">INDEX(FY$13:FY40,$B41+1,1)</f>
        <v>1</v>
      </c>
      <c r="FZ41" s="535" cm="1">
        <f t="array" ref="FZ41">INDEX(FZ$13:FZ40,$B41+1,1)</f>
        <v>1</v>
      </c>
      <c r="GA41" s="535" t="str" cm="1">
        <f t="array" ref="GA41">INDEX(GA$13:GA40,$B41+1,1)</f>
        <v>-</v>
      </c>
      <c r="GB41" s="411" t="b">
        <f t="shared" si="194"/>
        <v>1</v>
      </c>
      <c r="GC41" s="22" t="b">
        <v>1</v>
      </c>
      <c r="GD41" s="411" t="b">
        <f t="shared" si="194"/>
        <v>0</v>
      </c>
      <c r="GE41" s="411" t="b">
        <f t="shared" si="194"/>
        <v>0</v>
      </c>
      <c r="GF41" s="87">
        <f t="shared" si="221"/>
        <v>1</v>
      </c>
      <c r="GG41" s="87">
        <f t="shared" si="221"/>
        <v>1</v>
      </c>
      <c r="GH41" s="87">
        <f t="shared" si="221"/>
        <v>1</v>
      </c>
      <c r="GI41" s="87">
        <f t="shared" si="221"/>
        <v>1</v>
      </c>
      <c r="GJ41" s="87">
        <f t="shared" si="221"/>
        <v>1</v>
      </c>
      <c r="GK41" s="87">
        <f t="shared" si="221"/>
        <v>1</v>
      </c>
      <c r="GL41" s="87">
        <f t="shared" si="221"/>
        <v>1</v>
      </c>
      <c r="GM41" s="87">
        <f t="shared" si="221"/>
        <v>1</v>
      </c>
      <c r="GN41" s="411" cm="1">
        <f t="array" ref="GN41">INDEX(i.dse_type,1,$L41)</f>
        <v>0</v>
      </c>
      <c r="GO41" s="535" t="str" cm="1">
        <f t="array" ref="GO41">INDEX(GO$13:GO40,$B41+1,1)</f>
        <v>-</v>
      </c>
      <c r="GP41" s="535" t="str" cm="1">
        <f t="array" ref="GP41">INDEX(GP$13:GP40,$B41+1,1)</f>
        <v>-</v>
      </c>
      <c r="GQ41" s="535" t="str" cm="1">
        <f t="array" ref="GQ41">INDEX(GQ$13:GQ40,$B41+1,1)</f>
        <v>-</v>
      </c>
      <c r="GR41" s="18"/>
      <c r="GS41" s="535" t="str" cm="1">
        <f t="array" ref="GS41">INDEX(GS$13:GS40,$B41+1,1)</f>
        <v>-</v>
      </c>
      <c r="GT41" s="411" t="b">
        <f t="shared" si="195"/>
        <v>0</v>
      </c>
      <c r="GU41" s="535" t="str" cm="1">
        <f t="array" ref="GU41">INDEX(GU$13:GU40,$B41+1,1)</f>
        <v>-</v>
      </c>
      <c r="GV41" s="535" t="str" cm="1">
        <f t="array" ref="GV41">INDEX(GV$13:GV40,$B41+1,1)</f>
        <v>-</v>
      </c>
      <c r="GW41" s="535" t="str" cm="1">
        <f t="array" ref="GW41">INDEX(GW$13:GW40,$B41+1,1)</f>
        <v>-</v>
      </c>
      <c r="GX41" s="535" cm="1">
        <f t="array" ref="GX41">INDEX(GX$13:GX40,$B41+1,1)</f>
        <v>1</v>
      </c>
      <c r="GY41" s="535" cm="1">
        <f t="array" ref="GY41">INDEX(GY$13:GY40,$B41+1,1)</f>
        <v>1</v>
      </c>
      <c r="GZ41" s="535" t="str" cm="1">
        <f t="array" ref="GZ41">INDEX(GZ$13:GZ40,$B41+1,1)</f>
        <v>-</v>
      </c>
      <c r="HA41" s="535" t="str" cm="1">
        <f t="array" ref="HA41">INDEX(HA$13:HA40,$B41+1,1)</f>
        <v>-</v>
      </c>
      <c r="HB41" s="535" t="str" cm="1">
        <f t="array" ref="HB41">INDEX(HB$13:HB40,$B41+1,1)</f>
        <v>-</v>
      </c>
      <c r="HC41" s="535" t="str" cm="1">
        <f t="array" ref="HC41">INDEX(HC$13:HC40,$B41+1,1)</f>
        <v>-</v>
      </c>
      <c r="HD41" s="535" t="str" cm="1">
        <f t="array" ref="HD41">INDEX(HD$13:HD40,$B41+1,1)</f>
        <v>-</v>
      </c>
      <c r="HE41" s="535" t="str" cm="1">
        <f t="array" ref="HE41">INDEX(HE$13:HE40,$B41+1,1)</f>
        <v>-</v>
      </c>
      <c r="HF41" s="535" t="str" cm="1">
        <f t="array" ref="HF41">INDEX(HF$13:HF40,$B41+1,1)</f>
        <v>-</v>
      </c>
      <c r="HG41" s="535" t="str" cm="1">
        <f t="array" ref="HG41">INDEX(HG$13:HG40,$B41+1,1)</f>
        <v>-</v>
      </c>
      <c r="HH41" s="535" t="str" cm="1">
        <f t="array" ref="HH41">INDEX(HH$13:HH40,$B41+1,1)</f>
        <v>-</v>
      </c>
      <c r="HI41" s="535" t="str" cm="1">
        <f t="array" ref="HI41">INDEX(HI$13:HI40,$B41+1,1)</f>
        <v>-</v>
      </c>
      <c r="HJ41" s="535" t="str" cm="1">
        <f t="array" ref="HJ41">INDEX(HJ$13:HJ40,$B41+1,1)</f>
        <v>-</v>
      </c>
      <c r="HK41" s="535" t="str" cm="1">
        <f t="array" ref="HK41">INDEX(HK$13:HK40,$B41+1,1)</f>
        <v>-</v>
      </c>
      <c r="HL41" s="535" t="str" cm="1">
        <f t="array" ref="HL41">INDEX(HL$13:HL40,$B41+1,1)</f>
        <v>-</v>
      </c>
      <c r="HM41" s="535" t="str" cm="1">
        <f t="array" ref="HM41">INDEX(HM$13:HM40,$B41+1,1)</f>
        <v>-</v>
      </c>
      <c r="HN41" s="535" t="str" cm="1">
        <f t="array" ref="HN41">INDEX(HN$13:HN40,$B41+1,1)</f>
        <v>-</v>
      </c>
      <c r="HO41" s="535" t="str" cm="1">
        <f t="array" ref="HO41">INDEX(HO$13:HO40,$B41+1,1)</f>
        <v>-</v>
      </c>
      <c r="HP41" s="535" t="str" cm="1">
        <f t="array" ref="HP41">INDEX(HP$13:HP40,$B41+1,1)</f>
        <v>-</v>
      </c>
      <c r="HQ41" s="535" t="str" cm="1">
        <f t="array" ref="HQ41">INDEX(HQ$13:HQ40,$B41+1,1)</f>
        <v>-</v>
      </c>
      <c r="HR41" s="535" t="str" cm="1">
        <f t="array" ref="HR41">INDEX(HR$13:HR40,$B41+1,1)</f>
        <v>-</v>
      </c>
      <c r="HS41" s="535" t="str" cm="1">
        <f t="array" ref="HS41">INDEX(HS$13:HS40,$B41+1,1)</f>
        <v>-</v>
      </c>
      <c r="HT41" s="535" t="str" cm="1">
        <f t="array" ref="HT41">INDEX(HT$13:HT40,$B41+1,1)</f>
        <v>-</v>
      </c>
      <c r="HU41" s="535" cm="1">
        <f t="array" ref="HU41">INDEX(HU$13:HU40,$B41+1,1)</f>
        <v>0</v>
      </c>
      <c r="HV41" s="535" t="str" cm="1">
        <f t="array" ref="HV41">INDEX(HV$13:HV40,$B41+1,1)</f>
        <v>-</v>
      </c>
      <c r="HW41" s="535" cm="1">
        <f t="array" ref="HW41">INDEX(HW$13:HW40,$B41+1,1)</f>
        <v>1</v>
      </c>
      <c r="HX41" s="535" cm="1">
        <f t="array" ref="HX41">INDEX(HX$13:HX40,$B41+1,1)</f>
        <v>0</v>
      </c>
      <c r="HY41" s="535" cm="1">
        <f t="array" ref="HY41">INDEX(HY$13:HY40,$B41+1,1)</f>
        <v>0</v>
      </c>
      <c r="HZ41" s="535" cm="1">
        <f t="array" ref="HZ41">INDEX(HZ$13:HZ40,$B41+1,1)</f>
        <v>0</v>
      </c>
      <c r="IA41" s="535" cm="1">
        <f t="array" ref="IA41">INDEX(IA$13:IA40,$B41+1,1)</f>
        <v>0</v>
      </c>
      <c r="IB41" s="535" cm="1">
        <f t="array" ref="IB41">INDEX(IB$13:IB40,$B41+1,1)</f>
        <v>0</v>
      </c>
      <c r="IC41" s="535" cm="1">
        <f t="array" ref="IC41">INDEX(IC$13:IC40,$B41+1,1)</f>
        <v>0</v>
      </c>
      <c r="ID41" s="535" cm="1">
        <f t="array" ref="ID41">INDEX(ID$13:ID40,$B41+1,1)</f>
        <v>0</v>
      </c>
      <c r="IE41" s="535" cm="1">
        <f t="array" ref="IE41">INDEX(IE$13:IE40,$B41+1,1)</f>
        <v>1</v>
      </c>
      <c r="IF41" s="535" cm="1">
        <f t="array" ref="IF41">INDEX(IF$13:IF40,$B41+1,1)</f>
        <v>0</v>
      </c>
      <c r="IG41" s="535" cm="1">
        <f t="array" ref="IG41">INDEX(IG$13:IG40,$B41+1,1)</f>
        <v>0</v>
      </c>
      <c r="IH41" s="535" cm="1">
        <f t="array" ref="IH41">INDEX(IH$13:IH40,$B41+1,1)</f>
        <v>0</v>
      </c>
      <c r="II41" s="535" cm="1">
        <f t="array" ref="II41">INDEX(II$13:II40,$B41+1,1)</f>
        <v>0</v>
      </c>
      <c r="IJ41" s="535" cm="1">
        <f t="array" ref="IJ41">INDEX(IJ$13:IJ40,$B41+1,1)</f>
        <v>0</v>
      </c>
      <c r="IK41" s="18"/>
      <c r="IL41" s="535" cm="1">
        <f t="array" ref="IL41">INDEX(IL$13:IL40,$B41+1,1)</f>
        <v>0.125</v>
      </c>
      <c r="IM41" s="535" cm="1">
        <f t="array" ref="IM41">INDEX(IM$13:IM40,$B41+1,1)</f>
        <v>0.3</v>
      </c>
      <c r="IN41" s="535" cm="1">
        <f t="array" ref="IN41">INDEX(IN$13:IN40,$B41+1,1)</f>
        <v>-0.05</v>
      </c>
      <c r="IO41" s="535" cm="1">
        <f t="array" ref="IO41">INDEX(IO$13:IO40,$B41+1,1)</f>
        <v>0.1</v>
      </c>
      <c r="IP41" s="535" cm="1">
        <f t="array" ref="IP41">INDEX(IP$13:IP40,$B41+1,1)</f>
        <v>0.25</v>
      </c>
      <c r="IQ41" s="535" cm="1">
        <f t="array" ref="IQ41">INDEX(IQ$13:IQ40,$B41+1,1)</f>
        <v>-0.05</v>
      </c>
      <c r="IR41" s="535" cm="1">
        <f t="array" ref="IR41">INDEX(IR$13:IR40,$B41+1,1)</f>
        <v>0.05</v>
      </c>
      <c r="IS41" s="535" cm="1">
        <f t="array" ref="IS41">INDEX(IS$13:IS40,$B41+1,1)</f>
        <v>0.1</v>
      </c>
      <c r="IT41" s="535" cm="1">
        <f t="array" ref="IT41">INDEX(IT$13:IT40,$B41+1,1)</f>
        <v>-0.02</v>
      </c>
      <c r="IU41" s="535" cm="1">
        <f t="array" ref="IU41">INDEX(IU$13:IU40,$B41+1,1)</f>
        <v>0.1</v>
      </c>
      <c r="IV41" s="535" cm="1">
        <f t="array" ref="IV41">INDEX(IV$13:IV40,$B41+1,1)</f>
        <v>0.25</v>
      </c>
      <c r="IW41" s="535" cm="1">
        <f t="array" ref="IW41">INDEX(IW$13:IW40,$B41+1,1)</f>
        <v>-0.05</v>
      </c>
      <c r="IX41" s="535" cm="1">
        <f t="array" ref="IX41">INDEX(IX$13:IX40,$B41+1,1)</f>
        <v>0.125</v>
      </c>
      <c r="IY41" s="535" cm="1">
        <f t="array" ref="IY41">INDEX(IY$13:IY40,$B41+1,1)</f>
        <v>0.1</v>
      </c>
      <c r="IZ41" s="535" cm="1">
        <f t="array" ref="IZ41">INDEX(IZ$13:IZ40,$B41+1,1)</f>
        <v>0.1</v>
      </c>
      <c r="JA41" s="535" cm="1">
        <f t="array" ref="JA41">INDEX(JA$13:JA40,$B41+1,1)</f>
        <v>0.1</v>
      </c>
      <c r="JB41" s="535" cm="1">
        <f t="array" ref="JB41">INDEX(JB$13:JB40,$B41+1,1)</f>
        <v>0</v>
      </c>
      <c r="JC41" s="535" cm="1">
        <f t="array" ref="JC41">INDEX(JC$13:JC40,$B41+1,1)</f>
        <v>0</v>
      </c>
      <c r="JD41" s="535" cm="1">
        <f t="array" ref="JD41">INDEX(JD$13:JD40,$B41+1,1)</f>
        <v>0</v>
      </c>
      <c r="JE41" s="535" cm="1">
        <f t="array" ref="JE41">INDEX(JE$13:JE40,$B41+1,1)</f>
        <v>0</v>
      </c>
      <c r="JF41" s="535" cm="1">
        <f t="array" ref="JF41">INDEX(JF$13:JF40,$B41+1,1)</f>
        <v>0</v>
      </c>
      <c r="JG41" s="535" cm="1">
        <f t="array" ref="JG41">INDEX(JG$13:JG40,$B41+1,1)</f>
        <v>0</v>
      </c>
      <c r="JH41" s="535" cm="1">
        <f t="array" ref="JH41">INDEX(JH$13:JH40,$B41+1,1)</f>
        <v>0</v>
      </c>
      <c r="JI41" s="535" cm="1">
        <f t="array" ref="JI41">INDEX(JI$13:JI40,$B41+1,1)</f>
        <v>0</v>
      </c>
      <c r="JJ41" s="535" cm="1">
        <f t="array" ref="JJ41">INDEX(JJ$13:JJ40,$B41+1,1)</f>
        <v>0</v>
      </c>
      <c r="JK41" s="535" cm="1">
        <f t="array" ref="JK41">INDEX(JK$13:JK40,$B41+1,1)</f>
        <v>0</v>
      </c>
      <c r="JL41" s="535" cm="1">
        <f t="array" ref="JL41">INDEX(JL$13:JL40,$B41+1,1)</f>
        <v>0</v>
      </c>
      <c r="JM41" s="535" cm="1">
        <f t="array" ref="JM41">INDEX(JM$13:JM40,$B41+1,1)</f>
        <v>0</v>
      </c>
      <c r="JN41" s="535" cm="1">
        <f t="array" ref="JN41">INDEX(JN$13:JN40,$B41+1,1)</f>
        <v>0</v>
      </c>
      <c r="JO41" s="535" cm="1">
        <f t="array" ref="JO41">INDEX(JO$13:JO40,$B41+1,1)</f>
        <v>0</v>
      </c>
      <c r="JP41" s="535" cm="1">
        <f t="array" ref="JP41">INDEX(JP$13:JP40,$B41+1,1)</f>
        <v>0</v>
      </c>
      <c r="JQ41" s="535" cm="1">
        <f t="array" ref="JQ41">INDEX(JQ$13:JQ40,$B41+1,1)</f>
        <v>0</v>
      </c>
      <c r="JR41" s="535" cm="1">
        <f t="array" ref="JR41">INDEX(JR$13:JR40,$B41+1,1)</f>
        <v>0</v>
      </c>
      <c r="JS41" s="535" cm="1">
        <f t="array" ref="JS41">INDEX(JS$13:JS40,$B41+1,1)</f>
        <v>0</v>
      </c>
      <c r="JT41" s="535" cm="1">
        <f t="array" ref="JT41">INDEX(JT$13:JT40,$B41+1,1)</f>
        <v>0</v>
      </c>
      <c r="JU41" s="535" cm="1">
        <f t="array" ref="JU41">INDEX(JU$13:JU40,$B41+1,1)</f>
        <v>0</v>
      </c>
      <c r="JV41" s="535" cm="1">
        <f t="array" ref="JV41">INDEX(JV$13:JV40,$B41+1,1)</f>
        <v>0</v>
      </c>
      <c r="JW41" s="535" cm="1">
        <f t="array" ref="JW41">INDEX(JW$13:JW40,$B41+1,1)</f>
        <v>0</v>
      </c>
      <c r="JX41" s="535" cm="1">
        <f t="array" ref="JX41">INDEX(JX$13:JX40,$B41+1,1)</f>
        <v>0</v>
      </c>
      <c r="JY41" s="535" cm="1">
        <f t="array" ref="JY41">INDEX(JY$13:JY40,$B41+1,1)</f>
        <v>0</v>
      </c>
      <c r="JZ41" s="535" cm="1">
        <f t="array" ref="JZ41">INDEX(JZ$13:JZ40,$B41+1,1)</f>
        <v>0</v>
      </c>
      <c r="KA41" s="535" cm="1">
        <f t="array" ref="KA41">INDEX(KA$13:KA40,$B41+1,1)</f>
        <v>0</v>
      </c>
      <c r="KB41" s="535" cm="1">
        <f t="array" ref="KB41">INDEX(KB$13:KB40,$B41+1,1)</f>
        <v>0</v>
      </c>
      <c r="KC41" s="535" cm="1">
        <f t="array" ref="KC41">INDEX(KC$13:KC40,$B41+1,1)</f>
        <v>0</v>
      </c>
      <c r="KD41" s="535" cm="1">
        <f t="array" ref="KD41">INDEX(KD$13:KD40,$B41+1,1)</f>
        <v>0</v>
      </c>
      <c r="KE41" s="535" cm="1">
        <f t="array" ref="KE41">INDEX(KE$13:KE40,$B41+1,1)</f>
        <v>0</v>
      </c>
      <c r="KF41" s="535" cm="1">
        <f t="array" ref="KF41">INDEX(KF$13:KF40,$B41+1,1)</f>
        <v>0</v>
      </c>
      <c r="KG41" s="535" cm="1">
        <f t="array" ref="KG41">INDEX(KG$13:KG40,$B41+1,1)</f>
        <v>0</v>
      </c>
      <c r="KH41" s="535" cm="1">
        <f t="array" ref="KH41">INDEX(KH$13:KH40,$B41+1,1)</f>
        <v>0</v>
      </c>
      <c r="KI41" s="535" cm="1">
        <f t="array" ref="KI41">INDEX(KI$13:KI40,$B41+1,1)</f>
        <v>0</v>
      </c>
      <c r="KJ41" s="535" cm="1">
        <f t="array" ref="KJ41">INDEX(KJ$13:KJ40,$B41+1,1)</f>
        <v>0</v>
      </c>
      <c r="KK41" s="535" cm="1">
        <f t="array" ref="KK41">INDEX(KK$13:KK40,$B41+1,1)</f>
        <v>0</v>
      </c>
      <c r="KL41" s="535" cm="1">
        <f t="array" ref="KL41">INDEX(KL$13:KL40,$B41+1,1)</f>
        <v>0</v>
      </c>
      <c r="KM41" s="535" cm="1">
        <f t="array" ref="KM41">INDEX(KM$13:KM40,$B41+1,1)</f>
        <v>0</v>
      </c>
      <c r="KN41" s="535" cm="1">
        <f t="array" ref="KN41">INDEX(KN$13:KN40,$B41+1,1)</f>
        <v>0</v>
      </c>
      <c r="KO41" s="535" cm="1">
        <f t="array" ref="KO41">INDEX(KO$13:KO40,$B41+1,1)</f>
        <v>0</v>
      </c>
      <c r="KP41" s="535" cm="1">
        <f t="array" ref="KP41">INDEX(KP$13:KP40,$B41+1,1)</f>
        <v>0</v>
      </c>
      <c r="KQ41" s="535" cm="1">
        <f t="array" ref="KQ41">INDEX(KQ$13:KQ40,$B41+1,1)</f>
        <v>0</v>
      </c>
      <c r="KR41" s="535" cm="1">
        <f t="array" ref="KR41">INDEX(KR$13:KR40,$B41+1,1)</f>
        <v>0</v>
      </c>
      <c r="KS41" s="535" cm="1">
        <f t="array" ref="KS41">INDEX(KS$13:KS40,$B41+1,1)</f>
        <v>0</v>
      </c>
      <c r="KT41" s="535" cm="1">
        <f t="array" ref="KT41">INDEX(KT$13:KT40,$B41+1,1)</f>
        <v>0</v>
      </c>
      <c r="KU41" s="535" cm="1">
        <f t="array" ref="KU41">INDEX(KU$13:KU40,$B41+1,1)</f>
        <v>0</v>
      </c>
      <c r="KV41" s="535" cm="1">
        <f t="array" ref="KV41">INDEX(KV$13:KV40,$B41+1,1)</f>
        <v>0</v>
      </c>
      <c r="KW41" s="535" cm="1">
        <f t="array" ref="KW41">INDEX(KW$13:KW40,$B41+1,1)</f>
        <v>0</v>
      </c>
      <c r="KX41" s="535" cm="1">
        <f t="array" ref="KX41">INDEX(KX$13:KX40,$B41+1,1)</f>
        <v>0</v>
      </c>
      <c r="KY41" s="535" cm="1">
        <f t="array" ref="KY41">INDEX(KY$13:KY40,$B41+1,1)</f>
        <v>0</v>
      </c>
      <c r="KZ41" s="535" cm="1">
        <f t="array" ref="KZ41">INDEX(KZ$13:KZ40,$B41+1,1)</f>
        <v>0</v>
      </c>
      <c r="LA41" s="535" cm="1">
        <f t="array" ref="LA41">INDEX(LA$13:LA40,$B41+1,1)</f>
        <v>0</v>
      </c>
      <c r="LB41" s="535" cm="1">
        <f t="array" ref="LB41">INDEX(LB$13:LB40,$B41+1,1)</f>
        <v>0</v>
      </c>
      <c r="LC41" s="535" cm="1">
        <f t="array" ref="LC41">INDEX(LC$13:LC40,$B41+1,1)</f>
        <v>0</v>
      </c>
      <c r="LD41" s="535" cm="1">
        <f t="array" ref="LD41">INDEX(LD$13:LD40,$B41+1,1)</f>
        <v>0</v>
      </c>
      <c r="LE41" s="535" cm="1">
        <f t="array" ref="LE41">INDEX(LE$13:LE40,$B41+1,1)</f>
        <v>0</v>
      </c>
      <c r="LF41" s="535" cm="1">
        <f t="array" ref="LF41">INDEX(LF$13:LF40,$B41+1,1)</f>
        <v>0</v>
      </c>
      <c r="LG41" s="535" cm="1">
        <f t="array" ref="LG41">INDEX(LG$13:LG40,$B41+1,1)</f>
        <v>0</v>
      </c>
      <c r="LH41" s="535" cm="1">
        <f t="array" ref="LH41">INDEX(LH$13:LH40,$B41+1,1)</f>
        <v>0</v>
      </c>
      <c r="LI41" s="535" cm="1">
        <f t="array" ref="LI41">INDEX(LI$13:LI40,$B41+1,1)</f>
        <v>0</v>
      </c>
      <c r="LJ41" s="535" cm="1">
        <f t="array" ref="LJ41">INDEX(LJ$13:LJ40,$B41+1,1)</f>
        <v>0</v>
      </c>
      <c r="LK41" s="535" cm="1">
        <f t="array" ref="LK41">INDEX(LK$13:LK40,$B41+1,1)</f>
        <v>0</v>
      </c>
      <c r="LL41" s="535" cm="1">
        <f t="array" ref="LL41">INDEX(LL$13:LL40,$B41+1,1)</f>
        <v>0</v>
      </c>
      <c r="LM41" s="535" cm="1">
        <f t="array" ref="LM41">INDEX(LM$13:LM40,$B41+1,1)</f>
        <v>0</v>
      </c>
      <c r="LN41" s="535" cm="1">
        <f t="array" ref="LN41">INDEX(LN$13:LN40,$B41+1,1)</f>
        <v>0</v>
      </c>
      <c r="LO41" s="535" cm="1">
        <f t="array" ref="LO41">INDEX(LO$13:LO40,$B41+1,1)</f>
        <v>0</v>
      </c>
      <c r="LP41" s="535" cm="1">
        <f t="array" ref="LP41">INDEX(LP$13:LP40,$B41+1,1)</f>
        <v>0</v>
      </c>
      <c r="LQ41" s="535" cm="1">
        <f t="array" ref="LQ41">INDEX(LQ$13:LQ40,$B41+1,1)</f>
        <v>0</v>
      </c>
      <c r="LR41" s="535" cm="1">
        <f t="array" ref="LR41">INDEX(LR$13:LR40,$B41+1,1)</f>
        <v>0</v>
      </c>
      <c r="LS41" s="535" cm="1">
        <f t="array" ref="LS41">INDEX(LS$13:LS40,$B41+1,1)</f>
        <v>0</v>
      </c>
      <c r="LT41" s="535" cm="1">
        <f t="array" ref="LT41">INDEX(LT$13:LT40,$B41+1,1)</f>
        <v>0</v>
      </c>
      <c r="LU41" s="535" cm="1">
        <f t="array" ref="LU41">INDEX(LU$13:LU40,$B41+1,1)</f>
        <v>0</v>
      </c>
      <c r="LV41" s="535" cm="1">
        <f t="array" ref="LV41">INDEX(LV$13:LV40,$B41+1,1)</f>
        <v>0</v>
      </c>
      <c r="LW41" s="535" cm="1">
        <f t="array" ref="LW41">INDEX(LW$13:LW40,$B41+1,1)</f>
        <v>0</v>
      </c>
      <c r="LX41" s="535" cm="1">
        <f t="array" ref="LX41">INDEX(LX$13:LX40,$B41+1,1)</f>
        <v>0</v>
      </c>
      <c r="LY41" s="535" cm="1">
        <f t="array" ref="LY41">INDEX(LY$13:LY40,$B41+1,1)</f>
        <v>0</v>
      </c>
      <c r="LZ41" s="535" cm="1">
        <f t="array" ref="LZ41">INDEX(LZ$13:LZ40,$B41+1,1)</f>
        <v>0</v>
      </c>
      <c r="MA41" s="535" cm="1">
        <f t="array" ref="MA41">INDEX(MA$13:MA40,$B41+1,1)</f>
        <v>0</v>
      </c>
      <c r="MB41" s="535" cm="1">
        <f t="array" ref="MB41">INDEX(MB$13:MB40,$B41+1,1)</f>
        <v>0</v>
      </c>
      <c r="MC41" s="535" cm="1">
        <f t="array" ref="MC41">INDEX(MC$13:MC40,$B41+1,1)</f>
        <v>0</v>
      </c>
      <c r="MD41" s="535" cm="1">
        <f t="array" ref="MD41">INDEX(MD$13:MD40,$B41+1,1)</f>
        <v>0</v>
      </c>
      <c r="ME41" s="535" cm="1">
        <f t="array" ref="ME41">INDEX(ME$13:ME40,$B41+1,1)</f>
        <v>0</v>
      </c>
      <c r="MF41" s="535" cm="1">
        <f t="array" ref="MF41">INDEX(MF$13:MF40,$B41+1,1)</f>
        <v>0</v>
      </c>
      <c r="MG41" s="535" cm="1">
        <f t="array" ref="MG41">INDEX(MG$13:MG40,$B41+1,1)</f>
        <v>0</v>
      </c>
      <c r="MH41" s="535" cm="1">
        <f t="array" ref="MH41">INDEX(MH$13:MH40,$B41+1,1)</f>
        <v>0</v>
      </c>
      <c r="MI41" s="535" cm="1">
        <f t="array" ref="MI41">INDEX(MI$13:MI40,$B41+1,1)</f>
        <v>0</v>
      </c>
      <c r="MJ41" s="535" cm="1">
        <f t="array" ref="MJ41">INDEX(MJ$13:MJ40,$B41+1,1)</f>
        <v>0</v>
      </c>
      <c r="MK41" s="535" cm="1">
        <f t="array" ref="MK41">INDEX(MK$13:MK40,$B41+1,1)</f>
        <v>0</v>
      </c>
      <c r="ML41" s="535" cm="1">
        <f t="array" ref="ML41">INDEX(ML$13:ML40,$B41+1,1)</f>
        <v>0</v>
      </c>
      <c r="MM41" s="535" cm="1">
        <f t="array" ref="MM41">INDEX(MM$13:MM40,$B41+1,1)</f>
        <v>0</v>
      </c>
      <c r="MN41" s="535" cm="1">
        <f t="array" ref="MN41">INDEX(MN$13:MN40,$B41+1,1)</f>
        <v>0</v>
      </c>
      <c r="MO41" s="535" cm="1">
        <f t="array" ref="MO41">INDEX(MO$13:MO40,$B41+1,1)</f>
        <v>0</v>
      </c>
      <c r="MP41" s="535" cm="1">
        <f t="array" ref="MP41">INDEX(MP$13:MP40,$B41+1,1)</f>
        <v>0</v>
      </c>
      <c r="MQ41" s="535" cm="1">
        <f t="array" ref="MQ41">INDEX(MQ$13:MQ40,$B41+1,1)</f>
        <v>0</v>
      </c>
      <c r="MR41" s="535" cm="1">
        <f t="array" ref="MR41">INDEX(MR$13:MR40,$B41+1,1)</f>
        <v>0</v>
      </c>
      <c r="MS41" s="535" cm="1">
        <f t="array" ref="MS41">INDEX(MS$13:MS40,$B41+1,1)</f>
        <v>0</v>
      </c>
      <c r="MT41" s="535" cm="1">
        <f t="array" ref="MT41">INDEX(MT$13:MT40,$B41+1,1)</f>
        <v>0</v>
      </c>
      <c r="MU41" s="535" cm="1">
        <f t="array" ref="MU41">INDEX(MU$13:MU40,$B41+1,1)</f>
        <v>0</v>
      </c>
      <c r="MV41" s="535" cm="1">
        <f t="array" ref="MV41">INDEX(MV$13:MV40,$B41+1,1)</f>
        <v>0</v>
      </c>
      <c r="MW41" s="535" cm="1">
        <f t="array" ref="MW41">INDEX(MW$13:MW40,$B41+1,1)</f>
        <v>0</v>
      </c>
      <c r="MX41" s="535" cm="1">
        <f t="array" ref="MX41">INDEX(MX$13:MX40,$B41+1,1)</f>
        <v>0</v>
      </c>
      <c r="MY41" s="535" cm="1">
        <f t="array" ref="MY41">INDEX(MY$13:MY40,$B41+1,1)</f>
        <v>0</v>
      </c>
      <c r="MZ41" s="535" cm="1">
        <f t="array" ref="MZ41">INDEX(MZ$13:MZ40,$B41+1,1)</f>
        <v>0</v>
      </c>
      <c r="NA41" s="535" cm="1">
        <f t="array" ref="NA41">INDEX(NA$13:NA40,$B41+1,1)</f>
        <v>0</v>
      </c>
      <c r="NB41" s="535" cm="1">
        <f t="array" ref="NB41">INDEX(NB$13:NB40,$B41+1,1)</f>
        <v>0</v>
      </c>
      <c r="NC41" s="535" cm="1">
        <f t="array" ref="NC41">INDEX(NC$13:NC40,$B41+1,1)</f>
        <v>0</v>
      </c>
      <c r="ND41" s="535" cm="1">
        <f t="array" ref="ND41">INDEX(ND$13:ND40,$B41+1,1)</f>
        <v>0</v>
      </c>
      <c r="NE41" s="535" cm="1">
        <f t="array" ref="NE41">INDEX(NE$13:NE40,$B41+1,1)</f>
        <v>0</v>
      </c>
      <c r="NF41" s="535" cm="1">
        <f t="array" ref="NF41">INDEX(NF$13:NF40,$B41+1,1)</f>
        <v>0</v>
      </c>
      <c r="NG41" s="535" cm="1">
        <f t="array" ref="NG41">INDEX(NG$13:NG40,$B41+1,1)</f>
        <v>0</v>
      </c>
      <c r="NH41" s="535" cm="1">
        <f t="array" ref="NH41">INDEX(NH$13:NH40,$B41+1,1)</f>
        <v>0</v>
      </c>
      <c r="NI41" s="535" cm="1">
        <f t="array" ref="NI41">INDEX(NI$13:NI40,$B41+1,1)</f>
        <v>0</v>
      </c>
      <c r="NJ41" s="535" cm="1">
        <f t="array" ref="NJ41">INDEX(NJ$13:NJ40,$B41+1,1)</f>
        <v>0</v>
      </c>
      <c r="NK41" s="535" cm="1">
        <f t="array" ref="NK41">INDEX(NK$13:NK40,$B41+1,1)</f>
        <v>0</v>
      </c>
      <c r="NL41" s="535" cm="1">
        <f t="array" ref="NL41">INDEX(NL$13:NL40,$B41+1,1)</f>
        <v>0</v>
      </c>
      <c r="NM41" s="535" cm="1">
        <f t="array" ref="NM41">INDEX(NM$13:NM40,$B41+1,1)</f>
        <v>0</v>
      </c>
      <c r="NN41" s="535" cm="1">
        <f t="array" ref="NN41">INDEX(NN$13:NN40,$B41+1,1)</f>
        <v>0</v>
      </c>
      <c r="NO41" s="535" cm="1">
        <f t="array" ref="NO41">INDEX(NO$13:NO40,$B41+1,1)</f>
        <v>0</v>
      </c>
      <c r="NP41" s="535" cm="1">
        <f t="array" ref="NP41">INDEX(NP$13:NP40,$B41+1,1)</f>
        <v>0</v>
      </c>
      <c r="NQ41" s="535" cm="1">
        <f t="array" ref="NQ41">INDEX(NQ$13:NQ40,$B41+1,1)</f>
        <v>0</v>
      </c>
      <c r="NR41" s="535" cm="1">
        <f t="array" ref="NR41">INDEX(NR$13:NR40,$B41+1,1)</f>
        <v>0</v>
      </c>
      <c r="NS41" s="535" cm="1">
        <f t="array" ref="NS41">INDEX(NS$13:NS40,$B41+1,1)</f>
        <v>0</v>
      </c>
      <c r="NT41" s="535" cm="1">
        <f t="array" ref="NT41">INDEX(NT$13:NT40,$B41+1,1)</f>
        <v>0</v>
      </c>
      <c r="NU41" s="535" cm="1">
        <f t="array" ref="NU41">INDEX(NU$13:NU40,$B41+1,1)</f>
        <v>0</v>
      </c>
      <c r="NV41" s="535" cm="1">
        <f t="array" ref="NV41">INDEX(NV$13:NV40,$B41+1,1)</f>
        <v>0</v>
      </c>
      <c r="NW41" s="535" cm="1">
        <f t="array" ref="NW41">INDEX(NW$13:NW40,$B41+1,1)</f>
        <v>0</v>
      </c>
      <c r="NX41" s="535" cm="1">
        <f t="array" ref="NX41">INDEX(NX$13:NX40,$B41+1,1)</f>
        <v>0</v>
      </c>
      <c r="NY41" s="535" cm="1">
        <f t="array" ref="NY41">INDEX(NY$13:NY40,$B41+1,1)</f>
        <v>0</v>
      </c>
      <c r="NZ41" s="535" cm="1">
        <f t="array" ref="NZ41">INDEX(NZ$13:NZ40,$B41+1,1)</f>
        <v>0</v>
      </c>
      <c r="OA41" s="535" cm="1">
        <f t="array" ref="OA41">INDEX(OA$13:OA40,$B41+1,1)</f>
        <v>0</v>
      </c>
      <c r="OB41" s="535" cm="1">
        <f t="array" ref="OB41">INDEX(OB$13:OB40,$B41+1,1)</f>
        <v>0</v>
      </c>
      <c r="OC41" s="535" cm="1">
        <f t="array" ref="OC41">INDEX(OC$13:OC40,$B41+1,1)</f>
        <v>0</v>
      </c>
      <c r="OD41" s="535" cm="1">
        <f t="array" ref="OD41">INDEX(OD$13:OD40,$B41+1,1)</f>
        <v>0</v>
      </c>
      <c r="OE41" s="535" cm="1">
        <f t="array" ref="OE41">INDEX(OE$13:OE40,$B41+1,1)</f>
        <v>0</v>
      </c>
      <c r="OF41" s="535" cm="1">
        <f t="array" ref="OF41">INDEX(OF$13:OF40,$B41+1,1)</f>
        <v>0</v>
      </c>
      <c r="OG41" s="535" cm="1">
        <f t="array" ref="OG41">INDEX(OG$13:OG40,$B41+1,1)</f>
        <v>0</v>
      </c>
      <c r="OH41" s="535" cm="1">
        <f t="array" ref="OH41">INDEX(OH$13:OH40,$B41+1,1)</f>
        <v>0</v>
      </c>
      <c r="OI41" s="535" cm="1">
        <f t="array" ref="OI41">INDEX(OI$13:OI40,$B41+1,1)</f>
        <v>0</v>
      </c>
      <c r="OJ41" s="535" cm="1">
        <f t="array" ref="OJ41">INDEX(OJ$13:OJ40,$B41+1,1)</f>
        <v>0</v>
      </c>
      <c r="OK41" s="535" cm="1">
        <f t="array" ref="OK41">INDEX(OK$13:OK40,$B41+1,1)</f>
        <v>0</v>
      </c>
      <c r="OL41" s="535" cm="1">
        <f t="array" ref="OL41">INDEX(OL$13:OL40,$B41+1,1)</f>
        <v>0</v>
      </c>
      <c r="OM41" s="535" cm="1">
        <f t="array" ref="OM41">INDEX(OM$13:OM40,$B41+1,1)</f>
        <v>0</v>
      </c>
      <c r="ON41" s="535" cm="1">
        <f t="array" ref="ON41">INDEX(ON$13:ON40,$B41+1,1)</f>
        <v>0</v>
      </c>
      <c r="OO41" s="535" cm="1">
        <f t="array" ref="OO41">INDEX(OO$13:OO40,$B41+1,1)</f>
        <v>0</v>
      </c>
      <c r="OP41" s="535" cm="1">
        <f t="array" ref="OP41">INDEX(OP$13:OP40,$B41+1,1)</f>
        <v>0</v>
      </c>
      <c r="OQ41" s="535" cm="1">
        <f t="array" ref="OQ41">INDEX(OQ$13:OQ40,$B41+1,1)</f>
        <v>0</v>
      </c>
      <c r="OR41" s="535" cm="1">
        <f t="array" ref="OR41">INDEX(OR$13:OR40,$B41+1,1)</f>
        <v>0</v>
      </c>
      <c r="OS41" s="535" cm="1">
        <f t="array" ref="OS41">INDEX(OS$13:OS40,$B41+1,1)</f>
        <v>0</v>
      </c>
      <c r="OT41" s="535" cm="1">
        <f t="array" ref="OT41">INDEX(OT$13:OT40,$B41+1,1)</f>
        <v>0</v>
      </c>
      <c r="OU41" s="535" cm="1">
        <f t="array" ref="OU41">INDEX(OU$13:OU40,$B41+1,1)</f>
        <v>0</v>
      </c>
      <c r="OV41" s="535" cm="1">
        <f t="array" ref="OV41">INDEX(OV$13:OV40,$B41+1,1)</f>
        <v>0</v>
      </c>
      <c r="OW41" s="535" cm="1">
        <f t="array" ref="OW41">INDEX(OW$13:OW40,$B41+1,1)</f>
        <v>0</v>
      </c>
      <c r="OX41" s="535" cm="1">
        <f t="array" ref="OX41">INDEX(OX$13:OX40,$B41+1,1)</f>
        <v>0</v>
      </c>
      <c r="OY41" s="535" cm="1">
        <f t="array" ref="OY41">INDEX(OY$13:OY40,$B41+1,1)</f>
        <v>0</v>
      </c>
      <c r="OZ41" s="535" cm="1">
        <f t="array" ref="OZ41">INDEX(OZ$13:OZ40,$B41+1,1)</f>
        <v>0</v>
      </c>
      <c r="PA41" s="535" cm="1">
        <f t="array" ref="PA41">INDEX(PA$13:PA40,$B41+1,1)</f>
        <v>0</v>
      </c>
      <c r="PB41" s="535" cm="1">
        <f t="array" ref="PB41">INDEX(PB$13:PB40,$B41+1,1)</f>
        <v>0</v>
      </c>
      <c r="PC41" s="535" cm="1">
        <f t="array" ref="PC41">INDEX(PC$13:PC40,$B41+1,1)</f>
        <v>0</v>
      </c>
      <c r="PD41" s="535" cm="1">
        <f t="array" ref="PD41">INDEX(PD$13:PD40,$B41+1,1)</f>
        <v>0</v>
      </c>
      <c r="PE41" s="535" cm="1">
        <f t="array" ref="PE41">INDEX(PE$13:PE40,$B41+1,1)</f>
        <v>0</v>
      </c>
      <c r="PF41" s="535" cm="1">
        <f t="array" ref="PF41">INDEX(PF$13:PF40,$B41+1,1)</f>
        <v>0</v>
      </c>
      <c r="PG41" s="535" cm="1">
        <f t="array" ref="PG41">INDEX(PG$13:PG40,$B41+1,1)</f>
        <v>0</v>
      </c>
      <c r="PH41" s="535" cm="1">
        <f t="array" ref="PH41">INDEX(PH$13:PH40,$B41+1,1)</f>
        <v>0</v>
      </c>
      <c r="PI41" s="535" cm="1">
        <f t="array" ref="PI41">INDEX(PI$13:PI40,$B41+1,1)</f>
        <v>0</v>
      </c>
      <c r="PJ41" s="535" cm="1">
        <f t="array" ref="PJ41">INDEX(PJ$13:PJ40,$B41+1,1)</f>
        <v>0</v>
      </c>
      <c r="PK41" s="535" cm="1">
        <f t="array" ref="PK41">INDEX(PK$13:PK40,$B41+1,1)</f>
        <v>0</v>
      </c>
      <c r="PL41" s="535" cm="1">
        <f t="array" ref="PL41">INDEX(PL$13:PL40,$B41+1,1)</f>
        <v>0</v>
      </c>
      <c r="PM41" s="535" cm="1">
        <f t="array" ref="PM41">INDEX(PM$13:PM40,$B41+1,1)</f>
        <v>0</v>
      </c>
      <c r="PN41" s="535" cm="1">
        <f t="array" ref="PN41">INDEX(PN$13:PN40,$B41+1,1)</f>
        <v>0</v>
      </c>
      <c r="PO41" s="535" cm="1">
        <f t="array" ref="PO41">INDEX(PO$13:PO40,$B41+1,1)</f>
        <v>0</v>
      </c>
      <c r="PP41" s="535" cm="1">
        <f t="array" ref="PP41">INDEX(PP$13:PP40,$B41+1,1)</f>
        <v>0</v>
      </c>
      <c r="PQ41" s="535" cm="1">
        <f t="array" ref="PQ41">INDEX(PQ$13:PQ40,$B41+1,1)</f>
        <v>0</v>
      </c>
      <c r="PR41" s="535" cm="1">
        <f t="array" ref="PR41">INDEX(PR$13:PR40,$B41+1,1)</f>
        <v>0</v>
      </c>
      <c r="PS41" s="535" cm="1">
        <f t="array" ref="PS41">INDEX(PS$13:PS40,$B41+1,1)</f>
        <v>0</v>
      </c>
      <c r="PT41" s="535" cm="1">
        <f t="array" ref="PT41">INDEX(PT$13:PT40,$B41+1,1)</f>
        <v>0</v>
      </c>
      <c r="PU41" s="535" cm="1">
        <f t="array" ref="PU41">INDEX(PU$13:PU40,$B41+1,1)</f>
        <v>0</v>
      </c>
      <c r="PV41" s="535" cm="1">
        <f t="array" ref="PV41">INDEX(PV$13:PV40,$B41+1,1)</f>
        <v>0</v>
      </c>
      <c r="PW41" s="535" cm="1">
        <f t="array" ref="PW41">INDEX(PW$13:PW40,$B41+1,1)</f>
        <v>0</v>
      </c>
      <c r="PX41" s="535" cm="1">
        <f t="array" ref="PX41">INDEX(PX$13:PX40,$B41+1,1)</f>
        <v>0</v>
      </c>
      <c r="PY41" s="535" cm="1">
        <f t="array" ref="PY41">INDEX(PY$13:PY40,$B41+1,1)</f>
        <v>0</v>
      </c>
      <c r="PZ41" s="535" cm="1">
        <f t="array" ref="PZ41">INDEX(PZ$13:PZ40,$B41+1,1)</f>
        <v>0</v>
      </c>
      <c r="QA41" s="535" cm="1">
        <f t="array" ref="QA41">INDEX(QA$13:QA40,$B41+1,1)</f>
        <v>0</v>
      </c>
      <c r="QB41" s="535" cm="1">
        <f t="array" ref="QB41">INDEX(QB$13:QB40,$B41+1,1)</f>
        <v>0</v>
      </c>
      <c r="QC41" s="535" cm="1">
        <f t="array" ref="QC41">INDEX(QC$13:QC40,$B41+1,1)</f>
        <v>0</v>
      </c>
      <c r="QD41" s="535" cm="1">
        <f t="array" ref="QD41">INDEX(QD$13:QD40,$B41+1,1)</f>
        <v>0</v>
      </c>
      <c r="QE41" s="535" cm="1">
        <f t="array" ref="QE41">INDEX(QE$13:QE40,$B41+1,1)</f>
        <v>0</v>
      </c>
      <c r="QF41" s="535" cm="1">
        <f t="array" ref="QF41">INDEX(QF$13:QF40,$B41+1,1)</f>
        <v>0</v>
      </c>
      <c r="QG41" s="535" cm="1">
        <f t="array" ref="QG41">INDEX(QG$13:QG40,$B41+1,1)</f>
        <v>0</v>
      </c>
      <c r="QH41" s="535" cm="1">
        <f t="array" ref="QH41">INDEX(QH$13:QH40,$B41+1,1)</f>
        <v>0</v>
      </c>
      <c r="QI41" s="535" cm="1">
        <f t="array" ref="QI41">INDEX(QI$13:QI40,$B41+1,1)</f>
        <v>0</v>
      </c>
      <c r="QJ41" s="535" cm="1">
        <f t="array" ref="QJ41">INDEX(QJ$13:QJ40,$B41+1,1)</f>
        <v>0</v>
      </c>
      <c r="QK41" s="535" cm="1">
        <f t="array" ref="QK41">INDEX(QK$13:QK40,$B41+1,1)</f>
        <v>0</v>
      </c>
      <c r="QL41" s="535" cm="1">
        <f t="array" ref="QL41">INDEX(QL$13:QL40,$B41+1,1)</f>
        <v>0</v>
      </c>
      <c r="QM41" s="535" cm="1">
        <f t="array" ref="QM41">INDEX(QM$13:QM40,$B41+1,1)</f>
        <v>0</v>
      </c>
      <c r="QN41" s="535" cm="1">
        <f t="array" ref="QN41">INDEX(QN$13:QN40,$B41+1,1)</f>
        <v>0</v>
      </c>
      <c r="QO41" s="535" cm="1">
        <f t="array" ref="QO41">INDEX(QO$13:QO40,$B41+1,1)</f>
        <v>0</v>
      </c>
      <c r="QP41" s="535" cm="1">
        <f t="array" ref="QP41">INDEX(QP$13:QP40,$B41+1,1)</f>
        <v>0</v>
      </c>
      <c r="QQ41" s="535" cm="1">
        <f t="array" ref="QQ41">INDEX(QQ$13:QQ40,$B41+1,1)</f>
        <v>0</v>
      </c>
      <c r="QR41" s="535" cm="1">
        <f t="array" ref="QR41">INDEX(QR$13:QR40,$B41+1,1)</f>
        <v>0</v>
      </c>
      <c r="QS41" s="535" cm="1">
        <f t="array" ref="QS41">INDEX(QS$13:QS40,$B41+1,1)</f>
        <v>0</v>
      </c>
      <c r="QT41" s="535" cm="1">
        <f t="array" ref="QT41">INDEX(QT$13:QT40,$B41+1,1)</f>
        <v>0</v>
      </c>
      <c r="QU41" s="535" cm="1">
        <f t="array" ref="QU41">INDEX(QU$13:QU40,$B41+1,1)</f>
        <v>0</v>
      </c>
      <c r="QV41" s="535" cm="1">
        <f t="array" ref="QV41">INDEX(QV$13:QV40,$B41+1,1)</f>
        <v>0</v>
      </c>
      <c r="QW41" s="535" cm="1">
        <f t="array" ref="QW41">INDEX(QW$13:QW40,$B41+1,1)</f>
        <v>0</v>
      </c>
      <c r="QX41" s="535" cm="1">
        <f t="array" ref="QX41">INDEX(QX$13:QX40,$B41+1,1)</f>
        <v>0</v>
      </c>
      <c r="QY41" s="535" cm="1">
        <f t="array" ref="QY41">INDEX(QY$13:QY40,$B41+1,1)</f>
        <v>0</v>
      </c>
      <c r="QZ41" s="535" cm="1">
        <f t="array" ref="QZ41">INDEX(QZ$13:QZ40,$B41+1,1)</f>
        <v>0</v>
      </c>
      <c r="RA41" s="535" cm="1">
        <f t="array" ref="RA41">INDEX(RA$13:RA40,$B41+1,1)</f>
        <v>0</v>
      </c>
      <c r="RB41" s="535" cm="1">
        <f t="array" ref="RB41">INDEX(RB$13:RB40,$B41+1,1)</f>
        <v>0</v>
      </c>
      <c r="RC41" s="535" cm="1">
        <f t="array" ref="RC41">INDEX(RC$13:RC40,$B41+1,1)</f>
        <v>0</v>
      </c>
      <c r="RD41" s="535" cm="1">
        <f t="array" ref="RD41">INDEX(RD$13:RD40,$B41+1,1)</f>
        <v>0</v>
      </c>
      <c r="RE41" s="535" cm="1">
        <f t="array" ref="RE41">INDEX(RE$13:RE40,$B41+1,1)</f>
        <v>0</v>
      </c>
      <c r="RF41" s="535" cm="1">
        <f t="array" ref="RF41">INDEX(RF$13:RF40,$B41+1,1)</f>
        <v>0</v>
      </c>
      <c r="RG41" s="535" cm="1">
        <f t="array" ref="RG41">INDEX(RG$13:RG40,$B41+1,1)</f>
        <v>0</v>
      </c>
      <c r="RH41" s="535" cm="1">
        <f t="array" ref="RH41">INDEX(RH$13:RH40,$B41+1,1)</f>
        <v>0</v>
      </c>
      <c r="RI41" s="535" cm="1">
        <f t="array" ref="RI41">INDEX(RI$13:RI40,$B41+1,1)</f>
        <v>0</v>
      </c>
      <c r="RJ41" s="535" cm="1">
        <f t="array" ref="RJ41">INDEX(RJ$13:RJ40,$B41+1,1)</f>
        <v>0</v>
      </c>
      <c r="RK41" s="535" cm="1">
        <f t="array" ref="RK41">INDEX(RK$13:RK40,$B41+1,1)</f>
        <v>0</v>
      </c>
      <c r="RL41" s="535" cm="1">
        <f t="array" ref="RL41">INDEX(RL$13:RL40,$B41+1,1)</f>
        <v>0</v>
      </c>
      <c r="RM41" s="535" cm="1">
        <f t="array" ref="RM41">INDEX(RM$13:RM40,$B41+1,1)</f>
        <v>0</v>
      </c>
      <c r="RN41" s="535" cm="1">
        <f t="array" ref="RN41">INDEX(RN$13:RN40,$B41+1,1)</f>
        <v>0</v>
      </c>
      <c r="RO41" s="535" cm="1">
        <f t="array" ref="RO41">INDEX(RO$13:RO40,$B41+1,1)</f>
        <v>0</v>
      </c>
      <c r="RP41" s="535" cm="1">
        <f t="array" ref="RP41">INDEX(RP$13:RP40,$B41+1,1)</f>
        <v>0</v>
      </c>
      <c r="RQ41" s="535" cm="1">
        <f t="array" ref="RQ41">INDEX(RQ$13:RQ40,$B41+1,1)</f>
        <v>0</v>
      </c>
      <c r="RR41" s="535" cm="1">
        <f t="array" ref="RR41">INDEX(RR$13:RR40,$B41+1,1)</f>
        <v>0</v>
      </c>
      <c r="RS41" s="535" cm="1">
        <f t="array" ref="RS41">INDEX(RS$13:RS40,$B41+1,1)</f>
        <v>0</v>
      </c>
      <c r="RT41" s="535" cm="1">
        <f t="array" ref="RT41">INDEX(RT$13:RT40,$B41+1,1)</f>
        <v>0</v>
      </c>
      <c r="RU41" s="535" cm="1">
        <f t="array" ref="RU41">INDEX(RU$13:RU40,$B41+1,1)</f>
        <v>0</v>
      </c>
      <c r="RV41" s="535" cm="1">
        <f t="array" ref="RV41">INDEX(RV$13:RV40,$B41+1,1)</f>
        <v>0</v>
      </c>
      <c r="RW41" s="535" cm="1">
        <f t="array" ref="RW41">INDEX(RW$13:RW40,$B41+1,1)</f>
        <v>0</v>
      </c>
      <c r="RX41" s="535" cm="1">
        <f t="array" ref="RX41">INDEX(RX$13:RX40,$B41+1,1)</f>
        <v>0</v>
      </c>
      <c r="RY41" s="535" cm="1">
        <f t="array" ref="RY41">INDEX(RY$13:RY40,$B41+1,1)</f>
        <v>0</v>
      </c>
      <c r="RZ41" s="535" cm="1">
        <f t="array" ref="RZ41">INDEX(RZ$13:RZ40,$B41+1,1)</f>
        <v>0</v>
      </c>
      <c r="SA41" s="535" cm="1">
        <f t="array" ref="SA41">INDEX(SA$13:SA40,$B41+1,1)</f>
        <v>0</v>
      </c>
      <c r="SB41" s="535" cm="1">
        <f t="array" ref="SB41">INDEX(SB$13:SB40,$B41+1,1)</f>
        <v>0</v>
      </c>
      <c r="SC41" s="535" cm="1">
        <f t="array" ref="SC41">INDEX(SC$13:SC40,$B41+1,1)</f>
        <v>0</v>
      </c>
      <c r="SD41" s="535" cm="1">
        <f t="array" ref="SD41">INDEX(SD$13:SD40,$B41+1,1)</f>
        <v>0</v>
      </c>
      <c r="SE41" s="535" cm="1">
        <f t="array" ref="SE41">INDEX(SE$13:SE40,$B41+1,1)</f>
        <v>0</v>
      </c>
      <c r="SF41" s="535" cm="1">
        <f t="array" ref="SF41">INDEX(SF$13:SF40,$B41+1,1)</f>
        <v>0</v>
      </c>
      <c r="SG41" s="535" cm="1">
        <f t="array" ref="SG41">INDEX(SG$13:SG40,$B41+1,1)</f>
        <v>0</v>
      </c>
      <c r="SH41" s="535" cm="1">
        <f t="array" ref="SH41">INDEX(SH$13:SH40,$B41+1,1)</f>
        <v>0</v>
      </c>
      <c r="SI41" s="535" cm="1">
        <f t="array" ref="SI41">INDEX(SI$13:SI40,$B41+1,1)</f>
        <v>0</v>
      </c>
      <c r="SJ41" s="535" cm="1">
        <f t="array" ref="SJ41">INDEX(SJ$13:SJ40,$B41+1,1)</f>
        <v>0</v>
      </c>
      <c r="SK41" s="535" cm="1">
        <f t="array" ref="SK41">INDEX(SK$13:SK40,$B41+1,1)</f>
        <v>0</v>
      </c>
      <c r="SL41" s="535" cm="1">
        <f t="array" ref="SL41">INDEX(SL$13:SL40,$B41+1,1)</f>
        <v>0</v>
      </c>
      <c r="SM41" s="535" cm="1">
        <f t="array" ref="SM41">INDEX(SM$13:SM40,$B41+1,1)</f>
        <v>0</v>
      </c>
      <c r="SN41" s="535" cm="1">
        <f t="array" ref="SN41">INDEX(SN$13:SN40,$B41+1,1)</f>
        <v>0</v>
      </c>
      <c r="SO41" s="535" cm="1">
        <f t="array" ref="SO41">INDEX(SO$13:SO40,$B41+1,1)</f>
        <v>0</v>
      </c>
      <c r="SP41" s="535" cm="1">
        <f t="array" ref="SP41">INDEX(SP$13:SP40,$B41+1,1)</f>
        <v>0</v>
      </c>
      <c r="SQ41" s="535" cm="1">
        <f t="array" ref="SQ41">INDEX(SQ$13:SQ40,$B41+1,1)</f>
        <v>0</v>
      </c>
      <c r="SR41" s="535" cm="1">
        <f t="array" ref="SR41">INDEX(SR$13:SR40,$B41+1,1)</f>
        <v>0</v>
      </c>
      <c r="SS41" s="535" cm="1">
        <f t="array" ref="SS41">INDEX(SS$13:SS40,$B41+1,1)</f>
        <v>0</v>
      </c>
      <c r="ST41" s="535" cm="1">
        <f t="array" ref="ST41">INDEX(ST$13:ST40,$B41+1,1)</f>
        <v>0</v>
      </c>
      <c r="SU41" s="535" cm="1">
        <f t="array" ref="SU41">INDEX(SU$13:SU40,$B41+1,1)</f>
        <v>0</v>
      </c>
      <c r="SV41" s="535" cm="1">
        <f t="array" ref="SV41">INDEX(SV$13:SV40,$B41+1,1)</f>
        <v>0</v>
      </c>
      <c r="SW41" s="535" cm="1">
        <f t="array" ref="SW41">INDEX(SW$13:SW40,$B41+1,1)</f>
        <v>0</v>
      </c>
      <c r="SX41" s="535" cm="1">
        <f t="array" ref="SX41">INDEX(SX$13:SX40,$B41+1,1)</f>
        <v>0</v>
      </c>
      <c r="SY41" s="535" cm="1">
        <f t="array" ref="SY41">INDEX(SY$13:SY40,$B41+1,1)</f>
        <v>0</v>
      </c>
      <c r="SZ41" s="535" cm="1">
        <f t="array" ref="SZ41">INDEX(SZ$13:SZ40,$B41+1,1)</f>
        <v>0</v>
      </c>
      <c r="TA41" s="535" cm="1">
        <f t="array" ref="TA41">INDEX(TA$13:TA40,$B41+1,1)</f>
        <v>0</v>
      </c>
      <c r="TB41" s="535" cm="1">
        <f t="array" ref="TB41">INDEX(TB$13:TB40,$B41+1,1)</f>
        <v>0</v>
      </c>
      <c r="TC41" s="535" cm="1">
        <f t="array" ref="TC41">INDEX(TC$13:TC40,$B41+1,1)</f>
        <v>0</v>
      </c>
      <c r="TD41" s="535" cm="1">
        <f t="array" ref="TD41">INDEX(TD$13:TD40,$B41+1,1)</f>
        <v>0</v>
      </c>
      <c r="TE41" s="535" cm="1">
        <f t="array" ref="TE41">INDEX(TE$13:TE40,$B41+1,1)</f>
        <v>0</v>
      </c>
      <c r="TF41" s="535" cm="1">
        <f t="array" ref="TF41">INDEX(TF$13:TF40,$B41+1,1)</f>
        <v>0</v>
      </c>
      <c r="TG41" s="535" cm="1">
        <f t="array" ref="TG41">INDEX(TG$13:TG40,$B41+1,1)</f>
        <v>0</v>
      </c>
      <c r="TH41" s="535" cm="1">
        <f t="array" ref="TH41">INDEX(TH$13:TH40,$B41+1,1)</f>
        <v>0</v>
      </c>
      <c r="TI41" s="535" cm="1">
        <f t="array" ref="TI41">INDEX(TI$13:TI40,$B41+1,1)</f>
        <v>0</v>
      </c>
      <c r="TJ41" s="535" cm="1">
        <f t="array" ref="TJ41">INDEX(TJ$13:TJ40,$B41+1,1)</f>
        <v>0</v>
      </c>
      <c r="TK41" s="535" cm="1">
        <f t="array" ref="TK41">INDEX(TK$13:TK40,$B41+1,1)</f>
        <v>0</v>
      </c>
      <c r="TL41" s="535" cm="1">
        <f t="array" ref="TL41">INDEX(TL$13:TL40,$B41+1,1)</f>
        <v>0</v>
      </c>
      <c r="TM41" s="535" cm="1">
        <f t="array" ref="TM41">INDEX(TM$13:TM40,$B41+1,1)</f>
        <v>0</v>
      </c>
      <c r="TN41" s="535" cm="1">
        <f t="array" ref="TN41">INDEX(TN$13:TN40,$B41+1,1)</f>
        <v>0</v>
      </c>
      <c r="TO41" s="535" cm="1">
        <f t="array" ref="TO41">INDEX(TO$13:TO40,$B41+1,1)</f>
        <v>0</v>
      </c>
      <c r="TP41" s="535" cm="1">
        <f t="array" ref="TP41">INDEX(TP$13:TP40,$B41+1,1)</f>
        <v>0</v>
      </c>
      <c r="TQ41" s="535" cm="1">
        <f t="array" ref="TQ41">INDEX(TQ$13:TQ40,$B41+1,1)</f>
        <v>0</v>
      </c>
      <c r="TR41" s="535" cm="1">
        <f t="array" ref="TR41">INDEX(TR$13:TR40,$B41+1,1)</f>
        <v>0</v>
      </c>
      <c r="TS41" s="535" cm="1">
        <f t="array" ref="TS41">INDEX(TS$13:TS40,$B41+1,1)</f>
        <v>0</v>
      </c>
      <c r="TT41" s="535" cm="1">
        <f t="array" ref="TT41">INDEX(TT$13:TT40,$B41+1,1)</f>
        <v>0</v>
      </c>
      <c r="TU41" s="535" cm="1">
        <f t="array" ref="TU41">INDEX(TU$13:TU40,$B41+1,1)</f>
        <v>0</v>
      </c>
      <c r="TV41" s="535" cm="1">
        <f t="array" ref="TV41">INDEX(TV$13:TV40,$B41+1,1)</f>
        <v>0</v>
      </c>
      <c r="TW41" s="535" cm="1">
        <f t="array" ref="TW41">INDEX(TW$13:TW40,$B41+1,1)</f>
        <v>0</v>
      </c>
      <c r="TX41" s="535" cm="1">
        <f t="array" ref="TX41">INDEX(TX$13:TX40,$B41+1,1)</f>
        <v>0</v>
      </c>
      <c r="TY41" s="535" cm="1">
        <f t="array" ref="TY41">INDEX(TY$13:TY40,$B41+1,1)</f>
        <v>0</v>
      </c>
      <c r="TZ41" s="535" cm="1">
        <f t="array" ref="TZ41">INDEX(TZ$13:TZ40,$B41+1,1)</f>
        <v>0</v>
      </c>
      <c r="UA41" s="535" cm="1">
        <f t="array" ref="UA41">INDEX(UA$13:UA40,$B41+1,1)</f>
        <v>0</v>
      </c>
      <c r="UB41" s="535" cm="1">
        <f t="array" ref="UB41">INDEX(UB$13:UB40,$B41+1,1)</f>
        <v>0</v>
      </c>
      <c r="UC41" s="535" cm="1">
        <f t="array" ref="UC41">INDEX(UC$13:UC40,$B41+1,1)</f>
        <v>0</v>
      </c>
      <c r="UD41" s="535" cm="1">
        <f t="array" ref="UD41">INDEX(UD$13:UD40,$B41+1,1)</f>
        <v>0</v>
      </c>
      <c r="UE41" s="535" cm="1">
        <f t="array" ref="UE41">INDEX(UE$13:UE40,$B41+1,1)</f>
        <v>0</v>
      </c>
      <c r="UF41" s="535" cm="1">
        <f t="array" ref="UF41">INDEX(UF$13:UF40,$B41+1,1)</f>
        <v>0</v>
      </c>
      <c r="UG41" s="535" cm="1">
        <f t="array" ref="UG41">INDEX(UG$13:UG40,$B41+1,1)</f>
        <v>0</v>
      </c>
      <c r="UH41" s="535" cm="1">
        <f t="array" ref="UH41">INDEX(UH$13:UH40,$B41+1,1)</f>
        <v>0</v>
      </c>
      <c r="UI41" s="535" cm="1">
        <f t="array" ref="UI41">INDEX(UI$13:UI40,$B41+1,1)</f>
        <v>0</v>
      </c>
      <c r="UJ41" s="535" cm="1">
        <f t="array" ref="UJ41">INDEX(UJ$13:UJ40,$B41+1,1)</f>
        <v>0</v>
      </c>
      <c r="UK41" s="535" cm="1">
        <f t="array" ref="UK41">INDEX(UK$13:UK40,$B41+1,1)</f>
        <v>0</v>
      </c>
      <c r="UL41" s="535" cm="1">
        <f t="array" ref="UL41">INDEX(UL$13:UL40,$B41+1,1)</f>
        <v>0</v>
      </c>
      <c r="UM41" s="535" cm="1">
        <f t="array" ref="UM41">INDEX(UM$13:UM40,$B41+1,1)</f>
        <v>0</v>
      </c>
      <c r="UN41" s="535" cm="1">
        <f t="array" ref="UN41">INDEX(UN$13:UN40,$B41+1,1)</f>
        <v>0</v>
      </c>
      <c r="UO41" s="535" cm="1">
        <f t="array" ref="UO41">INDEX(UO$13:UO40,$B41+1,1)</f>
        <v>0</v>
      </c>
      <c r="UP41" s="535" cm="1">
        <f t="array" ref="UP41">INDEX(UP$13:UP40,$B41+1,1)</f>
        <v>0</v>
      </c>
      <c r="UQ41" s="535" cm="1">
        <f t="array" ref="UQ41">INDEX(UQ$13:UQ40,$B41+1,1)</f>
        <v>0</v>
      </c>
      <c r="UR41" s="535" cm="1">
        <f t="array" ref="UR41">INDEX(UR$13:UR40,$B41+1,1)</f>
        <v>0</v>
      </c>
      <c r="US41" s="535" cm="1">
        <f t="array" ref="US41">INDEX(US$13:US40,$B41+1,1)</f>
        <v>0</v>
      </c>
      <c r="UT41" s="535" cm="1">
        <f t="array" ref="UT41">INDEX(UT$13:UT40,$B41+1,1)</f>
        <v>0</v>
      </c>
      <c r="UU41" s="535" cm="1">
        <f t="array" ref="UU41">INDEX(UU$13:UU40,$B41+1,1)</f>
        <v>0</v>
      </c>
      <c r="UV41" s="535" cm="1">
        <f t="array" ref="UV41">INDEX(UV$13:UV40,$B41+1,1)</f>
        <v>0</v>
      </c>
      <c r="UW41" s="535" cm="1">
        <f t="array" ref="UW41">INDEX(UW$13:UW40,$B41+1,1)</f>
        <v>0</v>
      </c>
      <c r="UX41" s="535" cm="1">
        <f t="array" ref="UX41">INDEX(UX$13:UX40,$B41+1,1)</f>
        <v>0</v>
      </c>
      <c r="UY41" s="535" cm="1">
        <f t="array" ref="UY41">INDEX(UY$13:UY40,$B41+1,1)</f>
        <v>0</v>
      </c>
      <c r="UZ41" s="535" cm="1">
        <f t="array" ref="UZ41">INDEX(UZ$13:UZ40,$B41+1,1)</f>
        <v>0</v>
      </c>
      <c r="VA41" s="535" cm="1">
        <f t="array" ref="VA41">INDEX(VA$13:VA40,$B41+1,1)</f>
        <v>0</v>
      </c>
      <c r="VB41" s="535" cm="1">
        <f t="array" ref="VB41">INDEX(VB$13:VB40,$B41+1,1)</f>
        <v>0</v>
      </c>
      <c r="VC41" s="535" cm="1">
        <f t="array" ref="VC41">INDEX(VC$13:VC40,$B41+1,1)</f>
        <v>0</v>
      </c>
      <c r="VD41" s="535" cm="1">
        <f t="array" ref="VD41">INDEX(VD$13:VD40,$B41+1,1)</f>
        <v>0</v>
      </c>
      <c r="VE41" s="535" cm="1">
        <f t="array" ref="VE41">INDEX(VE$13:VE40,$B41+1,1)</f>
        <v>0</v>
      </c>
      <c r="VF41" s="535" cm="1">
        <f t="array" ref="VF41">INDEX(VF$13:VF40,$B41+1,1)</f>
        <v>0</v>
      </c>
      <c r="VG41" s="535" cm="1">
        <f t="array" ref="VG41">INDEX(VG$13:VG40,$B41+1,1)</f>
        <v>0</v>
      </c>
      <c r="VH41" s="535" cm="1">
        <f t="array" ref="VH41">INDEX(VH$13:VH40,$B41+1,1)</f>
        <v>0</v>
      </c>
      <c r="VI41" s="535" cm="1">
        <f t="array" ref="VI41">INDEX(VI$13:VI40,$B41+1,1)</f>
        <v>0</v>
      </c>
      <c r="VJ41" s="535" cm="1">
        <f t="array" ref="VJ41">INDEX(VJ$13:VJ40,$B41+1,1)</f>
        <v>0</v>
      </c>
      <c r="VK41" s="535" cm="1">
        <f t="array" ref="VK41">INDEX(VK$13:VK40,$B41+1,1)</f>
        <v>0</v>
      </c>
      <c r="VL41" s="535" cm="1">
        <f t="array" ref="VL41">INDEX(VL$13:VL40,$B41+1,1)</f>
        <v>0</v>
      </c>
      <c r="VM41" s="535" cm="1">
        <f t="array" ref="VM41">INDEX(VM$13:VM40,$B41+1,1)</f>
        <v>0</v>
      </c>
      <c r="VN41" s="535" cm="1">
        <f t="array" ref="VN41">INDEX(VN$13:VN40,$B41+1,1)</f>
        <v>0</v>
      </c>
      <c r="VO41" s="535" cm="1">
        <f t="array" ref="VO41">INDEX(VO$13:VO40,$B41+1,1)</f>
        <v>0</v>
      </c>
      <c r="VP41" s="535" cm="1">
        <f t="array" ref="VP41">INDEX(VP$13:VP40,$B41+1,1)</f>
        <v>0</v>
      </c>
      <c r="VQ41" s="535" cm="1">
        <f t="array" ref="VQ41">INDEX(VQ$13:VQ40,$B41+1,1)</f>
        <v>0</v>
      </c>
      <c r="VR41" s="535" cm="1">
        <f t="array" ref="VR41">INDEX(VR$13:VR40,$B41+1,1)</f>
        <v>0</v>
      </c>
      <c r="VS41" s="535" cm="1">
        <f t="array" ref="VS41">INDEX(VS$13:VS40,$B41+1,1)</f>
        <v>0</v>
      </c>
      <c r="VT41" s="535" cm="1">
        <f t="array" ref="VT41">INDEX(VT$13:VT40,$B41+1,1)</f>
        <v>0</v>
      </c>
      <c r="VU41" s="535" cm="1">
        <f t="array" ref="VU41">INDEX(VU$13:VU40,$B41+1,1)</f>
        <v>0</v>
      </c>
      <c r="VV41" s="535" cm="1">
        <f t="array" ref="VV41">INDEX(VV$13:VV40,$B41+1,1)</f>
        <v>0</v>
      </c>
      <c r="VW41" s="535" cm="1">
        <f t="array" ref="VW41">INDEX(VW$13:VW40,$B41+1,1)</f>
        <v>0</v>
      </c>
      <c r="VX41" s="535" cm="1">
        <f t="array" ref="VX41">INDEX(VX$13:VX40,$B41+1,1)</f>
        <v>0</v>
      </c>
      <c r="VY41" s="535" cm="1">
        <f t="array" ref="VY41">INDEX(VY$13:VY40,$B41+1,1)</f>
        <v>0</v>
      </c>
      <c r="VZ41" s="535" cm="1">
        <f t="array" ref="VZ41">INDEX(VZ$13:VZ40,$B41+1,1)</f>
        <v>0</v>
      </c>
      <c r="WA41" s="535" cm="1">
        <f t="array" ref="WA41">INDEX(WA$13:WA40,$B41+1,1)</f>
        <v>0</v>
      </c>
      <c r="WB41" s="535" cm="1">
        <f t="array" ref="WB41">INDEX(WB$13:WB40,$B41+1,1)</f>
        <v>0</v>
      </c>
      <c r="WC41" s="535" cm="1">
        <f t="array" ref="WC41">INDEX(WC$13:WC40,$B41+1,1)</f>
        <v>0</v>
      </c>
      <c r="WD41" s="535" cm="1">
        <f t="array" ref="WD41">INDEX(WD$13:WD40,$B41+1,1)</f>
        <v>0</v>
      </c>
      <c r="WE41" s="535" cm="1">
        <f t="array" ref="WE41">INDEX(WE$13:WE40,$B41+1,1)</f>
        <v>0</v>
      </c>
      <c r="WF41" s="535" cm="1">
        <f t="array" ref="WF41">INDEX(WF$13:WF40,$B41+1,1)</f>
        <v>0</v>
      </c>
      <c r="WG41" s="535" cm="1">
        <f t="array" ref="WG41">INDEX(WG$13:WG40,$B41+1,1)</f>
        <v>0</v>
      </c>
      <c r="WH41" s="535" cm="1">
        <f t="array" ref="WH41">INDEX(WH$13:WH40,$B41+1,1)</f>
        <v>0</v>
      </c>
      <c r="WI41" s="535" cm="1">
        <f t="array" ref="WI41">INDEX(WI$13:WI40,$B41+1,1)</f>
        <v>0</v>
      </c>
      <c r="WJ41" s="535" cm="1">
        <f t="array" ref="WJ41">INDEX(WJ$13:WJ40,$B41+1,1)</f>
        <v>0</v>
      </c>
      <c r="WK41" s="535" cm="1">
        <f t="array" ref="WK41">INDEX(WK$13:WK40,$B41+1,1)</f>
        <v>0</v>
      </c>
      <c r="WL41" s="535" cm="1">
        <f t="array" ref="WL41">INDEX(WL$13:WL40,$B41+1,1)</f>
        <v>0</v>
      </c>
      <c r="WM41" s="535" t="str" cm="1">
        <f t="array" ref="WM41">INDEX(WM$13:WM40,$B41+1,1)</f>
        <v>-</v>
      </c>
      <c r="WN41" s="18"/>
      <c r="WO41" s="535" cm="1">
        <f t="array" ref="WO41">INDEX(WO$13:WO40,$B41+1,1)</f>
        <v>0</v>
      </c>
      <c r="WP41" s="535" cm="1">
        <f t="array" ref="WP41">INDEX(WP$13:WP40,$B41+1,1)</f>
        <v>0</v>
      </c>
      <c r="WQ41" s="535" cm="1">
        <f t="array" ref="WQ41">INDEX(WQ$13:WQ40,$B41+1,1)</f>
        <v>0</v>
      </c>
      <c r="WR41" s="535" t="str" cm="1">
        <f t="array" ref="WR41">INDEX(WR$13:WR40,$B41+1,1)</f>
        <v>-</v>
      </c>
      <c r="WS41" s="535" t="str" cm="1">
        <f t="array" ref="WS41">INDEX(WS$13:WS40,$B41+1,1)</f>
        <v>-</v>
      </c>
      <c r="WT41" s="535" t="str" cm="1">
        <f t="array" ref="WT41">INDEX(WT$13:WT40,$B41+1,1)</f>
        <v>-</v>
      </c>
      <c r="WU41" s="535" t="str" cm="1">
        <f t="array" ref="WU41">INDEX(WU$13:WU40,$B41+1,1)</f>
        <v>-</v>
      </c>
      <c r="WV41" s="535" t="str" cm="1">
        <f t="array" ref="WV41">INDEX(WV$13:WV40,$B41+1,1)</f>
        <v>-</v>
      </c>
      <c r="WW41" s="535" t="str" cm="1">
        <f t="array" ref="WW41">INDEX(WW$13:WW40,$B41+1,1)</f>
        <v>-</v>
      </c>
      <c r="WX41" s="535" t="str" cm="1">
        <f t="array" ref="WX41">INDEX(WX$13:WX40,$B41+1,1)</f>
        <v>-</v>
      </c>
      <c r="WY41" s="535" t="str" cm="1">
        <f t="array" ref="WY41">INDEX(WY$13:WY40,$B41+1,1)</f>
        <v>-</v>
      </c>
      <c r="WZ41" s="535" t="str" cm="1">
        <f t="array" ref="WZ41">INDEX(WZ$13:WZ40,$B41+1,1)</f>
        <v>-</v>
      </c>
      <c r="XA41" s="535" t="str" cm="1">
        <f t="array" ref="XA41">INDEX(XA$13:XA40,$B41+1,1)</f>
        <v>-</v>
      </c>
      <c r="XB41" s="535" t="str" cm="1">
        <f t="array" ref="XB41">INDEX(XB$13:XB40,$B41+1,1)</f>
        <v>-</v>
      </c>
      <c r="XC41" s="535" t="str" cm="1">
        <f t="array" ref="XC41">INDEX(XC$13:XC40,$B41+1,1)</f>
        <v>-</v>
      </c>
      <c r="XD41" s="535" t="str" cm="1">
        <f t="array" ref="XD41">INDEX(XD$13:XD40,$B41+1,1)</f>
        <v>-</v>
      </c>
      <c r="XE41" s="535" t="str" cm="1">
        <f t="array" ref="XE41">INDEX(XE$13:XE40,$B41+1,1)</f>
        <v>-</v>
      </c>
      <c r="XF41" s="535" t="str" cm="1">
        <f t="array" ref="XF41">INDEX(XF$13:XF40,$B41+1,1)</f>
        <v>-</v>
      </c>
      <c r="XG41" s="535" t="str" cm="1">
        <f t="array" ref="XG41">INDEX(XG$13:XG40,$B41+1,1)</f>
        <v>-</v>
      </c>
      <c r="XH41" s="18"/>
      <c r="XI41" s="411" t="str">
        <f t="shared" ca="1" si="222"/>
        <v>-</v>
      </c>
      <c r="XJ41" s="535" t="str" cm="1">
        <f t="array" ref="XJ41">INDEX(XJ$13:XJ40,$B41+1,1)</f>
        <v>-</v>
      </c>
      <c r="XK41" s="535" t="str" cm="1">
        <f t="array" ref="XK41">INDEX(XK$13:XK40,$B41+1,1)</f>
        <v>-</v>
      </c>
      <c r="XL41" s="535" t="str" cm="1">
        <f t="array" ref="XL41">INDEX(XL$13:XL40,$B41+1,1)</f>
        <v>-</v>
      </c>
      <c r="XM41" s="22">
        <v>20</v>
      </c>
      <c r="XN41" s="535" cm="1">
        <f t="array" ref="XN41">INDEX(XN$13:XN40,$B41+1,1)</f>
        <v>0</v>
      </c>
      <c r="XO41" s="535" t="str" cm="1">
        <f t="array" ref="XO41">INDEX(XO$13:XO40,$B41+1,1)</f>
        <v>-</v>
      </c>
      <c r="XP41" s="535" t="str" cm="1">
        <f t="array" ref="XP41">INDEX(XP$13:XP40,$B41+1,1)</f>
        <v>-</v>
      </c>
      <c r="XQ41" s="535" t="str" cm="1">
        <f t="array" ref="XQ41">INDEX(XQ$13:XQ40,$B41+1,1)</f>
        <v>-</v>
      </c>
      <c r="XR41" s="535" t="str" cm="1">
        <f t="array" ref="XR41">INDEX(XR$13:XR40,$B41+1,1)</f>
        <v>-</v>
      </c>
      <c r="XS41" s="535" t="str" cm="1">
        <f t="array" ref="XS41">INDEX(XS$13:XS40,$B41+1,1)</f>
        <v>-</v>
      </c>
      <c r="XT41" s="535" t="str" cm="1">
        <f t="array" ref="XT41">INDEX(XT$13:XT40,$B41+1,1)</f>
        <v>-</v>
      </c>
      <c r="XU41" s="535" t="str" cm="1">
        <f t="array" ref="XU41">INDEX(XU$13:XU40,$B41+1,1)</f>
        <v>-</v>
      </c>
      <c r="XV41" s="535" t="str" cm="1">
        <f t="array" ref="XV41">INDEX(XV$13:XV40,$B41+1,1)</f>
        <v>-</v>
      </c>
      <c r="XW41" s="535" t="b" cm="1">
        <f t="array" ref="XW41">INDEX(XW$13:XW40,$B41+1,1)</f>
        <v>1</v>
      </c>
      <c r="XX41" s="535" t="str" cm="1">
        <f t="array" ref="XX41">INDEX(XX$13:XX40,$B41+1,1)</f>
        <v>-</v>
      </c>
      <c r="XY41" s="535" cm="1">
        <f t="array" ref="XY41">INDEX(XY$13:XY40,$B41+1,1)</f>
        <v>0</v>
      </c>
      <c r="XZ41" s="535" cm="1">
        <f t="array" ref="XZ41">INDEX(XZ$13:XZ40,$B41+1,1)</f>
        <v>0</v>
      </c>
      <c r="YA41" s="535" cm="1">
        <f t="array" ref="YA41">INDEX(YA$13:YA40,$B41+1,1)</f>
        <v>0</v>
      </c>
      <c r="YB41" s="18"/>
      <c r="YC41" s="535" t="str" cm="1">
        <f t="array" ref="YC41">INDEX(YC$13:YC40,$B41+1,1)</f>
        <v>-</v>
      </c>
      <c r="YD41" s="535" t="str" cm="1">
        <f t="array" ref="YD41">INDEX(YD$13:YD40,$B41+1,1)</f>
        <v>-</v>
      </c>
      <c r="YE41" s="535" t="str" cm="1">
        <f t="array" ref="YE41">INDEX(YE$13:YE40,$B41+1,1)</f>
        <v>-</v>
      </c>
      <c r="YF41" s="535" t="str" cm="1">
        <f t="array" ref="YF41">INDEX(YF$13:YF40,$B41+1,1)</f>
        <v>-</v>
      </c>
      <c r="YG41" s="535" cm="1">
        <f t="array" ref="YG41">INDEX(YG$13:YG40,$B41+1,1)</f>
        <v>1</v>
      </c>
      <c r="YH41" s="535" cm="1">
        <f t="array" ref="YH41">INDEX(YH$13:YH40,$B41+1,1)</f>
        <v>1</v>
      </c>
      <c r="YI41" s="535" cm="1">
        <f t="array" ref="YI41">INDEX(YI$13:YI40,$B41+1,1)</f>
        <v>1</v>
      </c>
      <c r="YJ41" s="535" cm="1">
        <f t="array" ref="YJ41">INDEX(YJ$13:YJ40,$B41+1,1)</f>
        <v>1</v>
      </c>
      <c r="YK41" s="535" t="str" cm="1">
        <f t="array" ref="YK41">INDEX(YK$13:YK40,$B41+1,1)</f>
        <v>-</v>
      </c>
      <c r="YL41" s="535" t="str" cm="1">
        <f t="array" ref="YL41">INDEX(YL$13:YL40,$B41+1,1)</f>
        <v>-</v>
      </c>
      <c r="YM41" s="535" t="str" cm="1">
        <f t="array" ref="YM41">INDEX(YM$13:YM40,$B41+1,1)</f>
        <v>-</v>
      </c>
      <c r="YN41" s="535" t="str" cm="1">
        <f t="array" ref="YN41">INDEX(YN$13:YN40,$B41+1,1)</f>
        <v>-</v>
      </c>
      <c r="YO41" s="535" t="str" cm="1">
        <f t="array" ref="YO41">INDEX(YO$13:YO40,$B41+1,1)</f>
        <v>-</v>
      </c>
      <c r="YP41" s="535" t="str" cm="1">
        <f t="array" ref="YP41">INDEX(YP$13:YP40,$B41+1,1)</f>
        <v>-</v>
      </c>
      <c r="YQ41" s="535" t="str" cm="1">
        <f t="array" ref="YQ41">INDEX(YQ$13:YQ40,$B41+1,1)</f>
        <v>-</v>
      </c>
      <c r="YR41" s="18"/>
      <c r="YS41" s="535" t="str" cm="1">
        <f t="array" ref="YS41">INDEX(YS$13:YS40,$B41+1,1)</f>
        <v>-</v>
      </c>
      <c r="YT41" s="411">
        <f t="shared" si="172"/>
        <v>1</v>
      </c>
      <c r="YU41" s="18"/>
      <c r="YV41" s="535" t="str" cm="1">
        <f t="array" ref="YV41">INDEX(YV$13:YV40,$B41+1,1)</f>
        <v>-</v>
      </c>
      <c r="YW41" s="535" t="str" cm="1">
        <f t="array" ref="YW41">INDEX(YW$13:YW40,$B41+1,1)</f>
        <v>-</v>
      </c>
      <c r="YX41" s="535" t="str" cm="1">
        <f t="array" ref="YX41">INDEX(YX$13:YX40,$B41+1,1)</f>
        <v>-</v>
      </c>
      <c r="YY41" s="535" t="str" cm="1">
        <f t="array" ref="YY41">INDEX(YY$13:YY40,$B41+1,1)</f>
        <v>-</v>
      </c>
      <c r="YZ41" s="535" t="str" cm="1">
        <f t="array" ref="YZ41">INDEX(YZ$13:YZ40,$B41+1,1)</f>
        <v>-</v>
      </c>
      <c r="ZA41" s="535" t="str" cm="1">
        <f t="array" ref="ZA41">INDEX(ZA$13:ZA40,$B41+1,1)</f>
        <v>-</v>
      </c>
      <c r="ZB41" s="535" t="str" cm="1">
        <f t="array" ref="ZB41">INDEX(ZB$13:ZB40,$B41+1,1)</f>
        <v>-</v>
      </c>
      <c r="ZC41" s="535" t="str" cm="1">
        <f t="array" ref="ZC41">INDEX(ZC$13:ZC40,$B41+1,1)</f>
        <v>-</v>
      </c>
      <c r="ZD41" s="535" t="str" cm="1">
        <f t="array" ref="ZD41">INDEX(ZD$13:ZD40,$B41+1,1)</f>
        <v>-</v>
      </c>
      <c r="ZE41" s="535" t="str" cm="1">
        <f t="array" ref="ZE41">INDEX(ZE$13:ZE40,$B41+1,1)</f>
        <v>-</v>
      </c>
      <c r="ZF41" s="535" t="str" cm="1">
        <f t="array" ref="ZF41">INDEX(ZF$13:ZF40,$B41+1,1)</f>
        <v>-</v>
      </c>
      <c r="ZG41" s="535" t="str" cm="1">
        <f t="array" ref="ZG41">INDEX(ZG$13:ZG40,$B41+1,1)</f>
        <v>-</v>
      </c>
      <c r="ZH41" s="535" t="str" cm="1">
        <f t="array" ref="ZH41">INDEX(ZH$13:ZH40,$B41+1,1)</f>
        <v>-</v>
      </c>
      <c r="ZI41" s="535" t="str" cm="1">
        <f t="array" ref="ZI41">INDEX(ZI$13:ZI40,$B41+1,1)</f>
        <v>-</v>
      </c>
      <c r="ZJ41" s="535" t="str" cm="1">
        <f t="array" ref="ZJ41">INDEX(ZJ$13:ZJ40,$B41+1,1)</f>
        <v>-</v>
      </c>
      <c r="ZK41" s="535" t="str" cm="1">
        <f t="array" ref="ZK41">INDEX(ZK$13:ZK40,$B41+1,1)</f>
        <v>-</v>
      </c>
      <c r="ZL41" s="535" t="str" cm="1">
        <f t="array" ref="ZL41">INDEX(ZL$13:ZL40,$B41+1,1)</f>
        <v>-</v>
      </c>
      <c r="ZM41" s="535" t="str" cm="1">
        <f t="array" ref="ZM41">INDEX(ZM$13:ZM40,$B41+1,1)</f>
        <v>-</v>
      </c>
      <c r="ZN41" s="535" t="str" cm="1">
        <f t="array" ref="ZN41">INDEX(ZN$13:ZN40,$B41+1,1)</f>
        <v>-</v>
      </c>
      <c r="ZO41" s="535" t="str" cm="1">
        <f t="array" ref="ZO41">INDEX(ZO$13:ZO40,$B41+1,1)</f>
        <v>-</v>
      </c>
      <c r="ZP41" s="535" t="str" cm="1">
        <f t="array" ref="ZP41">INDEX(ZP$13:ZP40,$B41+1,1)</f>
        <v>-</v>
      </c>
      <c r="ZQ41" s="535" t="str" cm="1">
        <f t="array" ref="ZQ41">INDEX(ZQ$13:ZQ40,$B41+1,1)</f>
        <v>-</v>
      </c>
      <c r="ZR41" s="535" t="str" cm="1">
        <f t="array" ref="ZR41">INDEX(ZR$13:ZR40,$B41+1,1)</f>
        <v>-</v>
      </c>
      <c r="ZS41" s="535" t="str" cm="1">
        <f t="array" ref="ZS41">INDEX(ZS$13:ZS40,$B41+1,1)</f>
        <v>-</v>
      </c>
      <c r="ZT41" s="535" t="str" cm="1">
        <f t="array" ref="ZT41">INDEX(ZT$13:ZT40,$B41+1,1)</f>
        <v>-</v>
      </c>
      <c r="ZU41" s="535" t="str" cm="1">
        <f t="array" ref="ZU41">INDEX(ZU$13:ZU40,$B41+1,1)</f>
        <v>-</v>
      </c>
      <c r="ZV41" s="535" t="str" cm="1">
        <f t="array" ref="ZV41">INDEX(ZV$13:ZV40,$B41+1,1)</f>
        <v>-</v>
      </c>
      <c r="ZW41" s="535" t="str" cm="1">
        <f t="array" ref="ZW41">INDEX(ZW$13:ZW40,$B41+1,1)</f>
        <v>-</v>
      </c>
      <c r="ZX41" s="535" t="str" cm="1">
        <f t="array" ref="ZX41">INDEX(ZX$13:ZX40,$B41+1,1)</f>
        <v>-</v>
      </c>
      <c r="ZY41" s="535" t="str" cm="1">
        <f t="array" ref="ZY41">INDEX(ZY$13:ZY40,$B41+1,1)</f>
        <v>-</v>
      </c>
      <c r="ZZ41" s="535" t="str" cm="1">
        <f t="array" ref="ZZ41">INDEX(ZZ$13:ZZ40,$B41+1,1)</f>
        <v>-</v>
      </c>
      <c r="AAA41" s="535" t="str" cm="1">
        <f t="array" ref="AAA41">INDEX(AAA$13:AAA40,$B41+1,1)</f>
        <v>-</v>
      </c>
      <c r="AAB41" s="535" t="str" cm="1">
        <f t="array" ref="AAB41">INDEX(AAB$13:AAB40,$B41+1,1)</f>
        <v>-</v>
      </c>
      <c r="AAC41" s="535" t="str" cm="1">
        <f t="array" ref="AAC41">INDEX(AAC$13:AAC40,$B41+1,1)</f>
        <v>-</v>
      </c>
      <c r="AAD41" s="535" t="str" cm="1">
        <f t="array" ref="AAD41">INDEX(AAD$13:AAD40,$B41+1,1)</f>
        <v>-</v>
      </c>
      <c r="AAE41" s="535" t="str" cm="1">
        <f t="array" ref="AAE41">INDEX(AAE$13:AAE40,$B41+1,1)</f>
        <v>-</v>
      </c>
      <c r="AAF41" s="535" t="str" cm="1">
        <f t="array" ref="AAF41">INDEX(AAF$13:AAF40,$B41+1,1)</f>
        <v>-</v>
      </c>
      <c r="AAG41" s="535" t="str" cm="1">
        <f t="array" ref="AAG41">INDEX(AAG$13:AAG40,$B41+1,1)</f>
        <v>-</v>
      </c>
      <c r="AAH41" s="535" t="str" cm="1">
        <f t="array" ref="AAH41">INDEX(AAH$13:AAH40,$B41+1,1)</f>
        <v>-</v>
      </c>
      <c r="AAI41" s="535" t="str" cm="1">
        <f t="array" ref="AAI41">INDEX(AAI$13:AAI40,$B41+1,1)</f>
        <v>-</v>
      </c>
      <c r="AAJ41" s="535" t="str" cm="1">
        <f t="array" ref="AAJ41">INDEX(AAJ$13:AAJ40,$B41+1,1)</f>
        <v>-</v>
      </c>
      <c r="AAK41" s="535" t="str" cm="1">
        <f t="array" ref="AAK41">INDEX(AAK$13:AAK40,$B41+1,1)</f>
        <v>-</v>
      </c>
      <c r="AAL41" s="535" cm="1">
        <f t="array" ref="AAL41">INDEX(AAL$13:AAL40,$B41+1,1)</f>
        <v>1</v>
      </c>
      <c r="AAM41" s="535" cm="1">
        <f t="array" ref="AAM41">INDEX(AAM$13:AAM40,$B41+1,1)</f>
        <v>1</v>
      </c>
      <c r="AAN41" s="535" t="str" cm="1">
        <f t="array" ref="AAN41">INDEX(AAN$13:AAN40,$B41+1,1)</f>
        <v>-</v>
      </c>
      <c r="AAO41" s="535" t="str" cm="1">
        <f t="array" ref="AAO41">INDEX(AAO$13:AAO40,$B41+1,1)</f>
        <v>-</v>
      </c>
      <c r="AAP41" s="535" t="str" cm="1">
        <f t="array" ref="AAP41">INDEX(AAP$13:AAP40,$B41+1,1)</f>
        <v>-</v>
      </c>
      <c r="AAQ41" s="535" t="str" cm="1">
        <f t="array" ref="AAQ41">INDEX(AAQ$13:AAQ40,$B41+1,1)</f>
        <v>-</v>
      </c>
      <c r="AAR41" s="535" t="str" cm="1">
        <f t="array" ref="AAR41">INDEX(AAR$13:AAR40,$B41+1,1)</f>
        <v>-</v>
      </c>
      <c r="AAS41" s="535" t="str" cm="1">
        <f t="array" ref="AAS41">INDEX(AAS$13:AAS40,$B41+1,1)</f>
        <v>-</v>
      </c>
      <c r="AAT41" s="535" t="str" cm="1">
        <f t="array" ref="AAT41">INDEX(AAT$13:AAT40,$B41+1,1)</f>
        <v>-</v>
      </c>
      <c r="AAU41" s="535" t="str" cm="1">
        <f t="array" ref="AAU41">INDEX(AAU$13:AAU40,$B41+1,1)</f>
        <v>-</v>
      </c>
      <c r="AAV41" s="535" t="str" cm="1">
        <f t="array" ref="AAV41">INDEX(AAV$13:AAV40,$B41+1,1)</f>
        <v>-</v>
      </c>
      <c r="AAW41" s="535" t="str" cm="1">
        <f t="array" ref="AAW41">INDEX(AAW$13:AAW40,$B41+1,1)</f>
        <v>-</v>
      </c>
      <c r="AAX41" s="535" t="str" cm="1">
        <f t="array" ref="AAX41">INDEX(AAX$13:AAX40,$B41+1,1)</f>
        <v>-</v>
      </c>
      <c r="AAY41" s="535" t="str" cm="1">
        <f t="array" ref="AAY41">INDEX(AAY$13:AAY40,$B41+1,1)</f>
        <v>-</v>
      </c>
      <c r="AAZ41" s="535" t="str" cm="1">
        <f t="array" ref="AAZ41">INDEX(AAZ$13:AAZ40,$B41+1,1)</f>
        <v>-</v>
      </c>
      <c r="ABA41" s="18"/>
      <c r="ABB41" s="535" t="str" cm="1">
        <f t="array" ref="ABB41">INDEX(ABB$13:ABB40,$B41+1,1)</f>
        <v>-</v>
      </c>
      <c r="ABC41" s="535" t="str" cm="1">
        <f t="array" ref="ABC41">INDEX(ABC$13:ABC40,$B41+1,1)</f>
        <v>-</v>
      </c>
      <c r="ABD41" s="535" t="str" cm="1">
        <f t="array" ref="ABD41">INDEX(ABD$13:ABD40,$B41+1,1)</f>
        <v>-</v>
      </c>
      <c r="ABE41" s="535" t="str" cm="1">
        <f t="array" ref="ABE41">INDEX(ABE$13:ABE40,$B41+1,1)</f>
        <v>-</v>
      </c>
      <c r="ABF41" s="535" t="str" cm="1">
        <f t="array" ref="ABF41">INDEX(ABF$13:ABF40,$B41+1,1)</f>
        <v>-</v>
      </c>
      <c r="ABG41" s="535" t="str" cm="1">
        <f t="array" ref="ABG41">INDEX(ABG$13:ABG40,$B41+1,1)</f>
        <v>-</v>
      </c>
      <c r="ABH41" s="535" t="str" cm="1">
        <f t="array" ref="ABH41">INDEX(ABH$13:ABH40,$B41+1,1)</f>
        <v>-</v>
      </c>
      <c r="ABI41" s="535" t="str" cm="1">
        <f t="array" ref="ABI41">INDEX(ABI$13:ABI40,$B41+1,1)</f>
        <v>-</v>
      </c>
      <c r="ABJ41" s="535" t="str" cm="1">
        <f t="array" ref="ABJ41">INDEX(ABJ$13:ABJ40,$B41+1,1)</f>
        <v>-</v>
      </c>
      <c r="ABK41" s="535" t="str" cm="1">
        <f t="array" ref="ABK41">INDEX(ABK$13:ABK40,$B41+1,1)</f>
        <v>-</v>
      </c>
      <c r="ABL41" s="535" t="str" cm="1">
        <f t="array" ref="ABL41">INDEX(ABL$13:ABL40,$B41+1,1)</f>
        <v>-</v>
      </c>
      <c r="ABM41" s="535" t="str" cm="1">
        <f t="array" ref="ABM41">INDEX(ABM$13:ABM40,$B41+1,1)</f>
        <v>-</v>
      </c>
      <c r="ABN41" s="535" t="str" cm="1">
        <f t="array" ref="ABN41">INDEX(ABN$13:ABN40,$B41+1,1)</f>
        <v>-</v>
      </c>
      <c r="ABO41" s="535" t="str" cm="1">
        <f t="array" ref="ABO41">INDEX(ABO$13:ABO40,$B41+1,1)</f>
        <v>-</v>
      </c>
      <c r="ABP41" s="535" t="str" cm="1">
        <f t="array" ref="ABP41">INDEX(ABP$13:ABP40,$B41+1,1)</f>
        <v>-</v>
      </c>
      <c r="ABQ41" s="535" t="str" cm="1">
        <f t="array" ref="ABQ41">INDEX(ABQ$13:ABQ40,$B41+1,1)</f>
        <v>-</v>
      </c>
      <c r="ABR41" s="535" t="str" cm="1">
        <f t="array" ref="ABR41">INDEX(ABR$13:ABR40,$B41+1,1)</f>
        <v>-</v>
      </c>
      <c r="ABS41" s="535" t="str" cm="1">
        <f t="array" ref="ABS41">INDEX(ABS$13:ABS40,$B41+1,1)</f>
        <v>-</v>
      </c>
      <c r="ABT41" s="535" t="str" cm="1">
        <f t="array" ref="ABT41">INDEX(ABT$13:ABT40,$B41+1,1)</f>
        <v>-</v>
      </c>
      <c r="ABU41" s="535" t="str" cm="1">
        <f t="array" ref="ABU41">INDEX(ABU$13:ABU40,$B41+1,1)</f>
        <v>-</v>
      </c>
      <c r="ABV41" s="535" t="str" cm="1">
        <f t="array" ref="ABV41">INDEX(ABV$13:ABV40,$B41+1,1)</f>
        <v>-</v>
      </c>
      <c r="ABW41" s="535" t="str" cm="1">
        <f t="array" ref="ABW41">INDEX(ABW$13:ABW40,$B41+1,1)</f>
        <v>-</v>
      </c>
      <c r="ABX41" s="535" t="str" cm="1">
        <f t="array" ref="ABX41">INDEX(ABX$13:ABX40,$B41+1,1)</f>
        <v>-</v>
      </c>
      <c r="ABY41" s="535" t="str" cm="1">
        <f t="array" ref="ABY41">INDEX(ABY$13:ABY40,$B41+1,1)</f>
        <v>-</v>
      </c>
      <c r="ABZ41" s="535" t="str" cm="1">
        <f t="array" ref="ABZ41">INDEX(ABZ$13:ABZ40,$B41+1,1)</f>
        <v>-</v>
      </c>
      <c r="ACA41" s="535" t="str" cm="1">
        <f t="array" ref="ACA41">INDEX(ACA$13:ACA40,$B41+1,1)</f>
        <v>-</v>
      </c>
      <c r="ACB41" s="535" t="str" cm="1">
        <f t="array" ref="ACB41">INDEX(ACB$13:ACB40,$B41+1,1)</f>
        <v>-</v>
      </c>
      <c r="ACC41" s="535" t="str" cm="1">
        <f t="array" ref="ACC41">INDEX(ACC$13:ACC40,$B41+1,1)</f>
        <v>-</v>
      </c>
      <c r="ACD41" s="535" t="str" cm="1">
        <f t="array" ref="ACD41">INDEX(ACD$13:ACD40,$B41+1,1)</f>
        <v>-</v>
      </c>
      <c r="ACE41" s="535" t="str" cm="1">
        <f t="array" ref="ACE41">INDEX(ACE$13:ACE40,$B41+1,1)</f>
        <v>-</v>
      </c>
      <c r="ACF41" s="535" t="str" cm="1">
        <f t="array" ref="ACF41">INDEX(ACF$13:ACF40,$B41+1,1)</f>
        <v>-</v>
      </c>
      <c r="ACG41" s="535" t="str" cm="1">
        <f t="array" ref="ACG41">INDEX(ACG$13:ACG40,$B41+1,1)</f>
        <v>-</v>
      </c>
      <c r="ACH41" s="535" t="str" cm="1">
        <f t="array" ref="ACH41">INDEX(ACH$13:ACH40,$B41+1,1)</f>
        <v>-</v>
      </c>
      <c r="ACI41" s="535" t="str" cm="1">
        <f t="array" ref="ACI41">INDEX(ACI$13:ACI40,$B41+1,1)</f>
        <v>-</v>
      </c>
      <c r="ACJ41" s="535" t="str" cm="1">
        <f t="array" ref="ACJ41">INDEX(ACJ$13:ACJ40,$B41+1,1)</f>
        <v>-</v>
      </c>
      <c r="ACK41" s="535" t="str" cm="1">
        <f t="array" ref="ACK41">INDEX(ACK$13:ACK40,$B41+1,1)</f>
        <v>-</v>
      </c>
      <c r="ACL41" s="535" t="str" cm="1">
        <f t="array" ref="ACL41">INDEX(ACL$13:ACL40,$B41+1,1)</f>
        <v>-</v>
      </c>
      <c r="ACM41" s="535" t="str" cm="1">
        <f t="array" ref="ACM41">INDEX(ACM$13:ACM40,$B41+1,1)</f>
        <v>-</v>
      </c>
      <c r="ACN41" s="535" t="str" cm="1">
        <f t="array" ref="ACN41">INDEX(ACN$13:ACN40,$B41+1,1)</f>
        <v>-</v>
      </c>
      <c r="ACO41" s="535" t="str" cm="1">
        <f t="array" ref="ACO41">INDEX(ACO$13:ACO40,$B41+1,1)</f>
        <v>-</v>
      </c>
      <c r="ACP41" s="535" t="str" cm="1">
        <f t="array" ref="ACP41">INDEX(ACP$13:ACP40,$B41+1,1)</f>
        <v>-</v>
      </c>
      <c r="ACQ41" s="535" t="str" cm="1">
        <f t="array" ref="ACQ41">INDEX(ACQ$13:ACQ40,$B41+1,1)</f>
        <v>-</v>
      </c>
      <c r="ACR41" s="535" t="str" cm="1">
        <f t="array" ref="ACR41">INDEX(ACR$13:ACR40,$B41+1,1)</f>
        <v>-</v>
      </c>
      <c r="ACS41" s="535" t="str" cm="1">
        <f t="array" ref="ACS41">INDEX(ACS$13:ACS40,$B41+1,1)</f>
        <v>-</v>
      </c>
      <c r="ACT41" s="535" t="str" cm="1">
        <f t="array" ref="ACT41">INDEX(ACT$13:ACT40,$B41+1,1)</f>
        <v>-</v>
      </c>
      <c r="ACU41" s="535" t="str" cm="1">
        <f t="array" ref="ACU41">INDEX(ACU$13:ACU40,$B41+1,1)</f>
        <v>-</v>
      </c>
      <c r="ACV41" s="535" t="str" cm="1">
        <f t="array" ref="ACV41">INDEX(ACV$13:ACV40,$B41+1,1)</f>
        <v>-</v>
      </c>
      <c r="ACW41" s="535" t="str" cm="1">
        <f t="array" ref="ACW41">INDEX(ACW$13:ACW40,$B41+1,1)</f>
        <v>-</v>
      </c>
      <c r="ACX41" s="535" t="str" cm="1">
        <f t="array" ref="ACX41">INDEX(ACX$13:ACX40,$B41+1,1)</f>
        <v>-</v>
      </c>
      <c r="ACY41" s="535" t="str" cm="1">
        <f t="array" ref="ACY41">INDEX(ACY$13:ACY40,$B41+1,1)</f>
        <v>-</v>
      </c>
      <c r="ACZ41" s="535" t="str" cm="1">
        <f t="array" ref="ACZ41">INDEX(ACZ$13:ACZ40,$B41+1,1)</f>
        <v>-</v>
      </c>
      <c r="ADA41" s="535" t="str" cm="1">
        <f t="array" ref="ADA41">INDEX(ADA$13:ADA40,$B41+1,1)</f>
        <v>-</v>
      </c>
      <c r="ADB41" s="535" t="str" cm="1">
        <f t="array" ref="ADB41">INDEX(ADB$13:ADB40,$B41+1,1)</f>
        <v>-</v>
      </c>
      <c r="ADC41" s="535" t="str" cm="1">
        <f t="array" ref="ADC41">INDEX(ADC$13:ADC40,$B41+1,1)</f>
        <v>-</v>
      </c>
      <c r="ADD41" s="535" t="str" cm="1">
        <f t="array" ref="ADD41">INDEX(ADD$13:ADD40,$B41+1,1)</f>
        <v>-</v>
      </c>
      <c r="ADE41" s="535" t="str" cm="1">
        <f t="array" ref="ADE41">INDEX(ADE$13:ADE40,$B41+1,1)</f>
        <v>-</v>
      </c>
      <c r="ADF41" s="535" t="str" cm="1">
        <f t="array" ref="ADF41">INDEX(ADF$13:ADF40,$B41+1,1)</f>
        <v>-</v>
      </c>
      <c r="ADG41" s="535" t="str" cm="1">
        <f t="array" ref="ADG41">INDEX(ADG$13:ADG40,$B41+1,1)</f>
        <v>-</v>
      </c>
      <c r="ADH41" s="535" t="str" cm="1">
        <f t="array" ref="ADH41">INDEX(ADH$13:ADH40,$B41+1,1)</f>
        <v>-</v>
      </c>
      <c r="ADI41" s="535" t="str" cm="1">
        <f t="array" ref="ADI41">INDEX(ADI$13:ADI40,$B41+1,1)</f>
        <v>-</v>
      </c>
      <c r="ADJ41" s="535" t="str" cm="1">
        <f t="array" ref="ADJ41">INDEX(ADJ$13:ADJ40,$B41+1,1)</f>
        <v>-</v>
      </c>
      <c r="ADK41" s="535" t="str" cm="1">
        <f t="array" ref="ADK41">INDEX(ADK$13:ADK40,$B41+1,1)</f>
        <v>-</v>
      </c>
      <c r="ADL41" s="535" t="str" cm="1">
        <f t="array" ref="ADL41">INDEX(ADL$13:ADL40,$B41+1,1)</f>
        <v>-</v>
      </c>
      <c r="ADM41" s="535" t="str" cm="1">
        <f t="array" ref="ADM41">INDEX(ADM$13:ADM40,$B41+1,1)</f>
        <v>-</v>
      </c>
      <c r="ADN41" s="535" t="str" cm="1">
        <f t="array" ref="ADN41">INDEX(ADN$13:ADN40,$B41+1,1)</f>
        <v>-</v>
      </c>
      <c r="ADO41" s="535" t="str" cm="1">
        <f t="array" ref="ADO41">INDEX(ADO$13:ADO40,$B41+1,1)</f>
        <v>-</v>
      </c>
      <c r="ADP41" s="535" t="str" cm="1">
        <f t="array" ref="ADP41">INDEX(ADP$13:ADP40,$B41+1,1)</f>
        <v>-</v>
      </c>
      <c r="ADQ41" s="535" t="str" cm="1">
        <f t="array" ref="ADQ41">INDEX(ADQ$13:ADQ40,$B41+1,1)</f>
        <v>-</v>
      </c>
      <c r="ADR41" s="535" t="str" cm="1">
        <f t="array" ref="ADR41">INDEX(ADR$13:ADR40,$B41+1,1)</f>
        <v>-</v>
      </c>
      <c r="ADS41" s="535" t="str" cm="1">
        <f t="array" ref="ADS41">INDEX(ADS$13:ADS40,$B41+1,1)</f>
        <v>-</v>
      </c>
      <c r="ADT41" s="535" t="str" cm="1">
        <f t="array" ref="ADT41">INDEX(ADT$13:ADT40,$B41+1,1)</f>
        <v>-</v>
      </c>
      <c r="ADU41" s="535" t="str" cm="1">
        <f t="array" ref="ADU41">INDEX(ADU$13:ADU40,$B41+1,1)</f>
        <v>-</v>
      </c>
      <c r="ADV41" s="535" t="str" cm="1">
        <f t="array" ref="ADV41">INDEX(ADV$13:ADV40,$B41+1,1)</f>
        <v>-</v>
      </c>
      <c r="ADW41" s="535" t="str" cm="1">
        <f t="array" ref="ADW41">INDEX(ADW$13:ADW40,$B41+1,1)</f>
        <v>-</v>
      </c>
      <c r="ADX41" s="535" t="str" cm="1">
        <f t="array" ref="ADX41">INDEX(ADX$13:ADX40,$B41+1,1)</f>
        <v>-</v>
      </c>
      <c r="ADY41" s="535" t="str" cm="1">
        <f t="array" ref="ADY41">INDEX(ADY$13:ADY40,$B41+1,1)</f>
        <v>-</v>
      </c>
      <c r="ADZ41" s="535" t="str" cm="1">
        <f t="array" ref="ADZ41">INDEX(ADZ$13:ADZ40,$B41+1,1)</f>
        <v>-</v>
      </c>
      <c r="AEA41" s="535" t="str" cm="1">
        <f t="array" ref="AEA41">INDEX(AEA$13:AEA40,$B41+1,1)</f>
        <v>-</v>
      </c>
      <c r="AEB41" s="535" t="str" cm="1">
        <f t="array" ref="AEB41">INDEX(AEB$13:AEB40,$B41+1,1)</f>
        <v>-</v>
      </c>
      <c r="AEC41" s="535" t="str" cm="1">
        <f t="array" ref="AEC41">INDEX(AEC$13:AEC40,$B41+1,1)</f>
        <v>-</v>
      </c>
      <c r="AED41" s="535" t="str" cm="1">
        <f t="array" ref="AED41">INDEX(AED$13:AED40,$B41+1,1)</f>
        <v>-</v>
      </c>
      <c r="AEE41" s="535" t="str" cm="1">
        <f t="array" ref="AEE41">INDEX(AEE$13:AEE40,$B41+1,1)</f>
        <v>-</v>
      </c>
      <c r="AEF41" s="535" t="str" cm="1">
        <f t="array" ref="AEF41">INDEX(AEF$13:AEF40,$B41+1,1)</f>
        <v>-</v>
      </c>
      <c r="AEG41" s="535" t="str" cm="1">
        <f t="array" ref="AEG41">INDEX(AEG$13:AEG40,$B41+1,1)</f>
        <v>-</v>
      </c>
      <c r="AEH41" s="535" t="str" cm="1">
        <f t="array" ref="AEH41">INDEX(AEH$13:AEH40,$B41+1,1)</f>
        <v>-</v>
      </c>
      <c r="AEI41" s="535" t="str" cm="1">
        <f t="array" ref="AEI41">INDEX(AEI$13:AEI40,$B41+1,1)</f>
        <v>-</v>
      </c>
      <c r="AEJ41" s="535" t="str" cm="1">
        <f t="array" ref="AEJ41">INDEX(AEJ$13:AEJ40,$B41+1,1)</f>
        <v>-</v>
      </c>
      <c r="AEK41" s="535" t="str" cm="1">
        <f t="array" ref="AEK41">INDEX(AEK$13:AEK40,$B41+1,1)</f>
        <v>-</v>
      </c>
      <c r="AEL41" s="535" t="str" cm="1">
        <f t="array" ref="AEL41">INDEX(AEL$13:AEL40,$B41+1,1)</f>
        <v>-</v>
      </c>
      <c r="AEM41" s="535" t="str" cm="1">
        <f t="array" ref="AEM41">INDEX(AEM$13:AEM40,$B41+1,1)</f>
        <v>-</v>
      </c>
      <c r="AEN41" s="535" cm="1">
        <f t="array" ref="AEN41">INDEX(AEN$13:AEN40,$B41+1,1)</f>
        <v>0</v>
      </c>
      <c r="AEO41" s="483">
        <v>0</v>
      </c>
    </row>
    <row r="42" spans="1:821" outlineLevel="1">
      <c r="A42" s="18">
        <f t="shared" si="136"/>
        <v>29</v>
      </c>
      <c r="B42" s="18">
        <f t="shared" si="203"/>
        <v>6</v>
      </c>
      <c r="C42">
        <v>2</v>
      </c>
      <c r="D42" s="17" t="str" cm="1">
        <f t="array" ref="D42">INDEX(D$13:D40,$B42+1,1)</f>
        <v>GSW</v>
      </c>
      <c r="E42" t="b">
        <v>1</v>
      </c>
      <c r="F42" t="b">
        <v>0</v>
      </c>
      <c r="G42" t="b">
        <f t="shared" si="209"/>
        <v>1</v>
      </c>
      <c r="H42" s="40" t="s">
        <v>3190</v>
      </c>
      <c r="I42" s="535" cm="1">
        <f t="array" ref="I42">INDEX(I$13:I40,$B42+1,1)</f>
        <v>1</v>
      </c>
      <c r="J42" s="535" cm="1">
        <f t="array" ref="J42">INDEX(J$13:J40,$B42+1,1)</f>
        <v>0</v>
      </c>
      <c r="K42" s="22">
        <v>1</v>
      </c>
      <c r="L42" s="535" cm="1">
        <f t="array" ref="L42">INDEX(L$13:L40,$B42+1,1)</f>
        <v>2</v>
      </c>
      <c r="M42" s="535" cm="1">
        <f t="array" ref="M42">INDEX(M$13:M40,$B42+1,1)</f>
        <v>0</v>
      </c>
      <c r="N42" s="535" cm="1">
        <f t="array" ref="N42">INDEX(N$13:N40,$B42+1,1)</f>
        <v>3</v>
      </c>
      <c r="O42" s="535" cm="1">
        <f t="array" ref="O42">INDEX(O$13:O40,$B42+1,1)</f>
        <v>2</v>
      </c>
      <c r="P42" s="535" cm="1">
        <f t="array" ref="P42">INDEX(P$13:P40,$B42+1,1)</f>
        <v>0</v>
      </c>
      <c r="Q42" s="535" cm="1">
        <f t="array" ref="Q42">INDEX(Q$13:Q40,$B42+1,1)</f>
        <v>0</v>
      </c>
      <c r="R42" s="535" cm="1">
        <f t="array" ref="R42">INDEX(R$13:R40,$B42+1,1)</f>
        <v>1</v>
      </c>
      <c r="S42" s="535" cm="1">
        <f t="array" ref="S42">INDEX(S$13:S40,$B42+1,1)</f>
        <v>0</v>
      </c>
      <c r="T42" s="535" cm="1">
        <f t="array" ref="T42">INDEX(T$13:T40,$B42+1,1)</f>
        <v>2</v>
      </c>
      <c r="U42" s="535" cm="1">
        <f t="array" ref="U42">INDEX(U$13:U40,$B42+1,1)</f>
        <v>2</v>
      </c>
      <c r="V42" s="411">
        <f t="shared" si="214"/>
        <v>2</v>
      </c>
      <c r="W42" s="778" t="b">
        <f>W40</f>
        <v>0</v>
      </c>
      <c r="X42" s="777" t="b">
        <f t="shared" si="210"/>
        <v>1</v>
      </c>
      <c r="Y42" s="777" t="b">
        <f t="shared" si="210"/>
        <v>1</v>
      </c>
      <c r="Z42" s="796" t="b" cm="1">
        <f t="array" ref="Z42">INDEX(Z$13:Z40,$B42+1,1)</f>
        <v>0</v>
      </c>
      <c r="AA42" s="411">
        <f t="shared" si="139"/>
        <v>6</v>
      </c>
      <c r="AB42" s="411">
        <f t="shared" si="140"/>
        <v>6</v>
      </c>
      <c r="AC42" s="411"/>
      <c r="AD42" s="411">
        <f t="shared" si="141"/>
        <v>6</v>
      </c>
      <c r="AE42" s="111"/>
      <c r="AF42" s="111"/>
      <c r="AG42" s="111"/>
      <c r="AH42" s="111"/>
      <c r="AI42" s="535" cm="1">
        <f t="array" ref="AI42">INDEX(AI$13:AI40,$B42+1,1)</f>
        <v>1</v>
      </c>
      <c r="AJ42" s="535" cm="1">
        <f t="array" ref="AJ42">INDEX(AJ$13:AJ40,$B42+1,1)</f>
        <v>1</v>
      </c>
      <c r="AK42" s="535" cm="1">
        <f t="array" ref="AK42">INDEX(AK$13:AK40,$B42+1,1)</f>
        <v>1</v>
      </c>
      <c r="AL42" s="535" cm="1">
        <f t="array" ref="AL42">INDEX(AL$13:AL40,$B42+1,1)</f>
        <v>0</v>
      </c>
      <c r="AM42" s="535" cm="1">
        <f t="array" ref="AM42">INDEX(AM$13:AM40,$B42+1,1)</f>
        <v>0</v>
      </c>
      <c r="AN42" s="535" t="str" cm="1">
        <f t="array" ref="AN42">INDEX(AN$13:AN40,$B42+1,1)</f>
        <v/>
      </c>
      <c r="AO42" s="535" cm="1">
        <f t="array" ref="AO42">INDEX(AO$13:AO40,$B42+1,1)</f>
        <v>1</v>
      </c>
      <c r="AP42" s="535" cm="1">
        <f t="array" ref="AP42">INDEX(AP$13:AP40,$B42+1,1)</f>
        <v>1</v>
      </c>
      <c r="AQ42" s="111"/>
      <c r="AR42" s="111"/>
      <c r="AS42" s="111"/>
      <c r="AT42" s="111"/>
      <c r="AU42" s="111"/>
      <c r="AV42" s="111"/>
      <c r="AW42" s="111"/>
      <c r="AX42" s="111"/>
      <c r="AY42" s="18"/>
      <c r="AZ42" s="18"/>
      <c r="BA42" s="200" t="str" cm="1">
        <f t="array" aca="1" ref="BA42" ca="1">$H42&amp;" "        &amp;_xlfn.SINGLE( INDEX(i.ModelStructure,$I42,1))    &amp;" "
&amp; $D42        &amp;       IF(OR($CE42="-", $CE42),"_PInp","_Full")&amp;    IF($DK42=0," SFM","")&amp;IF($DK42=1," MFM","")&amp;IF($DK42=7," Mat","")&amp;IF($EX42=1,"&amp;EL","   ")&amp;IF($DQ42=TRUE,"&amp;BBT","    ")
&amp;      " TOL"&amp;_xlfn.SINGLE(INDEX(i.TOL_Desc,1,$N42))   &amp; " Scan"&amp;$AK42
&amp;       CHOOSE($K42+1," CFS"," GFS"," NFS")&amp;     " CG_"&amp;_xlfn.SINGLE(_xlfn.SWITCH($XI42,"-",1,TRUE,1,FALSE,0))&amp;_xlfn.SINGLE(    IF($XL42="-"," FodCrop    ",_xlfn.SWITCH(VALUE(LEFT($XL$4,1)),0," All",6," Lup",9," Oat",11," OaF")&amp;"_Fod"&amp;TEXT($XL42,"000%")))
&amp;" REV"&amp;"_"&amp;TEXT($GV42,"00;-0;00;@ ")&amp;TEXT($AN42,"00;-0;00;  @")&amp;"_"&amp;TEXT($HA42,"0")&amp;"_"&amp;TEXT($AP42,"0")
&amp; " RR"&amp;TEXT(SUM($FB42:$FC42),"+00%;-00%;    ;@")
&amp; " ("&amp;IF($DD42,"P","E")   &amp;IF($DE42,"T","t")        &amp;     "_F"&amp;IF($ZW42=TRUE,3,0)+COUNTIF($ZO42:$ZS42,TRUE)+COUNTIF($BV42:$BW42,"&gt;0")&amp;IF($ZU42=TRUE,3,0)+COUNTIF($BV42:$BW42,"&gt;0")&amp;"N"&amp;$ZZ42&amp;$AAA42&amp;"L"&amp;$AAL42&amp;$AAM42&amp;"_"&amp;$AAK42&amp;")"</f>
        <v>HybridFeedSt SE GSW_PInp MFM        TOLSpr Scan1 GFS CG_1 FodCrop     REV_-   _-_1 RR+01% (Et_F00N--L11_-)</v>
      </c>
      <c r="BB42" s="8" t="str">
        <f ca="1">IF(COUNTIF($BA$13:$BA42,$BA42)=1,"-","Dup")</f>
        <v>-</v>
      </c>
      <c r="BC42" s="18"/>
      <c r="BD42" s="535" t="b" cm="1">
        <f t="array" ref="BD42">INDEX(BD$13:BD40,$B42+1,1)</f>
        <v>0</v>
      </c>
      <c r="BE42" s="535" t="b" cm="1">
        <f t="array" ref="BE42">INDEX(BE$13:BE40,$B42+1,1)</f>
        <v>0</v>
      </c>
      <c r="BF42" s="535" t="b" cm="1">
        <f t="array" ref="BF42">INDEX(BF$13:BF40,$B42+1,1)</f>
        <v>0</v>
      </c>
      <c r="BG42" s="535" t="b" cm="1">
        <f t="array" ref="BG42">INDEX(BG$13:BG40,$B42+1,1)</f>
        <v>0</v>
      </c>
      <c r="BH42" s="535" t="b" cm="1">
        <f t="array" ref="BH42">INDEX(BH$13:BH40,$B42+1,1)</f>
        <v>0</v>
      </c>
      <c r="BI42" s="535" t="b" cm="1">
        <f t="array" ref="BI42">INDEX(BI$13:BI40,$B42+1,1)</f>
        <v>0</v>
      </c>
      <c r="BJ42" s="535" t="b" cm="1">
        <f t="array" ref="BJ42">INDEX(BJ$13:BJ40,$B42+1,1)</f>
        <v>0</v>
      </c>
      <c r="BK42" s="535" t="b" cm="1">
        <f t="array" ref="BK42">INDEX(BK$13:BK40,$B42+1,1)</f>
        <v>0</v>
      </c>
      <c r="BL42" s="535" t="b" cm="1">
        <f t="array" ref="BL42">INDEX(BL$13:BL40,$B42+1,1)</f>
        <v>0</v>
      </c>
      <c r="BM42" s="18"/>
      <c r="BN42" s="535" t="b" cm="1">
        <f t="array" ref="BN42">INDEX(BN$13:BN40,$B42+1,1)</f>
        <v>0</v>
      </c>
      <c r="BO42" s="535" t="str" cm="1">
        <f t="array" ref="BO42">INDEX(BO$13:BO40,$B42+1,1)</f>
        <v>-</v>
      </c>
      <c r="BP42" s="535" t="str" cm="1">
        <f t="array" ref="BP42">INDEX(BP$13:BP40,$B42+1,1)</f>
        <v>-</v>
      </c>
      <c r="BQ42" s="535" t="str" cm="1">
        <f t="array" ref="BQ42">INDEX(BQ$13:BQ40,$B42+1,1)</f>
        <v>-</v>
      </c>
      <c r="BR42" s="535" t="str" cm="1">
        <f t="array" ref="BR42">INDEX(BR$13:BR40,$B42+1,1)</f>
        <v>-</v>
      </c>
      <c r="BS42" s="535" t="str" cm="1">
        <f t="array" ref="BS42">INDEX(BS$13:BS40,$B42+1,1)</f>
        <v>-</v>
      </c>
      <c r="BT42" s="535" t="str" cm="1">
        <f t="array" ref="BT42">INDEX(BT$13:BT40,$B42+1,1)</f>
        <v>-</v>
      </c>
      <c r="BU42" s="535" t="str" cm="1">
        <f t="array" ref="BU42">INDEX(BU$13:BU40,$B42+1,1)</f>
        <v>-</v>
      </c>
      <c r="BV42" s="535" t="str" cm="1">
        <f t="array" ref="BV42">INDEX(BV$13:BV40,$B42+1,1)</f>
        <v>-</v>
      </c>
      <c r="BW42" s="535" t="str" cm="1">
        <f t="array" ref="BW42">INDEX(BW$13:BW40,$B42+1,1)</f>
        <v>-</v>
      </c>
      <c r="BX42" s="535" t="str" cm="1">
        <f t="array" ref="BX42">INDEX(BX$13:BX40,$B42+1,1)</f>
        <v>-</v>
      </c>
      <c r="BY42" s="535" t="str" cm="1">
        <f t="array" ref="BY42">INDEX(BY$13:BY40,$B42+1,1)</f>
        <v>-</v>
      </c>
      <c r="BZ42" s="535" t="b" cm="1">
        <f t="array" ref="BZ42">INDEX(BZ$13:BZ40,$B42+1,1)</f>
        <v>0</v>
      </c>
      <c r="CA42" s="535" t="str" cm="1">
        <f t="array" ref="CA42">INDEX(CA$13:CA40,$B42+1,1)</f>
        <v>-</v>
      </c>
      <c r="CB42" s="535" t="str" cm="1">
        <f t="array" ref="CB42">INDEX(CB$13:CB40,$B42+1,1)</f>
        <v>-</v>
      </c>
      <c r="CC42" s="535" t="str" cm="1">
        <f t="array" ref="CC42">INDEX(CC$13:CC40,$B42+1,1)</f>
        <v>-</v>
      </c>
      <c r="CD42" s="535" t="str" cm="1">
        <f t="array" ref="CD42">INDEX(CD$13:CD40,$B42+1,1)</f>
        <v>-</v>
      </c>
      <c r="CE42" s="535" t="str" cm="1">
        <f t="array" ref="CE42">INDEX(CE$13:CE40,$B42+1,1)</f>
        <v>-</v>
      </c>
      <c r="CF42" s="18"/>
      <c r="CG42" s="22" t="b">
        <v>1</v>
      </c>
      <c r="CH42" s="411" t="str">
        <f t="shared" ca="1" si="144"/>
        <v>-</v>
      </c>
      <c r="CI42" s="411">
        <f t="shared" si="215"/>
        <v>1</v>
      </c>
      <c r="CJ42" s="411">
        <f t="shared" si="215"/>
        <v>1</v>
      </c>
      <c r="CK42" s="535" t="str" cm="1">
        <f t="array" ref="CK42">INDEX(CK$13:CK40,$B42+1,1)</f>
        <v>-</v>
      </c>
      <c r="CL42" s="535" t="str" cm="1">
        <f t="array" ref="CL42">INDEX(CL$13:CL40,$B42+1,1)</f>
        <v>-</v>
      </c>
      <c r="CM42" s="535" t="str" cm="1">
        <f t="array" ref="CM42">INDEX(CM$13:CM40,$B42+1,1)</f>
        <v>-</v>
      </c>
      <c r="CN42" s="411" t="str">
        <f t="shared" ca="1" si="146"/>
        <v>-</v>
      </c>
      <c r="CO42" s="411">
        <f t="shared" si="216"/>
        <v>1</v>
      </c>
      <c r="CP42" s="411">
        <f t="shared" si="216"/>
        <v>1</v>
      </c>
      <c r="CQ42" s="535" t="str" cm="1">
        <f t="array" ref="CQ42">INDEX(CQ$13:CQ40,$B42+1,1)</f>
        <v>-</v>
      </c>
      <c r="CR42" s="411" t="str">
        <f t="shared" ca="1" si="148"/>
        <v>-</v>
      </c>
      <c r="CS42" s="411">
        <f t="shared" si="149"/>
        <v>1</v>
      </c>
      <c r="CT42" s="535" t="str" cm="1">
        <f t="array" ref="CT42">INDEX(CT$13:CT40,$B42+1,1)</f>
        <v>-</v>
      </c>
      <c r="CU42" s="535" t="str" cm="1">
        <f t="array" ref="CU42">INDEX(CU$13:CU40,$B42+1,1)</f>
        <v>-</v>
      </c>
      <c r="CV42" s="411">
        <f t="shared" si="150"/>
        <v>1</v>
      </c>
      <c r="CW42" s="535" t="str" cm="1">
        <f t="array" ref="CW42">INDEX(CW$13:CW40,$B42+1,1)</f>
        <v>-</v>
      </c>
      <c r="CX42" s="411" t="str">
        <f t="shared" ca="1" si="151"/>
        <v>-</v>
      </c>
      <c r="CY42" s="411">
        <f t="shared" si="217"/>
        <v>1</v>
      </c>
      <c r="CZ42" s="411">
        <f t="shared" si="217"/>
        <v>1</v>
      </c>
      <c r="DA42" s="535" cm="1">
        <f t="array" ref="DA42">INDEX(DA$13:DA40,$B42+1,1)</f>
        <v>0</v>
      </c>
      <c r="DB42" s="535" cm="1">
        <f t="array" ref="DB42">INDEX(DB$13:DB40,$B42+1,1)</f>
        <v>0</v>
      </c>
      <c r="DC42" s="18"/>
      <c r="DD42" s="535" t="b" cm="1">
        <f t="array" ref="DD42">INDEX(DD$13:DD40,$B42+1,1)</f>
        <v>0</v>
      </c>
      <c r="DE42" s="535" t="b" cm="1">
        <f t="array" ref="DE42">INDEX(DE$13:DE40,$B42+1,1)</f>
        <v>0</v>
      </c>
      <c r="DF42" s="535" t="b" cm="1">
        <f t="array" ref="DF42">INDEX(DF$13:DF40,$B42+1,1)</f>
        <v>1</v>
      </c>
      <c r="DG42" s="535" t="str" cm="1">
        <f t="array" ref="DG42">INDEX(DG$13:DG40,$B42+1,1)</f>
        <v>-</v>
      </c>
      <c r="DH42" s="536" cm="1">
        <f t="array" ref="DH42">INDEX(DH$13:DH40,$B42+1,1)</f>
        <v>0</v>
      </c>
      <c r="DI42" s="535" cm="1">
        <f t="array" ref="DI42">INDEX(DI$13:DI40,$B42+1,1)</f>
        <v>1</v>
      </c>
      <c r="DJ42" s="535" cm="1">
        <f t="array" ref="DJ42">INDEX(DJ$13:DJ40,$B42+1,1)</f>
        <v>1</v>
      </c>
      <c r="DK42" s="411">
        <f t="shared" si="183"/>
        <v>1</v>
      </c>
      <c r="DL42" s="411">
        <f t="shared" si="183"/>
        <v>60</v>
      </c>
      <c r="DM42" s="535" t="str" cm="1">
        <f t="array" ref="DM42">INDEX(DM$13:DM40,$B42+1,1)</f>
        <v>-</v>
      </c>
      <c r="DN42" s="411" t="str">
        <f t="shared" si="184"/>
        <v>-</v>
      </c>
      <c r="DO42" s="411" t="str">
        <f t="shared" si="184"/>
        <v>-</v>
      </c>
      <c r="DP42" s="411" t="str">
        <f t="shared" si="184"/>
        <v>-</v>
      </c>
      <c r="DQ42" s="411" t="b">
        <f t="shared" si="185"/>
        <v>0</v>
      </c>
      <c r="DR42" s="535" t="str" cm="1">
        <f t="array" ref="DR42">INDEX(DR$13:DR40,$B42+1,1)</f>
        <v>-</v>
      </c>
      <c r="DS42" s="535" t="str" cm="1">
        <f t="array" ref="DS42">INDEX(DS$13:DS40,$B42+1,1)</f>
        <v>-</v>
      </c>
      <c r="DT42" s="535" t="str" cm="1">
        <f t="array" ref="DT42">INDEX(DT$13:DT40,$B42+1,1)</f>
        <v>-</v>
      </c>
      <c r="DU42" s="535" t="str" cm="1">
        <f t="array" ref="DU42">INDEX(DU$13:DU40,$B42+1,1)</f>
        <v>-</v>
      </c>
      <c r="DV42" s="411">
        <f t="shared" si="223"/>
        <v>500</v>
      </c>
      <c r="DW42" s="411">
        <f t="shared" si="223"/>
        <v>500</v>
      </c>
      <c r="DX42" s="411" t="str">
        <f t="shared" si="223"/>
        <v>-</v>
      </c>
      <c r="DY42" s="411" t="str">
        <f t="shared" si="223"/>
        <v>-</v>
      </c>
      <c r="DZ42" s="411" t="str">
        <f t="shared" si="223"/>
        <v>-</v>
      </c>
      <c r="EA42" s="535" cm="1">
        <f t="array" ref="EA42">INDEX(EA$13:EA40,$B42+1,1)</f>
        <v>0</v>
      </c>
      <c r="EB42" s="535" cm="1">
        <f t="array" ref="EB42">INDEX(EB$13:EB40,$B42+1,1)</f>
        <v>999999</v>
      </c>
      <c r="EC42" s="535" cm="1">
        <f t="array" ref="EC42">INDEX(EC$13:EC40,$B42+1,1)</f>
        <v>999999</v>
      </c>
      <c r="ED42" s="535" cm="1">
        <f t="array" ref="ED42">INDEX(ED$13:ED40,$B42+1,1)</f>
        <v>999999</v>
      </c>
      <c r="EE42" s="535" cm="1">
        <f t="array" ref="EE42">INDEX(EE$13:EE40,$B42+1,1)</f>
        <v>999999</v>
      </c>
      <c r="EF42" s="535" cm="1">
        <f t="array" ref="EF42">INDEX(EF$13:EF40,$B42+1,1)</f>
        <v>999999</v>
      </c>
      <c r="EG42" s="535" cm="1">
        <f t="array" ref="EG42">INDEX(EG$13:EG40,$B42+1,1)</f>
        <v>999999</v>
      </c>
      <c r="EH42" s="535" cm="1">
        <f t="array" ref="EH42">INDEX(EH$13:EH40,$B42+1,1)</f>
        <v>999999</v>
      </c>
      <c r="EI42" s="535" cm="1">
        <f t="array" ref="EI42">INDEX(EI$13:EI40,$B42+1,1)</f>
        <v>999999</v>
      </c>
      <c r="EJ42" s="535" cm="1">
        <f t="array" ref="EJ42">INDEX(EJ$13:EJ40,$B42+1,1)</f>
        <v>999999</v>
      </c>
      <c r="EK42" s="535" cm="1">
        <f t="array" ref="EK42">INDEX(EK$13:EK40,$B42+1,1)</f>
        <v>999999</v>
      </c>
      <c r="EL42" s="535" cm="1">
        <f t="array" ref="EL42">INDEX(EL$13:EL40,$B42+1,1)</f>
        <v>999999</v>
      </c>
      <c r="EM42" s="535" cm="1">
        <f t="array" ref="EM42">INDEX(EM$13:EM40,$B42+1,1)</f>
        <v>999999</v>
      </c>
      <c r="EN42" s="782">
        <f t="shared" si="211"/>
        <v>0</v>
      </c>
      <c r="EO42" s="782">
        <f t="shared" si="211"/>
        <v>0</v>
      </c>
      <c r="EP42" s="782">
        <f t="shared" si="211"/>
        <v>999999</v>
      </c>
      <c r="EQ42" s="535" t="str" cm="1">
        <f t="array" ref="EQ42">INDEX(EQ$13:EQ40,$B42+1,1)</f>
        <v>-</v>
      </c>
      <c r="ER42" s="535" t="str" cm="1">
        <f t="array" ref="ER42">INDEX(ER$13:ER40,$B42+1,1)</f>
        <v>-</v>
      </c>
      <c r="ES42" s="411" t="str">
        <f t="shared" si="218"/>
        <v>-</v>
      </c>
      <c r="ET42" s="411" t="str">
        <f t="shared" si="218"/>
        <v>-</v>
      </c>
      <c r="EU42" s="781">
        <f t="shared" si="177"/>
        <v>0</v>
      </c>
      <c r="EV42" s="779">
        <f t="shared" si="178"/>
        <v>999999</v>
      </c>
      <c r="EW42" s="780">
        <f t="shared" si="179"/>
        <v>999999</v>
      </c>
      <c r="EX42" s="535" t="str" cm="1">
        <f t="array" ref="EX42">INDEX(EX$13:EX40,$B42+1,1)</f>
        <v>-</v>
      </c>
      <c r="EY42" s="728" cm="1">
        <f t="array" ref="EY42">IF(EX42&lt;&gt;"-",EX42,INDEX(i.ELMatedEst,$AA42+1,$T42))</f>
        <v>0</v>
      </c>
      <c r="EZ42" s="535" t="str" cm="1">
        <f t="array" ref="EZ42">INDEX(EZ$13:EZ40,$B42+1,1)</f>
        <v>-</v>
      </c>
      <c r="FA42" s="535" t="str" cm="1">
        <f t="array" ref="FA42">INDEX(FA$13:FA40,$B42+1,1)</f>
        <v>-</v>
      </c>
      <c r="FB42" s="411">
        <f t="shared" si="188"/>
        <v>0</v>
      </c>
      <c r="FC42" s="666">
        <f t="shared" si="189"/>
        <v>5.0000000000000001E-3</v>
      </c>
      <c r="FD42" s="535" cm="1">
        <f t="array" ref="FD42">INDEX(FD$13:FD40,$B42+1,1)</f>
        <v>1</v>
      </c>
      <c r="FE42" s="667">
        <f t="shared" si="190"/>
        <v>0.12</v>
      </c>
      <c r="FF42" s="667">
        <f>INDEX(CHOOSE($N42,DataAutumn!i.EL_PropnSold,DataWinter!i.EL_PropnSold,DataSpring!i.EL_PropnSold),$AI42,$T42)*INDEX(i.ELMatedEst,$AB42+1,$T42)*i.dAdultRR_ELPropSold
+INDEX(i.dryman,($AJ42-1)*4+$AI42,FF$7)</f>
        <v>0</v>
      </c>
      <c r="FG42" s="667">
        <f>INDEX(CHOOSE($N42,DataAutumn!i.EL_PropnSold,DataWinter!i.EL_PropnSold,DataSpring!i.EL_PropnSold),$AI42,$T42)*INDEX(i.ELMatedEst,$AB42+1,$T42)*i.dAdultRR_ELPropSold
+INDEX(i.dryman,($AJ42-1)*4+$AI42,FG$7)</f>
        <v>3.125E-2</v>
      </c>
      <c r="FH42" s="667">
        <f>INDEX(CHOOSE($N42,DataAutumn!i.EL_PropnSold,DataWinter!i.EL_PropnSold,DataSpring!i.EL_PropnSold),$AI42,$T42)*INDEX(i.ELMatedEst,$AB42+1,$T42)*i.dAdultRR_ELPropSold
+INDEX(i.dryman,($AJ42-1)*4+$AI42,FH$7)</f>
        <v>3.125E-2</v>
      </c>
      <c r="FI42" s="667">
        <f>INDEX(CHOOSE($N42,DataAutumn!i.EL_PropnSold,DataWinter!i.EL_PropnSold,DataSpring!i.EL_PropnSold),$AI42,$T42)*INDEX(i.ELMatedEst,$AB42+1,$T42)*i.dAdultRR_ELPropSold
+INDEX(i.dryman,($AJ42-1)*4+$AI42,FI$7)</f>
        <v>3.125E-2</v>
      </c>
      <c r="FJ42" s="668">
        <f>INDEX(CHOOSE($N42,DataAutumn!i.EL_PropnSold,DataWinter!i.EL_PropnSold,DataSpring!i.EL_PropnSold),$AI42,$T42)*INDEX(i.ELMatedEst,$AB42+1,$T42)*i.dAdultLSurv_ELPropSold</f>
        <v>0</v>
      </c>
      <c r="FK42" s="411" t="b">
        <f t="shared" si="219"/>
        <v>0</v>
      </c>
      <c r="FL42" s="411" t="b">
        <f t="shared" si="219"/>
        <v>0</v>
      </c>
      <c r="FM42" s="411" t="b">
        <f t="shared" si="219"/>
        <v>0</v>
      </c>
      <c r="FN42" s="411" t="b">
        <f t="shared" si="219"/>
        <v>0</v>
      </c>
      <c r="FO42" s="411">
        <f t="shared" si="212"/>
        <v>1</v>
      </c>
      <c r="FP42" s="411">
        <f t="shared" si="212"/>
        <v>0</v>
      </c>
      <c r="FQ42" s="411" t="b">
        <f t="shared" si="193"/>
        <v>0</v>
      </c>
      <c r="FR42" s="411" t="b">
        <f t="shared" si="213"/>
        <v>0</v>
      </c>
      <c r="FS42" s="411" t="b">
        <f t="shared" si="213"/>
        <v>0</v>
      </c>
      <c r="FT42" s="411" t="b">
        <f t="shared" si="213"/>
        <v>1</v>
      </c>
      <c r="FU42" s="87">
        <f t="shared" si="220"/>
        <v>1</v>
      </c>
      <c r="FV42" s="87">
        <f t="shared" si="220"/>
        <v>1</v>
      </c>
      <c r="FW42" s="535" cm="1">
        <f t="array" ref="FW42">INDEX(FW$13:FW40,$B42+1,1)</f>
        <v>1</v>
      </c>
      <c r="FX42" s="535" cm="1">
        <f t="array" ref="FX42">INDEX(FX$13:FX40,$B42+1,1)</f>
        <v>1</v>
      </c>
      <c r="FY42" s="535" cm="1">
        <f t="array" ref="FY42">INDEX(FY$13:FY40,$B42+1,1)</f>
        <v>1</v>
      </c>
      <c r="FZ42" s="535" cm="1">
        <f t="array" ref="FZ42">INDEX(FZ$13:FZ40,$B42+1,1)</f>
        <v>1</v>
      </c>
      <c r="GA42" s="535" t="str" cm="1">
        <f t="array" ref="GA42">INDEX(GA$13:GA40,$B42+1,1)</f>
        <v>-</v>
      </c>
      <c r="GB42" s="411" t="b">
        <f t="shared" si="194"/>
        <v>1</v>
      </c>
      <c r="GC42" s="411" t="b">
        <f t="shared" si="194"/>
        <v>0</v>
      </c>
      <c r="GD42" s="411" t="b">
        <f t="shared" si="194"/>
        <v>0</v>
      </c>
      <c r="GE42" s="411" t="b">
        <f t="shared" si="194"/>
        <v>0</v>
      </c>
      <c r="GF42" s="87">
        <f t="shared" si="221"/>
        <v>1</v>
      </c>
      <c r="GG42" s="87">
        <f t="shared" si="221"/>
        <v>1</v>
      </c>
      <c r="GH42" s="87">
        <f t="shared" si="221"/>
        <v>1</v>
      </c>
      <c r="GI42" s="87">
        <f t="shared" si="221"/>
        <v>1</v>
      </c>
      <c r="GJ42" s="87">
        <f t="shared" si="221"/>
        <v>1</v>
      </c>
      <c r="GK42" s="87">
        <f t="shared" si="221"/>
        <v>1</v>
      </c>
      <c r="GL42" s="87">
        <f t="shared" si="221"/>
        <v>1</v>
      </c>
      <c r="GM42" s="87">
        <f t="shared" si="221"/>
        <v>1</v>
      </c>
      <c r="GN42" s="411" cm="1">
        <f t="array" ref="GN42">INDEX(i.dse_type,1,$L42)</f>
        <v>0</v>
      </c>
      <c r="GO42" s="535" t="str" cm="1">
        <f t="array" ref="GO42">INDEX(GO$13:GO40,$B42+1,1)</f>
        <v>-</v>
      </c>
      <c r="GP42" s="535" t="str" cm="1">
        <f t="array" ref="GP42">INDEX(GP$13:GP40,$B42+1,1)</f>
        <v>-</v>
      </c>
      <c r="GQ42" s="535" t="str" cm="1">
        <f t="array" ref="GQ42">INDEX(GQ$13:GQ40,$B42+1,1)</f>
        <v>-</v>
      </c>
      <c r="GR42" s="18"/>
      <c r="GS42" s="535" t="str" cm="1">
        <f t="array" ref="GS42">INDEX(GS$13:GS40,$B42+1,1)</f>
        <v>-</v>
      </c>
      <c r="GT42" s="411" t="b">
        <f t="shared" si="195"/>
        <v>0</v>
      </c>
      <c r="GU42" s="535" t="str" cm="1">
        <f t="array" ref="GU42">INDEX(GU$13:GU40,$B42+1,1)</f>
        <v>-</v>
      </c>
      <c r="GV42" s="535" t="str" cm="1">
        <f t="array" ref="GV42">INDEX(GV$13:GV40,$B42+1,1)</f>
        <v>-</v>
      </c>
      <c r="GW42" s="535" t="str" cm="1">
        <f t="array" ref="GW42">INDEX(GW$13:GW40,$B42+1,1)</f>
        <v>-</v>
      </c>
      <c r="GX42" s="535" cm="1">
        <f t="array" ref="GX42">INDEX(GX$13:GX40,$B42+1,1)</f>
        <v>1</v>
      </c>
      <c r="GY42" s="535" cm="1">
        <f t="array" ref="GY42">INDEX(GY$13:GY40,$B42+1,1)</f>
        <v>1</v>
      </c>
      <c r="GZ42" s="535" t="str" cm="1">
        <f t="array" ref="GZ42">INDEX(GZ$13:GZ40,$B42+1,1)</f>
        <v>-</v>
      </c>
      <c r="HA42" s="535" t="str" cm="1">
        <f t="array" ref="HA42">INDEX(HA$13:HA40,$B42+1,1)</f>
        <v>-</v>
      </c>
      <c r="HB42" s="535" t="str" cm="1">
        <f t="array" ref="HB42">INDEX(HB$13:HB40,$B42+1,1)</f>
        <v>-</v>
      </c>
      <c r="HC42" s="535" t="str" cm="1">
        <f t="array" ref="HC42">INDEX(HC$13:HC40,$B42+1,1)</f>
        <v>-</v>
      </c>
      <c r="HD42" s="535" t="str" cm="1">
        <f t="array" ref="HD42">INDEX(HD$13:HD40,$B42+1,1)</f>
        <v>-</v>
      </c>
      <c r="HE42" s="535" t="str" cm="1">
        <f t="array" ref="HE42">INDEX(HE$13:HE40,$B42+1,1)</f>
        <v>-</v>
      </c>
      <c r="HF42" s="535" t="str" cm="1">
        <f t="array" ref="HF42">INDEX(HF$13:HF40,$B42+1,1)</f>
        <v>-</v>
      </c>
      <c r="HG42" s="535" t="str" cm="1">
        <f t="array" ref="HG42">INDEX(HG$13:HG40,$B42+1,1)</f>
        <v>-</v>
      </c>
      <c r="HH42" s="535" t="str" cm="1">
        <f t="array" ref="HH42">INDEX(HH$13:HH40,$B42+1,1)</f>
        <v>-</v>
      </c>
      <c r="HI42" s="535" t="str" cm="1">
        <f t="array" ref="HI42">INDEX(HI$13:HI40,$B42+1,1)</f>
        <v>-</v>
      </c>
      <c r="HJ42" s="535" t="str" cm="1">
        <f t="array" ref="HJ42">INDEX(HJ$13:HJ40,$B42+1,1)</f>
        <v>-</v>
      </c>
      <c r="HK42" s="535" t="str" cm="1">
        <f t="array" ref="HK42">INDEX(HK$13:HK40,$B42+1,1)</f>
        <v>-</v>
      </c>
      <c r="HL42" s="535" t="str" cm="1">
        <f t="array" ref="HL42">INDEX(HL$13:HL40,$B42+1,1)</f>
        <v>-</v>
      </c>
      <c r="HM42" s="535" t="str" cm="1">
        <f t="array" ref="HM42">INDEX(HM$13:HM40,$B42+1,1)</f>
        <v>-</v>
      </c>
      <c r="HN42" s="535" t="str" cm="1">
        <f t="array" ref="HN42">INDEX(HN$13:HN40,$B42+1,1)</f>
        <v>-</v>
      </c>
      <c r="HO42" s="535" t="str" cm="1">
        <f t="array" ref="HO42">INDEX(HO$13:HO40,$B42+1,1)</f>
        <v>-</v>
      </c>
      <c r="HP42" s="535" t="str" cm="1">
        <f t="array" ref="HP42">INDEX(HP$13:HP40,$B42+1,1)</f>
        <v>-</v>
      </c>
      <c r="HQ42" s="535" t="str" cm="1">
        <f t="array" ref="HQ42">INDEX(HQ$13:HQ40,$B42+1,1)</f>
        <v>-</v>
      </c>
      <c r="HR42" s="535" t="str" cm="1">
        <f t="array" ref="HR42">INDEX(HR$13:HR40,$B42+1,1)</f>
        <v>-</v>
      </c>
      <c r="HS42" s="535" t="str" cm="1">
        <f t="array" ref="HS42">INDEX(HS$13:HS40,$B42+1,1)</f>
        <v>-</v>
      </c>
      <c r="HT42" s="535" t="str" cm="1">
        <f t="array" ref="HT42">INDEX(HT$13:HT40,$B42+1,1)</f>
        <v>-</v>
      </c>
      <c r="HU42" s="535" cm="1">
        <f t="array" ref="HU42">INDEX(HU$13:HU40,$B42+1,1)</f>
        <v>0</v>
      </c>
      <c r="HV42" s="535" t="str" cm="1">
        <f t="array" ref="HV42">INDEX(HV$13:HV40,$B42+1,1)</f>
        <v>-</v>
      </c>
      <c r="HW42" s="535" cm="1">
        <f t="array" ref="HW42">INDEX(HW$13:HW40,$B42+1,1)</f>
        <v>1</v>
      </c>
      <c r="HX42" s="535" cm="1">
        <f t="array" ref="HX42">INDEX(HX$13:HX40,$B42+1,1)</f>
        <v>0</v>
      </c>
      <c r="HY42" s="535" cm="1">
        <f t="array" ref="HY42">INDEX(HY$13:HY40,$B42+1,1)</f>
        <v>0</v>
      </c>
      <c r="HZ42" s="535" cm="1">
        <f t="array" ref="HZ42">INDEX(HZ$13:HZ40,$B42+1,1)</f>
        <v>0</v>
      </c>
      <c r="IA42" s="535" cm="1">
        <f t="array" ref="IA42">INDEX(IA$13:IA40,$B42+1,1)</f>
        <v>0</v>
      </c>
      <c r="IB42" s="535" cm="1">
        <f t="array" ref="IB42">INDEX(IB$13:IB40,$B42+1,1)</f>
        <v>0</v>
      </c>
      <c r="IC42" s="535" cm="1">
        <f t="array" ref="IC42">INDEX(IC$13:IC40,$B42+1,1)</f>
        <v>0</v>
      </c>
      <c r="ID42" s="535" cm="1">
        <f t="array" ref="ID42">INDEX(ID$13:ID40,$B42+1,1)</f>
        <v>0</v>
      </c>
      <c r="IE42" s="535" cm="1">
        <f t="array" ref="IE42">INDEX(IE$13:IE40,$B42+1,1)</f>
        <v>1</v>
      </c>
      <c r="IF42" s="535" cm="1">
        <f t="array" ref="IF42">INDEX(IF$13:IF40,$B42+1,1)</f>
        <v>0</v>
      </c>
      <c r="IG42" s="535" cm="1">
        <f t="array" ref="IG42">INDEX(IG$13:IG40,$B42+1,1)</f>
        <v>0</v>
      </c>
      <c r="IH42" s="535" cm="1">
        <f t="array" ref="IH42">INDEX(IH$13:IH40,$B42+1,1)</f>
        <v>0</v>
      </c>
      <c r="II42" s="535" cm="1">
        <f t="array" ref="II42">INDEX(II$13:II40,$B42+1,1)</f>
        <v>0</v>
      </c>
      <c r="IJ42" s="535" cm="1">
        <f t="array" ref="IJ42">INDEX(IJ$13:IJ40,$B42+1,1)</f>
        <v>0</v>
      </c>
      <c r="IK42" s="18"/>
      <c r="IL42" s="535" cm="1">
        <f t="array" ref="IL42">INDEX(IL$13:IL40,$B42+1,1)</f>
        <v>0.125</v>
      </c>
      <c r="IM42" s="535" cm="1">
        <f t="array" ref="IM42">INDEX(IM$13:IM40,$B42+1,1)</f>
        <v>0.3</v>
      </c>
      <c r="IN42" s="535" cm="1">
        <f t="array" ref="IN42">INDEX(IN$13:IN40,$B42+1,1)</f>
        <v>-0.05</v>
      </c>
      <c r="IO42" s="535" cm="1">
        <f t="array" ref="IO42">INDEX(IO$13:IO40,$B42+1,1)</f>
        <v>0.1</v>
      </c>
      <c r="IP42" s="535" cm="1">
        <f t="array" ref="IP42">INDEX(IP$13:IP40,$B42+1,1)</f>
        <v>0.25</v>
      </c>
      <c r="IQ42" s="535" cm="1">
        <f t="array" ref="IQ42">INDEX(IQ$13:IQ40,$B42+1,1)</f>
        <v>-0.05</v>
      </c>
      <c r="IR42" s="535" cm="1">
        <f t="array" ref="IR42">INDEX(IR$13:IR40,$B42+1,1)</f>
        <v>0.05</v>
      </c>
      <c r="IS42" s="535" cm="1">
        <f t="array" ref="IS42">INDEX(IS$13:IS40,$B42+1,1)</f>
        <v>0.1</v>
      </c>
      <c r="IT42" s="535" cm="1">
        <f t="array" ref="IT42">INDEX(IT$13:IT40,$B42+1,1)</f>
        <v>-0.02</v>
      </c>
      <c r="IU42" s="535" cm="1">
        <f t="array" ref="IU42">INDEX(IU$13:IU40,$B42+1,1)</f>
        <v>0.1</v>
      </c>
      <c r="IV42" s="535" cm="1">
        <f t="array" ref="IV42">INDEX(IV$13:IV40,$B42+1,1)</f>
        <v>0.25</v>
      </c>
      <c r="IW42" s="535" cm="1">
        <f t="array" ref="IW42">INDEX(IW$13:IW40,$B42+1,1)</f>
        <v>-0.05</v>
      </c>
      <c r="IX42" s="535" cm="1">
        <f t="array" ref="IX42">INDEX(IX$13:IX40,$B42+1,1)</f>
        <v>0.125</v>
      </c>
      <c r="IY42" s="535" cm="1">
        <f t="array" ref="IY42">INDEX(IY$13:IY40,$B42+1,1)</f>
        <v>0.1</v>
      </c>
      <c r="IZ42" s="535" cm="1">
        <f t="array" ref="IZ42">INDEX(IZ$13:IZ40,$B42+1,1)</f>
        <v>0.1</v>
      </c>
      <c r="JA42" s="535" cm="1">
        <f t="array" ref="JA42">INDEX(JA$13:JA40,$B42+1,1)</f>
        <v>0.1</v>
      </c>
      <c r="JB42" s="535" cm="1">
        <f t="array" ref="JB42">INDEX(JB$13:JB40,$B42+1,1)</f>
        <v>0</v>
      </c>
      <c r="JC42" s="535" cm="1">
        <f t="array" ref="JC42">INDEX(JC$13:JC40,$B42+1,1)</f>
        <v>0</v>
      </c>
      <c r="JD42" s="535" cm="1">
        <f t="array" ref="JD42">INDEX(JD$13:JD40,$B42+1,1)</f>
        <v>0</v>
      </c>
      <c r="JE42" s="535" cm="1">
        <f t="array" ref="JE42">INDEX(JE$13:JE40,$B42+1,1)</f>
        <v>0</v>
      </c>
      <c r="JF42" s="535" cm="1">
        <f t="array" ref="JF42">INDEX(JF$13:JF40,$B42+1,1)</f>
        <v>0</v>
      </c>
      <c r="JG42" s="535" cm="1">
        <f t="array" ref="JG42">INDEX(JG$13:JG40,$B42+1,1)</f>
        <v>0</v>
      </c>
      <c r="JH42" s="535" cm="1">
        <f t="array" ref="JH42">INDEX(JH$13:JH40,$B42+1,1)</f>
        <v>0</v>
      </c>
      <c r="JI42" s="535" cm="1">
        <f t="array" ref="JI42">INDEX(JI$13:JI40,$B42+1,1)</f>
        <v>0</v>
      </c>
      <c r="JJ42" s="535" cm="1">
        <f t="array" ref="JJ42">INDEX(JJ$13:JJ40,$B42+1,1)</f>
        <v>0</v>
      </c>
      <c r="JK42" s="535" cm="1">
        <f t="array" ref="JK42">INDEX(JK$13:JK40,$B42+1,1)</f>
        <v>0</v>
      </c>
      <c r="JL42" s="535" cm="1">
        <f t="array" ref="JL42">INDEX(JL$13:JL40,$B42+1,1)</f>
        <v>0</v>
      </c>
      <c r="JM42" s="535" cm="1">
        <f t="array" ref="JM42">INDEX(JM$13:JM40,$B42+1,1)</f>
        <v>0</v>
      </c>
      <c r="JN42" s="535" cm="1">
        <f t="array" ref="JN42">INDEX(JN$13:JN40,$B42+1,1)</f>
        <v>0</v>
      </c>
      <c r="JO42" s="535" cm="1">
        <f t="array" ref="JO42">INDEX(JO$13:JO40,$B42+1,1)</f>
        <v>0</v>
      </c>
      <c r="JP42" s="535" cm="1">
        <f t="array" ref="JP42">INDEX(JP$13:JP40,$B42+1,1)</f>
        <v>0</v>
      </c>
      <c r="JQ42" s="535" cm="1">
        <f t="array" ref="JQ42">INDEX(JQ$13:JQ40,$B42+1,1)</f>
        <v>0</v>
      </c>
      <c r="JR42" s="535" cm="1">
        <f t="array" ref="JR42">INDEX(JR$13:JR40,$B42+1,1)</f>
        <v>0</v>
      </c>
      <c r="JS42" s="535" cm="1">
        <f t="array" ref="JS42">INDEX(JS$13:JS40,$B42+1,1)</f>
        <v>0</v>
      </c>
      <c r="JT42" s="535" cm="1">
        <f t="array" ref="JT42">INDEX(JT$13:JT40,$B42+1,1)</f>
        <v>0</v>
      </c>
      <c r="JU42" s="535" cm="1">
        <f t="array" ref="JU42">INDEX(JU$13:JU40,$B42+1,1)</f>
        <v>0</v>
      </c>
      <c r="JV42" s="535" cm="1">
        <f t="array" ref="JV42">INDEX(JV$13:JV40,$B42+1,1)</f>
        <v>0</v>
      </c>
      <c r="JW42" s="535" cm="1">
        <f t="array" ref="JW42">INDEX(JW$13:JW40,$B42+1,1)</f>
        <v>0</v>
      </c>
      <c r="JX42" s="535" cm="1">
        <f t="array" ref="JX42">INDEX(JX$13:JX40,$B42+1,1)</f>
        <v>0</v>
      </c>
      <c r="JY42" s="535" cm="1">
        <f t="array" ref="JY42">INDEX(JY$13:JY40,$B42+1,1)</f>
        <v>0</v>
      </c>
      <c r="JZ42" s="535" cm="1">
        <f t="array" ref="JZ42">INDEX(JZ$13:JZ40,$B42+1,1)</f>
        <v>0</v>
      </c>
      <c r="KA42" s="535" cm="1">
        <f t="array" ref="KA42">INDEX(KA$13:KA40,$B42+1,1)</f>
        <v>0</v>
      </c>
      <c r="KB42" s="535" cm="1">
        <f t="array" ref="KB42">INDEX(KB$13:KB40,$B42+1,1)</f>
        <v>0</v>
      </c>
      <c r="KC42" s="535" cm="1">
        <f t="array" ref="KC42">INDEX(KC$13:KC40,$B42+1,1)</f>
        <v>0</v>
      </c>
      <c r="KD42" s="535" cm="1">
        <f t="array" ref="KD42">INDEX(KD$13:KD40,$B42+1,1)</f>
        <v>0</v>
      </c>
      <c r="KE42" s="535" cm="1">
        <f t="array" ref="KE42">INDEX(KE$13:KE40,$B42+1,1)</f>
        <v>0</v>
      </c>
      <c r="KF42" s="535" cm="1">
        <f t="array" ref="KF42">INDEX(KF$13:KF40,$B42+1,1)</f>
        <v>0</v>
      </c>
      <c r="KG42" s="535" cm="1">
        <f t="array" ref="KG42">INDEX(KG$13:KG40,$B42+1,1)</f>
        <v>0</v>
      </c>
      <c r="KH42" s="535" cm="1">
        <f t="array" ref="KH42">INDEX(KH$13:KH40,$B42+1,1)</f>
        <v>0</v>
      </c>
      <c r="KI42" s="535" cm="1">
        <f t="array" ref="KI42">INDEX(KI$13:KI40,$B42+1,1)</f>
        <v>0</v>
      </c>
      <c r="KJ42" s="535" cm="1">
        <f t="array" ref="KJ42">INDEX(KJ$13:KJ40,$B42+1,1)</f>
        <v>0</v>
      </c>
      <c r="KK42" s="535" cm="1">
        <f t="array" ref="KK42">INDEX(KK$13:KK40,$B42+1,1)</f>
        <v>0</v>
      </c>
      <c r="KL42" s="535" cm="1">
        <f t="array" ref="KL42">INDEX(KL$13:KL40,$B42+1,1)</f>
        <v>0</v>
      </c>
      <c r="KM42" s="535" cm="1">
        <f t="array" ref="KM42">INDEX(KM$13:KM40,$B42+1,1)</f>
        <v>0</v>
      </c>
      <c r="KN42" s="535" cm="1">
        <f t="array" ref="KN42">INDEX(KN$13:KN40,$B42+1,1)</f>
        <v>0</v>
      </c>
      <c r="KO42" s="535" cm="1">
        <f t="array" ref="KO42">INDEX(KO$13:KO40,$B42+1,1)</f>
        <v>0</v>
      </c>
      <c r="KP42" s="535" cm="1">
        <f t="array" ref="KP42">INDEX(KP$13:KP40,$B42+1,1)</f>
        <v>0</v>
      </c>
      <c r="KQ42" s="535" cm="1">
        <f t="array" ref="KQ42">INDEX(KQ$13:KQ40,$B42+1,1)</f>
        <v>0</v>
      </c>
      <c r="KR42" s="535" cm="1">
        <f t="array" ref="KR42">INDEX(KR$13:KR40,$B42+1,1)</f>
        <v>0</v>
      </c>
      <c r="KS42" s="535" cm="1">
        <f t="array" ref="KS42">INDEX(KS$13:KS40,$B42+1,1)</f>
        <v>0</v>
      </c>
      <c r="KT42" s="535" cm="1">
        <f t="array" ref="KT42">INDEX(KT$13:KT40,$B42+1,1)</f>
        <v>0</v>
      </c>
      <c r="KU42" s="535" cm="1">
        <f t="array" ref="KU42">INDEX(KU$13:KU40,$B42+1,1)</f>
        <v>0</v>
      </c>
      <c r="KV42" s="535" cm="1">
        <f t="array" ref="KV42">INDEX(KV$13:KV40,$B42+1,1)</f>
        <v>0</v>
      </c>
      <c r="KW42" s="535" cm="1">
        <f t="array" ref="KW42">INDEX(KW$13:KW40,$B42+1,1)</f>
        <v>0</v>
      </c>
      <c r="KX42" s="535" cm="1">
        <f t="array" ref="KX42">INDEX(KX$13:KX40,$B42+1,1)</f>
        <v>0</v>
      </c>
      <c r="KY42" s="535" cm="1">
        <f t="array" ref="KY42">INDEX(KY$13:KY40,$B42+1,1)</f>
        <v>0</v>
      </c>
      <c r="KZ42" s="535" cm="1">
        <f t="array" ref="KZ42">INDEX(KZ$13:KZ40,$B42+1,1)</f>
        <v>0</v>
      </c>
      <c r="LA42" s="535" cm="1">
        <f t="array" ref="LA42">INDEX(LA$13:LA40,$B42+1,1)</f>
        <v>0</v>
      </c>
      <c r="LB42" s="535" cm="1">
        <f t="array" ref="LB42">INDEX(LB$13:LB40,$B42+1,1)</f>
        <v>0</v>
      </c>
      <c r="LC42" s="535" cm="1">
        <f t="array" ref="LC42">INDEX(LC$13:LC40,$B42+1,1)</f>
        <v>0</v>
      </c>
      <c r="LD42" s="535" cm="1">
        <f t="array" ref="LD42">INDEX(LD$13:LD40,$B42+1,1)</f>
        <v>0</v>
      </c>
      <c r="LE42" s="535" cm="1">
        <f t="array" ref="LE42">INDEX(LE$13:LE40,$B42+1,1)</f>
        <v>0</v>
      </c>
      <c r="LF42" s="535" cm="1">
        <f t="array" ref="LF42">INDEX(LF$13:LF40,$B42+1,1)</f>
        <v>0</v>
      </c>
      <c r="LG42" s="535" cm="1">
        <f t="array" ref="LG42">INDEX(LG$13:LG40,$B42+1,1)</f>
        <v>0</v>
      </c>
      <c r="LH42" s="535" cm="1">
        <f t="array" ref="LH42">INDEX(LH$13:LH40,$B42+1,1)</f>
        <v>0</v>
      </c>
      <c r="LI42" s="535" cm="1">
        <f t="array" ref="LI42">INDEX(LI$13:LI40,$B42+1,1)</f>
        <v>0</v>
      </c>
      <c r="LJ42" s="535" cm="1">
        <f t="array" ref="LJ42">INDEX(LJ$13:LJ40,$B42+1,1)</f>
        <v>0</v>
      </c>
      <c r="LK42" s="535" cm="1">
        <f t="array" ref="LK42">INDEX(LK$13:LK40,$B42+1,1)</f>
        <v>0</v>
      </c>
      <c r="LL42" s="535" cm="1">
        <f t="array" ref="LL42">INDEX(LL$13:LL40,$B42+1,1)</f>
        <v>0</v>
      </c>
      <c r="LM42" s="535" cm="1">
        <f t="array" ref="LM42">INDEX(LM$13:LM40,$B42+1,1)</f>
        <v>0</v>
      </c>
      <c r="LN42" s="535" cm="1">
        <f t="array" ref="LN42">INDEX(LN$13:LN40,$B42+1,1)</f>
        <v>0</v>
      </c>
      <c r="LO42" s="535" cm="1">
        <f t="array" ref="LO42">INDEX(LO$13:LO40,$B42+1,1)</f>
        <v>0</v>
      </c>
      <c r="LP42" s="535" cm="1">
        <f t="array" ref="LP42">INDEX(LP$13:LP40,$B42+1,1)</f>
        <v>0</v>
      </c>
      <c r="LQ42" s="535" cm="1">
        <f t="array" ref="LQ42">INDEX(LQ$13:LQ40,$B42+1,1)</f>
        <v>0</v>
      </c>
      <c r="LR42" s="535" cm="1">
        <f t="array" ref="LR42">INDEX(LR$13:LR40,$B42+1,1)</f>
        <v>0</v>
      </c>
      <c r="LS42" s="535" cm="1">
        <f t="array" ref="LS42">INDEX(LS$13:LS40,$B42+1,1)</f>
        <v>0</v>
      </c>
      <c r="LT42" s="535" cm="1">
        <f t="array" ref="LT42">INDEX(LT$13:LT40,$B42+1,1)</f>
        <v>0</v>
      </c>
      <c r="LU42" s="535" cm="1">
        <f t="array" ref="LU42">INDEX(LU$13:LU40,$B42+1,1)</f>
        <v>0</v>
      </c>
      <c r="LV42" s="535" cm="1">
        <f t="array" ref="LV42">INDEX(LV$13:LV40,$B42+1,1)</f>
        <v>0</v>
      </c>
      <c r="LW42" s="535" cm="1">
        <f t="array" ref="LW42">INDEX(LW$13:LW40,$B42+1,1)</f>
        <v>0</v>
      </c>
      <c r="LX42" s="535" cm="1">
        <f t="array" ref="LX42">INDEX(LX$13:LX40,$B42+1,1)</f>
        <v>0</v>
      </c>
      <c r="LY42" s="535" cm="1">
        <f t="array" ref="LY42">INDEX(LY$13:LY40,$B42+1,1)</f>
        <v>0</v>
      </c>
      <c r="LZ42" s="535" cm="1">
        <f t="array" ref="LZ42">INDEX(LZ$13:LZ40,$B42+1,1)</f>
        <v>0</v>
      </c>
      <c r="MA42" s="535" cm="1">
        <f t="array" ref="MA42">INDEX(MA$13:MA40,$B42+1,1)</f>
        <v>0</v>
      </c>
      <c r="MB42" s="535" cm="1">
        <f t="array" ref="MB42">INDEX(MB$13:MB40,$B42+1,1)</f>
        <v>0</v>
      </c>
      <c r="MC42" s="535" cm="1">
        <f t="array" ref="MC42">INDEX(MC$13:MC40,$B42+1,1)</f>
        <v>0</v>
      </c>
      <c r="MD42" s="535" cm="1">
        <f t="array" ref="MD42">INDEX(MD$13:MD40,$B42+1,1)</f>
        <v>0</v>
      </c>
      <c r="ME42" s="535" cm="1">
        <f t="array" ref="ME42">INDEX(ME$13:ME40,$B42+1,1)</f>
        <v>0</v>
      </c>
      <c r="MF42" s="535" cm="1">
        <f t="array" ref="MF42">INDEX(MF$13:MF40,$B42+1,1)</f>
        <v>0</v>
      </c>
      <c r="MG42" s="535" cm="1">
        <f t="array" ref="MG42">INDEX(MG$13:MG40,$B42+1,1)</f>
        <v>0</v>
      </c>
      <c r="MH42" s="535" cm="1">
        <f t="array" ref="MH42">INDEX(MH$13:MH40,$B42+1,1)</f>
        <v>0</v>
      </c>
      <c r="MI42" s="535" cm="1">
        <f t="array" ref="MI42">INDEX(MI$13:MI40,$B42+1,1)</f>
        <v>0</v>
      </c>
      <c r="MJ42" s="535" cm="1">
        <f t="array" ref="MJ42">INDEX(MJ$13:MJ40,$B42+1,1)</f>
        <v>0</v>
      </c>
      <c r="MK42" s="535" cm="1">
        <f t="array" ref="MK42">INDEX(MK$13:MK40,$B42+1,1)</f>
        <v>0</v>
      </c>
      <c r="ML42" s="535" cm="1">
        <f t="array" ref="ML42">INDEX(ML$13:ML40,$B42+1,1)</f>
        <v>0</v>
      </c>
      <c r="MM42" s="535" cm="1">
        <f t="array" ref="MM42">INDEX(MM$13:MM40,$B42+1,1)</f>
        <v>0</v>
      </c>
      <c r="MN42" s="535" cm="1">
        <f t="array" ref="MN42">INDEX(MN$13:MN40,$B42+1,1)</f>
        <v>0</v>
      </c>
      <c r="MO42" s="535" cm="1">
        <f t="array" ref="MO42">INDEX(MO$13:MO40,$B42+1,1)</f>
        <v>0</v>
      </c>
      <c r="MP42" s="535" cm="1">
        <f t="array" ref="MP42">INDEX(MP$13:MP40,$B42+1,1)</f>
        <v>0</v>
      </c>
      <c r="MQ42" s="535" cm="1">
        <f t="array" ref="MQ42">INDEX(MQ$13:MQ40,$B42+1,1)</f>
        <v>0</v>
      </c>
      <c r="MR42" s="535" cm="1">
        <f t="array" ref="MR42">INDEX(MR$13:MR40,$B42+1,1)</f>
        <v>0</v>
      </c>
      <c r="MS42" s="535" cm="1">
        <f t="array" ref="MS42">INDEX(MS$13:MS40,$B42+1,1)</f>
        <v>0</v>
      </c>
      <c r="MT42" s="535" cm="1">
        <f t="array" ref="MT42">INDEX(MT$13:MT40,$B42+1,1)</f>
        <v>0</v>
      </c>
      <c r="MU42" s="535" cm="1">
        <f t="array" ref="MU42">INDEX(MU$13:MU40,$B42+1,1)</f>
        <v>0</v>
      </c>
      <c r="MV42" s="535" cm="1">
        <f t="array" ref="MV42">INDEX(MV$13:MV40,$B42+1,1)</f>
        <v>0</v>
      </c>
      <c r="MW42" s="535" cm="1">
        <f t="array" ref="MW42">INDEX(MW$13:MW40,$B42+1,1)</f>
        <v>0</v>
      </c>
      <c r="MX42" s="535" cm="1">
        <f t="array" ref="MX42">INDEX(MX$13:MX40,$B42+1,1)</f>
        <v>0</v>
      </c>
      <c r="MY42" s="535" cm="1">
        <f t="array" ref="MY42">INDEX(MY$13:MY40,$B42+1,1)</f>
        <v>0</v>
      </c>
      <c r="MZ42" s="535" cm="1">
        <f t="array" ref="MZ42">INDEX(MZ$13:MZ40,$B42+1,1)</f>
        <v>0</v>
      </c>
      <c r="NA42" s="535" cm="1">
        <f t="array" ref="NA42">INDEX(NA$13:NA40,$B42+1,1)</f>
        <v>0</v>
      </c>
      <c r="NB42" s="535" cm="1">
        <f t="array" ref="NB42">INDEX(NB$13:NB40,$B42+1,1)</f>
        <v>0</v>
      </c>
      <c r="NC42" s="535" cm="1">
        <f t="array" ref="NC42">INDEX(NC$13:NC40,$B42+1,1)</f>
        <v>0</v>
      </c>
      <c r="ND42" s="535" cm="1">
        <f t="array" ref="ND42">INDEX(ND$13:ND40,$B42+1,1)</f>
        <v>0</v>
      </c>
      <c r="NE42" s="535" cm="1">
        <f t="array" ref="NE42">INDEX(NE$13:NE40,$B42+1,1)</f>
        <v>0</v>
      </c>
      <c r="NF42" s="535" cm="1">
        <f t="array" ref="NF42">INDEX(NF$13:NF40,$B42+1,1)</f>
        <v>0</v>
      </c>
      <c r="NG42" s="535" cm="1">
        <f t="array" ref="NG42">INDEX(NG$13:NG40,$B42+1,1)</f>
        <v>0</v>
      </c>
      <c r="NH42" s="535" cm="1">
        <f t="array" ref="NH42">INDEX(NH$13:NH40,$B42+1,1)</f>
        <v>0</v>
      </c>
      <c r="NI42" s="535" cm="1">
        <f t="array" ref="NI42">INDEX(NI$13:NI40,$B42+1,1)</f>
        <v>0</v>
      </c>
      <c r="NJ42" s="535" cm="1">
        <f t="array" ref="NJ42">INDEX(NJ$13:NJ40,$B42+1,1)</f>
        <v>0</v>
      </c>
      <c r="NK42" s="535" cm="1">
        <f t="array" ref="NK42">INDEX(NK$13:NK40,$B42+1,1)</f>
        <v>0</v>
      </c>
      <c r="NL42" s="535" cm="1">
        <f t="array" ref="NL42">INDEX(NL$13:NL40,$B42+1,1)</f>
        <v>0</v>
      </c>
      <c r="NM42" s="535" cm="1">
        <f t="array" ref="NM42">INDEX(NM$13:NM40,$B42+1,1)</f>
        <v>0</v>
      </c>
      <c r="NN42" s="535" cm="1">
        <f t="array" ref="NN42">INDEX(NN$13:NN40,$B42+1,1)</f>
        <v>0</v>
      </c>
      <c r="NO42" s="535" cm="1">
        <f t="array" ref="NO42">INDEX(NO$13:NO40,$B42+1,1)</f>
        <v>0</v>
      </c>
      <c r="NP42" s="535" cm="1">
        <f t="array" ref="NP42">INDEX(NP$13:NP40,$B42+1,1)</f>
        <v>0</v>
      </c>
      <c r="NQ42" s="535" cm="1">
        <f t="array" ref="NQ42">INDEX(NQ$13:NQ40,$B42+1,1)</f>
        <v>0</v>
      </c>
      <c r="NR42" s="535" cm="1">
        <f t="array" ref="NR42">INDEX(NR$13:NR40,$B42+1,1)</f>
        <v>0</v>
      </c>
      <c r="NS42" s="535" cm="1">
        <f t="array" ref="NS42">INDEX(NS$13:NS40,$B42+1,1)</f>
        <v>0</v>
      </c>
      <c r="NT42" s="535" cm="1">
        <f t="array" ref="NT42">INDEX(NT$13:NT40,$B42+1,1)</f>
        <v>0</v>
      </c>
      <c r="NU42" s="535" cm="1">
        <f t="array" ref="NU42">INDEX(NU$13:NU40,$B42+1,1)</f>
        <v>0</v>
      </c>
      <c r="NV42" s="535" cm="1">
        <f t="array" ref="NV42">INDEX(NV$13:NV40,$B42+1,1)</f>
        <v>0</v>
      </c>
      <c r="NW42" s="535" cm="1">
        <f t="array" ref="NW42">INDEX(NW$13:NW40,$B42+1,1)</f>
        <v>0</v>
      </c>
      <c r="NX42" s="535" cm="1">
        <f t="array" ref="NX42">INDEX(NX$13:NX40,$B42+1,1)</f>
        <v>0</v>
      </c>
      <c r="NY42" s="535" cm="1">
        <f t="array" ref="NY42">INDEX(NY$13:NY40,$B42+1,1)</f>
        <v>0</v>
      </c>
      <c r="NZ42" s="535" cm="1">
        <f t="array" ref="NZ42">INDEX(NZ$13:NZ40,$B42+1,1)</f>
        <v>0</v>
      </c>
      <c r="OA42" s="535" cm="1">
        <f t="array" ref="OA42">INDEX(OA$13:OA40,$B42+1,1)</f>
        <v>0</v>
      </c>
      <c r="OB42" s="535" cm="1">
        <f t="array" ref="OB42">INDEX(OB$13:OB40,$B42+1,1)</f>
        <v>0</v>
      </c>
      <c r="OC42" s="535" cm="1">
        <f t="array" ref="OC42">INDEX(OC$13:OC40,$B42+1,1)</f>
        <v>0</v>
      </c>
      <c r="OD42" s="535" cm="1">
        <f t="array" ref="OD42">INDEX(OD$13:OD40,$B42+1,1)</f>
        <v>0</v>
      </c>
      <c r="OE42" s="535" cm="1">
        <f t="array" ref="OE42">INDEX(OE$13:OE40,$B42+1,1)</f>
        <v>0</v>
      </c>
      <c r="OF42" s="535" cm="1">
        <f t="array" ref="OF42">INDEX(OF$13:OF40,$B42+1,1)</f>
        <v>0</v>
      </c>
      <c r="OG42" s="535" cm="1">
        <f t="array" ref="OG42">INDEX(OG$13:OG40,$B42+1,1)</f>
        <v>0</v>
      </c>
      <c r="OH42" s="535" cm="1">
        <f t="array" ref="OH42">INDEX(OH$13:OH40,$B42+1,1)</f>
        <v>0</v>
      </c>
      <c r="OI42" s="535" cm="1">
        <f t="array" ref="OI42">INDEX(OI$13:OI40,$B42+1,1)</f>
        <v>0</v>
      </c>
      <c r="OJ42" s="535" cm="1">
        <f t="array" ref="OJ42">INDEX(OJ$13:OJ40,$B42+1,1)</f>
        <v>0</v>
      </c>
      <c r="OK42" s="535" cm="1">
        <f t="array" ref="OK42">INDEX(OK$13:OK40,$B42+1,1)</f>
        <v>0</v>
      </c>
      <c r="OL42" s="535" cm="1">
        <f t="array" ref="OL42">INDEX(OL$13:OL40,$B42+1,1)</f>
        <v>0</v>
      </c>
      <c r="OM42" s="535" cm="1">
        <f t="array" ref="OM42">INDEX(OM$13:OM40,$B42+1,1)</f>
        <v>0</v>
      </c>
      <c r="ON42" s="535" cm="1">
        <f t="array" ref="ON42">INDEX(ON$13:ON40,$B42+1,1)</f>
        <v>0</v>
      </c>
      <c r="OO42" s="535" cm="1">
        <f t="array" ref="OO42">INDEX(OO$13:OO40,$B42+1,1)</f>
        <v>0</v>
      </c>
      <c r="OP42" s="535" cm="1">
        <f t="array" ref="OP42">INDEX(OP$13:OP40,$B42+1,1)</f>
        <v>0</v>
      </c>
      <c r="OQ42" s="535" cm="1">
        <f t="array" ref="OQ42">INDEX(OQ$13:OQ40,$B42+1,1)</f>
        <v>0</v>
      </c>
      <c r="OR42" s="535" cm="1">
        <f t="array" ref="OR42">INDEX(OR$13:OR40,$B42+1,1)</f>
        <v>0</v>
      </c>
      <c r="OS42" s="535" cm="1">
        <f t="array" ref="OS42">INDEX(OS$13:OS40,$B42+1,1)</f>
        <v>0</v>
      </c>
      <c r="OT42" s="535" cm="1">
        <f t="array" ref="OT42">INDEX(OT$13:OT40,$B42+1,1)</f>
        <v>0</v>
      </c>
      <c r="OU42" s="535" cm="1">
        <f t="array" ref="OU42">INDEX(OU$13:OU40,$B42+1,1)</f>
        <v>0</v>
      </c>
      <c r="OV42" s="535" cm="1">
        <f t="array" ref="OV42">INDEX(OV$13:OV40,$B42+1,1)</f>
        <v>0</v>
      </c>
      <c r="OW42" s="535" cm="1">
        <f t="array" ref="OW42">INDEX(OW$13:OW40,$B42+1,1)</f>
        <v>0</v>
      </c>
      <c r="OX42" s="535" cm="1">
        <f t="array" ref="OX42">INDEX(OX$13:OX40,$B42+1,1)</f>
        <v>0</v>
      </c>
      <c r="OY42" s="535" cm="1">
        <f t="array" ref="OY42">INDEX(OY$13:OY40,$B42+1,1)</f>
        <v>0</v>
      </c>
      <c r="OZ42" s="535" cm="1">
        <f t="array" ref="OZ42">INDEX(OZ$13:OZ40,$B42+1,1)</f>
        <v>0</v>
      </c>
      <c r="PA42" s="535" cm="1">
        <f t="array" ref="PA42">INDEX(PA$13:PA40,$B42+1,1)</f>
        <v>0</v>
      </c>
      <c r="PB42" s="535" cm="1">
        <f t="array" ref="PB42">INDEX(PB$13:PB40,$B42+1,1)</f>
        <v>0</v>
      </c>
      <c r="PC42" s="535" cm="1">
        <f t="array" ref="PC42">INDEX(PC$13:PC40,$B42+1,1)</f>
        <v>0</v>
      </c>
      <c r="PD42" s="535" cm="1">
        <f t="array" ref="PD42">INDEX(PD$13:PD40,$B42+1,1)</f>
        <v>0</v>
      </c>
      <c r="PE42" s="535" cm="1">
        <f t="array" ref="PE42">INDEX(PE$13:PE40,$B42+1,1)</f>
        <v>0</v>
      </c>
      <c r="PF42" s="535" cm="1">
        <f t="array" ref="PF42">INDEX(PF$13:PF40,$B42+1,1)</f>
        <v>0</v>
      </c>
      <c r="PG42" s="535" cm="1">
        <f t="array" ref="PG42">INDEX(PG$13:PG40,$B42+1,1)</f>
        <v>0</v>
      </c>
      <c r="PH42" s="535" cm="1">
        <f t="array" ref="PH42">INDEX(PH$13:PH40,$B42+1,1)</f>
        <v>0</v>
      </c>
      <c r="PI42" s="535" cm="1">
        <f t="array" ref="PI42">INDEX(PI$13:PI40,$B42+1,1)</f>
        <v>0</v>
      </c>
      <c r="PJ42" s="535" cm="1">
        <f t="array" ref="PJ42">INDEX(PJ$13:PJ40,$B42+1,1)</f>
        <v>0</v>
      </c>
      <c r="PK42" s="535" cm="1">
        <f t="array" ref="PK42">INDEX(PK$13:PK40,$B42+1,1)</f>
        <v>0</v>
      </c>
      <c r="PL42" s="535" cm="1">
        <f t="array" ref="PL42">INDEX(PL$13:PL40,$B42+1,1)</f>
        <v>0</v>
      </c>
      <c r="PM42" s="535" cm="1">
        <f t="array" ref="PM42">INDEX(PM$13:PM40,$B42+1,1)</f>
        <v>0</v>
      </c>
      <c r="PN42" s="535" cm="1">
        <f t="array" ref="PN42">INDEX(PN$13:PN40,$B42+1,1)</f>
        <v>0</v>
      </c>
      <c r="PO42" s="535" cm="1">
        <f t="array" ref="PO42">INDEX(PO$13:PO40,$B42+1,1)</f>
        <v>0</v>
      </c>
      <c r="PP42" s="535" cm="1">
        <f t="array" ref="PP42">INDEX(PP$13:PP40,$B42+1,1)</f>
        <v>0</v>
      </c>
      <c r="PQ42" s="535" cm="1">
        <f t="array" ref="PQ42">INDEX(PQ$13:PQ40,$B42+1,1)</f>
        <v>0</v>
      </c>
      <c r="PR42" s="535" cm="1">
        <f t="array" ref="PR42">INDEX(PR$13:PR40,$B42+1,1)</f>
        <v>0</v>
      </c>
      <c r="PS42" s="535" cm="1">
        <f t="array" ref="PS42">INDEX(PS$13:PS40,$B42+1,1)</f>
        <v>0</v>
      </c>
      <c r="PT42" s="535" cm="1">
        <f t="array" ref="PT42">INDEX(PT$13:PT40,$B42+1,1)</f>
        <v>0</v>
      </c>
      <c r="PU42" s="535" cm="1">
        <f t="array" ref="PU42">INDEX(PU$13:PU40,$B42+1,1)</f>
        <v>0</v>
      </c>
      <c r="PV42" s="535" cm="1">
        <f t="array" ref="PV42">INDEX(PV$13:PV40,$B42+1,1)</f>
        <v>0</v>
      </c>
      <c r="PW42" s="535" cm="1">
        <f t="array" ref="PW42">INDEX(PW$13:PW40,$B42+1,1)</f>
        <v>0</v>
      </c>
      <c r="PX42" s="535" cm="1">
        <f t="array" ref="PX42">INDEX(PX$13:PX40,$B42+1,1)</f>
        <v>0</v>
      </c>
      <c r="PY42" s="535" cm="1">
        <f t="array" ref="PY42">INDEX(PY$13:PY40,$B42+1,1)</f>
        <v>0</v>
      </c>
      <c r="PZ42" s="535" cm="1">
        <f t="array" ref="PZ42">INDEX(PZ$13:PZ40,$B42+1,1)</f>
        <v>0</v>
      </c>
      <c r="QA42" s="535" cm="1">
        <f t="array" ref="QA42">INDEX(QA$13:QA40,$B42+1,1)</f>
        <v>0</v>
      </c>
      <c r="QB42" s="535" cm="1">
        <f t="array" ref="QB42">INDEX(QB$13:QB40,$B42+1,1)</f>
        <v>0</v>
      </c>
      <c r="QC42" s="535" cm="1">
        <f t="array" ref="QC42">INDEX(QC$13:QC40,$B42+1,1)</f>
        <v>0</v>
      </c>
      <c r="QD42" s="535" cm="1">
        <f t="array" ref="QD42">INDEX(QD$13:QD40,$B42+1,1)</f>
        <v>0</v>
      </c>
      <c r="QE42" s="535" cm="1">
        <f t="array" ref="QE42">INDEX(QE$13:QE40,$B42+1,1)</f>
        <v>0</v>
      </c>
      <c r="QF42" s="535" cm="1">
        <f t="array" ref="QF42">INDEX(QF$13:QF40,$B42+1,1)</f>
        <v>0</v>
      </c>
      <c r="QG42" s="535" cm="1">
        <f t="array" ref="QG42">INDEX(QG$13:QG40,$B42+1,1)</f>
        <v>0</v>
      </c>
      <c r="QH42" s="535" cm="1">
        <f t="array" ref="QH42">INDEX(QH$13:QH40,$B42+1,1)</f>
        <v>0</v>
      </c>
      <c r="QI42" s="535" cm="1">
        <f t="array" ref="QI42">INDEX(QI$13:QI40,$B42+1,1)</f>
        <v>0</v>
      </c>
      <c r="QJ42" s="535" cm="1">
        <f t="array" ref="QJ42">INDEX(QJ$13:QJ40,$B42+1,1)</f>
        <v>0</v>
      </c>
      <c r="QK42" s="535" cm="1">
        <f t="array" ref="QK42">INDEX(QK$13:QK40,$B42+1,1)</f>
        <v>0</v>
      </c>
      <c r="QL42" s="535" cm="1">
        <f t="array" ref="QL42">INDEX(QL$13:QL40,$B42+1,1)</f>
        <v>0</v>
      </c>
      <c r="QM42" s="535" cm="1">
        <f t="array" ref="QM42">INDEX(QM$13:QM40,$B42+1,1)</f>
        <v>0</v>
      </c>
      <c r="QN42" s="535" cm="1">
        <f t="array" ref="QN42">INDEX(QN$13:QN40,$B42+1,1)</f>
        <v>0</v>
      </c>
      <c r="QO42" s="535" cm="1">
        <f t="array" ref="QO42">INDEX(QO$13:QO40,$B42+1,1)</f>
        <v>0</v>
      </c>
      <c r="QP42" s="535" cm="1">
        <f t="array" ref="QP42">INDEX(QP$13:QP40,$B42+1,1)</f>
        <v>0</v>
      </c>
      <c r="QQ42" s="535" cm="1">
        <f t="array" ref="QQ42">INDEX(QQ$13:QQ40,$B42+1,1)</f>
        <v>0</v>
      </c>
      <c r="QR42" s="535" cm="1">
        <f t="array" ref="QR42">INDEX(QR$13:QR40,$B42+1,1)</f>
        <v>0</v>
      </c>
      <c r="QS42" s="535" cm="1">
        <f t="array" ref="QS42">INDEX(QS$13:QS40,$B42+1,1)</f>
        <v>0</v>
      </c>
      <c r="QT42" s="535" cm="1">
        <f t="array" ref="QT42">INDEX(QT$13:QT40,$B42+1,1)</f>
        <v>0</v>
      </c>
      <c r="QU42" s="535" cm="1">
        <f t="array" ref="QU42">INDEX(QU$13:QU40,$B42+1,1)</f>
        <v>0</v>
      </c>
      <c r="QV42" s="535" cm="1">
        <f t="array" ref="QV42">INDEX(QV$13:QV40,$B42+1,1)</f>
        <v>0</v>
      </c>
      <c r="QW42" s="535" cm="1">
        <f t="array" ref="QW42">INDEX(QW$13:QW40,$B42+1,1)</f>
        <v>0</v>
      </c>
      <c r="QX42" s="535" cm="1">
        <f t="array" ref="QX42">INDEX(QX$13:QX40,$B42+1,1)</f>
        <v>0</v>
      </c>
      <c r="QY42" s="535" cm="1">
        <f t="array" ref="QY42">INDEX(QY$13:QY40,$B42+1,1)</f>
        <v>0</v>
      </c>
      <c r="QZ42" s="535" cm="1">
        <f t="array" ref="QZ42">INDEX(QZ$13:QZ40,$B42+1,1)</f>
        <v>0</v>
      </c>
      <c r="RA42" s="535" cm="1">
        <f t="array" ref="RA42">INDEX(RA$13:RA40,$B42+1,1)</f>
        <v>0</v>
      </c>
      <c r="RB42" s="535" cm="1">
        <f t="array" ref="RB42">INDEX(RB$13:RB40,$B42+1,1)</f>
        <v>0</v>
      </c>
      <c r="RC42" s="535" cm="1">
        <f t="array" ref="RC42">INDEX(RC$13:RC40,$B42+1,1)</f>
        <v>0</v>
      </c>
      <c r="RD42" s="535" cm="1">
        <f t="array" ref="RD42">INDEX(RD$13:RD40,$B42+1,1)</f>
        <v>0</v>
      </c>
      <c r="RE42" s="535" cm="1">
        <f t="array" ref="RE42">INDEX(RE$13:RE40,$B42+1,1)</f>
        <v>0</v>
      </c>
      <c r="RF42" s="535" cm="1">
        <f t="array" ref="RF42">INDEX(RF$13:RF40,$B42+1,1)</f>
        <v>0</v>
      </c>
      <c r="RG42" s="535" cm="1">
        <f t="array" ref="RG42">INDEX(RG$13:RG40,$B42+1,1)</f>
        <v>0</v>
      </c>
      <c r="RH42" s="535" cm="1">
        <f t="array" ref="RH42">INDEX(RH$13:RH40,$B42+1,1)</f>
        <v>0</v>
      </c>
      <c r="RI42" s="535" cm="1">
        <f t="array" ref="RI42">INDEX(RI$13:RI40,$B42+1,1)</f>
        <v>0</v>
      </c>
      <c r="RJ42" s="535" cm="1">
        <f t="array" ref="RJ42">INDEX(RJ$13:RJ40,$B42+1,1)</f>
        <v>0</v>
      </c>
      <c r="RK42" s="535" cm="1">
        <f t="array" ref="RK42">INDEX(RK$13:RK40,$B42+1,1)</f>
        <v>0</v>
      </c>
      <c r="RL42" s="535" cm="1">
        <f t="array" ref="RL42">INDEX(RL$13:RL40,$B42+1,1)</f>
        <v>0</v>
      </c>
      <c r="RM42" s="535" cm="1">
        <f t="array" ref="RM42">INDEX(RM$13:RM40,$B42+1,1)</f>
        <v>0</v>
      </c>
      <c r="RN42" s="535" cm="1">
        <f t="array" ref="RN42">INDEX(RN$13:RN40,$B42+1,1)</f>
        <v>0</v>
      </c>
      <c r="RO42" s="535" cm="1">
        <f t="array" ref="RO42">INDEX(RO$13:RO40,$B42+1,1)</f>
        <v>0</v>
      </c>
      <c r="RP42" s="535" cm="1">
        <f t="array" ref="RP42">INDEX(RP$13:RP40,$B42+1,1)</f>
        <v>0</v>
      </c>
      <c r="RQ42" s="535" cm="1">
        <f t="array" ref="RQ42">INDEX(RQ$13:RQ40,$B42+1,1)</f>
        <v>0</v>
      </c>
      <c r="RR42" s="535" cm="1">
        <f t="array" ref="RR42">INDEX(RR$13:RR40,$B42+1,1)</f>
        <v>0</v>
      </c>
      <c r="RS42" s="535" cm="1">
        <f t="array" ref="RS42">INDEX(RS$13:RS40,$B42+1,1)</f>
        <v>0</v>
      </c>
      <c r="RT42" s="535" cm="1">
        <f t="array" ref="RT42">INDEX(RT$13:RT40,$B42+1,1)</f>
        <v>0</v>
      </c>
      <c r="RU42" s="535" cm="1">
        <f t="array" ref="RU42">INDEX(RU$13:RU40,$B42+1,1)</f>
        <v>0</v>
      </c>
      <c r="RV42" s="535" cm="1">
        <f t="array" ref="RV42">INDEX(RV$13:RV40,$B42+1,1)</f>
        <v>0</v>
      </c>
      <c r="RW42" s="535" cm="1">
        <f t="array" ref="RW42">INDEX(RW$13:RW40,$B42+1,1)</f>
        <v>0</v>
      </c>
      <c r="RX42" s="535" cm="1">
        <f t="array" ref="RX42">INDEX(RX$13:RX40,$B42+1,1)</f>
        <v>0</v>
      </c>
      <c r="RY42" s="535" cm="1">
        <f t="array" ref="RY42">INDEX(RY$13:RY40,$B42+1,1)</f>
        <v>0</v>
      </c>
      <c r="RZ42" s="535" cm="1">
        <f t="array" ref="RZ42">INDEX(RZ$13:RZ40,$B42+1,1)</f>
        <v>0</v>
      </c>
      <c r="SA42" s="535" cm="1">
        <f t="array" ref="SA42">INDEX(SA$13:SA40,$B42+1,1)</f>
        <v>0</v>
      </c>
      <c r="SB42" s="535" cm="1">
        <f t="array" ref="SB42">INDEX(SB$13:SB40,$B42+1,1)</f>
        <v>0</v>
      </c>
      <c r="SC42" s="535" cm="1">
        <f t="array" ref="SC42">INDEX(SC$13:SC40,$B42+1,1)</f>
        <v>0</v>
      </c>
      <c r="SD42" s="535" cm="1">
        <f t="array" ref="SD42">INDEX(SD$13:SD40,$B42+1,1)</f>
        <v>0</v>
      </c>
      <c r="SE42" s="535" cm="1">
        <f t="array" ref="SE42">INDEX(SE$13:SE40,$B42+1,1)</f>
        <v>0</v>
      </c>
      <c r="SF42" s="535" cm="1">
        <f t="array" ref="SF42">INDEX(SF$13:SF40,$B42+1,1)</f>
        <v>0</v>
      </c>
      <c r="SG42" s="535" cm="1">
        <f t="array" ref="SG42">INDEX(SG$13:SG40,$B42+1,1)</f>
        <v>0</v>
      </c>
      <c r="SH42" s="535" cm="1">
        <f t="array" ref="SH42">INDEX(SH$13:SH40,$B42+1,1)</f>
        <v>0</v>
      </c>
      <c r="SI42" s="535" cm="1">
        <f t="array" ref="SI42">INDEX(SI$13:SI40,$B42+1,1)</f>
        <v>0</v>
      </c>
      <c r="SJ42" s="535" cm="1">
        <f t="array" ref="SJ42">INDEX(SJ$13:SJ40,$B42+1,1)</f>
        <v>0</v>
      </c>
      <c r="SK42" s="535" cm="1">
        <f t="array" ref="SK42">INDEX(SK$13:SK40,$B42+1,1)</f>
        <v>0</v>
      </c>
      <c r="SL42" s="535" cm="1">
        <f t="array" ref="SL42">INDEX(SL$13:SL40,$B42+1,1)</f>
        <v>0</v>
      </c>
      <c r="SM42" s="535" cm="1">
        <f t="array" ref="SM42">INDEX(SM$13:SM40,$B42+1,1)</f>
        <v>0</v>
      </c>
      <c r="SN42" s="535" cm="1">
        <f t="array" ref="SN42">INDEX(SN$13:SN40,$B42+1,1)</f>
        <v>0</v>
      </c>
      <c r="SO42" s="535" cm="1">
        <f t="array" ref="SO42">INDEX(SO$13:SO40,$B42+1,1)</f>
        <v>0</v>
      </c>
      <c r="SP42" s="535" cm="1">
        <f t="array" ref="SP42">INDEX(SP$13:SP40,$B42+1,1)</f>
        <v>0</v>
      </c>
      <c r="SQ42" s="535" cm="1">
        <f t="array" ref="SQ42">INDEX(SQ$13:SQ40,$B42+1,1)</f>
        <v>0</v>
      </c>
      <c r="SR42" s="535" cm="1">
        <f t="array" ref="SR42">INDEX(SR$13:SR40,$B42+1,1)</f>
        <v>0</v>
      </c>
      <c r="SS42" s="535" cm="1">
        <f t="array" ref="SS42">INDEX(SS$13:SS40,$B42+1,1)</f>
        <v>0</v>
      </c>
      <c r="ST42" s="535" cm="1">
        <f t="array" ref="ST42">INDEX(ST$13:ST40,$B42+1,1)</f>
        <v>0</v>
      </c>
      <c r="SU42" s="535" cm="1">
        <f t="array" ref="SU42">INDEX(SU$13:SU40,$B42+1,1)</f>
        <v>0</v>
      </c>
      <c r="SV42" s="535" cm="1">
        <f t="array" ref="SV42">INDEX(SV$13:SV40,$B42+1,1)</f>
        <v>0</v>
      </c>
      <c r="SW42" s="535" cm="1">
        <f t="array" ref="SW42">INDEX(SW$13:SW40,$B42+1,1)</f>
        <v>0</v>
      </c>
      <c r="SX42" s="535" cm="1">
        <f t="array" ref="SX42">INDEX(SX$13:SX40,$B42+1,1)</f>
        <v>0</v>
      </c>
      <c r="SY42" s="535" cm="1">
        <f t="array" ref="SY42">INDEX(SY$13:SY40,$B42+1,1)</f>
        <v>0</v>
      </c>
      <c r="SZ42" s="535" cm="1">
        <f t="array" ref="SZ42">INDEX(SZ$13:SZ40,$B42+1,1)</f>
        <v>0</v>
      </c>
      <c r="TA42" s="535" cm="1">
        <f t="array" ref="TA42">INDEX(TA$13:TA40,$B42+1,1)</f>
        <v>0</v>
      </c>
      <c r="TB42" s="535" cm="1">
        <f t="array" ref="TB42">INDEX(TB$13:TB40,$B42+1,1)</f>
        <v>0</v>
      </c>
      <c r="TC42" s="535" cm="1">
        <f t="array" ref="TC42">INDEX(TC$13:TC40,$B42+1,1)</f>
        <v>0</v>
      </c>
      <c r="TD42" s="535" cm="1">
        <f t="array" ref="TD42">INDEX(TD$13:TD40,$B42+1,1)</f>
        <v>0</v>
      </c>
      <c r="TE42" s="535" cm="1">
        <f t="array" ref="TE42">INDEX(TE$13:TE40,$B42+1,1)</f>
        <v>0</v>
      </c>
      <c r="TF42" s="535" cm="1">
        <f t="array" ref="TF42">INDEX(TF$13:TF40,$B42+1,1)</f>
        <v>0</v>
      </c>
      <c r="TG42" s="535" cm="1">
        <f t="array" ref="TG42">INDEX(TG$13:TG40,$B42+1,1)</f>
        <v>0</v>
      </c>
      <c r="TH42" s="535" cm="1">
        <f t="array" ref="TH42">INDEX(TH$13:TH40,$B42+1,1)</f>
        <v>0</v>
      </c>
      <c r="TI42" s="535" cm="1">
        <f t="array" ref="TI42">INDEX(TI$13:TI40,$B42+1,1)</f>
        <v>0</v>
      </c>
      <c r="TJ42" s="535" cm="1">
        <f t="array" ref="TJ42">INDEX(TJ$13:TJ40,$B42+1,1)</f>
        <v>0</v>
      </c>
      <c r="TK42" s="535" cm="1">
        <f t="array" ref="TK42">INDEX(TK$13:TK40,$B42+1,1)</f>
        <v>0</v>
      </c>
      <c r="TL42" s="535" cm="1">
        <f t="array" ref="TL42">INDEX(TL$13:TL40,$B42+1,1)</f>
        <v>0</v>
      </c>
      <c r="TM42" s="535" cm="1">
        <f t="array" ref="TM42">INDEX(TM$13:TM40,$B42+1,1)</f>
        <v>0</v>
      </c>
      <c r="TN42" s="535" cm="1">
        <f t="array" ref="TN42">INDEX(TN$13:TN40,$B42+1,1)</f>
        <v>0</v>
      </c>
      <c r="TO42" s="535" cm="1">
        <f t="array" ref="TO42">INDEX(TO$13:TO40,$B42+1,1)</f>
        <v>0</v>
      </c>
      <c r="TP42" s="535" cm="1">
        <f t="array" ref="TP42">INDEX(TP$13:TP40,$B42+1,1)</f>
        <v>0</v>
      </c>
      <c r="TQ42" s="535" cm="1">
        <f t="array" ref="TQ42">INDEX(TQ$13:TQ40,$B42+1,1)</f>
        <v>0</v>
      </c>
      <c r="TR42" s="535" cm="1">
        <f t="array" ref="TR42">INDEX(TR$13:TR40,$B42+1,1)</f>
        <v>0</v>
      </c>
      <c r="TS42" s="535" cm="1">
        <f t="array" ref="TS42">INDEX(TS$13:TS40,$B42+1,1)</f>
        <v>0</v>
      </c>
      <c r="TT42" s="535" cm="1">
        <f t="array" ref="TT42">INDEX(TT$13:TT40,$B42+1,1)</f>
        <v>0</v>
      </c>
      <c r="TU42" s="535" cm="1">
        <f t="array" ref="TU42">INDEX(TU$13:TU40,$B42+1,1)</f>
        <v>0</v>
      </c>
      <c r="TV42" s="535" cm="1">
        <f t="array" ref="TV42">INDEX(TV$13:TV40,$B42+1,1)</f>
        <v>0</v>
      </c>
      <c r="TW42" s="535" cm="1">
        <f t="array" ref="TW42">INDEX(TW$13:TW40,$B42+1,1)</f>
        <v>0</v>
      </c>
      <c r="TX42" s="535" cm="1">
        <f t="array" ref="TX42">INDEX(TX$13:TX40,$B42+1,1)</f>
        <v>0</v>
      </c>
      <c r="TY42" s="535" cm="1">
        <f t="array" ref="TY42">INDEX(TY$13:TY40,$B42+1,1)</f>
        <v>0</v>
      </c>
      <c r="TZ42" s="535" cm="1">
        <f t="array" ref="TZ42">INDEX(TZ$13:TZ40,$B42+1,1)</f>
        <v>0</v>
      </c>
      <c r="UA42" s="535" cm="1">
        <f t="array" ref="UA42">INDEX(UA$13:UA40,$B42+1,1)</f>
        <v>0</v>
      </c>
      <c r="UB42" s="535" cm="1">
        <f t="array" ref="UB42">INDEX(UB$13:UB40,$B42+1,1)</f>
        <v>0</v>
      </c>
      <c r="UC42" s="535" cm="1">
        <f t="array" ref="UC42">INDEX(UC$13:UC40,$B42+1,1)</f>
        <v>0</v>
      </c>
      <c r="UD42" s="535" cm="1">
        <f t="array" ref="UD42">INDEX(UD$13:UD40,$B42+1,1)</f>
        <v>0</v>
      </c>
      <c r="UE42" s="535" cm="1">
        <f t="array" ref="UE42">INDEX(UE$13:UE40,$B42+1,1)</f>
        <v>0</v>
      </c>
      <c r="UF42" s="535" cm="1">
        <f t="array" ref="UF42">INDEX(UF$13:UF40,$B42+1,1)</f>
        <v>0</v>
      </c>
      <c r="UG42" s="535" cm="1">
        <f t="array" ref="UG42">INDEX(UG$13:UG40,$B42+1,1)</f>
        <v>0</v>
      </c>
      <c r="UH42" s="535" cm="1">
        <f t="array" ref="UH42">INDEX(UH$13:UH40,$B42+1,1)</f>
        <v>0</v>
      </c>
      <c r="UI42" s="535" cm="1">
        <f t="array" ref="UI42">INDEX(UI$13:UI40,$B42+1,1)</f>
        <v>0</v>
      </c>
      <c r="UJ42" s="535" cm="1">
        <f t="array" ref="UJ42">INDEX(UJ$13:UJ40,$B42+1,1)</f>
        <v>0</v>
      </c>
      <c r="UK42" s="535" cm="1">
        <f t="array" ref="UK42">INDEX(UK$13:UK40,$B42+1,1)</f>
        <v>0</v>
      </c>
      <c r="UL42" s="535" cm="1">
        <f t="array" ref="UL42">INDEX(UL$13:UL40,$B42+1,1)</f>
        <v>0</v>
      </c>
      <c r="UM42" s="535" cm="1">
        <f t="array" ref="UM42">INDEX(UM$13:UM40,$B42+1,1)</f>
        <v>0</v>
      </c>
      <c r="UN42" s="535" cm="1">
        <f t="array" ref="UN42">INDEX(UN$13:UN40,$B42+1,1)</f>
        <v>0</v>
      </c>
      <c r="UO42" s="535" cm="1">
        <f t="array" ref="UO42">INDEX(UO$13:UO40,$B42+1,1)</f>
        <v>0</v>
      </c>
      <c r="UP42" s="535" cm="1">
        <f t="array" ref="UP42">INDEX(UP$13:UP40,$B42+1,1)</f>
        <v>0</v>
      </c>
      <c r="UQ42" s="535" cm="1">
        <f t="array" ref="UQ42">INDEX(UQ$13:UQ40,$B42+1,1)</f>
        <v>0</v>
      </c>
      <c r="UR42" s="535" cm="1">
        <f t="array" ref="UR42">INDEX(UR$13:UR40,$B42+1,1)</f>
        <v>0</v>
      </c>
      <c r="US42" s="535" cm="1">
        <f t="array" ref="US42">INDEX(US$13:US40,$B42+1,1)</f>
        <v>0</v>
      </c>
      <c r="UT42" s="535" cm="1">
        <f t="array" ref="UT42">INDEX(UT$13:UT40,$B42+1,1)</f>
        <v>0</v>
      </c>
      <c r="UU42" s="535" cm="1">
        <f t="array" ref="UU42">INDEX(UU$13:UU40,$B42+1,1)</f>
        <v>0</v>
      </c>
      <c r="UV42" s="535" cm="1">
        <f t="array" ref="UV42">INDEX(UV$13:UV40,$B42+1,1)</f>
        <v>0</v>
      </c>
      <c r="UW42" s="535" cm="1">
        <f t="array" ref="UW42">INDEX(UW$13:UW40,$B42+1,1)</f>
        <v>0</v>
      </c>
      <c r="UX42" s="535" cm="1">
        <f t="array" ref="UX42">INDEX(UX$13:UX40,$B42+1,1)</f>
        <v>0</v>
      </c>
      <c r="UY42" s="535" cm="1">
        <f t="array" ref="UY42">INDEX(UY$13:UY40,$B42+1,1)</f>
        <v>0</v>
      </c>
      <c r="UZ42" s="535" cm="1">
        <f t="array" ref="UZ42">INDEX(UZ$13:UZ40,$B42+1,1)</f>
        <v>0</v>
      </c>
      <c r="VA42" s="535" cm="1">
        <f t="array" ref="VA42">INDEX(VA$13:VA40,$B42+1,1)</f>
        <v>0</v>
      </c>
      <c r="VB42" s="535" cm="1">
        <f t="array" ref="VB42">INDEX(VB$13:VB40,$B42+1,1)</f>
        <v>0</v>
      </c>
      <c r="VC42" s="535" cm="1">
        <f t="array" ref="VC42">INDEX(VC$13:VC40,$B42+1,1)</f>
        <v>0</v>
      </c>
      <c r="VD42" s="535" cm="1">
        <f t="array" ref="VD42">INDEX(VD$13:VD40,$B42+1,1)</f>
        <v>0</v>
      </c>
      <c r="VE42" s="535" cm="1">
        <f t="array" ref="VE42">INDEX(VE$13:VE40,$B42+1,1)</f>
        <v>0</v>
      </c>
      <c r="VF42" s="535" cm="1">
        <f t="array" ref="VF42">INDEX(VF$13:VF40,$B42+1,1)</f>
        <v>0</v>
      </c>
      <c r="VG42" s="535" cm="1">
        <f t="array" ref="VG42">INDEX(VG$13:VG40,$B42+1,1)</f>
        <v>0</v>
      </c>
      <c r="VH42" s="535" cm="1">
        <f t="array" ref="VH42">INDEX(VH$13:VH40,$B42+1,1)</f>
        <v>0</v>
      </c>
      <c r="VI42" s="535" cm="1">
        <f t="array" ref="VI42">INDEX(VI$13:VI40,$B42+1,1)</f>
        <v>0</v>
      </c>
      <c r="VJ42" s="535" cm="1">
        <f t="array" ref="VJ42">INDEX(VJ$13:VJ40,$B42+1,1)</f>
        <v>0</v>
      </c>
      <c r="VK42" s="535" cm="1">
        <f t="array" ref="VK42">INDEX(VK$13:VK40,$B42+1,1)</f>
        <v>0</v>
      </c>
      <c r="VL42" s="535" cm="1">
        <f t="array" ref="VL42">INDEX(VL$13:VL40,$B42+1,1)</f>
        <v>0</v>
      </c>
      <c r="VM42" s="535" cm="1">
        <f t="array" ref="VM42">INDEX(VM$13:VM40,$B42+1,1)</f>
        <v>0</v>
      </c>
      <c r="VN42" s="535" cm="1">
        <f t="array" ref="VN42">INDEX(VN$13:VN40,$B42+1,1)</f>
        <v>0</v>
      </c>
      <c r="VO42" s="535" cm="1">
        <f t="array" ref="VO42">INDEX(VO$13:VO40,$B42+1,1)</f>
        <v>0</v>
      </c>
      <c r="VP42" s="535" cm="1">
        <f t="array" ref="VP42">INDEX(VP$13:VP40,$B42+1,1)</f>
        <v>0</v>
      </c>
      <c r="VQ42" s="535" cm="1">
        <f t="array" ref="VQ42">INDEX(VQ$13:VQ40,$B42+1,1)</f>
        <v>0</v>
      </c>
      <c r="VR42" s="535" cm="1">
        <f t="array" ref="VR42">INDEX(VR$13:VR40,$B42+1,1)</f>
        <v>0</v>
      </c>
      <c r="VS42" s="535" cm="1">
        <f t="array" ref="VS42">INDEX(VS$13:VS40,$B42+1,1)</f>
        <v>0</v>
      </c>
      <c r="VT42" s="535" cm="1">
        <f t="array" ref="VT42">INDEX(VT$13:VT40,$B42+1,1)</f>
        <v>0</v>
      </c>
      <c r="VU42" s="535" cm="1">
        <f t="array" ref="VU42">INDEX(VU$13:VU40,$B42+1,1)</f>
        <v>0</v>
      </c>
      <c r="VV42" s="535" cm="1">
        <f t="array" ref="VV42">INDEX(VV$13:VV40,$B42+1,1)</f>
        <v>0</v>
      </c>
      <c r="VW42" s="535" cm="1">
        <f t="array" ref="VW42">INDEX(VW$13:VW40,$B42+1,1)</f>
        <v>0</v>
      </c>
      <c r="VX42" s="535" cm="1">
        <f t="array" ref="VX42">INDEX(VX$13:VX40,$B42+1,1)</f>
        <v>0</v>
      </c>
      <c r="VY42" s="535" cm="1">
        <f t="array" ref="VY42">INDEX(VY$13:VY40,$B42+1,1)</f>
        <v>0</v>
      </c>
      <c r="VZ42" s="535" cm="1">
        <f t="array" ref="VZ42">INDEX(VZ$13:VZ40,$B42+1,1)</f>
        <v>0</v>
      </c>
      <c r="WA42" s="535" cm="1">
        <f t="array" ref="WA42">INDEX(WA$13:WA40,$B42+1,1)</f>
        <v>0</v>
      </c>
      <c r="WB42" s="535" cm="1">
        <f t="array" ref="WB42">INDEX(WB$13:WB40,$B42+1,1)</f>
        <v>0</v>
      </c>
      <c r="WC42" s="535" cm="1">
        <f t="array" ref="WC42">INDEX(WC$13:WC40,$B42+1,1)</f>
        <v>0</v>
      </c>
      <c r="WD42" s="535" cm="1">
        <f t="array" ref="WD42">INDEX(WD$13:WD40,$B42+1,1)</f>
        <v>0</v>
      </c>
      <c r="WE42" s="535" cm="1">
        <f t="array" ref="WE42">INDEX(WE$13:WE40,$B42+1,1)</f>
        <v>0</v>
      </c>
      <c r="WF42" s="535" cm="1">
        <f t="array" ref="WF42">INDEX(WF$13:WF40,$B42+1,1)</f>
        <v>0</v>
      </c>
      <c r="WG42" s="535" cm="1">
        <f t="array" ref="WG42">INDEX(WG$13:WG40,$B42+1,1)</f>
        <v>0</v>
      </c>
      <c r="WH42" s="535" cm="1">
        <f t="array" ref="WH42">INDEX(WH$13:WH40,$B42+1,1)</f>
        <v>0</v>
      </c>
      <c r="WI42" s="535" cm="1">
        <f t="array" ref="WI42">INDEX(WI$13:WI40,$B42+1,1)</f>
        <v>0</v>
      </c>
      <c r="WJ42" s="535" cm="1">
        <f t="array" ref="WJ42">INDEX(WJ$13:WJ40,$B42+1,1)</f>
        <v>0</v>
      </c>
      <c r="WK42" s="535" cm="1">
        <f t="array" ref="WK42">INDEX(WK$13:WK40,$B42+1,1)</f>
        <v>0</v>
      </c>
      <c r="WL42" s="535" cm="1">
        <f t="array" ref="WL42">INDEX(WL$13:WL40,$B42+1,1)</f>
        <v>0</v>
      </c>
      <c r="WM42" s="535" t="str" cm="1">
        <f t="array" ref="WM42">INDEX(WM$13:WM40,$B42+1,1)</f>
        <v>-</v>
      </c>
      <c r="WN42" s="18"/>
      <c r="WO42" s="535" cm="1">
        <f t="array" ref="WO42">INDEX(WO$13:WO40,$B42+1,1)</f>
        <v>0</v>
      </c>
      <c r="WP42" s="535" cm="1">
        <f t="array" ref="WP42">INDEX(WP$13:WP40,$B42+1,1)</f>
        <v>0</v>
      </c>
      <c r="WQ42" s="535" cm="1">
        <f t="array" ref="WQ42">INDEX(WQ$13:WQ40,$B42+1,1)</f>
        <v>0</v>
      </c>
      <c r="WR42" s="535" t="str" cm="1">
        <f t="array" ref="WR42">INDEX(WR$13:WR40,$B42+1,1)</f>
        <v>-</v>
      </c>
      <c r="WS42" s="535" t="str" cm="1">
        <f t="array" ref="WS42">INDEX(WS$13:WS40,$B42+1,1)</f>
        <v>-</v>
      </c>
      <c r="WT42" s="535" t="str" cm="1">
        <f t="array" ref="WT42">INDEX(WT$13:WT40,$B42+1,1)</f>
        <v>-</v>
      </c>
      <c r="WU42" s="535" t="str" cm="1">
        <f t="array" ref="WU42">INDEX(WU$13:WU40,$B42+1,1)</f>
        <v>-</v>
      </c>
      <c r="WV42" s="535" t="str" cm="1">
        <f t="array" ref="WV42">INDEX(WV$13:WV40,$B42+1,1)</f>
        <v>-</v>
      </c>
      <c r="WW42" s="535" t="str" cm="1">
        <f t="array" ref="WW42">INDEX(WW$13:WW40,$B42+1,1)</f>
        <v>-</v>
      </c>
      <c r="WX42" s="535" t="str" cm="1">
        <f t="array" ref="WX42">INDEX(WX$13:WX40,$B42+1,1)</f>
        <v>-</v>
      </c>
      <c r="WY42" s="535" t="str" cm="1">
        <f t="array" ref="WY42">INDEX(WY$13:WY40,$B42+1,1)</f>
        <v>-</v>
      </c>
      <c r="WZ42" s="535" t="str" cm="1">
        <f t="array" ref="WZ42">INDEX(WZ$13:WZ40,$B42+1,1)</f>
        <v>-</v>
      </c>
      <c r="XA42" s="535" t="str" cm="1">
        <f t="array" ref="XA42">INDEX(XA$13:XA40,$B42+1,1)</f>
        <v>-</v>
      </c>
      <c r="XB42" s="535" t="str" cm="1">
        <f t="array" ref="XB42">INDEX(XB$13:XB40,$B42+1,1)</f>
        <v>-</v>
      </c>
      <c r="XC42" s="535" t="str" cm="1">
        <f t="array" ref="XC42">INDEX(XC$13:XC40,$B42+1,1)</f>
        <v>-</v>
      </c>
      <c r="XD42" s="535" t="str" cm="1">
        <f t="array" ref="XD42">INDEX(XD$13:XD40,$B42+1,1)</f>
        <v>-</v>
      </c>
      <c r="XE42" s="535" t="str" cm="1">
        <f t="array" ref="XE42">INDEX(XE$13:XE40,$B42+1,1)</f>
        <v>-</v>
      </c>
      <c r="XF42" s="535" t="str" cm="1">
        <f t="array" ref="XF42">INDEX(XF$13:XF40,$B42+1,1)</f>
        <v>-</v>
      </c>
      <c r="XG42" s="535" t="str" cm="1">
        <f t="array" ref="XG42">INDEX(XG$13:XG40,$B42+1,1)</f>
        <v>-</v>
      </c>
      <c r="XH42" s="18"/>
      <c r="XI42" s="411" t="str">
        <f t="shared" ca="1" si="222"/>
        <v>-</v>
      </c>
      <c r="XJ42" s="535" t="str" cm="1">
        <f t="array" ref="XJ42">INDEX(XJ$13:XJ40,$B42+1,1)</f>
        <v>-</v>
      </c>
      <c r="XK42" s="535" t="str" cm="1">
        <f t="array" ref="XK42">INDEX(XK$13:XK40,$B42+1,1)</f>
        <v>-</v>
      </c>
      <c r="XL42" s="535" t="str" cm="1">
        <f t="array" ref="XL42">INDEX(XL$13:XL40,$B42+1,1)</f>
        <v>-</v>
      </c>
      <c r="XM42" s="535" t="str" cm="1">
        <f t="array" ref="XM42">INDEX(XM$13:XM40,$B42+1,1)</f>
        <v>-</v>
      </c>
      <c r="XN42" s="535" cm="1">
        <f t="array" ref="XN42">INDEX(XN$13:XN40,$B42+1,1)</f>
        <v>0</v>
      </c>
      <c r="XO42" s="535" t="str" cm="1">
        <f t="array" ref="XO42">INDEX(XO$13:XO40,$B42+1,1)</f>
        <v>-</v>
      </c>
      <c r="XP42" s="535" t="str" cm="1">
        <f t="array" ref="XP42">INDEX(XP$13:XP40,$B42+1,1)</f>
        <v>-</v>
      </c>
      <c r="XQ42" s="535" t="str" cm="1">
        <f t="array" ref="XQ42">INDEX(XQ$13:XQ40,$B42+1,1)</f>
        <v>-</v>
      </c>
      <c r="XR42" s="535" t="str" cm="1">
        <f t="array" ref="XR42">INDEX(XR$13:XR40,$B42+1,1)</f>
        <v>-</v>
      </c>
      <c r="XS42" s="535" t="str" cm="1">
        <f t="array" ref="XS42">INDEX(XS$13:XS40,$B42+1,1)</f>
        <v>-</v>
      </c>
      <c r="XT42" s="535" t="str" cm="1">
        <f t="array" ref="XT42">INDEX(XT$13:XT40,$B42+1,1)</f>
        <v>-</v>
      </c>
      <c r="XU42" s="535" t="str" cm="1">
        <f t="array" ref="XU42">INDEX(XU$13:XU40,$B42+1,1)</f>
        <v>-</v>
      </c>
      <c r="XV42" s="535" t="str" cm="1">
        <f t="array" ref="XV42">INDEX(XV$13:XV40,$B42+1,1)</f>
        <v>-</v>
      </c>
      <c r="XW42" s="535" t="b" cm="1">
        <f t="array" ref="XW42">INDEX(XW$13:XW40,$B42+1,1)</f>
        <v>1</v>
      </c>
      <c r="XX42" s="535" t="str" cm="1">
        <f t="array" ref="XX42">INDEX(XX$13:XX40,$B42+1,1)</f>
        <v>-</v>
      </c>
      <c r="XY42" s="535" cm="1">
        <f t="array" ref="XY42">INDEX(XY$13:XY40,$B42+1,1)</f>
        <v>0</v>
      </c>
      <c r="XZ42" s="535" cm="1">
        <f t="array" ref="XZ42">INDEX(XZ$13:XZ40,$B42+1,1)</f>
        <v>0</v>
      </c>
      <c r="YA42" s="535" cm="1">
        <f t="array" ref="YA42">INDEX(YA$13:YA40,$B42+1,1)</f>
        <v>0</v>
      </c>
      <c r="YB42" s="18"/>
      <c r="YC42" s="535" t="str" cm="1">
        <f t="array" ref="YC42">INDEX(YC$13:YC40,$B42+1,1)</f>
        <v>-</v>
      </c>
      <c r="YD42" s="535" t="str" cm="1">
        <f t="array" ref="YD42">INDEX(YD$13:YD40,$B42+1,1)</f>
        <v>-</v>
      </c>
      <c r="YE42" s="535" t="str" cm="1">
        <f t="array" ref="YE42">INDEX(YE$13:YE40,$B42+1,1)</f>
        <v>-</v>
      </c>
      <c r="YF42" s="535" t="str" cm="1">
        <f t="array" ref="YF42">INDEX(YF$13:YF40,$B42+1,1)</f>
        <v>-</v>
      </c>
      <c r="YG42" s="535" cm="1">
        <f t="array" ref="YG42">INDEX(YG$13:YG40,$B42+1,1)</f>
        <v>1</v>
      </c>
      <c r="YH42" s="535" cm="1">
        <f t="array" ref="YH42">INDEX(YH$13:YH40,$B42+1,1)</f>
        <v>1</v>
      </c>
      <c r="YI42" s="535" cm="1">
        <f t="array" ref="YI42">INDEX(YI$13:YI40,$B42+1,1)</f>
        <v>1</v>
      </c>
      <c r="YJ42" s="535" cm="1">
        <f t="array" ref="YJ42">INDEX(YJ$13:YJ40,$B42+1,1)</f>
        <v>1</v>
      </c>
      <c r="YK42" s="535" t="str" cm="1">
        <f t="array" ref="YK42">INDEX(YK$13:YK40,$B42+1,1)</f>
        <v>-</v>
      </c>
      <c r="YL42" s="535" t="str" cm="1">
        <f t="array" ref="YL42">INDEX(YL$13:YL40,$B42+1,1)</f>
        <v>-</v>
      </c>
      <c r="YM42" s="535" t="str" cm="1">
        <f t="array" ref="YM42">INDEX(YM$13:YM40,$B42+1,1)</f>
        <v>-</v>
      </c>
      <c r="YN42" s="535" t="str" cm="1">
        <f t="array" ref="YN42">INDEX(YN$13:YN40,$B42+1,1)</f>
        <v>-</v>
      </c>
      <c r="YO42" s="535" t="str" cm="1">
        <f t="array" ref="YO42">INDEX(YO$13:YO40,$B42+1,1)</f>
        <v>-</v>
      </c>
      <c r="YP42" s="535" t="str" cm="1">
        <f t="array" ref="YP42">INDEX(YP$13:YP40,$B42+1,1)</f>
        <v>-</v>
      </c>
      <c r="YQ42" s="535" t="str" cm="1">
        <f t="array" ref="YQ42">INDEX(YQ$13:YQ40,$B42+1,1)</f>
        <v>-</v>
      </c>
      <c r="YR42" s="18"/>
      <c r="YS42" s="535" t="str" cm="1">
        <f t="array" ref="YS42">INDEX(YS$13:YS40,$B42+1,1)</f>
        <v>-</v>
      </c>
      <c r="YT42" s="411">
        <f t="shared" si="172"/>
        <v>1</v>
      </c>
      <c r="YU42" s="18"/>
      <c r="YV42" s="535" t="str" cm="1">
        <f t="array" ref="YV42">INDEX(YV$13:YV40,$B42+1,1)</f>
        <v>-</v>
      </c>
      <c r="YW42" s="535" t="str" cm="1">
        <f t="array" ref="YW42">INDEX(YW$13:YW40,$B42+1,1)</f>
        <v>-</v>
      </c>
      <c r="YX42" s="535" t="str" cm="1">
        <f t="array" ref="YX42">INDEX(YX$13:YX40,$B42+1,1)</f>
        <v>-</v>
      </c>
      <c r="YY42" s="535" t="str" cm="1">
        <f t="array" ref="YY42">INDEX(YY$13:YY40,$B42+1,1)</f>
        <v>-</v>
      </c>
      <c r="YZ42" s="535" t="str" cm="1">
        <f t="array" ref="YZ42">INDEX(YZ$13:YZ40,$B42+1,1)</f>
        <v>-</v>
      </c>
      <c r="ZA42" s="535" t="str" cm="1">
        <f t="array" ref="ZA42">INDEX(ZA$13:ZA40,$B42+1,1)</f>
        <v>-</v>
      </c>
      <c r="ZB42" s="535" t="str" cm="1">
        <f t="array" ref="ZB42">INDEX(ZB$13:ZB40,$B42+1,1)</f>
        <v>-</v>
      </c>
      <c r="ZC42" s="535" t="str" cm="1">
        <f t="array" ref="ZC42">INDEX(ZC$13:ZC40,$B42+1,1)</f>
        <v>-</v>
      </c>
      <c r="ZD42" s="535" t="str" cm="1">
        <f t="array" ref="ZD42">INDEX(ZD$13:ZD40,$B42+1,1)</f>
        <v>-</v>
      </c>
      <c r="ZE42" s="535" t="str" cm="1">
        <f t="array" ref="ZE42">INDEX(ZE$13:ZE40,$B42+1,1)</f>
        <v>-</v>
      </c>
      <c r="ZF42" s="535" t="str" cm="1">
        <f t="array" ref="ZF42">INDEX(ZF$13:ZF40,$B42+1,1)</f>
        <v>-</v>
      </c>
      <c r="ZG42" s="535" t="str" cm="1">
        <f t="array" ref="ZG42">INDEX(ZG$13:ZG40,$B42+1,1)</f>
        <v>-</v>
      </c>
      <c r="ZH42" s="535" t="str" cm="1">
        <f t="array" ref="ZH42">INDEX(ZH$13:ZH40,$B42+1,1)</f>
        <v>-</v>
      </c>
      <c r="ZI42" s="535" t="str" cm="1">
        <f t="array" ref="ZI42">INDEX(ZI$13:ZI40,$B42+1,1)</f>
        <v>-</v>
      </c>
      <c r="ZJ42" s="535" t="str" cm="1">
        <f t="array" ref="ZJ42">INDEX(ZJ$13:ZJ40,$B42+1,1)</f>
        <v>-</v>
      </c>
      <c r="ZK42" s="535" t="str" cm="1">
        <f t="array" ref="ZK42">INDEX(ZK$13:ZK40,$B42+1,1)</f>
        <v>-</v>
      </c>
      <c r="ZL42" s="535" t="str" cm="1">
        <f t="array" ref="ZL42">INDEX(ZL$13:ZL40,$B42+1,1)</f>
        <v>-</v>
      </c>
      <c r="ZM42" s="535" t="str" cm="1">
        <f t="array" ref="ZM42">INDEX(ZM$13:ZM40,$B42+1,1)</f>
        <v>-</v>
      </c>
      <c r="ZN42" s="535" t="str" cm="1">
        <f t="array" ref="ZN42">INDEX(ZN$13:ZN40,$B42+1,1)</f>
        <v>-</v>
      </c>
      <c r="ZO42" s="535" t="str" cm="1">
        <f t="array" ref="ZO42">INDEX(ZO$13:ZO40,$B42+1,1)</f>
        <v>-</v>
      </c>
      <c r="ZP42" s="535" t="str" cm="1">
        <f t="array" ref="ZP42">INDEX(ZP$13:ZP40,$B42+1,1)</f>
        <v>-</v>
      </c>
      <c r="ZQ42" s="535" t="str" cm="1">
        <f t="array" ref="ZQ42">INDEX(ZQ$13:ZQ40,$B42+1,1)</f>
        <v>-</v>
      </c>
      <c r="ZR42" s="535" t="str" cm="1">
        <f t="array" ref="ZR42">INDEX(ZR$13:ZR40,$B42+1,1)</f>
        <v>-</v>
      </c>
      <c r="ZS42" s="535" t="str" cm="1">
        <f t="array" ref="ZS42">INDEX(ZS$13:ZS40,$B42+1,1)</f>
        <v>-</v>
      </c>
      <c r="ZT42" s="535" t="str" cm="1">
        <f t="array" ref="ZT42">INDEX(ZT$13:ZT40,$B42+1,1)</f>
        <v>-</v>
      </c>
      <c r="ZU42" s="535" t="str" cm="1">
        <f t="array" ref="ZU42">INDEX(ZU$13:ZU40,$B42+1,1)</f>
        <v>-</v>
      </c>
      <c r="ZV42" s="535" t="str" cm="1">
        <f t="array" ref="ZV42">INDEX(ZV$13:ZV40,$B42+1,1)</f>
        <v>-</v>
      </c>
      <c r="ZW42" s="535" t="str" cm="1">
        <f t="array" ref="ZW42">INDEX(ZW$13:ZW40,$B42+1,1)</f>
        <v>-</v>
      </c>
      <c r="ZX42" s="535" t="str" cm="1">
        <f t="array" ref="ZX42">INDEX(ZX$13:ZX40,$B42+1,1)</f>
        <v>-</v>
      </c>
      <c r="ZY42" s="535" t="str" cm="1">
        <f t="array" ref="ZY42">INDEX(ZY$13:ZY40,$B42+1,1)</f>
        <v>-</v>
      </c>
      <c r="ZZ42" s="535" t="str" cm="1">
        <f t="array" ref="ZZ42">INDEX(ZZ$13:ZZ40,$B42+1,1)</f>
        <v>-</v>
      </c>
      <c r="AAA42" s="535" t="str" cm="1">
        <f t="array" ref="AAA42">INDEX(AAA$13:AAA40,$B42+1,1)</f>
        <v>-</v>
      </c>
      <c r="AAB42" s="535" t="str" cm="1">
        <f t="array" ref="AAB42">INDEX(AAB$13:AAB40,$B42+1,1)</f>
        <v>-</v>
      </c>
      <c r="AAC42" s="535" t="str" cm="1">
        <f t="array" ref="AAC42">INDEX(AAC$13:AAC40,$B42+1,1)</f>
        <v>-</v>
      </c>
      <c r="AAD42" s="535" t="str" cm="1">
        <f t="array" ref="AAD42">INDEX(AAD$13:AAD40,$B42+1,1)</f>
        <v>-</v>
      </c>
      <c r="AAE42" s="535" t="str" cm="1">
        <f t="array" ref="AAE42">INDEX(AAE$13:AAE40,$B42+1,1)</f>
        <v>-</v>
      </c>
      <c r="AAF42" s="535" t="str" cm="1">
        <f t="array" ref="AAF42">INDEX(AAF$13:AAF40,$B42+1,1)</f>
        <v>-</v>
      </c>
      <c r="AAG42" s="535" t="str" cm="1">
        <f t="array" ref="AAG42">INDEX(AAG$13:AAG40,$B42+1,1)</f>
        <v>-</v>
      </c>
      <c r="AAH42" s="535" t="str" cm="1">
        <f t="array" ref="AAH42">INDEX(AAH$13:AAH40,$B42+1,1)</f>
        <v>-</v>
      </c>
      <c r="AAI42" s="535" t="str" cm="1">
        <f t="array" ref="AAI42">INDEX(AAI$13:AAI40,$B42+1,1)</f>
        <v>-</v>
      </c>
      <c r="AAJ42" s="535" t="str" cm="1">
        <f t="array" ref="AAJ42">INDEX(AAJ$13:AAJ40,$B42+1,1)</f>
        <v>-</v>
      </c>
      <c r="AAK42" s="535" t="str" cm="1">
        <f t="array" ref="AAK42">INDEX(AAK$13:AAK40,$B42+1,1)</f>
        <v>-</v>
      </c>
      <c r="AAL42" s="535" cm="1">
        <f t="array" ref="AAL42">INDEX(AAL$13:AAL40,$B42+1,1)</f>
        <v>1</v>
      </c>
      <c r="AAM42" s="535" cm="1">
        <f t="array" ref="AAM42">INDEX(AAM$13:AAM40,$B42+1,1)</f>
        <v>1</v>
      </c>
      <c r="AAN42" s="535" t="str" cm="1">
        <f t="array" ref="AAN42">INDEX(AAN$13:AAN40,$B42+1,1)</f>
        <v>-</v>
      </c>
      <c r="AAO42" s="535" t="str" cm="1">
        <f t="array" ref="AAO42">INDEX(AAO$13:AAO40,$B42+1,1)</f>
        <v>-</v>
      </c>
      <c r="AAP42" s="535" t="str" cm="1">
        <f t="array" ref="AAP42">INDEX(AAP$13:AAP40,$B42+1,1)</f>
        <v>-</v>
      </c>
      <c r="AAQ42" s="535" t="str" cm="1">
        <f t="array" ref="AAQ42">INDEX(AAQ$13:AAQ40,$B42+1,1)</f>
        <v>-</v>
      </c>
      <c r="AAR42" s="535" t="str" cm="1">
        <f t="array" ref="AAR42">INDEX(AAR$13:AAR40,$B42+1,1)</f>
        <v>-</v>
      </c>
      <c r="AAS42" s="535" t="str" cm="1">
        <f t="array" ref="AAS42">INDEX(AAS$13:AAS40,$B42+1,1)</f>
        <v>-</v>
      </c>
      <c r="AAT42" s="535" t="str" cm="1">
        <f t="array" ref="AAT42">INDEX(AAT$13:AAT40,$B42+1,1)</f>
        <v>-</v>
      </c>
      <c r="AAU42" s="535" t="str" cm="1">
        <f t="array" ref="AAU42">INDEX(AAU$13:AAU40,$B42+1,1)</f>
        <v>-</v>
      </c>
      <c r="AAV42" s="535" t="str" cm="1">
        <f t="array" ref="AAV42">INDEX(AAV$13:AAV40,$B42+1,1)</f>
        <v>-</v>
      </c>
      <c r="AAW42" s="535" t="str" cm="1">
        <f t="array" ref="AAW42">INDEX(AAW$13:AAW40,$B42+1,1)</f>
        <v>-</v>
      </c>
      <c r="AAX42" s="535" t="str" cm="1">
        <f t="array" ref="AAX42">INDEX(AAX$13:AAX40,$B42+1,1)</f>
        <v>-</v>
      </c>
      <c r="AAY42" s="535" t="str" cm="1">
        <f t="array" ref="AAY42">INDEX(AAY$13:AAY40,$B42+1,1)</f>
        <v>-</v>
      </c>
      <c r="AAZ42" s="535" t="str" cm="1">
        <f t="array" ref="AAZ42">INDEX(AAZ$13:AAZ40,$B42+1,1)</f>
        <v>-</v>
      </c>
      <c r="ABA42" s="18"/>
      <c r="ABB42" s="535" t="str" cm="1">
        <f t="array" ref="ABB42">INDEX(ABB$13:ABB40,$B42+1,1)</f>
        <v>-</v>
      </c>
      <c r="ABC42" s="535" t="str" cm="1">
        <f t="array" ref="ABC42">INDEX(ABC$13:ABC40,$B42+1,1)</f>
        <v>-</v>
      </c>
      <c r="ABD42" s="535" t="str" cm="1">
        <f t="array" ref="ABD42">INDEX(ABD$13:ABD40,$B42+1,1)</f>
        <v>-</v>
      </c>
      <c r="ABE42" s="535" t="str" cm="1">
        <f t="array" ref="ABE42">INDEX(ABE$13:ABE40,$B42+1,1)</f>
        <v>-</v>
      </c>
      <c r="ABF42" s="535" t="str" cm="1">
        <f t="array" ref="ABF42">INDEX(ABF$13:ABF40,$B42+1,1)</f>
        <v>-</v>
      </c>
      <c r="ABG42" s="535" t="str" cm="1">
        <f t="array" ref="ABG42">INDEX(ABG$13:ABG40,$B42+1,1)</f>
        <v>-</v>
      </c>
      <c r="ABH42" s="535" t="str" cm="1">
        <f t="array" ref="ABH42">INDEX(ABH$13:ABH40,$B42+1,1)</f>
        <v>-</v>
      </c>
      <c r="ABI42" s="535" t="str" cm="1">
        <f t="array" ref="ABI42">INDEX(ABI$13:ABI40,$B42+1,1)</f>
        <v>-</v>
      </c>
      <c r="ABJ42" s="535" t="str" cm="1">
        <f t="array" ref="ABJ42">INDEX(ABJ$13:ABJ40,$B42+1,1)</f>
        <v>-</v>
      </c>
      <c r="ABK42" s="535" t="str" cm="1">
        <f t="array" ref="ABK42">INDEX(ABK$13:ABK40,$B42+1,1)</f>
        <v>-</v>
      </c>
      <c r="ABL42" s="535" t="str" cm="1">
        <f t="array" ref="ABL42">INDEX(ABL$13:ABL40,$B42+1,1)</f>
        <v>-</v>
      </c>
      <c r="ABM42" s="535" t="str" cm="1">
        <f t="array" ref="ABM42">INDEX(ABM$13:ABM40,$B42+1,1)</f>
        <v>-</v>
      </c>
      <c r="ABN42" s="535" t="str" cm="1">
        <f t="array" ref="ABN42">INDEX(ABN$13:ABN40,$B42+1,1)</f>
        <v>-</v>
      </c>
      <c r="ABO42" s="535" t="str" cm="1">
        <f t="array" ref="ABO42">INDEX(ABO$13:ABO40,$B42+1,1)</f>
        <v>-</v>
      </c>
      <c r="ABP42" s="535" t="str" cm="1">
        <f t="array" ref="ABP42">INDEX(ABP$13:ABP40,$B42+1,1)</f>
        <v>-</v>
      </c>
      <c r="ABQ42" s="535" t="str" cm="1">
        <f t="array" ref="ABQ42">INDEX(ABQ$13:ABQ40,$B42+1,1)</f>
        <v>-</v>
      </c>
      <c r="ABR42" s="535" t="str" cm="1">
        <f t="array" ref="ABR42">INDEX(ABR$13:ABR40,$B42+1,1)</f>
        <v>-</v>
      </c>
      <c r="ABS42" s="535" t="str" cm="1">
        <f t="array" ref="ABS42">INDEX(ABS$13:ABS40,$B42+1,1)</f>
        <v>-</v>
      </c>
      <c r="ABT42" s="535" t="str" cm="1">
        <f t="array" ref="ABT42">INDEX(ABT$13:ABT40,$B42+1,1)</f>
        <v>-</v>
      </c>
      <c r="ABU42" s="535" t="str" cm="1">
        <f t="array" ref="ABU42">INDEX(ABU$13:ABU40,$B42+1,1)</f>
        <v>-</v>
      </c>
      <c r="ABV42" s="535" t="str" cm="1">
        <f t="array" ref="ABV42">INDEX(ABV$13:ABV40,$B42+1,1)</f>
        <v>-</v>
      </c>
      <c r="ABW42" s="535" t="str" cm="1">
        <f t="array" ref="ABW42">INDEX(ABW$13:ABW40,$B42+1,1)</f>
        <v>-</v>
      </c>
      <c r="ABX42" s="535" t="str" cm="1">
        <f t="array" ref="ABX42">INDEX(ABX$13:ABX40,$B42+1,1)</f>
        <v>-</v>
      </c>
      <c r="ABY42" s="535" t="str" cm="1">
        <f t="array" ref="ABY42">INDEX(ABY$13:ABY40,$B42+1,1)</f>
        <v>-</v>
      </c>
      <c r="ABZ42" s="535" t="str" cm="1">
        <f t="array" ref="ABZ42">INDEX(ABZ$13:ABZ40,$B42+1,1)</f>
        <v>-</v>
      </c>
      <c r="ACA42" s="535" t="str" cm="1">
        <f t="array" ref="ACA42">INDEX(ACA$13:ACA40,$B42+1,1)</f>
        <v>-</v>
      </c>
      <c r="ACB42" s="535" t="str" cm="1">
        <f t="array" ref="ACB42">INDEX(ACB$13:ACB40,$B42+1,1)</f>
        <v>-</v>
      </c>
      <c r="ACC42" s="535" t="str" cm="1">
        <f t="array" ref="ACC42">INDEX(ACC$13:ACC40,$B42+1,1)</f>
        <v>-</v>
      </c>
      <c r="ACD42" s="535" t="str" cm="1">
        <f t="array" ref="ACD42">INDEX(ACD$13:ACD40,$B42+1,1)</f>
        <v>-</v>
      </c>
      <c r="ACE42" s="535" t="str" cm="1">
        <f t="array" ref="ACE42">INDEX(ACE$13:ACE40,$B42+1,1)</f>
        <v>-</v>
      </c>
      <c r="ACF42" s="535" t="str" cm="1">
        <f t="array" ref="ACF42">INDEX(ACF$13:ACF40,$B42+1,1)</f>
        <v>-</v>
      </c>
      <c r="ACG42" s="535" t="str" cm="1">
        <f t="array" ref="ACG42">INDEX(ACG$13:ACG40,$B42+1,1)</f>
        <v>-</v>
      </c>
      <c r="ACH42" s="535" t="str" cm="1">
        <f t="array" ref="ACH42">INDEX(ACH$13:ACH40,$B42+1,1)</f>
        <v>-</v>
      </c>
      <c r="ACI42" s="535" t="str" cm="1">
        <f t="array" ref="ACI42">INDEX(ACI$13:ACI40,$B42+1,1)</f>
        <v>-</v>
      </c>
      <c r="ACJ42" s="535" t="str" cm="1">
        <f t="array" ref="ACJ42">INDEX(ACJ$13:ACJ40,$B42+1,1)</f>
        <v>-</v>
      </c>
      <c r="ACK42" s="535" t="str" cm="1">
        <f t="array" ref="ACK42">INDEX(ACK$13:ACK40,$B42+1,1)</f>
        <v>-</v>
      </c>
      <c r="ACL42" s="535" t="str" cm="1">
        <f t="array" ref="ACL42">INDEX(ACL$13:ACL40,$B42+1,1)</f>
        <v>-</v>
      </c>
      <c r="ACM42" s="535" t="str" cm="1">
        <f t="array" ref="ACM42">INDEX(ACM$13:ACM40,$B42+1,1)</f>
        <v>-</v>
      </c>
      <c r="ACN42" s="535" t="str" cm="1">
        <f t="array" ref="ACN42">INDEX(ACN$13:ACN40,$B42+1,1)</f>
        <v>-</v>
      </c>
      <c r="ACO42" s="535" t="str" cm="1">
        <f t="array" ref="ACO42">INDEX(ACO$13:ACO40,$B42+1,1)</f>
        <v>-</v>
      </c>
      <c r="ACP42" s="535" t="str" cm="1">
        <f t="array" ref="ACP42">INDEX(ACP$13:ACP40,$B42+1,1)</f>
        <v>-</v>
      </c>
      <c r="ACQ42" s="535" t="str" cm="1">
        <f t="array" ref="ACQ42">INDEX(ACQ$13:ACQ40,$B42+1,1)</f>
        <v>-</v>
      </c>
      <c r="ACR42" s="535" t="str" cm="1">
        <f t="array" ref="ACR42">INDEX(ACR$13:ACR40,$B42+1,1)</f>
        <v>-</v>
      </c>
      <c r="ACS42" s="535" t="str" cm="1">
        <f t="array" ref="ACS42">INDEX(ACS$13:ACS40,$B42+1,1)</f>
        <v>-</v>
      </c>
      <c r="ACT42" s="535" t="str" cm="1">
        <f t="array" ref="ACT42">INDEX(ACT$13:ACT40,$B42+1,1)</f>
        <v>-</v>
      </c>
      <c r="ACU42" s="535" t="str" cm="1">
        <f t="array" ref="ACU42">INDEX(ACU$13:ACU40,$B42+1,1)</f>
        <v>-</v>
      </c>
      <c r="ACV42" s="535" t="str" cm="1">
        <f t="array" ref="ACV42">INDEX(ACV$13:ACV40,$B42+1,1)</f>
        <v>-</v>
      </c>
      <c r="ACW42" s="535" t="str" cm="1">
        <f t="array" ref="ACW42">INDEX(ACW$13:ACW40,$B42+1,1)</f>
        <v>-</v>
      </c>
      <c r="ACX42" s="535" t="str" cm="1">
        <f t="array" ref="ACX42">INDEX(ACX$13:ACX40,$B42+1,1)</f>
        <v>-</v>
      </c>
      <c r="ACY42" s="535" t="str" cm="1">
        <f t="array" ref="ACY42">INDEX(ACY$13:ACY40,$B42+1,1)</f>
        <v>-</v>
      </c>
      <c r="ACZ42" s="535" t="str" cm="1">
        <f t="array" ref="ACZ42">INDEX(ACZ$13:ACZ40,$B42+1,1)</f>
        <v>-</v>
      </c>
      <c r="ADA42" s="535" t="str" cm="1">
        <f t="array" ref="ADA42">INDEX(ADA$13:ADA40,$B42+1,1)</f>
        <v>-</v>
      </c>
      <c r="ADB42" s="535" t="str" cm="1">
        <f t="array" ref="ADB42">INDEX(ADB$13:ADB40,$B42+1,1)</f>
        <v>-</v>
      </c>
      <c r="ADC42" s="535" t="str" cm="1">
        <f t="array" ref="ADC42">INDEX(ADC$13:ADC40,$B42+1,1)</f>
        <v>-</v>
      </c>
      <c r="ADD42" s="535" t="str" cm="1">
        <f t="array" ref="ADD42">INDEX(ADD$13:ADD40,$B42+1,1)</f>
        <v>-</v>
      </c>
      <c r="ADE42" s="535" t="str" cm="1">
        <f t="array" ref="ADE42">INDEX(ADE$13:ADE40,$B42+1,1)</f>
        <v>-</v>
      </c>
      <c r="ADF42" s="535" t="str" cm="1">
        <f t="array" ref="ADF42">INDEX(ADF$13:ADF40,$B42+1,1)</f>
        <v>-</v>
      </c>
      <c r="ADG42" s="535" t="str" cm="1">
        <f t="array" ref="ADG42">INDEX(ADG$13:ADG40,$B42+1,1)</f>
        <v>-</v>
      </c>
      <c r="ADH42" s="535" t="str" cm="1">
        <f t="array" ref="ADH42">INDEX(ADH$13:ADH40,$B42+1,1)</f>
        <v>-</v>
      </c>
      <c r="ADI42" s="535" t="str" cm="1">
        <f t="array" ref="ADI42">INDEX(ADI$13:ADI40,$B42+1,1)</f>
        <v>-</v>
      </c>
      <c r="ADJ42" s="535" t="str" cm="1">
        <f t="array" ref="ADJ42">INDEX(ADJ$13:ADJ40,$B42+1,1)</f>
        <v>-</v>
      </c>
      <c r="ADK42" s="535" t="str" cm="1">
        <f t="array" ref="ADK42">INDEX(ADK$13:ADK40,$B42+1,1)</f>
        <v>-</v>
      </c>
      <c r="ADL42" s="535" t="str" cm="1">
        <f t="array" ref="ADL42">INDEX(ADL$13:ADL40,$B42+1,1)</f>
        <v>-</v>
      </c>
      <c r="ADM42" s="535" t="str" cm="1">
        <f t="array" ref="ADM42">INDEX(ADM$13:ADM40,$B42+1,1)</f>
        <v>-</v>
      </c>
      <c r="ADN42" s="535" t="str" cm="1">
        <f t="array" ref="ADN42">INDEX(ADN$13:ADN40,$B42+1,1)</f>
        <v>-</v>
      </c>
      <c r="ADO42" s="535" t="str" cm="1">
        <f t="array" ref="ADO42">INDEX(ADO$13:ADO40,$B42+1,1)</f>
        <v>-</v>
      </c>
      <c r="ADP42" s="535" t="str" cm="1">
        <f t="array" ref="ADP42">INDEX(ADP$13:ADP40,$B42+1,1)</f>
        <v>-</v>
      </c>
      <c r="ADQ42" s="535" t="str" cm="1">
        <f t="array" ref="ADQ42">INDEX(ADQ$13:ADQ40,$B42+1,1)</f>
        <v>-</v>
      </c>
      <c r="ADR42" s="535" t="str" cm="1">
        <f t="array" ref="ADR42">INDEX(ADR$13:ADR40,$B42+1,1)</f>
        <v>-</v>
      </c>
      <c r="ADS42" s="535" t="str" cm="1">
        <f t="array" ref="ADS42">INDEX(ADS$13:ADS40,$B42+1,1)</f>
        <v>-</v>
      </c>
      <c r="ADT42" s="535" t="str" cm="1">
        <f t="array" ref="ADT42">INDEX(ADT$13:ADT40,$B42+1,1)</f>
        <v>-</v>
      </c>
      <c r="ADU42" s="535" t="str" cm="1">
        <f t="array" ref="ADU42">INDEX(ADU$13:ADU40,$B42+1,1)</f>
        <v>-</v>
      </c>
      <c r="ADV42" s="535" t="str" cm="1">
        <f t="array" ref="ADV42">INDEX(ADV$13:ADV40,$B42+1,1)</f>
        <v>-</v>
      </c>
      <c r="ADW42" s="535" t="str" cm="1">
        <f t="array" ref="ADW42">INDEX(ADW$13:ADW40,$B42+1,1)</f>
        <v>-</v>
      </c>
      <c r="ADX42" s="535" t="str" cm="1">
        <f t="array" ref="ADX42">INDEX(ADX$13:ADX40,$B42+1,1)</f>
        <v>-</v>
      </c>
      <c r="ADY42" s="535" t="str" cm="1">
        <f t="array" ref="ADY42">INDEX(ADY$13:ADY40,$B42+1,1)</f>
        <v>-</v>
      </c>
      <c r="ADZ42" s="535" t="str" cm="1">
        <f t="array" ref="ADZ42">INDEX(ADZ$13:ADZ40,$B42+1,1)</f>
        <v>-</v>
      </c>
      <c r="AEA42" s="535" t="str" cm="1">
        <f t="array" ref="AEA42">INDEX(AEA$13:AEA40,$B42+1,1)</f>
        <v>-</v>
      </c>
      <c r="AEB42" s="535" t="str" cm="1">
        <f t="array" ref="AEB42">INDEX(AEB$13:AEB40,$B42+1,1)</f>
        <v>-</v>
      </c>
      <c r="AEC42" s="535" t="str" cm="1">
        <f t="array" ref="AEC42">INDEX(AEC$13:AEC40,$B42+1,1)</f>
        <v>-</v>
      </c>
      <c r="AED42" s="535" t="str" cm="1">
        <f t="array" ref="AED42">INDEX(AED$13:AED40,$B42+1,1)</f>
        <v>-</v>
      </c>
      <c r="AEE42" s="535" t="str" cm="1">
        <f t="array" ref="AEE42">INDEX(AEE$13:AEE40,$B42+1,1)</f>
        <v>-</v>
      </c>
      <c r="AEF42" s="535" t="str" cm="1">
        <f t="array" ref="AEF42">INDEX(AEF$13:AEF40,$B42+1,1)</f>
        <v>-</v>
      </c>
      <c r="AEG42" s="535" t="str" cm="1">
        <f t="array" ref="AEG42">INDEX(AEG$13:AEG40,$B42+1,1)</f>
        <v>-</v>
      </c>
      <c r="AEH42" s="535" t="str" cm="1">
        <f t="array" ref="AEH42">INDEX(AEH$13:AEH40,$B42+1,1)</f>
        <v>-</v>
      </c>
      <c r="AEI42" s="535" t="str" cm="1">
        <f t="array" ref="AEI42">INDEX(AEI$13:AEI40,$B42+1,1)</f>
        <v>-</v>
      </c>
      <c r="AEJ42" s="535" t="str" cm="1">
        <f t="array" ref="AEJ42">INDEX(AEJ$13:AEJ40,$B42+1,1)</f>
        <v>-</v>
      </c>
      <c r="AEK42" s="535" t="str" cm="1">
        <f t="array" ref="AEK42">INDEX(AEK$13:AEK40,$B42+1,1)</f>
        <v>-</v>
      </c>
      <c r="AEL42" s="535" t="str" cm="1">
        <f t="array" ref="AEL42">INDEX(AEL$13:AEL40,$B42+1,1)</f>
        <v>-</v>
      </c>
      <c r="AEM42" s="535" t="str" cm="1">
        <f t="array" ref="AEM42">INDEX(AEM$13:AEM40,$B42+1,1)</f>
        <v>-</v>
      </c>
      <c r="AEN42" s="535" cm="1">
        <f t="array" ref="AEN42">INDEX(AEN$13:AEN40,$B42+1,1)</f>
        <v>0</v>
      </c>
      <c r="AEO42" s="483">
        <v>0</v>
      </c>
    </row>
    <row r="43" spans="1:821" outlineLevel="1">
      <c r="A43" s="18">
        <f t="shared" si="136"/>
        <v>30</v>
      </c>
      <c r="B43" s="18">
        <f t="shared" si="203"/>
        <v>6</v>
      </c>
      <c r="C43">
        <v>2</v>
      </c>
      <c r="D43" s="17" t="str" cm="1">
        <f t="array" ref="D43">INDEX(D$13:D41,$B43+1,1)</f>
        <v>GSW</v>
      </c>
      <c r="E43" t="b">
        <v>1</v>
      </c>
      <c r="F43" t="b">
        <v>0</v>
      </c>
      <c r="G43" t="b">
        <f t="shared" si="209"/>
        <v>1</v>
      </c>
      <c r="H43" s="40" t="s">
        <v>2644</v>
      </c>
      <c r="I43" s="535" cm="1">
        <f t="array" ref="I43">INDEX(I$13:I41,$B43+1,1)</f>
        <v>1</v>
      </c>
      <c r="J43" s="535" cm="1">
        <f t="array" ref="J43">INDEX(J$13:J41,$B43+1,1)</f>
        <v>0</v>
      </c>
      <c r="K43" s="22">
        <v>2</v>
      </c>
      <c r="L43" s="535" cm="1">
        <f t="array" ref="L43">INDEX(L$13:L41,$B43+1,1)</f>
        <v>2</v>
      </c>
      <c r="M43" s="535" cm="1">
        <f t="array" ref="M43">INDEX(M$13:M41,$B43+1,1)</f>
        <v>0</v>
      </c>
      <c r="N43" s="535" cm="1">
        <f t="array" ref="N43">INDEX(N$13:N41,$B43+1,1)</f>
        <v>3</v>
      </c>
      <c r="O43" s="535" cm="1">
        <f t="array" ref="O43">INDEX(O$13:O41,$B43+1,1)</f>
        <v>2</v>
      </c>
      <c r="P43" s="535" cm="1">
        <f t="array" ref="P43">INDEX(P$13:P41,$B43+1,1)</f>
        <v>0</v>
      </c>
      <c r="Q43" s="535" cm="1">
        <f t="array" ref="Q43">INDEX(Q$13:Q41,$B43+1,1)</f>
        <v>0</v>
      </c>
      <c r="R43" s="535" cm="1">
        <f t="array" ref="R43">INDEX(R$13:R41,$B43+1,1)</f>
        <v>1</v>
      </c>
      <c r="S43" s="535" cm="1">
        <f t="array" ref="S43">INDEX(S$13:S41,$B43+1,1)</f>
        <v>0</v>
      </c>
      <c r="T43" s="535" cm="1">
        <f t="array" ref="T43">INDEX(T$13:T41,$B43+1,1)</f>
        <v>2</v>
      </c>
      <c r="U43" s="535" cm="1">
        <f t="array" ref="U43">INDEX(U$13:U41,$B43+1,1)</f>
        <v>2</v>
      </c>
      <c r="V43" s="411">
        <f t="shared" si="214"/>
        <v>2</v>
      </c>
      <c r="W43" s="778" t="b">
        <f>W41</f>
        <v>0</v>
      </c>
      <c r="X43" s="777" t="b">
        <f t="shared" si="210"/>
        <v>1</v>
      </c>
      <c r="Y43" s="777" t="b">
        <f t="shared" si="210"/>
        <v>1</v>
      </c>
      <c r="Z43" s="796" t="b" cm="1">
        <f t="array" ref="Z43">INDEX(Z$13:Z41,$B43+1,1)</f>
        <v>0</v>
      </c>
      <c r="AA43" s="411">
        <f t="shared" si="139"/>
        <v>6</v>
      </c>
      <c r="AB43" s="411">
        <f t="shared" si="140"/>
        <v>6</v>
      </c>
      <c r="AC43" s="411"/>
      <c r="AD43" s="411">
        <f t="shared" si="141"/>
        <v>6</v>
      </c>
      <c r="AE43" s="111"/>
      <c r="AF43" s="111"/>
      <c r="AG43" s="111"/>
      <c r="AH43" s="111"/>
      <c r="AI43" s="535" cm="1">
        <f t="array" ref="AI43">INDEX(AI$13:AI41,$B43+1,1)</f>
        <v>1</v>
      </c>
      <c r="AJ43" s="535" cm="1">
        <f t="array" ref="AJ43">INDEX(AJ$13:AJ41,$B43+1,1)</f>
        <v>1</v>
      </c>
      <c r="AK43" s="535" cm="1">
        <f t="array" ref="AK43">INDEX(AK$13:AK41,$B43+1,1)</f>
        <v>1</v>
      </c>
      <c r="AL43" s="535" cm="1">
        <f t="array" ref="AL43">INDEX(AL$13:AL41,$B43+1,1)</f>
        <v>0</v>
      </c>
      <c r="AM43" s="535" cm="1">
        <f t="array" ref="AM43">INDEX(AM$13:AM41,$B43+1,1)</f>
        <v>0</v>
      </c>
      <c r="AN43" s="535" t="str" cm="1">
        <f t="array" ref="AN43">INDEX(AN$13:AN41,$B43+1,1)</f>
        <v/>
      </c>
      <c r="AO43" s="535" cm="1">
        <f t="array" ref="AO43">INDEX(AO$13:AO41,$B43+1,1)</f>
        <v>1</v>
      </c>
      <c r="AP43" s="535" cm="1">
        <f t="array" ref="AP43">INDEX(AP$13:AP41,$B43+1,1)</f>
        <v>1</v>
      </c>
      <c r="AQ43" s="111"/>
      <c r="AR43" s="111"/>
      <c r="AS43" s="111"/>
      <c r="AT43" s="111"/>
      <c r="AU43" s="111"/>
      <c r="AV43" s="111"/>
      <c r="AW43" s="111"/>
      <c r="AX43" s="111"/>
      <c r="AY43" s="18"/>
      <c r="AZ43" s="18"/>
      <c r="BA43" s="200" t="str" cm="1">
        <f t="array" aca="1" ref="BA43" ca="1">$H43&amp;" "        &amp;_xlfn.SINGLE( INDEX(i.ModelStructure,$I43,1))    &amp;" "
&amp; $D43        &amp;       IF(OR($CE43="-", $CE43),"_PInp","_Full")&amp;    IF($DK43=0," SFM","")&amp;IF($DK43=1," MFM","")&amp;IF($DK43=7," Mat","")&amp;IF($EX43=1,"&amp;EL","   ")&amp;IF($DQ43=TRUE,"&amp;BBT","    ")
&amp;      " TOL"&amp;_xlfn.SINGLE(INDEX(i.TOL_Desc,1,$N43))   &amp; " Scan"&amp;$AK43
&amp;       CHOOSE($K43+1," CFS"," GFS"," NFS")&amp;     " CG_"&amp;_xlfn.SINGLE(_xlfn.SWITCH($XI43,"-",1,TRUE,1,FALSE,0))&amp;_xlfn.SINGLE(    IF($XL43="-"," FodCrop    ",_xlfn.SWITCH(VALUE(LEFT($XL$4,1)),0," All",6," Lup",9," Oat",11," OaF")&amp;"_Fod"&amp;TEXT($XL43,"000%")))
&amp;" REV"&amp;"_"&amp;TEXT($GV43,"00;-0;00;@ ")&amp;TEXT($AN43,"00;-0;00;  @")&amp;"_"&amp;TEXT($HA43,"0")&amp;"_"&amp;TEXT($AP43,"0")
&amp; " RR"&amp;TEXT(SUM($FB43:$FC43),"+00%;-00%;    ;@")
&amp; " ("&amp;IF($DD43,"P","E")   &amp;IF($DE43,"T","t")        &amp;     "_F"&amp;IF($ZW43=TRUE,3,0)+COUNTIF($ZO43:$ZS43,TRUE)+COUNTIF($BV43:$BW43,"&gt;0")&amp;IF($ZU43=TRUE,3,0)+COUNTIF($BV43:$BW43,"&gt;0")&amp;"N"&amp;$ZZ43&amp;$AAA43&amp;"L"&amp;$AAL43&amp;$AAM43&amp;"_"&amp;$AAK43&amp;")"</f>
        <v>NewFeedStd   SE GSW_PInp MFM        TOLSpr Scan1 NFS CG_1 FodCrop     REV_-   _-_1 RR+01% (Et_F00N--L11_-)</v>
      </c>
      <c r="BB43" s="8" t="str">
        <f ca="1">IF(COUNTIF($BA$13:$BA43,$BA43)=1,"-","Dup")</f>
        <v>-</v>
      </c>
      <c r="BC43" s="18"/>
      <c r="BD43" s="535" t="b" cm="1">
        <f t="array" ref="BD43">INDEX(BD$13:BD41,$B43+1,1)</f>
        <v>0</v>
      </c>
      <c r="BE43" s="535" t="b" cm="1">
        <f t="array" ref="BE43">INDEX(BE$13:BE41,$B43+1,1)</f>
        <v>0</v>
      </c>
      <c r="BF43" s="535" t="b" cm="1">
        <f t="array" ref="BF43">INDEX(BF$13:BF41,$B43+1,1)</f>
        <v>0</v>
      </c>
      <c r="BG43" s="535" t="b" cm="1">
        <f t="array" ref="BG43">INDEX(BG$13:BG41,$B43+1,1)</f>
        <v>0</v>
      </c>
      <c r="BH43" s="535" t="b" cm="1">
        <f t="array" ref="BH43">INDEX(BH$13:BH41,$B43+1,1)</f>
        <v>0</v>
      </c>
      <c r="BI43" s="535" t="b" cm="1">
        <f t="array" ref="BI43">INDEX(BI$13:BI41,$B43+1,1)</f>
        <v>0</v>
      </c>
      <c r="BJ43" s="535" t="b" cm="1">
        <f t="array" ref="BJ43">INDEX(BJ$13:BJ41,$B43+1,1)</f>
        <v>0</v>
      </c>
      <c r="BK43" s="535" t="b" cm="1">
        <f t="array" ref="BK43">INDEX(BK$13:BK41,$B43+1,1)</f>
        <v>0</v>
      </c>
      <c r="BL43" s="535" t="b" cm="1">
        <f t="array" ref="BL43">INDEX(BL$13:BL41,$B43+1,1)</f>
        <v>0</v>
      </c>
      <c r="BM43" s="18"/>
      <c r="BN43" s="535" t="b" cm="1">
        <f t="array" ref="BN43">INDEX(BN$13:BN41,$B43+1,1)</f>
        <v>0</v>
      </c>
      <c r="BO43" s="535" t="str" cm="1">
        <f t="array" ref="BO43">INDEX(BO$13:BO41,$B43+1,1)</f>
        <v>-</v>
      </c>
      <c r="BP43" s="535" t="str" cm="1">
        <f t="array" ref="BP43">INDEX(BP$13:BP41,$B43+1,1)</f>
        <v>-</v>
      </c>
      <c r="BQ43" s="535" t="str" cm="1">
        <f t="array" ref="BQ43">INDEX(BQ$13:BQ41,$B43+1,1)</f>
        <v>-</v>
      </c>
      <c r="BR43" s="535" t="str" cm="1">
        <f t="array" ref="BR43">INDEX(BR$13:BR41,$B43+1,1)</f>
        <v>-</v>
      </c>
      <c r="BS43" s="535" t="str" cm="1">
        <f t="array" ref="BS43">INDEX(BS$13:BS41,$B43+1,1)</f>
        <v>-</v>
      </c>
      <c r="BT43" s="535" t="str" cm="1">
        <f t="array" ref="BT43">INDEX(BT$13:BT41,$B43+1,1)</f>
        <v>-</v>
      </c>
      <c r="BU43" s="535" t="str" cm="1">
        <f t="array" ref="BU43">INDEX(BU$13:BU41,$B43+1,1)</f>
        <v>-</v>
      </c>
      <c r="BV43" s="535" t="str" cm="1">
        <f t="array" ref="BV43">INDEX(BV$13:BV41,$B43+1,1)</f>
        <v>-</v>
      </c>
      <c r="BW43" s="535" t="str" cm="1">
        <f t="array" ref="BW43">INDEX(BW$13:BW41,$B43+1,1)</f>
        <v>-</v>
      </c>
      <c r="BX43" s="535" t="str" cm="1">
        <f t="array" ref="BX43">INDEX(BX$13:BX41,$B43+1,1)</f>
        <v>-</v>
      </c>
      <c r="BY43" s="535" t="str" cm="1">
        <f t="array" ref="BY43">INDEX(BY$13:BY41,$B43+1,1)</f>
        <v>-</v>
      </c>
      <c r="BZ43" s="535" t="b" cm="1">
        <f t="array" ref="BZ43">INDEX(BZ$13:BZ41,$B43+1,1)</f>
        <v>0</v>
      </c>
      <c r="CA43" s="535" t="str" cm="1">
        <f t="array" ref="CA43">INDEX(CA$13:CA41,$B43+1,1)</f>
        <v>-</v>
      </c>
      <c r="CB43" s="535" t="str" cm="1">
        <f t="array" ref="CB43">INDEX(CB$13:CB41,$B43+1,1)</f>
        <v>-</v>
      </c>
      <c r="CC43" s="535" t="str" cm="1">
        <f t="array" ref="CC43">INDEX(CC$13:CC41,$B43+1,1)</f>
        <v>-</v>
      </c>
      <c r="CD43" s="535" t="str" cm="1">
        <f t="array" ref="CD43">INDEX(CD$13:CD41,$B43+1,1)</f>
        <v>-</v>
      </c>
      <c r="CE43" s="535" t="str" cm="1">
        <f t="array" ref="CE43">INDEX(CE$13:CE41,$B43+1,1)</f>
        <v>-</v>
      </c>
      <c r="CF43" s="18"/>
      <c r="CG43" s="535" t="str" cm="1">
        <f t="array" ref="CG43">INDEX(CG$13:CG42,$B43+1,1)</f>
        <v>-</v>
      </c>
      <c r="CH43" s="411" t="str">
        <f t="shared" ca="1" si="144"/>
        <v>-</v>
      </c>
      <c r="CI43" s="411">
        <f t="shared" si="215"/>
        <v>2</v>
      </c>
      <c r="CJ43" s="411">
        <f t="shared" si="215"/>
        <v>2</v>
      </c>
      <c r="CK43" s="535" t="str" cm="1">
        <f t="array" ref="CK43">INDEX(CK$13:CK41,$B43+1,1)</f>
        <v>-</v>
      </c>
      <c r="CL43" s="535" t="str" cm="1">
        <f t="array" ref="CL43">INDEX(CL$13:CL41,$B43+1,1)</f>
        <v>-</v>
      </c>
      <c r="CM43" s="535" t="str" cm="1">
        <f t="array" ref="CM43">INDEX(CM$13:CM41,$B43+1,1)</f>
        <v>-</v>
      </c>
      <c r="CN43" s="411" t="str">
        <f t="shared" ca="1" si="146"/>
        <v>-</v>
      </c>
      <c r="CO43" s="411">
        <f t="shared" si="216"/>
        <v>2</v>
      </c>
      <c r="CP43" s="411">
        <f t="shared" si="216"/>
        <v>2</v>
      </c>
      <c r="CQ43" s="535" t="str" cm="1">
        <f t="array" ref="CQ43">INDEX(CQ$13:CQ41,$B43+1,1)</f>
        <v>-</v>
      </c>
      <c r="CR43" s="411" t="str">
        <f t="shared" ca="1" si="148"/>
        <v>-</v>
      </c>
      <c r="CS43" s="411">
        <f t="shared" si="149"/>
        <v>2</v>
      </c>
      <c r="CT43" s="535" t="str" cm="1">
        <f t="array" ref="CT43">INDEX(CT$13:CT41,$B43+1,1)</f>
        <v>-</v>
      </c>
      <c r="CU43" s="535" t="str" cm="1">
        <f t="array" ref="CU43">INDEX(CU$13:CU41,$B43+1,1)</f>
        <v>-</v>
      </c>
      <c r="CV43" s="411">
        <f t="shared" si="150"/>
        <v>2</v>
      </c>
      <c r="CW43" s="535" t="str" cm="1">
        <f t="array" ref="CW43">INDEX(CW$13:CW41,$B43+1,1)</f>
        <v>-</v>
      </c>
      <c r="CX43" s="411" t="str">
        <f t="shared" ca="1" si="151"/>
        <v>-</v>
      </c>
      <c r="CY43" s="411">
        <f t="shared" si="217"/>
        <v>2</v>
      </c>
      <c r="CZ43" s="411">
        <f t="shared" si="217"/>
        <v>2</v>
      </c>
      <c r="DA43" s="535" cm="1">
        <f t="array" ref="DA43">INDEX(DA$13:DA41,$B43+1,1)</f>
        <v>0</v>
      </c>
      <c r="DB43" s="535" cm="1">
        <f t="array" ref="DB43">INDEX(DB$13:DB41,$B43+1,1)</f>
        <v>0</v>
      </c>
      <c r="DC43" s="18"/>
      <c r="DD43" s="535" t="b" cm="1">
        <f t="array" ref="DD43">INDEX(DD$13:DD41,$B43+1,1)</f>
        <v>0</v>
      </c>
      <c r="DE43" s="535" t="b" cm="1">
        <f t="array" ref="DE43">INDEX(DE$13:DE41,$B43+1,1)</f>
        <v>0</v>
      </c>
      <c r="DF43" s="535" t="b" cm="1">
        <f t="array" ref="DF43">INDEX(DF$13:DF41,$B43+1,1)</f>
        <v>1</v>
      </c>
      <c r="DG43" s="535" t="str" cm="1">
        <f t="array" ref="DG43">INDEX(DG$13:DG41,$B43+1,1)</f>
        <v>-</v>
      </c>
      <c r="DH43" s="536" cm="1">
        <f t="array" ref="DH43">INDEX(DH$13:DH41,$B43+1,1)</f>
        <v>0</v>
      </c>
      <c r="DI43" s="535" cm="1">
        <f t="array" ref="DI43">INDEX(DI$13:DI41,$B43+1,1)</f>
        <v>1</v>
      </c>
      <c r="DJ43" s="535" cm="1">
        <f t="array" ref="DJ43">INDEX(DJ$13:DJ41,$B43+1,1)</f>
        <v>1</v>
      </c>
      <c r="DK43" s="411">
        <f t="shared" si="183"/>
        <v>1</v>
      </c>
      <c r="DL43" s="411">
        <f t="shared" si="183"/>
        <v>60</v>
      </c>
      <c r="DM43" s="535" t="str" cm="1">
        <f t="array" ref="DM43">INDEX(DM$13:DM41,$B43+1,1)</f>
        <v>-</v>
      </c>
      <c r="DN43" s="411" t="str">
        <f t="shared" si="184"/>
        <v>-</v>
      </c>
      <c r="DO43" s="411" t="str">
        <f t="shared" si="184"/>
        <v>-</v>
      </c>
      <c r="DP43" s="411" t="str">
        <f t="shared" si="184"/>
        <v>-</v>
      </c>
      <c r="DQ43" s="411" t="b">
        <f t="shared" si="185"/>
        <v>0</v>
      </c>
      <c r="DR43" s="535" t="str" cm="1">
        <f t="array" ref="DR43">INDEX(DR$13:DR41,$B43+1,1)</f>
        <v>-</v>
      </c>
      <c r="DS43" s="535" t="str" cm="1">
        <f t="array" ref="DS43">INDEX(DS$13:DS41,$B43+1,1)</f>
        <v>-</v>
      </c>
      <c r="DT43" s="535" t="str" cm="1">
        <f t="array" ref="DT43">INDEX(DT$13:DT41,$B43+1,1)</f>
        <v>-</v>
      </c>
      <c r="DU43" s="535" t="str" cm="1">
        <f t="array" ref="DU43">INDEX(DU$13:DU41,$B43+1,1)</f>
        <v>-</v>
      </c>
      <c r="DV43" s="411">
        <f t="shared" si="223"/>
        <v>500</v>
      </c>
      <c r="DW43" s="411">
        <f t="shared" si="223"/>
        <v>500</v>
      </c>
      <c r="DX43" s="411" t="str">
        <f t="shared" si="223"/>
        <v>-</v>
      </c>
      <c r="DY43" s="411" t="str">
        <f t="shared" si="223"/>
        <v>-</v>
      </c>
      <c r="DZ43" s="411" t="str">
        <f t="shared" si="223"/>
        <v>-</v>
      </c>
      <c r="EA43" s="535" cm="1">
        <f t="array" ref="EA43">INDEX(EA$13:EA41,$B43+1,1)</f>
        <v>0</v>
      </c>
      <c r="EB43" s="535" cm="1">
        <f t="array" ref="EB43">INDEX(EB$13:EB41,$B43+1,1)</f>
        <v>999999</v>
      </c>
      <c r="EC43" s="535" cm="1">
        <f t="array" ref="EC43">INDEX(EC$13:EC41,$B43+1,1)</f>
        <v>999999</v>
      </c>
      <c r="ED43" s="535" cm="1">
        <f t="array" ref="ED43">INDEX(ED$13:ED41,$B43+1,1)</f>
        <v>999999</v>
      </c>
      <c r="EE43" s="535" cm="1">
        <f t="array" ref="EE43">INDEX(EE$13:EE41,$B43+1,1)</f>
        <v>999999</v>
      </c>
      <c r="EF43" s="535" cm="1">
        <f t="array" ref="EF43">INDEX(EF$13:EF41,$B43+1,1)</f>
        <v>999999</v>
      </c>
      <c r="EG43" s="535" cm="1">
        <f t="array" ref="EG43">INDEX(EG$13:EG41,$B43+1,1)</f>
        <v>999999</v>
      </c>
      <c r="EH43" s="535" cm="1">
        <f t="array" ref="EH43">INDEX(EH$13:EH41,$B43+1,1)</f>
        <v>999999</v>
      </c>
      <c r="EI43" s="535" cm="1">
        <f t="array" ref="EI43">INDEX(EI$13:EI41,$B43+1,1)</f>
        <v>999999</v>
      </c>
      <c r="EJ43" s="535" cm="1">
        <f t="array" ref="EJ43">INDEX(EJ$13:EJ41,$B43+1,1)</f>
        <v>999999</v>
      </c>
      <c r="EK43" s="535" cm="1">
        <f t="array" ref="EK43">INDEX(EK$13:EK41,$B43+1,1)</f>
        <v>999999</v>
      </c>
      <c r="EL43" s="535" cm="1">
        <f t="array" ref="EL43">INDEX(EL$13:EL41,$B43+1,1)</f>
        <v>999999</v>
      </c>
      <c r="EM43" s="535" cm="1">
        <f t="array" ref="EM43">INDEX(EM$13:EM41,$B43+1,1)</f>
        <v>999999</v>
      </c>
      <c r="EN43" s="782">
        <f t="shared" si="211"/>
        <v>0</v>
      </c>
      <c r="EO43" s="782">
        <f t="shared" si="211"/>
        <v>0</v>
      </c>
      <c r="EP43" s="782">
        <f t="shared" si="211"/>
        <v>999999</v>
      </c>
      <c r="EQ43" s="535" t="str" cm="1">
        <f t="array" ref="EQ43">INDEX(EQ$13:EQ41,$B43+1,1)</f>
        <v>-</v>
      </c>
      <c r="ER43" s="535" t="str" cm="1">
        <f t="array" ref="ER43">INDEX(ER$13:ER41,$B43+1,1)</f>
        <v>-</v>
      </c>
      <c r="ES43" s="411" t="str">
        <f t="shared" si="218"/>
        <v>-</v>
      </c>
      <c r="ET43" s="411" t="str">
        <f t="shared" si="218"/>
        <v>-</v>
      </c>
      <c r="EU43" s="781">
        <f t="shared" si="177"/>
        <v>0</v>
      </c>
      <c r="EV43" s="779">
        <f t="shared" si="178"/>
        <v>999999</v>
      </c>
      <c r="EW43" s="780">
        <f t="shared" si="179"/>
        <v>999999</v>
      </c>
      <c r="EX43" s="535" t="str" cm="1">
        <f t="array" ref="EX43">INDEX(EX$13:EX41,$B43+1,1)</f>
        <v>-</v>
      </c>
      <c r="EY43" s="728" cm="1">
        <f t="array" ref="EY43">IF(EX43&lt;&gt;"-",EX43,INDEX(i.ELMatedEst,$AA43+1,$T43))</f>
        <v>0</v>
      </c>
      <c r="EZ43" s="535" t="str" cm="1">
        <f t="array" ref="EZ43">INDEX(EZ$13:EZ41,$B43+1,1)</f>
        <v>-</v>
      </c>
      <c r="FA43" s="535" t="str" cm="1">
        <f t="array" ref="FA43">INDEX(FA$13:FA41,$B43+1,1)</f>
        <v>-</v>
      </c>
      <c r="FB43" s="411">
        <f t="shared" si="188"/>
        <v>0</v>
      </c>
      <c r="FC43" s="666">
        <f t="shared" si="189"/>
        <v>5.0000000000000001E-3</v>
      </c>
      <c r="FD43" s="535" cm="1">
        <f t="array" ref="FD43">INDEX(FD$13:FD41,$B43+1,1)</f>
        <v>1</v>
      </c>
      <c r="FE43" s="667">
        <f t="shared" si="190"/>
        <v>0.12</v>
      </c>
      <c r="FF43" s="667">
        <f>INDEX(CHOOSE($N43,DataAutumn!i.EL_PropnSold,DataWinter!i.EL_PropnSold,DataSpring!i.EL_PropnSold),$AI43,$T43)*INDEX(i.ELMatedEst,$AB43+1,$T43)*i.dAdultRR_ELPropSold
+INDEX(i.dryman,($AJ43-1)*4+$AI43,FF$7)</f>
        <v>0</v>
      </c>
      <c r="FG43" s="667">
        <f>INDEX(CHOOSE($N43,DataAutumn!i.EL_PropnSold,DataWinter!i.EL_PropnSold,DataSpring!i.EL_PropnSold),$AI43,$T43)*INDEX(i.ELMatedEst,$AB43+1,$T43)*i.dAdultRR_ELPropSold
+INDEX(i.dryman,($AJ43-1)*4+$AI43,FG$7)</f>
        <v>3.125E-2</v>
      </c>
      <c r="FH43" s="667">
        <f>INDEX(CHOOSE($N43,DataAutumn!i.EL_PropnSold,DataWinter!i.EL_PropnSold,DataSpring!i.EL_PropnSold),$AI43,$T43)*INDEX(i.ELMatedEst,$AB43+1,$T43)*i.dAdultRR_ELPropSold
+INDEX(i.dryman,($AJ43-1)*4+$AI43,FH$7)</f>
        <v>3.125E-2</v>
      </c>
      <c r="FI43" s="667">
        <f>INDEX(CHOOSE($N43,DataAutumn!i.EL_PropnSold,DataWinter!i.EL_PropnSold,DataSpring!i.EL_PropnSold),$AI43,$T43)*INDEX(i.ELMatedEst,$AB43+1,$T43)*i.dAdultRR_ELPropSold
+INDEX(i.dryman,($AJ43-1)*4+$AI43,FI$7)</f>
        <v>3.125E-2</v>
      </c>
      <c r="FJ43" s="668">
        <f>INDEX(CHOOSE($N43,DataAutumn!i.EL_PropnSold,DataWinter!i.EL_PropnSold,DataSpring!i.EL_PropnSold),$AI43,$T43)*INDEX(i.ELMatedEst,$AB43+1,$T43)*i.dAdultLSurv_ELPropSold</f>
        <v>0</v>
      </c>
      <c r="FK43" s="411" t="b">
        <f t="shared" si="219"/>
        <v>0</v>
      </c>
      <c r="FL43" s="411" t="b">
        <f t="shared" si="219"/>
        <v>0</v>
      </c>
      <c r="FM43" s="411" t="b">
        <f t="shared" si="219"/>
        <v>0</v>
      </c>
      <c r="FN43" s="411" t="b">
        <f t="shared" si="219"/>
        <v>0</v>
      </c>
      <c r="FO43" s="411">
        <f t="shared" si="212"/>
        <v>1</v>
      </c>
      <c r="FP43" s="411">
        <f t="shared" si="212"/>
        <v>0</v>
      </c>
      <c r="FQ43" s="411" t="b">
        <f t="shared" si="193"/>
        <v>0</v>
      </c>
      <c r="FR43" s="411" t="b">
        <f t="shared" si="213"/>
        <v>0</v>
      </c>
      <c r="FS43" s="411" t="b">
        <f t="shared" si="213"/>
        <v>0</v>
      </c>
      <c r="FT43" s="411" t="b">
        <f t="shared" si="213"/>
        <v>1</v>
      </c>
      <c r="FU43" s="87">
        <f t="shared" si="220"/>
        <v>1</v>
      </c>
      <c r="FV43" s="87">
        <f t="shared" si="220"/>
        <v>1</v>
      </c>
      <c r="FW43" s="535" cm="1">
        <f t="array" ref="FW43">INDEX(FW$13:FW41,$B43+1,1)</f>
        <v>1</v>
      </c>
      <c r="FX43" s="535" cm="1">
        <f t="array" ref="FX43">INDEX(FX$13:FX41,$B43+1,1)</f>
        <v>1</v>
      </c>
      <c r="FY43" s="535" cm="1">
        <f t="array" ref="FY43">INDEX(FY$13:FY41,$B43+1,1)</f>
        <v>1</v>
      </c>
      <c r="FZ43" s="535" cm="1">
        <f t="array" ref="FZ43">INDEX(FZ$13:FZ41,$B43+1,1)</f>
        <v>1</v>
      </c>
      <c r="GA43" s="535" t="str" cm="1">
        <f t="array" ref="GA43">INDEX(GA$13:GA41,$B43+1,1)</f>
        <v>-</v>
      </c>
      <c r="GB43" s="411" t="b">
        <f t="shared" si="194"/>
        <v>1</v>
      </c>
      <c r="GC43" s="411" t="b">
        <f t="shared" si="194"/>
        <v>0</v>
      </c>
      <c r="GD43" s="411" t="b">
        <f t="shared" si="194"/>
        <v>0</v>
      </c>
      <c r="GE43" s="411" t="b">
        <f t="shared" si="194"/>
        <v>0</v>
      </c>
      <c r="GF43" s="87">
        <f t="shared" si="221"/>
        <v>1</v>
      </c>
      <c r="GG43" s="87">
        <f t="shared" si="221"/>
        <v>1</v>
      </c>
      <c r="GH43" s="87">
        <f t="shared" si="221"/>
        <v>1</v>
      </c>
      <c r="GI43" s="87">
        <f t="shared" si="221"/>
        <v>1</v>
      </c>
      <c r="GJ43" s="87">
        <f t="shared" si="221"/>
        <v>1</v>
      </c>
      <c r="GK43" s="87">
        <f t="shared" si="221"/>
        <v>1</v>
      </c>
      <c r="GL43" s="87">
        <f t="shared" si="221"/>
        <v>1</v>
      </c>
      <c r="GM43" s="87">
        <f t="shared" si="221"/>
        <v>1</v>
      </c>
      <c r="GN43" s="411" cm="1">
        <f t="array" ref="GN43">INDEX(i.dse_type,1,$L43)</f>
        <v>0</v>
      </c>
      <c r="GO43" s="535" t="str" cm="1">
        <f t="array" ref="GO43">INDEX(GO$13:GO41,$B43+1,1)</f>
        <v>-</v>
      </c>
      <c r="GP43" s="535" t="str" cm="1">
        <f t="array" ref="GP43">INDEX(GP$13:GP41,$B43+1,1)</f>
        <v>-</v>
      </c>
      <c r="GQ43" s="535" t="str" cm="1">
        <f t="array" ref="GQ43">INDEX(GQ$13:GQ41,$B43+1,1)</f>
        <v>-</v>
      </c>
      <c r="GR43" s="18"/>
      <c r="GS43" s="535" t="str" cm="1">
        <f t="array" ref="GS43">INDEX(GS$13:GS41,$B43+1,1)</f>
        <v>-</v>
      </c>
      <c r="GT43" s="411" t="b">
        <f t="shared" si="195"/>
        <v>0</v>
      </c>
      <c r="GU43" s="535" t="str" cm="1">
        <f t="array" ref="GU43">INDEX(GU$13:GU41,$B43+1,1)</f>
        <v>-</v>
      </c>
      <c r="GV43" s="535" t="str" cm="1">
        <f t="array" ref="GV43">INDEX(GV$13:GV41,$B43+1,1)</f>
        <v>-</v>
      </c>
      <c r="GW43" s="535" t="str" cm="1">
        <f t="array" ref="GW43">INDEX(GW$13:GW41,$B43+1,1)</f>
        <v>-</v>
      </c>
      <c r="GX43" s="535" cm="1">
        <f t="array" ref="GX43">INDEX(GX$13:GX41,$B43+1,1)</f>
        <v>1</v>
      </c>
      <c r="GY43" s="535" cm="1">
        <f t="array" ref="GY43">INDEX(GY$13:GY41,$B43+1,1)</f>
        <v>1</v>
      </c>
      <c r="GZ43" s="535" t="str" cm="1">
        <f t="array" ref="GZ43">INDEX(GZ$13:GZ41,$B43+1,1)</f>
        <v>-</v>
      </c>
      <c r="HA43" s="535" t="str" cm="1">
        <f t="array" ref="HA43">INDEX(HA$13:HA41,$B43+1,1)</f>
        <v>-</v>
      </c>
      <c r="HB43" s="535" t="str" cm="1">
        <f t="array" ref="HB43">INDEX(HB$13:HB41,$B43+1,1)</f>
        <v>-</v>
      </c>
      <c r="HC43" s="535" t="str" cm="1">
        <f t="array" ref="HC43">INDEX(HC$13:HC41,$B43+1,1)</f>
        <v>-</v>
      </c>
      <c r="HD43" s="535" t="str" cm="1">
        <f t="array" ref="HD43">INDEX(HD$13:HD41,$B43+1,1)</f>
        <v>-</v>
      </c>
      <c r="HE43" s="535" t="str" cm="1">
        <f t="array" ref="HE43">INDEX(HE$13:HE41,$B43+1,1)</f>
        <v>-</v>
      </c>
      <c r="HF43" s="535" t="str" cm="1">
        <f t="array" ref="HF43">INDEX(HF$13:HF41,$B43+1,1)</f>
        <v>-</v>
      </c>
      <c r="HG43" s="535" t="str" cm="1">
        <f t="array" ref="HG43">INDEX(HG$13:HG41,$B43+1,1)</f>
        <v>-</v>
      </c>
      <c r="HH43" s="535" t="str" cm="1">
        <f t="array" ref="HH43">INDEX(HH$13:HH41,$B43+1,1)</f>
        <v>-</v>
      </c>
      <c r="HI43" s="535" t="str" cm="1">
        <f t="array" ref="HI43">INDEX(HI$13:HI41,$B43+1,1)</f>
        <v>-</v>
      </c>
      <c r="HJ43" s="535" t="str" cm="1">
        <f t="array" ref="HJ43">INDEX(HJ$13:HJ41,$B43+1,1)</f>
        <v>-</v>
      </c>
      <c r="HK43" s="535" t="str" cm="1">
        <f t="array" ref="HK43">INDEX(HK$13:HK41,$B43+1,1)</f>
        <v>-</v>
      </c>
      <c r="HL43" s="535" t="str" cm="1">
        <f t="array" ref="HL43">INDEX(HL$13:HL41,$B43+1,1)</f>
        <v>-</v>
      </c>
      <c r="HM43" s="535" t="str" cm="1">
        <f t="array" ref="HM43">INDEX(HM$13:HM41,$B43+1,1)</f>
        <v>-</v>
      </c>
      <c r="HN43" s="535" t="str" cm="1">
        <f t="array" ref="HN43">INDEX(HN$13:HN41,$B43+1,1)</f>
        <v>-</v>
      </c>
      <c r="HO43" s="535" t="str" cm="1">
        <f t="array" ref="HO43">INDEX(HO$13:HO41,$B43+1,1)</f>
        <v>-</v>
      </c>
      <c r="HP43" s="535" t="str" cm="1">
        <f t="array" ref="HP43">INDEX(HP$13:HP41,$B43+1,1)</f>
        <v>-</v>
      </c>
      <c r="HQ43" s="535" t="str" cm="1">
        <f t="array" ref="HQ43">INDEX(HQ$13:HQ41,$B43+1,1)</f>
        <v>-</v>
      </c>
      <c r="HR43" s="535" t="str" cm="1">
        <f t="array" ref="HR43">INDEX(HR$13:HR41,$B43+1,1)</f>
        <v>-</v>
      </c>
      <c r="HS43" s="535" t="str" cm="1">
        <f t="array" ref="HS43">INDEX(HS$13:HS41,$B43+1,1)</f>
        <v>-</v>
      </c>
      <c r="HT43" s="535" t="str" cm="1">
        <f t="array" ref="HT43">INDEX(HT$13:HT41,$B43+1,1)</f>
        <v>-</v>
      </c>
      <c r="HU43" s="535" cm="1">
        <f t="array" ref="HU43">INDEX(HU$13:HU41,$B43+1,1)</f>
        <v>0</v>
      </c>
      <c r="HV43" s="535" t="str" cm="1">
        <f t="array" ref="HV43">INDEX(HV$13:HV41,$B43+1,1)</f>
        <v>-</v>
      </c>
      <c r="HW43" s="535" cm="1">
        <f t="array" ref="HW43">INDEX(HW$13:HW41,$B43+1,1)</f>
        <v>1</v>
      </c>
      <c r="HX43" s="535" cm="1">
        <f t="array" ref="HX43">INDEX(HX$13:HX41,$B43+1,1)</f>
        <v>0</v>
      </c>
      <c r="HY43" s="535" cm="1">
        <f t="array" ref="HY43">INDEX(HY$13:HY41,$B43+1,1)</f>
        <v>0</v>
      </c>
      <c r="HZ43" s="535" cm="1">
        <f t="array" ref="HZ43">INDEX(HZ$13:HZ41,$B43+1,1)</f>
        <v>0</v>
      </c>
      <c r="IA43" s="535" cm="1">
        <f t="array" ref="IA43">INDEX(IA$13:IA41,$B43+1,1)</f>
        <v>0</v>
      </c>
      <c r="IB43" s="535" cm="1">
        <f t="array" ref="IB43">INDEX(IB$13:IB41,$B43+1,1)</f>
        <v>0</v>
      </c>
      <c r="IC43" s="535" cm="1">
        <f t="array" ref="IC43">INDEX(IC$13:IC41,$B43+1,1)</f>
        <v>0</v>
      </c>
      <c r="ID43" s="535" cm="1">
        <f t="array" ref="ID43">INDEX(ID$13:ID41,$B43+1,1)</f>
        <v>0</v>
      </c>
      <c r="IE43" s="535" cm="1">
        <f t="array" ref="IE43">INDEX(IE$13:IE41,$B43+1,1)</f>
        <v>1</v>
      </c>
      <c r="IF43" s="535" cm="1">
        <f t="array" ref="IF43">INDEX(IF$13:IF41,$B43+1,1)</f>
        <v>0</v>
      </c>
      <c r="IG43" s="535" cm="1">
        <f t="array" ref="IG43">INDEX(IG$13:IG41,$B43+1,1)</f>
        <v>0</v>
      </c>
      <c r="IH43" s="535" cm="1">
        <f t="array" ref="IH43">INDEX(IH$13:IH41,$B43+1,1)</f>
        <v>0</v>
      </c>
      <c r="II43" s="535" cm="1">
        <f t="array" ref="II43">INDEX(II$13:II41,$B43+1,1)</f>
        <v>0</v>
      </c>
      <c r="IJ43" s="535" cm="1">
        <f t="array" ref="IJ43">INDEX(IJ$13:IJ41,$B43+1,1)</f>
        <v>0</v>
      </c>
      <c r="IK43" s="18"/>
      <c r="IL43" s="535" cm="1">
        <f t="array" ref="IL43">INDEX(IL$13:IL41,$B43+1,1)</f>
        <v>0.125</v>
      </c>
      <c r="IM43" s="535" cm="1">
        <f t="array" ref="IM43">INDEX(IM$13:IM41,$B43+1,1)</f>
        <v>0.3</v>
      </c>
      <c r="IN43" s="535" cm="1">
        <f t="array" ref="IN43">INDEX(IN$13:IN41,$B43+1,1)</f>
        <v>-0.05</v>
      </c>
      <c r="IO43" s="535" cm="1">
        <f t="array" ref="IO43">INDEX(IO$13:IO41,$B43+1,1)</f>
        <v>0.1</v>
      </c>
      <c r="IP43" s="535" cm="1">
        <f t="array" ref="IP43">INDEX(IP$13:IP41,$B43+1,1)</f>
        <v>0.25</v>
      </c>
      <c r="IQ43" s="535" cm="1">
        <f t="array" ref="IQ43">INDEX(IQ$13:IQ41,$B43+1,1)</f>
        <v>-0.05</v>
      </c>
      <c r="IR43" s="535" cm="1">
        <f t="array" ref="IR43">INDEX(IR$13:IR41,$B43+1,1)</f>
        <v>0.05</v>
      </c>
      <c r="IS43" s="535" cm="1">
        <f t="array" ref="IS43">INDEX(IS$13:IS41,$B43+1,1)</f>
        <v>0.1</v>
      </c>
      <c r="IT43" s="535" cm="1">
        <f t="array" ref="IT43">INDEX(IT$13:IT41,$B43+1,1)</f>
        <v>-0.02</v>
      </c>
      <c r="IU43" s="535" cm="1">
        <f t="array" ref="IU43">INDEX(IU$13:IU41,$B43+1,1)</f>
        <v>0.1</v>
      </c>
      <c r="IV43" s="535" cm="1">
        <f t="array" ref="IV43">INDEX(IV$13:IV41,$B43+1,1)</f>
        <v>0.25</v>
      </c>
      <c r="IW43" s="535" cm="1">
        <f t="array" ref="IW43">INDEX(IW$13:IW41,$B43+1,1)</f>
        <v>-0.05</v>
      </c>
      <c r="IX43" s="535" cm="1">
        <f t="array" ref="IX43">INDEX(IX$13:IX41,$B43+1,1)</f>
        <v>0.125</v>
      </c>
      <c r="IY43" s="535" cm="1">
        <f t="array" ref="IY43">INDEX(IY$13:IY41,$B43+1,1)</f>
        <v>0.1</v>
      </c>
      <c r="IZ43" s="535" cm="1">
        <f t="array" ref="IZ43">INDEX(IZ$13:IZ41,$B43+1,1)</f>
        <v>0.1</v>
      </c>
      <c r="JA43" s="535" cm="1">
        <f t="array" ref="JA43">INDEX(JA$13:JA41,$B43+1,1)</f>
        <v>0.1</v>
      </c>
      <c r="JB43" s="535" cm="1">
        <f t="array" ref="JB43">INDEX(JB$13:JB41,$B43+1,1)</f>
        <v>0</v>
      </c>
      <c r="JC43" s="535" cm="1">
        <f t="array" ref="JC43">INDEX(JC$13:JC41,$B43+1,1)</f>
        <v>0</v>
      </c>
      <c r="JD43" s="535" cm="1">
        <f t="array" ref="JD43">INDEX(JD$13:JD41,$B43+1,1)</f>
        <v>0</v>
      </c>
      <c r="JE43" s="535" cm="1">
        <f t="array" ref="JE43">INDEX(JE$13:JE41,$B43+1,1)</f>
        <v>0</v>
      </c>
      <c r="JF43" s="535" cm="1">
        <f t="array" ref="JF43">INDEX(JF$13:JF41,$B43+1,1)</f>
        <v>0</v>
      </c>
      <c r="JG43" s="535" cm="1">
        <f t="array" ref="JG43">INDEX(JG$13:JG41,$B43+1,1)</f>
        <v>0</v>
      </c>
      <c r="JH43" s="535" cm="1">
        <f t="array" ref="JH43">INDEX(JH$13:JH41,$B43+1,1)</f>
        <v>0</v>
      </c>
      <c r="JI43" s="535" cm="1">
        <f t="array" ref="JI43">INDEX(JI$13:JI41,$B43+1,1)</f>
        <v>0</v>
      </c>
      <c r="JJ43" s="535" cm="1">
        <f t="array" ref="JJ43">INDEX(JJ$13:JJ41,$B43+1,1)</f>
        <v>0</v>
      </c>
      <c r="JK43" s="535" cm="1">
        <f t="array" ref="JK43">INDEX(JK$13:JK41,$B43+1,1)</f>
        <v>0</v>
      </c>
      <c r="JL43" s="535" cm="1">
        <f t="array" ref="JL43">INDEX(JL$13:JL41,$B43+1,1)</f>
        <v>0</v>
      </c>
      <c r="JM43" s="535" cm="1">
        <f t="array" ref="JM43">INDEX(JM$13:JM41,$B43+1,1)</f>
        <v>0</v>
      </c>
      <c r="JN43" s="535" cm="1">
        <f t="array" ref="JN43">INDEX(JN$13:JN41,$B43+1,1)</f>
        <v>0</v>
      </c>
      <c r="JO43" s="535" cm="1">
        <f t="array" ref="JO43">INDEX(JO$13:JO41,$B43+1,1)</f>
        <v>0</v>
      </c>
      <c r="JP43" s="535" cm="1">
        <f t="array" ref="JP43">INDEX(JP$13:JP41,$B43+1,1)</f>
        <v>0</v>
      </c>
      <c r="JQ43" s="535" cm="1">
        <f t="array" ref="JQ43">INDEX(JQ$13:JQ41,$B43+1,1)</f>
        <v>0</v>
      </c>
      <c r="JR43" s="535" cm="1">
        <f t="array" ref="JR43">INDEX(JR$13:JR41,$B43+1,1)</f>
        <v>0</v>
      </c>
      <c r="JS43" s="535" cm="1">
        <f t="array" ref="JS43">INDEX(JS$13:JS41,$B43+1,1)</f>
        <v>0</v>
      </c>
      <c r="JT43" s="535" cm="1">
        <f t="array" ref="JT43">INDEX(JT$13:JT41,$B43+1,1)</f>
        <v>0</v>
      </c>
      <c r="JU43" s="535" cm="1">
        <f t="array" ref="JU43">INDEX(JU$13:JU41,$B43+1,1)</f>
        <v>0</v>
      </c>
      <c r="JV43" s="535" cm="1">
        <f t="array" ref="JV43">INDEX(JV$13:JV41,$B43+1,1)</f>
        <v>0</v>
      </c>
      <c r="JW43" s="535" cm="1">
        <f t="array" ref="JW43">INDEX(JW$13:JW41,$B43+1,1)</f>
        <v>0</v>
      </c>
      <c r="JX43" s="535" cm="1">
        <f t="array" ref="JX43">INDEX(JX$13:JX41,$B43+1,1)</f>
        <v>0</v>
      </c>
      <c r="JY43" s="535" cm="1">
        <f t="array" ref="JY43">INDEX(JY$13:JY41,$B43+1,1)</f>
        <v>0</v>
      </c>
      <c r="JZ43" s="535" cm="1">
        <f t="array" ref="JZ43">INDEX(JZ$13:JZ41,$B43+1,1)</f>
        <v>0</v>
      </c>
      <c r="KA43" s="535" cm="1">
        <f t="array" ref="KA43">INDEX(KA$13:KA41,$B43+1,1)</f>
        <v>0</v>
      </c>
      <c r="KB43" s="535" cm="1">
        <f t="array" ref="KB43">INDEX(KB$13:KB41,$B43+1,1)</f>
        <v>0</v>
      </c>
      <c r="KC43" s="535" cm="1">
        <f t="array" ref="KC43">INDEX(KC$13:KC41,$B43+1,1)</f>
        <v>0</v>
      </c>
      <c r="KD43" s="535" cm="1">
        <f t="array" ref="KD43">INDEX(KD$13:KD41,$B43+1,1)</f>
        <v>0</v>
      </c>
      <c r="KE43" s="535" cm="1">
        <f t="array" ref="KE43">INDEX(KE$13:KE41,$B43+1,1)</f>
        <v>0</v>
      </c>
      <c r="KF43" s="535" cm="1">
        <f t="array" ref="KF43">INDEX(KF$13:KF41,$B43+1,1)</f>
        <v>0</v>
      </c>
      <c r="KG43" s="535" cm="1">
        <f t="array" ref="KG43">INDEX(KG$13:KG41,$B43+1,1)</f>
        <v>0</v>
      </c>
      <c r="KH43" s="535" cm="1">
        <f t="array" ref="KH43">INDEX(KH$13:KH41,$B43+1,1)</f>
        <v>0</v>
      </c>
      <c r="KI43" s="535" cm="1">
        <f t="array" ref="KI43">INDEX(KI$13:KI41,$B43+1,1)</f>
        <v>0</v>
      </c>
      <c r="KJ43" s="535" cm="1">
        <f t="array" ref="KJ43">INDEX(KJ$13:KJ41,$B43+1,1)</f>
        <v>0</v>
      </c>
      <c r="KK43" s="535" cm="1">
        <f t="array" ref="KK43">INDEX(KK$13:KK41,$B43+1,1)</f>
        <v>0</v>
      </c>
      <c r="KL43" s="535" cm="1">
        <f t="array" ref="KL43">INDEX(KL$13:KL41,$B43+1,1)</f>
        <v>0</v>
      </c>
      <c r="KM43" s="535" cm="1">
        <f t="array" ref="KM43">INDEX(KM$13:KM41,$B43+1,1)</f>
        <v>0</v>
      </c>
      <c r="KN43" s="535" cm="1">
        <f t="array" ref="KN43">INDEX(KN$13:KN41,$B43+1,1)</f>
        <v>0</v>
      </c>
      <c r="KO43" s="535" cm="1">
        <f t="array" ref="KO43">INDEX(KO$13:KO41,$B43+1,1)</f>
        <v>0</v>
      </c>
      <c r="KP43" s="535" cm="1">
        <f t="array" ref="KP43">INDEX(KP$13:KP41,$B43+1,1)</f>
        <v>0</v>
      </c>
      <c r="KQ43" s="535" cm="1">
        <f t="array" ref="KQ43">INDEX(KQ$13:KQ41,$B43+1,1)</f>
        <v>0</v>
      </c>
      <c r="KR43" s="535" cm="1">
        <f t="array" ref="KR43">INDEX(KR$13:KR41,$B43+1,1)</f>
        <v>0</v>
      </c>
      <c r="KS43" s="535" cm="1">
        <f t="array" ref="KS43">INDEX(KS$13:KS41,$B43+1,1)</f>
        <v>0</v>
      </c>
      <c r="KT43" s="535" cm="1">
        <f t="array" ref="KT43">INDEX(KT$13:KT41,$B43+1,1)</f>
        <v>0</v>
      </c>
      <c r="KU43" s="535" cm="1">
        <f t="array" ref="KU43">INDEX(KU$13:KU41,$B43+1,1)</f>
        <v>0</v>
      </c>
      <c r="KV43" s="535" cm="1">
        <f t="array" ref="KV43">INDEX(KV$13:KV41,$B43+1,1)</f>
        <v>0</v>
      </c>
      <c r="KW43" s="535" cm="1">
        <f t="array" ref="KW43">INDEX(KW$13:KW41,$B43+1,1)</f>
        <v>0</v>
      </c>
      <c r="KX43" s="535" cm="1">
        <f t="array" ref="KX43">INDEX(KX$13:KX41,$B43+1,1)</f>
        <v>0</v>
      </c>
      <c r="KY43" s="535" cm="1">
        <f t="array" ref="KY43">INDEX(KY$13:KY41,$B43+1,1)</f>
        <v>0</v>
      </c>
      <c r="KZ43" s="535" cm="1">
        <f t="array" ref="KZ43">INDEX(KZ$13:KZ41,$B43+1,1)</f>
        <v>0</v>
      </c>
      <c r="LA43" s="535" cm="1">
        <f t="array" ref="LA43">INDEX(LA$13:LA41,$B43+1,1)</f>
        <v>0</v>
      </c>
      <c r="LB43" s="535" cm="1">
        <f t="array" ref="LB43">INDEX(LB$13:LB41,$B43+1,1)</f>
        <v>0</v>
      </c>
      <c r="LC43" s="535" cm="1">
        <f t="array" ref="LC43">INDEX(LC$13:LC41,$B43+1,1)</f>
        <v>0</v>
      </c>
      <c r="LD43" s="535" cm="1">
        <f t="array" ref="LD43">INDEX(LD$13:LD41,$B43+1,1)</f>
        <v>0</v>
      </c>
      <c r="LE43" s="535" cm="1">
        <f t="array" ref="LE43">INDEX(LE$13:LE41,$B43+1,1)</f>
        <v>0</v>
      </c>
      <c r="LF43" s="535" cm="1">
        <f t="array" ref="LF43">INDEX(LF$13:LF41,$B43+1,1)</f>
        <v>0</v>
      </c>
      <c r="LG43" s="535" cm="1">
        <f t="array" ref="LG43">INDEX(LG$13:LG41,$B43+1,1)</f>
        <v>0</v>
      </c>
      <c r="LH43" s="535" cm="1">
        <f t="array" ref="LH43">INDEX(LH$13:LH41,$B43+1,1)</f>
        <v>0</v>
      </c>
      <c r="LI43" s="535" cm="1">
        <f t="array" ref="LI43">INDEX(LI$13:LI41,$B43+1,1)</f>
        <v>0</v>
      </c>
      <c r="LJ43" s="535" cm="1">
        <f t="array" ref="LJ43">INDEX(LJ$13:LJ41,$B43+1,1)</f>
        <v>0</v>
      </c>
      <c r="LK43" s="535" cm="1">
        <f t="array" ref="LK43">INDEX(LK$13:LK41,$B43+1,1)</f>
        <v>0</v>
      </c>
      <c r="LL43" s="535" cm="1">
        <f t="array" ref="LL43">INDEX(LL$13:LL41,$B43+1,1)</f>
        <v>0</v>
      </c>
      <c r="LM43" s="535" cm="1">
        <f t="array" ref="LM43">INDEX(LM$13:LM41,$B43+1,1)</f>
        <v>0</v>
      </c>
      <c r="LN43" s="535" cm="1">
        <f t="array" ref="LN43">INDEX(LN$13:LN41,$B43+1,1)</f>
        <v>0</v>
      </c>
      <c r="LO43" s="535" cm="1">
        <f t="array" ref="LO43">INDEX(LO$13:LO41,$B43+1,1)</f>
        <v>0</v>
      </c>
      <c r="LP43" s="535" cm="1">
        <f t="array" ref="LP43">INDEX(LP$13:LP41,$B43+1,1)</f>
        <v>0</v>
      </c>
      <c r="LQ43" s="535" cm="1">
        <f t="array" ref="LQ43">INDEX(LQ$13:LQ41,$B43+1,1)</f>
        <v>0</v>
      </c>
      <c r="LR43" s="535" cm="1">
        <f t="array" ref="LR43">INDEX(LR$13:LR41,$B43+1,1)</f>
        <v>0</v>
      </c>
      <c r="LS43" s="535" cm="1">
        <f t="array" ref="LS43">INDEX(LS$13:LS41,$B43+1,1)</f>
        <v>0</v>
      </c>
      <c r="LT43" s="535" cm="1">
        <f t="array" ref="LT43">INDEX(LT$13:LT41,$B43+1,1)</f>
        <v>0</v>
      </c>
      <c r="LU43" s="535" cm="1">
        <f t="array" ref="LU43">INDEX(LU$13:LU41,$B43+1,1)</f>
        <v>0</v>
      </c>
      <c r="LV43" s="535" cm="1">
        <f t="array" ref="LV43">INDEX(LV$13:LV41,$B43+1,1)</f>
        <v>0</v>
      </c>
      <c r="LW43" s="535" cm="1">
        <f t="array" ref="LW43">INDEX(LW$13:LW41,$B43+1,1)</f>
        <v>0</v>
      </c>
      <c r="LX43" s="535" cm="1">
        <f t="array" ref="LX43">INDEX(LX$13:LX41,$B43+1,1)</f>
        <v>0</v>
      </c>
      <c r="LY43" s="535" cm="1">
        <f t="array" ref="LY43">INDEX(LY$13:LY41,$B43+1,1)</f>
        <v>0</v>
      </c>
      <c r="LZ43" s="535" cm="1">
        <f t="array" ref="LZ43">INDEX(LZ$13:LZ41,$B43+1,1)</f>
        <v>0</v>
      </c>
      <c r="MA43" s="535" cm="1">
        <f t="array" ref="MA43">INDEX(MA$13:MA41,$B43+1,1)</f>
        <v>0</v>
      </c>
      <c r="MB43" s="535" cm="1">
        <f t="array" ref="MB43">INDEX(MB$13:MB41,$B43+1,1)</f>
        <v>0</v>
      </c>
      <c r="MC43" s="535" cm="1">
        <f t="array" ref="MC43">INDEX(MC$13:MC41,$B43+1,1)</f>
        <v>0</v>
      </c>
      <c r="MD43" s="535" cm="1">
        <f t="array" ref="MD43">INDEX(MD$13:MD41,$B43+1,1)</f>
        <v>0</v>
      </c>
      <c r="ME43" s="535" cm="1">
        <f t="array" ref="ME43">INDEX(ME$13:ME41,$B43+1,1)</f>
        <v>0</v>
      </c>
      <c r="MF43" s="535" cm="1">
        <f t="array" ref="MF43">INDEX(MF$13:MF41,$B43+1,1)</f>
        <v>0</v>
      </c>
      <c r="MG43" s="535" cm="1">
        <f t="array" ref="MG43">INDEX(MG$13:MG41,$B43+1,1)</f>
        <v>0</v>
      </c>
      <c r="MH43" s="535" cm="1">
        <f t="array" ref="MH43">INDEX(MH$13:MH41,$B43+1,1)</f>
        <v>0</v>
      </c>
      <c r="MI43" s="535" cm="1">
        <f t="array" ref="MI43">INDEX(MI$13:MI41,$B43+1,1)</f>
        <v>0</v>
      </c>
      <c r="MJ43" s="535" cm="1">
        <f t="array" ref="MJ43">INDEX(MJ$13:MJ41,$B43+1,1)</f>
        <v>0</v>
      </c>
      <c r="MK43" s="535" cm="1">
        <f t="array" ref="MK43">INDEX(MK$13:MK41,$B43+1,1)</f>
        <v>0</v>
      </c>
      <c r="ML43" s="535" cm="1">
        <f t="array" ref="ML43">INDEX(ML$13:ML41,$B43+1,1)</f>
        <v>0</v>
      </c>
      <c r="MM43" s="535" cm="1">
        <f t="array" ref="MM43">INDEX(MM$13:MM41,$B43+1,1)</f>
        <v>0</v>
      </c>
      <c r="MN43" s="535" cm="1">
        <f t="array" ref="MN43">INDEX(MN$13:MN41,$B43+1,1)</f>
        <v>0</v>
      </c>
      <c r="MO43" s="535" cm="1">
        <f t="array" ref="MO43">INDEX(MO$13:MO41,$B43+1,1)</f>
        <v>0</v>
      </c>
      <c r="MP43" s="535" cm="1">
        <f t="array" ref="MP43">INDEX(MP$13:MP41,$B43+1,1)</f>
        <v>0</v>
      </c>
      <c r="MQ43" s="535" cm="1">
        <f t="array" ref="MQ43">INDEX(MQ$13:MQ41,$B43+1,1)</f>
        <v>0</v>
      </c>
      <c r="MR43" s="535" cm="1">
        <f t="array" ref="MR43">INDEX(MR$13:MR41,$B43+1,1)</f>
        <v>0</v>
      </c>
      <c r="MS43" s="535" cm="1">
        <f t="array" ref="MS43">INDEX(MS$13:MS41,$B43+1,1)</f>
        <v>0</v>
      </c>
      <c r="MT43" s="535" cm="1">
        <f t="array" ref="MT43">INDEX(MT$13:MT41,$B43+1,1)</f>
        <v>0</v>
      </c>
      <c r="MU43" s="535" cm="1">
        <f t="array" ref="MU43">INDEX(MU$13:MU41,$B43+1,1)</f>
        <v>0</v>
      </c>
      <c r="MV43" s="535" cm="1">
        <f t="array" ref="MV43">INDEX(MV$13:MV41,$B43+1,1)</f>
        <v>0</v>
      </c>
      <c r="MW43" s="535" cm="1">
        <f t="array" ref="MW43">INDEX(MW$13:MW41,$B43+1,1)</f>
        <v>0</v>
      </c>
      <c r="MX43" s="535" cm="1">
        <f t="array" ref="MX43">INDEX(MX$13:MX41,$B43+1,1)</f>
        <v>0</v>
      </c>
      <c r="MY43" s="535" cm="1">
        <f t="array" ref="MY43">INDEX(MY$13:MY41,$B43+1,1)</f>
        <v>0</v>
      </c>
      <c r="MZ43" s="535" cm="1">
        <f t="array" ref="MZ43">INDEX(MZ$13:MZ41,$B43+1,1)</f>
        <v>0</v>
      </c>
      <c r="NA43" s="535" cm="1">
        <f t="array" ref="NA43">INDEX(NA$13:NA41,$B43+1,1)</f>
        <v>0</v>
      </c>
      <c r="NB43" s="535" cm="1">
        <f t="array" ref="NB43">INDEX(NB$13:NB41,$B43+1,1)</f>
        <v>0</v>
      </c>
      <c r="NC43" s="535" cm="1">
        <f t="array" ref="NC43">INDEX(NC$13:NC41,$B43+1,1)</f>
        <v>0</v>
      </c>
      <c r="ND43" s="535" cm="1">
        <f t="array" ref="ND43">INDEX(ND$13:ND41,$B43+1,1)</f>
        <v>0</v>
      </c>
      <c r="NE43" s="535" cm="1">
        <f t="array" ref="NE43">INDEX(NE$13:NE41,$B43+1,1)</f>
        <v>0</v>
      </c>
      <c r="NF43" s="535" cm="1">
        <f t="array" ref="NF43">INDEX(NF$13:NF41,$B43+1,1)</f>
        <v>0</v>
      </c>
      <c r="NG43" s="535" cm="1">
        <f t="array" ref="NG43">INDEX(NG$13:NG41,$B43+1,1)</f>
        <v>0</v>
      </c>
      <c r="NH43" s="535" cm="1">
        <f t="array" ref="NH43">INDEX(NH$13:NH41,$B43+1,1)</f>
        <v>0</v>
      </c>
      <c r="NI43" s="535" cm="1">
        <f t="array" ref="NI43">INDEX(NI$13:NI41,$B43+1,1)</f>
        <v>0</v>
      </c>
      <c r="NJ43" s="535" cm="1">
        <f t="array" ref="NJ43">INDEX(NJ$13:NJ41,$B43+1,1)</f>
        <v>0</v>
      </c>
      <c r="NK43" s="535" cm="1">
        <f t="array" ref="NK43">INDEX(NK$13:NK41,$B43+1,1)</f>
        <v>0</v>
      </c>
      <c r="NL43" s="535" cm="1">
        <f t="array" ref="NL43">INDEX(NL$13:NL41,$B43+1,1)</f>
        <v>0</v>
      </c>
      <c r="NM43" s="535" cm="1">
        <f t="array" ref="NM43">INDEX(NM$13:NM41,$B43+1,1)</f>
        <v>0</v>
      </c>
      <c r="NN43" s="535" cm="1">
        <f t="array" ref="NN43">INDEX(NN$13:NN41,$B43+1,1)</f>
        <v>0</v>
      </c>
      <c r="NO43" s="535" cm="1">
        <f t="array" ref="NO43">INDEX(NO$13:NO41,$B43+1,1)</f>
        <v>0</v>
      </c>
      <c r="NP43" s="535" cm="1">
        <f t="array" ref="NP43">INDEX(NP$13:NP41,$B43+1,1)</f>
        <v>0</v>
      </c>
      <c r="NQ43" s="535" cm="1">
        <f t="array" ref="NQ43">INDEX(NQ$13:NQ41,$B43+1,1)</f>
        <v>0</v>
      </c>
      <c r="NR43" s="535" cm="1">
        <f t="array" ref="NR43">INDEX(NR$13:NR41,$B43+1,1)</f>
        <v>0</v>
      </c>
      <c r="NS43" s="535" cm="1">
        <f t="array" ref="NS43">INDEX(NS$13:NS41,$B43+1,1)</f>
        <v>0</v>
      </c>
      <c r="NT43" s="535" cm="1">
        <f t="array" ref="NT43">INDEX(NT$13:NT41,$B43+1,1)</f>
        <v>0</v>
      </c>
      <c r="NU43" s="535" cm="1">
        <f t="array" ref="NU43">INDEX(NU$13:NU41,$B43+1,1)</f>
        <v>0</v>
      </c>
      <c r="NV43" s="535" cm="1">
        <f t="array" ref="NV43">INDEX(NV$13:NV41,$B43+1,1)</f>
        <v>0</v>
      </c>
      <c r="NW43" s="535" cm="1">
        <f t="array" ref="NW43">INDEX(NW$13:NW41,$B43+1,1)</f>
        <v>0</v>
      </c>
      <c r="NX43" s="535" cm="1">
        <f t="array" ref="NX43">INDEX(NX$13:NX41,$B43+1,1)</f>
        <v>0</v>
      </c>
      <c r="NY43" s="535" cm="1">
        <f t="array" ref="NY43">INDEX(NY$13:NY41,$B43+1,1)</f>
        <v>0</v>
      </c>
      <c r="NZ43" s="535" cm="1">
        <f t="array" ref="NZ43">INDEX(NZ$13:NZ41,$B43+1,1)</f>
        <v>0</v>
      </c>
      <c r="OA43" s="535" cm="1">
        <f t="array" ref="OA43">INDEX(OA$13:OA41,$B43+1,1)</f>
        <v>0</v>
      </c>
      <c r="OB43" s="535" cm="1">
        <f t="array" ref="OB43">INDEX(OB$13:OB41,$B43+1,1)</f>
        <v>0</v>
      </c>
      <c r="OC43" s="535" cm="1">
        <f t="array" ref="OC43">INDEX(OC$13:OC41,$B43+1,1)</f>
        <v>0</v>
      </c>
      <c r="OD43" s="535" cm="1">
        <f t="array" ref="OD43">INDEX(OD$13:OD41,$B43+1,1)</f>
        <v>0</v>
      </c>
      <c r="OE43" s="535" cm="1">
        <f t="array" ref="OE43">INDEX(OE$13:OE41,$B43+1,1)</f>
        <v>0</v>
      </c>
      <c r="OF43" s="535" cm="1">
        <f t="array" ref="OF43">INDEX(OF$13:OF41,$B43+1,1)</f>
        <v>0</v>
      </c>
      <c r="OG43" s="535" cm="1">
        <f t="array" ref="OG43">INDEX(OG$13:OG41,$B43+1,1)</f>
        <v>0</v>
      </c>
      <c r="OH43" s="535" cm="1">
        <f t="array" ref="OH43">INDEX(OH$13:OH41,$B43+1,1)</f>
        <v>0</v>
      </c>
      <c r="OI43" s="535" cm="1">
        <f t="array" ref="OI43">INDEX(OI$13:OI41,$B43+1,1)</f>
        <v>0</v>
      </c>
      <c r="OJ43" s="535" cm="1">
        <f t="array" ref="OJ43">INDEX(OJ$13:OJ41,$B43+1,1)</f>
        <v>0</v>
      </c>
      <c r="OK43" s="535" cm="1">
        <f t="array" ref="OK43">INDEX(OK$13:OK41,$B43+1,1)</f>
        <v>0</v>
      </c>
      <c r="OL43" s="535" cm="1">
        <f t="array" ref="OL43">INDEX(OL$13:OL41,$B43+1,1)</f>
        <v>0</v>
      </c>
      <c r="OM43" s="535" cm="1">
        <f t="array" ref="OM43">INDEX(OM$13:OM41,$B43+1,1)</f>
        <v>0</v>
      </c>
      <c r="ON43" s="535" cm="1">
        <f t="array" ref="ON43">INDEX(ON$13:ON41,$B43+1,1)</f>
        <v>0</v>
      </c>
      <c r="OO43" s="535" cm="1">
        <f t="array" ref="OO43">INDEX(OO$13:OO41,$B43+1,1)</f>
        <v>0</v>
      </c>
      <c r="OP43" s="535" cm="1">
        <f t="array" ref="OP43">INDEX(OP$13:OP41,$B43+1,1)</f>
        <v>0</v>
      </c>
      <c r="OQ43" s="535" cm="1">
        <f t="array" ref="OQ43">INDEX(OQ$13:OQ41,$B43+1,1)</f>
        <v>0</v>
      </c>
      <c r="OR43" s="535" cm="1">
        <f t="array" ref="OR43">INDEX(OR$13:OR41,$B43+1,1)</f>
        <v>0</v>
      </c>
      <c r="OS43" s="535" cm="1">
        <f t="array" ref="OS43">INDEX(OS$13:OS41,$B43+1,1)</f>
        <v>0</v>
      </c>
      <c r="OT43" s="535" cm="1">
        <f t="array" ref="OT43">INDEX(OT$13:OT41,$B43+1,1)</f>
        <v>0</v>
      </c>
      <c r="OU43" s="535" cm="1">
        <f t="array" ref="OU43">INDEX(OU$13:OU41,$B43+1,1)</f>
        <v>0</v>
      </c>
      <c r="OV43" s="535" cm="1">
        <f t="array" ref="OV43">INDEX(OV$13:OV41,$B43+1,1)</f>
        <v>0</v>
      </c>
      <c r="OW43" s="535" cm="1">
        <f t="array" ref="OW43">INDEX(OW$13:OW41,$B43+1,1)</f>
        <v>0</v>
      </c>
      <c r="OX43" s="535" cm="1">
        <f t="array" ref="OX43">INDEX(OX$13:OX41,$B43+1,1)</f>
        <v>0</v>
      </c>
      <c r="OY43" s="535" cm="1">
        <f t="array" ref="OY43">INDEX(OY$13:OY41,$B43+1,1)</f>
        <v>0</v>
      </c>
      <c r="OZ43" s="535" cm="1">
        <f t="array" ref="OZ43">INDEX(OZ$13:OZ41,$B43+1,1)</f>
        <v>0</v>
      </c>
      <c r="PA43" s="535" cm="1">
        <f t="array" ref="PA43">INDEX(PA$13:PA41,$B43+1,1)</f>
        <v>0</v>
      </c>
      <c r="PB43" s="535" cm="1">
        <f t="array" ref="PB43">INDEX(PB$13:PB41,$B43+1,1)</f>
        <v>0</v>
      </c>
      <c r="PC43" s="535" cm="1">
        <f t="array" ref="PC43">INDEX(PC$13:PC41,$B43+1,1)</f>
        <v>0</v>
      </c>
      <c r="PD43" s="535" cm="1">
        <f t="array" ref="PD43">INDEX(PD$13:PD41,$B43+1,1)</f>
        <v>0</v>
      </c>
      <c r="PE43" s="535" cm="1">
        <f t="array" ref="PE43">INDEX(PE$13:PE41,$B43+1,1)</f>
        <v>0</v>
      </c>
      <c r="PF43" s="535" cm="1">
        <f t="array" ref="PF43">INDEX(PF$13:PF41,$B43+1,1)</f>
        <v>0</v>
      </c>
      <c r="PG43" s="535" cm="1">
        <f t="array" ref="PG43">INDEX(PG$13:PG41,$B43+1,1)</f>
        <v>0</v>
      </c>
      <c r="PH43" s="535" cm="1">
        <f t="array" ref="PH43">INDEX(PH$13:PH41,$B43+1,1)</f>
        <v>0</v>
      </c>
      <c r="PI43" s="535" cm="1">
        <f t="array" ref="PI43">INDEX(PI$13:PI41,$B43+1,1)</f>
        <v>0</v>
      </c>
      <c r="PJ43" s="535" cm="1">
        <f t="array" ref="PJ43">INDEX(PJ$13:PJ41,$B43+1,1)</f>
        <v>0</v>
      </c>
      <c r="PK43" s="535" cm="1">
        <f t="array" ref="PK43">INDEX(PK$13:PK41,$B43+1,1)</f>
        <v>0</v>
      </c>
      <c r="PL43" s="535" cm="1">
        <f t="array" ref="PL43">INDEX(PL$13:PL41,$B43+1,1)</f>
        <v>0</v>
      </c>
      <c r="PM43" s="535" cm="1">
        <f t="array" ref="PM43">INDEX(PM$13:PM41,$B43+1,1)</f>
        <v>0</v>
      </c>
      <c r="PN43" s="535" cm="1">
        <f t="array" ref="PN43">INDEX(PN$13:PN41,$B43+1,1)</f>
        <v>0</v>
      </c>
      <c r="PO43" s="535" cm="1">
        <f t="array" ref="PO43">INDEX(PO$13:PO41,$B43+1,1)</f>
        <v>0</v>
      </c>
      <c r="PP43" s="535" cm="1">
        <f t="array" ref="PP43">INDEX(PP$13:PP41,$B43+1,1)</f>
        <v>0</v>
      </c>
      <c r="PQ43" s="535" cm="1">
        <f t="array" ref="PQ43">INDEX(PQ$13:PQ41,$B43+1,1)</f>
        <v>0</v>
      </c>
      <c r="PR43" s="535" cm="1">
        <f t="array" ref="PR43">INDEX(PR$13:PR41,$B43+1,1)</f>
        <v>0</v>
      </c>
      <c r="PS43" s="535" cm="1">
        <f t="array" ref="PS43">INDEX(PS$13:PS41,$B43+1,1)</f>
        <v>0</v>
      </c>
      <c r="PT43" s="535" cm="1">
        <f t="array" ref="PT43">INDEX(PT$13:PT41,$B43+1,1)</f>
        <v>0</v>
      </c>
      <c r="PU43" s="535" cm="1">
        <f t="array" ref="PU43">INDEX(PU$13:PU41,$B43+1,1)</f>
        <v>0</v>
      </c>
      <c r="PV43" s="535" cm="1">
        <f t="array" ref="PV43">INDEX(PV$13:PV41,$B43+1,1)</f>
        <v>0</v>
      </c>
      <c r="PW43" s="535" cm="1">
        <f t="array" ref="PW43">INDEX(PW$13:PW41,$B43+1,1)</f>
        <v>0</v>
      </c>
      <c r="PX43" s="535" cm="1">
        <f t="array" ref="PX43">INDEX(PX$13:PX41,$B43+1,1)</f>
        <v>0</v>
      </c>
      <c r="PY43" s="535" cm="1">
        <f t="array" ref="PY43">INDEX(PY$13:PY41,$B43+1,1)</f>
        <v>0</v>
      </c>
      <c r="PZ43" s="535" cm="1">
        <f t="array" ref="PZ43">INDEX(PZ$13:PZ41,$B43+1,1)</f>
        <v>0</v>
      </c>
      <c r="QA43" s="535" cm="1">
        <f t="array" ref="QA43">INDEX(QA$13:QA41,$B43+1,1)</f>
        <v>0</v>
      </c>
      <c r="QB43" s="535" cm="1">
        <f t="array" ref="QB43">INDEX(QB$13:QB41,$B43+1,1)</f>
        <v>0</v>
      </c>
      <c r="QC43" s="535" cm="1">
        <f t="array" ref="QC43">INDEX(QC$13:QC41,$B43+1,1)</f>
        <v>0</v>
      </c>
      <c r="QD43" s="535" cm="1">
        <f t="array" ref="QD43">INDEX(QD$13:QD41,$B43+1,1)</f>
        <v>0</v>
      </c>
      <c r="QE43" s="535" cm="1">
        <f t="array" ref="QE43">INDEX(QE$13:QE41,$B43+1,1)</f>
        <v>0</v>
      </c>
      <c r="QF43" s="535" cm="1">
        <f t="array" ref="QF43">INDEX(QF$13:QF41,$B43+1,1)</f>
        <v>0</v>
      </c>
      <c r="QG43" s="535" cm="1">
        <f t="array" ref="QG43">INDEX(QG$13:QG41,$B43+1,1)</f>
        <v>0</v>
      </c>
      <c r="QH43" s="535" cm="1">
        <f t="array" ref="QH43">INDEX(QH$13:QH41,$B43+1,1)</f>
        <v>0</v>
      </c>
      <c r="QI43" s="535" cm="1">
        <f t="array" ref="QI43">INDEX(QI$13:QI41,$B43+1,1)</f>
        <v>0</v>
      </c>
      <c r="QJ43" s="535" cm="1">
        <f t="array" ref="QJ43">INDEX(QJ$13:QJ41,$B43+1,1)</f>
        <v>0</v>
      </c>
      <c r="QK43" s="535" cm="1">
        <f t="array" ref="QK43">INDEX(QK$13:QK41,$B43+1,1)</f>
        <v>0</v>
      </c>
      <c r="QL43" s="535" cm="1">
        <f t="array" ref="QL43">INDEX(QL$13:QL41,$B43+1,1)</f>
        <v>0</v>
      </c>
      <c r="QM43" s="535" cm="1">
        <f t="array" ref="QM43">INDEX(QM$13:QM41,$B43+1,1)</f>
        <v>0</v>
      </c>
      <c r="QN43" s="535" cm="1">
        <f t="array" ref="QN43">INDEX(QN$13:QN41,$B43+1,1)</f>
        <v>0</v>
      </c>
      <c r="QO43" s="535" cm="1">
        <f t="array" ref="QO43">INDEX(QO$13:QO41,$B43+1,1)</f>
        <v>0</v>
      </c>
      <c r="QP43" s="535" cm="1">
        <f t="array" ref="QP43">INDEX(QP$13:QP41,$B43+1,1)</f>
        <v>0</v>
      </c>
      <c r="QQ43" s="535" cm="1">
        <f t="array" ref="QQ43">INDEX(QQ$13:QQ41,$B43+1,1)</f>
        <v>0</v>
      </c>
      <c r="QR43" s="535" cm="1">
        <f t="array" ref="QR43">INDEX(QR$13:QR41,$B43+1,1)</f>
        <v>0</v>
      </c>
      <c r="QS43" s="535" cm="1">
        <f t="array" ref="QS43">INDEX(QS$13:QS41,$B43+1,1)</f>
        <v>0</v>
      </c>
      <c r="QT43" s="535" cm="1">
        <f t="array" ref="QT43">INDEX(QT$13:QT41,$B43+1,1)</f>
        <v>0</v>
      </c>
      <c r="QU43" s="535" cm="1">
        <f t="array" ref="QU43">INDEX(QU$13:QU41,$B43+1,1)</f>
        <v>0</v>
      </c>
      <c r="QV43" s="535" cm="1">
        <f t="array" ref="QV43">INDEX(QV$13:QV41,$B43+1,1)</f>
        <v>0</v>
      </c>
      <c r="QW43" s="535" cm="1">
        <f t="array" ref="QW43">INDEX(QW$13:QW41,$B43+1,1)</f>
        <v>0</v>
      </c>
      <c r="QX43" s="535" cm="1">
        <f t="array" ref="QX43">INDEX(QX$13:QX41,$B43+1,1)</f>
        <v>0</v>
      </c>
      <c r="QY43" s="535" cm="1">
        <f t="array" ref="QY43">INDEX(QY$13:QY41,$B43+1,1)</f>
        <v>0</v>
      </c>
      <c r="QZ43" s="535" cm="1">
        <f t="array" ref="QZ43">INDEX(QZ$13:QZ41,$B43+1,1)</f>
        <v>0</v>
      </c>
      <c r="RA43" s="535" cm="1">
        <f t="array" ref="RA43">INDEX(RA$13:RA41,$B43+1,1)</f>
        <v>0</v>
      </c>
      <c r="RB43" s="535" cm="1">
        <f t="array" ref="RB43">INDEX(RB$13:RB41,$B43+1,1)</f>
        <v>0</v>
      </c>
      <c r="RC43" s="535" cm="1">
        <f t="array" ref="RC43">INDEX(RC$13:RC41,$B43+1,1)</f>
        <v>0</v>
      </c>
      <c r="RD43" s="535" cm="1">
        <f t="array" ref="RD43">INDEX(RD$13:RD41,$B43+1,1)</f>
        <v>0</v>
      </c>
      <c r="RE43" s="535" cm="1">
        <f t="array" ref="RE43">INDEX(RE$13:RE41,$B43+1,1)</f>
        <v>0</v>
      </c>
      <c r="RF43" s="535" cm="1">
        <f t="array" ref="RF43">INDEX(RF$13:RF41,$B43+1,1)</f>
        <v>0</v>
      </c>
      <c r="RG43" s="535" cm="1">
        <f t="array" ref="RG43">INDEX(RG$13:RG41,$B43+1,1)</f>
        <v>0</v>
      </c>
      <c r="RH43" s="535" cm="1">
        <f t="array" ref="RH43">INDEX(RH$13:RH41,$B43+1,1)</f>
        <v>0</v>
      </c>
      <c r="RI43" s="535" cm="1">
        <f t="array" ref="RI43">INDEX(RI$13:RI41,$B43+1,1)</f>
        <v>0</v>
      </c>
      <c r="RJ43" s="535" cm="1">
        <f t="array" ref="RJ43">INDEX(RJ$13:RJ41,$B43+1,1)</f>
        <v>0</v>
      </c>
      <c r="RK43" s="535" cm="1">
        <f t="array" ref="RK43">INDEX(RK$13:RK41,$B43+1,1)</f>
        <v>0</v>
      </c>
      <c r="RL43" s="535" cm="1">
        <f t="array" ref="RL43">INDEX(RL$13:RL41,$B43+1,1)</f>
        <v>0</v>
      </c>
      <c r="RM43" s="535" cm="1">
        <f t="array" ref="RM43">INDEX(RM$13:RM41,$B43+1,1)</f>
        <v>0</v>
      </c>
      <c r="RN43" s="535" cm="1">
        <f t="array" ref="RN43">INDEX(RN$13:RN41,$B43+1,1)</f>
        <v>0</v>
      </c>
      <c r="RO43" s="535" cm="1">
        <f t="array" ref="RO43">INDEX(RO$13:RO41,$B43+1,1)</f>
        <v>0</v>
      </c>
      <c r="RP43" s="535" cm="1">
        <f t="array" ref="RP43">INDEX(RP$13:RP41,$B43+1,1)</f>
        <v>0</v>
      </c>
      <c r="RQ43" s="535" cm="1">
        <f t="array" ref="RQ43">INDEX(RQ$13:RQ41,$B43+1,1)</f>
        <v>0</v>
      </c>
      <c r="RR43" s="535" cm="1">
        <f t="array" ref="RR43">INDEX(RR$13:RR41,$B43+1,1)</f>
        <v>0</v>
      </c>
      <c r="RS43" s="535" cm="1">
        <f t="array" ref="RS43">INDEX(RS$13:RS41,$B43+1,1)</f>
        <v>0</v>
      </c>
      <c r="RT43" s="535" cm="1">
        <f t="array" ref="RT43">INDEX(RT$13:RT41,$B43+1,1)</f>
        <v>0</v>
      </c>
      <c r="RU43" s="535" cm="1">
        <f t="array" ref="RU43">INDEX(RU$13:RU41,$B43+1,1)</f>
        <v>0</v>
      </c>
      <c r="RV43" s="535" cm="1">
        <f t="array" ref="RV43">INDEX(RV$13:RV41,$B43+1,1)</f>
        <v>0</v>
      </c>
      <c r="RW43" s="535" cm="1">
        <f t="array" ref="RW43">INDEX(RW$13:RW41,$B43+1,1)</f>
        <v>0</v>
      </c>
      <c r="RX43" s="535" cm="1">
        <f t="array" ref="RX43">INDEX(RX$13:RX41,$B43+1,1)</f>
        <v>0</v>
      </c>
      <c r="RY43" s="535" cm="1">
        <f t="array" ref="RY43">INDEX(RY$13:RY41,$B43+1,1)</f>
        <v>0</v>
      </c>
      <c r="RZ43" s="535" cm="1">
        <f t="array" ref="RZ43">INDEX(RZ$13:RZ41,$B43+1,1)</f>
        <v>0</v>
      </c>
      <c r="SA43" s="535" cm="1">
        <f t="array" ref="SA43">INDEX(SA$13:SA41,$B43+1,1)</f>
        <v>0</v>
      </c>
      <c r="SB43" s="535" cm="1">
        <f t="array" ref="SB43">INDEX(SB$13:SB41,$B43+1,1)</f>
        <v>0</v>
      </c>
      <c r="SC43" s="535" cm="1">
        <f t="array" ref="SC43">INDEX(SC$13:SC41,$B43+1,1)</f>
        <v>0</v>
      </c>
      <c r="SD43" s="535" cm="1">
        <f t="array" ref="SD43">INDEX(SD$13:SD41,$B43+1,1)</f>
        <v>0</v>
      </c>
      <c r="SE43" s="535" cm="1">
        <f t="array" ref="SE43">INDEX(SE$13:SE41,$B43+1,1)</f>
        <v>0</v>
      </c>
      <c r="SF43" s="535" cm="1">
        <f t="array" ref="SF43">INDEX(SF$13:SF41,$B43+1,1)</f>
        <v>0</v>
      </c>
      <c r="SG43" s="535" cm="1">
        <f t="array" ref="SG43">INDEX(SG$13:SG41,$B43+1,1)</f>
        <v>0</v>
      </c>
      <c r="SH43" s="535" cm="1">
        <f t="array" ref="SH43">INDEX(SH$13:SH41,$B43+1,1)</f>
        <v>0</v>
      </c>
      <c r="SI43" s="535" cm="1">
        <f t="array" ref="SI43">INDEX(SI$13:SI41,$B43+1,1)</f>
        <v>0</v>
      </c>
      <c r="SJ43" s="535" cm="1">
        <f t="array" ref="SJ43">INDEX(SJ$13:SJ41,$B43+1,1)</f>
        <v>0</v>
      </c>
      <c r="SK43" s="535" cm="1">
        <f t="array" ref="SK43">INDEX(SK$13:SK41,$B43+1,1)</f>
        <v>0</v>
      </c>
      <c r="SL43" s="535" cm="1">
        <f t="array" ref="SL43">INDEX(SL$13:SL41,$B43+1,1)</f>
        <v>0</v>
      </c>
      <c r="SM43" s="535" cm="1">
        <f t="array" ref="SM43">INDEX(SM$13:SM41,$B43+1,1)</f>
        <v>0</v>
      </c>
      <c r="SN43" s="535" cm="1">
        <f t="array" ref="SN43">INDEX(SN$13:SN41,$B43+1,1)</f>
        <v>0</v>
      </c>
      <c r="SO43" s="535" cm="1">
        <f t="array" ref="SO43">INDEX(SO$13:SO41,$B43+1,1)</f>
        <v>0</v>
      </c>
      <c r="SP43" s="535" cm="1">
        <f t="array" ref="SP43">INDEX(SP$13:SP41,$B43+1,1)</f>
        <v>0</v>
      </c>
      <c r="SQ43" s="535" cm="1">
        <f t="array" ref="SQ43">INDEX(SQ$13:SQ41,$B43+1,1)</f>
        <v>0</v>
      </c>
      <c r="SR43" s="535" cm="1">
        <f t="array" ref="SR43">INDEX(SR$13:SR41,$B43+1,1)</f>
        <v>0</v>
      </c>
      <c r="SS43" s="535" cm="1">
        <f t="array" ref="SS43">INDEX(SS$13:SS41,$B43+1,1)</f>
        <v>0</v>
      </c>
      <c r="ST43" s="535" cm="1">
        <f t="array" ref="ST43">INDEX(ST$13:ST41,$B43+1,1)</f>
        <v>0</v>
      </c>
      <c r="SU43" s="535" cm="1">
        <f t="array" ref="SU43">INDEX(SU$13:SU41,$B43+1,1)</f>
        <v>0</v>
      </c>
      <c r="SV43" s="535" cm="1">
        <f t="array" ref="SV43">INDEX(SV$13:SV41,$B43+1,1)</f>
        <v>0</v>
      </c>
      <c r="SW43" s="535" cm="1">
        <f t="array" ref="SW43">INDEX(SW$13:SW41,$B43+1,1)</f>
        <v>0</v>
      </c>
      <c r="SX43" s="535" cm="1">
        <f t="array" ref="SX43">INDEX(SX$13:SX41,$B43+1,1)</f>
        <v>0</v>
      </c>
      <c r="SY43" s="535" cm="1">
        <f t="array" ref="SY43">INDEX(SY$13:SY41,$B43+1,1)</f>
        <v>0</v>
      </c>
      <c r="SZ43" s="535" cm="1">
        <f t="array" ref="SZ43">INDEX(SZ$13:SZ41,$B43+1,1)</f>
        <v>0</v>
      </c>
      <c r="TA43" s="535" cm="1">
        <f t="array" ref="TA43">INDEX(TA$13:TA41,$B43+1,1)</f>
        <v>0</v>
      </c>
      <c r="TB43" s="535" cm="1">
        <f t="array" ref="TB43">INDEX(TB$13:TB41,$B43+1,1)</f>
        <v>0</v>
      </c>
      <c r="TC43" s="535" cm="1">
        <f t="array" ref="TC43">INDEX(TC$13:TC41,$B43+1,1)</f>
        <v>0</v>
      </c>
      <c r="TD43" s="535" cm="1">
        <f t="array" ref="TD43">INDEX(TD$13:TD41,$B43+1,1)</f>
        <v>0</v>
      </c>
      <c r="TE43" s="535" cm="1">
        <f t="array" ref="TE43">INDEX(TE$13:TE41,$B43+1,1)</f>
        <v>0</v>
      </c>
      <c r="TF43" s="535" cm="1">
        <f t="array" ref="TF43">INDEX(TF$13:TF41,$B43+1,1)</f>
        <v>0</v>
      </c>
      <c r="TG43" s="535" cm="1">
        <f t="array" ref="TG43">INDEX(TG$13:TG41,$B43+1,1)</f>
        <v>0</v>
      </c>
      <c r="TH43" s="535" cm="1">
        <f t="array" ref="TH43">INDEX(TH$13:TH41,$B43+1,1)</f>
        <v>0</v>
      </c>
      <c r="TI43" s="535" cm="1">
        <f t="array" ref="TI43">INDEX(TI$13:TI41,$B43+1,1)</f>
        <v>0</v>
      </c>
      <c r="TJ43" s="535" cm="1">
        <f t="array" ref="TJ43">INDEX(TJ$13:TJ41,$B43+1,1)</f>
        <v>0</v>
      </c>
      <c r="TK43" s="535" cm="1">
        <f t="array" ref="TK43">INDEX(TK$13:TK41,$B43+1,1)</f>
        <v>0</v>
      </c>
      <c r="TL43" s="535" cm="1">
        <f t="array" ref="TL43">INDEX(TL$13:TL41,$B43+1,1)</f>
        <v>0</v>
      </c>
      <c r="TM43" s="535" cm="1">
        <f t="array" ref="TM43">INDEX(TM$13:TM41,$B43+1,1)</f>
        <v>0</v>
      </c>
      <c r="TN43" s="535" cm="1">
        <f t="array" ref="TN43">INDEX(TN$13:TN41,$B43+1,1)</f>
        <v>0</v>
      </c>
      <c r="TO43" s="535" cm="1">
        <f t="array" ref="TO43">INDEX(TO$13:TO41,$B43+1,1)</f>
        <v>0</v>
      </c>
      <c r="TP43" s="535" cm="1">
        <f t="array" ref="TP43">INDEX(TP$13:TP41,$B43+1,1)</f>
        <v>0</v>
      </c>
      <c r="TQ43" s="535" cm="1">
        <f t="array" ref="TQ43">INDEX(TQ$13:TQ41,$B43+1,1)</f>
        <v>0</v>
      </c>
      <c r="TR43" s="535" cm="1">
        <f t="array" ref="TR43">INDEX(TR$13:TR41,$B43+1,1)</f>
        <v>0</v>
      </c>
      <c r="TS43" s="535" cm="1">
        <f t="array" ref="TS43">INDEX(TS$13:TS41,$B43+1,1)</f>
        <v>0</v>
      </c>
      <c r="TT43" s="535" cm="1">
        <f t="array" ref="TT43">INDEX(TT$13:TT41,$B43+1,1)</f>
        <v>0</v>
      </c>
      <c r="TU43" s="535" cm="1">
        <f t="array" ref="TU43">INDEX(TU$13:TU41,$B43+1,1)</f>
        <v>0</v>
      </c>
      <c r="TV43" s="535" cm="1">
        <f t="array" ref="TV43">INDEX(TV$13:TV41,$B43+1,1)</f>
        <v>0</v>
      </c>
      <c r="TW43" s="535" cm="1">
        <f t="array" ref="TW43">INDEX(TW$13:TW41,$B43+1,1)</f>
        <v>0</v>
      </c>
      <c r="TX43" s="535" cm="1">
        <f t="array" ref="TX43">INDEX(TX$13:TX41,$B43+1,1)</f>
        <v>0</v>
      </c>
      <c r="TY43" s="535" cm="1">
        <f t="array" ref="TY43">INDEX(TY$13:TY41,$B43+1,1)</f>
        <v>0</v>
      </c>
      <c r="TZ43" s="535" cm="1">
        <f t="array" ref="TZ43">INDEX(TZ$13:TZ41,$B43+1,1)</f>
        <v>0</v>
      </c>
      <c r="UA43" s="535" cm="1">
        <f t="array" ref="UA43">INDEX(UA$13:UA41,$B43+1,1)</f>
        <v>0</v>
      </c>
      <c r="UB43" s="535" cm="1">
        <f t="array" ref="UB43">INDEX(UB$13:UB41,$B43+1,1)</f>
        <v>0</v>
      </c>
      <c r="UC43" s="535" cm="1">
        <f t="array" ref="UC43">INDEX(UC$13:UC41,$B43+1,1)</f>
        <v>0</v>
      </c>
      <c r="UD43" s="535" cm="1">
        <f t="array" ref="UD43">INDEX(UD$13:UD41,$B43+1,1)</f>
        <v>0</v>
      </c>
      <c r="UE43" s="535" cm="1">
        <f t="array" ref="UE43">INDEX(UE$13:UE41,$B43+1,1)</f>
        <v>0</v>
      </c>
      <c r="UF43" s="535" cm="1">
        <f t="array" ref="UF43">INDEX(UF$13:UF41,$B43+1,1)</f>
        <v>0</v>
      </c>
      <c r="UG43" s="535" cm="1">
        <f t="array" ref="UG43">INDEX(UG$13:UG41,$B43+1,1)</f>
        <v>0</v>
      </c>
      <c r="UH43" s="535" cm="1">
        <f t="array" ref="UH43">INDEX(UH$13:UH41,$B43+1,1)</f>
        <v>0</v>
      </c>
      <c r="UI43" s="535" cm="1">
        <f t="array" ref="UI43">INDEX(UI$13:UI41,$B43+1,1)</f>
        <v>0</v>
      </c>
      <c r="UJ43" s="535" cm="1">
        <f t="array" ref="UJ43">INDEX(UJ$13:UJ41,$B43+1,1)</f>
        <v>0</v>
      </c>
      <c r="UK43" s="535" cm="1">
        <f t="array" ref="UK43">INDEX(UK$13:UK41,$B43+1,1)</f>
        <v>0</v>
      </c>
      <c r="UL43" s="535" cm="1">
        <f t="array" ref="UL43">INDEX(UL$13:UL41,$B43+1,1)</f>
        <v>0</v>
      </c>
      <c r="UM43" s="535" cm="1">
        <f t="array" ref="UM43">INDEX(UM$13:UM41,$B43+1,1)</f>
        <v>0</v>
      </c>
      <c r="UN43" s="535" cm="1">
        <f t="array" ref="UN43">INDEX(UN$13:UN41,$B43+1,1)</f>
        <v>0</v>
      </c>
      <c r="UO43" s="535" cm="1">
        <f t="array" ref="UO43">INDEX(UO$13:UO41,$B43+1,1)</f>
        <v>0</v>
      </c>
      <c r="UP43" s="535" cm="1">
        <f t="array" ref="UP43">INDEX(UP$13:UP41,$B43+1,1)</f>
        <v>0</v>
      </c>
      <c r="UQ43" s="535" cm="1">
        <f t="array" ref="UQ43">INDEX(UQ$13:UQ41,$B43+1,1)</f>
        <v>0</v>
      </c>
      <c r="UR43" s="535" cm="1">
        <f t="array" ref="UR43">INDEX(UR$13:UR41,$B43+1,1)</f>
        <v>0</v>
      </c>
      <c r="US43" s="535" cm="1">
        <f t="array" ref="US43">INDEX(US$13:US41,$B43+1,1)</f>
        <v>0</v>
      </c>
      <c r="UT43" s="535" cm="1">
        <f t="array" ref="UT43">INDEX(UT$13:UT41,$B43+1,1)</f>
        <v>0</v>
      </c>
      <c r="UU43" s="535" cm="1">
        <f t="array" ref="UU43">INDEX(UU$13:UU41,$B43+1,1)</f>
        <v>0</v>
      </c>
      <c r="UV43" s="535" cm="1">
        <f t="array" ref="UV43">INDEX(UV$13:UV41,$B43+1,1)</f>
        <v>0</v>
      </c>
      <c r="UW43" s="535" cm="1">
        <f t="array" ref="UW43">INDEX(UW$13:UW41,$B43+1,1)</f>
        <v>0</v>
      </c>
      <c r="UX43" s="535" cm="1">
        <f t="array" ref="UX43">INDEX(UX$13:UX41,$B43+1,1)</f>
        <v>0</v>
      </c>
      <c r="UY43" s="535" cm="1">
        <f t="array" ref="UY43">INDEX(UY$13:UY41,$B43+1,1)</f>
        <v>0</v>
      </c>
      <c r="UZ43" s="535" cm="1">
        <f t="array" ref="UZ43">INDEX(UZ$13:UZ41,$B43+1,1)</f>
        <v>0</v>
      </c>
      <c r="VA43" s="535" cm="1">
        <f t="array" ref="VA43">INDEX(VA$13:VA41,$B43+1,1)</f>
        <v>0</v>
      </c>
      <c r="VB43" s="535" cm="1">
        <f t="array" ref="VB43">INDEX(VB$13:VB41,$B43+1,1)</f>
        <v>0</v>
      </c>
      <c r="VC43" s="535" cm="1">
        <f t="array" ref="VC43">INDEX(VC$13:VC41,$B43+1,1)</f>
        <v>0</v>
      </c>
      <c r="VD43" s="535" cm="1">
        <f t="array" ref="VD43">INDEX(VD$13:VD41,$B43+1,1)</f>
        <v>0</v>
      </c>
      <c r="VE43" s="535" cm="1">
        <f t="array" ref="VE43">INDEX(VE$13:VE41,$B43+1,1)</f>
        <v>0</v>
      </c>
      <c r="VF43" s="535" cm="1">
        <f t="array" ref="VF43">INDEX(VF$13:VF41,$B43+1,1)</f>
        <v>0</v>
      </c>
      <c r="VG43" s="535" cm="1">
        <f t="array" ref="VG43">INDEX(VG$13:VG41,$B43+1,1)</f>
        <v>0</v>
      </c>
      <c r="VH43" s="535" cm="1">
        <f t="array" ref="VH43">INDEX(VH$13:VH41,$B43+1,1)</f>
        <v>0</v>
      </c>
      <c r="VI43" s="535" cm="1">
        <f t="array" ref="VI43">INDEX(VI$13:VI41,$B43+1,1)</f>
        <v>0</v>
      </c>
      <c r="VJ43" s="535" cm="1">
        <f t="array" ref="VJ43">INDEX(VJ$13:VJ41,$B43+1,1)</f>
        <v>0</v>
      </c>
      <c r="VK43" s="535" cm="1">
        <f t="array" ref="VK43">INDEX(VK$13:VK41,$B43+1,1)</f>
        <v>0</v>
      </c>
      <c r="VL43" s="535" cm="1">
        <f t="array" ref="VL43">INDEX(VL$13:VL41,$B43+1,1)</f>
        <v>0</v>
      </c>
      <c r="VM43" s="535" cm="1">
        <f t="array" ref="VM43">INDEX(VM$13:VM41,$B43+1,1)</f>
        <v>0</v>
      </c>
      <c r="VN43" s="535" cm="1">
        <f t="array" ref="VN43">INDEX(VN$13:VN41,$B43+1,1)</f>
        <v>0</v>
      </c>
      <c r="VO43" s="535" cm="1">
        <f t="array" ref="VO43">INDEX(VO$13:VO41,$B43+1,1)</f>
        <v>0</v>
      </c>
      <c r="VP43" s="535" cm="1">
        <f t="array" ref="VP43">INDEX(VP$13:VP41,$B43+1,1)</f>
        <v>0</v>
      </c>
      <c r="VQ43" s="535" cm="1">
        <f t="array" ref="VQ43">INDEX(VQ$13:VQ41,$B43+1,1)</f>
        <v>0</v>
      </c>
      <c r="VR43" s="535" cm="1">
        <f t="array" ref="VR43">INDEX(VR$13:VR41,$B43+1,1)</f>
        <v>0</v>
      </c>
      <c r="VS43" s="535" cm="1">
        <f t="array" ref="VS43">INDEX(VS$13:VS41,$B43+1,1)</f>
        <v>0</v>
      </c>
      <c r="VT43" s="535" cm="1">
        <f t="array" ref="VT43">INDEX(VT$13:VT41,$B43+1,1)</f>
        <v>0</v>
      </c>
      <c r="VU43" s="535" cm="1">
        <f t="array" ref="VU43">INDEX(VU$13:VU41,$B43+1,1)</f>
        <v>0</v>
      </c>
      <c r="VV43" s="535" cm="1">
        <f t="array" ref="VV43">INDEX(VV$13:VV41,$B43+1,1)</f>
        <v>0</v>
      </c>
      <c r="VW43" s="535" cm="1">
        <f t="array" ref="VW43">INDEX(VW$13:VW41,$B43+1,1)</f>
        <v>0</v>
      </c>
      <c r="VX43" s="535" cm="1">
        <f t="array" ref="VX43">INDEX(VX$13:VX41,$B43+1,1)</f>
        <v>0</v>
      </c>
      <c r="VY43" s="535" cm="1">
        <f t="array" ref="VY43">INDEX(VY$13:VY41,$B43+1,1)</f>
        <v>0</v>
      </c>
      <c r="VZ43" s="535" cm="1">
        <f t="array" ref="VZ43">INDEX(VZ$13:VZ41,$B43+1,1)</f>
        <v>0</v>
      </c>
      <c r="WA43" s="535" cm="1">
        <f t="array" ref="WA43">INDEX(WA$13:WA41,$B43+1,1)</f>
        <v>0</v>
      </c>
      <c r="WB43" s="535" cm="1">
        <f t="array" ref="WB43">INDEX(WB$13:WB41,$B43+1,1)</f>
        <v>0</v>
      </c>
      <c r="WC43" s="535" cm="1">
        <f t="array" ref="WC43">INDEX(WC$13:WC41,$B43+1,1)</f>
        <v>0</v>
      </c>
      <c r="WD43" s="535" cm="1">
        <f t="array" ref="WD43">INDEX(WD$13:WD41,$B43+1,1)</f>
        <v>0</v>
      </c>
      <c r="WE43" s="535" cm="1">
        <f t="array" ref="WE43">INDEX(WE$13:WE41,$B43+1,1)</f>
        <v>0</v>
      </c>
      <c r="WF43" s="535" cm="1">
        <f t="array" ref="WF43">INDEX(WF$13:WF41,$B43+1,1)</f>
        <v>0</v>
      </c>
      <c r="WG43" s="535" cm="1">
        <f t="array" ref="WG43">INDEX(WG$13:WG41,$B43+1,1)</f>
        <v>0</v>
      </c>
      <c r="WH43" s="535" cm="1">
        <f t="array" ref="WH43">INDEX(WH$13:WH41,$B43+1,1)</f>
        <v>0</v>
      </c>
      <c r="WI43" s="535" cm="1">
        <f t="array" ref="WI43">INDEX(WI$13:WI41,$B43+1,1)</f>
        <v>0</v>
      </c>
      <c r="WJ43" s="535" cm="1">
        <f t="array" ref="WJ43">INDEX(WJ$13:WJ41,$B43+1,1)</f>
        <v>0</v>
      </c>
      <c r="WK43" s="535" cm="1">
        <f t="array" ref="WK43">INDEX(WK$13:WK41,$B43+1,1)</f>
        <v>0</v>
      </c>
      <c r="WL43" s="535" cm="1">
        <f t="array" ref="WL43">INDEX(WL$13:WL41,$B43+1,1)</f>
        <v>0</v>
      </c>
      <c r="WM43" s="535" t="str" cm="1">
        <f t="array" ref="WM43">INDEX(WM$13:WM41,$B43+1,1)</f>
        <v>-</v>
      </c>
      <c r="WN43" s="18"/>
      <c r="WO43" s="535" cm="1">
        <f t="array" ref="WO43">INDEX(WO$13:WO41,$B43+1,1)</f>
        <v>0</v>
      </c>
      <c r="WP43" s="535" cm="1">
        <f t="array" ref="WP43">INDEX(WP$13:WP41,$B43+1,1)</f>
        <v>0</v>
      </c>
      <c r="WQ43" s="535" cm="1">
        <f t="array" ref="WQ43">INDEX(WQ$13:WQ41,$B43+1,1)</f>
        <v>0</v>
      </c>
      <c r="WR43" s="535" t="str" cm="1">
        <f t="array" ref="WR43">INDEX(WR$13:WR41,$B43+1,1)</f>
        <v>-</v>
      </c>
      <c r="WS43" s="535" t="str" cm="1">
        <f t="array" ref="WS43">INDEX(WS$13:WS41,$B43+1,1)</f>
        <v>-</v>
      </c>
      <c r="WT43" s="535" t="str" cm="1">
        <f t="array" ref="WT43">INDEX(WT$13:WT41,$B43+1,1)</f>
        <v>-</v>
      </c>
      <c r="WU43" s="535" t="str" cm="1">
        <f t="array" ref="WU43">INDEX(WU$13:WU41,$B43+1,1)</f>
        <v>-</v>
      </c>
      <c r="WV43" s="535" t="str" cm="1">
        <f t="array" ref="WV43">INDEX(WV$13:WV41,$B43+1,1)</f>
        <v>-</v>
      </c>
      <c r="WW43" s="535" t="str" cm="1">
        <f t="array" ref="WW43">INDEX(WW$13:WW41,$B43+1,1)</f>
        <v>-</v>
      </c>
      <c r="WX43" s="535" t="str" cm="1">
        <f t="array" ref="WX43">INDEX(WX$13:WX41,$B43+1,1)</f>
        <v>-</v>
      </c>
      <c r="WY43" s="535" t="str" cm="1">
        <f t="array" ref="WY43">INDEX(WY$13:WY41,$B43+1,1)</f>
        <v>-</v>
      </c>
      <c r="WZ43" s="535" t="str" cm="1">
        <f t="array" ref="WZ43">INDEX(WZ$13:WZ41,$B43+1,1)</f>
        <v>-</v>
      </c>
      <c r="XA43" s="535" t="str" cm="1">
        <f t="array" ref="XA43">INDEX(XA$13:XA41,$B43+1,1)</f>
        <v>-</v>
      </c>
      <c r="XB43" s="535" t="str" cm="1">
        <f t="array" ref="XB43">INDEX(XB$13:XB41,$B43+1,1)</f>
        <v>-</v>
      </c>
      <c r="XC43" s="535" t="str" cm="1">
        <f t="array" ref="XC43">INDEX(XC$13:XC41,$B43+1,1)</f>
        <v>-</v>
      </c>
      <c r="XD43" s="535" t="str" cm="1">
        <f t="array" ref="XD43">INDEX(XD$13:XD41,$B43+1,1)</f>
        <v>-</v>
      </c>
      <c r="XE43" s="535" t="str" cm="1">
        <f t="array" ref="XE43">INDEX(XE$13:XE41,$B43+1,1)</f>
        <v>-</v>
      </c>
      <c r="XF43" s="535" t="str" cm="1">
        <f t="array" ref="XF43">INDEX(XF$13:XF41,$B43+1,1)</f>
        <v>-</v>
      </c>
      <c r="XG43" s="535" t="str" cm="1">
        <f t="array" ref="XG43">INDEX(XG$13:XG41,$B43+1,1)</f>
        <v>-</v>
      </c>
      <c r="XH43" s="18"/>
      <c r="XI43" s="411" t="str">
        <f t="shared" ca="1" si="222"/>
        <v>-</v>
      </c>
      <c r="XJ43" s="535" t="str" cm="1">
        <f t="array" ref="XJ43">INDEX(XJ$13:XJ41,$B43+1,1)</f>
        <v>-</v>
      </c>
      <c r="XK43" s="535" t="str" cm="1">
        <f t="array" ref="XK43">INDEX(XK$13:XK41,$B43+1,1)</f>
        <v>-</v>
      </c>
      <c r="XL43" s="535" t="str" cm="1">
        <f t="array" ref="XL43">INDEX(XL$13:XL41,$B43+1,1)</f>
        <v>-</v>
      </c>
      <c r="XM43" s="535" t="str" cm="1">
        <f t="array" ref="XM43">INDEX(XM$13:XM41,$B43+1,1)</f>
        <v>-</v>
      </c>
      <c r="XN43" s="535" cm="1">
        <f t="array" ref="XN43">INDEX(XN$13:XN41,$B43+1,1)</f>
        <v>0</v>
      </c>
      <c r="XO43" s="535" t="str" cm="1">
        <f t="array" ref="XO43">INDEX(XO$13:XO41,$B43+1,1)</f>
        <v>-</v>
      </c>
      <c r="XP43" s="535" t="str" cm="1">
        <f t="array" ref="XP43">INDEX(XP$13:XP41,$B43+1,1)</f>
        <v>-</v>
      </c>
      <c r="XQ43" s="535" t="str" cm="1">
        <f t="array" ref="XQ43">INDEX(XQ$13:XQ41,$B43+1,1)</f>
        <v>-</v>
      </c>
      <c r="XR43" s="535" t="str" cm="1">
        <f t="array" ref="XR43">INDEX(XR$13:XR41,$B43+1,1)</f>
        <v>-</v>
      </c>
      <c r="XS43" s="535" t="str" cm="1">
        <f t="array" ref="XS43">INDEX(XS$13:XS41,$B43+1,1)</f>
        <v>-</v>
      </c>
      <c r="XT43" s="535" t="str" cm="1">
        <f t="array" ref="XT43">INDEX(XT$13:XT41,$B43+1,1)</f>
        <v>-</v>
      </c>
      <c r="XU43" s="535" t="str" cm="1">
        <f t="array" ref="XU43">INDEX(XU$13:XU41,$B43+1,1)</f>
        <v>-</v>
      </c>
      <c r="XV43" s="535" t="str" cm="1">
        <f t="array" ref="XV43">INDEX(XV$13:XV41,$B43+1,1)</f>
        <v>-</v>
      </c>
      <c r="XW43" s="535" t="b" cm="1">
        <f t="array" ref="XW43">INDEX(XW$13:XW41,$B43+1,1)</f>
        <v>1</v>
      </c>
      <c r="XX43" s="535" t="str" cm="1">
        <f t="array" ref="XX43">INDEX(XX$13:XX41,$B43+1,1)</f>
        <v>-</v>
      </c>
      <c r="XY43" s="535" cm="1">
        <f t="array" ref="XY43">INDEX(XY$13:XY41,$B43+1,1)</f>
        <v>0</v>
      </c>
      <c r="XZ43" s="535" cm="1">
        <f t="array" ref="XZ43">INDEX(XZ$13:XZ41,$B43+1,1)</f>
        <v>0</v>
      </c>
      <c r="YA43" s="535" cm="1">
        <f t="array" ref="YA43">INDEX(YA$13:YA41,$B43+1,1)</f>
        <v>0</v>
      </c>
      <c r="YB43" s="18"/>
      <c r="YC43" s="535" t="str" cm="1">
        <f t="array" ref="YC43">INDEX(YC$13:YC41,$B43+1,1)</f>
        <v>-</v>
      </c>
      <c r="YD43" s="535" t="str" cm="1">
        <f t="array" ref="YD43">INDEX(YD$13:YD41,$B43+1,1)</f>
        <v>-</v>
      </c>
      <c r="YE43" s="535" t="str" cm="1">
        <f t="array" ref="YE43">INDEX(YE$13:YE41,$B43+1,1)</f>
        <v>-</v>
      </c>
      <c r="YF43" s="535" t="str" cm="1">
        <f t="array" ref="YF43">INDEX(YF$13:YF41,$B43+1,1)</f>
        <v>-</v>
      </c>
      <c r="YG43" s="535" cm="1">
        <f t="array" ref="YG43">INDEX(YG$13:YG41,$B43+1,1)</f>
        <v>1</v>
      </c>
      <c r="YH43" s="535" cm="1">
        <f t="array" ref="YH43">INDEX(YH$13:YH41,$B43+1,1)</f>
        <v>1</v>
      </c>
      <c r="YI43" s="535" cm="1">
        <f t="array" ref="YI43">INDEX(YI$13:YI41,$B43+1,1)</f>
        <v>1</v>
      </c>
      <c r="YJ43" s="535" cm="1">
        <f t="array" ref="YJ43">INDEX(YJ$13:YJ41,$B43+1,1)</f>
        <v>1</v>
      </c>
      <c r="YK43" s="535" t="str" cm="1">
        <f t="array" ref="YK43">INDEX(YK$13:YK41,$B43+1,1)</f>
        <v>-</v>
      </c>
      <c r="YL43" s="535" t="str" cm="1">
        <f t="array" ref="YL43">INDEX(YL$13:YL41,$B43+1,1)</f>
        <v>-</v>
      </c>
      <c r="YM43" s="535" t="str" cm="1">
        <f t="array" ref="YM43">INDEX(YM$13:YM41,$B43+1,1)</f>
        <v>-</v>
      </c>
      <c r="YN43" s="535" t="str" cm="1">
        <f t="array" ref="YN43">INDEX(YN$13:YN41,$B43+1,1)</f>
        <v>-</v>
      </c>
      <c r="YO43" s="535" t="str" cm="1">
        <f t="array" ref="YO43">INDEX(YO$13:YO41,$B43+1,1)</f>
        <v>-</v>
      </c>
      <c r="YP43" s="535" t="str" cm="1">
        <f t="array" ref="YP43">INDEX(YP$13:YP41,$B43+1,1)</f>
        <v>-</v>
      </c>
      <c r="YQ43" s="535" t="str" cm="1">
        <f t="array" ref="YQ43">INDEX(YQ$13:YQ41,$B43+1,1)</f>
        <v>-</v>
      </c>
      <c r="YR43" s="18"/>
      <c r="YS43" s="535" t="str" cm="1">
        <f t="array" ref="YS43">INDEX(YS$13:YS41,$B43+1,1)</f>
        <v>-</v>
      </c>
      <c r="YT43" s="411">
        <f t="shared" si="172"/>
        <v>1</v>
      </c>
      <c r="YU43" s="18"/>
      <c r="YV43" s="535" t="str" cm="1">
        <f t="array" ref="YV43">INDEX(YV$13:YV41,$B43+1,1)</f>
        <v>-</v>
      </c>
      <c r="YW43" s="535" t="str" cm="1">
        <f t="array" ref="YW43">INDEX(YW$13:YW41,$B43+1,1)</f>
        <v>-</v>
      </c>
      <c r="YX43" s="535" t="str" cm="1">
        <f t="array" ref="YX43">INDEX(YX$13:YX41,$B43+1,1)</f>
        <v>-</v>
      </c>
      <c r="YY43" s="535" t="str" cm="1">
        <f t="array" ref="YY43">INDEX(YY$13:YY41,$B43+1,1)</f>
        <v>-</v>
      </c>
      <c r="YZ43" s="535" t="str" cm="1">
        <f t="array" ref="YZ43">INDEX(YZ$13:YZ41,$B43+1,1)</f>
        <v>-</v>
      </c>
      <c r="ZA43" s="535" t="str" cm="1">
        <f t="array" ref="ZA43">INDEX(ZA$13:ZA41,$B43+1,1)</f>
        <v>-</v>
      </c>
      <c r="ZB43" s="535" t="str" cm="1">
        <f t="array" ref="ZB43">INDEX(ZB$13:ZB41,$B43+1,1)</f>
        <v>-</v>
      </c>
      <c r="ZC43" s="535" t="str" cm="1">
        <f t="array" ref="ZC43">INDEX(ZC$13:ZC41,$B43+1,1)</f>
        <v>-</v>
      </c>
      <c r="ZD43" s="535" t="str" cm="1">
        <f t="array" ref="ZD43">INDEX(ZD$13:ZD41,$B43+1,1)</f>
        <v>-</v>
      </c>
      <c r="ZE43" s="535" t="str" cm="1">
        <f t="array" ref="ZE43">INDEX(ZE$13:ZE41,$B43+1,1)</f>
        <v>-</v>
      </c>
      <c r="ZF43" s="535" t="str" cm="1">
        <f t="array" ref="ZF43">INDEX(ZF$13:ZF41,$B43+1,1)</f>
        <v>-</v>
      </c>
      <c r="ZG43" s="535" t="str" cm="1">
        <f t="array" ref="ZG43">INDEX(ZG$13:ZG41,$B43+1,1)</f>
        <v>-</v>
      </c>
      <c r="ZH43" s="535" t="str" cm="1">
        <f t="array" ref="ZH43">INDEX(ZH$13:ZH41,$B43+1,1)</f>
        <v>-</v>
      </c>
      <c r="ZI43" s="535" t="str" cm="1">
        <f t="array" ref="ZI43">INDEX(ZI$13:ZI41,$B43+1,1)</f>
        <v>-</v>
      </c>
      <c r="ZJ43" s="535" t="str" cm="1">
        <f t="array" ref="ZJ43">INDEX(ZJ$13:ZJ41,$B43+1,1)</f>
        <v>-</v>
      </c>
      <c r="ZK43" s="535" t="str" cm="1">
        <f t="array" ref="ZK43">INDEX(ZK$13:ZK41,$B43+1,1)</f>
        <v>-</v>
      </c>
      <c r="ZL43" s="535" t="str" cm="1">
        <f t="array" ref="ZL43">INDEX(ZL$13:ZL41,$B43+1,1)</f>
        <v>-</v>
      </c>
      <c r="ZM43" s="535" t="str" cm="1">
        <f t="array" ref="ZM43">INDEX(ZM$13:ZM41,$B43+1,1)</f>
        <v>-</v>
      </c>
      <c r="ZN43" s="535" t="str" cm="1">
        <f t="array" ref="ZN43">INDEX(ZN$13:ZN41,$B43+1,1)</f>
        <v>-</v>
      </c>
      <c r="ZO43" s="535" t="str" cm="1">
        <f t="array" ref="ZO43">INDEX(ZO$13:ZO41,$B43+1,1)</f>
        <v>-</v>
      </c>
      <c r="ZP43" s="535" t="str" cm="1">
        <f t="array" ref="ZP43">INDEX(ZP$13:ZP41,$B43+1,1)</f>
        <v>-</v>
      </c>
      <c r="ZQ43" s="535" t="str" cm="1">
        <f t="array" ref="ZQ43">INDEX(ZQ$13:ZQ41,$B43+1,1)</f>
        <v>-</v>
      </c>
      <c r="ZR43" s="535" t="str" cm="1">
        <f t="array" ref="ZR43">INDEX(ZR$13:ZR41,$B43+1,1)</f>
        <v>-</v>
      </c>
      <c r="ZS43" s="535" t="str" cm="1">
        <f t="array" ref="ZS43">INDEX(ZS$13:ZS41,$B43+1,1)</f>
        <v>-</v>
      </c>
      <c r="ZT43" s="535" t="str" cm="1">
        <f t="array" ref="ZT43">INDEX(ZT$13:ZT41,$B43+1,1)</f>
        <v>-</v>
      </c>
      <c r="ZU43" s="535" t="str" cm="1">
        <f t="array" ref="ZU43">INDEX(ZU$13:ZU41,$B43+1,1)</f>
        <v>-</v>
      </c>
      <c r="ZV43" s="535" t="str" cm="1">
        <f t="array" ref="ZV43">INDEX(ZV$13:ZV41,$B43+1,1)</f>
        <v>-</v>
      </c>
      <c r="ZW43" s="535" t="str" cm="1">
        <f t="array" ref="ZW43">INDEX(ZW$13:ZW41,$B43+1,1)</f>
        <v>-</v>
      </c>
      <c r="ZX43" s="535" t="str" cm="1">
        <f t="array" ref="ZX43">INDEX(ZX$13:ZX41,$B43+1,1)</f>
        <v>-</v>
      </c>
      <c r="ZY43" s="535" t="str" cm="1">
        <f t="array" ref="ZY43">INDEX(ZY$13:ZY41,$B43+1,1)</f>
        <v>-</v>
      </c>
      <c r="ZZ43" s="535" t="str" cm="1">
        <f t="array" ref="ZZ43">INDEX(ZZ$13:ZZ41,$B43+1,1)</f>
        <v>-</v>
      </c>
      <c r="AAA43" s="535" t="str" cm="1">
        <f t="array" ref="AAA43">INDEX(AAA$13:AAA41,$B43+1,1)</f>
        <v>-</v>
      </c>
      <c r="AAB43" s="535" t="str" cm="1">
        <f t="array" ref="AAB43">INDEX(AAB$13:AAB41,$B43+1,1)</f>
        <v>-</v>
      </c>
      <c r="AAC43" s="535" t="str" cm="1">
        <f t="array" ref="AAC43">INDEX(AAC$13:AAC41,$B43+1,1)</f>
        <v>-</v>
      </c>
      <c r="AAD43" s="535" t="str" cm="1">
        <f t="array" ref="AAD43">INDEX(AAD$13:AAD41,$B43+1,1)</f>
        <v>-</v>
      </c>
      <c r="AAE43" s="535" t="str" cm="1">
        <f t="array" ref="AAE43">INDEX(AAE$13:AAE41,$B43+1,1)</f>
        <v>-</v>
      </c>
      <c r="AAF43" s="535" t="str" cm="1">
        <f t="array" ref="AAF43">INDEX(AAF$13:AAF41,$B43+1,1)</f>
        <v>-</v>
      </c>
      <c r="AAG43" s="535" t="str" cm="1">
        <f t="array" ref="AAG43">INDEX(AAG$13:AAG41,$B43+1,1)</f>
        <v>-</v>
      </c>
      <c r="AAH43" s="535" t="str" cm="1">
        <f t="array" ref="AAH43">INDEX(AAH$13:AAH41,$B43+1,1)</f>
        <v>-</v>
      </c>
      <c r="AAI43" s="535" t="str" cm="1">
        <f t="array" ref="AAI43">INDEX(AAI$13:AAI41,$B43+1,1)</f>
        <v>-</v>
      </c>
      <c r="AAJ43" s="535" t="str" cm="1">
        <f t="array" ref="AAJ43">INDEX(AAJ$13:AAJ41,$B43+1,1)</f>
        <v>-</v>
      </c>
      <c r="AAK43" s="535" t="str" cm="1">
        <f t="array" ref="AAK43">INDEX(AAK$13:AAK41,$B43+1,1)</f>
        <v>-</v>
      </c>
      <c r="AAL43" s="535" cm="1">
        <f t="array" ref="AAL43">INDEX(AAL$13:AAL41,$B43+1,1)</f>
        <v>1</v>
      </c>
      <c r="AAM43" s="535" cm="1">
        <f t="array" ref="AAM43">INDEX(AAM$13:AAM41,$B43+1,1)</f>
        <v>1</v>
      </c>
      <c r="AAN43" s="535" t="str" cm="1">
        <f t="array" ref="AAN43">INDEX(AAN$13:AAN41,$B43+1,1)</f>
        <v>-</v>
      </c>
      <c r="AAO43" s="535" t="str" cm="1">
        <f t="array" ref="AAO43">INDEX(AAO$13:AAO41,$B43+1,1)</f>
        <v>-</v>
      </c>
      <c r="AAP43" s="535" t="str" cm="1">
        <f t="array" ref="AAP43">INDEX(AAP$13:AAP41,$B43+1,1)</f>
        <v>-</v>
      </c>
      <c r="AAQ43" s="535" t="str" cm="1">
        <f t="array" ref="AAQ43">INDEX(AAQ$13:AAQ41,$B43+1,1)</f>
        <v>-</v>
      </c>
      <c r="AAR43" s="535" t="str" cm="1">
        <f t="array" ref="AAR43">INDEX(AAR$13:AAR41,$B43+1,1)</f>
        <v>-</v>
      </c>
      <c r="AAS43" s="535" t="str" cm="1">
        <f t="array" ref="AAS43">INDEX(AAS$13:AAS41,$B43+1,1)</f>
        <v>-</v>
      </c>
      <c r="AAT43" s="535" t="str" cm="1">
        <f t="array" ref="AAT43">INDEX(AAT$13:AAT41,$B43+1,1)</f>
        <v>-</v>
      </c>
      <c r="AAU43" s="535" t="str" cm="1">
        <f t="array" ref="AAU43">INDEX(AAU$13:AAU41,$B43+1,1)</f>
        <v>-</v>
      </c>
      <c r="AAV43" s="535" t="str" cm="1">
        <f t="array" ref="AAV43">INDEX(AAV$13:AAV41,$B43+1,1)</f>
        <v>-</v>
      </c>
      <c r="AAW43" s="535" t="str" cm="1">
        <f t="array" ref="AAW43">INDEX(AAW$13:AAW41,$B43+1,1)</f>
        <v>-</v>
      </c>
      <c r="AAX43" s="535" t="str" cm="1">
        <f t="array" ref="AAX43">INDEX(AAX$13:AAX41,$B43+1,1)</f>
        <v>-</v>
      </c>
      <c r="AAY43" s="535" t="str" cm="1">
        <f t="array" ref="AAY43">INDEX(AAY$13:AAY41,$B43+1,1)</f>
        <v>-</v>
      </c>
      <c r="AAZ43" s="535" t="str" cm="1">
        <f t="array" ref="AAZ43">INDEX(AAZ$13:AAZ41,$B43+1,1)</f>
        <v>-</v>
      </c>
      <c r="ABA43" s="18"/>
      <c r="ABB43" s="535" t="str" cm="1">
        <f t="array" ref="ABB43">INDEX(ABB$13:ABB41,$B43+1,1)</f>
        <v>-</v>
      </c>
      <c r="ABC43" s="535" t="str" cm="1">
        <f t="array" ref="ABC43">INDEX(ABC$13:ABC41,$B43+1,1)</f>
        <v>-</v>
      </c>
      <c r="ABD43" s="535" t="str" cm="1">
        <f t="array" ref="ABD43">INDEX(ABD$13:ABD41,$B43+1,1)</f>
        <v>-</v>
      </c>
      <c r="ABE43" s="535" t="str" cm="1">
        <f t="array" ref="ABE43">INDEX(ABE$13:ABE41,$B43+1,1)</f>
        <v>-</v>
      </c>
      <c r="ABF43" s="535" t="str" cm="1">
        <f t="array" ref="ABF43">INDEX(ABF$13:ABF41,$B43+1,1)</f>
        <v>-</v>
      </c>
      <c r="ABG43" s="535" t="str" cm="1">
        <f t="array" ref="ABG43">INDEX(ABG$13:ABG41,$B43+1,1)</f>
        <v>-</v>
      </c>
      <c r="ABH43" s="535" t="str" cm="1">
        <f t="array" ref="ABH43">INDEX(ABH$13:ABH41,$B43+1,1)</f>
        <v>-</v>
      </c>
      <c r="ABI43" s="535" t="str" cm="1">
        <f t="array" ref="ABI43">INDEX(ABI$13:ABI41,$B43+1,1)</f>
        <v>-</v>
      </c>
      <c r="ABJ43" s="535" t="str" cm="1">
        <f t="array" ref="ABJ43">INDEX(ABJ$13:ABJ41,$B43+1,1)</f>
        <v>-</v>
      </c>
      <c r="ABK43" s="535" t="str" cm="1">
        <f t="array" ref="ABK43">INDEX(ABK$13:ABK41,$B43+1,1)</f>
        <v>-</v>
      </c>
      <c r="ABL43" s="535" t="str" cm="1">
        <f t="array" ref="ABL43">INDEX(ABL$13:ABL41,$B43+1,1)</f>
        <v>-</v>
      </c>
      <c r="ABM43" s="535" t="str" cm="1">
        <f t="array" ref="ABM43">INDEX(ABM$13:ABM41,$B43+1,1)</f>
        <v>-</v>
      </c>
      <c r="ABN43" s="535" t="str" cm="1">
        <f t="array" ref="ABN43">INDEX(ABN$13:ABN41,$B43+1,1)</f>
        <v>-</v>
      </c>
      <c r="ABO43" s="535" t="str" cm="1">
        <f t="array" ref="ABO43">INDEX(ABO$13:ABO41,$B43+1,1)</f>
        <v>-</v>
      </c>
      <c r="ABP43" s="535" t="str" cm="1">
        <f t="array" ref="ABP43">INDEX(ABP$13:ABP41,$B43+1,1)</f>
        <v>-</v>
      </c>
      <c r="ABQ43" s="535" t="str" cm="1">
        <f t="array" ref="ABQ43">INDEX(ABQ$13:ABQ41,$B43+1,1)</f>
        <v>-</v>
      </c>
      <c r="ABR43" s="535" t="str" cm="1">
        <f t="array" ref="ABR43">INDEX(ABR$13:ABR41,$B43+1,1)</f>
        <v>-</v>
      </c>
      <c r="ABS43" s="535" t="str" cm="1">
        <f t="array" ref="ABS43">INDEX(ABS$13:ABS41,$B43+1,1)</f>
        <v>-</v>
      </c>
      <c r="ABT43" s="535" t="str" cm="1">
        <f t="array" ref="ABT43">INDEX(ABT$13:ABT41,$B43+1,1)</f>
        <v>-</v>
      </c>
      <c r="ABU43" s="535" t="str" cm="1">
        <f t="array" ref="ABU43">INDEX(ABU$13:ABU41,$B43+1,1)</f>
        <v>-</v>
      </c>
      <c r="ABV43" s="535" t="str" cm="1">
        <f t="array" ref="ABV43">INDEX(ABV$13:ABV41,$B43+1,1)</f>
        <v>-</v>
      </c>
      <c r="ABW43" s="535" t="str" cm="1">
        <f t="array" ref="ABW43">INDEX(ABW$13:ABW41,$B43+1,1)</f>
        <v>-</v>
      </c>
      <c r="ABX43" s="535" t="str" cm="1">
        <f t="array" ref="ABX43">INDEX(ABX$13:ABX41,$B43+1,1)</f>
        <v>-</v>
      </c>
      <c r="ABY43" s="535" t="str" cm="1">
        <f t="array" ref="ABY43">INDEX(ABY$13:ABY41,$B43+1,1)</f>
        <v>-</v>
      </c>
      <c r="ABZ43" s="535" t="str" cm="1">
        <f t="array" ref="ABZ43">INDEX(ABZ$13:ABZ41,$B43+1,1)</f>
        <v>-</v>
      </c>
      <c r="ACA43" s="535" t="str" cm="1">
        <f t="array" ref="ACA43">INDEX(ACA$13:ACA41,$B43+1,1)</f>
        <v>-</v>
      </c>
      <c r="ACB43" s="535" t="str" cm="1">
        <f t="array" ref="ACB43">INDEX(ACB$13:ACB41,$B43+1,1)</f>
        <v>-</v>
      </c>
      <c r="ACC43" s="535" t="str" cm="1">
        <f t="array" ref="ACC43">INDEX(ACC$13:ACC41,$B43+1,1)</f>
        <v>-</v>
      </c>
      <c r="ACD43" s="535" t="str" cm="1">
        <f t="array" ref="ACD43">INDEX(ACD$13:ACD41,$B43+1,1)</f>
        <v>-</v>
      </c>
      <c r="ACE43" s="535" t="str" cm="1">
        <f t="array" ref="ACE43">INDEX(ACE$13:ACE41,$B43+1,1)</f>
        <v>-</v>
      </c>
      <c r="ACF43" s="535" t="str" cm="1">
        <f t="array" ref="ACF43">INDEX(ACF$13:ACF41,$B43+1,1)</f>
        <v>-</v>
      </c>
      <c r="ACG43" s="535" t="str" cm="1">
        <f t="array" ref="ACG43">INDEX(ACG$13:ACG41,$B43+1,1)</f>
        <v>-</v>
      </c>
      <c r="ACH43" s="535" t="str" cm="1">
        <f t="array" ref="ACH43">INDEX(ACH$13:ACH41,$B43+1,1)</f>
        <v>-</v>
      </c>
      <c r="ACI43" s="535" t="str" cm="1">
        <f t="array" ref="ACI43">INDEX(ACI$13:ACI41,$B43+1,1)</f>
        <v>-</v>
      </c>
      <c r="ACJ43" s="535" t="str" cm="1">
        <f t="array" ref="ACJ43">INDEX(ACJ$13:ACJ41,$B43+1,1)</f>
        <v>-</v>
      </c>
      <c r="ACK43" s="535" t="str" cm="1">
        <f t="array" ref="ACK43">INDEX(ACK$13:ACK41,$B43+1,1)</f>
        <v>-</v>
      </c>
      <c r="ACL43" s="535" t="str" cm="1">
        <f t="array" ref="ACL43">INDEX(ACL$13:ACL41,$B43+1,1)</f>
        <v>-</v>
      </c>
      <c r="ACM43" s="535" t="str" cm="1">
        <f t="array" ref="ACM43">INDEX(ACM$13:ACM41,$B43+1,1)</f>
        <v>-</v>
      </c>
      <c r="ACN43" s="535" t="str" cm="1">
        <f t="array" ref="ACN43">INDEX(ACN$13:ACN41,$B43+1,1)</f>
        <v>-</v>
      </c>
      <c r="ACO43" s="535" t="str" cm="1">
        <f t="array" ref="ACO43">INDEX(ACO$13:ACO41,$B43+1,1)</f>
        <v>-</v>
      </c>
      <c r="ACP43" s="535" t="str" cm="1">
        <f t="array" ref="ACP43">INDEX(ACP$13:ACP41,$B43+1,1)</f>
        <v>-</v>
      </c>
      <c r="ACQ43" s="535" t="str" cm="1">
        <f t="array" ref="ACQ43">INDEX(ACQ$13:ACQ41,$B43+1,1)</f>
        <v>-</v>
      </c>
      <c r="ACR43" s="535" t="str" cm="1">
        <f t="array" ref="ACR43">INDEX(ACR$13:ACR41,$B43+1,1)</f>
        <v>-</v>
      </c>
      <c r="ACS43" s="535" t="str" cm="1">
        <f t="array" ref="ACS43">INDEX(ACS$13:ACS41,$B43+1,1)</f>
        <v>-</v>
      </c>
      <c r="ACT43" s="535" t="str" cm="1">
        <f t="array" ref="ACT43">INDEX(ACT$13:ACT41,$B43+1,1)</f>
        <v>-</v>
      </c>
      <c r="ACU43" s="535" t="str" cm="1">
        <f t="array" ref="ACU43">INDEX(ACU$13:ACU41,$B43+1,1)</f>
        <v>-</v>
      </c>
      <c r="ACV43" s="535" t="str" cm="1">
        <f t="array" ref="ACV43">INDEX(ACV$13:ACV41,$B43+1,1)</f>
        <v>-</v>
      </c>
      <c r="ACW43" s="535" t="str" cm="1">
        <f t="array" ref="ACW43">INDEX(ACW$13:ACW41,$B43+1,1)</f>
        <v>-</v>
      </c>
      <c r="ACX43" s="535" t="str" cm="1">
        <f t="array" ref="ACX43">INDEX(ACX$13:ACX41,$B43+1,1)</f>
        <v>-</v>
      </c>
      <c r="ACY43" s="535" t="str" cm="1">
        <f t="array" ref="ACY43">INDEX(ACY$13:ACY41,$B43+1,1)</f>
        <v>-</v>
      </c>
      <c r="ACZ43" s="535" t="str" cm="1">
        <f t="array" ref="ACZ43">INDEX(ACZ$13:ACZ41,$B43+1,1)</f>
        <v>-</v>
      </c>
      <c r="ADA43" s="535" t="str" cm="1">
        <f t="array" ref="ADA43">INDEX(ADA$13:ADA41,$B43+1,1)</f>
        <v>-</v>
      </c>
      <c r="ADB43" s="535" t="str" cm="1">
        <f t="array" ref="ADB43">INDEX(ADB$13:ADB41,$B43+1,1)</f>
        <v>-</v>
      </c>
      <c r="ADC43" s="535" t="str" cm="1">
        <f t="array" ref="ADC43">INDEX(ADC$13:ADC41,$B43+1,1)</f>
        <v>-</v>
      </c>
      <c r="ADD43" s="535" t="str" cm="1">
        <f t="array" ref="ADD43">INDEX(ADD$13:ADD41,$B43+1,1)</f>
        <v>-</v>
      </c>
      <c r="ADE43" s="535" t="str" cm="1">
        <f t="array" ref="ADE43">INDEX(ADE$13:ADE41,$B43+1,1)</f>
        <v>-</v>
      </c>
      <c r="ADF43" s="535" t="str" cm="1">
        <f t="array" ref="ADF43">INDEX(ADF$13:ADF41,$B43+1,1)</f>
        <v>-</v>
      </c>
      <c r="ADG43" s="535" t="str" cm="1">
        <f t="array" ref="ADG43">INDEX(ADG$13:ADG41,$B43+1,1)</f>
        <v>-</v>
      </c>
      <c r="ADH43" s="535" t="str" cm="1">
        <f t="array" ref="ADH43">INDEX(ADH$13:ADH41,$B43+1,1)</f>
        <v>-</v>
      </c>
      <c r="ADI43" s="535" t="str" cm="1">
        <f t="array" ref="ADI43">INDEX(ADI$13:ADI41,$B43+1,1)</f>
        <v>-</v>
      </c>
      <c r="ADJ43" s="535" t="str" cm="1">
        <f t="array" ref="ADJ43">INDEX(ADJ$13:ADJ41,$B43+1,1)</f>
        <v>-</v>
      </c>
      <c r="ADK43" s="535" t="str" cm="1">
        <f t="array" ref="ADK43">INDEX(ADK$13:ADK41,$B43+1,1)</f>
        <v>-</v>
      </c>
      <c r="ADL43" s="535" t="str" cm="1">
        <f t="array" ref="ADL43">INDEX(ADL$13:ADL41,$B43+1,1)</f>
        <v>-</v>
      </c>
      <c r="ADM43" s="535" t="str" cm="1">
        <f t="array" ref="ADM43">INDEX(ADM$13:ADM41,$B43+1,1)</f>
        <v>-</v>
      </c>
      <c r="ADN43" s="535" t="str" cm="1">
        <f t="array" ref="ADN43">INDEX(ADN$13:ADN41,$B43+1,1)</f>
        <v>-</v>
      </c>
      <c r="ADO43" s="535" t="str" cm="1">
        <f t="array" ref="ADO43">INDEX(ADO$13:ADO41,$B43+1,1)</f>
        <v>-</v>
      </c>
      <c r="ADP43" s="535" t="str" cm="1">
        <f t="array" ref="ADP43">INDEX(ADP$13:ADP41,$B43+1,1)</f>
        <v>-</v>
      </c>
      <c r="ADQ43" s="535" t="str" cm="1">
        <f t="array" ref="ADQ43">INDEX(ADQ$13:ADQ41,$B43+1,1)</f>
        <v>-</v>
      </c>
      <c r="ADR43" s="535" t="str" cm="1">
        <f t="array" ref="ADR43">INDEX(ADR$13:ADR41,$B43+1,1)</f>
        <v>-</v>
      </c>
      <c r="ADS43" s="535" t="str" cm="1">
        <f t="array" ref="ADS43">INDEX(ADS$13:ADS41,$B43+1,1)</f>
        <v>-</v>
      </c>
      <c r="ADT43" s="535" t="str" cm="1">
        <f t="array" ref="ADT43">INDEX(ADT$13:ADT41,$B43+1,1)</f>
        <v>-</v>
      </c>
      <c r="ADU43" s="535" t="str" cm="1">
        <f t="array" ref="ADU43">INDEX(ADU$13:ADU41,$B43+1,1)</f>
        <v>-</v>
      </c>
      <c r="ADV43" s="535" t="str" cm="1">
        <f t="array" ref="ADV43">INDEX(ADV$13:ADV41,$B43+1,1)</f>
        <v>-</v>
      </c>
      <c r="ADW43" s="535" t="str" cm="1">
        <f t="array" ref="ADW43">INDEX(ADW$13:ADW41,$B43+1,1)</f>
        <v>-</v>
      </c>
      <c r="ADX43" s="535" t="str" cm="1">
        <f t="array" ref="ADX43">INDEX(ADX$13:ADX41,$B43+1,1)</f>
        <v>-</v>
      </c>
      <c r="ADY43" s="535" t="str" cm="1">
        <f t="array" ref="ADY43">INDEX(ADY$13:ADY41,$B43+1,1)</f>
        <v>-</v>
      </c>
      <c r="ADZ43" s="535" t="str" cm="1">
        <f t="array" ref="ADZ43">INDEX(ADZ$13:ADZ41,$B43+1,1)</f>
        <v>-</v>
      </c>
      <c r="AEA43" s="535" t="str" cm="1">
        <f t="array" ref="AEA43">INDEX(AEA$13:AEA41,$B43+1,1)</f>
        <v>-</v>
      </c>
      <c r="AEB43" s="535" t="str" cm="1">
        <f t="array" ref="AEB43">INDEX(AEB$13:AEB41,$B43+1,1)</f>
        <v>-</v>
      </c>
      <c r="AEC43" s="535" t="str" cm="1">
        <f t="array" ref="AEC43">INDEX(AEC$13:AEC41,$B43+1,1)</f>
        <v>-</v>
      </c>
      <c r="AED43" s="535" t="str" cm="1">
        <f t="array" ref="AED43">INDEX(AED$13:AED41,$B43+1,1)</f>
        <v>-</v>
      </c>
      <c r="AEE43" s="535" t="str" cm="1">
        <f t="array" ref="AEE43">INDEX(AEE$13:AEE41,$B43+1,1)</f>
        <v>-</v>
      </c>
      <c r="AEF43" s="535" t="str" cm="1">
        <f t="array" ref="AEF43">INDEX(AEF$13:AEF41,$B43+1,1)</f>
        <v>-</v>
      </c>
      <c r="AEG43" s="535" t="str" cm="1">
        <f t="array" ref="AEG43">INDEX(AEG$13:AEG41,$B43+1,1)</f>
        <v>-</v>
      </c>
      <c r="AEH43" s="535" t="str" cm="1">
        <f t="array" ref="AEH43">INDEX(AEH$13:AEH41,$B43+1,1)</f>
        <v>-</v>
      </c>
      <c r="AEI43" s="535" t="str" cm="1">
        <f t="array" ref="AEI43">INDEX(AEI$13:AEI41,$B43+1,1)</f>
        <v>-</v>
      </c>
      <c r="AEJ43" s="535" t="str" cm="1">
        <f t="array" ref="AEJ43">INDEX(AEJ$13:AEJ41,$B43+1,1)</f>
        <v>-</v>
      </c>
      <c r="AEK43" s="535" t="str" cm="1">
        <f t="array" ref="AEK43">INDEX(AEK$13:AEK41,$B43+1,1)</f>
        <v>-</v>
      </c>
      <c r="AEL43" s="535" t="str" cm="1">
        <f t="array" ref="AEL43">INDEX(AEL$13:AEL41,$B43+1,1)</f>
        <v>-</v>
      </c>
      <c r="AEM43" s="535" t="str" cm="1">
        <f t="array" ref="AEM43">INDEX(AEM$13:AEM41,$B43+1,1)</f>
        <v>-</v>
      </c>
      <c r="AEN43" s="535" cm="1">
        <f t="array" ref="AEN43">INDEX(AEN$13:AEN41,$B43+1,1)</f>
        <v>0</v>
      </c>
      <c r="AEO43" s="483">
        <v>0</v>
      </c>
    </row>
    <row r="44" spans="1:821" outlineLevel="1">
      <c r="A44" s="18">
        <f t="shared" si="136"/>
        <v>31</v>
      </c>
      <c r="B44" s="18">
        <f t="shared" si="203"/>
        <v>6</v>
      </c>
      <c r="C44">
        <v>2</v>
      </c>
      <c r="D44" s="17" t="str" cm="1">
        <f t="array" ref="D44">INDEX(D$13:D43,$B44+1,1)</f>
        <v>GSW</v>
      </c>
      <c r="E44" t="b">
        <v>1</v>
      </c>
      <c r="F44" t="b">
        <v>0</v>
      </c>
      <c r="G44" t="b">
        <f t="shared" si="204"/>
        <v>1</v>
      </c>
      <c r="H44" s="40" t="s">
        <v>2645</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535" cm="1">
        <f t="array" ref="T44">INDEX(T$13:T43,$B44+1,1)</f>
        <v>2</v>
      </c>
      <c r="U44" s="535" cm="1">
        <f t="array" ref="U44">INDEX(U$13:U43,$B44+1,1)</f>
        <v>2</v>
      </c>
      <c r="V44" s="411">
        <f t="shared" si="214"/>
        <v>2</v>
      </c>
      <c r="W44" s="778" t="b">
        <f t="shared" si="200"/>
        <v>0</v>
      </c>
      <c r="X44" s="777" t="b">
        <f t="shared" si="210"/>
        <v>1</v>
      </c>
      <c r="Y44" s="777" t="b">
        <f t="shared" si="210"/>
        <v>1</v>
      </c>
      <c r="Z44" s="796" t="b" cm="1">
        <f t="array" ref="Z44">INDEX(Z$13:Z43,$B44+1,1)</f>
        <v>0</v>
      </c>
      <c r="AA44" s="411">
        <f t="shared" si="139"/>
        <v>6</v>
      </c>
      <c r="AB44" s="411">
        <f t="shared" si="140"/>
        <v>6</v>
      </c>
      <c r="AC44" s="411"/>
      <c r="AD44" s="411">
        <f t="shared" si="141"/>
        <v>6</v>
      </c>
      <c r="AE44" s="111"/>
      <c r="AF44" s="111"/>
      <c r="AG44" s="111"/>
      <c r="AH44" s="111"/>
      <c r="AI44" s="535" cm="1">
        <f t="array" ref="AI44">INDEX(AI$13:AI43,$B44+1,1)</f>
        <v>1</v>
      </c>
      <c r="AJ44" s="535" cm="1">
        <f t="array" ref="AJ44">INDEX(AJ$13:AJ43,$B44+1,1)</f>
        <v>1</v>
      </c>
      <c r="AK44" s="535" cm="1">
        <f t="array" ref="AK44">INDEX(AK$13:AK43,$B44+1,1)</f>
        <v>1</v>
      </c>
      <c r="AL44" s="535" cm="1">
        <f t="array" ref="AL44">INDEX(AL$13:AL43,$B44+1,1)</f>
        <v>0</v>
      </c>
      <c r="AM44" s="535" cm="1">
        <f t="array" ref="AM44">INDEX(AM$13:AM43,$B44+1,1)</f>
        <v>0</v>
      </c>
      <c r="AN44" s="535" t="str" cm="1">
        <f t="array" ref="AN44">INDEX(AN$13:AN43,$B44+1,1)</f>
        <v/>
      </c>
      <c r="AO44" s="535" cm="1">
        <f t="array" ref="AO44">INDEX(AO$13:AO43,$B44+1,1)</f>
        <v>1</v>
      </c>
      <c r="AP44" s="535" cm="1">
        <f t="array" ref="AP44">INDEX(AP$13:AP43,$B44+1,1)</f>
        <v>1</v>
      </c>
      <c r="AQ44" s="111"/>
      <c r="AR44" s="111"/>
      <c r="AS44" s="111"/>
      <c r="AT44" s="111"/>
      <c r="AU44" s="111"/>
      <c r="AV44" s="111"/>
      <c r="AW44" s="111"/>
      <c r="AX44" s="111"/>
      <c r="AY44" s="18"/>
      <c r="AZ44" s="18"/>
      <c r="BA44" s="200" t="str" cm="1">
        <f t="array" aca="1" ref="BA44" ca="1">$H44&amp;" "        &amp;_xlfn.SINGLE( INDEX(i.ModelStructure,$I44,1))    &amp;" "
&amp; $D44        &amp;       IF(OR($CE44="-", $CE44),"_PInp","_Full")&amp;    IF($DK44=0," SFM","")&amp;IF($DK44=1," MFM","")&amp;IF($DK44=7," Mat","")&amp;IF($EX44=1,"&amp;EL","   ")&amp;IF($DQ44=TRUE,"&amp;BBT","    ")
&amp;      " TOL"&amp;_xlfn.SINGLE(INDEX(i.TOL_Desc,1,$N44))   &amp; " Scan"&amp;$AK44
&amp;       CHOOSE($K44+1," CFS"," GFS"," NFS")&amp;     " CG_"&amp;_xlfn.SINGLE(_xlfn.SWITCH($XI44,"-",1,TRUE,1,FALSE,0))&amp;_xlfn.SINGLE(    IF($XL44="-"," FodCrop    ",_xlfn.SWITCH(VALUE(LEFT($XL$4,1)),0," All",6," Lup",9," Oat",11," OaF")&amp;"_Fod"&amp;TEXT($XL44,"000%")))
&amp;" REV"&amp;"_"&amp;TEXT($GV44,"00;-0;00;@ ")&amp;TEXT($AN44,"00;-0;00;  @")&amp;"_"&amp;TEXT($HA44,"0")&amp;"_"&amp;TEXT($AP44,"0")
&amp; " RR"&amp;TEXT(SUM($FB44:$FC44),"+00%;-00%;    ;@")
&amp; " ("&amp;IF($DD44,"P","E")   &amp;IF($DE44,"T","t")        &amp;     "_F"&amp;IF($ZW44=TRUE,3,0)+COUNTIF($ZO44:$ZS44,TRUE)+COUNTIF($BV44:$BW44,"&gt;0")&amp;IF($ZU44=TRUE,3,0)+COUNTIF($BV44:$BW44,"&gt;0")&amp;"N"&amp;$ZZ44&amp;$AAA44&amp;"L"&amp;$AAL44&amp;$AAM44&amp;"_"&amp;$AAK44&amp;")"</f>
        <v>Rotations    SE GSW_Full MFM        TOLSpr Scan1 CFS CG_1 FodCrop     REV_-   _-_1 RR+01% (Et_F00N--L11_-)</v>
      </c>
      <c r="BB44" s="8" t="str">
        <f ca="1">IF(COUNTIF($BA$13:$BA44,$BA44)=1,"-","Dup")</f>
        <v>-</v>
      </c>
      <c r="BC44" s="18"/>
      <c r="BD44" s="535" t="b" cm="1">
        <f t="array" ref="BD44">INDEX(BD$13:BD43,$B44+1,1)</f>
        <v>0</v>
      </c>
      <c r="BE44" s="535" t="b" cm="1">
        <f t="array" ref="BE44">INDEX(BE$13:BE43,$B44+1,1)</f>
        <v>0</v>
      </c>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535" t="b" cm="1">
        <f t="array" ref="BK44">INDEX(BK$13:BK43,$B44+1,1)</f>
        <v>0</v>
      </c>
      <c r="BL44" s="535" t="b" cm="1">
        <f t="array" ref="BL44">INDEX(BL$13:BL43,$B44+1,1)</f>
        <v>0</v>
      </c>
      <c r="BM44" s="18"/>
      <c r="BN44" s="535" t="b" cm="1">
        <f t="array" ref="BN44">INDEX(BN$13:BN43,$B44+1,1)</f>
        <v>0</v>
      </c>
      <c r="BO44" s="535" t="str" cm="1">
        <f t="array" ref="BO44">INDEX(BO$13:BO43,$B44+1,1)</f>
        <v>-</v>
      </c>
      <c r="BP44" s="535" t="str" cm="1">
        <f t="array" ref="BP44">INDEX(BP$13:BP43,$B44+1,1)</f>
        <v>-</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str" cm="1">
        <f t="array" ref="BX44">INDEX(BX$13:BX43,$B44+1,1)</f>
        <v>-</v>
      </c>
      <c r="BY44" s="535" t="str" cm="1">
        <f t="array" ref="BY44">INDEX(BY$13:BY43,$B44+1,1)</f>
        <v>-</v>
      </c>
      <c r="BZ44" s="535" t="b" cm="1">
        <f t="array" ref="BZ44">INDEX(BZ$13:BZ43,$B44+1,1)</f>
        <v>0</v>
      </c>
      <c r="CA44" s="535" t="str" cm="1">
        <f t="array" ref="CA44">INDEX(CA$13:CA43,$B44+1,1)</f>
        <v>-</v>
      </c>
      <c r="CB44" s="535" t="str" cm="1">
        <f t="array" ref="CB44">INDEX(CB$13:CB43,$B44+1,1)</f>
        <v>-</v>
      </c>
      <c r="CC44" s="535" t="str" cm="1">
        <f t="array" ref="CC44">INDEX(CC$13:CC43,$B44+1,1)</f>
        <v>-</v>
      </c>
      <c r="CD44" s="535" t="str" cm="1">
        <f t="array" ref="CD44">INDEX(CD$13:CD43,$B44+1,1)</f>
        <v>-</v>
      </c>
      <c r="CE44" s="22" t="b">
        <v>0</v>
      </c>
      <c r="CF44" s="18"/>
      <c r="CG44" s="535" t="str" cm="1">
        <f t="array" ref="CG44">INDEX(CG$13:CG43,$B44+1,1)</f>
        <v>-</v>
      </c>
      <c r="CH44" s="411" t="str">
        <f t="shared" ca="1" si="144"/>
        <v>-</v>
      </c>
      <c r="CI44" s="411">
        <f t="shared" si="215"/>
        <v>0</v>
      </c>
      <c r="CJ44" s="411">
        <f t="shared" si="215"/>
        <v>0</v>
      </c>
      <c r="CK44" s="535" t="str" cm="1">
        <f t="array" ref="CK44">INDEX(CK$13:CK43,$B44+1,1)</f>
        <v>-</v>
      </c>
      <c r="CL44" s="535" t="str" cm="1">
        <f t="array" ref="CL44">INDEX(CL$13:CL43,$B44+1,1)</f>
        <v>-</v>
      </c>
      <c r="CM44" s="535" t="str" cm="1">
        <f t="array" ref="CM44">INDEX(CM$13:CM43,$B44+1,1)</f>
        <v>-</v>
      </c>
      <c r="CN44" s="411" t="str">
        <f t="shared" ca="1" si="146"/>
        <v>-</v>
      </c>
      <c r="CO44" s="411">
        <f t="shared" si="216"/>
        <v>0</v>
      </c>
      <c r="CP44" s="411">
        <f t="shared" si="216"/>
        <v>0</v>
      </c>
      <c r="CQ44" s="535" t="str" cm="1">
        <f t="array" ref="CQ44">INDEX(CQ$13:CQ43,$B44+1,1)</f>
        <v>-</v>
      </c>
      <c r="CR44" s="411" t="str">
        <f t="shared" ca="1" si="148"/>
        <v>-</v>
      </c>
      <c r="CS44" s="411">
        <f t="shared" si="149"/>
        <v>0</v>
      </c>
      <c r="CT44" s="535" t="str" cm="1">
        <f t="array" ref="CT44">INDEX(CT$13:CT43,$B44+1,1)</f>
        <v>-</v>
      </c>
      <c r="CU44" s="535" t="str" cm="1">
        <f t="array" ref="CU44">INDEX(CU$13:CU43,$B44+1,1)</f>
        <v>-</v>
      </c>
      <c r="CV44" s="411">
        <f t="shared" si="150"/>
        <v>0</v>
      </c>
      <c r="CW44" s="535" t="str" cm="1">
        <f t="array" ref="CW44">INDEX(CW$13:CW43,$B44+1,1)</f>
        <v>-</v>
      </c>
      <c r="CX44" s="411" t="str">
        <f t="shared" ca="1" si="151"/>
        <v>-</v>
      </c>
      <c r="CY44" s="411">
        <f t="shared" si="217"/>
        <v>0</v>
      </c>
      <c r="CZ44" s="411">
        <f t="shared" si="217"/>
        <v>0</v>
      </c>
      <c r="DA44" s="535" cm="1">
        <f t="array" ref="DA44">INDEX(DA$13:DA43,$B44+1,1)</f>
        <v>0</v>
      </c>
      <c r="DB44" s="535" cm="1">
        <f t="array" ref="DB44">INDEX(DB$13:DB43,$B44+1,1)</f>
        <v>0</v>
      </c>
      <c r="DC44" s="18"/>
      <c r="DD44" s="535" t="b" cm="1">
        <f t="array" ref="DD44">INDEX(DD$13:DD43,$B44+1,1)</f>
        <v>0</v>
      </c>
      <c r="DE44" s="535" t="b" cm="1">
        <f t="array" ref="DE44">INDEX(DE$13:DE43,$B44+1,1)</f>
        <v>0</v>
      </c>
      <c r="DF44" s="535" t="b" cm="1">
        <f t="array" ref="DF44">INDEX(DF$13:DF43,$B44+1,1)</f>
        <v>1</v>
      </c>
      <c r="DG44" s="535" t="str" cm="1">
        <f t="array" ref="DG44">INDEX(DG$13:DG43,$B44+1,1)</f>
        <v>-</v>
      </c>
      <c r="DH44" s="536" cm="1">
        <f t="array" ref="DH44">INDEX(DH$13:DH43,$B44+1,1)</f>
        <v>0</v>
      </c>
      <c r="DI44" s="535" cm="1">
        <f t="array" ref="DI44">INDEX(DI$13:DI43,$B44+1,1)</f>
        <v>1</v>
      </c>
      <c r="DJ44" s="535" cm="1">
        <f t="array" ref="DJ44">INDEX(DJ$13:DJ43,$B44+1,1)</f>
        <v>1</v>
      </c>
      <c r="DK44" s="411">
        <f t="shared" si="183"/>
        <v>1</v>
      </c>
      <c r="DL44" s="411">
        <f t="shared" si="183"/>
        <v>60</v>
      </c>
      <c r="DM44" s="535" t="str" cm="1">
        <f t="array" ref="DM44">INDEX(DM$13:DM43,$B44+1,1)</f>
        <v>-</v>
      </c>
      <c r="DN44" s="411" t="str">
        <f t="shared" si="184"/>
        <v>-</v>
      </c>
      <c r="DO44" s="411" t="str">
        <f t="shared" si="184"/>
        <v>-</v>
      </c>
      <c r="DP44" s="411" t="str">
        <f t="shared" si="184"/>
        <v>-</v>
      </c>
      <c r="DQ44" s="411" t="b">
        <f t="shared" si="185"/>
        <v>0</v>
      </c>
      <c r="DR44" s="535" t="str" cm="1">
        <f t="array" ref="DR44">INDEX(DR$13:DR43,$B44+1,1)</f>
        <v>-</v>
      </c>
      <c r="DS44" s="535" t="str" cm="1">
        <f t="array" ref="DS44">INDEX(DS$13:DS43,$B44+1,1)</f>
        <v>-</v>
      </c>
      <c r="DT44" s="535" t="str" cm="1">
        <f t="array" ref="DT44">INDEX(DT$13:DT43,$B44+1,1)</f>
        <v>-</v>
      </c>
      <c r="DU44" s="535" t="str" cm="1">
        <f t="array" ref="DU44">INDEX(DU$13:DU43,$B44+1,1)</f>
        <v>-</v>
      </c>
      <c r="DV44" s="411">
        <f t="shared" si="223"/>
        <v>500</v>
      </c>
      <c r="DW44" s="411">
        <f t="shared" si="223"/>
        <v>500</v>
      </c>
      <c r="DX44" s="411" t="str">
        <f t="shared" si="223"/>
        <v>-</v>
      </c>
      <c r="DY44" s="411" t="str">
        <f t="shared" si="223"/>
        <v>-</v>
      </c>
      <c r="DZ44" s="411" t="str">
        <f t="shared" si="223"/>
        <v>-</v>
      </c>
      <c r="EA44" s="535" cm="1">
        <f t="array" ref="EA44">INDEX(EA$13:EA43,$B44+1,1)</f>
        <v>0</v>
      </c>
      <c r="EB44" s="535" cm="1">
        <f t="array" ref="EB44">INDEX(EB$13:EB43,$B44+1,1)</f>
        <v>999999</v>
      </c>
      <c r="EC44" s="535" cm="1">
        <f t="array" ref="EC44">INDEX(EC$13:EC43,$B44+1,1)</f>
        <v>999999</v>
      </c>
      <c r="ED44" s="535" cm="1">
        <f t="array" ref="ED44">INDEX(ED$13:ED43,$B44+1,1)</f>
        <v>999999</v>
      </c>
      <c r="EE44" s="535" cm="1">
        <f t="array" ref="EE44">INDEX(EE$13:EE43,$B44+1,1)</f>
        <v>999999</v>
      </c>
      <c r="EF44" s="535" cm="1">
        <f t="array" ref="EF44">INDEX(EF$13:EF43,$B44+1,1)</f>
        <v>999999</v>
      </c>
      <c r="EG44" s="535" cm="1">
        <f t="array" ref="EG44">INDEX(EG$13:EG43,$B44+1,1)</f>
        <v>999999</v>
      </c>
      <c r="EH44" s="535" cm="1">
        <f t="array" ref="EH44">INDEX(EH$13:EH43,$B44+1,1)</f>
        <v>999999</v>
      </c>
      <c r="EI44" s="535" cm="1">
        <f t="array" ref="EI44">INDEX(EI$13:EI43,$B44+1,1)</f>
        <v>999999</v>
      </c>
      <c r="EJ44" s="535" cm="1">
        <f t="array" ref="EJ44">INDEX(EJ$13:EJ43,$B44+1,1)</f>
        <v>999999</v>
      </c>
      <c r="EK44" s="535" cm="1">
        <f t="array" ref="EK44">INDEX(EK$13:EK43,$B44+1,1)</f>
        <v>999999</v>
      </c>
      <c r="EL44" s="535" cm="1">
        <f t="array" ref="EL44">INDEX(EL$13:EL43,$B44+1,1)</f>
        <v>999999</v>
      </c>
      <c r="EM44" s="535" cm="1">
        <f t="array" ref="EM44">INDEX(EM$13:EM43,$B44+1,1)</f>
        <v>999999</v>
      </c>
      <c r="EN44" s="782">
        <f t="shared" si="211"/>
        <v>0</v>
      </c>
      <c r="EO44" s="782">
        <f t="shared" si="211"/>
        <v>0</v>
      </c>
      <c r="EP44" s="782">
        <f t="shared" si="211"/>
        <v>999999</v>
      </c>
      <c r="EQ44" s="535" t="str" cm="1">
        <f t="array" ref="EQ44">INDEX(EQ$13:EQ43,$B44+1,1)</f>
        <v>-</v>
      </c>
      <c r="ER44" s="535" t="str" cm="1">
        <f t="array" ref="ER44">INDEX(ER$13:ER43,$B44+1,1)</f>
        <v>-</v>
      </c>
      <c r="ES44" s="411" t="str">
        <f t="shared" si="218"/>
        <v>-</v>
      </c>
      <c r="ET44" s="411" t="str">
        <f t="shared" si="218"/>
        <v>-</v>
      </c>
      <c r="EU44" s="781">
        <f t="shared" si="177"/>
        <v>0</v>
      </c>
      <c r="EV44" s="779">
        <f t="shared" si="178"/>
        <v>999999</v>
      </c>
      <c r="EW44" s="780">
        <f t="shared" si="179"/>
        <v>999999</v>
      </c>
      <c r="EX44" s="535" t="str" cm="1">
        <f t="array" ref="EX44">INDEX(EX$13:EX43,$B44+1,1)</f>
        <v>-</v>
      </c>
      <c r="EY44" s="728" cm="1">
        <f t="array" ref="EY44">IF(EX44&lt;&gt;"-",EX44,INDEX(i.ELMatedEst,$AA44+1,$T44))</f>
        <v>0</v>
      </c>
      <c r="EZ44" s="535" t="str" cm="1">
        <f t="array" ref="EZ44">INDEX(EZ$13:EZ43,$B44+1,1)</f>
        <v>-</v>
      </c>
      <c r="FA44" s="535" t="str" cm="1">
        <f t="array" ref="FA44">INDEX(FA$13:FA43,$B44+1,1)</f>
        <v>-</v>
      </c>
      <c r="FB44" s="411">
        <f t="shared" si="188"/>
        <v>0</v>
      </c>
      <c r="FC44" s="666">
        <f t="shared" si="189"/>
        <v>5.0000000000000001E-3</v>
      </c>
      <c r="FD44" s="535" cm="1">
        <f t="array" ref="FD44">INDEX(FD$13:FD43,$B44+1,1)</f>
        <v>1</v>
      </c>
      <c r="FE44" s="667">
        <f t="shared" si="190"/>
        <v>0.12</v>
      </c>
      <c r="FF44" s="667">
        <f>INDEX(CHOOSE($N44,DataAutumn!i.EL_PropnSold,DataWinter!i.EL_PropnSold,DataSpring!i.EL_PropnSold),$AI44,$T44)*INDEX(i.ELMatedEst,$AB44+1,$T44)*i.dAdultRR_ELPropSold
+INDEX(i.dryman,($AJ44-1)*4+$AI44,FF$7)</f>
        <v>0</v>
      </c>
      <c r="FG44" s="667">
        <f>INDEX(CHOOSE($N44,DataAutumn!i.EL_PropnSold,DataWinter!i.EL_PropnSold,DataSpring!i.EL_PropnSold),$AI44,$T44)*INDEX(i.ELMatedEst,$AB44+1,$T44)*i.dAdultRR_ELPropSold
+INDEX(i.dryman,($AJ44-1)*4+$AI44,FG$7)</f>
        <v>3.125E-2</v>
      </c>
      <c r="FH44" s="667">
        <f>INDEX(CHOOSE($N44,DataAutumn!i.EL_PropnSold,DataWinter!i.EL_PropnSold,DataSpring!i.EL_PropnSold),$AI44,$T44)*INDEX(i.ELMatedEst,$AB44+1,$T44)*i.dAdultRR_ELPropSold
+INDEX(i.dryman,($AJ44-1)*4+$AI44,FH$7)</f>
        <v>3.125E-2</v>
      </c>
      <c r="FI44" s="667">
        <f>INDEX(CHOOSE($N44,DataAutumn!i.EL_PropnSold,DataWinter!i.EL_PropnSold,DataSpring!i.EL_PropnSold),$AI44,$T44)*INDEX(i.ELMatedEst,$AB44+1,$T44)*i.dAdultRR_ELPropSold
+INDEX(i.dryman,($AJ44-1)*4+$AI44,FI$7)</f>
        <v>3.125E-2</v>
      </c>
      <c r="FJ44" s="668">
        <f>INDEX(CHOOSE($N44,DataAutumn!i.EL_PropnSold,DataWinter!i.EL_PropnSold,DataSpring!i.EL_PropnSold),$AI44,$T44)*INDEX(i.ELMatedEst,$AB44+1,$T44)*i.dAdultLSurv_ELPropSold</f>
        <v>0</v>
      </c>
      <c r="FK44" s="411" t="b">
        <f t="shared" si="219"/>
        <v>0</v>
      </c>
      <c r="FL44" s="411" t="b">
        <f t="shared" si="219"/>
        <v>0</v>
      </c>
      <c r="FM44" s="411" t="b">
        <f t="shared" si="219"/>
        <v>0</v>
      </c>
      <c r="FN44" s="411" t="b">
        <f t="shared" si="219"/>
        <v>0</v>
      </c>
      <c r="FO44" s="411">
        <f t="shared" si="212"/>
        <v>1</v>
      </c>
      <c r="FP44" s="411">
        <f t="shared" si="212"/>
        <v>0</v>
      </c>
      <c r="FQ44" s="411" t="b">
        <f t="shared" si="193"/>
        <v>0</v>
      </c>
      <c r="FR44" s="411" t="b">
        <f t="shared" si="213"/>
        <v>0</v>
      </c>
      <c r="FS44" s="411" t="b">
        <f t="shared" si="213"/>
        <v>0</v>
      </c>
      <c r="FT44" s="411" t="b">
        <f t="shared" si="213"/>
        <v>1</v>
      </c>
      <c r="FU44" s="87">
        <f t="shared" si="220"/>
        <v>1</v>
      </c>
      <c r="FV44" s="87">
        <f t="shared" si="220"/>
        <v>1</v>
      </c>
      <c r="FW44" s="535" cm="1">
        <f t="array" ref="FW44">INDEX(FW$13:FW43,$B44+1,1)</f>
        <v>1</v>
      </c>
      <c r="FX44" s="535" cm="1">
        <f t="array" ref="FX44">INDEX(FX$13:FX43,$B44+1,1)</f>
        <v>1</v>
      </c>
      <c r="FY44" s="535" cm="1">
        <f t="array" ref="FY44">INDEX(FY$13:FY43,$B44+1,1)</f>
        <v>1</v>
      </c>
      <c r="FZ44" s="535" cm="1">
        <f t="array" ref="FZ44">INDEX(FZ$13:FZ43,$B44+1,1)</f>
        <v>1</v>
      </c>
      <c r="GA44" s="535" t="str" cm="1">
        <f t="array" ref="GA44">INDEX(GA$13:GA43,$B44+1,1)</f>
        <v>-</v>
      </c>
      <c r="GB44" s="411" t="b">
        <f t="shared" si="194"/>
        <v>1</v>
      </c>
      <c r="GC44" s="411" t="b">
        <f t="shared" si="194"/>
        <v>0</v>
      </c>
      <c r="GD44" s="411" t="b">
        <f t="shared" si="194"/>
        <v>0</v>
      </c>
      <c r="GE44" s="411" t="b">
        <f t="shared" si="194"/>
        <v>0</v>
      </c>
      <c r="GF44" s="87">
        <f t="shared" si="221"/>
        <v>1</v>
      </c>
      <c r="GG44" s="87">
        <f t="shared" si="221"/>
        <v>1</v>
      </c>
      <c r="GH44" s="87">
        <f t="shared" si="221"/>
        <v>1</v>
      </c>
      <c r="GI44" s="87">
        <f t="shared" si="221"/>
        <v>1</v>
      </c>
      <c r="GJ44" s="87">
        <f t="shared" si="221"/>
        <v>1</v>
      </c>
      <c r="GK44" s="87">
        <f t="shared" si="221"/>
        <v>1</v>
      </c>
      <c r="GL44" s="87">
        <f t="shared" si="221"/>
        <v>1</v>
      </c>
      <c r="GM44" s="87">
        <f t="shared" si="221"/>
        <v>1</v>
      </c>
      <c r="GN44" s="411" cm="1">
        <f t="array" ref="GN44">INDEX(i.dse_type,1,$L44)</f>
        <v>0</v>
      </c>
      <c r="GO44" s="535" t="str" cm="1">
        <f t="array" ref="GO44">INDEX(GO$13:GO43,$B44+1,1)</f>
        <v>-</v>
      </c>
      <c r="GP44" s="535" t="str" cm="1">
        <f t="array" ref="GP44">INDEX(GP$13:GP43,$B44+1,1)</f>
        <v>-</v>
      </c>
      <c r="GQ44" s="535" t="str" cm="1">
        <f t="array" ref="GQ44">INDEX(GQ$13:GQ43,$B44+1,1)</f>
        <v>-</v>
      </c>
      <c r="GR44" s="18"/>
      <c r="GS44" s="535" t="str" cm="1">
        <f t="array" ref="GS44">INDEX(GS$13:GS43,$B44+1,1)</f>
        <v>-</v>
      </c>
      <c r="GT44" s="411" t="b">
        <f t="shared" si="195"/>
        <v>0</v>
      </c>
      <c r="GU44" s="535" t="str" cm="1">
        <f t="array" ref="GU44">INDEX(GU$13:GU43,$B44+1,1)</f>
        <v>-</v>
      </c>
      <c r="GV44" s="535" t="str" cm="1">
        <f t="array" ref="GV44">INDEX(GV$13:GV43,$B44+1,1)</f>
        <v>-</v>
      </c>
      <c r="GW44" s="535" t="str" cm="1">
        <f t="array" ref="GW44">INDEX(GW$13:GW43,$B44+1,1)</f>
        <v>-</v>
      </c>
      <c r="GX44" s="535" cm="1">
        <f t="array" ref="GX44">INDEX(GX$13:GX43,$B44+1,1)</f>
        <v>1</v>
      </c>
      <c r="GY44" s="535" cm="1">
        <f t="array" ref="GY44">INDEX(GY$13:GY43,$B44+1,1)</f>
        <v>1</v>
      </c>
      <c r="GZ44" s="535" t="str" cm="1">
        <f t="array" ref="GZ44">INDEX(GZ$13:GZ43,$B44+1,1)</f>
        <v>-</v>
      </c>
      <c r="HA44" s="535" t="str" cm="1">
        <f t="array" ref="HA44">INDEX(HA$13:HA43,$B44+1,1)</f>
        <v>-</v>
      </c>
      <c r="HB44" s="535" t="str" cm="1">
        <f t="array" ref="HB44">INDEX(HB$13:HB43,$B44+1,1)</f>
        <v>-</v>
      </c>
      <c r="HC44" s="535" t="str" cm="1">
        <f t="array" ref="HC44">INDEX(HC$13:HC43,$B44+1,1)</f>
        <v>-</v>
      </c>
      <c r="HD44" s="535" t="str" cm="1">
        <f t="array" ref="HD44">INDEX(HD$13:HD43,$B44+1,1)</f>
        <v>-</v>
      </c>
      <c r="HE44" s="535" t="str" cm="1">
        <f t="array" ref="HE44">INDEX(HE$13:HE43,$B44+1,1)</f>
        <v>-</v>
      </c>
      <c r="HF44" s="535" t="str" cm="1">
        <f t="array" ref="HF44">INDEX(HF$13:HF43,$B44+1,1)</f>
        <v>-</v>
      </c>
      <c r="HG44" s="535" t="str" cm="1">
        <f t="array" ref="HG44">INDEX(HG$13:HG43,$B44+1,1)</f>
        <v>-</v>
      </c>
      <c r="HH44" s="535" t="str" cm="1">
        <f t="array" ref="HH44">INDEX(HH$13:HH43,$B44+1,1)</f>
        <v>-</v>
      </c>
      <c r="HI44" s="535" t="str" cm="1">
        <f t="array" ref="HI44">INDEX(HI$13:HI43,$B44+1,1)</f>
        <v>-</v>
      </c>
      <c r="HJ44" s="535" t="str" cm="1">
        <f t="array" ref="HJ44">INDEX(HJ$13:HJ43,$B44+1,1)</f>
        <v>-</v>
      </c>
      <c r="HK44" s="535" t="str" cm="1">
        <f t="array" ref="HK44">INDEX(HK$13:HK43,$B44+1,1)</f>
        <v>-</v>
      </c>
      <c r="HL44" s="535" t="str" cm="1">
        <f t="array" ref="HL44">INDEX(HL$13:HL43,$B44+1,1)</f>
        <v>-</v>
      </c>
      <c r="HM44" s="535" t="str" cm="1">
        <f t="array" ref="HM44">INDEX(HM$13:HM43,$B44+1,1)</f>
        <v>-</v>
      </c>
      <c r="HN44" s="535" t="str" cm="1">
        <f t="array" ref="HN44">INDEX(HN$13:HN43,$B44+1,1)</f>
        <v>-</v>
      </c>
      <c r="HO44" s="535" t="str" cm="1">
        <f t="array" ref="HO44">INDEX(HO$13:HO43,$B44+1,1)</f>
        <v>-</v>
      </c>
      <c r="HP44" s="535" t="str" cm="1">
        <f t="array" ref="HP44">INDEX(HP$13:HP43,$B44+1,1)</f>
        <v>-</v>
      </c>
      <c r="HQ44" s="535" t="str" cm="1">
        <f t="array" ref="HQ44">INDEX(HQ$13:HQ43,$B44+1,1)</f>
        <v>-</v>
      </c>
      <c r="HR44" s="535" t="str" cm="1">
        <f t="array" ref="HR44">INDEX(HR$13:HR43,$B44+1,1)</f>
        <v>-</v>
      </c>
      <c r="HS44" s="535" t="str" cm="1">
        <f t="array" ref="HS44">INDEX(HS$13:HS43,$B44+1,1)</f>
        <v>-</v>
      </c>
      <c r="HT44" s="535" t="str" cm="1">
        <f t="array" ref="HT44">INDEX(HT$13:HT43,$B44+1,1)</f>
        <v>-</v>
      </c>
      <c r="HU44" s="535" cm="1">
        <f t="array" ref="HU44">INDEX(HU$13:HU43,$B44+1,1)</f>
        <v>0</v>
      </c>
      <c r="HV44" s="535" t="str" cm="1">
        <f t="array" ref="HV44">INDEX(HV$13:HV43,$B44+1,1)</f>
        <v>-</v>
      </c>
      <c r="HW44" s="535" cm="1">
        <f t="array" ref="HW44">INDEX(HW$13:HW43,$B44+1,1)</f>
        <v>1</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535" cm="1">
        <f t="array" ref="IC44">INDEX(IC$13:IC43,$B44+1,1)</f>
        <v>0</v>
      </c>
      <c r="ID44" s="535" cm="1">
        <f t="array" ref="ID44">INDEX(ID$13:ID43,$B44+1,1)</f>
        <v>0</v>
      </c>
      <c r="IE44" s="535" cm="1">
        <f t="array" ref="IE44">INDEX(IE$13:IE43,$B44+1,1)</f>
        <v>1</v>
      </c>
      <c r="IF44" s="535" cm="1">
        <f t="array" ref="IF44">INDEX(IF$13:IF43,$B44+1,1)</f>
        <v>0</v>
      </c>
      <c r="IG44" s="535" cm="1">
        <f t="array" ref="IG44">INDEX(IG$13:IG43,$B44+1,1)</f>
        <v>0</v>
      </c>
      <c r="IH44" s="535" cm="1">
        <f t="array" ref="IH44">INDEX(IH$13:IH43,$B44+1,1)</f>
        <v>0</v>
      </c>
      <c r="II44" s="535" cm="1">
        <f t="array" ref="II44">INDEX(II$13:II43,$B44+1,1)</f>
        <v>0</v>
      </c>
      <c r="IJ44" s="535" cm="1">
        <f t="array" ref="IJ44">INDEX(IJ$13:IJ43,$B44+1,1)</f>
        <v>0</v>
      </c>
      <c r="IK44" s="18"/>
      <c r="IL44" s="535" cm="1">
        <f t="array" ref="IL44">INDEX(IL$13:IL43,$B44+1,1)</f>
        <v>0.125</v>
      </c>
      <c r="IM44" s="535" cm="1">
        <f t="array" ref="IM44">INDEX(IM$13:IM43,$B44+1,1)</f>
        <v>0.3</v>
      </c>
      <c r="IN44" s="535" cm="1">
        <f t="array" ref="IN44">INDEX(IN$13:IN43,$B44+1,1)</f>
        <v>-0.05</v>
      </c>
      <c r="IO44" s="535" cm="1">
        <f t="array" ref="IO44">INDEX(IO$13:IO43,$B44+1,1)</f>
        <v>0.1</v>
      </c>
      <c r="IP44" s="535" cm="1">
        <f t="array" ref="IP44">INDEX(IP$13:IP43,$B44+1,1)</f>
        <v>0.25</v>
      </c>
      <c r="IQ44" s="535" cm="1">
        <f t="array" ref="IQ44">INDEX(IQ$13:IQ43,$B44+1,1)</f>
        <v>-0.05</v>
      </c>
      <c r="IR44" s="535" cm="1">
        <f t="array" ref="IR44">INDEX(IR$13:IR43,$B44+1,1)</f>
        <v>0.05</v>
      </c>
      <c r="IS44" s="535" cm="1">
        <f t="array" ref="IS44">INDEX(IS$13:IS43,$B44+1,1)</f>
        <v>0.1</v>
      </c>
      <c r="IT44" s="535" cm="1">
        <f t="array" ref="IT44">INDEX(IT$13:IT43,$B44+1,1)</f>
        <v>-0.02</v>
      </c>
      <c r="IU44" s="535" cm="1">
        <f t="array" ref="IU44">INDEX(IU$13:IU43,$B44+1,1)</f>
        <v>0.1</v>
      </c>
      <c r="IV44" s="535" cm="1">
        <f t="array" ref="IV44">INDEX(IV$13:IV43,$B44+1,1)</f>
        <v>0.25</v>
      </c>
      <c r="IW44" s="535" cm="1">
        <f t="array" ref="IW44">INDEX(IW$13:IW43,$B44+1,1)</f>
        <v>-0.05</v>
      </c>
      <c r="IX44" s="535" cm="1">
        <f t="array" ref="IX44">INDEX(IX$13:IX43,$B44+1,1)</f>
        <v>0.125</v>
      </c>
      <c r="IY44" s="535" cm="1">
        <f t="array" ref="IY44">INDEX(IY$13:IY43,$B44+1,1)</f>
        <v>0.1</v>
      </c>
      <c r="IZ44" s="535" cm="1">
        <f t="array" ref="IZ44">INDEX(IZ$13:IZ43,$B44+1,1)</f>
        <v>0.1</v>
      </c>
      <c r="JA44" s="535" cm="1">
        <f t="array" ref="JA44">INDEX(JA$13:JA43,$B44+1,1)</f>
        <v>0.1</v>
      </c>
      <c r="JB44" s="535" cm="1">
        <f t="array" ref="JB44">INDEX(JB$13:JB43,$B44+1,1)</f>
        <v>0</v>
      </c>
      <c r="JC44" s="535" cm="1">
        <f t="array" ref="JC44">INDEX(JC$13:JC43,$B44+1,1)</f>
        <v>0</v>
      </c>
      <c r="JD44" s="535" cm="1">
        <f t="array" ref="JD44">INDEX(JD$13:JD43,$B44+1,1)</f>
        <v>0</v>
      </c>
      <c r="JE44" s="535" cm="1">
        <f t="array" ref="JE44">INDEX(JE$13:JE43,$B44+1,1)</f>
        <v>0</v>
      </c>
      <c r="JF44" s="535" cm="1">
        <f t="array" ref="JF44">INDEX(JF$13:JF43,$B44+1,1)</f>
        <v>0</v>
      </c>
      <c r="JG44" s="535" cm="1">
        <f t="array" ref="JG44">INDEX(JG$13:JG43,$B44+1,1)</f>
        <v>0</v>
      </c>
      <c r="JH44" s="535" cm="1">
        <f t="array" ref="JH44">INDEX(JH$13:JH43,$B44+1,1)</f>
        <v>0</v>
      </c>
      <c r="JI44" s="535" cm="1">
        <f t="array" ref="JI44">INDEX(JI$13:JI43,$B44+1,1)</f>
        <v>0</v>
      </c>
      <c r="JJ44" s="535" cm="1">
        <f t="array" ref="JJ44">INDEX(JJ$13:JJ43,$B44+1,1)</f>
        <v>0</v>
      </c>
      <c r="JK44" s="535" cm="1">
        <f t="array" ref="JK44">INDEX(JK$13:JK43,$B44+1,1)</f>
        <v>0</v>
      </c>
      <c r="JL44" s="535" cm="1">
        <f t="array" ref="JL44">INDEX(JL$13:JL43,$B44+1,1)</f>
        <v>0</v>
      </c>
      <c r="JM44" s="535" cm="1">
        <f t="array" ref="JM44">INDEX(JM$13:JM43,$B44+1,1)</f>
        <v>0</v>
      </c>
      <c r="JN44" s="535" cm="1">
        <f t="array" ref="JN44">INDEX(JN$13:JN43,$B44+1,1)</f>
        <v>0</v>
      </c>
      <c r="JO44" s="535" cm="1">
        <f t="array" ref="JO44">INDEX(JO$13:JO43,$B44+1,1)</f>
        <v>0</v>
      </c>
      <c r="JP44" s="535" cm="1">
        <f t="array" ref="JP44">INDEX(JP$13:JP43,$B44+1,1)</f>
        <v>0</v>
      </c>
      <c r="JQ44" s="535" cm="1">
        <f t="array" ref="JQ44">INDEX(JQ$13:JQ43,$B44+1,1)</f>
        <v>0</v>
      </c>
      <c r="JR44" s="535" cm="1">
        <f t="array" ref="JR44">INDEX(JR$13:JR43,$B44+1,1)</f>
        <v>0</v>
      </c>
      <c r="JS44" s="535" cm="1">
        <f t="array" ref="JS44">INDEX(JS$13:JS43,$B44+1,1)</f>
        <v>0</v>
      </c>
      <c r="JT44" s="535" cm="1">
        <f t="array" ref="JT44">INDEX(JT$13:JT43,$B44+1,1)</f>
        <v>0</v>
      </c>
      <c r="JU44" s="535" cm="1">
        <f t="array" ref="JU44">INDEX(JU$13:JU43,$B44+1,1)</f>
        <v>0</v>
      </c>
      <c r="JV44" s="535" cm="1">
        <f t="array" ref="JV44">INDEX(JV$13:JV43,$B44+1,1)</f>
        <v>0</v>
      </c>
      <c r="JW44" s="535" cm="1">
        <f t="array" ref="JW44">INDEX(JW$13:JW43,$B44+1,1)</f>
        <v>0</v>
      </c>
      <c r="JX44" s="535" cm="1">
        <f t="array" ref="JX44">INDEX(JX$13:JX43,$B44+1,1)</f>
        <v>0</v>
      </c>
      <c r="JY44" s="535" cm="1">
        <f t="array" ref="JY44">INDEX(JY$13:JY43,$B44+1,1)</f>
        <v>0</v>
      </c>
      <c r="JZ44" s="535" cm="1">
        <f t="array" ref="JZ44">INDEX(JZ$13:JZ43,$B44+1,1)</f>
        <v>0</v>
      </c>
      <c r="KA44" s="535" cm="1">
        <f t="array" ref="KA44">INDEX(KA$13:KA43,$B44+1,1)</f>
        <v>0</v>
      </c>
      <c r="KB44" s="535" cm="1">
        <f t="array" ref="KB44">INDEX(KB$13:KB43,$B44+1,1)</f>
        <v>0</v>
      </c>
      <c r="KC44" s="535" cm="1">
        <f t="array" ref="KC44">INDEX(KC$13:KC43,$B44+1,1)</f>
        <v>0</v>
      </c>
      <c r="KD44" s="535" cm="1">
        <f t="array" ref="KD44">INDEX(KD$13:KD43,$B44+1,1)</f>
        <v>0</v>
      </c>
      <c r="KE44" s="535" cm="1">
        <f t="array" ref="KE44">INDEX(KE$13:KE43,$B44+1,1)</f>
        <v>0</v>
      </c>
      <c r="KF44" s="535" cm="1">
        <f t="array" ref="KF44">INDEX(KF$13:KF43,$B44+1,1)</f>
        <v>0</v>
      </c>
      <c r="KG44" s="535" cm="1">
        <f t="array" ref="KG44">INDEX(KG$13:KG43,$B44+1,1)</f>
        <v>0</v>
      </c>
      <c r="KH44" s="535" cm="1">
        <f t="array" ref="KH44">INDEX(KH$13:KH43,$B44+1,1)</f>
        <v>0</v>
      </c>
      <c r="KI44" s="535" cm="1">
        <f t="array" ref="KI44">INDEX(KI$13:KI43,$B44+1,1)</f>
        <v>0</v>
      </c>
      <c r="KJ44" s="535" cm="1">
        <f t="array" ref="KJ44">INDEX(KJ$13:KJ43,$B44+1,1)</f>
        <v>0</v>
      </c>
      <c r="KK44" s="535" cm="1">
        <f t="array" ref="KK44">INDEX(KK$13:KK43,$B44+1,1)</f>
        <v>0</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0</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535" cm="1">
        <f t="array" ref="KY44">INDEX(KY$13:KY43,$B44+1,1)</f>
        <v>0</v>
      </c>
      <c r="KZ44" s="535" cm="1">
        <f t="array" ref="KZ44">INDEX(KZ$13:KZ43,$B44+1,1)</f>
        <v>0</v>
      </c>
      <c r="LA44" s="535" cm="1">
        <f t="array" ref="LA44">INDEX(LA$13:LA43,$B44+1,1)</f>
        <v>0</v>
      </c>
      <c r="LB44" s="535" cm="1">
        <f t="array" ref="LB44">INDEX(LB$13:LB43,$B44+1,1)</f>
        <v>0</v>
      </c>
      <c r="LC44" s="535" cm="1">
        <f t="array" ref="LC44">INDEX(LC$13:LC43,$B44+1,1)</f>
        <v>0</v>
      </c>
      <c r="LD44" s="535" cm="1">
        <f t="array" ref="LD44">INDEX(LD$13:LD43,$B44+1,1)</f>
        <v>0</v>
      </c>
      <c r="LE44" s="535" cm="1">
        <f t="array" ref="LE44">INDEX(LE$13:LE43,$B44+1,1)</f>
        <v>0</v>
      </c>
      <c r="LF44" s="535" cm="1">
        <f t="array" ref="LF44">INDEX(LF$13:LF43,$B44+1,1)</f>
        <v>0</v>
      </c>
      <c r="LG44" s="535" cm="1">
        <f t="array" ref="LG44">INDEX(LG$13:LG43,$B44+1,1)</f>
        <v>0</v>
      </c>
      <c r="LH44" s="535" cm="1">
        <f t="array" ref="LH44">INDEX(LH$13:LH43,$B44+1,1)</f>
        <v>0</v>
      </c>
      <c r="LI44" s="535" cm="1">
        <f t="array" ref="LI44">INDEX(LI$13:LI43,$B44+1,1)</f>
        <v>0</v>
      </c>
      <c r="LJ44" s="535" cm="1">
        <f t="array" ref="LJ44">INDEX(LJ$13:LJ43,$B44+1,1)</f>
        <v>0</v>
      </c>
      <c r="LK44" s="535" cm="1">
        <f t="array" ref="LK44">INDEX(LK$13:LK43,$B44+1,1)</f>
        <v>0</v>
      </c>
      <c r="LL44" s="535" cm="1">
        <f t="array" ref="LL44">INDEX(LL$13:LL43,$B44+1,1)</f>
        <v>0</v>
      </c>
      <c r="LM44" s="535" cm="1">
        <f t="array" ref="LM44">INDEX(LM$13:LM43,$B44+1,1)</f>
        <v>0</v>
      </c>
      <c r="LN44" s="535" cm="1">
        <f t="array" ref="LN44">INDEX(LN$13:LN43,$B44+1,1)</f>
        <v>0</v>
      </c>
      <c r="LO44" s="535" cm="1">
        <f t="array" ref="LO44">INDEX(LO$13:LO43,$B44+1,1)</f>
        <v>0</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cm="1">
        <f t="array" ref="WE44">INDEX(WE$13:WE43,$B44+1,1)</f>
        <v>0</v>
      </c>
      <c r="WF44" s="535" cm="1">
        <f t="array" ref="WF44">INDEX(WF$13:WF43,$B44+1,1)</f>
        <v>0</v>
      </c>
      <c r="WG44" s="535" cm="1">
        <f t="array" ref="WG44">INDEX(WG$13:WG43,$B44+1,1)</f>
        <v>0</v>
      </c>
      <c r="WH44" s="535" cm="1">
        <f t="array" ref="WH44">INDEX(WH$13:WH43,$B44+1,1)</f>
        <v>0</v>
      </c>
      <c r="WI44" s="535" cm="1">
        <f t="array" ref="WI44">INDEX(WI$13:WI43,$B44+1,1)</f>
        <v>0</v>
      </c>
      <c r="WJ44" s="535" cm="1">
        <f t="array" ref="WJ44">INDEX(WJ$13:WJ43,$B44+1,1)</f>
        <v>0</v>
      </c>
      <c r="WK44" s="535" cm="1">
        <f t="array" ref="WK44">INDEX(WK$13:WK43,$B44+1,1)</f>
        <v>0</v>
      </c>
      <c r="WL44" s="535" cm="1">
        <f t="array" ref="WL44">INDEX(WL$13:WL43,$B44+1,1)</f>
        <v>0</v>
      </c>
      <c r="WM44" s="535" t="str" cm="1">
        <f t="array" ref="WM44">INDEX(WM$13:WM43,$B44+1,1)</f>
        <v>-</v>
      </c>
      <c r="WN44" s="18"/>
      <c r="WO44" s="535" cm="1">
        <f t="array" ref="WO44">INDEX(WO$13:WO43,$B44+1,1)</f>
        <v>0</v>
      </c>
      <c r="WP44" s="535" cm="1">
        <f t="array" ref="WP44">INDEX(WP$13:WP43,$B44+1,1)</f>
        <v>0</v>
      </c>
      <c r="WQ44" s="535" cm="1">
        <f t="array" ref="WQ44">INDEX(WQ$13:WQ43,$B44+1,1)</f>
        <v>0</v>
      </c>
      <c r="WR44" s="535" t="str" cm="1">
        <f t="array" ref="WR44">INDEX(WR$13:WR43,$B44+1,1)</f>
        <v>-</v>
      </c>
      <c r="WS44" s="535" t="str" cm="1">
        <f t="array" ref="WS44">INDEX(WS$13:WS43,$B44+1,1)</f>
        <v>-</v>
      </c>
      <c r="WT44" s="535" t="str" cm="1">
        <f t="array" ref="WT44">INDEX(WT$13:WT43,$B44+1,1)</f>
        <v>-</v>
      </c>
      <c r="WU44" s="535" t="str" cm="1">
        <f t="array" ref="WU44">INDEX(WU$13:WU43,$B44+1,1)</f>
        <v>-</v>
      </c>
      <c r="WV44" s="535" t="str" cm="1">
        <f t="array" ref="WV44">INDEX(WV$13:WV43,$B44+1,1)</f>
        <v>-</v>
      </c>
      <c r="WW44" s="535" t="str" cm="1">
        <f t="array" ref="WW44">INDEX(WW$13:WW43,$B44+1,1)</f>
        <v>-</v>
      </c>
      <c r="WX44" s="535" t="str" cm="1">
        <f t="array" ref="WX44">INDEX(WX$13:WX43,$B44+1,1)</f>
        <v>-</v>
      </c>
      <c r="WY44" s="535" t="str" cm="1">
        <f t="array" ref="WY44">INDEX(WY$13:WY43,$B44+1,1)</f>
        <v>-</v>
      </c>
      <c r="WZ44" s="535" t="str" cm="1">
        <f t="array" ref="WZ44">INDEX(WZ$13:WZ43,$B44+1,1)</f>
        <v>-</v>
      </c>
      <c r="XA44" s="535" t="str" cm="1">
        <f t="array" ref="XA44">INDEX(XA$13:XA43,$B44+1,1)</f>
        <v>-</v>
      </c>
      <c r="XB44" s="535" t="str" cm="1">
        <f t="array" ref="XB44">INDEX(XB$13:XB43,$B44+1,1)</f>
        <v>-</v>
      </c>
      <c r="XC44" s="535" t="str" cm="1">
        <f t="array" ref="XC44">INDEX(XC$13:XC43,$B44+1,1)</f>
        <v>-</v>
      </c>
      <c r="XD44" s="535" t="str" cm="1">
        <f t="array" ref="XD44">INDEX(XD$13:XD43,$B44+1,1)</f>
        <v>-</v>
      </c>
      <c r="XE44" s="535" t="str" cm="1">
        <f t="array" ref="XE44">INDEX(XE$13:XE43,$B44+1,1)</f>
        <v>-</v>
      </c>
      <c r="XF44" s="535" t="str" cm="1">
        <f t="array" ref="XF44">INDEX(XF$13:XF43,$B44+1,1)</f>
        <v>-</v>
      </c>
      <c r="XG44" s="535" t="str" cm="1">
        <f t="array" ref="XG44">INDEX(XG$13:XG43,$B44+1,1)</f>
        <v>-</v>
      </c>
      <c r="XH44" s="18"/>
      <c r="XI44" s="411" t="str">
        <f t="shared" ca="1" si="222"/>
        <v>-</v>
      </c>
      <c r="XJ44" s="535" t="str" cm="1">
        <f t="array" ref="XJ44">INDEX(XJ$13:XJ43,$B44+1,1)</f>
        <v>-</v>
      </c>
      <c r="XK44" s="535" t="str" cm="1">
        <f t="array" ref="XK44">INDEX(XK$13:XK43,$B44+1,1)</f>
        <v>-</v>
      </c>
      <c r="XL44" s="535" t="str" cm="1">
        <f t="array" ref="XL44">INDEX(XL$13:XL43,$B44+1,1)</f>
        <v>-</v>
      </c>
      <c r="XM44" s="535" t="str" cm="1">
        <f t="array" ref="XM44">INDEX(XM$13:XM43,$B44+1,1)</f>
        <v>-</v>
      </c>
      <c r="XN44" s="535" cm="1">
        <f t="array" ref="XN44">INDEX(XN$13:XN43,$B44+1,1)</f>
        <v>0</v>
      </c>
      <c r="XO44" s="535" t="str" cm="1">
        <f t="array" ref="XO44">INDEX(XO$13:XO43,$B44+1,1)</f>
        <v>-</v>
      </c>
      <c r="XP44" s="535" t="str" cm="1">
        <f t="array" ref="XP44">INDEX(XP$13:XP43,$B44+1,1)</f>
        <v>-</v>
      </c>
      <c r="XQ44" s="535" t="str" cm="1">
        <f t="array" ref="XQ44">INDEX(XQ$13:XQ43,$B44+1,1)</f>
        <v>-</v>
      </c>
      <c r="XR44" s="535" t="str" cm="1">
        <f t="array" ref="XR44">INDEX(XR$13:XR43,$B44+1,1)</f>
        <v>-</v>
      </c>
      <c r="XS44" s="535" t="str" cm="1">
        <f t="array" ref="XS44">INDEX(XS$13:XS43,$B44+1,1)</f>
        <v>-</v>
      </c>
      <c r="XT44" s="535" t="str" cm="1">
        <f t="array" ref="XT44">INDEX(XT$13:XT43,$B44+1,1)</f>
        <v>-</v>
      </c>
      <c r="XU44" s="535" t="str" cm="1">
        <f t="array" ref="XU44">INDEX(XU$13:XU43,$B44+1,1)</f>
        <v>-</v>
      </c>
      <c r="XV44" s="535" t="str" cm="1">
        <f t="array" ref="XV44">INDEX(XV$13:XV43,$B44+1,1)</f>
        <v>-</v>
      </c>
      <c r="XW44" s="535" t="b" cm="1">
        <f t="array" ref="XW44">INDEX(XW$13:XW43,$B44+1,1)</f>
        <v>1</v>
      </c>
      <c r="XX44" s="535" t="str" cm="1">
        <f t="array" ref="XX44">INDEX(XX$13:XX43,$B44+1,1)</f>
        <v>-</v>
      </c>
      <c r="XY44" s="535" cm="1">
        <f t="array" ref="XY44">INDEX(XY$13:XY43,$B44+1,1)</f>
        <v>0</v>
      </c>
      <c r="XZ44" s="535" cm="1">
        <f t="array" ref="XZ44">INDEX(XZ$13:XZ43,$B44+1,1)</f>
        <v>0</v>
      </c>
      <c r="YA44" s="535" cm="1">
        <f t="array" ref="YA44">INDEX(YA$13:YA43,$B44+1,1)</f>
        <v>0</v>
      </c>
      <c r="YB44" s="18"/>
      <c r="YC44" s="535" t="str" cm="1">
        <f t="array" ref="YC44">INDEX(YC$13:YC43,$B44+1,1)</f>
        <v>-</v>
      </c>
      <c r="YD44" s="535" t="str" cm="1">
        <f t="array" ref="YD44">INDEX(YD$13:YD43,$B44+1,1)</f>
        <v>-</v>
      </c>
      <c r="YE44" s="535" t="str" cm="1">
        <f t="array" ref="YE44">INDEX(YE$13:YE43,$B44+1,1)</f>
        <v>-</v>
      </c>
      <c r="YF44" s="535" t="str" cm="1">
        <f t="array" ref="YF44">INDEX(YF$13:YF43,$B44+1,1)</f>
        <v>-</v>
      </c>
      <c r="YG44" s="535" cm="1">
        <f t="array" ref="YG44">INDEX(YG$13:YG43,$B44+1,1)</f>
        <v>1</v>
      </c>
      <c r="YH44" s="535" cm="1">
        <f t="array" ref="YH44">INDEX(YH$13:YH43,$B44+1,1)</f>
        <v>1</v>
      </c>
      <c r="YI44" s="535" cm="1">
        <f t="array" ref="YI44">INDEX(YI$13:YI43,$B44+1,1)</f>
        <v>1</v>
      </c>
      <c r="YJ44" s="535" cm="1">
        <f t="array" ref="YJ44">INDEX(YJ$13:YJ43,$B44+1,1)</f>
        <v>1</v>
      </c>
      <c r="YK44" s="535" t="str" cm="1">
        <f t="array" ref="YK44">INDEX(YK$13:YK43,$B44+1,1)</f>
        <v>-</v>
      </c>
      <c r="YL44" s="535" t="str" cm="1">
        <f t="array" ref="YL44">INDEX(YL$13:YL43,$B44+1,1)</f>
        <v>-</v>
      </c>
      <c r="YM44" s="535" t="str" cm="1">
        <f t="array" ref="YM44">INDEX(YM$13:YM43,$B44+1,1)</f>
        <v>-</v>
      </c>
      <c r="YN44" s="535" t="str" cm="1">
        <f t="array" ref="YN44">INDEX(YN$13:YN43,$B44+1,1)</f>
        <v>-</v>
      </c>
      <c r="YO44" s="535" t="str" cm="1">
        <f t="array" ref="YO44">INDEX(YO$13:YO43,$B44+1,1)</f>
        <v>-</v>
      </c>
      <c r="YP44" s="535" t="str" cm="1">
        <f t="array" ref="YP44">INDEX(YP$13:YP43,$B44+1,1)</f>
        <v>-</v>
      </c>
      <c r="YQ44" s="535" t="str" cm="1">
        <f t="array" ref="YQ44">INDEX(YQ$13:YQ43,$B44+1,1)</f>
        <v>-</v>
      </c>
      <c r="YR44" s="18"/>
      <c r="YS44" s="535" t="str" cm="1">
        <f t="array" ref="YS44">INDEX(YS$13:YS43,$B44+1,1)</f>
        <v>-</v>
      </c>
      <c r="YT44" s="411">
        <f t="shared" si="172"/>
        <v>1</v>
      </c>
      <c r="YU44" s="18"/>
      <c r="YV44" s="535" t="str" cm="1">
        <f t="array" ref="YV44">INDEX(YV$13:YV43,$B44+1,1)</f>
        <v>-</v>
      </c>
      <c r="YW44" s="535" t="str" cm="1">
        <f t="array" ref="YW44">INDEX(YW$13:YW43,$B44+1,1)</f>
        <v>-</v>
      </c>
      <c r="YX44" s="535" t="str" cm="1">
        <f t="array" ref="YX44">INDEX(YX$13:YX43,$B44+1,1)</f>
        <v>-</v>
      </c>
      <c r="YY44" s="535" t="str" cm="1">
        <f t="array" ref="YY44">INDEX(YY$13:YY43,$B44+1,1)</f>
        <v>-</v>
      </c>
      <c r="YZ44" s="535" t="str" cm="1">
        <f t="array" ref="YZ44">INDEX(YZ$13:YZ43,$B44+1,1)</f>
        <v>-</v>
      </c>
      <c r="ZA44" s="535" t="str" cm="1">
        <f t="array" ref="ZA44">INDEX(ZA$13:ZA43,$B44+1,1)</f>
        <v>-</v>
      </c>
      <c r="ZB44" s="535" t="str" cm="1">
        <f t="array" ref="ZB44">INDEX(ZB$13:ZB43,$B44+1,1)</f>
        <v>-</v>
      </c>
      <c r="ZC44" s="535" t="str" cm="1">
        <f t="array" ref="ZC44">INDEX(ZC$13:ZC43,$B44+1,1)</f>
        <v>-</v>
      </c>
      <c r="ZD44" s="535" t="str" cm="1">
        <f t="array" ref="ZD44">INDEX(ZD$13:ZD43,$B44+1,1)</f>
        <v>-</v>
      </c>
      <c r="ZE44" s="535" t="str" cm="1">
        <f t="array" ref="ZE44">INDEX(ZE$13:ZE43,$B44+1,1)</f>
        <v>-</v>
      </c>
      <c r="ZF44" s="535" t="str" cm="1">
        <f t="array" ref="ZF44">INDEX(ZF$13:ZF43,$B44+1,1)</f>
        <v>-</v>
      </c>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535" t="str" cm="1">
        <f t="array" ref="ZX44">INDEX(ZX$13:ZX43,$B44+1,1)</f>
        <v>-</v>
      </c>
      <c r="ZY44" s="535" t="str" cm="1">
        <f t="array" ref="ZY44">INDEX(ZY$13:ZY43,$B44+1,1)</f>
        <v>-</v>
      </c>
      <c r="ZZ44" s="535" t="str" cm="1">
        <f t="array" ref="ZZ44">INDEX(ZZ$13:ZZ43,$B44+1,1)</f>
        <v>-</v>
      </c>
      <c r="AAA44" s="535" t="str" cm="1">
        <f t="array" ref="AAA44">INDEX(AAA$13:AAA43,$B44+1,1)</f>
        <v>-</v>
      </c>
      <c r="AAB44" s="535" t="str" cm="1">
        <f t="array" ref="AAB44">INDEX(AAB$13:AAB43,$B44+1,1)</f>
        <v>-</v>
      </c>
      <c r="AAC44" s="535" t="str" cm="1">
        <f t="array" ref="AAC44">INDEX(AAC$13:AAC43,$B44+1,1)</f>
        <v>-</v>
      </c>
      <c r="AAD44" s="535" t="str" cm="1">
        <f t="array" ref="AAD44">INDEX(AAD$13:AAD43,$B44+1,1)</f>
        <v>-</v>
      </c>
      <c r="AAE44" s="535" t="str" cm="1">
        <f t="array" ref="AAE44">INDEX(AAE$13:AAE43,$B44+1,1)</f>
        <v>-</v>
      </c>
      <c r="AAF44" s="535" t="str" cm="1">
        <f t="array" ref="AAF44">INDEX(AAF$13:AAF43,$B44+1,1)</f>
        <v>-</v>
      </c>
      <c r="AAG44" s="535" t="str" cm="1">
        <f t="array" ref="AAG44">INDEX(AAG$13:AAG43,$B44+1,1)</f>
        <v>-</v>
      </c>
      <c r="AAH44" s="535" t="str" cm="1">
        <f t="array" ref="AAH44">INDEX(AAH$13:AAH43,$B44+1,1)</f>
        <v>-</v>
      </c>
      <c r="AAI44" s="535" t="str" cm="1">
        <f t="array" ref="AAI44">INDEX(AAI$13:AAI43,$B44+1,1)</f>
        <v>-</v>
      </c>
      <c r="AAJ44" s="535" t="str" cm="1">
        <f t="array" ref="AAJ44">INDEX(AAJ$13:AAJ43,$B44+1,1)</f>
        <v>-</v>
      </c>
      <c r="AAK44" s="535" t="str" cm="1">
        <f t="array" ref="AAK44">INDEX(AAK$13:AAK43,$B44+1,1)</f>
        <v>-</v>
      </c>
      <c r="AAL44" s="535" cm="1">
        <f t="array" ref="AAL44">INDEX(AAL$13:AAL43,$B44+1,1)</f>
        <v>1</v>
      </c>
      <c r="AAM44" s="535" cm="1">
        <f t="array" ref="AAM44">INDEX(AAM$13:AAM43,$B44+1,1)</f>
        <v>1</v>
      </c>
      <c r="AAN44" s="535" t="str" cm="1">
        <f t="array" ref="AAN44">INDEX(AAN$13:AAN43,$B44+1,1)</f>
        <v>-</v>
      </c>
      <c r="AAO44" s="535" t="str" cm="1">
        <f t="array" ref="AAO44">INDEX(AAO$13:AAO43,$B44+1,1)</f>
        <v>-</v>
      </c>
      <c r="AAP44" s="535" t="str" cm="1">
        <f t="array" ref="AAP44">INDEX(AAP$13:AAP43,$B44+1,1)</f>
        <v>-</v>
      </c>
      <c r="AAQ44" s="535" t="str" cm="1">
        <f t="array" ref="AAQ44">INDEX(AAQ$13:AAQ43,$B44+1,1)</f>
        <v>-</v>
      </c>
      <c r="AAR44" s="535" t="str" cm="1">
        <f t="array" ref="AAR44">INDEX(AAR$13:AAR43,$B44+1,1)</f>
        <v>-</v>
      </c>
      <c r="AAS44" s="535" t="str" cm="1">
        <f t="array" ref="AAS44">INDEX(AAS$13:AAS43,$B44+1,1)</f>
        <v>-</v>
      </c>
      <c r="AAT44" s="535" t="str" cm="1">
        <f t="array" ref="AAT44">INDEX(AAT$13:AAT43,$B44+1,1)</f>
        <v>-</v>
      </c>
      <c r="AAU44" s="535" t="str" cm="1">
        <f t="array" ref="AAU44">INDEX(AAU$13:AAU43,$B44+1,1)</f>
        <v>-</v>
      </c>
      <c r="AAV44" s="535" t="str" cm="1">
        <f t="array" ref="AAV44">INDEX(AAV$13:AAV43,$B44+1,1)</f>
        <v>-</v>
      </c>
      <c r="AAW44" s="535" t="str" cm="1">
        <f t="array" ref="AAW44">INDEX(AAW$13:AAW43,$B44+1,1)</f>
        <v>-</v>
      </c>
      <c r="AAX44" s="535" t="str" cm="1">
        <f t="array" ref="AAX44">INDEX(AAX$13:AAX43,$B44+1,1)</f>
        <v>-</v>
      </c>
      <c r="AAY44" s="535" t="str" cm="1">
        <f t="array" ref="AAY44">INDEX(AAY$13:AAY43,$B44+1,1)</f>
        <v>-</v>
      </c>
      <c r="AAZ44" s="535" t="str" cm="1">
        <f t="array" ref="AAZ44">INDEX(AAZ$13:AAZ43,$B44+1,1)</f>
        <v>-</v>
      </c>
      <c r="ABA44" s="18"/>
      <c r="ABB44" s="535" t="str" cm="1">
        <f t="array" ref="ABB44">INDEX(ABB$13:ABB43,$B44+1,1)</f>
        <v>-</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535" t="str" cm="1">
        <f t="array" ref="ABH44">INDEX(ABH$13:ABH43,$B44+1,1)</f>
        <v>-</v>
      </c>
      <c r="ABI44" s="535" t="str" cm="1">
        <f t="array" ref="ABI44">INDEX(ABI$13:ABI43,$B44+1,1)</f>
        <v>-</v>
      </c>
      <c r="ABJ44" s="535" t="str" cm="1">
        <f t="array" ref="ABJ44">INDEX(ABJ$13:ABJ43,$B44+1,1)</f>
        <v>-</v>
      </c>
      <c r="ABK44" s="535" t="str" cm="1">
        <f t="array" ref="ABK44">INDEX(ABK$13:ABK43,$B44+1,1)</f>
        <v>-</v>
      </c>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t="str" cm="1">
        <f t="array" ref="ADB44">INDEX(ADB$13:ADB43,$B44+1,1)</f>
        <v>-</v>
      </c>
      <c r="ADC44" s="535" t="str" cm="1">
        <f t="array" ref="ADC44">INDEX(ADC$13:ADC43,$B44+1,1)</f>
        <v>-</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535" t="str" cm="1">
        <f t="array" ref="ADQ44">INDEX(ADQ$13:ADQ43,$B44+1,1)</f>
        <v>-</v>
      </c>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t="str" cm="1">
        <f t="array" ref="AEF44">INDEX(AEF$13:AEF43,$B44+1,1)</f>
        <v>-</v>
      </c>
      <c r="AEG44" s="535" t="str" cm="1">
        <f t="array" ref="AEG44">INDEX(AEG$13:AEG43,$B44+1,1)</f>
        <v>-</v>
      </c>
      <c r="AEH44" s="535" t="str" cm="1">
        <f t="array" ref="AEH44">INDEX(AEH$13:AEH43,$B44+1,1)</f>
        <v>-</v>
      </c>
      <c r="AEI44" s="535" t="str" cm="1">
        <f t="array" ref="AEI44">INDEX(AEI$13:AEI43,$B44+1,1)</f>
        <v>-</v>
      </c>
      <c r="AEJ44" s="535" t="str" cm="1">
        <f t="array" ref="AEJ44">INDEX(AEJ$13:AEJ43,$B44+1,1)</f>
        <v>-</v>
      </c>
      <c r="AEK44" s="535" t="str" cm="1">
        <f t="array" ref="AEK44">INDEX(AEK$13:AEK43,$B44+1,1)</f>
        <v>-</v>
      </c>
      <c r="AEL44" s="535" t="str" cm="1">
        <f t="array" ref="AEL44">INDEX(AEL$13:AEL43,$B44+1,1)</f>
        <v>-</v>
      </c>
      <c r="AEM44" s="535" t="str" cm="1">
        <f t="array" ref="AEM44">INDEX(AEM$13:AEM43,$B44+1,1)</f>
        <v>-</v>
      </c>
      <c r="AEN44" s="535" cm="1">
        <f t="array" ref="AEN44">INDEX(AEN$13:AEN43,$B44+1,1)</f>
        <v>0</v>
      </c>
      <c r="AEO44" s="483">
        <v>0</v>
      </c>
    </row>
    <row r="45" spans="1:821" outlineLevel="1">
      <c r="A45" s="18">
        <f t="shared" si="136"/>
        <v>32</v>
      </c>
      <c r="B45" s="18">
        <f t="shared" si="203"/>
        <v>6</v>
      </c>
      <c r="C45">
        <v>2</v>
      </c>
      <c r="D45" s="17" t="str" cm="1">
        <f t="array" ref="D45">INDEX(D$13:D44,$B45+1,1)</f>
        <v>GSW</v>
      </c>
      <c r="E45" t="b">
        <v>1</v>
      </c>
      <c r="F45" t="b">
        <v>0</v>
      </c>
      <c r="G45" t="b">
        <f>E45</f>
        <v>1</v>
      </c>
      <c r="H45" s="40" t="s">
        <v>2646</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535" cm="1">
        <f t="array" ref="T45">INDEX(T$13:T44,$B45+1,1)</f>
        <v>2</v>
      </c>
      <c r="U45" s="535" cm="1">
        <f t="array" ref="U45">INDEX(U$13:U44,$B45+1,1)</f>
        <v>2</v>
      </c>
      <c r="V45" s="411">
        <f t="shared" si="214"/>
        <v>2</v>
      </c>
      <c r="W45" s="778" t="b">
        <f t="shared" si="200"/>
        <v>0</v>
      </c>
      <c r="X45" s="777" t="b">
        <f t="shared" si="210"/>
        <v>1</v>
      </c>
      <c r="Y45" s="777" t="b">
        <f t="shared" si="210"/>
        <v>1</v>
      </c>
      <c r="Z45" s="796" t="b" cm="1">
        <f t="array" ref="Z45">INDEX(Z$13:Z44,$B45+1,1)</f>
        <v>0</v>
      </c>
      <c r="AA45" s="411">
        <f t="shared" si="139"/>
        <v>6</v>
      </c>
      <c r="AB45" s="411">
        <f t="shared" si="140"/>
        <v>6</v>
      </c>
      <c r="AC45" s="411"/>
      <c r="AD45" s="411">
        <f t="shared" si="141"/>
        <v>6</v>
      </c>
      <c r="AE45" s="111"/>
      <c r="AF45" s="111"/>
      <c r="AG45" s="111"/>
      <c r="AH45" s="111"/>
      <c r="AI45" s="535" cm="1">
        <f t="array" ref="AI45">INDEX(AI$13:AI44,$B45+1,1)</f>
        <v>1</v>
      </c>
      <c r="AJ45" s="535" cm="1">
        <f t="array" ref="AJ45">INDEX(AJ$13:AJ44,$B45+1,1)</f>
        <v>1</v>
      </c>
      <c r="AK45" s="535" cm="1">
        <f t="array" ref="AK45">INDEX(AK$13:AK44,$B45+1,1)</f>
        <v>1</v>
      </c>
      <c r="AL45" s="535" cm="1">
        <f t="array" ref="AL45">INDEX(AL$13:AL44,$B45+1,1)</f>
        <v>0</v>
      </c>
      <c r="AM45" s="535" cm="1">
        <f t="array" ref="AM45">INDEX(AM$13:AM44,$B45+1,1)</f>
        <v>0</v>
      </c>
      <c r="AN45" s="535">
        <v>-1</v>
      </c>
      <c r="AO45" s="535" cm="1">
        <f t="array" ref="AO45">INDEX(AO$13:AO44,$B45+1,1)</f>
        <v>1</v>
      </c>
      <c r="AP45" s="535" cm="1">
        <f t="array" ref="AP45">INDEX(AP$13:AP44,$B45+1,1)</f>
        <v>1</v>
      </c>
      <c r="AQ45" s="111"/>
      <c r="AR45" s="111"/>
      <c r="AS45" s="111"/>
      <c r="AT45" s="111"/>
      <c r="AU45" s="111"/>
      <c r="AV45" s="111"/>
      <c r="AW45" s="111"/>
      <c r="AX45" s="111"/>
      <c r="AY45" s="18"/>
      <c r="AZ45" s="18"/>
      <c r="BA45" s="200" t="str" cm="1">
        <f t="array" aca="1" ref="BA45" ca="1">$H45&amp;" "        &amp;_xlfn.SINGLE( INDEX(i.ModelStructure,$I45,1))    &amp;" "
&amp; $D45        &amp;       IF(OR($CE45="-", $CE45),"_PInp","_Full")&amp;    IF($DK45=0," SFM","")&amp;IF($DK45=1," MFM","")&amp;IF($DK45=7," Mat","")&amp;IF($EX45=1,"&amp;EL","   ")&amp;IF($DQ45=TRUE,"&amp;BBT","    ")
&amp;      " TOL"&amp;_xlfn.SINGLE(INDEX(i.TOL_Desc,1,$N45))   &amp; " Scan"&amp;$AK45
&amp;       CHOOSE($K45+1," CFS"," GFS"," NFS")&amp;     " CG_"&amp;_xlfn.SINGLE(_xlfn.SWITCH($XI45,"-",1,TRUE,1,FALSE,0))&amp;_xlfn.SINGLE(    IF($XL45="-"," FodCrop    ",_xlfn.SWITCH(VALUE(LEFT($XL$4,1)),0," All",6," Lup",9," Oat",11," OaF")&amp;"_Fod"&amp;TEXT($XL45,"000%")))
&amp;" REV"&amp;"_"&amp;TEXT($GV45,"00;-0;00;@ ")&amp;TEXT($AN45,"00;-0;00;  @")&amp;"_"&amp;TEXT($HA45,"0")&amp;"_"&amp;TEXT($AP45,"0")
&amp; " RR"&amp;TEXT(SUM($FB45:$FC45),"+00%;-00%;    ;@")
&amp; " ("&amp;IF($DD45,"P","E")   &amp;IF($DE45,"T","t")        &amp;     "_F"&amp;IF($ZW45=TRUE,3,0)+COUNTIF($ZO45:$ZS45,TRUE)+COUNTIF($BV45:$BW45,"&gt;0")&amp;IF($ZU45=TRUE,3,0)+COUNTIF($BV45:$BW45,"&gt;0")&amp;"N"&amp;$ZZ45&amp;$AAA45&amp;"L"&amp;$AAL45&amp;$AAM45&amp;"_"&amp;$AAK45&amp;")"</f>
        <v>REV_create   SE GSW_PInp MFM        TOLSpr Scan1 CFS CG_1 FodCrop     REV_- -1_1_1 RR+01% (Et_F00N--L11_-)</v>
      </c>
      <c r="BB45" s="8" t="str">
        <f ca="1">IF(COUNTIF($BA$13:$BA45,$BA45)=1,"-","Dup")</f>
        <v>-</v>
      </c>
      <c r="BC45" s="18"/>
      <c r="BD45" s="535" t="b" cm="1">
        <f t="array" ref="BD45">INDEX(BD$13:BD44,$B45+1,1)</f>
        <v>0</v>
      </c>
      <c r="BE45" s="535" t="b" cm="1">
        <f t="array" ref="BE45">INDEX(BE$13:BE44,$B45+1,1)</f>
        <v>0</v>
      </c>
      <c r="BF45" s="535" t="b" cm="1">
        <f t="array" ref="BF45">INDEX(BF$13:BF44,$B45+1,1)</f>
        <v>0</v>
      </c>
      <c r="BG45" s="535" t="b" cm="1">
        <f t="array" ref="BG45">INDEX(BG$13:BG44,$B45+1,1)</f>
        <v>0</v>
      </c>
      <c r="BH45" s="535" t="b" cm="1">
        <f t="array" ref="BH45">INDEX(BH$13:BH44,$B45+1,1)</f>
        <v>0</v>
      </c>
      <c r="BI45" s="535" t="b" cm="1">
        <f t="array" ref="BI45">INDEX(BI$13:BI44,$B45+1,1)</f>
        <v>0</v>
      </c>
      <c r="BJ45" s="535" t="b" cm="1">
        <f t="array" ref="BJ45">INDEX(BJ$13:BJ44,$B45+1,1)</f>
        <v>0</v>
      </c>
      <c r="BK45" s="535" t="b" cm="1">
        <f t="array" ref="BK45">INDEX(BK$13:BK44,$B45+1,1)</f>
        <v>0</v>
      </c>
      <c r="BL45" s="535" t="b" cm="1">
        <f t="array" ref="BL45">INDEX(BL$13:BL44,$B45+1,1)</f>
        <v>0</v>
      </c>
      <c r="BM45" s="18"/>
      <c r="BN45" s="535" t="b" cm="1">
        <f t="array" ref="BN45">INDEX(BN$13:BN44,$B45+1,1)</f>
        <v>0</v>
      </c>
      <c r="BO45" s="535" t="str" cm="1">
        <f t="array" ref="BO45">INDEX(BO$13:BO44,$B45+1,1)</f>
        <v>-</v>
      </c>
      <c r="BP45" s="535" t="str" cm="1">
        <f t="array" ref="BP45">INDEX(BP$13:BP44,$B45+1,1)</f>
        <v>-</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str" cm="1">
        <f t="array" ref="BX45">INDEX(BX$13:BX44,$B45+1,1)</f>
        <v>-</v>
      </c>
      <c r="BY45" s="535" t="str" cm="1">
        <f t="array" ref="BY45">INDEX(BY$13:BY44,$B45+1,1)</f>
        <v>-</v>
      </c>
      <c r="BZ45" s="535" t="b" cm="1">
        <f t="array" ref="BZ45">INDEX(BZ$13:BZ44,$B45+1,1)</f>
        <v>0</v>
      </c>
      <c r="CA45" s="535" t="str" cm="1">
        <f t="array" ref="CA45">INDEX(CA$13:CA44,$B45+1,1)</f>
        <v>-</v>
      </c>
      <c r="CB45" s="535" t="str" cm="1">
        <f t="array" ref="CB45">INDEX(CB$13:CB44,$B45+1,1)</f>
        <v>-</v>
      </c>
      <c r="CC45" s="535" t="str" cm="1">
        <f t="array" ref="CC45">INDEX(CC$13:CC44,$B45+1,1)</f>
        <v>-</v>
      </c>
      <c r="CD45" s="535" t="str" cm="1">
        <f t="array" ref="CD45">INDEX(CD$13:CD44,$B45+1,1)</f>
        <v>-</v>
      </c>
      <c r="CE45" s="535" t="str" cm="1">
        <f t="array" ref="CE45">INDEX(CE$13:CE44,$B45+1,1)</f>
        <v>-</v>
      </c>
      <c r="CF45" s="18"/>
      <c r="CG45" s="535" t="str" cm="1">
        <f t="array" ref="CG45">INDEX(CG$13:CG44,$B45+1,1)</f>
        <v>-</v>
      </c>
      <c r="CH45" s="411" t="str">
        <f t="shared" ca="1" si="144"/>
        <v>-</v>
      </c>
      <c r="CI45" s="411">
        <f t="shared" si="215"/>
        <v>0</v>
      </c>
      <c r="CJ45" s="411">
        <f t="shared" si="215"/>
        <v>0</v>
      </c>
      <c r="CK45" s="535" t="str" cm="1">
        <f t="array" ref="CK45">INDEX(CK$13:CK44,$B45+1,1)</f>
        <v>-</v>
      </c>
      <c r="CL45" s="535" t="str" cm="1">
        <f t="array" ref="CL45">INDEX(CL$13:CL44,$B45+1,1)</f>
        <v>-</v>
      </c>
      <c r="CM45" s="535" t="str" cm="1">
        <f t="array" ref="CM45">INDEX(CM$13:CM44,$B45+1,1)</f>
        <v>-</v>
      </c>
      <c r="CN45" s="411" t="str">
        <f t="shared" ca="1" si="146"/>
        <v>-</v>
      </c>
      <c r="CO45" s="411">
        <f t="shared" si="216"/>
        <v>0</v>
      </c>
      <c r="CP45" s="411">
        <f t="shared" si="216"/>
        <v>0</v>
      </c>
      <c r="CQ45" s="535" t="str" cm="1">
        <f t="array" ref="CQ45">INDEX(CQ$13:CQ44,$B45+1,1)</f>
        <v>-</v>
      </c>
      <c r="CR45" s="411" t="str">
        <f t="shared" ca="1" si="148"/>
        <v>-</v>
      </c>
      <c r="CS45" s="411">
        <f t="shared" si="149"/>
        <v>0</v>
      </c>
      <c r="CT45" s="535" t="str" cm="1">
        <f t="array" ref="CT45">INDEX(CT$13:CT44,$B45+1,1)</f>
        <v>-</v>
      </c>
      <c r="CU45" s="535" t="str" cm="1">
        <f t="array" ref="CU45">INDEX(CU$13:CU44,$B45+1,1)</f>
        <v>-</v>
      </c>
      <c r="CV45" s="411">
        <f t="shared" si="150"/>
        <v>0</v>
      </c>
      <c r="CW45" s="535" t="str" cm="1">
        <f t="array" ref="CW45">INDEX(CW$13:CW44,$B45+1,1)</f>
        <v>-</v>
      </c>
      <c r="CX45" s="411" t="str">
        <f t="shared" ca="1" si="151"/>
        <v>-</v>
      </c>
      <c r="CY45" s="411">
        <f t="shared" si="217"/>
        <v>0</v>
      </c>
      <c r="CZ45" s="411">
        <f t="shared" si="217"/>
        <v>0</v>
      </c>
      <c r="DA45" s="535" cm="1">
        <f t="array" ref="DA45">INDEX(DA$13:DA44,$B45+1,1)</f>
        <v>0</v>
      </c>
      <c r="DB45" s="535" cm="1">
        <f t="array" ref="DB45">INDEX(DB$13:DB44,$B45+1,1)</f>
        <v>0</v>
      </c>
      <c r="DC45" s="18"/>
      <c r="DD45" s="535" t="b" cm="1">
        <f t="array" ref="DD45">INDEX(DD$13:DD44,$B45+1,1)</f>
        <v>0</v>
      </c>
      <c r="DE45" s="535" t="b" cm="1">
        <f t="array" ref="DE45">INDEX(DE$13:DE44,$B45+1,1)</f>
        <v>0</v>
      </c>
      <c r="DF45" s="535" t="b" cm="1">
        <f t="array" ref="DF45">INDEX(DF$13:DF44,$B45+1,1)</f>
        <v>1</v>
      </c>
      <c r="DG45" s="535" t="str" cm="1">
        <f t="array" ref="DG45">INDEX(DG$13:DG44,$B45+1,1)</f>
        <v>-</v>
      </c>
      <c r="DH45" s="536" cm="1">
        <f t="array" ref="DH45">INDEX(DH$13:DH44,$B45+1,1)</f>
        <v>0</v>
      </c>
      <c r="DI45" s="535" cm="1">
        <f t="array" ref="DI45">INDEX(DI$13:DI44,$B45+1,1)</f>
        <v>1</v>
      </c>
      <c r="DJ45" s="535" cm="1">
        <f t="array" ref="DJ45">INDEX(DJ$13:DJ44,$B45+1,1)</f>
        <v>1</v>
      </c>
      <c r="DK45" s="411">
        <f t="shared" si="183"/>
        <v>1</v>
      </c>
      <c r="DL45" s="411">
        <f t="shared" si="183"/>
        <v>60</v>
      </c>
      <c r="DM45" s="535" t="str" cm="1">
        <f t="array" ref="DM45">INDEX(DM$13:DM44,$B45+1,1)</f>
        <v>-</v>
      </c>
      <c r="DN45" s="411" t="str">
        <f t="shared" si="184"/>
        <v>-</v>
      </c>
      <c r="DO45" s="411" t="str">
        <f t="shared" si="184"/>
        <v>-</v>
      </c>
      <c r="DP45" s="411" t="str">
        <f t="shared" si="184"/>
        <v>-</v>
      </c>
      <c r="DQ45" s="411" t="b">
        <f t="shared" si="185"/>
        <v>0</v>
      </c>
      <c r="DR45" s="535" t="str" cm="1">
        <f t="array" ref="DR45">INDEX(DR$13:DR44,$B45+1,1)</f>
        <v>-</v>
      </c>
      <c r="DS45" s="535" t="str" cm="1">
        <f t="array" ref="DS45">INDEX(DS$13:DS44,$B45+1,1)</f>
        <v>-</v>
      </c>
      <c r="DT45" s="535" t="str" cm="1">
        <f t="array" ref="DT45">INDEX(DT$13:DT44,$B45+1,1)</f>
        <v>-</v>
      </c>
      <c r="DU45" s="535" t="str" cm="1">
        <f t="array" ref="DU45">INDEX(DU$13:DU44,$B45+1,1)</f>
        <v>-</v>
      </c>
      <c r="DV45" s="411">
        <f t="shared" si="223"/>
        <v>500</v>
      </c>
      <c r="DW45" s="411">
        <f t="shared" si="223"/>
        <v>500</v>
      </c>
      <c r="DX45" s="411" t="str">
        <f t="shared" si="223"/>
        <v>-</v>
      </c>
      <c r="DY45" s="411" t="str">
        <f t="shared" si="223"/>
        <v>-</v>
      </c>
      <c r="DZ45" s="411" t="str">
        <f t="shared" si="223"/>
        <v>-</v>
      </c>
      <c r="EA45" s="535" cm="1">
        <f t="array" ref="EA45">INDEX(EA$13:EA44,$B45+1,1)</f>
        <v>0</v>
      </c>
      <c r="EB45" s="535" cm="1">
        <f t="array" ref="EB45">INDEX(EB$13:EB44,$B45+1,1)</f>
        <v>999999</v>
      </c>
      <c r="EC45" s="535" cm="1">
        <f t="array" ref="EC45">INDEX(EC$13:EC44,$B45+1,1)</f>
        <v>999999</v>
      </c>
      <c r="ED45" s="535" cm="1">
        <f t="array" ref="ED45">INDEX(ED$13:ED44,$B45+1,1)</f>
        <v>999999</v>
      </c>
      <c r="EE45" s="535" cm="1">
        <f t="array" ref="EE45">INDEX(EE$13:EE44,$B45+1,1)</f>
        <v>999999</v>
      </c>
      <c r="EF45" s="535" cm="1">
        <f t="array" ref="EF45">INDEX(EF$13:EF44,$B45+1,1)</f>
        <v>999999</v>
      </c>
      <c r="EG45" s="535" cm="1">
        <f t="array" ref="EG45">INDEX(EG$13:EG44,$B45+1,1)</f>
        <v>999999</v>
      </c>
      <c r="EH45" s="535" cm="1">
        <f t="array" ref="EH45">INDEX(EH$13:EH44,$B45+1,1)</f>
        <v>999999</v>
      </c>
      <c r="EI45" s="535" cm="1">
        <f t="array" ref="EI45">INDEX(EI$13:EI44,$B45+1,1)</f>
        <v>999999</v>
      </c>
      <c r="EJ45" s="535" cm="1">
        <f t="array" ref="EJ45">INDEX(EJ$13:EJ44,$B45+1,1)</f>
        <v>999999</v>
      </c>
      <c r="EK45" s="535" cm="1">
        <f t="array" ref="EK45">INDEX(EK$13:EK44,$B45+1,1)</f>
        <v>999999</v>
      </c>
      <c r="EL45" s="535" cm="1">
        <f t="array" ref="EL45">INDEX(EL$13:EL44,$B45+1,1)</f>
        <v>999999</v>
      </c>
      <c r="EM45" s="535" cm="1">
        <f t="array" ref="EM45">INDEX(EM$13:EM44,$B45+1,1)</f>
        <v>999999</v>
      </c>
      <c r="EN45" s="782">
        <f t="shared" si="211"/>
        <v>0</v>
      </c>
      <c r="EO45" s="782">
        <f t="shared" si="211"/>
        <v>0</v>
      </c>
      <c r="EP45" s="782">
        <f t="shared" si="211"/>
        <v>999999</v>
      </c>
      <c r="EQ45" s="535" t="str" cm="1">
        <f t="array" ref="EQ45">INDEX(EQ$13:EQ44,$B45+1,1)</f>
        <v>-</v>
      </c>
      <c r="ER45" s="535" t="str" cm="1">
        <f t="array" ref="ER45">INDEX(ER$13:ER44,$B45+1,1)</f>
        <v>-</v>
      </c>
      <c r="ES45" s="411" t="str">
        <f t="shared" si="218"/>
        <v>-</v>
      </c>
      <c r="ET45" s="411" t="str">
        <f t="shared" si="218"/>
        <v>-</v>
      </c>
      <c r="EU45" s="781">
        <f t="shared" si="177"/>
        <v>0</v>
      </c>
      <c r="EV45" s="779">
        <f t="shared" si="178"/>
        <v>999999</v>
      </c>
      <c r="EW45" s="780">
        <f t="shared" si="179"/>
        <v>999999</v>
      </c>
      <c r="EX45" s="535" t="str" cm="1">
        <f t="array" ref="EX45">INDEX(EX$13:EX44,$B45+1,1)</f>
        <v>-</v>
      </c>
      <c r="EY45" s="728" cm="1">
        <f t="array" ref="EY45">IF(EX45&lt;&gt;"-",EX45,INDEX(i.ELMatedEst,$AA45+1,$T45))</f>
        <v>0</v>
      </c>
      <c r="EZ45" s="535" t="str" cm="1">
        <f t="array" ref="EZ45">INDEX(EZ$13:EZ44,$B45+1,1)</f>
        <v>-</v>
      </c>
      <c r="FA45" s="535" t="str" cm="1">
        <f t="array" ref="FA45">INDEX(FA$13:FA44,$B45+1,1)</f>
        <v>-</v>
      </c>
      <c r="FB45" s="411">
        <f t="shared" si="188"/>
        <v>0</v>
      </c>
      <c r="FC45" s="666">
        <f t="shared" si="189"/>
        <v>5.0000000000000001E-3</v>
      </c>
      <c r="FD45" s="535" cm="1">
        <f t="array" ref="FD45">INDEX(FD$13:FD44,$B45+1,1)</f>
        <v>1</v>
      </c>
      <c r="FE45" s="667">
        <f t="shared" si="190"/>
        <v>0.12</v>
      </c>
      <c r="FF45" s="667">
        <f>INDEX(CHOOSE($N45,DataAutumn!i.EL_PropnSold,DataWinter!i.EL_PropnSold,DataSpring!i.EL_PropnSold),$AI45,$T45)*INDEX(i.ELMatedEst,$AB45+1,$T45)*i.dAdultRR_ELPropSold
+INDEX(i.dryman,($AJ45-1)*4+$AI45,FF$7)</f>
        <v>0</v>
      </c>
      <c r="FG45" s="667">
        <f>INDEX(CHOOSE($N45,DataAutumn!i.EL_PropnSold,DataWinter!i.EL_PropnSold,DataSpring!i.EL_PropnSold),$AI45,$T45)*INDEX(i.ELMatedEst,$AB45+1,$T45)*i.dAdultRR_ELPropSold
+INDEX(i.dryman,($AJ45-1)*4+$AI45,FG$7)</f>
        <v>3.125E-2</v>
      </c>
      <c r="FH45" s="667">
        <f>INDEX(CHOOSE($N45,DataAutumn!i.EL_PropnSold,DataWinter!i.EL_PropnSold,DataSpring!i.EL_PropnSold),$AI45,$T45)*INDEX(i.ELMatedEst,$AB45+1,$T45)*i.dAdultRR_ELPropSold
+INDEX(i.dryman,($AJ45-1)*4+$AI45,FH$7)</f>
        <v>3.125E-2</v>
      </c>
      <c r="FI45" s="667">
        <f>INDEX(CHOOSE($N45,DataAutumn!i.EL_PropnSold,DataWinter!i.EL_PropnSold,DataSpring!i.EL_PropnSold),$AI45,$T45)*INDEX(i.ELMatedEst,$AB45+1,$T45)*i.dAdultRR_ELPropSold
+INDEX(i.dryman,($AJ45-1)*4+$AI45,FI$7)</f>
        <v>3.125E-2</v>
      </c>
      <c r="FJ45" s="668">
        <f>INDEX(CHOOSE($N45,DataAutumn!i.EL_PropnSold,DataWinter!i.EL_PropnSold,DataSpring!i.EL_PropnSold),$AI45,$T45)*INDEX(i.ELMatedEst,$AB45+1,$T45)*i.dAdultLSurv_ELPropSold</f>
        <v>0</v>
      </c>
      <c r="FK45" s="411" t="b">
        <f t="shared" si="219"/>
        <v>0</v>
      </c>
      <c r="FL45" s="411" t="b">
        <f t="shared" si="219"/>
        <v>0</v>
      </c>
      <c r="FM45" s="411" t="b">
        <f t="shared" si="219"/>
        <v>0</v>
      </c>
      <c r="FN45" s="411" t="b">
        <f t="shared" si="219"/>
        <v>0</v>
      </c>
      <c r="FO45" s="411">
        <f t="shared" si="212"/>
        <v>1</v>
      </c>
      <c r="FP45" s="411">
        <f t="shared" si="212"/>
        <v>0</v>
      </c>
      <c r="FQ45" s="411" t="b">
        <f t="shared" si="193"/>
        <v>0</v>
      </c>
      <c r="FR45" s="411" t="b">
        <f t="shared" si="213"/>
        <v>0</v>
      </c>
      <c r="FS45" s="411" t="b">
        <f t="shared" si="213"/>
        <v>0</v>
      </c>
      <c r="FT45" s="411" t="b">
        <f t="shared" si="213"/>
        <v>1</v>
      </c>
      <c r="FU45" s="87">
        <f t="shared" si="220"/>
        <v>1</v>
      </c>
      <c r="FV45" s="87">
        <f t="shared" si="220"/>
        <v>1</v>
      </c>
      <c r="FW45" s="535" cm="1">
        <f t="array" ref="FW45">INDEX(FW$13:FW44,$B45+1,1)</f>
        <v>1</v>
      </c>
      <c r="FX45" s="535" cm="1">
        <f t="array" ref="FX45">INDEX(FX$13:FX44,$B45+1,1)</f>
        <v>1</v>
      </c>
      <c r="FY45" s="535" cm="1">
        <f t="array" ref="FY45">INDEX(FY$13:FY44,$B45+1,1)</f>
        <v>1</v>
      </c>
      <c r="FZ45" s="535" cm="1">
        <f t="array" ref="FZ45">INDEX(FZ$13:FZ44,$B45+1,1)</f>
        <v>1</v>
      </c>
      <c r="GA45" s="535" t="str" cm="1">
        <f t="array" ref="GA45">INDEX(GA$13:GA44,$B45+1,1)</f>
        <v>-</v>
      </c>
      <c r="GB45" s="411" t="b">
        <f t="shared" si="194"/>
        <v>1</v>
      </c>
      <c r="GC45" s="411" t="b">
        <f t="shared" si="194"/>
        <v>0</v>
      </c>
      <c r="GD45" s="411" t="b">
        <f t="shared" si="194"/>
        <v>0</v>
      </c>
      <c r="GE45" s="411" t="b">
        <f t="shared" si="194"/>
        <v>0</v>
      </c>
      <c r="GF45" s="87">
        <f t="shared" si="221"/>
        <v>1</v>
      </c>
      <c r="GG45" s="87">
        <f t="shared" si="221"/>
        <v>1</v>
      </c>
      <c r="GH45" s="87">
        <f t="shared" si="221"/>
        <v>1</v>
      </c>
      <c r="GI45" s="87">
        <f t="shared" si="221"/>
        <v>1</v>
      </c>
      <c r="GJ45" s="87">
        <f t="shared" si="221"/>
        <v>1</v>
      </c>
      <c r="GK45" s="87">
        <f t="shared" si="221"/>
        <v>1</v>
      </c>
      <c r="GL45" s="87">
        <f t="shared" si="221"/>
        <v>1</v>
      </c>
      <c r="GM45" s="87">
        <f t="shared" si="221"/>
        <v>1</v>
      </c>
      <c r="GN45" s="411" cm="1">
        <f t="array" ref="GN45">INDEX(i.dse_type,1,$L45)</f>
        <v>0</v>
      </c>
      <c r="GO45" s="535" t="str" cm="1">
        <f t="array" ref="GO45">INDEX(GO$13:GO44,$B45+1,1)</f>
        <v>-</v>
      </c>
      <c r="GP45" s="535" t="str" cm="1">
        <f t="array" ref="GP45">INDEX(GP$13:GP44,$B45+1,1)</f>
        <v>-</v>
      </c>
      <c r="GQ45" s="535" t="str" cm="1">
        <f t="array" ref="GQ45">INDEX(GQ$13:GQ44,$B45+1,1)</f>
        <v>-</v>
      </c>
      <c r="GR45" s="18"/>
      <c r="GS45" s="22" t="b">
        <v>1</v>
      </c>
      <c r="GT45" s="411" t="b">
        <f t="shared" si="195"/>
        <v>1</v>
      </c>
      <c r="GU45" s="22">
        <f>VALUE($L45&amp;$T45&amp;$N45&amp;$AK45&amp;VALUE($K45))</f>
        <v>22310</v>
      </c>
      <c r="GV45" s="535" t="str" cm="1">
        <f t="array" ref="GV45">INDEX(GV$13:GV44,$B45+1,1)</f>
        <v>-</v>
      </c>
      <c r="GW45" s="535" t="str" cm="1">
        <f t="array" ref="GW45">INDEX(GW$13:GW44,$B45+1,1)</f>
        <v>-</v>
      </c>
      <c r="GX45" s="535" cm="1">
        <f t="array" ref="GX45">INDEX(GX$13:GX44,$B45+1,1)</f>
        <v>1</v>
      </c>
      <c r="GY45" s="535" cm="1">
        <f t="array" ref="GY45">INDEX(GY$13:GY44,$B45+1,1)</f>
        <v>1</v>
      </c>
      <c r="GZ45" s="535" t="str" cm="1">
        <f t="array" ref="GZ45">INDEX(GZ$13:GZ44,$B45+1,1)</f>
        <v>-</v>
      </c>
      <c r="HA45" s="22">
        <v>1</v>
      </c>
      <c r="HB45" s="22">
        <v>1</v>
      </c>
      <c r="HC45" s="22">
        <v>1</v>
      </c>
      <c r="HD45" s="22">
        <v>1</v>
      </c>
      <c r="HE45" s="22">
        <v>1</v>
      </c>
      <c r="HF45" s="22">
        <v>1</v>
      </c>
      <c r="HG45" s="22">
        <v>1</v>
      </c>
      <c r="HH45" s="22">
        <v>1</v>
      </c>
      <c r="HI45" s="22">
        <v>1</v>
      </c>
      <c r="HJ45" s="22">
        <v>1</v>
      </c>
      <c r="HK45" s="22">
        <v>1</v>
      </c>
      <c r="HL45" s="22">
        <v>1</v>
      </c>
      <c r="HM45" s="22">
        <v>1</v>
      </c>
      <c r="HN45" s="22">
        <v>1</v>
      </c>
      <c r="HO45" s="22">
        <v>1</v>
      </c>
      <c r="HP45" s="22">
        <v>1</v>
      </c>
      <c r="HQ45" s="22">
        <v>1</v>
      </c>
      <c r="HR45" s="22">
        <v>1</v>
      </c>
      <c r="HS45" s="22">
        <v>1</v>
      </c>
      <c r="HT45" s="22">
        <v>1</v>
      </c>
      <c r="HU45" s="535" cm="1">
        <f t="array" ref="HU45">INDEX(HU$13:HU44,$B45+1,1)</f>
        <v>0</v>
      </c>
      <c r="HV45" s="535" t="str" cm="1">
        <f t="array" ref="HV45">INDEX(HV$13:HV44,$B45+1,1)</f>
        <v>-</v>
      </c>
      <c r="HW45" s="535" cm="1">
        <f t="array" ref="HW45">INDEX(HW$13:HW44,$B45+1,1)</f>
        <v>1</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535" cm="1">
        <f t="array" ref="IC45">INDEX(IC$13:IC44,$B45+1,1)</f>
        <v>0</v>
      </c>
      <c r="ID45" s="535" cm="1">
        <f t="array" ref="ID45">INDEX(ID$13:ID44,$B45+1,1)</f>
        <v>0</v>
      </c>
      <c r="IE45" s="535" cm="1">
        <f t="array" ref="IE45">INDEX(IE$13:IE44,$B45+1,1)</f>
        <v>1</v>
      </c>
      <c r="IF45" s="535" cm="1">
        <f t="array" ref="IF45">INDEX(IF$13:IF44,$B45+1,1)</f>
        <v>0</v>
      </c>
      <c r="IG45" s="535" cm="1">
        <f t="array" ref="IG45">INDEX(IG$13:IG44,$B45+1,1)</f>
        <v>0</v>
      </c>
      <c r="IH45" s="535" cm="1">
        <f t="array" ref="IH45">INDEX(IH$13:IH44,$B45+1,1)</f>
        <v>0</v>
      </c>
      <c r="II45" s="535" cm="1">
        <f t="array" ref="II45">INDEX(II$13:II44,$B45+1,1)</f>
        <v>0</v>
      </c>
      <c r="IJ45" s="535" cm="1">
        <f t="array" ref="IJ45">INDEX(IJ$13:IJ44,$B45+1,1)</f>
        <v>0</v>
      </c>
      <c r="IK45" s="18"/>
      <c r="IL45" s="535" cm="1">
        <f t="array" ref="IL45">INDEX(IL$13:IL44,$B45+1,1)</f>
        <v>0.125</v>
      </c>
      <c r="IM45" s="535" cm="1">
        <f t="array" ref="IM45">INDEX(IM$13:IM44,$B45+1,1)</f>
        <v>0.3</v>
      </c>
      <c r="IN45" s="535" cm="1">
        <f t="array" ref="IN45">INDEX(IN$13:IN44,$B45+1,1)</f>
        <v>-0.05</v>
      </c>
      <c r="IO45" s="535" cm="1">
        <f t="array" ref="IO45">INDEX(IO$13:IO44,$B45+1,1)</f>
        <v>0.1</v>
      </c>
      <c r="IP45" s="535" cm="1">
        <f t="array" ref="IP45">INDEX(IP$13:IP44,$B45+1,1)</f>
        <v>0.25</v>
      </c>
      <c r="IQ45" s="535" cm="1">
        <f t="array" ref="IQ45">INDEX(IQ$13:IQ44,$B45+1,1)</f>
        <v>-0.05</v>
      </c>
      <c r="IR45" s="535" cm="1">
        <f t="array" ref="IR45">INDEX(IR$13:IR44,$B45+1,1)</f>
        <v>0.05</v>
      </c>
      <c r="IS45" s="535" cm="1">
        <f t="array" ref="IS45">INDEX(IS$13:IS44,$B45+1,1)</f>
        <v>0.1</v>
      </c>
      <c r="IT45" s="535" cm="1">
        <f t="array" ref="IT45">INDEX(IT$13:IT44,$B45+1,1)</f>
        <v>-0.02</v>
      </c>
      <c r="IU45" s="535" cm="1">
        <f t="array" ref="IU45">INDEX(IU$13:IU44,$B45+1,1)</f>
        <v>0.1</v>
      </c>
      <c r="IV45" s="535" cm="1">
        <f t="array" ref="IV45">INDEX(IV$13:IV44,$B45+1,1)</f>
        <v>0.25</v>
      </c>
      <c r="IW45" s="535" cm="1">
        <f t="array" ref="IW45">INDEX(IW$13:IW44,$B45+1,1)</f>
        <v>-0.05</v>
      </c>
      <c r="IX45" s="535" cm="1">
        <f t="array" ref="IX45">INDEX(IX$13:IX44,$B45+1,1)</f>
        <v>0.125</v>
      </c>
      <c r="IY45" s="535" cm="1">
        <f t="array" ref="IY45">INDEX(IY$13:IY44,$B45+1,1)</f>
        <v>0.1</v>
      </c>
      <c r="IZ45" s="535" cm="1">
        <f t="array" ref="IZ45">INDEX(IZ$13:IZ44,$B45+1,1)</f>
        <v>0.1</v>
      </c>
      <c r="JA45" s="535" cm="1">
        <f t="array" ref="JA45">INDEX(JA$13:JA44,$B45+1,1)</f>
        <v>0.1</v>
      </c>
      <c r="JB45" s="535" cm="1">
        <f t="array" ref="JB45">INDEX(JB$13:JB44,$B45+1,1)</f>
        <v>0</v>
      </c>
      <c r="JC45" s="535" cm="1">
        <f t="array" ref="JC45">INDEX(JC$13:JC44,$B45+1,1)</f>
        <v>0</v>
      </c>
      <c r="JD45" s="535" cm="1">
        <f t="array" ref="JD45">INDEX(JD$13:JD44,$B45+1,1)</f>
        <v>0</v>
      </c>
      <c r="JE45" s="535" cm="1">
        <f t="array" ref="JE45">INDEX(JE$13:JE44,$B45+1,1)</f>
        <v>0</v>
      </c>
      <c r="JF45" s="535" cm="1">
        <f t="array" ref="JF45">INDEX(JF$13:JF44,$B45+1,1)</f>
        <v>0</v>
      </c>
      <c r="JG45" s="535" cm="1">
        <f t="array" ref="JG45">INDEX(JG$13:JG44,$B45+1,1)</f>
        <v>0</v>
      </c>
      <c r="JH45" s="535" cm="1">
        <f t="array" ref="JH45">INDEX(JH$13:JH44,$B45+1,1)</f>
        <v>0</v>
      </c>
      <c r="JI45" s="535" cm="1">
        <f t="array" ref="JI45">INDEX(JI$13:JI44,$B45+1,1)</f>
        <v>0</v>
      </c>
      <c r="JJ45" s="535" cm="1">
        <f t="array" ref="JJ45">INDEX(JJ$13:JJ44,$B45+1,1)</f>
        <v>0</v>
      </c>
      <c r="JK45" s="535" cm="1">
        <f t="array" ref="JK45">INDEX(JK$13:JK44,$B45+1,1)</f>
        <v>0</v>
      </c>
      <c r="JL45" s="535" cm="1">
        <f t="array" ref="JL45">INDEX(JL$13:JL44,$B45+1,1)</f>
        <v>0</v>
      </c>
      <c r="JM45" s="535" cm="1">
        <f t="array" ref="JM45">INDEX(JM$13:JM44,$B45+1,1)</f>
        <v>0</v>
      </c>
      <c r="JN45" s="535" cm="1">
        <f t="array" ref="JN45">INDEX(JN$13:JN44,$B45+1,1)</f>
        <v>0</v>
      </c>
      <c r="JO45" s="535" cm="1">
        <f t="array" ref="JO45">INDEX(JO$13:JO44,$B45+1,1)</f>
        <v>0</v>
      </c>
      <c r="JP45" s="535" cm="1">
        <f t="array" ref="JP45">INDEX(JP$13:JP44,$B45+1,1)</f>
        <v>0</v>
      </c>
      <c r="JQ45" s="535" cm="1">
        <f t="array" ref="JQ45">INDEX(JQ$13:JQ44,$B45+1,1)</f>
        <v>0</v>
      </c>
      <c r="JR45" s="535" cm="1">
        <f t="array" ref="JR45">INDEX(JR$13:JR44,$B45+1,1)</f>
        <v>0</v>
      </c>
      <c r="JS45" s="535" cm="1">
        <f t="array" ref="JS45">INDEX(JS$13:JS44,$B45+1,1)</f>
        <v>0</v>
      </c>
      <c r="JT45" s="535" cm="1">
        <f t="array" ref="JT45">INDEX(JT$13:JT44,$B45+1,1)</f>
        <v>0</v>
      </c>
      <c r="JU45" s="535" cm="1">
        <f t="array" ref="JU45">INDEX(JU$13:JU44,$B45+1,1)</f>
        <v>0</v>
      </c>
      <c r="JV45" s="535" cm="1">
        <f t="array" ref="JV45">INDEX(JV$13:JV44,$B45+1,1)</f>
        <v>0</v>
      </c>
      <c r="JW45" s="535" cm="1">
        <f t="array" ref="JW45">INDEX(JW$13:JW44,$B45+1,1)</f>
        <v>0</v>
      </c>
      <c r="JX45" s="535" cm="1">
        <f t="array" ref="JX45">INDEX(JX$13:JX44,$B45+1,1)</f>
        <v>0</v>
      </c>
      <c r="JY45" s="535" cm="1">
        <f t="array" ref="JY45">INDEX(JY$13:JY44,$B45+1,1)</f>
        <v>0</v>
      </c>
      <c r="JZ45" s="535" cm="1">
        <f t="array" ref="JZ45">INDEX(JZ$13:JZ44,$B45+1,1)</f>
        <v>0</v>
      </c>
      <c r="KA45" s="535" cm="1">
        <f t="array" ref="KA45">INDEX(KA$13:KA44,$B45+1,1)</f>
        <v>0</v>
      </c>
      <c r="KB45" s="535" cm="1">
        <f t="array" ref="KB45">INDEX(KB$13:KB44,$B45+1,1)</f>
        <v>0</v>
      </c>
      <c r="KC45" s="535" cm="1">
        <f t="array" ref="KC45">INDEX(KC$13:KC44,$B45+1,1)</f>
        <v>0</v>
      </c>
      <c r="KD45" s="535" cm="1">
        <f t="array" ref="KD45">INDEX(KD$13:KD44,$B45+1,1)</f>
        <v>0</v>
      </c>
      <c r="KE45" s="535" cm="1">
        <f t="array" ref="KE45">INDEX(KE$13:KE44,$B45+1,1)</f>
        <v>0</v>
      </c>
      <c r="KF45" s="535" cm="1">
        <f t="array" ref="KF45">INDEX(KF$13:KF44,$B45+1,1)</f>
        <v>0</v>
      </c>
      <c r="KG45" s="535" cm="1">
        <f t="array" ref="KG45">INDEX(KG$13:KG44,$B45+1,1)</f>
        <v>0</v>
      </c>
      <c r="KH45" s="535" cm="1">
        <f t="array" ref="KH45">INDEX(KH$13:KH44,$B45+1,1)</f>
        <v>0</v>
      </c>
      <c r="KI45" s="535" cm="1">
        <f t="array" ref="KI45">INDEX(KI$13:KI44,$B45+1,1)</f>
        <v>0</v>
      </c>
      <c r="KJ45" s="535" cm="1">
        <f t="array" ref="KJ45">INDEX(KJ$13:KJ44,$B45+1,1)</f>
        <v>0</v>
      </c>
      <c r="KK45" s="535" cm="1">
        <f t="array" ref="KK45">INDEX(KK$13:KK44,$B45+1,1)</f>
        <v>0</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0</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535" cm="1">
        <f t="array" ref="KY45">INDEX(KY$13:KY44,$B45+1,1)</f>
        <v>0</v>
      </c>
      <c r="KZ45" s="535" cm="1">
        <f t="array" ref="KZ45">INDEX(KZ$13:KZ44,$B45+1,1)</f>
        <v>0</v>
      </c>
      <c r="LA45" s="535" cm="1">
        <f t="array" ref="LA45">INDEX(LA$13:LA44,$B45+1,1)</f>
        <v>0</v>
      </c>
      <c r="LB45" s="535" cm="1">
        <f t="array" ref="LB45">INDEX(LB$13:LB44,$B45+1,1)</f>
        <v>0</v>
      </c>
      <c r="LC45" s="535" cm="1">
        <f t="array" ref="LC45">INDEX(LC$13:LC44,$B45+1,1)</f>
        <v>0</v>
      </c>
      <c r="LD45" s="535" cm="1">
        <f t="array" ref="LD45">INDEX(LD$13:LD44,$B45+1,1)</f>
        <v>0</v>
      </c>
      <c r="LE45" s="535" cm="1">
        <f t="array" ref="LE45">INDEX(LE$13:LE44,$B45+1,1)</f>
        <v>0</v>
      </c>
      <c r="LF45" s="535" cm="1">
        <f t="array" ref="LF45">INDEX(LF$13:LF44,$B45+1,1)</f>
        <v>0</v>
      </c>
      <c r="LG45" s="535" cm="1">
        <f t="array" ref="LG45">INDEX(LG$13:LG44,$B45+1,1)</f>
        <v>0</v>
      </c>
      <c r="LH45" s="535" cm="1">
        <f t="array" ref="LH45">INDEX(LH$13:LH44,$B45+1,1)</f>
        <v>0</v>
      </c>
      <c r="LI45" s="535" cm="1">
        <f t="array" ref="LI45">INDEX(LI$13:LI44,$B45+1,1)</f>
        <v>0</v>
      </c>
      <c r="LJ45" s="535" cm="1">
        <f t="array" ref="LJ45">INDEX(LJ$13:LJ44,$B45+1,1)</f>
        <v>0</v>
      </c>
      <c r="LK45" s="535" cm="1">
        <f t="array" ref="LK45">INDEX(LK$13:LK44,$B45+1,1)</f>
        <v>0</v>
      </c>
      <c r="LL45" s="535" cm="1">
        <f t="array" ref="LL45">INDEX(LL$13:LL44,$B45+1,1)</f>
        <v>0</v>
      </c>
      <c r="LM45" s="535" cm="1">
        <f t="array" ref="LM45">INDEX(LM$13:LM44,$B45+1,1)</f>
        <v>0</v>
      </c>
      <c r="LN45" s="535" cm="1">
        <f t="array" ref="LN45">INDEX(LN$13:LN44,$B45+1,1)</f>
        <v>0</v>
      </c>
      <c r="LO45" s="535" cm="1">
        <f t="array" ref="LO45">INDEX(LO$13:LO44,$B45+1,1)</f>
        <v>0</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cm="1">
        <f t="array" ref="WE45">INDEX(WE$13:WE44,$B45+1,1)</f>
        <v>0</v>
      </c>
      <c r="WF45" s="535" cm="1">
        <f t="array" ref="WF45">INDEX(WF$13:WF44,$B45+1,1)</f>
        <v>0</v>
      </c>
      <c r="WG45" s="535" cm="1">
        <f t="array" ref="WG45">INDEX(WG$13:WG44,$B45+1,1)</f>
        <v>0</v>
      </c>
      <c r="WH45" s="535" cm="1">
        <f t="array" ref="WH45">INDEX(WH$13:WH44,$B45+1,1)</f>
        <v>0</v>
      </c>
      <c r="WI45" s="535" cm="1">
        <f t="array" ref="WI45">INDEX(WI$13:WI44,$B45+1,1)</f>
        <v>0</v>
      </c>
      <c r="WJ45" s="535" cm="1">
        <f t="array" ref="WJ45">INDEX(WJ$13:WJ44,$B45+1,1)</f>
        <v>0</v>
      </c>
      <c r="WK45" s="535" cm="1">
        <f t="array" ref="WK45">INDEX(WK$13:WK44,$B45+1,1)</f>
        <v>0</v>
      </c>
      <c r="WL45" s="535" cm="1">
        <f t="array" ref="WL45">INDEX(WL$13:WL44,$B45+1,1)</f>
        <v>0</v>
      </c>
      <c r="WM45" s="535" t="str" cm="1">
        <f t="array" ref="WM45">INDEX(WM$13:WM44,$B45+1,1)</f>
        <v>-</v>
      </c>
      <c r="WN45" s="18"/>
      <c r="WO45" s="535" cm="1">
        <f t="array" ref="WO45">INDEX(WO$13:WO44,$B45+1,1)</f>
        <v>0</v>
      </c>
      <c r="WP45" s="535" cm="1">
        <f t="array" ref="WP45">INDEX(WP$13:WP44,$B45+1,1)</f>
        <v>0</v>
      </c>
      <c r="WQ45" s="535" cm="1">
        <f t="array" ref="WQ45">INDEX(WQ$13:WQ44,$B45+1,1)</f>
        <v>0</v>
      </c>
      <c r="WR45" s="535" t="str" cm="1">
        <f t="array" ref="WR45">INDEX(WR$13:WR44,$B45+1,1)</f>
        <v>-</v>
      </c>
      <c r="WS45" s="535" t="str" cm="1">
        <f t="array" ref="WS45">INDEX(WS$13:WS44,$B45+1,1)</f>
        <v>-</v>
      </c>
      <c r="WT45" s="535" t="str" cm="1">
        <f t="array" ref="WT45">INDEX(WT$13:WT44,$B45+1,1)</f>
        <v>-</v>
      </c>
      <c r="WU45" s="535" t="str" cm="1">
        <f t="array" ref="WU45">INDEX(WU$13:WU44,$B45+1,1)</f>
        <v>-</v>
      </c>
      <c r="WV45" s="535" t="str" cm="1">
        <f t="array" ref="WV45">INDEX(WV$13:WV44,$B45+1,1)</f>
        <v>-</v>
      </c>
      <c r="WW45" s="535" t="str" cm="1">
        <f t="array" ref="WW45">INDEX(WW$13:WW44,$B45+1,1)</f>
        <v>-</v>
      </c>
      <c r="WX45" s="535" t="str" cm="1">
        <f t="array" ref="WX45">INDEX(WX$13:WX44,$B45+1,1)</f>
        <v>-</v>
      </c>
      <c r="WY45" s="535" t="str" cm="1">
        <f t="array" ref="WY45">INDEX(WY$13:WY44,$B45+1,1)</f>
        <v>-</v>
      </c>
      <c r="WZ45" s="535" t="str" cm="1">
        <f t="array" ref="WZ45">INDEX(WZ$13:WZ44,$B45+1,1)</f>
        <v>-</v>
      </c>
      <c r="XA45" s="535" t="str" cm="1">
        <f t="array" ref="XA45">INDEX(XA$13:XA44,$B45+1,1)</f>
        <v>-</v>
      </c>
      <c r="XB45" s="535" t="str" cm="1">
        <f t="array" ref="XB45">INDEX(XB$13:XB44,$B45+1,1)</f>
        <v>-</v>
      </c>
      <c r="XC45" s="535" t="str" cm="1">
        <f t="array" ref="XC45">INDEX(XC$13:XC44,$B45+1,1)</f>
        <v>-</v>
      </c>
      <c r="XD45" s="535" t="str" cm="1">
        <f t="array" ref="XD45">INDEX(XD$13:XD44,$B45+1,1)</f>
        <v>-</v>
      </c>
      <c r="XE45" s="535" t="str" cm="1">
        <f t="array" ref="XE45">INDEX(XE$13:XE44,$B45+1,1)</f>
        <v>-</v>
      </c>
      <c r="XF45" s="535" t="str" cm="1">
        <f t="array" ref="XF45">INDEX(XF$13:XF44,$B45+1,1)</f>
        <v>-</v>
      </c>
      <c r="XG45" s="535" t="str" cm="1">
        <f t="array" ref="XG45">INDEX(XG$13:XG44,$B45+1,1)</f>
        <v>-</v>
      </c>
      <c r="XH45" s="18"/>
      <c r="XI45" s="411" t="str">
        <f t="shared" ca="1" si="222"/>
        <v>-</v>
      </c>
      <c r="XJ45" s="535" t="str" cm="1">
        <f t="array" ref="XJ45">INDEX(XJ$13:XJ44,$B45+1,1)</f>
        <v>-</v>
      </c>
      <c r="XK45" s="535" t="str" cm="1">
        <f t="array" ref="XK45">INDEX(XK$13:XK44,$B45+1,1)</f>
        <v>-</v>
      </c>
      <c r="XL45" s="535" t="str" cm="1">
        <f t="array" ref="XL45">INDEX(XL$13:XL44,$B45+1,1)</f>
        <v>-</v>
      </c>
      <c r="XM45" s="535" t="str" cm="1">
        <f t="array" ref="XM45">INDEX(XM$13:XM44,$B45+1,1)</f>
        <v>-</v>
      </c>
      <c r="XN45" s="535" cm="1">
        <f t="array" ref="XN45">INDEX(XN$13:XN44,$B45+1,1)</f>
        <v>0</v>
      </c>
      <c r="XO45" s="535" t="str" cm="1">
        <f t="array" ref="XO45">INDEX(XO$13:XO44,$B45+1,1)</f>
        <v>-</v>
      </c>
      <c r="XP45" s="535" t="str" cm="1">
        <f t="array" ref="XP45">INDEX(XP$13:XP44,$B45+1,1)</f>
        <v>-</v>
      </c>
      <c r="XQ45" s="535" t="str" cm="1">
        <f t="array" ref="XQ45">INDEX(XQ$13:XQ44,$B45+1,1)</f>
        <v>-</v>
      </c>
      <c r="XR45" s="535" t="str" cm="1">
        <f t="array" ref="XR45">INDEX(XR$13:XR44,$B45+1,1)</f>
        <v>-</v>
      </c>
      <c r="XS45" s="535" t="str" cm="1">
        <f t="array" ref="XS45">INDEX(XS$13:XS44,$B45+1,1)</f>
        <v>-</v>
      </c>
      <c r="XT45" s="535" t="str" cm="1">
        <f t="array" ref="XT45">INDEX(XT$13:XT44,$B45+1,1)</f>
        <v>-</v>
      </c>
      <c r="XU45" s="535" t="str" cm="1">
        <f t="array" ref="XU45">INDEX(XU$13:XU44,$B45+1,1)</f>
        <v>-</v>
      </c>
      <c r="XV45" s="535" t="str" cm="1">
        <f t="array" ref="XV45">INDEX(XV$13:XV44,$B45+1,1)</f>
        <v>-</v>
      </c>
      <c r="XW45" s="535" t="b" cm="1">
        <f t="array" ref="XW45">INDEX(XW$13:XW44,$B45+1,1)</f>
        <v>1</v>
      </c>
      <c r="XX45" s="535" t="str" cm="1">
        <f t="array" ref="XX45">INDEX(XX$13:XX44,$B45+1,1)</f>
        <v>-</v>
      </c>
      <c r="XY45" s="535" cm="1">
        <f t="array" ref="XY45">INDEX(XY$13:XY44,$B45+1,1)</f>
        <v>0</v>
      </c>
      <c r="XZ45" s="535" cm="1">
        <f t="array" ref="XZ45">INDEX(XZ$13:XZ44,$B45+1,1)</f>
        <v>0</v>
      </c>
      <c r="YA45" s="535" cm="1">
        <f t="array" ref="YA45">INDEX(YA$13:YA44,$B45+1,1)</f>
        <v>0</v>
      </c>
      <c r="YB45" s="18"/>
      <c r="YC45" s="535" t="str" cm="1">
        <f t="array" ref="YC45">INDEX(YC$13:YC44,$B45+1,1)</f>
        <v>-</v>
      </c>
      <c r="YD45" s="535" t="str" cm="1">
        <f t="array" ref="YD45">INDEX(YD$13:YD44,$B45+1,1)</f>
        <v>-</v>
      </c>
      <c r="YE45" s="535" t="str" cm="1">
        <f t="array" ref="YE45">INDEX(YE$13:YE44,$B45+1,1)</f>
        <v>-</v>
      </c>
      <c r="YF45" s="535" t="str" cm="1">
        <f t="array" ref="YF45">INDEX(YF$13:YF44,$B45+1,1)</f>
        <v>-</v>
      </c>
      <c r="YG45" s="535" cm="1">
        <f t="array" ref="YG45">INDEX(YG$13:YG44,$B45+1,1)</f>
        <v>1</v>
      </c>
      <c r="YH45" s="535" cm="1">
        <f t="array" ref="YH45">INDEX(YH$13:YH44,$B45+1,1)</f>
        <v>1</v>
      </c>
      <c r="YI45" s="535" cm="1">
        <f t="array" ref="YI45">INDEX(YI$13:YI44,$B45+1,1)</f>
        <v>1</v>
      </c>
      <c r="YJ45" s="535" cm="1">
        <f t="array" ref="YJ45">INDEX(YJ$13:YJ44,$B45+1,1)</f>
        <v>1</v>
      </c>
      <c r="YK45" s="535" t="str" cm="1">
        <f t="array" ref="YK45">INDEX(YK$13:YK44,$B45+1,1)</f>
        <v>-</v>
      </c>
      <c r="YL45" s="535" t="str" cm="1">
        <f t="array" ref="YL45">INDEX(YL$13:YL44,$B45+1,1)</f>
        <v>-</v>
      </c>
      <c r="YM45" s="535" t="str" cm="1">
        <f t="array" ref="YM45">INDEX(YM$13:YM44,$B45+1,1)</f>
        <v>-</v>
      </c>
      <c r="YN45" s="535" t="str" cm="1">
        <f t="array" ref="YN45">INDEX(YN$13:YN44,$B45+1,1)</f>
        <v>-</v>
      </c>
      <c r="YO45" s="535" t="str" cm="1">
        <f t="array" ref="YO45">INDEX(YO$13:YO44,$B45+1,1)</f>
        <v>-</v>
      </c>
      <c r="YP45" s="535" t="str" cm="1">
        <f t="array" ref="YP45">INDEX(YP$13:YP44,$B45+1,1)</f>
        <v>-</v>
      </c>
      <c r="YQ45" s="535" t="str" cm="1">
        <f t="array" ref="YQ45">INDEX(YQ$13:YQ44,$B45+1,1)</f>
        <v>-</v>
      </c>
      <c r="YR45" s="18"/>
      <c r="YS45" s="535" t="str" cm="1">
        <f t="array" ref="YS45">INDEX(YS$13:YS44,$B45+1,1)</f>
        <v>-</v>
      </c>
      <c r="YT45" s="411">
        <f t="shared" si="172"/>
        <v>1</v>
      </c>
      <c r="YU45" s="18"/>
      <c r="YV45" s="535" t="str" cm="1">
        <f t="array" ref="YV45">INDEX(YV$13:YV44,$B45+1,1)</f>
        <v>-</v>
      </c>
      <c r="YW45" s="535" t="str" cm="1">
        <f t="array" ref="YW45">INDEX(YW$13:YW44,$B45+1,1)</f>
        <v>-</v>
      </c>
      <c r="YX45" s="535" t="str" cm="1">
        <f t="array" ref="YX45">INDEX(YX$13:YX44,$B45+1,1)</f>
        <v>-</v>
      </c>
      <c r="YY45" s="535" t="str" cm="1">
        <f t="array" ref="YY45">INDEX(YY$13:YY44,$B45+1,1)</f>
        <v>-</v>
      </c>
      <c r="YZ45" s="535" t="str" cm="1">
        <f t="array" ref="YZ45">INDEX(YZ$13:YZ44,$B45+1,1)</f>
        <v>-</v>
      </c>
      <c r="ZA45" s="535" t="str" cm="1">
        <f t="array" ref="ZA45">INDEX(ZA$13:ZA44,$B45+1,1)</f>
        <v>-</v>
      </c>
      <c r="ZB45" s="535" t="str" cm="1">
        <f t="array" ref="ZB45">INDEX(ZB$13:ZB44,$B45+1,1)</f>
        <v>-</v>
      </c>
      <c r="ZC45" s="535" t="str" cm="1">
        <f t="array" ref="ZC45">INDEX(ZC$13:ZC44,$B45+1,1)</f>
        <v>-</v>
      </c>
      <c r="ZD45" s="535" t="str" cm="1">
        <f t="array" ref="ZD45">INDEX(ZD$13:ZD44,$B45+1,1)</f>
        <v>-</v>
      </c>
      <c r="ZE45" s="535" t="str" cm="1">
        <f t="array" ref="ZE45">INDEX(ZE$13:ZE44,$B45+1,1)</f>
        <v>-</v>
      </c>
      <c r="ZF45" s="535" t="str" cm="1">
        <f t="array" ref="ZF45">INDEX(ZF$13:ZF44,$B45+1,1)</f>
        <v>-</v>
      </c>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535" t="str" cm="1">
        <f t="array" ref="ZX45">INDEX(ZX$13:ZX44,$B45+1,1)</f>
        <v>-</v>
      </c>
      <c r="ZY45" s="535" t="str" cm="1">
        <f t="array" ref="ZY45">INDEX(ZY$13:ZY44,$B45+1,1)</f>
        <v>-</v>
      </c>
      <c r="ZZ45" s="535" t="str" cm="1">
        <f t="array" ref="ZZ45">INDEX(ZZ$13:ZZ44,$B45+1,1)</f>
        <v>-</v>
      </c>
      <c r="AAA45" s="535" t="str" cm="1">
        <f t="array" ref="AAA45">INDEX(AAA$13:AAA44,$B45+1,1)</f>
        <v>-</v>
      </c>
      <c r="AAB45" s="535" t="str" cm="1">
        <f t="array" ref="AAB45">INDEX(AAB$13:AAB44,$B45+1,1)</f>
        <v>-</v>
      </c>
      <c r="AAC45" s="535" t="str" cm="1">
        <f t="array" ref="AAC45">INDEX(AAC$13:AAC44,$B45+1,1)</f>
        <v>-</v>
      </c>
      <c r="AAD45" s="535" t="str" cm="1">
        <f t="array" ref="AAD45">INDEX(AAD$13:AAD44,$B45+1,1)</f>
        <v>-</v>
      </c>
      <c r="AAE45" s="535" t="str" cm="1">
        <f t="array" ref="AAE45">INDEX(AAE$13:AAE44,$B45+1,1)</f>
        <v>-</v>
      </c>
      <c r="AAF45" s="535" t="str" cm="1">
        <f t="array" ref="AAF45">INDEX(AAF$13:AAF44,$B45+1,1)</f>
        <v>-</v>
      </c>
      <c r="AAG45" s="535" t="str" cm="1">
        <f t="array" ref="AAG45">INDEX(AAG$13:AAG44,$B45+1,1)</f>
        <v>-</v>
      </c>
      <c r="AAH45" s="535" t="str" cm="1">
        <f t="array" ref="AAH45">INDEX(AAH$13:AAH44,$B45+1,1)</f>
        <v>-</v>
      </c>
      <c r="AAI45" s="535" t="str" cm="1">
        <f t="array" ref="AAI45">INDEX(AAI$13:AAI44,$B45+1,1)</f>
        <v>-</v>
      </c>
      <c r="AAJ45" s="535" t="str" cm="1">
        <f t="array" ref="AAJ45">INDEX(AAJ$13:AAJ44,$B45+1,1)</f>
        <v>-</v>
      </c>
      <c r="AAK45" s="535" t="str" cm="1">
        <f t="array" ref="AAK45">INDEX(AAK$13:AAK44,$B45+1,1)</f>
        <v>-</v>
      </c>
      <c r="AAL45" s="535" cm="1">
        <f t="array" ref="AAL45">INDEX(AAL$13:AAL44,$B45+1,1)</f>
        <v>1</v>
      </c>
      <c r="AAM45" s="535" cm="1">
        <f t="array" ref="AAM45">INDEX(AAM$13:AAM44,$B45+1,1)</f>
        <v>1</v>
      </c>
      <c r="AAN45" s="535" t="str" cm="1">
        <f t="array" ref="AAN45">INDEX(AAN$13:AAN44,$B45+1,1)</f>
        <v>-</v>
      </c>
      <c r="AAO45" s="535" t="str" cm="1">
        <f t="array" ref="AAO45">INDEX(AAO$13:AAO44,$B45+1,1)</f>
        <v>-</v>
      </c>
      <c r="AAP45" s="535" t="str" cm="1">
        <f t="array" ref="AAP45">INDEX(AAP$13:AAP44,$B45+1,1)</f>
        <v>-</v>
      </c>
      <c r="AAQ45" s="535" t="str" cm="1">
        <f t="array" ref="AAQ45">INDEX(AAQ$13:AAQ44,$B45+1,1)</f>
        <v>-</v>
      </c>
      <c r="AAR45" s="535" t="str" cm="1">
        <f t="array" ref="AAR45">INDEX(AAR$13:AAR44,$B45+1,1)</f>
        <v>-</v>
      </c>
      <c r="AAS45" s="535" t="str" cm="1">
        <f t="array" ref="AAS45">INDEX(AAS$13:AAS44,$B45+1,1)</f>
        <v>-</v>
      </c>
      <c r="AAT45" s="535" t="str" cm="1">
        <f t="array" ref="AAT45">INDEX(AAT$13:AAT44,$B45+1,1)</f>
        <v>-</v>
      </c>
      <c r="AAU45" s="535" t="str" cm="1">
        <f t="array" ref="AAU45">INDEX(AAU$13:AAU44,$B45+1,1)</f>
        <v>-</v>
      </c>
      <c r="AAV45" s="535" t="str" cm="1">
        <f t="array" ref="AAV45">INDEX(AAV$13:AAV44,$B45+1,1)</f>
        <v>-</v>
      </c>
      <c r="AAW45" s="535" t="str" cm="1">
        <f t="array" ref="AAW45">INDEX(AAW$13:AAW44,$B45+1,1)</f>
        <v>-</v>
      </c>
      <c r="AAX45" s="535" t="str" cm="1">
        <f t="array" ref="AAX45">INDEX(AAX$13:AAX44,$B45+1,1)</f>
        <v>-</v>
      </c>
      <c r="AAY45" s="535" t="str" cm="1">
        <f t="array" ref="AAY45">INDEX(AAY$13:AAY44,$B45+1,1)</f>
        <v>-</v>
      </c>
      <c r="AAZ45" s="535" t="str" cm="1">
        <f t="array" ref="AAZ45">INDEX(AAZ$13:AAZ44,$B45+1,1)</f>
        <v>-</v>
      </c>
      <c r="ABA45" s="18"/>
      <c r="ABB45" s="535" t="str" cm="1">
        <f t="array" ref="ABB45">INDEX(ABB$13:ABB44,$B45+1,1)</f>
        <v>-</v>
      </c>
      <c r="ABC45" s="535" t="str" cm="1">
        <f t="array" ref="ABC45">INDEX(ABC$13:ABC44,$B45+1,1)</f>
        <v>-</v>
      </c>
      <c r="ABD45" s="535" t="str" cm="1">
        <f t="array" ref="ABD45">INDEX(ABD$13:ABD44,$B45+1,1)</f>
        <v>-</v>
      </c>
      <c r="ABE45" s="535" t="str" cm="1">
        <f t="array" ref="ABE45">INDEX(ABE$13:ABE44,$B45+1,1)</f>
        <v>-</v>
      </c>
      <c r="ABF45" s="535" t="str" cm="1">
        <f t="array" ref="ABF45">INDEX(ABF$13:ABF44,$B45+1,1)</f>
        <v>-</v>
      </c>
      <c r="ABG45" s="535" t="str" cm="1">
        <f t="array" ref="ABG45">INDEX(ABG$13:ABG44,$B45+1,1)</f>
        <v>-</v>
      </c>
      <c r="ABH45" s="535" t="str" cm="1">
        <f t="array" ref="ABH45">INDEX(ABH$13:ABH44,$B45+1,1)</f>
        <v>-</v>
      </c>
      <c r="ABI45" s="535" t="str" cm="1">
        <f t="array" ref="ABI45">INDEX(ABI$13:ABI44,$B45+1,1)</f>
        <v>-</v>
      </c>
      <c r="ABJ45" s="535" t="str" cm="1">
        <f t="array" ref="ABJ45">INDEX(ABJ$13:ABJ44,$B45+1,1)</f>
        <v>-</v>
      </c>
      <c r="ABK45" s="535" t="str" cm="1">
        <f t="array" ref="ABK45">INDEX(ABK$13:ABK44,$B45+1,1)</f>
        <v>-</v>
      </c>
      <c r="ABL45" s="535" t="str" cm="1">
        <f t="array" ref="ABL45">INDEX(ABL$13:ABL44,$B45+1,1)</f>
        <v>-</v>
      </c>
      <c r="ABM45" s="535" t="str" cm="1">
        <f t="array" ref="ABM45">INDEX(ABM$13:ABM44,$B45+1,1)</f>
        <v>-</v>
      </c>
      <c r="ABN45" s="535" t="str" cm="1">
        <f t="array" ref="ABN45">INDEX(ABN$13:ABN44,$B45+1,1)</f>
        <v>-</v>
      </c>
      <c r="ABO45" s="535" t="str" cm="1">
        <f t="array" ref="ABO45">INDEX(ABO$13:ABO44,$B45+1,1)</f>
        <v>-</v>
      </c>
      <c r="ABP45" s="535" t="str" cm="1">
        <f t="array" ref="ABP45">INDEX(ABP$13:ABP44,$B45+1,1)</f>
        <v>-</v>
      </c>
      <c r="ABQ45" s="535" t="str" cm="1">
        <f t="array" ref="ABQ45">INDEX(ABQ$13:ABQ44,$B45+1,1)</f>
        <v>-</v>
      </c>
      <c r="ABR45" s="535" t="str" cm="1">
        <f t="array" ref="ABR45">INDEX(ABR$13:ABR44,$B45+1,1)</f>
        <v>-</v>
      </c>
      <c r="ABS45" s="535" t="str" cm="1">
        <f t="array" ref="ABS45">INDEX(ABS$13:ABS44,$B45+1,1)</f>
        <v>-</v>
      </c>
      <c r="ABT45" s="535" t="str" cm="1">
        <f t="array" ref="ABT45">INDEX(ABT$13:ABT44,$B45+1,1)</f>
        <v>-</v>
      </c>
      <c r="ABU45" s="535" t="str" cm="1">
        <f t="array" ref="ABU45">INDEX(ABU$13:ABU44,$B45+1,1)</f>
        <v>-</v>
      </c>
      <c r="ABV45" s="535" t="str" cm="1">
        <f t="array" ref="ABV45">INDEX(ABV$13:ABV44,$B45+1,1)</f>
        <v>-</v>
      </c>
      <c r="ABW45" s="535" t="str" cm="1">
        <f t="array" ref="ABW45">INDEX(ABW$13:ABW44,$B45+1,1)</f>
        <v>-</v>
      </c>
      <c r="ABX45" s="535" t="str" cm="1">
        <f t="array" ref="ABX45">INDEX(ABX$13:ABX44,$B45+1,1)</f>
        <v>-</v>
      </c>
      <c r="ABY45" s="535" t="str" cm="1">
        <f t="array" ref="ABY45">INDEX(ABY$13:ABY44,$B45+1,1)</f>
        <v>-</v>
      </c>
      <c r="ABZ45" s="535" t="str" cm="1">
        <f t="array" ref="ABZ45">INDEX(ABZ$13:ABZ44,$B45+1,1)</f>
        <v>-</v>
      </c>
      <c r="ACA45" s="535" t="str" cm="1">
        <f t="array" ref="ACA45">INDEX(ACA$13:ACA44,$B45+1,1)</f>
        <v>-</v>
      </c>
      <c r="ACB45" s="535" t="str" cm="1">
        <f t="array" ref="ACB45">INDEX(ACB$13:ACB44,$B45+1,1)</f>
        <v>-</v>
      </c>
      <c r="ACC45" s="535" t="str" cm="1">
        <f t="array" ref="ACC45">INDEX(ACC$13:ACC44,$B45+1,1)</f>
        <v>-</v>
      </c>
      <c r="ACD45" s="535" t="str" cm="1">
        <f t="array" ref="ACD45">INDEX(ACD$13:ACD44,$B45+1,1)</f>
        <v>-</v>
      </c>
      <c r="ACE45" s="535" t="str" cm="1">
        <f t="array" ref="ACE45">INDEX(ACE$13:ACE44,$B45+1,1)</f>
        <v>-</v>
      </c>
      <c r="ACF45" s="535" t="str" cm="1">
        <f t="array" ref="ACF45">INDEX(ACF$13:ACF44,$B45+1,1)</f>
        <v>-</v>
      </c>
      <c r="ACG45" s="535" t="str" cm="1">
        <f t="array" ref="ACG45">INDEX(ACG$13:ACG44,$B45+1,1)</f>
        <v>-</v>
      </c>
      <c r="ACH45" s="535" t="str" cm="1">
        <f t="array" ref="ACH45">INDEX(ACH$13:ACH44,$B45+1,1)</f>
        <v>-</v>
      </c>
      <c r="ACI45" s="535" t="str" cm="1">
        <f t="array" ref="ACI45">INDEX(ACI$13:ACI44,$B45+1,1)</f>
        <v>-</v>
      </c>
      <c r="ACJ45" s="535" t="str" cm="1">
        <f t="array" ref="ACJ45">INDEX(ACJ$13:ACJ44,$B45+1,1)</f>
        <v>-</v>
      </c>
      <c r="ACK45" s="535" t="str" cm="1">
        <f t="array" ref="ACK45">INDEX(ACK$13:ACK44,$B45+1,1)</f>
        <v>-</v>
      </c>
      <c r="ACL45" s="535" t="str" cm="1">
        <f t="array" ref="ACL45">INDEX(ACL$13:ACL44,$B45+1,1)</f>
        <v>-</v>
      </c>
      <c r="ACM45" s="535" t="str" cm="1">
        <f t="array" ref="ACM45">INDEX(ACM$13:ACM44,$B45+1,1)</f>
        <v>-</v>
      </c>
      <c r="ACN45" s="535" t="str" cm="1">
        <f t="array" ref="ACN45">INDEX(ACN$13:ACN44,$B45+1,1)</f>
        <v>-</v>
      </c>
      <c r="ACO45" s="535" t="str" cm="1">
        <f t="array" ref="ACO45">INDEX(ACO$13:ACO44,$B45+1,1)</f>
        <v>-</v>
      </c>
      <c r="ACP45" s="535" t="str" cm="1">
        <f t="array" ref="ACP45">INDEX(ACP$13:ACP44,$B45+1,1)</f>
        <v>-</v>
      </c>
      <c r="ACQ45" s="535" t="str" cm="1">
        <f t="array" ref="ACQ45">INDEX(ACQ$13:ACQ44,$B45+1,1)</f>
        <v>-</v>
      </c>
      <c r="ACR45" s="535" t="str" cm="1">
        <f t="array" ref="ACR45">INDEX(ACR$13:ACR44,$B45+1,1)</f>
        <v>-</v>
      </c>
      <c r="ACS45" s="535" t="str" cm="1">
        <f t="array" ref="ACS45">INDEX(ACS$13:ACS44,$B45+1,1)</f>
        <v>-</v>
      </c>
      <c r="ACT45" s="535" t="str" cm="1">
        <f t="array" ref="ACT45">INDEX(ACT$13:ACT44,$B45+1,1)</f>
        <v>-</v>
      </c>
      <c r="ACU45" s="535" t="str" cm="1">
        <f t="array" ref="ACU45">INDEX(ACU$13:ACU44,$B45+1,1)</f>
        <v>-</v>
      </c>
      <c r="ACV45" s="535" t="str" cm="1">
        <f t="array" ref="ACV45">INDEX(ACV$13:ACV44,$B45+1,1)</f>
        <v>-</v>
      </c>
      <c r="ACW45" s="535" t="str" cm="1">
        <f t="array" ref="ACW45">INDEX(ACW$13:ACW44,$B45+1,1)</f>
        <v>-</v>
      </c>
      <c r="ACX45" s="535" t="str" cm="1">
        <f t="array" ref="ACX45">INDEX(ACX$13:ACX44,$B45+1,1)</f>
        <v>-</v>
      </c>
      <c r="ACY45" s="535" t="str" cm="1">
        <f t="array" ref="ACY45">INDEX(ACY$13:ACY44,$B45+1,1)</f>
        <v>-</v>
      </c>
      <c r="ACZ45" s="535" t="str" cm="1">
        <f t="array" ref="ACZ45">INDEX(ACZ$13:ACZ44,$B45+1,1)</f>
        <v>-</v>
      </c>
      <c r="ADA45" s="535" t="str" cm="1">
        <f t="array" ref="ADA45">INDEX(ADA$13:ADA44,$B45+1,1)</f>
        <v>-</v>
      </c>
      <c r="ADB45" s="535" t="str" cm="1">
        <f t="array" ref="ADB45">INDEX(ADB$13:ADB44,$B45+1,1)</f>
        <v>-</v>
      </c>
      <c r="ADC45" s="535" t="str" cm="1">
        <f t="array" ref="ADC45">INDEX(ADC$13:ADC44,$B45+1,1)</f>
        <v>-</v>
      </c>
      <c r="ADD45" s="535" t="str" cm="1">
        <f t="array" ref="ADD45">INDEX(ADD$13:ADD44,$B45+1,1)</f>
        <v>-</v>
      </c>
      <c r="ADE45" s="535" t="str" cm="1">
        <f t="array" ref="ADE45">INDEX(ADE$13:ADE44,$B45+1,1)</f>
        <v>-</v>
      </c>
      <c r="ADF45" s="535" t="str" cm="1">
        <f t="array" ref="ADF45">INDEX(ADF$13:ADF44,$B45+1,1)</f>
        <v>-</v>
      </c>
      <c r="ADG45" s="535" t="str" cm="1">
        <f t="array" ref="ADG45">INDEX(ADG$13:ADG44,$B45+1,1)</f>
        <v>-</v>
      </c>
      <c r="ADH45" s="535" t="str" cm="1">
        <f t="array" ref="ADH45">INDEX(ADH$13:ADH44,$B45+1,1)</f>
        <v>-</v>
      </c>
      <c r="ADI45" s="535" t="str" cm="1">
        <f t="array" ref="ADI45">INDEX(ADI$13:ADI44,$B45+1,1)</f>
        <v>-</v>
      </c>
      <c r="ADJ45" s="535" t="str" cm="1">
        <f t="array" ref="ADJ45">INDEX(ADJ$13:ADJ44,$B45+1,1)</f>
        <v>-</v>
      </c>
      <c r="ADK45" s="535" t="str" cm="1">
        <f t="array" ref="ADK45">INDEX(ADK$13:ADK44,$B45+1,1)</f>
        <v>-</v>
      </c>
      <c r="ADL45" s="535" t="str" cm="1">
        <f t="array" ref="ADL45">INDEX(ADL$13:ADL44,$B45+1,1)</f>
        <v>-</v>
      </c>
      <c r="ADM45" s="535" t="str" cm="1">
        <f t="array" ref="ADM45">INDEX(ADM$13:ADM44,$B45+1,1)</f>
        <v>-</v>
      </c>
      <c r="ADN45" s="535" t="str" cm="1">
        <f t="array" ref="ADN45">INDEX(ADN$13:ADN44,$B45+1,1)</f>
        <v>-</v>
      </c>
      <c r="ADO45" s="535" t="str" cm="1">
        <f t="array" ref="ADO45">INDEX(ADO$13:ADO44,$B45+1,1)</f>
        <v>-</v>
      </c>
      <c r="ADP45" s="535" t="str" cm="1">
        <f t="array" ref="ADP45">INDEX(ADP$13:ADP44,$B45+1,1)</f>
        <v>-</v>
      </c>
      <c r="ADQ45" s="535" t="str" cm="1">
        <f t="array" ref="ADQ45">INDEX(ADQ$13:ADQ44,$B45+1,1)</f>
        <v>-</v>
      </c>
      <c r="ADR45" s="535" t="str" cm="1">
        <f t="array" ref="ADR45">INDEX(ADR$13:ADR44,$B45+1,1)</f>
        <v>-</v>
      </c>
      <c r="ADS45" s="535" t="str" cm="1">
        <f t="array" ref="ADS45">INDEX(ADS$13:ADS44,$B45+1,1)</f>
        <v>-</v>
      </c>
      <c r="ADT45" s="535" t="str" cm="1">
        <f t="array" ref="ADT45">INDEX(ADT$13:ADT44,$B45+1,1)</f>
        <v>-</v>
      </c>
      <c r="ADU45" s="535" t="str" cm="1">
        <f t="array" ref="ADU45">INDEX(ADU$13:ADU44,$B45+1,1)</f>
        <v>-</v>
      </c>
      <c r="ADV45" s="535" t="str" cm="1">
        <f t="array" ref="ADV45">INDEX(ADV$13:ADV44,$B45+1,1)</f>
        <v>-</v>
      </c>
      <c r="ADW45" s="535" t="str" cm="1">
        <f t="array" ref="ADW45">INDEX(ADW$13:ADW44,$B45+1,1)</f>
        <v>-</v>
      </c>
      <c r="ADX45" s="535" t="str" cm="1">
        <f t="array" ref="ADX45">INDEX(ADX$13:ADX44,$B45+1,1)</f>
        <v>-</v>
      </c>
      <c r="ADY45" s="535" t="str" cm="1">
        <f t="array" ref="ADY45">INDEX(ADY$13:ADY44,$B45+1,1)</f>
        <v>-</v>
      </c>
      <c r="ADZ45" s="535" t="str" cm="1">
        <f t="array" ref="ADZ45">INDEX(ADZ$13:ADZ44,$B45+1,1)</f>
        <v>-</v>
      </c>
      <c r="AEA45" s="535" t="str" cm="1">
        <f t="array" ref="AEA45">INDEX(AEA$13:AEA44,$B45+1,1)</f>
        <v>-</v>
      </c>
      <c r="AEB45" s="535" t="str" cm="1">
        <f t="array" ref="AEB45">INDEX(AEB$13:AEB44,$B45+1,1)</f>
        <v>-</v>
      </c>
      <c r="AEC45" s="535" t="str" cm="1">
        <f t="array" ref="AEC45">INDEX(AEC$13:AEC44,$B45+1,1)</f>
        <v>-</v>
      </c>
      <c r="AED45" s="535" t="str" cm="1">
        <f t="array" ref="AED45">INDEX(AED$13:AED44,$B45+1,1)</f>
        <v>-</v>
      </c>
      <c r="AEE45" s="535" t="str" cm="1">
        <f t="array" ref="AEE45">INDEX(AEE$13:AEE44,$B45+1,1)</f>
        <v>-</v>
      </c>
      <c r="AEF45" s="535" t="str" cm="1">
        <f t="array" ref="AEF45">INDEX(AEF$13:AEF44,$B45+1,1)</f>
        <v>-</v>
      </c>
      <c r="AEG45" s="535" t="str" cm="1">
        <f t="array" ref="AEG45">INDEX(AEG$13:AEG44,$B45+1,1)</f>
        <v>-</v>
      </c>
      <c r="AEH45" s="535" t="str" cm="1">
        <f t="array" ref="AEH45">INDEX(AEH$13:AEH44,$B45+1,1)</f>
        <v>-</v>
      </c>
      <c r="AEI45" s="535" t="str" cm="1">
        <f t="array" ref="AEI45">INDEX(AEI$13:AEI44,$B45+1,1)</f>
        <v>-</v>
      </c>
      <c r="AEJ45" s="535" t="str" cm="1">
        <f t="array" ref="AEJ45">INDEX(AEJ$13:AEJ44,$B45+1,1)</f>
        <v>-</v>
      </c>
      <c r="AEK45" s="535" t="str" cm="1">
        <f t="array" ref="AEK45">INDEX(AEK$13:AEK44,$B45+1,1)</f>
        <v>-</v>
      </c>
      <c r="AEL45" s="535" t="str" cm="1">
        <f t="array" ref="AEL45">INDEX(AEL$13:AEL44,$B45+1,1)</f>
        <v>-</v>
      </c>
      <c r="AEM45" s="535" t="str" cm="1">
        <f t="array" ref="AEM45">INDEX(AEM$13:AEM44,$B45+1,1)</f>
        <v>-</v>
      </c>
      <c r="AEN45" s="535" cm="1">
        <f t="array" ref="AEN45">INDEX(AEN$13:AEN44,$B45+1,1)</f>
        <v>0</v>
      </c>
      <c r="AEO45" s="483">
        <v>0</v>
      </c>
    </row>
    <row r="46" spans="1:821" outlineLevel="1">
      <c r="A46" s="18">
        <f t="shared" si="136"/>
        <v>33</v>
      </c>
      <c r="B46" s="18">
        <f t="shared" si="203"/>
        <v>6</v>
      </c>
      <c r="C46">
        <v>2</v>
      </c>
      <c r="D46" s="17" t="str" cm="1">
        <f t="array" ref="D46">INDEX(D$13:D45,$B46+1,1)</f>
        <v>GSW</v>
      </c>
      <c r="E46" t="b">
        <v>1</v>
      </c>
      <c r="F46" t="b">
        <v>0</v>
      </c>
      <c r="G46" t="b">
        <f>E46</f>
        <v>1</v>
      </c>
      <c r="H46" s="40" t="s">
        <v>2647</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535" cm="1">
        <f t="array" ref="T46">INDEX(T$13:T45,$B46+1,1)</f>
        <v>2</v>
      </c>
      <c r="U46" s="535" cm="1">
        <f t="array" ref="U46">INDEX(U$13:U45,$B46+1,1)</f>
        <v>2</v>
      </c>
      <c r="V46" s="411">
        <f t="shared" si="214"/>
        <v>2</v>
      </c>
      <c r="W46" s="778" t="b">
        <f t="shared" si="200"/>
        <v>0</v>
      </c>
      <c r="X46" s="777" t="b">
        <f t="shared" si="210"/>
        <v>1</v>
      </c>
      <c r="Y46" s="777" t="b">
        <f t="shared" si="210"/>
        <v>1</v>
      </c>
      <c r="Z46" s="796" t="b" cm="1">
        <f t="array" ref="Z46">INDEX(Z$13:Z45,$B46+1,1)</f>
        <v>0</v>
      </c>
      <c r="AA46" s="411">
        <f t="shared" si="139"/>
        <v>6</v>
      </c>
      <c r="AB46" s="411">
        <f t="shared" si="140"/>
        <v>6</v>
      </c>
      <c r="AC46" s="411"/>
      <c r="AD46" s="411">
        <f t="shared" si="141"/>
        <v>6</v>
      </c>
      <c r="AE46" s="111"/>
      <c r="AF46" s="111"/>
      <c r="AG46" s="111"/>
      <c r="AH46" s="111"/>
      <c r="AI46" s="535" cm="1">
        <f t="array" ref="AI46">INDEX(AI$13:AI45,$B46+1,1)</f>
        <v>1</v>
      </c>
      <c r="AJ46" s="535" cm="1">
        <f t="array" ref="AJ46">INDEX(AJ$13:AJ45,$B46+1,1)</f>
        <v>1</v>
      </c>
      <c r="AK46" s="535" cm="1">
        <f t="array" ref="AK46">INDEX(AK$13:AK45,$B46+1,1)</f>
        <v>1</v>
      </c>
      <c r="AL46" s="535" cm="1">
        <f t="array" ref="AL46">INDEX(AL$13:AL45,$B46+1,1)</f>
        <v>0</v>
      </c>
      <c r="AM46" s="535" cm="1">
        <f t="array" ref="AM46">INDEX(AM$13:AM45,$B46+1,1)</f>
        <v>0</v>
      </c>
      <c r="AN46" s="535">
        <v>1</v>
      </c>
      <c r="AO46" s="535" cm="1">
        <f t="array" ref="AO46">INDEX(AO$13:AO45,$B46+1,1)</f>
        <v>1</v>
      </c>
      <c r="AP46" s="535" cm="1">
        <f t="array" ref="AP46">INDEX(AP$13:AP45,$B46+1,1)</f>
        <v>1</v>
      </c>
      <c r="AQ46" s="111"/>
      <c r="AR46" s="111"/>
      <c r="AS46" s="111"/>
      <c r="AT46" s="111"/>
      <c r="AU46" s="111"/>
      <c r="AV46" s="111"/>
      <c r="AW46" s="111"/>
      <c r="AX46" s="111"/>
      <c r="AY46" s="18"/>
      <c r="AZ46" s="18"/>
      <c r="BA46" s="200" t="str" cm="1">
        <f t="array" aca="1" ref="BA46" ca="1">$H46&amp;" "        &amp;_xlfn.SINGLE( INDEX(i.ModelStructure,$I46,1))    &amp;" "
&amp; $D46        &amp;       IF(OR($CE46="-", $CE46),"_PInp","_Full")&amp;    IF($DK46=0," SFM","")&amp;IF($DK46=1," MFM","")&amp;IF($DK46=7," Mat","")&amp;IF($EX46=1,"&amp;EL","   ")&amp;IF($DQ46=TRUE,"&amp;BBT","    ")
&amp;      " TOL"&amp;_xlfn.SINGLE(INDEX(i.TOL_Desc,1,$N46))   &amp; " Scan"&amp;$AK46
&amp;       CHOOSE($K46+1," CFS"," GFS"," NFS")&amp;     " CG_"&amp;_xlfn.SINGLE(_xlfn.SWITCH($XI46,"-",1,TRUE,1,FALSE,0))&amp;_xlfn.SINGLE(    IF($XL46="-"," FodCrop    ",_xlfn.SWITCH(VALUE(LEFT($XL$4,1)),0," All",6," Lup",9," Oat",11," OaF")&amp;"_Fod"&amp;TEXT($XL46,"000%")))
&amp;" REV"&amp;"_"&amp;TEXT($GV46,"00;-0;00;@ ")&amp;TEXT($AN46,"00;-0;00;  @")&amp;"_"&amp;TEXT($HA46,"0")&amp;"_"&amp;TEXT($AP46,"0")
&amp; " RR"&amp;TEXT(SUM($FB46:$FC46),"+00%;-00%;    ;@")
&amp; " ("&amp;IF($DD46,"P","E")   &amp;IF($DE46,"T","t")        &amp;     "_F"&amp;IF($ZW46=TRUE,3,0)+COUNTIF($ZO46:$ZS46,TRUE)+COUNTIF($BV46:$BW46,"&gt;0")&amp;IF($ZU46=TRUE,3,0)+COUNTIF($BV46:$BW46,"&gt;0")&amp;"N"&amp;$ZZ46&amp;$AAA46&amp;"L"&amp;$AAL46&amp;$AAM46&amp;"_"&amp;$AAK46&amp;")"</f>
        <v>REV_All_std  SE GSW_PInp MFM        TOLSpr Scan1 CFS CG_1 FodCrop     REV_- 01_1_1 RR+01% (Et_F00N--L11_-)</v>
      </c>
      <c r="BB46" s="8" t="str">
        <f ca="1">IF(COUNTIF($BA$13:$BA46,$BA46)=1,"-","Dup")</f>
        <v>-</v>
      </c>
      <c r="BC46" s="18"/>
      <c r="BD46" s="535" t="b" cm="1">
        <f t="array" ref="BD46">INDEX(BD$13:BD45,$B46+1,1)</f>
        <v>0</v>
      </c>
      <c r="BE46" s="535" t="b" cm="1">
        <f t="array" ref="BE46">INDEX(BE$13:BE45,$B46+1,1)</f>
        <v>0</v>
      </c>
      <c r="BF46" s="535" t="b" cm="1">
        <f t="array" ref="BF46">INDEX(BF$13:BF45,$B46+1,1)</f>
        <v>0</v>
      </c>
      <c r="BG46" s="535" t="b" cm="1">
        <f t="array" ref="BG46">INDEX(BG$13:BG45,$B46+1,1)</f>
        <v>0</v>
      </c>
      <c r="BH46" s="535" t="b" cm="1">
        <f t="array" ref="BH46">INDEX(BH$13:BH45,$B46+1,1)</f>
        <v>0</v>
      </c>
      <c r="BI46" s="535" t="b" cm="1">
        <f t="array" ref="BI46">INDEX(BI$13:BI45,$B46+1,1)</f>
        <v>0</v>
      </c>
      <c r="BJ46" s="535" t="b" cm="1">
        <f t="array" ref="BJ46">INDEX(BJ$13:BJ45,$B46+1,1)</f>
        <v>0</v>
      </c>
      <c r="BK46" s="535" t="b" cm="1">
        <f t="array" ref="BK46">INDEX(BK$13:BK45,$B46+1,1)</f>
        <v>0</v>
      </c>
      <c r="BL46" s="535" t="b" cm="1">
        <f t="array" ref="BL46">INDEX(BL$13:BL45,$B46+1,1)</f>
        <v>0</v>
      </c>
      <c r="BM46" s="18"/>
      <c r="BN46" s="535" t="b" cm="1">
        <f t="array" ref="BN46">INDEX(BN$13:BN45,$B46+1,1)</f>
        <v>0</v>
      </c>
      <c r="BO46" s="535" t="str" cm="1">
        <f t="array" ref="BO46">INDEX(BO$13:BO45,$B46+1,1)</f>
        <v>-</v>
      </c>
      <c r="BP46" s="535" t="str" cm="1">
        <f t="array" ref="BP46">INDEX(BP$13:BP45,$B46+1,1)</f>
        <v>-</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str" cm="1">
        <f t="array" ref="BX46">INDEX(BX$13:BX45,$B46+1,1)</f>
        <v>-</v>
      </c>
      <c r="BY46" s="535" t="str" cm="1">
        <f t="array" ref="BY46">INDEX(BY$13:BY45,$B46+1,1)</f>
        <v>-</v>
      </c>
      <c r="BZ46" s="535" t="b" cm="1">
        <f t="array" ref="BZ46">INDEX(BZ$13:BZ45,$B46+1,1)</f>
        <v>0</v>
      </c>
      <c r="CA46" s="535" t="str" cm="1">
        <f t="array" ref="CA46">INDEX(CA$13:CA45,$B46+1,1)</f>
        <v>-</v>
      </c>
      <c r="CB46" s="535" t="str" cm="1">
        <f t="array" ref="CB46">INDEX(CB$13:CB45,$B46+1,1)</f>
        <v>-</v>
      </c>
      <c r="CC46" s="535" t="str" cm="1">
        <f t="array" ref="CC46">INDEX(CC$13:CC45,$B46+1,1)</f>
        <v>-</v>
      </c>
      <c r="CD46" s="535" t="str" cm="1">
        <f t="array" ref="CD46">INDEX(CD$13:CD45,$B46+1,1)</f>
        <v>-</v>
      </c>
      <c r="CE46" s="535" t="str" cm="1">
        <f t="array" ref="CE46">INDEX(CE$13:CE45,$B46+1,1)</f>
        <v>-</v>
      </c>
      <c r="CF46" s="18"/>
      <c r="CG46" s="535" t="str" cm="1">
        <f t="array" ref="CG46">INDEX(CG$13:CG45,$B46+1,1)</f>
        <v>-</v>
      </c>
      <c r="CH46" s="411" t="str">
        <f t="shared" ca="1" si="144"/>
        <v>-</v>
      </c>
      <c r="CI46" s="411">
        <f t="shared" si="215"/>
        <v>0</v>
      </c>
      <c r="CJ46" s="411">
        <f t="shared" si="215"/>
        <v>0</v>
      </c>
      <c r="CK46" s="535" t="str" cm="1">
        <f t="array" ref="CK46">INDEX(CK$13:CK45,$B46+1,1)</f>
        <v>-</v>
      </c>
      <c r="CL46" s="535" t="str" cm="1">
        <f t="array" ref="CL46">INDEX(CL$13:CL45,$B46+1,1)</f>
        <v>-</v>
      </c>
      <c r="CM46" s="535" t="str" cm="1">
        <f t="array" ref="CM46">INDEX(CM$13:CM45,$B46+1,1)</f>
        <v>-</v>
      </c>
      <c r="CN46" s="411" t="str">
        <f t="shared" ca="1" si="146"/>
        <v>-</v>
      </c>
      <c r="CO46" s="411">
        <f t="shared" si="216"/>
        <v>0</v>
      </c>
      <c r="CP46" s="411">
        <f t="shared" si="216"/>
        <v>0</v>
      </c>
      <c r="CQ46" s="535" t="str" cm="1">
        <f t="array" ref="CQ46">INDEX(CQ$13:CQ45,$B46+1,1)</f>
        <v>-</v>
      </c>
      <c r="CR46" s="411" t="str">
        <f t="shared" ca="1" si="148"/>
        <v>-</v>
      </c>
      <c r="CS46" s="411">
        <f t="shared" si="149"/>
        <v>0</v>
      </c>
      <c r="CT46" s="535" t="str" cm="1">
        <f t="array" ref="CT46">INDEX(CT$13:CT45,$B46+1,1)</f>
        <v>-</v>
      </c>
      <c r="CU46" s="535" t="str" cm="1">
        <f t="array" ref="CU46">INDEX(CU$13:CU45,$B46+1,1)</f>
        <v>-</v>
      </c>
      <c r="CV46" s="411">
        <f t="shared" si="150"/>
        <v>0</v>
      </c>
      <c r="CW46" s="535" t="str" cm="1">
        <f t="array" ref="CW46">INDEX(CW$13:CW45,$B46+1,1)</f>
        <v>-</v>
      </c>
      <c r="CX46" s="411" t="str">
        <f t="shared" ca="1" si="151"/>
        <v>-</v>
      </c>
      <c r="CY46" s="411">
        <f t="shared" si="217"/>
        <v>0</v>
      </c>
      <c r="CZ46" s="411">
        <f t="shared" si="217"/>
        <v>0</v>
      </c>
      <c r="DA46" s="535" cm="1">
        <f t="array" ref="DA46">INDEX(DA$13:DA45,$B46+1,1)</f>
        <v>0</v>
      </c>
      <c r="DB46" s="535" cm="1">
        <f t="array" ref="DB46">INDEX(DB$13:DB45,$B46+1,1)</f>
        <v>0</v>
      </c>
      <c r="DC46" s="18"/>
      <c r="DD46" s="535" t="b" cm="1">
        <f t="array" ref="DD46">INDEX(DD$13:DD45,$B46+1,1)</f>
        <v>0</v>
      </c>
      <c r="DE46" s="535" t="b" cm="1">
        <f t="array" ref="DE46">INDEX(DE$13:DE45,$B46+1,1)</f>
        <v>0</v>
      </c>
      <c r="DF46" s="535" t="b" cm="1">
        <f t="array" ref="DF46">INDEX(DF$13:DF45,$B46+1,1)</f>
        <v>1</v>
      </c>
      <c r="DG46" s="535" t="str" cm="1">
        <f t="array" ref="DG46">INDEX(DG$13:DG45,$B46+1,1)</f>
        <v>-</v>
      </c>
      <c r="DH46" s="536" cm="1">
        <f t="array" ref="DH46">INDEX(DH$13:DH45,$B46+1,1)</f>
        <v>0</v>
      </c>
      <c r="DI46" s="535" cm="1">
        <f t="array" ref="DI46">INDEX(DI$13:DI45,$B46+1,1)</f>
        <v>1</v>
      </c>
      <c r="DJ46" s="535" cm="1">
        <f t="array" ref="DJ46">INDEX(DJ$13:DJ45,$B46+1,1)</f>
        <v>1</v>
      </c>
      <c r="DK46" s="411">
        <f t="shared" si="183"/>
        <v>1</v>
      </c>
      <c r="DL46" s="411">
        <f t="shared" si="183"/>
        <v>60</v>
      </c>
      <c r="DM46" s="535" t="str" cm="1">
        <f t="array" ref="DM46">INDEX(DM$13:DM45,$B46+1,1)</f>
        <v>-</v>
      </c>
      <c r="DN46" s="411" t="str">
        <f t="shared" si="184"/>
        <v>-</v>
      </c>
      <c r="DO46" s="411" t="str">
        <f t="shared" si="184"/>
        <v>-</v>
      </c>
      <c r="DP46" s="411" t="str">
        <f t="shared" si="184"/>
        <v>-</v>
      </c>
      <c r="DQ46" s="411" t="b">
        <f t="shared" si="185"/>
        <v>0</v>
      </c>
      <c r="DR46" s="535" t="str" cm="1">
        <f t="array" ref="DR46">INDEX(DR$13:DR45,$B46+1,1)</f>
        <v>-</v>
      </c>
      <c r="DS46" s="535" t="str" cm="1">
        <f t="array" ref="DS46">INDEX(DS$13:DS45,$B46+1,1)</f>
        <v>-</v>
      </c>
      <c r="DT46" s="535" t="str" cm="1">
        <f t="array" ref="DT46">INDEX(DT$13:DT45,$B46+1,1)</f>
        <v>-</v>
      </c>
      <c r="DU46" s="535" t="str" cm="1">
        <f t="array" ref="DU46">INDEX(DU$13:DU45,$B46+1,1)</f>
        <v>-</v>
      </c>
      <c r="DV46" s="411">
        <f t="shared" si="223"/>
        <v>500</v>
      </c>
      <c r="DW46" s="411">
        <f t="shared" si="223"/>
        <v>500</v>
      </c>
      <c r="DX46" s="411" t="str">
        <f t="shared" si="223"/>
        <v>-</v>
      </c>
      <c r="DY46" s="411" t="str">
        <f t="shared" si="223"/>
        <v>-</v>
      </c>
      <c r="DZ46" s="411" t="str">
        <f t="shared" si="223"/>
        <v>-</v>
      </c>
      <c r="EA46" s="535" cm="1">
        <f t="array" ref="EA46">INDEX(EA$13:EA45,$B46+1,1)</f>
        <v>0</v>
      </c>
      <c r="EB46" s="535" cm="1">
        <f t="array" ref="EB46">INDEX(EB$13:EB45,$B46+1,1)</f>
        <v>999999</v>
      </c>
      <c r="EC46" s="535" cm="1">
        <f t="array" ref="EC46">INDEX(EC$13:EC45,$B46+1,1)</f>
        <v>999999</v>
      </c>
      <c r="ED46" s="535" cm="1">
        <f t="array" ref="ED46">INDEX(ED$13:ED45,$B46+1,1)</f>
        <v>999999</v>
      </c>
      <c r="EE46" s="535" cm="1">
        <f t="array" ref="EE46">INDEX(EE$13:EE45,$B46+1,1)</f>
        <v>999999</v>
      </c>
      <c r="EF46" s="535" cm="1">
        <f t="array" ref="EF46">INDEX(EF$13:EF45,$B46+1,1)</f>
        <v>999999</v>
      </c>
      <c r="EG46" s="535" cm="1">
        <f t="array" ref="EG46">INDEX(EG$13:EG45,$B46+1,1)</f>
        <v>999999</v>
      </c>
      <c r="EH46" s="535" cm="1">
        <f t="array" ref="EH46">INDEX(EH$13:EH45,$B46+1,1)</f>
        <v>999999</v>
      </c>
      <c r="EI46" s="535" cm="1">
        <f t="array" ref="EI46">INDEX(EI$13:EI45,$B46+1,1)</f>
        <v>999999</v>
      </c>
      <c r="EJ46" s="535" cm="1">
        <f t="array" ref="EJ46">INDEX(EJ$13:EJ45,$B46+1,1)</f>
        <v>999999</v>
      </c>
      <c r="EK46" s="535" cm="1">
        <f t="array" ref="EK46">INDEX(EK$13:EK45,$B46+1,1)</f>
        <v>999999</v>
      </c>
      <c r="EL46" s="535" cm="1">
        <f t="array" ref="EL46">INDEX(EL$13:EL45,$B46+1,1)</f>
        <v>999999</v>
      </c>
      <c r="EM46" s="535" cm="1">
        <f t="array" ref="EM46">INDEX(EM$13:EM45,$B46+1,1)</f>
        <v>999999</v>
      </c>
      <c r="EN46" s="782">
        <f t="shared" si="211"/>
        <v>0</v>
      </c>
      <c r="EO46" s="782">
        <f t="shared" si="211"/>
        <v>0</v>
      </c>
      <c r="EP46" s="782">
        <f t="shared" si="211"/>
        <v>999999</v>
      </c>
      <c r="EQ46" s="535" t="str" cm="1">
        <f t="array" ref="EQ46">INDEX(EQ$13:EQ45,$B46+1,1)</f>
        <v>-</v>
      </c>
      <c r="ER46" s="535" t="str" cm="1">
        <f t="array" ref="ER46">INDEX(ER$13:ER45,$B46+1,1)</f>
        <v>-</v>
      </c>
      <c r="ES46" s="411" t="str">
        <f t="shared" si="218"/>
        <v>-</v>
      </c>
      <c r="ET46" s="411" t="str">
        <f t="shared" si="218"/>
        <v>-</v>
      </c>
      <c r="EU46" s="781">
        <f t="shared" si="177"/>
        <v>0</v>
      </c>
      <c r="EV46" s="779">
        <f t="shared" si="178"/>
        <v>999999</v>
      </c>
      <c r="EW46" s="780">
        <f t="shared" si="179"/>
        <v>999999</v>
      </c>
      <c r="EX46" s="535" t="str" cm="1">
        <f t="array" ref="EX46">INDEX(EX$13:EX45,$B46+1,1)</f>
        <v>-</v>
      </c>
      <c r="EY46" s="728" cm="1">
        <f t="array" ref="EY46">IF(EX46&lt;&gt;"-",EX46,INDEX(i.ELMatedEst,$AA46+1,$T46))</f>
        <v>0</v>
      </c>
      <c r="EZ46" s="535" t="str" cm="1">
        <f t="array" ref="EZ46">INDEX(EZ$13:EZ45,$B46+1,1)</f>
        <v>-</v>
      </c>
      <c r="FA46" s="535" t="str" cm="1">
        <f t="array" ref="FA46">INDEX(FA$13:FA45,$B46+1,1)</f>
        <v>-</v>
      </c>
      <c r="FB46" s="411">
        <f t="shared" si="188"/>
        <v>0</v>
      </c>
      <c r="FC46" s="666">
        <f t="shared" si="189"/>
        <v>5.0000000000000001E-3</v>
      </c>
      <c r="FD46" s="535" cm="1">
        <f t="array" ref="FD46">INDEX(FD$13:FD45,$B46+1,1)</f>
        <v>1</v>
      </c>
      <c r="FE46" s="667">
        <f t="shared" si="190"/>
        <v>0.12</v>
      </c>
      <c r="FF46" s="667">
        <f>INDEX(CHOOSE($N46,DataAutumn!i.EL_PropnSold,DataWinter!i.EL_PropnSold,DataSpring!i.EL_PropnSold),$AI46,$T46)*INDEX(i.ELMatedEst,$AB46+1,$T46)*i.dAdultRR_ELPropSold
+INDEX(i.dryman,($AJ46-1)*4+$AI46,FF$7)</f>
        <v>0</v>
      </c>
      <c r="FG46" s="667">
        <f>INDEX(CHOOSE($N46,DataAutumn!i.EL_PropnSold,DataWinter!i.EL_PropnSold,DataSpring!i.EL_PropnSold),$AI46,$T46)*INDEX(i.ELMatedEst,$AB46+1,$T46)*i.dAdultRR_ELPropSold
+INDEX(i.dryman,($AJ46-1)*4+$AI46,FG$7)</f>
        <v>3.125E-2</v>
      </c>
      <c r="FH46" s="667">
        <f>INDEX(CHOOSE($N46,DataAutumn!i.EL_PropnSold,DataWinter!i.EL_PropnSold,DataSpring!i.EL_PropnSold),$AI46,$T46)*INDEX(i.ELMatedEst,$AB46+1,$T46)*i.dAdultRR_ELPropSold
+INDEX(i.dryman,($AJ46-1)*4+$AI46,FH$7)</f>
        <v>3.125E-2</v>
      </c>
      <c r="FI46" s="667">
        <f>INDEX(CHOOSE($N46,DataAutumn!i.EL_PropnSold,DataWinter!i.EL_PropnSold,DataSpring!i.EL_PropnSold),$AI46,$T46)*INDEX(i.ELMatedEst,$AB46+1,$T46)*i.dAdultRR_ELPropSold
+INDEX(i.dryman,($AJ46-1)*4+$AI46,FI$7)</f>
        <v>3.125E-2</v>
      </c>
      <c r="FJ46" s="668">
        <f>INDEX(CHOOSE($N46,DataAutumn!i.EL_PropnSold,DataWinter!i.EL_PropnSold,DataSpring!i.EL_PropnSold),$AI46,$T46)*INDEX(i.ELMatedEst,$AB46+1,$T46)*i.dAdultLSurv_ELPropSold</f>
        <v>0</v>
      </c>
      <c r="FK46" s="411" t="b">
        <f t="shared" si="219"/>
        <v>0</v>
      </c>
      <c r="FL46" s="411" t="b">
        <f t="shared" si="219"/>
        <v>0</v>
      </c>
      <c r="FM46" s="411" t="b">
        <f t="shared" si="219"/>
        <v>0</v>
      </c>
      <c r="FN46" s="411" t="b">
        <f t="shared" si="219"/>
        <v>0</v>
      </c>
      <c r="FO46" s="411">
        <f t="shared" si="212"/>
        <v>1</v>
      </c>
      <c r="FP46" s="411">
        <f t="shared" si="212"/>
        <v>0</v>
      </c>
      <c r="FQ46" s="411" t="b">
        <f t="shared" si="193"/>
        <v>0</v>
      </c>
      <c r="FR46" s="411" t="b">
        <f t="shared" si="213"/>
        <v>0</v>
      </c>
      <c r="FS46" s="411" t="b">
        <f t="shared" si="213"/>
        <v>0</v>
      </c>
      <c r="FT46" s="411" t="b">
        <f t="shared" si="213"/>
        <v>1</v>
      </c>
      <c r="FU46" s="87">
        <f t="shared" si="220"/>
        <v>1</v>
      </c>
      <c r="FV46" s="87">
        <f t="shared" si="220"/>
        <v>1</v>
      </c>
      <c r="FW46" s="535" cm="1">
        <f t="array" ref="FW46">INDEX(FW$13:FW45,$B46+1,1)</f>
        <v>1</v>
      </c>
      <c r="FX46" s="535" cm="1">
        <f t="array" ref="FX46">INDEX(FX$13:FX45,$B46+1,1)</f>
        <v>1</v>
      </c>
      <c r="FY46" s="535" cm="1">
        <f t="array" ref="FY46">INDEX(FY$13:FY45,$B46+1,1)</f>
        <v>1</v>
      </c>
      <c r="FZ46" s="535" cm="1">
        <f t="array" ref="FZ46">INDEX(FZ$13:FZ45,$B46+1,1)</f>
        <v>1</v>
      </c>
      <c r="GA46" s="535" t="str" cm="1">
        <f t="array" ref="GA46">INDEX(GA$13:GA45,$B46+1,1)</f>
        <v>-</v>
      </c>
      <c r="GB46" s="411" t="b">
        <f t="shared" si="194"/>
        <v>1</v>
      </c>
      <c r="GC46" s="411" t="b">
        <f t="shared" si="194"/>
        <v>0</v>
      </c>
      <c r="GD46" s="411" t="b">
        <f t="shared" si="194"/>
        <v>0</v>
      </c>
      <c r="GE46" s="411" t="b">
        <f t="shared" si="194"/>
        <v>0</v>
      </c>
      <c r="GF46" s="87">
        <f t="shared" si="221"/>
        <v>1</v>
      </c>
      <c r="GG46" s="87">
        <f t="shared" si="221"/>
        <v>1</v>
      </c>
      <c r="GH46" s="87">
        <f t="shared" si="221"/>
        <v>1</v>
      </c>
      <c r="GI46" s="87">
        <f t="shared" si="221"/>
        <v>1</v>
      </c>
      <c r="GJ46" s="87">
        <f t="shared" si="221"/>
        <v>1</v>
      </c>
      <c r="GK46" s="87">
        <f t="shared" si="221"/>
        <v>1</v>
      </c>
      <c r="GL46" s="87">
        <f t="shared" si="221"/>
        <v>1</v>
      </c>
      <c r="GM46" s="87">
        <f t="shared" si="221"/>
        <v>1</v>
      </c>
      <c r="GN46" s="411" cm="1">
        <f t="array" ref="GN46">INDEX(i.dse_type,1,$L46)</f>
        <v>0</v>
      </c>
      <c r="GO46" s="535" t="str" cm="1">
        <f t="array" ref="GO46">INDEX(GO$13:GO45,$B46+1,1)</f>
        <v>-</v>
      </c>
      <c r="GP46" s="535" t="str" cm="1">
        <f t="array" ref="GP46">INDEX(GP$13:GP45,$B46+1,1)</f>
        <v>-</v>
      </c>
      <c r="GQ46" s="535" t="str" cm="1">
        <f t="array" ref="GQ46">INDEX(GQ$13:GQ45,$B46+1,1)</f>
        <v>-</v>
      </c>
      <c r="GR46" s="18"/>
      <c r="GS46" s="191" t="b">
        <f>GS45</f>
        <v>1</v>
      </c>
      <c r="GT46" s="411" t="b">
        <f t="shared" si="195"/>
        <v>0</v>
      </c>
      <c r="GU46" s="22">
        <f>VALUE($L46&amp;$T46&amp;$N46&amp;$AK46&amp;VALUE($K46))</f>
        <v>22310</v>
      </c>
      <c r="GV46" s="535" t="str" cm="1">
        <f t="array" ref="GV46">INDEX(GV$13:GV45,$B46+1,1)</f>
        <v>-</v>
      </c>
      <c r="GW46" s="535" t="str" cm="1">
        <f t="array" ref="GW46">INDEX(GW$13:GW45,$B46+1,1)</f>
        <v>-</v>
      </c>
      <c r="GX46" s="535" cm="1">
        <f t="array" ref="GX46">INDEX(GX$13:GX45,$B46+1,1)</f>
        <v>1</v>
      </c>
      <c r="GY46" s="535" cm="1">
        <f t="array" ref="GY46">INDEX(GY$13:GY45,$B46+1,1)</f>
        <v>1</v>
      </c>
      <c r="GZ46" s="535" t="str" cm="1">
        <f t="array" ref="GZ46">INDEX(GZ$13:GZ45,$B46+1,1)</f>
        <v>-</v>
      </c>
      <c r="HA46" s="22">
        <v>1</v>
      </c>
      <c r="HB46" s="22">
        <v>1</v>
      </c>
      <c r="HC46" s="22">
        <v>1</v>
      </c>
      <c r="HD46" s="22">
        <v>1</v>
      </c>
      <c r="HE46" s="22">
        <v>1</v>
      </c>
      <c r="HF46" s="22">
        <v>1</v>
      </c>
      <c r="HG46" s="22">
        <v>1</v>
      </c>
      <c r="HH46" s="22">
        <v>1</v>
      </c>
      <c r="HI46" s="22">
        <v>1</v>
      </c>
      <c r="HJ46" s="22">
        <v>1</v>
      </c>
      <c r="HK46" s="22">
        <v>1</v>
      </c>
      <c r="HL46" s="22">
        <v>1</v>
      </c>
      <c r="HM46" s="22">
        <v>1</v>
      </c>
      <c r="HN46" s="22">
        <v>1</v>
      </c>
      <c r="HO46" s="22">
        <v>1</v>
      </c>
      <c r="HP46" s="22">
        <v>1</v>
      </c>
      <c r="HQ46" s="22">
        <v>1</v>
      </c>
      <c r="HR46" s="22">
        <v>1</v>
      </c>
      <c r="HS46" s="22">
        <v>1</v>
      </c>
      <c r="HT46" s="22">
        <v>1</v>
      </c>
      <c r="HU46" s="535" cm="1">
        <f t="array" ref="HU46">INDEX(HU$13:HU45,$B46+1,1)</f>
        <v>0</v>
      </c>
      <c r="HV46" s="535" t="str" cm="1">
        <f t="array" ref="HV46">INDEX(HV$13:HV45,$B46+1,1)</f>
        <v>-</v>
      </c>
      <c r="HW46" s="535" cm="1">
        <f t="array" ref="HW46">INDEX(HW$13:HW45,$B46+1,1)</f>
        <v>1</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535" cm="1">
        <f t="array" ref="IC46">INDEX(IC$13:IC45,$B46+1,1)</f>
        <v>0</v>
      </c>
      <c r="ID46" s="535" cm="1">
        <f t="array" ref="ID46">INDEX(ID$13:ID45,$B46+1,1)</f>
        <v>0</v>
      </c>
      <c r="IE46" s="535" cm="1">
        <f t="array" ref="IE46">INDEX(IE$13:IE45,$B46+1,1)</f>
        <v>1</v>
      </c>
      <c r="IF46" s="535" cm="1">
        <f t="array" ref="IF46">INDEX(IF$13:IF45,$B46+1,1)</f>
        <v>0</v>
      </c>
      <c r="IG46" s="535" cm="1">
        <f t="array" ref="IG46">INDEX(IG$13:IG45,$B46+1,1)</f>
        <v>0</v>
      </c>
      <c r="IH46" s="535" cm="1">
        <f t="array" ref="IH46">INDEX(IH$13:IH45,$B46+1,1)</f>
        <v>0</v>
      </c>
      <c r="II46" s="535" cm="1">
        <f t="array" ref="II46">INDEX(II$13:II45,$B46+1,1)</f>
        <v>0</v>
      </c>
      <c r="IJ46" s="535" cm="1">
        <f t="array" ref="IJ46">INDEX(IJ$13:IJ45,$B46+1,1)</f>
        <v>0</v>
      </c>
      <c r="IK46" s="18"/>
      <c r="IL46" s="535" cm="1">
        <f t="array" ref="IL46">INDEX(IL$13:IL45,$B46+1,1)</f>
        <v>0.125</v>
      </c>
      <c r="IM46" s="535" cm="1">
        <f t="array" ref="IM46">INDEX(IM$13:IM45,$B46+1,1)</f>
        <v>0.3</v>
      </c>
      <c r="IN46" s="535" cm="1">
        <f t="array" ref="IN46">INDEX(IN$13:IN45,$B46+1,1)</f>
        <v>-0.05</v>
      </c>
      <c r="IO46" s="535" cm="1">
        <f t="array" ref="IO46">INDEX(IO$13:IO45,$B46+1,1)</f>
        <v>0.1</v>
      </c>
      <c r="IP46" s="535" cm="1">
        <f t="array" ref="IP46">INDEX(IP$13:IP45,$B46+1,1)</f>
        <v>0.25</v>
      </c>
      <c r="IQ46" s="535" cm="1">
        <f t="array" ref="IQ46">INDEX(IQ$13:IQ45,$B46+1,1)</f>
        <v>-0.05</v>
      </c>
      <c r="IR46" s="535" cm="1">
        <f t="array" ref="IR46">INDEX(IR$13:IR45,$B46+1,1)</f>
        <v>0.05</v>
      </c>
      <c r="IS46" s="535" cm="1">
        <f t="array" ref="IS46">INDEX(IS$13:IS45,$B46+1,1)</f>
        <v>0.1</v>
      </c>
      <c r="IT46" s="535" cm="1">
        <f t="array" ref="IT46">INDEX(IT$13:IT45,$B46+1,1)</f>
        <v>-0.02</v>
      </c>
      <c r="IU46" s="535" cm="1">
        <f t="array" ref="IU46">INDEX(IU$13:IU45,$B46+1,1)</f>
        <v>0.1</v>
      </c>
      <c r="IV46" s="535" cm="1">
        <f t="array" ref="IV46">INDEX(IV$13:IV45,$B46+1,1)</f>
        <v>0.25</v>
      </c>
      <c r="IW46" s="535" cm="1">
        <f t="array" ref="IW46">INDEX(IW$13:IW45,$B46+1,1)</f>
        <v>-0.05</v>
      </c>
      <c r="IX46" s="535" cm="1">
        <f t="array" ref="IX46">INDEX(IX$13:IX45,$B46+1,1)</f>
        <v>0.125</v>
      </c>
      <c r="IY46" s="535" cm="1">
        <f t="array" ref="IY46">INDEX(IY$13:IY45,$B46+1,1)</f>
        <v>0.1</v>
      </c>
      <c r="IZ46" s="535" cm="1">
        <f t="array" ref="IZ46">INDEX(IZ$13:IZ45,$B46+1,1)</f>
        <v>0.1</v>
      </c>
      <c r="JA46" s="535" cm="1">
        <f t="array" ref="JA46">INDEX(JA$13:JA45,$B46+1,1)</f>
        <v>0.1</v>
      </c>
      <c r="JB46" s="535" cm="1">
        <f t="array" ref="JB46">INDEX(JB$13:JB45,$B46+1,1)</f>
        <v>0</v>
      </c>
      <c r="JC46" s="535" cm="1">
        <f t="array" ref="JC46">INDEX(JC$13:JC45,$B46+1,1)</f>
        <v>0</v>
      </c>
      <c r="JD46" s="535" cm="1">
        <f t="array" ref="JD46">INDEX(JD$13:JD45,$B46+1,1)</f>
        <v>0</v>
      </c>
      <c r="JE46" s="535" cm="1">
        <f t="array" ref="JE46">INDEX(JE$13:JE45,$B46+1,1)</f>
        <v>0</v>
      </c>
      <c r="JF46" s="535" cm="1">
        <f t="array" ref="JF46">INDEX(JF$13:JF45,$B46+1,1)</f>
        <v>0</v>
      </c>
      <c r="JG46" s="535" cm="1">
        <f t="array" ref="JG46">INDEX(JG$13:JG45,$B46+1,1)</f>
        <v>0</v>
      </c>
      <c r="JH46" s="535" cm="1">
        <f t="array" ref="JH46">INDEX(JH$13:JH45,$B46+1,1)</f>
        <v>0</v>
      </c>
      <c r="JI46" s="535" cm="1">
        <f t="array" ref="JI46">INDEX(JI$13:JI45,$B46+1,1)</f>
        <v>0</v>
      </c>
      <c r="JJ46" s="535" cm="1">
        <f t="array" ref="JJ46">INDEX(JJ$13:JJ45,$B46+1,1)</f>
        <v>0</v>
      </c>
      <c r="JK46" s="535" cm="1">
        <f t="array" ref="JK46">INDEX(JK$13:JK45,$B46+1,1)</f>
        <v>0</v>
      </c>
      <c r="JL46" s="535" cm="1">
        <f t="array" ref="JL46">INDEX(JL$13:JL45,$B46+1,1)</f>
        <v>0</v>
      </c>
      <c r="JM46" s="535" cm="1">
        <f t="array" ref="JM46">INDEX(JM$13:JM45,$B46+1,1)</f>
        <v>0</v>
      </c>
      <c r="JN46" s="535" cm="1">
        <f t="array" ref="JN46">INDEX(JN$13:JN45,$B46+1,1)</f>
        <v>0</v>
      </c>
      <c r="JO46" s="535" cm="1">
        <f t="array" ref="JO46">INDEX(JO$13:JO45,$B46+1,1)</f>
        <v>0</v>
      </c>
      <c r="JP46" s="535" cm="1">
        <f t="array" ref="JP46">INDEX(JP$13:JP45,$B46+1,1)</f>
        <v>0</v>
      </c>
      <c r="JQ46" s="535" cm="1">
        <f t="array" ref="JQ46">INDEX(JQ$13:JQ45,$B46+1,1)</f>
        <v>0</v>
      </c>
      <c r="JR46" s="535" cm="1">
        <f t="array" ref="JR46">INDEX(JR$13:JR45,$B46+1,1)</f>
        <v>0</v>
      </c>
      <c r="JS46" s="535" cm="1">
        <f t="array" ref="JS46">INDEX(JS$13:JS45,$B46+1,1)</f>
        <v>0</v>
      </c>
      <c r="JT46" s="535" cm="1">
        <f t="array" ref="JT46">INDEX(JT$13:JT45,$B46+1,1)</f>
        <v>0</v>
      </c>
      <c r="JU46" s="535" cm="1">
        <f t="array" ref="JU46">INDEX(JU$13:JU45,$B46+1,1)</f>
        <v>0</v>
      </c>
      <c r="JV46" s="535" cm="1">
        <f t="array" ref="JV46">INDEX(JV$13:JV45,$B46+1,1)</f>
        <v>0</v>
      </c>
      <c r="JW46" s="535" cm="1">
        <f t="array" ref="JW46">INDEX(JW$13:JW45,$B46+1,1)</f>
        <v>0</v>
      </c>
      <c r="JX46" s="535" cm="1">
        <f t="array" ref="JX46">INDEX(JX$13:JX45,$B46+1,1)</f>
        <v>0</v>
      </c>
      <c r="JY46" s="535" cm="1">
        <f t="array" ref="JY46">INDEX(JY$13:JY45,$B46+1,1)</f>
        <v>0</v>
      </c>
      <c r="JZ46" s="535" cm="1">
        <f t="array" ref="JZ46">INDEX(JZ$13:JZ45,$B46+1,1)</f>
        <v>0</v>
      </c>
      <c r="KA46" s="535" cm="1">
        <f t="array" ref="KA46">INDEX(KA$13:KA45,$B46+1,1)</f>
        <v>0</v>
      </c>
      <c r="KB46" s="535" cm="1">
        <f t="array" ref="KB46">INDEX(KB$13:KB45,$B46+1,1)</f>
        <v>0</v>
      </c>
      <c r="KC46" s="535" cm="1">
        <f t="array" ref="KC46">INDEX(KC$13:KC45,$B46+1,1)</f>
        <v>0</v>
      </c>
      <c r="KD46" s="535" cm="1">
        <f t="array" ref="KD46">INDEX(KD$13:KD45,$B46+1,1)</f>
        <v>0</v>
      </c>
      <c r="KE46" s="535" cm="1">
        <f t="array" ref="KE46">INDEX(KE$13:KE45,$B46+1,1)</f>
        <v>0</v>
      </c>
      <c r="KF46" s="535" cm="1">
        <f t="array" ref="KF46">INDEX(KF$13:KF45,$B46+1,1)</f>
        <v>0</v>
      </c>
      <c r="KG46" s="535" cm="1">
        <f t="array" ref="KG46">INDEX(KG$13:KG45,$B46+1,1)</f>
        <v>0</v>
      </c>
      <c r="KH46" s="535" cm="1">
        <f t="array" ref="KH46">INDEX(KH$13:KH45,$B46+1,1)</f>
        <v>0</v>
      </c>
      <c r="KI46" s="535" cm="1">
        <f t="array" ref="KI46">INDEX(KI$13:KI45,$B46+1,1)</f>
        <v>0</v>
      </c>
      <c r="KJ46" s="535" cm="1">
        <f t="array" ref="KJ46">INDEX(KJ$13:KJ45,$B46+1,1)</f>
        <v>0</v>
      </c>
      <c r="KK46" s="535" cm="1">
        <f t="array" ref="KK46">INDEX(KK$13:KK45,$B46+1,1)</f>
        <v>0</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0</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535" cm="1">
        <f t="array" ref="KY46">INDEX(KY$13:KY45,$B46+1,1)</f>
        <v>0</v>
      </c>
      <c r="KZ46" s="535" cm="1">
        <f t="array" ref="KZ46">INDEX(KZ$13:KZ45,$B46+1,1)</f>
        <v>0</v>
      </c>
      <c r="LA46" s="535" cm="1">
        <f t="array" ref="LA46">INDEX(LA$13:LA45,$B46+1,1)</f>
        <v>0</v>
      </c>
      <c r="LB46" s="535" cm="1">
        <f t="array" ref="LB46">INDEX(LB$13:LB45,$B46+1,1)</f>
        <v>0</v>
      </c>
      <c r="LC46" s="535" cm="1">
        <f t="array" ref="LC46">INDEX(LC$13:LC45,$B46+1,1)</f>
        <v>0</v>
      </c>
      <c r="LD46" s="535" cm="1">
        <f t="array" ref="LD46">INDEX(LD$13:LD45,$B46+1,1)</f>
        <v>0</v>
      </c>
      <c r="LE46" s="535" cm="1">
        <f t="array" ref="LE46">INDEX(LE$13:LE45,$B46+1,1)</f>
        <v>0</v>
      </c>
      <c r="LF46" s="535" cm="1">
        <f t="array" ref="LF46">INDEX(LF$13:LF45,$B46+1,1)</f>
        <v>0</v>
      </c>
      <c r="LG46" s="535" cm="1">
        <f t="array" ref="LG46">INDEX(LG$13:LG45,$B46+1,1)</f>
        <v>0</v>
      </c>
      <c r="LH46" s="535" cm="1">
        <f t="array" ref="LH46">INDEX(LH$13:LH45,$B46+1,1)</f>
        <v>0</v>
      </c>
      <c r="LI46" s="535" cm="1">
        <f t="array" ref="LI46">INDEX(LI$13:LI45,$B46+1,1)</f>
        <v>0</v>
      </c>
      <c r="LJ46" s="535" cm="1">
        <f t="array" ref="LJ46">INDEX(LJ$13:LJ45,$B46+1,1)</f>
        <v>0</v>
      </c>
      <c r="LK46" s="535" cm="1">
        <f t="array" ref="LK46">INDEX(LK$13:LK45,$B46+1,1)</f>
        <v>0</v>
      </c>
      <c r="LL46" s="535" cm="1">
        <f t="array" ref="LL46">INDEX(LL$13:LL45,$B46+1,1)</f>
        <v>0</v>
      </c>
      <c r="LM46" s="535" cm="1">
        <f t="array" ref="LM46">INDEX(LM$13:LM45,$B46+1,1)</f>
        <v>0</v>
      </c>
      <c r="LN46" s="535" cm="1">
        <f t="array" ref="LN46">INDEX(LN$13:LN45,$B46+1,1)</f>
        <v>0</v>
      </c>
      <c r="LO46" s="535" cm="1">
        <f t="array" ref="LO46">INDEX(LO$13:LO45,$B46+1,1)</f>
        <v>0</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cm="1">
        <f t="array" ref="WE46">INDEX(WE$13:WE45,$B46+1,1)</f>
        <v>0</v>
      </c>
      <c r="WF46" s="535" cm="1">
        <f t="array" ref="WF46">INDEX(WF$13:WF45,$B46+1,1)</f>
        <v>0</v>
      </c>
      <c r="WG46" s="535" cm="1">
        <f t="array" ref="WG46">INDEX(WG$13:WG45,$B46+1,1)</f>
        <v>0</v>
      </c>
      <c r="WH46" s="535" cm="1">
        <f t="array" ref="WH46">INDEX(WH$13:WH45,$B46+1,1)</f>
        <v>0</v>
      </c>
      <c r="WI46" s="535" cm="1">
        <f t="array" ref="WI46">INDEX(WI$13:WI45,$B46+1,1)</f>
        <v>0</v>
      </c>
      <c r="WJ46" s="535" cm="1">
        <f t="array" ref="WJ46">INDEX(WJ$13:WJ45,$B46+1,1)</f>
        <v>0</v>
      </c>
      <c r="WK46" s="535" cm="1">
        <f t="array" ref="WK46">INDEX(WK$13:WK45,$B46+1,1)</f>
        <v>0</v>
      </c>
      <c r="WL46" s="535" cm="1">
        <f t="array" ref="WL46">INDEX(WL$13:WL45,$B46+1,1)</f>
        <v>0</v>
      </c>
      <c r="WM46" s="535" t="str" cm="1">
        <f t="array" ref="WM46">INDEX(WM$13:WM45,$B46+1,1)</f>
        <v>-</v>
      </c>
      <c r="WN46" s="18"/>
      <c r="WO46" s="535" cm="1">
        <f t="array" ref="WO46">INDEX(WO$13:WO45,$B46+1,1)</f>
        <v>0</v>
      </c>
      <c r="WP46" s="535" cm="1">
        <f t="array" ref="WP46">INDEX(WP$13:WP45,$B46+1,1)</f>
        <v>0</v>
      </c>
      <c r="WQ46" s="535" cm="1">
        <f t="array" ref="WQ46">INDEX(WQ$13:WQ45,$B46+1,1)</f>
        <v>0</v>
      </c>
      <c r="WR46" s="535" t="str" cm="1">
        <f t="array" ref="WR46">INDEX(WR$13:WR45,$B46+1,1)</f>
        <v>-</v>
      </c>
      <c r="WS46" s="535" t="str" cm="1">
        <f t="array" ref="WS46">INDEX(WS$13:WS45,$B46+1,1)</f>
        <v>-</v>
      </c>
      <c r="WT46" s="535" t="str" cm="1">
        <f t="array" ref="WT46">INDEX(WT$13:WT45,$B46+1,1)</f>
        <v>-</v>
      </c>
      <c r="WU46" s="535" t="str" cm="1">
        <f t="array" ref="WU46">INDEX(WU$13:WU45,$B46+1,1)</f>
        <v>-</v>
      </c>
      <c r="WV46" s="535" t="str" cm="1">
        <f t="array" ref="WV46">INDEX(WV$13:WV45,$B46+1,1)</f>
        <v>-</v>
      </c>
      <c r="WW46" s="535" t="str" cm="1">
        <f t="array" ref="WW46">INDEX(WW$13:WW45,$B46+1,1)</f>
        <v>-</v>
      </c>
      <c r="WX46" s="535" t="str" cm="1">
        <f t="array" ref="WX46">INDEX(WX$13:WX45,$B46+1,1)</f>
        <v>-</v>
      </c>
      <c r="WY46" s="535" t="str" cm="1">
        <f t="array" ref="WY46">INDEX(WY$13:WY45,$B46+1,1)</f>
        <v>-</v>
      </c>
      <c r="WZ46" s="535" t="str" cm="1">
        <f t="array" ref="WZ46">INDEX(WZ$13:WZ45,$B46+1,1)</f>
        <v>-</v>
      </c>
      <c r="XA46" s="535" t="str" cm="1">
        <f t="array" ref="XA46">INDEX(XA$13:XA45,$B46+1,1)</f>
        <v>-</v>
      </c>
      <c r="XB46" s="535" t="str" cm="1">
        <f t="array" ref="XB46">INDEX(XB$13:XB45,$B46+1,1)</f>
        <v>-</v>
      </c>
      <c r="XC46" s="535" t="str" cm="1">
        <f t="array" ref="XC46">INDEX(XC$13:XC45,$B46+1,1)</f>
        <v>-</v>
      </c>
      <c r="XD46" s="535" t="str" cm="1">
        <f t="array" ref="XD46">INDEX(XD$13:XD45,$B46+1,1)</f>
        <v>-</v>
      </c>
      <c r="XE46" s="535" t="str" cm="1">
        <f t="array" ref="XE46">INDEX(XE$13:XE45,$B46+1,1)</f>
        <v>-</v>
      </c>
      <c r="XF46" s="535" t="str" cm="1">
        <f t="array" ref="XF46">INDEX(XF$13:XF45,$B46+1,1)</f>
        <v>-</v>
      </c>
      <c r="XG46" s="535" t="str" cm="1">
        <f t="array" ref="XG46">INDEX(XG$13:XG45,$B46+1,1)</f>
        <v>-</v>
      </c>
      <c r="XH46" s="18"/>
      <c r="XI46" s="411" t="str">
        <f t="shared" ca="1" si="222"/>
        <v>-</v>
      </c>
      <c r="XJ46" s="535" t="str" cm="1">
        <f t="array" ref="XJ46">INDEX(XJ$13:XJ45,$B46+1,1)</f>
        <v>-</v>
      </c>
      <c r="XK46" s="535" t="str" cm="1">
        <f t="array" ref="XK46">INDEX(XK$13:XK45,$B46+1,1)</f>
        <v>-</v>
      </c>
      <c r="XL46" s="535" t="str" cm="1">
        <f t="array" ref="XL46">INDEX(XL$13:XL45,$B46+1,1)</f>
        <v>-</v>
      </c>
      <c r="XM46" s="535" t="str" cm="1">
        <f t="array" ref="XM46">INDEX(XM$13:XM45,$B46+1,1)</f>
        <v>-</v>
      </c>
      <c r="XN46" s="535" cm="1">
        <f t="array" ref="XN46">INDEX(XN$13:XN45,$B46+1,1)</f>
        <v>0</v>
      </c>
      <c r="XO46" s="535" t="str" cm="1">
        <f t="array" ref="XO46">INDEX(XO$13:XO45,$B46+1,1)</f>
        <v>-</v>
      </c>
      <c r="XP46" s="535" t="str" cm="1">
        <f t="array" ref="XP46">INDEX(XP$13:XP45,$B46+1,1)</f>
        <v>-</v>
      </c>
      <c r="XQ46" s="535" t="str" cm="1">
        <f t="array" ref="XQ46">INDEX(XQ$13:XQ45,$B46+1,1)</f>
        <v>-</v>
      </c>
      <c r="XR46" s="535" t="str" cm="1">
        <f t="array" ref="XR46">INDEX(XR$13:XR45,$B46+1,1)</f>
        <v>-</v>
      </c>
      <c r="XS46" s="535" t="str" cm="1">
        <f t="array" ref="XS46">INDEX(XS$13:XS45,$B46+1,1)</f>
        <v>-</v>
      </c>
      <c r="XT46" s="535" t="str" cm="1">
        <f t="array" ref="XT46">INDEX(XT$13:XT45,$B46+1,1)</f>
        <v>-</v>
      </c>
      <c r="XU46" s="535" t="str" cm="1">
        <f t="array" ref="XU46">INDEX(XU$13:XU45,$B46+1,1)</f>
        <v>-</v>
      </c>
      <c r="XV46" s="535" t="str" cm="1">
        <f t="array" ref="XV46">INDEX(XV$13:XV45,$B46+1,1)</f>
        <v>-</v>
      </c>
      <c r="XW46" s="535" t="b" cm="1">
        <f t="array" ref="XW46">INDEX(XW$13:XW45,$B46+1,1)</f>
        <v>1</v>
      </c>
      <c r="XX46" s="535" t="str" cm="1">
        <f t="array" ref="XX46">INDEX(XX$13:XX45,$B46+1,1)</f>
        <v>-</v>
      </c>
      <c r="XY46" s="535" cm="1">
        <f t="array" ref="XY46">INDEX(XY$13:XY45,$B46+1,1)</f>
        <v>0</v>
      </c>
      <c r="XZ46" s="535" cm="1">
        <f t="array" ref="XZ46">INDEX(XZ$13:XZ45,$B46+1,1)</f>
        <v>0</v>
      </c>
      <c r="YA46" s="535" cm="1">
        <f t="array" ref="YA46">INDEX(YA$13:YA45,$B46+1,1)</f>
        <v>0</v>
      </c>
      <c r="YB46" s="18"/>
      <c r="YC46" s="535" t="str" cm="1">
        <f t="array" ref="YC46">INDEX(YC$13:YC45,$B46+1,1)</f>
        <v>-</v>
      </c>
      <c r="YD46" s="535" t="str" cm="1">
        <f t="array" ref="YD46">INDEX(YD$13:YD45,$B46+1,1)</f>
        <v>-</v>
      </c>
      <c r="YE46" s="535" t="str" cm="1">
        <f t="array" ref="YE46">INDEX(YE$13:YE45,$B46+1,1)</f>
        <v>-</v>
      </c>
      <c r="YF46" s="535" t="str" cm="1">
        <f t="array" ref="YF46">INDEX(YF$13:YF45,$B46+1,1)</f>
        <v>-</v>
      </c>
      <c r="YG46" s="535" cm="1">
        <f t="array" ref="YG46">INDEX(YG$13:YG45,$B46+1,1)</f>
        <v>1</v>
      </c>
      <c r="YH46" s="535" cm="1">
        <f t="array" ref="YH46">INDEX(YH$13:YH45,$B46+1,1)</f>
        <v>1</v>
      </c>
      <c r="YI46" s="535" cm="1">
        <f t="array" ref="YI46">INDEX(YI$13:YI45,$B46+1,1)</f>
        <v>1</v>
      </c>
      <c r="YJ46" s="535" cm="1">
        <f t="array" ref="YJ46">INDEX(YJ$13:YJ45,$B46+1,1)</f>
        <v>1</v>
      </c>
      <c r="YK46" s="535" t="str" cm="1">
        <f t="array" ref="YK46">INDEX(YK$13:YK45,$B46+1,1)</f>
        <v>-</v>
      </c>
      <c r="YL46" s="535" t="str" cm="1">
        <f t="array" ref="YL46">INDEX(YL$13:YL45,$B46+1,1)</f>
        <v>-</v>
      </c>
      <c r="YM46" s="535" t="str" cm="1">
        <f t="array" ref="YM46">INDEX(YM$13:YM45,$B46+1,1)</f>
        <v>-</v>
      </c>
      <c r="YN46" s="535" t="str" cm="1">
        <f t="array" ref="YN46">INDEX(YN$13:YN45,$B46+1,1)</f>
        <v>-</v>
      </c>
      <c r="YO46" s="535" t="str" cm="1">
        <f t="array" ref="YO46">INDEX(YO$13:YO45,$B46+1,1)</f>
        <v>-</v>
      </c>
      <c r="YP46" s="535" t="str" cm="1">
        <f t="array" ref="YP46">INDEX(YP$13:YP45,$B46+1,1)</f>
        <v>-</v>
      </c>
      <c r="YQ46" s="535" t="str" cm="1">
        <f t="array" ref="YQ46">INDEX(YQ$13:YQ45,$B46+1,1)</f>
        <v>-</v>
      </c>
      <c r="YR46" s="18"/>
      <c r="YS46" s="535" t="str" cm="1">
        <f t="array" ref="YS46">INDEX(YS$13:YS45,$B46+1,1)</f>
        <v>-</v>
      </c>
      <c r="YT46" s="411">
        <f t="shared" si="172"/>
        <v>1</v>
      </c>
      <c r="YU46" s="18"/>
      <c r="YV46" s="535" t="str" cm="1">
        <f t="array" ref="YV46">INDEX(YV$13:YV45,$B46+1,1)</f>
        <v>-</v>
      </c>
      <c r="YW46" s="535" t="str" cm="1">
        <f t="array" ref="YW46">INDEX(YW$13:YW45,$B46+1,1)</f>
        <v>-</v>
      </c>
      <c r="YX46" s="535" t="str" cm="1">
        <f t="array" ref="YX46">INDEX(YX$13:YX45,$B46+1,1)</f>
        <v>-</v>
      </c>
      <c r="YY46" s="535" t="str" cm="1">
        <f t="array" ref="YY46">INDEX(YY$13:YY45,$B46+1,1)</f>
        <v>-</v>
      </c>
      <c r="YZ46" s="535" t="str" cm="1">
        <f t="array" ref="YZ46">INDEX(YZ$13:YZ45,$B46+1,1)</f>
        <v>-</v>
      </c>
      <c r="ZA46" s="535" t="str" cm="1">
        <f t="array" ref="ZA46">INDEX(ZA$13:ZA45,$B46+1,1)</f>
        <v>-</v>
      </c>
      <c r="ZB46" s="535" t="str" cm="1">
        <f t="array" ref="ZB46">INDEX(ZB$13:ZB45,$B46+1,1)</f>
        <v>-</v>
      </c>
      <c r="ZC46" s="535" t="str" cm="1">
        <f t="array" ref="ZC46">INDEX(ZC$13:ZC45,$B46+1,1)</f>
        <v>-</v>
      </c>
      <c r="ZD46" s="535" t="str" cm="1">
        <f t="array" ref="ZD46">INDEX(ZD$13:ZD45,$B46+1,1)</f>
        <v>-</v>
      </c>
      <c r="ZE46" s="535" t="str" cm="1">
        <f t="array" ref="ZE46">INDEX(ZE$13:ZE45,$B46+1,1)</f>
        <v>-</v>
      </c>
      <c r="ZF46" s="535" t="str" cm="1">
        <f t="array" ref="ZF46">INDEX(ZF$13:ZF45,$B46+1,1)</f>
        <v>-</v>
      </c>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535" t="str" cm="1">
        <f t="array" ref="ZX46">INDEX(ZX$13:ZX45,$B46+1,1)</f>
        <v>-</v>
      </c>
      <c r="ZY46" s="535" t="str" cm="1">
        <f t="array" ref="ZY46">INDEX(ZY$13:ZY45,$B46+1,1)</f>
        <v>-</v>
      </c>
      <c r="ZZ46" s="535" t="str" cm="1">
        <f t="array" ref="ZZ46">INDEX(ZZ$13:ZZ45,$B46+1,1)</f>
        <v>-</v>
      </c>
      <c r="AAA46" s="535" t="str" cm="1">
        <f t="array" ref="AAA46">INDEX(AAA$13:AAA45,$B46+1,1)</f>
        <v>-</v>
      </c>
      <c r="AAB46" s="535" t="str" cm="1">
        <f t="array" ref="AAB46">INDEX(AAB$13:AAB45,$B46+1,1)</f>
        <v>-</v>
      </c>
      <c r="AAC46" s="535" t="str" cm="1">
        <f t="array" ref="AAC46">INDEX(AAC$13:AAC45,$B46+1,1)</f>
        <v>-</v>
      </c>
      <c r="AAD46" s="535" t="str" cm="1">
        <f t="array" ref="AAD46">INDEX(AAD$13:AAD45,$B46+1,1)</f>
        <v>-</v>
      </c>
      <c r="AAE46" s="535" t="str" cm="1">
        <f t="array" ref="AAE46">INDEX(AAE$13:AAE45,$B46+1,1)</f>
        <v>-</v>
      </c>
      <c r="AAF46" s="535" t="str" cm="1">
        <f t="array" ref="AAF46">INDEX(AAF$13:AAF45,$B46+1,1)</f>
        <v>-</v>
      </c>
      <c r="AAG46" s="535" t="str" cm="1">
        <f t="array" ref="AAG46">INDEX(AAG$13:AAG45,$B46+1,1)</f>
        <v>-</v>
      </c>
      <c r="AAH46" s="535" t="str" cm="1">
        <f t="array" ref="AAH46">INDEX(AAH$13:AAH45,$B46+1,1)</f>
        <v>-</v>
      </c>
      <c r="AAI46" s="535" t="str" cm="1">
        <f t="array" ref="AAI46">INDEX(AAI$13:AAI45,$B46+1,1)</f>
        <v>-</v>
      </c>
      <c r="AAJ46" s="535" t="str" cm="1">
        <f t="array" ref="AAJ46">INDEX(AAJ$13:AAJ45,$B46+1,1)</f>
        <v>-</v>
      </c>
      <c r="AAK46" s="535" t="str" cm="1">
        <f t="array" ref="AAK46">INDEX(AAK$13:AAK45,$B46+1,1)</f>
        <v>-</v>
      </c>
      <c r="AAL46" s="535" cm="1">
        <f t="array" ref="AAL46">INDEX(AAL$13:AAL45,$B46+1,1)</f>
        <v>1</v>
      </c>
      <c r="AAM46" s="535" cm="1">
        <f t="array" ref="AAM46">INDEX(AAM$13:AAM45,$B46+1,1)</f>
        <v>1</v>
      </c>
      <c r="AAN46" s="535" t="str" cm="1">
        <f t="array" ref="AAN46">INDEX(AAN$13:AAN45,$B46+1,1)</f>
        <v>-</v>
      </c>
      <c r="AAO46" s="535" t="str" cm="1">
        <f t="array" ref="AAO46">INDEX(AAO$13:AAO45,$B46+1,1)</f>
        <v>-</v>
      </c>
      <c r="AAP46" s="535" t="str" cm="1">
        <f t="array" ref="AAP46">INDEX(AAP$13:AAP45,$B46+1,1)</f>
        <v>-</v>
      </c>
      <c r="AAQ46" s="535" t="str" cm="1">
        <f t="array" ref="AAQ46">INDEX(AAQ$13:AAQ45,$B46+1,1)</f>
        <v>-</v>
      </c>
      <c r="AAR46" s="535" t="str" cm="1">
        <f t="array" ref="AAR46">INDEX(AAR$13:AAR45,$B46+1,1)</f>
        <v>-</v>
      </c>
      <c r="AAS46" s="535" t="str" cm="1">
        <f t="array" ref="AAS46">INDEX(AAS$13:AAS45,$B46+1,1)</f>
        <v>-</v>
      </c>
      <c r="AAT46" s="535" t="str" cm="1">
        <f t="array" ref="AAT46">INDEX(AAT$13:AAT45,$B46+1,1)</f>
        <v>-</v>
      </c>
      <c r="AAU46" s="535" t="str" cm="1">
        <f t="array" ref="AAU46">INDEX(AAU$13:AAU45,$B46+1,1)</f>
        <v>-</v>
      </c>
      <c r="AAV46" s="535" t="str" cm="1">
        <f t="array" ref="AAV46">INDEX(AAV$13:AAV45,$B46+1,1)</f>
        <v>-</v>
      </c>
      <c r="AAW46" s="535" t="str" cm="1">
        <f t="array" ref="AAW46">INDEX(AAW$13:AAW45,$B46+1,1)</f>
        <v>-</v>
      </c>
      <c r="AAX46" s="535" t="str" cm="1">
        <f t="array" ref="AAX46">INDEX(AAX$13:AAX45,$B46+1,1)</f>
        <v>-</v>
      </c>
      <c r="AAY46" s="535" t="str" cm="1">
        <f t="array" ref="AAY46">INDEX(AAY$13:AAY45,$B46+1,1)</f>
        <v>-</v>
      </c>
      <c r="AAZ46" s="535" t="str" cm="1">
        <f t="array" ref="AAZ46">INDEX(AAZ$13:AAZ45,$B46+1,1)</f>
        <v>-</v>
      </c>
      <c r="ABA46" s="18"/>
      <c r="ABB46" s="535" t="str" cm="1">
        <f t="array" ref="ABB46">INDEX(ABB$13:ABB45,$B46+1,1)</f>
        <v>-</v>
      </c>
      <c r="ABC46" s="535" t="str" cm="1">
        <f t="array" ref="ABC46">INDEX(ABC$13:ABC45,$B46+1,1)</f>
        <v>-</v>
      </c>
      <c r="ABD46" s="535" t="str" cm="1">
        <f t="array" ref="ABD46">INDEX(ABD$13:ABD45,$B46+1,1)</f>
        <v>-</v>
      </c>
      <c r="ABE46" s="535" t="str" cm="1">
        <f t="array" ref="ABE46">INDEX(ABE$13:ABE45,$B46+1,1)</f>
        <v>-</v>
      </c>
      <c r="ABF46" s="535" t="str" cm="1">
        <f t="array" ref="ABF46">INDEX(ABF$13:ABF45,$B46+1,1)</f>
        <v>-</v>
      </c>
      <c r="ABG46" s="535" t="str" cm="1">
        <f t="array" ref="ABG46">INDEX(ABG$13:ABG45,$B46+1,1)</f>
        <v>-</v>
      </c>
      <c r="ABH46" s="535" t="str" cm="1">
        <f t="array" ref="ABH46">INDEX(ABH$13:ABH45,$B46+1,1)</f>
        <v>-</v>
      </c>
      <c r="ABI46" s="535" t="str" cm="1">
        <f t="array" ref="ABI46">INDEX(ABI$13:ABI45,$B46+1,1)</f>
        <v>-</v>
      </c>
      <c r="ABJ46" s="535" t="str" cm="1">
        <f t="array" ref="ABJ46">INDEX(ABJ$13:ABJ45,$B46+1,1)</f>
        <v>-</v>
      </c>
      <c r="ABK46" s="535" t="str" cm="1">
        <f t="array" ref="ABK46">INDEX(ABK$13:ABK45,$B46+1,1)</f>
        <v>-</v>
      </c>
      <c r="ABL46" s="535" t="str" cm="1">
        <f t="array" ref="ABL46">INDEX(ABL$13:ABL45,$B46+1,1)</f>
        <v>-</v>
      </c>
      <c r="ABM46" s="535" t="str" cm="1">
        <f t="array" ref="ABM46">INDEX(ABM$13:ABM45,$B46+1,1)</f>
        <v>-</v>
      </c>
      <c r="ABN46" s="535" t="str" cm="1">
        <f t="array" ref="ABN46">INDEX(ABN$13:ABN45,$B46+1,1)</f>
        <v>-</v>
      </c>
      <c r="ABO46" s="535" t="str" cm="1">
        <f t="array" ref="ABO46">INDEX(ABO$13:ABO45,$B46+1,1)</f>
        <v>-</v>
      </c>
      <c r="ABP46" s="535" t="str" cm="1">
        <f t="array" ref="ABP46">INDEX(ABP$13:ABP45,$B46+1,1)</f>
        <v>-</v>
      </c>
      <c r="ABQ46" s="535" t="str" cm="1">
        <f t="array" ref="ABQ46">INDEX(ABQ$13:ABQ45,$B46+1,1)</f>
        <v>-</v>
      </c>
      <c r="ABR46" s="535" t="str" cm="1">
        <f t="array" ref="ABR46">INDEX(ABR$13:ABR45,$B46+1,1)</f>
        <v>-</v>
      </c>
      <c r="ABS46" s="535" t="str" cm="1">
        <f t="array" ref="ABS46">INDEX(ABS$13:ABS45,$B46+1,1)</f>
        <v>-</v>
      </c>
      <c r="ABT46" s="535" t="str" cm="1">
        <f t="array" ref="ABT46">INDEX(ABT$13:ABT45,$B46+1,1)</f>
        <v>-</v>
      </c>
      <c r="ABU46" s="535" t="str" cm="1">
        <f t="array" ref="ABU46">INDEX(ABU$13:ABU45,$B46+1,1)</f>
        <v>-</v>
      </c>
      <c r="ABV46" s="535" t="str" cm="1">
        <f t="array" ref="ABV46">INDEX(ABV$13:ABV45,$B46+1,1)</f>
        <v>-</v>
      </c>
      <c r="ABW46" s="535" t="str" cm="1">
        <f t="array" ref="ABW46">INDEX(ABW$13:ABW45,$B46+1,1)</f>
        <v>-</v>
      </c>
      <c r="ABX46" s="535" t="str" cm="1">
        <f t="array" ref="ABX46">INDEX(ABX$13:ABX45,$B46+1,1)</f>
        <v>-</v>
      </c>
      <c r="ABY46" s="535" t="str" cm="1">
        <f t="array" ref="ABY46">INDEX(ABY$13:ABY45,$B46+1,1)</f>
        <v>-</v>
      </c>
      <c r="ABZ46" s="535" t="str" cm="1">
        <f t="array" ref="ABZ46">INDEX(ABZ$13:ABZ45,$B46+1,1)</f>
        <v>-</v>
      </c>
      <c r="ACA46" s="535" t="str" cm="1">
        <f t="array" ref="ACA46">INDEX(ACA$13:ACA45,$B46+1,1)</f>
        <v>-</v>
      </c>
      <c r="ACB46" s="535" t="str" cm="1">
        <f t="array" ref="ACB46">INDEX(ACB$13:ACB45,$B46+1,1)</f>
        <v>-</v>
      </c>
      <c r="ACC46" s="535" t="str" cm="1">
        <f t="array" ref="ACC46">INDEX(ACC$13:ACC45,$B46+1,1)</f>
        <v>-</v>
      </c>
      <c r="ACD46" s="535" t="str" cm="1">
        <f t="array" ref="ACD46">INDEX(ACD$13:ACD45,$B46+1,1)</f>
        <v>-</v>
      </c>
      <c r="ACE46" s="535" t="str" cm="1">
        <f t="array" ref="ACE46">INDEX(ACE$13:ACE45,$B46+1,1)</f>
        <v>-</v>
      </c>
      <c r="ACF46" s="535" t="str" cm="1">
        <f t="array" ref="ACF46">INDEX(ACF$13:ACF45,$B46+1,1)</f>
        <v>-</v>
      </c>
      <c r="ACG46" s="535" t="str" cm="1">
        <f t="array" ref="ACG46">INDEX(ACG$13:ACG45,$B46+1,1)</f>
        <v>-</v>
      </c>
      <c r="ACH46" s="535" t="str" cm="1">
        <f t="array" ref="ACH46">INDEX(ACH$13:ACH45,$B46+1,1)</f>
        <v>-</v>
      </c>
      <c r="ACI46" s="535" t="str" cm="1">
        <f t="array" ref="ACI46">INDEX(ACI$13:ACI45,$B46+1,1)</f>
        <v>-</v>
      </c>
      <c r="ACJ46" s="535" t="str" cm="1">
        <f t="array" ref="ACJ46">INDEX(ACJ$13:ACJ45,$B46+1,1)</f>
        <v>-</v>
      </c>
      <c r="ACK46" s="535" t="str" cm="1">
        <f t="array" ref="ACK46">INDEX(ACK$13:ACK45,$B46+1,1)</f>
        <v>-</v>
      </c>
      <c r="ACL46" s="535" t="str" cm="1">
        <f t="array" ref="ACL46">INDEX(ACL$13:ACL45,$B46+1,1)</f>
        <v>-</v>
      </c>
      <c r="ACM46" s="535" t="str" cm="1">
        <f t="array" ref="ACM46">INDEX(ACM$13:ACM45,$B46+1,1)</f>
        <v>-</v>
      </c>
      <c r="ACN46" s="535" t="str" cm="1">
        <f t="array" ref="ACN46">INDEX(ACN$13:ACN45,$B46+1,1)</f>
        <v>-</v>
      </c>
      <c r="ACO46" s="535" t="str" cm="1">
        <f t="array" ref="ACO46">INDEX(ACO$13:ACO45,$B46+1,1)</f>
        <v>-</v>
      </c>
      <c r="ACP46" s="535" t="str" cm="1">
        <f t="array" ref="ACP46">INDEX(ACP$13:ACP45,$B46+1,1)</f>
        <v>-</v>
      </c>
      <c r="ACQ46" s="535" t="str" cm="1">
        <f t="array" ref="ACQ46">INDEX(ACQ$13:ACQ45,$B46+1,1)</f>
        <v>-</v>
      </c>
      <c r="ACR46" s="535" t="str" cm="1">
        <f t="array" ref="ACR46">INDEX(ACR$13:ACR45,$B46+1,1)</f>
        <v>-</v>
      </c>
      <c r="ACS46" s="535" t="str" cm="1">
        <f t="array" ref="ACS46">INDEX(ACS$13:ACS45,$B46+1,1)</f>
        <v>-</v>
      </c>
      <c r="ACT46" s="535" t="str" cm="1">
        <f t="array" ref="ACT46">INDEX(ACT$13:ACT45,$B46+1,1)</f>
        <v>-</v>
      </c>
      <c r="ACU46" s="535" t="str" cm="1">
        <f t="array" ref="ACU46">INDEX(ACU$13:ACU45,$B46+1,1)</f>
        <v>-</v>
      </c>
      <c r="ACV46" s="535" t="str" cm="1">
        <f t="array" ref="ACV46">INDEX(ACV$13:ACV45,$B46+1,1)</f>
        <v>-</v>
      </c>
      <c r="ACW46" s="535" t="str" cm="1">
        <f t="array" ref="ACW46">INDEX(ACW$13:ACW45,$B46+1,1)</f>
        <v>-</v>
      </c>
      <c r="ACX46" s="535" t="str" cm="1">
        <f t="array" ref="ACX46">INDEX(ACX$13:ACX45,$B46+1,1)</f>
        <v>-</v>
      </c>
      <c r="ACY46" s="535" t="str" cm="1">
        <f t="array" ref="ACY46">INDEX(ACY$13:ACY45,$B46+1,1)</f>
        <v>-</v>
      </c>
      <c r="ACZ46" s="535" t="str" cm="1">
        <f t="array" ref="ACZ46">INDEX(ACZ$13:ACZ45,$B46+1,1)</f>
        <v>-</v>
      </c>
      <c r="ADA46" s="535" t="str" cm="1">
        <f t="array" ref="ADA46">INDEX(ADA$13:ADA45,$B46+1,1)</f>
        <v>-</v>
      </c>
      <c r="ADB46" s="535" t="str" cm="1">
        <f t="array" ref="ADB46">INDEX(ADB$13:ADB45,$B46+1,1)</f>
        <v>-</v>
      </c>
      <c r="ADC46" s="535" t="str" cm="1">
        <f t="array" ref="ADC46">INDEX(ADC$13:ADC45,$B46+1,1)</f>
        <v>-</v>
      </c>
      <c r="ADD46" s="535" t="str" cm="1">
        <f t="array" ref="ADD46">INDEX(ADD$13:ADD45,$B46+1,1)</f>
        <v>-</v>
      </c>
      <c r="ADE46" s="535" t="str" cm="1">
        <f t="array" ref="ADE46">INDEX(ADE$13:ADE45,$B46+1,1)</f>
        <v>-</v>
      </c>
      <c r="ADF46" s="535" t="str" cm="1">
        <f t="array" ref="ADF46">INDEX(ADF$13:ADF45,$B46+1,1)</f>
        <v>-</v>
      </c>
      <c r="ADG46" s="535" t="str" cm="1">
        <f t="array" ref="ADG46">INDEX(ADG$13:ADG45,$B46+1,1)</f>
        <v>-</v>
      </c>
      <c r="ADH46" s="535" t="str" cm="1">
        <f t="array" ref="ADH46">INDEX(ADH$13:ADH45,$B46+1,1)</f>
        <v>-</v>
      </c>
      <c r="ADI46" s="535" t="str" cm="1">
        <f t="array" ref="ADI46">INDEX(ADI$13:ADI45,$B46+1,1)</f>
        <v>-</v>
      </c>
      <c r="ADJ46" s="535" t="str" cm="1">
        <f t="array" ref="ADJ46">INDEX(ADJ$13:ADJ45,$B46+1,1)</f>
        <v>-</v>
      </c>
      <c r="ADK46" s="535" t="str" cm="1">
        <f t="array" ref="ADK46">INDEX(ADK$13:ADK45,$B46+1,1)</f>
        <v>-</v>
      </c>
      <c r="ADL46" s="535" t="str" cm="1">
        <f t="array" ref="ADL46">INDEX(ADL$13:ADL45,$B46+1,1)</f>
        <v>-</v>
      </c>
      <c r="ADM46" s="535" t="str" cm="1">
        <f t="array" ref="ADM46">INDEX(ADM$13:ADM45,$B46+1,1)</f>
        <v>-</v>
      </c>
      <c r="ADN46" s="535" t="str" cm="1">
        <f t="array" ref="ADN46">INDEX(ADN$13:ADN45,$B46+1,1)</f>
        <v>-</v>
      </c>
      <c r="ADO46" s="535" t="str" cm="1">
        <f t="array" ref="ADO46">INDEX(ADO$13:ADO45,$B46+1,1)</f>
        <v>-</v>
      </c>
      <c r="ADP46" s="535" t="str" cm="1">
        <f t="array" ref="ADP46">INDEX(ADP$13:ADP45,$B46+1,1)</f>
        <v>-</v>
      </c>
      <c r="ADQ46" s="535" t="str" cm="1">
        <f t="array" ref="ADQ46">INDEX(ADQ$13:ADQ45,$B46+1,1)</f>
        <v>-</v>
      </c>
      <c r="ADR46" s="535" t="str" cm="1">
        <f t="array" ref="ADR46">INDEX(ADR$13:ADR45,$B46+1,1)</f>
        <v>-</v>
      </c>
      <c r="ADS46" s="535" t="str" cm="1">
        <f t="array" ref="ADS46">INDEX(ADS$13:ADS45,$B46+1,1)</f>
        <v>-</v>
      </c>
      <c r="ADT46" s="535" t="str" cm="1">
        <f t="array" ref="ADT46">INDEX(ADT$13:ADT45,$B46+1,1)</f>
        <v>-</v>
      </c>
      <c r="ADU46" s="535" t="str" cm="1">
        <f t="array" ref="ADU46">INDEX(ADU$13:ADU45,$B46+1,1)</f>
        <v>-</v>
      </c>
      <c r="ADV46" s="535" t="str" cm="1">
        <f t="array" ref="ADV46">INDEX(ADV$13:ADV45,$B46+1,1)</f>
        <v>-</v>
      </c>
      <c r="ADW46" s="535" t="str" cm="1">
        <f t="array" ref="ADW46">INDEX(ADW$13:ADW45,$B46+1,1)</f>
        <v>-</v>
      </c>
      <c r="ADX46" s="535" t="str" cm="1">
        <f t="array" ref="ADX46">INDEX(ADX$13:ADX45,$B46+1,1)</f>
        <v>-</v>
      </c>
      <c r="ADY46" s="535" t="str" cm="1">
        <f t="array" ref="ADY46">INDEX(ADY$13:ADY45,$B46+1,1)</f>
        <v>-</v>
      </c>
      <c r="ADZ46" s="535" t="str" cm="1">
        <f t="array" ref="ADZ46">INDEX(ADZ$13:ADZ45,$B46+1,1)</f>
        <v>-</v>
      </c>
      <c r="AEA46" s="535" t="str" cm="1">
        <f t="array" ref="AEA46">INDEX(AEA$13:AEA45,$B46+1,1)</f>
        <v>-</v>
      </c>
      <c r="AEB46" s="535" t="str" cm="1">
        <f t="array" ref="AEB46">INDEX(AEB$13:AEB45,$B46+1,1)</f>
        <v>-</v>
      </c>
      <c r="AEC46" s="535" t="str" cm="1">
        <f t="array" ref="AEC46">INDEX(AEC$13:AEC45,$B46+1,1)</f>
        <v>-</v>
      </c>
      <c r="AED46" s="535" t="str" cm="1">
        <f t="array" ref="AED46">INDEX(AED$13:AED45,$B46+1,1)</f>
        <v>-</v>
      </c>
      <c r="AEE46" s="535" t="str" cm="1">
        <f t="array" ref="AEE46">INDEX(AEE$13:AEE45,$B46+1,1)</f>
        <v>-</v>
      </c>
      <c r="AEF46" s="535" t="str" cm="1">
        <f t="array" ref="AEF46">INDEX(AEF$13:AEF45,$B46+1,1)</f>
        <v>-</v>
      </c>
      <c r="AEG46" s="535" t="str" cm="1">
        <f t="array" ref="AEG46">INDEX(AEG$13:AEG45,$B46+1,1)</f>
        <v>-</v>
      </c>
      <c r="AEH46" s="535" t="str" cm="1">
        <f t="array" ref="AEH46">INDEX(AEH$13:AEH45,$B46+1,1)</f>
        <v>-</v>
      </c>
      <c r="AEI46" s="535" t="str" cm="1">
        <f t="array" ref="AEI46">INDEX(AEI$13:AEI45,$B46+1,1)</f>
        <v>-</v>
      </c>
      <c r="AEJ46" s="535" t="str" cm="1">
        <f t="array" ref="AEJ46">INDEX(AEJ$13:AEJ45,$B46+1,1)</f>
        <v>-</v>
      </c>
      <c r="AEK46" s="535" t="str" cm="1">
        <f t="array" ref="AEK46">INDEX(AEK$13:AEK45,$B46+1,1)</f>
        <v>-</v>
      </c>
      <c r="AEL46" s="535" t="str" cm="1">
        <f t="array" ref="AEL46">INDEX(AEL$13:AEL45,$B46+1,1)</f>
        <v>-</v>
      </c>
      <c r="AEM46" s="535" t="str" cm="1">
        <f t="array" ref="AEM46">INDEX(AEM$13:AEM45,$B46+1,1)</f>
        <v>-</v>
      </c>
      <c r="AEN46" s="535" cm="1">
        <f t="array" ref="AEN46">INDEX(AEN$13:AEN45,$B46+1,1)</f>
        <v>0</v>
      </c>
      <c r="AEO46" s="483">
        <v>0</v>
      </c>
    </row>
    <row r="47" spans="1:821" outlineLevel="1">
      <c r="A47" s="18">
        <f t="shared" si="136"/>
        <v>34</v>
      </c>
      <c r="B47" s="18">
        <f t="shared" si="203"/>
        <v>6</v>
      </c>
      <c r="C47">
        <v>2</v>
      </c>
      <c r="D47" s="17" t="str" cm="1">
        <f t="array" ref="D47">INDEX(D$13:D46,$B47+1,1)</f>
        <v>GSW</v>
      </c>
      <c r="E47" t="b">
        <v>0</v>
      </c>
      <c r="F47" t="b">
        <v>0</v>
      </c>
      <c r="G47" t="b">
        <f t="shared" si="204"/>
        <v>0</v>
      </c>
      <c r="H47" s="40" t="s">
        <v>2648</v>
      </c>
      <c r="I47" s="535" cm="1">
        <f t="array" ref="I47">INDEX(I$13:I46,$B47+1,1)</f>
        <v>1</v>
      </c>
      <c r="J47" s="535" cm="1">
        <f t="array" ref="J47">INDEX(J$13:J46,$B47+1,1)</f>
        <v>0</v>
      </c>
      <c r="K47" s="535" cm="1">
        <f t="array" ref="K47">INDEX(K$13:K46,$B47+1,1)</f>
        <v>0</v>
      </c>
      <c r="L47" s="535" cm="1">
        <f t="array" ref="L47">INDEX(L$13:L46,$B47+1,1)</f>
        <v>2</v>
      </c>
      <c r="M47" s="535" cm="1">
        <f t="array" ref="M47">INDEX(M$13:M46,$B47+1,1)</f>
        <v>0</v>
      </c>
      <c r="N47" s="535" cm="1">
        <f t="array" ref="N47">INDEX(N$13:N46,$B47+1,1)</f>
        <v>3</v>
      </c>
      <c r="O47" s="535" cm="1">
        <f t="array" ref="O47">INDEX(O$13:O46,$B47+1,1)</f>
        <v>2</v>
      </c>
      <c r="P47" s="535" cm="1">
        <f t="array" ref="P47">INDEX(P$13:P46,$B47+1,1)</f>
        <v>0</v>
      </c>
      <c r="Q47" s="535" cm="1">
        <f t="array" ref="Q47">INDEX(Q$13:Q46,$B47+1,1)</f>
        <v>0</v>
      </c>
      <c r="R47" s="535" cm="1">
        <f t="array" ref="R47">INDEX(R$13:R46,$B47+1,1)</f>
        <v>1</v>
      </c>
      <c r="S47" s="535" cm="1">
        <f t="array" ref="S47">INDEX(S$13:S46,$B47+1,1)</f>
        <v>0</v>
      </c>
      <c r="T47" s="535" cm="1">
        <f t="array" ref="T47">INDEX(T$13:T46,$B47+1,1)</f>
        <v>2</v>
      </c>
      <c r="U47" s="535" cm="1">
        <f t="array" ref="U47">INDEX(U$13:U46,$B47+1,1)</f>
        <v>2</v>
      </c>
      <c r="V47" s="411">
        <f t="shared" si="214"/>
        <v>2</v>
      </c>
      <c r="W47" s="778" t="b">
        <f t="shared" si="200"/>
        <v>0</v>
      </c>
      <c r="X47" s="777" t="b">
        <f t="shared" si="210"/>
        <v>1</v>
      </c>
      <c r="Y47" s="777" t="b">
        <f t="shared" si="210"/>
        <v>1</v>
      </c>
      <c r="Z47" s="796" t="b" cm="1">
        <f t="array" ref="Z47">INDEX(Z$13:Z46,$B47+1,1)</f>
        <v>0</v>
      </c>
      <c r="AA47" s="411">
        <f t="shared" si="139"/>
        <v>6</v>
      </c>
      <c r="AB47" s="411">
        <f t="shared" si="140"/>
        <v>6</v>
      </c>
      <c r="AC47" s="411"/>
      <c r="AD47" s="411">
        <f t="shared" si="141"/>
        <v>6</v>
      </c>
      <c r="AE47" s="111"/>
      <c r="AF47" s="111"/>
      <c r="AG47" s="111"/>
      <c r="AH47" s="111"/>
      <c r="AI47" s="535" cm="1">
        <f t="array" ref="AI47">INDEX(AI$13:AI46,$B47+1,1)</f>
        <v>1</v>
      </c>
      <c r="AJ47" s="535" cm="1">
        <f t="array" ref="AJ47">INDEX(AJ$13:AJ46,$B47+1,1)</f>
        <v>1</v>
      </c>
      <c r="AK47" s="535" cm="1">
        <f t="array" ref="AK47">INDEX(AK$13:AK46,$B47+1,1)</f>
        <v>1</v>
      </c>
      <c r="AL47" s="535" cm="1">
        <f t="array" ref="AL47">INDEX(AL$13:AL46,$B47+1,1)</f>
        <v>0</v>
      </c>
      <c r="AM47" s="535" cm="1">
        <f t="array" ref="AM47">INDEX(AM$13:AM46,$B47+1,1)</f>
        <v>0</v>
      </c>
      <c r="AN47" s="535" t="str" cm="1">
        <f t="array" ref="AN47">INDEX(AN$13:AN46,$B47+1,1)</f>
        <v/>
      </c>
      <c r="AO47" s="535" cm="1">
        <f t="array" ref="AO47">INDEX(AO$13:AO46,$B47+1,1)</f>
        <v>1</v>
      </c>
      <c r="AP47" s="535" cm="1">
        <f t="array" ref="AP47">INDEX(AP$13:AP46,$B47+1,1)</f>
        <v>1</v>
      </c>
      <c r="AQ47" s="111"/>
      <c r="AR47" s="111"/>
      <c r="AS47" s="111"/>
      <c r="AT47" s="111"/>
      <c r="AU47" s="111"/>
      <c r="AV47" s="111"/>
      <c r="AW47" s="111"/>
      <c r="AX47" s="111"/>
      <c r="AY47" s="18"/>
      <c r="AZ47" s="18"/>
      <c r="BA47" s="200" t="str" cm="1">
        <f t="array" aca="1" ref="BA47" ca="1">$H47&amp;" "        &amp;_xlfn.SINGLE( INDEX(i.ModelStructure,$I47,1))    &amp;" "
&amp; $D47        &amp;       IF(OR($CE47="-", $CE47),"_PInp","_Full")&amp;    IF($DK47=0," SFM","")&amp;IF($DK47=1," MFM","")&amp;IF($DK47=7," Mat","")&amp;IF($EX47=1,"&amp;EL","   ")&amp;IF($DQ47=TRUE,"&amp;BBT","    ")
&amp;      " TOL"&amp;_xlfn.SINGLE(INDEX(i.TOL_Desc,1,$N47))   &amp; " Scan"&amp;$AK47
&amp;       CHOOSE($K47+1," CFS"," GFS"," NFS")&amp;     " CG_"&amp;_xlfn.SINGLE(_xlfn.SWITCH($XI47,"-",1,TRUE,1,FALSE,0))&amp;_xlfn.SINGLE(    IF($XL47="-"," FodCrop    ",_xlfn.SWITCH(VALUE(LEFT($XL$4,1)),0," All",6," Lup",9," Oat",11," OaF")&amp;"_Fod"&amp;TEXT($XL47,"000%")))
&amp;" REV"&amp;"_"&amp;TEXT($GV47,"00;-0;00;@ ")&amp;TEXT($AN47,"00;-0;00;  @")&amp;"_"&amp;TEXT($HA47,"0")&amp;"_"&amp;TEXT($AP47,"0")
&amp; " RR"&amp;TEXT(SUM($FB47:$FC47),"+00%;-00%;    ;@")
&amp; " ("&amp;IF($DD47,"P","E")   &amp;IF($DE47,"T","t")        &amp;     "_F"&amp;IF($ZW47=TRUE,3,0)+COUNTIF($ZO47:$ZS47,TRUE)+COUNTIF($BV47:$BW47,"&gt;0")&amp;IF($ZU47=TRUE,3,0)+COUNTIF($BV47:$BW47,"&gt;0")&amp;"N"&amp;$ZZ47&amp;$AAA47&amp;"L"&amp;$AAL47&amp;$AAM47&amp;"_"&amp;$AAK47&amp;")"</f>
        <v>extra        SE GSW_PInp MFM        TOLSpr Scan1 CFS CG_1 FodCrop     REV_-   _-_1 RR+01% (Et_F00N--L11_-)</v>
      </c>
      <c r="BB47" s="8" t="str">
        <f ca="1">IF(COUNTIF($BA$13:$BA47,$BA47)=1,"-","Dup")</f>
        <v>-</v>
      </c>
      <c r="BC47" s="18"/>
      <c r="BD47" s="535" t="b" cm="1">
        <f t="array" ref="BD47">INDEX(BD$13:BD46,$B47+1,1)</f>
        <v>0</v>
      </c>
      <c r="BE47" s="535" t="b" cm="1">
        <f t="array" ref="BE47">INDEX(BE$13:BE46,$B47+1,1)</f>
        <v>0</v>
      </c>
      <c r="BF47" s="535" t="b" cm="1">
        <f t="array" ref="BF47">INDEX(BF$13:BF46,$B47+1,1)</f>
        <v>0</v>
      </c>
      <c r="BG47" s="535" t="b" cm="1">
        <f t="array" ref="BG47">INDEX(BG$13:BG46,$B47+1,1)</f>
        <v>0</v>
      </c>
      <c r="BH47" s="535" t="b" cm="1">
        <f t="array" ref="BH47">INDEX(BH$13:BH46,$B47+1,1)</f>
        <v>0</v>
      </c>
      <c r="BI47" s="535" t="b" cm="1">
        <f t="array" ref="BI47">INDEX(BI$13:BI46,$B47+1,1)</f>
        <v>0</v>
      </c>
      <c r="BJ47" s="535" t="b" cm="1">
        <f t="array" ref="BJ47">INDEX(BJ$13:BJ46,$B47+1,1)</f>
        <v>0</v>
      </c>
      <c r="BK47" s="535" t="b" cm="1">
        <f t="array" ref="BK47">INDEX(BK$13:BK46,$B47+1,1)</f>
        <v>0</v>
      </c>
      <c r="BL47" s="535" t="b" cm="1">
        <f t="array" ref="BL47">INDEX(BL$13:BL46,$B47+1,1)</f>
        <v>0</v>
      </c>
      <c r="BM47" s="18"/>
      <c r="BN47" s="535" t="b" cm="1">
        <f t="array" ref="BN47">INDEX(BN$13:BN46,$B47+1,1)</f>
        <v>0</v>
      </c>
      <c r="BO47" s="535" t="str" cm="1">
        <f t="array" ref="BO47">INDEX(BO$13:BO46,$B47+1,1)</f>
        <v>-</v>
      </c>
      <c r="BP47" s="535" t="str" cm="1">
        <f t="array" ref="BP47">INDEX(BP$13:BP46,$B47+1,1)</f>
        <v>-</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str" cm="1">
        <f t="array" ref="BX47">INDEX(BX$13:BX46,$B47+1,1)</f>
        <v>-</v>
      </c>
      <c r="BY47" s="535" t="str" cm="1">
        <f t="array" ref="BY47">INDEX(BY$13:BY46,$B47+1,1)</f>
        <v>-</v>
      </c>
      <c r="BZ47" s="535" t="b" cm="1">
        <f t="array" ref="BZ47">INDEX(BZ$13:BZ46,$B47+1,1)</f>
        <v>0</v>
      </c>
      <c r="CA47" s="535" t="str" cm="1">
        <f t="array" ref="CA47">INDEX(CA$13:CA46,$B47+1,1)</f>
        <v>-</v>
      </c>
      <c r="CB47" s="535" t="str" cm="1">
        <f t="array" ref="CB47">INDEX(CB$13:CB46,$B47+1,1)</f>
        <v>-</v>
      </c>
      <c r="CC47" s="535" t="str" cm="1">
        <f t="array" ref="CC47">INDEX(CC$13:CC46,$B47+1,1)</f>
        <v>-</v>
      </c>
      <c r="CD47" s="535" t="str" cm="1">
        <f t="array" ref="CD47">INDEX(CD$13:CD46,$B47+1,1)</f>
        <v>-</v>
      </c>
      <c r="CE47" s="535" t="str" cm="1">
        <f t="array" ref="CE47">INDEX(CE$13:CE46,$B47+1,1)</f>
        <v>-</v>
      </c>
      <c r="CF47" s="18"/>
      <c r="CG47" s="535" t="str" cm="1">
        <f t="array" ref="CG47">INDEX(CG$13:CG46,$B47+1,1)</f>
        <v>-</v>
      </c>
      <c r="CH47" s="411" t="str">
        <f t="shared" ca="1" si="144"/>
        <v>-</v>
      </c>
      <c r="CI47" s="411">
        <f t="shared" si="215"/>
        <v>0</v>
      </c>
      <c r="CJ47" s="411">
        <f t="shared" si="215"/>
        <v>0</v>
      </c>
      <c r="CK47" s="535" t="str" cm="1">
        <f t="array" ref="CK47">INDEX(CK$13:CK46,$B47+1,1)</f>
        <v>-</v>
      </c>
      <c r="CL47" s="535" t="str" cm="1">
        <f t="array" ref="CL47">INDEX(CL$13:CL46,$B47+1,1)</f>
        <v>-</v>
      </c>
      <c r="CM47" s="535" t="str" cm="1">
        <f t="array" ref="CM47">INDEX(CM$13:CM46,$B47+1,1)</f>
        <v>-</v>
      </c>
      <c r="CN47" s="411" t="str">
        <f t="shared" ca="1" si="146"/>
        <v>-</v>
      </c>
      <c r="CO47" s="411">
        <f t="shared" si="216"/>
        <v>0</v>
      </c>
      <c r="CP47" s="411">
        <f t="shared" si="216"/>
        <v>0</v>
      </c>
      <c r="CQ47" s="535" t="str" cm="1">
        <f t="array" ref="CQ47">INDEX(CQ$13:CQ46,$B47+1,1)</f>
        <v>-</v>
      </c>
      <c r="CR47" s="411" t="str">
        <f t="shared" ca="1" si="148"/>
        <v>-</v>
      </c>
      <c r="CS47" s="411">
        <f t="shared" si="149"/>
        <v>0</v>
      </c>
      <c r="CT47" s="535" t="str" cm="1">
        <f t="array" ref="CT47">INDEX(CT$13:CT46,$B47+1,1)</f>
        <v>-</v>
      </c>
      <c r="CU47" s="535" t="str" cm="1">
        <f t="array" ref="CU47">INDEX(CU$13:CU46,$B47+1,1)</f>
        <v>-</v>
      </c>
      <c r="CV47" s="411">
        <f t="shared" si="150"/>
        <v>0</v>
      </c>
      <c r="CW47" s="535" t="str" cm="1">
        <f t="array" ref="CW47">INDEX(CW$13:CW46,$B47+1,1)</f>
        <v>-</v>
      </c>
      <c r="CX47" s="411" t="str">
        <f t="shared" ca="1" si="151"/>
        <v>-</v>
      </c>
      <c r="CY47" s="411">
        <f t="shared" si="217"/>
        <v>0</v>
      </c>
      <c r="CZ47" s="411">
        <f t="shared" si="217"/>
        <v>0</v>
      </c>
      <c r="DA47" s="535" cm="1">
        <f t="array" ref="DA47">INDEX(DA$13:DA46,$B47+1,1)</f>
        <v>0</v>
      </c>
      <c r="DB47" s="535" cm="1">
        <f t="array" ref="DB47">INDEX(DB$13:DB46,$B47+1,1)</f>
        <v>0</v>
      </c>
      <c r="DC47" s="18"/>
      <c r="DD47" s="535" t="b" cm="1">
        <f t="array" ref="DD47">INDEX(DD$13:DD46,$B47+1,1)</f>
        <v>0</v>
      </c>
      <c r="DE47" s="535" t="b" cm="1">
        <f t="array" ref="DE47">INDEX(DE$13:DE46,$B47+1,1)</f>
        <v>0</v>
      </c>
      <c r="DF47" s="535" t="b" cm="1">
        <f t="array" ref="DF47">INDEX(DF$13:DF46,$B47+1,1)</f>
        <v>1</v>
      </c>
      <c r="DG47" s="535" t="str" cm="1">
        <f t="array" ref="DG47">INDEX(DG$13:DG46,$B47+1,1)</f>
        <v>-</v>
      </c>
      <c r="DH47" s="536" cm="1">
        <f t="array" ref="DH47">INDEX(DH$13:DH46,$B47+1,1)</f>
        <v>0</v>
      </c>
      <c r="DI47" s="535" cm="1">
        <f t="array" ref="DI47">INDEX(DI$13:DI46,$B47+1,1)</f>
        <v>1</v>
      </c>
      <c r="DJ47" s="535" cm="1">
        <f t="array" ref="DJ47">INDEX(DJ$13:DJ46,$B47+1,1)</f>
        <v>1</v>
      </c>
      <c r="DK47" s="411">
        <f t="shared" si="183"/>
        <v>1</v>
      </c>
      <c r="DL47" s="411">
        <f t="shared" si="183"/>
        <v>60</v>
      </c>
      <c r="DM47" s="535" t="str" cm="1">
        <f t="array" ref="DM47">INDEX(DM$13:DM46,$B47+1,1)</f>
        <v>-</v>
      </c>
      <c r="DN47" s="411" t="str">
        <f t="shared" si="184"/>
        <v>-</v>
      </c>
      <c r="DO47" s="411" t="str">
        <f t="shared" si="184"/>
        <v>-</v>
      </c>
      <c r="DP47" s="411" t="str">
        <f t="shared" si="184"/>
        <v>-</v>
      </c>
      <c r="DQ47" s="411" t="b">
        <f t="shared" si="185"/>
        <v>0</v>
      </c>
      <c r="DR47" s="535" t="str" cm="1">
        <f t="array" ref="DR47">INDEX(DR$13:DR46,$B47+1,1)</f>
        <v>-</v>
      </c>
      <c r="DS47" s="535" t="str" cm="1">
        <f t="array" ref="DS47">INDEX(DS$13:DS46,$B47+1,1)</f>
        <v>-</v>
      </c>
      <c r="DT47" s="535" t="str" cm="1">
        <f t="array" ref="DT47">INDEX(DT$13:DT46,$B47+1,1)</f>
        <v>-</v>
      </c>
      <c r="DU47" s="535" t="str" cm="1">
        <f t="array" ref="DU47">INDEX(DU$13:DU46,$B47+1,1)</f>
        <v>-</v>
      </c>
      <c r="DV47" s="411">
        <f t="shared" si="223"/>
        <v>500</v>
      </c>
      <c r="DW47" s="411">
        <f t="shared" si="223"/>
        <v>500</v>
      </c>
      <c r="DX47" s="411" t="str">
        <f t="shared" si="223"/>
        <v>-</v>
      </c>
      <c r="DY47" s="411" t="str">
        <f t="shared" si="223"/>
        <v>-</v>
      </c>
      <c r="DZ47" s="411" t="str">
        <f t="shared" si="223"/>
        <v>-</v>
      </c>
      <c r="EA47" s="535" cm="1">
        <f t="array" ref="EA47">INDEX(EA$13:EA46,$B47+1,1)</f>
        <v>0</v>
      </c>
      <c r="EB47" s="535" cm="1">
        <f t="array" ref="EB47">INDEX(EB$13:EB46,$B47+1,1)</f>
        <v>999999</v>
      </c>
      <c r="EC47" s="535" cm="1">
        <f t="array" ref="EC47">INDEX(EC$13:EC46,$B47+1,1)</f>
        <v>999999</v>
      </c>
      <c r="ED47" s="535" cm="1">
        <f t="array" ref="ED47">INDEX(ED$13:ED46,$B47+1,1)</f>
        <v>999999</v>
      </c>
      <c r="EE47" s="535" cm="1">
        <f t="array" ref="EE47">INDEX(EE$13:EE46,$B47+1,1)</f>
        <v>999999</v>
      </c>
      <c r="EF47" s="535" cm="1">
        <f t="array" ref="EF47">INDEX(EF$13:EF46,$B47+1,1)</f>
        <v>999999</v>
      </c>
      <c r="EG47" s="535" cm="1">
        <f t="array" ref="EG47">INDEX(EG$13:EG46,$B47+1,1)</f>
        <v>999999</v>
      </c>
      <c r="EH47" s="535" cm="1">
        <f t="array" ref="EH47">INDEX(EH$13:EH46,$B47+1,1)</f>
        <v>999999</v>
      </c>
      <c r="EI47" s="535" cm="1">
        <f t="array" ref="EI47">INDEX(EI$13:EI46,$B47+1,1)</f>
        <v>999999</v>
      </c>
      <c r="EJ47" s="535" cm="1">
        <f t="array" ref="EJ47">INDEX(EJ$13:EJ46,$B47+1,1)</f>
        <v>999999</v>
      </c>
      <c r="EK47" s="535" cm="1">
        <f t="array" ref="EK47">INDEX(EK$13:EK46,$B47+1,1)</f>
        <v>999999</v>
      </c>
      <c r="EL47" s="535" cm="1">
        <f t="array" ref="EL47">INDEX(EL$13:EL46,$B47+1,1)</f>
        <v>999999</v>
      </c>
      <c r="EM47" s="535" cm="1">
        <f t="array" ref="EM47">INDEX(EM$13:EM46,$B47+1,1)</f>
        <v>999999</v>
      </c>
      <c r="EN47" s="782">
        <f t="shared" si="211"/>
        <v>0</v>
      </c>
      <c r="EO47" s="782">
        <f t="shared" si="211"/>
        <v>0</v>
      </c>
      <c r="EP47" s="782">
        <f t="shared" si="211"/>
        <v>999999</v>
      </c>
      <c r="EQ47" s="535" t="str" cm="1">
        <f t="array" ref="EQ47">INDEX(EQ$13:EQ46,$B47+1,1)</f>
        <v>-</v>
      </c>
      <c r="ER47" s="535" t="str" cm="1">
        <f t="array" ref="ER47">INDEX(ER$13:ER46,$B47+1,1)</f>
        <v>-</v>
      </c>
      <c r="ES47" s="411" t="str">
        <f t="shared" si="218"/>
        <v>-</v>
      </c>
      <c r="ET47" s="411" t="str">
        <f t="shared" si="218"/>
        <v>-</v>
      </c>
      <c r="EU47" s="781">
        <f t="shared" si="177"/>
        <v>0</v>
      </c>
      <c r="EV47" s="779">
        <f t="shared" si="178"/>
        <v>999999</v>
      </c>
      <c r="EW47" s="780">
        <f t="shared" si="179"/>
        <v>999999</v>
      </c>
      <c r="EX47" s="535" t="str" cm="1">
        <f t="array" ref="EX47">INDEX(EX$13:EX46,$B47+1,1)</f>
        <v>-</v>
      </c>
      <c r="EY47" s="728" cm="1">
        <f t="array" ref="EY47">IF(EX47&lt;&gt;"-",EX47,INDEX(i.ELMatedEst,$AA47+1,$T47))</f>
        <v>0</v>
      </c>
      <c r="EZ47" s="535" t="str" cm="1">
        <f t="array" ref="EZ47">INDEX(EZ$13:EZ46,$B47+1,1)</f>
        <v>-</v>
      </c>
      <c r="FA47" s="535" t="str" cm="1">
        <f t="array" ref="FA47">INDEX(FA$13:FA46,$B47+1,1)</f>
        <v>-</v>
      </c>
      <c r="FB47" s="411">
        <f t="shared" si="188"/>
        <v>0</v>
      </c>
      <c r="FC47" s="666">
        <f t="shared" si="189"/>
        <v>5.0000000000000001E-3</v>
      </c>
      <c r="FD47" s="535" cm="1">
        <f t="array" ref="FD47">INDEX(FD$13:FD46,$B47+1,1)</f>
        <v>1</v>
      </c>
      <c r="FE47" s="667">
        <f t="shared" si="190"/>
        <v>0.12</v>
      </c>
      <c r="FF47" s="667">
        <f>INDEX(CHOOSE($N47,DataAutumn!i.EL_PropnSold,DataWinter!i.EL_PropnSold,DataSpring!i.EL_PropnSold),$AI47,$T47)*INDEX(i.ELMatedEst,$AB47+1,$T47)*i.dAdultRR_ELPropSold
+INDEX(i.dryman,($AJ47-1)*4+$AI47,FF$7)</f>
        <v>0</v>
      </c>
      <c r="FG47" s="667">
        <f>INDEX(CHOOSE($N47,DataAutumn!i.EL_PropnSold,DataWinter!i.EL_PropnSold,DataSpring!i.EL_PropnSold),$AI47,$T47)*INDEX(i.ELMatedEst,$AB47+1,$T47)*i.dAdultRR_ELPropSold
+INDEX(i.dryman,($AJ47-1)*4+$AI47,FG$7)</f>
        <v>3.125E-2</v>
      </c>
      <c r="FH47" s="667">
        <f>INDEX(CHOOSE($N47,DataAutumn!i.EL_PropnSold,DataWinter!i.EL_PropnSold,DataSpring!i.EL_PropnSold),$AI47,$T47)*INDEX(i.ELMatedEst,$AB47+1,$T47)*i.dAdultRR_ELPropSold
+INDEX(i.dryman,($AJ47-1)*4+$AI47,FH$7)</f>
        <v>3.125E-2</v>
      </c>
      <c r="FI47" s="667">
        <f>INDEX(CHOOSE($N47,DataAutumn!i.EL_PropnSold,DataWinter!i.EL_PropnSold,DataSpring!i.EL_PropnSold),$AI47,$T47)*INDEX(i.ELMatedEst,$AB47+1,$T47)*i.dAdultRR_ELPropSold
+INDEX(i.dryman,($AJ47-1)*4+$AI47,FI$7)</f>
        <v>3.125E-2</v>
      </c>
      <c r="FJ47" s="668">
        <f>INDEX(CHOOSE($N47,DataAutumn!i.EL_PropnSold,DataWinter!i.EL_PropnSold,DataSpring!i.EL_PropnSold),$AI47,$T47)*INDEX(i.ELMatedEst,$AB47+1,$T47)*i.dAdultLSurv_ELPropSold</f>
        <v>0</v>
      </c>
      <c r="FK47" s="411" t="b">
        <f t="shared" si="219"/>
        <v>0</v>
      </c>
      <c r="FL47" s="411" t="b">
        <f t="shared" si="219"/>
        <v>0</v>
      </c>
      <c r="FM47" s="411" t="b">
        <f t="shared" si="219"/>
        <v>0</v>
      </c>
      <c r="FN47" s="411" t="b">
        <f t="shared" si="219"/>
        <v>0</v>
      </c>
      <c r="FO47" s="411">
        <f t="shared" si="212"/>
        <v>1</v>
      </c>
      <c r="FP47" s="411">
        <f t="shared" si="212"/>
        <v>0</v>
      </c>
      <c r="FQ47" s="411" t="b">
        <f t="shared" si="193"/>
        <v>0</v>
      </c>
      <c r="FR47" s="411" t="b">
        <f t="shared" si="213"/>
        <v>0</v>
      </c>
      <c r="FS47" s="411" t="b">
        <f t="shared" si="213"/>
        <v>0</v>
      </c>
      <c r="FT47" s="411" t="b">
        <f t="shared" si="213"/>
        <v>1</v>
      </c>
      <c r="FU47" s="87">
        <f t="shared" si="220"/>
        <v>1</v>
      </c>
      <c r="FV47" s="87">
        <f t="shared" si="220"/>
        <v>1</v>
      </c>
      <c r="FW47" s="535" cm="1">
        <f t="array" ref="FW47">INDEX(FW$13:FW46,$B47+1,1)</f>
        <v>1</v>
      </c>
      <c r="FX47" s="535" cm="1">
        <f t="array" ref="FX47">INDEX(FX$13:FX46,$B47+1,1)</f>
        <v>1</v>
      </c>
      <c r="FY47" s="535" cm="1">
        <f t="array" ref="FY47">INDEX(FY$13:FY46,$B47+1,1)</f>
        <v>1</v>
      </c>
      <c r="FZ47" s="535" cm="1">
        <f t="array" ref="FZ47">INDEX(FZ$13:FZ46,$B47+1,1)</f>
        <v>1</v>
      </c>
      <c r="GA47" s="535" t="str" cm="1">
        <f t="array" ref="GA47">INDEX(GA$13:GA46,$B47+1,1)</f>
        <v>-</v>
      </c>
      <c r="GB47" s="411" t="b">
        <f t="shared" si="194"/>
        <v>1</v>
      </c>
      <c r="GC47" s="411" t="b">
        <f t="shared" si="194"/>
        <v>0</v>
      </c>
      <c r="GD47" s="411" t="b">
        <f t="shared" si="194"/>
        <v>0</v>
      </c>
      <c r="GE47" s="411" t="b">
        <f t="shared" si="194"/>
        <v>0</v>
      </c>
      <c r="GF47" s="87">
        <f t="shared" si="221"/>
        <v>1</v>
      </c>
      <c r="GG47" s="87">
        <f t="shared" si="221"/>
        <v>1</v>
      </c>
      <c r="GH47" s="87">
        <f t="shared" si="221"/>
        <v>1</v>
      </c>
      <c r="GI47" s="87">
        <f t="shared" si="221"/>
        <v>1</v>
      </c>
      <c r="GJ47" s="87">
        <f t="shared" si="221"/>
        <v>1</v>
      </c>
      <c r="GK47" s="87">
        <f t="shared" si="221"/>
        <v>1</v>
      </c>
      <c r="GL47" s="87">
        <f t="shared" si="221"/>
        <v>1</v>
      </c>
      <c r="GM47" s="87">
        <f t="shared" si="221"/>
        <v>1</v>
      </c>
      <c r="GN47" s="411" cm="1">
        <f t="array" ref="GN47">INDEX(i.dse_type,1,$L47)</f>
        <v>0</v>
      </c>
      <c r="GO47" s="535" t="str" cm="1">
        <f t="array" ref="GO47">INDEX(GO$13:GO46,$B47+1,1)</f>
        <v>-</v>
      </c>
      <c r="GP47" s="535" t="str" cm="1">
        <f t="array" ref="GP47">INDEX(GP$13:GP46,$B47+1,1)</f>
        <v>-</v>
      </c>
      <c r="GQ47" s="535" t="str" cm="1">
        <f t="array" ref="GQ47">INDEX(GQ$13:GQ46,$B47+1,1)</f>
        <v>-</v>
      </c>
      <c r="GR47" s="18"/>
      <c r="GS47" s="535" t="str" cm="1">
        <f t="array" ref="GS47">INDEX(GS$13:GS46,$B47+1,1)</f>
        <v>-</v>
      </c>
      <c r="GT47" s="411" t="b">
        <f t="shared" si="195"/>
        <v>0</v>
      </c>
      <c r="GU47" s="535" t="str" cm="1">
        <f t="array" ref="GU47">INDEX(GU$13:GU46,$B47+1,1)</f>
        <v>-</v>
      </c>
      <c r="GV47" s="535" t="str" cm="1">
        <f t="array" ref="GV47">INDEX(GV$13:GV46,$B47+1,1)</f>
        <v>-</v>
      </c>
      <c r="GW47" s="535" t="str" cm="1">
        <f t="array" ref="GW47">INDEX(GW$13:GW46,$B47+1,1)</f>
        <v>-</v>
      </c>
      <c r="GX47" s="535" cm="1">
        <f t="array" ref="GX47">INDEX(GX$13:GX46,$B47+1,1)</f>
        <v>1</v>
      </c>
      <c r="GY47" s="535" cm="1">
        <f t="array" ref="GY47">INDEX(GY$13:GY46,$B47+1,1)</f>
        <v>1</v>
      </c>
      <c r="GZ47" s="535" t="str" cm="1">
        <f t="array" ref="GZ47">INDEX(GZ$13:GZ46,$B47+1,1)</f>
        <v>-</v>
      </c>
      <c r="HA47" s="535" t="str" cm="1">
        <f t="array" ref="HA47">INDEX(HA$13:HA46,$B47+1,1)</f>
        <v>-</v>
      </c>
      <c r="HB47" s="535" t="str" cm="1">
        <f t="array" ref="HB47">INDEX(HB$13:HB46,$B47+1,1)</f>
        <v>-</v>
      </c>
      <c r="HC47" s="535" t="str" cm="1">
        <f t="array" ref="HC47">INDEX(HC$13:HC46,$B47+1,1)</f>
        <v>-</v>
      </c>
      <c r="HD47" s="535" t="str" cm="1">
        <f t="array" ref="HD47">INDEX(HD$13:HD46,$B47+1,1)</f>
        <v>-</v>
      </c>
      <c r="HE47" s="535" t="str" cm="1">
        <f t="array" ref="HE47">INDEX(HE$13:HE46,$B47+1,1)</f>
        <v>-</v>
      </c>
      <c r="HF47" s="535" t="str" cm="1">
        <f t="array" ref="HF47">INDEX(HF$13:HF46,$B47+1,1)</f>
        <v>-</v>
      </c>
      <c r="HG47" s="535" t="str" cm="1">
        <f t="array" ref="HG47">INDEX(HG$13:HG46,$B47+1,1)</f>
        <v>-</v>
      </c>
      <c r="HH47" s="535" t="str" cm="1">
        <f t="array" ref="HH47">INDEX(HH$13:HH46,$B47+1,1)</f>
        <v>-</v>
      </c>
      <c r="HI47" s="535" t="str" cm="1">
        <f t="array" ref="HI47">INDEX(HI$13:HI46,$B47+1,1)</f>
        <v>-</v>
      </c>
      <c r="HJ47" s="535" t="str" cm="1">
        <f t="array" ref="HJ47">INDEX(HJ$13:HJ46,$B47+1,1)</f>
        <v>-</v>
      </c>
      <c r="HK47" s="535" t="str" cm="1">
        <f t="array" ref="HK47">INDEX(HK$13:HK46,$B47+1,1)</f>
        <v>-</v>
      </c>
      <c r="HL47" s="535" t="str" cm="1">
        <f t="array" ref="HL47">INDEX(HL$13:HL46,$B47+1,1)</f>
        <v>-</v>
      </c>
      <c r="HM47" s="535" t="str" cm="1">
        <f t="array" ref="HM47">INDEX(HM$13:HM46,$B47+1,1)</f>
        <v>-</v>
      </c>
      <c r="HN47" s="535" t="str" cm="1">
        <f t="array" ref="HN47">INDEX(HN$13:HN46,$B47+1,1)</f>
        <v>-</v>
      </c>
      <c r="HO47" s="535" t="str" cm="1">
        <f t="array" ref="HO47">INDEX(HO$13:HO46,$B47+1,1)</f>
        <v>-</v>
      </c>
      <c r="HP47" s="535" t="str" cm="1">
        <f t="array" ref="HP47">INDEX(HP$13:HP46,$B47+1,1)</f>
        <v>-</v>
      </c>
      <c r="HQ47" s="535" t="str" cm="1">
        <f t="array" ref="HQ47">INDEX(HQ$13:HQ46,$B47+1,1)</f>
        <v>-</v>
      </c>
      <c r="HR47" s="535" t="str" cm="1">
        <f t="array" ref="HR47">INDEX(HR$13:HR46,$B47+1,1)</f>
        <v>-</v>
      </c>
      <c r="HS47" s="535" t="str" cm="1">
        <f t="array" ref="HS47">INDEX(HS$13:HS46,$B47+1,1)</f>
        <v>-</v>
      </c>
      <c r="HT47" s="535" t="str" cm="1">
        <f t="array" ref="HT47">INDEX(HT$13:HT46,$B47+1,1)</f>
        <v>-</v>
      </c>
      <c r="HU47" s="535" cm="1">
        <f t="array" ref="HU47">INDEX(HU$13:HU46,$B47+1,1)</f>
        <v>0</v>
      </c>
      <c r="HV47" s="535" t="str" cm="1">
        <f t="array" ref="HV47">INDEX(HV$13:HV46,$B47+1,1)</f>
        <v>-</v>
      </c>
      <c r="HW47" s="535" cm="1">
        <f t="array" ref="HW47">INDEX(HW$13:HW46,$B47+1,1)</f>
        <v>1</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535" cm="1">
        <f t="array" ref="IC47">INDEX(IC$13:IC46,$B47+1,1)</f>
        <v>0</v>
      </c>
      <c r="ID47" s="535" cm="1">
        <f t="array" ref="ID47">INDEX(ID$13:ID46,$B47+1,1)</f>
        <v>0</v>
      </c>
      <c r="IE47" s="535" cm="1">
        <f t="array" ref="IE47">INDEX(IE$13:IE46,$B47+1,1)</f>
        <v>1</v>
      </c>
      <c r="IF47" s="535" cm="1">
        <f t="array" ref="IF47">INDEX(IF$13:IF46,$B47+1,1)</f>
        <v>0</v>
      </c>
      <c r="IG47" s="535" cm="1">
        <f t="array" ref="IG47">INDEX(IG$13:IG46,$B47+1,1)</f>
        <v>0</v>
      </c>
      <c r="IH47" s="535" cm="1">
        <f t="array" ref="IH47">INDEX(IH$13:IH46,$B47+1,1)</f>
        <v>0</v>
      </c>
      <c r="II47" s="535" cm="1">
        <f t="array" ref="II47">INDEX(II$13:II46,$B47+1,1)</f>
        <v>0</v>
      </c>
      <c r="IJ47" s="535" cm="1">
        <f t="array" ref="IJ47">INDEX(IJ$13:IJ46,$B47+1,1)</f>
        <v>0</v>
      </c>
      <c r="IK47" s="18"/>
      <c r="IL47" s="535" cm="1">
        <f t="array" ref="IL47">INDEX(IL$13:IL46,$B47+1,1)</f>
        <v>0.125</v>
      </c>
      <c r="IM47" s="535" cm="1">
        <f t="array" ref="IM47">INDEX(IM$13:IM46,$B47+1,1)</f>
        <v>0.3</v>
      </c>
      <c r="IN47" s="535" cm="1">
        <f t="array" ref="IN47">INDEX(IN$13:IN46,$B47+1,1)</f>
        <v>-0.05</v>
      </c>
      <c r="IO47" s="535" cm="1">
        <f t="array" ref="IO47">INDEX(IO$13:IO46,$B47+1,1)</f>
        <v>0.1</v>
      </c>
      <c r="IP47" s="535" cm="1">
        <f t="array" ref="IP47">INDEX(IP$13:IP46,$B47+1,1)</f>
        <v>0.25</v>
      </c>
      <c r="IQ47" s="535" cm="1">
        <f t="array" ref="IQ47">INDEX(IQ$13:IQ46,$B47+1,1)</f>
        <v>-0.05</v>
      </c>
      <c r="IR47" s="535" cm="1">
        <f t="array" ref="IR47">INDEX(IR$13:IR46,$B47+1,1)</f>
        <v>0.05</v>
      </c>
      <c r="IS47" s="535" cm="1">
        <f t="array" ref="IS47">INDEX(IS$13:IS46,$B47+1,1)</f>
        <v>0.1</v>
      </c>
      <c r="IT47" s="535" cm="1">
        <f t="array" ref="IT47">INDEX(IT$13:IT46,$B47+1,1)</f>
        <v>-0.02</v>
      </c>
      <c r="IU47" s="535" cm="1">
        <f t="array" ref="IU47">INDEX(IU$13:IU46,$B47+1,1)</f>
        <v>0.1</v>
      </c>
      <c r="IV47" s="535" cm="1">
        <f t="array" ref="IV47">INDEX(IV$13:IV46,$B47+1,1)</f>
        <v>0.25</v>
      </c>
      <c r="IW47" s="535" cm="1">
        <f t="array" ref="IW47">INDEX(IW$13:IW46,$B47+1,1)</f>
        <v>-0.05</v>
      </c>
      <c r="IX47" s="535" cm="1">
        <f t="array" ref="IX47">INDEX(IX$13:IX46,$B47+1,1)</f>
        <v>0.125</v>
      </c>
      <c r="IY47" s="535" cm="1">
        <f t="array" ref="IY47">INDEX(IY$13:IY46,$B47+1,1)</f>
        <v>0.1</v>
      </c>
      <c r="IZ47" s="535" cm="1">
        <f t="array" ref="IZ47">INDEX(IZ$13:IZ46,$B47+1,1)</f>
        <v>0.1</v>
      </c>
      <c r="JA47" s="535" cm="1">
        <f t="array" ref="JA47">INDEX(JA$13:JA46,$B47+1,1)</f>
        <v>0.1</v>
      </c>
      <c r="JB47" s="535" cm="1">
        <f t="array" ref="JB47">INDEX(JB$13:JB46,$B47+1,1)</f>
        <v>0</v>
      </c>
      <c r="JC47" s="535" cm="1">
        <f t="array" ref="JC47">INDEX(JC$13:JC46,$B47+1,1)</f>
        <v>0</v>
      </c>
      <c r="JD47" s="535" cm="1">
        <f t="array" ref="JD47">INDEX(JD$13:JD46,$B47+1,1)</f>
        <v>0</v>
      </c>
      <c r="JE47" s="535" cm="1">
        <f t="array" ref="JE47">INDEX(JE$13:JE46,$B47+1,1)</f>
        <v>0</v>
      </c>
      <c r="JF47" s="535" cm="1">
        <f t="array" ref="JF47">INDEX(JF$13:JF46,$B47+1,1)</f>
        <v>0</v>
      </c>
      <c r="JG47" s="535" cm="1">
        <f t="array" ref="JG47">INDEX(JG$13:JG46,$B47+1,1)</f>
        <v>0</v>
      </c>
      <c r="JH47" s="535" cm="1">
        <f t="array" ref="JH47">INDEX(JH$13:JH46,$B47+1,1)</f>
        <v>0</v>
      </c>
      <c r="JI47" s="535" cm="1">
        <f t="array" ref="JI47">INDEX(JI$13:JI46,$B47+1,1)</f>
        <v>0</v>
      </c>
      <c r="JJ47" s="535" cm="1">
        <f t="array" ref="JJ47">INDEX(JJ$13:JJ46,$B47+1,1)</f>
        <v>0</v>
      </c>
      <c r="JK47" s="535" cm="1">
        <f t="array" ref="JK47">INDEX(JK$13:JK46,$B47+1,1)</f>
        <v>0</v>
      </c>
      <c r="JL47" s="535" cm="1">
        <f t="array" ref="JL47">INDEX(JL$13:JL46,$B47+1,1)</f>
        <v>0</v>
      </c>
      <c r="JM47" s="535" cm="1">
        <f t="array" ref="JM47">INDEX(JM$13:JM46,$B47+1,1)</f>
        <v>0</v>
      </c>
      <c r="JN47" s="535" cm="1">
        <f t="array" ref="JN47">INDEX(JN$13:JN46,$B47+1,1)</f>
        <v>0</v>
      </c>
      <c r="JO47" s="535" cm="1">
        <f t="array" ref="JO47">INDEX(JO$13:JO46,$B47+1,1)</f>
        <v>0</v>
      </c>
      <c r="JP47" s="535" cm="1">
        <f t="array" ref="JP47">INDEX(JP$13:JP46,$B47+1,1)</f>
        <v>0</v>
      </c>
      <c r="JQ47" s="535" cm="1">
        <f t="array" ref="JQ47">INDEX(JQ$13:JQ46,$B47+1,1)</f>
        <v>0</v>
      </c>
      <c r="JR47" s="535" cm="1">
        <f t="array" ref="JR47">INDEX(JR$13:JR46,$B47+1,1)</f>
        <v>0</v>
      </c>
      <c r="JS47" s="535" cm="1">
        <f t="array" ref="JS47">INDEX(JS$13:JS46,$B47+1,1)</f>
        <v>0</v>
      </c>
      <c r="JT47" s="535" cm="1">
        <f t="array" ref="JT47">INDEX(JT$13:JT46,$B47+1,1)</f>
        <v>0</v>
      </c>
      <c r="JU47" s="535" cm="1">
        <f t="array" ref="JU47">INDEX(JU$13:JU46,$B47+1,1)</f>
        <v>0</v>
      </c>
      <c r="JV47" s="535" cm="1">
        <f t="array" ref="JV47">INDEX(JV$13:JV46,$B47+1,1)</f>
        <v>0</v>
      </c>
      <c r="JW47" s="535" cm="1">
        <f t="array" ref="JW47">INDEX(JW$13:JW46,$B47+1,1)</f>
        <v>0</v>
      </c>
      <c r="JX47" s="535" cm="1">
        <f t="array" ref="JX47">INDEX(JX$13:JX46,$B47+1,1)</f>
        <v>0</v>
      </c>
      <c r="JY47" s="535" cm="1">
        <f t="array" ref="JY47">INDEX(JY$13:JY46,$B47+1,1)</f>
        <v>0</v>
      </c>
      <c r="JZ47" s="535" cm="1">
        <f t="array" ref="JZ47">INDEX(JZ$13:JZ46,$B47+1,1)</f>
        <v>0</v>
      </c>
      <c r="KA47" s="535" cm="1">
        <f t="array" ref="KA47">INDEX(KA$13:KA46,$B47+1,1)</f>
        <v>0</v>
      </c>
      <c r="KB47" s="535" cm="1">
        <f t="array" ref="KB47">INDEX(KB$13:KB46,$B47+1,1)</f>
        <v>0</v>
      </c>
      <c r="KC47" s="535" cm="1">
        <f t="array" ref="KC47">INDEX(KC$13:KC46,$B47+1,1)</f>
        <v>0</v>
      </c>
      <c r="KD47" s="535" cm="1">
        <f t="array" ref="KD47">INDEX(KD$13:KD46,$B47+1,1)</f>
        <v>0</v>
      </c>
      <c r="KE47" s="535" cm="1">
        <f t="array" ref="KE47">INDEX(KE$13:KE46,$B47+1,1)</f>
        <v>0</v>
      </c>
      <c r="KF47" s="535" cm="1">
        <f t="array" ref="KF47">INDEX(KF$13:KF46,$B47+1,1)</f>
        <v>0</v>
      </c>
      <c r="KG47" s="535" cm="1">
        <f t="array" ref="KG47">INDEX(KG$13:KG46,$B47+1,1)</f>
        <v>0</v>
      </c>
      <c r="KH47" s="535" cm="1">
        <f t="array" ref="KH47">INDEX(KH$13:KH46,$B47+1,1)</f>
        <v>0</v>
      </c>
      <c r="KI47" s="535" cm="1">
        <f t="array" ref="KI47">INDEX(KI$13:KI46,$B47+1,1)</f>
        <v>0</v>
      </c>
      <c r="KJ47" s="535" cm="1">
        <f t="array" ref="KJ47">INDEX(KJ$13:KJ46,$B47+1,1)</f>
        <v>0</v>
      </c>
      <c r="KK47" s="535" cm="1">
        <f t="array" ref="KK47">INDEX(KK$13:KK46,$B47+1,1)</f>
        <v>0</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0</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535" cm="1">
        <f t="array" ref="KY47">INDEX(KY$13:KY46,$B47+1,1)</f>
        <v>0</v>
      </c>
      <c r="KZ47" s="535" cm="1">
        <f t="array" ref="KZ47">INDEX(KZ$13:KZ46,$B47+1,1)</f>
        <v>0</v>
      </c>
      <c r="LA47" s="535" cm="1">
        <f t="array" ref="LA47">INDEX(LA$13:LA46,$B47+1,1)</f>
        <v>0</v>
      </c>
      <c r="LB47" s="535" cm="1">
        <f t="array" ref="LB47">INDEX(LB$13:LB46,$B47+1,1)</f>
        <v>0</v>
      </c>
      <c r="LC47" s="535" cm="1">
        <f t="array" ref="LC47">INDEX(LC$13:LC46,$B47+1,1)</f>
        <v>0</v>
      </c>
      <c r="LD47" s="535" cm="1">
        <f t="array" ref="LD47">INDEX(LD$13:LD46,$B47+1,1)</f>
        <v>0</v>
      </c>
      <c r="LE47" s="535" cm="1">
        <f t="array" ref="LE47">INDEX(LE$13:LE46,$B47+1,1)</f>
        <v>0</v>
      </c>
      <c r="LF47" s="535" cm="1">
        <f t="array" ref="LF47">INDEX(LF$13:LF46,$B47+1,1)</f>
        <v>0</v>
      </c>
      <c r="LG47" s="535" cm="1">
        <f t="array" ref="LG47">INDEX(LG$13:LG46,$B47+1,1)</f>
        <v>0</v>
      </c>
      <c r="LH47" s="535" cm="1">
        <f t="array" ref="LH47">INDEX(LH$13:LH46,$B47+1,1)</f>
        <v>0</v>
      </c>
      <c r="LI47" s="535" cm="1">
        <f t="array" ref="LI47">INDEX(LI$13:LI46,$B47+1,1)</f>
        <v>0</v>
      </c>
      <c r="LJ47" s="535" cm="1">
        <f t="array" ref="LJ47">INDEX(LJ$13:LJ46,$B47+1,1)</f>
        <v>0</v>
      </c>
      <c r="LK47" s="535" cm="1">
        <f t="array" ref="LK47">INDEX(LK$13:LK46,$B47+1,1)</f>
        <v>0</v>
      </c>
      <c r="LL47" s="535" cm="1">
        <f t="array" ref="LL47">INDEX(LL$13:LL46,$B47+1,1)</f>
        <v>0</v>
      </c>
      <c r="LM47" s="535" cm="1">
        <f t="array" ref="LM47">INDEX(LM$13:LM46,$B47+1,1)</f>
        <v>0</v>
      </c>
      <c r="LN47" s="535" cm="1">
        <f t="array" ref="LN47">INDEX(LN$13:LN46,$B47+1,1)</f>
        <v>0</v>
      </c>
      <c r="LO47" s="535" cm="1">
        <f t="array" ref="LO47">INDEX(LO$13:LO46,$B47+1,1)</f>
        <v>0</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cm="1">
        <f t="array" ref="WE47">INDEX(WE$13:WE46,$B47+1,1)</f>
        <v>0</v>
      </c>
      <c r="WF47" s="535" cm="1">
        <f t="array" ref="WF47">INDEX(WF$13:WF46,$B47+1,1)</f>
        <v>0</v>
      </c>
      <c r="WG47" s="535" cm="1">
        <f t="array" ref="WG47">INDEX(WG$13:WG46,$B47+1,1)</f>
        <v>0</v>
      </c>
      <c r="WH47" s="535" cm="1">
        <f t="array" ref="WH47">INDEX(WH$13:WH46,$B47+1,1)</f>
        <v>0</v>
      </c>
      <c r="WI47" s="535" cm="1">
        <f t="array" ref="WI47">INDEX(WI$13:WI46,$B47+1,1)</f>
        <v>0</v>
      </c>
      <c r="WJ47" s="535" cm="1">
        <f t="array" ref="WJ47">INDEX(WJ$13:WJ46,$B47+1,1)</f>
        <v>0</v>
      </c>
      <c r="WK47" s="535" cm="1">
        <f t="array" ref="WK47">INDEX(WK$13:WK46,$B47+1,1)</f>
        <v>0</v>
      </c>
      <c r="WL47" s="535" cm="1">
        <f t="array" ref="WL47">INDEX(WL$13:WL46,$B47+1,1)</f>
        <v>0</v>
      </c>
      <c r="WM47" s="535" t="str" cm="1">
        <f t="array" ref="WM47">INDEX(WM$13:WM46,$B47+1,1)</f>
        <v>-</v>
      </c>
      <c r="WN47" s="18"/>
      <c r="WO47" s="535" cm="1">
        <f t="array" ref="WO47">INDEX(WO$13:WO46,$B47+1,1)</f>
        <v>0</v>
      </c>
      <c r="WP47" s="535" cm="1">
        <f t="array" ref="WP47">INDEX(WP$13:WP46,$B47+1,1)</f>
        <v>0</v>
      </c>
      <c r="WQ47" s="535" cm="1">
        <f t="array" ref="WQ47">INDEX(WQ$13:WQ46,$B47+1,1)</f>
        <v>0</v>
      </c>
      <c r="WR47" s="535" t="str" cm="1">
        <f t="array" ref="WR47">INDEX(WR$13:WR46,$B47+1,1)</f>
        <v>-</v>
      </c>
      <c r="WS47" s="535" t="str" cm="1">
        <f t="array" ref="WS47">INDEX(WS$13:WS46,$B47+1,1)</f>
        <v>-</v>
      </c>
      <c r="WT47" s="535" t="str" cm="1">
        <f t="array" ref="WT47">INDEX(WT$13:WT46,$B47+1,1)</f>
        <v>-</v>
      </c>
      <c r="WU47" s="535" t="str" cm="1">
        <f t="array" ref="WU47">INDEX(WU$13:WU46,$B47+1,1)</f>
        <v>-</v>
      </c>
      <c r="WV47" s="535" t="str" cm="1">
        <f t="array" ref="WV47">INDEX(WV$13:WV46,$B47+1,1)</f>
        <v>-</v>
      </c>
      <c r="WW47" s="535" t="str" cm="1">
        <f t="array" ref="WW47">INDEX(WW$13:WW46,$B47+1,1)</f>
        <v>-</v>
      </c>
      <c r="WX47" s="535" t="str" cm="1">
        <f t="array" ref="WX47">INDEX(WX$13:WX46,$B47+1,1)</f>
        <v>-</v>
      </c>
      <c r="WY47" s="535" t="str" cm="1">
        <f t="array" ref="WY47">INDEX(WY$13:WY46,$B47+1,1)</f>
        <v>-</v>
      </c>
      <c r="WZ47" s="535" t="str" cm="1">
        <f t="array" ref="WZ47">INDEX(WZ$13:WZ46,$B47+1,1)</f>
        <v>-</v>
      </c>
      <c r="XA47" s="535" t="str" cm="1">
        <f t="array" ref="XA47">INDEX(XA$13:XA46,$B47+1,1)</f>
        <v>-</v>
      </c>
      <c r="XB47" s="535" t="str" cm="1">
        <f t="array" ref="XB47">INDEX(XB$13:XB46,$B47+1,1)</f>
        <v>-</v>
      </c>
      <c r="XC47" s="535" t="str" cm="1">
        <f t="array" ref="XC47">INDEX(XC$13:XC46,$B47+1,1)</f>
        <v>-</v>
      </c>
      <c r="XD47" s="535" t="str" cm="1">
        <f t="array" ref="XD47">INDEX(XD$13:XD46,$B47+1,1)</f>
        <v>-</v>
      </c>
      <c r="XE47" s="535" t="str" cm="1">
        <f t="array" ref="XE47">INDEX(XE$13:XE46,$B47+1,1)</f>
        <v>-</v>
      </c>
      <c r="XF47" s="535" t="str" cm="1">
        <f t="array" ref="XF47">INDEX(XF$13:XF46,$B47+1,1)</f>
        <v>-</v>
      </c>
      <c r="XG47" s="535" t="str" cm="1">
        <f t="array" ref="XG47">INDEX(XG$13:XG46,$B47+1,1)</f>
        <v>-</v>
      </c>
      <c r="XH47" s="18"/>
      <c r="XI47" s="411" t="str">
        <f t="shared" ca="1" si="222"/>
        <v>-</v>
      </c>
      <c r="XJ47" s="535" t="str" cm="1">
        <f t="array" ref="XJ47">INDEX(XJ$13:XJ46,$B47+1,1)</f>
        <v>-</v>
      </c>
      <c r="XK47" s="535" t="str" cm="1">
        <f t="array" ref="XK47">INDEX(XK$13:XK46,$B47+1,1)</f>
        <v>-</v>
      </c>
      <c r="XL47" s="535" t="str" cm="1">
        <f t="array" ref="XL47">INDEX(XL$13:XL46,$B47+1,1)</f>
        <v>-</v>
      </c>
      <c r="XM47" s="535" t="str" cm="1">
        <f t="array" ref="XM47">INDEX(XM$13:XM46,$B47+1,1)</f>
        <v>-</v>
      </c>
      <c r="XN47" s="535" cm="1">
        <f t="array" ref="XN47">INDEX(XN$13:XN46,$B47+1,1)</f>
        <v>0</v>
      </c>
      <c r="XO47" s="535" t="str" cm="1">
        <f t="array" ref="XO47">INDEX(XO$13:XO46,$B47+1,1)</f>
        <v>-</v>
      </c>
      <c r="XP47" s="535" t="str" cm="1">
        <f t="array" ref="XP47">INDEX(XP$13:XP46,$B47+1,1)</f>
        <v>-</v>
      </c>
      <c r="XQ47" s="535" t="str" cm="1">
        <f t="array" ref="XQ47">INDEX(XQ$13:XQ46,$B47+1,1)</f>
        <v>-</v>
      </c>
      <c r="XR47" s="535" t="str" cm="1">
        <f t="array" ref="XR47">INDEX(XR$13:XR46,$B47+1,1)</f>
        <v>-</v>
      </c>
      <c r="XS47" s="535" t="str" cm="1">
        <f t="array" ref="XS47">INDEX(XS$13:XS46,$B47+1,1)</f>
        <v>-</v>
      </c>
      <c r="XT47" s="535" t="str" cm="1">
        <f t="array" ref="XT47">INDEX(XT$13:XT46,$B47+1,1)</f>
        <v>-</v>
      </c>
      <c r="XU47" s="535" t="str" cm="1">
        <f t="array" ref="XU47">INDEX(XU$13:XU46,$B47+1,1)</f>
        <v>-</v>
      </c>
      <c r="XV47" s="535" t="str" cm="1">
        <f t="array" ref="XV47">INDEX(XV$13:XV46,$B47+1,1)</f>
        <v>-</v>
      </c>
      <c r="XW47" s="535" t="b" cm="1">
        <f t="array" ref="XW47">INDEX(XW$13:XW46,$B47+1,1)</f>
        <v>1</v>
      </c>
      <c r="XX47" s="535" t="str" cm="1">
        <f t="array" ref="XX47">INDEX(XX$13:XX46,$B47+1,1)</f>
        <v>-</v>
      </c>
      <c r="XY47" s="535" cm="1">
        <f t="array" ref="XY47">INDEX(XY$13:XY46,$B47+1,1)</f>
        <v>0</v>
      </c>
      <c r="XZ47" s="535" cm="1">
        <f t="array" ref="XZ47">INDEX(XZ$13:XZ46,$B47+1,1)</f>
        <v>0</v>
      </c>
      <c r="YA47" s="535" cm="1">
        <f t="array" ref="YA47">INDEX(YA$13:YA46,$B47+1,1)</f>
        <v>0</v>
      </c>
      <c r="YB47" s="18"/>
      <c r="YC47" s="535" t="str" cm="1">
        <f t="array" ref="YC47">INDEX(YC$13:YC46,$B47+1,1)</f>
        <v>-</v>
      </c>
      <c r="YD47" s="535" t="str" cm="1">
        <f t="array" ref="YD47">INDEX(YD$13:YD46,$B47+1,1)</f>
        <v>-</v>
      </c>
      <c r="YE47" s="535" t="str" cm="1">
        <f t="array" ref="YE47">INDEX(YE$13:YE46,$B47+1,1)</f>
        <v>-</v>
      </c>
      <c r="YF47" s="535" t="str" cm="1">
        <f t="array" ref="YF47">INDEX(YF$13:YF46,$B47+1,1)</f>
        <v>-</v>
      </c>
      <c r="YG47" s="535" cm="1">
        <f t="array" ref="YG47">INDEX(YG$13:YG46,$B47+1,1)</f>
        <v>1</v>
      </c>
      <c r="YH47" s="535" cm="1">
        <f t="array" ref="YH47">INDEX(YH$13:YH46,$B47+1,1)</f>
        <v>1</v>
      </c>
      <c r="YI47" s="535" cm="1">
        <f t="array" ref="YI47">INDEX(YI$13:YI46,$B47+1,1)</f>
        <v>1</v>
      </c>
      <c r="YJ47" s="535" cm="1">
        <f t="array" ref="YJ47">INDEX(YJ$13:YJ46,$B47+1,1)</f>
        <v>1</v>
      </c>
      <c r="YK47" s="535" t="str" cm="1">
        <f t="array" ref="YK47">INDEX(YK$13:YK46,$B47+1,1)</f>
        <v>-</v>
      </c>
      <c r="YL47" s="535" t="str" cm="1">
        <f t="array" ref="YL47">INDEX(YL$13:YL46,$B47+1,1)</f>
        <v>-</v>
      </c>
      <c r="YM47" s="535" t="str" cm="1">
        <f t="array" ref="YM47">INDEX(YM$13:YM46,$B47+1,1)</f>
        <v>-</v>
      </c>
      <c r="YN47" s="535" t="str" cm="1">
        <f t="array" ref="YN47">INDEX(YN$13:YN46,$B47+1,1)</f>
        <v>-</v>
      </c>
      <c r="YO47" s="535" t="str" cm="1">
        <f t="array" ref="YO47">INDEX(YO$13:YO46,$B47+1,1)</f>
        <v>-</v>
      </c>
      <c r="YP47" s="535" t="str" cm="1">
        <f t="array" ref="YP47">INDEX(YP$13:YP46,$B47+1,1)</f>
        <v>-</v>
      </c>
      <c r="YQ47" s="535" t="str" cm="1">
        <f t="array" ref="YQ47">INDEX(YQ$13:YQ46,$B47+1,1)</f>
        <v>-</v>
      </c>
      <c r="YR47" s="18"/>
      <c r="YS47" s="535" t="str" cm="1">
        <f t="array" ref="YS47">INDEX(YS$13:YS46,$B47+1,1)</f>
        <v>-</v>
      </c>
      <c r="YT47" s="411">
        <f t="shared" si="172"/>
        <v>1</v>
      </c>
      <c r="YU47" s="18"/>
      <c r="YV47" s="535" t="str" cm="1">
        <f t="array" ref="YV47">INDEX(YV$13:YV46,$B47+1,1)</f>
        <v>-</v>
      </c>
      <c r="YW47" s="535" t="str" cm="1">
        <f t="array" ref="YW47">INDEX(YW$13:YW46,$B47+1,1)</f>
        <v>-</v>
      </c>
      <c r="YX47" s="535" t="str" cm="1">
        <f t="array" ref="YX47">INDEX(YX$13:YX46,$B47+1,1)</f>
        <v>-</v>
      </c>
      <c r="YY47" s="535" t="str" cm="1">
        <f t="array" ref="YY47">INDEX(YY$13:YY46,$B47+1,1)</f>
        <v>-</v>
      </c>
      <c r="YZ47" s="535" t="str" cm="1">
        <f t="array" ref="YZ47">INDEX(YZ$13:YZ46,$B47+1,1)</f>
        <v>-</v>
      </c>
      <c r="ZA47" s="535" t="str" cm="1">
        <f t="array" ref="ZA47">INDEX(ZA$13:ZA46,$B47+1,1)</f>
        <v>-</v>
      </c>
      <c r="ZB47" s="535" t="str" cm="1">
        <f t="array" ref="ZB47">INDEX(ZB$13:ZB46,$B47+1,1)</f>
        <v>-</v>
      </c>
      <c r="ZC47" s="535" t="str" cm="1">
        <f t="array" ref="ZC47">INDEX(ZC$13:ZC46,$B47+1,1)</f>
        <v>-</v>
      </c>
      <c r="ZD47" s="535" t="str" cm="1">
        <f t="array" ref="ZD47">INDEX(ZD$13:ZD46,$B47+1,1)</f>
        <v>-</v>
      </c>
      <c r="ZE47" s="535" t="str" cm="1">
        <f t="array" ref="ZE47">INDEX(ZE$13:ZE46,$B47+1,1)</f>
        <v>-</v>
      </c>
      <c r="ZF47" s="535" t="str" cm="1">
        <f t="array" ref="ZF47">INDEX(ZF$13:ZF46,$B47+1,1)</f>
        <v>-</v>
      </c>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t="str" cm="1">
        <f t="array" ref="ZS47">INDEX(ZS$13:ZS46,$B47+1,1)</f>
        <v>-</v>
      </c>
      <c r="ZT47" s="535" t="str" cm="1">
        <f t="array" ref="ZT47">INDEX(ZT$13:ZT46,$B47+1,1)</f>
        <v>-</v>
      </c>
      <c r="ZU47" s="535" t="str" cm="1">
        <f t="array" ref="ZU47">INDEX(ZU$13:ZU46,$B47+1,1)</f>
        <v>-</v>
      </c>
      <c r="ZV47" s="535" t="str" cm="1">
        <f t="array" ref="ZV47">INDEX(ZV$13:ZV46,$B47+1,1)</f>
        <v>-</v>
      </c>
      <c r="ZW47" s="535" t="str" cm="1">
        <f t="array" ref="ZW47">INDEX(ZW$13:ZW46,$B47+1,1)</f>
        <v>-</v>
      </c>
      <c r="ZX47" s="535" t="str" cm="1">
        <f t="array" ref="ZX47">INDEX(ZX$13:ZX46,$B47+1,1)</f>
        <v>-</v>
      </c>
      <c r="ZY47" s="535" t="str" cm="1">
        <f t="array" ref="ZY47">INDEX(ZY$13:ZY46,$B47+1,1)</f>
        <v>-</v>
      </c>
      <c r="ZZ47" s="535" t="str" cm="1">
        <f t="array" ref="ZZ47">INDEX(ZZ$13:ZZ46,$B47+1,1)</f>
        <v>-</v>
      </c>
      <c r="AAA47" s="535" t="str" cm="1">
        <f t="array" ref="AAA47">INDEX(AAA$13:AAA46,$B47+1,1)</f>
        <v>-</v>
      </c>
      <c r="AAB47" s="535" t="str" cm="1">
        <f t="array" ref="AAB47">INDEX(AAB$13:AAB46,$B47+1,1)</f>
        <v>-</v>
      </c>
      <c r="AAC47" s="535" t="str" cm="1">
        <f t="array" ref="AAC47">INDEX(AAC$13:AAC46,$B47+1,1)</f>
        <v>-</v>
      </c>
      <c r="AAD47" s="535" t="str" cm="1">
        <f t="array" ref="AAD47">INDEX(AAD$13:AAD46,$B47+1,1)</f>
        <v>-</v>
      </c>
      <c r="AAE47" s="535" t="str" cm="1">
        <f t="array" ref="AAE47">INDEX(AAE$13:AAE46,$B47+1,1)</f>
        <v>-</v>
      </c>
      <c r="AAF47" s="535" t="str" cm="1">
        <f t="array" ref="AAF47">INDEX(AAF$13:AAF46,$B47+1,1)</f>
        <v>-</v>
      </c>
      <c r="AAG47" s="535" t="str" cm="1">
        <f t="array" ref="AAG47">INDEX(AAG$13:AAG46,$B47+1,1)</f>
        <v>-</v>
      </c>
      <c r="AAH47" s="535" t="str" cm="1">
        <f t="array" ref="AAH47">INDEX(AAH$13:AAH46,$B47+1,1)</f>
        <v>-</v>
      </c>
      <c r="AAI47" s="535" t="str" cm="1">
        <f t="array" ref="AAI47">INDEX(AAI$13:AAI46,$B47+1,1)</f>
        <v>-</v>
      </c>
      <c r="AAJ47" s="535" t="str" cm="1">
        <f t="array" ref="AAJ47">INDEX(AAJ$13:AAJ46,$B47+1,1)</f>
        <v>-</v>
      </c>
      <c r="AAK47" s="535" t="str" cm="1">
        <f t="array" ref="AAK47">INDEX(AAK$13:AAK46,$B47+1,1)</f>
        <v>-</v>
      </c>
      <c r="AAL47" s="535" cm="1">
        <f t="array" ref="AAL47">INDEX(AAL$13:AAL46,$B47+1,1)</f>
        <v>1</v>
      </c>
      <c r="AAM47" s="535" cm="1">
        <f t="array" ref="AAM47">INDEX(AAM$13:AAM46,$B47+1,1)</f>
        <v>1</v>
      </c>
      <c r="AAN47" s="535" t="str" cm="1">
        <f t="array" ref="AAN47">INDEX(AAN$13:AAN46,$B47+1,1)</f>
        <v>-</v>
      </c>
      <c r="AAO47" s="535" t="str" cm="1">
        <f t="array" ref="AAO47">INDEX(AAO$13:AAO46,$B47+1,1)</f>
        <v>-</v>
      </c>
      <c r="AAP47" s="535" t="str" cm="1">
        <f t="array" ref="AAP47">INDEX(AAP$13:AAP46,$B47+1,1)</f>
        <v>-</v>
      </c>
      <c r="AAQ47" s="535" t="str" cm="1">
        <f t="array" ref="AAQ47">INDEX(AAQ$13:AAQ46,$B47+1,1)</f>
        <v>-</v>
      </c>
      <c r="AAR47" s="535" t="str" cm="1">
        <f t="array" ref="AAR47">INDEX(AAR$13:AAR46,$B47+1,1)</f>
        <v>-</v>
      </c>
      <c r="AAS47" s="535" t="str" cm="1">
        <f t="array" ref="AAS47">INDEX(AAS$13:AAS46,$B47+1,1)</f>
        <v>-</v>
      </c>
      <c r="AAT47" s="535" t="str" cm="1">
        <f t="array" ref="AAT47">INDEX(AAT$13:AAT46,$B47+1,1)</f>
        <v>-</v>
      </c>
      <c r="AAU47" s="535" t="str" cm="1">
        <f t="array" ref="AAU47">INDEX(AAU$13:AAU46,$B47+1,1)</f>
        <v>-</v>
      </c>
      <c r="AAV47" s="535" t="str" cm="1">
        <f t="array" ref="AAV47">INDEX(AAV$13:AAV46,$B47+1,1)</f>
        <v>-</v>
      </c>
      <c r="AAW47" s="535" t="str" cm="1">
        <f t="array" ref="AAW47">INDEX(AAW$13:AAW46,$B47+1,1)</f>
        <v>-</v>
      </c>
      <c r="AAX47" s="535" t="str" cm="1">
        <f t="array" ref="AAX47">INDEX(AAX$13:AAX46,$B47+1,1)</f>
        <v>-</v>
      </c>
      <c r="AAY47" s="535" t="str" cm="1">
        <f t="array" ref="AAY47">INDEX(AAY$13:AAY46,$B47+1,1)</f>
        <v>-</v>
      </c>
      <c r="AAZ47" s="535" t="str" cm="1">
        <f t="array" ref="AAZ47">INDEX(AAZ$13:AAZ46,$B47+1,1)</f>
        <v>-</v>
      </c>
      <c r="ABA47" s="18"/>
      <c r="ABB47" s="535" t="str" cm="1">
        <f t="array" ref="ABB47">INDEX(ABB$13:ABB46,$B47+1,1)</f>
        <v>-</v>
      </c>
      <c r="ABC47" s="535" t="str" cm="1">
        <f t="array" ref="ABC47">INDEX(ABC$13:ABC46,$B47+1,1)</f>
        <v>-</v>
      </c>
      <c r="ABD47" s="535" t="str" cm="1">
        <f t="array" ref="ABD47">INDEX(ABD$13:ABD46,$B47+1,1)</f>
        <v>-</v>
      </c>
      <c r="ABE47" s="535" t="str" cm="1">
        <f t="array" ref="ABE47">INDEX(ABE$13:ABE46,$B47+1,1)</f>
        <v>-</v>
      </c>
      <c r="ABF47" s="535" t="str" cm="1">
        <f t="array" ref="ABF47">INDEX(ABF$13:ABF46,$B47+1,1)</f>
        <v>-</v>
      </c>
      <c r="ABG47" s="535" t="str" cm="1">
        <f t="array" ref="ABG47">INDEX(ABG$13:ABG46,$B47+1,1)</f>
        <v>-</v>
      </c>
      <c r="ABH47" s="535" t="str" cm="1">
        <f t="array" ref="ABH47">INDEX(ABH$13:ABH46,$B47+1,1)</f>
        <v>-</v>
      </c>
      <c r="ABI47" s="535" t="str" cm="1">
        <f t="array" ref="ABI47">INDEX(ABI$13:ABI46,$B47+1,1)</f>
        <v>-</v>
      </c>
      <c r="ABJ47" s="535" t="str" cm="1">
        <f t="array" ref="ABJ47">INDEX(ABJ$13:ABJ46,$B47+1,1)</f>
        <v>-</v>
      </c>
      <c r="ABK47" s="535" t="str" cm="1">
        <f t="array" ref="ABK47">INDEX(ABK$13:ABK46,$B47+1,1)</f>
        <v>-</v>
      </c>
      <c r="ABL47" s="535" t="str" cm="1">
        <f t="array" ref="ABL47">INDEX(ABL$13:ABL46,$B47+1,1)</f>
        <v>-</v>
      </c>
      <c r="ABM47" s="535" t="str" cm="1">
        <f t="array" ref="ABM47">INDEX(ABM$13:ABM46,$B47+1,1)</f>
        <v>-</v>
      </c>
      <c r="ABN47" s="535" t="str" cm="1">
        <f t="array" ref="ABN47">INDEX(ABN$13:ABN46,$B47+1,1)</f>
        <v>-</v>
      </c>
      <c r="ABO47" s="535" t="str" cm="1">
        <f t="array" ref="ABO47">INDEX(ABO$13:ABO46,$B47+1,1)</f>
        <v>-</v>
      </c>
      <c r="ABP47" s="535" t="str" cm="1">
        <f t="array" ref="ABP47">INDEX(ABP$13:ABP46,$B47+1,1)</f>
        <v>-</v>
      </c>
      <c r="ABQ47" s="535" t="str" cm="1">
        <f t="array" ref="ABQ47">INDEX(ABQ$13:ABQ46,$B47+1,1)</f>
        <v>-</v>
      </c>
      <c r="ABR47" s="535" t="str" cm="1">
        <f t="array" ref="ABR47">INDEX(ABR$13:ABR46,$B47+1,1)</f>
        <v>-</v>
      </c>
      <c r="ABS47" s="535" t="str" cm="1">
        <f t="array" ref="ABS47">INDEX(ABS$13:ABS46,$B47+1,1)</f>
        <v>-</v>
      </c>
      <c r="ABT47" s="535" t="str" cm="1">
        <f t="array" ref="ABT47">INDEX(ABT$13:ABT46,$B47+1,1)</f>
        <v>-</v>
      </c>
      <c r="ABU47" s="535" t="str" cm="1">
        <f t="array" ref="ABU47">INDEX(ABU$13:ABU46,$B47+1,1)</f>
        <v>-</v>
      </c>
      <c r="ABV47" s="535" t="str" cm="1">
        <f t="array" ref="ABV47">INDEX(ABV$13:ABV46,$B47+1,1)</f>
        <v>-</v>
      </c>
      <c r="ABW47" s="535" t="str" cm="1">
        <f t="array" ref="ABW47">INDEX(ABW$13:ABW46,$B47+1,1)</f>
        <v>-</v>
      </c>
      <c r="ABX47" s="535" t="str" cm="1">
        <f t="array" ref="ABX47">INDEX(ABX$13:ABX46,$B47+1,1)</f>
        <v>-</v>
      </c>
      <c r="ABY47" s="535" t="str" cm="1">
        <f t="array" ref="ABY47">INDEX(ABY$13:ABY46,$B47+1,1)</f>
        <v>-</v>
      </c>
      <c r="ABZ47" s="535" t="str" cm="1">
        <f t="array" ref="ABZ47">INDEX(ABZ$13:ABZ46,$B47+1,1)</f>
        <v>-</v>
      </c>
      <c r="ACA47" s="535" t="str" cm="1">
        <f t="array" ref="ACA47">INDEX(ACA$13:ACA46,$B47+1,1)</f>
        <v>-</v>
      </c>
      <c r="ACB47" s="535" t="str" cm="1">
        <f t="array" ref="ACB47">INDEX(ACB$13:ACB46,$B47+1,1)</f>
        <v>-</v>
      </c>
      <c r="ACC47" s="535" t="str" cm="1">
        <f t="array" ref="ACC47">INDEX(ACC$13:ACC46,$B47+1,1)</f>
        <v>-</v>
      </c>
      <c r="ACD47" s="535" t="str" cm="1">
        <f t="array" ref="ACD47">INDEX(ACD$13:ACD46,$B47+1,1)</f>
        <v>-</v>
      </c>
      <c r="ACE47" s="535" t="str" cm="1">
        <f t="array" ref="ACE47">INDEX(ACE$13:ACE46,$B47+1,1)</f>
        <v>-</v>
      </c>
      <c r="ACF47" s="535" t="str" cm="1">
        <f t="array" ref="ACF47">INDEX(ACF$13:ACF46,$B47+1,1)</f>
        <v>-</v>
      </c>
      <c r="ACG47" s="535" t="str" cm="1">
        <f t="array" ref="ACG47">INDEX(ACG$13:ACG46,$B47+1,1)</f>
        <v>-</v>
      </c>
      <c r="ACH47" s="535" t="str" cm="1">
        <f t="array" ref="ACH47">INDEX(ACH$13:ACH46,$B47+1,1)</f>
        <v>-</v>
      </c>
      <c r="ACI47" s="535" t="str" cm="1">
        <f t="array" ref="ACI47">INDEX(ACI$13:ACI46,$B47+1,1)</f>
        <v>-</v>
      </c>
      <c r="ACJ47" s="535" t="str" cm="1">
        <f t="array" ref="ACJ47">INDEX(ACJ$13:ACJ46,$B47+1,1)</f>
        <v>-</v>
      </c>
      <c r="ACK47" s="535" t="str" cm="1">
        <f t="array" ref="ACK47">INDEX(ACK$13:ACK46,$B47+1,1)</f>
        <v>-</v>
      </c>
      <c r="ACL47" s="535" t="str" cm="1">
        <f t="array" ref="ACL47">INDEX(ACL$13:ACL46,$B47+1,1)</f>
        <v>-</v>
      </c>
      <c r="ACM47" s="535" t="str" cm="1">
        <f t="array" ref="ACM47">INDEX(ACM$13:ACM46,$B47+1,1)</f>
        <v>-</v>
      </c>
      <c r="ACN47" s="535" t="str" cm="1">
        <f t="array" ref="ACN47">INDEX(ACN$13:ACN46,$B47+1,1)</f>
        <v>-</v>
      </c>
      <c r="ACO47" s="535" t="str" cm="1">
        <f t="array" ref="ACO47">INDEX(ACO$13:ACO46,$B47+1,1)</f>
        <v>-</v>
      </c>
      <c r="ACP47" s="535" t="str" cm="1">
        <f t="array" ref="ACP47">INDEX(ACP$13:ACP46,$B47+1,1)</f>
        <v>-</v>
      </c>
      <c r="ACQ47" s="535" t="str" cm="1">
        <f t="array" ref="ACQ47">INDEX(ACQ$13:ACQ46,$B47+1,1)</f>
        <v>-</v>
      </c>
      <c r="ACR47" s="535" t="str" cm="1">
        <f t="array" ref="ACR47">INDEX(ACR$13:ACR46,$B47+1,1)</f>
        <v>-</v>
      </c>
      <c r="ACS47" s="535" t="str" cm="1">
        <f t="array" ref="ACS47">INDEX(ACS$13:ACS46,$B47+1,1)</f>
        <v>-</v>
      </c>
      <c r="ACT47" s="535" t="str" cm="1">
        <f t="array" ref="ACT47">INDEX(ACT$13:ACT46,$B47+1,1)</f>
        <v>-</v>
      </c>
      <c r="ACU47" s="535" t="str" cm="1">
        <f t="array" ref="ACU47">INDEX(ACU$13:ACU46,$B47+1,1)</f>
        <v>-</v>
      </c>
      <c r="ACV47" s="535" t="str" cm="1">
        <f t="array" ref="ACV47">INDEX(ACV$13:ACV46,$B47+1,1)</f>
        <v>-</v>
      </c>
      <c r="ACW47" s="535" t="str" cm="1">
        <f t="array" ref="ACW47">INDEX(ACW$13:ACW46,$B47+1,1)</f>
        <v>-</v>
      </c>
      <c r="ACX47" s="535" t="str" cm="1">
        <f t="array" ref="ACX47">INDEX(ACX$13:ACX46,$B47+1,1)</f>
        <v>-</v>
      </c>
      <c r="ACY47" s="535" t="str" cm="1">
        <f t="array" ref="ACY47">INDEX(ACY$13:ACY46,$B47+1,1)</f>
        <v>-</v>
      </c>
      <c r="ACZ47" s="535" t="str" cm="1">
        <f t="array" ref="ACZ47">INDEX(ACZ$13:ACZ46,$B47+1,1)</f>
        <v>-</v>
      </c>
      <c r="ADA47" s="535" t="str" cm="1">
        <f t="array" ref="ADA47">INDEX(ADA$13:ADA46,$B47+1,1)</f>
        <v>-</v>
      </c>
      <c r="ADB47" s="535" t="str" cm="1">
        <f t="array" ref="ADB47">INDEX(ADB$13:ADB46,$B47+1,1)</f>
        <v>-</v>
      </c>
      <c r="ADC47" s="535" t="str" cm="1">
        <f t="array" ref="ADC47">INDEX(ADC$13:ADC46,$B47+1,1)</f>
        <v>-</v>
      </c>
      <c r="ADD47" s="535" t="str" cm="1">
        <f t="array" ref="ADD47">INDEX(ADD$13:ADD46,$B47+1,1)</f>
        <v>-</v>
      </c>
      <c r="ADE47" s="535" t="str" cm="1">
        <f t="array" ref="ADE47">INDEX(ADE$13:ADE46,$B47+1,1)</f>
        <v>-</v>
      </c>
      <c r="ADF47" s="535" t="str" cm="1">
        <f t="array" ref="ADF47">INDEX(ADF$13:ADF46,$B47+1,1)</f>
        <v>-</v>
      </c>
      <c r="ADG47" s="535" t="str" cm="1">
        <f t="array" ref="ADG47">INDEX(ADG$13:ADG46,$B47+1,1)</f>
        <v>-</v>
      </c>
      <c r="ADH47" s="535" t="str" cm="1">
        <f t="array" ref="ADH47">INDEX(ADH$13:ADH46,$B47+1,1)</f>
        <v>-</v>
      </c>
      <c r="ADI47" s="535" t="str" cm="1">
        <f t="array" ref="ADI47">INDEX(ADI$13:ADI46,$B47+1,1)</f>
        <v>-</v>
      </c>
      <c r="ADJ47" s="535" t="str" cm="1">
        <f t="array" ref="ADJ47">INDEX(ADJ$13:ADJ46,$B47+1,1)</f>
        <v>-</v>
      </c>
      <c r="ADK47" s="535" t="str" cm="1">
        <f t="array" ref="ADK47">INDEX(ADK$13:ADK46,$B47+1,1)</f>
        <v>-</v>
      </c>
      <c r="ADL47" s="535" t="str" cm="1">
        <f t="array" ref="ADL47">INDEX(ADL$13:ADL46,$B47+1,1)</f>
        <v>-</v>
      </c>
      <c r="ADM47" s="535" t="str" cm="1">
        <f t="array" ref="ADM47">INDEX(ADM$13:ADM46,$B47+1,1)</f>
        <v>-</v>
      </c>
      <c r="ADN47" s="535" t="str" cm="1">
        <f t="array" ref="ADN47">INDEX(ADN$13:ADN46,$B47+1,1)</f>
        <v>-</v>
      </c>
      <c r="ADO47" s="535" t="str" cm="1">
        <f t="array" ref="ADO47">INDEX(ADO$13:ADO46,$B47+1,1)</f>
        <v>-</v>
      </c>
      <c r="ADP47" s="535" t="str" cm="1">
        <f t="array" ref="ADP47">INDEX(ADP$13:ADP46,$B47+1,1)</f>
        <v>-</v>
      </c>
      <c r="ADQ47" s="535" t="str" cm="1">
        <f t="array" ref="ADQ47">INDEX(ADQ$13:ADQ46,$B47+1,1)</f>
        <v>-</v>
      </c>
      <c r="ADR47" s="535" t="str" cm="1">
        <f t="array" ref="ADR47">INDEX(ADR$13:ADR46,$B47+1,1)</f>
        <v>-</v>
      </c>
      <c r="ADS47" s="535" t="str" cm="1">
        <f t="array" ref="ADS47">INDEX(ADS$13:ADS46,$B47+1,1)</f>
        <v>-</v>
      </c>
      <c r="ADT47" s="535" t="str" cm="1">
        <f t="array" ref="ADT47">INDEX(ADT$13:ADT46,$B47+1,1)</f>
        <v>-</v>
      </c>
      <c r="ADU47" s="535" t="str" cm="1">
        <f t="array" ref="ADU47">INDEX(ADU$13:ADU46,$B47+1,1)</f>
        <v>-</v>
      </c>
      <c r="ADV47" s="535" t="str" cm="1">
        <f t="array" ref="ADV47">INDEX(ADV$13:ADV46,$B47+1,1)</f>
        <v>-</v>
      </c>
      <c r="ADW47" s="535" t="str" cm="1">
        <f t="array" ref="ADW47">INDEX(ADW$13:ADW46,$B47+1,1)</f>
        <v>-</v>
      </c>
      <c r="ADX47" s="535" t="str" cm="1">
        <f t="array" ref="ADX47">INDEX(ADX$13:ADX46,$B47+1,1)</f>
        <v>-</v>
      </c>
      <c r="ADY47" s="535" t="str" cm="1">
        <f t="array" ref="ADY47">INDEX(ADY$13:ADY46,$B47+1,1)</f>
        <v>-</v>
      </c>
      <c r="ADZ47" s="535" t="str" cm="1">
        <f t="array" ref="ADZ47">INDEX(ADZ$13:ADZ46,$B47+1,1)</f>
        <v>-</v>
      </c>
      <c r="AEA47" s="535" t="str" cm="1">
        <f t="array" ref="AEA47">INDEX(AEA$13:AEA46,$B47+1,1)</f>
        <v>-</v>
      </c>
      <c r="AEB47" s="535" t="str" cm="1">
        <f t="array" ref="AEB47">INDEX(AEB$13:AEB46,$B47+1,1)</f>
        <v>-</v>
      </c>
      <c r="AEC47" s="535" t="str" cm="1">
        <f t="array" ref="AEC47">INDEX(AEC$13:AEC46,$B47+1,1)</f>
        <v>-</v>
      </c>
      <c r="AED47" s="535" t="str" cm="1">
        <f t="array" ref="AED47">INDEX(AED$13:AED46,$B47+1,1)</f>
        <v>-</v>
      </c>
      <c r="AEE47" s="535" t="str" cm="1">
        <f t="array" ref="AEE47">INDEX(AEE$13:AEE46,$B47+1,1)</f>
        <v>-</v>
      </c>
      <c r="AEF47" s="535" t="str" cm="1">
        <f t="array" ref="AEF47">INDEX(AEF$13:AEF46,$B47+1,1)</f>
        <v>-</v>
      </c>
      <c r="AEG47" s="535" t="str" cm="1">
        <f t="array" ref="AEG47">INDEX(AEG$13:AEG46,$B47+1,1)</f>
        <v>-</v>
      </c>
      <c r="AEH47" s="535" t="str" cm="1">
        <f t="array" ref="AEH47">INDEX(AEH$13:AEH46,$B47+1,1)</f>
        <v>-</v>
      </c>
      <c r="AEI47" s="535" t="str" cm="1">
        <f t="array" ref="AEI47">INDEX(AEI$13:AEI46,$B47+1,1)</f>
        <v>-</v>
      </c>
      <c r="AEJ47" s="535" t="str" cm="1">
        <f t="array" ref="AEJ47">INDEX(AEJ$13:AEJ46,$B47+1,1)</f>
        <v>-</v>
      </c>
      <c r="AEK47" s="535" t="str" cm="1">
        <f t="array" ref="AEK47">INDEX(AEK$13:AEK46,$B47+1,1)</f>
        <v>-</v>
      </c>
      <c r="AEL47" s="535" t="str" cm="1">
        <f t="array" ref="AEL47">INDEX(AEL$13:AEL46,$B47+1,1)</f>
        <v>-</v>
      </c>
      <c r="AEM47" s="535" t="str" cm="1">
        <f t="array" ref="AEM47">INDEX(AEM$13:AEM46,$B47+1,1)</f>
        <v>-</v>
      </c>
      <c r="AEN47" s="535" cm="1">
        <f t="array" ref="AEN47">INDEX(AEN$13:AEN46,$B47+1,1)</f>
        <v>0</v>
      </c>
      <c r="AEO47" s="483">
        <v>0</v>
      </c>
    </row>
    <row r="48" spans="1:821" outlineLevel="1">
      <c r="A48" s="18">
        <f t="shared" si="136"/>
        <v>35</v>
      </c>
      <c r="B48" s="18">
        <f>$A$19</f>
        <v>6</v>
      </c>
      <c r="C48">
        <v>3</v>
      </c>
      <c r="D48" s="17" t="str" cm="1">
        <f t="array" ref="D48">INDEX(D$13:D47,$B48+1,1)</f>
        <v>GSW</v>
      </c>
      <c r="E48" t="b">
        <v>1</v>
      </c>
      <c r="F48" t="b">
        <v>0</v>
      </c>
      <c r="G48" t="b">
        <f t="shared" si="204"/>
        <v>1</v>
      </c>
      <c r="H48" s="40" t="s">
        <v>2651</v>
      </c>
      <c r="I48" s="535" cm="1">
        <f t="array" ref="I48">INDEX(I$13:I47,$B48+1,1)</f>
        <v>1</v>
      </c>
      <c r="J48" s="535" cm="1">
        <f t="array" ref="J48">INDEX(J$13:J47,$B48+1,1)</f>
        <v>0</v>
      </c>
      <c r="K48" s="535" cm="1">
        <f t="array" ref="K48">INDEX(K$13:K47,$B48+1,1)</f>
        <v>0</v>
      </c>
      <c r="L48" s="535" cm="1">
        <f t="array" ref="L48">INDEX(L$13:L47,$B48+1,1)</f>
        <v>2</v>
      </c>
      <c r="M48" s="535" cm="1">
        <f t="array" ref="M48">INDEX(M$13:M47,$B48+1,1)</f>
        <v>0</v>
      </c>
      <c r="N48" s="535" cm="1">
        <f t="array" ref="N48">INDEX(N$13:N47,$B48+1,1)</f>
        <v>3</v>
      </c>
      <c r="O48" s="535" cm="1">
        <f t="array" ref="O48">INDEX(O$13:O47,$B48+1,1)</f>
        <v>2</v>
      </c>
      <c r="P48" s="535" cm="1">
        <f t="array" ref="P48">INDEX(P$13:P47,$B48+1,1)</f>
        <v>0</v>
      </c>
      <c r="Q48" s="535" cm="1">
        <f t="array" ref="Q48">INDEX(Q$13:Q47,$B48+1,1)</f>
        <v>0</v>
      </c>
      <c r="R48" s="535" cm="1">
        <f t="array" ref="R48">INDEX(R$13:R47,$B48+1,1)</f>
        <v>1</v>
      </c>
      <c r="S48" s="535" cm="1">
        <f t="array" ref="S48">INDEX(S$13:S47,$B48+1,1)</f>
        <v>0</v>
      </c>
      <c r="T48" s="535" cm="1">
        <f t="array" ref="T48">INDEX(T$13:T47,$B48+1,1)</f>
        <v>2</v>
      </c>
      <c r="U48" s="535" cm="1">
        <f t="array" ref="U48">INDEX(U$13:U47,$B48+1,1)</f>
        <v>2</v>
      </c>
      <c r="V48" s="411">
        <f t="shared" si="214"/>
        <v>2</v>
      </c>
      <c r="W48" s="778" t="b">
        <f t="shared" si="200"/>
        <v>0</v>
      </c>
      <c r="X48" s="777" t="b">
        <f t="shared" si="210"/>
        <v>1</v>
      </c>
      <c r="Y48" s="777" t="b">
        <f t="shared" si="210"/>
        <v>1</v>
      </c>
      <c r="Z48" s="796" t="b" cm="1">
        <f t="array" ref="Z48">INDEX(Z$13:Z47,$B48+1,1)</f>
        <v>0</v>
      </c>
      <c r="AA48" s="411">
        <f t="shared" si="139"/>
        <v>6</v>
      </c>
      <c r="AB48" s="411">
        <f t="shared" si="140"/>
        <v>6</v>
      </c>
      <c r="AC48" s="411"/>
      <c r="AD48" s="411">
        <f t="shared" si="141"/>
        <v>6</v>
      </c>
      <c r="AE48" s="111"/>
      <c r="AF48" s="111"/>
      <c r="AG48" s="111"/>
      <c r="AH48" s="111"/>
      <c r="AI48" s="535" cm="1">
        <f t="array" ref="AI48">INDEX(AI$13:AI47,$B48+1,1)</f>
        <v>1</v>
      </c>
      <c r="AJ48" s="535" cm="1">
        <f t="array" ref="AJ48">INDEX(AJ$13:AJ47,$B48+1,1)</f>
        <v>1</v>
      </c>
      <c r="AK48" s="535" cm="1">
        <f t="array" ref="AK48">INDEX(AK$13:AK47,$B48+1,1)</f>
        <v>1</v>
      </c>
      <c r="AL48" s="535" cm="1">
        <f t="array" ref="AL48">INDEX(AL$13:AL47,$B48+1,1)</f>
        <v>0</v>
      </c>
      <c r="AM48" s="535" cm="1">
        <f t="array" ref="AM48">INDEX(AM$13:AM47,$B48+1,1)</f>
        <v>0</v>
      </c>
      <c r="AN48" s="535" t="str" cm="1">
        <f t="array" ref="AN48">INDEX(AN$13:AN47,$B48+1,1)</f>
        <v/>
      </c>
      <c r="AO48" s="535" cm="1">
        <f t="array" ref="AO48">INDEX(AO$13:AO47,$B48+1,1)</f>
        <v>1</v>
      </c>
      <c r="AP48" s="535" cm="1">
        <f t="array" ref="AP48">INDEX(AP$13:AP47,$B48+1,1)</f>
        <v>1</v>
      </c>
      <c r="AQ48" s="111"/>
      <c r="AR48" s="111"/>
      <c r="AS48" s="111"/>
      <c r="AT48" s="111"/>
      <c r="AU48" s="111"/>
      <c r="AV48" s="111"/>
      <c r="AW48" s="111"/>
      <c r="AX48" s="111"/>
      <c r="AY48" s="18"/>
      <c r="AZ48" s="18"/>
      <c r="BA48" s="200" t="str" cm="1">
        <f t="array" aca="1" ref="BA48" ca="1">$H48&amp;" "        &amp;_xlfn.SINGLE( INDEX(i.ModelStructure,$I48,1))    &amp;" "
&amp; $D48        &amp;       IF(OR($CE48="-", $CE48),"_PInp","_Full")&amp;    IF($DK48=0," SFM","")&amp;IF($DK48=1," MFM","")&amp;IF($DK48=7," Mat","")&amp;IF($EX48=1,"&amp;EL","   ")&amp;IF($DQ48=TRUE,"&amp;BBT","    ")
&amp;      " TOL"&amp;_xlfn.SINGLE(INDEX(i.TOL_Desc,1,$N48))   &amp; " Scan"&amp;$AK48
&amp;       CHOOSE($K48+1," CFS"," GFS"," NFS")&amp;     " CG_"&amp;_xlfn.SINGLE(_xlfn.SWITCH($XI48,"-",1,TRUE,1,FALSE,0))&amp;_xlfn.SINGLE(    IF($XL48="-"," FodCrop    ",_xlfn.SWITCH(VALUE(LEFT($XL$4,1)),0," All",6," Lup",9," Oat",11," OaF")&amp;"_Fod"&amp;TEXT($XL48,"000%")))
&amp;" REV"&amp;"_"&amp;TEXT($GV48,"00;-0;00;@ ")&amp;TEXT($AN48,"00;-0;00;  @")&amp;"_"&amp;TEXT($HA48,"0")&amp;"_"&amp;TEXT($AP48,"0")
&amp; " RR"&amp;TEXT(SUM($FB48:$FC48),"+00%;-00%;    ;@")
&amp; " ("&amp;IF($DD48,"P","E")   &amp;IF($DE48,"T","t")        &amp;     "_F"&amp;IF($ZW48=TRUE,3,0)+COUNTIF($ZO48:$ZS48,TRUE)+COUNTIF($BV48:$BW48,"&gt;0")&amp;IF($ZU48=TRUE,3,0)+COUNTIF($BV48:$BW48,"&gt;0")&amp;"N"&amp;$ZZ48&amp;$AAA48&amp;"L"&amp;$AAL48&amp;$AAM48&amp;"_"&amp;$AAK48&amp;")"</f>
        <v>QT_EL50 SE GSW_PInp MFM        TOLSpr Scan1 CFS CG_1 FodCrop     REV_-   _-_1 RR+01% (Et_F00N--L11_-)</v>
      </c>
      <c r="BB48" s="8" t="str">
        <f ca="1">IF(COUNTIF($BA$13:$BA48,$BA48)=1,"-","Dup")</f>
        <v>-</v>
      </c>
      <c r="BC48" s="18"/>
      <c r="BD48" s="22" t="b">
        <v>0</v>
      </c>
      <c r="BE48" s="22" t="b">
        <v>0</v>
      </c>
      <c r="BF48" s="22" t="b">
        <v>0</v>
      </c>
      <c r="BG48" s="22" t="b">
        <v>0</v>
      </c>
      <c r="BH48" s="22" t="b">
        <v>0</v>
      </c>
      <c r="BI48" s="22" t="b">
        <v>0</v>
      </c>
      <c r="BJ48" s="22" t="b">
        <v>0</v>
      </c>
      <c r="BK48" s="22" t="b">
        <v>0</v>
      </c>
      <c r="BL48" s="22" t="b">
        <v>0</v>
      </c>
      <c r="BM48" s="18"/>
      <c r="BN48" s="535" t="b" cm="1">
        <f t="array" ref="BN48">INDEX(BN$13:BN47,$B48+1,1)</f>
        <v>0</v>
      </c>
      <c r="BO48" s="535" t="str" cm="1">
        <f t="array" ref="BO48">INDEX(BO$13:BO47,$B48+1,1)</f>
        <v>-</v>
      </c>
      <c r="BP48" s="535" t="str" cm="1">
        <f t="array" ref="BP48">INDEX(BP$13:BP47,$B48+1,1)</f>
        <v>-</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str" cm="1">
        <f t="array" ref="BX48">INDEX(BX$13:BX47,$B48+1,1)</f>
        <v>-</v>
      </c>
      <c r="BY48" s="535" t="str" cm="1">
        <f t="array" ref="BY48">INDEX(BY$13:BY47,$B48+1,1)</f>
        <v>-</v>
      </c>
      <c r="BZ48" s="535" t="b" cm="1">
        <f t="array" ref="BZ48">INDEX(BZ$13:BZ47,$B48+1,1)</f>
        <v>0</v>
      </c>
      <c r="CA48" s="535" t="str" cm="1">
        <f t="array" ref="CA48">INDEX(CA$13:CA47,$B48+1,1)</f>
        <v>-</v>
      </c>
      <c r="CB48" s="535" t="str" cm="1">
        <f t="array" ref="CB48">INDEX(CB$13:CB47,$B48+1,1)</f>
        <v>-</v>
      </c>
      <c r="CC48" s="535" t="str" cm="1">
        <f t="array" ref="CC48">INDEX(CC$13:CC47,$B48+1,1)</f>
        <v>-</v>
      </c>
      <c r="CD48" s="535" t="str" cm="1">
        <f t="array" ref="CD48">INDEX(CD$13:CD47,$B48+1,1)</f>
        <v>-</v>
      </c>
      <c r="CE48" s="535" t="str" cm="1">
        <f t="array" ref="CE48">INDEX(CE$13:CE47,$B48+1,1)</f>
        <v>-</v>
      </c>
      <c r="CF48" s="18"/>
      <c r="CG48" s="535" t="str" cm="1">
        <f t="array" ref="CG48">INDEX(CG$13:CG47,$B48+1,1)</f>
        <v>-</v>
      </c>
      <c r="CH48" s="411" t="str">
        <f t="shared" ca="1" si="144"/>
        <v>-</v>
      </c>
      <c r="CI48" s="411">
        <f t="shared" si="215"/>
        <v>0</v>
      </c>
      <c r="CJ48" s="411">
        <f t="shared" si="215"/>
        <v>0</v>
      </c>
      <c r="CK48" s="535" t="str" cm="1">
        <f t="array" ref="CK48">INDEX(CK$13:CK47,$B48+1,1)</f>
        <v>-</v>
      </c>
      <c r="CL48" s="535" t="str" cm="1">
        <f t="array" ref="CL48">INDEX(CL$13:CL47,$B48+1,1)</f>
        <v>-</v>
      </c>
      <c r="CM48" s="535" t="str" cm="1">
        <f t="array" ref="CM48">INDEX(CM$13:CM47,$B48+1,1)</f>
        <v>-</v>
      </c>
      <c r="CN48" s="411" t="str">
        <f t="shared" ca="1" si="146"/>
        <v>-</v>
      </c>
      <c r="CO48" s="411">
        <f t="shared" si="216"/>
        <v>0</v>
      </c>
      <c r="CP48" s="411">
        <f t="shared" si="216"/>
        <v>0</v>
      </c>
      <c r="CQ48" s="535" t="str" cm="1">
        <f t="array" ref="CQ48">INDEX(CQ$13:CQ47,$B48+1,1)</f>
        <v>-</v>
      </c>
      <c r="CR48" s="411" t="str">
        <f t="shared" ca="1" si="148"/>
        <v>-</v>
      </c>
      <c r="CS48" s="411">
        <f t="shared" si="149"/>
        <v>0</v>
      </c>
      <c r="CT48" s="535" t="str" cm="1">
        <f t="array" ref="CT48">INDEX(CT$13:CT47,$B48+1,1)</f>
        <v>-</v>
      </c>
      <c r="CU48" s="535" t="str" cm="1">
        <f t="array" ref="CU48">INDEX(CU$13:CU47,$B48+1,1)</f>
        <v>-</v>
      </c>
      <c r="CV48" s="411">
        <f t="shared" si="150"/>
        <v>0</v>
      </c>
      <c r="CW48" s="535" t="str" cm="1">
        <f t="array" ref="CW48">INDEX(CW$13:CW47,$B48+1,1)</f>
        <v>-</v>
      </c>
      <c r="CX48" s="411" t="str">
        <f t="shared" ca="1" si="151"/>
        <v>-</v>
      </c>
      <c r="CY48" s="411">
        <f t="shared" si="217"/>
        <v>0</v>
      </c>
      <c r="CZ48" s="411">
        <f t="shared" si="217"/>
        <v>0</v>
      </c>
      <c r="DA48" s="539">
        <v>720</v>
      </c>
      <c r="DB48" s="539">
        <v>720</v>
      </c>
      <c r="DC48" s="18"/>
      <c r="DD48" s="535" t="b" cm="1">
        <f t="array" ref="DD48">INDEX(DD$13:DD47,$B48+1,1)</f>
        <v>0</v>
      </c>
      <c r="DE48" s="535" t="b" cm="1">
        <f t="array" ref="DE48">INDEX(DE$13:DE47,$B48+1,1)</f>
        <v>0</v>
      </c>
      <c r="DF48" s="535" t="b" cm="1">
        <f t="array" ref="DF48">INDEX(DF$13:DF47,$B48+1,1)</f>
        <v>1</v>
      </c>
      <c r="DG48" s="535" t="str" cm="1">
        <f t="array" ref="DG48">INDEX(DG$13:DG47,$B48+1,1)</f>
        <v>-</v>
      </c>
      <c r="DH48" s="536" cm="1">
        <f t="array" ref="DH48">INDEX(DH$13:DH47,$B48+1,1)</f>
        <v>0</v>
      </c>
      <c r="DI48" s="535" cm="1">
        <f t="array" ref="DI48">INDEX(DI$13:DI47,$B48+1,1)</f>
        <v>1</v>
      </c>
      <c r="DJ48" s="535" cm="1">
        <f t="array" ref="DJ48">INDEX(DJ$13:DJ47,$B48+1,1)</f>
        <v>1</v>
      </c>
      <c r="DK48" s="411">
        <f t="shared" si="183"/>
        <v>1</v>
      </c>
      <c r="DL48" s="411">
        <f t="shared" si="183"/>
        <v>60</v>
      </c>
      <c r="DM48" s="535" t="str" cm="1">
        <f t="array" ref="DM48">INDEX(DM$13:DM47,$B48+1,1)</f>
        <v>-</v>
      </c>
      <c r="DN48" s="411" t="str">
        <f t="shared" si="184"/>
        <v>-</v>
      </c>
      <c r="DO48" s="411" t="str">
        <f t="shared" si="184"/>
        <v>-</v>
      </c>
      <c r="DP48" s="411" t="str">
        <f t="shared" si="184"/>
        <v>-</v>
      </c>
      <c r="DQ48" s="411" t="b">
        <f t="shared" si="185"/>
        <v>0</v>
      </c>
      <c r="DR48" s="535" t="str" cm="1">
        <f t="array" ref="DR48">INDEX(DR$13:DR47,$B48+1,1)</f>
        <v>-</v>
      </c>
      <c r="DS48" s="535" t="str" cm="1">
        <f t="array" ref="DS48">INDEX(DS$13:DS47,$B48+1,1)</f>
        <v>-</v>
      </c>
      <c r="DT48" s="535" t="str" cm="1">
        <f t="array" ref="DT48">INDEX(DT$13:DT47,$B48+1,1)</f>
        <v>-</v>
      </c>
      <c r="DU48" s="535" t="str" cm="1">
        <f t="array" ref="DU48">INDEX(DU$13:DU47,$B48+1,1)</f>
        <v>-</v>
      </c>
      <c r="DV48" s="411">
        <f t="shared" si="223"/>
        <v>500</v>
      </c>
      <c r="DW48" s="411">
        <f t="shared" si="223"/>
        <v>500</v>
      </c>
      <c r="DX48" s="411" t="str">
        <f t="shared" si="223"/>
        <v>-</v>
      </c>
      <c r="DY48" s="411" t="str">
        <f t="shared" si="223"/>
        <v>-</v>
      </c>
      <c r="DZ48" s="411" t="str">
        <f t="shared" si="223"/>
        <v>-</v>
      </c>
      <c r="EA48" s="535" cm="1">
        <f t="array" ref="EA48">INDEX(EA$13:EA47,$B48+1,1)</f>
        <v>0</v>
      </c>
      <c r="EB48" s="535" cm="1">
        <f t="array" ref="EB48">INDEX(EB$13:EB47,$B48+1,1)</f>
        <v>999999</v>
      </c>
      <c r="EC48" s="535" cm="1">
        <f t="array" ref="EC48">INDEX(EC$13:EC47,$B48+1,1)</f>
        <v>999999</v>
      </c>
      <c r="ED48" s="535" cm="1">
        <f t="array" ref="ED48">INDEX(ED$13:ED47,$B48+1,1)</f>
        <v>999999</v>
      </c>
      <c r="EE48" s="535" cm="1">
        <f t="array" ref="EE48">INDEX(EE$13:EE47,$B48+1,1)</f>
        <v>999999</v>
      </c>
      <c r="EF48" s="535" cm="1">
        <f t="array" ref="EF48">INDEX(EF$13:EF47,$B48+1,1)</f>
        <v>999999</v>
      </c>
      <c r="EG48" s="535" cm="1">
        <f t="array" ref="EG48">INDEX(EG$13:EG47,$B48+1,1)</f>
        <v>999999</v>
      </c>
      <c r="EH48" s="535" cm="1">
        <f t="array" ref="EH48">INDEX(EH$13:EH47,$B48+1,1)</f>
        <v>999999</v>
      </c>
      <c r="EI48" s="535" cm="1">
        <f t="array" ref="EI48">INDEX(EI$13:EI47,$B48+1,1)</f>
        <v>999999</v>
      </c>
      <c r="EJ48" s="535" cm="1">
        <f t="array" ref="EJ48">INDEX(EJ$13:EJ47,$B48+1,1)</f>
        <v>999999</v>
      </c>
      <c r="EK48" s="535" cm="1">
        <f t="array" ref="EK48">INDEX(EK$13:EK47,$B48+1,1)</f>
        <v>999999</v>
      </c>
      <c r="EL48" s="535" cm="1">
        <f t="array" ref="EL48">INDEX(EL$13:EL47,$B48+1,1)</f>
        <v>999999</v>
      </c>
      <c r="EM48" s="535" cm="1">
        <f t="array" ref="EM48">INDEX(EM$13:EM47,$B48+1,1)</f>
        <v>999999</v>
      </c>
      <c r="EN48" s="782">
        <f t="shared" si="211"/>
        <v>0</v>
      </c>
      <c r="EO48" s="782">
        <f t="shared" si="211"/>
        <v>0</v>
      </c>
      <c r="EP48" s="782">
        <f t="shared" si="211"/>
        <v>999999</v>
      </c>
      <c r="EQ48" s="535" t="str" cm="1">
        <f t="array" ref="EQ48">INDEX(EQ$13:EQ47,$B48+1,1)</f>
        <v>-</v>
      </c>
      <c r="ER48" s="535" t="str" cm="1">
        <f t="array" ref="ER48">INDEX(ER$13:ER47,$B48+1,1)</f>
        <v>-</v>
      </c>
      <c r="ES48" s="411" t="str">
        <f t="shared" si="218"/>
        <v>-</v>
      </c>
      <c r="ET48" s="411" t="str">
        <f t="shared" si="218"/>
        <v>-</v>
      </c>
      <c r="EU48" s="781">
        <f t="shared" si="177"/>
        <v>0</v>
      </c>
      <c r="EV48" s="779">
        <f t="shared" si="178"/>
        <v>999999</v>
      </c>
      <c r="EW48" s="780">
        <f t="shared" si="179"/>
        <v>999999</v>
      </c>
      <c r="EX48" s="22">
        <v>0.5</v>
      </c>
      <c r="EY48" s="728" cm="1">
        <f t="array" ref="EY48">IF(EX48&lt;&gt;"-",EX48,INDEX(i.ELMatedEst,$AA48+1,$T48))</f>
        <v>0.5</v>
      </c>
      <c r="EZ48" s="535" t="str" cm="1">
        <f t="array" ref="EZ48">INDEX(EZ$13:EZ47,$B48+1,1)</f>
        <v>-</v>
      </c>
      <c r="FA48" s="535" t="str" cm="1">
        <f t="array" ref="FA48">INDEX(FA$13:FA47,$B48+1,1)</f>
        <v>-</v>
      </c>
      <c r="FB48" s="411">
        <f t="shared" si="188"/>
        <v>0</v>
      </c>
      <c r="FC48" s="666">
        <f t="shared" si="189"/>
        <v>5.0000000000000001E-3</v>
      </c>
      <c r="FD48" s="535" cm="1">
        <f t="array" ref="FD48">INDEX(FD$13:FD47,$B48+1,1)</f>
        <v>1</v>
      </c>
      <c r="FE48" s="667">
        <f t="shared" si="190"/>
        <v>0.12</v>
      </c>
      <c r="FF48" s="667">
        <f>INDEX(CHOOSE($N48,DataAutumn!i.EL_PropnSold,DataWinter!i.EL_PropnSold,DataSpring!i.EL_PropnSold),$AI48,$T48)*INDEX(i.ELMatedEst,$AB48+1,$T48)*i.dAdultRR_ELPropSold
+INDEX(i.dryman,($AJ48-1)*4+$AI48,FF$7)</f>
        <v>0</v>
      </c>
      <c r="FG48" s="667">
        <f>INDEX(CHOOSE($N48,DataAutumn!i.EL_PropnSold,DataWinter!i.EL_PropnSold,DataSpring!i.EL_PropnSold),$AI48,$T48)*INDEX(i.ELMatedEst,$AB48+1,$T48)*i.dAdultRR_ELPropSold
+INDEX(i.dryman,($AJ48-1)*4+$AI48,FG$7)</f>
        <v>3.125E-2</v>
      </c>
      <c r="FH48" s="667">
        <f>INDEX(CHOOSE($N48,DataAutumn!i.EL_PropnSold,DataWinter!i.EL_PropnSold,DataSpring!i.EL_PropnSold),$AI48,$T48)*INDEX(i.ELMatedEst,$AB48+1,$T48)*i.dAdultRR_ELPropSold
+INDEX(i.dryman,($AJ48-1)*4+$AI48,FH$7)</f>
        <v>3.125E-2</v>
      </c>
      <c r="FI48" s="667">
        <f>INDEX(CHOOSE($N48,DataAutumn!i.EL_PropnSold,DataWinter!i.EL_PropnSold,DataSpring!i.EL_PropnSold),$AI48,$T48)*INDEX(i.ELMatedEst,$AB48+1,$T48)*i.dAdultRR_ELPropSold
+INDEX(i.dryman,($AJ48-1)*4+$AI48,FI$7)</f>
        <v>3.125E-2</v>
      </c>
      <c r="FJ48" s="668">
        <f>INDEX(CHOOSE($N48,DataAutumn!i.EL_PropnSold,DataWinter!i.EL_PropnSold,DataSpring!i.EL_PropnSold),$AI48,$T48)*INDEX(i.ELMatedEst,$AB48+1,$T48)*i.dAdultLSurv_ELPropSold</f>
        <v>0</v>
      </c>
      <c r="FK48" s="411" t="b">
        <f t="shared" si="219"/>
        <v>0</v>
      </c>
      <c r="FL48" s="411" t="b">
        <f t="shared" si="219"/>
        <v>0</v>
      </c>
      <c r="FM48" s="411" t="b">
        <f t="shared" si="219"/>
        <v>0</v>
      </c>
      <c r="FN48" s="411" t="b">
        <f t="shared" si="219"/>
        <v>0</v>
      </c>
      <c r="FO48" s="411">
        <f t="shared" si="212"/>
        <v>1</v>
      </c>
      <c r="FP48" s="411">
        <f t="shared" si="212"/>
        <v>0</v>
      </c>
      <c r="FQ48" s="411" t="b">
        <f t="shared" si="193"/>
        <v>0</v>
      </c>
      <c r="FR48" s="411" t="b">
        <f t="shared" si="213"/>
        <v>0</v>
      </c>
      <c r="FS48" s="411" t="b">
        <f t="shared" si="213"/>
        <v>0</v>
      </c>
      <c r="FT48" s="411" t="b">
        <f t="shared" si="213"/>
        <v>1</v>
      </c>
      <c r="FU48" s="87">
        <f t="shared" si="220"/>
        <v>1</v>
      </c>
      <c r="FV48" s="87">
        <f t="shared" si="220"/>
        <v>1</v>
      </c>
      <c r="FW48" s="535" cm="1">
        <f t="array" ref="FW48">INDEX(FW$13:FW47,$B48+1,1)</f>
        <v>1</v>
      </c>
      <c r="FX48" s="535" cm="1">
        <f t="array" ref="FX48">INDEX(FX$13:FX47,$B48+1,1)</f>
        <v>1</v>
      </c>
      <c r="FY48" s="535" cm="1">
        <f t="array" ref="FY48">INDEX(FY$13:FY47,$B48+1,1)</f>
        <v>1</v>
      </c>
      <c r="FZ48" s="535" cm="1">
        <f t="array" ref="FZ48">INDEX(FZ$13:FZ47,$B48+1,1)</f>
        <v>1</v>
      </c>
      <c r="GA48" s="535" t="str" cm="1">
        <f t="array" ref="GA48">INDEX(GA$13:GA47,$B48+1,1)</f>
        <v>-</v>
      </c>
      <c r="GB48" s="411" t="b">
        <f t="shared" si="194"/>
        <v>1</v>
      </c>
      <c r="GC48" s="411" t="b">
        <f t="shared" si="194"/>
        <v>0</v>
      </c>
      <c r="GD48" s="411" t="b">
        <f t="shared" si="194"/>
        <v>0</v>
      </c>
      <c r="GE48" s="411" t="b">
        <f t="shared" si="194"/>
        <v>0</v>
      </c>
      <c r="GF48" s="87">
        <f t="shared" si="221"/>
        <v>1</v>
      </c>
      <c r="GG48" s="87">
        <f t="shared" si="221"/>
        <v>1</v>
      </c>
      <c r="GH48" s="87">
        <f t="shared" si="221"/>
        <v>1</v>
      </c>
      <c r="GI48" s="87">
        <f t="shared" si="221"/>
        <v>1</v>
      </c>
      <c r="GJ48" s="87">
        <f t="shared" si="221"/>
        <v>1</v>
      </c>
      <c r="GK48" s="87">
        <f t="shared" si="221"/>
        <v>1</v>
      </c>
      <c r="GL48" s="87">
        <f t="shared" si="221"/>
        <v>1</v>
      </c>
      <c r="GM48" s="87">
        <f t="shared" si="221"/>
        <v>1</v>
      </c>
      <c r="GN48" s="411" cm="1">
        <f t="array" ref="GN48">INDEX(i.dse_type,1,$L48)</f>
        <v>0</v>
      </c>
      <c r="GO48" s="535" t="str" cm="1">
        <f t="array" ref="GO48">INDEX(GO$13:GO47,$B48+1,1)</f>
        <v>-</v>
      </c>
      <c r="GP48" s="535" t="str" cm="1">
        <f t="array" ref="GP48">INDEX(GP$13:GP47,$B48+1,1)</f>
        <v>-</v>
      </c>
      <c r="GQ48" s="535" t="str" cm="1">
        <f t="array" ref="GQ48">INDEX(GQ$13:GQ47,$B48+1,1)</f>
        <v>-</v>
      </c>
      <c r="GR48" s="18"/>
      <c r="GS48" s="535" t="str" cm="1">
        <f t="array" ref="GS48">INDEX(GS$13:GS47,$B48+1,1)</f>
        <v>-</v>
      </c>
      <c r="GT48" s="411" t="b">
        <f t="shared" si="195"/>
        <v>0</v>
      </c>
      <c r="GU48" s="535" t="str" cm="1">
        <f t="array" ref="GU48">INDEX(GU$13:GU47,$B48+1,1)</f>
        <v>-</v>
      </c>
      <c r="GV48" s="535" t="str" cm="1">
        <f t="array" ref="GV48">INDEX(GV$13:GV47,$B48+1,1)</f>
        <v>-</v>
      </c>
      <c r="GW48" s="535" t="str" cm="1">
        <f t="array" ref="GW48">INDEX(GW$13:GW47,$B48+1,1)</f>
        <v>-</v>
      </c>
      <c r="GX48" s="535" cm="1">
        <f t="array" ref="GX48">INDEX(GX$13:GX47,$B48+1,1)</f>
        <v>1</v>
      </c>
      <c r="GY48" s="535" cm="1">
        <f t="array" ref="GY48">INDEX(GY$13:GY47,$B48+1,1)</f>
        <v>1</v>
      </c>
      <c r="GZ48" s="535" t="str" cm="1">
        <f t="array" ref="GZ48">INDEX(GZ$13:GZ47,$B48+1,1)</f>
        <v>-</v>
      </c>
      <c r="HA48" s="535" t="str" cm="1">
        <f t="array" ref="HA48">INDEX(HA$13:HA47,$B48+1,1)</f>
        <v>-</v>
      </c>
      <c r="HB48" s="535" t="str" cm="1">
        <f t="array" ref="HB48">INDEX(HB$13:HB47,$B48+1,1)</f>
        <v>-</v>
      </c>
      <c r="HC48" s="535" t="str" cm="1">
        <f t="array" ref="HC48">INDEX(HC$13:HC47,$B48+1,1)</f>
        <v>-</v>
      </c>
      <c r="HD48" s="535" t="str" cm="1">
        <f t="array" ref="HD48">INDEX(HD$13:HD47,$B48+1,1)</f>
        <v>-</v>
      </c>
      <c r="HE48" s="535" t="str" cm="1">
        <f t="array" ref="HE48">INDEX(HE$13:HE47,$B48+1,1)</f>
        <v>-</v>
      </c>
      <c r="HF48" s="535" t="str" cm="1">
        <f t="array" ref="HF48">INDEX(HF$13:HF47,$B48+1,1)</f>
        <v>-</v>
      </c>
      <c r="HG48" s="535" t="str" cm="1">
        <f t="array" ref="HG48">INDEX(HG$13:HG47,$B48+1,1)</f>
        <v>-</v>
      </c>
      <c r="HH48" s="535" t="str" cm="1">
        <f t="array" ref="HH48">INDEX(HH$13:HH47,$B48+1,1)</f>
        <v>-</v>
      </c>
      <c r="HI48" s="535" t="str" cm="1">
        <f t="array" ref="HI48">INDEX(HI$13:HI47,$B48+1,1)</f>
        <v>-</v>
      </c>
      <c r="HJ48" s="535" t="str" cm="1">
        <f t="array" ref="HJ48">INDEX(HJ$13:HJ47,$B48+1,1)</f>
        <v>-</v>
      </c>
      <c r="HK48" s="535" t="str" cm="1">
        <f t="array" ref="HK48">INDEX(HK$13:HK47,$B48+1,1)</f>
        <v>-</v>
      </c>
      <c r="HL48" s="535" t="str" cm="1">
        <f t="array" ref="HL48">INDEX(HL$13:HL47,$B48+1,1)</f>
        <v>-</v>
      </c>
      <c r="HM48" s="535" t="str" cm="1">
        <f t="array" ref="HM48">INDEX(HM$13:HM47,$B48+1,1)</f>
        <v>-</v>
      </c>
      <c r="HN48" s="535" t="str" cm="1">
        <f t="array" ref="HN48">INDEX(HN$13:HN47,$B48+1,1)</f>
        <v>-</v>
      </c>
      <c r="HO48" s="535" t="str" cm="1">
        <f t="array" ref="HO48">INDEX(HO$13:HO47,$B48+1,1)</f>
        <v>-</v>
      </c>
      <c r="HP48" s="535" t="str" cm="1">
        <f t="array" ref="HP48">INDEX(HP$13:HP47,$B48+1,1)</f>
        <v>-</v>
      </c>
      <c r="HQ48" s="535" t="str" cm="1">
        <f t="array" ref="HQ48">INDEX(HQ$13:HQ47,$B48+1,1)</f>
        <v>-</v>
      </c>
      <c r="HR48" s="535" t="str" cm="1">
        <f t="array" ref="HR48">INDEX(HR$13:HR47,$B48+1,1)</f>
        <v>-</v>
      </c>
      <c r="HS48" s="535" t="str" cm="1">
        <f t="array" ref="HS48">INDEX(HS$13:HS47,$B48+1,1)</f>
        <v>-</v>
      </c>
      <c r="HT48" s="535" t="str" cm="1">
        <f t="array" ref="HT48">INDEX(HT$13:HT47,$B48+1,1)</f>
        <v>-</v>
      </c>
      <c r="HU48" s="535" cm="1">
        <f t="array" ref="HU48">INDEX(HU$13:HU47,$B48+1,1)</f>
        <v>0</v>
      </c>
      <c r="HV48" s="535" t="str" cm="1">
        <f t="array" ref="HV48">INDEX(HV$13:HV47,$B48+1,1)</f>
        <v>-</v>
      </c>
      <c r="HW48" s="535" cm="1">
        <f t="array" ref="HW48">INDEX(HW$13:HW47,$B48+1,1)</f>
        <v>1</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535" cm="1">
        <f t="array" ref="IC48">INDEX(IC$13:IC47,$B48+1,1)</f>
        <v>0</v>
      </c>
      <c r="ID48" s="535" cm="1">
        <f t="array" ref="ID48">INDEX(ID$13:ID47,$B48+1,1)</f>
        <v>0</v>
      </c>
      <c r="IE48" s="535" cm="1">
        <f t="array" ref="IE48">INDEX(IE$13:IE47,$B48+1,1)</f>
        <v>1</v>
      </c>
      <c r="IF48" s="535" cm="1">
        <f t="array" ref="IF48">INDEX(IF$13:IF47,$B48+1,1)</f>
        <v>0</v>
      </c>
      <c r="IG48" s="535" cm="1">
        <f t="array" ref="IG48">INDEX(IG$13:IG47,$B48+1,1)</f>
        <v>0</v>
      </c>
      <c r="IH48" s="535" cm="1">
        <f t="array" ref="IH48">INDEX(IH$13:IH47,$B48+1,1)</f>
        <v>0</v>
      </c>
      <c r="II48" s="535" cm="1">
        <f t="array" ref="II48">INDEX(II$13:II47,$B48+1,1)</f>
        <v>0</v>
      </c>
      <c r="IJ48" s="535" cm="1">
        <f t="array" ref="IJ48">INDEX(IJ$13:IJ47,$B48+1,1)</f>
        <v>0</v>
      </c>
      <c r="IK48" s="18"/>
      <c r="IL48" s="535" cm="1">
        <f t="array" ref="IL48">INDEX(IL$13:IL47,$B48+1,1)</f>
        <v>0.125</v>
      </c>
      <c r="IM48" s="535" cm="1">
        <f t="array" ref="IM48">INDEX(IM$13:IM47,$B48+1,1)</f>
        <v>0.3</v>
      </c>
      <c r="IN48" s="535" cm="1">
        <f t="array" ref="IN48">INDEX(IN$13:IN47,$B48+1,1)</f>
        <v>-0.05</v>
      </c>
      <c r="IO48" s="535" cm="1">
        <f t="array" ref="IO48">INDEX(IO$13:IO47,$B48+1,1)</f>
        <v>0.1</v>
      </c>
      <c r="IP48" s="535" cm="1">
        <f t="array" ref="IP48">INDEX(IP$13:IP47,$B48+1,1)</f>
        <v>0.25</v>
      </c>
      <c r="IQ48" s="535" cm="1">
        <f t="array" ref="IQ48">INDEX(IQ$13:IQ47,$B48+1,1)</f>
        <v>-0.05</v>
      </c>
      <c r="IR48" s="535" cm="1">
        <f t="array" ref="IR48">INDEX(IR$13:IR47,$B48+1,1)</f>
        <v>0.05</v>
      </c>
      <c r="IS48" s="535" cm="1">
        <f t="array" ref="IS48">INDEX(IS$13:IS47,$B48+1,1)</f>
        <v>0.1</v>
      </c>
      <c r="IT48" s="535" cm="1">
        <f t="array" ref="IT48">INDEX(IT$13:IT47,$B48+1,1)</f>
        <v>-0.02</v>
      </c>
      <c r="IU48" s="535" cm="1">
        <f t="array" ref="IU48">INDEX(IU$13:IU47,$B48+1,1)</f>
        <v>0.1</v>
      </c>
      <c r="IV48" s="535" cm="1">
        <f t="array" ref="IV48">INDEX(IV$13:IV47,$B48+1,1)</f>
        <v>0.25</v>
      </c>
      <c r="IW48" s="535" cm="1">
        <f t="array" ref="IW48">INDEX(IW$13:IW47,$B48+1,1)</f>
        <v>-0.05</v>
      </c>
      <c r="IX48" s="535" cm="1">
        <f t="array" ref="IX48">INDEX(IX$13:IX47,$B48+1,1)</f>
        <v>0.125</v>
      </c>
      <c r="IY48" s="535" cm="1">
        <f t="array" ref="IY48">INDEX(IY$13:IY47,$B48+1,1)</f>
        <v>0.1</v>
      </c>
      <c r="IZ48" s="535" cm="1">
        <f t="array" ref="IZ48">INDEX(IZ$13:IZ47,$B48+1,1)</f>
        <v>0.1</v>
      </c>
      <c r="JA48" s="535" cm="1">
        <f t="array" ref="JA48">INDEX(JA$13:JA47,$B48+1,1)</f>
        <v>0.1</v>
      </c>
      <c r="JB48" s="535" cm="1">
        <f t="array" ref="JB48">INDEX(JB$13:JB47,$B48+1,1)</f>
        <v>0</v>
      </c>
      <c r="JC48" s="535" cm="1">
        <f t="array" ref="JC48">INDEX(JC$13:JC47,$B48+1,1)</f>
        <v>0</v>
      </c>
      <c r="JD48" s="535" cm="1">
        <f t="array" ref="JD48">INDEX(JD$13:JD47,$B48+1,1)</f>
        <v>0</v>
      </c>
      <c r="JE48" s="535" cm="1">
        <f t="array" ref="JE48">INDEX(JE$13:JE47,$B48+1,1)</f>
        <v>0</v>
      </c>
      <c r="JF48" s="535" cm="1">
        <f t="array" ref="JF48">INDEX(JF$13:JF47,$B48+1,1)</f>
        <v>0</v>
      </c>
      <c r="JG48" s="535" cm="1">
        <f t="array" ref="JG48">INDEX(JG$13:JG47,$B48+1,1)</f>
        <v>0</v>
      </c>
      <c r="JH48" s="535" cm="1">
        <f t="array" ref="JH48">INDEX(JH$13:JH47,$B48+1,1)</f>
        <v>0</v>
      </c>
      <c r="JI48" s="535" cm="1">
        <f t="array" ref="JI48">INDEX(JI$13:JI47,$B48+1,1)</f>
        <v>0</v>
      </c>
      <c r="JJ48" s="535" cm="1">
        <f t="array" ref="JJ48">INDEX(JJ$13:JJ47,$B48+1,1)</f>
        <v>0</v>
      </c>
      <c r="JK48" s="535" cm="1">
        <f t="array" ref="JK48">INDEX(JK$13:JK47,$B48+1,1)</f>
        <v>0</v>
      </c>
      <c r="JL48" s="535" cm="1">
        <f t="array" ref="JL48">INDEX(JL$13:JL47,$B48+1,1)</f>
        <v>0</v>
      </c>
      <c r="JM48" s="535" cm="1">
        <f t="array" ref="JM48">INDEX(JM$13:JM47,$B48+1,1)</f>
        <v>0</v>
      </c>
      <c r="JN48" s="535" cm="1">
        <f t="array" ref="JN48">INDEX(JN$13:JN47,$B48+1,1)</f>
        <v>0</v>
      </c>
      <c r="JO48" s="535" cm="1">
        <f t="array" ref="JO48">INDEX(JO$13:JO47,$B48+1,1)</f>
        <v>0</v>
      </c>
      <c r="JP48" s="535" cm="1">
        <f t="array" ref="JP48">INDEX(JP$13:JP47,$B48+1,1)</f>
        <v>0</v>
      </c>
      <c r="JQ48" s="535" cm="1">
        <f t="array" ref="JQ48">INDEX(JQ$13:JQ47,$B48+1,1)</f>
        <v>0</v>
      </c>
      <c r="JR48" s="535" cm="1">
        <f t="array" ref="JR48">INDEX(JR$13:JR47,$B48+1,1)</f>
        <v>0</v>
      </c>
      <c r="JS48" s="535" cm="1">
        <f t="array" ref="JS48">INDEX(JS$13:JS47,$B48+1,1)</f>
        <v>0</v>
      </c>
      <c r="JT48" s="535" cm="1">
        <f t="array" ref="JT48">INDEX(JT$13:JT47,$B48+1,1)</f>
        <v>0</v>
      </c>
      <c r="JU48" s="535" cm="1">
        <f t="array" ref="JU48">INDEX(JU$13:JU47,$B48+1,1)</f>
        <v>0</v>
      </c>
      <c r="JV48" s="535" cm="1">
        <f t="array" ref="JV48">INDEX(JV$13:JV47,$B48+1,1)</f>
        <v>0</v>
      </c>
      <c r="JW48" s="535" cm="1">
        <f t="array" ref="JW48">INDEX(JW$13:JW47,$B48+1,1)</f>
        <v>0</v>
      </c>
      <c r="JX48" s="535" cm="1">
        <f t="array" ref="JX48">INDEX(JX$13:JX47,$B48+1,1)</f>
        <v>0</v>
      </c>
      <c r="JY48" s="535" cm="1">
        <f t="array" ref="JY48">INDEX(JY$13:JY47,$B48+1,1)</f>
        <v>0</v>
      </c>
      <c r="JZ48" s="535" cm="1">
        <f t="array" ref="JZ48">INDEX(JZ$13:JZ47,$B48+1,1)</f>
        <v>0</v>
      </c>
      <c r="KA48" s="535" cm="1">
        <f t="array" ref="KA48">INDEX(KA$13:KA47,$B48+1,1)</f>
        <v>0</v>
      </c>
      <c r="KB48" s="535" cm="1">
        <f t="array" ref="KB48">INDEX(KB$13:KB47,$B48+1,1)</f>
        <v>0</v>
      </c>
      <c r="KC48" s="535" cm="1">
        <f t="array" ref="KC48">INDEX(KC$13:KC47,$B48+1,1)</f>
        <v>0</v>
      </c>
      <c r="KD48" s="535" cm="1">
        <f t="array" ref="KD48">INDEX(KD$13:KD47,$B48+1,1)</f>
        <v>0</v>
      </c>
      <c r="KE48" s="535" cm="1">
        <f t="array" ref="KE48">INDEX(KE$13:KE47,$B48+1,1)</f>
        <v>0</v>
      </c>
      <c r="KF48" s="535" cm="1">
        <f t="array" ref="KF48">INDEX(KF$13:KF47,$B48+1,1)</f>
        <v>0</v>
      </c>
      <c r="KG48" s="535" cm="1">
        <f t="array" ref="KG48">INDEX(KG$13:KG47,$B48+1,1)</f>
        <v>0</v>
      </c>
      <c r="KH48" s="535" cm="1">
        <f t="array" ref="KH48">INDEX(KH$13:KH47,$B48+1,1)</f>
        <v>0</v>
      </c>
      <c r="KI48" s="535" cm="1">
        <f t="array" ref="KI48">INDEX(KI$13:KI47,$B48+1,1)</f>
        <v>0</v>
      </c>
      <c r="KJ48" s="535" cm="1">
        <f t="array" ref="KJ48">INDEX(KJ$13:KJ47,$B48+1,1)</f>
        <v>0</v>
      </c>
      <c r="KK48" s="535" cm="1">
        <f t="array" ref="KK48">INDEX(KK$13:KK47,$B48+1,1)</f>
        <v>0</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0</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535" cm="1">
        <f t="array" ref="KY48">INDEX(KY$13:KY47,$B48+1,1)</f>
        <v>0</v>
      </c>
      <c r="KZ48" s="535" cm="1">
        <f t="array" ref="KZ48">INDEX(KZ$13:KZ47,$B48+1,1)</f>
        <v>0</v>
      </c>
      <c r="LA48" s="535" cm="1">
        <f t="array" ref="LA48">INDEX(LA$13:LA47,$B48+1,1)</f>
        <v>0</v>
      </c>
      <c r="LB48" s="535" cm="1">
        <f t="array" ref="LB48">INDEX(LB$13:LB47,$B48+1,1)</f>
        <v>0</v>
      </c>
      <c r="LC48" s="535" cm="1">
        <f t="array" ref="LC48">INDEX(LC$13:LC47,$B48+1,1)</f>
        <v>0</v>
      </c>
      <c r="LD48" s="535" cm="1">
        <f t="array" ref="LD48">INDEX(LD$13:LD47,$B48+1,1)</f>
        <v>0</v>
      </c>
      <c r="LE48" s="535" cm="1">
        <f t="array" ref="LE48">INDEX(LE$13:LE47,$B48+1,1)</f>
        <v>0</v>
      </c>
      <c r="LF48" s="535" cm="1">
        <f t="array" ref="LF48">INDEX(LF$13:LF47,$B48+1,1)</f>
        <v>0</v>
      </c>
      <c r="LG48" s="535" cm="1">
        <f t="array" ref="LG48">INDEX(LG$13:LG47,$B48+1,1)</f>
        <v>0</v>
      </c>
      <c r="LH48" s="535" cm="1">
        <f t="array" ref="LH48">INDEX(LH$13:LH47,$B48+1,1)</f>
        <v>0</v>
      </c>
      <c r="LI48" s="535" cm="1">
        <f t="array" ref="LI48">INDEX(LI$13:LI47,$B48+1,1)</f>
        <v>0</v>
      </c>
      <c r="LJ48" s="535" cm="1">
        <f t="array" ref="LJ48">INDEX(LJ$13:LJ47,$B48+1,1)</f>
        <v>0</v>
      </c>
      <c r="LK48" s="535" cm="1">
        <f t="array" ref="LK48">INDEX(LK$13:LK47,$B48+1,1)</f>
        <v>0</v>
      </c>
      <c r="LL48" s="535" cm="1">
        <f t="array" ref="LL48">INDEX(LL$13:LL47,$B48+1,1)</f>
        <v>0</v>
      </c>
      <c r="LM48" s="535" cm="1">
        <f t="array" ref="LM48">INDEX(LM$13:LM47,$B48+1,1)</f>
        <v>0</v>
      </c>
      <c r="LN48" s="535" cm="1">
        <f t="array" ref="LN48">INDEX(LN$13:LN47,$B48+1,1)</f>
        <v>0</v>
      </c>
      <c r="LO48" s="535" cm="1">
        <f t="array" ref="LO48">INDEX(LO$13:LO47,$B48+1,1)</f>
        <v>0</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cm="1">
        <f t="array" ref="WE48">INDEX(WE$13:WE47,$B48+1,1)</f>
        <v>0</v>
      </c>
      <c r="WF48" s="535" cm="1">
        <f t="array" ref="WF48">INDEX(WF$13:WF47,$B48+1,1)</f>
        <v>0</v>
      </c>
      <c r="WG48" s="535" cm="1">
        <f t="array" ref="WG48">INDEX(WG$13:WG47,$B48+1,1)</f>
        <v>0</v>
      </c>
      <c r="WH48" s="535" cm="1">
        <f t="array" ref="WH48">INDEX(WH$13:WH47,$B48+1,1)</f>
        <v>0</v>
      </c>
      <c r="WI48" s="535" cm="1">
        <f t="array" ref="WI48">INDEX(WI$13:WI47,$B48+1,1)</f>
        <v>0</v>
      </c>
      <c r="WJ48" s="535" cm="1">
        <f t="array" ref="WJ48">INDEX(WJ$13:WJ47,$B48+1,1)</f>
        <v>0</v>
      </c>
      <c r="WK48" s="535" cm="1">
        <f t="array" ref="WK48">INDEX(WK$13:WK47,$B48+1,1)</f>
        <v>0</v>
      </c>
      <c r="WL48" s="535" cm="1">
        <f t="array" ref="WL48">INDEX(WL$13:WL47,$B48+1,1)</f>
        <v>0</v>
      </c>
      <c r="WM48" s="535" t="str" cm="1">
        <f t="array" ref="WM48">INDEX(WM$13:WM47,$B48+1,1)</f>
        <v>-</v>
      </c>
      <c r="WN48" s="18"/>
      <c r="WO48" s="535" cm="1">
        <f t="array" ref="WO48">INDEX(WO$13:WO47,$B48+1,1)</f>
        <v>0</v>
      </c>
      <c r="WP48" s="535" cm="1">
        <f t="array" ref="WP48">INDEX(WP$13:WP47,$B48+1,1)</f>
        <v>0</v>
      </c>
      <c r="WQ48" s="535" cm="1">
        <f t="array" ref="WQ48">INDEX(WQ$13:WQ47,$B48+1,1)</f>
        <v>0</v>
      </c>
      <c r="WR48" s="535" t="str" cm="1">
        <f t="array" ref="WR48">INDEX(WR$13:WR47,$B48+1,1)</f>
        <v>-</v>
      </c>
      <c r="WS48" s="535" t="str" cm="1">
        <f t="array" ref="WS48">INDEX(WS$13:WS47,$B48+1,1)</f>
        <v>-</v>
      </c>
      <c r="WT48" s="535" t="str" cm="1">
        <f t="array" ref="WT48">INDEX(WT$13:WT47,$B48+1,1)</f>
        <v>-</v>
      </c>
      <c r="WU48" s="535" t="str" cm="1">
        <f t="array" ref="WU48">INDEX(WU$13:WU47,$B48+1,1)</f>
        <v>-</v>
      </c>
      <c r="WV48" s="535" t="str" cm="1">
        <f t="array" ref="WV48">INDEX(WV$13:WV47,$B48+1,1)</f>
        <v>-</v>
      </c>
      <c r="WW48" s="535" t="str" cm="1">
        <f t="array" ref="WW48">INDEX(WW$13:WW47,$B48+1,1)</f>
        <v>-</v>
      </c>
      <c r="WX48" s="535" t="str" cm="1">
        <f t="array" ref="WX48">INDEX(WX$13:WX47,$B48+1,1)</f>
        <v>-</v>
      </c>
      <c r="WY48" s="535" t="str" cm="1">
        <f t="array" ref="WY48">INDEX(WY$13:WY47,$B48+1,1)</f>
        <v>-</v>
      </c>
      <c r="WZ48" s="535" t="str" cm="1">
        <f t="array" ref="WZ48">INDEX(WZ$13:WZ47,$B48+1,1)</f>
        <v>-</v>
      </c>
      <c r="XA48" s="535" t="str" cm="1">
        <f t="array" ref="XA48">INDEX(XA$13:XA47,$B48+1,1)</f>
        <v>-</v>
      </c>
      <c r="XB48" s="535" t="str" cm="1">
        <f t="array" ref="XB48">INDEX(XB$13:XB47,$B48+1,1)</f>
        <v>-</v>
      </c>
      <c r="XC48" s="535" t="str" cm="1">
        <f t="array" ref="XC48">INDEX(XC$13:XC47,$B48+1,1)</f>
        <v>-</v>
      </c>
      <c r="XD48" s="535" t="str" cm="1">
        <f t="array" ref="XD48">INDEX(XD$13:XD47,$B48+1,1)</f>
        <v>-</v>
      </c>
      <c r="XE48" s="535" t="str" cm="1">
        <f t="array" ref="XE48">INDEX(XE$13:XE47,$B48+1,1)</f>
        <v>-</v>
      </c>
      <c r="XF48" s="535" t="str" cm="1">
        <f t="array" ref="XF48">INDEX(XF$13:XF47,$B48+1,1)</f>
        <v>-</v>
      </c>
      <c r="XG48" s="535" t="str" cm="1">
        <f t="array" ref="XG48">INDEX(XG$13:XG47,$B48+1,1)</f>
        <v>-</v>
      </c>
      <c r="XH48" s="18"/>
      <c r="XI48" s="411" t="str">
        <f t="shared" ca="1" si="222"/>
        <v>-</v>
      </c>
      <c r="XJ48" s="535" t="str" cm="1">
        <f t="array" ref="XJ48">INDEX(XJ$13:XJ47,$B48+1,1)</f>
        <v>-</v>
      </c>
      <c r="XK48" s="535" t="str" cm="1">
        <f t="array" ref="XK48">INDEX(XK$13:XK47,$B48+1,1)</f>
        <v>-</v>
      </c>
      <c r="XL48" s="535" t="str" cm="1">
        <f t="array" ref="XL48">INDEX(XL$13:XL47,$B48+1,1)</f>
        <v>-</v>
      </c>
      <c r="XM48" s="535" t="str" cm="1">
        <f t="array" ref="XM48">INDEX(XM$13:XM47,$B48+1,1)</f>
        <v>-</v>
      </c>
      <c r="XN48" s="535" cm="1">
        <f t="array" ref="XN48">INDEX(XN$13:XN47,$B48+1,1)</f>
        <v>0</v>
      </c>
      <c r="XO48" s="535" t="str" cm="1">
        <f t="array" ref="XO48">INDEX(XO$13:XO47,$B48+1,1)</f>
        <v>-</v>
      </c>
      <c r="XP48" s="535" t="str" cm="1">
        <f t="array" ref="XP48">INDEX(XP$13:XP47,$B48+1,1)</f>
        <v>-</v>
      </c>
      <c r="XQ48" s="535" t="str" cm="1">
        <f t="array" ref="XQ48">INDEX(XQ$13:XQ47,$B48+1,1)</f>
        <v>-</v>
      </c>
      <c r="XR48" s="535" t="str" cm="1">
        <f t="array" ref="XR48">INDEX(XR$13:XR47,$B48+1,1)</f>
        <v>-</v>
      </c>
      <c r="XS48" s="535" t="str" cm="1">
        <f t="array" ref="XS48">INDEX(XS$13:XS47,$B48+1,1)</f>
        <v>-</v>
      </c>
      <c r="XT48" s="535" t="str" cm="1">
        <f t="array" ref="XT48">INDEX(XT$13:XT47,$B48+1,1)</f>
        <v>-</v>
      </c>
      <c r="XU48" s="535" t="str" cm="1">
        <f t="array" ref="XU48">INDEX(XU$13:XU47,$B48+1,1)</f>
        <v>-</v>
      </c>
      <c r="XV48" s="535" t="str" cm="1">
        <f t="array" ref="XV48">INDEX(XV$13:XV47,$B48+1,1)</f>
        <v>-</v>
      </c>
      <c r="XW48" s="535" t="b" cm="1">
        <f t="array" ref="XW48">INDEX(XW$13:XW47,$B48+1,1)</f>
        <v>1</v>
      </c>
      <c r="XX48" s="535" t="str" cm="1">
        <f t="array" ref="XX48">INDEX(XX$13:XX47,$B48+1,1)</f>
        <v>-</v>
      </c>
      <c r="XY48" s="535" cm="1">
        <f t="array" ref="XY48">INDEX(XY$13:XY47,$B48+1,1)</f>
        <v>0</v>
      </c>
      <c r="XZ48" s="535" cm="1">
        <f t="array" ref="XZ48">INDEX(XZ$13:XZ47,$B48+1,1)</f>
        <v>0</v>
      </c>
      <c r="YA48" s="535" cm="1">
        <f t="array" ref="YA48">INDEX(YA$13:YA47,$B48+1,1)</f>
        <v>0</v>
      </c>
      <c r="YB48" s="18"/>
      <c r="YC48" s="535" t="str" cm="1">
        <f t="array" ref="YC48">INDEX(YC$13:YC47,$B48+1,1)</f>
        <v>-</v>
      </c>
      <c r="YD48" s="535" t="str" cm="1">
        <f t="array" ref="YD48">INDEX(YD$13:YD47,$B48+1,1)</f>
        <v>-</v>
      </c>
      <c r="YE48" s="535" t="str" cm="1">
        <f t="array" ref="YE48">INDEX(YE$13:YE47,$B48+1,1)</f>
        <v>-</v>
      </c>
      <c r="YF48" s="535" t="str" cm="1">
        <f t="array" ref="YF48">INDEX(YF$13:YF47,$B48+1,1)</f>
        <v>-</v>
      </c>
      <c r="YG48" s="535" cm="1">
        <f t="array" ref="YG48">INDEX(YG$13:YG47,$B48+1,1)</f>
        <v>1</v>
      </c>
      <c r="YH48" s="535" cm="1">
        <f t="array" ref="YH48">INDEX(YH$13:YH47,$B48+1,1)</f>
        <v>1</v>
      </c>
      <c r="YI48" s="535" cm="1">
        <f t="array" ref="YI48">INDEX(YI$13:YI47,$B48+1,1)</f>
        <v>1</v>
      </c>
      <c r="YJ48" s="535" cm="1">
        <f t="array" ref="YJ48">INDEX(YJ$13:YJ47,$B48+1,1)</f>
        <v>1</v>
      </c>
      <c r="YK48" s="535" t="str" cm="1">
        <f t="array" ref="YK48">INDEX(YK$13:YK47,$B48+1,1)</f>
        <v>-</v>
      </c>
      <c r="YL48" s="535" t="str" cm="1">
        <f t="array" ref="YL48">INDEX(YL$13:YL47,$B48+1,1)</f>
        <v>-</v>
      </c>
      <c r="YM48" s="535" t="str" cm="1">
        <f t="array" ref="YM48">INDEX(YM$13:YM47,$B48+1,1)</f>
        <v>-</v>
      </c>
      <c r="YN48" s="535" t="str" cm="1">
        <f t="array" ref="YN48">INDEX(YN$13:YN47,$B48+1,1)</f>
        <v>-</v>
      </c>
      <c r="YO48" s="535" t="str" cm="1">
        <f t="array" ref="YO48">INDEX(YO$13:YO47,$B48+1,1)</f>
        <v>-</v>
      </c>
      <c r="YP48" s="535" t="str" cm="1">
        <f t="array" ref="YP48">INDEX(YP$13:YP47,$B48+1,1)</f>
        <v>-</v>
      </c>
      <c r="YQ48" s="535" t="str" cm="1">
        <f t="array" ref="YQ48">INDEX(YQ$13:YQ47,$B48+1,1)</f>
        <v>-</v>
      </c>
      <c r="YR48" s="18"/>
      <c r="YS48" s="535" t="str" cm="1">
        <f t="array" ref="YS48">INDEX(YS$13:YS47,$B48+1,1)</f>
        <v>-</v>
      </c>
      <c r="YT48" s="411">
        <f t="shared" si="172"/>
        <v>1</v>
      </c>
      <c r="YU48" s="18"/>
      <c r="YV48" s="535" t="str" cm="1">
        <f t="array" ref="YV48">INDEX(YV$13:YV47,$B48+1,1)</f>
        <v>-</v>
      </c>
      <c r="YW48" s="535" t="str" cm="1">
        <f t="array" ref="YW48">INDEX(YW$13:YW47,$B48+1,1)</f>
        <v>-</v>
      </c>
      <c r="YX48" s="535" t="str" cm="1">
        <f t="array" ref="YX48">INDEX(YX$13:YX47,$B48+1,1)</f>
        <v>-</v>
      </c>
      <c r="YY48" s="535" t="str" cm="1">
        <f t="array" ref="YY48">INDEX(YY$13:YY47,$B48+1,1)</f>
        <v>-</v>
      </c>
      <c r="YZ48" s="535" t="str" cm="1">
        <f t="array" ref="YZ48">INDEX(YZ$13:YZ47,$B48+1,1)</f>
        <v>-</v>
      </c>
      <c r="ZA48" s="535" t="str" cm="1">
        <f t="array" ref="ZA48">INDEX(ZA$13:ZA47,$B48+1,1)</f>
        <v>-</v>
      </c>
      <c r="ZB48" s="535" t="str" cm="1">
        <f t="array" ref="ZB48">INDEX(ZB$13:ZB47,$B48+1,1)</f>
        <v>-</v>
      </c>
      <c r="ZC48" s="535" t="str" cm="1">
        <f t="array" ref="ZC48">INDEX(ZC$13:ZC47,$B48+1,1)</f>
        <v>-</v>
      </c>
      <c r="ZD48" s="535" t="str" cm="1">
        <f t="array" ref="ZD48">INDEX(ZD$13:ZD47,$B48+1,1)</f>
        <v>-</v>
      </c>
      <c r="ZE48" s="535" t="str" cm="1">
        <f t="array" ref="ZE48">INDEX(ZE$13:ZE47,$B48+1,1)</f>
        <v>-</v>
      </c>
      <c r="ZF48" s="535" t="str" cm="1">
        <f t="array" ref="ZF48">INDEX(ZF$13:ZF47,$B48+1,1)</f>
        <v>-</v>
      </c>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t="str" cm="1">
        <f t="array" ref="ZS48">INDEX(ZS$13:ZS47,$B48+1,1)</f>
        <v>-</v>
      </c>
      <c r="ZT48" s="535" t="str" cm="1">
        <f t="array" ref="ZT48">INDEX(ZT$13:ZT47,$B48+1,1)</f>
        <v>-</v>
      </c>
      <c r="ZU48" s="535" t="str" cm="1">
        <f t="array" ref="ZU48">INDEX(ZU$13:ZU47,$B48+1,1)</f>
        <v>-</v>
      </c>
      <c r="ZV48" s="535" t="str" cm="1">
        <f t="array" ref="ZV48">INDEX(ZV$13:ZV47,$B48+1,1)</f>
        <v>-</v>
      </c>
      <c r="ZW48" s="535" t="str" cm="1">
        <f t="array" ref="ZW48">INDEX(ZW$13:ZW47,$B48+1,1)</f>
        <v>-</v>
      </c>
      <c r="ZX48" s="535" t="str" cm="1">
        <f t="array" ref="ZX48">INDEX(ZX$13:ZX47,$B48+1,1)</f>
        <v>-</v>
      </c>
      <c r="ZY48" s="535" t="str" cm="1">
        <f t="array" ref="ZY48">INDEX(ZY$13:ZY47,$B48+1,1)</f>
        <v>-</v>
      </c>
      <c r="ZZ48" s="535" t="str" cm="1">
        <f t="array" ref="ZZ48">INDEX(ZZ$13:ZZ47,$B48+1,1)</f>
        <v>-</v>
      </c>
      <c r="AAA48" s="535" t="str" cm="1">
        <f t="array" ref="AAA48">INDEX(AAA$13:AAA47,$B48+1,1)</f>
        <v>-</v>
      </c>
      <c r="AAB48" s="535" t="str" cm="1">
        <f t="array" ref="AAB48">INDEX(AAB$13:AAB47,$B48+1,1)</f>
        <v>-</v>
      </c>
      <c r="AAC48" s="535" t="str" cm="1">
        <f t="array" ref="AAC48">INDEX(AAC$13:AAC47,$B48+1,1)</f>
        <v>-</v>
      </c>
      <c r="AAD48" s="535" t="str" cm="1">
        <f t="array" ref="AAD48">INDEX(AAD$13:AAD47,$B48+1,1)</f>
        <v>-</v>
      </c>
      <c r="AAE48" s="535" t="str" cm="1">
        <f t="array" ref="AAE48">INDEX(AAE$13:AAE47,$B48+1,1)</f>
        <v>-</v>
      </c>
      <c r="AAF48" s="535" t="str" cm="1">
        <f t="array" ref="AAF48">INDEX(AAF$13:AAF47,$B48+1,1)</f>
        <v>-</v>
      </c>
      <c r="AAG48" s="535" t="str" cm="1">
        <f t="array" ref="AAG48">INDEX(AAG$13:AAG47,$B48+1,1)</f>
        <v>-</v>
      </c>
      <c r="AAH48" s="535" t="str" cm="1">
        <f t="array" ref="AAH48">INDEX(AAH$13:AAH47,$B48+1,1)</f>
        <v>-</v>
      </c>
      <c r="AAI48" s="535" t="str" cm="1">
        <f t="array" ref="AAI48">INDEX(AAI$13:AAI47,$B48+1,1)</f>
        <v>-</v>
      </c>
      <c r="AAJ48" s="535" t="str" cm="1">
        <f t="array" ref="AAJ48">INDEX(AAJ$13:AAJ47,$B48+1,1)</f>
        <v>-</v>
      </c>
      <c r="AAK48" s="535" t="str" cm="1">
        <f t="array" ref="AAK48">INDEX(AAK$13:AAK47,$B48+1,1)</f>
        <v>-</v>
      </c>
      <c r="AAL48" s="535" cm="1">
        <f t="array" ref="AAL48">INDEX(AAL$13:AAL47,$B48+1,1)</f>
        <v>1</v>
      </c>
      <c r="AAM48" s="535" cm="1">
        <f t="array" ref="AAM48">INDEX(AAM$13:AAM47,$B48+1,1)</f>
        <v>1</v>
      </c>
      <c r="AAN48" s="535" t="str" cm="1">
        <f t="array" ref="AAN48">INDEX(AAN$13:AAN47,$B48+1,1)</f>
        <v>-</v>
      </c>
      <c r="AAO48" s="535" t="str" cm="1">
        <f t="array" ref="AAO48">INDEX(AAO$13:AAO47,$B48+1,1)</f>
        <v>-</v>
      </c>
      <c r="AAP48" s="535" t="str" cm="1">
        <f t="array" ref="AAP48">INDEX(AAP$13:AAP47,$B48+1,1)</f>
        <v>-</v>
      </c>
      <c r="AAQ48" s="535" t="str" cm="1">
        <f t="array" ref="AAQ48">INDEX(AAQ$13:AAQ47,$B48+1,1)</f>
        <v>-</v>
      </c>
      <c r="AAR48" s="535" t="str" cm="1">
        <f t="array" ref="AAR48">INDEX(AAR$13:AAR47,$B48+1,1)</f>
        <v>-</v>
      </c>
      <c r="AAS48" s="535" t="str" cm="1">
        <f t="array" ref="AAS48">INDEX(AAS$13:AAS47,$B48+1,1)</f>
        <v>-</v>
      </c>
      <c r="AAT48" s="535" t="str" cm="1">
        <f t="array" ref="AAT48">INDEX(AAT$13:AAT47,$B48+1,1)</f>
        <v>-</v>
      </c>
      <c r="AAU48" s="535" t="str" cm="1">
        <f t="array" ref="AAU48">INDEX(AAU$13:AAU47,$B48+1,1)</f>
        <v>-</v>
      </c>
      <c r="AAV48" s="535" t="str" cm="1">
        <f t="array" ref="AAV48">INDEX(AAV$13:AAV47,$B48+1,1)</f>
        <v>-</v>
      </c>
      <c r="AAW48" s="535" t="str" cm="1">
        <f t="array" ref="AAW48">INDEX(AAW$13:AAW47,$B48+1,1)</f>
        <v>-</v>
      </c>
      <c r="AAX48" s="535" t="str" cm="1">
        <f t="array" ref="AAX48">INDEX(AAX$13:AAX47,$B48+1,1)</f>
        <v>-</v>
      </c>
      <c r="AAY48" s="535" t="str" cm="1">
        <f t="array" ref="AAY48">INDEX(AAY$13:AAY47,$B48+1,1)</f>
        <v>-</v>
      </c>
      <c r="AAZ48" s="535" t="str" cm="1">
        <f t="array" ref="AAZ48">INDEX(AAZ$13:AAZ47,$B48+1,1)</f>
        <v>-</v>
      </c>
      <c r="ABA48" s="18"/>
      <c r="ABB48" s="22" t="b">
        <v>1</v>
      </c>
      <c r="ABC48" s="22" t="b">
        <v>1</v>
      </c>
      <c r="ABD48" s="22" t="b">
        <v>1</v>
      </c>
      <c r="ABE48" s="22" t="b">
        <v>1</v>
      </c>
      <c r="ABF48" s="22" t="b">
        <v>1</v>
      </c>
      <c r="ABG48" s="22" t="b">
        <v>1</v>
      </c>
      <c r="ABH48" s="22" t="b">
        <v>1</v>
      </c>
      <c r="ABI48" s="22" t="b">
        <v>1</v>
      </c>
      <c r="ABJ48" s="22" t="b">
        <v>1</v>
      </c>
      <c r="ABK48" s="22" t="b">
        <v>1</v>
      </c>
      <c r="ABL48" s="22" t="b">
        <v>1</v>
      </c>
      <c r="ABM48" s="22" t="b">
        <v>1</v>
      </c>
      <c r="ABN48" s="22" t="b">
        <v>1</v>
      </c>
      <c r="ABO48" s="22" t="b">
        <v>1</v>
      </c>
      <c r="ABP48" s="22" t="b">
        <v>1</v>
      </c>
      <c r="ABQ48" s="22" t="b">
        <v>1</v>
      </c>
      <c r="ABR48" s="22" t="b">
        <v>1</v>
      </c>
      <c r="ABS48" s="22" t="b">
        <v>1</v>
      </c>
      <c r="ABT48" s="22" t="b">
        <v>1</v>
      </c>
      <c r="ABU48" s="22" t="b">
        <v>1</v>
      </c>
      <c r="ABV48" s="22" t="b">
        <v>1</v>
      </c>
      <c r="ABW48" s="22" t="b">
        <v>1</v>
      </c>
      <c r="ABX48" s="22" t="b">
        <v>1</v>
      </c>
      <c r="ABY48" s="22" t="b">
        <v>1</v>
      </c>
      <c r="ABZ48" s="22" t="b">
        <v>1</v>
      </c>
      <c r="ACA48" s="22" t="b">
        <v>1</v>
      </c>
      <c r="ACB48" s="22" t="b">
        <v>1</v>
      </c>
      <c r="ACC48" s="22" t="b">
        <v>1</v>
      </c>
      <c r="ACD48" s="22" t="b">
        <v>1</v>
      </c>
      <c r="ACE48" s="22" t="b">
        <v>1</v>
      </c>
      <c r="ACF48" s="22" t="b">
        <v>1</v>
      </c>
      <c r="ACG48" s="22" t="b">
        <v>1</v>
      </c>
      <c r="ACH48" s="22" t="b">
        <v>1</v>
      </c>
      <c r="ACI48" s="22" t="b">
        <v>1</v>
      </c>
      <c r="ACJ48" s="22" t="b">
        <v>1</v>
      </c>
      <c r="ACK48" s="22" t="b">
        <v>1</v>
      </c>
      <c r="ACL48" s="22" t="b">
        <v>1</v>
      </c>
      <c r="ACM48" s="22" t="b">
        <v>1</v>
      </c>
      <c r="ACN48" s="22" t="b">
        <v>1</v>
      </c>
      <c r="ACO48" s="22" t="b">
        <v>1</v>
      </c>
      <c r="ACP48" s="22" t="b">
        <v>1</v>
      </c>
      <c r="ACQ48" s="22" t="b">
        <v>1</v>
      </c>
      <c r="ACR48" s="22" t="b">
        <v>1</v>
      </c>
      <c r="ACS48" s="22" t="b">
        <v>1</v>
      </c>
      <c r="ACT48" s="22" t="b">
        <v>1</v>
      </c>
      <c r="ACU48" s="22" t="b">
        <v>1</v>
      </c>
      <c r="ACV48" s="22" t="b">
        <v>1</v>
      </c>
      <c r="ACW48" s="22" t="b">
        <v>1</v>
      </c>
      <c r="ACX48" s="22" t="b">
        <v>1</v>
      </c>
      <c r="ACY48" s="22" t="b">
        <v>1</v>
      </c>
      <c r="ACZ48" s="22" t="b">
        <v>1</v>
      </c>
      <c r="ADA48" s="22" t="b">
        <v>1</v>
      </c>
      <c r="ADB48" s="22" t="b">
        <v>1</v>
      </c>
      <c r="ADC48" s="22" t="b">
        <v>1</v>
      </c>
      <c r="ADD48" s="22" t="b">
        <v>1</v>
      </c>
      <c r="ADE48" s="22" t="b">
        <v>1</v>
      </c>
      <c r="ADF48" s="22" t="b">
        <v>1</v>
      </c>
      <c r="ADG48" s="22" t="b">
        <v>1</v>
      </c>
      <c r="ADH48" s="22" t="b">
        <v>1</v>
      </c>
      <c r="ADI48" s="22" t="b">
        <v>1</v>
      </c>
      <c r="ADJ48" s="22" t="b">
        <v>1</v>
      </c>
      <c r="ADK48" s="22" t="b">
        <v>1</v>
      </c>
      <c r="ADL48" s="22" t="b">
        <v>1</v>
      </c>
      <c r="ADM48" s="22" t="b">
        <v>1</v>
      </c>
      <c r="ADN48" s="22" t="b">
        <v>1</v>
      </c>
      <c r="ADO48" s="22" t="b">
        <v>1</v>
      </c>
      <c r="ADP48" s="22" t="b">
        <v>1</v>
      </c>
      <c r="ADQ48" s="22" t="b">
        <v>1</v>
      </c>
      <c r="ADR48" s="22" t="b">
        <v>1</v>
      </c>
      <c r="ADS48" s="22" t="b">
        <v>1</v>
      </c>
      <c r="ADT48" s="22" t="b">
        <v>1</v>
      </c>
      <c r="ADU48" s="22" t="b">
        <v>1</v>
      </c>
      <c r="ADV48" s="22" t="b">
        <v>1</v>
      </c>
      <c r="ADW48" s="22" t="b">
        <v>1</v>
      </c>
      <c r="ADX48" s="22" t="b">
        <v>1</v>
      </c>
      <c r="ADY48" s="22" t="b">
        <v>1</v>
      </c>
      <c r="ADZ48" s="22" t="b">
        <v>1</v>
      </c>
      <c r="AEA48" s="22" t="b">
        <v>1</v>
      </c>
      <c r="AEB48" s="22" t="b">
        <v>1</v>
      </c>
      <c r="AEC48" s="22" t="b">
        <v>1</v>
      </c>
      <c r="AED48" s="22" t="b">
        <v>1</v>
      </c>
      <c r="AEE48" s="22" t="b">
        <v>1</v>
      </c>
      <c r="AEF48" s="22" t="b">
        <v>1</v>
      </c>
      <c r="AEG48" s="22" t="b">
        <v>1</v>
      </c>
      <c r="AEH48" s="22" t="b">
        <v>1</v>
      </c>
      <c r="AEI48" s="22" t="b">
        <v>1</v>
      </c>
      <c r="AEJ48" s="22" t="b">
        <v>1</v>
      </c>
      <c r="AEK48" s="22" t="b">
        <v>1</v>
      </c>
      <c r="AEL48" s="22" t="b">
        <v>1</v>
      </c>
      <c r="AEM48" s="22" t="b">
        <v>1</v>
      </c>
      <c r="AEN48" s="535" cm="1">
        <f t="array" ref="AEN48">INDEX(AEN$13:AEN47,$B48+1,1)</f>
        <v>0</v>
      </c>
      <c r="AEO48" s="483">
        <v>0</v>
      </c>
    </row>
    <row r="49" spans="1:821" outlineLevel="1">
      <c r="A49" s="18">
        <f t="shared" si="136"/>
        <v>36</v>
      </c>
      <c r="B49" s="18">
        <f>$A$48</f>
        <v>35</v>
      </c>
      <c r="C49">
        <v>3</v>
      </c>
      <c r="D49" s="17" t="str" cm="1">
        <f t="array" ref="D49">INDEX(D$13:D48,$B49+1,1)</f>
        <v>GSW</v>
      </c>
      <c r="E49" t="b">
        <v>1</v>
      </c>
      <c r="F49" t="b">
        <v>0</v>
      </c>
      <c r="G49" t="b">
        <f t="shared" si="204"/>
        <v>1</v>
      </c>
      <c r="H49" s="40" t="s">
        <v>2652</v>
      </c>
      <c r="I49" s="535" cm="1">
        <f t="array" ref="I49">INDEX(I$13:I48,$B49+1,1)</f>
        <v>1</v>
      </c>
      <c r="J49" s="535" cm="1">
        <f t="array" ref="J49">INDEX(J$13:J48,$B49+1,1)</f>
        <v>0</v>
      </c>
      <c r="K49" s="535" cm="1">
        <f t="array" ref="K49">INDEX(K$13:K48,$B49+1,1)</f>
        <v>0</v>
      </c>
      <c r="L49" s="535" cm="1">
        <f t="array" ref="L49">INDEX(L$13:L48,$B49+1,1)</f>
        <v>2</v>
      </c>
      <c r="M49" s="535" cm="1">
        <f t="array" ref="M49">INDEX(M$13:M48,$B49+1,1)</f>
        <v>0</v>
      </c>
      <c r="N49" s="535" cm="1">
        <f t="array" ref="N49">INDEX(N$13:N48,$B49+1,1)</f>
        <v>3</v>
      </c>
      <c r="O49" s="535" cm="1">
        <f t="array" ref="O49">INDEX(O$13:O48,$B49+1,1)</f>
        <v>2</v>
      </c>
      <c r="P49" s="535" cm="1">
        <f t="array" ref="P49">INDEX(P$13:P48,$B49+1,1)</f>
        <v>0</v>
      </c>
      <c r="Q49" s="535" cm="1">
        <f t="array" ref="Q49">INDEX(Q$13:Q48,$B49+1,1)</f>
        <v>0</v>
      </c>
      <c r="R49" s="535" cm="1">
        <f t="array" ref="R49">INDEX(R$13:R48,$B49+1,1)</f>
        <v>1</v>
      </c>
      <c r="S49" s="535" cm="1">
        <f t="array" ref="S49">INDEX(S$13:S48,$B49+1,1)</f>
        <v>0</v>
      </c>
      <c r="T49" s="535" cm="1">
        <f t="array" ref="T49">INDEX(T$13:T48,$B49+1,1)</f>
        <v>2</v>
      </c>
      <c r="U49" s="535" cm="1">
        <f t="array" ref="U49">INDEX(U$13:U48,$B49+1,1)</f>
        <v>2</v>
      </c>
      <c r="V49" s="411">
        <f t="shared" si="214"/>
        <v>2</v>
      </c>
      <c r="W49" s="778" t="b">
        <f t="shared" si="200"/>
        <v>0</v>
      </c>
      <c r="X49" s="777" t="b">
        <f t="shared" si="210"/>
        <v>1</v>
      </c>
      <c r="Y49" s="777" t="b">
        <f t="shared" si="210"/>
        <v>1</v>
      </c>
      <c r="Z49" s="796" t="b" cm="1">
        <f t="array" ref="Z49">INDEX(Z$13:Z48,$B49+1,1)</f>
        <v>0</v>
      </c>
      <c r="AA49" s="411">
        <f t="shared" si="139"/>
        <v>6</v>
      </c>
      <c r="AB49" s="411">
        <f t="shared" si="140"/>
        <v>6</v>
      </c>
      <c r="AC49" s="411"/>
      <c r="AD49" s="411">
        <f t="shared" si="141"/>
        <v>6</v>
      </c>
      <c r="AE49" s="111"/>
      <c r="AF49" s="111"/>
      <c r="AG49" s="111"/>
      <c r="AH49" s="111"/>
      <c r="AI49" s="535" cm="1">
        <f t="array" ref="AI49">INDEX(AI$13:AI48,$B49+1,1)</f>
        <v>1</v>
      </c>
      <c r="AJ49" s="535" cm="1">
        <f t="array" ref="AJ49">INDEX(AJ$13:AJ48,$B49+1,1)</f>
        <v>1</v>
      </c>
      <c r="AK49" s="535" cm="1">
        <f t="array" ref="AK49">INDEX(AK$13:AK48,$B49+1,1)</f>
        <v>1</v>
      </c>
      <c r="AL49" s="535" cm="1">
        <f t="array" ref="AL49">INDEX(AL$13:AL48,$B49+1,1)</f>
        <v>0</v>
      </c>
      <c r="AM49" s="535" cm="1">
        <f t="array" ref="AM49">INDEX(AM$13:AM48,$B49+1,1)</f>
        <v>0</v>
      </c>
      <c r="AN49" s="535" t="str" cm="1">
        <f t="array" ref="AN49">INDEX(AN$13:AN48,$B49+1,1)</f>
        <v/>
      </c>
      <c r="AO49" s="535" cm="1">
        <f t="array" ref="AO49">INDEX(AO$13:AO48,$B49+1,1)</f>
        <v>1</v>
      </c>
      <c r="AP49" s="535" cm="1">
        <f t="array" ref="AP49">INDEX(AP$13:AP48,$B49+1,1)</f>
        <v>1</v>
      </c>
      <c r="AQ49" s="111"/>
      <c r="AR49" s="111"/>
      <c r="AS49" s="111"/>
      <c r="AT49" s="111"/>
      <c r="AU49" s="111"/>
      <c r="AV49" s="111"/>
      <c r="AW49" s="111"/>
      <c r="AX49" s="111"/>
      <c r="AY49" s="18"/>
      <c r="AZ49" s="18"/>
      <c r="BA49" s="200" t="str" cm="1">
        <f t="array" aca="1" ref="BA49" ca="1">$H49&amp;" "        &amp;_xlfn.SINGLE( INDEX(i.ModelStructure,$I49,1))    &amp;" "
&amp; $D49        &amp;       IF(OR($CE49="-", $CE49),"_PInp","_Full")&amp;    IF($DK49=0," SFM","")&amp;IF($DK49=1," MFM","")&amp;IF($DK49=7," Mat","")&amp;IF($EX49=1,"&amp;EL","   ")&amp;IF($DQ49=TRUE,"&amp;BBT","    ")
&amp;      " TOL"&amp;_xlfn.SINGLE(INDEX(i.TOL_Desc,1,$N49))   &amp; " Scan"&amp;$AK49
&amp;       CHOOSE($K49+1," CFS"," GFS"," NFS")&amp;     " CG_"&amp;_xlfn.SINGLE(_xlfn.SWITCH($XI49,"-",1,TRUE,1,FALSE,0))&amp;_xlfn.SINGLE(    IF($XL49="-"," FodCrop    ",_xlfn.SWITCH(VALUE(LEFT($XL$4,1)),0," All",6," Lup",9," Oat",11," OaF")&amp;"_Fod"&amp;TEXT($XL49,"000%")))
&amp;" REV"&amp;"_"&amp;TEXT($GV49,"00;-0;00;@ ")&amp;TEXT($AN49,"00;-0;00;  @")&amp;"_"&amp;TEXT($HA49,"0")&amp;"_"&amp;TEXT($AP49,"0")
&amp; " RR"&amp;TEXT(SUM($FB49:$FC49),"+00%;-00%;    ;@")
&amp; " ("&amp;IF($DD49,"P","E")   &amp;IF($DE49,"T","t")        &amp;     "_F"&amp;IF($ZW49=TRUE,3,0)+COUNTIF($ZO49:$ZS49,TRUE)+COUNTIF($BV49:$BW49,"&gt;0")&amp;IF($ZU49=TRUE,3,0)+COUNTIF($BV49:$BW49,"&gt;0")&amp;"N"&amp;$ZZ49&amp;$AAA49&amp;"L"&amp;$AAL49&amp;$AAM49&amp;"_"&amp;$AAK49&amp;")"</f>
        <v>QT-EL00 SE GSW_PInp MFM        TOLSpr Scan1 CFS CG_1 FodCrop     REV_-   _-_1 RR+01% (Et_F00N--L11_-)</v>
      </c>
      <c r="BB49" s="8" t="str">
        <f ca="1">IF(COUNTIF($BA$13:$BA49,$BA49)=1,"-","Dup")</f>
        <v>-</v>
      </c>
      <c r="BC49" s="18"/>
      <c r="BD49" s="22" t="b">
        <v>0</v>
      </c>
      <c r="BE49" s="22" t="b">
        <v>0</v>
      </c>
      <c r="BF49" s="22" t="b">
        <v>0</v>
      </c>
      <c r="BG49" s="22" t="b">
        <v>0</v>
      </c>
      <c r="BH49" s="22" t="b">
        <v>0</v>
      </c>
      <c r="BI49" s="22" t="b">
        <v>0</v>
      </c>
      <c r="BJ49" s="22" t="b">
        <v>0</v>
      </c>
      <c r="BK49" s="22" t="b">
        <v>0</v>
      </c>
      <c r="BL49" s="22" t="b">
        <v>0</v>
      </c>
      <c r="BM49" s="18"/>
      <c r="BN49" s="535" t="b" cm="1">
        <f t="array" ref="BN49">INDEX(BN$13:BN48,$B49+1,1)</f>
        <v>0</v>
      </c>
      <c r="BO49" s="535" t="str" cm="1">
        <f t="array" ref="BO49">INDEX(BO$13:BO48,$B49+1,1)</f>
        <v>-</v>
      </c>
      <c r="BP49" s="535" t="str" cm="1">
        <f t="array" ref="BP49">INDEX(BP$13:BP48,$B49+1,1)</f>
        <v>-</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str" cm="1">
        <f t="array" ref="BX49">INDEX(BX$13:BX48,$B49+1,1)</f>
        <v>-</v>
      </c>
      <c r="BY49" s="535" t="str" cm="1">
        <f t="array" ref="BY49">INDEX(BY$13:BY48,$B49+1,1)</f>
        <v>-</v>
      </c>
      <c r="BZ49" s="535" t="b" cm="1">
        <f t="array" ref="BZ49">INDEX(BZ$13:BZ48,$B49+1,1)</f>
        <v>0</v>
      </c>
      <c r="CA49" s="535" t="str" cm="1">
        <f t="array" ref="CA49">INDEX(CA$13:CA48,$B49+1,1)</f>
        <v>-</v>
      </c>
      <c r="CB49" s="535" t="str" cm="1">
        <f t="array" ref="CB49">INDEX(CB$13:CB48,$B49+1,1)</f>
        <v>-</v>
      </c>
      <c r="CC49" s="535" t="str" cm="1">
        <f t="array" ref="CC49">INDEX(CC$13:CC48,$B49+1,1)</f>
        <v>-</v>
      </c>
      <c r="CD49" s="535" t="str" cm="1">
        <f t="array" ref="CD49">INDEX(CD$13:CD48,$B49+1,1)</f>
        <v>-</v>
      </c>
      <c r="CE49" s="535" t="str" cm="1">
        <f t="array" ref="CE49">INDEX(CE$13:CE48,$B49+1,1)</f>
        <v>-</v>
      </c>
      <c r="CF49" s="18"/>
      <c r="CG49" s="535" t="str" cm="1">
        <f t="array" ref="CG49">INDEX(CG$13:CG48,$B49+1,1)</f>
        <v>-</v>
      </c>
      <c r="CH49" s="411" t="str">
        <f t="shared" ca="1" si="144"/>
        <v>-</v>
      </c>
      <c r="CI49" s="411">
        <f t="shared" si="215"/>
        <v>0</v>
      </c>
      <c r="CJ49" s="411">
        <f t="shared" si="215"/>
        <v>0</v>
      </c>
      <c r="CK49" s="535" t="str" cm="1">
        <f t="array" ref="CK49">INDEX(CK$13:CK48,$B49+1,1)</f>
        <v>-</v>
      </c>
      <c r="CL49" s="535" t="str" cm="1">
        <f t="array" ref="CL49">INDEX(CL$13:CL48,$B49+1,1)</f>
        <v>-</v>
      </c>
      <c r="CM49" s="535" t="str" cm="1">
        <f t="array" ref="CM49">INDEX(CM$13:CM48,$B49+1,1)</f>
        <v>-</v>
      </c>
      <c r="CN49" s="411" t="str">
        <f t="shared" ca="1" si="146"/>
        <v>-</v>
      </c>
      <c r="CO49" s="411">
        <f t="shared" si="216"/>
        <v>0</v>
      </c>
      <c r="CP49" s="411">
        <f t="shared" si="216"/>
        <v>0</v>
      </c>
      <c r="CQ49" s="535" t="str" cm="1">
        <f t="array" ref="CQ49">INDEX(CQ$13:CQ48,$B49+1,1)</f>
        <v>-</v>
      </c>
      <c r="CR49" s="411" t="str">
        <f t="shared" ca="1" si="148"/>
        <v>-</v>
      </c>
      <c r="CS49" s="411">
        <f t="shared" si="149"/>
        <v>0</v>
      </c>
      <c r="CT49" s="535" t="str" cm="1">
        <f t="array" ref="CT49">INDEX(CT$13:CT48,$B49+1,1)</f>
        <v>-</v>
      </c>
      <c r="CU49" s="535" t="str" cm="1">
        <f t="array" ref="CU49">INDEX(CU$13:CU48,$B49+1,1)</f>
        <v>-</v>
      </c>
      <c r="CV49" s="411">
        <f t="shared" si="150"/>
        <v>0</v>
      </c>
      <c r="CW49" s="535" t="str" cm="1">
        <f t="array" ref="CW49">INDEX(CW$13:CW48,$B49+1,1)</f>
        <v>-</v>
      </c>
      <c r="CX49" s="411" t="str">
        <f t="shared" ca="1" si="151"/>
        <v>-</v>
      </c>
      <c r="CY49" s="411">
        <f t="shared" si="217"/>
        <v>0</v>
      </c>
      <c r="CZ49" s="411">
        <f t="shared" si="217"/>
        <v>0</v>
      </c>
      <c r="DA49" s="535" cm="1">
        <f t="array" ref="DA49">INDEX(DA$13:DA48,$B49+1,1)</f>
        <v>720</v>
      </c>
      <c r="DB49" s="535" cm="1">
        <f t="array" ref="DB49">INDEX(DB$13:DB48,$B49+1,1)</f>
        <v>720</v>
      </c>
      <c r="DC49" s="18"/>
      <c r="DD49" s="535" t="b" cm="1">
        <f t="array" ref="DD49">INDEX(DD$13:DD48,$B49+1,1)</f>
        <v>0</v>
      </c>
      <c r="DE49" s="535" t="b" cm="1">
        <f t="array" ref="DE49">INDEX(DE$13:DE48,$B49+1,1)</f>
        <v>0</v>
      </c>
      <c r="DF49" s="535" t="b" cm="1">
        <f t="array" ref="DF49">INDEX(DF$13:DF48,$B49+1,1)</f>
        <v>1</v>
      </c>
      <c r="DG49" s="535" t="str" cm="1">
        <f t="array" ref="DG49">INDEX(DG$13:DG48,$B49+1,1)</f>
        <v>-</v>
      </c>
      <c r="DH49" s="536" cm="1">
        <f t="array" ref="DH49">INDEX(DH$13:DH48,$B49+1,1)</f>
        <v>0</v>
      </c>
      <c r="DI49" s="535" cm="1">
        <f t="array" ref="DI49">INDEX(DI$13:DI48,$B49+1,1)</f>
        <v>1</v>
      </c>
      <c r="DJ49" s="535" cm="1">
        <f t="array" ref="DJ49">INDEX(DJ$13:DJ48,$B49+1,1)</f>
        <v>1</v>
      </c>
      <c r="DK49" s="411">
        <f t="shared" si="183"/>
        <v>1</v>
      </c>
      <c r="DL49" s="411">
        <f t="shared" si="183"/>
        <v>60</v>
      </c>
      <c r="DM49" s="535" t="str" cm="1">
        <f t="array" ref="DM49">INDEX(DM$13:DM48,$B49+1,1)</f>
        <v>-</v>
      </c>
      <c r="DN49" s="411" t="str">
        <f t="shared" si="184"/>
        <v>-</v>
      </c>
      <c r="DO49" s="411" t="str">
        <f t="shared" si="184"/>
        <v>-</v>
      </c>
      <c r="DP49" s="411" t="str">
        <f t="shared" si="184"/>
        <v>-</v>
      </c>
      <c r="DQ49" s="411" t="b">
        <f t="shared" si="185"/>
        <v>0</v>
      </c>
      <c r="DR49" s="535" t="str" cm="1">
        <f t="array" ref="DR49">INDEX(DR$13:DR48,$B49+1,1)</f>
        <v>-</v>
      </c>
      <c r="DS49" s="535" t="str" cm="1">
        <f t="array" ref="DS49">INDEX(DS$13:DS48,$B49+1,1)</f>
        <v>-</v>
      </c>
      <c r="DT49" s="535" t="str" cm="1">
        <f t="array" ref="DT49">INDEX(DT$13:DT48,$B49+1,1)</f>
        <v>-</v>
      </c>
      <c r="DU49" s="535" t="str" cm="1">
        <f t="array" ref="DU49">INDEX(DU$13:DU48,$B49+1,1)</f>
        <v>-</v>
      </c>
      <c r="DV49" s="411">
        <f t="shared" si="223"/>
        <v>500</v>
      </c>
      <c r="DW49" s="411">
        <f t="shared" si="223"/>
        <v>500</v>
      </c>
      <c r="DX49" s="411" t="str">
        <f t="shared" si="223"/>
        <v>-</v>
      </c>
      <c r="DY49" s="411" t="str">
        <f t="shared" si="223"/>
        <v>-</v>
      </c>
      <c r="DZ49" s="411" t="str">
        <f t="shared" si="223"/>
        <v>-</v>
      </c>
      <c r="EA49" s="535" cm="1">
        <f t="array" ref="EA49">INDEX(EA$13:EA48,$B49+1,1)</f>
        <v>0</v>
      </c>
      <c r="EB49" s="535" cm="1">
        <f t="array" ref="EB49">INDEX(EB$13:EB48,$B49+1,1)</f>
        <v>999999</v>
      </c>
      <c r="EC49" s="535" cm="1">
        <f t="array" ref="EC49">INDEX(EC$13:EC48,$B49+1,1)</f>
        <v>999999</v>
      </c>
      <c r="ED49" s="535" cm="1">
        <f t="array" ref="ED49">INDEX(ED$13:ED48,$B49+1,1)</f>
        <v>999999</v>
      </c>
      <c r="EE49" s="535" cm="1">
        <f t="array" ref="EE49">INDEX(EE$13:EE48,$B49+1,1)</f>
        <v>999999</v>
      </c>
      <c r="EF49" s="535" cm="1">
        <f t="array" ref="EF49">INDEX(EF$13:EF48,$B49+1,1)</f>
        <v>999999</v>
      </c>
      <c r="EG49" s="535" cm="1">
        <f t="array" ref="EG49">INDEX(EG$13:EG48,$B49+1,1)</f>
        <v>999999</v>
      </c>
      <c r="EH49" s="535" cm="1">
        <f t="array" ref="EH49">INDEX(EH$13:EH48,$B49+1,1)</f>
        <v>999999</v>
      </c>
      <c r="EI49" s="535" cm="1">
        <f t="array" ref="EI49">INDEX(EI$13:EI48,$B49+1,1)</f>
        <v>999999</v>
      </c>
      <c r="EJ49" s="535" cm="1">
        <f t="array" ref="EJ49">INDEX(EJ$13:EJ48,$B49+1,1)</f>
        <v>999999</v>
      </c>
      <c r="EK49" s="535" cm="1">
        <f t="array" ref="EK49">INDEX(EK$13:EK48,$B49+1,1)</f>
        <v>999999</v>
      </c>
      <c r="EL49" s="535" cm="1">
        <f t="array" ref="EL49">INDEX(EL$13:EL48,$B49+1,1)</f>
        <v>999999</v>
      </c>
      <c r="EM49" s="535" cm="1">
        <f t="array" ref="EM49">INDEX(EM$13:EM48,$B49+1,1)</f>
        <v>999999</v>
      </c>
      <c r="EN49" s="782">
        <f t="shared" si="211"/>
        <v>0</v>
      </c>
      <c r="EO49" s="782">
        <f t="shared" si="211"/>
        <v>0</v>
      </c>
      <c r="EP49" s="782">
        <f t="shared" si="211"/>
        <v>999999</v>
      </c>
      <c r="EQ49" s="535" t="str" cm="1">
        <f t="array" ref="EQ49">INDEX(EQ$13:EQ48,$B49+1,1)</f>
        <v>-</v>
      </c>
      <c r="ER49" s="535" t="str" cm="1">
        <f t="array" ref="ER49">INDEX(ER$13:ER48,$B49+1,1)</f>
        <v>-</v>
      </c>
      <c r="ES49" s="411" t="str">
        <f t="shared" si="218"/>
        <v>-</v>
      </c>
      <c r="ET49" s="411" t="str">
        <f t="shared" si="218"/>
        <v>-</v>
      </c>
      <c r="EU49" s="781">
        <f t="shared" si="177"/>
        <v>0</v>
      </c>
      <c r="EV49" s="779">
        <f t="shared" si="178"/>
        <v>999999</v>
      </c>
      <c r="EW49" s="780">
        <f t="shared" si="179"/>
        <v>999999</v>
      </c>
      <c r="EX49" s="22" t="s">
        <v>30</v>
      </c>
      <c r="EY49" s="728" cm="1">
        <f t="array" ref="EY49">IF(EX49&lt;&gt;"-",EX49,INDEX(i.ELMatedEst,$AA49+1,$T49))</f>
        <v>0</v>
      </c>
      <c r="EZ49" s="535" t="str" cm="1">
        <f t="array" ref="EZ49">INDEX(EZ$13:EZ48,$B49+1,1)</f>
        <v>-</v>
      </c>
      <c r="FA49" s="535" t="str" cm="1">
        <f t="array" ref="FA49">INDEX(FA$13:FA48,$B49+1,1)</f>
        <v>-</v>
      </c>
      <c r="FB49" s="411">
        <f t="shared" si="188"/>
        <v>0</v>
      </c>
      <c r="FC49" s="666">
        <f t="shared" si="189"/>
        <v>5.0000000000000001E-3</v>
      </c>
      <c r="FD49" s="535" cm="1">
        <f t="array" ref="FD49">INDEX(FD$13:FD48,$B49+1,1)</f>
        <v>1</v>
      </c>
      <c r="FE49" s="667">
        <f t="shared" si="190"/>
        <v>0.12</v>
      </c>
      <c r="FF49" s="667">
        <f>INDEX(CHOOSE($N49,DataAutumn!i.EL_PropnSold,DataWinter!i.EL_PropnSold,DataSpring!i.EL_PropnSold),$AI49,$T49)*INDEX(i.ELMatedEst,$AB49+1,$T49)*i.dAdultRR_ELPropSold
+INDEX(i.dryman,($AJ49-1)*4+$AI49,FF$7)</f>
        <v>0</v>
      </c>
      <c r="FG49" s="667">
        <f>INDEX(CHOOSE($N49,DataAutumn!i.EL_PropnSold,DataWinter!i.EL_PropnSold,DataSpring!i.EL_PropnSold),$AI49,$T49)*INDEX(i.ELMatedEst,$AB49+1,$T49)*i.dAdultRR_ELPropSold
+INDEX(i.dryman,($AJ49-1)*4+$AI49,FG$7)</f>
        <v>3.125E-2</v>
      </c>
      <c r="FH49" s="667">
        <f>INDEX(CHOOSE($N49,DataAutumn!i.EL_PropnSold,DataWinter!i.EL_PropnSold,DataSpring!i.EL_PropnSold),$AI49,$T49)*INDEX(i.ELMatedEst,$AB49+1,$T49)*i.dAdultRR_ELPropSold
+INDEX(i.dryman,($AJ49-1)*4+$AI49,FH$7)</f>
        <v>3.125E-2</v>
      </c>
      <c r="FI49" s="667">
        <f>INDEX(CHOOSE($N49,DataAutumn!i.EL_PropnSold,DataWinter!i.EL_PropnSold,DataSpring!i.EL_PropnSold),$AI49,$T49)*INDEX(i.ELMatedEst,$AB49+1,$T49)*i.dAdultRR_ELPropSold
+INDEX(i.dryman,($AJ49-1)*4+$AI49,FI$7)</f>
        <v>3.125E-2</v>
      </c>
      <c r="FJ49" s="668">
        <f>INDEX(CHOOSE($N49,DataAutumn!i.EL_PropnSold,DataWinter!i.EL_PropnSold,DataSpring!i.EL_PropnSold),$AI49,$T49)*INDEX(i.ELMatedEst,$AB49+1,$T49)*i.dAdultLSurv_ELPropSold</f>
        <v>0</v>
      </c>
      <c r="FK49" s="411" t="b">
        <f t="shared" si="219"/>
        <v>0</v>
      </c>
      <c r="FL49" s="411" t="b">
        <f t="shared" si="219"/>
        <v>0</v>
      </c>
      <c r="FM49" s="411" t="b">
        <f t="shared" si="219"/>
        <v>0</v>
      </c>
      <c r="FN49" s="411" t="b">
        <f t="shared" si="219"/>
        <v>0</v>
      </c>
      <c r="FO49" s="411">
        <f t="shared" si="212"/>
        <v>1</v>
      </c>
      <c r="FP49" s="411">
        <f t="shared" si="212"/>
        <v>0</v>
      </c>
      <c r="FQ49" s="411" t="b">
        <f t="shared" si="193"/>
        <v>0</v>
      </c>
      <c r="FR49" s="411" t="b">
        <f t="shared" si="213"/>
        <v>0</v>
      </c>
      <c r="FS49" s="411" t="b">
        <f t="shared" si="213"/>
        <v>0</v>
      </c>
      <c r="FT49" s="411" t="b">
        <f t="shared" si="213"/>
        <v>1</v>
      </c>
      <c r="FU49" s="87">
        <f t="shared" si="220"/>
        <v>1</v>
      </c>
      <c r="FV49" s="87">
        <f t="shared" si="220"/>
        <v>1</v>
      </c>
      <c r="FW49" s="535" cm="1">
        <f t="array" ref="FW49">INDEX(FW$13:FW48,$B49+1,1)</f>
        <v>1</v>
      </c>
      <c r="FX49" s="535" cm="1">
        <f t="array" ref="FX49">INDEX(FX$13:FX48,$B49+1,1)</f>
        <v>1</v>
      </c>
      <c r="FY49" s="535" cm="1">
        <f t="array" ref="FY49">INDEX(FY$13:FY48,$B49+1,1)</f>
        <v>1</v>
      </c>
      <c r="FZ49" s="535" cm="1">
        <f t="array" ref="FZ49">INDEX(FZ$13:FZ48,$B49+1,1)</f>
        <v>1</v>
      </c>
      <c r="GA49" s="535" t="str" cm="1">
        <f t="array" ref="GA49">INDEX(GA$13:GA48,$B49+1,1)</f>
        <v>-</v>
      </c>
      <c r="GB49" s="411" t="b">
        <f t="shared" si="194"/>
        <v>1</v>
      </c>
      <c r="GC49" s="411" t="b">
        <f t="shared" si="194"/>
        <v>0</v>
      </c>
      <c r="GD49" s="411" t="b">
        <f t="shared" si="194"/>
        <v>0</v>
      </c>
      <c r="GE49" s="411" t="b">
        <f t="shared" si="194"/>
        <v>0</v>
      </c>
      <c r="GF49" s="87">
        <f t="shared" si="221"/>
        <v>1</v>
      </c>
      <c r="GG49" s="87">
        <f t="shared" si="221"/>
        <v>1</v>
      </c>
      <c r="GH49" s="87">
        <f t="shared" si="221"/>
        <v>1</v>
      </c>
      <c r="GI49" s="87">
        <f t="shared" si="221"/>
        <v>1</v>
      </c>
      <c r="GJ49" s="87">
        <f t="shared" si="221"/>
        <v>1</v>
      </c>
      <c r="GK49" s="87">
        <f t="shared" si="221"/>
        <v>1</v>
      </c>
      <c r="GL49" s="87">
        <f t="shared" si="221"/>
        <v>1</v>
      </c>
      <c r="GM49" s="87">
        <f t="shared" si="221"/>
        <v>1</v>
      </c>
      <c r="GN49" s="411" cm="1">
        <f t="array" ref="GN49">INDEX(i.dse_type,1,$L49)</f>
        <v>0</v>
      </c>
      <c r="GO49" s="535" t="str" cm="1">
        <f t="array" ref="GO49">INDEX(GO$13:GO48,$B49+1,1)</f>
        <v>-</v>
      </c>
      <c r="GP49" s="535" t="str" cm="1">
        <f t="array" ref="GP49">INDEX(GP$13:GP48,$B49+1,1)</f>
        <v>-</v>
      </c>
      <c r="GQ49" s="535" t="str" cm="1">
        <f t="array" ref="GQ49">INDEX(GQ$13:GQ48,$B49+1,1)</f>
        <v>-</v>
      </c>
      <c r="GR49" s="18"/>
      <c r="GS49" s="535" t="str" cm="1">
        <f t="array" ref="GS49">INDEX(GS$13:GS48,$B49+1,1)</f>
        <v>-</v>
      </c>
      <c r="GT49" s="411" t="b">
        <f t="shared" si="195"/>
        <v>0</v>
      </c>
      <c r="GU49" s="535" t="str" cm="1">
        <f t="array" ref="GU49">INDEX(GU$13:GU48,$B49+1,1)</f>
        <v>-</v>
      </c>
      <c r="GV49" s="535" t="str" cm="1">
        <f t="array" ref="GV49">INDEX(GV$13:GV48,$B49+1,1)</f>
        <v>-</v>
      </c>
      <c r="GW49" s="535" t="str" cm="1">
        <f t="array" ref="GW49">INDEX(GW$13:GW48,$B49+1,1)</f>
        <v>-</v>
      </c>
      <c r="GX49" s="535" cm="1">
        <f t="array" ref="GX49">INDEX(GX$13:GX48,$B49+1,1)</f>
        <v>1</v>
      </c>
      <c r="GY49" s="535" cm="1">
        <f t="array" ref="GY49">INDEX(GY$13:GY48,$B49+1,1)</f>
        <v>1</v>
      </c>
      <c r="GZ49" s="535" t="str" cm="1">
        <f t="array" ref="GZ49">INDEX(GZ$13:GZ48,$B49+1,1)</f>
        <v>-</v>
      </c>
      <c r="HA49" s="535" t="str" cm="1">
        <f t="array" ref="HA49">INDEX(HA$13:HA48,$B49+1,1)</f>
        <v>-</v>
      </c>
      <c r="HB49" s="535" t="str" cm="1">
        <f t="array" ref="HB49">INDEX(HB$13:HB48,$B49+1,1)</f>
        <v>-</v>
      </c>
      <c r="HC49" s="535" t="str" cm="1">
        <f t="array" ref="HC49">INDEX(HC$13:HC48,$B49+1,1)</f>
        <v>-</v>
      </c>
      <c r="HD49" s="535" t="str" cm="1">
        <f t="array" ref="HD49">INDEX(HD$13:HD48,$B49+1,1)</f>
        <v>-</v>
      </c>
      <c r="HE49" s="535" t="str" cm="1">
        <f t="array" ref="HE49">INDEX(HE$13:HE48,$B49+1,1)</f>
        <v>-</v>
      </c>
      <c r="HF49" s="535" t="str" cm="1">
        <f t="array" ref="HF49">INDEX(HF$13:HF48,$B49+1,1)</f>
        <v>-</v>
      </c>
      <c r="HG49" s="535" t="str" cm="1">
        <f t="array" ref="HG49">INDEX(HG$13:HG48,$B49+1,1)</f>
        <v>-</v>
      </c>
      <c r="HH49" s="535" t="str" cm="1">
        <f t="array" ref="HH49">INDEX(HH$13:HH48,$B49+1,1)</f>
        <v>-</v>
      </c>
      <c r="HI49" s="535" t="str" cm="1">
        <f t="array" ref="HI49">INDEX(HI$13:HI48,$B49+1,1)</f>
        <v>-</v>
      </c>
      <c r="HJ49" s="535" t="str" cm="1">
        <f t="array" ref="HJ49">INDEX(HJ$13:HJ48,$B49+1,1)</f>
        <v>-</v>
      </c>
      <c r="HK49" s="535" t="str" cm="1">
        <f t="array" ref="HK49">INDEX(HK$13:HK48,$B49+1,1)</f>
        <v>-</v>
      </c>
      <c r="HL49" s="535" t="str" cm="1">
        <f t="array" ref="HL49">INDEX(HL$13:HL48,$B49+1,1)</f>
        <v>-</v>
      </c>
      <c r="HM49" s="535" t="str" cm="1">
        <f t="array" ref="HM49">INDEX(HM$13:HM48,$B49+1,1)</f>
        <v>-</v>
      </c>
      <c r="HN49" s="535" t="str" cm="1">
        <f t="array" ref="HN49">INDEX(HN$13:HN48,$B49+1,1)</f>
        <v>-</v>
      </c>
      <c r="HO49" s="535" t="str" cm="1">
        <f t="array" ref="HO49">INDEX(HO$13:HO48,$B49+1,1)</f>
        <v>-</v>
      </c>
      <c r="HP49" s="535" t="str" cm="1">
        <f t="array" ref="HP49">INDEX(HP$13:HP48,$B49+1,1)</f>
        <v>-</v>
      </c>
      <c r="HQ49" s="535" t="str" cm="1">
        <f t="array" ref="HQ49">INDEX(HQ$13:HQ48,$B49+1,1)</f>
        <v>-</v>
      </c>
      <c r="HR49" s="535" t="str" cm="1">
        <f t="array" ref="HR49">INDEX(HR$13:HR48,$B49+1,1)</f>
        <v>-</v>
      </c>
      <c r="HS49" s="535" t="str" cm="1">
        <f t="array" ref="HS49">INDEX(HS$13:HS48,$B49+1,1)</f>
        <v>-</v>
      </c>
      <c r="HT49" s="535" t="str" cm="1">
        <f t="array" ref="HT49">INDEX(HT$13:HT48,$B49+1,1)</f>
        <v>-</v>
      </c>
      <c r="HU49" s="535" cm="1">
        <f t="array" ref="HU49">INDEX(HU$13:HU48,$B49+1,1)</f>
        <v>0</v>
      </c>
      <c r="HV49" s="535" t="str" cm="1">
        <f t="array" ref="HV49">INDEX(HV$13:HV48,$B49+1,1)</f>
        <v>-</v>
      </c>
      <c r="HW49" s="535" cm="1">
        <f t="array" ref="HW49">INDEX(HW$13:HW48,$B49+1,1)</f>
        <v>1</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535" cm="1">
        <f t="array" ref="IC49">INDEX(IC$13:IC48,$B49+1,1)</f>
        <v>0</v>
      </c>
      <c r="ID49" s="535" cm="1">
        <f t="array" ref="ID49">INDEX(ID$13:ID48,$B49+1,1)</f>
        <v>0</v>
      </c>
      <c r="IE49" s="535" cm="1">
        <f t="array" ref="IE49">INDEX(IE$13:IE48,$B49+1,1)</f>
        <v>1</v>
      </c>
      <c r="IF49" s="535" cm="1">
        <f t="array" ref="IF49">INDEX(IF$13:IF48,$B49+1,1)</f>
        <v>0</v>
      </c>
      <c r="IG49" s="535" cm="1">
        <f t="array" ref="IG49">INDEX(IG$13:IG48,$B49+1,1)</f>
        <v>0</v>
      </c>
      <c r="IH49" s="535" cm="1">
        <f t="array" ref="IH49">INDEX(IH$13:IH48,$B49+1,1)</f>
        <v>0</v>
      </c>
      <c r="II49" s="535" cm="1">
        <f t="array" ref="II49">INDEX(II$13:II48,$B49+1,1)</f>
        <v>0</v>
      </c>
      <c r="IJ49" s="535" cm="1">
        <f t="array" ref="IJ49">INDEX(IJ$13:IJ48,$B49+1,1)</f>
        <v>0</v>
      </c>
      <c r="IK49" s="18"/>
      <c r="IL49" s="535" cm="1">
        <f t="array" ref="IL49">INDEX(IL$13:IL48,$B49+1,1)</f>
        <v>0.125</v>
      </c>
      <c r="IM49" s="535" cm="1">
        <f t="array" ref="IM49">INDEX(IM$13:IM48,$B49+1,1)</f>
        <v>0.3</v>
      </c>
      <c r="IN49" s="535" cm="1">
        <f t="array" ref="IN49">INDEX(IN$13:IN48,$B49+1,1)</f>
        <v>-0.05</v>
      </c>
      <c r="IO49" s="535" cm="1">
        <f t="array" ref="IO49">INDEX(IO$13:IO48,$B49+1,1)</f>
        <v>0.1</v>
      </c>
      <c r="IP49" s="535" cm="1">
        <f t="array" ref="IP49">INDEX(IP$13:IP48,$B49+1,1)</f>
        <v>0.25</v>
      </c>
      <c r="IQ49" s="535" cm="1">
        <f t="array" ref="IQ49">INDEX(IQ$13:IQ48,$B49+1,1)</f>
        <v>-0.05</v>
      </c>
      <c r="IR49" s="535" cm="1">
        <f t="array" ref="IR49">INDEX(IR$13:IR48,$B49+1,1)</f>
        <v>0.05</v>
      </c>
      <c r="IS49" s="535" cm="1">
        <f t="array" ref="IS49">INDEX(IS$13:IS48,$B49+1,1)</f>
        <v>0.1</v>
      </c>
      <c r="IT49" s="535" cm="1">
        <f t="array" ref="IT49">INDEX(IT$13:IT48,$B49+1,1)</f>
        <v>-0.02</v>
      </c>
      <c r="IU49" s="535" cm="1">
        <f t="array" ref="IU49">INDEX(IU$13:IU48,$B49+1,1)</f>
        <v>0.1</v>
      </c>
      <c r="IV49" s="535" cm="1">
        <f t="array" ref="IV49">INDEX(IV$13:IV48,$B49+1,1)</f>
        <v>0.25</v>
      </c>
      <c r="IW49" s="535" cm="1">
        <f t="array" ref="IW49">INDEX(IW$13:IW48,$B49+1,1)</f>
        <v>-0.05</v>
      </c>
      <c r="IX49" s="535" cm="1">
        <f t="array" ref="IX49">INDEX(IX$13:IX48,$B49+1,1)</f>
        <v>0.125</v>
      </c>
      <c r="IY49" s="535" cm="1">
        <f t="array" ref="IY49">INDEX(IY$13:IY48,$B49+1,1)</f>
        <v>0.1</v>
      </c>
      <c r="IZ49" s="535" cm="1">
        <f t="array" ref="IZ49">INDEX(IZ$13:IZ48,$B49+1,1)</f>
        <v>0.1</v>
      </c>
      <c r="JA49" s="535" cm="1">
        <f t="array" ref="JA49">INDEX(JA$13:JA48,$B49+1,1)</f>
        <v>0.1</v>
      </c>
      <c r="JB49" s="535" cm="1">
        <f t="array" ref="JB49">INDEX(JB$13:JB48,$B49+1,1)</f>
        <v>0</v>
      </c>
      <c r="JC49" s="535" cm="1">
        <f t="array" ref="JC49">INDEX(JC$13:JC48,$B49+1,1)</f>
        <v>0</v>
      </c>
      <c r="JD49" s="535" cm="1">
        <f t="array" ref="JD49">INDEX(JD$13:JD48,$B49+1,1)</f>
        <v>0</v>
      </c>
      <c r="JE49" s="535" cm="1">
        <f t="array" ref="JE49">INDEX(JE$13:JE48,$B49+1,1)</f>
        <v>0</v>
      </c>
      <c r="JF49" s="535" cm="1">
        <f t="array" ref="JF49">INDEX(JF$13:JF48,$B49+1,1)</f>
        <v>0</v>
      </c>
      <c r="JG49" s="535" cm="1">
        <f t="array" ref="JG49">INDEX(JG$13:JG48,$B49+1,1)</f>
        <v>0</v>
      </c>
      <c r="JH49" s="535" cm="1">
        <f t="array" ref="JH49">INDEX(JH$13:JH48,$B49+1,1)</f>
        <v>0</v>
      </c>
      <c r="JI49" s="535" cm="1">
        <f t="array" ref="JI49">INDEX(JI$13:JI48,$B49+1,1)</f>
        <v>0</v>
      </c>
      <c r="JJ49" s="535" cm="1">
        <f t="array" ref="JJ49">INDEX(JJ$13:JJ48,$B49+1,1)</f>
        <v>0</v>
      </c>
      <c r="JK49" s="535" cm="1">
        <f t="array" ref="JK49">INDEX(JK$13:JK48,$B49+1,1)</f>
        <v>0</v>
      </c>
      <c r="JL49" s="535" cm="1">
        <f t="array" ref="JL49">INDEX(JL$13:JL48,$B49+1,1)</f>
        <v>0</v>
      </c>
      <c r="JM49" s="535" cm="1">
        <f t="array" ref="JM49">INDEX(JM$13:JM48,$B49+1,1)</f>
        <v>0</v>
      </c>
      <c r="JN49" s="535" cm="1">
        <f t="array" ref="JN49">INDEX(JN$13:JN48,$B49+1,1)</f>
        <v>0</v>
      </c>
      <c r="JO49" s="535" cm="1">
        <f t="array" ref="JO49">INDEX(JO$13:JO48,$B49+1,1)</f>
        <v>0</v>
      </c>
      <c r="JP49" s="535" cm="1">
        <f t="array" ref="JP49">INDEX(JP$13:JP48,$B49+1,1)</f>
        <v>0</v>
      </c>
      <c r="JQ49" s="535" cm="1">
        <f t="array" ref="JQ49">INDEX(JQ$13:JQ48,$B49+1,1)</f>
        <v>0</v>
      </c>
      <c r="JR49" s="535" cm="1">
        <f t="array" ref="JR49">INDEX(JR$13:JR48,$B49+1,1)</f>
        <v>0</v>
      </c>
      <c r="JS49" s="535" cm="1">
        <f t="array" ref="JS49">INDEX(JS$13:JS48,$B49+1,1)</f>
        <v>0</v>
      </c>
      <c r="JT49" s="535" cm="1">
        <f t="array" ref="JT49">INDEX(JT$13:JT48,$B49+1,1)</f>
        <v>0</v>
      </c>
      <c r="JU49" s="535" cm="1">
        <f t="array" ref="JU49">INDEX(JU$13:JU48,$B49+1,1)</f>
        <v>0</v>
      </c>
      <c r="JV49" s="535" cm="1">
        <f t="array" ref="JV49">INDEX(JV$13:JV48,$B49+1,1)</f>
        <v>0</v>
      </c>
      <c r="JW49" s="535" cm="1">
        <f t="array" ref="JW49">INDEX(JW$13:JW48,$B49+1,1)</f>
        <v>0</v>
      </c>
      <c r="JX49" s="535" cm="1">
        <f t="array" ref="JX49">INDEX(JX$13:JX48,$B49+1,1)</f>
        <v>0</v>
      </c>
      <c r="JY49" s="535" cm="1">
        <f t="array" ref="JY49">INDEX(JY$13:JY48,$B49+1,1)</f>
        <v>0</v>
      </c>
      <c r="JZ49" s="535" cm="1">
        <f t="array" ref="JZ49">INDEX(JZ$13:JZ48,$B49+1,1)</f>
        <v>0</v>
      </c>
      <c r="KA49" s="535" cm="1">
        <f t="array" ref="KA49">INDEX(KA$13:KA48,$B49+1,1)</f>
        <v>0</v>
      </c>
      <c r="KB49" s="535" cm="1">
        <f t="array" ref="KB49">INDEX(KB$13:KB48,$B49+1,1)</f>
        <v>0</v>
      </c>
      <c r="KC49" s="535" cm="1">
        <f t="array" ref="KC49">INDEX(KC$13:KC48,$B49+1,1)</f>
        <v>0</v>
      </c>
      <c r="KD49" s="535" cm="1">
        <f t="array" ref="KD49">INDEX(KD$13:KD48,$B49+1,1)</f>
        <v>0</v>
      </c>
      <c r="KE49" s="535" cm="1">
        <f t="array" ref="KE49">INDEX(KE$13:KE48,$B49+1,1)</f>
        <v>0</v>
      </c>
      <c r="KF49" s="535" cm="1">
        <f t="array" ref="KF49">INDEX(KF$13:KF48,$B49+1,1)</f>
        <v>0</v>
      </c>
      <c r="KG49" s="535" cm="1">
        <f t="array" ref="KG49">INDEX(KG$13:KG48,$B49+1,1)</f>
        <v>0</v>
      </c>
      <c r="KH49" s="535" cm="1">
        <f t="array" ref="KH49">INDEX(KH$13:KH48,$B49+1,1)</f>
        <v>0</v>
      </c>
      <c r="KI49" s="535" cm="1">
        <f t="array" ref="KI49">INDEX(KI$13:KI48,$B49+1,1)</f>
        <v>0</v>
      </c>
      <c r="KJ49" s="535" cm="1">
        <f t="array" ref="KJ49">INDEX(KJ$13:KJ48,$B49+1,1)</f>
        <v>0</v>
      </c>
      <c r="KK49" s="535" cm="1">
        <f t="array" ref="KK49">INDEX(KK$13:KK48,$B49+1,1)</f>
        <v>0</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0</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535" cm="1">
        <f t="array" ref="KY49">INDEX(KY$13:KY48,$B49+1,1)</f>
        <v>0</v>
      </c>
      <c r="KZ49" s="535" cm="1">
        <f t="array" ref="KZ49">INDEX(KZ$13:KZ48,$B49+1,1)</f>
        <v>0</v>
      </c>
      <c r="LA49" s="535" cm="1">
        <f t="array" ref="LA49">INDEX(LA$13:LA48,$B49+1,1)</f>
        <v>0</v>
      </c>
      <c r="LB49" s="535" cm="1">
        <f t="array" ref="LB49">INDEX(LB$13:LB48,$B49+1,1)</f>
        <v>0</v>
      </c>
      <c r="LC49" s="535" cm="1">
        <f t="array" ref="LC49">INDEX(LC$13:LC48,$B49+1,1)</f>
        <v>0</v>
      </c>
      <c r="LD49" s="535" cm="1">
        <f t="array" ref="LD49">INDEX(LD$13:LD48,$B49+1,1)</f>
        <v>0</v>
      </c>
      <c r="LE49" s="535" cm="1">
        <f t="array" ref="LE49">INDEX(LE$13:LE48,$B49+1,1)</f>
        <v>0</v>
      </c>
      <c r="LF49" s="535" cm="1">
        <f t="array" ref="LF49">INDEX(LF$13:LF48,$B49+1,1)</f>
        <v>0</v>
      </c>
      <c r="LG49" s="535" cm="1">
        <f t="array" ref="LG49">INDEX(LG$13:LG48,$B49+1,1)</f>
        <v>0</v>
      </c>
      <c r="LH49" s="535" cm="1">
        <f t="array" ref="LH49">INDEX(LH$13:LH48,$B49+1,1)</f>
        <v>0</v>
      </c>
      <c r="LI49" s="535" cm="1">
        <f t="array" ref="LI49">INDEX(LI$13:LI48,$B49+1,1)</f>
        <v>0</v>
      </c>
      <c r="LJ49" s="535" cm="1">
        <f t="array" ref="LJ49">INDEX(LJ$13:LJ48,$B49+1,1)</f>
        <v>0</v>
      </c>
      <c r="LK49" s="535" cm="1">
        <f t="array" ref="LK49">INDEX(LK$13:LK48,$B49+1,1)</f>
        <v>0</v>
      </c>
      <c r="LL49" s="535" cm="1">
        <f t="array" ref="LL49">INDEX(LL$13:LL48,$B49+1,1)</f>
        <v>0</v>
      </c>
      <c r="LM49" s="535" cm="1">
        <f t="array" ref="LM49">INDEX(LM$13:LM48,$B49+1,1)</f>
        <v>0</v>
      </c>
      <c r="LN49" s="535" cm="1">
        <f t="array" ref="LN49">INDEX(LN$13:LN48,$B49+1,1)</f>
        <v>0</v>
      </c>
      <c r="LO49" s="535" cm="1">
        <f t="array" ref="LO49">INDEX(LO$13:LO48,$B49+1,1)</f>
        <v>0</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cm="1">
        <f t="array" ref="WE49">INDEX(WE$13:WE48,$B49+1,1)</f>
        <v>0</v>
      </c>
      <c r="WF49" s="535" cm="1">
        <f t="array" ref="WF49">INDEX(WF$13:WF48,$B49+1,1)</f>
        <v>0</v>
      </c>
      <c r="WG49" s="535" cm="1">
        <f t="array" ref="WG49">INDEX(WG$13:WG48,$B49+1,1)</f>
        <v>0</v>
      </c>
      <c r="WH49" s="535" cm="1">
        <f t="array" ref="WH49">INDEX(WH$13:WH48,$B49+1,1)</f>
        <v>0</v>
      </c>
      <c r="WI49" s="535" cm="1">
        <f t="array" ref="WI49">INDEX(WI$13:WI48,$B49+1,1)</f>
        <v>0</v>
      </c>
      <c r="WJ49" s="535" cm="1">
        <f t="array" ref="WJ49">INDEX(WJ$13:WJ48,$B49+1,1)</f>
        <v>0</v>
      </c>
      <c r="WK49" s="535" cm="1">
        <f t="array" ref="WK49">INDEX(WK$13:WK48,$B49+1,1)</f>
        <v>0</v>
      </c>
      <c r="WL49" s="535" cm="1">
        <f t="array" ref="WL49">INDEX(WL$13:WL48,$B49+1,1)</f>
        <v>0</v>
      </c>
      <c r="WM49" s="535" t="str" cm="1">
        <f t="array" ref="WM49">INDEX(WM$13:WM48,$B49+1,1)</f>
        <v>-</v>
      </c>
      <c r="WN49" s="18"/>
      <c r="WO49" s="535" cm="1">
        <f t="array" ref="WO49">INDEX(WO$13:WO48,$B49+1,1)</f>
        <v>0</v>
      </c>
      <c r="WP49" s="535" cm="1">
        <f t="array" ref="WP49">INDEX(WP$13:WP48,$B49+1,1)</f>
        <v>0</v>
      </c>
      <c r="WQ49" s="535" cm="1">
        <f t="array" ref="WQ49">INDEX(WQ$13:WQ48,$B49+1,1)</f>
        <v>0</v>
      </c>
      <c r="WR49" s="535" t="str" cm="1">
        <f t="array" ref="WR49">INDEX(WR$13:WR48,$B49+1,1)</f>
        <v>-</v>
      </c>
      <c r="WS49" s="535" t="str" cm="1">
        <f t="array" ref="WS49">INDEX(WS$13:WS48,$B49+1,1)</f>
        <v>-</v>
      </c>
      <c r="WT49" s="535" t="str" cm="1">
        <f t="array" ref="WT49">INDEX(WT$13:WT48,$B49+1,1)</f>
        <v>-</v>
      </c>
      <c r="WU49" s="535" t="str" cm="1">
        <f t="array" ref="WU49">INDEX(WU$13:WU48,$B49+1,1)</f>
        <v>-</v>
      </c>
      <c r="WV49" s="535" t="str" cm="1">
        <f t="array" ref="WV49">INDEX(WV$13:WV48,$B49+1,1)</f>
        <v>-</v>
      </c>
      <c r="WW49" s="535" t="str" cm="1">
        <f t="array" ref="WW49">INDEX(WW$13:WW48,$B49+1,1)</f>
        <v>-</v>
      </c>
      <c r="WX49" s="535" t="str" cm="1">
        <f t="array" ref="WX49">INDEX(WX$13:WX48,$B49+1,1)</f>
        <v>-</v>
      </c>
      <c r="WY49" s="535" t="str" cm="1">
        <f t="array" ref="WY49">INDEX(WY$13:WY48,$B49+1,1)</f>
        <v>-</v>
      </c>
      <c r="WZ49" s="535" t="str" cm="1">
        <f t="array" ref="WZ49">INDEX(WZ$13:WZ48,$B49+1,1)</f>
        <v>-</v>
      </c>
      <c r="XA49" s="535" t="str" cm="1">
        <f t="array" ref="XA49">INDEX(XA$13:XA48,$B49+1,1)</f>
        <v>-</v>
      </c>
      <c r="XB49" s="535" t="str" cm="1">
        <f t="array" ref="XB49">INDEX(XB$13:XB48,$B49+1,1)</f>
        <v>-</v>
      </c>
      <c r="XC49" s="535" t="str" cm="1">
        <f t="array" ref="XC49">INDEX(XC$13:XC48,$B49+1,1)</f>
        <v>-</v>
      </c>
      <c r="XD49" s="535" t="str" cm="1">
        <f t="array" ref="XD49">INDEX(XD$13:XD48,$B49+1,1)</f>
        <v>-</v>
      </c>
      <c r="XE49" s="535" t="str" cm="1">
        <f t="array" ref="XE49">INDEX(XE$13:XE48,$B49+1,1)</f>
        <v>-</v>
      </c>
      <c r="XF49" s="535" t="str" cm="1">
        <f t="array" ref="XF49">INDEX(XF$13:XF48,$B49+1,1)</f>
        <v>-</v>
      </c>
      <c r="XG49" s="535" t="str" cm="1">
        <f t="array" ref="XG49">INDEX(XG$13:XG48,$B49+1,1)</f>
        <v>-</v>
      </c>
      <c r="XH49" s="18"/>
      <c r="XI49" s="411" t="str">
        <f t="shared" ca="1" si="222"/>
        <v>-</v>
      </c>
      <c r="XJ49" s="535" t="str" cm="1">
        <f t="array" ref="XJ49">INDEX(XJ$13:XJ48,$B49+1,1)</f>
        <v>-</v>
      </c>
      <c r="XK49" s="535" t="str" cm="1">
        <f t="array" ref="XK49">INDEX(XK$13:XK48,$B49+1,1)</f>
        <v>-</v>
      </c>
      <c r="XL49" s="535" t="str" cm="1">
        <f t="array" ref="XL49">INDEX(XL$13:XL48,$B49+1,1)</f>
        <v>-</v>
      </c>
      <c r="XM49" s="535" t="str" cm="1">
        <f t="array" ref="XM49">INDEX(XM$13:XM48,$B49+1,1)</f>
        <v>-</v>
      </c>
      <c r="XN49" s="535" cm="1">
        <f t="array" ref="XN49">INDEX(XN$13:XN48,$B49+1,1)</f>
        <v>0</v>
      </c>
      <c r="XO49" s="535" t="str" cm="1">
        <f t="array" ref="XO49">INDEX(XO$13:XO48,$B49+1,1)</f>
        <v>-</v>
      </c>
      <c r="XP49" s="535" t="str" cm="1">
        <f t="array" ref="XP49">INDEX(XP$13:XP48,$B49+1,1)</f>
        <v>-</v>
      </c>
      <c r="XQ49" s="535" t="str" cm="1">
        <f t="array" ref="XQ49">INDEX(XQ$13:XQ48,$B49+1,1)</f>
        <v>-</v>
      </c>
      <c r="XR49" s="535" t="str" cm="1">
        <f t="array" ref="XR49">INDEX(XR$13:XR48,$B49+1,1)</f>
        <v>-</v>
      </c>
      <c r="XS49" s="535" t="str" cm="1">
        <f t="array" ref="XS49">INDEX(XS$13:XS48,$B49+1,1)</f>
        <v>-</v>
      </c>
      <c r="XT49" s="535" t="str" cm="1">
        <f t="array" ref="XT49">INDEX(XT$13:XT48,$B49+1,1)</f>
        <v>-</v>
      </c>
      <c r="XU49" s="535" t="str" cm="1">
        <f t="array" ref="XU49">INDEX(XU$13:XU48,$B49+1,1)</f>
        <v>-</v>
      </c>
      <c r="XV49" s="535" t="str" cm="1">
        <f t="array" ref="XV49">INDEX(XV$13:XV48,$B49+1,1)</f>
        <v>-</v>
      </c>
      <c r="XW49" s="535" t="b" cm="1">
        <f t="array" ref="XW49">INDEX(XW$13:XW48,$B49+1,1)</f>
        <v>1</v>
      </c>
      <c r="XX49" s="535" t="str" cm="1">
        <f t="array" ref="XX49">INDEX(XX$13:XX48,$B49+1,1)</f>
        <v>-</v>
      </c>
      <c r="XY49" s="535" cm="1">
        <f t="array" ref="XY49">INDEX(XY$13:XY48,$B49+1,1)</f>
        <v>0</v>
      </c>
      <c r="XZ49" s="535" cm="1">
        <f t="array" ref="XZ49">INDEX(XZ$13:XZ48,$B49+1,1)</f>
        <v>0</v>
      </c>
      <c r="YA49" s="535" cm="1">
        <f t="array" ref="YA49">INDEX(YA$13:YA48,$B49+1,1)</f>
        <v>0</v>
      </c>
      <c r="YB49" s="18"/>
      <c r="YC49" s="535" t="str" cm="1">
        <f t="array" ref="YC49">INDEX(YC$13:YC48,$B49+1,1)</f>
        <v>-</v>
      </c>
      <c r="YD49" s="535" t="str" cm="1">
        <f t="array" ref="YD49">INDEX(YD$13:YD48,$B49+1,1)</f>
        <v>-</v>
      </c>
      <c r="YE49" s="535" t="str" cm="1">
        <f t="array" ref="YE49">INDEX(YE$13:YE48,$B49+1,1)</f>
        <v>-</v>
      </c>
      <c r="YF49" s="535" t="str" cm="1">
        <f t="array" ref="YF49">INDEX(YF$13:YF48,$B49+1,1)</f>
        <v>-</v>
      </c>
      <c r="YG49" s="535" cm="1">
        <f t="array" ref="YG49">INDEX(YG$13:YG48,$B49+1,1)</f>
        <v>1</v>
      </c>
      <c r="YH49" s="535" cm="1">
        <f t="array" ref="YH49">INDEX(YH$13:YH48,$B49+1,1)</f>
        <v>1</v>
      </c>
      <c r="YI49" s="535" cm="1">
        <f t="array" ref="YI49">INDEX(YI$13:YI48,$B49+1,1)</f>
        <v>1</v>
      </c>
      <c r="YJ49" s="535" cm="1">
        <f t="array" ref="YJ49">INDEX(YJ$13:YJ48,$B49+1,1)</f>
        <v>1</v>
      </c>
      <c r="YK49" s="535" t="str" cm="1">
        <f t="array" ref="YK49">INDEX(YK$13:YK48,$B49+1,1)</f>
        <v>-</v>
      </c>
      <c r="YL49" s="535" t="str" cm="1">
        <f t="array" ref="YL49">INDEX(YL$13:YL48,$B49+1,1)</f>
        <v>-</v>
      </c>
      <c r="YM49" s="535" t="str" cm="1">
        <f t="array" ref="YM49">INDEX(YM$13:YM48,$B49+1,1)</f>
        <v>-</v>
      </c>
      <c r="YN49" s="535" t="str" cm="1">
        <f t="array" ref="YN49">INDEX(YN$13:YN48,$B49+1,1)</f>
        <v>-</v>
      </c>
      <c r="YO49" s="535" t="str" cm="1">
        <f t="array" ref="YO49">INDEX(YO$13:YO48,$B49+1,1)</f>
        <v>-</v>
      </c>
      <c r="YP49" s="535" t="str" cm="1">
        <f t="array" ref="YP49">INDEX(YP$13:YP48,$B49+1,1)</f>
        <v>-</v>
      </c>
      <c r="YQ49" s="535" t="str" cm="1">
        <f t="array" ref="YQ49">INDEX(YQ$13:YQ48,$B49+1,1)</f>
        <v>-</v>
      </c>
      <c r="YR49" s="18"/>
      <c r="YS49" s="535" t="str" cm="1">
        <f t="array" ref="YS49">INDEX(YS$13:YS48,$B49+1,1)</f>
        <v>-</v>
      </c>
      <c r="YT49" s="411">
        <f t="shared" si="172"/>
        <v>1</v>
      </c>
      <c r="YU49" s="18"/>
      <c r="YV49" s="535" t="str" cm="1">
        <f t="array" ref="YV49">INDEX(YV$13:YV48,$B49+1,1)</f>
        <v>-</v>
      </c>
      <c r="YW49" s="535" t="str" cm="1">
        <f t="array" ref="YW49">INDEX(YW$13:YW48,$B49+1,1)</f>
        <v>-</v>
      </c>
      <c r="YX49" s="535" t="str" cm="1">
        <f t="array" ref="YX49">INDEX(YX$13:YX48,$B49+1,1)</f>
        <v>-</v>
      </c>
      <c r="YY49" s="535" t="str" cm="1">
        <f t="array" ref="YY49">INDEX(YY$13:YY48,$B49+1,1)</f>
        <v>-</v>
      </c>
      <c r="YZ49" s="535" t="str" cm="1">
        <f t="array" ref="YZ49">INDEX(YZ$13:YZ48,$B49+1,1)</f>
        <v>-</v>
      </c>
      <c r="ZA49" s="535" t="str" cm="1">
        <f t="array" ref="ZA49">INDEX(ZA$13:ZA48,$B49+1,1)</f>
        <v>-</v>
      </c>
      <c r="ZB49" s="535" t="str" cm="1">
        <f t="array" ref="ZB49">INDEX(ZB$13:ZB48,$B49+1,1)</f>
        <v>-</v>
      </c>
      <c r="ZC49" s="535" t="str" cm="1">
        <f t="array" ref="ZC49">INDEX(ZC$13:ZC48,$B49+1,1)</f>
        <v>-</v>
      </c>
      <c r="ZD49" s="535" t="str" cm="1">
        <f t="array" ref="ZD49">INDEX(ZD$13:ZD48,$B49+1,1)</f>
        <v>-</v>
      </c>
      <c r="ZE49" s="535" t="str" cm="1">
        <f t="array" ref="ZE49">INDEX(ZE$13:ZE48,$B49+1,1)</f>
        <v>-</v>
      </c>
      <c r="ZF49" s="535" t="str" cm="1">
        <f t="array" ref="ZF49">INDEX(ZF$13:ZF48,$B49+1,1)</f>
        <v>-</v>
      </c>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t="str" cm="1">
        <f t="array" ref="ZS49">INDEX(ZS$13:ZS48,$B49+1,1)</f>
        <v>-</v>
      </c>
      <c r="ZT49" s="535" t="str" cm="1">
        <f t="array" ref="ZT49">INDEX(ZT$13:ZT48,$B49+1,1)</f>
        <v>-</v>
      </c>
      <c r="ZU49" s="535" t="str" cm="1">
        <f t="array" ref="ZU49">INDEX(ZU$13:ZU48,$B49+1,1)</f>
        <v>-</v>
      </c>
      <c r="ZV49" s="535" t="str" cm="1">
        <f t="array" ref="ZV49">INDEX(ZV$13:ZV48,$B49+1,1)</f>
        <v>-</v>
      </c>
      <c r="ZW49" s="535" t="str" cm="1">
        <f t="array" ref="ZW49">INDEX(ZW$13:ZW48,$B49+1,1)</f>
        <v>-</v>
      </c>
      <c r="ZX49" s="535" t="str" cm="1">
        <f t="array" ref="ZX49">INDEX(ZX$13:ZX48,$B49+1,1)</f>
        <v>-</v>
      </c>
      <c r="ZY49" s="535" t="str" cm="1">
        <f t="array" ref="ZY49">INDEX(ZY$13:ZY48,$B49+1,1)</f>
        <v>-</v>
      </c>
      <c r="ZZ49" s="535" t="str" cm="1">
        <f t="array" ref="ZZ49">INDEX(ZZ$13:ZZ48,$B49+1,1)</f>
        <v>-</v>
      </c>
      <c r="AAA49" s="535" t="str" cm="1">
        <f t="array" ref="AAA49">INDEX(AAA$13:AAA48,$B49+1,1)</f>
        <v>-</v>
      </c>
      <c r="AAB49" s="535" t="str" cm="1">
        <f t="array" ref="AAB49">INDEX(AAB$13:AAB48,$B49+1,1)</f>
        <v>-</v>
      </c>
      <c r="AAC49" s="535" t="str" cm="1">
        <f t="array" ref="AAC49">INDEX(AAC$13:AAC48,$B49+1,1)</f>
        <v>-</v>
      </c>
      <c r="AAD49" s="535" t="str" cm="1">
        <f t="array" ref="AAD49">INDEX(AAD$13:AAD48,$B49+1,1)</f>
        <v>-</v>
      </c>
      <c r="AAE49" s="535" t="str" cm="1">
        <f t="array" ref="AAE49">INDEX(AAE$13:AAE48,$B49+1,1)</f>
        <v>-</v>
      </c>
      <c r="AAF49" s="535" t="str" cm="1">
        <f t="array" ref="AAF49">INDEX(AAF$13:AAF48,$B49+1,1)</f>
        <v>-</v>
      </c>
      <c r="AAG49" s="535" t="str" cm="1">
        <f t="array" ref="AAG49">INDEX(AAG$13:AAG48,$B49+1,1)</f>
        <v>-</v>
      </c>
      <c r="AAH49" s="535" t="str" cm="1">
        <f t="array" ref="AAH49">INDEX(AAH$13:AAH48,$B49+1,1)</f>
        <v>-</v>
      </c>
      <c r="AAI49" s="535" t="str" cm="1">
        <f t="array" ref="AAI49">INDEX(AAI$13:AAI48,$B49+1,1)</f>
        <v>-</v>
      </c>
      <c r="AAJ49" s="535" t="str" cm="1">
        <f t="array" ref="AAJ49">INDEX(AAJ$13:AAJ48,$B49+1,1)</f>
        <v>-</v>
      </c>
      <c r="AAK49" s="535" t="str" cm="1">
        <f t="array" ref="AAK49">INDEX(AAK$13:AAK48,$B49+1,1)</f>
        <v>-</v>
      </c>
      <c r="AAL49" s="535" cm="1">
        <f t="array" ref="AAL49">INDEX(AAL$13:AAL48,$B49+1,1)</f>
        <v>1</v>
      </c>
      <c r="AAM49" s="535" cm="1">
        <f t="array" ref="AAM49">INDEX(AAM$13:AAM48,$B49+1,1)</f>
        <v>1</v>
      </c>
      <c r="AAN49" s="535" t="str" cm="1">
        <f t="array" ref="AAN49">INDEX(AAN$13:AAN48,$B49+1,1)</f>
        <v>-</v>
      </c>
      <c r="AAO49" s="535" t="str" cm="1">
        <f t="array" ref="AAO49">INDEX(AAO$13:AAO48,$B49+1,1)</f>
        <v>-</v>
      </c>
      <c r="AAP49" s="535" t="str" cm="1">
        <f t="array" ref="AAP49">INDEX(AAP$13:AAP48,$B49+1,1)</f>
        <v>-</v>
      </c>
      <c r="AAQ49" s="535" t="str" cm="1">
        <f t="array" ref="AAQ49">INDEX(AAQ$13:AAQ48,$B49+1,1)</f>
        <v>-</v>
      </c>
      <c r="AAR49" s="535" t="str" cm="1">
        <f t="array" ref="AAR49">INDEX(AAR$13:AAR48,$B49+1,1)</f>
        <v>-</v>
      </c>
      <c r="AAS49" s="535" t="str" cm="1">
        <f t="array" ref="AAS49">INDEX(AAS$13:AAS48,$B49+1,1)</f>
        <v>-</v>
      </c>
      <c r="AAT49" s="535" t="str" cm="1">
        <f t="array" ref="AAT49">INDEX(AAT$13:AAT48,$B49+1,1)</f>
        <v>-</v>
      </c>
      <c r="AAU49" s="535" t="str" cm="1">
        <f t="array" ref="AAU49">INDEX(AAU$13:AAU48,$B49+1,1)</f>
        <v>-</v>
      </c>
      <c r="AAV49" s="535" t="str" cm="1">
        <f t="array" ref="AAV49">INDEX(AAV$13:AAV48,$B49+1,1)</f>
        <v>-</v>
      </c>
      <c r="AAW49" s="535" t="str" cm="1">
        <f t="array" ref="AAW49">INDEX(AAW$13:AAW48,$B49+1,1)</f>
        <v>-</v>
      </c>
      <c r="AAX49" s="535" t="str" cm="1">
        <f t="array" ref="AAX49">INDEX(AAX$13:AAX48,$B49+1,1)</f>
        <v>-</v>
      </c>
      <c r="AAY49" s="535" t="str" cm="1">
        <f t="array" ref="AAY49">INDEX(AAY$13:AAY48,$B49+1,1)</f>
        <v>-</v>
      </c>
      <c r="AAZ49" s="535" t="str" cm="1">
        <f t="array" ref="AAZ49">INDEX(AAZ$13:AAZ48,$B49+1,1)</f>
        <v>-</v>
      </c>
      <c r="ABA49" s="18"/>
      <c r="ABB49" s="535" t="b" cm="1">
        <f t="array" ref="ABB49">INDEX(ABB$13:ABB48,$B49+1,1)</f>
        <v>1</v>
      </c>
      <c r="ABC49" s="535" t="b" cm="1">
        <f t="array" ref="ABC49">INDEX(ABC$13:ABC48,$B49+1,1)</f>
        <v>1</v>
      </c>
      <c r="ABD49" s="535" t="b" cm="1">
        <f t="array" ref="ABD49">INDEX(ABD$13:ABD48,$B49+1,1)</f>
        <v>1</v>
      </c>
      <c r="ABE49" s="535" t="b" cm="1">
        <f t="array" ref="ABE49">INDEX(ABE$13:ABE48,$B49+1,1)</f>
        <v>1</v>
      </c>
      <c r="ABF49" s="535" t="b" cm="1">
        <f t="array" ref="ABF49">INDEX(ABF$13:ABF48,$B49+1,1)</f>
        <v>1</v>
      </c>
      <c r="ABG49" s="535" t="b" cm="1">
        <f t="array" ref="ABG49">INDEX(ABG$13:ABG48,$B49+1,1)</f>
        <v>1</v>
      </c>
      <c r="ABH49" s="535" t="b" cm="1">
        <f t="array" ref="ABH49">INDEX(ABH$13:ABH48,$B49+1,1)</f>
        <v>1</v>
      </c>
      <c r="ABI49" s="535" t="b" cm="1">
        <f t="array" ref="ABI49">INDEX(ABI$13:ABI48,$B49+1,1)</f>
        <v>1</v>
      </c>
      <c r="ABJ49" s="535" t="b" cm="1">
        <f t="array" ref="ABJ49">INDEX(ABJ$13:ABJ48,$B49+1,1)</f>
        <v>1</v>
      </c>
      <c r="ABK49" s="535" t="b" cm="1">
        <f t="array" ref="ABK49">INDEX(ABK$13:ABK48,$B49+1,1)</f>
        <v>1</v>
      </c>
      <c r="ABL49" s="535" t="b" cm="1">
        <f t="array" ref="ABL49">INDEX(ABL$13:ABL48,$B49+1,1)</f>
        <v>1</v>
      </c>
      <c r="ABM49" s="535" t="b" cm="1">
        <f t="array" ref="ABM49">INDEX(ABM$13:ABM48,$B49+1,1)</f>
        <v>1</v>
      </c>
      <c r="ABN49" s="535" t="b" cm="1">
        <f t="array" ref="ABN49">INDEX(ABN$13:ABN48,$B49+1,1)</f>
        <v>1</v>
      </c>
      <c r="ABO49" s="535" t="b" cm="1">
        <f t="array" ref="ABO49">INDEX(ABO$13:ABO48,$B49+1,1)</f>
        <v>1</v>
      </c>
      <c r="ABP49" s="535" t="b" cm="1">
        <f t="array" ref="ABP49">INDEX(ABP$13:ABP48,$B49+1,1)</f>
        <v>1</v>
      </c>
      <c r="ABQ49" s="535" t="b" cm="1">
        <f t="array" ref="ABQ49">INDEX(ABQ$13:ABQ48,$B49+1,1)</f>
        <v>1</v>
      </c>
      <c r="ABR49" s="535" t="b" cm="1">
        <f t="array" ref="ABR49">INDEX(ABR$13:ABR48,$B49+1,1)</f>
        <v>1</v>
      </c>
      <c r="ABS49" s="535" t="b" cm="1">
        <f t="array" ref="ABS49">INDEX(ABS$13:ABS48,$B49+1,1)</f>
        <v>1</v>
      </c>
      <c r="ABT49" s="535" t="b" cm="1">
        <f t="array" ref="ABT49">INDEX(ABT$13:ABT48,$B49+1,1)</f>
        <v>1</v>
      </c>
      <c r="ABU49" s="535" t="b" cm="1">
        <f t="array" ref="ABU49">INDEX(ABU$13:ABU48,$B49+1,1)</f>
        <v>1</v>
      </c>
      <c r="ABV49" s="535" t="b" cm="1">
        <f t="array" ref="ABV49">INDEX(ABV$13:ABV48,$B49+1,1)</f>
        <v>1</v>
      </c>
      <c r="ABW49" s="535" t="b" cm="1">
        <f t="array" ref="ABW49">INDEX(ABW$13:ABW48,$B49+1,1)</f>
        <v>1</v>
      </c>
      <c r="ABX49" s="535" t="b" cm="1">
        <f t="array" ref="ABX49">INDEX(ABX$13:ABX48,$B49+1,1)</f>
        <v>1</v>
      </c>
      <c r="ABY49" s="535" t="b" cm="1">
        <f t="array" ref="ABY49">INDEX(ABY$13:ABY48,$B49+1,1)</f>
        <v>1</v>
      </c>
      <c r="ABZ49" s="535" t="b" cm="1">
        <f t="array" ref="ABZ49">INDEX(ABZ$13:ABZ48,$B49+1,1)</f>
        <v>1</v>
      </c>
      <c r="ACA49" s="535" t="b" cm="1">
        <f t="array" ref="ACA49">INDEX(ACA$13:ACA48,$B49+1,1)</f>
        <v>1</v>
      </c>
      <c r="ACB49" s="535" t="b" cm="1">
        <f t="array" ref="ACB49">INDEX(ACB$13:ACB48,$B49+1,1)</f>
        <v>1</v>
      </c>
      <c r="ACC49" s="535" t="b" cm="1">
        <f t="array" ref="ACC49">INDEX(ACC$13:ACC48,$B49+1,1)</f>
        <v>1</v>
      </c>
      <c r="ACD49" s="535" t="b" cm="1">
        <f t="array" ref="ACD49">INDEX(ACD$13:ACD48,$B49+1,1)</f>
        <v>1</v>
      </c>
      <c r="ACE49" s="535" t="b" cm="1">
        <f t="array" ref="ACE49">INDEX(ACE$13:ACE48,$B49+1,1)</f>
        <v>1</v>
      </c>
      <c r="ACF49" s="535" t="b" cm="1">
        <f t="array" ref="ACF49">INDEX(ACF$13:ACF48,$B49+1,1)</f>
        <v>1</v>
      </c>
      <c r="ACG49" s="535" t="b" cm="1">
        <f t="array" ref="ACG49">INDEX(ACG$13:ACG48,$B49+1,1)</f>
        <v>1</v>
      </c>
      <c r="ACH49" s="535" t="b" cm="1">
        <f t="array" ref="ACH49">INDEX(ACH$13:ACH48,$B49+1,1)</f>
        <v>1</v>
      </c>
      <c r="ACI49" s="535" t="b" cm="1">
        <f t="array" ref="ACI49">INDEX(ACI$13:ACI48,$B49+1,1)</f>
        <v>1</v>
      </c>
      <c r="ACJ49" s="535" t="b" cm="1">
        <f t="array" ref="ACJ49">INDEX(ACJ$13:ACJ48,$B49+1,1)</f>
        <v>1</v>
      </c>
      <c r="ACK49" s="535" t="b" cm="1">
        <f t="array" ref="ACK49">INDEX(ACK$13:ACK48,$B49+1,1)</f>
        <v>1</v>
      </c>
      <c r="ACL49" s="535" t="b" cm="1">
        <f t="array" ref="ACL49">INDEX(ACL$13:ACL48,$B49+1,1)</f>
        <v>1</v>
      </c>
      <c r="ACM49" s="535" t="b" cm="1">
        <f t="array" ref="ACM49">INDEX(ACM$13:ACM48,$B49+1,1)</f>
        <v>1</v>
      </c>
      <c r="ACN49" s="535" t="b" cm="1">
        <f t="array" ref="ACN49">INDEX(ACN$13:ACN48,$B49+1,1)</f>
        <v>1</v>
      </c>
      <c r="ACO49" s="535" t="b" cm="1">
        <f t="array" ref="ACO49">INDEX(ACO$13:ACO48,$B49+1,1)</f>
        <v>1</v>
      </c>
      <c r="ACP49" s="535" t="b" cm="1">
        <f t="array" ref="ACP49">INDEX(ACP$13:ACP48,$B49+1,1)</f>
        <v>1</v>
      </c>
      <c r="ACQ49" s="535" t="b" cm="1">
        <f t="array" ref="ACQ49">INDEX(ACQ$13:ACQ48,$B49+1,1)</f>
        <v>1</v>
      </c>
      <c r="ACR49" s="535" t="b" cm="1">
        <f t="array" ref="ACR49">INDEX(ACR$13:ACR48,$B49+1,1)</f>
        <v>1</v>
      </c>
      <c r="ACS49" s="535" t="b" cm="1">
        <f t="array" ref="ACS49">INDEX(ACS$13:ACS48,$B49+1,1)</f>
        <v>1</v>
      </c>
      <c r="ACT49" s="535" t="b" cm="1">
        <f t="array" ref="ACT49">INDEX(ACT$13:ACT48,$B49+1,1)</f>
        <v>1</v>
      </c>
      <c r="ACU49" s="535" t="b" cm="1">
        <f t="array" ref="ACU49">INDEX(ACU$13:ACU48,$B49+1,1)</f>
        <v>1</v>
      </c>
      <c r="ACV49" s="535" t="b" cm="1">
        <f t="array" ref="ACV49">INDEX(ACV$13:ACV48,$B49+1,1)</f>
        <v>1</v>
      </c>
      <c r="ACW49" s="535" t="b" cm="1">
        <f t="array" ref="ACW49">INDEX(ACW$13:ACW48,$B49+1,1)</f>
        <v>1</v>
      </c>
      <c r="ACX49" s="535" t="b" cm="1">
        <f t="array" ref="ACX49">INDEX(ACX$13:ACX48,$B49+1,1)</f>
        <v>1</v>
      </c>
      <c r="ACY49" s="535" t="b" cm="1">
        <f t="array" ref="ACY49">INDEX(ACY$13:ACY48,$B49+1,1)</f>
        <v>1</v>
      </c>
      <c r="ACZ49" s="535" t="b" cm="1">
        <f t="array" ref="ACZ49">INDEX(ACZ$13:ACZ48,$B49+1,1)</f>
        <v>1</v>
      </c>
      <c r="ADA49" s="535" t="b" cm="1">
        <f t="array" ref="ADA49">INDEX(ADA$13:ADA48,$B49+1,1)</f>
        <v>1</v>
      </c>
      <c r="ADB49" s="535" t="b" cm="1">
        <f t="array" ref="ADB49">INDEX(ADB$13:ADB48,$B49+1,1)</f>
        <v>1</v>
      </c>
      <c r="ADC49" s="535" t="b" cm="1">
        <f t="array" ref="ADC49">INDEX(ADC$13:ADC48,$B49+1,1)</f>
        <v>1</v>
      </c>
      <c r="ADD49" s="535" t="b" cm="1">
        <f t="array" ref="ADD49">INDEX(ADD$13:ADD48,$B49+1,1)</f>
        <v>1</v>
      </c>
      <c r="ADE49" s="535" t="b" cm="1">
        <f t="array" ref="ADE49">INDEX(ADE$13:ADE48,$B49+1,1)</f>
        <v>1</v>
      </c>
      <c r="ADF49" s="535" t="b" cm="1">
        <f t="array" ref="ADF49">INDEX(ADF$13:ADF48,$B49+1,1)</f>
        <v>1</v>
      </c>
      <c r="ADG49" s="535" t="b" cm="1">
        <f t="array" ref="ADG49">INDEX(ADG$13:ADG48,$B49+1,1)</f>
        <v>1</v>
      </c>
      <c r="ADH49" s="535" t="b" cm="1">
        <f t="array" ref="ADH49">INDEX(ADH$13:ADH48,$B49+1,1)</f>
        <v>1</v>
      </c>
      <c r="ADI49" s="535" t="b" cm="1">
        <f t="array" ref="ADI49">INDEX(ADI$13:ADI48,$B49+1,1)</f>
        <v>1</v>
      </c>
      <c r="ADJ49" s="535" t="b" cm="1">
        <f t="array" ref="ADJ49">INDEX(ADJ$13:ADJ48,$B49+1,1)</f>
        <v>1</v>
      </c>
      <c r="ADK49" s="535" t="b" cm="1">
        <f t="array" ref="ADK49">INDEX(ADK$13:ADK48,$B49+1,1)</f>
        <v>1</v>
      </c>
      <c r="ADL49" s="535" t="b" cm="1">
        <f t="array" ref="ADL49">INDEX(ADL$13:ADL48,$B49+1,1)</f>
        <v>1</v>
      </c>
      <c r="ADM49" s="535" t="b" cm="1">
        <f t="array" ref="ADM49">INDEX(ADM$13:ADM48,$B49+1,1)</f>
        <v>1</v>
      </c>
      <c r="ADN49" s="535" t="b" cm="1">
        <f t="array" ref="ADN49">INDEX(ADN$13:ADN48,$B49+1,1)</f>
        <v>1</v>
      </c>
      <c r="ADO49" s="535" t="b" cm="1">
        <f t="array" ref="ADO49">INDEX(ADO$13:ADO48,$B49+1,1)</f>
        <v>1</v>
      </c>
      <c r="ADP49" s="535" t="b" cm="1">
        <f t="array" ref="ADP49">INDEX(ADP$13:ADP48,$B49+1,1)</f>
        <v>1</v>
      </c>
      <c r="ADQ49" s="535" t="b" cm="1">
        <f t="array" ref="ADQ49">INDEX(ADQ$13:ADQ48,$B49+1,1)</f>
        <v>1</v>
      </c>
      <c r="ADR49" s="535" t="b" cm="1">
        <f t="array" ref="ADR49">INDEX(ADR$13:ADR48,$B49+1,1)</f>
        <v>1</v>
      </c>
      <c r="ADS49" s="535" t="b" cm="1">
        <f t="array" ref="ADS49">INDEX(ADS$13:ADS48,$B49+1,1)</f>
        <v>1</v>
      </c>
      <c r="ADT49" s="535" t="b" cm="1">
        <f t="array" ref="ADT49">INDEX(ADT$13:ADT48,$B49+1,1)</f>
        <v>1</v>
      </c>
      <c r="ADU49" s="535" t="b" cm="1">
        <f t="array" ref="ADU49">INDEX(ADU$13:ADU48,$B49+1,1)</f>
        <v>1</v>
      </c>
      <c r="ADV49" s="535" t="b" cm="1">
        <f t="array" ref="ADV49">INDEX(ADV$13:ADV48,$B49+1,1)</f>
        <v>1</v>
      </c>
      <c r="ADW49" s="535" t="b" cm="1">
        <f t="array" ref="ADW49">INDEX(ADW$13:ADW48,$B49+1,1)</f>
        <v>1</v>
      </c>
      <c r="ADX49" s="535" t="b" cm="1">
        <f t="array" ref="ADX49">INDEX(ADX$13:ADX48,$B49+1,1)</f>
        <v>1</v>
      </c>
      <c r="ADY49" s="535" t="b" cm="1">
        <f t="array" ref="ADY49">INDEX(ADY$13:ADY48,$B49+1,1)</f>
        <v>1</v>
      </c>
      <c r="ADZ49" s="535" t="b" cm="1">
        <f t="array" ref="ADZ49">INDEX(ADZ$13:ADZ48,$B49+1,1)</f>
        <v>1</v>
      </c>
      <c r="AEA49" s="535" t="b" cm="1">
        <f t="array" ref="AEA49">INDEX(AEA$13:AEA48,$B49+1,1)</f>
        <v>1</v>
      </c>
      <c r="AEB49" s="535" t="b" cm="1">
        <f t="array" ref="AEB49">INDEX(AEB$13:AEB48,$B49+1,1)</f>
        <v>1</v>
      </c>
      <c r="AEC49" s="535" t="b" cm="1">
        <f t="array" ref="AEC49">INDEX(AEC$13:AEC48,$B49+1,1)</f>
        <v>1</v>
      </c>
      <c r="AED49" s="535" t="b" cm="1">
        <f t="array" ref="AED49">INDEX(AED$13:AED48,$B49+1,1)</f>
        <v>1</v>
      </c>
      <c r="AEE49" s="535" t="b" cm="1">
        <f t="array" ref="AEE49">INDEX(AEE$13:AEE48,$B49+1,1)</f>
        <v>1</v>
      </c>
      <c r="AEF49" s="535" t="b" cm="1">
        <f t="array" ref="AEF49">INDEX(AEF$13:AEF48,$B49+1,1)</f>
        <v>1</v>
      </c>
      <c r="AEG49" s="535" t="b" cm="1">
        <f t="array" ref="AEG49">INDEX(AEG$13:AEG48,$B49+1,1)</f>
        <v>1</v>
      </c>
      <c r="AEH49" s="535" t="b" cm="1">
        <f t="array" ref="AEH49">INDEX(AEH$13:AEH48,$B49+1,1)</f>
        <v>1</v>
      </c>
      <c r="AEI49" s="535" t="b" cm="1">
        <f t="array" ref="AEI49">INDEX(AEI$13:AEI48,$B49+1,1)</f>
        <v>1</v>
      </c>
      <c r="AEJ49" s="535" t="b" cm="1">
        <f t="array" ref="AEJ49">INDEX(AEJ$13:AEJ48,$B49+1,1)</f>
        <v>1</v>
      </c>
      <c r="AEK49" s="535" t="b" cm="1">
        <f t="array" ref="AEK49">INDEX(AEK$13:AEK48,$B49+1,1)</f>
        <v>1</v>
      </c>
      <c r="AEL49" s="535" t="b" cm="1">
        <f t="array" ref="AEL49">INDEX(AEL$13:AEL48,$B49+1,1)</f>
        <v>1</v>
      </c>
      <c r="AEM49" s="535" t="b" cm="1">
        <f t="array" ref="AEM49">INDEX(AEM$13:AEM48,$B49+1,1)</f>
        <v>1</v>
      </c>
      <c r="AEN49" s="535" cm="1">
        <f t="array" ref="AEN49">INDEX(AEN$13:AEN48,$B49+1,1)</f>
        <v>0</v>
      </c>
      <c r="AEO49" s="483">
        <v>0</v>
      </c>
    </row>
    <row r="50" spans="1:821" outlineLevel="1">
      <c r="A50" s="18">
        <f t="shared" si="136"/>
        <v>37</v>
      </c>
      <c r="B50" s="18">
        <f>$A$15</f>
        <v>2</v>
      </c>
      <c r="C50">
        <v>4</v>
      </c>
      <c r="D50" s="17" t="str" cm="1">
        <f t="array" ref="D50">INDEX(D$13:D49,$B50+1,1)</f>
        <v>GSW</v>
      </c>
      <c r="E50" t="b">
        <v>1</v>
      </c>
      <c r="F50" t="b">
        <v>0</v>
      </c>
      <c r="G50" t="b">
        <v>1</v>
      </c>
      <c r="H50" s="18"/>
      <c r="I50" s="18"/>
      <c r="J50" s="18"/>
      <c r="K50" s="22">
        <v>2</v>
      </c>
      <c r="L50" s="22">
        <f>d.Region</f>
        <v>2</v>
      </c>
      <c r="M50" s="535" cm="1">
        <f t="array" ref="M50">INDEX(M$13:M49,$B50+1,1)</f>
        <v>0</v>
      </c>
      <c r="N50" s="22">
        <v>3</v>
      </c>
      <c r="O50" s="22">
        <v>2</v>
      </c>
      <c r="P50" s="18"/>
      <c r="Q50" s="18"/>
      <c r="R50" s="22">
        <v>1</v>
      </c>
      <c r="S50" s="18"/>
      <c r="T50" s="22">
        <v>2</v>
      </c>
      <c r="U50" s="22">
        <v>2</v>
      </c>
      <c r="V50" s="411">
        <f t="shared" si="214"/>
        <v>2</v>
      </c>
      <c r="W50" s="778" t="b">
        <f t="shared" si="200"/>
        <v>0</v>
      </c>
      <c r="X50" s="777" t="b">
        <f t="shared" si="210"/>
        <v>1</v>
      </c>
      <c r="Y50" s="777" t="b">
        <f t="shared" si="210"/>
        <v>1</v>
      </c>
      <c r="Z50" s="796" t="b" cm="1">
        <f t="array" ref="Z50">INDEX(Z$13:Z49,$B50+1,1)</f>
        <v>0</v>
      </c>
      <c r="AA50" s="411">
        <f t="shared" si="139"/>
        <v>6</v>
      </c>
      <c r="AB50" s="411">
        <f t="shared" si="140"/>
        <v>6</v>
      </c>
      <c r="AC50" s="411"/>
      <c r="AD50" s="411">
        <f t="shared" si="141"/>
        <v>6</v>
      </c>
      <c r="AE50" s="111"/>
      <c r="AF50" s="111"/>
      <c r="AG50" s="111"/>
      <c r="AH50" s="111"/>
      <c r="AI50" s="535" cm="1">
        <f t="array" ref="AI50">INDEX(AI$13:AI49,$B50+1,1)</f>
        <v>2</v>
      </c>
      <c r="AJ50" s="535" cm="1">
        <f t="array" ref="AJ50">INDEX(AJ$13:AJ49,$B50+1,1)</f>
        <v>1</v>
      </c>
      <c r="AK50" s="22">
        <v>2</v>
      </c>
      <c r="AL50" s="18"/>
      <c r="AM50" s="18"/>
      <c r="AN50" s="535" t="str" cm="1">
        <f t="array" ref="AN50">INDEX(AN$13:AN49,$B50+1,1)</f>
        <v/>
      </c>
      <c r="AO50" s="535" cm="1">
        <f t="array" ref="AO50">INDEX(AO$13:AO49,$B50+1,1)</f>
        <v>1</v>
      </c>
      <c r="AP50" s="535" cm="1">
        <f t="array" ref="AP50">INDEX(AP$13:AP49,$B50+1,1)</f>
        <v>1</v>
      </c>
      <c r="AQ50" s="111"/>
      <c r="AR50" s="111"/>
      <c r="AS50" s="111"/>
      <c r="AT50" s="111"/>
      <c r="AU50" s="111"/>
      <c r="AV50" s="111"/>
      <c r="AW50" s="111"/>
      <c r="AX50" s="111"/>
      <c r="AY50" s="18"/>
      <c r="AZ50" s="18"/>
      <c r="BA50" s="200" t="str">
        <f>"Compare base "&amp;CHOOSE($K50+1,"CSIRO","MU","NFS")</f>
        <v>Compare base NFS</v>
      </c>
      <c r="BB50" s="8" t="str">
        <f ca="1">IF(COUNTIF($BA$13:$BA50,$BA50)=1,"-","Dup")</f>
        <v>-</v>
      </c>
      <c r="BC50" s="18"/>
      <c r="BD50" s="22" t="b">
        <v>1</v>
      </c>
      <c r="BE50" s="22" t="b">
        <v>1</v>
      </c>
      <c r="BF50" s="22" t="b">
        <v>1</v>
      </c>
      <c r="BG50" s="22" t="b">
        <v>1</v>
      </c>
      <c r="BH50" s="22" t="b">
        <v>1</v>
      </c>
      <c r="BI50" s="22" t="b">
        <v>1</v>
      </c>
      <c r="BJ50" s="22" t="b">
        <v>1</v>
      </c>
      <c r="BK50" s="22" t="b">
        <v>1</v>
      </c>
      <c r="BL50" s="22" t="b">
        <v>1</v>
      </c>
      <c r="BM50" s="18"/>
      <c r="BN50" s="535" t="b" cm="1">
        <f t="array" ref="BN50">INDEX(BN$13:BN49,$B50+1,1)</f>
        <v>1</v>
      </c>
      <c r="BO50" s="535" t="str" cm="1">
        <f t="array" ref="BO50">INDEX(BO$13:BO49,$B50+1,1)</f>
        <v>-</v>
      </c>
      <c r="BP50" s="535" t="b" cm="1">
        <f t="array" ref="BP50">INDEX(BP$13:BP49,$B50+1,1)</f>
        <v>0</v>
      </c>
      <c r="BQ50" s="535" t="str" cm="1">
        <f t="array" ref="BQ50">INDEX(BQ$13:BQ49,$B50+1,1)</f>
        <v>-</v>
      </c>
      <c r="BR50" s="535" t="str" cm="1">
        <f t="array" ref="BR50">INDEX(BR$13:BR49,$B50+1,1)</f>
        <v>-</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str" cm="1">
        <f t="array" ref="BX50">INDEX(BX$13:BX49,$B50+1,1)</f>
        <v>-</v>
      </c>
      <c r="BY50" s="535" t="str" cm="1">
        <f t="array" ref="BY50">INDEX(BY$13:BY49,$B50+1,1)</f>
        <v>-</v>
      </c>
      <c r="BZ50" s="535" t="b" cm="1">
        <f t="array" ref="BZ50">INDEX(BZ$13:BZ49,$B50+1,1)</f>
        <v>0</v>
      </c>
      <c r="CA50" s="535" cm="1">
        <f t="array" ref="CA50">INDEX(CA$13:CA49,$B50+1,1)</f>
        <v>0</v>
      </c>
      <c r="CB50" s="535" t="str" cm="1">
        <f t="array" ref="CB50">INDEX(CB$13:CB49,$B50+1,1)</f>
        <v>-</v>
      </c>
      <c r="CC50" s="535" t="str" cm="1">
        <f t="array" ref="CC50">INDEX(CC$13:CC49,$B50+1,1)</f>
        <v>-</v>
      </c>
      <c r="CD50" s="535" t="str" cm="1">
        <f t="array" ref="CD50">INDEX(CD$13:CD49,$B50+1,1)</f>
        <v>-</v>
      </c>
      <c r="CE50" s="535" t="b" cm="1">
        <f t="array" ref="CE50">INDEX(CE$13:CE49,$B50+1,1)</f>
        <v>1</v>
      </c>
      <c r="CF50" s="18"/>
      <c r="CG50" s="22" t="b">
        <v>1</v>
      </c>
      <c r="CH50" s="411" t="str">
        <f t="shared" ca="1" si="144"/>
        <v>-</v>
      </c>
      <c r="CI50" s="411">
        <f t="shared" si="215"/>
        <v>2</v>
      </c>
      <c r="CJ50" s="411">
        <f t="shared" si="215"/>
        <v>2</v>
      </c>
      <c r="CK50" s="535" t="str" cm="1">
        <f t="array" ref="CK50">INDEX(CK$13:CK49,$B50+1,1)</f>
        <v>-</v>
      </c>
      <c r="CL50" s="535" t="str" cm="1">
        <f t="array" ref="CL50">INDEX(CL$13:CL49,$B50+1,1)</f>
        <v>-</v>
      </c>
      <c r="CM50" s="535" t="str" cm="1">
        <f t="array" ref="CM50">INDEX(CM$13:CM49,$B50+1,1)</f>
        <v>-</v>
      </c>
      <c r="CN50" s="411" t="str">
        <f t="shared" ca="1" si="146"/>
        <v>-</v>
      </c>
      <c r="CO50" s="411">
        <f t="shared" si="216"/>
        <v>2</v>
      </c>
      <c r="CP50" s="411">
        <f t="shared" si="216"/>
        <v>2</v>
      </c>
      <c r="CQ50" s="535" t="str" cm="1">
        <f t="array" ref="CQ50">INDEX(CQ$13:CQ49,$B50+1,1)</f>
        <v>-</v>
      </c>
      <c r="CR50" s="411" t="str">
        <f t="shared" ca="1" si="148"/>
        <v>-</v>
      </c>
      <c r="CS50" s="411">
        <f t="shared" si="149"/>
        <v>2</v>
      </c>
      <c r="CT50" s="535" t="str" cm="1">
        <f t="array" ref="CT50">INDEX(CT$13:CT49,$B50+1,1)</f>
        <v>-</v>
      </c>
      <c r="CU50" s="535" t="str" cm="1">
        <f t="array" ref="CU50">INDEX(CU$13:CU49,$B50+1,1)</f>
        <v>-</v>
      </c>
      <c r="CV50" s="411">
        <f t="shared" si="150"/>
        <v>2</v>
      </c>
      <c r="CW50" s="535" t="str" cm="1">
        <f t="array" ref="CW50">INDEX(CW$13:CW49,$B50+1,1)</f>
        <v>-</v>
      </c>
      <c r="CX50" s="411" t="str">
        <f t="shared" ca="1" si="151"/>
        <v>-</v>
      </c>
      <c r="CY50" s="411">
        <f t="shared" si="217"/>
        <v>2</v>
      </c>
      <c r="CZ50" s="411">
        <f t="shared" si="217"/>
        <v>2</v>
      </c>
      <c r="DA50" s="535" cm="1">
        <f t="array" ref="DA50">INDEX(DA$13:DA49,$B50+1,1)</f>
        <v>720</v>
      </c>
      <c r="DB50" s="535" cm="1">
        <f t="array" ref="DB50">INDEX(DB$13:DB49,$B50+1,1)</f>
        <v>720</v>
      </c>
      <c r="DC50" s="18"/>
      <c r="DD50" s="22" t="b">
        <v>1</v>
      </c>
      <c r="DE50" s="87" t="str">
        <f>$YX50</f>
        <v>-</v>
      </c>
      <c r="DF50" s="22" t="b">
        <v>0</v>
      </c>
      <c r="DG50" s="535" t="str" cm="1">
        <f t="array" ref="DG50">INDEX(DG$13:DG49,$B50+1,1)</f>
        <v>-</v>
      </c>
      <c r="DH50" s="540" cm="1">
        <f t="array" ref="DH50">VALUE(IFERROR(VALUE($K50),0) &amp; _xlfn.SWITCH($CD50,"-",4,$CD50) &amp; $L50 &amp; $T50 &amp; "00" &amp; $N50 &amp; $AK50 &amp; $R50 &amp; _xlfn.SWITCH($AM50,3,1,$AM50) &amp; _xlfn.SWITCH($M50,4,0,$M50) &amp; _xlfn.SWITCH($AD50,6,1,$AD50))</f>
        <v>24220032101</v>
      </c>
      <c r="DI50" s="535" cm="1">
        <f t="array" ref="DI50">INDEX(DI$13:DI49,$B50+1,1)</f>
        <v>1</v>
      </c>
      <c r="DJ50" s="535" cm="1">
        <f t="array" ref="DJ50">INDEX(DJ$13:DJ49,$B50+1,1)</f>
        <v>1</v>
      </c>
      <c r="DK50" s="535" cm="1">
        <f t="array" ref="DK50">INDEX(DK$13:DK49,$B50+1,1)</f>
        <v>1</v>
      </c>
      <c r="DL50" s="535" t="str" cm="1">
        <f t="array" ref="DL50">INDEX(DL$13:DL49,$B50+1,1)</f>
        <v>-</v>
      </c>
      <c r="DM50" s="535" t="str" cm="1">
        <f t="array" ref="DM50">INDEX(DM$13:DM49,$B50+1,1)</f>
        <v>-</v>
      </c>
      <c r="DN50" s="535" t="str" cm="1">
        <f t="array" ref="DN50">INDEX(DN$13:DN49,$B50+1,1)</f>
        <v>-</v>
      </c>
      <c r="DO50" s="535" t="str" cm="1">
        <f t="array" ref="DO50">INDEX(DO$13:DO49,$B50+1,1)</f>
        <v>-</v>
      </c>
      <c r="DP50" s="535" t="str" cm="1">
        <f t="array" ref="DP50">INDEX(DP$13:DP49,$B50+1,1)</f>
        <v>-</v>
      </c>
      <c r="DQ50" s="535" t="b" cm="1">
        <f t="array" ref="DQ50">INDEX(DQ$13:DQ49,$B50+1,1)</f>
        <v>0</v>
      </c>
      <c r="DR50" s="535" t="str" cm="1">
        <f t="array" ref="DR50">INDEX(DR$13:DR49,$B50+1,1)</f>
        <v>-</v>
      </c>
      <c r="DS50" s="535" t="str" cm="1">
        <f t="array" ref="DS50">INDEX(DS$13:DS49,$B50+1,1)</f>
        <v>-</v>
      </c>
      <c r="DT50" s="535" t="str" cm="1">
        <f t="array" ref="DT50">INDEX(DT$13:DT49,$B50+1,1)</f>
        <v>-</v>
      </c>
      <c r="DU50" s="535" t="str" cm="1">
        <f t="array" ref="DU50">INDEX(DU$13:DU49,$B50+1,1)</f>
        <v>-</v>
      </c>
      <c r="DV50" s="535" cm="1">
        <f t="array" ref="DV50">INDEX(DV$13:DV49,$B50+1,1)</f>
        <v>500</v>
      </c>
      <c r="DW50" s="535" cm="1">
        <f t="array" ref="DW50">INDEX(DW$13:DW49,$B50+1,1)</f>
        <v>500</v>
      </c>
      <c r="DX50" s="535" t="str" cm="1">
        <f t="array" ref="DX50">INDEX(DX$13:DX49,$B50+1,1)</f>
        <v>-</v>
      </c>
      <c r="DY50" s="535" t="str" cm="1">
        <f t="array" ref="DY50">INDEX(DY$13:DY49,$B50+1,1)</f>
        <v>-</v>
      </c>
      <c r="DZ50" s="535" t="str" cm="1">
        <f t="array" ref="DZ50">INDEX(DZ$13:DZ49,$B50+1,1)</f>
        <v>-</v>
      </c>
      <c r="EA50" s="535" cm="1">
        <f t="array" ref="EA50">INDEX(EA$13:EA49,$B50+1,1)</f>
        <v>0</v>
      </c>
      <c r="EB50" s="535" cm="1">
        <f t="array" ref="EB50">INDEX(EB$13:EB49,$B50+1,1)</f>
        <v>999999</v>
      </c>
      <c r="EC50" s="535" cm="1">
        <f t="array" ref="EC50">INDEX(EC$13:EC49,$B50+1,1)</f>
        <v>999999</v>
      </c>
      <c r="ED50" s="535" cm="1">
        <f t="array" ref="ED50">INDEX(ED$13:ED49,$B50+1,1)</f>
        <v>999999</v>
      </c>
      <c r="EE50" s="535" cm="1">
        <f t="array" ref="EE50">INDEX(EE$13:EE49,$B50+1,1)</f>
        <v>999999</v>
      </c>
      <c r="EF50" s="535" cm="1">
        <f t="array" ref="EF50">INDEX(EF$13:EF49,$B50+1,1)</f>
        <v>999999</v>
      </c>
      <c r="EG50" s="535" cm="1">
        <f t="array" ref="EG50">INDEX(EG$13:EG49,$B50+1,1)</f>
        <v>999999</v>
      </c>
      <c r="EH50" s="535" cm="1">
        <f t="array" ref="EH50">INDEX(EH$13:EH49,$B50+1,1)</f>
        <v>999999</v>
      </c>
      <c r="EI50" s="535" cm="1">
        <f t="array" ref="EI50">INDEX(EI$13:EI49,$B50+1,1)</f>
        <v>999999</v>
      </c>
      <c r="EJ50" s="535" cm="1">
        <f t="array" ref="EJ50">INDEX(EJ$13:EJ49,$B50+1,1)</f>
        <v>999999</v>
      </c>
      <c r="EK50" s="535" cm="1">
        <f t="array" ref="EK50">INDEX(EK$13:EK49,$B50+1,1)</f>
        <v>999999</v>
      </c>
      <c r="EL50" s="535" cm="1">
        <f t="array" ref="EL50">INDEX(EL$13:EL49,$B50+1,1)</f>
        <v>999999</v>
      </c>
      <c r="EM50" s="535" cm="1">
        <f t="array" ref="EM50">INDEX(EM$13:EM49,$B50+1,1)</f>
        <v>999999</v>
      </c>
      <c r="EN50" s="782">
        <f t="shared" si="211"/>
        <v>0</v>
      </c>
      <c r="EO50" s="782">
        <f t="shared" si="211"/>
        <v>0</v>
      </c>
      <c r="EP50" s="782">
        <f t="shared" si="211"/>
        <v>999999</v>
      </c>
      <c r="EQ50" s="535" t="str" cm="1">
        <f t="array" ref="EQ50">INDEX(EQ$13:EQ49,$B50+1,1)</f>
        <v>-</v>
      </c>
      <c r="ER50" s="535" t="str" cm="1">
        <f t="array" ref="ER50">INDEX(ER$13:ER49,$B50+1,1)</f>
        <v>-</v>
      </c>
      <c r="ES50" s="411" t="str">
        <f t="shared" si="218"/>
        <v>-</v>
      </c>
      <c r="ET50" s="411" t="str">
        <f t="shared" si="218"/>
        <v>-</v>
      </c>
      <c r="EU50" s="781">
        <f t="shared" si="177"/>
        <v>0</v>
      </c>
      <c r="EV50" s="779">
        <f t="shared" si="178"/>
        <v>999999</v>
      </c>
      <c r="EW50" s="780">
        <f t="shared" si="179"/>
        <v>999999</v>
      </c>
      <c r="EX50" s="535" t="str" cm="1">
        <f t="array" ref="EX50">INDEX(EX$13:EX49,$B50+1,1)</f>
        <v>-</v>
      </c>
      <c r="EY50" s="728" cm="1">
        <f t="array" ref="EY50">IF(EX50&lt;&gt;"-",EX50,INDEX(i.ELMatedEst,$AA50+1,$T50))</f>
        <v>0</v>
      </c>
      <c r="EZ50" s="535" t="str" cm="1">
        <f t="array" ref="EZ50">INDEX(EZ$13:EZ49,$B50+1,1)</f>
        <v>-</v>
      </c>
      <c r="FA50" s="535" t="str" cm="1">
        <f t="array" ref="FA50">INDEX(FA$13:FA49,$B50+1,1)</f>
        <v>-</v>
      </c>
      <c r="FB50" s="535" cm="1">
        <f t="array" ref="FB50">INDEX(FB$13:FB49,$B50+1,1)</f>
        <v>0</v>
      </c>
      <c r="FC50" s="535" cm="1">
        <f t="array" ref="FC50">INDEX(FC$13:FC49,$B50+1,1)</f>
        <v>0</v>
      </c>
      <c r="FD50" s="535" cm="1">
        <f t="array" ref="FD50">INDEX(FD$13:FD49,$B50+1,1)</f>
        <v>1</v>
      </c>
      <c r="FE50" s="667">
        <f t="shared" si="190"/>
        <v>0.12</v>
      </c>
      <c r="FF50" s="667">
        <f>INDEX(CHOOSE($N50,DataAutumn!i.EL_PropnSold,DataWinter!i.EL_PropnSold,DataSpring!i.EL_PropnSold),$AI50,$T50)*INDEX(i.ELMatedEst,$AB50+1,$T50)*i.dAdultRR_ELPropSold
+INDEX(i.dryman,($AJ50-1)*4+$AI50,FF$7)</f>
        <v>0</v>
      </c>
      <c r="FG50" s="667">
        <f>INDEX(CHOOSE($N50,DataAutumn!i.EL_PropnSold,DataWinter!i.EL_PropnSold,DataSpring!i.EL_PropnSold),$AI50,$T50)*INDEX(i.ELMatedEst,$AB50+1,$T50)*i.dAdultRR_ELPropSold
+INDEX(i.dryman,($AJ50-1)*4+$AI50,FG$7)</f>
        <v>3.125E-2</v>
      </c>
      <c r="FH50" s="667">
        <f>INDEX(CHOOSE($N50,DataAutumn!i.EL_PropnSold,DataWinter!i.EL_PropnSold,DataSpring!i.EL_PropnSold),$AI50,$T50)*INDEX(i.ELMatedEst,$AB50+1,$T50)*i.dAdultRR_ELPropSold
+INDEX(i.dryman,($AJ50-1)*4+$AI50,FH$7)</f>
        <v>3.125E-2</v>
      </c>
      <c r="FI50" s="667">
        <f>INDEX(CHOOSE($N50,DataAutumn!i.EL_PropnSold,DataWinter!i.EL_PropnSold,DataSpring!i.EL_PropnSold),$AI50,$T50)*INDEX(i.ELMatedEst,$AB50+1,$T50)*i.dAdultRR_ELPropSold
+INDEX(i.dryman,($AJ50-1)*4+$AI50,FI$7)</f>
        <v>3.125E-2</v>
      </c>
      <c r="FJ50" s="668">
        <f>INDEX(CHOOSE($N50,DataAutumn!i.EL_PropnSold,DataWinter!i.EL_PropnSold,DataSpring!i.EL_PropnSold),$AI50,$T50)*INDEX(i.ELMatedEst,$AB50+1,$T50)*i.dAdultLSurv_ELPropSold</f>
        <v>0</v>
      </c>
      <c r="FK50" s="411" t="b">
        <f t="shared" si="219"/>
        <v>0</v>
      </c>
      <c r="FL50" s="411" t="b">
        <f t="shared" si="219"/>
        <v>0</v>
      </c>
      <c r="FM50" s="411" t="b">
        <f t="shared" si="219"/>
        <v>1</v>
      </c>
      <c r="FN50" s="411" t="b">
        <f t="shared" si="219"/>
        <v>0</v>
      </c>
      <c r="FO50" s="411">
        <f t="shared" si="212"/>
        <v>1</v>
      </c>
      <c r="FP50" s="411">
        <f t="shared" si="212"/>
        <v>0</v>
      </c>
      <c r="FQ50" s="411" t="b">
        <f t="shared" si="193"/>
        <v>0</v>
      </c>
      <c r="FR50" s="411" t="b">
        <f t="shared" si="213"/>
        <v>0</v>
      </c>
      <c r="FS50" s="411" t="b">
        <f t="shared" si="213"/>
        <v>0</v>
      </c>
      <c r="FT50" s="411" t="b">
        <f t="shared" si="213"/>
        <v>1</v>
      </c>
      <c r="FU50" s="87">
        <f t="shared" si="220"/>
        <v>2</v>
      </c>
      <c r="FV50" s="87">
        <f t="shared" si="220"/>
        <v>2</v>
      </c>
      <c r="FW50" s="535" cm="1">
        <f t="array" ref="FW50">INDEX(FW$13:FW49,$B50+1,1)</f>
        <v>1</v>
      </c>
      <c r="FX50" s="535" cm="1">
        <f t="array" ref="FX50">INDEX(FX$13:FX49,$B50+1,1)</f>
        <v>1</v>
      </c>
      <c r="FY50" s="535" cm="1">
        <f t="array" ref="FY50">INDEX(FY$13:FY49,$B50+1,1)</f>
        <v>1</v>
      </c>
      <c r="FZ50" s="535" cm="1">
        <f t="array" ref="FZ50">INDEX(FZ$13:FZ49,$B50+1,1)</f>
        <v>1</v>
      </c>
      <c r="GA50" s="535" t="str" cm="1">
        <f t="array" ref="GA50">INDEX(GA$13:GA49,$B50+1,1)</f>
        <v>-</v>
      </c>
      <c r="GB50" s="535" t="str" cm="1">
        <f t="array" ref="GB50">INDEX(GB$13:GB49,$B50+1,1)</f>
        <v>-</v>
      </c>
      <c r="GC50" s="535" t="str" cm="1">
        <f t="array" ref="GC50">INDEX(GC$13:GC49,$B50+1,1)</f>
        <v>-</v>
      </c>
      <c r="GD50" s="535" t="str" cm="1">
        <f t="array" ref="GD50">INDEX(GD$13:GD49,$B50+1,1)</f>
        <v>-</v>
      </c>
      <c r="GE50" s="535" t="b" cm="1">
        <f t="array" ref="GE50">INDEX(GE$13:GE49,$B50+1,1)</f>
        <v>0</v>
      </c>
      <c r="GF50" s="87">
        <f t="shared" si="221"/>
        <v>1</v>
      </c>
      <c r="GG50" s="87">
        <f t="shared" si="221"/>
        <v>1</v>
      </c>
      <c r="GH50" s="87">
        <f t="shared" si="221"/>
        <v>1</v>
      </c>
      <c r="GI50" s="87">
        <f t="shared" si="221"/>
        <v>1</v>
      </c>
      <c r="GJ50" s="87">
        <f t="shared" si="221"/>
        <v>1</v>
      </c>
      <c r="GK50" s="87">
        <f t="shared" si="221"/>
        <v>1</v>
      </c>
      <c r="GL50" s="87">
        <f t="shared" si="221"/>
        <v>1</v>
      </c>
      <c r="GM50" s="87">
        <f t="shared" si="221"/>
        <v>1</v>
      </c>
      <c r="GN50" s="411" cm="1">
        <f t="array" ref="GN50">INDEX(i.dse_type,1,$L50)</f>
        <v>0</v>
      </c>
      <c r="GO50" s="535" t="str" cm="1">
        <f t="array" ref="GO50">INDEX(GO$13:GO49,$B50+1,1)</f>
        <v>-</v>
      </c>
      <c r="GP50" s="535" t="str" cm="1">
        <f t="array" ref="GP50">INDEX(GP$13:GP49,$B50+1,1)</f>
        <v>-</v>
      </c>
      <c r="GQ50" s="535" t="str" cm="1">
        <f t="array" ref="GQ50">INDEX(GQ$13:GQ49,$B50+1,1)</f>
        <v>-</v>
      </c>
      <c r="GR50" s="18"/>
      <c r="GS50" s="535" t="str" cm="1">
        <f t="array" ref="GS50">INDEX(GS$13:GS49,$B50+1,1)</f>
        <v>-</v>
      </c>
      <c r="GT50" s="535" t="str" cm="1">
        <f t="array" ref="GT50">INDEX(GT$13:GT49,$B50+1,1)</f>
        <v>-</v>
      </c>
      <c r="GU50" s="535" t="str" cm="1">
        <f t="array" ref="GU50">INDEX(GU$13:GU49,$B50+1,1)</f>
        <v>-</v>
      </c>
      <c r="GV50" s="535" t="str" cm="1">
        <f t="array" ref="GV50">INDEX(GV$13:GV49,$B50+1,1)</f>
        <v>-</v>
      </c>
      <c r="GW50" s="535" t="str" cm="1">
        <f t="array" ref="GW50">INDEX(GW$13:GW49,$B50+1,1)</f>
        <v>-</v>
      </c>
      <c r="GX50" s="535" cm="1">
        <f t="array" ref="GX50">INDEX(GX$13:GX49,$B50+1,1)</f>
        <v>1</v>
      </c>
      <c r="GY50" s="535" cm="1">
        <f t="array" ref="GY50">INDEX(GY$13:GY49,$B50+1,1)</f>
        <v>1</v>
      </c>
      <c r="GZ50" s="535" t="str" cm="1">
        <f t="array" ref="GZ50">INDEX(GZ$13:GZ49,$B50+1,1)</f>
        <v>-</v>
      </c>
      <c r="HA50" s="535" t="str" cm="1">
        <f t="array" ref="HA50">INDEX(HA$13:HA49,$B50+1,1)</f>
        <v>-</v>
      </c>
      <c r="HB50" s="535" t="str" cm="1">
        <f t="array" ref="HB50">INDEX(HB$13:HB49,$B50+1,1)</f>
        <v>-</v>
      </c>
      <c r="HC50" s="535" t="str" cm="1">
        <f t="array" ref="HC50">INDEX(HC$13:HC49,$B50+1,1)</f>
        <v>-</v>
      </c>
      <c r="HD50" s="535" t="str" cm="1">
        <f t="array" ref="HD50">INDEX(HD$13:HD49,$B50+1,1)</f>
        <v>-</v>
      </c>
      <c r="HE50" s="535" t="str" cm="1">
        <f t="array" ref="HE50">INDEX(HE$13:HE49,$B50+1,1)</f>
        <v>-</v>
      </c>
      <c r="HF50" s="535" t="str" cm="1">
        <f t="array" ref="HF50">INDEX(HF$13:HF49,$B50+1,1)</f>
        <v>-</v>
      </c>
      <c r="HG50" s="535" t="str" cm="1">
        <f t="array" ref="HG50">INDEX(HG$13:HG49,$B50+1,1)</f>
        <v>-</v>
      </c>
      <c r="HH50" s="535" t="str" cm="1">
        <f t="array" ref="HH50">INDEX(HH$13:HH49,$B50+1,1)</f>
        <v>-</v>
      </c>
      <c r="HI50" s="535" t="str" cm="1">
        <f t="array" ref="HI50">INDEX(HI$13:HI49,$B50+1,1)</f>
        <v>-</v>
      </c>
      <c r="HJ50" s="535" t="str" cm="1">
        <f t="array" ref="HJ50">INDEX(HJ$13:HJ49,$B50+1,1)</f>
        <v>-</v>
      </c>
      <c r="HK50" s="535" t="str" cm="1">
        <f t="array" ref="HK50">INDEX(HK$13:HK49,$B50+1,1)</f>
        <v>-</v>
      </c>
      <c r="HL50" s="535" t="str" cm="1">
        <f t="array" ref="HL50">INDEX(HL$13:HL49,$B50+1,1)</f>
        <v>-</v>
      </c>
      <c r="HM50" s="535" t="str" cm="1">
        <f t="array" ref="HM50">INDEX(HM$13:HM49,$B50+1,1)</f>
        <v>-</v>
      </c>
      <c r="HN50" s="535" t="str" cm="1">
        <f t="array" ref="HN50">INDEX(HN$13:HN49,$B50+1,1)</f>
        <v>-</v>
      </c>
      <c r="HO50" s="535" t="str" cm="1">
        <f t="array" ref="HO50">INDEX(HO$13:HO49,$B50+1,1)</f>
        <v>-</v>
      </c>
      <c r="HP50" s="535" t="str" cm="1">
        <f t="array" ref="HP50">INDEX(HP$13:HP49,$B50+1,1)</f>
        <v>-</v>
      </c>
      <c r="HQ50" s="535" t="str" cm="1">
        <f t="array" ref="HQ50">INDEX(HQ$13:HQ49,$B50+1,1)</f>
        <v>-</v>
      </c>
      <c r="HR50" s="535" t="str" cm="1">
        <f t="array" ref="HR50">INDEX(HR$13:HR49,$B50+1,1)</f>
        <v>-</v>
      </c>
      <c r="HS50" s="535" t="str" cm="1">
        <f t="array" ref="HS50">INDEX(HS$13:HS49,$B50+1,1)</f>
        <v>-</v>
      </c>
      <c r="HT50" s="535" t="str" cm="1">
        <f t="array" ref="HT50">INDEX(HT$13:HT49,$B50+1,1)</f>
        <v>-</v>
      </c>
      <c r="HU50" s="535" cm="1">
        <f t="array" ref="HU50">INDEX(HU$13:HU49,$B50+1,1)</f>
        <v>0</v>
      </c>
      <c r="HV50" s="535" t="str" cm="1">
        <f t="array" ref="HV50">INDEX(HV$13:HV49,$B50+1,1)</f>
        <v>-</v>
      </c>
      <c r="HW50" s="535" cm="1">
        <f t="array" ref="HW50">INDEX(HW$13:HW49,$B50+1,1)</f>
        <v>1</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535" cm="1">
        <f t="array" ref="IC50">INDEX(IC$13:IC49,$B50+1,1)</f>
        <v>0</v>
      </c>
      <c r="ID50" s="535" cm="1">
        <f t="array" ref="ID50">INDEX(ID$13:ID49,$B50+1,1)</f>
        <v>0</v>
      </c>
      <c r="IE50" s="535" cm="1">
        <f t="array" ref="IE50">INDEX(IE$13:IE49,$B50+1,1)</f>
        <v>1</v>
      </c>
      <c r="IF50" s="535" cm="1">
        <f t="array" ref="IF50">INDEX(IF$13:IF49,$B50+1,1)</f>
        <v>0</v>
      </c>
      <c r="IG50" s="535" cm="1">
        <f t="array" ref="IG50">INDEX(IG$13:IG49,$B50+1,1)</f>
        <v>0</v>
      </c>
      <c r="IH50" s="535" cm="1">
        <f t="array" ref="IH50">INDEX(IH$13:IH49,$B50+1,1)</f>
        <v>0</v>
      </c>
      <c r="II50" s="535" cm="1">
        <f t="array" ref="II50">INDEX(II$13:II49,$B50+1,1)</f>
        <v>0</v>
      </c>
      <c r="IJ50" s="535" cm="1">
        <f t="array" ref="IJ50">INDEX(IJ$13:IJ49,$B50+1,1)</f>
        <v>0</v>
      </c>
      <c r="IK50" s="18"/>
      <c r="IL50" s="541" t="s">
        <v>30</v>
      </c>
      <c r="IM50" s="541" t="s">
        <v>30</v>
      </c>
      <c r="IN50" s="541" t="s">
        <v>30</v>
      </c>
      <c r="IO50" s="541" t="s">
        <v>30</v>
      </c>
      <c r="IP50" s="541" t="s">
        <v>30</v>
      </c>
      <c r="IQ50" s="541" t="s">
        <v>30</v>
      </c>
      <c r="IR50" s="541" t="s">
        <v>30</v>
      </c>
      <c r="IS50" s="541" t="s">
        <v>30</v>
      </c>
      <c r="IT50" s="541" t="s">
        <v>30</v>
      </c>
      <c r="IU50" s="541" t="s">
        <v>30</v>
      </c>
      <c r="IV50" s="541" t="s">
        <v>30</v>
      </c>
      <c r="IW50" s="541" t="s">
        <v>30</v>
      </c>
      <c r="IX50" s="541" t="s">
        <v>30</v>
      </c>
      <c r="IY50" s="541" t="s">
        <v>30</v>
      </c>
      <c r="IZ50" s="541" t="s">
        <v>30</v>
      </c>
      <c r="JA50" s="541" t="s">
        <v>30</v>
      </c>
      <c r="JB50" s="535" cm="1">
        <f t="array" ref="JB50">INDEX(JB$13:JB49,$B50+1,1)</f>
        <v>0</v>
      </c>
      <c r="JC50" s="535" cm="1">
        <f t="array" ref="JC50">INDEX(JC$13:JC49,$B50+1,1)</f>
        <v>0</v>
      </c>
      <c r="JD50" s="535" cm="1">
        <f t="array" ref="JD50">INDEX(JD$13:JD49,$B50+1,1)</f>
        <v>0</v>
      </c>
      <c r="JE50" s="535" cm="1">
        <f t="array" ref="JE50">INDEX(JE$13:JE49,$B50+1,1)</f>
        <v>0</v>
      </c>
      <c r="JF50" s="535" cm="1">
        <f t="array" ref="JF50">INDEX(JF$13:JF49,$B50+1,1)</f>
        <v>0</v>
      </c>
      <c r="JG50" s="535" cm="1">
        <f t="array" ref="JG50">INDEX(JG$13:JG49,$B50+1,1)</f>
        <v>0</v>
      </c>
      <c r="JH50" s="535" cm="1">
        <f t="array" ref="JH50">INDEX(JH$13:JH49,$B50+1,1)</f>
        <v>0</v>
      </c>
      <c r="JI50" s="535" cm="1">
        <f t="array" ref="JI50">INDEX(JI$13:JI49,$B50+1,1)</f>
        <v>0</v>
      </c>
      <c r="JJ50" s="535" cm="1">
        <f t="array" ref="JJ50">INDEX(JJ$13:JJ49,$B50+1,1)</f>
        <v>0</v>
      </c>
      <c r="JK50" s="535" cm="1">
        <f t="array" ref="JK50">INDEX(JK$13:JK49,$B50+1,1)</f>
        <v>0</v>
      </c>
      <c r="JL50" s="535" cm="1">
        <f t="array" ref="JL50">INDEX(JL$13:JL49,$B50+1,1)</f>
        <v>0</v>
      </c>
      <c r="JM50" s="535" cm="1">
        <f t="array" ref="JM50">INDEX(JM$13:JM49,$B50+1,1)</f>
        <v>0</v>
      </c>
      <c r="JN50" s="535" cm="1">
        <f t="array" ref="JN50">INDEX(JN$13:JN49,$B50+1,1)</f>
        <v>0</v>
      </c>
      <c r="JO50" s="535" cm="1">
        <f t="array" ref="JO50">INDEX(JO$13:JO49,$B50+1,1)</f>
        <v>0</v>
      </c>
      <c r="JP50" s="535" cm="1">
        <f t="array" ref="JP50">INDEX(JP$13:JP49,$B50+1,1)</f>
        <v>0</v>
      </c>
      <c r="JQ50" s="535" cm="1">
        <f t="array" ref="JQ50">INDEX(JQ$13:JQ49,$B50+1,1)</f>
        <v>0</v>
      </c>
      <c r="JR50" s="535" cm="1">
        <f t="array" ref="JR50">INDEX(JR$13:JR49,$B50+1,1)</f>
        <v>0</v>
      </c>
      <c r="JS50" s="535" cm="1">
        <f t="array" ref="JS50">INDEX(JS$13:JS49,$B50+1,1)</f>
        <v>0</v>
      </c>
      <c r="JT50" s="535" cm="1">
        <f t="array" ref="JT50">INDEX(JT$13:JT49,$B50+1,1)</f>
        <v>0</v>
      </c>
      <c r="JU50" s="535" cm="1">
        <f t="array" ref="JU50">INDEX(JU$13:JU49,$B50+1,1)</f>
        <v>0</v>
      </c>
      <c r="JV50" s="535" cm="1">
        <f t="array" ref="JV50">INDEX(JV$13:JV49,$B50+1,1)</f>
        <v>0</v>
      </c>
      <c r="JW50" s="535" cm="1">
        <f t="array" ref="JW50">INDEX(JW$13:JW49,$B50+1,1)</f>
        <v>0</v>
      </c>
      <c r="JX50" s="535" cm="1">
        <f t="array" ref="JX50">INDEX(JX$13:JX49,$B50+1,1)</f>
        <v>0</v>
      </c>
      <c r="JY50" s="535" cm="1">
        <f t="array" ref="JY50">INDEX(JY$13:JY49,$B50+1,1)</f>
        <v>0</v>
      </c>
      <c r="JZ50" s="535" cm="1">
        <f t="array" ref="JZ50">INDEX(JZ$13:JZ49,$B50+1,1)</f>
        <v>0</v>
      </c>
      <c r="KA50" s="535" cm="1">
        <f t="array" ref="KA50">INDEX(KA$13:KA49,$B50+1,1)</f>
        <v>0</v>
      </c>
      <c r="KB50" s="535" cm="1">
        <f t="array" ref="KB50">INDEX(KB$13:KB49,$B50+1,1)</f>
        <v>0</v>
      </c>
      <c r="KC50" s="535" cm="1">
        <f t="array" ref="KC50">INDEX(KC$13:KC49,$B50+1,1)</f>
        <v>0</v>
      </c>
      <c r="KD50" s="535" cm="1">
        <f t="array" ref="KD50">INDEX(KD$13:KD49,$B50+1,1)</f>
        <v>0</v>
      </c>
      <c r="KE50" s="535" cm="1">
        <f t="array" ref="KE50">INDEX(KE$13:KE49,$B50+1,1)</f>
        <v>0</v>
      </c>
      <c r="KF50" s="535" cm="1">
        <f t="array" ref="KF50">INDEX(KF$13:KF49,$B50+1,1)</f>
        <v>0</v>
      </c>
      <c r="KG50" s="535" cm="1">
        <f t="array" ref="KG50">INDEX(KG$13:KG49,$B50+1,1)</f>
        <v>0</v>
      </c>
      <c r="KH50" s="535" cm="1">
        <f t="array" ref="KH50">INDEX(KH$13:KH49,$B50+1,1)</f>
        <v>0</v>
      </c>
      <c r="KI50" s="535" cm="1">
        <f t="array" ref="KI50">INDEX(KI$13:KI49,$B50+1,1)</f>
        <v>0</v>
      </c>
      <c r="KJ50" s="535" cm="1">
        <f t="array" ref="KJ50">INDEX(KJ$13:KJ49,$B50+1,1)</f>
        <v>0</v>
      </c>
      <c r="KK50" s="535" cm="1">
        <f t="array" ref="KK50">INDEX(KK$13:KK49,$B50+1,1)</f>
        <v>0</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0</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535" cm="1">
        <f t="array" ref="KY50">INDEX(KY$13:KY49,$B50+1,1)</f>
        <v>0</v>
      </c>
      <c r="KZ50" s="535" cm="1">
        <f t="array" ref="KZ50">INDEX(KZ$13:KZ49,$B50+1,1)</f>
        <v>0</v>
      </c>
      <c r="LA50" s="535" cm="1">
        <f t="array" ref="LA50">INDEX(LA$13:LA49,$B50+1,1)</f>
        <v>0</v>
      </c>
      <c r="LB50" s="535" cm="1">
        <f t="array" ref="LB50">INDEX(LB$13:LB49,$B50+1,1)</f>
        <v>0</v>
      </c>
      <c r="LC50" s="535" cm="1">
        <f t="array" ref="LC50">INDEX(LC$13:LC49,$B50+1,1)</f>
        <v>0</v>
      </c>
      <c r="LD50" s="535" cm="1">
        <f t="array" ref="LD50">INDEX(LD$13:LD49,$B50+1,1)</f>
        <v>0</v>
      </c>
      <c r="LE50" s="535" cm="1">
        <f t="array" ref="LE50">INDEX(LE$13:LE49,$B50+1,1)</f>
        <v>0</v>
      </c>
      <c r="LF50" s="535" cm="1">
        <f t="array" ref="LF50">INDEX(LF$13:LF49,$B50+1,1)</f>
        <v>0</v>
      </c>
      <c r="LG50" s="535" cm="1">
        <f t="array" ref="LG50">INDEX(LG$13:LG49,$B50+1,1)</f>
        <v>0</v>
      </c>
      <c r="LH50" s="535" cm="1">
        <f t="array" ref="LH50">INDEX(LH$13:LH49,$B50+1,1)</f>
        <v>0</v>
      </c>
      <c r="LI50" s="535" cm="1">
        <f t="array" ref="LI50">INDEX(LI$13:LI49,$B50+1,1)</f>
        <v>0</v>
      </c>
      <c r="LJ50" s="535" cm="1">
        <f t="array" ref="LJ50">INDEX(LJ$13:LJ49,$B50+1,1)</f>
        <v>0</v>
      </c>
      <c r="LK50" s="535" cm="1">
        <f t="array" ref="LK50">INDEX(LK$13:LK49,$B50+1,1)</f>
        <v>0</v>
      </c>
      <c r="LL50" s="535" cm="1">
        <f t="array" ref="LL50">INDEX(LL$13:LL49,$B50+1,1)</f>
        <v>0</v>
      </c>
      <c r="LM50" s="535" cm="1">
        <f t="array" ref="LM50">INDEX(LM$13:LM49,$B50+1,1)</f>
        <v>0</v>
      </c>
      <c r="LN50" s="535" cm="1">
        <f t="array" ref="LN50">INDEX(LN$13:LN49,$B50+1,1)</f>
        <v>0</v>
      </c>
      <c r="LO50" s="535" cm="1">
        <f t="array" ref="LO50">INDEX(LO$13:LO49,$B50+1,1)</f>
        <v>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cm="1">
        <f t="array" ref="WE50">INDEX(WE$13:WE49,$B50+1,1)</f>
        <v>0</v>
      </c>
      <c r="WF50" s="535" cm="1">
        <f t="array" ref="WF50">INDEX(WF$13:WF49,$B50+1,1)</f>
        <v>0</v>
      </c>
      <c r="WG50" s="535" cm="1">
        <f t="array" ref="WG50">INDEX(WG$13:WG49,$B50+1,1)</f>
        <v>0</v>
      </c>
      <c r="WH50" s="535" cm="1">
        <f t="array" ref="WH50">INDEX(WH$13:WH49,$B50+1,1)</f>
        <v>0</v>
      </c>
      <c r="WI50" s="535" cm="1">
        <f t="array" ref="WI50">INDEX(WI$13:WI49,$B50+1,1)</f>
        <v>0</v>
      </c>
      <c r="WJ50" s="535" cm="1">
        <f t="array" ref="WJ50">INDEX(WJ$13:WJ49,$B50+1,1)</f>
        <v>0</v>
      </c>
      <c r="WK50" s="535" cm="1">
        <f t="array" ref="WK50">INDEX(WK$13:WK49,$B50+1,1)</f>
        <v>0</v>
      </c>
      <c r="WL50" s="535" cm="1">
        <f t="array" ref="WL50">INDEX(WL$13:WL49,$B50+1,1)</f>
        <v>0</v>
      </c>
      <c r="WM50" s="535" t="str" cm="1">
        <f t="array" ref="WM50">INDEX(WM$13:WM49,$B50+1,1)</f>
        <v>-</v>
      </c>
      <c r="WN50" s="18"/>
      <c r="WO50" s="535" cm="1">
        <f t="array" ref="WO50">INDEX(WO$13:WO49,$B50+1,1)</f>
        <v>0</v>
      </c>
      <c r="WP50" s="535" cm="1">
        <f t="array" ref="WP50">INDEX(WP$13:WP49,$B50+1,1)</f>
        <v>0</v>
      </c>
      <c r="WQ50" s="535" cm="1">
        <f t="array" ref="WQ50">INDEX(WQ$13:WQ49,$B50+1,1)</f>
        <v>0</v>
      </c>
      <c r="WR50" s="535" t="str" cm="1">
        <f t="array" ref="WR50">INDEX(WR$13:WR49,$B50+1,1)</f>
        <v>-</v>
      </c>
      <c r="WS50" s="535" t="str" cm="1">
        <f t="array" ref="WS50">INDEX(WS$13:WS49,$B50+1,1)</f>
        <v>-</v>
      </c>
      <c r="WT50" s="535" t="str" cm="1">
        <f t="array" ref="WT50">INDEX(WT$13:WT49,$B50+1,1)</f>
        <v>-</v>
      </c>
      <c r="WU50" s="535" t="str" cm="1">
        <f t="array" ref="WU50">INDEX(WU$13:WU49,$B50+1,1)</f>
        <v>-</v>
      </c>
      <c r="WV50" s="535" t="str" cm="1">
        <f t="array" ref="WV50">INDEX(WV$13:WV49,$B50+1,1)</f>
        <v>-</v>
      </c>
      <c r="WW50" s="535" t="str" cm="1">
        <f t="array" ref="WW50">INDEX(WW$13:WW49,$B50+1,1)</f>
        <v>-</v>
      </c>
      <c r="WX50" s="535" t="str" cm="1">
        <f t="array" ref="WX50">INDEX(WX$13:WX49,$B50+1,1)</f>
        <v>-</v>
      </c>
      <c r="WY50" s="535" t="str" cm="1">
        <f t="array" ref="WY50">INDEX(WY$13:WY49,$B50+1,1)</f>
        <v>-</v>
      </c>
      <c r="WZ50" s="535" t="str" cm="1">
        <f t="array" ref="WZ50">INDEX(WZ$13:WZ49,$B50+1,1)</f>
        <v>-</v>
      </c>
      <c r="XA50" s="535" t="str" cm="1">
        <f t="array" ref="XA50">INDEX(XA$13:XA49,$B50+1,1)</f>
        <v>-</v>
      </c>
      <c r="XB50" s="535" t="str" cm="1">
        <f t="array" ref="XB50">INDEX(XB$13:XB49,$B50+1,1)</f>
        <v>-</v>
      </c>
      <c r="XC50" s="535" t="str" cm="1">
        <f t="array" ref="XC50">INDEX(XC$13:XC49,$B50+1,1)</f>
        <v>-</v>
      </c>
      <c r="XD50" s="535" t="str" cm="1">
        <f t="array" ref="XD50">INDEX(XD$13:XD49,$B50+1,1)</f>
        <v>-</v>
      </c>
      <c r="XE50" s="535" t="str" cm="1">
        <f t="array" ref="XE50">INDEX(XE$13:XE49,$B50+1,1)</f>
        <v>-</v>
      </c>
      <c r="XF50" s="535" t="str" cm="1">
        <f t="array" ref="XF50">INDEX(XF$13:XF49,$B50+1,1)</f>
        <v>-</v>
      </c>
      <c r="XG50" s="535" t="str" cm="1">
        <f t="array" ref="XG50">INDEX(XG$13:XG49,$B50+1,1)</f>
        <v>-</v>
      </c>
      <c r="XH50" s="18"/>
      <c r="XI50" s="411" t="b">
        <f t="shared" ca="1" si="222"/>
        <v>0</v>
      </c>
      <c r="XJ50" s="535" t="str" cm="1">
        <f t="array" ref="XJ50">INDEX(XJ$13:XJ49,$B50+1,1)</f>
        <v>-</v>
      </c>
      <c r="XK50" s="535" t="str" cm="1">
        <f t="array" ref="XK50">INDEX(XK$13:XK49,$B50+1,1)</f>
        <v>-</v>
      </c>
      <c r="XL50" s="535" t="str" cm="1">
        <f t="array" ref="XL50">INDEX(XL$13:XL49,$B50+1,1)</f>
        <v>-</v>
      </c>
      <c r="XM50" s="535" t="str" cm="1">
        <f t="array" ref="XM50">INDEX(XM$13:XM49,$B50+1,1)</f>
        <v>-</v>
      </c>
      <c r="XN50" s="535" cm="1">
        <f t="array" ref="XN50">INDEX(XN$13:XN49,$B50+1,1)</f>
        <v>0</v>
      </c>
      <c r="XO50" s="535" t="str" cm="1">
        <f t="array" ref="XO50">INDEX(XO$13:XO49,$B50+1,1)</f>
        <v>-</v>
      </c>
      <c r="XP50" s="535" t="str" cm="1">
        <f t="array" ref="XP50">INDEX(XP$13:XP49,$B50+1,1)</f>
        <v>-</v>
      </c>
      <c r="XQ50" s="535" t="str" cm="1">
        <f t="array" ref="XQ50">INDEX(XQ$13:XQ49,$B50+1,1)</f>
        <v>-</v>
      </c>
      <c r="XR50" s="535" t="str" cm="1">
        <f t="array" ref="XR50">INDEX(XR$13:XR49,$B50+1,1)</f>
        <v>-</v>
      </c>
      <c r="XS50" s="535" t="str" cm="1">
        <f t="array" ref="XS50">INDEX(XS$13:XS49,$B50+1,1)</f>
        <v>-</v>
      </c>
      <c r="XT50" s="535" t="str" cm="1">
        <f t="array" ref="XT50">INDEX(XT$13:XT49,$B50+1,1)</f>
        <v>-</v>
      </c>
      <c r="XU50" s="535" t="str" cm="1">
        <f t="array" ref="XU50">INDEX(XU$13:XU49,$B50+1,1)</f>
        <v>-</v>
      </c>
      <c r="XV50" s="535" t="str" cm="1">
        <f t="array" ref="XV50">INDEX(XV$13:XV49,$B50+1,1)</f>
        <v>-</v>
      </c>
      <c r="XW50" s="535" t="b" cm="1">
        <f t="array" ref="XW50">INDEX(XW$13:XW49,$B50+1,1)</f>
        <v>1</v>
      </c>
      <c r="XX50" s="535" t="str" cm="1">
        <f t="array" ref="XX50">INDEX(XX$13:XX49,$B50+1,1)</f>
        <v>-</v>
      </c>
      <c r="XY50" s="535" cm="1">
        <f t="array" ref="XY50">INDEX(XY$13:XY49,$B50+1,1)</f>
        <v>0</v>
      </c>
      <c r="XZ50" s="535" cm="1">
        <f t="array" ref="XZ50">INDEX(XZ$13:XZ49,$B50+1,1)</f>
        <v>0</v>
      </c>
      <c r="YA50" s="535" cm="1">
        <f t="array" ref="YA50">INDEX(YA$13:YA49,$B50+1,1)</f>
        <v>0</v>
      </c>
      <c r="YB50" s="18"/>
      <c r="YC50" s="535" cm="1">
        <f t="array" ref="YC50">INDEX(YC$13:YC49,$B50+1,1)</f>
        <v>50</v>
      </c>
      <c r="YD50" s="535" cm="1">
        <f t="array" ref="YD50">INDEX(YD$13:YD49,$B50+1,1)</f>
        <v>50</v>
      </c>
      <c r="YE50" s="535" cm="1">
        <f t="array" ref="YE50">INDEX(YE$13:YE49,$B50+1,1)</f>
        <v>50</v>
      </c>
      <c r="YF50" s="535" cm="1">
        <f t="array" ref="YF50">INDEX(YF$13:YF49,$B50+1,1)</f>
        <v>50</v>
      </c>
      <c r="YG50" s="535" cm="1">
        <f t="array" ref="YG50">INDEX(YG$13:YG49,$B50+1,1)</f>
        <v>1</v>
      </c>
      <c r="YH50" s="535" cm="1">
        <f t="array" ref="YH50">INDEX(YH$13:YH49,$B50+1,1)</f>
        <v>1</v>
      </c>
      <c r="YI50" s="535" cm="1">
        <f t="array" ref="YI50">INDEX(YI$13:YI49,$B50+1,1)</f>
        <v>1</v>
      </c>
      <c r="YJ50" s="535" cm="1">
        <f t="array" ref="YJ50">INDEX(YJ$13:YJ49,$B50+1,1)</f>
        <v>1</v>
      </c>
      <c r="YK50" s="535" t="str" cm="1">
        <f t="array" ref="YK50">INDEX(YK$13:YK49,$B50+1,1)</f>
        <v>-</v>
      </c>
      <c r="YL50" s="535" t="str" cm="1">
        <f t="array" ref="YL50">INDEX(YL$13:YL49,$B50+1,1)</f>
        <v>-</v>
      </c>
      <c r="YM50" s="535" t="str" cm="1">
        <f t="array" ref="YM50">INDEX(YM$13:YM49,$B50+1,1)</f>
        <v>-</v>
      </c>
      <c r="YN50" s="535" t="str" cm="1">
        <f t="array" ref="YN50">INDEX(YN$13:YN49,$B50+1,1)</f>
        <v>-</v>
      </c>
      <c r="YO50" s="535" t="str" cm="1">
        <f t="array" ref="YO50">INDEX(YO$13:YO49,$B50+1,1)</f>
        <v>-</v>
      </c>
      <c r="YP50" s="535" t="str" cm="1">
        <f t="array" ref="YP50">INDEX(YP$13:YP49,$B50+1,1)</f>
        <v>-</v>
      </c>
      <c r="YQ50" s="535" t="str" cm="1">
        <f t="array" ref="YQ50">INDEX(YQ$13:YQ49,$B50+1,1)</f>
        <v>-</v>
      </c>
      <c r="YR50" s="18"/>
      <c r="YS50" s="535" t="str" cm="1">
        <f t="array" ref="YS50">INDEX(YS$13:YS49,$B50+1,1)</f>
        <v>-</v>
      </c>
      <c r="YT50" s="411">
        <f t="shared" si="172"/>
        <v>1</v>
      </c>
      <c r="YU50" s="18"/>
      <c r="YV50" s="535" t="str" cm="1">
        <f t="array" ref="YV50">INDEX(YV$13:YV49,$B50+1,1)</f>
        <v>-</v>
      </c>
      <c r="YW50" s="535" t="str" cm="1">
        <f t="array" ref="YW50">INDEX(YW$13:YW49,$B50+1,1)</f>
        <v>-</v>
      </c>
      <c r="YX50" s="535" t="str" cm="1">
        <f t="array" ref="YX50">INDEX(YX$13:YX49,$B50+1,1)</f>
        <v>-</v>
      </c>
      <c r="YY50" s="535" t="str" cm="1">
        <f t="array" ref="YY50">INDEX(YY$13:YY49,$B50+1,1)</f>
        <v>-</v>
      </c>
      <c r="YZ50" s="535" t="str" cm="1">
        <f t="array" ref="YZ50">INDEX(YZ$13:YZ49,$B50+1,1)</f>
        <v>-</v>
      </c>
      <c r="ZA50" s="535" t="str" cm="1">
        <f t="array" ref="ZA50">INDEX(ZA$13:ZA49,$B50+1,1)</f>
        <v>-</v>
      </c>
      <c r="ZB50" s="535" t="str" cm="1">
        <f t="array" ref="ZB50">INDEX(ZB$13:ZB49,$B50+1,1)</f>
        <v>-</v>
      </c>
      <c r="ZC50" s="535" t="str" cm="1">
        <f t="array" ref="ZC50">INDEX(ZC$13:ZC49,$B50+1,1)</f>
        <v>-</v>
      </c>
      <c r="ZD50" s="535" t="str" cm="1">
        <f t="array" ref="ZD50">INDEX(ZD$13:ZD49,$B50+1,1)</f>
        <v>-</v>
      </c>
      <c r="ZE50" s="535" t="str" cm="1">
        <f t="array" ref="ZE50">INDEX(ZE$13:ZE49,$B50+1,1)</f>
        <v>-</v>
      </c>
      <c r="ZF50" s="535" t="str" cm="1">
        <f t="array" ref="ZF50">INDEX(ZF$13:ZF49,$B50+1,1)</f>
        <v>-</v>
      </c>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t="str" cm="1">
        <f t="array" ref="ZS50">INDEX(ZS$13:ZS49,$B50+1,1)</f>
        <v>-</v>
      </c>
      <c r="ZT50" s="535" t="str" cm="1">
        <f t="array" ref="ZT50">INDEX(ZT$13:ZT49,$B50+1,1)</f>
        <v>-</v>
      </c>
      <c r="ZU50" s="535" t="str" cm="1">
        <f t="array" ref="ZU50">INDEX(ZU$13:ZU49,$B50+1,1)</f>
        <v>-</v>
      </c>
      <c r="ZV50" s="535" t="str" cm="1">
        <f t="array" ref="ZV50">INDEX(ZV$13:ZV49,$B50+1,1)</f>
        <v>-</v>
      </c>
      <c r="ZW50" s="535" t="str" cm="1">
        <f t="array" ref="ZW50">INDEX(ZW$13:ZW49,$B50+1,1)</f>
        <v>-</v>
      </c>
      <c r="ZX50" s="535" t="str" cm="1">
        <f t="array" ref="ZX50">INDEX(ZX$13:ZX49,$B50+1,1)</f>
        <v>-</v>
      </c>
      <c r="ZY50" s="535" t="str" cm="1">
        <f t="array" ref="ZY50">INDEX(ZY$13:ZY49,$B50+1,1)</f>
        <v>-</v>
      </c>
      <c r="ZZ50" s="535" t="str" cm="1">
        <f t="array" ref="ZZ50">INDEX(ZZ$13:ZZ49,$B50+1,1)</f>
        <v>-</v>
      </c>
      <c r="AAA50" s="535" t="str" cm="1">
        <f t="array" ref="AAA50">INDEX(AAA$13:AAA49,$B50+1,1)</f>
        <v>-</v>
      </c>
      <c r="AAB50" s="535" cm="1">
        <f t="array" ref="AAB50">INDEX(AAB$13:AAB49,$B50+1,1)</f>
        <v>0</v>
      </c>
      <c r="AAC50" s="535" t="str" cm="1">
        <f t="array" ref="AAC50">INDEX(AAC$13:AAC49,$B50+1,1)</f>
        <v>-</v>
      </c>
      <c r="AAD50" s="535" t="str" cm="1">
        <f t="array" ref="AAD50">INDEX(AAD$13:AAD49,$B50+1,1)</f>
        <v>-</v>
      </c>
      <c r="AAE50" s="535" t="str" cm="1">
        <f t="array" ref="AAE50">INDEX(AAE$13:AAE49,$B50+1,1)</f>
        <v>-</v>
      </c>
      <c r="AAF50" s="535" t="str" cm="1">
        <f t="array" ref="AAF50">INDEX(AAF$13:AAF49,$B50+1,1)</f>
        <v>-</v>
      </c>
      <c r="AAG50" s="535" t="str" cm="1">
        <f t="array" ref="AAG50">INDEX(AAG$13:AAG49,$B50+1,1)</f>
        <v>-</v>
      </c>
      <c r="AAH50" s="535" cm="1">
        <f t="array" ref="AAH50">INDEX(AAH$13:AAH49,$B50+1,1)</f>
        <v>0</v>
      </c>
      <c r="AAI50" s="535" t="str" cm="1">
        <f t="array" ref="AAI50">INDEX(AAI$13:AAI49,$B50+1,1)</f>
        <v>-</v>
      </c>
      <c r="AAJ50" s="535" t="str" cm="1">
        <f t="array" ref="AAJ50">INDEX(AAJ$13:AAJ49,$B50+1,1)</f>
        <v>-</v>
      </c>
      <c r="AAK50" s="535" t="str" cm="1">
        <f t="array" ref="AAK50">INDEX(AAK$13:AAK49,$B50+1,1)</f>
        <v>-</v>
      </c>
      <c r="AAL50" s="535" cm="1">
        <f t="array" ref="AAL50">INDEX(AAL$13:AAL49,$B50+1,1)</f>
        <v>1</v>
      </c>
      <c r="AAM50" s="535" cm="1">
        <f t="array" ref="AAM50">INDEX(AAM$13:AAM49,$B50+1,1)</f>
        <v>1</v>
      </c>
      <c r="AAN50" s="535" t="str" cm="1">
        <f t="array" ref="AAN50">INDEX(AAN$13:AAN49,$B50+1,1)</f>
        <v>-</v>
      </c>
      <c r="AAO50" s="535" t="str" cm="1">
        <f t="array" ref="AAO50">INDEX(AAO$13:AAO49,$B50+1,1)</f>
        <v>-</v>
      </c>
      <c r="AAP50" s="535" t="str" cm="1">
        <f t="array" ref="AAP50">INDEX(AAP$13:AAP49,$B50+1,1)</f>
        <v>-</v>
      </c>
      <c r="AAQ50" s="535" t="str" cm="1">
        <f t="array" ref="AAQ50">INDEX(AAQ$13:AAQ49,$B50+1,1)</f>
        <v>-</v>
      </c>
      <c r="AAR50" s="535" t="str" cm="1">
        <f t="array" ref="AAR50">INDEX(AAR$13:AAR49,$B50+1,1)</f>
        <v>-</v>
      </c>
      <c r="AAS50" s="535" t="str" cm="1">
        <f t="array" ref="AAS50">INDEX(AAS$13:AAS49,$B50+1,1)</f>
        <v>-</v>
      </c>
      <c r="AAT50" s="535" t="str" cm="1">
        <f t="array" ref="AAT50">INDEX(AAT$13:AAT49,$B50+1,1)</f>
        <v>-</v>
      </c>
      <c r="AAU50" s="535" t="str" cm="1">
        <f t="array" ref="AAU50">INDEX(AAU$13:AAU49,$B50+1,1)</f>
        <v>-</v>
      </c>
      <c r="AAV50" s="535" t="str" cm="1">
        <f t="array" ref="AAV50">INDEX(AAV$13:AAV49,$B50+1,1)</f>
        <v>-</v>
      </c>
      <c r="AAW50" s="535" t="str" cm="1">
        <f t="array" ref="AAW50">INDEX(AAW$13:AAW49,$B50+1,1)</f>
        <v>-</v>
      </c>
      <c r="AAX50" s="535" t="str" cm="1">
        <f t="array" ref="AAX50">INDEX(AAX$13:AAX49,$B50+1,1)</f>
        <v>-</v>
      </c>
      <c r="AAY50" s="535" t="str" cm="1">
        <f t="array" ref="AAY50">INDEX(AAY$13:AAY49,$B50+1,1)</f>
        <v>-</v>
      </c>
      <c r="AAZ50" s="535" t="str" cm="1">
        <f t="array" ref="AAZ50">INDEX(AAZ$13:AAZ49,$B50+1,1)</f>
        <v>-</v>
      </c>
      <c r="ABA50" s="18"/>
      <c r="ABB50" s="22" t="str">
        <f t="shared" ref="ABB50:ABB56" si="224">IF($N50=ABB$10,TRUE,"-")</f>
        <v>-</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535" t="str" cm="1">
        <f t="array" ref="ABH50">INDEX(ABH$13:ABH49,$B50+1,1)</f>
        <v>-</v>
      </c>
      <c r="ABI50" s="535" t="str" cm="1">
        <f t="array" ref="ABI50">INDEX(ABI$13:ABI49,$B50+1,1)</f>
        <v>-</v>
      </c>
      <c r="ABJ50" s="535" t="str" cm="1">
        <f t="array" ref="ABJ50">INDEX(ABJ$13:ABJ49,$B50+1,1)</f>
        <v>-</v>
      </c>
      <c r="ABK50" s="535" t="str" cm="1">
        <f t="array" ref="ABK50">INDEX(ABK$13:ABK49,$B50+1,1)</f>
        <v>-</v>
      </c>
      <c r="ABL50" s="535" t="str" cm="1">
        <f t="array" ref="ABL50">INDEX(ABL$13:ABL49,$B50+1,1)</f>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535" t="str" cm="1">
        <f t="array" ref="ABX50">INDEX(ABX$13:ABX49,$B50+1,1)</f>
        <v>-</v>
      </c>
      <c r="ABY50" s="535" t="str" cm="1">
        <f t="array" ref="ABY50">INDEX(ABY$13:ABY49,$B50+1,1)</f>
        <v>-</v>
      </c>
      <c r="ABZ50" s="535" t="str" cm="1">
        <f t="array" ref="ABZ50">INDEX(ABZ$13:ABZ49,$B50+1,1)</f>
        <v>-</v>
      </c>
      <c r="ACA50" s="535" t="str" cm="1">
        <f t="array" ref="ACA50">INDEX(ACA$13:ACA49,$B50+1,1)</f>
        <v>-</v>
      </c>
      <c r="ACB50" s="535" t="str" cm="1">
        <f t="array" ref="ACB50">INDEX(ACB$13:ACB49,$B50+1,1)</f>
        <v>-</v>
      </c>
      <c r="ACC50" s="535" t="str" cm="1">
        <f t="array" ref="ACC50">INDEX(ACC$13:ACC49,$B50+1,1)</f>
        <v>-</v>
      </c>
      <c r="ACD50" s="535" t="str" cm="1">
        <f t="array" ref="ACD50">INDEX(ACD$13:ACD49,$B50+1,1)</f>
        <v>-</v>
      </c>
      <c r="ACE50" s="535" t="str" cm="1">
        <f t="array" ref="ACE50">INDEX(ACE$13:ACE49,$B50+1,1)</f>
        <v>-</v>
      </c>
      <c r="ACF50" s="22" t="str">
        <f t="shared" ref="ACF50:ACF56" si="225">IF($N50=ACF$10,TRUE,"-")</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t="str" cm="1">
        <f t="array" ref="ACR50">INDEX(ACR$13:ACR49,$B50+1,1)</f>
        <v>-</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t="str" cm="1">
        <f t="array" ref="ACX50">INDEX(ACX$13:ACX49,$B50+1,1)</f>
        <v>-</v>
      </c>
      <c r="ACY50" s="535" t="str" cm="1">
        <f t="array" ref="ACY50">INDEX(ACY$13:ACY49,$B50+1,1)</f>
        <v>-</v>
      </c>
      <c r="ACZ50" s="535" t="str" cm="1">
        <f t="array" ref="ACZ50">INDEX(ACZ$13:ACZ49,$B50+1,1)</f>
        <v>-</v>
      </c>
      <c r="ADA50" s="535" t="str" cm="1">
        <f t="array" ref="ADA50">INDEX(ADA$13:ADA49,$B50+1,1)</f>
        <v>-</v>
      </c>
      <c r="ADB50" s="535" t="str" cm="1">
        <f t="array" ref="ADB50">INDEX(ADB$13:ADB49,$B50+1,1)</f>
        <v>-</v>
      </c>
      <c r="ADC50" s="535" t="str" cm="1">
        <f t="array" ref="ADC50">INDEX(ADC$13:ADC49,$B50+1,1)</f>
        <v>-</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535" t="str" cm="1">
        <f t="array" ref="ADQ50">INDEX(ADQ$13:ADQ49,$B50+1,1)</f>
        <v>-</v>
      </c>
      <c r="ADR50" s="535" t="str" cm="1">
        <f t="array" ref="ADR50">INDEX(ADR$13:ADR49,$B50+1,1)</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t="str" cm="1">
        <f t="array" ref="AEF50">INDEX(AEF$13:AEF49,$B50+1,1)</f>
        <v>-</v>
      </c>
      <c r="AEG50" s="535" t="str" cm="1">
        <f t="array" ref="AEG50">INDEX(AEG$13:AEG49,$B50+1,1)</f>
        <v>-</v>
      </c>
      <c r="AEH50" s="535" t="str" cm="1">
        <f t="array" ref="AEH50">INDEX(AEH$13:AEH49,$B50+1,1)</f>
        <v>-</v>
      </c>
      <c r="AEI50" s="535" t="str" cm="1">
        <f t="array" ref="AEI50">INDEX(AEI$13:AEI49,$B50+1,1)</f>
        <v>-</v>
      </c>
      <c r="AEJ50" s="535" t="str" cm="1">
        <f t="array" ref="AEJ50">INDEX(AEJ$13:AEJ49,$B50+1,1)</f>
        <v>-</v>
      </c>
      <c r="AEK50" s="535" t="str" cm="1">
        <f t="array" ref="AEK50">INDEX(AEK$13:AEK49,$B50+1,1)</f>
        <v>-</v>
      </c>
      <c r="AEL50" s="535" t="str" cm="1">
        <f t="array" ref="AEL50">INDEX(AEL$13:AEL49,$B50+1,1)</f>
        <v>-</v>
      </c>
      <c r="AEM50" s="535" t="str" cm="1">
        <f t="array" ref="AEM50">INDEX(AEM$13:AEM49,$B50+1,1)</f>
        <v>-</v>
      </c>
      <c r="AEN50" s="535" cm="1">
        <f t="array" ref="AEN50">INDEX(AEN$13:AEN49,$B50+1,1)</f>
        <v>0</v>
      </c>
      <c r="AEO50" s="483">
        <v>0</v>
      </c>
    </row>
    <row r="51" spans="1:821" outlineLevel="1">
      <c r="A51" s="18">
        <f t="shared" si="136"/>
        <v>38</v>
      </c>
      <c r="B51" s="18">
        <f>$A$50</f>
        <v>37</v>
      </c>
      <c r="C51">
        <v>5</v>
      </c>
      <c r="D51" s="17" t="str" cm="1">
        <f t="array" ref="D51">INDEX(D$13:D50,$B51+1,1)</f>
        <v>GSW</v>
      </c>
      <c r="E51" t="b">
        <v>1</v>
      </c>
      <c r="F51" t="b">
        <v>0</v>
      </c>
      <c r="G51" t="b">
        <v>1</v>
      </c>
      <c r="H51" s="18"/>
      <c r="I51" s="18"/>
      <c r="J51" s="18"/>
      <c r="K51" s="22">
        <v>2</v>
      </c>
      <c r="L51" s="22">
        <f>d.Region</f>
        <v>2</v>
      </c>
      <c r="M51" s="535" cm="1">
        <f t="array" ref="M51">INDEX(M$13:M50,$B51+1,1)</f>
        <v>0</v>
      </c>
      <c r="N51" s="22">
        <v>3</v>
      </c>
      <c r="O51" s="22">
        <v>2</v>
      </c>
      <c r="P51" s="18"/>
      <c r="Q51" s="18"/>
      <c r="R51" s="22">
        <v>1</v>
      </c>
      <c r="S51" s="18"/>
      <c r="T51" s="22">
        <v>2</v>
      </c>
      <c r="U51" s="22">
        <v>2</v>
      </c>
      <c r="V51" s="411">
        <f t="shared" si="214"/>
        <v>2</v>
      </c>
      <c r="W51" s="778" t="b">
        <f t="shared" si="200"/>
        <v>0</v>
      </c>
      <c r="X51" s="777" t="b">
        <f t="shared" si="210"/>
        <v>1</v>
      </c>
      <c r="Y51" s="777" t="b">
        <f t="shared" si="210"/>
        <v>1</v>
      </c>
      <c r="Z51" s="796" t="b" cm="1">
        <f t="array" ref="Z51">INDEX(Z$13:Z50,$B51+1,1)</f>
        <v>0</v>
      </c>
      <c r="AA51" s="411">
        <f t="shared" si="139"/>
        <v>6</v>
      </c>
      <c r="AB51" s="411">
        <f t="shared" si="140"/>
        <v>6</v>
      </c>
      <c r="AC51" s="411"/>
      <c r="AD51" s="411">
        <f t="shared" si="141"/>
        <v>6</v>
      </c>
      <c r="AE51" s="111"/>
      <c r="AF51" s="111"/>
      <c r="AG51" s="111"/>
      <c r="AH51" s="111"/>
      <c r="AI51" s="535" cm="1">
        <f t="array" ref="AI51">INDEX(AI$13:AI50,$B51+1,1)</f>
        <v>2</v>
      </c>
      <c r="AJ51" s="535" cm="1">
        <f t="array" ref="AJ51">INDEX(AJ$13:AJ50,$B51+1,1)</f>
        <v>1</v>
      </c>
      <c r="AK51" s="22">
        <v>2</v>
      </c>
      <c r="AL51" s="18"/>
      <c r="AM51" s="18"/>
      <c r="AN51" s="535" t="str" cm="1">
        <f t="array" ref="AN51">INDEX(AN$13:AN50,$B51+1,1)</f>
        <v/>
      </c>
      <c r="AO51" s="535" cm="1">
        <f t="array" ref="AO51">INDEX(AO$13:AO50,$B51+1,1)</f>
        <v>1</v>
      </c>
      <c r="AP51" s="535" cm="1">
        <f t="array" ref="AP51">INDEX(AP$13:AP50,$B51+1,1)</f>
        <v>1</v>
      </c>
      <c r="AQ51" s="111"/>
      <c r="AR51" s="111"/>
      <c r="AS51" s="111"/>
      <c r="AT51" s="111"/>
      <c r="AU51" s="111"/>
      <c r="AV51" s="111"/>
      <c r="AW51" s="111"/>
      <c r="AX51" s="111"/>
      <c r="AY51" s="18"/>
      <c r="AZ51" s="18"/>
      <c r="BA51" s="200" t="str">
        <f>CHOOSE($K51+1,"CSIRO","MU","NFS")&amp;" Excel feed supply"</f>
        <v>NFS Excel feed supply</v>
      </c>
      <c r="BB51" s="8" t="str">
        <f ca="1">IF(COUNTIF($BA$13:$BA51,$BA51)=1,"-","Dup")</f>
        <v>-</v>
      </c>
      <c r="BC51" s="18"/>
      <c r="BD51" s="535" t="b" cm="1">
        <f t="array" ref="BD51">INDEX(BD$13:BD50,$B51+1,1)</f>
        <v>1</v>
      </c>
      <c r="BE51" s="535" t="b" cm="1">
        <f t="array" ref="BE51">INDEX(BE$13:BE50,$B51+1,1)</f>
        <v>1</v>
      </c>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535" t="b" cm="1">
        <f t="array" ref="BK51">INDEX(BK$13:BK50,$B51+1,1)</f>
        <v>1</v>
      </c>
      <c r="BL51" s="535" t="b" cm="1">
        <f t="array" ref="BL51">INDEX(BL$13:BL50,$B51+1,1)</f>
        <v>1</v>
      </c>
      <c r="BM51" s="18"/>
      <c r="BN51" s="535" t="b" cm="1">
        <f t="array" ref="BN51">INDEX(BN$13:BN50,$B51+1,1)</f>
        <v>1</v>
      </c>
      <c r="BO51" s="535" t="str" cm="1">
        <f t="array" ref="BO51">INDEX(BO$13:BO50,$B51+1,1)</f>
        <v>-</v>
      </c>
      <c r="BP51" s="535" t="b" cm="1">
        <f t="array" ref="BP51">INDEX(BP$13:BP50,$B51+1,1)</f>
        <v>0</v>
      </c>
      <c r="BQ51" s="535" t="str" cm="1">
        <f t="array" ref="BQ51">INDEX(BQ$13:BQ50,$B51+1,1)</f>
        <v>-</v>
      </c>
      <c r="BR51" s="535" t="str" cm="1">
        <f t="array" ref="BR51">INDEX(BR$13:BR50,$B51+1,1)</f>
        <v>-</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str" cm="1">
        <f t="array" ref="BX51">INDEX(BX$13:BX50,$B51+1,1)</f>
        <v>-</v>
      </c>
      <c r="BY51" s="535" t="str" cm="1">
        <f t="array" ref="BY51">INDEX(BY$13:BY50,$B51+1,1)</f>
        <v>-</v>
      </c>
      <c r="BZ51" s="535" t="b" cm="1">
        <f t="array" ref="BZ51">INDEX(BZ$13:BZ50,$B51+1,1)</f>
        <v>0</v>
      </c>
      <c r="CA51" s="535" cm="1">
        <f t="array" ref="CA51">INDEX(CA$13:CA50,$B51+1,1)</f>
        <v>0</v>
      </c>
      <c r="CB51" s="535" t="str" cm="1">
        <f t="array" ref="CB51">INDEX(CB$13:CB50,$B51+1,1)</f>
        <v>-</v>
      </c>
      <c r="CC51" s="535" t="str" cm="1">
        <f t="array" ref="CC51">INDEX(CC$13:CC50,$B51+1,1)</f>
        <v>-</v>
      </c>
      <c r="CD51" s="535" t="str" cm="1">
        <f t="array" ref="CD51">INDEX(CD$13:CD50,$B51+1,1)</f>
        <v>-</v>
      </c>
      <c r="CE51" s="535" t="b" cm="1">
        <f t="array" ref="CE51">INDEX(CE$13:CE50,$B51+1,1)</f>
        <v>1</v>
      </c>
      <c r="CF51" s="18"/>
      <c r="CG51" s="22" t="b">
        <v>0</v>
      </c>
      <c r="CH51" s="411" t="str">
        <f t="shared" ca="1" si="144"/>
        <v>-</v>
      </c>
      <c r="CI51" s="411">
        <f t="shared" si="215"/>
        <v>2</v>
      </c>
      <c r="CJ51" s="411">
        <f t="shared" si="215"/>
        <v>2</v>
      </c>
      <c r="CK51" s="535" t="str" cm="1">
        <f t="array" ref="CK51">INDEX(CK$13:CK50,$B51+1,1)</f>
        <v>-</v>
      </c>
      <c r="CL51" s="535" t="str" cm="1">
        <f t="array" ref="CL51">INDEX(CL$13:CL50,$B51+1,1)</f>
        <v>-</v>
      </c>
      <c r="CM51" s="535" t="str" cm="1">
        <f t="array" ref="CM51">INDEX(CM$13:CM50,$B51+1,1)</f>
        <v>-</v>
      </c>
      <c r="CN51" s="411" t="str">
        <f t="shared" ca="1" si="146"/>
        <v>-</v>
      </c>
      <c r="CO51" s="411">
        <f t="shared" si="216"/>
        <v>2</v>
      </c>
      <c r="CP51" s="411">
        <f t="shared" si="216"/>
        <v>2</v>
      </c>
      <c r="CQ51" s="535" t="str" cm="1">
        <f t="array" ref="CQ51">INDEX(CQ$13:CQ50,$B51+1,1)</f>
        <v>-</v>
      </c>
      <c r="CR51" s="411" t="str">
        <f t="shared" ca="1" si="148"/>
        <v>-</v>
      </c>
      <c r="CS51" s="411">
        <f t="shared" si="149"/>
        <v>2</v>
      </c>
      <c r="CT51" s="535" t="str" cm="1">
        <f t="array" ref="CT51">INDEX(CT$13:CT50,$B51+1,1)</f>
        <v>-</v>
      </c>
      <c r="CU51" s="535" t="str" cm="1">
        <f t="array" ref="CU51">INDEX(CU$13:CU50,$B51+1,1)</f>
        <v>-</v>
      </c>
      <c r="CV51" s="411">
        <f t="shared" si="150"/>
        <v>2</v>
      </c>
      <c r="CW51" s="535" t="str" cm="1">
        <f t="array" ref="CW51">INDEX(CW$13:CW50,$B51+1,1)</f>
        <v>-</v>
      </c>
      <c r="CX51" s="411" t="str">
        <f t="shared" ca="1" si="151"/>
        <v>-</v>
      </c>
      <c r="CY51" s="411">
        <f t="shared" si="217"/>
        <v>2</v>
      </c>
      <c r="CZ51" s="411">
        <f t="shared" si="217"/>
        <v>2</v>
      </c>
      <c r="DA51" s="535" cm="1">
        <f t="array" ref="DA51">INDEX(DA$13:DA50,$B51+1,1)</f>
        <v>720</v>
      </c>
      <c r="DB51" s="535" cm="1">
        <f t="array" ref="DB51">INDEX(DB$13:DB50,$B51+1,1)</f>
        <v>720</v>
      </c>
      <c r="DC51" s="18"/>
      <c r="DD51" s="22" t="b">
        <v>0</v>
      </c>
      <c r="DE51" s="22" t="b">
        <v>0</v>
      </c>
      <c r="DF51" s="22" t="b">
        <v>1</v>
      </c>
      <c r="DG51" s="538" t="str">
        <f>DG$14</f>
        <v>-</v>
      </c>
      <c r="DH51" s="539">
        <v>0</v>
      </c>
      <c r="DI51" s="535" cm="1">
        <f t="array" ref="DI51">INDEX(DI$13:DI50,$B51+1,1)</f>
        <v>1</v>
      </c>
      <c r="DJ51" s="535" cm="1">
        <f t="array" ref="DJ51">INDEX(DJ$13:DJ50,$B51+1,1)</f>
        <v>1</v>
      </c>
      <c r="DK51" s="535" cm="1">
        <f t="array" ref="DK51">INDEX(DK$13:DK50,$B51+1,1)</f>
        <v>1</v>
      </c>
      <c r="DL51" s="535" t="str" cm="1">
        <f t="array" ref="DL51">INDEX(DL$13:DL50,$B51+1,1)</f>
        <v>-</v>
      </c>
      <c r="DM51" s="535" t="str" cm="1">
        <f t="array" ref="DM51">INDEX(DM$13:DM50,$B51+1,1)</f>
        <v>-</v>
      </c>
      <c r="DN51" s="535" t="str" cm="1">
        <f t="array" ref="DN51">INDEX(DN$13:DN50,$B51+1,1)</f>
        <v>-</v>
      </c>
      <c r="DO51" s="535" t="str" cm="1">
        <f t="array" ref="DO51">INDEX(DO$13:DO50,$B51+1,1)</f>
        <v>-</v>
      </c>
      <c r="DP51" s="535" t="str" cm="1">
        <f t="array" ref="DP51">INDEX(DP$13:DP50,$B51+1,1)</f>
        <v>-</v>
      </c>
      <c r="DQ51" s="535" t="b" cm="1">
        <f t="array" ref="DQ51">INDEX(DQ$13:DQ50,$B51+1,1)</f>
        <v>0</v>
      </c>
      <c r="DR51" s="535" t="str" cm="1">
        <f t="array" ref="DR51">INDEX(DR$13:DR50,$B51+1,1)</f>
        <v>-</v>
      </c>
      <c r="DS51" s="535" t="str" cm="1">
        <f t="array" ref="DS51">INDEX(DS$13:DS50,$B51+1,1)</f>
        <v>-</v>
      </c>
      <c r="DT51" s="535" t="str" cm="1">
        <f t="array" ref="DT51">INDEX(DT$13:DT50,$B51+1,1)</f>
        <v>-</v>
      </c>
      <c r="DU51" s="535" t="str" cm="1">
        <f t="array" ref="DU51">INDEX(DU$13:DU50,$B51+1,1)</f>
        <v>-</v>
      </c>
      <c r="DV51" s="535" cm="1">
        <f t="array" ref="DV51">INDEX(DV$13:DV50,$B51+1,1)</f>
        <v>500</v>
      </c>
      <c r="DW51" s="535" cm="1">
        <f t="array" ref="DW51">INDEX(DW$13:DW50,$B51+1,1)</f>
        <v>500</v>
      </c>
      <c r="DX51" s="535" t="str" cm="1">
        <f t="array" ref="DX51">INDEX(DX$13:DX50,$B51+1,1)</f>
        <v>-</v>
      </c>
      <c r="DY51" s="535" t="str" cm="1">
        <f t="array" ref="DY51">INDEX(DY$13:DY50,$B51+1,1)</f>
        <v>-</v>
      </c>
      <c r="DZ51" s="535" t="str" cm="1">
        <f t="array" ref="DZ51">INDEX(DZ$13:DZ50,$B51+1,1)</f>
        <v>-</v>
      </c>
      <c r="EA51" s="535" cm="1">
        <f t="array" ref="EA51">INDEX(EA$13:EA50,$B51+1,1)</f>
        <v>0</v>
      </c>
      <c r="EB51" s="535" cm="1">
        <f t="array" ref="EB51">INDEX(EB$13:EB50,$B51+1,1)</f>
        <v>999999</v>
      </c>
      <c r="EC51" s="535" cm="1">
        <f t="array" ref="EC51">INDEX(EC$13:EC50,$B51+1,1)</f>
        <v>999999</v>
      </c>
      <c r="ED51" s="535" cm="1">
        <f t="array" ref="ED51">INDEX(ED$13:ED50,$B51+1,1)</f>
        <v>999999</v>
      </c>
      <c r="EE51" s="535" cm="1">
        <f t="array" ref="EE51">INDEX(EE$13:EE50,$B51+1,1)</f>
        <v>999999</v>
      </c>
      <c r="EF51" s="535" cm="1">
        <f t="array" ref="EF51">INDEX(EF$13:EF50,$B51+1,1)</f>
        <v>999999</v>
      </c>
      <c r="EG51" s="535" cm="1">
        <f t="array" ref="EG51">INDEX(EG$13:EG50,$B51+1,1)</f>
        <v>999999</v>
      </c>
      <c r="EH51" s="535" cm="1">
        <f t="array" ref="EH51">INDEX(EH$13:EH50,$B51+1,1)</f>
        <v>999999</v>
      </c>
      <c r="EI51" s="535" cm="1">
        <f t="array" ref="EI51">INDEX(EI$13:EI50,$B51+1,1)</f>
        <v>999999</v>
      </c>
      <c r="EJ51" s="535" cm="1">
        <f t="array" ref="EJ51">INDEX(EJ$13:EJ50,$B51+1,1)</f>
        <v>999999</v>
      </c>
      <c r="EK51" s="535" cm="1">
        <f t="array" ref="EK51">INDEX(EK$13:EK50,$B51+1,1)</f>
        <v>999999</v>
      </c>
      <c r="EL51" s="535" cm="1">
        <f t="array" ref="EL51">INDEX(EL$13:EL50,$B51+1,1)</f>
        <v>999999</v>
      </c>
      <c r="EM51" s="535" cm="1">
        <f t="array" ref="EM51">INDEX(EM$13:EM50,$B51+1,1)</f>
        <v>999999</v>
      </c>
      <c r="EN51" s="782">
        <f t="shared" si="211"/>
        <v>0</v>
      </c>
      <c r="EO51" s="782">
        <f t="shared" si="211"/>
        <v>0</v>
      </c>
      <c r="EP51" s="782">
        <f t="shared" si="211"/>
        <v>999999</v>
      </c>
      <c r="EQ51" s="535" t="str" cm="1">
        <f t="array" ref="EQ51">INDEX(EQ$13:EQ50,$B51+1,1)</f>
        <v>-</v>
      </c>
      <c r="ER51" s="535" t="str" cm="1">
        <f t="array" ref="ER51">INDEX(ER$13:ER50,$B51+1,1)</f>
        <v>-</v>
      </c>
      <c r="ES51" s="411" t="str">
        <f t="shared" si="218"/>
        <v>-</v>
      </c>
      <c r="ET51" s="411" t="str">
        <f t="shared" si="218"/>
        <v>-</v>
      </c>
      <c r="EU51" s="781">
        <f t="shared" si="177"/>
        <v>0</v>
      </c>
      <c r="EV51" s="779">
        <f t="shared" si="178"/>
        <v>999999</v>
      </c>
      <c r="EW51" s="780">
        <f t="shared" si="179"/>
        <v>999999</v>
      </c>
      <c r="EX51" s="535" t="str" cm="1">
        <f t="array" ref="EX51">INDEX(EX$13:EX50,$B51+1,1)</f>
        <v>-</v>
      </c>
      <c r="EY51" s="728" cm="1">
        <f t="array" ref="EY51">IF(EX51&lt;&gt;"-",EX51,INDEX(i.ELMatedEst,$AA51+1,$T51))</f>
        <v>0</v>
      </c>
      <c r="EZ51" s="535" t="str" cm="1">
        <f t="array" ref="EZ51">INDEX(EZ$13:EZ50,$B51+1,1)</f>
        <v>-</v>
      </c>
      <c r="FA51" s="535" t="str" cm="1">
        <f t="array" ref="FA51">INDEX(FA$13:FA50,$B51+1,1)</f>
        <v>-</v>
      </c>
      <c r="FB51" s="535" cm="1">
        <f t="array" ref="FB51">INDEX(FB$13:FB50,$B51+1,1)</f>
        <v>0</v>
      </c>
      <c r="FC51" s="535" cm="1">
        <f t="array" ref="FC51">INDEX(FC$13:FC50,$B51+1,1)</f>
        <v>0</v>
      </c>
      <c r="FD51" s="535" cm="1">
        <f t="array" ref="FD51">INDEX(FD$13:FD50,$B51+1,1)</f>
        <v>1</v>
      </c>
      <c r="FE51" s="667">
        <f t="shared" si="190"/>
        <v>0.12</v>
      </c>
      <c r="FF51" s="667">
        <f>INDEX(CHOOSE($N51,DataAutumn!i.EL_PropnSold,DataWinter!i.EL_PropnSold,DataSpring!i.EL_PropnSold),$AI51,$T51)*INDEX(i.ELMatedEst,$AB51+1,$T51)*i.dAdultRR_ELPropSold
+INDEX(i.dryman,($AJ51-1)*4+$AI51,FF$7)</f>
        <v>0</v>
      </c>
      <c r="FG51" s="667">
        <f>INDEX(CHOOSE($N51,DataAutumn!i.EL_PropnSold,DataWinter!i.EL_PropnSold,DataSpring!i.EL_PropnSold),$AI51,$T51)*INDEX(i.ELMatedEst,$AB51+1,$T51)*i.dAdultRR_ELPropSold
+INDEX(i.dryman,($AJ51-1)*4+$AI51,FG$7)</f>
        <v>3.125E-2</v>
      </c>
      <c r="FH51" s="667">
        <f>INDEX(CHOOSE($N51,DataAutumn!i.EL_PropnSold,DataWinter!i.EL_PropnSold,DataSpring!i.EL_PropnSold),$AI51,$T51)*INDEX(i.ELMatedEst,$AB51+1,$T51)*i.dAdultRR_ELPropSold
+INDEX(i.dryman,($AJ51-1)*4+$AI51,FH$7)</f>
        <v>3.125E-2</v>
      </c>
      <c r="FI51" s="667">
        <f>INDEX(CHOOSE($N51,DataAutumn!i.EL_PropnSold,DataWinter!i.EL_PropnSold,DataSpring!i.EL_PropnSold),$AI51,$T51)*INDEX(i.ELMatedEst,$AB51+1,$T51)*i.dAdultRR_ELPropSold
+INDEX(i.dryman,($AJ51-1)*4+$AI51,FI$7)</f>
        <v>3.125E-2</v>
      </c>
      <c r="FJ51" s="668">
        <f>INDEX(CHOOSE($N51,DataAutumn!i.EL_PropnSold,DataWinter!i.EL_PropnSold,DataSpring!i.EL_PropnSold),$AI51,$T51)*INDEX(i.ELMatedEst,$AB51+1,$T51)*i.dAdultLSurv_ELPropSold</f>
        <v>0</v>
      </c>
      <c r="FK51" s="411" t="b">
        <f t="shared" si="219"/>
        <v>0</v>
      </c>
      <c r="FL51" s="411" t="b">
        <f t="shared" si="219"/>
        <v>0</v>
      </c>
      <c r="FM51" s="411" t="b">
        <f t="shared" si="219"/>
        <v>1</v>
      </c>
      <c r="FN51" s="411" t="b">
        <f t="shared" si="219"/>
        <v>0</v>
      </c>
      <c r="FO51" s="411">
        <f t="shared" si="212"/>
        <v>1</v>
      </c>
      <c r="FP51" s="411">
        <f t="shared" si="212"/>
        <v>0</v>
      </c>
      <c r="FQ51" s="411" t="b">
        <f t="shared" si="193"/>
        <v>0</v>
      </c>
      <c r="FR51" s="411" t="b">
        <f t="shared" si="213"/>
        <v>0</v>
      </c>
      <c r="FS51" s="411" t="b">
        <f t="shared" si="213"/>
        <v>0</v>
      </c>
      <c r="FT51" s="411" t="b">
        <f t="shared" si="213"/>
        <v>1</v>
      </c>
      <c r="FU51" s="87">
        <f t="shared" si="220"/>
        <v>2</v>
      </c>
      <c r="FV51" s="87">
        <f t="shared" si="220"/>
        <v>2</v>
      </c>
      <c r="FW51" s="535" cm="1">
        <f t="array" ref="FW51">INDEX(FW$13:FW50,$B51+1,1)</f>
        <v>1</v>
      </c>
      <c r="FX51" s="535" cm="1">
        <f t="array" ref="FX51">INDEX(FX$13:FX50,$B51+1,1)</f>
        <v>1</v>
      </c>
      <c r="FY51" s="535" cm="1">
        <f t="array" ref="FY51">INDEX(FY$13:FY50,$B51+1,1)</f>
        <v>1</v>
      </c>
      <c r="FZ51" s="535" cm="1">
        <f t="array" ref="FZ51">INDEX(FZ$13:FZ50,$B51+1,1)</f>
        <v>1</v>
      </c>
      <c r="GA51" s="535" t="str" cm="1">
        <f t="array" ref="GA51">INDEX(GA$13:GA50,$B51+1,1)</f>
        <v>-</v>
      </c>
      <c r="GB51" s="535" t="str" cm="1">
        <f t="array" ref="GB51">INDEX(GB$13:GB50,$B51+1,1)</f>
        <v>-</v>
      </c>
      <c r="GC51" s="535" t="str" cm="1">
        <f t="array" ref="GC51">INDEX(GC$13:GC50,$B51+1,1)</f>
        <v>-</v>
      </c>
      <c r="GD51" s="535" t="str" cm="1">
        <f t="array" ref="GD51">INDEX(GD$13:GD50,$B51+1,1)</f>
        <v>-</v>
      </c>
      <c r="GE51" s="535" t="b" cm="1">
        <f t="array" ref="GE51">INDEX(GE$13:GE50,$B51+1,1)</f>
        <v>0</v>
      </c>
      <c r="GF51" s="87">
        <f t="shared" si="221"/>
        <v>1</v>
      </c>
      <c r="GG51" s="87">
        <f t="shared" si="221"/>
        <v>1</v>
      </c>
      <c r="GH51" s="87">
        <f t="shared" si="221"/>
        <v>1</v>
      </c>
      <c r="GI51" s="87">
        <f t="shared" si="221"/>
        <v>1</v>
      </c>
      <c r="GJ51" s="87">
        <f t="shared" si="221"/>
        <v>1</v>
      </c>
      <c r="GK51" s="87">
        <f t="shared" si="221"/>
        <v>1</v>
      </c>
      <c r="GL51" s="87">
        <f t="shared" si="221"/>
        <v>1</v>
      </c>
      <c r="GM51" s="87">
        <f t="shared" si="221"/>
        <v>1</v>
      </c>
      <c r="GN51" s="411" cm="1">
        <f t="array" ref="GN51">INDEX(i.dse_type,1,$L51)</f>
        <v>0</v>
      </c>
      <c r="GO51" s="535" t="str" cm="1">
        <f t="array" ref="GO51">INDEX(GO$13:GO50,$B51+1,1)</f>
        <v>-</v>
      </c>
      <c r="GP51" s="535" t="str" cm="1">
        <f t="array" ref="GP51">INDEX(GP$13:GP50,$B51+1,1)</f>
        <v>-</v>
      </c>
      <c r="GQ51" s="535" t="str" cm="1">
        <f t="array" ref="GQ51">INDEX(GQ$13:GQ50,$B51+1,1)</f>
        <v>-</v>
      </c>
      <c r="GR51" s="18"/>
      <c r="GS51" s="535" t="str" cm="1">
        <f t="array" ref="GS51">INDEX(GS$13:GS50,$B51+1,1)</f>
        <v>-</v>
      </c>
      <c r="GT51" s="535" t="str" cm="1">
        <f t="array" ref="GT51">INDEX(GT$13:GT50,$B51+1,1)</f>
        <v>-</v>
      </c>
      <c r="GU51" s="535" t="str" cm="1">
        <f t="array" ref="GU51">INDEX(GU$13:GU50,$B51+1,1)</f>
        <v>-</v>
      </c>
      <c r="GV51" s="535" t="str" cm="1">
        <f t="array" ref="GV51">INDEX(GV$13:GV50,$B51+1,1)</f>
        <v>-</v>
      </c>
      <c r="GW51" s="535" t="str" cm="1">
        <f t="array" ref="GW51">INDEX(GW$13:GW50,$B51+1,1)</f>
        <v>-</v>
      </c>
      <c r="GX51" s="535" cm="1">
        <f t="array" ref="GX51">INDEX(GX$13:GX50,$B51+1,1)</f>
        <v>1</v>
      </c>
      <c r="GY51" s="535" cm="1">
        <f t="array" ref="GY51">INDEX(GY$13:GY50,$B51+1,1)</f>
        <v>1</v>
      </c>
      <c r="GZ51" s="535" t="str" cm="1">
        <f t="array" ref="GZ51">INDEX(GZ$13:GZ50,$B51+1,1)</f>
        <v>-</v>
      </c>
      <c r="HA51" s="535" t="str" cm="1">
        <f t="array" ref="HA51">INDEX(HA$13:HA50,$B51+1,1)</f>
        <v>-</v>
      </c>
      <c r="HB51" s="535" t="str" cm="1">
        <f t="array" ref="HB51">INDEX(HB$13:HB50,$B51+1,1)</f>
        <v>-</v>
      </c>
      <c r="HC51" s="535" t="str" cm="1">
        <f t="array" ref="HC51">INDEX(HC$13:HC50,$B51+1,1)</f>
        <v>-</v>
      </c>
      <c r="HD51" s="535" t="str" cm="1">
        <f t="array" ref="HD51">INDEX(HD$13:HD50,$B51+1,1)</f>
        <v>-</v>
      </c>
      <c r="HE51" s="535" t="str" cm="1">
        <f t="array" ref="HE51">INDEX(HE$13:HE50,$B51+1,1)</f>
        <v>-</v>
      </c>
      <c r="HF51" s="535" t="str" cm="1">
        <f t="array" ref="HF51">INDEX(HF$13:HF50,$B51+1,1)</f>
        <v>-</v>
      </c>
      <c r="HG51" s="535" t="str" cm="1">
        <f t="array" ref="HG51">INDEX(HG$13:HG50,$B51+1,1)</f>
        <v>-</v>
      </c>
      <c r="HH51" s="535" t="str" cm="1">
        <f t="array" ref="HH51">INDEX(HH$13:HH50,$B51+1,1)</f>
        <v>-</v>
      </c>
      <c r="HI51" s="535" t="str" cm="1">
        <f t="array" ref="HI51">INDEX(HI$13:HI50,$B51+1,1)</f>
        <v>-</v>
      </c>
      <c r="HJ51" s="535" t="str" cm="1">
        <f t="array" ref="HJ51">INDEX(HJ$13:HJ50,$B51+1,1)</f>
        <v>-</v>
      </c>
      <c r="HK51" s="535" t="str" cm="1">
        <f t="array" ref="HK51">INDEX(HK$13:HK50,$B51+1,1)</f>
        <v>-</v>
      </c>
      <c r="HL51" s="535" t="str" cm="1">
        <f t="array" ref="HL51">INDEX(HL$13:HL50,$B51+1,1)</f>
        <v>-</v>
      </c>
      <c r="HM51" s="535" t="str" cm="1">
        <f t="array" ref="HM51">INDEX(HM$13:HM50,$B51+1,1)</f>
        <v>-</v>
      </c>
      <c r="HN51" s="535" t="str" cm="1">
        <f t="array" ref="HN51">INDEX(HN$13:HN50,$B51+1,1)</f>
        <v>-</v>
      </c>
      <c r="HO51" s="535" t="str" cm="1">
        <f t="array" ref="HO51">INDEX(HO$13:HO50,$B51+1,1)</f>
        <v>-</v>
      </c>
      <c r="HP51" s="535" t="str" cm="1">
        <f t="array" ref="HP51">INDEX(HP$13:HP50,$B51+1,1)</f>
        <v>-</v>
      </c>
      <c r="HQ51" s="535" t="str" cm="1">
        <f t="array" ref="HQ51">INDEX(HQ$13:HQ50,$B51+1,1)</f>
        <v>-</v>
      </c>
      <c r="HR51" s="535" t="str" cm="1">
        <f t="array" ref="HR51">INDEX(HR$13:HR50,$B51+1,1)</f>
        <v>-</v>
      </c>
      <c r="HS51" s="535" t="str" cm="1">
        <f t="array" ref="HS51">INDEX(HS$13:HS50,$B51+1,1)</f>
        <v>-</v>
      </c>
      <c r="HT51" s="535" t="str" cm="1">
        <f t="array" ref="HT51">INDEX(HT$13:HT50,$B51+1,1)</f>
        <v>-</v>
      </c>
      <c r="HU51" s="535" cm="1">
        <f t="array" ref="HU51">INDEX(HU$13:HU50,$B51+1,1)</f>
        <v>0</v>
      </c>
      <c r="HV51" s="535" t="str" cm="1">
        <f t="array" ref="HV51">INDEX(HV$13:HV50,$B51+1,1)</f>
        <v>-</v>
      </c>
      <c r="HW51" s="535" cm="1">
        <f t="array" ref="HW51">INDEX(HW$13:HW50,$B51+1,1)</f>
        <v>1</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535" cm="1">
        <f t="array" ref="IC51">INDEX(IC$13:IC50,$B51+1,1)</f>
        <v>0</v>
      </c>
      <c r="ID51" s="535" cm="1">
        <f t="array" ref="ID51">INDEX(ID$13:ID50,$B51+1,1)</f>
        <v>0</v>
      </c>
      <c r="IE51" s="535" cm="1">
        <f t="array" ref="IE51">INDEX(IE$13:IE50,$B51+1,1)</f>
        <v>1</v>
      </c>
      <c r="IF51" s="535" cm="1">
        <f t="array" ref="IF51">INDEX(IF$13:IF50,$B51+1,1)</f>
        <v>0</v>
      </c>
      <c r="IG51" s="535" cm="1">
        <f t="array" ref="IG51">INDEX(IG$13:IG50,$B51+1,1)</f>
        <v>0</v>
      </c>
      <c r="IH51" s="535" cm="1">
        <f t="array" ref="IH51">INDEX(IH$13:IH50,$B51+1,1)</f>
        <v>0</v>
      </c>
      <c r="II51" s="535" cm="1">
        <f t="array" ref="II51">INDEX(II$13:II50,$B51+1,1)</f>
        <v>0</v>
      </c>
      <c r="IJ51" s="535" cm="1">
        <f t="array" ref="IJ51">INDEX(IJ$13:IJ50,$B51+1,1)</f>
        <v>0</v>
      </c>
      <c r="IK51" s="18"/>
      <c r="IL51" s="541" t="s">
        <v>30</v>
      </c>
      <c r="IM51" s="541" t="s">
        <v>30</v>
      </c>
      <c r="IN51" s="541" t="s">
        <v>30</v>
      </c>
      <c r="IO51" s="541" t="s">
        <v>30</v>
      </c>
      <c r="IP51" s="541" t="s">
        <v>30</v>
      </c>
      <c r="IQ51" s="541" t="s">
        <v>30</v>
      </c>
      <c r="IR51" s="541" t="s">
        <v>30</v>
      </c>
      <c r="IS51" s="541" t="s">
        <v>30</v>
      </c>
      <c r="IT51" s="541" t="s">
        <v>30</v>
      </c>
      <c r="IU51" s="541" t="s">
        <v>30</v>
      </c>
      <c r="IV51" s="541" t="s">
        <v>30</v>
      </c>
      <c r="IW51" s="541" t="s">
        <v>30</v>
      </c>
      <c r="IX51" s="541" t="s">
        <v>30</v>
      </c>
      <c r="IY51" s="541" t="s">
        <v>30</v>
      </c>
      <c r="IZ51" s="541" t="s">
        <v>30</v>
      </c>
      <c r="JA51" s="541" t="s">
        <v>30</v>
      </c>
      <c r="JB51" s="535" cm="1">
        <f t="array" ref="JB51">INDEX(JB$13:JB50,$B51+1,1)</f>
        <v>0</v>
      </c>
      <c r="JC51" s="535" cm="1">
        <f t="array" ref="JC51">INDEX(JC$13:JC50,$B51+1,1)</f>
        <v>0</v>
      </c>
      <c r="JD51" s="535" cm="1">
        <f t="array" ref="JD51">INDEX(JD$13:JD50,$B51+1,1)</f>
        <v>0</v>
      </c>
      <c r="JE51" s="535" cm="1">
        <f t="array" ref="JE51">INDEX(JE$13:JE50,$B51+1,1)</f>
        <v>0</v>
      </c>
      <c r="JF51" s="535" cm="1">
        <f t="array" ref="JF51">INDEX(JF$13:JF50,$B51+1,1)</f>
        <v>0</v>
      </c>
      <c r="JG51" s="535" cm="1">
        <f t="array" ref="JG51">INDEX(JG$13:JG50,$B51+1,1)</f>
        <v>0</v>
      </c>
      <c r="JH51" s="535" cm="1">
        <f t="array" ref="JH51">INDEX(JH$13:JH50,$B51+1,1)</f>
        <v>0</v>
      </c>
      <c r="JI51" s="535" cm="1">
        <f t="array" ref="JI51">INDEX(JI$13:JI50,$B51+1,1)</f>
        <v>0</v>
      </c>
      <c r="JJ51" s="535" cm="1">
        <f t="array" ref="JJ51">INDEX(JJ$13:JJ50,$B51+1,1)</f>
        <v>0</v>
      </c>
      <c r="JK51" s="535" cm="1">
        <f t="array" ref="JK51">INDEX(JK$13:JK50,$B51+1,1)</f>
        <v>0</v>
      </c>
      <c r="JL51" s="535" cm="1">
        <f t="array" ref="JL51">INDEX(JL$13:JL50,$B51+1,1)</f>
        <v>0</v>
      </c>
      <c r="JM51" s="535" cm="1">
        <f t="array" ref="JM51">INDEX(JM$13:JM50,$B51+1,1)</f>
        <v>0</v>
      </c>
      <c r="JN51" s="535" cm="1">
        <f t="array" ref="JN51">INDEX(JN$13:JN50,$B51+1,1)</f>
        <v>0</v>
      </c>
      <c r="JO51" s="535" cm="1">
        <f t="array" ref="JO51">INDEX(JO$13:JO50,$B51+1,1)</f>
        <v>0</v>
      </c>
      <c r="JP51" s="535" cm="1">
        <f t="array" ref="JP51">INDEX(JP$13:JP50,$B51+1,1)</f>
        <v>0</v>
      </c>
      <c r="JQ51" s="535" cm="1">
        <f t="array" ref="JQ51">INDEX(JQ$13:JQ50,$B51+1,1)</f>
        <v>0</v>
      </c>
      <c r="JR51" s="535" cm="1">
        <f t="array" ref="JR51">INDEX(JR$13:JR50,$B51+1,1)</f>
        <v>0</v>
      </c>
      <c r="JS51" s="535" cm="1">
        <f t="array" ref="JS51">INDEX(JS$13:JS50,$B51+1,1)</f>
        <v>0</v>
      </c>
      <c r="JT51" s="535" cm="1">
        <f t="array" ref="JT51">INDEX(JT$13:JT50,$B51+1,1)</f>
        <v>0</v>
      </c>
      <c r="JU51" s="535" cm="1">
        <f t="array" ref="JU51">INDEX(JU$13:JU50,$B51+1,1)</f>
        <v>0</v>
      </c>
      <c r="JV51" s="535" cm="1">
        <f t="array" ref="JV51">INDEX(JV$13:JV50,$B51+1,1)</f>
        <v>0</v>
      </c>
      <c r="JW51" s="535" cm="1">
        <f t="array" ref="JW51">INDEX(JW$13:JW50,$B51+1,1)</f>
        <v>0</v>
      </c>
      <c r="JX51" s="535" cm="1">
        <f t="array" ref="JX51">INDEX(JX$13:JX50,$B51+1,1)</f>
        <v>0</v>
      </c>
      <c r="JY51" s="535" cm="1">
        <f t="array" ref="JY51">INDEX(JY$13:JY50,$B51+1,1)</f>
        <v>0</v>
      </c>
      <c r="JZ51" s="535" cm="1">
        <f t="array" ref="JZ51">INDEX(JZ$13:JZ50,$B51+1,1)</f>
        <v>0</v>
      </c>
      <c r="KA51" s="535" cm="1">
        <f t="array" ref="KA51">INDEX(KA$13:KA50,$B51+1,1)</f>
        <v>0</v>
      </c>
      <c r="KB51" s="535" cm="1">
        <f t="array" ref="KB51">INDEX(KB$13:KB50,$B51+1,1)</f>
        <v>0</v>
      </c>
      <c r="KC51" s="535" cm="1">
        <f t="array" ref="KC51">INDEX(KC$13:KC50,$B51+1,1)</f>
        <v>0</v>
      </c>
      <c r="KD51" s="535" cm="1">
        <f t="array" ref="KD51">INDEX(KD$13:KD50,$B51+1,1)</f>
        <v>0</v>
      </c>
      <c r="KE51" s="535" cm="1">
        <f t="array" ref="KE51">INDEX(KE$13:KE50,$B51+1,1)</f>
        <v>0</v>
      </c>
      <c r="KF51" s="535" cm="1">
        <f t="array" ref="KF51">INDEX(KF$13:KF50,$B51+1,1)</f>
        <v>0</v>
      </c>
      <c r="KG51" s="535" cm="1">
        <f t="array" ref="KG51">INDEX(KG$13:KG50,$B51+1,1)</f>
        <v>0</v>
      </c>
      <c r="KH51" s="535" cm="1">
        <f t="array" ref="KH51">INDEX(KH$13:KH50,$B51+1,1)</f>
        <v>0</v>
      </c>
      <c r="KI51" s="535" cm="1">
        <f t="array" ref="KI51">INDEX(KI$13:KI50,$B51+1,1)</f>
        <v>0</v>
      </c>
      <c r="KJ51" s="535" cm="1">
        <f t="array" ref="KJ51">INDEX(KJ$13:KJ50,$B51+1,1)</f>
        <v>0</v>
      </c>
      <c r="KK51" s="535" cm="1">
        <f t="array" ref="KK51">INDEX(KK$13:KK50,$B51+1,1)</f>
        <v>0</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0</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535" cm="1">
        <f t="array" ref="KY51">INDEX(KY$13:KY50,$B51+1,1)</f>
        <v>0</v>
      </c>
      <c r="KZ51" s="535" cm="1">
        <f t="array" ref="KZ51">INDEX(KZ$13:KZ50,$B51+1,1)</f>
        <v>0</v>
      </c>
      <c r="LA51" s="535" cm="1">
        <f t="array" ref="LA51">INDEX(LA$13:LA50,$B51+1,1)</f>
        <v>0</v>
      </c>
      <c r="LB51" s="535" cm="1">
        <f t="array" ref="LB51">INDEX(LB$13:LB50,$B51+1,1)</f>
        <v>0</v>
      </c>
      <c r="LC51" s="535" cm="1">
        <f t="array" ref="LC51">INDEX(LC$13:LC50,$B51+1,1)</f>
        <v>0</v>
      </c>
      <c r="LD51" s="535" cm="1">
        <f t="array" ref="LD51">INDEX(LD$13:LD50,$B51+1,1)</f>
        <v>0</v>
      </c>
      <c r="LE51" s="535" cm="1">
        <f t="array" ref="LE51">INDEX(LE$13:LE50,$B51+1,1)</f>
        <v>0</v>
      </c>
      <c r="LF51" s="535" cm="1">
        <f t="array" ref="LF51">INDEX(LF$13:LF50,$B51+1,1)</f>
        <v>0</v>
      </c>
      <c r="LG51" s="535" cm="1">
        <f t="array" ref="LG51">INDEX(LG$13:LG50,$B51+1,1)</f>
        <v>0</v>
      </c>
      <c r="LH51" s="535" cm="1">
        <f t="array" ref="LH51">INDEX(LH$13:LH50,$B51+1,1)</f>
        <v>0</v>
      </c>
      <c r="LI51" s="535" cm="1">
        <f t="array" ref="LI51">INDEX(LI$13:LI50,$B51+1,1)</f>
        <v>0</v>
      </c>
      <c r="LJ51" s="535" cm="1">
        <f t="array" ref="LJ51">INDEX(LJ$13:LJ50,$B51+1,1)</f>
        <v>0</v>
      </c>
      <c r="LK51" s="535" cm="1">
        <f t="array" ref="LK51">INDEX(LK$13:LK50,$B51+1,1)</f>
        <v>0</v>
      </c>
      <c r="LL51" s="535" cm="1">
        <f t="array" ref="LL51">INDEX(LL$13:LL50,$B51+1,1)</f>
        <v>0</v>
      </c>
      <c r="LM51" s="535" cm="1">
        <f t="array" ref="LM51">INDEX(LM$13:LM50,$B51+1,1)</f>
        <v>0</v>
      </c>
      <c r="LN51" s="535" cm="1">
        <f t="array" ref="LN51">INDEX(LN$13:LN50,$B51+1,1)</f>
        <v>0</v>
      </c>
      <c r="LO51" s="535" cm="1">
        <f t="array" ref="LO51">INDEX(LO$13:LO50,$B51+1,1)</f>
        <v>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cm="1">
        <f t="array" ref="WE51">INDEX(WE$13:WE50,$B51+1,1)</f>
        <v>0</v>
      </c>
      <c r="WF51" s="535" cm="1">
        <f t="array" ref="WF51">INDEX(WF$13:WF50,$B51+1,1)</f>
        <v>0</v>
      </c>
      <c r="WG51" s="535" cm="1">
        <f t="array" ref="WG51">INDEX(WG$13:WG50,$B51+1,1)</f>
        <v>0</v>
      </c>
      <c r="WH51" s="535" cm="1">
        <f t="array" ref="WH51">INDEX(WH$13:WH50,$B51+1,1)</f>
        <v>0</v>
      </c>
      <c r="WI51" s="535" cm="1">
        <f t="array" ref="WI51">INDEX(WI$13:WI50,$B51+1,1)</f>
        <v>0</v>
      </c>
      <c r="WJ51" s="535" cm="1">
        <f t="array" ref="WJ51">INDEX(WJ$13:WJ50,$B51+1,1)</f>
        <v>0</v>
      </c>
      <c r="WK51" s="535" cm="1">
        <f t="array" ref="WK51">INDEX(WK$13:WK50,$B51+1,1)</f>
        <v>0</v>
      </c>
      <c r="WL51" s="535" cm="1">
        <f t="array" ref="WL51">INDEX(WL$13:WL50,$B51+1,1)</f>
        <v>0</v>
      </c>
      <c r="WM51" s="535" t="str" cm="1">
        <f t="array" ref="WM51">INDEX(WM$13:WM50,$B51+1,1)</f>
        <v>-</v>
      </c>
      <c r="WN51" s="18"/>
      <c r="WO51" s="535" cm="1">
        <f t="array" ref="WO51">INDEX(WO$13:WO50,$B51+1,1)</f>
        <v>0</v>
      </c>
      <c r="WP51" s="535" cm="1">
        <f t="array" ref="WP51">INDEX(WP$13:WP50,$B51+1,1)</f>
        <v>0</v>
      </c>
      <c r="WQ51" s="535" cm="1">
        <f t="array" ref="WQ51">INDEX(WQ$13:WQ50,$B51+1,1)</f>
        <v>0</v>
      </c>
      <c r="WR51" s="535" t="str" cm="1">
        <f t="array" ref="WR51">INDEX(WR$13:WR50,$B51+1,1)</f>
        <v>-</v>
      </c>
      <c r="WS51" s="535" t="str" cm="1">
        <f t="array" ref="WS51">INDEX(WS$13:WS50,$B51+1,1)</f>
        <v>-</v>
      </c>
      <c r="WT51" s="535" t="str" cm="1">
        <f t="array" ref="WT51">INDEX(WT$13:WT50,$B51+1,1)</f>
        <v>-</v>
      </c>
      <c r="WU51" s="535" t="str" cm="1">
        <f t="array" ref="WU51">INDEX(WU$13:WU50,$B51+1,1)</f>
        <v>-</v>
      </c>
      <c r="WV51" s="535" t="str" cm="1">
        <f t="array" ref="WV51">INDEX(WV$13:WV50,$B51+1,1)</f>
        <v>-</v>
      </c>
      <c r="WW51" s="535" t="str" cm="1">
        <f t="array" ref="WW51">INDEX(WW$13:WW50,$B51+1,1)</f>
        <v>-</v>
      </c>
      <c r="WX51" s="535" t="str" cm="1">
        <f t="array" ref="WX51">INDEX(WX$13:WX50,$B51+1,1)</f>
        <v>-</v>
      </c>
      <c r="WY51" s="535" t="str" cm="1">
        <f t="array" ref="WY51">INDEX(WY$13:WY50,$B51+1,1)</f>
        <v>-</v>
      </c>
      <c r="WZ51" s="535" t="str" cm="1">
        <f t="array" ref="WZ51">INDEX(WZ$13:WZ50,$B51+1,1)</f>
        <v>-</v>
      </c>
      <c r="XA51" s="535" t="str" cm="1">
        <f t="array" ref="XA51">INDEX(XA$13:XA50,$B51+1,1)</f>
        <v>-</v>
      </c>
      <c r="XB51" s="535" t="str" cm="1">
        <f t="array" ref="XB51">INDEX(XB$13:XB50,$B51+1,1)</f>
        <v>-</v>
      </c>
      <c r="XC51" s="535" t="str" cm="1">
        <f t="array" ref="XC51">INDEX(XC$13:XC50,$B51+1,1)</f>
        <v>-</v>
      </c>
      <c r="XD51" s="535" t="str" cm="1">
        <f t="array" ref="XD51">INDEX(XD$13:XD50,$B51+1,1)</f>
        <v>-</v>
      </c>
      <c r="XE51" s="535" t="str" cm="1">
        <f t="array" ref="XE51">INDEX(XE$13:XE50,$B51+1,1)</f>
        <v>-</v>
      </c>
      <c r="XF51" s="535" t="str" cm="1">
        <f t="array" ref="XF51">INDEX(XF$13:XF50,$B51+1,1)</f>
        <v>-</v>
      </c>
      <c r="XG51" s="535" t="str" cm="1">
        <f t="array" ref="XG51">INDEX(XG$13:XG50,$B51+1,1)</f>
        <v>-</v>
      </c>
      <c r="XH51" s="18"/>
      <c r="XI51" s="411" t="b">
        <f t="shared" ca="1" si="222"/>
        <v>0</v>
      </c>
      <c r="XJ51" s="535" t="str" cm="1">
        <f t="array" ref="XJ51">INDEX(XJ$13:XJ50,$B51+1,1)</f>
        <v>-</v>
      </c>
      <c r="XK51" s="535" t="str" cm="1">
        <f t="array" ref="XK51">INDEX(XK$13:XK50,$B51+1,1)</f>
        <v>-</v>
      </c>
      <c r="XL51" s="535" t="str" cm="1">
        <f t="array" ref="XL51">INDEX(XL$13:XL50,$B51+1,1)</f>
        <v>-</v>
      </c>
      <c r="XM51" s="535" t="str" cm="1">
        <f t="array" ref="XM51">INDEX(XM$13:XM50,$B51+1,1)</f>
        <v>-</v>
      </c>
      <c r="XN51" s="535" cm="1">
        <f t="array" ref="XN51">INDEX(XN$13:XN50,$B51+1,1)</f>
        <v>0</v>
      </c>
      <c r="XO51" s="535" t="str" cm="1">
        <f t="array" ref="XO51">INDEX(XO$13:XO50,$B51+1,1)</f>
        <v>-</v>
      </c>
      <c r="XP51" s="535" t="str" cm="1">
        <f t="array" ref="XP51">INDEX(XP$13:XP50,$B51+1,1)</f>
        <v>-</v>
      </c>
      <c r="XQ51" s="535" t="str" cm="1">
        <f t="array" ref="XQ51">INDEX(XQ$13:XQ50,$B51+1,1)</f>
        <v>-</v>
      </c>
      <c r="XR51" s="535" t="str" cm="1">
        <f t="array" ref="XR51">INDEX(XR$13:XR50,$B51+1,1)</f>
        <v>-</v>
      </c>
      <c r="XS51" s="535" t="str" cm="1">
        <f t="array" ref="XS51">INDEX(XS$13:XS50,$B51+1,1)</f>
        <v>-</v>
      </c>
      <c r="XT51" s="535" t="str" cm="1">
        <f t="array" ref="XT51">INDEX(XT$13:XT50,$B51+1,1)</f>
        <v>-</v>
      </c>
      <c r="XU51" s="535" t="str" cm="1">
        <f t="array" ref="XU51">INDEX(XU$13:XU50,$B51+1,1)</f>
        <v>-</v>
      </c>
      <c r="XV51" s="535" t="str" cm="1">
        <f t="array" ref="XV51">INDEX(XV$13:XV50,$B51+1,1)</f>
        <v>-</v>
      </c>
      <c r="XW51" s="535" t="b" cm="1">
        <f t="array" ref="XW51">INDEX(XW$13:XW50,$B51+1,1)</f>
        <v>1</v>
      </c>
      <c r="XX51" s="535" t="str" cm="1">
        <f t="array" ref="XX51">INDEX(XX$13:XX50,$B51+1,1)</f>
        <v>-</v>
      </c>
      <c r="XY51" s="535" cm="1">
        <f t="array" ref="XY51">INDEX(XY$13:XY50,$B51+1,1)</f>
        <v>0</v>
      </c>
      <c r="XZ51" s="535" cm="1">
        <f t="array" ref="XZ51">INDEX(XZ$13:XZ50,$B51+1,1)</f>
        <v>0</v>
      </c>
      <c r="YA51" s="535" cm="1">
        <f t="array" ref="YA51">INDEX(YA$13:YA50,$B51+1,1)</f>
        <v>0</v>
      </c>
      <c r="YB51" s="18"/>
      <c r="YC51" s="535" cm="1">
        <f t="array" ref="YC51">INDEX(YC$13:YC50,$B51+1,1)</f>
        <v>50</v>
      </c>
      <c r="YD51" s="535" cm="1">
        <f t="array" ref="YD51">INDEX(YD$13:YD50,$B51+1,1)</f>
        <v>50</v>
      </c>
      <c r="YE51" s="535" cm="1">
        <f t="array" ref="YE51">INDEX(YE$13:YE50,$B51+1,1)</f>
        <v>50</v>
      </c>
      <c r="YF51" s="535" cm="1">
        <f t="array" ref="YF51">INDEX(YF$13:YF50,$B51+1,1)</f>
        <v>50</v>
      </c>
      <c r="YG51" s="535" cm="1">
        <f t="array" ref="YG51">INDEX(YG$13:YG50,$B51+1,1)</f>
        <v>1</v>
      </c>
      <c r="YH51" s="535" cm="1">
        <f t="array" ref="YH51">INDEX(YH$13:YH50,$B51+1,1)</f>
        <v>1</v>
      </c>
      <c r="YI51" s="535" cm="1">
        <f t="array" ref="YI51">INDEX(YI$13:YI50,$B51+1,1)</f>
        <v>1</v>
      </c>
      <c r="YJ51" s="535" cm="1">
        <f t="array" ref="YJ51">INDEX(YJ$13:YJ50,$B51+1,1)</f>
        <v>1</v>
      </c>
      <c r="YK51" s="535" t="str" cm="1">
        <f t="array" ref="YK51">INDEX(YK$13:YK50,$B51+1,1)</f>
        <v>-</v>
      </c>
      <c r="YL51" s="535" t="str" cm="1">
        <f t="array" ref="YL51">INDEX(YL$13:YL50,$B51+1,1)</f>
        <v>-</v>
      </c>
      <c r="YM51" s="535" t="str" cm="1">
        <f t="array" ref="YM51">INDEX(YM$13:YM50,$B51+1,1)</f>
        <v>-</v>
      </c>
      <c r="YN51" s="535" t="str" cm="1">
        <f t="array" ref="YN51">INDEX(YN$13:YN50,$B51+1,1)</f>
        <v>-</v>
      </c>
      <c r="YO51" s="535" t="str" cm="1">
        <f t="array" ref="YO51">INDEX(YO$13:YO50,$B51+1,1)</f>
        <v>-</v>
      </c>
      <c r="YP51" s="535" t="str" cm="1">
        <f t="array" ref="YP51">INDEX(YP$13:YP50,$B51+1,1)</f>
        <v>-</v>
      </c>
      <c r="YQ51" s="535" t="str" cm="1">
        <f t="array" ref="YQ51">INDEX(YQ$13:YQ50,$B51+1,1)</f>
        <v>-</v>
      </c>
      <c r="YR51" s="18"/>
      <c r="YS51" s="535" t="str" cm="1">
        <f t="array" ref="YS51">INDEX(YS$13:YS50,$B51+1,1)</f>
        <v>-</v>
      </c>
      <c r="YT51" s="411">
        <f t="shared" si="172"/>
        <v>1</v>
      </c>
      <c r="YU51" s="18"/>
      <c r="YV51" s="535" t="str" cm="1">
        <f t="array" ref="YV51">INDEX(YV$13:YV50,$B51+1,1)</f>
        <v>-</v>
      </c>
      <c r="YW51" s="535" t="str" cm="1">
        <f t="array" ref="YW51">INDEX(YW$13:YW50,$B51+1,1)</f>
        <v>-</v>
      </c>
      <c r="YX51" s="535" t="str" cm="1">
        <f t="array" ref="YX51">INDEX(YX$13:YX50,$B51+1,1)</f>
        <v>-</v>
      </c>
      <c r="YY51" s="535" t="str" cm="1">
        <f t="array" ref="YY51">INDEX(YY$13:YY50,$B51+1,1)</f>
        <v>-</v>
      </c>
      <c r="YZ51" s="535" t="str" cm="1">
        <f t="array" ref="YZ51">INDEX(YZ$13:YZ50,$B51+1,1)</f>
        <v>-</v>
      </c>
      <c r="ZA51" s="535" t="str" cm="1">
        <f t="array" ref="ZA51">INDEX(ZA$13:ZA50,$B51+1,1)</f>
        <v>-</v>
      </c>
      <c r="ZB51" s="535" t="str" cm="1">
        <f t="array" ref="ZB51">INDEX(ZB$13:ZB50,$B51+1,1)</f>
        <v>-</v>
      </c>
      <c r="ZC51" s="535" t="str" cm="1">
        <f t="array" ref="ZC51">INDEX(ZC$13:ZC50,$B51+1,1)</f>
        <v>-</v>
      </c>
      <c r="ZD51" s="535" t="str" cm="1">
        <f t="array" ref="ZD51">INDEX(ZD$13:ZD50,$B51+1,1)</f>
        <v>-</v>
      </c>
      <c r="ZE51" s="535" t="str" cm="1">
        <f t="array" ref="ZE51">INDEX(ZE$13:ZE50,$B51+1,1)</f>
        <v>-</v>
      </c>
      <c r="ZF51" s="535" t="str" cm="1">
        <f t="array" ref="ZF51">INDEX(ZF$13:ZF50,$B51+1,1)</f>
        <v>-</v>
      </c>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t="str" cm="1">
        <f t="array" ref="ZS51">INDEX(ZS$13:ZS50,$B51+1,1)</f>
        <v>-</v>
      </c>
      <c r="ZT51" s="535" t="str" cm="1">
        <f t="array" ref="ZT51">INDEX(ZT$13:ZT50,$B51+1,1)</f>
        <v>-</v>
      </c>
      <c r="ZU51" s="535" t="str" cm="1">
        <f t="array" ref="ZU51">INDEX(ZU$13:ZU50,$B51+1,1)</f>
        <v>-</v>
      </c>
      <c r="ZV51" s="535" t="str" cm="1">
        <f t="array" ref="ZV51">INDEX(ZV$13:ZV50,$B51+1,1)</f>
        <v>-</v>
      </c>
      <c r="ZW51" s="535" t="str" cm="1">
        <f t="array" ref="ZW51">INDEX(ZW$13:ZW50,$B51+1,1)</f>
        <v>-</v>
      </c>
      <c r="ZX51" s="535" t="str" cm="1">
        <f t="array" ref="ZX51">INDEX(ZX$13:ZX50,$B51+1,1)</f>
        <v>-</v>
      </c>
      <c r="ZY51" s="535" t="str" cm="1">
        <f t="array" ref="ZY51">INDEX(ZY$13:ZY50,$B51+1,1)</f>
        <v>-</v>
      </c>
      <c r="ZZ51" s="535" t="str" cm="1">
        <f t="array" ref="ZZ51">INDEX(ZZ$13:ZZ50,$B51+1,1)</f>
        <v>-</v>
      </c>
      <c r="AAA51" s="535" t="str" cm="1">
        <f t="array" ref="AAA51">INDEX(AAA$13:AAA50,$B51+1,1)</f>
        <v>-</v>
      </c>
      <c r="AAB51" s="535" cm="1">
        <f t="array" ref="AAB51">INDEX(AAB$13:AAB50,$B51+1,1)</f>
        <v>0</v>
      </c>
      <c r="AAC51" s="535" t="str" cm="1">
        <f t="array" ref="AAC51">INDEX(AAC$13:AAC50,$B51+1,1)</f>
        <v>-</v>
      </c>
      <c r="AAD51" s="535" t="str" cm="1">
        <f t="array" ref="AAD51">INDEX(AAD$13:AAD50,$B51+1,1)</f>
        <v>-</v>
      </c>
      <c r="AAE51" s="535" t="str" cm="1">
        <f t="array" ref="AAE51">INDEX(AAE$13:AAE50,$B51+1,1)</f>
        <v>-</v>
      </c>
      <c r="AAF51" s="535" t="str" cm="1">
        <f t="array" ref="AAF51">INDEX(AAF$13:AAF50,$B51+1,1)</f>
        <v>-</v>
      </c>
      <c r="AAG51" s="535" t="str" cm="1">
        <f t="array" ref="AAG51">INDEX(AAG$13:AAG50,$B51+1,1)</f>
        <v>-</v>
      </c>
      <c r="AAH51" s="535" cm="1">
        <f t="array" ref="AAH51">INDEX(AAH$13:AAH50,$B51+1,1)</f>
        <v>0</v>
      </c>
      <c r="AAI51" s="535" t="str" cm="1">
        <f t="array" ref="AAI51">INDEX(AAI$13:AAI50,$B51+1,1)</f>
        <v>-</v>
      </c>
      <c r="AAJ51" s="535" t="str" cm="1">
        <f t="array" ref="AAJ51">INDEX(AAJ$13:AAJ50,$B51+1,1)</f>
        <v>-</v>
      </c>
      <c r="AAK51" s="535" t="str" cm="1">
        <f t="array" ref="AAK51">INDEX(AAK$13:AAK50,$B51+1,1)</f>
        <v>-</v>
      </c>
      <c r="AAL51" s="535" cm="1">
        <f t="array" ref="AAL51">INDEX(AAL$13:AAL50,$B51+1,1)</f>
        <v>1</v>
      </c>
      <c r="AAM51" s="535" cm="1">
        <f t="array" ref="AAM51">INDEX(AAM$13:AAM50,$B51+1,1)</f>
        <v>1</v>
      </c>
      <c r="AAN51" s="535" t="str" cm="1">
        <f t="array" ref="AAN51">INDEX(AAN$13:AAN50,$B51+1,1)</f>
        <v>-</v>
      </c>
      <c r="AAO51" s="535" t="str" cm="1">
        <f t="array" ref="AAO51">INDEX(AAO$13:AAO50,$B51+1,1)</f>
        <v>-</v>
      </c>
      <c r="AAP51" s="535" t="str" cm="1">
        <f t="array" ref="AAP51">INDEX(AAP$13:AAP50,$B51+1,1)</f>
        <v>-</v>
      </c>
      <c r="AAQ51" s="535" t="str" cm="1">
        <f t="array" ref="AAQ51">INDEX(AAQ$13:AAQ50,$B51+1,1)</f>
        <v>-</v>
      </c>
      <c r="AAR51" s="535" t="str" cm="1">
        <f t="array" ref="AAR51">INDEX(AAR$13:AAR50,$B51+1,1)</f>
        <v>-</v>
      </c>
      <c r="AAS51" s="535" t="str" cm="1">
        <f t="array" ref="AAS51">INDEX(AAS$13:AAS50,$B51+1,1)</f>
        <v>-</v>
      </c>
      <c r="AAT51" s="535" t="str" cm="1">
        <f t="array" ref="AAT51">INDEX(AAT$13:AAT50,$B51+1,1)</f>
        <v>-</v>
      </c>
      <c r="AAU51" s="535" t="str" cm="1">
        <f t="array" ref="AAU51">INDEX(AAU$13:AAU50,$B51+1,1)</f>
        <v>-</v>
      </c>
      <c r="AAV51" s="535" t="str" cm="1">
        <f t="array" ref="AAV51">INDEX(AAV$13:AAV50,$B51+1,1)</f>
        <v>-</v>
      </c>
      <c r="AAW51" s="535" t="str" cm="1">
        <f t="array" ref="AAW51">INDEX(AAW$13:AAW50,$B51+1,1)</f>
        <v>-</v>
      </c>
      <c r="AAX51" s="535" t="str" cm="1">
        <f t="array" ref="AAX51">INDEX(AAX$13:AAX50,$B51+1,1)</f>
        <v>-</v>
      </c>
      <c r="AAY51" s="535" t="str" cm="1">
        <f t="array" ref="AAY51">INDEX(AAY$13:AAY50,$B51+1,1)</f>
        <v>-</v>
      </c>
      <c r="AAZ51" s="535" t="str" cm="1">
        <f t="array" ref="AAZ51">INDEX(AAZ$13:AAZ50,$B51+1,1)</f>
        <v>-</v>
      </c>
      <c r="ABA51" s="18"/>
      <c r="ABB51" s="22" t="str">
        <f t="shared" si="224"/>
        <v>-</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535" t="str" cm="1">
        <f t="array" ref="ABH51">INDEX(ABH$13:ABH50,$B51+1,1)</f>
        <v>-</v>
      </c>
      <c r="ABI51" s="535" t="str" cm="1">
        <f t="array" ref="ABI51">INDEX(ABI$13:ABI50,$B51+1,1)</f>
        <v>-</v>
      </c>
      <c r="ABJ51" s="535" t="str" cm="1">
        <f t="array" ref="ABJ51">INDEX(ABJ$13:ABJ50,$B51+1,1)</f>
        <v>-</v>
      </c>
      <c r="ABK51" s="535" t="str" cm="1">
        <f t="array" ref="ABK51">INDEX(ABK$13:ABK50,$B51+1,1)</f>
        <v>-</v>
      </c>
      <c r="ABL51" s="535" t="str" cm="1">
        <f t="array" ref="ABL51">INDEX(ABL$13:ABL50,$B51+1,1)</f>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535" t="str" cm="1">
        <f t="array" ref="ABX51">INDEX(ABX$13:ABX50,$B51+1,1)</f>
        <v>-</v>
      </c>
      <c r="ABY51" s="535" t="str" cm="1">
        <f t="array" ref="ABY51">INDEX(ABY$13:ABY50,$B51+1,1)</f>
        <v>-</v>
      </c>
      <c r="ABZ51" s="535" t="str" cm="1">
        <f t="array" ref="ABZ51">INDEX(ABZ$13:ABZ50,$B51+1,1)</f>
        <v>-</v>
      </c>
      <c r="ACA51" s="535" t="str" cm="1">
        <f t="array" ref="ACA51">INDEX(ACA$13:ACA50,$B51+1,1)</f>
        <v>-</v>
      </c>
      <c r="ACB51" s="535" t="str" cm="1">
        <f t="array" ref="ACB51">INDEX(ACB$13:ACB50,$B51+1,1)</f>
        <v>-</v>
      </c>
      <c r="ACC51" s="535" t="str" cm="1">
        <f t="array" ref="ACC51">INDEX(ACC$13:ACC50,$B51+1,1)</f>
        <v>-</v>
      </c>
      <c r="ACD51" s="535" t="str" cm="1">
        <f t="array" ref="ACD51">INDEX(ACD$13:ACD50,$B51+1,1)</f>
        <v>-</v>
      </c>
      <c r="ACE51" s="535" t="str" cm="1">
        <f t="array" ref="ACE51">INDEX(ACE$13:ACE50,$B51+1,1)</f>
        <v>-</v>
      </c>
      <c r="ACF51" s="22" t="str">
        <f t="shared" si="225"/>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t="str" cm="1">
        <f t="array" ref="ACR51">INDEX(ACR$13:ACR50,$B51+1,1)</f>
        <v>-</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t="str" cm="1">
        <f t="array" ref="ACX51">INDEX(ACX$13:ACX50,$B51+1,1)</f>
        <v>-</v>
      </c>
      <c r="ACY51" s="535" t="str" cm="1">
        <f t="array" ref="ACY51">INDEX(ACY$13:ACY50,$B51+1,1)</f>
        <v>-</v>
      </c>
      <c r="ACZ51" s="535" t="str" cm="1">
        <f t="array" ref="ACZ51">INDEX(ACZ$13:ACZ50,$B51+1,1)</f>
        <v>-</v>
      </c>
      <c r="ADA51" s="535" t="str" cm="1">
        <f t="array" ref="ADA51">INDEX(ADA$13:ADA50,$B51+1,1)</f>
        <v>-</v>
      </c>
      <c r="ADB51" s="535" t="str" cm="1">
        <f t="array" ref="ADB51">INDEX(ADB$13:ADB50,$B51+1,1)</f>
        <v>-</v>
      </c>
      <c r="ADC51" s="535" t="str" cm="1">
        <f t="array" ref="ADC51">INDEX(ADC$13:ADC50,$B51+1,1)</f>
        <v>-</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535" t="str" cm="1">
        <f t="array" ref="ADQ51">INDEX(ADQ$13:ADQ50,$B51+1,1)</f>
        <v>-</v>
      </c>
      <c r="ADR51" s="535" t="str" cm="1">
        <f t="array" ref="ADR51">INDEX(ADR$13:ADR50,$B51+1,1)</f>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t="str" cm="1">
        <f t="array" ref="AEF51">INDEX(AEF$13:AEF50,$B51+1,1)</f>
        <v>-</v>
      </c>
      <c r="AEG51" s="535" t="str" cm="1">
        <f t="array" ref="AEG51">INDEX(AEG$13:AEG50,$B51+1,1)</f>
        <v>-</v>
      </c>
      <c r="AEH51" s="535" t="str" cm="1">
        <f t="array" ref="AEH51">INDEX(AEH$13:AEH50,$B51+1,1)</f>
        <v>-</v>
      </c>
      <c r="AEI51" s="535" t="str" cm="1">
        <f t="array" ref="AEI51">INDEX(AEI$13:AEI50,$B51+1,1)</f>
        <v>-</v>
      </c>
      <c r="AEJ51" s="535" t="str" cm="1">
        <f t="array" ref="AEJ51">INDEX(AEJ$13:AEJ50,$B51+1,1)</f>
        <v>-</v>
      </c>
      <c r="AEK51" s="535" t="str" cm="1">
        <f t="array" ref="AEK51">INDEX(AEK$13:AEK50,$B51+1,1)</f>
        <v>-</v>
      </c>
      <c r="AEL51" s="535" t="str" cm="1">
        <f t="array" ref="AEL51">INDEX(AEL$13:AEL50,$B51+1,1)</f>
        <v>-</v>
      </c>
      <c r="AEM51" s="535" t="str" cm="1">
        <f t="array" ref="AEM51">INDEX(AEM$13:AEM50,$B51+1,1)</f>
        <v>-</v>
      </c>
      <c r="AEN51" s="535" cm="1">
        <f t="array" ref="AEN51">INDEX(AEN$13:AEN50,$B51+1,1)</f>
        <v>0</v>
      </c>
      <c r="AEO51" s="483">
        <v>0</v>
      </c>
    </row>
    <row r="52" spans="1:821" outlineLevel="1">
      <c r="A52" s="18">
        <f t="shared" si="136"/>
        <v>39</v>
      </c>
      <c r="B52" s="18">
        <f>$A$51</f>
        <v>38</v>
      </c>
      <c r="C52">
        <v>6</v>
      </c>
      <c r="D52" s="17" t="str" cm="1">
        <f t="array" ref="D52">INDEX(D$13:D51,$B52+1,1)</f>
        <v>GSW</v>
      </c>
      <c r="E52" t="b">
        <v>1</v>
      </c>
      <c r="F52" t="b">
        <v>0</v>
      </c>
      <c r="G52" t="b">
        <v>1</v>
      </c>
      <c r="H52" s="18"/>
      <c r="I52" s="535" cm="1">
        <f t="array" ref="I52">INDEX(I$13:I51,$B52+1,1)</f>
        <v>0</v>
      </c>
      <c r="J52" s="535" cm="1">
        <f t="array" ref="J52">INDEX(J$13:J51,$B52+1,1)</f>
        <v>0</v>
      </c>
      <c r="K52" s="535" cm="1">
        <f t="array" ref="K52">INDEX(K$13:K51,$B52+1,1)</f>
        <v>2</v>
      </c>
      <c r="L52" s="535" cm="1">
        <f t="array" ref="L52">INDEX(L$13:L51,$B52+1,1)</f>
        <v>2</v>
      </c>
      <c r="M52" s="535" cm="1">
        <f t="array" ref="M52">INDEX(M$13:M51,$B52+1,1)</f>
        <v>0</v>
      </c>
      <c r="N52" s="535" cm="1">
        <f t="array" ref="N52">INDEX(N$13:N51,$B52+1,1)</f>
        <v>3</v>
      </c>
      <c r="O52" s="535" cm="1">
        <f t="array" ref="O52">INDEX(O$13:O51,$B52+1,1)</f>
        <v>2</v>
      </c>
      <c r="P52" s="535" cm="1">
        <f t="array" ref="P52">INDEX(P$13:P51,$B52+1,1)</f>
        <v>0</v>
      </c>
      <c r="Q52" s="535" cm="1">
        <f t="array" ref="Q52">INDEX(Q$13:Q51,$B52+1,1)</f>
        <v>0</v>
      </c>
      <c r="R52" s="535" cm="1">
        <f t="array" ref="R52">INDEX(R$13:R51,$B52+1,1)</f>
        <v>1</v>
      </c>
      <c r="S52" s="535" cm="1">
        <f t="array" ref="S52">INDEX(S$13:S51,$B52+1,1)</f>
        <v>0</v>
      </c>
      <c r="T52" s="535" cm="1">
        <f t="array" ref="T52">INDEX(T$13:T51,$B52+1,1)</f>
        <v>2</v>
      </c>
      <c r="U52" s="535" cm="1">
        <f t="array" ref="U52">INDEX(U$13:U51,$B52+1,1)</f>
        <v>2</v>
      </c>
      <c r="V52" s="411">
        <f t="shared" si="214"/>
        <v>2</v>
      </c>
      <c r="W52" s="778" t="b">
        <f t="shared" si="200"/>
        <v>0</v>
      </c>
      <c r="X52" s="777" t="b">
        <f t="shared" si="210"/>
        <v>1</v>
      </c>
      <c r="Y52" s="777" t="b">
        <f t="shared" si="210"/>
        <v>1</v>
      </c>
      <c r="Z52" s="796" t="b" cm="1">
        <f t="array" ref="Z52">INDEX(Z$13:Z51,$B52+1,1)</f>
        <v>0</v>
      </c>
      <c r="AA52" s="411">
        <f t="shared" si="139"/>
        <v>6</v>
      </c>
      <c r="AB52" s="411">
        <f t="shared" si="140"/>
        <v>6</v>
      </c>
      <c r="AC52" s="411"/>
      <c r="AD52" s="411">
        <f t="shared" si="141"/>
        <v>6</v>
      </c>
      <c r="AE52" s="111"/>
      <c r="AF52" s="111"/>
      <c r="AG52" s="111"/>
      <c r="AH52" s="111"/>
      <c r="AI52" s="535" cm="1">
        <f t="array" ref="AI52">INDEX(AI$13:AI51,$B52+1,1)</f>
        <v>2</v>
      </c>
      <c r="AJ52" s="535" cm="1">
        <f t="array" ref="AJ52">INDEX(AJ$13:AJ51,$B52+1,1)</f>
        <v>1</v>
      </c>
      <c r="AK52" s="535" cm="1">
        <f t="array" ref="AK52">INDEX(AK$13:AK51,$B52+1,1)</f>
        <v>2</v>
      </c>
      <c r="AL52" s="18"/>
      <c r="AM52" s="535" cm="1">
        <f t="array" ref="AM52">INDEX(AM$13:AM51,$B52+1,1)</f>
        <v>0</v>
      </c>
      <c r="AN52" s="535" t="str" cm="1">
        <f t="array" ref="AN52">INDEX(AN$13:AN51,$B52+1,1)</f>
        <v/>
      </c>
      <c r="AO52" s="535" cm="1">
        <f t="array" ref="AO52">INDEX(AO$13:AO51,$B52+1,1)</f>
        <v>1</v>
      </c>
      <c r="AP52" s="535" cm="1">
        <f t="array" ref="AP52">INDEX(AP$13:AP51,$B52+1,1)</f>
        <v>1</v>
      </c>
      <c r="AQ52" s="111"/>
      <c r="AR52" s="111"/>
      <c r="AS52" s="111"/>
      <c r="AT52" s="111"/>
      <c r="AU52" s="111"/>
      <c r="AV52" s="111"/>
      <c r="AW52" s="111"/>
      <c r="AX52" s="111"/>
      <c r="AY52" s="18"/>
      <c r="AZ52" s="18"/>
      <c r="BA52" s="200" t="str">
        <f>CHOOSE($K52+1,"CSIRO","MU","NFS")&amp;" Optimum feed supply"</f>
        <v>NFS Optimum feed supply</v>
      </c>
      <c r="BB52" s="8" t="str">
        <f ca="1">IF(COUNTIF($BA$13:$BA52,$BA52)=1,"-","Dup")</f>
        <v>-</v>
      </c>
      <c r="BC52" s="18"/>
      <c r="BD52" s="535" t="b" cm="1">
        <f t="array" ref="BD52">INDEX(BD$13:BD51,$B52+1,1)</f>
        <v>1</v>
      </c>
      <c r="BE52" s="535" t="b" cm="1">
        <f t="array" ref="BE52">INDEX(BE$13:BE51,$B52+1,1)</f>
        <v>1</v>
      </c>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535" t="b" cm="1">
        <f t="array" ref="BK52">INDEX(BK$13:BK51,$B52+1,1)</f>
        <v>1</v>
      </c>
      <c r="BL52" s="535" t="b" cm="1">
        <f t="array" ref="BL52">INDEX(BL$13:BL51,$B52+1,1)</f>
        <v>1</v>
      </c>
      <c r="BM52" s="18"/>
      <c r="BN52" s="535" t="b" cm="1">
        <f t="array" ref="BN52">INDEX(BN$13:BN51,$B52+1,1)</f>
        <v>1</v>
      </c>
      <c r="BO52" s="535" t="str" cm="1">
        <f t="array" ref="BO52">INDEX(BO$13:BO51,$B52+1,1)</f>
        <v>-</v>
      </c>
      <c r="BP52" s="535" t="b" cm="1">
        <f t="array" ref="BP52">INDEX(BP$13:BP51,$B52+1,1)</f>
        <v>0</v>
      </c>
      <c r="BQ52" s="535" t="str" cm="1">
        <f t="array" ref="BQ52">INDEX(BQ$13:BQ51,$B52+1,1)</f>
        <v>-</v>
      </c>
      <c r="BR52" s="535" t="str" cm="1">
        <f t="array" ref="BR52">INDEX(BR$13:BR51,$B52+1,1)</f>
        <v>-</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str" cm="1">
        <f t="array" ref="BX52">INDEX(BX$13:BX51,$B52+1,1)</f>
        <v>-</v>
      </c>
      <c r="BY52" s="535" t="str" cm="1">
        <f t="array" ref="BY52">INDEX(BY$13:BY51,$B52+1,1)</f>
        <v>-</v>
      </c>
      <c r="BZ52" s="535" t="b" cm="1">
        <f t="array" ref="BZ52">INDEX(BZ$13:BZ51,$B52+1,1)</f>
        <v>0</v>
      </c>
      <c r="CA52" s="535" cm="1">
        <f t="array" ref="CA52">INDEX(CA$13:CA51,$B52+1,1)</f>
        <v>0</v>
      </c>
      <c r="CB52" s="535" t="str" cm="1">
        <f t="array" ref="CB52">INDEX(CB$13:CB51,$B52+1,1)</f>
        <v>-</v>
      </c>
      <c r="CC52" s="535" t="str" cm="1">
        <f t="array" ref="CC52">INDEX(CC$13:CC51,$B52+1,1)</f>
        <v>-</v>
      </c>
      <c r="CD52" s="535" t="str" cm="1">
        <f t="array" ref="CD52">INDEX(CD$13:CD51,$B52+1,1)</f>
        <v>-</v>
      </c>
      <c r="CE52" s="535" t="b" cm="1">
        <f t="array" ref="CE52">INDEX(CE$13:CE51,$B52+1,1)</f>
        <v>1</v>
      </c>
      <c r="CF52" s="18"/>
      <c r="CG52" s="22" t="b">
        <v>0</v>
      </c>
      <c r="CH52" s="411" t="str">
        <f t="shared" ca="1" si="144"/>
        <v>-</v>
      </c>
      <c r="CI52" s="411">
        <f t="shared" si="215"/>
        <v>2</v>
      </c>
      <c r="CJ52" s="411">
        <f t="shared" si="215"/>
        <v>2</v>
      </c>
      <c r="CK52" s="535" t="str" cm="1">
        <f t="array" ref="CK52">INDEX(CK$13:CK51,$B52+1,1)</f>
        <v>-</v>
      </c>
      <c r="CL52" s="535" t="str" cm="1">
        <f t="array" ref="CL52">INDEX(CL$13:CL51,$B52+1,1)</f>
        <v>-</v>
      </c>
      <c r="CM52" s="535" t="str" cm="1">
        <f t="array" ref="CM52">INDEX(CM$13:CM51,$B52+1,1)</f>
        <v>-</v>
      </c>
      <c r="CN52" s="411" t="str">
        <f t="shared" ca="1" si="146"/>
        <v>-</v>
      </c>
      <c r="CO52" s="411">
        <f t="shared" si="216"/>
        <v>2</v>
      </c>
      <c r="CP52" s="411">
        <f t="shared" si="216"/>
        <v>2</v>
      </c>
      <c r="CQ52" s="535" t="str" cm="1">
        <f t="array" ref="CQ52">INDEX(CQ$13:CQ51,$B52+1,1)</f>
        <v>-</v>
      </c>
      <c r="CR52" s="411" t="str">
        <f t="shared" ca="1" si="148"/>
        <v>-</v>
      </c>
      <c r="CS52" s="411">
        <f t="shared" si="149"/>
        <v>2</v>
      </c>
      <c r="CT52" s="535" t="str" cm="1">
        <f t="array" ref="CT52">INDEX(CT$13:CT51,$B52+1,1)</f>
        <v>-</v>
      </c>
      <c r="CU52" s="535" t="str" cm="1">
        <f t="array" ref="CU52">INDEX(CU$13:CU51,$B52+1,1)</f>
        <v>-</v>
      </c>
      <c r="CV52" s="411">
        <f t="shared" si="150"/>
        <v>2</v>
      </c>
      <c r="CW52" s="535" t="str" cm="1">
        <f t="array" ref="CW52">INDEX(CW$13:CW51,$B52+1,1)</f>
        <v>-</v>
      </c>
      <c r="CX52" s="411" t="str">
        <f t="shared" ca="1" si="151"/>
        <v>-</v>
      </c>
      <c r="CY52" s="411">
        <f t="shared" si="217"/>
        <v>2</v>
      </c>
      <c r="CZ52" s="411">
        <f t="shared" si="217"/>
        <v>2</v>
      </c>
      <c r="DA52" s="535" cm="1">
        <f t="array" ref="DA52">INDEX(DA$13:DA51,$B52+1,1)</f>
        <v>720</v>
      </c>
      <c r="DB52" s="535" cm="1">
        <f t="array" ref="DB52">INDEX(DB$13:DB51,$B52+1,1)</f>
        <v>720</v>
      </c>
      <c r="DC52" s="18"/>
      <c r="DD52" s="22" t="b">
        <v>1</v>
      </c>
      <c r="DE52" s="87" t="str">
        <f>$YX52</f>
        <v>-</v>
      </c>
      <c r="DF52" s="22" t="b">
        <v>0</v>
      </c>
      <c r="DG52" s="535" t="str" cm="1">
        <f t="array" ref="DG52">INDEX(DG$13:DG51,$B52+1,1)</f>
        <v>-</v>
      </c>
      <c r="DH52" s="540" cm="1">
        <f t="array" ref="DH52">VALUE(IFERROR(VALUE($K52),0) &amp; _xlfn.SWITCH($CD52,"-",4,$CD52) &amp; $L52 &amp; $T52 &amp; "00" &amp; $N52 &amp; $AK52 &amp; $R52 &amp; _xlfn.SWITCH($AM52,3,1,$AM52) &amp; _xlfn.SWITCH($M52,4,0,$M52) &amp; _xlfn.SWITCH($AD52,6,1,$AD52))</f>
        <v>242200321001</v>
      </c>
      <c r="DI52" s="535" cm="1">
        <f t="array" ref="DI52">INDEX(DI$13:DI51,$B52+1,1)</f>
        <v>1</v>
      </c>
      <c r="DJ52" s="535" cm="1">
        <f t="array" ref="DJ52">INDEX(DJ$13:DJ51,$B52+1,1)</f>
        <v>1</v>
      </c>
      <c r="DK52" s="535" cm="1">
        <f t="array" ref="DK52">INDEX(DK$13:DK51,$B52+1,1)</f>
        <v>1</v>
      </c>
      <c r="DL52" s="535" t="str" cm="1">
        <f t="array" ref="DL52">INDEX(DL$13:DL51,$B52+1,1)</f>
        <v>-</v>
      </c>
      <c r="DM52" s="535" t="str" cm="1">
        <f t="array" ref="DM52">INDEX(DM$13:DM51,$B52+1,1)</f>
        <v>-</v>
      </c>
      <c r="DN52" s="535" t="str" cm="1">
        <f t="array" ref="DN52">INDEX(DN$13:DN51,$B52+1,1)</f>
        <v>-</v>
      </c>
      <c r="DO52" s="535" t="str" cm="1">
        <f t="array" ref="DO52">INDEX(DO$13:DO51,$B52+1,1)</f>
        <v>-</v>
      </c>
      <c r="DP52" s="535" t="str" cm="1">
        <f t="array" ref="DP52">INDEX(DP$13:DP51,$B52+1,1)</f>
        <v>-</v>
      </c>
      <c r="DQ52" s="535" t="b" cm="1">
        <f t="array" ref="DQ52">INDEX(DQ$13:DQ51,$B52+1,1)</f>
        <v>0</v>
      </c>
      <c r="DR52" s="535" t="str" cm="1">
        <f t="array" ref="DR52">INDEX(DR$13:DR51,$B52+1,1)</f>
        <v>-</v>
      </c>
      <c r="DS52" s="535" t="str" cm="1">
        <f t="array" ref="DS52">INDEX(DS$13:DS51,$B52+1,1)</f>
        <v>-</v>
      </c>
      <c r="DT52" s="535" t="str" cm="1">
        <f t="array" ref="DT52">INDEX(DT$13:DT51,$B52+1,1)</f>
        <v>-</v>
      </c>
      <c r="DU52" s="535" t="str" cm="1">
        <f t="array" ref="DU52">INDEX(DU$13:DU51,$B52+1,1)</f>
        <v>-</v>
      </c>
      <c r="DV52" s="535" cm="1">
        <f t="array" ref="DV52">INDEX(DV$13:DV51,$B52+1,1)</f>
        <v>500</v>
      </c>
      <c r="DW52" s="535" cm="1">
        <f t="array" ref="DW52">INDEX(DW$13:DW51,$B52+1,1)</f>
        <v>500</v>
      </c>
      <c r="DX52" s="535" t="str" cm="1">
        <f t="array" ref="DX52">INDEX(DX$13:DX51,$B52+1,1)</f>
        <v>-</v>
      </c>
      <c r="DY52" s="535" t="str" cm="1">
        <f t="array" ref="DY52">INDEX(DY$13:DY51,$B52+1,1)</f>
        <v>-</v>
      </c>
      <c r="DZ52" s="535" t="str" cm="1">
        <f t="array" ref="DZ52">INDEX(DZ$13:DZ51,$B52+1,1)</f>
        <v>-</v>
      </c>
      <c r="EA52" s="535" cm="1">
        <f t="array" ref="EA52">INDEX(EA$13:EA51,$B52+1,1)</f>
        <v>0</v>
      </c>
      <c r="EB52" s="535" cm="1">
        <f t="array" ref="EB52">INDEX(EB$13:EB51,$B52+1,1)</f>
        <v>999999</v>
      </c>
      <c r="EC52" s="535" cm="1">
        <f t="array" ref="EC52">INDEX(EC$13:EC51,$B52+1,1)</f>
        <v>999999</v>
      </c>
      <c r="ED52" s="535" cm="1">
        <f t="array" ref="ED52">INDEX(ED$13:ED51,$B52+1,1)</f>
        <v>999999</v>
      </c>
      <c r="EE52" s="535" cm="1">
        <f t="array" ref="EE52">INDEX(EE$13:EE51,$B52+1,1)</f>
        <v>999999</v>
      </c>
      <c r="EF52" s="535" cm="1">
        <f t="array" ref="EF52">INDEX(EF$13:EF51,$B52+1,1)</f>
        <v>999999</v>
      </c>
      <c r="EG52" s="535" cm="1">
        <f t="array" ref="EG52">INDEX(EG$13:EG51,$B52+1,1)</f>
        <v>999999</v>
      </c>
      <c r="EH52" s="535" cm="1">
        <f t="array" ref="EH52">INDEX(EH$13:EH51,$B52+1,1)</f>
        <v>999999</v>
      </c>
      <c r="EI52" s="535" cm="1">
        <f t="array" ref="EI52">INDEX(EI$13:EI51,$B52+1,1)</f>
        <v>999999</v>
      </c>
      <c r="EJ52" s="535" cm="1">
        <f t="array" ref="EJ52">INDEX(EJ$13:EJ51,$B52+1,1)</f>
        <v>999999</v>
      </c>
      <c r="EK52" s="535" cm="1">
        <f t="array" ref="EK52">INDEX(EK$13:EK51,$B52+1,1)</f>
        <v>999999</v>
      </c>
      <c r="EL52" s="535" cm="1">
        <f t="array" ref="EL52">INDEX(EL$13:EL51,$B52+1,1)</f>
        <v>999999</v>
      </c>
      <c r="EM52" s="535" cm="1">
        <f t="array" ref="EM52">INDEX(EM$13:EM51,$B52+1,1)</f>
        <v>999999</v>
      </c>
      <c r="EN52" s="782">
        <f t="shared" si="211"/>
        <v>0</v>
      </c>
      <c r="EO52" s="782">
        <f t="shared" si="211"/>
        <v>0</v>
      </c>
      <c r="EP52" s="782">
        <f t="shared" si="211"/>
        <v>999999</v>
      </c>
      <c r="EQ52" s="535" t="str" cm="1">
        <f t="array" ref="EQ52">INDEX(EQ$13:EQ51,$B52+1,1)</f>
        <v>-</v>
      </c>
      <c r="ER52" s="535" t="str" cm="1">
        <f t="array" ref="ER52">INDEX(ER$13:ER51,$B52+1,1)</f>
        <v>-</v>
      </c>
      <c r="ES52" s="411" t="str">
        <f t="shared" si="218"/>
        <v>-</v>
      </c>
      <c r="ET52" s="411" t="str">
        <f t="shared" si="218"/>
        <v>-</v>
      </c>
      <c r="EU52" s="781">
        <f t="shared" si="177"/>
        <v>0</v>
      </c>
      <c r="EV52" s="779">
        <f t="shared" si="178"/>
        <v>999999</v>
      </c>
      <c r="EW52" s="780">
        <f t="shared" si="179"/>
        <v>999999</v>
      </c>
      <c r="EX52" s="535" t="str" cm="1">
        <f t="array" ref="EX52">INDEX(EX$13:EX51,$B52+1,1)</f>
        <v>-</v>
      </c>
      <c r="EY52" s="728" cm="1">
        <f t="array" ref="EY52">IF(EX52&lt;&gt;"-",EX52,INDEX(i.ELMatedEst,$AA52+1,$T52))</f>
        <v>0</v>
      </c>
      <c r="EZ52" s="535" t="str" cm="1">
        <f t="array" ref="EZ52">INDEX(EZ$13:EZ51,$B52+1,1)</f>
        <v>-</v>
      </c>
      <c r="FA52" s="535" t="str" cm="1">
        <f t="array" ref="FA52">INDEX(FA$13:FA51,$B52+1,1)</f>
        <v>-</v>
      </c>
      <c r="FB52" s="535" cm="1">
        <f t="array" ref="FB52">INDEX(FB$13:FB51,$B52+1,1)</f>
        <v>0</v>
      </c>
      <c r="FC52" s="535" cm="1">
        <f t="array" ref="FC52">INDEX(FC$13:FC51,$B52+1,1)</f>
        <v>0</v>
      </c>
      <c r="FD52" s="535" cm="1">
        <f t="array" ref="FD52">INDEX(FD$13:FD51,$B52+1,1)</f>
        <v>1</v>
      </c>
      <c r="FE52" s="667">
        <f t="shared" si="190"/>
        <v>0.12</v>
      </c>
      <c r="FF52" s="667">
        <f>INDEX(CHOOSE($N52,DataAutumn!i.EL_PropnSold,DataWinter!i.EL_PropnSold,DataSpring!i.EL_PropnSold),$AI52,$T52)*INDEX(i.ELMatedEst,$AB52+1,$T52)*i.dAdultRR_ELPropSold
+INDEX(i.dryman,($AJ52-1)*4+$AI52,FF$7)</f>
        <v>0</v>
      </c>
      <c r="FG52" s="667">
        <f>INDEX(CHOOSE($N52,DataAutumn!i.EL_PropnSold,DataWinter!i.EL_PropnSold,DataSpring!i.EL_PropnSold),$AI52,$T52)*INDEX(i.ELMatedEst,$AB52+1,$T52)*i.dAdultRR_ELPropSold
+INDEX(i.dryman,($AJ52-1)*4+$AI52,FG$7)</f>
        <v>3.125E-2</v>
      </c>
      <c r="FH52" s="667">
        <f>INDEX(CHOOSE($N52,DataAutumn!i.EL_PropnSold,DataWinter!i.EL_PropnSold,DataSpring!i.EL_PropnSold),$AI52,$T52)*INDEX(i.ELMatedEst,$AB52+1,$T52)*i.dAdultRR_ELPropSold
+INDEX(i.dryman,($AJ52-1)*4+$AI52,FH$7)</f>
        <v>3.125E-2</v>
      </c>
      <c r="FI52" s="667">
        <f>INDEX(CHOOSE($N52,DataAutumn!i.EL_PropnSold,DataWinter!i.EL_PropnSold,DataSpring!i.EL_PropnSold),$AI52,$T52)*INDEX(i.ELMatedEst,$AB52+1,$T52)*i.dAdultRR_ELPropSold
+INDEX(i.dryman,($AJ52-1)*4+$AI52,FI$7)</f>
        <v>3.125E-2</v>
      </c>
      <c r="FJ52" s="668">
        <f>INDEX(CHOOSE($N52,DataAutumn!i.EL_PropnSold,DataWinter!i.EL_PropnSold,DataSpring!i.EL_PropnSold),$AI52,$T52)*INDEX(i.ELMatedEst,$AB52+1,$T52)*i.dAdultLSurv_ELPropSold</f>
        <v>0</v>
      </c>
      <c r="FK52" s="411" t="b">
        <f t="shared" si="219"/>
        <v>0</v>
      </c>
      <c r="FL52" s="411" t="b">
        <f t="shared" si="219"/>
        <v>0</v>
      </c>
      <c r="FM52" s="411" t="b">
        <f t="shared" si="219"/>
        <v>1</v>
      </c>
      <c r="FN52" s="411" t="b">
        <f t="shared" si="219"/>
        <v>0</v>
      </c>
      <c r="FO52" s="411">
        <f t="shared" si="212"/>
        <v>1</v>
      </c>
      <c r="FP52" s="411">
        <f t="shared" si="212"/>
        <v>0</v>
      </c>
      <c r="FQ52" s="411" t="b">
        <f t="shared" si="193"/>
        <v>0</v>
      </c>
      <c r="FR52" s="411" t="b">
        <f t="shared" si="213"/>
        <v>0</v>
      </c>
      <c r="FS52" s="411" t="b">
        <f t="shared" si="213"/>
        <v>0</v>
      </c>
      <c r="FT52" s="411" t="b">
        <f t="shared" si="213"/>
        <v>1</v>
      </c>
      <c r="FU52" s="87">
        <f t="shared" si="220"/>
        <v>2</v>
      </c>
      <c r="FV52" s="87">
        <f t="shared" si="220"/>
        <v>2</v>
      </c>
      <c r="FW52" s="535" cm="1">
        <f t="array" ref="FW52">INDEX(FW$13:FW51,$B52+1,1)</f>
        <v>1</v>
      </c>
      <c r="FX52" s="535" cm="1">
        <f t="array" ref="FX52">INDEX(FX$13:FX51,$B52+1,1)</f>
        <v>1</v>
      </c>
      <c r="FY52" s="535" cm="1">
        <f t="array" ref="FY52">INDEX(FY$13:FY51,$B52+1,1)</f>
        <v>1</v>
      </c>
      <c r="FZ52" s="535" cm="1">
        <f t="array" ref="FZ52">INDEX(FZ$13:FZ51,$B52+1,1)</f>
        <v>1</v>
      </c>
      <c r="GA52" s="535" t="str" cm="1">
        <f t="array" ref="GA52">INDEX(GA$13:GA51,$B52+1,1)</f>
        <v>-</v>
      </c>
      <c r="GB52" s="535" t="str" cm="1">
        <f t="array" ref="GB52">INDEX(GB$13:GB51,$B52+1,1)</f>
        <v>-</v>
      </c>
      <c r="GC52" s="535" t="str" cm="1">
        <f t="array" ref="GC52">INDEX(GC$13:GC51,$B52+1,1)</f>
        <v>-</v>
      </c>
      <c r="GD52" s="535" t="str" cm="1">
        <f t="array" ref="GD52">INDEX(GD$13:GD51,$B52+1,1)</f>
        <v>-</v>
      </c>
      <c r="GE52" s="535" t="b" cm="1">
        <f t="array" ref="GE52">INDEX(GE$13:GE51,$B52+1,1)</f>
        <v>0</v>
      </c>
      <c r="GF52" s="87">
        <f t="shared" si="221"/>
        <v>1</v>
      </c>
      <c r="GG52" s="87">
        <f t="shared" si="221"/>
        <v>1</v>
      </c>
      <c r="GH52" s="87">
        <f t="shared" si="221"/>
        <v>1</v>
      </c>
      <c r="GI52" s="87">
        <f t="shared" si="221"/>
        <v>1</v>
      </c>
      <c r="GJ52" s="87">
        <f t="shared" si="221"/>
        <v>1</v>
      </c>
      <c r="GK52" s="87">
        <f t="shared" si="221"/>
        <v>1</v>
      </c>
      <c r="GL52" s="87">
        <f t="shared" si="221"/>
        <v>1</v>
      </c>
      <c r="GM52" s="87">
        <f t="shared" si="221"/>
        <v>1</v>
      </c>
      <c r="GN52" s="411" cm="1">
        <f t="array" ref="GN52">INDEX(i.dse_type,1,$L52)</f>
        <v>0</v>
      </c>
      <c r="GO52" s="535" t="str" cm="1">
        <f t="array" ref="GO52">INDEX(GO$13:GO51,$B52+1,1)</f>
        <v>-</v>
      </c>
      <c r="GP52" s="535" t="str" cm="1">
        <f t="array" ref="GP52">INDEX(GP$13:GP51,$B52+1,1)</f>
        <v>-</v>
      </c>
      <c r="GQ52" s="535" t="str" cm="1">
        <f t="array" ref="GQ52">INDEX(GQ$13:GQ51,$B52+1,1)</f>
        <v>-</v>
      </c>
      <c r="GR52" s="18"/>
      <c r="GS52" s="535" t="str" cm="1">
        <f t="array" ref="GS52">INDEX(GS$13:GS51,$B52+1,1)</f>
        <v>-</v>
      </c>
      <c r="GT52" s="535" t="str" cm="1">
        <f t="array" ref="GT52">INDEX(GT$13:GT51,$B52+1,1)</f>
        <v>-</v>
      </c>
      <c r="GU52" s="535" t="str" cm="1">
        <f t="array" ref="GU52">INDEX(GU$13:GU51,$B52+1,1)</f>
        <v>-</v>
      </c>
      <c r="GV52" s="535" t="str" cm="1">
        <f t="array" ref="GV52">INDEX(GV$13:GV51,$B52+1,1)</f>
        <v>-</v>
      </c>
      <c r="GW52" s="535" t="str" cm="1">
        <f t="array" ref="GW52">INDEX(GW$13:GW51,$B52+1,1)</f>
        <v>-</v>
      </c>
      <c r="GX52" s="535" cm="1">
        <f t="array" ref="GX52">INDEX(GX$13:GX51,$B52+1,1)</f>
        <v>1</v>
      </c>
      <c r="GY52" s="535" cm="1">
        <f t="array" ref="GY52">INDEX(GY$13:GY51,$B52+1,1)</f>
        <v>1</v>
      </c>
      <c r="GZ52" s="535" t="str" cm="1">
        <f t="array" ref="GZ52">INDEX(GZ$13:GZ51,$B52+1,1)</f>
        <v>-</v>
      </c>
      <c r="HA52" s="535" t="str" cm="1">
        <f t="array" ref="HA52">INDEX(HA$13:HA51,$B52+1,1)</f>
        <v>-</v>
      </c>
      <c r="HB52" s="535" t="str" cm="1">
        <f t="array" ref="HB52">INDEX(HB$13:HB51,$B52+1,1)</f>
        <v>-</v>
      </c>
      <c r="HC52" s="535" t="str" cm="1">
        <f t="array" ref="HC52">INDEX(HC$13:HC51,$B52+1,1)</f>
        <v>-</v>
      </c>
      <c r="HD52" s="535" t="str" cm="1">
        <f t="array" ref="HD52">INDEX(HD$13:HD51,$B52+1,1)</f>
        <v>-</v>
      </c>
      <c r="HE52" s="535" t="str" cm="1">
        <f t="array" ref="HE52">INDEX(HE$13:HE51,$B52+1,1)</f>
        <v>-</v>
      </c>
      <c r="HF52" s="535" t="str" cm="1">
        <f t="array" ref="HF52">INDEX(HF$13:HF51,$B52+1,1)</f>
        <v>-</v>
      </c>
      <c r="HG52" s="535" t="str" cm="1">
        <f t="array" ref="HG52">INDEX(HG$13:HG51,$B52+1,1)</f>
        <v>-</v>
      </c>
      <c r="HH52" s="535" t="str" cm="1">
        <f t="array" ref="HH52">INDEX(HH$13:HH51,$B52+1,1)</f>
        <v>-</v>
      </c>
      <c r="HI52" s="535" t="str" cm="1">
        <f t="array" ref="HI52">INDEX(HI$13:HI51,$B52+1,1)</f>
        <v>-</v>
      </c>
      <c r="HJ52" s="535" t="str" cm="1">
        <f t="array" ref="HJ52">INDEX(HJ$13:HJ51,$B52+1,1)</f>
        <v>-</v>
      </c>
      <c r="HK52" s="535" t="str" cm="1">
        <f t="array" ref="HK52">INDEX(HK$13:HK51,$B52+1,1)</f>
        <v>-</v>
      </c>
      <c r="HL52" s="535" t="str" cm="1">
        <f t="array" ref="HL52">INDEX(HL$13:HL51,$B52+1,1)</f>
        <v>-</v>
      </c>
      <c r="HM52" s="535" t="str" cm="1">
        <f t="array" ref="HM52">INDEX(HM$13:HM51,$B52+1,1)</f>
        <v>-</v>
      </c>
      <c r="HN52" s="535" t="str" cm="1">
        <f t="array" ref="HN52">INDEX(HN$13:HN51,$B52+1,1)</f>
        <v>-</v>
      </c>
      <c r="HO52" s="535" t="str" cm="1">
        <f t="array" ref="HO52">INDEX(HO$13:HO51,$B52+1,1)</f>
        <v>-</v>
      </c>
      <c r="HP52" s="535" t="str" cm="1">
        <f t="array" ref="HP52">INDEX(HP$13:HP51,$B52+1,1)</f>
        <v>-</v>
      </c>
      <c r="HQ52" s="535" t="str" cm="1">
        <f t="array" ref="HQ52">INDEX(HQ$13:HQ51,$B52+1,1)</f>
        <v>-</v>
      </c>
      <c r="HR52" s="535" t="str" cm="1">
        <f t="array" ref="HR52">INDEX(HR$13:HR51,$B52+1,1)</f>
        <v>-</v>
      </c>
      <c r="HS52" s="535" t="str" cm="1">
        <f t="array" ref="HS52">INDEX(HS$13:HS51,$B52+1,1)</f>
        <v>-</v>
      </c>
      <c r="HT52" s="535" t="str" cm="1">
        <f t="array" ref="HT52">INDEX(HT$13:HT51,$B52+1,1)</f>
        <v>-</v>
      </c>
      <c r="HU52" s="535" cm="1">
        <f t="array" ref="HU52">INDEX(HU$13:HU51,$B52+1,1)</f>
        <v>0</v>
      </c>
      <c r="HV52" s="535" t="str" cm="1">
        <f t="array" ref="HV52">INDEX(HV$13:HV51,$B52+1,1)</f>
        <v>-</v>
      </c>
      <c r="HW52" s="535" cm="1">
        <f t="array" ref="HW52">INDEX(HW$13:HW51,$B52+1,1)</f>
        <v>1</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535" cm="1">
        <f t="array" ref="IC52">INDEX(IC$13:IC51,$B52+1,1)</f>
        <v>0</v>
      </c>
      <c r="ID52" s="535" cm="1">
        <f t="array" ref="ID52">INDEX(ID$13:ID51,$B52+1,1)</f>
        <v>0</v>
      </c>
      <c r="IE52" s="535" cm="1">
        <f t="array" ref="IE52">INDEX(IE$13:IE51,$B52+1,1)</f>
        <v>1</v>
      </c>
      <c r="IF52" s="535" cm="1">
        <f t="array" ref="IF52">INDEX(IF$13:IF51,$B52+1,1)</f>
        <v>0</v>
      </c>
      <c r="IG52" s="535" cm="1">
        <f t="array" ref="IG52">INDEX(IG$13:IG51,$B52+1,1)</f>
        <v>0</v>
      </c>
      <c r="IH52" s="535" cm="1">
        <f t="array" ref="IH52">INDEX(IH$13:IH51,$B52+1,1)</f>
        <v>0</v>
      </c>
      <c r="II52" s="535" cm="1">
        <f t="array" ref="II52">INDEX(II$13:II51,$B52+1,1)</f>
        <v>0</v>
      </c>
      <c r="IJ52" s="535" cm="1">
        <f t="array" ref="IJ52">INDEX(IJ$13:IJ51,$B52+1,1)</f>
        <v>0</v>
      </c>
      <c r="IK52" s="18"/>
      <c r="IL52" s="541" t="s">
        <v>30</v>
      </c>
      <c r="IM52" s="541" t="s">
        <v>30</v>
      </c>
      <c r="IN52" s="541" t="s">
        <v>30</v>
      </c>
      <c r="IO52" s="541" t="s">
        <v>30</v>
      </c>
      <c r="IP52" s="541" t="s">
        <v>30</v>
      </c>
      <c r="IQ52" s="541" t="s">
        <v>30</v>
      </c>
      <c r="IR52" s="541" t="s">
        <v>30</v>
      </c>
      <c r="IS52" s="541" t="s">
        <v>30</v>
      </c>
      <c r="IT52" s="541" t="s">
        <v>30</v>
      </c>
      <c r="IU52" s="541" t="s">
        <v>30</v>
      </c>
      <c r="IV52" s="541" t="s">
        <v>30</v>
      </c>
      <c r="IW52" s="541" t="s">
        <v>30</v>
      </c>
      <c r="IX52" s="541" t="s">
        <v>30</v>
      </c>
      <c r="IY52" s="541" t="s">
        <v>30</v>
      </c>
      <c r="IZ52" s="541" t="s">
        <v>30</v>
      </c>
      <c r="JA52" s="541" t="s">
        <v>30</v>
      </c>
      <c r="JB52" s="535" cm="1">
        <f t="array" ref="JB52">INDEX(JB$13:JB51,$B52+1,1)</f>
        <v>0</v>
      </c>
      <c r="JC52" s="535" cm="1">
        <f t="array" ref="JC52">INDEX(JC$13:JC51,$B52+1,1)</f>
        <v>0</v>
      </c>
      <c r="JD52" s="535" cm="1">
        <f t="array" ref="JD52">INDEX(JD$13:JD51,$B52+1,1)</f>
        <v>0</v>
      </c>
      <c r="JE52" s="535" cm="1">
        <f t="array" ref="JE52">INDEX(JE$13:JE51,$B52+1,1)</f>
        <v>0</v>
      </c>
      <c r="JF52" s="535" cm="1">
        <f t="array" ref="JF52">INDEX(JF$13:JF51,$B52+1,1)</f>
        <v>0</v>
      </c>
      <c r="JG52" s="535" cm="1">
        <f t="array" ref="JG52">INDEX(JG$13:JG51,$B52+1,1)</f>
        <v>0</v>
      </c>
      <c r="JH52" s="535" cm="1">
        <f t="array" ref="JH52">INDEX(JH$13:JH51,$B52+1,1)</f>
        <v>0</v>
      </c>
      <c r="JI52" s="535" cm="1">
        <f t="array" ref="JI52">INDEX(JI$13:JI51,$B52+1,1)</f>
        <v>0</v>
      </c>
      <c r="JJ52" s="535" cm="1">
        <f t="array" ref="JJ52">INDEX(JJ$13:JJ51,$B52+1,1)</f>
        <v>0</v>
      </c>
      <c r="JK52" s="535" cm="1">
        <f t="array" ref="JK52">INDEX(JK$13:JK51,$B52+1,1)</f>
        <v>0</v>
      </c>
      <c r="JL52" s="535" cm="1">
        <f t="array" ref="JL52">INDEX(JL$13:JL51,$B52+1,1)</f>
        <v>0</v>
      </c>
      <c r="JM52" s="535" cm="1">
        <f t="array" ref="JM52">INDEX(JM$13:JM51,$B52+1,1)</f>
        <v>0</v>
      </c>
      <c r="JN52" s="535" cm="1">
        <f t="array" ref="JN52">INDEX(JN$13:JN51,$B52+1,1)</f>
        <v>0</v>
      </c>
      <c r="JO52" s="535" cm="1">
        <f t="array" ref="JO52">INDEX(JO$13:JO51,$B52+1,1)</f>
        <v>0</v>
      </c>
      <c r="JP52" s="535" cm="1">
        <f t="array" ref="JP52">INDEX(JP$13:JP51,$B52+1,1)</f>
        <v>0</v>
      </c>
      <c r="JQ52" s="535" cm="1">
        <f t="array" ref="JQ52">INDEX(JQ$13:JQ51,$B52+1,1)</f>
        <v>0</v>
      </c>
      <c r="JR52" s="535" cm="1">
        <f t="array" ref="JR52">INDEX(JR$13:JR51,$B52+1,1)</f>
        <v>0</v>
      </c>
      <c r="JS52" s="535" cm="1">
        <f t="array" ref="JS52">INDEX(JS$13:JS51,$B52+1,1)</f>
        <v>0</v>
      </c>
      <c r="JT52" s="535" cm="1">
        <f t="array" ref="JT52">INDEX(JT$13:JT51,$B52+1,1)</f>
        <v>0</v>
      </c>
      <c r="JU52" s="535" cm="1">
        <f t="array" ref="JU52">INDEX(JU$13:JU51,$B52+1,1)</f>
        <v>0</v>
      </c>
      <c r="JV52" s="535" cm="1">
        <f t="array" ref="JV52">INDEX(JV$13:JV51,$B52+1,1)</f>
        <v>0</v>
      </c>
      <c r="JW52" s="535" cm="1">
        <f t="array" ref="JW52">INDEX(JW$13:JW51,$B52+1,1)</f>
        <v>0</v>
      </c>
      <c r="JX52" s="535" cm="1">
        <f t="array" ref="JX52">INDEX(JX$13:JX51,$B52+1,1)</f>
        <v>0</v>
      </c>
      <c r="JY52" s="535" cm="1">
        <f t="array" ref="JY52">INDEX(JY$13:JY51,$B52+1,1)</f>
        <v>0</v>
      </c>
      <c r="JZ52" s="535" cm="1">
        <f t="array" ref="JZ52">INDEX(JZ$13:JZ51,$B52+1,1)</f>
        <v>0</v>
      </c>
      <c r="KA52" s="535" cm="1">
        <f t="array" ref="KA52">INDEX(KA$13:KA51,$B52+1,1)</f>
        <v>0</v>
      </c>
      <c r="KB52" s="535" cm="1">
        <f t="array" ref="KB52">INDEX(KB$13:KB51,$B52+1,1)</f>
        <v>0</v>
      </c>
      <c r="KC52" s="535" cm="1">
        <f t="array" ref="KC52">INDEX(KC$13:KC51,$B52+1,1)</f>
        <v>0</v>
      </c>
      <c r="KD52" s="535" cm="1">
        <f t="array" ref="KD52">INDEX(KD$13:KD51,$B52+1,1)</f>
        <v>0</v>
      </c>
      <c r="KE52" s="535" cm="1">
        <f t="array" ref="KE52">INDEX(KE$13:KE51,$B52+1,1)</f>
        <v>0</v>
      </c>
      <c r="KF52" s="535" cm="1">
        <f t="array" ref="KF52">INDEX(KF$13:KF51,$B52+1,1)</f>
        <v>0</v>
      </c>
      <c r="KG52" s="535" cm="1">
        <f t="array" ref="KG52">INDEX(KG$13:KG51,$B52+1,1)</f>
        <v>0</v>
      </c>
      <c r="KH52" s="535" cm="1">
        <f t="array" ref="KH52">INDEX(KH$13:KH51,$B52+1,1)</f>
        <v>0</v>
      </c>
      <c r="KI52" s="535" cm="1">
        <f t="array" ref="KI52">INDEX(KI$13:KI51,$B52+1,1)</f>
        <v>0</v>
      </c>
      <c r="KJ52" s="535" cm="1">
        <f t="array" ref="KJ52">INDEX(KJ$13:KJ51,$B52+1,1)</f>
        <v>0</v>
      </c>
      <c r="KK52" s="535" cm="1">
        <f t="array" ref="KK52">INDEX(KK$13:KK51,$B52+1,1)</f>
        <v>0</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0</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535" cm="1">
        <f t="array" ref="KY52">INDEX(KY$13:KY51,$B52+1,1)</f>
        <v>0</v>
      </c>
      <c r="KZ52" s="535" cm="1">
        <f t="array" ref="KZ52">INDEX(KZ$13:KZ51,$B52+1,1)</f>
        <v>0</v>
      </c>
      <c r="LA52" s="535" cm="1">
        <f t="array" ref="LA52">INDEX(LA$13:LA51,$B52+1,1)</f>
        <v>0</v>
      </c>
      <c r="LB52" s="535" cm="1">
        <f t="array" ref="LB52">INDEX(LB$13:LB51,$B52+1,1)</f>
        <v>0</v>
      </c>
      <c r="LC52" s="535" cm="1">
        <f t="array" ref="LC52">INDEX(LC$13:LC51,$B52+1,1)</f>
        <v>0</v>
      </c>
      <c r="LD52" s="535" cm="1">
        <f t="array" ref="LD52">INDEX(LD$13:LD51,$B52+1,1)</f>
        <v>0</v>
      </c>
      <c r="LE52" s="535" cm="1">
        <f t="array" ref="LE52">INDEX(LE$13:LE51,$B52+1,1)</f>
        <v>0</v>
      </c>
      <c r="LF52" s="535" cm="1">
        <f t="array" ref="LF52">INDEX(LF$13:LF51,$B52+1,1)</f>
        <v>0</v>
      </c>
      <c r="LG52" s="535" cm="1">
        <f t="array" ref="LG52">INDEX(LG$13:LG51,$B52+1,1)</f>
        <v>0</v>
      </c>
      <c r="LH52" s="535" cm="1">
        <f t="array" ref="LH52">INDEX(LH$13:LH51,$B52+1,1)</f>
        <v>0</v>
      </c>
      <c r="LI52" s="535" cm="1">
        <f t="array" ref="LI52">INDEX(LI$13:LI51,$B52+1,1)</f>
        <v>0</v>
      </c>
      <c r="LJ52" s="535" cm="1">
        <f t="array" ref="LJ52">INDEX(LJ$13:LJ51,$B52+1,1)</f>
        <v>0</v>
      </c>
      <c r="LK52" s="535" cm="1">
        <f t="array" ref="LK52">INDEX(LK$13:LK51,$B52+1,1)</f>
        <v>0</v>
      </c>
      <c r="LL52" s="535" cm="1">
        <f t="array" ref="LL52">INDEX(LL$13:LL51,$B52+1,1)</f>
        <v>0</v>
      </c>
      <c r="LM52" s="535" cm="1">
        <f t="array" ref="LM52">INDEX(LM$13:LM51,$B52+1,1)</f>
        <v>0</v>
      </c>
      <c r="LN52" s="535" cm="1">
        <f t="array" ref="LN52">INDEX(LN$13:LN51,$B52+1,1)</f>
        <v>0</v>
      </c>
      <c r="LO52" s="535" cm="1">
        <f t="array" ref="LO52">INDEX(LO$13:LO51,$B52+1,1)</f>
        <v>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cm="1">
        <f t="array" ref="WE52">INDEX(WE$13:WE51,$B52+1,1)</f>
        <v>0</v>
      </c>
      <c r="WF52" s="535" cm="1">
        <f t="array" ref="WF52">INDEX(WF$13:WF51,$B52+1,1)</f>
        <v>0</v>
      </c>
      <c r="WG52" s="535" cm="1">
        <f t="array" ref="WG52">INDEX(WG$13:WG51,$B52+1,1)</f>
        <v>0</v>
      </c>
      <c r="WH52" s="535" cm="1">
        <f t="array" ref="WH52">INDEX(WH$13:WH51,$B52+1,1)</f>
        <v>0</v>
      </c>
      <c r="WI52" s="535" cm="1">
        <f t="array" ref="WI52">INDEX(WI$13:WI51,$B52+1,1)</f>
        <v>0</v>
      </c>
      <c r="WJ52" s="535" cm="1">
        <f t="array" ref="WJ52">INDEX(WJ$13:WJ51,$B52+1,1)</f>
        <v>0</v>
      </c>
      <c r="WK52" s="535" cm="1">
        <f t="array" ref="WK52">INDEX(WK$13:WK51,$B52+1,1)</f>
        <v>0</v>
      </c>
      <c r="WL52" s="535" cm="1">
        <f t="array" ref="WL52">INDEX(WL$13:WL51,$B52+1,1)</f>
        <v>0</v>
      </c>
      <c r="WM52" s="535" t="str" cm="1">
        <f t="array" ref="WM52">INDEX(WM$13:WM51,$B52+1,1)</f>
        <v>-</v>
      </c>
      <c r="WN52" s="18"/>
      <c r="WO52" s="535" cm="1">
        <f t="array" ref="WO52">INDEX(WO$13:WO51,$B52+1,1)</f>
        <v>0</v>
      </c>
      <c r="WP52" s="535" cm="1">
        <f t="array" ref="WP52">INDEX(WP$13:WP51,$B52+1,1)</f>
        <v>0</v>
      </c>
      <c r="WQ52" s="535" cm="1">
        <f t="array" ref="WQ52">INDEX(WQ$13:WQ51,$B52+1,1)</f>
        <v>0</v>
      </c>
      <c r="WR52" s="535" t="str" cm="1">
        <f t="array" ref="WR52">INDEX(WR$13:WR51,$B52+1,1)</f>
        <v>-</v>
      </c>
      <c r="WS52" s="535" t="str" cm="1">
        <f t="array" ref="WS52">INDEX(WS$13:WS51,$B52+1,1)</f>
        <v>-</v>
      </c>
      <c r="WT52" s="535" t="str" cm="1">
        <f t="array" ref="WT52">INDEX(WT$13:WT51,$B52+1,1)</f>
        <v>-</v>
      </c>
      <c r="WU52" s="535" t="str" cm="1">
        <f t="array" ref="WU52">INDEX(WU$13:WU51,$B52+1,1)</f>
        <v>-</v>
      </c>
      <c r="WV52" s="535" t="str" cm="1">
        <f t="array" ref="WV52">INDEX(WV$13:WV51,$B52+1,1)</f>
        <v>-</v>
      </c>
      <c r="WW52" s="535" t="str" cm="1">
        <f t="array" ref="WW52">INDEX(WW$13:WW51,$B52+1,1)</f>
        <v>-</v>
      </c>
      <c r="WX52" s="535" t="str" cm="1">
        <f t="array" ref="WX52">INDEX(WX$13:WX51,$B52+1,1)</f>
        <v>-</v>
      </c>
      <c r="WY52" s="535" t="str" cm="1">
        <f t="array" ref="WY52">INDEX(WY$13:WY51,$B52+1,1)</f>
        <v>-</v>
      </c>
      <c r="WZ52" s="535" t="str" cm="1">
        <f t="array" ref="WZ52">INDEX(WZ$13:WZ51,$B52+1,1)</f>
        <v>-</v>
      </c>
      <c r="XA52" s="535" t="str" cm="1">
        <f t="array" ref="XA52">INDEX(XA$13:XA51,$B52+1,1)</f>
        <v>-</v>
      </c>
      <c r="XB52" s="535" t="str" cm="1">
        <f t="array" ref="XB52">INDEX(XB$13:XB51,$B52+1,1)</f>
        <v>-</v>
      </c>
      <c r="XC52" s="535" t="str" cm="1">
        <f t="array" ref="XC52">INDEX(XC$13:XC51,$B52+1,1)</f>
        <v>-</v>
      </c>
      <c r="XD52" s="535" t="str" cm="1">
        <f t="array" ref="XD52">INDEX(XD$13:XD51,$B52+1,1)</f>
        <v>-</v>
      </c>
      <c r="XE52" s="535" t="str" cm="1">
        <f t="array" ref="XE52">INDEX(XE$13:XE51,$B52+1,1)</f>
        <v>-</v>
      </c>
      <c r="XF52" s="535" t="str" cm="1">
        <f t="array" ref="XF52">INDEX(XF$13:XF51,$B52+1,1)</f>
        <v>-</v>
      </c>
      <c r="XG52" s="535" t="str" cm="1">
        <f t="array" ref="XG52">INDEX(XG$13:XG51,$B52+1,1)</f>
        <v>-</v>
      </c>
      <c r="XH52" s="18"/>
      <c r="XI52" s="411" t="b">
        <f t="shared" ca="1" si="222"/>
        <v>0</v>
      </c>
      <c r="XJ52" s="535" t="str" cm="1">
        <f t="array" ref="XJ52">INDEX(XJ$13:XJ51,$B52+1,1)</f>
        <v>-</v>
      </c>
      <c r="XK52" s="535" t="str" cm="1">
        <f t="array" ref="XK52">INDEX(XK$13:XK51,$B52+1,1)</f>
        <v>-</v>
      </c>
      <c r="XL52" s="535" t="str" cm="1">
        <f t="array" ref="XL52">INDEX(XL$13:XL51,$B52+1,1)</f>
        <v>-</v>
      </c>
      <c r="XM52" s="535" t="str" cm="1">
        <f t="array" ref="XM52">INDEX(XM$13:XM51,$B52+1,1)</f>
        <v>-</v>
      </c>
      <c r="XN52" s="535" cm="1">
        <f t="array" ref="XN52">INDEX(XN$13:XN51,$B52+1,1)</f>
        <v>0</v>
      </c>
      <c r="XO52" s="535" t="str" cm="1">
        <f t="array" ref="XO52">INDEX(XO$13:XO51,$B52+1,1)</f>
        <v>-</v>
      </c>
      <c r="XP52" s="535" t="str" cm="1">
        <f t="array" ref="XP52">INDEX(XP$13:XP51,$B52+1,1)</f>
        <v>-</v>
      </c>
      <c r="XQ52" s="535" t="str" cm="1">
        <f t="array" ref="XQ52">INDEX(XQ$13:XQ51,$B52+1,1)</f>
        <v>-</v>
      </c>
      <c r="XR52" s="535" t="str" cm="1">
        <f t="array" ref="XR52">INDEX(XR$13:XR51,$B52+1,1)</f>
        <v>-</v>
      </c>
      <c r="XS52" s="535" t="str" cm="1">
        <f t="array" ref="XS52">INDEX(XS$13:XS51,$B52+1,1)</f>
        <v>-</v>
      </c>
      <c r="XT52" s="535" t="str" cm="1">
        <f t="array" ref="XT52">INDEX(XT$13:XT51,$B52+1,1)</f>
        <v>-</v>
      </c>
      <c r="XU52" s="535" t="str" cm="1">
        <f t="array" ref="XU52">INDEX(XU$13:XU51,$B52+1,1)</f>
        <v>-</v>
      </c>
      <c r="XV52" s="535" t="str" cm="1">
        <f t="array" ref="XV52">INDEX(XV$13:XV51,$B52+1,1)</f>
        <v>-</v>
      </c>
      <c r="XW52" s="535" t="b" cm="1">
        <f t="array" ref="XW52">INDEX(XW$13:XW51,$B52+1,1)</f>
        <v>1</v>
      </c>
      <c r="XX52" s="535" t="str" cm="1">
        <f t="array" ref="XX52">INDEX(XX$13:XX51,$B52+1,1)</f>
        <v>-</v>
      </c>
      <c r="XY52" s="535" cm="1">
        <f t="array" ref="XY52">INDEX(XY$13:XY51,$B52+1,1)</f>
        <v>0</v>
      </c>
      <c r="XZ52" s="535" cm="1">
        <f t="array" ref="XZ52">INDEX(XZ$13:XZ51,$B52+1,1)</f>
        <v>0</v>
      </c>
      <c r="YA52" s="535" cm="1">
        <f t="array" ref="YA52">INDEX(YA$13:YA51,$B52+1,1)</f>
        <v>0</v>
      </c>
      <c r="YB52" s="18"/>
      <c r="YC52" s="535" cm="1">
        <f t="array" ref="YC52">INDEX(YC$13:YC51,$B52+1,1)</f>
        <v>50</v>
      </c>
      <c r="YD52" s="535" cm="1">
        <f t="array" ref="YD52">INDEX(YD$13:YD51,$B52+1,1)</f>
        <v>50</v>
      </c>
      <c r="YE52" s="535" cm="1">
        <f t="array" ref="YE52">INDEX(YE$13:YE51,$B52+1,1)</f>
        <v>50</v>
      </c>
      <c r="YF52" s="535" cm="1">
        <f t="array" ref="YF52">INDEX(YF$13:YF51,$B52+1,1)</f>
        <v>50</v>
      </c>
      <c r="YG52" s="535" cm="1">
        <f t="array" ref="YG52">INDEX(YG$13:YG51,$B52+1,1)</f>
        <v>1</v>
      </c>
      <c r="YH52" s="535" cm="1">
        <f t="array" ref="YH52">INDEX(YH$13:YH51,$B52+1,1)</f>
        <v>1</v>
      </c>
      <c r="YI52" s="535" cm="1">
        <f t="array" ref="YI52">INDEX(YI$13:YI51,$B52+1,1)</f>
        <v>1</v>
      </c>
      <c r="YJ52" s="535" cm="1">
        <f t="array" ref="YJ52">INDEX(YJ$13:YJ51,$B52+1,1)</f>
        <v>1</v>
      </c>
      <c r="YK52" s="535" t="str" cm="1">
        <f t="array" ref="YK52">INDEX(YK$13:YK51,$B52+1,1)</f>
        <v>-</v>
      </c>
      <c r="YL52" s="535" t="str" cm="1">
        <f t="array" ref="YL52">INDEX(YL$13:YL51,$B52+1,1)</f>
        <v>-</v>
      </c>
      <c r="YM52" s="535" t="str" cm="1">
        <f t="array" ref="YM52">INDEX(YM$13:YM51,$B52+1,1)</f>
        <v>-</v>
      </c>
      <c r="YN52" s="535" t="str" cm="1">
        <f t="array" ref="YN52">INDEX(YN$13:YN51,$B52+1,1)</f>
        <v>-</v>
      </c>
      <c r="YO52" s="535" t="str" cm="1">
        <f t="array" ref="YO52">INDEX(YO$13:YO51,$B52+1,1)</f>
        <v>-</v>
      </c>
      <c r="YP52" s="535" t="str" cm="1">
        <f t="array" ref="YP52">INDEX(YP$13:YP51,$B52+1,1)</f>
        <v>-</v>
      </c>
      <c r="YQ52" s="535" t="str" cm="1">
        <f t="array" ref="YQ52">INDEX(YQ$13:YQ51,$B52+1,1)</f>
        <v>-</v>
      </c>
      <c r="YR52" s="18"/>
      <c r="YS52" s="535" t="str" cm="1">
        <f t="array" ref="YS52">INDEX(YS$13:YS51,$B52+1,1)</f>
        <v>-</v>
      </c>
      <c r="YT52" s="411">
        <f t="shared" si="172"/>
        <v>1</v>
      </c>
      <c r="YU52" s="18"/>
      <c r="YV52" s="535" t="str" cm="1">
        <f t="array" ref="YV52">INDEX(YV$13:YV51,$B52+1,1)</f>
        <v>-</v>
      </c>
      <c r="YW52" s="535" t="str" cm="1">
        <f t="array" ref="YW52">INDEX(YW$13:YW51,$B52+1,1)</f>
        <v>-</v>
      </c>
      <c r="YX52" s="535" t="str" cm="1">
        <f t="array" ref="YX52">INDEX(YX$13:YX51,$B52+1,1)</f>
        <v>-</v>
      </c>
      <c r="YY52" s="535" t="str" cm="1">
        <f t="array" ref="YY52">INDEX(YY$13:YY51,$B52+1,1)</f>
        <v>-</v>
      </c>
      <c r="YZ52" s="535" t="str" cm="1">
        <f t="array" ref="YZ52">INDEX(YZ$13:YZ51,$B52+1,1)</f>
        <v>-</v>
      </c>
      <c r="ZA52" s="535" t="str" cm="1">
        <f t="array" ref="ZA52">INDEX(ZA$13:ZA51,$B52+1,1)</f>
        <v>-</v>
      </c>
      <c r="ZB52" s="535" t="str" cm="1">
        <f t="array" ref="ZB52">INDEX(ZB$13:ZB51,$B52+1,1)</f>
        <v>-</v>
      </c>
      <c r="ZC52" s="535" t="str" cm="1">
        <f t="array" ref="ZC52">INDEX(ZC$13:ZC51,$B52+1,1)</f>
        <v>-</v>
      </c>
      <c r="ZD52" s="535" t="str" cm="1">
        <f t="array" ref="ZD52">INDEX(ZD$13:ZD51,$B52+1,1)</f>
        <v>-</v>
      </c>
      <c r="ZE52" s="535" t="str" cm="1">
        <f t="array" ref="ZE52">INDEX(ZE$13:ZE51,$B52+1,1)</f>
        <v>-</v>
      </c>
      <c r="ZF52" s="535" t="str" cm="1">
        <f t="array" ref="ZF52">INDEX(ZF$13:ZF51,$B52+1,1)</f>
        <v>-</v>
      </c>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t="str" cm="1">
        <f t="array" ref="ZS52">INDEX(ZS$13:ZS51,$B52+1,1)</f>
        <v>-</v>
      </c>
      <c r="ZT52" s="535" t="str" cm="1">
        <f t="array" ref="ZT52">INDEX(ZT$13:ZT51,$B52+1,1)</f>
        <v>-</v>
      </c>
      <c r="ZU52" s="535" t="str" cm="1">
        <f t="array" ref="ZU52">INDEX(ZU$13:ZU51,$B52+1,1)</f>
        <v>-</v>
      </c>
      <c r="ZV52" s="535" t="str" cm="1">
        <f t="array" ref="ZV52">INDEX(ZV$13:ZV51,$B52+1,1)</f>
        <v>-</v>
      </c>
      <c r="ZW52" s="535" t="str" cm="1">
        <f t="array" ref="ZW52">INDEX(ZW$13:ZW51,$B52+1,1)</f>
        <v>-</v>
      </c>
      <c r="ZX52" s="535" t="str" cm="1">
        <f t="array" ref="ZX52">INDEX(ZX$13:ZX51,$B52+1,1)</f>
        <v>-</v>
      </c>
      <c r="ZY52" s="535" t="str" cm="1">
        <f t="array" ref="ZY52">INDEX(ZY$13:ZY51,$B52+1,1)</f>
        <v>-</v>
      </c>
      <c r="ZZ52" s="535" t="str" cm="1">
        <f t="array" ref="ZZ52">INDEX(ZZ$13:ZZ51,$B52+1,1)</f>
        <v>-</v>
      </c>
      <c r="AAA52" s="535" t="str" cm="1">
        <f t="array" ref="AAA52">INDEX(AAA$13:AAA51,$B52+1,1)</f>
        <v>-</v>
      </c>
      <c r="AAB52" s="535" cm="1">
        <f t="array" ref="AAB52">INDEX(AAB$13:AAB51,$B52+1,1)</f>
        <v>0</v>
      </c>
      <c r="AAC52" s="535" t="str" cm="1">
        <f t="array" ref="AAC52">INDEX(AAC$13:AAC51,$B52+1,1)</f>
        <v>-</v>
      </c>
      <c r="AAD52" s="535" t="str" cm="1">
        <f t="array" ref="AAD52">INDEX(AAD$13:AAD51,$B52+1,1)</f>
        <v>-</v>
      </c>
      <c r="AAE52" s="535" t="str" cm="1">
        <f t="array" ref="AAE52">INDEX(AAE$13:AAE51,$B52+1,1)</f>
        <v>-</v>
      </c>
      <c r="AAF52" s="535" t="str" cm="1">
        <f t="array" ref="AAF52">INDEX(AAF$13:AAF51,$B52+1,1)</f>
        <v>-</v>
      </c>
      <c r="AAG52" s="535" t="str" cm="1">
        <f t="array" ref="AAG52">INDEX(AAG$13:AAG51,$B52+1,1)</f>
        <v>-</v>
      </c>
      <c r="AAH52" s="535" cm="1">
        <f t="array" ref="AAH52">INDEX(AAH$13:AAH51,$B52+1,1)</f>
        <v>0</v>
      </c>
      <c r="AAI52" s="535" t="str" cm="1">
        <f t="array" ref="AAI52">INDEX(AAI$13:AAI51,$B52+1,1)</f>
        <v>-</v>
      </c>
      <c r="AAJ52" s="535" t="str" cm="1">
        <f t="array" ref="AAJ52">INDEX(AAJ$13:AAJ51,$B52+1,1)</f>
        <v>-</v>
      </c>
      <c r="AAK52" s="535" t="str" cm="1">
        <f t="array" ref="AAK52">INDEX(AAK$13:AAK51,$B52+1,1)</f>
        <v>-</v>
      </c>
      <c r="AAL52" s="535" cm="1">
        <f t="array" ref="AAL52">INDEX(AAL$13:AAL51,$B52+1,1)</f>
        <v>1</v>
      </c>
      <c r="AAM52" s="535" cm="1">
        <f t="array" ref="AAM52">INDEX(AAM$13:AAM51,$B52+1,1)</f>
        <v>1</v>
      </c>
      <c r="AAN52" s="535" t="str" cm="1">
        <f t="array" ref="AAN52">INDEX(AAN$13:AAN51,$B52+1,1)</f>
        <v>-</v>
      </c>
      <c r="AAO52" s="535" t="str" cm="1">
        <f t="array" ref="AAO52">INDEX(AAO$13:AAO51,$B52+1,1)</f>
        <v>-</v>
      </c>
      <c r="AAP52" s="535" t="str" cm="1">
        <f t="array" ref="AAP52">INDEX(AAP$13:AAP51,$B52+1,1)</f>
        <v>-</v>
      </c>
      <c r="AAQ52" s="535" t="str" cm="1">
        <f t="array" ref="AAQ52">INDEX(AAQ$13:AAQ51,$B52+1,1)</f>
        <v>-</v>
      </c>
      <c r="AAR52" s="535" t="str" cm="1">
        <f t="array" ref="AAR52">INDEX(AAR$13:AAR51,$B52+1,1)</f>
        <v>-</v>
      </c>
      <c r="AAS52" s="535" t="str" cm="1">
        <f t="array" ref="AAS52">INDEX(AAS$13:AAS51,$B52+1,1)</f>
        <v>-</v>
      </c>
      <c r="AAT52" s="535" t="str" cm="1">
        <f t="array" ref="AAT52">INDEX(AAT$13:AAT51,$B52+1,1)</f>
        <v>-</v>
      </c>
      <c r="AAU52" s="535" t="str" cm="1">
        <f t="array" ref="AAU52">INDEX(AAU$13:AAU51,$B52+1,1)</f>
        <v>-</v>
      </c>
      <c r="AAV52" s="535" t="str" cm="1">
        <f t="array" ref="AAV52">INDEX(AAV$13:AAV51,$B52+1,1)</f>
        <v>-</v>
      </c>
      <c r="AAW52" s="535" t="str" cm="1">
        <f t="array" ref="AAW52">INDEX(AAW$13:AAW51,$B52+1,1)</f>
        <v>-</v>
      </c>
      <c r="AAX52" s="535" t="str" cm="1">
        <f t="array" ref="AAX52">INDEX(AAX$13:AAX51,$B52+1,1)</f>
        <v>-</v>
      </c>
      <c r="AAY52" s="535" t="str" cm="1">
        <f t="array" ref="AAY52">INDEX(AAY$13:AAY51,$B52+1,1)</f>
        <v>-</v>
      </c>
      <c r="AAZ52" s="535" t="str" cm="1">
        <f t="array" ref="AAZ52">INDEX(AAZ$13:AAZ51,$B52+1,1)</f>
        <v>-</v>
      </c>
      <c r="ABA52" s="18"/>
      <c r="ABB52" s="22" t="str">
        <f t="shared" si="224"/>
        <v>-</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535" t="str" cm="1">
        <f t="array" ref="ABH52">INDEX(ABH$13:ABH51,$B52+1,1)</f>
        <v>-</v>
      </c>
      <c r="ABI52" s="535" t="str" cm="1">
        <f t="array" ref="ABI52">INDEX(ABI$13:ABI51,$B52+1,1)</f>
        <v>-</v>
      </c>
      <c r="ABJ52" s="535" t="str" cm="1">
        <f t="array" ref="ABJ52">INDEX(ABJ$13:ABJ51,$B52+1,1)</f>
        <v>-</v>
      </c>
      <c r="ABK52" s="535" t="str" cm="1">
        <f t="array" ref="ABK52">INDEX(ABK$13:ABK51,$B52+1,1)</f>
        <v>-</v>
      </c>
      <c r="ABL52" s="535" t="str" cm="1">
        <f t="array" ref="ABL52">INDEX(ABL$13:ABL51,$B52+1,1)</f>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535" t="str" cm="1">
        <f t="array" ref="ABX52">INDEX(ABX$13:ABX51,$B52+1,1)</f>
        <v>-</v>
      </c>
      <c r="ABY52" s="535" t="str" cm="1">
        <f t="array" ref="ABY52">INDEX(ABY$13:ABY51,$B52+1,1)</f>
        <v>-</v>
      </c>
      <c r="ABZ52" s="535" t="str" cm="1">
        <f t="array" ref="ABZ52">INDEX(ABZ$13:ABZ51,$B52+1,1)</f>
        <v>-</v>
      </c>
      <c r="ACA52" s="535" t="str" cm="1">
        <f t="array" ref="ACA52">INDEX(ACA$13:ACA51,$B52+1,1)</f>
        <v>-</v>
      </c>
      <c r="ACB52" s="535" t="str" cm="1">
        <f t="array" ref="ACB52">INDEX(ACB$13:ACB51,$B52+1,1)</f>
        <v>-</v>
      </c>
      <c r="ACC52" s="535" t="str" cm="1">
        <f t="array" ref="ACC52">INDEX(ACC$13:ACC51,$B52+1,1)</f>
        <v>-</v>
      </c>
      <c r="ACD52" s="535" t="str" cm="1">
        <f t="array" ref="ACD52">INDEX(ACD$13:ACD51,$B52+1,1)</f>
        <v>-</v>
      </c>
      <c r="ACE52" s="535" t="str" cm="1">
        <f t="array" ref="ACE52">INDEX(ACE$13:ACE51,$B52+1,1)</f>
        <v>-</v>
      </c>
      <c r="ACF52" s="22" t="str">
        <f t="shared" si="225"/>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t="str" cm="1">
        <f t="array" ref="ACR52">INDEX(ACR$13:ACR51,$B52+1,1)</f>
        <v>-</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t="str" cm="1">
        <f t="array" ref="ACX52">INDEX(ACX$13:ACX51,$B52+1,1)</f>
        <v>-</v>
      </c>
      <c r="ACY52" s="535" t="str" cm="1">
        <f t="array" ref="ACY52">INDEX(ACY$13:ACY51,$B52+1,1)</f>
        <v>-</v>
      </c>
      <c r="ACZ52" s="535" t="str" cm="1">
        <f t="array" ref="ACZ52">INDEX(ACZ$13:ACZ51,$B52+1,1)</f>
        <v>-</v>
      </c>
      <c r="ADA52" s="535" t="str" cm="1">
        <f t="array" ref="ADA52">INDEX(ADA$13:ADA51,$B52+1,1)</f>
        <v>-</v>
      </c>
      <c r="ADB52" s="535" t="str" cm="1">
        <f t="array" ref="ADB52">INDEX(ADB$13:ADB51,$B52+1,1)</f>
        <v>-</v>
      </c>
      <c r="ADC52" s="535" t="str" cm="1">
        <f t="array" ref="ADC52">INDEX(ADC$13:ADC51,$B52+1,1)</f>
        <v>-</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535" t="str" cm="1">
        <f t="array" ref="ADQ52">INDEX(ADQ$13:ADQ51,$B52+1,1)</f>
        <v>-</v>
      </c>
      <c r="ADR52" s="535" t="str" cm="1">
        <f t="array" ref="ADR52">INDEX(ADR$13:ADR51,$B52+1,1)</f>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t="str" cm="1">
        <f t="array" ref="AEF52">INDEX(AEF$13:AEF51,$B52+1,1)</f>
        <v>-</v>
      </c>
      <c r="AEG52" s="535" t="str" cm="1">
        <f t="array" ref="AEG52">INDEX(AEG$13:AEG51,$B52+1,1)</f>
        <v>-</v>
      </c>
      <c r="AEH52" s="535" t="str" cm="1">
        <f t="array" ref="AEH52">INDEX(AEH$13:AEH51,$B52+1,1)</f>
        <v>-</v>
      </c>
      <c r="AEI52" s="535" t="str" cm="1">
        <f t="array" ref="AEI52">INDEX(AEI$13:AEI51,$B52+1,1)</f>
        <v>-</v>
      </c>
      <c r="AEJ52" s="535" t="str" cm="1">
        <f t="array" ref="AEJ52">INDEX(AEJ$13:AEJ51,$B52+1,1)</f>
        <v>-</v>
      </c>
      <c r="AEK52" s="535" t="str" cm="1">
        <f t="array" ref="AEK52">INDEX(AEK$13:AEK51,$B52+1,1)</f>
        <v>-</v>
      </c>
      <c r="AEL52" s="535" t="str" cm="1">
        <f t="array" ref="AEL52">INDEX(AEL$13:AEL51,$B52+1,1)</f>
        <v>-</v>
      </c>
      <c r="AEM52" s="535" t="str" cm="1">
        <f t="array" ref="AEM52">INDEX(AEM$13:AEM51,$B52+1,1)</f>
        <v>-</v>
      </c>
      <c r="AEN52" s="535" cm="1">
        <f t="array" ref="AEN52">INDEX(AEN$13:AEN51,$B52+1,1)</f>
        <v>0</v>
      </c>
      <c r="AEO52" s="483">
        <v>0</v>
      </c>
    </row>
    <row r="53" spans="1:821" outlineLevel="1">
      <c r="A53" s="18">
        <f t="shared" ref="A53:A109" si="226">ROW(A53)-ROW($A$13)</f>
        <v>40</v>
      </c>
      <c r="B53" s="18">
        <f>$A$50</f>
        <v>37</v>
      </c>
      <c r="C53">
        <v>7</v>
      </c>
      <c r="D53" s="17" t="str" cm="1">
        <f t="array" ref="D53">INDEX(D$13:D52,$B53+1,1)</f>
        <v>GSW</v>
      </c>
      <c r="E53" t="b">
        <v>1</v>
      </c>
      <c r="F53" t="b">
        <v>0</v>
      </c>
      <c r="G53" t="b">
        <v>1</v>
      </c>
      <c r="H53" s="18"/>
      <c r="I53" s="18"/>
      <c r="J53" s="18"/>
      <c r="K53" s="22">
        <v>1</v>
      </c>
      <c r="L53" s="22">
        <f>d.Region</f>
        <v>2</v>
      </c>
      <c r="M53" s="535" cm="1">
        <f t="array" ref="M53">INDEX(M$13:M52,$B53+1,1)</f>
        <v>0</v>
      </c>
      <c r="N53" s="22">
        <v>3</v>
      </c>
      <c r="O53" s="22">
        <v>2</v>
      </c>
      <c r="P53" s="18"/>
      <c r="Q53" s="18"/>
      <c r="R53" s="22">
        <v>1</v>
      </c>
      <c r="S53" s="18"/>
      <c r="T53" s="22">
        <v>2</v>
      </c>
      <c r="U53" s="22">
        <v>2</v>
      </c>
      <c r="V53" s="411">
        <f t="shared" si="214"/>
        <v>2</v>
      </c>
      <c r="W53" s="778" t="b">
        <f t="shared" si="200"/>
        <v>0</v>
      </c>
      <c r="X53" s="777" t="b">
        <f t="shared" si="210"/>
        <v>1</v>
      </c>
      <c r="Y53" s="777" t="b">
        <f t="shared" si="210"/>
        <v>1</v>
      </c>
      <c r="Z53" s="796" t="b" cm="1">
        <f t="array" ref="Z53">INDEX(Z$13:Z52,$B53+1,1)</f>
        <v>0</v>
      </c>
      <c r="AA53" s="411">
        <f t="shared" si="139"/>
        <v>6</v>
      </c>
      <c r="AB53" s="411">
        <f t="shared" si="140"/>
        <v>6</v>
      </c>
      <c r="AC53" s="411"/>
      <c r="AD53" s="411">
        <f t="shared" si="141"/>
        <v>6</v>
      </c>
      <c r="AE53" s="111"/>
      <c r="AF53" s="111"/>
      <c r="AG53" s="111"/>
      <c r="AH53" s="111"/>
      <c r="AI53" s="535" cm="1">
        <f t="array" ref="AI53">INDEX(AI$13:AI52,$B53+1,1)</f>
        <v>2</v>
      </c>
      <c r="AJ53" s="535" cm="1">
        <f t="array" ref="AJ53">INDEX(AJ$13:AJ52,$B53+1,1)</f>
        <v>1</v>
      </c>
      <c r="AK53" s="22">
        <v>2</v>
      </c>
      <c r="AL53" s="18"/>
      <c r="AM53" s="18"/>
      <c r="AN53" s="535" t="str" cm="1">
        <f t="array" ref="AN53">INDEX(AN$13:AN52,$B53+1,1)</f>
        <v/>
      </c>
      <c r="AO53" s="535" cm="1">
        <f t="array" ref="AO53">INDEX(AO$13:AO52,$B53+1,1)</f>
        <v>1</v>
      </c>
      <c r="AP53" s="535" cm="1">
        <f t="array" ref="AP53">INDEX(AP$13:AP52,$B53+1,1)</f>
        <v>1</v>
      </c>
      <c r="AQ53" s="111"/>
      <c r="AR53" s="111"/>
      <c r="AS53" s="111"/>
      <c r="AT53" s="111"/>
      <c r="AU53" s="111"/>
      <c r="AV53" s="111"/>
      <c r="AW53" s="111"/>
      <c r="AX53" s="111"/>
      <c r="AY53" s="18"/>
      <c r="AZ53" s="18"/>
      <c r="BA53" s="200" t="str">
        <f>CHOOSE($K53+1,"CSIRO","MU","NFS")&amp;" Excel feed supply"</f>
        <v>MU Excel feed supply</v>
      </c>
      <c r="BB53" s="8" t="str">
        <f ca="1">IF(COUNTIF($BA$13:$BA53,$BA53)=1,"-","Dup")</f>
        <v>-</v>
      </c>
      <c r="BC53" s="18"/>
      <c r="BD53" s="535" t="b" cm="1">
        <f t="array" ref="BD53">INDEX(BD$13:BD52,$B53+1,1)</f>
        <v>1</v>
      </c>
      <c r="BE53" s="535" t="b" cm="1">
        <f t="array" ref="BE53">INDEX(BE$13:BE52,$B53+1,1)</f>
        <v>1</v>
      </c>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535" t="b" cm="1">
        <f t="array" ref="BK53">INDEX(BK$13:BK52,$B53+1,1)</f>
        <v>1</v>
      </c>
      <c r="BL53" s="535" t="b" cm="1">
        <f t="array" ref="BL53">INDEX(BL$13:BL52,$B53+1,1)</f>
        <v>1</v>
      </c>
      <c r="BM53" s="18"/>
      <c r="BN53" s="535" t="b" cm="1">
        <f t="array" ref="BN53">INDEX(BN$13:BN52,$B53+1,1)</f>
        <v>1</v>
      </c>
      <c r="BO53" s="535" t="str" cm="1">
        <f t="array" ref="BO53">INDEX(BO$13:BO52,$B53+1,1)</f>
        <v>-</v>
      </c>
      <c r="BP53" s="535" t="b" cm="1">
        <f t="array" ref="BP53">INDEX(BP$13:BP52,$B53+1,1)</f>
        <v>0</v>
      </c>
      <c r="BQ53" s="535" t="str" cm="1">
        <f t="array" ref="BQ53">INDEX(BQ$13:BQ52,$B53+1,1)</f>
        <v>-</v>
      </c>
      <c r="BR53" s="535" t="str" cm="1">
        <f t="array" ref="BR53">INDEX(BR$13:BR52,$B53+1,1)</f>
        <v>-</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str" cm="1">
        <f t="array" ref="BX53">INDEX(BX$13:BX52,$B53+1,1)</f>
        <v>-</v>
      </c>
      <c r="BY53" s="535" t="str" cm="1">
        <f t="array" ref="BY53">INDEX(BY$13:BY52,$B53+1,1)</f>
        <v>-</v>
      </c>
      <c r="BZ53" s="535" t="b" cm="1">
        <f t="array" ref="BZ53">INDEX(BZ$13:BZ52,$B53+1,1)</f>
        <v>0</v>
      </c>
      <c r="CA53" s="535" cm="1">
        <f t="array" ref="CA53">INDEX(CA$13:CA52,$B53+1,1)</f>
        <v>0</v>
      </c>
      <c r="CB53" s="535" t="str" cm="1">
        <f t="array" ref="CB53">INDEX(CB$13:CB52,$B53+1,1)</f>
        <v>-</v>
      </c>
      <c r="CC53" s="535" t="str" cm="1">
        <f t="array" ref="CC53">INDEX(CC$13:CC52,$B53+1,1)</f>
        <v>-</v>
      </c>
      <c r="CD53" s="535" t="str" cm="1">
        <f t="array" ref="CD53">INDEX(CD$13:CD52,$B53+1,1)</f>
        <v>-</v>
      </c>
      <c r="CE53" s="535" t="b" cm="1">
        <f t="array" ref="CE53">INDEX(CE$13:CE52,$B53+1,1)</f>
        <v>1</v>
      </c>
      <c r="CF53" s="18"/>
      <c r="CG53" s="22" t="b">
        <v>1</v>
      </c>
      <c r="CH53" s="411" t="str">
        <f t="shared" ca="1" si="144"/>
        <v>-</v>
      </c>
      <c r="CI53" s="411">
        <f t="shared" si="215"/>
        <v>1</v>
      </c>
      <c r="CJ53" s="411">
        <f t="shared" si="215"/>
        <v>1</v>
      </c>
      <c r="CK53" s="535" t="str" cm="1">
        <f t="array" ref="CK53">INDEX(CK$13:CK52,$B53+1,1)</f>
        <v>-</v>
      </c>
      <c r="CL53" s="535" t="str" cm="1">
        <f t="array" ref="CL53">INDEX(CL$13:CL52,$B53+1,1)</f>
        <v>-</v>
      </c>
      <c r="CM53" s="535" t="str" cm="1">
        <f t="array" ref="CM53">INDEX(CM$13:CM52,$B53+1,1)</f>
        <v>-</v>
      </c>
      <c r="CN53" s="411" t="str">
        <f t="shared" ca="1" si="146"/>
        <v>-</v>
      </c>
      <c r="CO53" s="411">
        <f t="shared" si="216"/>
        <v>1</v>
      </c>
      <c r="CP53" s="411">
        <f t="shared" si="216"/>
        <v>1</v>
      </c>
      <c r="CQ53" s="535" t="str" cm="1">
        <f t="array" ref="CQ53">INDEX(CQ$13:CQ52,$B53+1,1)</f>
        <v>-</v>
      </c>
      <c r="CR53" s="411" t="str">
        <f t="shared" ca="1" si="148"/>
        <v>-</v>
      </c>
      <c r="CS53" s="411">
        <f t="shared" si="149"/>
        <v>1</v>
      </c>
      <c r="CT53" s="535" t="str" cm="1">
        <f t="array" ref="CT53">INDEX(CT$13:CT52,$B53+1,1)</f>
        <v>-</v>
      </c>
      <c r="CU53" s="535" t="str" cm="1">
        <f t="array" ref="CU53">INDEX(CU$13:CU52,$B53+1,1)</f>
        <v>-</v>
      </c>
      <c r="CV53" s="411">
        <f t="shared" si="150"/>
        <v>1</v>
      </c>
      <c r="CW53" s="535" t="str" cm="1">
        <f t="array" ref="CW53">INDEX(CW$13:CW52,$B53+1,1)</f>
        <v>-</v>
      </c>
      <c r="CX53" s="411" t="str">
        <f t="shared" ca="1" si="151"/>
        <v>-</v>
      </c>
      <c r="CY53" s="411">
        <f t="shared" si="217"/>
        <v>1</v>
      </c>
      <c r="CZ53" s="411">
        <f t="shared" si="217"/>
        <v>1</v>
      </c>
      <c r="DA53" s="535" cm="1">
        <f t="array" ref="DA53">INDEX(DA$13:DA52,$B53+1,1)</f>
        <v>720</v>
      </c>
      <c r="DB53" s="535" cm="1">
        <f t="array" ref="DB53">INDEX(DB$13:DB52,$B53+1,1)</f>
        <v>720</v>
      </c>
      <c r="DC53" s="18"/>
      <c r="DD53" s="22" t="b">
        <v>0</v>
      </c>
      <c r="DE53" s="22" t="b">
        <v>1</v>
      </c>
      <c r="DF53" s="22" t="b">
        <v>1</v>
      </c>
      <c r="DG53" s="538" t="str">
        <f>DG$14</f>
        <v>-</v>
      </c>
      <c r="DH53" s="539">
        <v>0</v>
      </c>
      <c r="DI53" s="535" cm="1">
        <f t="array" ref="DI53">INDEX(DI$13:DI52,$B53+1,1)</f>
        <v>1</v>
      </c>
      <c r="DJ53" s="535" cm="1">
        <f t="array" ref="DJ53">INDEX(DJ$13:DJ52,$B53+1,1)</f>
        <v>1</v>
      </c>
      <c r="DK53" s="535" cm="1">
        <f t="array" ref="DK53">INDEX(DK$13:DK52,$B53+1,1)</f>
        <v>1</v>
      </c>
      <c r="DL53" s="535" t="str" cm="1">
        <f t="array" ref="DL53">INDEX(DL$13:DL52,$B53+1,1)</f>
        <v>-</v>
      </c>
      <c r="DM53" s="535" t="str" cm="1">
        <f t="array" ref="DM53">INDEX(DM$13:DM52,$B53+1,1)</f>
        <v>-</v>
      </c>
      <c r="DN53" s="535" t="str" cm="1">
        <f t="array" ref="DN53">INDEX(DN$13:DN52,$B53+1,1)</f>
        <v>-</v>
      </c>
      <c r="DO53" s="535" t="str" cm="1">
        <f t="array" ref="DO53">INDEX(DO$13:DO52,$B53+1,1)</f>
        <v>-</v>
      </c>
      <c r="DP53" s="535" t="str" cm="1">
        <f t="array" ref="DP53">INDEX(DP$13:DP52,$B53+1,1)</f>
        <v>-</v>
      </c>
      <c r="DQ53" s="535" t="b" cm="1">
        <f t="array" ref="DQ53">INDEX(DQ$13:DQ52,$B53+1,1)</f>
        <v>0</v>
      </c>
      <c r="DR53" s="535" t="str" cm="1">
        <f t="array" ref="DR53">INDEX(DR$13:DR52,$B53+1,1)</f>
        <v>-</v>
      </c>
      <c r="DS53" s="535" t="str" cm="1">
        <f t="array" ref="DS53">INDEX(DS$13:DS52,$B53+1,1)</f>
        <v>-</v>
      </c>
      <c r="DT53" s="535" t="str" cm="1">
        <f t="array" ref="DT53">INDEX(DT$13:DT52,$B53+1,1)</f>
        <v>-</v>
      </c>
      <c r="DU53" s="535" t="str" cm="1">
        <f t="array" ref="DU53">INDEX(DU$13:DU52,$B53+1,1)</f>
        <v>-</v>
      </c>
      <c r="DV53" s="535" cm="1">
        <f t="array" ref="DV53">INDEX(DV$13:DV52,$B53+1,1)</f>
        <v>500</v>
      </c>
      <c r="DW53" s="535" cm="1">
        <f t="array" ref="DW53">INDEX(DW$13:DW52,$B53+1,1)</f>
        <v>500</v>
      </c>
      <c r="DX53" s="535" t="str" cm="1">
        <f t="array" ref="DX53">INDEX(DX$13:DX52,$B53+1,1)</f>
        <v>-</v>
      </c>
      <c r="DY53" s="535" t="str" cm="1">
        <f t="array" ref="DY53">INDEX(DY$13:DY52,$B53+1,1)</f>
        <v>-</v>
      </c>
      <c r="DZ53" s="535" t="str" cm="1">
        <f t="array" ref="DZ53">INDEX(DZ$13:DZ52,$B53+1,1)</f>
        <v>-</v>
      </c>
      <c r="EA53" s="535" cm="1">
        <f t="array" ref="EA53">INDEX(EA$13:EA52,$B53+1,1)</f>
        <v>0</v>
      </c>
      <c r="EB53" s="535" cm="1">
        <f t="array" ref="EB53">INDEX(EB$13:EB52,$B53+1,1)</f>
        <v>999999</v>
      </c>
      <c r="EC53" s="535" cm="1">
        <f t="array" ref="EC53">INDEX(EC$13:EC52,$B53+1,1)</f>
        <v>999999</v>
      </c>
      <c r="ED53" s="535" cm="1">
        <f t="array" ref="ED53">INDEX(ED$13:ED52,$B53+1,1)</f>
        <v>999999</v>
      </c>
      <c r="EE53" s="535" cm="1">
        <f t="array" ref="EE53">INDEX(EE$13:EE52,$B53+1,1)</f>
        <v>999999</v>
      </c>
      <c r="EF53" s="535" cm="1">
        <f t="array" ref="EF53">INDEX(EF$13:EF52,$B53+1,1)</f>
        <v>999999</v>
      </c>
      <c r="EG53" s="535" cm="1">
        <f t="array" ref="EG53">INDEX(EG$13:EG52,$B53+1,1)</f>
        <v>999999</v>
      </c>
      <c r="EH53" s="535" cm="1">
        <f t="array" ref="EH53">INDEX(EH$13:EH52,$B53+1,1)</f>
        <v>999999</v>
      </c>
      <c r="EI53" s="535" cm="1">
        <f t="array" ref="EI53">INDEX(EI$13:EI52,$B53+1,1)</f>
        <v>999999</v>
      </c>
      <c r="EJ53" s="535" cm="1">
        <f t="array" ref="EJ53">INDEX(EJ$13:EJ52,$B53+1,1)</f>
        <v>999999</v>
      </c>
      <c r="EK53" s="535" cm="1">
        <f t="array" ref="EK53">INDEX(EK$13:EK52,$B53+1,1)</f>
        <v>999999</v>
      </c>
      <c r="EL53" s="535" cm="1">
        <f t="array" ref="EL53">INDEX(EL$13:EL52,$B53+1,1)</f>
        <v>999999</v>
      </c>
      <c r="EM53" s="535" cm="1">
        <f t="array" ref="EM53">INDEX(EM$13:EM52,$B53+1,1)</f>
        <v>999999</v>
      </c>
      <c r="EN53" s="782">
        <f t="shared" si="211"/>
        <v>0</v>
      </c>
      <c r="EO53" s="782">
        <f t="shared" si="211"/>
        <v>0</v>
      </c>
      <c r="EP53" s="782">
        <f t="shared" si="211"/>
        <v>999999</v>
      </c>
      <c r="EQ53" s="535" t="str" cm="1">
        <f t="array" ref="EQ53">INDEX(EQ$13:EQ52,$B53+1,1)</f>
        <v>-</v>
      </c>
      <c r="ER53" s="535" t="str" cm="1">
        <f t="array" ref="ER53">INDEX(ER$13:ER52,$B53+1,1)</f>
        <v>-</v>
      </c>
      <c r="ES53" s="411" t="str">
        <f t="shared" si="218"/>
        <v>-</v>
      </c>
      <c r="ET53" s="411" t="str">
        <f t="shared" si="218"/>
        <v>-</v>
      </c>
      <c r="EU53" s="781">
        <f t="shared" si="177"/>
        <v>0</v>
      </c>
      <c r="EV53" s="779">
        <f t="shared" si="178"/>
        <v>999999</v>
      </c>
      <c r="EW53" s="780">
        <f t="shared" si="179"/>
        <v>999999</v>
      </c>
      <c r="EX53" s="535" t="str" cm="1">
        <f t="array" ref="EX53">INDEX(EX$13:EX52,$B53+1,1)</f>
        <v>-</v>
      </c>
      <c r="EY53" s="728" cm="1">
        <f t="array" ref="EY53">IF(EX53&lt;&gt;"-",EX53,INDEX(i.ELMatedEst,$AA53+1,$T53))</f>
        <v>0</v>
      </c>
      <c r="EZ53" s="535" t="str" cm="1">
        <f t="array" ref="EZ53">INDEX(EZ$13:EZ52,$B53+1,1)</f>
        <v>-</v>
      </c>
      <c r="FA53" s="535" t="str" cm="1">
        <f t="array" ref="FA53">INDEX(FA$13:FA52,$B53+1,1)</f>
        <v>-</v>
      </c>
      <c r="FB53" s="535" cm="1">
        <f t="array" ref="FB53">INDEX(FB$13:FB52,$B53+1,1)</f>
        <v>0</v>
      </c>
      <c r="FC53" s="535" cm="1">
        <f t="array" ref="FC53">INDEX(FC$13:FC52,$B53+1,1)</f>
        <v>0</v>
      </c>
      <c r="FD53" s="535" cm="1">
        <f t="array" ref="FD53">INDEX(FD$13:FD52,$B53+1,1)</f>
        <v>1</v>
      </c>
      <c r="FE53" s="667">
        <f t="shared" si="190"/>
        <v>0.12</v>
      </c>
      <c r="FF53" s="667">
        <f>INDEX(CHOOSE($N53,DataAutumn!i.EL_PropnSold,DataWinter!i.EL_PropnSold,DataSpring!i.EL_PropnSold),$AI53,$T53)*INDEX(i.ELMatedEst,$AB53+1,$T53)*i.dAdultRR_ELPropSold
+INDEX(i.dryman,($AJ53-1)*4+$AI53,FF$7)</f>
        <v>0</v>
      </c>
      <c r="FG53" s="667">
        <f>INDEX(CHOOSE($N53,DataAutumn!i.EL_PropnSold,DataWinter!i.EL_PropnSold,DataSpring!i.EL_PropnSold),$AI53,$T53)*INDEX(i.ELMatedEst,$AB53+1,$T53)*i.dAdultRR_ELPropSold
+INDEX(i.dryman,($AJ53-1)*4+$AI53,FG$7)</f>
        <v>3.125E-2</v>
      </c>
      <c r="FH53" s="667">
        <f>INDEX(CHOOSE($N53,DataAutumn!i.EL_PropnSold,DataWinter!i.EL_PropnSold,DataSpring!i.EL_PropnSold),$AI53,$T53)*INDEX(i.ELMatedEst,$AB53+1,$T53)*i.dAdultRR_ELPropSold
+INDEX(i.dryman,($AJ53-1)*4+$AI53,FH$7)</f>
        <v>3.125E-2</v>
      </c>
      <c r="FI53" s="667">
        <f>INDEX(CHOOSE($N53,DataAutumn!i.EL_PropnSold,DataWinter!i.EL_PropnSold,DataSpring!i.EL_PropnSold),$AI53,$T53)*INDEX(i.ELMatedEst,$AB53+1,$T53)*i.dAdultRR_ELPropSold
+INDEX(i.dryman,($AJ53-1)*4+$AI53,FI$7)</f>
        <v>3.125E-2</v>
      </c>
      <c r="FJ53" s="668">
        <f>INDEX(CHOOSE($N53,DataAutumn!i.EL_PropnSold,DataWinter!i.EL_PropnSold,DataSpring!i.EL_PropnSold),$AI53,$T53)*INDEX(i.ELMatedEst,$AB53+1,$T53)*i.dAdultLSurv_ELPropSold</f>
        <v>0</v>
      </c>
      <c r="FK53" s="411" t="b">
        <f t="shared" si="219"/>
        <v>0</v>
      </c>
      <c r="FL53" s="411" t="b">
        <f t="shared" si="219"/>
        <v>0</v>
      </c>
      <c r="FM53" s="411" t="b">
        <f t="shared" si="219"/>
        <v>1</v>
      </c>
      <c r="FN53" s="411" t="b">
        <f t="shared" si="219"/>
        <v>0</v>
      </c>
      <c r="FO53" s="411">
        <f t="shared" si="212"/>
        <v>1</v>
      </c>
      <c r="FP53" s="411">
        <f t="shared" si="212"/>
        <v>0</v>
      </c>
      <c r="FQ53" s="411" t="b">
        <f t="shared" si="193"/>
        <v>0</v>
      </c>
      <c r="FR53" s="411" t="b">
        <f t="shared" si="213"/>
        <v>0</v>
      </c>
      <c r="FS53" s="411" t="b">
        <f t="shared" si="213"/>
        <v>0</v>
      </c>
      <c r="FT53" s="411" t="b">
        <f t="shared" si="213"/>
        <v>1</v>
      </c>
      <c r="FU53" s="87">
        <f t="shared" si="220"/>
        <v>2</v>
      </c>
      <c r="FV53" s="87">
        <f t="shared" si="220"/>
        <v>2</v>
      </c>
      <c r="FW53" s="535" cm="1">
        <f t="array" ref="FW53">INDEX(FW$13:FW52,$B53+1,1)</f>
        <v>1</v>
      </c>
      <c r="FX53" s="535" cm="1">
        <f t="array" ref="FX53">INDEX(FX$13:FX52,$B53+1,1)</f>
        <v>1</v>
      </c>
      <c r="FY53" s="535" cm="1">
        <f t="array" ref="FY53">INDEX(FY$13:FY52,$B53+1,1)</f>
        <v>1</v>
      </c>
      <c r="FZ53" s="535" cm="1">
        <f t="array" ref="FZ53">INDEX(FZ$13:FZ52,$B53+1,1)</f>
        <v>1</v>
      </c>
      <c r="GA53" s="535" t="str" cm="1">
        <f t="array" ref="GA53">INDEX(GA$13:GA52,$B53+1,1)</f>
        <v>-</v>
      </c>
      <c r="GB53" s="535" t="str" cm="1">
        <f t="array" ref="GB53">INDEX(GB$13:GB52,$B53+1,1)</f>
        <v>-</v>
      </c>
      <c r="GC53" s="535" t="str" cm="1">
        <f t="array" ref="GC53">INDEX(GC$13:GC52,$B53+1,1)</f>
        <v>-</v>
      </c>
      <c r="GD53" s="535" t="str" cm="1">
        <f t="array" ref="GD53">INDEX(GD$13:GD52,$B53+1,1)</f>
        <v>-</v>
      </c>
      <c r="GE53" s="535" t="b" cm="1">
        <f t="array" ref="GE53">INDEX(GE$13:GE52,$B53+1,1)</f>
        <v>0</v>
      </c>
      <c r="GF53" s="87">
        <f t="shared" si="221"/>
        <v>1</v>
      </c>
      <c r="GG53" s="87">
        <f t="shared" si="221"/>
        <v>1</v>
      </c>
      <c r="GH53" s="87">
        <f t="shared" si="221"/>
        <v>1</v>
      </c>
      <c r="GI53" s="87">
        <f t="shared" si="221"/>
        <v>1</v>
      </c>
      <c r="GJ53" s="87">
        <f t="shared" si="221"/>
        <v>1</v>
      </c>
      <c r="GK53" s="87">
        <f t="shared" si="221"/>
        <v>1</v>
      </c>
      <c r="GL53" s="87">
        <f t="shared" si="221"/>
        <v>1</v>
      </c>
      <c r="GM53" s="87">
        <f t="shared" si="221"/>
        <v>1</v>
      </c>
      <c r="GN53" s="411" cm="1">
        <f t="array" ref="GN53">INDEX(i.dse_type,1,$L53)</f>
        <v>0</v>
      </c>
      <c r="GO53" s="535" t="str" cm="1">
        <f t="array" ref="GO53">INDEX(GO$13:GO52,$B53+1,1)</f>
        <v>-</v>
      </c>
      <c r="GP53" s="535" t="str" cm="1">
        <f t="array" ref="GP53">INDEX(GP$13:GP52,$B53+1,1)</f>
        <v>-</v>
      </c>
      <c r="GQ53" s="535" t="str" cm="1">
        <f t="array" ref="GQ53">INDEX(GQ$13:GQ52,$B53+1,1)</f>
        <v>-</v>
      </c>
      <c r="GR53" s="18"/>
      <c r="GS53" s="535" t="str" cm="1">
        <f t="array" ref="GS53">INDEX(GS$13:GS52,$B53+1,1)</f>
        <v>-</v>
      </c>
      <c r="GT53" s="535" t="str" cm="1">
        <f t="array" ref="GT53">INDEX(GT$13:GT52,$B53+1,1)</f>
        <v>-</v>
      </c>
      <c r="GU53" s="535" t="str" cm="1">
        <f t="array" ref="GU53">INDEX(GU$13:GU52,$B53+1,1)</f>
        <v>-</v>
      </c>
      <c r="GV53" s="535" t="str" cm="1">
        <f t="array" ref="GV53">INDEX(GV$13:GV52,$B53+1,1)</f>
        <v>-</v>
      </c>
      <c r="GW53" s="535" t="str" cm="1">
        <f t="array" ref="GW53">INDEX(GW$13:GW52,$B53+1,1)</f>
        <v>-</v>
      </c>
      <c r="GX53" s="535" cm="1">
        <f t="array" ref="GX53">INDEX(GX$13:GX52,$B53+1,1)</f>
        <v>1</v>
      </c>
      <c r="GY53" s="535" cm="1">
        <f t="array" ref="GY53">INDEX(GY$13:GY52,$B53+1,1)</f>
        <v>1</v>
      </c>
      <c r="GZ53" s="535" t="str" cm="1">
        <f t="array" ref="GZ53">INDEX(GZ$13:GZ52,$B53+1,1)</f>
        <v>-</v>
      </c>
      <c r="HA53" s="535" t="str" cm="1">
        <f t="array" ref="HA53">INDEX(HA$13:HA52,$B53+1,1)</f>
        <v>-</v>
      </c>
      <c r="HB53" s="535" t="str" cm="1">
        <f t="array" ref="HB53">INDEX(HB$13:HB52,$B53+1,1)</f>
        <v>-</v>
      </c>
      <c r="HC53" s="535" t="str" cm="1">
        <f t="array" ref="HC53">INDEX(HC$13:HC52,$B53+1,1)</f>
        <v>-</v>
      </c>
      <c r="HD53" s="535" t="str" cm="1">
        <f t="array" ref="HD53">INDEX(HD$13:HD52,$B53+1,1)</f>
        <v>-</v>
      </c>
      <c r="HE53" s="535" t="str" cm="1">
        <f t="array" ref="HE53">INDEX(HE$13:HE52,$B53+1,1)</f>
        <v>-</v>
      </c>
      <c r="HF53" s="535" t="str" cm="1">
        <f t="array" ref="HF53">INDEX(HF$13:HF52,$B53+1,1)</f>
        <v>-</v>
      </c>
      <c r="HG53" s="535" t="str" cm="1">
        <f t="array" ref="HG53">INDEX(HG$13:HG52,$B53+1,1)</f>
        <v>-</v>
      </c>
      <c r="HH53" s="535" t="str" cm="1">
        <f t="array" ref="HH53">INDEX(HH$13:HH52,$B53+1,1)</f>
        <v>-</v>
      </c>
      <c r="HI53" s="535" t="str" cm="1">
        <f t="array" ref="HI53">INDEX(HI$13:HI52,$B53+1,1)</f>
        <v>-</v>
      </c>
      <c r="HJ53" s="535" t="str" cm="1">
        <f t="array" ref="HJ53">INDEX(HJ$13:HJ52,$B53+1,1)</f>
        <v>-</v>
      </c>
      <c r="HK53" s="535" t="str" cm="1">
        <f t="array" ref="HK53">INDEX(HK$13:HK52,$B53+1,1)</f>
        <v>-</v>
      </c>
      <c r="HL53" s="535" t="str" cm="1">
        <f t="array" ref="HL53">INDEX(HL$13:HL52,$B53+1,1)</f>
        <v>-</v>
      </c>
      <c r="HM53" s="535" t="str" cm="1">
        <f t="array" ref="HM53">INDEX(HM$13:HM52,$B53+1,1)</f>
        <v>-</v>
      </c>
      <c r="HN53" s="535" t="str" cm="1">
        <f t="array" ref="HN53">INDEX(HN$13:HN52,$B53+1,1)</f>
        <v>-</v>
      </c>
      <c r="HO53" s="535" t="str" cm="1">
        <f t="array" ref="HO53">INDEX(HO$13:HO52,$B53+1,1)</f>
        <v>-</v>
      </c>
      <c r="HP53" s="535" t="str" cm="1">
        <f t="array" ref="HP53">INDEX(HP$13:HP52,$B53+1,1)</f>
        <v>-</v>
      </c>
      <c r="HQ53" s="535" t="str" cm="1">
        <f t="array" ref="HQ53">INDEX(HQ$13:HQ52,$B53+1,1)</f>
        <v>-</v>
      </c>
      <c r="HR53" s="535" t="str" cm="1">
        <f t="array" ref="HR53">INDEX(HR$13:HR52,$B53+1,1)</f>
        <v>-</v>
      </c>
      <c r="HS53" s="535" t="str" cm="1">
        <f t="array" ref="HS53">INDEX(HS$13:HS52,$B53+1,1)</f>
        <v>-</v>
      </c>
      <c r="HT53" s="535" t="str" cm="1">
        <f t="array" ref="HT53">INDEX(HT$13:HT52,$B53+1,1)</f>
        <v>-</v>
      </c>
      <c r="HU53" s="535" cm="1">
        <f t="array" ref="HU53">INDEX(HU$13:HU52,$B53+1,1)</f>
        <v>0</v>
      </c>
      <c r="HV53" s="535" t="str" cm="1">
        <f t="array" ref="HV53">INDEX(HV$13:HV52,$B53+1,1)</f>
        <v>-</v>
      </c>
      <c r="HW53" s="535" cm="1">
        <f t="array" ref="HW53">INDEX(HW$13:HW52,$B53+1,1)</f>
        <v>1</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535" cm="1">
        <f t="array" ref="IC53">INDEX(IC$13:IC52,$B53+1,1)</f>
        <v>0</v>
      </c>
      <c r="ID53" s="535" cm="1">
        <f t="array" ref="ID53">INDEX(ID$13:ID52,$B53+1,1)</f>
        <v>0</v>
      </c>
      <c r="IE53" s="535" cm="1">
        <f t="array" ref="IE53">INDEX(IE$13:IE52,$B53+1,1)</f>
        <v>1</v>
      </c>
      <c r="IF53" s="535" cm="1">
        <f t="array" ref="IF53">INDEX(IF$13:IF52,$B53+1,1)</f>
        <v>0</v>
      </c>
      <c r="IG53" s="535" cm="1">
        <f t="array" ref="IG53">INDEX(IG$13:IG52,$B53+1,1)</f>
        <v>0</v>
      </c>
      <c r="IH53" s="535" cm="1">
        <f t="array" ref="IH53">INDEX(IH$13:IH52,$B53+1,1)</f>
        <v>0</v>
      </c>
      <c r="II53" s="535" cm="1">
        <f t="array" ref="II53">INDEX(II$13:II52,$B53+1,1)</f>
        <v>0</v>
      </c>
      <c r="IJ53" s="535" cm="1">
        <f t="array" ref="IJ53">INDEX(IJ$13:IJ52,$B53+1,1)</f>
        <v>0</v>
      </c>
      <c r="IK53" s="18"/>
      <c r="IL53" s="541" t="s">
        <v>30</v>
      </c>
      <c r="IM53" s="541" t="s">
        <v>30</v>
      </c>
      <c r="IN53" s="541" t="s">
        <v>30</v>
      </c>
      <c r="IO53" s="541" t="s">
        <v>30</v>
      </c>
      <c r="IP53" s="541" t="s">
        <v>30</v>
      </c>
      <c r="IQ53" s="541" t="s">
        <v>30</v>
      </c>
      <c r="IR53" s="541" t="s">
        <v>30</v>
      </c>
      <c r="IS53" s="541" t="s">
        <v>30</v>
      </c>
      <c r="IT53" s="541" t="s">
        <v>30</v>
      </c>
      <c r="IU53" s="541" t="s">
        <v>30</v>
      </c>
      <c r="IV53" s="541" t="s">
        <v>30</v>
      </c>
      <c r="IW53" s="541" t="s">
        <v>30</v>
      </c>
      <c r="IX53" s="541" t="s">
        <v>30</v>
      </c>
      <c r="IY53" s="541" t="s">
        <v>30</v>
      </c>
      <c r="IZ53" s="541" t="s">
        <v>30</v>
      </c>
      <c r="JA53" s="541" t="s">
        <v>30</v>
      </c>
      <c r="JB53" s="535" cm="1">
        <f t="array" ref="JB53">INDEX(JB$13:JB52,$B53+1,1)</f>
        <v>0</v>
      </c>
      <c r="JC53" s="535" cm="1">
        <f t="array" ref="JC53">INDEX(JC$13:JC52,$B53+1,1)</f>
        <v>0</v>
      </c>
      <c r="JD53" s="535" cm="1">
        <f t="array" ref="JD53">INDEX(JD$13:JD52,$B53+1,1)</f>
        <v>0</v>
      </c>
      <c r="JE53" s="535" cm="1">
        <f t="array" ref="JE53">INDEX(JE$13:JE52,$B53+1,1)</f>
        <v>0</v>
      </c>
      <c r="JF53" s="535" cm="1">
        <f t="array" ref="JF53">INDEX(JF$13:JF52,$B53+1,1)</f>
        <v>0</v>
      </c>
      <c r="JG53" s="535" cm="1">
        <f t="array" ref="JG53">INDEX(JG$13:JG52,$B53+1,1)</f>
        <v>0</v>
      </c>
      <c r="JH53" s="535" cm="1">
        <f t="array" ref="JH53">INDEX(JH$13:JH52,$B53+1,1)</f>
        <v>0</v>
      </c>
      <c r="JI53" s="535" cm="1">
        <f t="array" ref="JI53">INDEX(JI$13:JI52,$B53+1,1)</f>
        <v>0</v>
      </c>
      <c r="JJ53" s="535" cm="1">
        <f t="array" ref="JJ53">INDEX(JJ$13:JJ52,$B53+1,1)</f>
        <v>0</v>
      </c>
      <c r="JK53" s="535" cm="1">
        <f t="array" ref="JK53">INDEX(JK$13:JK52,$B53+1,1)</f>
        <v>0</v>
      </c>
      <c r="JL53" s="535" cm="1">
        <f t="array" ref="JL53">INDEX(JL$13:JL52,$B53+1,1)</f>
        <v>0</v>
      </c>
      <c r="JM53" s="535" cm="1">
        <f t="array" ref="JM53">INDEX(JM$13:JM52,$B53+1,1)</f>
        <v>0</v>
      </c>
      <c r="JN53" s="535" cm="1">
        <f t="array" ref="JN53">INDEX(JN$13:JN52,$B53+1,1)</f>
        <v>0</v>
      </c>
      <c r="JO53" s="535" cm="1">
        <f t="array" ref="JO53">INDEX(JO$13:JO52,$B53+1,1)</f>
        <v>0</v>
      </c>
      <c r="JP53" s="535" cm="1">
        <f t="array" ref="JP53">INDEX(JP$13:JP52,$B53+1,1)</f>
        <v>0</v>
      </c>
      <c r="JQ53" s="535" cm="1">
        <f t="array" ref="JQ53">INDEX(JQ$13:JQ52,$B53+1,1)</f>
        <v>0</v>
      </c>
      <c r="JR53" s="535" cm="1">
        <f t="array" ref="JR53">INDEX(JR$13:JR52,$B53+1,1)</f>
        <v>0</v>
      </c>
      <c r="JS53" s="535" cm="1">
        <f t="array" ref="JS53">INDEX(JS$13:JS52,$B53+1,1)</f>
        <v>0</v>
      </c>
      <c r="JT53" s="535" cm="1">
        <f t="array" ref="JT53">INDEX(JT$13:JT52,$B53+1,1)</f>
        <v>0</v>
      </c>
      <c r="JU53" s="535" cm="1">
        <f t="array" ref="JU53">INDEX(JU$13:JU52,$B53+1,1)</f>
        <v>0</v>
      </c>
      <c r="JV53" s="535" cm="1">
        <f t="array" ref="JV53">INDEX(JV$13:JV52,$B53+1,1)</f>
        <v>0</v>
      </c>
      <c r="JW53" s="535" cm="1">
        <f t="array" ref="JW53">INDEX(JW$13:JW52,$B53+1,1)</f>
        <v>0</v>
      </c>
      <c r="JX53" s="535" cm="1">
        <f t="array" ref="JX53">INDEX(JX$13:JX52,$B53+1,1)</f>
        <v>0</v>
      </c>
      <c r="JY53" s="535" cm="1">
        <f t="array" ref="JY53">INDEX(JY$13:JY52,$B53+1,1)</f>
        <v>0</v>
      </c>
      <c r="JZ53" s="535" cm="1">
        <f t="array" ref="JZ53">INDEX(JZ$13:JZ52,$B53+1,1)</f>
        <v>0</v>
      </c>
      <c r="KA53" s="535" cm="1">
        <f t="array" ref="KA53">INDEX(KA$13:KA52,$B53+1,1)</f>
        <v>0</v>
      </c>
      <c r="KB53" s="535" cm="1">
        <f t="array" ref="KB53">INDEX(KB$13:KB52,$B53+1,1)</f>
        <v>0</v>
      </c>
      <c r="KC53" s="535" cm="1">
        <f t="array" ref="KC53">INDEX(KC$13:KC52,$B53+1,1)</f>
        <v>0</v>
      </c>
      <c r="KD53" s="535" cm="1">
        <f t="array" ref="KD53">INDEX(KD$13:KD52,$B53+1,1)</f>
        <v>0</v>
      </c>
      <c r="KE53" s="535" cm="1">
        <f t="array" ref="KE53">INDEX(KE$13:KE52,$B53+1,1)</f>
        <v>0</v>
      </c>
      <c r="KF53" s="535" cm="1">
        <f t="array" ref="KF53">INDEX(KF$13:KF52,$B53+1,1)</f>
        <v>0</v>
      </c>
      <c r="KG53" s="535" cm="1">
        <f t="array" ref="KG53">INDEX(KG$13:KG52,$B53+1,1)</f>
        <v>0</v>
      </c>
      <c r="KH53" s="535" cm="1">
        <f t="array" ref="KH53">INDEX(KH$13:KH52,$B53+1,1)</f>
        <v>0</v>
      </c>
      <c r="KI53" s="535" cm="1">
        <f t="array" ref="KI53">INDEX(KI$13:KI52,$B53+1,1)</f>
        <v>0</v>
      </c>
      <c r="KJ53" s="535" cm="1">
        <f t="array" ref="KJ53">INDEX(KJ$13:KJ52,$B53+1,1)</f>
        <v>0</v>
      </c>
      <c r="KK53" s="535" cm="1">
        <f t="array" ref="KK53">INDEX(KK$13:KK52,$B53+1,1)</f>
        <v>0</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0</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535" cm="1">
        <f t="array" ref="KY53">INDEX(KY$13:KY52,$B53+1,1)</f>
        <v>0</v>
      </c>
      <c r="KZ53" s="535" cm="1">
        <f t="array" ref="KZ53">INDEX(KZ$13:KZ52,$B53+1,1)</f>
        <v>0</v>
      </c>
      <c r="LA53" s="535" cm="1">
        <f t="array" ref="LA53">INDEX(LA$13:LA52,$B53+1,1)</f>
        <v>0</v>
      </c>
      <c r="LB53" s="535" cm="1">
        <f t="array" ref="LB53">INDEX(LB$13:LB52,$B53+1,1)</f>
        <v>0</v>
      </c>
      <c r="LC53" s="535" cm="1">
        <f t="array" ref="LC53">INDEX(LC$13:LC52,$B53+1,1)</f>
        <v>0</v>
      </c>
      <c r="LD53" s="535" cm="1">
        <f t="array" ref="LD53">INDEX(LD$13:LD52,$B53+1,1)</f>
        <v>0</v>
      </c>
      <c r="LE53" s="535" cm="1">
        <f t="array" ref="LE53">INDEX(LE$13:LE52,$B53+1,1)</f>
        <v>0</v>
      </c>
      <c r="LF53" s="535" cm="1">
        <f t="array" ref="LF53">INDEX(LF$13:LF52,$B53+1,1)</f>
        <v>0</v>
      </c>
      <c r="LG53" s="535" cm="1">
        <f t="array" ref="LG53">INDEX(LG$13:LG52,$B53+1,1)</f>
        <v>0</v>
      </c>
      <c r="LH53" s="535" cm="1">
        <f t="array" ref="LH53">INDEX(LH$13:LH52,$B53+1,1)</f>
        <v>0</v>
      </c>
      <c r="LI53" s="535" cm="1">
        <f t="array" ref="LI53">INDEX(LI$13:LI52,$B53+1,1)</f>
        <v>0</v>
      </c>
      <c r="LJ53" s="535" cm="1">
        <f t="array" ref="LJ53">INDEX(LJ$13:LJ52,$B53+1,1)</f>
        <v>0</v>
      </c>
      <c r="LK53" s="535" cm="1">
        <f t="array" ref="LK53">INDEX(LK$13:LK52,$B53+1,1)</f>
        <v>0</v>
      </c>
      <c r="LL53" s="535" cm="1">
        <f t="array" ref="LL53">INDEX(LL$13:LL52,$B53+1,1)</f>
        <v>0</v>
      </c>
      <c r="LM53" s="535" cm="1">
        <f t="array" ref="LM53">INDEX(LM$13:LM52,$B53+1,1)</f>
        <v>0</v>
      </c>
      <c r="LN53" s="535" cm="1">
        <f t="array" ref="LN53">INDEX(LN$13:LN52,$B53+1,1)</f>
        <v>0</v>
      </c>
      <c r="LO53" s="535" cm="1">
        <f t="array" ref="LO53">INDEX(LO$13:LO52,$B53+1,1)</f>
        <v>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cm="1">
        <f t="array" ref="WE53">INDEX(WE$13:WE52,$B53+1,1)</f>
        <v>0</v>
      </c>
      <c r="WF53" s="535" cm="1">
        <f t="array" ref="WF53">INDEX(WF$13:WF52,$B53+1,1)</f>
        <v>0</v>
      </c>
      <c r="WG53" s="535" cm="1">
        <f t="array" ref="WG53">INDEX(WG$13:WG52,$B53+1,1)</f>
        <v>0</v>
      </c>
      <c r="WH53" s="535" cm="1">
        <f t="array" ref="WH53">INDEX(WH$13:WH52,$B53+1,1)</f>
        <v>0</v>
      </c>
      <c r="WI53" s="535" cm="1">
        <f t="array" ref="WI53">INDEX(WI$13:WI52,$B53+1,1)</f>
        <v>0</v>
      </c>
      <c r="WJ53" s="535" cm="1">
        <f t="array" ref="WJ53">INDEX(WJ$13:WJ52,$B53+1,1)</f>
        <v>0</v>
      </c>
      <c r="WK53" s="535" cm="1">
        <f t="array" ref="WK53">INDEX(WK$13:WK52,$B53+1,1)</f>
        <v>0</v>
      </c>
      <c r="WL53" s="535" cm="1">
        <f t="array" ref="WL53">INDEX(WL$13:WL52,$B53+1,1)</f>
        <v>0</v>
      </c>
      <c r="WM53" s="535" t="str" cm="1">
        <f t="array" ref="WM53">INDEX(WM$13:WM52,$B53+1,1)</f>
        <v>-</v>
      </c>
      <c r="WN53" s="18"/>
      <c r="WO53" s="535" cm="1">
        <f t="array" ref="WO53">INDEX(WO$13:WO52,$B53+1,1)</f>
        <v>0</v>
      </c>
      <c r="WP53" s="535" cm="1">
        <f t="array" ref="WP53">INDEX(WP$13:WP52,$B53+1,1)</f>
        <v>0</v>
      </c>
      <c r="WQ53" s="535" cm="1">
        <f t="array" ref="WQ53">INDEX(WQ$13:WQ52,$B53+1,1)</f>
        <v>0</v>
      </c>
      <c r="WR53" s="535" t="str" cm="1">
        <f t="array" ref="WR53">INDEX(WR$13:WR52,$B53+1,1)</f>
        <v>-</v>
      </c>
      <c r="WS53" s="535" t="str" cm="1">
        <f t="array" ref="WS53">INDEX(WS$13:WS52,$B53+1,1)</f>
        <v>-</v>
      </c>
      <c r="WT53" s="535" t="str" cm="1">
        <f t="array" ref="WT53">INDEX(WT$13:WT52,$B53+1,1)</f>
        <v>-</v>
      </c>
      <c r="WU53" s="535" t="str" cm="1">
        <f t="array" ref="WU53">INDEX(WU$13:WU52,$B53+1,1)</f>
        <v>-</v>
      </c>
      <c r="WV53" s="535" t="str" cm="1">
        <f t="array" ref="WV53">INDEX(WV$13:WV52,$B53+1,1)</f>
        <v>-</v>
      </c>
      <c r="WW53" s="535" t="str" cm="1">
        <f t="array" ref="WW53">INDEX(WW$13:WW52,$B53+1,1)</f>
        <v>-</v>
      </c>
      <c r="WX53" s="535" t="str" cm="1">
        <f t="array" ref="WX53">INDEX(WX$13:WX52,$B53+1,1)</f>
        <v>-</v>
      </c>
      <c r="WY53" s="535" t="str" cm="1">
        <f t="array" ref="WY53">INDEX(WY$13:WY52,$B53+1,1)</f>
        <v>-</v>
      </c>
      <c r="WZ53" s="535" t="str" cm="1">
        <f t="array" ref="WZ53">INDEX(WZ$13:WZ52,$B53+1,1)</f>
        <v>-</v>
      </c>
      <c r="XA53" s="535" t="str" cm="1">
        <f t="array" ref="XA53">INDEX(XA$13:XA52,$B53+1,1)</f>
        <v>-</v>
      </c>
      <c r="XB53" s="535" t="str" cm="1">
        <f t="array" ref="XB53">INDEX(XB$13:XB52,$B53+1,1)</f>
        <v>-</v>
      </c>
      <c r="XC53" s="535" t="str" cm="1">
        <f t="array" ref="XC53">INDEX(XC$13:XC52,$B53+1,1)</f>
        <v>-</v>
      </c>
      <c r="XD53" s="535" t="str" cm="1">
        <f t="array" ref="XD53">INDEX(XD$13:XD52,$B53+1,1)</f>
        <v>-</v>
      </c>
      <c r="XE53" s="535" t="str" cm="1">
        <f t="array" ref="XE53">INDEX(XE$13:XE52,$B53+1,1)</f>
        <v>-</v>
      </c>
      <c r="XF53" s="535" t="str" cm="1">
        <f t="array" ref="XF53">INDEX(XF$13:XF52,$B53+1,1)</f>
        <v>-</v>
      </c>
      <c r="XG53" s="535" t="str" cm="1">
        <f t="array" ref="XG53">INDEX(XG$13:XG52,$B53+1,1)</f>
        <v>-</v>
      </c>
      <c r="XH53" s="18"/>
      <c r="XI53" s="411" t="b">
        <f t="shared" ca="1" si="222"/>
        <v>0</v>
      </c>
      <c r="XJ53" s="535" t="str" cm="1">
        <f t="array" ref="XJ53">INDEX(XJ$13:XJ52,$B53+1,1)</f>
        <v>-</v>
      </c>
      <c r="XK53" s="535" t="str" cm="1">
        <f t="array" ref="XK53">INDEX(XK$13:XK52,$B53+1,1)</f>
        <v>-</v>
      </c>
      <c r="XL53" s="535" t="str" cm="1">
        <f t="array" ref="XL53">INDEX(XL$13:XL52,$B53+1,1)</f>
        <v>-</v>
      </c>
      <c r="XM53" s="535" t="str" cm="1">
        <f t="array" ref="XM53">INDEX(XM$13:XM52,$B53+1,1)</f>
        <v>-</v>
      </c>
      <c r="XN53" s="535" cm="1">
        <f t="array" ref="XN53">INDEX(XN$13:XN52,$B53+1,1)</f>
        <v>0</v>
      </c>
      <c r="XO53" s="535" t="str" cm="1">
        <f t="array" ref="XO53">INDEX(XO$13:XO52,$B53+1,1)</f>
        <v>-</v>
      </c>
      <c r="XP53" s="535" t="str" cm="1">
        <f t="array" ref="XP53">INDEX(XP$13:XP52,$B53+1,1)</f>
        <v>-</v>
      </c>
      <c r="XQ53" s="535" t="str" cm="1">
        <f t="array" ref="XQ53">INDEX(XQ$13:XQ52,$B53+1,1)</f>
        <v>-</v>
      </c>
      <c r="XR53" s="535" t="str" cm="1">
        <f t="array" ref="XR53">INDEX(XR$13:XR52,$B53+1,1)</f>
        <v>-</v>
      </c>
      <c r="XS53" s="535" t="str" cm="1">
        <f t="array" ref="XS53">INDEX(XS$13:XS52,$B53+1,1)</f>
        <v>-</v>
      </c>
      <c r="XT53" s="535" t="str" cm="1">
        <f t="array" ref="XT53">INDEX(XT$13:XT52,$B53+1,1)</f>
        <v>-</v>
      </c>
      <c r="XU53" s="535" t="str" cm="1">
        <f t="array" ref="XU53">INDEX(XU$13:XU52,$B53+1,1)</f>
        <v>-</v>
      </c>
      <c r="XV53" s="535" t="str" cm="1">
        <f t="array" ref="XV53">INDEX(XV$13:XV52,$B53+1,1)</f>
        <v>-</v>
      </c>
      <c r="XW53" s="535" t="b" cm="1">
        <f t="array" ref="XW53">INDEX(XW$13:XW52,$B53+1,1)</f>
        <v>1</v>
      </c>
      <c r="XX53" s="535" t="str" cm="1">
        <f t="array" ref="XX53">INDEX(XX$13:XX52,$B53+1,1)</f>
        <v>-</v>
      </c>
      <c r="XY53" s="535" cm="1">
        <f t="array" ref="XY53">INDEX(XY$13:XY52,$B53+1,1)</f>
        <v>0</v>
      </c>
      <c r="XZ53" s="535" cm="1">
        <f t="array" ref="XZ53">INDEX(XZ$13:XZ52,$B53+1,1)</f>
        <v>0</v>
      </c>
      <c r="YA53" s="535" cm="1">
        <f t="array" ref="YA53">INDEX(YA$13:YA52,$B53+1,1)</f>
        <v>0</v>
      </c>
      <c r="YB53" s="18"/>
      <c r="YC53" s="535" cm="1">
        <f t="array" ref="YC53">INDEX(YC$13:YC52,$B53+1,1)</f>
        <v>50</v>
      </c>
      <c r="YD53" s="535" cm="1">
        <f t="array" ref="YD53">INDEX(YD$13:YD52,$B53+1,1)</f>
        <v>50</v>
      </c>
      <c r="YE53" s="535" cm="1">
        <f t="array" ref="YE53">INDEX(YE$13:YE52,$B53+1,1)</f>
        <v>50</v>
      </c>
      <c r="YF53" s="535" cm="1">
        <f t="array" ref="YF53">INDEX(YF$13:YF52,$B53+1,1)</f>
        <v>50</v>
      </c>
      <c r="YG53" s="535" cm="1">
        <f t="array" ref="YG53">INDEX(YG$13:YG52,$B53+1,1)</f>
        <v>1</v>
      </c>
      <c r="YH53" s="535" cm="1">
        <f t="array" ref="YH53">INDEX(YH$13:YH52,$B53+1,1)</f>
        <v>1</v>
      </c>
      <c r="YI53" s="535" cm="1">
        <f t="array" ref="YI53">INDEX(YI$13:YI52,$B53+1,1)</f>
        <v>1</v>
      </c>
      <c r="YJ53" s="535" cm="1">
        <f t="array" ref="YJ53">INDEX(YJ$13:YJ52,$B53+1,1)</f>
        <v>1</v>
      </c>
      <c r="YK53" s="535" t="str" cm="1">
        <f t="array" ref="YK53">INDEX(YK$13:YK52,$B53+1,1)</f>
        <v>-</v>
      </c>
      <c r="YL53" s="535" t="str" cm="1">
        <f t="array" ref="YL53">INDEX(YL$13:YL52,$B53+1,1)</f>
        <v>-</v>
      </c>
      <c r="YM53" s="535" t="str" cm="1">
        <f t="array" ref="YM53">INDEX(YM$13:YM52,$B53+1,1)</f>
        <v>-</v>
      </c>
      <c r="YN53" s="535" t="str" cm="1">
        <f t="array" ref="YN53">INDEX(YN$13:YN52,$B53+1,1)</f>
        <v>-</v>
      </c>
      <c r="YO53" s="535" t="str" cm="1">
        <f t="array" ref="YO53">INDEX(YO$13:YO52,$B53+1,1)</f>
        <v>-</v>
      </c>
      <c r="YP53" s="535" t="str" cm="1">
        <f t="array" ref="YP53">INDEX(YP$13:YP52,$B53+1,1)</f>
        <v>-</v>
      </c>
      <c r="YQ53" s="535" t="str" cm="1">
        <f t="array" ref="YQ53">INDEX(YQ$13:YQ52,$B53+1,1)</f>
        <v>-</v>
      </c>
      <c r="YR53" s="18"/>
      <c r="YS53" s="535" t="str" cm="1">
        <f t="array" ref="YS53">INDEX(YS$13:YS52,$B53+1,1)</f>
        <v>-</v>
      </c>
      <c r="YT53" s="411">
        <f t="shared" si="172"/>
        <v>1</v>
      </c>
      <c r="YU53" s="18"/>
      <c r="YV53" s="535" t="str" cm="1">
        <f t="array" ref="YV53">INDEX(YV$13:YV52,$B53+1,1)</f>
        <v>-</v>
      </c>
      <c r="YW53" s="535" t="str" cm="1">
        <f t="array" ref="YW53">INDEX(YW$13:YW52,$B53+1,1)</f>
        <v>-</v>
      </c>
      <c r="YX53" s="535" t="str" cm="1">
        <f t="array" ref="YX53">INDEX(YX$13:YX52,$B53+1,1)</f>
        <v>-</v>
      </c>
      <c r="YY53" s="535" t="str" cm="1">
        <f t="array" ref="YY53">INDEX(YY$13:YY52,$B53+1,1)</f>
        <v>-</v>
      </c>
      <c r="YZ53" s="535" t="str" cm="1">
        <f t="array" ref="YZ53">INDEX(YZ$13:YZ52,$B53+1,1)</f>
        <v>-</v>
      </c>
      <c r="ZA53" s="535" t="str" cm="1">
        <f t="array" ref="ZA53">INDEX(ZA$13:ZA52,$B53+1,1)</f>
        <v>-</v>
      </c>
      <c r="ZB53" s="535" t="str" cm="1">
        <f t="array" ref="ZB53">INDEX(ZB$13:ZB52,$B53+1,1)</f>
        <v>-</v>
      </c>
      <c r="ZC53" s="535" t="str" cm="1">
        <f t="array" ref="ZC53">INDEX(ZC$13:ZC52,$B53+1,1)</f>
        <v>-</v>
      </c>
      <c r="ZD53" s="535" t="str" cm="1">
        <f t="array" ref="ZD53">INDEX(ZD$13:ZD52,$B53+1,1)</f>
        <v>-</v>
      </c>
      <c r="ZE53" s="535" t="str" cm="1">
        <f t="array" ref="ZE53">INDEX(ZE$13:ZE52,$B53+1,1)</f>
        <v>-</v>
      </c>
      <c r="ZF53" s="535" t="str" cm="1">
        <f t="array" ref="ZF53">INDEX(ZF$13:ZF52,$B53+1,1)</f>
        <v>-</v>
      </c>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t="str" cm="1">
        <f t="array" ref="ZS53">INDEX(ZS$13:ZS52,$B53+1,1)</f>
        <v>-</v>
      </c>
      <c r="ZT53" s="535" t="str" cm="1">
        <f t="array" ref="ZT53">INDEX(ZT$13:ZT52,$B53+1,1)</f>
        <v>-</v>
      </c>
      <c r="ZU53" s="535" t="str" cm="1">
        <f t="array" ref="ZU53">INDEX(ZU$13:ZU52,$B53+1,1)</f>
        <v>-</v>
      </c>
      <c r="ZV53" s="535" t="str" cm="1">
        <f t="array" ref="ZV53">INDEX(ZV$13:ZV52,$B53+1,1)</f>
        <v>-</v>
      </c>
      <c r="ZW53" s="535" t="str" cm="1">
        <f t="array" ref="ZW53">INDEX(ZW$13:ZW52,$B53+1,1)</f>
        <v>-</v>
      </c>
      <c r="ZX53" s="535" t="str" cm="1">
        <f t="array" ref="ZX53">INDEX(ZX$13:ZX52,$B53+1,1)</f>
        <v>-</v>
      </c>
      <c r="ZY53" s="535" t="str" cm="1">
        <f t="array" ref="ZY53">INDEX(ZY$13:ZY52,$B53+1,1)</f>
        <v>-</v>
      </c>
      <c r="ZZ53" s="535" t="str" cm="1">
        <f t="array" ref="ZZ53">INDEX(ZZ$13:ZZ52,$B53+1,1)</f>
        <v>-</v>
      </c>
      <c r="AAA53" s="535" t="str" cm="1">
        <f t="array" ref="AAA53">INDEX(AAA$13:AAA52,$B53+1,1)</f>
        <v>-</v>
      </c>
      <c r="AAB53" s="535" cm="1">
        <f t="array" ref="AAB53">INDEX(AAB$13:AAB52,$B53+1,1)</f>
        <v>0</v>
      </c>
      <c r="AAC53" s="535" t="str" cm="1">
        <f t="array" ref="AAC53">INDEX(AAC$13:AAC52,$B53+1,1)</f>
        <v>-</v>
      </c>
      <c r="AAD53" s="535" t="str" cm="1">
        <f t="array" ref="AAD53">INDEX(AAD$13:AAD52,$B53+1,1)</f>
        <v>-</v>
      </c>
      <c r="AAE53" s="535" t="str" cm="1">
        <f t="array" ref="AAE53">INDEX(AAE$13:AAE52,$B53+1,1)</f>
        <v>-</v>
      </c>
      <c r="AAF53" s="535" t="str" cm="1">
        <f t="array" ref="AAF53">INDEX(AAF$13:AAF52,$B53+1,1)</f>
        <v>-</v>
      </c>
      <c r="AAG53" s="535" t="str" cm="1">
        <f t="array" ref="AAG53">INDEX(AAG$13:AAG52,$B53+1,1)</f>
        <v>-</v>
      </c>
      <c r="AAH53" s="535" cm="1">
        <f t="array" ref="AAH53">INDEX(AAH$13:AAH52,$B53+1,1)</f>
        <v>0</v>
      </c>
      <c r="AAI53" s="535" t="str" cm="1">
        <f t="array" ref="AAI53">INDEX(AAI$13:AAI52,$B53+1,1)</f>
        <v>-</v>
      </c>
      <c r="AAJ53" s="535" t="str" cm="1">
        <f t="array" ref="AAJ53">INDEX(AAJ$13:AAJ52,$B53+1,1)</f>
        <v>-</v>
      </c>
      <c r="AAK53" s="535" t="str" cm="1">
        <f t="array" ref="AAK53">INDEX(AAK$13:AAK52,$B53+1,1)</f>
        <v>-</v>
      </c>
      <c r="AAL53" s="535" cm="1">
        <f t="array" ref="AAL53">INDEX(AAL$13:AAL52,$B53+1,1)</f>
        <v>1</v>
      </c>
      <c r="AAM53" s="535" cm="1">
        <f t="array" ref="AAM53">INDEX(AAM$13:AAM52,$B53+1,1)</f>
        <v>1</v>
      </c>
      <c r="AAN53" s="535" t="str" cm="1">
        <f t="array" ref="AAN53">INDEX(AAN$13:AAN52,$B53+1,1)</f>
        <v>-</v>
      </c>
      <c r="AAO53" s="535" t="str" cm="1">
        <f t="array" ref="AAO53">INDEX(AAO$13:AAO52,$B53+1,1)</f>
        <v>-</v>
      </c>
      <c r="AAP53" s="535" t="str" cm="1">
        <f t="array" ref="AAP53">INDEX(AAP$13:AAP52,$B53+1,1)</f>
        <v>-</v>
      </c>
      <c r="AAQ53" s="535" t="str" cm="1">
        <f t="array" ref="AAQ53">INDEX(AAQ$13:AAQ52,$B53+1,1)</f>
        <v>-</v>
      </c>
      <c r="AAR53" s="535" t="str" cm="1">
        <f t="array" ref="AAR53">INDEX(AAR$13:AAR52,$B53+1,1)</f>
        <v>-</v>
      </c>
      <c r="AAS53" s="535" t="str" cm="1">
        <f t="array" ref="AAS53">INDEX(AAS$13:AAS52,$B53+1,1)</f>
        <v>-</v>
      </c>
      <c r="AAT53" s="535" t="str" cm="1">
        <f t="array" ref="AAT53">INDEX(AAT$13:AAT52,$B53+1,1)</f>
        <v>-</v>
      </c>
      <c r="AAU53" s="535" t="str" cm="1">
        <f t="array" ref="AAU53">INDEX(AAU$13:AAU52,$B53+1,1)</f>
        <v>-</v>
      </c>
      <c r="AAV53" s="535" t="str" cm="1">
        <f t="array" ref="AAV53">INDEX(AAV$13:AAV52,$B53+1,1)</f>
        <v>-</v>
      </c>
      <c r="AAW53" s="535" t="str" cm="1">
        <f t="array" ref="AAW53">INDEX(AAW$13:AAW52,$B53+1,1)</f>
        <v>-</v>
      </c>
      <c r="AAX53" s="535" t="str" cm="1">
        <f t="array" ref="AAX53">INDEX(AAX$13:AAX52,$B53+1,1)</f>
        <v>-</v>
      </c>
      <c r="AAY53" s="535" t="str" cm="1">
        <f t="array" ref="AAY53">INDEX(AAY$13:AAY52,$B53+1,1)</f>
        <v>-</v>
      </c>
      <c r="AAZ53" s="535" t="str" cm="1">
        <f t="array" ref="AAZ53">INDEX(AAZ$13:AAZ52,$B53+1,1)</f>
        <v>-</v>
      </c>
      <c r="ABA53" s="18"/>
      <c r="ABB53" s="22" t="str">
        <f t="shared" si="224"/>
        <v>-</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535" t="str" cm="1">
        <f t="array" ref="ABH53">INDEX(ABH$13:ABH52,$B53+1,1)</f>
        <v>-</v>
      </c>
      <c r="ABI53" s="535" t="str" cm="1">
        <f t="array" ref="ABI53">INDEX(ABI$13:ABI52,$B53+1,1)</f>
        <v>-</v>
      </c>
      <c r="ABJ53" s="535" t="str" cm="1">
        <f t="array" ref="ABJ53">INDEX(ABJ$13:ABJ52,$B53+1,1)</f>
        <v>-</v>
      </c>
      <c r="ABK53" s="535" t="str" cm="1">
        <f t="array" ref="ABK53">INDEX(ABK$13:ABK52,$B53+1,1)</f>
        <v>-</v>
      </c>
      <c r="ABL53" s="535" t="str" cm="1">
        <f t="array" ref="ABL53">INDEX(ABL$13:ABL52,$B53+1,1)</f>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535" t="str" cm="1">
        <f t="array" ref="ABX53">INDEX(ABX$13:ABX52,$B53+1,1)</f>
        <v>-</v>
      </c>
      <c r="ABY53" s="535" t="str" cm="1">
        <f t="array" ref="ABY53">INDEX(ABY$13:ABY52,$B53+1,1)</f>
        <v>-</v>
      </c>
      <c r="ABZ53" s="535" t="str" cm="1">
        <f t="array" ref="ABZ53">INDEX(ABZ$13:ABZ52,$B53+1,1)</f>
        <v>-</v>
      </c>
      <c r="ACA53" s="535" t="str" cm="1">
        <f t="array" ref="ACA53">INDEX(ACA$13:ACA52,$B53+1,1)</f>
        <v>-</v>
      </c>
      <c r="ACB53" s="535" t="str" cm="1">
        <f t="array" ref="ACB53">INDEX(ACB$13:ACB52,$B53+1,1)</f>
        <v>-</v>
      </c>
      <c r="ACC53" s="535" t="str" cm="1">
        <f t="array" ref="ACC53">INDEX(ACC$13:ACC52,$B53+1,1)</f>
        <v>-</v>
      </c>
      <c r="ACD53" s="535" t="str" cm="1">
        <f t="array" ref="ACD53">INDEX(ACD$13:ACD52,$B53+1,1)</f>
        <v>-</v>
      </c>
      <c r="ACE53" s="535" t="str" cm="1">
        <f t="array" ref="ACE53">INDEX(ACE$13:ACE52,$B53+1,1)</f>
        <v>-</v>
      </c>
      <c r="ACF53" s="22" t="str">
        <f t="shared" si="225"/>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t="str" cm="1">
        <f t="array" ref="ACR53">INDEX(ACR$13:ACR52,$B53+1,1)</f>
        <v>-</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t="str" cm="1">
        <f t="array" ref="ACX53">INDEX(ACX$13:ACX52,$B53+1,1)</f>
        <v>-</v>
      </c>
      <c r="ACY53" s="535" t="str" cm="1">
        <f t="array" ref="ACY53">INDEX(ACY$13:ACY52,$B53+1,1)</f>
        <v>-</v>
      </c>
      <c r="ACZ53" s="535" t="str" cm="1">
        <f t="array" ref="ACZ53">INDEX(ACZ$13:ACZ52,$B53+1,1)</f>
        <v>-</v>
      </c>
      <c r="ADA53" s="535" t="str" cm="1">
        <f t="array" ref="ADA53">INDEX(ADA$13:ADA52,$B53+1,1)</f>
        <v>-</v>
      </c>
      <c r="ADB53" s="535" t="str" cm="1">
        <f t="array" ref="ADB53">INDEX(ADB$13:ADB52,$B53+1,1)</f>
        <v>-</v>
      </c>
      <c r="ADC53" s="535" t="str" cm="1">
        <f t="array" ref="ADC53">INDEX(ADC$13:ADC52,$B53+1,1)</f>
        <v>-</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535" t="str" cm="1">
        <f t="array" ref="ADQ53">INDEX(ADQ$13:ADQ52,$B53+1,1)</f>
        <v>-</v>
      </c>
      <c r="ADR53" s="535" t="str" cm="1">
        <f t="array" ref="ADR53">INDEX(ADR$13:ADR52,$B53+1,1)</f>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t="str" cm="1">
        <f t="array" ref="AEF53">INDEX(AEF$13:AEF52,$B53+1,1)</f>
        <v>-</v>
      </c>
      <c r="AEG53" s="535" t="str" cm="1">
        <f t="array" ref="AEG53">INDEX(AEG$13:AEG52,$B53+1,1)</f>
        <v>-</v>
      </c>
      <c r="AEH53" s="535" t="str" cm="1">
        <f t="array" ref="AEH53">INDEX(AEH$13:AEH52,$B53+1,1)</f>
        <v>-</v>
      </c>
      <c r="AEI53" s="535" t="str" cm="1">
        <f t="array" ref="AEI53">INDEX(AEI$13:AEI52,$B53+1,1)</f>
        <v>-</v>
      </c>
      <c r="AEJ53" s="535" t="str" cm="1">
        <f t="array" ref="AEJ53">INDEX(AEJ$13:AEJ52,$B53+1,1)</f>
        <v>-</v>
      </c>
      <c r="AEK53" s="535" t="str" cm="1">
        <f t="array" ref="AEK53">INDEX(AEK$13:AEK52,$B53+1,1)</f>
        <v>-</v>
      </c>
      <c r="AEL53" s="535" t="str" cm="1">
        <f t="array" ref="AEL53">INDEX(AEL$13:AEL52,$B53+1,1)</f>
        <v>-</v>
      </c>
      <c r="AEM53" s="535" t="str" cm="1">
        <f t="array" ref="AEM53">INDEX(AEM$13:AEM52,$B53+1,1)</f>
        <v>-</v>
      </c>
      <c r="AEN53" s="535" cm="1">
        <f t="array" ref="AEN53">INDEX(AEN$13:AEN52,$B53+1,1)</f>
        <v>0</v>
      </c>
      <c r="AEO53" s="483">
        <v>0</v>
      </c>
    </row>
    <row r="54" spans="1:821" outlineLevel="1">
      <c r="A54" s="18">
        <f t="shared" si="226"/>
        <v>41</v>
      </c>
      <c r="B54" s="18">
        <f>$A$53</f>
        <v>40</v>
      </c>
      <c r="C54">
        <v>8</v>
      </c>
      <c r="D54" s="17" t="str" cm="1">
        <f t="array" ref="D54">INDEX(D$13:D53,$B54+1,1)</f>
        <v>GSW</v>
      </c>
      <c r="E54" t="b">
        <v>1</v>
      </c>
      <c r="F54" t="b">
        <v>0</v>
      </c>
      <c r="G54" t="b">
        <v>1</v>
      </c>
      <c r="H54" s="18"/>
      <c r="I54" s="535" cm="1">
        <f t="array" ref="I54">INDEX(I$13:I53,$B54+1,1)</f>
        <v>0</v>
      </c>
      <c r="J54" s="535" cm="1">
        <f t="array" ref="J54">INDEX(J$13:J53,$B54+1,1)</f>
        <v>0</v>
      </c>
      <c r="K54" s="535" cm="1">
        <f t="array" ref="K54">INDEX(K$13:K53,$B54+1,1)</f>
        <v>1</v>
      </c>
      <c r="L54" s="535" cm="1">
        <f t="array" ref="L54">INDEX(L$13:L53,$B54+1,1)</f>
        <v>2</v>
      </c>
      <c r="M54" s="535" cm="1">
        <f t="array" ref="M54">INDEX(M$13:M53,$B54+1,1)</f>
        <v>0</v>
      </c>
      <c r="N54" s="535" cm="1">
        <f t="array" ref="N54">INDEX(N$13:N53,$B54+1,1)</f>
        <v>3</v>
      </c>
      <c r="O54" s="535" cm="1">
        <f t="array" ref="O54">INDEX(O$13:O53,$B54+1,1)</f>
        <v>2</v>
      </c>
      <c r="P54" s="535" cm="1">
        <f t="array" ref="P54">INDEX(P$13:P53,$B54+1,1)</f>
        <v>0</v>
      </c>
      <c r="Q54" s="535" cm="1">
        <f t="array" ref="Q54">INDEX(Q$13:Q53,$B54+1,1)</f>
        <v>0</v>
      </c>
      <c r="R54" s="535" cm="1">
        <f t="array" ref="R54">INDEX(R$13:R53,$B54+1,1)</f>
        <v>1</v>
      </c>
      <c r="S54" s="535" cm="1">
        <f t="array" ref="S54">INDEX(S$13:S53,$B54+1,1)</f>
        <v>0</v>
      </c>
      <c r="T54" s="535" cm="1">
        <f t="array" ref="T54">INDEX(T$13:T53,$B54+1,1)</f>
        <v>2</v>
      </c>
      <c r="U54" s="535" cm="1">
        <f t="array" ref="U54">INDEX(U$13:U53,$B54+1,1)</f>
        <v>2</v>
      </c>
      <c r="V54" s="411">
        <f t="shared" si="214"/>
        <v>2</v>
      </c>
      <c r="W54" s="778" t="b">
        <f t="shared" si="200"/>
        <v>0</v>
      </c>
      <c r="X54" s="777" t="b">
        <f t="shared" si="210"/>
        <v>1</v>
      </c>
      <c r="Y54" s="777" t="b">
        <f t="shared" si="210"/>
        <v>1</v>
      </c>
      <c r="Z54" s="796" t="b" cm="1">
        <f t="array" ref="Z54">INDEX(Z$13:Z53,$B54+1,1)</f>
        <v>0</v>
      </c>
      <c r="AA54" s="411">
        <f t="shared" si="139"/>
        <v>6</v>
      </c>
      <c r="AB54" s="411">
        <f t="shared" si="140"/>
        <v>6</v>
      </c>
      <c r="AC54" s="411"/>
      <c r="AD54" s="411">
        <f t="shared" si="141"/>
        <v>6</v>
      </c>
      <c r="AE54" s="111"/>
      <c r="AF54" s="111"/>
      <c r="AG54" s="111"/>
      <c r="AH54" s="111"/>
      <c r="AI54" s="535" cm="1">
        <f t="array" ref="AI54">INDEX(AI$13:AI53,$B54+1,1)</f>
        <v>2</v>
      </c>
      <c r="AJ54" s="535" cm="1">
        <f t="array" ref="AJ54">INDEX(AJ$13:AJ53,$B54+1,1)</f>
        <v>1</v>
      </c>
      <c r="AK54" s="535" cm="1">
        <f t="array" ref="AK54">INDEX(AK$13:AK53,$B54+1,1)</f>
        <v>2</v>
      </c>
      <c r="AL54" s="18"/>
      <c r="AM54" s="535" cm="1">
        <f t="array" ref="AM54">INDEX(AM$13:AM53,$B54+1,1)</f>
        <v>0</v>
      </c>
      <c r="AN54" s="535" t="str" cm="1">
        <f t="array" ref="AN54">INDEX(AN$13:AN53,$B54+1,1)</f>
        <v/>
      </c>
      <c r="AO54" s="535" cm="1">
        <f t="array" ref="AO54">INDEX(AO$13:AO53,$B54+1,1)</f>
        <v>1</v>
      </c>
      <c r="AP54" s="535" cm="1">
        <f t="array" ref="AP54">INDEX(AP$13:AP53,$B54+1,1)</f>
        <v>1</v>
      </c>
      <c r="AQ54" s="111"/>
      <c r="AR54" s="111"/>
      <c r="AS54" s="111"/>
      <c r="AT54" s="111"/>
      <c r="AU54" s="111"/>
      <c r="AV54" s="111"/>
      <c r="AW54" s="111"/>
      <c r="AX54" s="111"/>
      <c r="AY54" s="18"/>
      <c r="AZ54" s="18"/>
      <c r="BA54" s="200" t="str">
        <f>CHOOSE($K54+1,"CSIRO","MU","NFS")&amp;" Optimum feed supply"</f>
        <v>MU Optimum feed supply</v>
      </c>
      <c r="BB54" s="8" t="str">
        <f ca="1">IF(COUNTIF($BA$13:$BA54,$BA54)=1,"-","Dup")</f>
        <v>-</v>
      </c>
      <c r="BC54" s="18"/>
      <c r="BD54" s="535" t="b" cm="1">
        <f t="array" ref="BD54">INDEX(BD$13:BD53,$B54+1,1)</f>
        <v>1</v>
      </c>
      <c r="BE54" s="535" t="b" cm="1">
        <f t="array" ref="BE54">INDEX(BE$13:BE53,$B54+1,1)</f>
        <v>1</v>
      </c>
      <c r="BF54" s="535" t="b" cm="1">
        <f t="array" ref="BF54">INDEX(BF$13:BF53,$B54+1,1)</f>
        <v>1</v>
      </c>
      <c r="BG54" s="535" t="b" cm="1">
        <f t="array" ref="BG54">INDEX(BG$13:BG53,$B54+1,1)</f>
        <v>1</v>
      </c>
      <c r="BH54" s="535" t="b" cm="1">
        <f t="array" ref="BH54">INDEX(BH$13:BH53,$B54+1,1)</f>
        <v>1</v>
      </c>
      <c r="BI54" s="535" t="b" cm="1">
        <f t="array" ref="BI54">INDEX(BI$13:BI53,$B54+1,1)</f>
        <v>1</v>
      </c>
      <c r="BJ54" s="535" t="b" cm="1">
        <f t="array" ref="BJ54">INDEX(BJ$13:BJ53,$B54+1,1)</f>
        <v>1</v>
      </c>
      <c r="BK54" s="535" t="b" cm="1">
        <f t="array" ref="BK54">INDEX(BK$13:BK53,$B54+1,1)</f>
        <v>1</v>
      </c>
      <c r="BL54" s="535" t="b" cm="1">
        <f t="array" ref="BL54">INDEX(BL$13:BL53,$B54+1,1)</f>
        <v>1</v>
      </c>
      <c r="BM54" s="18"/>
      <c r="BN54" s="535" t="b" cm="1">
        <f t="array" ref="BN54">INDEX(BN$13:BN53,$B54+1,1)</f>
        <v>1</v>
      </c>
      <c r="BO54" s="535" t="str" cm="1">
        <f t="array" ref="BO54">INDEX(BO$13:BO53,$B54+1,1)</f>
        <v>-</v>
      </c>
      <c r="BP54" s="535" t="b" cm="1">
        <f t="array" ref="BP54">INDEX(BP$13:BP53,$B54+1,1)</f>
        <v>0</v>
      </c>
      <c r="BQ54" s="535" t="str" cm="1">
        <f t="array" ref="BQ54">INDEX(BQ$13:BQ53,$B54+1,1)</f>
        <v>-</v>
      </c>
      <c r="BR54" s="535" t="str" cm="1">
        <f t="array" ref="BR54">INDEX(BR$13:BR53,$B54+1,1)</f>
        <v>-</v>
      </c>
      <c r="BS54" s="535" t="str" cm="1">
        <f t="array" ref="BS54">INDEX(BS$13:BS53,$B54+1,1)</f>
        <v>-</v>
      </c>
      <c r="BT54" s="535" t="str" cm="1">
        <f t="array" ref="BT54">INDEX(BT$13:BT53,$B54+1,1)</f>
        <v>-</v>
      </c>
      <c r="BU54" s="535" t="str" cm="1">
        <f t="array" ref="BU54">INDEX(BU$13:BU53,$B54+1,1)</f>
        <v>-</v>
      </c>
      <c r="BV54" s="535" t="str" cm="1">
        <f t="array" ref="BV54">INDEX(BV$13:BV53,$B54+1,1)</f>
        <v>-</v>
      </c>
      <c r="BW54" s="535" t="str" cm="1">
        <f t="array" ref="BW54">INDEX(BW$13:BW53,$B54+1,1)</f>
        <v>-</v>
      </c>
      <c r="BX54" s="535" t="str" cm="1">
        <f t="array" ref="BX54">INDEX(BX$13:BX53,$B54+1,1)</f>
        <v>-</v>
      </c>
      <c r="BY54" s="535" t="str" cm="1">
        <f t="array" ref="BY54">INDEX(BY$13:BY53,$B54+1,1)</f>
        <v>-</v>
      </c>
      <c r="BZ54" s="535" t="b" cm="1">
        <f t="array" ref="BZ54">INDEX(BZ$13:BZ53,$B54+1,1)</f>
        <v>0</v>
      </c>
      <c r="CA54" s="535" cm="1">
        <f t="array" ref="CA54">INDEX(CA$13:CA53,$B54+1,1)</f>
        <v>0</v>
      </c>
      <c r="CB54" s="535" t="str" cm="1">
        <f t="array" ref="CB54">INDEX(CB$13:CB53,$B54+1,1)</f>
        <v>-</v>
      </c>
      <c r="CC54" s="535" t="str" cm="1">
        <f t="array" ref="CC54">INDEX(CC$13:CC53,$B54+1,1)</f>
        <v>-</v>
      </c>
      <c r="CD54" s="535" t="str" cm="1">
        <f t="array" ref="CD54">INDEX(CD$13:CD53,$B54+1,1)</f>
        <v>-</v>
      </c>
      <c r="CE54" s="535" t="b" cm="1">
        <f t="array" ref="CE54">INDEX(CE$13:CE53,$B54+1,1)</f>
        <v>1</v>
      </c>
      <c r="CF54" s="18"/>
      <c r="CG54" s="22" t="b">
        <v>0</v>
      </c>
      <c r="CH54" s="411" t="str">
        <f t="shared" ca="1" si="144"/>
        <v>-</v>
      </c>
      <c r="CI54" s="411">
        <f t="shared" si="215"/>
        <v>1</v>
      </c>
      <c r="CJ54" s="411">
        <f t="shared" si="215"/>
        <v>1</v>
      </c>
      <c r="CK54" s="535" t="str" cm="1">
        <f t="array" ref="CK54">INDEX(CK$13:CK53,$B54+1,1)</f>
        <v>-</v>
      </c>
      <c r="CL54" s="535" t="str" cm="1">
        <f t="array" ref="CL54">INDEX(CL$13:CL53,$B54+1,1)</f>
        <v>-</v>
      </c>
      <c r="CM54" s="535" t="str" cm="1">
        <f t="array" ref="CM54">INDEX(CM$13:CM53,$B54+1,1)</f>
        <v>-</v>
      </c>
      <c r="CN54" s="411" t="str">
        <f t="shared" ca="1" si="146"/>
        <v>-</v>
      </c>
      <c r="CO54" s="411">
        <f t="shared" si="216"/>
        <v>1</v>
      </c>
      <c r="CP54" s="411">
        <f t="shared" si="216"/>
        <v>1</v>
      </c>
      <c r="CQ54" s="535" t="str" cm="1">
        <f t="array" ref="CQ54">INDEX(CQ$13:CQ53,$B54+1,1)</f>
        <v>-</v>
      </c>
      <c r="CR54" s="411" t="str">
        <f t="shared" ca="1" si="148"/>
        <v>-</v>
      </c>
      <c r="CS54" s="411">
        <f t="shared" si="149"/>
        <v>1</v>
      </c>
      <c r="CT54" s="535" t="str" cm="1">
        <f t="array" ref="CT54">INDEX(CT$13:CT53,$B54+1,1)</f>
        <v>-</v>
      </c>
      <c r="CU54" s="535" t="str" cm="1">
        <f t="array" ref="CU54">INDEX(CU$13:CU53,$B54+1,1)</f>
        <v>-</v>
      </c>
      <c r="CV54" s="411">
        <f t="shared" si="150"/>
        <v>1</v>
      </c>
      <c r="CW54" s="535" t="str" cm="1">
        <f t="array" ref="CW54">INDEX(CW$13:CW53,$B54+1,1)</f>
        <v>-</v>
      </c>
      <c r="CX54" s="411" t="str">
        <f t="shared" ca="1" si="151"/>
        <v>-</v>
      </c>
      <c r="CY54" s="411">
        <f t="shared" si="217"/>
        <v>1</v>
      </c>
      <c r="CZ54" s="411">
        <f t="shared" si="217"/>
        <v>1</v>
      </c>
      <c r="DA54" s="535" cm="1">
        <f t="array" ref="DA54">INDEX(DA$13:DA53,$B54+1,1)</f>
        <v>720</v>
      </c>
      <c r="DB54" s="535" cm="1">
        <f t="array" ref="DB54">INDEX(DB$13:DB53,$B54+1,1)</f>
        <v>720</v>
      </c>
      <c r="DC54" s="18"/>
      <c r="DD54" s="22" t="b">
        <v>1</v>
      </c>
      <c r="DE54" s="87" t="str">
        <f>$YX54</f>
        <v>-</v>
      </c>
      <c r="DF54" s="22" t="b">
        <v>0</v>
      </c>
      <c r="DG54" s="535" t="str" cm="1">
        <f t="array" ref="DG54">INDEX(DG$13:DG53,$B54+1,1)</f>
        <v>-</v>
      </c>
      <c r="DH54" s="540" cm="1">
        <f t="array" ref="DH54">VALUE(IFERROR(VALUE($K54),0) &amp; _xlfn.SWITCH($CD54,"-",4,$CD54) &amp; $L54 &amp; $T54 &amp; "00" &amp; $N54 &amp; $AK54 &amp; $R54 &amp; _xlfn.SWITCH($AM54,3,1,$AM54) &amp; _xlfn.SWITCH($M54,4,0,$M54) &amp; _xlfn.SWITCH($AD54,6,1,$AD54))</f>
        <v>142200321001</v>
      </c>
      <c r="DI54" s="535" cm="1">
        <f t="array" ref="DI54">INDEX(DI$13:DI53,$B54+1,1)</f>
        <v>1</v>
      </c>
      <c r="DJ54" s="535" cm="1">
        <f t="array" ref="DJ54">INDEX(DJ$13:DJ53,$B54+1,1)</f>
        <v>1</v>
      </c>
      <c r="DK54" s="535" cm="1">
        <f t="array" ref="DK54">INDEX(DK$13:DK53,$B54+1,1)</f>
        <v>1</v>
      </c>
      <c r="DL54" s="535" t="str" cm="1">
        <f t="array" ref="DL54">INDEX(DL$13:DL53,$B54+1,1)</f>
        <v>-</v>
      </c>
      <c r="DM54" s="535" t="str" cm="1">
        <f t="array" ref="DM54">INDEX(DM$13:DM53,$B54+1,1)</f>
        <v>-</v>
      </c>
      <c r="DN54" s="535" t="str" cm="1">
        <f t="array" ref="DN54">INDEX(DN$13:DN53,$B54+1,1)</f>
        <v>-</v>
      </c>
      <c r="DO54" s="535" t="str" cm="1">
        <f t="array" ref="DO54">INDEX(DO$13:DO53,$B54+1,1)</f>
        <v>-</v>
      </c>
      <c r="DP54" s="535" t="str" cm="1">
        <f t="array" ref="DP54">INDEX(DP$13:DP53,$B54+1,1)</f>
        <v>-</v>
      </c>
      <c r="DQ54" s="535" t="b" cm="1">
        <f t="array" ref="DQ54">INDEX(DQ$13:DQ53,$B54+1,1)</f>
        <v>0</v>
      </c>
      <c r="DR54" s="535" t="str" cm="1">
        <f t="array" ref="DR54">INDEX(DR$13:DR53,$B54+1,1)</f>
        <v>-</v>
      </c>
      <c r="DS54" s="535" t="str" cm="1">
        <f t="array" ref="DS54">INDEX(DS$13:DS53,$B54+1,1)</f>
        <v>-</v>
      </c>
      <c r="DT54" s="535" t="str" cm="1">
        <f t="array" ref="DT54">INDEX(DT$13:DT53,$B54+1,1)</f>
        <v>-</v>
      </c>
      <c r="DU54" s="535" t="str" cm="1">
        <f t="array" ref="DU54">INDEX(DU$13:DU53,$B54+1,1)</f>
        <v>-</v>
      </c>
      <c r="DV54" s="535" cm="1">
        <f t="array" ref="DV54">INDEX(DV$13:DV53,$B54+1,1)</f>
        <v>500</v>
      </c>
      <c r="DW54" s="535" cm="1">
        <f t="array" ref="DW54">INDEX(DW$13:DW53,$B54+1,1)</f>
        <v>500</v>
      </c>
      <c r="DX54" s="535" t="str" cm="1">
        <f t="array" ref="DX54">INDEX(DX$13:DX53,$B54+1,1)</f>
        <v>-</v>
      </c>
      <c r="DY54" s="535" t="str" cm="1">
        <f t="array" ref="DY54">INDEX(DY$13:DY53,$B54+1,1)</f>
        <v>-</v>
      </c>
      <c r="DZ54" s="535" t="str" cm="1">
        <f t="array" ref="DZ54">INDEX(DZ$13:DZ53,$B54+1,1)</f>
        <v>-</v>
      </c>
      <c r="EA54" s="535" cm="1">
        <f t="array" ref="EA54">INDEX(EA$13:EA53,$B54+1,1)</f>
        <v>0</v>
      </c>
      <c r="EB54" s="535" cm="1">
        <f t="array" ref="EB54">INDEX(EB$13:EB53,$B54+1,1)</f>
        <v>999999</v>
      </c>
      <c r="EC54" s="535" cm="1">
        <f t="array" ref="EC54">INDEX(EC$13:EC53,$B54+1,1)</f>
        <v>999999</v>
      </c>
      <c r="ED54" s="535" cm="1">
        <f t="array" ref="ED54">INDEX(ED$13:ED53,$B54+1,1)</f>
        <v>999999</v>
      </c>
      <c r="EE54" s="535" cm="1">
        <f t="array" ref="EE54">INDEX(EE$13:EE53,$B54+1,1)</f>
        <v>999999</v>
      </c>
      <c r="EF54" s="535" cm="1">
        <f t="array" ref="EF54">INDEX(EF$13:EF53,$B54+1,1)</f>
        <v>999999</v>
      </c>
      <c r="EG54" s="535" cm="1">
        <f t="array" ref="EG54">INDEX(EG$13:EG53,$B54+1,1)</f>
        <v>999999</v>
      </c>
      <c r="EH54" s="535" cm="1">
        <f t="array" ref="EH54">INDEX(EH$13:EH53,$B54+1,1)</f>
        <v>999999</v>
      </c>
      <c r="EI54" s="535" cm="1">
        <f t="array" ref="EI54">INDEX(EI$13:EI53,$B54+1,1)</f>
        <v>999999</v>
      </c>
      <c r="EJ54" s="535" cm="1">
        <f t="array" ref="EJ54">INDEX(EJ$13:EJ53,$B54+1,1)</f>
        <v>999999</v>
      </c>
      <c r="EK54" s="535" cm="1">
        <f t="array" ref="EK54">INDEX(EK$13:EK53,$B54+1,1)</f>
        <v>999999</v>
      </c>
      <c r="EL54" s="535" cm="1">
        <f t="array" ref="EL54">INDEX(EL$13:EL53,$B54+1,1)</f>
        <v>999999</v>
      </c>
      <c r="EM54" s="535" cm="1">
        <f t="array" ref="EM54">INDEX(EM$13:EM53,$B54+1,1)</f>
        <v>999999</v>
      </c>
      <c r="EN54" s="782">
        <f t="shared" si="211"/>
        <v>0</v>
      </c>
      <c r="EO54" s="782">
        <f t="shared" si="211"/>
        <v>0</v>
      </c>
      <c r="EP54" s="782">
        <f t="shared" si="211"/>
        <v>999999</v>
      </c>
      <c r="EQ54" s="535" t="str" cm="1">
        <f t="array" ref="EQ54">INDEX(EQ$13:EQ53,$B54+1,1)</f>
        <v>-</v>
      </c>
      <c r="ER54" s="535" t="str" cm="1">
        <f t="array" ref="ER54">INDEX(ER$13:ER53,$B54+1,1)</f>
        <v>-</v>
      </c>
      <c r="ES54" s="411" t="str">
        <f t="shared" si="218"/>
        <v>-</v>
      </c>
      <c r="ET54" s="411" t="str">
        <f t="shared" si="218"/>
        <v>-</v>
      </c>
      <c r="EU54" s="781">
        <f t="shared" si="177"/>
        <v>0</v>
      </c>
      <c r="EV54" s="779">
        <f t="shared" si="178"/>
        <v>999999</v>
      </c>
      <c r="EW54" s="780">
        <f t="shared" si="179"/>
        <v>999999</v>
      </c>
      <c r="EX54" s="535" t="str" cm="1">
        <f t="array" ref="EX54">INDEX(EX$13:EX53,$B54+1,1)</f>
        <v>-</v>
      </c>
      <c r="EY54" s="728" cm="1">
        <f t="array" ref="EY54">IF(EX54&lt;&gt;"-",EX54,INDEX(i.ELMatedEst,$AA54+1,$T54))</f>
        <v>0</v>
      </c>
      <c r="EZ54" s="535" t="str" cm="1">
        <f t="array" ref="EZ54">INDEX(EZ$13:EZ53,$B54+1,1)</f>
        <v>-</v>
      </c>
      <c r="FA54" s="535" t="str" cm="1">
        <f t="array" ref="FA54">INDEX(FA$13:FA53,$B54+1,1)</f>
        <v>-</v>
      </c>
      <c r="FB54" s="535" cm="1">
        <f t="array" ref="FB54">INDEX(FB$13:FB53,$B54+1,1)</f>
        <v>0</v>
      </c>
      <c r="FC54" s="535" cm="1">
        <f t="array" ref="FC54">INDEX(FC$13:FC53,$B54+1,1)</f>
        <v>0</v>
      </c>
      <c r="FD54" s="535" cm="1">
        <f t="array" ref="FD54">INDEX(FD$13:FD53,$B54+1,1)</f>
        <v>1</v>
      </c>
      <c r="FE54" s="667">
        <f t="shared" si="190"/>
        <v>0.12</v>
      </c>
      <c r="FF54" s="667">
        <f>INDEX(CHOOSE($N54,DataAutumn!i.EL_PropnSold,DataWinter!i.EL_PropnSold,DataSpring!i.EL_PropnSold),$AI54,$T54)*INDEX(i.ELMatedEst,$AB54+1,$T54)*i.dAdultRR_ELPropSold
+INDEX(i.dryman,($AJ54-1)*4+$AI54,FF$7)</f>
        <v>0</v>
      </c>
      <c r="FG54" s="667">
        <f>INDEX(CHOOSE($N54,DataAutumn!i.EL_PropnSold,DataWinter!i.EL_PropnSold,DataSpring!i.EL_PropnSold),$AI54,$T54)*INDEX(i.ELMatedEst,$AB54+1,$T54)*i.dAdultRR_ELPropSold
+INDEX(i.dryman,($AJ54-1)*4+$AI54,FG$7)</f>
        <v>3.125E-2</v>
      </c>
      <c r="FH54" s="667">
        <f>INDEX(CHOOSE($N54,DataAutumn!i.EL_PropnSold,DataWinter!i.EL_PropnSold,DataSpring!i.EL_PropnSold),$AI54,$T54)*INDEX(i.ELMatedEst,$AB54+1,$T54)*i.dAdultRR_ELPropSold
+INDEX(i.dryman,($AJ54-1)*4+$AI54,FH$7)</f>
        <v>3.125E-2</v>
      </c>
      <c r="FI54" s="667">
        <f>INDEX(CHOOSE($N54,DataAutumn!i.EL_PropnSold,DataWinter!i.EL_PropnSold,DataSpring!i.EL_PropnSold),$AI54,$T54)*INDEX(i.ELMatedEst,$AB54+1,$T54)*i.dAdultRR_ELPropSold
+INDEX(i.dryman,($AJ54-1)*4+$AI54,FI$7)</f>
        <v>3.125E-2</v>
      </c>
      <c r="FJ54" s="668">
        <f>INDEX(CHOOSE($N54,DataAutumn!i.EL_PropnSold,DataWinter!i.EL_PropnSold,DataSpring!i.EL_PropnSold),$AI54,$T54)*INDEX(i.ELMatedEst,$AB54+1,$T54)*i.dAdultLSurv_ELPropSold</f>
        <v>0</v>
      </c>
      <c r="FK54" s="411" t="b">
        <f t="shared" si="219"/>
        <v>0</v>
      </c>
      <c r="FL54" s="411" t="b">
        <f t="shared" si="219"/>
        <v>0</v>
      </c>
      <c r="FM54" s="411" t="b">
        <f t="shared" si="219"/>
        <v>1</v>
      </c>
      <c r="FN54" s="411" t="b">
        <f t="shared" si="219"/>
        <v>0</v>
      </c>
      <c r="FO54" s="411">
        <f t="shared" si="212"/>
        <v>1</v>
      </c>
      <c r="FP54" s="411">
        <f t="shared" si="212"/>
        <v>0</v>
      </c>
      <c r="FQ54" s="411" t="b">
        <f t="shared" si="193"/>
        <v>0</v>
      </c>
      <c r="FR54" s="411" t="b">
        <f t="shared" si="213"/>
        <v>0</v>
      </c>
      <c r="FS54" s="411" t="b">
        <f t="shared" si="213"/>
        <v>0</v>
      </c>
      <c r="FT54" s="411" t="b">
        <f t="shared" si="213"/>
        <v>1</v>
      </c>
      <c r="FU54" s="87">
        <f t="shared" si="220"/>
        <v>2</v>
      </c>
      <c r="FV54" s="87">
        <f t="shared" si="220"/>
        <v>2</v>
      </c>
      <c r="FW54" s="535" cm="1">
        <f t="array" ref="FW54">INDEX(FW$13:FW53,$B54+1,1)</f>
        <v>1</v>
      </c>
      <c r="FX54" s="535" cm="1">
        <f t="array" ref="FX54">INDEX(FX$13:FX53,$B54+1,1)</f>
        <v>1</v>
      </c>
      <c r="FY54" s="535" cm="1">
        <f t="array" ref="FY54">INDEX(FY$13:FY53,$B54+1,1)</f>
        <v>1</v>
      </c>
      <c r="FZ54" s="535" cm="1">
        <f t="array" ref="FZ54">INDEX(FZ$13:FZ53,$B54+1,1)</f>
        <v>1</v>
      </c>
      <c r="GA54" s="535" t="str" cm="1">
        <f t="array" ref="GA54">INDEX(GA$13:GA53,$B54+1,1)</f>
        <v>-</v>
      </c>
      <c r="GB54" s="535" t="str" cm="1">
        <f t="array" ref="GB54">INDEX(GB$13:GB53,$B54+1,1)</f>
        <v>-</v>
      </c>
      <c r="GC54" s="535" t="str" cm="1">
        <f t="array" ref="GC54">INDEX(GC$13:GC53,$B54+1,1)</f>
        <v>-</v>
      </c>
      <c r="GD54" s="535" t="str" cm="1">
        <f t="array" ref="GD54">INDEX(GD$13:GD53,$B54+1,1)</f>
        <v>-</v>
      </c>
      <c r="GE54" s="535" t="b" cm="1">
        <f t="array" ref="GE54">INDEX(GE$13:GE53,$B54+1,1)</f>
        <v>0</v>
      </c>
      <c r="GF54" s="87">
        <f t="shared" si="221"/>
        <v>1</v>
      </c>
      <c r="GG54" s="87">
        <f t="shared" si="221"/>
        <v>1</v>
      </c>
      <c r="GH54" s="87">
        <f t="shared" si="221"/>
        <v>1</v>
      </c>
      <c r="GI54" s="87">
        <f t="shared" si="221"/>
        <v>1</v>
      </c>
      <c r="GJ54" s="87">
        <f t="shared" si="221"/>
        <v>1</v>
      </c>
      <c r="GK54" s="87">
        <f t="shared" si="221"/>
        <v>1</v>
      </c>
      <c r="GL54" s="87">
        <f t="shared" si="221"/>
        <v>1</v>
      </c>
      <c r="GM54" s="87">
        <f t="shared" si="221"/>
        <v>1</v>
      </c>
      <c r="GN54" s="411" cm="1">
        <f t="array" ref="GN54">INDEX(i.dse_type,1,$L54)</f>
        <v>0</v>
      </c>
      <c r="GO54" s="535" t="str" cm="1">
        <f t="array" ref="GO54">INDEX(GO$13:GO53,$B54+1,1)</f>
        <v>-</v>
      </c>
      <c r="GP54" s="535" t="str" cm="1">
        <f t="array" ref="GP54">INDEX(GP$13:GP53,$B54+1,1)</f>
        <v>-</v>
      </c>
      <c r="GQ54" s="535" t="str" cm="1">
        <f t="array" ref="GQ54">INDEX(GQ$13:GQ53,$B54+1,1)</f>
        <v>-</v>
      </c>
      <c r="GR54" s="18"/>
      <c r="GS54" s="535" t="str" cm="1">
        <f t="array" ref="GS54">INDEX(GS$13:GS53,$B54+1,1)</f>
        <v>-</v>
      </c>
      <c r="GT54" s="535" t="str" cm="1">
        <f t="array" ref="GT54">INDEX(GT$13:GT53,$B54+1,1)</f>
        <v>-</v>
      </c>
      <c r="GU54" s="535" t="str" cm="1">
        <f t="array" ref="GU54">INDEX(GU$13:GU53,$B54+1,1)</f>
        <v>-</v>
      </c>
      <c r="GV54" s="535" t="str" cm="1">
        <f t="array" ref="GV54">INDEX(GV$13:GV53,$B54+1,1)</f>
        <v>-</v>
      </c>
      <c r="GW54" s="535" t="str" cm="1">
        <f t="array" ref="GW54">INDEX(GW$13:GW53,$B54+1,1)</f>
        <v>-</v>
      </c>
      <c r="GX54" s="535" cm="1">
        <f t="array" ref="GX54">INDEX(GX$13:GX53,$B54+1,1)</f>
        <v>1</v>
      </c>
      <c r="GY54" s="535" cm="1">
        <f t="array" ref="GY54">INDEX(GY$13:GY53,$B54+1,1)</f>
        <v>1</v>
      </c>
      <c r="GZ54" s="535" t="str" cm="1">
        <f t="array" ref="GZ54">INDEX(GZ$13:GZ53,$B54+1,1)</f>
        <v>-</v>
      </c>
      <c r="HA54" s="535" t="str" cm="1">
        <f t="array" ref="HA54">INDEX(HA$13:HA53,$B54+1,1)</f>
        <v>-</v>
      </c>
      <c r="HB54" s="535" t="str" cm="1">
        <f t="array" ref="HB54">INDEX(HB$13:HB53,$B54+1,1)</f>
        <v>-</v>
      </c>
      <c r="HC54" s="535" t="str" cm="1">
        <f t="array" ref="HC54">INDEX(HC$13:HC53,$B54+1,1)</f>
        <v>-</v>
      </c>
      <c r="HD54" s="535" t="str" cm="1">
        <f t="array" ref="HD54">INDEX(HD$13:HD53,$B54+1,1)</f>
        <v>-</v>
      </c>
      <c r="HE54" s="535" t="str" cm="1">
        <f t="array" ref="HE54">INDEX(HE$13:HE53,$B54+1,1)</f>
        <v>-</v>
      </c>
      <c r="HF54" s="535" t="str" cm="1">
        <f t="array" ref="HF54">INDEX(HF$13:HF53,$B54+1,1)</f>
        <v>-</v>
      </c>
      <c r="HG54" s="535" t="str" cm="1">
        <f t="array" ref="HG54">INDEX(HG$13:HG53,$B54+1,1)</f>
        <v>-</v>
      </c>
      <c r="HH54" s="535" t="str" cm="1">
        <f t="array" ref="HH54">INDEX(HH$13:HH53,$B54+1,1)</f>
        <v>-</v>
      </c>
      <c r="HI54" s="535" t="str" cm="1">
        <f t="array" ref="HI54">INDEX(HI$13:HI53,$B54+1,1)</f>
        <v>-</v>
      </c>
      <c r="HJ54" s="535" t="str" cm="1">
        <f t="array" ref="HJ54">INDEX(HJ$13:HJ53,$B54+1,1)</f>
        <v>-</v>
      </c>
      <c r="HK54" s="535" t="str" cm="1">
        <f t="array" ref="HK54">INDEX(HK$13:HK53,$B54+1,1)</f>
        <v>-</v>
      </c>
      <c r="HL54" s="535" t="str" cm="1">
        <f t="array" ref="HL54">INDEX(HL$13:HL53,$B54+1,1)</f>
        <v>-</v>
      </c>
      <c r="HM54" s="535" t="str" cm="1">
        <f t="array" ref="HM54">INDEX(HM$13:HM53,$B54+1,1)</f>
        <v>-</v>
      </c>
      <c r="HN54" s="535" t="str" cm="1">
        <f t="array" ref="HN54">INDEX(HN$13:HN53,$B54+1,1)</f>
        <v>-</v>
      </c>
      <c r="HO54" s="535" t="str" cm="1">
        <f t="array" ref="HO54">INDEX(HO$13:HO53,$B54+1,1)</f>
        <v>-</v>
      </c>
      <c r="HP54" s="535" t="str" cm="1">
        <f t="array" ref="HP54">INDEX(HP$13:HP53,$B54+1,1)</f>
        <v>-</v>
      </c>
      <c r="HQ54" s="535" t="str" cm="1">
        <f t="array" ref="HQ54">INDEX(HQ$13:HQ53,$B54+1,1)</f>
        <v>-</v>
      </c>
      <c r="HR54" s="535" t="str" cm="1">
        <f t="array" ref="HR54">INDEX(HR$13:HR53,$B54+1,1)</f>
        <v>-</v>
      </c>
      <c r="HS54" s="535" t="str" cm="1">
        <f t="array" ref="HS54">INDEX(HS$13:HS53,$B54+1,1)</f>
        <v>-</v>
      </c>
      <c r="HT54" s="535" t="str" cm="1">
        <f t="array" ref="HT54">INDEX(HT$13:HT53,$B54+1,1)</f>
        <v>-</v>
      </c>
      <c r="HU54" s="535" cm="1">
        <f t="array" ref="HU54">INDEX(HU$13:HU53,$B54+1,1)</f>
        <v>0</v>
      </c>
      <c r="HV54" s="535" t="str" cm="1">
        <f t="array" ref="HV54">INDEX(HV$13:HV53,$B54+1,1)</f>
        <v>-</v>
      </c>
      <c r="HW54" s="535" cm="1">
        <f t="array" ref="HW54">INDEX(HW$13:HW53,$B54+1,1)</f>
        <v>1</v>
      </c>
      <c r="HX54" s="535" cm="1">
        <f t="array" ref="HX54">INDEX(HX$13:HX53,$B54+1,1)</f>
        <v>0</v>
      </c>
      <c r="HY54" s="535" cm="1">
        <f t="array" ref="HY54">INDEX(HY$13:HY53,$B54+1,1)</f>
        <v>0</v>
      </c>
      <c r="HZ54" s="535" cm="1">
        <f t="array" ref="HZ54">INDEX(HZ$13:HZ53,$B54+1,1)</f>
        <v>0</v>
      </c>
      <c r="IA54" s="535" cm="1">
        <f t="array" ref="IA54">INDEX(IA$13:IA53,$B54+1,1)</f>
        <v>0</v>
      </c>
      <c r="IB54" s="535" cm="1">
        <f t="array" ref="IB54">INDEX(IB$13:IB53,$B54+1,1)</f>
        <v>0</v>
      </c>
      <c r="IC54" s="535" cm="1">
        <f t="array" ref="IC54">INDEX(IC$13:IC53,$B54+1,1)</f>
        <v>0</v>
      </c>
      <c r="ID54" s="535" cm="1">
        <f t="array" ref="ID54">INDEX(ID$13:ID53,$B54+1,1)</f>
        <v>0</v>
      </c>
      <c r="IE54" s="535" cm="1">
        <f t="array" ref="IE54">INDEX(IE$13:IE53,$B54+1,1)</f>
        <v>1</v>
      </c>
      <c r="IF54" s="535" cm="1">
        <f t="array" ref="IF54">INDEX(IF$13:IF53,$B54+1,1)</f>
        <v>0</v>
      </c>
      <c r="IG54" s="535" cm="1">
        <f t="array" ref="IG54">INDEX(IG$13:IG53,$B54+1,1)</f>
        <v>0</v>
      </c>
      <c r="IH54" s="535" cm="1">
        <f t="array" ref="IH54">INDEX(IH$13:IH53,$B54+1,1)</f>
        <v>0</v>
      </c>
      <c r="II54" s="535" cm="1">
        <f t="array" ref="II54">INDEX(II$13:II53,$B54+1,1)</f>
        <v>0</v>
      </c>
      <c r="IJ54" s="535" cm="1">
        <f t="array" ref="IJ54">INDEX(IJ$13:IJ53,$B54+1,1)</f>
        <v>0</v>
      </c>
      <c r="IK54" s="18"/>
      <c r="IL54" s="541" t="s">
        <v>30</v>
      </c>
      <c r="IM54" s="541" t="s">
        <v>30</v>
      </c>
      <c r="IN54" s="541" t="s">
        <v>30</v>
      </c>
      <c r="IO54" s="541" t="s">
        <v>30</v>
      </c>
      <c r="IP54" s="541" t="s">
        <v>30</v>
      </c>
      <c r="IQ54" s="541" t="s">
        <v>30</v>
      </c>
      <c r="IR54" s="541" t="s">
        <v>30</v>
      </c>
      <c r="IS54" s="541" t="s">
        <v>30</v>
      </c>
      <c r="IT54" s="541" t="s">
        <v>30</v>
      </c>
      <c r="IU54" s="541" t="s">
        <v>30</v>
      </c>
      <c r="IV54" s="541" t="s">
        <v>30</v>
      </c>
      <c r="IW54" s="541" t="s">
        <v>30</v>
      </c>
      <c r="IX54" s="541" t="s">
        <v>30</v>
      </c>
      <c r="IY54" s="541" t="s">
        <v>30</v>
      </c>
      <c r="IZ54" s="541" t="s">
        <v>30</v>
      </c>
      <c r="JA54" s="541" t="s">
        <v>30</v>
      </c>
      <c r="JB54" s="535" cm="1">
        <f t="array" ref="JB54">INDEX(JB$13:JB53,$B54+1,1)</f>
        <v>0</v>
      </c>
      <c r="JC54" s="535" cm="1">
        <f t="array" ref="JC54">INDEX(JC$13:JC53,$B54+1,1)</f>
        <v>0</v>
      </c>
      <c r="JD54" s="535" cm="1">
        <f t="array" ref="JD54">INDEX(JD$13:JD53,$B54+1,1)</f>
        <v>0</v>
      </c>
      <c r="JE54" s="535" cm="1">
        <f t="array" ref="JE54">INDEX(JE$13:JE53,$B54+1,1)</f>
        <v>0</v>
      </c>
      <c r="JF54" s="535" cm="1">
        <f t="array" ref="JF54">INDEX(JF$13:JF53,$B54+1,1)</f>
        <v>0</v>
      </c>
      <c r="JG54" s="535" cm="1">
        <f t="array" ref="JG54">INDEX(JG$13:JG53,$B54+1,1)</f>
        <v>0</v>
      </c>
      <c r="JH54" s="535" cm="1">
        <f t="array" ref="JH54">INDEX(JH$13:JH53,$B54+1,1)</f>
        <v>0</v>
      </c>
      <c r="JI54" s="535" cm="1">
        <f t="array" ref="JI54">INDEX(JI$13:JI53,$B54+1,1)</f>
        <v>0</v>
      </c>
      <c r="JJ54" s="535" cm="1">
        <f t="array" ref="JJ54">INDEX(JJ$13:JJ53,$B54+1,1)</f>
        <v>0</v>
      </c>
      <c r="JK54" s="535" cm="1">
        <f t="array" ref="JK54">INDEX(JK$13:JK53,$B54+1,1)</f>
        <v>0</v>
      </c>
      <c r="JL54" s="535" cm="1">
        <f t="array" ref="JL54">INDEX(JL$13:JL53,$B54+1,1)</f>
        <v>0</v>
      </c>
      <c r="JM54" s="535" cm="1">
        <f t="array" ref="JM54">INDEX(JM$13:JM53,$B54+1,1)</f>
        <v>0</v>
      </c>
      <c r="JN54" s="535" cm="1">
        <f t="array" ref="JN54">INDEX(JN$13:JN53,$B54+1,1)</f>
        <v>0</v>
      </c>
      <c r="JO54" s="535" cm="1">
        <f t="array" ref="JO54">INDEX(JO$13:JO53,$B54+1,1)</f>
        <v>0</v>
      </c>
      <c r="JP54" s="535" cm="1">
        <f t="array" ref="JP54">INDEX(JP$13:JP53,$B54+1,1)</f>
        <v>0</v>
      </c>
      <c r="JQ54" s="535" cm="1">
        <f t="array" ref="JQ54">INDEX(JQ$13:JQ53,$B54+1,1)</f>
        <v>0</v>
      </c>
      <c r="JR54" s="535" cm="1">
        <f t="array" ref="JR54">INDEX(JR$13:JR53,$B54+1,1)</f>
        <v>0</v>
      </c>
      <c r="JS54" s="535" cm="1">
        <f t="array" ref="JS54">INDEX(JS$13:JS53,$B54+1,1)</f>
        <v>0</v>
      </c>
      <c r="JT54" s="535" cm="1">
        <f t="array" ref="JT54">INDEX(JT$13:JT53,$B54+1,1)</f>
        <v>0</v>
      </c>
      <c r="JU54" s="535" cm="1">
        <f t="array" ref="JU54">INDEX(JU$13:JU53,$B54+1,1)</f>
        <v>0</v>
      </c>
      <c r="JV54" s="535" cm="1">
        <f t="array" ref="JV54">INDEX(JV$13:JV53,$B54+1,1)</f>
        <v>0</v>
      </c>
      <c r="JW54" s="535" cm="1">
        <f t="array" ref="JW54">INDEX(JW$13:JW53,$B54+1,1)</f>
        <v>0</v>
      </c>
      <c r="JX54" s="535" cm="1">
        <f t="array" ref="JX54">INDEX(JX$13:JX53,$B54+1,1)</f>
        <v>0</v>
      </c>
      <c r="JY54" s="535" cm="1">
        <f t="array" ref="JY54">INDEX(JY$13:JY53,$B54+1,1)</f>
        <v>0</v>
      </c>
      <c r="JZ54" s="535" cm="1">
        <f t="array" ref="JZ54">INDEX(JZ$13:JZ53,$B54+1,1)</f>
        <v>0</v>
      </c>
      <c r="KA54" s="535" cm="1">
        <f t="array" ref="KA54">INDEX(KA$13:KA53,$B54+1,1)</f>
        <v>0</v>
      </c>
      <c r="KB54" s="535" cm="1">
        <f t="array" ref="KB54">INDEX(KB$13:KB53,$B54+1,1)</f>
        <v>0</v>
      </c>
      <c r="KC54" s="535" cm="1">
        <f t="array" ref="KC54">INDEX(KC$13:KC53,$B54+1,1)</f>
        <v>0</v>
      </c>
      <c r="KD54" s="535" cm="1">
        <f t="array" ref="KD54">INDEX(KD$13:KD53,$B54+1,1)</f>
        <v>0</v>
      </c>
      <c r="KE54" s="535" cm="1">
        <f t="array" ref="KE54">INDEX(KE$13:KE53,$B54+1,1)</f>
        <v>0</v>
      </c>
      <c r="KF54" s="535" cm="1">
        <f t="array" ref="KF54">INDEX(KF$13:KF53,$B54+1,1)</f>
        <v>0</v>
      </c>
      <c r="KG54" s="535" cm="1">
        <f t="array" ref="KG54">INDEX(KG$13:KG53,$B54+1,1)</f>
        <v>0</v>
      </c>
      <c r="KH54" s="535" cm="1">
        <f t="array" ref="KH54">INDEX(KH$13:KH53,$B54+1,1)</f>
        <v>0</v>
      </c>
      <c r="KI54" s="535" cm="1">
        <f t="array" ref="KI54">INDEX(KI$13:KI53,$B54+1,1)</f>
        <v>0</v>
      </c>
      <c r="KJ54" s="535" cm="1">
        <f t="array" ref="KJ54">INDEX(KJ$13:KJ53,$B54+1,1)</f>
        <v>0</v>
      </c>
      <c r="KK54" s="535" cm="1">
        <f t="array" ref="KK54">INDEX(KK$13:KK53,$B54+1,1)</f>
        <v>0</v>
      </c>
      <c r="KL54" s="535" cm="1">
        <f t="array" ref="KL54">INDEX(KL$13:KL53,$B54+1,1)</f>
        <v>0</v>
      </c>
      <c r="KM54" s="535" cm="1">
        <f t="array" ref="KM54">INDEX(KM$13:KM53,$B54+1,1)</f>
        <v>0</v>
      </c>
      <c r="KN54" s="535" cm="1">
        <f t="array" ref="KN54">INDEX(KN$13:KN53,$B54+1,1)</f>
        <v>0</v>
      </c>
      <c r="KO54" s="535" cm="1">
        <f t="array" ref="KO54">INDEX(KO$13:KO53,$B54+1,1)</f>
        <v>0</v>
      </c>
      <c r="KP54" s="535" cm="1">
        <f t="array" ref="KP54">INDEX(KP$13:KP53,$B54+1,1)</f>
        <v>0</v>
      </c>
      <c r="KQ54" s="535" cm="1">
        <f t="array" ref="KQ54">INDEX(KQ$13:KQ53,$B54+1,1)</f>
        <v>0</v>
      </c>
      <c r="KR54" s="535" cm="1">
        <f t="array" ref="KR54">INDEX(KR$13:KR53,$B54+1,1)</f>
        <v>0</v>
      </c>
      <c r="KS54" s="535" cm="1">
        <f t="array" ref="KS54">INDEX(KS$13:KS53,$B54+1,1)</f>
        <v>0</v>
      </c>
      <c r="KT54" s="535" cm="1">
        <f t="array" ref="KT54">INDEX(KT$13:KT53,$B54+1,1)</f>
        <v>0</v>
      </c>
      <c r="KU54" s="535" cm="1">
        <f t="array" ref="KU54">INDEX(KU$13:KU53,$B54+1,1)</f>
        <v>0</v>
      </c>
      <c r="KV54" s="535" cm="1">
        <f t="array" ref="KV54">INDEX(KV$13:KV53,$B54+1,1)</f>
        <v>0</v>
      </c>
      <c r="KW54" s="535" cm="1">
        <f t="array" ref="KW54">INDEX(KW$13:KW53,$B54+1,1)</f>
        <v>0</v>
      </c>
      <c r="KX54" s="535" cm="1">
        <f t="array" ref="KX54">INDEX(KX$13:KX53,$B54+1,1)</f>
        <v>0</v>
      </c>
      <c r="KY54" s="535" cm="1">
        <f t="array" ref="KY54">INDEX(KY$13:KY53,$B54+1,1)</f>
        <v>0</v>
      </c>
      <c r="KZ54" s="535" cm="1">
        <f t="array" ref="KZ54">INDEX(KZ$13:KZ53,$B54+1,1)</f>
        <v>0</v>
      </c>
      <c r="LA54" s="535" cm="1">
        <f t="array" ref="LA54">INDEX(LA$13:LA53,$B54+1,1)</f>
        <v>0</v>
      </c>
      <c r="LB54" s="535" cm="1">
        <f t="array" ref="LB54">INDEX(LB$13:LB53,$B54+1,1)</f>
        <v>0</v>
      </c>
      <c r="LC54" s="535" cm="1">
        <f t="array" ref="LC54">INDEX(LC$13:LC53,$B54+1,1)</f>
        <v>0</v>
      </c>
      <c r="LD54" s="535" cm="1">
        <f t="array" ref="LD54">INDEX(LD$13:LD53,$B54+1,1)</f>
        <v>0</v>
      </c>
      <c r="LE54" s="535" cm="1">
        <f t="array" ref="LE54">INDEX(LE$13:LE53,$B54+1,1)</f>
        <v>0</v>
      </c>
      <c r="LF54" s="535" cm="1">
        <f t="array" ref="LF54">INDEX(LF$13:LF53,$B54+1,1)</f>
        <v>0</v>
      </c>
      <c r="LG54" s="535" cm="1">
        <f t="array" ref="LG54">INDEX(LG$13:LG53,$B54+1,1)</f>
        <v>0</v>
      </c>
      <c r="LH54" s="535" cm="1">
        <f t="array" ref="LH54">INDEX(LH$13:LH53,$B54+1,1)</f>
        <v>0</v>
      </c>
      <c r="LI54" s="535" cm="1">
        <f t="array" ref="LI54">INDEX(LI$13:LI53,$B54+1,1)</f>
        <v>0</v>
      </c>
      <c r="LJ54" s="535" cm="1">
        <f t="array" ref="LJ54">INDEX(LJ$13:LJ53,$B54+1,1)</f>
        <v>0</v>
      </c>
      <c r="LK54" s="535" cm="1">
        <f t="array" ref="LK54">INDEX(LK$13:LK53,$B54+1,1)</f>
        <v>0</v>
      </c>
      <c r="LL54" s="535" cm="1">
        <f t="array" ref="LL54">INDEX(LL$13:LL53,$B54+1,1)</f>
        <v>0</v>
      </c>
      <c r="LM54" s="535" cm="1">
        <f t="array" ref="LM54">INDEX(LM$13:LM53,$B54+1,1)</f>
        <v>0</v>
      </c>
      <c r="LN54" s="535" cm="1">
        <f t="array" ref="LN54">INDEX(LN$13:LN53,$B54+1,1)</f>
        <v>0</v>
      </c>
      <c r="LO54" s="535" cm="1">
        <f t="array" ref="LO54">INDEX(LO$13:LO53,$B54+1,1)</f>
        <v>0</v>
      </c>
      <c r="LP54" s="535" cm="1">
        <f t="array" ref="LP54">INDEX(LP$13:LP53,$B54+1,1)</f>
        <v>0</v>
      </c>
      <c r="LQ54" s="535" cm="1">
        <f t="array" ref="LQ54">INDEX(LQ$13:LQ53,$B54+1,1)</f>
        <v>0</v>
      </c>
      <c r="LR54" s="535" cm="1">
        <f t="array" ref="LR54">INDEX(LR$13:LR53,$B54+1,1)</f>
        <v>0</v>
      </c>
      <c r="LS54" s="535" cm="1">
        <f t="array" ref="LS54">INDEX(LS$13:LS53,$B54+1,1)</f>
        <v>0</v>
      </c>
      <c r="LT54" s="535" cm="1">
        <f t="array" ref="LT54">INDEX(LT$13:LT53,$B54+1,1)</f>
        <v>0</v>
      </c>
      <c r="LU54" s="535" cm="1">
        <f t="array" ref="LU54">INDEX(LU$13:LU53,$B54+1,1)</f>
        <v>0</v>
      </c>
      <c r="LV54" s="535" cm="1">
        <f t="array" ref="LV54">INDEX(LV$13:LV53,$B54+1,1)</f>
        <v>0</v>
      </c>
      <c r="LW54" s="535" cm="1">
        <f t="array" ref="LW54">INDEX(LW$13:LW53,$B54+1,1)</f>
        <v>0</v>
      </c>
      <c r="LX54" s="535" cm="1">
        <f t="array" ref="LX54">INDEX(LX$13:LX53,$B54+1,1)</f>
        <v>0</v>
      </c>
      <c r="LY54" s="535" cm="1">
        <f t="array" ref="LY54">INDEX(LY$13:LY53,$B54+1,1)</f>
        <v>0</v>
      </c>
      <c r="LZ54" s="535" cm="1">
        <f t="array" ref="LZ54">INDEX(LZ$13:LZ53,$B54+1,1)</f>
        <v>0</v>
      </c>
      <c r="MA54" s="535" cm="1">
        <f t="array" ref="MA54">INDEX(MA$13:MA53,$B54+1,1)</f>
        <v>0</v>
      </c>
      <c r="MB54" s="535" cm="1">
        <f t="array" ref="MB54">INDEX(MB$13:MB53,$B54+1,1)</f>
        <v>0</v>
      </c>
      <c r="MC54" s="535" cm="1">
        <f t="array" ref="MC54">INDEX(MC$13:MC53,$B54+1,1)</f>
        <v>0</v>
      </c>
      <c r="MD54" s="535" cm="1">
        <f t="array" ref="MD54">INDEX(MD$13:MD53,$B54+1,1)</f>
        <v>0</v>
      </c>
      <c r="ME54" s="535" cm="1">
        <f t="array" ref="ME54">INDEX(ME$13:ME53,$B54+1,1)</f>
        <v>0</v>
      </c>
      <c r="MF54" s="535" cm="1">
        <f t="array" ref="MF54">INDEX(MF$13:MF53,$B54+1,1)</f>
        <v>0</v>
      </c>
      <c r="MG54" s="535" cm="1">
        <f t="array" ref="MG54">INDEX(MG$13:MG53,$B54+1,1)</f>
        <v>0</v>
      </c>
      <c r="MH54" s="535" cm="1">
        <f t="array" ref="MH54">INDEX(MH$13:MH53,$B54+1,1)</f>
        <v>0</v>
      </c>
      <c r="MI54" s="535" cm="1">
        <f t="array" ref="MI54">INDEX(MI$13:MI53,$B54+1,1)</f>
        <v>0</v>
      </c>
      <c r="MJ54" s="535" cm="1">
        <f t="array" ref="MJ54">INDEX(MJ$13:MJ53,$B54+1,1)</f>
        <v>0</v>
      </c>
      <c r="MK54" s="535" cm="1">
        <f t="array" ref="MK54">INDEX(MK$13:MK53,$B54+1,1)</f>
        <v>0</v>
      </c>
      <c r="ML54" s="535" cm="1">
        <f t="array" ref="ML54">INDEX(ML$13:ML53,$B54+1,1)</f>
        <v>0</v>
      </c>
      <c r="MM54" s="535" cm="1">
        <f t="array" ref="MM54">INDEX(MM$13:MM53,$B54+1,1)</f>
        <v>0</v>
      </c>
      <c r="MN54" s="535" cm="1">
        <f t="array" ref="MN54">INDEX(MN$13:MN53,$B54+1,1)</f>
        <v>0</v>
      </c>
      <c r="MO54" s="535" cm="1">
        <f t="array" ref="MO54">INDEX(MO$13:MO53,$B54+1,1)</f>
        <v>0</v>
      </c>
      <c r="MP54" s="535" cm="1">
        <f t="array" ref="MP54">INDEX(MP$13:MP53,$B54+1,1)</f>
        <v>0</v>
      </c>
      <c r="MQ54" s="535" cm="1">
        <f t="array" ref="MQ54">INDEX(MQ$13:MQ53,$B54+1,1)</f>
        <v>0</v>
      </c>
      <c r="MR54" s="535" cm="1">
        <f t="array" ref="MR54">INDEX(MR$13:MR53,$B54+1,1)</f>
        <v>0</v>
      </c>
      <c r="MS54" s="535" cm="1">
        <f t="array" ref="MS54">INDEX(MS$13:MS53,$B54+1,1)</f>
        <v>0</v>
      </c>
      <c r="MT54" s="535" cm="1">
        <f t="array" ref="MT54">INDEX(MT$13:MT53,$B54+1,1)</f>
        <v>0</v>
      </c>
      <c r="MU54" s="535" cm="1">
        <f t="array" ref="MU54">INDEX(MU$13:MU53,$B54+1,1)</f>
        <v>0</v>
      </c>
      <c r="MV54" s="535" cm="1">
        <f t="array" ref="MV54">INDEX(MV$13:MV53,$B54+1,1)</f>
        <v>0</v>
      </c>
      <c r="MW54" s="535" cm="1">
        <f t="array" ref="MW54">INDEX(MW$13:MW53,$B54+1,1)</f>
        <v>0</v>
      </c>
      <c r="MX54" s="535" cm="1">
        <f t="array" ref="MX54">INDEX(MX$13:MX53,$B54+1,1)</f>
        <v>0</v>
      </c>
      <c r="MY54" s="535" cm="1">
        <f t="array" ref="MY54">INDEX(MY$13:MY53,$B54+1,1)</f>
        <v>0</v>
      </c>
      <c r="MZ54" s="535" cm="1">
        <f t="array" ref="MZ54">INDEX(MZ$13:MZ53,$B54+1,1)</f>
        <v>0</v>
      </c>
      <c r="NA54" s="535" cm="1">
        <f t="array" ref="NA54">INDEX(NA$13:NA53,$B54+1,1)</f>
        <v>0</v>
      </c>
      <c r="NB54" s="535" cm="1">
        <f t="array" ref="NB54">INDEX(NB$13:NB53,$B54+1,1)</f>
        <v>0</v>
      </c>
      <c r="NC54" s="535" cm="1">
        <f t="array" ref="NC54">INDEX(NC$13:NC53,$B54+1,1)</f>
        <v>0</v>
      </c>
      <c r="ND54" s="535" cm="1">
        <f t="array" ref="ND54">INDEX(ND$13:ND53,$B54+1,1)</f>
        <v>0</v>
      </c>
      <c r="NE54" s="535" cm="1">
        <f t="array" ref="NE54">INDEX(NE$13:NE53,$B54+1,1)</f>
        <v>0</v>
      </c>
      <c r="NF54" s="535" cm="1">
        <f t="array" ref="NF54">INDEX(NF$13:NF53,$B54+1,1)</f>
        <v>0</v>
      </c>
      <c r="NG54" s="535" cm="1">
        <f t="array" ref="NG54">INDEX(NG$13:NG53,$B54+1,1)</f>
        <v>0</v>
      </c>
      <c r="NH54" s="535" cm="1">
        <f t="array" ref="NH54">INDEX(NH$13:NH53,$B54+1,1)</f>
        <v>0</v>
      </c>
      <c r="NI54" s="535" cm="1">
        <f t="array" ref="NI54">INDEX(NI$13:NI53,$B54+1,1)</f>
        <v>0</v>
      </c>
      <c r="NJ54" s="535" cm="1">
        <f t="array" ref="NJ54">INDEX(NJ$13:NJ53,$B54+1,1)</f>
        <v>0</v>
      </c>
      <c r="NK54" s="535" cm="1">
        <f t="array" ref="NK54">INDEX(NK$13:NK53,$B54+1,1)</f>
        <v>0</v>
      </c>
      <c r="NL54" s="535" cm="1">
        <f t="array" ref="NL54">INDEX(NL$13:NL53,$B54+1,1)</f>
        <v>0</v>
      </c>
      <c r="NM54" s="535" cm="1">
        <f t="array" ref="NM54">INDEX(NM$13:NM53,$B54+1,1)</f>
        <v>0</v>
      </c>
      <c r="NN54" s="535" cm="1">
        <f t="array" ref="NN54">INDEX(NN$13:NN53,$B54+1,1)</f>
        <v>0</v>
      </c>
      <c r="NO54" s="535" cm="1">
        <f t="array" ref="NO54">INDEX(NO$13:NO53,$B54+1,1)</f>
        <v>0</v>
      </c>
      <c r="NP54" s="535" cm="1">
        <f t="array" ref="NP54">INDEX(NP$13:NP53,$B54+1,1)</f>
        <v>0</v>
      </c>
      <c r="NQ54" s="535" cm="1">
        <f t="array" ref="NQ54">INDEX(NQ$13:NQ53,$B54+1,1)</f>
        <v>0</v>
      </c>
      <c r="NR54" s="535" cm="1">
        <f t="array" ref="NR54">INDEX(NR$13:NR53,$B54+1,1)</f>
        <v>0</v>
      </c>
      <c r="NS54" s="535" cm="1">
        <f t="array" ref="NS54">INDEX(NS$13:NS53,$B54+1,1)</f>
        <v>0</v>
      </c>
      <c r="NT54" s="535" cm="1">
        <f t="array" ref="NT54">INDEX(NT$13:NT53,$B54+1,1)</f>
        <v>0</v>
      </c>
      <c r="NU54" s="535" cm="1">
        <f t="array" ref="NU54">INDEX(NU$13:NU53,$B54+1,1)</f>
        <v>0</v>
      </c>
      <c r="NV54" s="535" cm="1">
        <f t="array" ref="NV54">INDEX(NV$13:NV53,$B54+1,1)</f>
        <v>0</v>
      </c>
      <c r="NW54" s="535" cm="1">
        <f t="array" ref="NW54">INDEX(NW$13:NW53,$B54+1,1)</f>
        <v>0</v>
      </c>
      <c r="NX54" s="535" cm="1">
        <f t="array" ref="NX54">INDEX(NX$13:NX53,$B54+1,1)</f>
        <v>0</v>
      </c>
      <c r="NY54" s="535" cm="1">
        <f t="array" ref="NY54">INDEX(NY$13:NY53,$B54+1,1)</f>
        <v>0</v>
      </c>
      <c r="NZ54" s="535" cm="1">
        <f t="array" ref="NZ54">INDEX(NZ$13:NZ53,$B54+1,1)</f>
        <v>0</v>
      </c>
      <c r="OA54" s="535" cm="1">
        <f t="array" ref="OA54">INDEX(OA$13:OA53,$B54+1,1)</f>
        <v>0</v>
      </c>
      <c r="OB54" s="535" cm="1">
        <f t="array" ref="OB54">INDEX(OB$13:OB53,$B54+1,1)</f>
        <v>0</v>
      </c>
      <c r="OC54" s="535" cm="1">
        <f t="array" ref="OC54">INDEX(OC$13:OC53,$B54+1,1)</f>
        <v>0</v>
      </c>
      <c r="OD54" s="535" cm="1">
        <f t="array" ref="OD54">INDEX(OD$13:OD53,$B54+1,1)</f>
        <v>0</v>
      </c>
      <c r="OE54" s="535" cm="1">
        <f t="array" ref="OE54">INDEX(OE$13:OE53,$B54+1,1)</f>
        <v>0</v>
      </c>
      <c r="OF54" s="535" cm="1">
        <f t="array" ref="OF54">INDEX(OF$13:OF53,$B54+1,1)</f>
        <v>0</v>
      </c>
      <c r="OG54" s="535" cm="1">
        <f t="array" ref="OG54">INDEX(OG$13:OG53,$B54+1,1)</f>
        <v>0</v>
      </c>
      <c r="OH54" s="535" cm="1">
        <f t="array" ref="OH54">INDEX(OH$13:OH53,$B54+1,1)</f>
        <v>0</v>
      </c>
      <c r="OI54" s="535" cm="1">
        <f t="array" ref="OI54">INDEX(OI$13:OI53,$B54+1,1)</f>
        <v>0</v>
      </c>
      <c r="OJ54" s="535" cm="1">
        <f t="array" ref="OJ54">INDEX(OJ$13:OJ53,$B54+1,1)</f>
        <v>0</v>
      </c>
      <c r="OK54" s="535" cm="1">
        <f t="array" ref="OK54">INDEX(OK$13:OK53,$B54+1,1)</f>
        <v>0</v>
      </c>
      <c r="OL54" s="535" cm="1">
        <f t="array" ref="OL54">INDEX(OL$13:OL53,$B54+1,1)</f>
        <v>0</v>
      </c>
      <c r="OM54" s="535" cm="1">
        <f t="array" ref="OM54">INDEX(OM$13:OM53,$B54+1,1)</f>
        <v>0</v>
      </c>
      <c r="ON54" s="535" cm="1">
        <f t="array" ref="ON54">INDEX(ON$13:ON53,$B54+1,1)</f>
        <v>0</v>
      </c>
      <c r="OO54" s="535" cm="1">
        <f t="array" ref="OO54">INDEX(OO$13:OO53,$B54+1,1)</f>
        <v>0</v>
      </c>
      <c r="OP54" s="535" cm="1">
        <f t="array" ref="OP54">INDEX(OP$13:OP53,$B54+1,1)</f>
        <v>0</v>
      </c>
      <c r="OQ54" s="535" cm="1">
        <f t="array" ref="OQ54">INDEX(OQ$13:OQ53,$B54+1,1)</f>
        <v>0</v>
      </c>
      <c r="OR54" s="535" cm="1">
        <f t="array" ref="OR54">INDEX(OR$13:OR53,$B54+1,1)</f>
        <v>0</v>
      </c>
      <c r="OS54" s="535" cm="1">
        <f t="array" ref="OS54">INDEX(OS$13:OS53,$B54+1,1)</f>
        <v>0</v>
      </c>
      <c r="OT54" s="535" cm="1">
        <f t="array" ref="OT54">INDEX(OT$13:OT53,$B54+1,1)</f>
        <v>0</v>
      </c>
      <c r="OU54" s="535" cm="1">
        <f t="array" ref="OU54">INDEX(OU$13:OU53,$B54+1,1)</f>
        <v>0</v>
      </c>
      <c r="OV54" s="535" cm="1">
        <f t="array" ref="OV54">INDEX(OV$13:OV53,$B54+1,1)</f>
        <v>0</v>
      </c>
      <c r="OW54" s="535" cm="1">
        <f t="array" ref="OW54">INDEX(OW$13:OW53,$B54+1,1)</f>
        <v>0</v>
      </c>
      <c r="OX54" s="535" cm="1">
        <f t="array" ref="OX54">INDEX(OX$13:OX53,$B54+1,1)</f>
        <v>0</v>
      </c>
      <c r="OY54" s="535" cm="1">
        <f t="array" ref="OY54">INDEX(OY$13:OY53,$B54+1,1)</f>
        <v>0</v>
      </c>
      <c r="OZ54" s="535" cm="1">
        <f t="array" ref="OZ54">INDEX(OZ$13:OZ53,$B54+1,1)</f>
        <v>0</v>
      </c>
      <c r="PA54" s="535" cm="1">
        <f t="array" ref="PA54">INDEX(PA$13:PA53,$B54+1,1)</f>
        <v>0</v>
      </c>
      <c r="PB54" s="535" cm="1">
        <f t="array" ref="PB54">INDEX(PB$13:PB53,$B54+1,1)</f>
        <v>0</v>
      </c>
      <c r="PC54" s="535" cm="1">
        <f t="array" ref="PC54">INDEX(PC$13:PC53,$B54+1,1)</f>
        <v>0</v>
      </c>
      <c r="PD54" s="535" cm="1">
        <f t="array" ref="PD54">INDEX(PD$13:PD53,$B54+1,1)</f>
        <v>0</v>
      </c>
      <c r="PE54" s="535" cm="1">
        <f t="array" ref="PE54">INDEX(PE$13:PE53,$B54+1,1)</f>
        <v>0</v>
      </c>
      <c r="PF54" s="535" cm="1">
        <f t="array" ref="PF54">INDEX(PF$13:PF53,$B54+1,1)</f>
        <v>0</v>
      </c>
      <c r="PG54" s="535" cm="1">
        <f t="array" ref="PG54">INDEX(PG$13:PG53,$B54+1,1)</f>
        <v>0</v>
      </c>
      <c r="PH54" s="535" cm="1">
        <f t="array" ref="PH54">INDEX(PH$13:PH53,$B54+1,1)</f>
        <v>0</v>
      </c>
      <c r="PI54" s="535" cm="1">
        <f t="array" ref="PI54">INDEX(PI$13:PI53,$B54+1,1)</f>
        <v>0</v>
      </c>
      <c r="PJ54" s="535" cm="1">
        <f t="array" ref="PJ54">INDEX(PJ$13:PJ53,$B54+1,1)</f>
        <v>0</v>
      </c>
      <c r="PK54" s="535" cm="1">
        <f t="array" ref="PK54">INDEX(PK$13:PK53,$B54+1,1)</f>
        <v>0</v>
      </c>
      <c r="PL54" s="535" cm="1">
        <f t="array" ref="PL54">INDEX(PL$13:PL53,$B54+1,1)</f>
        <v>0</v>
      </c>
      <c r="PM54" s="535" cm="1">
        <f t="array" ref="PM54">INDEX(PM$13:PM53,$B54+1,1)</f>
        <v>0</v>
      </c>
      <c r="PN54" s="535" cm="1">
        <f t="array" ref="PN54">INDEX(PN$13:PN53,$B54+1,1)</f>
        <v>0</v>
      </c>
      <c r="PO54" s="535" cm="1">
        <f t="array" ref="PO54">INDEX(PO$13:PO53,$B54+1,1)</f>
        <v>0</v>
      </c>
      <c r="PP54" s="535" cm="1">
        <f t="array" ref="PP54">INDEX(PP$13:PP53,$B54+1,1)</f>
        <v>0</v>
      </c>
      <c r="PQ54" s="535" cm="1">
        <f t="array" ref="PQ54">INDEX(PQ$13:PQ53,$B54+1,1)</f>
        <v>0</v>
      </c>
      <c r="PR54" s="535" cm="1">
        <f t="array" ref="PR54">INDEX(PR$13:PR53,$B54+1,1)</f>
        <v>0</v>
      </c>
      <c r="PS54" s="535" cm="1">
        <f t="array" ref="PS54">INDEX(PS$13:PS53,$B54+1,1)</f>
        <v>0</v>
      </c>
      <c r="PT54" s="535" cm="1">
        <f t="array" ref="PT54">INDEX(PT$13:PT53,$B54+1,1)</f>
        <v>0</v>
      </c>
      <c r="PU54" s="535" cm="1">
        <f t="array" ref="PU54">INDEX(PU$13:PU53,$B54+1,1)</f>
        <v>0</v>
      </c>
      <c r="PV54" s="535" cm="1">
        <f t="array" ref="PV54">INDEX(PV$13:PV53,$B54+1,1)</f>
        <v>0</v>
      </c>
      <c r="PW54" s="535" cm="1">
        <f t="array" ref="PW54">INDEX(PW$13:PW53,$B54+1,1)</f>
        <v>0</v>
      </c>
      <c r="PX54" s="535" cm="1">
        <f t="array" ref="PX54">INDEX(PX$13:PX53,$B54+1,1)</f>
        <v>0</v>
      </c>
      <c r="PY54" s="535" cm="1">
        <f t="array" ref="PY54">INDEX(PY$13:PY53,$B54+1,1)</f>
        <v>0</v>
      </c>
      <c r="PZ54" s="535" cm="1">
        <f t="array" ref="PZ54">INDEX(PZ$13:PZ53,$B54+1,1)</f>
        <v>0</v>
      </c>
      <c r="QA54" s="535" cm="1">
        <f t="array" ref="QA54">INDEX(QA$13:QA53,$B54+1,1)</f>
        <v>0</v>
      </c>
      <c r="QB54" s="535" cm="1">
        <f t="array" ref="QB54">INDEX(QB$13:QB53,$B54+1,1)</f>
        <v>0</v>
      </c>
      <c r="QC54" s="535" cm="1">
        <f t="array" ref="QC54">INDEX(QC$13:QC53,$B54+1,1)</f>
        <v>0</v>
      </c>
      <c r="QD54" s="535" cm="1">
        <f t="array" ref="QD54">INDEX(QD$13:QD53,$B54+1,1)</f>
        <v>0</v>
      </c>
      <c r="QE54" s="535" cm="1">
        <f t="array" ref="QE54">INDEX(QE$13:QE53,$B54+1,1)</f>
        <v>0</v>
      </c>
      <c r="QF54" s="535" cm="1">
        <f t="array" ref="QF54">INDEX(QF$13:QF53,$B54+1,1)</f>
        <v>0</v>
      </c>
      <c r="QG54" s="535" cm="1">
        <f t="array" ref="QG54">INDEX(QG$13:QG53,$B54+1,1)</f>
        <v>0</v>
      </c>
      <c r="QH54" s="535" cm="1">
        <f t="array" ref="QH54">INDEX(QH$13:QH53,$B54+1,1)</f>
        <v>0</v>
      </c>
      <c r="QI54" s="535" cm="1">
        <f t="array" ref="QI54">INDEX(QI$13:QI53,$B54+1,1)</f>
        <v>0</v>
      </c>
      <c r="QJ54" s="535" cm="1">
        <f t="array" ref="QJ54">INDEX(QJ$13:QJ53,$B54+1,1)</f>
        <v>0</v>
      </c>
      <c r="QK54" s="535" cm="1">
        <f t="array" ref="QK54">INDEX(QK$13:QK53,$B54+1,1)</f>
        <v>0</v>
      </c>
      <c r="QL54" s="535" cm="1">
        <f t="array" ref="QL54">INDEX(QL$13:QL53,$B54+1,1)</f>
        <v>0</v>
      </c>
      <c r="QM54" s="535" cm="1">
        <f t="array" ref="QM54">INDEX(QM$13:QM53,$B54+1,1)</f>
        <v>0</v>
      </c>
      <c r="QN54" s="535" cm="1">
        <f t="array" ref="QN54">INDEX(QN$13:QN53,$B54+1,1)</f>
        <v>0</v>
      </c>
      <c r="QO54" s="535" cm="1">
        <f t="array" ref="QO54">INDEX(QO$13:QO53,$B54+1,1)</f>
        <v>0</v>
      </c>
      <c r="QP54" s="535" cm="1">
        <f t="array" ref="QP54">INDEX(QP$13:QP53,$B54+1,1)</f>
        <v>0</v>
      </c>
      <c r="QQ54" s="535" cm="1">
        <f t="array" ref="QQ54">INDEX(QQ$13:QQ53,$B54+1,1)</f>
        <v>0</v>
      </c>
      <c r="QR54" s="535" cm="1">
        <f t="array" ref="QR54">INDEX(QR$13:QR53,$B54+1,1)</f>
        <v>0</v>
      </c>
      <c r="QS54" s="535" cm="1">
        <f t="array" ref="QS54">INDEX(QS$13:QS53,$B54+1,1)</f>
        <v>0</v>
      </c>
      <c r="QT54" s="535" cm="1">
        <f t="array" ref="QT54">INDEX(QT$13:QT53,$B54+1,1)</f>
        <v>0</v>
      </c>
      <c r="QU54" s="535" cm="1">
        <f t="array" ref="QU54">INDEX(QU$13:QU53,$B54+1,1)</f>
        <v>0</v>
      </c>
      <c r="QV54" s="535" cm="1">
        <f t="array" ref="QV54">INDEX(QV$13:QV53,$B54+1,1)</f>
        <v>0</v>
      </c>
      <c r="QW54" s="535" cm="1">
        <f t="array" ref="QW54">INDEX(QW$13:QW53,$B54+1,1)</f>
        <v>0</v>
      </c>
      <c r="QX54" s="535" cm="1">
        <f t="array" ref="QX54">INDEX(QX$13:QX53,$B54+1,1)</f>
        <v>0</v>
      </c>
      <c r="QY54" s="535" cm="1">
        <f t="array" ref="QY54">INDEX(QY$13:QY53,$B54+1,1)</f>
        <v>0</v>
      </c>
      <c r="QZ54" s="535" cm="1">
        <f t="array" ref="QZ54">INDEX(QZ$13:QZ53,$B54+1,1)</f>
        <v>0</v>
      </c>
      <c r="RA54" s="535" cm="1">
        <f t="array" ref="RA54">INDEX(RA$13:RA53,$B54+1,1)</f>
        <v>0</v>
      </c>
      <c r="RB54" s="535" cm="1">
        <f t="array" ref="RB54">INDEX(RB$13:RB53,$B54+1,1)</f>
        <v>0</v>
      </c>
      <c r="RC54" s="535" cm="1">
        <f t="array" ref="RC54">INDEX(RC$13:RC53,$B54+1,1)</f>
        <v>0</v>
      </c>
      <c r="RD54" s="535" cm="1">
        <f t="array" ref="RD54">INDEX(RD$13:RD53,$B54+1,1)</f>
        <v>0</v>
      </c>
      <c r="RE54" s="535" cm="1">
        <f t="array" ref="RE54">INDEX(RE$13:RE53,$B54+1,1)</f>
        <v>0</v>
      </c>
      <c r="RF54" s="535" cm="1">
        <f t="array" ref="RF54">INDEX(RF$13:RF53,$B54+1,1)</f>
        <v>0</v>
      </c>
      <c r="RG54" s="535" cm="1">
        <f t="array" ref="RG54">INDEX(RG$13:RG53,$B54+1,1)</f>
        <v>0</v>
      </c>
      <c r="RH54" s="535" cm="1">
        <f t="array" ref="RH54">INDEX(RH$13:RH53,$B54+1,1)</f>
        <v>0</v>
      </c>
      <c r="RI54" s="535" cm="1">
        <f t="array" ref="RI54">INDEX(RI$13:RI53,$B54+1,1)</f>
        <v>0</v>
      </c>
      <c r="RJ54" s="535" cm="1">
        <f t="array" ref="RJ54">INDEX(RJ$13:RJ53,$B54+1,1)</f>
        <v>0</v>
      </c>
      <c r="RK54" s="535" cm="1">
        <f t="array" ref="RK54">INDEX(RK$13:RK53,$B54+1,1)</f>
        <v>0</v>
      </c>
      <c r="RL54" s="535" cm="1">
        <f t="array" ref="RL54">INDEX(RL$13:RL53,$B54+1,1)</f>
        <v>0</v>
      </c>
      <c r="RM54" s="535" cm="1">
        <f t="array" ref="RM54">INDEX(RM$13:RM53,$B54+1,1)</f>
        <v>0</v>
      </c>
      <c r="RN54" s="535" cm="1">
        <f t="array" ref="RN54">INDEX(RN$13:RN53,$B54+1,1)</f>
        <v>0</v>
      </c>
      <c r="RO54" s="535" cm="1">
        <f t="array" ref="RO54">INDEX(RO$13:RO53,$B54+1,1)</f>
        <v>0</v>
      </c>
      <c r="RP54" s="535" cm="1">
        <f t="array" ref="RP54">INDEX(RP$13:RP53,$B54+1,1)</f>
        <v>0</v>
      </c>
      <c r="RQ54" s="535" cm="1">
        <f t="array" ref="RQ54">INDEX(RQ$13:RQ53,$B54+1,1)</f>
        <v>0</v>
      </c>
      <c r="RR54" s="535" cm="1">
        <f t="array" ref="RR54">INDEX(RR$13:RR53,$B54+1,1)</f>
        <v>0</v>
      </c>
      <c r="RS54" s="535" cm="1">
        <f t="array" ref="RS54">INDEX(RS$13:RS53,$B54+1,1)</f>
        <v>0</v>
      </c>
      <c r="RT54" s="535" cm="1">
        <f t="array" ref="RT54">INDEX(RT$13:RT53,$B54+1,1)</f>
        <v>0</v>
      </c>
      <c r="RU54" s="535" cm="1">
        <f t="array" ref="RU54">INDEX(RU$13:RU53,$B54+1,1)</f>
        <v>0</v>
      </c>
      <c r="RV54" s="535" cm="1">
        <f t="array" ref="RV54">INDEX(RV$13:RV53,$B54+1,1)</f>
        <v>0</v>
      </c>
      <c r="RW54" s="535" cm="1">
        <f t="array" ref="RW54">INDEX(RW$13:RW53,$B54+1,1)</f>
        <v>0</v>
      </c>
      <c r="RX54" s="535" cm="1">
        <f t="array" ref="RX54">INDEX(RX$13:RX53,$B54+1,1)</f>
        <v>0</v>
      </c>
      <c r="RY54" s="535" cm="1">
        <f t="array" ref="RY54">INDEX(RY$13:RY53,$B54+1,1)</f>
        <v>0</v>
      </c>
      <c r="RZ54" s="535" cm="1">
        <f t="array" ref="RZ54">INDEX(RZ$13:RZ53,$B54+1,1)</f>
        <v>0</v>
      </c>
      <c r="SA54" s="535" cm="1">
        <f t="array" ref="SA54">INDEX(SA$13:SA53,$B54+1,1)</f>
        <v>0</v>
      </c>
      <c r="SB54" s="535" cm="1">
        <f t="array" ref="SB54">INDEX(SB$13:SB53,$B54+1,1)</f>
        <v>0</v>
      </c>
      <c r="SC54" s="535" cm="1">
        <f t="array" ref="SC54">INDEX(SC$13:SC53,$B54+1,1)</f>
        <v>0</v>
      </c>
      <c r="SD54" s="535" cm="1">
        <f t="array" ref="SD54">INDEX(SD$13:SD53,$B54+1,1)</f>
        <v>0</v>
      </c>
      <c r="SE54" s="535" cm="1">
        <f t="array" ref="SE54">INDEX(SE$13:SE53,$B54+1,1)</f>
        <v>0</v>
      </c>
      <c r="SF54" s="535" cm="1">
        <f t="array" ref="SF54">INDEX(SF$13:SF53,$B54+1,1)</f>
        <v>0</v>
      </c>
      <c r="SG54" s="535" cm="1">
        <f t="array" ref="SG54">INDEX(SG$13:SG53,$B54+1,1)</f>
        <v>0</v>
      </c>
      <c r="SH54" s="535" cm="1">
        <f t="array" ref="SH54">INDEX(SH$13:SH53,$B54+1,1)</f>
        <v>0</v>
      </c>
      <c r="SI54" s="535" cm="1">
        <f t="array" ref="SI54">INDEX(SI$13:SI53,$B54+1,1)</f>
        <v>0</v>
      </c>
      <c r="SJ54" s="535" cm="1">
        <f t="array" ref="SJ54">INDEX(SJ$13:SJ53,$B54+1,1)</f>
        <v>0</v>
      </c>
      <c r="SK54" s="535" cm="1">
        <f t="array" ref="SK54">INDEX(SK$13:SK53,$B54+1,1)</f>
        <v>0</v>
      </c>
      <c r="SL54" s="535" cm="1">
        <f t="array" ref="SL54">INDEX(SL$13:SL53,$B54+1,1)</f>
        <v>0</v>
      </c>
      <c r="SM54" s="535" cm="1">
        <f t="array" ref="SM54">INDEX(SM$13:SM53,$B54+1,1)</f>
        <v>0</v>
      </c>
      <c r="SN54" s="535" cm="1">
        <f t="array" ref="SN54">INDEX(SN$13:SN53,$B54+1,1)</f>
        <v>0</v>
      </c>
      <c r="SO54" s="535" cm="1">
        <f t="array" ref="SO54">INDEX(SO$13:SO53,$B54+1,1)</f>
        <v>0</v>
      </c>
      <c r="SP54" s="535" cm="1">
        <f t="array" ref="SP54">INDEX(SP$13:SP53,$B54+1,1)</f>
        <v>0</v>
      </c>
      <c r="SQ54" s="535" cm="1">
        <f t="array" ref="SQ54">INDEX(SQ$13:SQ53,$B54+1,1)</f>
        <v>0</v>
      </c>
      <c r="SR54" s="535" cm="1">
        <f t="array" ref="SR54">INDEX(SR$13:SR53,$B54+1,1)</f>
        <v>0</v>
      </c>
      <c r="SS54" s="535" cm="1">
        <f t="array" ref="SS54">INDEX(SS$13:SS53,$B54+1,1)</f>
        <v>0</v>
      </c>
      <c r="ST54" s="535" cm="1">
        <f t="array" ref="ST54">INDEX(ST$13:ST53,$B54+1,1)</f>
        <v>0</v>
      </c>
      <c r="SU54" s="535" cm="1">
        <f t="array" ref="SU54">INDEX(SU$13:SU53,$B54+1,1)</f>
        <v>0</v>
      </c>
      <c r="SV54" s="535" cm="1">
        <f t="array" ref="SV54">INDEX(SV$13:SV53,$B54+1,1)</f>
        <v>0</v>
      </c>
      <c r="SW54" s="535" cm="1">
        <f t="array" ref="SW54">INDEX(SW$13:SW53,$B54+1,1)</f>
        <v>0</v>
      </c>
      <c r="SX54" s="535" cm="1">
        <f t="array" ref="SX54">INDEX(SX$13:SX53,$B54+1,1)</f>
        <v>0</v>
      </c>
      <c r="SY54" s="535" cm="1">
        <f t="array" ref="SY54">INDEX(SY$13:SY53,$B54+1,1)</f>
        <v>0</v>
      </c>
      <c r="SZ54" s="535" cm="1">
        <f t="array" ref="SZ54">INDEX(SZ$13:SZ53,$B54+1,1)</f>
        <v>0</v>
      </c>
      <c r="TA54" s="535" cm="1">
        <f t="array" ref="TA54">INDEX(TA$13:TA53,$B54+1,1)</f>
        <v>0</v>
      </c>
      <c r="TB54" s="535" cm="1">
        <f t="array" ref="TB54">INDEX(TB$13:TB53,$B54+1,1)</f>
        <v>0</v>
      </c>
      <c r="TC54" s="535" cm="1">
        <f t="array" ref="TC54">INDEX(TC$13:TC53,$B54+1,1)</f>
        <v>0</v>
      </c>
      <c r="TD54" s="535" cm="1">
        <f t="array" ref="TD54">INDEX(TD$13:TD53,$B54+1,1)</f>
        <v>0</v>
      </c>
      <c r="TE54" s="535" cm="1">
        <f t="array" ref="TE54">INDEX(TE$13:TE53,$B54+1,1)</f>
        <v>0</v>
      </c>
      <c r="TF54" s="535" cm="1">
        <f t="array" ref="TF54">INDEX(TF$13:TF53,$B54+1,1)</f>
        <v>0</v>
      </c>
      <c r="TG54" s="535" cm="1">
        <f t="array" ref="TG54">INDEX(TG$13:TG53,$B54+1,1)</f>
        <v>0</v>
      </c>
      <c r="TH54" s="535" cm="1">
        <f t="array" ref="TH54">INDEX(TH$13:TH53,$B54+1,1)</f>
        <v>0</v>
      </c>
      <c r="TI54" s="535" cm="1">
        <f t="array" ref="TI54">INDEX(TI$13:TI53,$B54+1,1)</f>
        <v>0</v>
      </c>
      <c r="TJ54" s="535" cm="1">
        <f t="array" ref="TJ54">INDEX(TJ$13:TJ53,$B54+1,1)</f>
        <v>0</v>
      </c>
      <c r="TK54" s="535" cm="1">
        <f t="array" ref="TK54">INDEX(TK$13:TK53,$B54+1,1)</f>
        <v>0</v>
      </c>
      <c r="TL54" s="535" cm="1">
        <f t="array" ref="TL54">INDEX(TL$13:TL53,$B54+1,1)</f>
        <v>0</v>
      </c>
      <c r="TM54" s="535" cm="1">
        <f t="array" ref="TM54">INDEX(TM$13:TM53,$B54+1,1)</f>
        <v>0</v>
      </c>
      <c r="TN54" s="535" cm="1">
        <f t="array" ref="TN54">INDEX(TN$13:TN53,$B54+1,1)</f>
        <v>0</v>
      </c>
      <c r="TO54" s="535" cm="1">
        <f t="array" ref="TO54">INDEX(TO$13:TO53,$B54+1,1)</f>
        <v>0</v>
      </c>
      <c r="TP54" s="535" cm="1">
        <f t="array" ref="TP54">INDEX(TP$13:TP53,$B54+1,1)</f>
        <v>0</v>
      </c>
      <c r="TQ54" s="535" cm="1">
        <f t="array" ref="TQ54">INDEX(TQ$13:TQ53,$B54+1,1)</f>
        <v>0</v>
      </c>
      <c r="TR54" s="535" cm="1">
        <f t="array" ref="TR54">INDEX(TR$13:TR53,$B54+1,1)</f>
        <v>0</v>
      </c>
      <c r="TS54" s="535" cm="1">
        <f t="array" ref="TS54">INDEX(TS$13:TS53,$B54+1,1)</f>
        <v>0</v>
      </c>
      <c r="TT54" s="535" cm="1">
        <f t="array" ref="TT54">INDEX(TT$13:TT53,$B54+1,1)</f>
        <v>0</v>
      </c>
      <c r="TU54" s="535" cm="1">
        <f t="array" ref="TU54">INDEX(TU$13:TU53,$B54+1,1)</f>
        <v>0</v>
      </c>
      <c r="TV54" s="535" cm="1">
        <f t="array" ref="TV54">INDEX(TV$13:TV53,$B54+1,1)</f>
        <v>0</v>
      </c>
      <c r="TW54" s="535" cm="1">
        <f t="array" ref="TW54">INDEX(TW$13:TW53,$B54+1,1)</f>
        <v>0</v>
      </c>
      <c r="TX54" s="535" cm="1">
        <f t="array" ref="TX54">INDEX(TX$13:TX53,$B54+1,1)</f>
        <v>0</v>
      </c>
      <c r="TY54" s="535" cm="1">
        <f t="array" ref="TY54">INDEX(TY$13:TY53,$B54+1,1)</f>
        <v>0</v>
      </c>
      <c r="TZ54" s="535" cm="1">
        <f t="array" ref="TZ54">INDEX(TZ$13:TZ53,$B54+1,1)</f>
        <v>0</v>
      </c>
      <c r="UA54" s="535" cm="1">
        <f t="array" ref="UA54">INDEX(UA$13:UA53,$B54+1,1)</f>
        <v>0</v>
      </c>
      <c r="UB54" s="535" cm="1">
        <f t="array" ref="UB54">INDEX(UB$13:UB53,$B54+1,1)</f>
        <v>0</v>
      </c>
      <c r="UC54" s="535" cm="1">
        <f t="array" ref="UC54">INDEX(UC$13:UC53,$B54+1,1)</f>
        <v>0</v>
      </c>
      <c r="UD54" s="535" cm="1">
        <f t="array" ref="UD54">INDEX(UD$13:UD53,$B54+1,1)</f>
        <v>0</v>
      </c>
      <c r="UE54" s="535" cm="1">
        <f t="array" ref="UE54">INDEX(UE$13:UE53,$B54+1,1)</f>
        <v>0</v>
      </c>
      <c r="UF54" s="535" cm="1">
        <f t="array" ref="UF54">INDEX(UF$13:UF53,$B54+1,1)</f>
        <v>0</v>
      </c>
      <c r="UG54" s="535" cm="1">
        <f t="array" ref="UG54">INDEX(UG$13:UG53,$B54+1,1)</f>
        <v>0</v>
      </c>
      <c r="UH54" s="535" cm="1">
        <f t="array" ref="UH54">INDEX(UH$13:UH53,$B54+1,1)</f>
        <v>0</v>
      </c>
      <c r="UI54" s="535" cm="1">
        <f t="array" ref="UI54">INDEX(UI$13:UI53,$B54+1,1)</f>
        <v>0</v>
      </c>
      <c r="UJ54" s="535" cm="1">
        <f t="array" ref="UJ54">INDEX(UJ$13:UJ53,$B54+1,1)</f>
        <v>0</v>
      </c>
      <c r="UK54" s="535" cm="1">
        <f t="array" ref="UK54">INDEX(UK$13:UK53,$B54+1,1)</f>
        <v>0</v>
      </c>
      <c r="UL54" s="535" cm="1">
        <f t="array" ref="UL54">INDEX(UL$13:UL53,$B54+1,1)</f>
        <v>0</v>
      </c>
      <c r="UM54" s="535" cm="1">
        <f t="array" ref="UM54">INDEX(UM$13:UM53,$B54+1,1)</f>
        <v>0</v>
      </c>
      <c r="UN54" s="535" cm="1">
        <f t="array" ref="UN54">INDEX(UN$13:UN53,$B54+1,1)</f>
        <v>0</v>
      </c>
      <c r="UO54" s="535" cm="1">
        <f t="array" ref="UO54">INDEX(UO$13:UO53,$B54+1,1)</f>
        <v>0</v>
      </c>
      <c r="UP54" s="535" cm="1">
        <f t="array" ref="UP54">INDEX(UP$13:UP53,$B54+1,1)</f>
        <v>0</v>
      </c>
      <c r="UQ54" s="535" cm="1">
        <f t="array" ref="UQ54">INDEX(UQ$13:UQ53,$B54+1,1)</f>
        <v>0</v>
      </c>
      <c r="UR54" s="535" cm="1">
        <f t="array" ref="UR54">INDEX(UR$13:UR53,$B54+1,1)</f>
        <v>0</v>
      </c>
      <c r="US54" s="535" cm="1">
        <f t="array" ref="US54">INDEX(US$13:US53,$B54+1,1)</f>
        <v>0</v>
      </c>
      <c r="UT54" s="535" cm="1">
        <f t="array" ref="UT54">INDEX(UT$13:UT53,$B54+1,1)</f>
        <v>0</v>
      </c>
      <c r="UU54" s="535" cm="1">
        <f t="array" ref="UU54">INDEX(UU$13:UU53,$B54+1,1)</f>
        <v>0</v>
      </c>
      <c r="UV54" s="535" cm="1">
        <f t="array" ref="UV54">INDEX(UV$13:UV53,$B54+1,1)</f>
        <v>0</v>
      </c>
      <c r="UW54" s="535" cm="1">
        <f t="array" ref="UW54">INDEX(UW$13:UW53,$B54+1,1)</f>
        <v>0</v>
      </c>
      <c r="UX54" s="535" cm="1">
        <f t="array" ref="UX54">INDEX(UX$13:UX53,$B54+1,1)</f>
        <v>0</v>
      </c>
      <c r="UY54" s="535" cm="1">
        <f t="array" ref="UY54">INDEX(UY$13:UY53,$B54+1,1)</f>
        <v>0</v>
      </c>
      <c r="UZ54" s="535" cm="1">
        <f t="array" ref="UZ54">INDEX(UZ$13:UZ53,$B54+1,1)</f>
        <v>0</v>
      </c>
      <c r="VA54" s="535" cm="1">
        <f t="array" ref="VA54">INDEX(VA$13:VA53,$B54+1,1)</f>
        <v>0</v>
      </c>
      <c r="VB54" s="535" cm="1">
        <f t="array" ref="VB54">INDEX(VB$13:VB53,$B54+1,1)</f>
        <v>0</v>
      </c>
      <c r="VC54" s="535" cm="1">
        <f t="array" ref="VC54">INDEX(VC$13:VC53,$B54+1,1)</f>
        <v>0</v>
      </c>
      <c r="VD54" s="535" cm="1">
        <f t="array" ref="VD54">INDEX(VD$13:VD53,$B54+1,1)</f>
        <v>0</v>
      </c>
      <c r="VE54" s="535" cm="1">
        <f t="array" ref="VE54">INDEX(VE$13:VE53,$B54+1,1)</f>
        <v>0</v>
      </c>
      <c r="VF54" s="535" cm="1">
        <f t="array" ref="VF54">INDEX(VF$13:VF53,$B54+1,1)</f>
        <v>0</v>
      </c>
      <c r="VG54" s="535" cm="1">
        <f t="array" ref="VG54">INDEX(VG$13:VG53,$B54+1,1)</f>
        <v>0</v>
      </c>
      <c r="VH54" s="535" cm="1">
        <f t="array" ref="VH54">INDEX(VH$13:VH53,$B54+1,1)</f>
        <v>0</v>
      </c>
      <c r="VI54" s="535" cm="1">
        <f t="array" ref="VI54">INDEX(VI$13:VI53,$B54+1,1)</f>
        <v>0</v>
      </c>
      <c r="VJ54" s="535" cm="1">
        <f t="array" ref="VJ54">INDEX(VJ$13:VJ53,$B54+1,1)</f>
        <v>0</v>
      </c>
      <c r="VK54" s="535" cm="1">
        <f t="array" ref="VK54">INDEX(VK$13:VK53,$B54+1,1)</f>
        <v>0</v>
      </c>
      <c r="VL54" s="535" cm="1">
        <f t="array" ref="VL54">INDEX(VL$13:VL53,$B54+1,1)</f>
        <v>0</v>
      </c>
      <c r="VM54" s="535" cm="1">
        <f t="array" ref="VM54">INDEX(VM$13:VM53,$B54+1,1)</f>
        <v>0</v>
      </c>
      <c r="VN54" s="535" cm="1">
        <f t="array" ref="VN54">INDEX(VN$13:VN53,$B54+1,1)</f>
        <v>0</v>
      </c>
      <c r="VO54" s="535" cm="1">
        <f t="array" ref="VO54">INDEX(VO$13:VO53,$B54+1,1)</f>
        <v>0</v>
      </c>
      <c r="VP54" s="535" cm="1">
        <f t="array" ref="VP54">INDEX(VP$13:VP53,$B54+1,1)</f>
        <v>0</v>
      </c>
      <c r="VQ54" s="535" cm="1">
        <f t="array" ref="VQ54">INDEX(VQ$13:VQ53,$B54+1,1)</f>
        <v>0</v>
      </c>
      <c r="VR54" s="535" cm="1">
        <f t="array" ref="VR54">INDEX(VR$13:VR53,$B54+1,1)</f>
        <v>0</v>
      </c>
      <c r="VS54" s="535" cm="1">
        <f t="array" ref="VS54">INDEX(VS$13:VS53,$B54+1,1)</f>
        <v>0</v>
      </c>
      <c r="VT54" s="535" cm="1">
        <f t="array" ref="VT54">INDEX(VT$13:VT53,$B54+1,1)</f>
        <v>0</v>
      </c>
      <c r="VU54" s="535" cm="1">
        <f t="array" ref="VU54">INDEX(VU$13:VU53,$B54+1,1)</f>
        <v>0</v>
      </c>
      <c r="VV54" s="535" cm="1">
        <f t="array" ref="VV54">INDEX(VV$13:VV53,$B54+1,1)</f>
        <v>0</v>
      </c>
      <c r="VW54" s="535" cm="1">
        <f t="array" ref="VW54">INDEX(VW$13:VW53,$B54+1,1)</f>
        <v>0</v>
      </c>
      <c r="VX54" s="535" cm="1">
        <f t="array" ref="VX54">INDEX(VX$13:VX53,$B54+1,1)</f>
        <v>0</v>
      </c>
      <c r="VY54" s="535" cm="1">
        <f t="array" ref="VY54">INDEX(VY$13:VY53,$B54+1,1)</f>
        <v>0</v>
      </c>
      <c r="VZ54" s="535" cm="1">
        <f t="array" ref="VZ54">INDEX(VZ$13:VZ53,$B54+1,1)</f>
        <v>0</v>
      </c>
      <c r="WA54" s="535" cm="1">
        <f t="array" ref="WA54">INDEX(WA$13:WA53,$B54+1,1)</f>
        <v>0</v>
      </c>
      <c r="WB54" s="535" cm="1">
        <f t="array" ref="WB54">INDEX(WB$13:WB53,$B54+1,1)</f>
        <v>0</v>
      </c>
      <c r="WC54" s="535" cm="1">
        <f t="array" ref="WC54">INDEX(WC$13:WC53,$B54+1,1)</f>
        <v>0</v>
      </c>
      <c r="WD54" s="535" cm="1">
        <f t="array" ref="WD54">INDEX(WD$13:WD53,$B54+1,1)</f>
        <v>0</v>
      </c>
      <c r="WE54" s="535" cm="1">
        <f t="array" ref="WE54">INDEX(WE$13:WE53,$B54+1,1)</f>
        <v>0</v>
      </c>
      <c r="WF54" s="535" cm="1">
        <f t="array" ref="WF54">INDEX(WF$13:WF53,$B54+1,1)</f>
        <v>0</v>
      </c>
      <c r="WG54" s="535" cm="1">
        <f t="array" ref="WG54">INDEX(WG$13:WG53,$B54+1,1)</f>
        <v>0</v>
      </c>
      <c r="WH54" s="535" cm="1">
        <f t="array" ref="WH54">INDEX(WH$13:WH53,$B54+1,1)</f>
        <v>0</v>
      </c>
      <c r="WI54" s="535" cm="1">
        <f t="array" ref="WI54">INDEX(WI$13:WI53,$B54+1,1)</f>
        <v>0</v>
      </c>
      <c r="WJ54" s="535" cm="1">
        <f t="array" ref="WJ54">INDEX(WJ$13:WJ53,$B54+1,1)</f>
        <v>0</v>
      </c>
      <c r="WK54" s="535" cm="1">
        <f t="array" ref="WK54">INDEX(WK$13:WK53,$B54+1,1)</f>
        <v>0</v>
      </c>
      <c r="WL54" s="535" cm="1">
        <f t="array" ref="WL54">INDEX(WL$13:WL53,$B54+1,1)</f>
        <v>0</v>
      </c>
      <c r="WM54" s="535" t="str" cm="1">
        <f t="array" ref="WM54">INDEX(WM$13:WM53,$B54+1,1)</f>
        <v>-</v>
      </c>
      <c r="WN54" s="18"/>
      <c r="WO54" s="535" cm="1">
        <f t="array" ref="WO54">INDEX(WO$13:WO53,$B54+1,1)</f>
        <v>0</v>
      </c>
      <c r="WP54" s="535" cm="1">
        <f t="array" ref="WP54">INDEX(WP$13:WP53,$B54+1,1)</f>
        <v>0</v>
      </c>
      <c r="WQ54" s="535" cm="1">
        <f t="array" ref="WQ54">INDEX(WQ$13:WQ53,$B54+1,1)</f>
        <v>0</v>
      </c>
      <c r="WR54" s="535" t="str" cm="1">
        <f t="array" ref="WR54">INDEX(WR$13:WR53,$B54+1,1)</f>
        <v>-</v>
      </c>
      <c r="WS54" s="535" t="str" cm="1">
        <f t="array" ref="WS54">INDEX(WS$13:WS53,$B54+1,1)</f>
        <v>-</v>
      </c>
      <c r="WT54" s="535" t="str" cm="1">
        <f t="array" ref="WT54">INDEX(WT$13:WT53,$B54+1,1)</f>
        <v>-</v>
      </c>
      <c r="WU54" s="535" t="str" cm="1">
        <f t="array" ref="WU54">INDEX(WU$13:WU53,$B54+1,1)</f>
        <v>-</v>
      </c>
      <c r="WV54" s="535" t="str" cm="1">
        <f t="array" ref="WV54">INDEX(WV$13:WV53,$B54+1,1)</f>
        <v>-</v>
      </c>
      <c r="WW54" s="535" t="str" cm="1">
        <f t="array" ref="WW54">INDEX(WW$13:WW53,$B54+1,1)</f>
        <v>-</v>
      </c>
      <c r="WX54" s="535" t="str" cm="1">
        <f t="array" ref="WX54">INDEX(WX$13:WX53,$B54+1,1)</f>
        <v>-</v>
      </c>
      <c r="WY54" s="535" t="str" cm="1">
        <f t="array" ref="WY54">INDEX(WY$13:WY53,$B54+1,1)</f>
        <v>-</v>
      </c>
      <c r="WZ54" s="535" t="str" cm="1">
        <f t="array" ref="WZ54">INDEX(WZ$13:WZ53,$B54+1,1)</f>
        <v>-</v>
      </c>
      <c r="XA54" s="535" t="str" cm="1">
        <f t="array" ref="XA54">INDEX(XA$13:XA53,$B54+1,1)</f>
        <v>-</v>
      </c>
      <c r="XB54" s="535" t="str" cm="1">
        <f t="array" ref="XB54">INDEX(XB$13:XB53,$B54+1,1)</f>
        <v>-</v>
      </c>
      <c r="XC54" s="535" t="str" cm="1">
        <f t="array" ref="XC54">INDEX(XC$13:XC53,$B54+1,1)</f>
        <v>-</v>
      </c>
      <c r="XD54" s="535" t="str" cm="1">
        <f t="array" ref="XD54">INDEX(XD$13:XD53,$B54+1,1)</f>
        <v>-</v>
      </c>
      <c r="XE54" s="535" t="str" cm="1">
        <f t="array" ref="XE54">INDEX(XE$13:XE53,$B54+1,1)</f>
        <v>-</v>
      </c>
      <c r="XF54" s="535" t="str" cm="1">
        <f t="array" ref="XF54">INDEX(XF$13:XF53,$B54+1,1)</f>
        <v>-</v>
      </c>
      <c r="XG54" s="535" t="str" cm="1">
        <f t="array" ref="XG54">INDEX(XG$13:XG53,$B54+1,1)</f>
        <v>-</v>
      </c>
      <c r="XH54" s="18"/>
      <c r="XI54" s="411" t="b">
        <f t="shared" ca="1" si="222"/>
        <v>0</v>
      </c>
      <c r="XJ54" s="535" t="str" cm="1">
        <f t="array" ref="XJ54">INDEX(XJ$13:XJ53,$B54+1,1)</f>
        <v>-</v>
      </c>
      <c r="XK54" s="535" t="str" cm="1">
        <f t="array" ref="XK54">INDEX(XK$13:XK53,$B54+1,1)</f>
        <v>-</v>
      </c>
      <c r="XL54" s="535" t="str" cm="1">
        <f t="array" ref="XL54">INDEX(XL$13:XL53,$B54+1,1)</f>
        <v>-</v>
      </c>
      <c r="XM54" s="535" t="str" cm="1">
        <f t="array" ref="XM54">INDEX(XM$13:XM53,$B54+1,1)</f>
        <v>-</v>
      </c>
      <c r="XN54" s="535" cm="1">
        <f t="array" ref="XN54">INDEX(XN$13:XN53,$B54+1,1)</f>
        <v>0</v>
      </c>
      <c r="XO54" s="535" t="str" cm="1">
        <f t="array" ref="XO54">INDEX(XO$13:XO53,$B54+1,1)</f>
        <v>-</v>
      </c>
      <c r="XP54" s="535" t="str" cm="1">
        <f t="array" ref="XP54">INDEX(XP$13:XP53,$B54+1,1)</f>
        <v>-</v>
      </c>
      <c r="XQ54" s="535" t="str" cm="1">
        <f t="array" ref="XQ54">INDEX(XQ$13:XQ53,$B54+1,1)</f>
        <v>-</v>
      </c>
      <c r="XR54" s="535" t="str" cm="1">
        <f t="array" ref="XR54">INDEX(XR$13:XR53,$B54+1,1)</f>
        <v>-</v>
      </c>
      <c r="XS54" s="535" t="str" cm="1">
        <f t="array" ref="XS54">INDEX(XS$13:XS53,$B54+1,1)</f>
        <v>-</v>
      </c>
      <c r="XT54" s="535" t="str" cm="1">
        <f t="array" ref="XT54">INDEX(XT$13:XT53,$B54+1,1)</f>
        <v>-</v>
      </c>
      <c r="XU54" s="535" t="str" cm="1">
        <f t="array" ref="XU54">INDEX(XU$13:XU53,$B54+1,1)</f>
        <v>-</v>
      </c>
      <c r="XV54" s="535" t="str" cm="1">
        <f t="array" ref="XV54">INDEX(XV$13:XV53,$B54+1,1)</f>
        <v>-</v>
      </c>
      <c r="XW54" s="535" t="b" cm="1">
        <f t="array" ref="XW54">INDEX(XW$13:XW53,$B54+1,1)</f>
        <v>1</v>
      </c>
      <c r="XX54" s="535" t="str" cm="1">
        <f t="array" ref="XX54">INDEX(XX$13:XX53,$B54+1,1)</f>
        <v>-</v>
      </c>
      <c r="XY54" s="535" cm="1">
        <f t="array" ref="XY54">INDEX(XY$13:XY53,$B54+1,1)</f>
        <v>0</v>
      </c>
      <c r="XZ54" s="535" cm="1">
        <f t="array" ref="XZ54">INDEX(XZ$13:XZ53,$B54+1,1)</f>
        <v>0</v>
      </c>
      <c r="YA54" s="535" cm="1">
        <f t="array" ref="YA54">INDEX(YA$13:YA53,$B54+1,1)</f>
        <v>0</v>
      </c>
      <c r="YB54" s="18"/>
      <c r="YC54" s="535" cm="1">
        <f t="array" ref="YC54">INDEX(YC$13:YC53,$B54+1,1)</f>
        <v>50</v>
      </c>
      <c r="YD54" s="535" cm="1">
        <f t="array" ref="YD54">INDEX(YD$13:YD53,$B54+1,1)</f>
        <v>50</v>
      </c>
      <c r="YE54" s="535" cm="1">
        <f t="array" ref="YE54">INDEX(YE$13:YE53,$B54+1,1)</f>
        <v>50</v>
      </c>
      <c r="YF54" s="535" cm="1">
        <f t="array" ref="YF54">INDEX(YF$13:YF53,$B54+1,1)</f>
        <v>50</v>
      </c>
      <c r="YG54" s="535" cm="1">
        <f t="array" ref="YG54">INDEX(YG$13:YG53,$B54+1,1)</f>
        <v>1</v>
      </c>
      <c r="YH54" s="535" cm="1">
        <f t="array" ref="YH54">INDEX(YH$13:YH53,$B54+1,1)</f>
        <v>1</v>
      </c>
      <c r="YI54" s="535" cm="1">
        <f t="array" ref="YI54">INDEX(YI$13:YI53,$B54+1,1)</f>
        <v>1</v>
      </c>
      <c r="YJ54" s="535" cm="1">
        <f t="array" ref="YJ54">INDEX(YJ$13:YJ53,$B54+1,1)</f>
        <v>1</v>
      </c>
      <c r="YK54" s="535" t="str" cm="1">
        <f t="array" ref="YK54">INDEX(YK$13:YK53,$B54+1,1)</f>
        <v>-</v>
      </c>
      <c r="YL54" s="535" t="str" cm="1">
        <f t="array" ref="YL54">INDEX(YL$13:YL53,$B54+1,1)</f>
        <v>-</v>
      </c>
      <c r="YM54" s="535" t="str" cm="1">
        <f t="array" ref="YM54">INDEX(YM$13:YM53,$B54+1,1)</f>
        <v>-</v>
      </c>
      <c r="YN54" s="535" t="str" cm="1">
        <f t="array" ref="YN54">INDEX(YN$13:YN53,$B54+1,1)</f>
        <v>-</v>
      </c>
      <c r="YO54" s="535" t="str" cm="1">
        <f t="array" ref="YO54">INDEX(YO$13:YO53,$B54+1,1)</f>
        <v>-</v>
      </c>
      <c r="YP54" s="535" t="str" cm="1">
        <f t="array" ref="YP54">INDEX(YP$13:YP53,$B54+1,1)</f>
        <v>-</v>
      </c>
      <c r="YQ54" s="535" t="str" cm="1">
        <f t="array" ref="YQ54">INDEX(YQ$13:YQ53,$B54+1,1)</f>
        <v>-</v>
      </c>
      <c r="YR54" s="18"/>
      <c r="YS54" s="535" t="str" cm="1">
        <f t="array" ref="YS54">INDEX(YS$13:YS53,$B54+1,1)</f>
        <v>-</v>
      </c>
      <c r="YT54" s="411">
        <f t="shared" si="172"/>
        <v>1</v>
      </c>
      <c r="YU54" s="18"/>
      <c r="YV54" s="535" t="str" cm="1">
        <f t="array" ref="YV54">INDEX(YV$13:YV53,$B54+1,1)</f>
        <v>-</v>
      </c>
      <c r="YW54" s="535" t="str" cm="1">
        <f t="array" ref="YW54">INDEX(YW$13:YW53,$B54+1,1)</f>
        <v>-</v>
      </c>
      <c r="YX54" s="535" t="str" cm="1">
        <f t="array" ref="YX54">INDEX(YX$13:YX53,$B54+1,1)</f>
        <v>-</v>
      </c>
      <c r="YY54" s="535" t="str" cm="1">
        <f t="array" ref="YY54">INDEX(YY$13:YY53,$B54+1,1)</f>
        <v>-</v>
      </c>
      <c r="YZ54" s="535" t="str" cm="1">
        <f t="array" ref="YZ54">INDEX(YZ$13:YZ53,$B54+1,1)</f>
        <v>-</v>
      </c>
      <c r="ZA54" s="535" t="str" cm="1">
        <f t="array" ref="ZA54">INDEX(ZA$13:ZA53,$B54+1,1)</f>
        <v>-</v>
      </c>
      <c r="ZB54" s="535" t="str" cm="1">
        <f t="array" ref="ZB54">INDEX(ZB$13:ZB53,$B54+1,1)</f>
        <v>-</v>
      </c>
      <c r="ZC54" s="535" t="str" cm="1">
        <f t="array" ref="ZC54">INDEX(ZC$13:ZC53,$B54+1,1)</f>
        <v>-</v>
      </c>
      <c r="ZD54" s="535" t="str" cm="1">
        <f t="array" ref="ZD54">INDEX(ZD$13:ZD53,$B54+1,1)</f>
        <v>-</v>
      </c>
      <c r="ZE54" s="535" t="str" cm="1">
        <f t="array" ref="ZE54">INDEX(ZE$13:ZE53,$B54+1,1)</f>
        <v>-</v>
      </c>
      <c r="ZF54" s="535" t="str" cm="1">
        <f t="array" ref="ZF54">INDEX(ZF$13:ZF53,$B54+1,1)</f>
        <v>-</v>
      </c>
      <c r="ZG54" s="535" t="str" cm="1">
        <f t="array" ref="ZG54">INDEX(ZG$13:ZG53,$B54+1,1)</f>
        <v>-</v>
      </c>
      <c r="ZH54" s="535" t="str" cm="1">
        <f t="array" ref="ZH54">INDEX(ZH$13:ZH53,$B54+1,1)</f>
        <v>-</v>
      </c>
      <c r="ZI54" s="535" t="str" cm="1">
        <f t="array" ref="ZI54">INDEX(ZI$13:ZI53,$B54+1,1)</f>
        <v>-</v>
      </c>
      <c r="ZJ54" s="535" t="str" cm="1">
        <f t="array" ref="ZJ54">INDEX(ZJ$13:ZJ53,$B54+1,1)</f>
        <v>-</v>
      </c>
      <c r="ZK54" s="535" t="str" cm="1">
        <f t="array" ref="ZK54">INDEX(ZK$13:ZK53,$B54+1,1)</f>
        <v>-</v>
      </c>
      <c r="ZL54" s="535" t="str" cm="1">
        <f t="array" ref="ZL54">INDEX(ZL$13:ZL53,$B54+1,1)</f>
        <v>-</v>
      </c>
      <c r="ZM54" s="535" t="str" cm="1">
        <f t="array" ref="ZM54">INDEX(ZM$13:ZM53,$B54+1,1)</f>
        <v>-</v>
      </c>
      <c r="ZN54" s="535" t="str" cm="1">
        <f t="array" ref="ZN54">INDEX(ZN$13:ZN53,$B54+1,1)</f>
        <v>-</v>
      </c>
      <c r="ZO54" s="535" t="str" cm="1">
        <f t="array" ref="ZO54">INDEX(ZO$13:ZO53,$B54+1,1)</f>
        <v>-</v>
      </c>
      <c r="ZP54" s="535" t="str" cm="1">
        <f t="array" ref="ZP54">INDEX(ZP$13:ZP53,$B54+1,1)</f>
        <v>-</v>
      </c>
      <c r="ZQ54" s="535" t="str" cm="1">
        <f t="array" ref="ZQ54">INDEX(ZQ$13:ZQ53,$B54+1,1)</f>
        <v>-</v>
      </c>
      <c r="ZR54" s="535" t="str" cm="1">
        <f t="array" ref="ZR54">INDEX(ZR$13:ZR53,$B54+1,1)</f>
        <v>-</v>
      </c>
      <c r="ZS54" s="535" t="str" cm="1">
        <f t="array" ref="ZS54">INDEX(ZS$13:ZS53,$B54+1,1)</f>
        <v>-</v>
      </c>
      <c r="ZT54" s="535" t="str" cm="1">
        <f t="array" ref="ZT54">INDEX(ZT$13:ZT53,$B54+1,1)</f>
        <v>-</v>
      </c>
      <c r="ZU54" s="535" t="str" cm="1">
        <f t="array" ref="ZU54">INDEX(ZU$13:ZU53,$B54+1,1)</f>
        <v>-</v>
      </c>
      <c r="ZV54" s="535" t="str" cm="1">
        <f t="array" ref="ZV54">INDEX(ZV$13:ZV53,$B54+1,1)</f>
        <v>-</v>
      </c>
      <c r="ZW54" s="535" t="str" cm="1">
        <f t="array" ref="ZW54">INDEX(ZW$13:ZW53,$B54+1,1)</f>
        <v>-</v>
      </c>
      <c r="ZX54" s="535" t="str" cm="1">
        <f t="array" ref="ZX54">INDEX(ZX$13:ZX53,$B54+1,1)</f>
        <v>-</v>
      </c>
      <c r="ZY54" s="535" t="str" cm="1">
        <f t="array" ref="ZY54">INDEX(ZY$13:ZY53,$B54+1,1)</f>
        <v>-</v>
      </c>
      <c r="ZZ54" s="535" t="str" cm="1">
        <f t="array" ref="ZZ54">INDEX(ZZ$13:ZZ53,$B54+1,1)</f>
        <v>-</v>
      </c>
      <c r="AAA54" s="535" t="str" cm="1">
        <f t="array" ref="AAA54">INDEX(AAA$13:AAA53,$B54+1,1)</f>
        <v>-</v>
      </c>
      <c r="AAB54" s="535" cm="1">
        <f t="array" ref="AAB54">INDEX(AAB$13:AAB53,$B54+1,1)</f>
        <v>0</v>
      </c>
      <c r="AAC54" s="535" t="str" cm="1">
        <f t="array" ref="AAC54">INDEX(AAC$13:AAC53,$B54+1,1)</f>
        <v>-</v>
      </c>
      <c r="AAD54" s="535" t="str" cm="1">
        <f t="array" ref="AAD54">INDEX(AAD$13:AAD53,$B54+1,1)</f>
        <v>-</v>
      </c>
      <c r="AAE54" s="535" t="str" cm="1">
        <f t="array" ref="AAE54">INDEX(AAE$13:AAE53,$B54+1,1)</f>
        <v>-</v>
      </c>
      <c r="AAF54" s="535" t="str" cm="1">
        <f t="array" ref="AAF54">INDEX(AAF$13:AAF53,$B54+1,1)</f>
        <v>-</v>
      </c>
      <c r="AAG54" s="535" t="str" cm="1">
        <f t="array" ref="AAG54">INDEX(AAG$13:AAG53,$B54+1,1)</f>
        <v>-</v>
      </c>
      <c r="AAH54" s="535" cm="1">
        <f t="array" ref="AAH54">INDEX(AAH$13:AAH53,$B54+1,1)</f>
        <v>0</v>
      </c>
      <c r="AAI54" s="535" t="str" cm="1">
        <f t="array" ref="AAI54">INDEX(AAI$13:AAI53,$B54+1,1)</f>
        <v>-</v>
      </c>
      <c r="AAJ54" s="535" t="str" cm="1">
        <f t="array" ref="AAJ54">INDEX(AAJ$13:AAJ53,$B54+1,1)</f>
        <v>-</v>
      </c>
      <c r="AAK54" s="535" t="str" cm="1">
        <f t="array" ref="AAK54">INDEX(AAK$13:AAK53,$B54+1,1)</f>
        <v>-</v>
      </c>
      <c r="AAL54" s="535" cm="1">
        <f t="array" ref="AAL54">INDEX(AAL$13:AAL53,$B54+1,1)</f>
        <v>1</v>
      </c>
      <c r="AAM54" s="535" cm="1">
        <f t="array" ref="AAM54">INDEX(AAM$13:AAM53,$B54+1,1)</f>
        <v>1</v>
      </c>
      <c r="AAN54" s="535" t="str" cm="1">
        <f t="array" ref="AAN54">INDEX(AAN$13:AAN53,$B54+1,1)</f>
        <v>-</v>
      </c>
      <c r="AAO54" s="535" t="str" cm="1">
        <f t="array" ref="AAO54">INDEX(AAO$13:AAO53,$B54+1,1)</f>
        <v>-</v>
      </c>
      <c r="AAP54" s="535" t="str" cm="1">
        <f t="array" ref="AAP54">INDEX(AAP$13:AAP53,$B54+1,1)</f>
        <v>-</v>
      </c>
      <c r="AAQ54" s="535" t="str" cm="1">
        <f t="array" ref="AAQ54">INDEX(AAQ$13:AAQ53,$B54+1,1)</f>
        <v>-</v>
      </c>
      <c r="AAR54" s="535" t="str" cm="1">
        <f t="array" ref="AAR54">INDEX(AAR$13:AAR53,$B54+1,1)</f>
        <v>-</v>
      </c>
      <c r="AAS54" s="535" t="str" cm="1">
        <f t="array" ref="AAS54">INDEX(AAS$13:AAS53,$B54+1,1)</f>
        <v>-</v>
      </c>
      <c r="AAT54" s="535" t="str" cm="1">
        <f t="array" ref="AAT54">INDEX(AAT$13:AAT53,$B54+1,1)</f>
        <v>-</v>
      </c>
      <c r="AAU54" s="535" t="str" cm="1">
        <f t="array" ref="AAU54">INDEX(AAU$13:AAU53,$B54+1,1)</f>
        <v>-</v>
      </c>
      <c r="AAV54" s="535" t="str" cm="1">
        <f t="array" ref="AAV54">INDEX(AAV$13:AAV53,$B54+1,1)</f>
        <v>-</v>
      </c>
      <c r="AAW54" s="535" t="str" cm="1">
        <f t="array" ref="AAW54">INDEX(AAW$13:AAW53,$B54+1,1)</f>
        <v>-</v>
      </c>
      <c r="AAX54" s="535" t="str" cm="1">
        <f t="array" ref="AAX54">INDEX(AAX$13:AAX53,$B54+1,1)</f>
        <v>-</v>
      </c>
      <c r="AAY54" s="535" t="str" cm="1">
        <f t="array" ref="AAY54">INDEX(AAY$13:AAY53,$B54+1,1)</f>
        <v>-</v>
      </c>
      <c r="AAZ54" s="535" t="str" cm="1">
        <f t="array" ref="AAZ54">INDEX(AAZ$13:AAZ53,$B54+1,1)</f>
        <v>-</v>
      </c>
      <c r="ABA54" s="18"/>
      <c r="ABB54" s="22" t="str">
        <f t="shared" si="224"/>
        <v>-</v>
      </c>
      <c r="ABC54" s="535" t="str" cm="1">
        <f t="array" ref="ABC54">INDEX(ABC$13:ABC53,$B54+1,1)</f>
        <v>-</v>
      </c>
      <c r="ABD54" s="535" t="str" cm="1">
        <f t="array" ref="ABD54">INDEX(ABD$13:ABD53,$B54+1,1)</f>
        <v>-</v>
      </c>
      <c r="ABE54" s="535" t="str" cm="1">
        <f t="array" ref="ABE54">INDEX(ABE$13:ABE53,$B54+1,1)</f>
        <v>-</v>
      </c>
      <c r="ABF54" s="535" t="str" cm="1">
        <f t="array" ref="ABF54">INDEX(ABF$13:ABF53,$B54+1,1)</f>
        <v>-</v>
      </c>
      <c r="ABG54" s="535" t="str" cm="1">
        <f t="array" ref="ABG54">INDEX(ABG$13:ABG53,$B54+1,1)</f>
        <v>-</v>
      </c>
      <c r="ABH54" s="535" t="str" cm="1">
        <f t="array" ref="ABH54">INDEX(ABH$13:ABH53,$B54+1,1)</f>
        <v>-</v>
      </c>
      <c r="ABI54" s="535" t="str" cm="1">
        <f t="array" ref="ABI54">INDEX(ABI$13:ABI53,$B54+1,1)</f>
        <v>-</v>
      </c>
      <c r="ABJ54" s="535" t="str" cm="1">
        <f t="array" ref="ABJ54">INDEX(ABJ$13:ABJ53,$B54+1,1)</f>
        <v>-</v>
      </c>
      <c r="ABK54" s="535" t="str" cm="1">
        <f t="array" ref="ABK54">INDEX(ABK$13:ABK53,$B54+1,1)</f>
        <v>-</v>
      </c>
      <c r="ABL54" s="535" t="str" cm="1">
        <f t="array" ref="ABL54">INDEX(ABL$13:ABL53,$B54+1,1)</f>
        <v>-</v>
      </c>
      <c r="ABM54" s="535" t="str" cm="1">
        <f t="array" ref="ABM54">INDEX(ABM$13:ABM53,$B54+1,1)</f>
        <v>-</v>
      </c>
      <c r="ABN54" s="535" t="str" cm="1">
        <f t="array" ref="ABN54">INDEX(ABN$13:ABN53,$B54+1,1)</f>
        <v>-</v>
      </c>
      <c r="ABO54" s="535" t="str" cm="1">
        <f t="array" ref="ABO54">INDEX(ABO$13:ABO53,$B54+1,1)</f>
        <v>-</v>
      </c>
      <c r="ABP54" s="535" t="str" cm="1">
        <f t="array" ref="ABP54">INDEX(ABP$13:ABP53,$B54+1,1)</f>
        <v>-</v>
      </c>
      <c r="ABQ54" s="535" t="str" cm="1">
        <f t="array" ref="ABQ54">INDEX(ABQ$13:ABQ53,$B54+1,1)</f>
        <v>-</v>
      </c>
      <c r="ABR54" s="535" t="str" cm="1">
        <f t="array" ref="ABR54">INDEX(ABR$13:ABR53,$B54+1,1)</f>
        <v>-</v>
      </c>
      <c r="ABS54" s="535" t="str" cm="1">
        <f t="array" ref="ABS54">INDEX(ABS$13:ABS53,$B54+1,1)</f>
        <v>-</v>
      </c>
      <c r="ABT54" s="535" t="str" cm="1">
        <f t="array" ref="ABT54">INDEX(ABT$13:ABT53,$B54+1,1)</f>
        <v>-</v>
      </c>
      <c r="ABU54" s="535" t="str" cm="1">
        <f t="array" ref="ABU54">INDEX(ABU$13:ABU53,$B54+1,1)</f>
        <v>-</v>
      </c>
      <c r="ABV54" s="535" t="str" cm="1">
        <f t="array" ref="ABV54">INDEX(ABV$13:ABV53,$B54+1,1)</f>
        <v>-</v>
      </c>
      <c r="ABW54" s="535" t="str" cm="1">
        <f t="array" ref="ABW54">INDEX(ABW$13:ABW53,$B54+1,1)</f>
        <v>-</v>
      </c>
      <c r="ABX54" s="535" t="str" cm="1">
        <f t="array" ref="ABX54">INDEX(ABX$13:ABX53,$B54+1,1)</f>
        <v>-</v>
      </c>
      <c r="ABY54" s="535" t="str" cm="1">
        <f t="array" ref="ABY54">INDEX(ABY$13:ABY53,$B54+1,1)</f>
        <v>-</v>
      </c>
      <c r="ABZ54" s="535" t="str" cm="1">
        <f t="array" ref="ABZ54">INDEX(ABZ$13:ABZ53,$B54+1,1)</f>
        <v>-</v>
      </c>
      <c r="ACA54" s="535" t="str" cm="1">
        <f t="array" ref="ACA54">INDEX(ACA$13:ACA53,$B54+1,1)</f>
        <v>-</v>
      </c>
      <c r="ACB54" s="535" t="str" cm="1">
        <f t="array" ref="ACB54">INDEX(ACB$13:ACB53,$B54+1,1)</f>
        <v>-</v>
      </c>
      <c r="ACC54" s="535" t="str" cm="1">
        <f t="array" ref="ACC54">INDEX(ACC$13:ACC53,$B54+1,1)</f>
        <v>-</v>
      </c>
      <c r="ACD54" s="535" t="str" cm="1">
        <f t="array" ref="ACD54">INDEX(ACD$13:ACD53,$B54+1,1)</f>
        <v>-</v>
      </c>
      <c r="ACE54" s="535" t="str" cm="1">
        <f t="array" ref="ACE54">INDEX(ACE$13:ACE53,$B54+1,1)</f>
        <v>-</v>
      </c>
      <c r="ACF54" s="22" t="str">
        <f t="shared" si="225"/>
        <v>-</v>
      </c>
      <c r="ACG54" s="535" t="str" cm="1">
        <f t="array" ref="ACG54">INDEX(ACG$13:ACG53,$B54+1,1)</f>
        <v>-</v>
      </c>
      <c r="ACH54" s="535" t="str" cm="1">
        <f t="array" ref="ACH54">INDEX(ACH$13:ACH53,$B54+1,1)</f>
        <v>-</v>
      </c>
      <c r="ACI54" s="535" t="str" cm="1">
        <f t="array" ref="ACI54">INDEX(ACI$13:ACI53,$B54+1,1)</f>
        <v>-</v>
      </c>
      <c r="ACJ54" s="535" t="str" cm="1">
        <f t="array" ref="ACJ54">INDEX(ACJ$13:ACJ53,$B54+1,1)</f>
        <v>-</v>
      </c>
      <c r="ACK54" s="535" t="str" cm="1">
        <f t="array" ref="ACK54">INDEX(ACK$13:ACK53,$B54+1,1)</f>
        <v>-</v>
      </c>
      <c r="ACL54" s="535" t="str" cm="1">
        <f t="array" ref="ACL54">INDEX(ACL$13:ACL53,$B54+1,1)</f>
        <v>-</v>
      </c>
      <c r="ACM54" s="535" t="str" cm="1">
        <f t="array" ref="ACM54">INDEX(ACM$13:ACM53,$B54+1,1)</f>
        <v>-</v>
      </c>
      <c r="ACN54" s="535" t="str" cm="1">
        <f t="array" ref="ACN54">INDEX(ACN$13:ACN53,$B54+1,1)</f>
        <v>-</v>
      </c>
      <c r="ACO54" s="535" t="str" cm="1">
        <f t="array" ref="ACO54">INDEX(ACO$13:ACO53,$B54+1,1)</f>
        <v>-</v>
      </c>
      <c r="ACP54" s="535" t="str" cm="1">
        <f t="array" ref="ACP54">INDEX(ACP$13:ACP53,$B54+1,1)</f>
        <v>-</v>
      </c>
      <c r="ACQ54" s="535" t="str" cm="1">
        <f t="array" ref="ACQ54">INDEX(ACQ$13:ACQ53,$B54+1,1)</f>
        <v>-</v>
      </c>
      <c r="ACR54" s="535" t="str" cm="1">
        <f t="array" ref="ACR54">INDEX(ACR$13:ACR53,$B54+1,1)</f>
        <v>-</v>
      </c>
      <c r="ACS54" s="535" t="str" cm="1">
        <f t="array" ref="ACS54">INDEX(ACS$13:ACS53,$B54+1,1)</f>
        <v>-</v>
      </c>
      <c r="ACT54" s="535" t="str" cm="1">
        <f t="array" ref="ACT54">INDEX(ACT$13:ACT53,$B54+1,1)</f>
        <v>-</v>
      </c>
      <c r="ACU54" s="535" t="str" cm="1">
        <f t="array" ref="ACU54">INDEX(ACU$13:ACU53,$B54+1,1)</f>
        <v>-</v>
      </c>
      <c r="ACV54" s="535" t="str" cm="1">
        <f t="array" ref="ACV54">INDEX(ACV$13:ACV53,$B54+1,1)</f>
        <v>-</v>
      </c>
      <c r="ACW54" s="535" t="str" cm="1">
        <f t="array" ref="ACW54">INDEX(ACW$13:ACW53,$B54+1,1)</f>
        <v>-</v>
      </c>
      <c r="ACX54" s="535" t="str" cm="1">
        <f t="array" ref="ACX54">INDEX(ACX$13:ACX53,$B54+1,1)</f>
        <v>-</v>
      </c>
      <c r="ACY54" s="535" t="str" cm="1">
        <f t="array" ref="ACY54">INDEX(ACY$13:ACY53,$B54+1,1)</f>
        <v>-</v>
      </c>
      <c r="ACZ54" s="535" t="str" cm="1">
        <f t="array" ref="ACZ54">INDEX(ACZ$13:ACZ53,$B54+1,1)</f>
        <v>-</v>
      </c>
      <c r="ADA54" s="535" t="str" cm="1">
        <f t="array" ref="ADA54">INDEX(ADA$13:ADA53,$B54+1,1)</f>
        <v>-</v>
      </c>
      <c r="ADB54" s="535" t="str" cm="1">
        <f t="array" ref="ADB54">INDEX(ADB$13:ADB53,$B54+1,1)</f>
        <v>-</v>
      </c>
      <c r="ADC54" s="535" t="str" cm="1">
        <f t="array" ref="ADC54">INDEX(ADC$13:ADC53,$B54+1,1)</f>
        <v>-</v>
      </c>
      <c r="ADD54" s="535" t="str" cm="1">
        <f t="array" ref="ADD54">INDEX(ADD$13:ADD53,$B54+1,1)</f>
        <v>-</v>
      </c>
      <c r="ADE54" s="535" t="str" cm="1">
        <f t="array" ref="ADE54">INDEX(ADE$13:ADE53,$B54+1,1)</f>
        <v>-</v>
      </c>
      <c r="ADF54" s="535" t="str" cm="1">
        <f t="array" ref="ADF54">INDEX(ADF$13:ADF53,$B54+1,1)</f>
        <v>-</v>
      </c>
      <c r="ADG54" s="535" t="str" cm="1">
        <f t="array" ref="ADG54">INDEX(ADG$13:ADG53,$B54+1,1)</f>
        <v>-</v>
      </c>
      <c r="ADH54" s="535" t="str" cm="1">
        <f t="array" ref="ADH54">INDEX(ADH$13:ADH53,$B54+1,1)</f>
        <v>-</v>
      </c>
      <c r="ADI54" s="535" t="str" cm="1">
        <f t="array" ref="ADI54">INDEX(ADI$13:ADI53,$B54+1,1)</f>
        <v>-</v>
      </c>
      <c r="ADJ54" s="535" t="str" cm="1">
        <f t="array" ref="ADJ54">INDEX(ADJ$13:ADJ53,$B54+1,1)</f>
        <v>-</v>
      </c>
      <c r="ADK54" s="535" t="str" cm="1">
        <f t="array" ref="ADK54">INDEX(ADK$13:ADK53,$B54+1,1)</f>
        <v>-</v>
      </c>
      <c r="ADL54" s="535" t="str" cm="1">
        <f t="array" ref="ADL54">INDEX(ADL$13:ADL53,$B54+1,1)</f>
        <v>-</v>
      </c>
      <c r="ADM54" s="535" t="str" cm="1">
        <f t="array" ref="ADM54">INDEX(ADM$13:ADM53,$B54+1,1)</f>
        <v>-</v>
      </c>
      <c r="ADN54" s="535" t="str" cm="1">
        <f t="array" ref="ADN54">INDEX(ADN$13:ADN53,$B54+1,1)</f>
        <v>-</v>
      </c>
      <c r="ADO54" s="535" t="str" cm="1">
        <f t="array" ref="ADO54">INDEX(ADO$13:ADO53,$B54+1,1)</f>
        <v>-</v>
      </c>
      <c r="ADP54" s="535" t="str" cm="1">
        <f t="array" ref="ADP54">INDEX(ADP$13:ADP53,$B54+1,1)</f>
        <v>-</v>
      </c>
      <c r="ADQ54" s="535" t="str" cm="1">
        <f t="array" ref="ADQ54">INDEX(ADQ$13:ADQ53,$B54+1,1)</f>
        <v>-</v>
      </c>
      <c r="ADR54" s="535" t="str" cm="1">
        <f t="array" ref="ADR54">INDEX(ADR$13:ADR53,$B54+1,1)</f>
        <v>-</v>
      </c>
      <c r="ADS54" s="535" t="str" cm="1">
        <f t="array" ref="ADS54">INDEX(ADS$13:ADS53,$B54+1,1)</f>
        <v>-</v>
      </c>
      <c r="ADT54" s="535" t="str" cm="1">
        <f t="array" ref="ADT54">INDEX(ADT$13:ADT53,$B54+1,1)</f>
        <v>-</v>
      </c>
      <c r="ADU54" s="535" t="str" cm="1">
        <f t="array" ref="ADU54">INDEX(ADU$13:ADU53,$B54+1,1)</f>
        <v>-</v>
      </c>
      <c r="ADV54" s="535" t="str" cm="1">
        <f t="array" ref="ADV54">INDEX(ADV$13:ADV53,$B54+1,1)</f>
        <v>-</v>
      </c>
      <c r="ADW54" s="535" t="str" cm="1">
        <f t="array" ref="ADW54">INDEX(ADW$13:ADW53,$B54+1,1)</f>
        <v>-</v>
      </c>
      <c r="ADX54" s="535" t="str" cm="1">
        <f t="array" ref="ADX54">INDEX(ADX$13:ADX53,$B54+1,1)</f>
        <v>-</v>
      </c>
      <c r="ADY54" s="535" t="str" cm="1">
        <f t="array" ref="ADY54">INDEX(ADY$13:ADY53,$B54+1,1)</f>
        <v>-</v>
      </c>
      <c r="ADZ54" s="535" t="str" cm="1">
        <f t="array" ref="ADZ54">INDEX(ADZ$13:ADZ53,$B54+1,1)</f>
        <v>-</v>
      </c>
      <c r="AEA54" s="535" t="str" cm="1">
        <f t="array" ref="AEA54">INDEX(AEA$13:AEA53,$B54+1,1)</f>
        <v>-</v>
      </c>
      <c r="AEB54" s="535" t="str" cm="1">
        <f t="array" ref="AEB54">INDEX(AEB$13:AEB53,$B54+1,1)</f>
        <v>-</v>
      </c>
      <c r="AEC54" s="535" t="str" cm="1">
        <f t="array" ref="AEC54">INDEX(AEC$13:AEC53,$B54+1,1)</f>
        <v>-</v>
      </c>
      <c r="AED54" s="535" t="str" cm="1">
        <f t="array" ref="AED54">INDEX(AED$13:AED53,$B54+1,1)</f>
        <v>-</v>
      </c>
      <c r="AEE54" s="535" t="str" cm="1">
        <f t="array" ref="AEE54">INDEX(AEE$13:AEE53,$B54+1,1)</f>
        <v>-</v>
      </c>
      <c r="AEF54" s="535" t="str" cm="1">
        <f t="array" ref="AEF54">INDEX(AEF$13:AEF53,$B54+1,1)</f>
        <v>-</v>
      </c>
      <c r="AEG54" s="535" t="str" cm="1">
        <f t="array" ref="AEG54">INDEX(AEG$13:AEG53,$B54+1,1)</f>
        <v>-</v>
      </c>
      <c r="AEH54" s="535" t="str" cm="1">
        <f t="array" ref="AEH54">INDEX(AEH$13:AEH53,$B54+1,1)</f>
        <v>-</v>
      </c>
      <c r="AEI54" s="535" t="str" cm="1">
        <f t="array" ref="AEI54">INDEX(AEI$13:AEI53,$B54+1,1)</f>
        <v>-</v>
      </c>
      <c r="AEJ54" s="535" t="str" cm="1">
        <f t="array" ref="AEJ54">INDEX(AEJ$13:AEJ53,$B54+1,1)</f>
        <v>-</v>
      </c>
      <c r="AEK54" s="535" t="str" cm="1">
        <f t="array" ref="AEK54">INDEX(AEK$13:AEK53,$B54+1,1)</f>
        <v>-</v>
      </c>
      <c r="AEL54" s="535" t="str" cm="1">
        <f t="array" ref="AEL54">INDEX(AEL$13:AEL53,$B54+1,1)</f>
        <v>-</v>
      </c>
      <c r="AEM54" s="535" t="str" cm="1">
        <f t="array" ref="AEM54">INDEX(AEM$13:AEM53,$B54+1,1)</f>
        <v>-</v>
      </c>
      <c r="AEN54" s="535" cm="1">
        <f t="array" ref="AEN54">INDEX(AEN$13:AEN53,$B54+1,1)</f>
        <v>0</v>
      </c>
      <c r="AEO54" s="483">
        <v>0</v>
      </c>
    </row>
    <row r="55" spans="1:821" outlineLevel="1">
      <c r="A55" s="18">
        <f t="shared" si="226"/>
        <v>42</v>
      </c>
      <c r="B55" s="18">
        <f>$A$50</f>
        <v>37</v>
      </c>
      <c r="C55">
        <v>9</v>
      </c>
      <c r="D55" s="17" t="str" cm="1">
        <f t="array" ref="D55">INDEX(D$13:D54,$B55+1,1)</f>
        <v>GSW</v>
      </c>
      <c r="E55" t="b">
        <v>1</v>
      </c>
      <c r="F55" t="b">
        <v>0</v>
      </c>
      <c r="G55" t="b">
        <v>1</v>
      </c>
      <c r="H55" s="18"/>
      <c r="I55" s="18"/>
      <c r="J55" s="18"/>
      <c r="K55" s="22">
        <v>0</v>
      </c>
      <c r="L55" s="22">
        <f>d.Region</f>
        <v>2</v>
      </c>
      <c r="M55" s="535" cm="1">
        <f t="array" ref="M55">INDEX(M$13:M54,$B55+1,1)</f>
        <v>0</v>
      </c>
      <c r="N55" s="22">
        <v>3</v>
      </c>
      <c r="O55" s="22">
        <v>2</v>
      </c>
      <c r="P55" s="18"/>
      <c r="Q55" s="18"/>
      <c r="R55" s="22">
        <v>1</v>
      </c>
      <c r="S55" s="18"/>
      <c r="T55" s="22">
        <v>2</v>
      </c>
      <c r="U55" s="22">
        <v>2</v>
      </c>
      <c r="V55" s="411">
        <f t="shared" si="214"/>
        <v>2</v>
      </c>
      <c r="W55" s="778" t="b">
        <f t="shared" si="200"/>
        <v>0</v>
      </c>
      <c r="X55" s="777" t="b">
        <f t="shared" si="210"/>
        <v>1</v>
      </c>
      <c r="Y55" s="777" t="b">
        <f t="shared" si="210"/>
        <v>1</v>
      </c>
      <c r="Z55" s="796" t="b" cm="1">
        <f t="array" ref="Z55">INDEX(Z$13:Z54,$B55+1,1)</f>
        <v>0</v>
      </c>
      <c r="AA55" s="411">
        <f t="shared" si="139"/>
        <v>6</v>
      </c>
      <c r="AB55" s="411">
        <f t="shared" si="140"/>
        <v>6</v>
      </c>
      <c r="AC55" s="411"/>
      <c r="AD55" s="411">
        <f t="shared" si="141"/>
        <v>6</v>
      </c>
      <c r="AE55" s="111"/>
      <c r="AF55" s="111"/>
      <c r="AG55" s="111"/>
      <c r="AH55" s="111"/>
      <c r="AI55" s="535" cm="1">
        <f t="array" ref="AI55">INDEX(AI$13:AI54,$B55+1,1)</f>
        <v>2</v>
      </c>
      <c r="AJ55" s="535" cm="1">
        <f t="array" ref="AJ55">INDEX(AJ$13:AJ54,$B55+1,1)</f>
        <v>1</v>
      </c>
      <c r="AK55" s="22">
        <v>2</v>
      </c>
      <c r="AL55" s="18"/>
      <c r="AM55" s="18"/>
      <c r="AN55" s="535" t="str" cm="1">
        <f t="array" ref="AN55">INDEX(AN$13:AN54,$B55+1,1)</f>
        <v/>
      </c>
      <c r="AO55" s="535" cm="1">
        <f t="array" ref="AO55">INDEX(AO$13:AO54,$B55+1,1)</f>
        <v>1</v>
      </c>
      <c r="AP55" s="535" cm="1">
        <f t="array" ref="AP55">INDEX(AP$13:AP54,$B55+1,1)</f>
        <v>1</v>
      </c>
      <c r="AQ55" s="111"/>
      <c r="AR55" s="111"/>
      <c r="AS55" s="111"/>
      <c r="AT55" s="111"/>
      <c r="AU55" s="111"/>
      <c r="AV55" s="111"/>
      <c r="AW55" s="111"/>
      <c r="AX55" s="111"/>
      <c r="AY55" s="18"/>
      <c r="AZ55" s="18"/>
      <c r="BA55" s="200" t="str">
        <f>CHOOSE($K55+1,"CSIRO","MU","NFS")&amp;" Excel feed supply"</f>
        <v>CSIRO Excel feed supply</v>
      </c>
      <c r="BB55" s="8" t="str">
        <f ca="1">IF(COUNTIF($BA$13:$BA55,$BA55)=1,"-","Dup")</f>
        <v>-</v>
      </c>
      <c r="BC55" s="18"/>
      <c r="BD55" s="535" t="b" cm="1">
        <f t="array" ref="BD55">INDEX(BD$13:BD54,$B55+1,1)</f>
        <v>1</v>
      </c>
      <c r="BE55" s="535" t="b" cm="1">
        <f t="array" ref="BE55">INDEX(BE$13:BE54,$B55+1,1)</f>
        <v>1</v>
      </c>
      <c r="BF55" s="535" t="b" cm="1">
        <f t="array" ref="BF55">INDEX(BF$13:BF54,$B55+1,1)</f>
        <v>1</v>
      </c>
      <c r="BG55" s="535" t="b" cm="1">
        <f t="array" ref="BG55">INDEX(BG$13:BG54,$B55+1,1)</f>
        <v>1</v>
      </c>
      <c r="BH55" s="535" t="b" cm="1">
        <f t="array" ref="BH55">INDEX(BH$13:BH54,$B55+1,1)</f>
        <v>1</v>
      </c>
      <c r="BI55" s="535" t="b" cm="1">
        <f t="array" ref="BI55">INDEX(BI$13:BI54,$B55+1,1)</f>
        <v>1</v>
      </c>
      <c r="BJ55" s="535" t="b" cm="1">
        <f t="array" ref="BJ55">INDEX(BJ$13:BJ54,$B55+1,1)</f>
        <v>1</v>
      </c>
      <c r="BK55" s="535" t="b" cm="1">
        <f t="array" ref="BK55">INDEX(BK$13:BK54,$B55+1,1)</f>
        <v>1</v>
      </c>
      <c r="BL55" s="535" t="b" cm="1">
        <f t="array" ref="BL55">INDEX(BL$13:BL54,$B55+1,1)</f>
        <v>1</v>
      </c>
      <c r="BM55" s="18"/>
      <c r="BN55" s="535" t="b" cm="1">
        <f t="array" ref="BN55">INDEX(BN$13:BN54,$B55+1,1)</f>
        <v>1</v>
      </c>
      <c r="BO55" s="535" t="str" cm="1">
        <f t="array" ref="BO55">INDEX(BO$13:BO54,$B55+1,1)</f>
        <v>-</v>
      </c>
      <c r="BP55" s="535" t="b" cm="1">
        <f t="array" ref="BP55">INDEX(BP$13:BP54,$B55+1,1)</f>
        <v>0</v>
      </c>
      <c r="BQ55" s="535" t="str" cm="1">
        <f t="array" ref="BQ55">INDEX(BQ$13:BQ54,$B55+1,1)</f>
        <v>-</v>
      </c>
      <c r="BR55" s="535" t="str" cm="1">
        <f t="array" ref="BR55">INDEX(BR$13:BR54,$B55+1,1)</f>
        <v>-</v>
      </c>
      <c r="BS55" s="535" t="str" cm="1">
        <f t="array" ref="BS55">INDEX(BS$13:BS54,$B55+1,1)</f>
        <v>-</v>
      </c>
      <c r="BT55" s="535" t="str" cm="1">
        <f t="array" ref="BT55">INDEX(BT$13:BT54,$B55+1,1)</f>
        <v>-</v>
      </c>
      <c r="BU55" s="535" t="str" cm="1">
        <f t="array" ref="BU55">INDEX(BU$13:BU54,$B55+1,1)</f>
        <v>-</v>
      </c>
      <c r="BV55" s="535" t="str" cm="1">
        <f t="array" ref="BV55">INDEX(BV$13:BV54,$B55+1,1)</f>
        <v>-</v>
      </c>
      <c r="BW55" s="535" t="str" cm="1">
        <f t="array" ref="BW55">INDEX(BW$13:BW54,$B55+1,1)</f>
        <v>-</v>
      </c>
      <c r="BX55" s="535" t="str" cm="1">
        <f t="array" ref="BX55">INDEX(BX$13:BX54,$B55+1,1)</f>
        <v>-</v>
      </c>
      <c r="BY55" s="535" t="str" cm="1">
        <f t="array" ref="BY55">INDEX(BY$13:BY54,$B55+1,1)</f>
        <v>-</v>
      </c>
      <c r="BZ55" s="535" t="b" cm="1">
        <f t="array" ref="BZ55">INDEX(BZ$13:BZ54,$B55+1,1)</f>
        <v>0</v>
      </c>
      <c r="CA55" s="535" cm="1">
        <f t="array" ref="CA55">INDEX(CA$13:CA54,$B55+1,1)</f>
        <v>0</v>
      </c>
      <c r="CB55" s="535" t="str" cm="1">
        <f t="array" ref="CB55">INDEX(CB$13:CB54,$B55+1,1)</f>
        <v>-</v>
      </c>
      <c r="CC55" s="535" t="str" cm="1">
        <f t="array" ref="CC55">INDEX(CC$13:CC54,$B55+1,1)</f>
        <v>-</v>
      </c>
      <c r="CD55" s="535" t="str" cm="1">
        <f t="array" ref="CD55">INDEX(CD$13:CD54,$B55+1,1)</f>
        <v>-</v>
      </c>
      <c r="CE55" s="535" t="b" cm="1">
        <f t="array" ref="CE55">INDEX(CE$13:CE54,$B55+1,1)</f>
        <v>1</v>
      </c>
      <c r="CF55" s="18"/>
      <c r="CG55" s="22" t="b">
        <v>1</v>
      </c>
      <c r="CH55" s="411" t="str">
        <f t="shared" ca="1" si="144"/>
        <v>-</v>
      </c>
      <c r="CI55" s="411">
        <f t="shared" si="215"/>
        <v>0</v>
      </c>
      <c r="CJ55" s="411">
        <f t="shared" si="215"/>
        <v>0</v>
      </c>
      <c r="CK55" s="535" t="str" cm="1">
        <f t="array" ref="CK55">INDEX(CK$13:CK54,$B55+1,1)</f>
        <v>-</v>
      </c>
      <c r="CL55" s="535" t="str" cm="1">
        <f t="array" ref="CL55">INDEX(CL$13:CL54,$B55+1,1)</f>
        <v>-</v>
      </c>
      <c r="CM55" s="535" t="str" cm="1">
        <f t="array" ref="CM55">INDEX(CM$13:CM54,$B55+1,1)</f>
        <v>-</v>
      </c>
      <c r="CN55" s="411" t="str">
        <f t="shared" ca="1" si="146"/>
        <v>-</v>
      </c>
      <c r="CO55" s="411">
        <f t="shared" si="216"/>
        <v>0</v>
      </c>
      <c r="CP55" s="411">
        <f t="shared" si="216"/>
        <v>0</v>
      </c>
      <c r="CQ55" s="535" t="str" cm="1">
        <f t="array" ref="CQ55">INDEX(CQ$13:CQ54,$B55+1,1)</f>
        <v>-</v>
      </c>
      <c r="CR55" s="411" t="str">
        <f t="shared" ca="1" si="148"/>
        <v>-</v>
      </c>
      <c r="CS55" s="411">
        <f t="shared" si="149"/>
        <v>0</v>
      </c>
      <c r="CT55" s="535" t="str" cm="1">
        <f t="array" ref="CT55">INDEX(CT$13:CT54,$B55+1,1)</f>
        <v>-</v>
      </c>
      <c r="CU55" s="535" t="str" cm="1">
        <f t="array" ref="CU55">INDEX(CU$13:CU54,$B55+1,1)</f>
        <v>-</v>
      </c>
      <c r="CV55" s="411">
        <f t="shared" si="150"/>
        <v>0</v>
      </c>
      <c r="CW55" s="535" t="str" cm="1">
        <f t="array" ref="CW55">INDEX(CW$13:CW54,$B55+1,1)</f>
        <v>-</v>
      </c>
      <c r="CX55" s="411" t="str">
        <f t="shared" ca="1" si="151"/>
        <v>-</v>
      </c>
      <c r="CY55" s="411">
        <f t="shared" si="217"/>
        <v>0</v>
      </c>
      <c r="CZ55" s="411">
        <f t="shared" si="217"/>
        <v>0</v>
      </c>
      <c r="DA55" s="535" cm="1">
        <f t="array" ref="DA55">INDEX(DA$13:DA54,$B55+1,1)</f>
        <v>720</v>
      </c>
      <c r="DB55" s="535" cm="1">
        <f t="array" ref="DB55">INDEX(DB$13:DB54,$B55+1,1)</f>
        <v>720</v>
      </c>
      <c r="DC55" s="18"/>
      <c r="DD55" s="22" t="b">
        <v>0</v>
      </c>
      <c r="DE55" s="22" t="b">
        <v>1</v>
      </c>
      <c r="DF55" s="22" t="b">
        <v>1</v>
      </c>
      <c r="DG55" s="538" t="str">
        <f>DG$14</f>
        <v>-</v>
      </c>
      <c r="DH55" s="539">
        <v>0</v>
      </c>
      <c r="DI55" s="535" cm="1">
        <f t="array" ref="DI55">INDEX(DI$13:DI54,$B55+1,1)</f>
        <v>1</v>
      </c>
      <c r="DJ55" s="535" cm="1">
        <f t="array" ref="DJ55">INDEX(DJ$13:DJ54,$B55+1,1)</f>
        <v>1</v>
      </c>
      <c r="DK55" s="535" cm="1">
        <f t="array" ref="DK55">INDEX(DK$13:DK54,$B55+1,1)</f>
        <v>1</v>
      </c>
      <c r="DL55" s="535" t="str" cm="1">
        <f t="array" ref="DL55">INDEX(DL$13:DL54,$B55+1,1)</f>
        <v>-</v>
      </c>
      <c r="DM55" s="535" t="str" cm="1">
        <f t="array" ref="DM55">INDEX(DM$13:DM54,$B55+1,1)</f>
        <v>-</v>
      </c>
      <c r="DN55" s="535" t="str" cm="1">
        <f t="array" ref="DN55">INDEX(DN$13:DN54,$B55+1,1)</f>
        <v>-</v>
      </c>
      <c r="DO55" s="535" t="str" cm="1">
        <f t="array" ref="DO55">INDEX(DO$13:DO54,$B55+1,1)</f>
        <v>-</v>
      </c>
      <c r="DP55" s="535" t="str" cm="1">
        <f t="array" ref="DP55">INDEX(DP$13:DP54,$B55+1,1)</f>
        <v>-</v>
      </c>
      <c r="DQ55" s="535" t="b" cm="1">
        <f t="array" ref="DQ55">INDEX(DQ$13:DQ54,$B55+1,1)</f>
        <v>0</v>
      </c>
      <c r="DR55" s="535" t="str" cm="1">
        <f t="array" ref="DR55">INDEX(DR$13:DR54,$B55+1,1)</f>
        <v>-</v>
      </c>
      <c r="DS55" s="535" t="str" cm="1">
        <f t="array" ref="DS55">INDEX(DS$13:DS54,$B55+1,1)</f>
        <v>-</v>
      </c>
      <c r="DT55" s="535" t="str" cm="1">
        <f t="array" ref="DT55">INDEX(DT$13:DT54,$B55+1,1)</f>
        <v>-</v>
      </c>
      <c r="DU55" s="535" t="str" cm="1">
        <f t="array" ref="DU55">INDEX(DU$13:DU54,$B55+1,1)</f>
        <v>-</v>
      </c>
      <c r="DV55" s="535" cm="1">
        <f t="array" ref="DV55">INDEX(DV$13:DV54,$B55+1,1)</f>
        <v>500</v>
      </c>
      <c r="DW55" s="535" cm="1">
        <f t="array" ref="DW55">INDEX(DW$13:DW54,$B55+1,1)</f>
        <v>500</v>
      </c>
      <c r="DX55" s="535" t="str" cm="1">
        <f t="array" ref="DX55">INDEX(DX$13:DX54,$B55+1,1)</f>
        <v>-</v>
      </c>
      <c r="DY55" s="535" t="str" cm="1">
        <f t="array" ref="DY55">INDEX(DY$13:DY54,$B55+1,1)</f>
        <v>-</v>
      </c>
      <c r="DZ55" s="535" t="str" cm="1">
        <f t="array" ref="DZ55">INDEX(DZ$13:DZ54,$B55+1,1)</f>
        <v>-</v>
      </c>
      <c r="EA55" s="535" cm="1">
        <f t="array" ref="EA55">INDEX(EA$13:EA54,$B55+1,1)</f>
        <v>0</v>
      </c>
      <c r="EB55" s="535" cm="1">
        <f t="array" ref="EB55">INDEX(EB$13:EB54,$B55+1,1)</f>
        <v>999999</v>
      </c>
      <c r="EC55" s="535" cm="1">
        <f t="array" ref="EC55">INDEX(EC$13:EC54,$B55+1,1)</f>
        <v>999999</v>
      </c>
      <c r="ED55" s="535" cm="1">
        <f t="array" ref="ED55">INDEX(ED$13:ED54,$B55+1,1)</f>
        <v>999999</v>
      </c>
      <c r="EE55" s="535" cm="1">
        <f t="array" ref="EE55">INDEX(EE$13:EE54,$B55+1,1)</f>
        <v>999999</v>
      </c>
      <c r="EF55" s="535" cm="1">
        <f t="array" ref="EF55">INDEX(EF$13:EF54,$B55+1,1)</f>
        <v>999999</v>
      </c>
      <c r="EG55" s="535" cm="1">
        <f t="array" ref="EG55">INDEX(EG$13:EG54,$B55+1,1)</f>
        <v>999999</v>
      </c>
      <c r="EH55" s="535" cm="1">
        <f t="array" ref="EH55">INDEX(EH$13:EH54,$B55+1,1)</f>
        <v>999999</v>
      </c>
      <c r="EI55" s="535" cm="1">
        <f t="array" ref="EI55">INDEX(EI$13:EI54,$B55+1,1)</f>
        <v>999999</v>
      </c>
      <c r="EJ55" s="535" cm="1">
        <f t="array" ref="EJ55">INDEX(EJ$13:EJ54,$B55+1,1)</f>
        <v>999999</v>
      </c>
      <c r="EK55" s="535" cm="1">
        <f t="array" ref="EK55">INDEX(EK$13:EK54,$B55+1,1)</f>
        <v>999999</v>
      </c>
      <c r="EL55" s="535" cm="1">
        <f t="array" ref="EL55">INDEX(EL$13:EL54,$B55+1,1)</f>
        <v>999999</v>
      </c>
      <c r="EM55" s="535" cm="1">
        <f t="array" ref="EM55">INDEX(EM$13:EM54,$B55+1,1)</f>
        <v>999999</v>
      </c>
      <c r="EN55" s="782">
        <f t="shared" si="211"/>
        <v>0</v>
      </c>
      <c r="EO55" s="782">
        <f t="shared" si="211"/>
        <v>0</v>
      </c>
      <c r="EP55" s="782">
        <f t="shared" si="211"/>
        <v>999999</v>
      </c>
      <c r="EQ55" s="535" t="str" cm="1">
        <f t="array" ref="EQ55">INDEX(EQ$13:EQ54,$B55+1,1)</f>
        <v>-</v>
      </c>
      <c r="ER55" s="535" t="str" cm="1">
        <f t="array" ref="ER55">INDEX(ER$13:ER54,$B55+1,1)</f>
        <v>-</v>
      </c>
      <c r="ES55" s="411" t="str">
        <f t="shared" si="218"/>
        <v>-</v>
      </c>
      <c r="ET55" s="411" t="str">
        <f t="shared" si="218"/>
        <v>-</v>
      </c>
      <c r="EU55" s="781">
        <f t="shared" si="177"/>
        <v>0</v>
      </c>
      <c r="EV55" s="779">
        <f t="shared" si="178"/>
        <v>999999</v>
      </c>
      <c r="EW55" s="780">
        <f t="shared" si="179"/>
        <v>999999</v>
      </c>
      <c r="EX55" s="535" t="str" cm="1">
        <f t="array" ref="EX55">INDEX(EX$13:EX54,$B55+1,1)</f>
        <v>-</v>
      </c>
      <c r="EY55" s="728" cm="1">
        <f t="array" ref="EY55">IF(EX55&lt;&gt;"-",EX55,INDEX(i.ELMatedEst,$AA55+1,$T55))</f>
        <v>0</v>
      </c>
      <c r="EZ55" s="535" t="str" cm="1">
        <f t="array" ref="EZ55">INDEX(EZ$13:EZ54,$B55+1,1)</f>
        <v>-</v>
      </c>
      <c r="FA55" s="535" t="str" cm="1">
        <f t="array" ref="FA55">INDEX(FA$13:FA54,$B55+1,1)</f>
        <v>-</v>
      </c>
      <c r="FB55" s="535" cm="1">
        <f t="array" ref="FB55">INDEX(FB$13:FB54,$B55+1,1)</f>
        <v>0</v>
      </c>
      <c r="FC55" s="535" cm="1">
        <f t="array" ref="FC55">INDEX(FC$13:FC54,$B55+1,1)</f>
        <v>0</v>
      </c>
      <c r="FD55" s="535" cm="1">
        <f t="array" ref="FD55">INDEX(FD$13:FD54,$B55+1,1)</f>
        <v>1</v>
      </c>
      <c r="FE55" s="667">
        <f t="shared" si="190"/>
        <v>0.12</v>
      </c>
      <c r="FF55" s="667">
        <f>INDEX(CHOOSE($N55,DataAutumn!i.EL_PropnSold,DataWinter!i.EL_PropnSold,DataSpring!i.EL_PropnSold),$AI55,$T55)*INDEX(i.ELMatedEst,$AB55+1,$T55)*i.dAdultRR_ELPropSold
+INDEX(i.dryman,($AJ55-1)*4+$AI55,FF$7)</f>
        <v>0</v>
      </c>
      <c r="FG55" s="667">
        <f>INDEX(CHOOSE($N55,DataAutumn!i.EL_PropnSold,DataWinter!i.EL_PropnSold,DataSpring!i.EL_PropnSold),$AI55,$T55)*INDEX(i.ELMatedEst,$AB55+1,$T55)*i.dAdultRR_ELPropSold
+INDEX(i.dryman,($AJ55-1)*4+$AI55,FG$7)</f>
        <v>3.125E-2</v>
      </c>
      <c r="FH55" s="667">
        <f>INDEX(CHOOSE($N55,DataAutumn!i.EL_PropnSold,DataWinter!i.EL_PropnSold,DataSpring!i.EL_PropnSold),$AI55,$T55)*INDEX(i.ELMatedEst,$AB55+1,$T55)*i.dAdultRR_ELPropSold
+INDEX(i.dryman,($AJ55-1)*4+$AI55,FH$7)</f>
        <v>3.125E-2</v>
      </c>
      <c r="FI55" s="667">
        <f>INDEX(CHOOSE($N55,DataAutumn!i.EL_PropnSold,DataWinter!i.EL_PropnSold,DataSpring!i.EL_PropnSold),$AI55,$T55)*INDEX(i.ELMatedEst,$AB55+1,$T55)*i.dAdultRR_ELPropSold
+INDEX(i.dryman,($AJ55-1)*4+$AI55,FI$7)</f>
        <v>3.125E-2</v>
      </c>
      <c r="FJ55" s="668">
        <f>INDEX(CHOOSE($N55,DataAutumn!i.EL_PropnSold,DataWinter!i.EL_PropnSold,DataSpring!i.EL_PropnSold),$AI55,$T55)*INDEX(i.ELMatedEst,$AB55+1,$T55)*i.dAdultLSurv_ELPropSold</f>
        <v>0</v>
      </c>
      <c r="FK55" s="411" t="b">
        <f t="shared" si="219"/>
        <v>0</v>
      </c>
      <c r="FL55" s="411" t="b">
        <f t="shared" si="219"/>
        <v>0</v>
      </c>
      <c r="FM55" s="411" t="b">
        <f t="shared" si="219"/>
        <v>1</v>
      </c>
      <c r="FN55" s="411" t="b">
        <f t="shared" si="219"/>
        <v>0</v>
      </c>
      <c r="FO55" s="411">
        <f t="shared" si="212"/>
        <v>1</v>
      </c>
      <c r="FP55" s="411">
        <f t="shared" si="212"/>
        <v>0</v>
      </c>
      <c r="FQ55" s="411" t="b">
        <f t="shared" si="193"/>
        <v>0</v>
      </c>
      <c r="FR55" s="411" t="b">
        <f t="shared" si="213"/>
        <v>0</v>
      </c>
      <c r="FS55" s="411" t="b">
        <f t="shared" si="213"/>
        <v>0</v>
      </c>
      <c r="FT55" s="411" t="b">
        <f t="shared" si="213"/>
        <v>1</v>
      </c>
      <c r="FU55" s="87">
        <f t="shared" si="220"/>
        <v>2</v>
      </c>
      <c r="FV55" s="87">
        <f t="shared" si="220"/>
        <v>2</v>
      </c>
      <c r="FW55" s="535" cm="1">
        <f t="array" ref="FW55">INDEX(FW$13:FW54,$B55+1,1)</f>
        <v>1</v>
      </c>
      <c r="FX55" s="535" cm="1">
        <f t="array" ref="FX55">INDEX(FX$13:FX54,$B55+1,1)</f>
        <v>1</v>
      </c>
      <c r="FY55" s="535" cm="1">
        <f t="array" ref="FY55">INDEX(FY$13:FY54,$B55+1,1)</f>
        <v>1</v>
      </c>
      <c r="FZ55" s="535" cm="1">
        <f t="array" ref="FZ55">INDEX(FZ$13:FZ54,$B55+1,1)</f>
        <v>1</v>
      </c>
      <c r="GA55" s="535" t="str" cm="1">
        <f t="array" ref="GA55">INDEX(GA$13:GA54,$B55+1,1)</f>
        <v>-</v>
      </c>
      <c r="GB55" s="535" t="str" cm="1">
        <f t="array" ref="GB55">INDEX(GB$13:GB54,$B55+1,1)</f>
        <v>-</v>
      </c>
      <c r="GC55" s="535" t="str" cm="1">
        <f t="array" ref="GC55">INDEX(GC$13:GC54,$B55+1,1)</f>
        <v>-</v>
      </c>
      <c r="GD55" s="535" t="str" cm="1">
        <f t="array" ref="GD55">INDEX(GD$13:GD54,$B55+1,1)</f>
        <v>-</v>
      </c>
      <c r="GE55" s="535" t="b" cm="1">
        <f t="array" ref="GE55">INDEX(GE$13:GE54,$B55+1,1)</f>
        <v>0</v>
      </c>
      <c r="GF55" s="87">
        <f t="shared" si="221"/>
        <v>1</v>
      </c>
      <c r="GG55" s="87">
        <f t="shared" si="221"/>
        <v>1</v>
      </c>
      <c r="GH55" s="87">
        <f t="shared" si="221"/>
        <v>1</v>
      </c>
      <c r="GI55" s="87">
        <f t="shared" si="221"/>
        <v>1</v>
      </c>
      <c r="GJ55" s="87">
        <f t="shared" si="221"/>
        <v>1</v>
      </c>
      <c r="GK55" s="87">
        <f t="shared" si="221"/>
        <v>1</v>
      </c>
      <c r="GL55" s="87">
        <f t="shared" si="221"/>
        <v>1</v>
      </c>
      <c r="GM55" s="87">
        <f t="shared" si="221"/>
        <v>1</v>
      </c>
      <c r="GN55" s="411" cm="1">
        <f t="array" ref="GN55">INDEX(i.dse_type,1,$L55)</f>
        <v>0</v>
      </c>
      <c r="GO55" s="535" t="str" cm="1">
        <f t="array" ref="GO55">INDEX(GO$13:GO54,$B55+1,1)</f>
        <v>-</v>
      </c>
      <c r="GP55" s="535" t="str" cm="1">
        <f t="array" ref="GP55">INDEX(GP$13:GP54,$B55+1,1)</f>
        <v>-</v>
      </c>
      <c r="GQ55" s="535" t="str" cm="1">
        <f t="array" ref="GQ55">INDEX(GQ$13:GQ54,$B55+1,1)</f>
        <v>-</v>
      </c>
      <c r="GR55" s="18"/>
      <c r="GS55" s="535" t="str" cm="1">
        <f t="array" ref="GS55">INDEX(GS$13:GS54,$B55+1,1)</f>
        <v>-</v>
      </c>
      <c r="GT55" s="535" t="str" cm="1">
        <f t="array" ref="GT55">INDEX(GT$13:GT54,$B55+1,1)</f>
        <v>-</v>
      </c>
      <c r="GU55" s="535" t="str" cm="1">
        <f t="array" ref="GU55">INDEX(GU$13:GU54,$B55+1,1)</f>
        <v>-</v>
      </c>
      <c r="GV55" s="535" t="str" cm="1">
        <f t="array" ref="GV55">INDEX(GV$13:GV54,$B55+1,1)</f>
        <v>-</v>
      </c>
      <c r="GW55" s="535" t="str" cm="1">
        <f t="array" ref="GW55">INDEX(GW$13:GW54,$B55+1,1)</f>
        <v>-</v>
      </c>
      <c r="GX55" s="535" cm="1">
        <f t="array" ref="GX55">INDEX(GX$13:GX54,$B55+1,1)</f>
        <v>1</v>
      </c>
      <c r="GY55" s="535" cm="1">
        <f t="array" ref="GY55">INDEX(GY$13:GY54,$B55+1,1)</f>
        <v>1</v>
      </c>
      <c r="GZ55" s="535" t="str" cm="1">
        <f t="array" ref="GZ55">INDEX(GZ$13:GZ54,$B55+1,1)</f>
        <v>-</v>
      </c>
      <c r="HA55" s="535" t="str" cm="1">
        <f t="array" ref="HA55">INDEX(HA$13:HA54,$B55+1,1)</f>
        <v>-</v>
      </c>
      <c r="HB55" s="535" t="str" cm="1">
        <f t="array" ref="HB55">INDEX(HB$13:HB54,$B55+1,1)</f>
        <v>-</v>
      </c>
      <c r="HC55" s="535" t="str" cm="1">
        <f t="array" ref="HC55">INDEX(HC$13:HC54,$B55+1,1)</f>
        <v>-</v>
      </c>
      <c r="HD55" s="535" t="str" cm="1">
        <f t="array" ref="HD55">INDEX(HD$13:HD54,$B55+1,1)</f>
        <v>-</v>
      </c>
      <c r="HE55" s="535" t="str" cm="1">
        <f t="array" ref="HE55">INDEX(HE$13:HE54,$B55+1,1)</f>
        <v>-</v>
      </c>
      <c r="HF55" s="535" t="str" cm="1">
        <f t="array" ref="HF55">INDEX(HF$13:HF54,$B55+1,1)</f>
        <v>-</v>
      </c>
      <c r="HG55" s="535" t="str" cm="1">
        <f t="array" ref="HG55">INDEX(HG$13:HG54,$B55+1,1)</f>
        <v>-</v>
      </c>
      <c r="HH55" s="535" t="str" cm="1">
        <f t="array" ref="HH55">INDEX(HH$13:HH54,$B55+1,1)</f>
        <v>-</v>
      </c>
      <c r="HI55" s="535" t="str" cm="1">
        <f t="array" ref="HI55">INDEX(HI$13:HI54,$B55+1,1)</f>
        <v>-</v>
      </c>
      <c r="HJ55" s="535" t="str" cm="1">
        <f t="array" ref="HJ55">INDEX(HJ$13:HJ54,$B55+1,1)</f>
        <v>-</v>
      </c>
      <c r="HK55" s="535" t="str" cm="1">
        <f t="array" ref="HK55">INDEX(HK$13:HK54,$B55+1,1)</f>
        <v>-</v>
      </c>
      <c r="HL55" s="535" t="str" cm="1">
        <f t="array" ref="HL55">INDEX(HL$13:HL54,$B55+1,1)</f>
        <v>-</v>
      </c>
      <c r="HM55" s="535" t="str" cm="1">
        <f t="array" ref="HM55">INDEX(HM$13:HM54,$B55+1,1)</f>
        <v>-</v>
      </c>
      <c r="HN55" s="535" t="str" cm="1">
        <f t="array" ref="HN55">INDEX(HN$13:HN54,$B55+1,1)</f>
        <v>-</v>
      </c>
      <c r="HO55" s="535" t="str" cm="1">
        <f t="array" ref="HO55">INDEX(HO$13:HO54,$B55+1,1)</f>
        <v>-</v>
      </c>
      <c r="HP55" s="535" t="str" cm="1">
        <f t="array" ref="HP55">INDEX(HP$13:HP54,$B55+1,1)</f>
        <v>-</v>
      </c>
      <c r="HQ55" s="535" t="str" cm="1">
        <f t="array" ref="HQ55">INDEX(HQ$13:HQ54,$B55+1,1)</f>
        <v>-</v>
      </c>
      <c r="HR55" s="535" t="str" cm="1">
        <f t="array" ref="HR55">INDEX(HR$13:HR54,$B55+1,1)</f>
        <v>-</v>
      </c>
      <c r="HS55" s="535" t="str" cm="1">
        <f t="array" ref="HS55">INDEX(HS$13:HS54,$B55+1,1)</f>
        <v>-</v>
      </c>
      <c r="HT55" s="535" t="str" cm="1">
        <f t="array" ref="HT55">INDEX(HT$13:HT54,$B55+1,1)</f>
        <v>-</v>
      </c>
      <c r="HU55" s="535" cm="1">
        <f t="array" ref="HU55">INDEX(HU$13:HU54,$B55+1,1)</f>
        <v>0</v>
      </c>
      <c r="HV55" s="535" t="str" cm="1">
        <f t="array" ref="HV55">INDEX(HV$13:HV54,$B55+1,1)</f>
        <v>-</v>
      </c>
      <c r="HW55" s="535" cm="1">
        <f t="array" ref="HW55">INDEX(HW$13:HW54,$B55+1,1)</f>
        <v>1</v>
      </c>
      <c r="HX55" s="535" cm="1">
        <f t="array" ref="HX55">INDEX(HX$13:HX54,$B55+1,1)</f>
        <v>0</v>
      </c>
      <c r="HY55" s="535" cm="1">
        <f t="array" ref="HY55">INDEX(HY$13:HY54,$B55+1,1)</f>
        <v>0</v>
      </c>
      <c r="HZ55" s="535" cm="1">
        <f t="array" ref="HZ55">INDEX(HZ$13:HZ54,$B55+1,1)</f>
        <v>0</v>
      </c>
      <c r="IA55" s="535" cm="1">
        <f t="array" ref="IA55">INDEX(IA$13:IA54,$B55+1,1)</f>
        <v>0</v>
      </c>
      <c r="IB55" s="535" cm="1">
        <f t="array" ref="IB55">INDEX(IB$13:IB54,$B55+1,1)</f>
        <v>0</v>
      </c>
      <c r="IC55" s="535" cm="1">
        <f t="array" ref="IC55">INDEX(IC$13:IC54,$B55+1,1)</f>
        <v>0</v>
      </c>
      <c r="ID55" s="535" cm="1">
        <f t="array" ref="ID55">INDEX(ID$13:ID54,$B55+1,1)</f>
        <v>0</v>
      </c>
      <c r="IE55" s="535" cm="1">
        <f t="array" ref="IE55">INDEX(IE$13:IE54,$B55+1,1)</f>
        <v>1</v>
      </c>
      <c r="IF55" s="535" cm="1">
        <f t="array" ref="IF55">INDEX(IF$13:IF54,$B55+1,1)</f>
        <v>0</v>
      </c>
      <c r="IG55" s="535" cm="1">
        <f t="array" ref="IG55">INDEX(IG$13:IG54,$B55+1,1)</f>
        <v>0</v>
      </c>
      <c r="IH55" s="535" cm="1">
        <f t="array" ref="IH55">INDEX(IH$13:IH54,$B55+1,1)</f>
        <v>0</v>
      </c>
      <c r="II55" s="535" cm="1">
        <f t="array" ref="II55">INDEX(II$13:II54,$B55+1,1)</f>
        <v>0</v>
      </c>
      <c r="IJ55" s="535" cm="1">
        <f t="array" ref="IJ55">INDEX(IJ$13:IJ54,$B55+1,1)</f>
        <v>0</v>
      </c>
      <c r="IK55" s="18"/>
      <c r="IL55" s="541" t="s">
        <v>30</v>
      </c>
      <c r="IM55" s="541" t="s">
        <v>30</v>
      </c>
      <c r="IN55" s="541" t="s">
        <v>30</v>
      </c>
      <c r="IO55" s="541" t="s">
        <v>30</v>
      </c>
      <c r="IP55" s="541" t="s">
        <v>30</v>
      </c>
      <c r="IQ55" s="541" t="s">
        <v>30</v>
      </c>
      <c r="IR55" s="541" t="s">
        <v>30</v>
      </c>
      <c r="IS55" s="541" t="s">
        <v>30</v>
      </c>
      <c r="IT55" s="541" t="s">
        <v>30</v>
      </c>
      <c r="IU55" s="541" t="s">
        <v>30</v>
      </c>
      <c r="IV55" s="541" t="s">
        <v>30</v>
      </c>
      <c r="IW55" s="541" t="s">
        <v>30</v>
      </c>
      <c r="IX55" s="541" t="s">
        <v>30</v>
      </c>
      <c r="IY55" s="541" t="s">
        <v>30</v>
      </c>
      <c r="IZ55" s="541" t="s">
        <v>30</v>
      </c>
      <c r="JA55" s="541" t="s">
        <v>30</v>
      </c>
      <c r="JB55" s="535" cm="1">
        <f t="array" ref="JB55">INDEX(JB$13:JB54,$B55+1,1)</f>
        <v>0</v>
      </c>
      <c r="JC55" s="535" cm="1">
        <f t="array" ref="JC55">INDEX(JC$13:JC54,$B55+1,1)</f>
        <v>0</v>
      </c>
      <c r="JD55" s="535" cm="1">
        <f t="array" ref="JD55">INDEX(JD$13:JD54,$B55+1,1)</f>
        <v>0</v>
      </c>
      <c r="JE55" s="535" cm="1">
        <f t="array" ref="JE55">INDEX(JE$13:JE54,$B55+1,1)</f>
        <v>0</v>
      </c>
      <c r="JF55" s="535" cm="1">
        <f t="array" ref="JF55">INDEX(JF$13:JF54,$B55+1,1)</f>
        <v>0</v>
      </c>
      <c r="JG55" s="535" cm="1">
        <f t="array" ref="JG55">INDEX(JG$13:JG54,$B55+1,1)</f>
        <v>0</v>
      </c>
      <c r="JH55" s="535" cm="1">
        <f t="array" ref="JH55">INDEX(JH$13:JH54,$B55+1,1)</f>
        <v>0</v>
      </c>
      <c r="JI55" s="535" cm="1">
        <f t="array" ref="JI55">INDEX(JI$13:JI54,$B55+1,1)</f>
        <v>0</v>
      </c>
      <c r="JJ55" s="535" cm="1">
        <f t="array" ref="JJ55">INDEX(JJ$13:JJ54,$B55+1,1)</f>
        <v>0</v>
      </c>
      <c r="JK55" s="535" cm="1">
        <f t="array" ref="JK55">INDEX(JK$13:JK54,$B55+1,1)</f>
        <v>0</v>
      </c>
      <c r="JL55" s="535" cm="1">
        <f t="array" ref="JL55">INDEX(JL$13:JL54,$B55+1,1)</f>
        <v>0</v>
      </c>
      <c r="JM55" s="535" cm="1">
        <f t="array" ref="JM55">INDEX(JM$13:JM54,$B55+1,1)</f>
        <v>0</v>
      </c>
      <c r="JN55" s="535" cm="1">
        <f t="array" ref="JN55">INDEX(JN$13:JN54,$B55+1,1)</f>
        <v>0</v>
      </c>
      <c r="JO55" s="535" cm="1">
        <f t="array" ref="JO55">INDEX(JO$13:JO54,$B55+1,1)</f>
        <v>0</v>
      </c>
      <c r="JP55" s="535" cm="1">
        <f t="array" ref="JP55">INDEX(JP$13:JP54,$B55+1,1)</f>
        <v>0</v>
      </c>
      <c r="JQ55" s="535" cm="1">
        <f t="array" ref="JQ55">INDEX(JQ$13:JQ54,$B55+1,1)</f>
        <v>0</v>
      </c>
      <c r="JR55" s="535" cm="1">
        <f t="array" ref="JR55">INDEX(JR$13:JR54,$B55+1,1)</f>
        <v>0</v>
      </c>
      <c r="JS55" s="535" cm="1">
        <f t="array" ref="JS55">INDEX(JS$13:JS54,$B55+1,1)</f>
        <v>0</v>
      </c>
      <c r="JT55" s="535" cm="1">
        <f t="array" ref="JT55">INDEX(JT$13:JT54,$B55+1,1)</f>
        <v>0</v>
      </c>
      <c r="JU55" s="535" cm="1">
        <f t="array" ref="JU55">INDEX(JU$13:JU54,$B55+1,1)</f>
        <v>0</v>
      </c>
      <c r="JV55" s="535" cm="1">
        <f t="array" ref="JV55">INDEX(JV$13:JV54,$B55+1,1)</f>
        <v>0</v>
      </c>
      <c r="JW55" s="535" cm="1">
        <f t="array" ref="JW55">INDEX(JW$13:JW54,$B55+1,1)</f>
        <v>0</v>
      </c>
      <c r="JX55" s="535" cm="1">
        <f t="array" ref="JX55">INDEX(JX$13:JX54,$B55+1,1)</f>
        <v>0</v>
      </c>
      <c r="JY55" s="535" cm="1">
        <f t="array" ref="JY55">INDEX(JY$13:JY54,$B55+1,1)</f>
        <v>0</v>
      </c>
      <c r="JZ55" s="535" cm="1">
        <f t="array" ref="JZ55">INDEX(JZ$13:JZ54,$B55+1,1)</f>
        <v>0</v>
      </c>
      <c r="KA55" s="535" cm="1">
        <f t="array" ref="KA55">INDEX(KA$13:KA54,$B55+1,1)</f>
        <v>0</v>
      </c>
      <c r="KB55" s="535" cm="1">
        <f t="array" ref="KB55">INDEX(KB$13:KB54,$B55+1,1)</f>
        <v>0</v>
      </c>
      <c r="KC55" s="535" cm="1">
        <f t="array" ref="KC55">INDEX(KC$13:KC54,$B55+1,1)</f>
        <v>0</v>
      </c>
      <c r="KD55" s="535" cm="1">
        <f t="array" ref="KD55">INDEX(KD$13:KD54,$B55+1,1)</f>
        <v>0</v>
      </c>
      <c r="KE55" s="535" cm="1">
        <f t="array" ref="KE55">INDEX(KE$13:KE54,$B55+1,1)</f>
        <v>0</v>
      </c>
      <c r="KF55" s="535" cm="1">
        <f t="array" ref="KF55">INDEX(KF$13:KF54,$B55+1,1)</f>
        <v>0</v>
      </c>
      <c r="KG55" s="535" cm="1">
        <f t="array" ref="KG55">INDEX(KG$13:KG54,$B55+1,1)</f>
        <v>0</v>
      </c>
      <c r="KH55" s="535" cm="1">
        <f t="array" ref="KH55">INDEX(KH$13:KH54,$B55+1,1)</f>
        <v>0</v>
      </c>
      <c r="KI55" s="535" cm="1">
        <f t="array" ref="KI55">INDEX(KI$13:KI54,$B55+1,1)</f>
        <v>0</v>
      </c>
      <c r="KJ55" s="535" cm="1">
        <f t="array" ref="KJ55">INDEX(KJ$13:KJ54,$B55+1,1)</f>
        <v>0</v>
      </c>
      <c r="KK55" s="535" cm="1">
        <f t="array" ref="KK55">INDEX(KK$13:KK54,$B55+1,1)</f>
        <v>0</v>
      </c>
      <c r="KL55" s="535" cm="1">
        <f t="array" ref="KL55">INDEX(KL$13:KL54,$B55+1,1)</f>
        <v>0</v>
      </c>
      <c r="KM55" s="535" cm="1">
        <f t="array" ref="KM55">INDEX(KM$13:KM54,$B55+1,1)</f>
        <v>0</v>
      </c>
      <c r="KN55" s="535" cm="1">
        <f t="array" ref="KN55">INDEX(KN$13:KN54,$B55+1,1)</f>
        <v>0</v>
      </c>
      <c r="KO55" s="535" cm="1">
        <f t="array" ref="KO55">INDEX(KO$13:KO54,$B55+1,1)</f>
        <v>0</v>
      </c>
      <c r="KP55" s="535" cm="1">
        <f t="array" ref="KP55">INDEX(KP$13:KP54,$B55+1,1)</f>
        <v>0</v>
      </c>
      <c r="KQ55" s="535" cm="1">
        <f t="array" ref="KQ55">INDEX(KQ$13:KQ54,$B55+1,1)</f>
        <v>0</v>
      </c>
      <c r="KR55" s="535" cm="1">
        <f t="array" ref="KR55">INDEX(KR$13:KR54,$B55+1,1)</f>
        <v>0</v>
      </c>
      <c r="KS55" s="535" cm="1">
        <f t="array" ref="KS55">INDEX(KS$13:KS54,$B55+1,1)</f>
        <v>0</v>
      </c>
      <c r="KT55" s="535" cm="1">
        <f t="array" ref="KT55">INDEX(KT$13:KT54,$B55+1,1)</f>
        <v>0</v>
      </c>
      <c r="KU55" s="535" cm="1">
        <f t="array" ref="KU55">INDEX(KU$13:KU54,$B55+1,1)</f>
        <v>0</v>
      </c>
      <c r="KV55" s="535" cm="1">
        <f t="array" ref="KV55">INDEX(KV$13:KV54,$B55+1,1)</f>
        <v>0</v>
      </c>
      <c r="KW55" s="535" cm="1">
        <f t="array" ref="KW55">INDEX(KW$13:KW54,$B55+1,1)</f>
        <v>0</v>
      </c>
      <c r="KX55" s="535" cm="1">
        <f t="array" ref="KX55">INDEX(KX$13:KX54,$B55+1,1)</f>
        <v>0</v>
      </c>
      <c r="KY55" s="535" cm="1">
        <f t="array" ref="KY55">INDEX(KY$13:KY54,$B55+1,1)</f>
        <v>0</v>
      </c>
      <c r="KZ55" s="535" cm="1">
        <f t="array" ref="KZ55">INDEX(KZ$13:KZ54,$B55+1,1)</f>
        <v>0</v>
      </c>
      <c r="LA55" s="535" cm="1">
        <f t="array" ref="LA55">INDEX(LA$13:LA54,$B55+1,1)</f>
        <v>0</v>
      </c>
      <c r="LB55" s="535" cm="1">
        <f t="array" ref="LB55">INDEX(LB$13:LB54,$B55+1,1)</f>
        <v>0</v>
      </c>
      <c r="LC55" s="535" cm="1">
        <f t="array" ref="LC55">INDEX(LC$13:LC54,$B55+1,1)</f>
        <v>0</v>
      </c>
      <c r="LD55" s="535" cm="1">
        <f t="array" ref="LD55">INDEX(LD$13:LD54,$B55+1,1)</f>
        <v>0</v>
      </c>
      <c r="LE55" s="535" cm="1">
        <f t="array" ref="LE55">INDEX(LE$13:LE54,$B55+1,1)</f>
        <v>0</v>
      </c>
      <c r="LF55" s="535" cm="1">
        <f t="array" ref="LF55">INDEX(LF$13:LF54,$B55+1,1)</f>
        <v>0</v>
      </c>
      <c r="LG55" s="535" cm="1">
        <f t="array" ref="LG55">INDEX(LG$13:LG54,$B55+1,1)</f>
        <v>0</v>
      </c>
      <c r="LH55" s="535" cm="1">
        <f t="array" ref="LH55">INDEX(LH$13:LH54,$B55+1,1)</f>
        <v>0</v>
      </c>
      <c r="LI55" s="535" cm="1">
        <f t="array" ref="LI55">INDEX(LI$13:LI54,$B55+1,1)</f>
        <v>0</v>
      </c>
      <c r="LJ55" s="535" cm="1">
        <f t="array" ref="LJ55">INDEX(LJ$13:LJ54,$B55+1,1)</f>
        <v>0</v>
      </c>
      <c r="LK55" s="535" cm="1">
        <f t="array" ref="LK55">INDEX(LK$13:LK54,$B55+1,1)</f>
        <v>0</v>
      </c>
      <c r="LL55" s="535" cm="1">
        <f t="array" ref="LL55">INDEX(LL$13:LL54,$B55+1,1)</f>
        <v>0</v>
      </c>
      <c r="LM55" s="535" cm="1">
        <f t="array" ref="LM55">INDEX(LM$13:LM54,$B55+1,1)</f>
        <v>0</v>
      </c>
      <c r="LN55" s="535" cm="1">
        <f t="array" ref="LN55">INDEX(LN$13:LN54,$B55+1,1)</f>
        <v>0</v>
      </c>
      <c r="LO55" s="535" cm="1">
        <f t="array" ref="LO55">INDEX(LO$13:LO54,$B55+1,1)</f>
        <v>0</v>
      </c>
      <c r="LP55" s="535" cm="1">
        <f t="array" ref="LP55">INDEX(LP$13:LP54,$B55+1,1)</f>
        <v>0</v>
      </c>
      <c r="LQ55" s="535" cm="1">
        <f t="array" ref="LQ55">INDEX(LQ$13:LQ54,$B55+1,1)</f>
        <v>0</v>
      </c>
      <c r="LR55" s="535" cm="1">
        <f t="array" ref="LR55">INDEX(LR$13:LR54,$B55+1,1)</f>
        <v>0</v>
      </c>
      <c r="LS55" s="535" cm="1">
        <f t="array" ref="LS55">INDEX(LS$13:LS54,$B55+1,1)</f>
        <v>0</v>
      </c>
      <c r="LT55" s="535" cm="1">
        <f t="array" ref="LT55">INDEX(LT$13:LT54,$B55+1,1)</f>
        <v>0</v>
      </c>
      <c r="LU55" s="535" cm="1">
        <f t="array" ref="LU55">INDEX(LU$13:LU54,$B55+1,1)</f>
        <v>0</v>
      </c>
      <c r="LV55" s="535" cm="1">
        <f t="array" ref="LV55">INDEX(LV$13:LV54,$B55+1,1)</f>
        <v>0</v>
      </c>
      <c r="LW55" s="535" cm="1">
        <f t="array" ref="LW55">INDEX(LW$13:LW54,$B55+1,1)</f>
        <v>0</v>
      </c>
      <c r="LX55" s="535" cm="1">
        <f t="array" ref="LX55">INDEX(LX$13:LX54,$B55+1,1)</f>
        <v>0</v>
      </c>
      <c r="LY55" s="535" cm="1">
        <f t="array" ref="LY55">INDEX(LY$13:LY54,$B55+1,1)</f>
        <v>0</v>
      </c>
      <c r="LZ55" s="535" cm="1">
        <f t="array" ref="LZ55">INDEX(LZ$13:LZ54,$B55+1,1)</f>
        <v>0</v>
      </c>
      <c r="MA55" s="535" cm="1">
        <f t="array" ref="MA55">INDEX(MA$13:MA54,$B55+1,1)</f>
        <v>0</v>
      </c>
      <c r="MB55" s="535" cm="1">
        <f t="array" ref="MB55">INDEX(MB$13:MB54,$B55+1,1)</f>
        <v>0</v>
      </c>
      <c r="MC55" s="535" cm="1">
        <f t="array" ref="MC55">INDEX(MC$13:MC54,$B55+1,1)</f>
        <v>0</v>
      </c>
      <c r="MD55" s="535" cm="1">
        <f t="array" ref="MD55">INDEX(MD$13:MD54,$B55+1,1)</f>
        <v>0</v>
      </c>
      <c r="ME55" s="535" cm="1">
        <f t="array" ref="ME55">INDEX(ME$13:ME54,$B55+1,1)</f>
        <v>0</v>
      </c>
      <c r="MF55" s="535" cm="1">
        <f t="array" ref="MF55">INDEX(MF$13:MF54,$B55+1,1)</f>
        <v>0</v>
      </c>
      <c r="MG55" s="535" cm="1">
        <f t="array" ref="MG55">INDEX(MG$13:MG54,$B55+1,1)</f>
        <v>0</v>
      </c>
      <c r="MH55" s="535" cm="1">
        <f t="array" ref="MH55">INDEX(MH$13:MH54,$B55+1,1)</f>
        <v>0</v>
      </c>
      <c r="MI55" s="535" cm="1">
        <f t="array" ref="MI55">INDEX(MI$13:MI54,$B55+1,1)</f>
        <v>0</v>
      </c>
      <c r="MJ55" s="535" cm="1">
        <f t="array" ref="MJ55">INDEX(MJ$13:MJ54,$B55+1,1)</f>
        <v>0</v>
      </c>
      <c r="MK55" s="535" cm="1">
        <f t="array" ref="MK55">INDEX(MK$13:MK54,$B55+1,1)</f>
        <v>0</v>
      </c>
      <c r="ML55" s="535" cm="1">
        <f t="array" ref="ML55">INDEX(ML$13:ML54,$B55+1,1)</f>
        <v>0</v>
      </c>
      <c r="MM55" s="535" cm="1">
        <f t="array" ref="MM55">INDEX(MM$13:MM54,$B55+1,1)</f>
        <v>0</v>
      </c>
      <c r="MN55" s="535" cm="1">
        <f t="array" ref="MN55">INDEX(MN$13:MN54,$B55+1,1)</f>
        <v>0</v>
      </c>
      <c r="MO55" s="535" cm="1">
        <f t="array" ref="MO55">INDEX(MO$13:MO54,$B55+1,1)</f>
        <v>0</v>
      </c>
      <c r="MP55" s="535" cm="1">
        <f t="array" ref="MP55">INDEX(MP$13:MP54,$B55+1,1)</f>
        <v>0</v>
      </c>
      <c r="MQ55" s="535" cm="1">
        <f t="array" ref="MQ55">INDEX(MQ$13:MQ54,$B55+1,1)</f>
        <v>0</v>
      </c>
      <c r="MR55" s="535" cm="1">
        <f t="array" ref="MR55">INDEX(MR$13:MR54,$B55+1,1)</f>
        <v>0</v>
      </c>
      <c r="MS55" s="535" cm="1">
        <f t="array" ref="MS55">INDEX(MS$13:MS54,$B55+1,1)</f>
        <v>0</v>
      </c>
      <c r="MT55" s="535" cm="1">
        <f t="array" ref="MT55">INDEX(MT$13:MT54,$B55+1,1)</f>
        <v>0</v>
      </c>
      <c r="MU55" s="535" cm="1">
        <f t="array" ref="MU55">INDEX(MU$13:MU54,$B55+1,1)</f>
        <v>0</v>
      </c>
      <c r="MV55" s="535" cm="1">
        <f t="array" ref="MV55">INDEX(MV$13:MV54,$B55+1,1)</f>
        <v>0</v>
      </c>
      <c r="MW55" s="535" cm="1">
        <f t="array" ref="MW55">INDEX(MW$13:MW54,$B55+1,1)</f>
        <v>0</v>
      </c>
      <c r="MX55" s="535" cm="1">
        <f t="array" ref="MX55">INDEX(MX$13:MX54,$B55+1,1)</f>
        <v>0</v>
      </c>
      <c r="MY55" s="535" cm="1">
        <f t="array" ref="MY55">INDEX(MY$13:MY54,$B55+1,1)</f>
        <v>0</v>
      </c>
      <c r="MZ55" s="535" cm="1">
        <f t="array" ref="MZ55">INDEX(MZ$13:MZ54,$B55+1,1)</f>
        <v>0</v>
      </c>
      <c r="NA55" s="535" cm="1">
        <f t="array" ref="NA55">INDEX(NA$13:NA54,$B55+1,1)</f>
        <v>0</v>
      </c>
      <c r="NB55" s="535" cm="1">
        <f t="array" ref="NB55">INDEX(NB$13:NB54,$B55+1,1)</f>
        <v>0</v>
      </c>
      <c r="NC55" s="535" cm="1">
        <f t="array" ref="NC55">INDEX(NC$13:NC54,$B55+1,1)</f>
        <v>0</v>
      </c>
      <c r="ND55" s="535" cm="1">
        <f t="array" ref="ND55">INDEX(ND$13:ND54,$B55+1,1)</f>
        <v>0</v>
      </c>
      <c r="NE55" s="535" cm="1">
        <f t="array" ref="NE55">INDEX(NE$13:NE54,$B55+1,1)</f>
        <v>0</v>
      </c>
      <c r="NF55" s="535" cm="1">
        <f t="array" ref="NF55">INDEX(NF$13:NF54,$B55+1,1)</f>
        <v>0</v>
      </c>
      <c r="NG55" s="535" cm="1">
        <f t="array" ref="NG55">INDEX(NG$13:NG54,$B55+1,1)</f>
        <v>0</v>
      </c>
      <c r="NH55" s="535" cm="1">
        <f t="array" ref="NH55">INDEX(NH$13:NH54,$B55+1,1)</f>
        <v>0</v>
      </c>
      <c r="NI55" s="535" cm="1">
        <f t="array" ref="NI55">INDEX(NI$13:NI54,$B55+1,1)</f>
        <v>0</v>
      </c>
      <c r="NJ55" s="535" cm="1">
        <f t="array" ref="NJ55">INDEX(NJ$13:NJ54,$B55+1,1)</f>
        <v>0</v>
      </c>
      <c r="NK55" s="535" cm="1">
        <f t="array" ref="NK55">INDEX(NK$13:NK54,$B55+1,1)</f>
        <v>0</v>
      </c>
      <c r="NL55" s="535" cm="1">
        <f t="array" ref="NL55">INDEX(NL$13:NL54,$B55+1,1)</f>
        <v>0</v>
      </c>
      <c r="NM55" s="535" cm="1">
        <f t="array" ref="NM55">INDEX(NM$13:NM54,$B55+1,1)</f>
        <v>0</v>
      </c>
      <c r="NN55" s="535" cm="1">
        <f t="array" ref="NN55">INDEX(NN$13:NN54,$B55+1,1)</f>
        <v>0</v>
      </c>
      <c r="NO55" s="535" cm="1">
        <f t="array" ref="NO55">INDEX(NO$13:NO54,$B55+1,1)</f>
        <v>0</v>
      </c>
      <c r="NP55" s="535" cm="1">
        <f t="array" ref="NP55">INDEX(NP$13:NP54,$B55+1,1)</f>
        <v>0</v>
      </c>
      <c r="NQ55" s="535" cm="1">
        <f t="array" ref="NQ55">INDEX(NQ$13:NQ54,$B55+1,1)</f>
        <v>0</v>
      </c>
      <c r="NR55" s="535" cm="1">
        <f t="array" ref="NR55">INDEX(NR$13:NR54,$B55+1,1)</f>
        <v>0</v>
      </c>
      <c r="NS55" s="535" cm="1">
        <f t="array" ref="NS55">INDEX(NS$13:NS54,$B55+1,1)</f>
        <v>0</v>
      </c>
      <c r="NT55" s="535" cm="1">
        <f t="array" ref="NT55">INDEX(NT$13:NT54,$B55+1,1)</f>
        <v>0</v>
      </c>
      <c r="NU55" s="535" cm="1">
        <f t="array" ref="NU55">INDEX(NU$13:NU54,$B55+1,1)</f>
        <v>0</v>
      </c>
      <c r="NV55" s="535" cm="1">
        <f t="array" ref="NV55">INDEX(NV$13:NV54,$B55+1,1)</f>
        <v>0</v>
      </c>
      <c r="NW55" s="535" cm="1">
        <f t="array" ref="NW55">INDEX(NW$13:NW54,$B55+1,1)</f>
        <v>0</v>
      </c>
      <c r="NX55" s="535" cm="1">
        <f t="array" ref="NX55">INDEX(NX$13:NX54,$B55+1,1)</f>
        <v>0</v>
      </c>
      <c r="NY55" s="535" cm="1">
        <f t="array" ref="NY55">INDEX(NY$13:NY54,$B55+1,1)</f>
        <v>0</v>
      </c>
      <c r="NZ55" s="535" cm="1">
        <f t="array" ref="NZ55">INDEX(NZ$13:NZ54,$B55+1,1)</f>
        <v>0</v>
      </c>
      <c r="OA55" s="535" cm="1">
        <f t="array" ref="OA55">INDEX(OA$13:OA54,$B55+1,1)</f>
        <v>0</v>
      </c>
      <c r="OB55" s="535" cm="1">
        <f t="array" ref="OB55">INDEX(OB$13:OB54,$B55+1,1)</f>
        <v>0</v>
      </c>
      <c r="OC55" s="535" cm="1">
        <f t="array" ref="OC55">INDEX(OC$13:OC54,$B55+1,1)</f>
        <v>0</v>
      </c>
      <c r="OD55" s="535" cm="1">
        <f t="array" ref="OD55">INDEX(OD$13:OD54,$B55+1,1)</f>
        <v>0</v>
      </c>
      <c r="OE55" s="535" cm="1">
        <f t="array" ref="OE55">INDEX(OE$13:OE54,$B55+1,1)</f>
        <v>0</v>
      </c>
      <c r="OF55" s="535" cm="1">
        <f t="array" ref="OF55">INDEX(OF$13:OF54,$B55+1,1)</f>
        <v>0</v>
      </c>
      <c r="OG55" s="535" cm="1">
        <f t="array" ref="OG55">INDEX(OG$13:OG54,$B55+1,1)</f>
        <v>0</v>
      </c>
      <c r="OH55" s="535" cm="1">
        <f t="array" ref="OH55">INDEX(OH$13:OH54,$B55+1,1)</f>
        <v>0</v>
      </c>
      <c r="OI55" s="535" cm="1">
        <f t="array" ref="OI55">INDEX(OI$13:OI54,$B55+1,1)</f>
        <v>0</v>
      </c>
      <c r="OJ55" s="535" cm="1">
        <f t="array" ref="OJ55">INDEX(OJ$13:OJ54,$B55+1,1)</f>
        <v>0</v>
      </c>
      <c r="OK55" s="535" cm="1">
        <f t="array" ref="OK55">INDEX(OK$13:OK54,$B55+1,1)</f>
        <v>0</v>
      </c>
      <c r="OL55" s="535" cm="1">
        <f t="array" ref="OL55">INDEX(OL$13:OL54,$B55+1,1)</f>
        <v>0</v>
      </c>
      <c r="OM55" s="535" cm="1">
        <f t="array" ref="OM55">INDEX(OM$13:OM54,$B55+1,1)</f>
        <v>0</v>
      </c>
      <c r="ON55" s="535" cm="1">
        <f t="array" ref="ON55">INDEX(ON$13:ON54,$B55+1,1)</f>
        <v>0</v>
      </c>
      <c r="OO55" s="535" cm="1">
        <f t="array" ref="OO55">INDEX(OO$13:OO54,$B55+1,1)</f>
        <v>0</v>
      </c>
      <c r="OP55" s="535" cm="1">
        <f t="array" ref="OP55">INDEX(OP$13:OP54,$B55+1,1)</f>
        <v>0</v>
      </c>
      <c r="OQ55" s="535" cm="1">
        <f t="array" ref="OQ55">INDEX(OQ$13:OQ54,$B55+1,1)</f>
        <v>0</v>
      </c>
      <c r="OR55" s="535" cm="1">
        <f t="array" ref="OR55">INDEX(OR$13:OR54,$B55+1,1)</f>
        <v>0</v>
      </c>
      <c r="OS55" s="535" cm="1">
        <f t="array" ref="OS55">INDEX(OS$13:OS54,$B55+1,1)</f>
        <v>0</v>
      </c>
      <c r="OT55" s="535" cm="1">
        <f t="array" ref="OT55">INDEX(OT$13:OT54,$B55+1,1)</f>
        <v>0</v>
      </c>
      <c r="OU55" s="535" cm="1">
        <f t="array" ref="OU55">INDEX(OU$13:OU54,$B55+1,1)</f>
        <v>0</v>
      </c>
      <c r="OV55" s="535" cm="1">
        <f t="array" ref="OV55">INDEX(OV$13:OV54,$B55+1,1)</f>
        <v>0</v>
      </c>
      <c r="OW55" s="535" cm="1">
        <f t="array" ref="OW55">INDEX(OW$13:OW54,$B55+1,1)</f>
        <v>0</v>
      </c>
      <c r="OX55" s="535" cm="1">
        <f t="array" ref="OX55">INDEX(OX$13:OX54,$B55+1,1)</f>
        <v>0</v>
      </c>
      <c r="OY55" s="535" cm="1">
        <f t="array" ref="OY55">INDEX(OY$13:OY54,$B55+1,1)</f>
        <v>0</v>
      </c>
      <c r="OZ55" s="535" cm="1">
        <f t="array" ref="OZ55">INDEX(OZ$13:OZ54,$B55+1,1)</f>
        <v>0</v>
      </c>
      <c r="PA55" s="535" cm="1">
        <f t="array" ref="PA55">INDEX(PA$13:PA54,$B55+1,1)</f>
        <v>0</v>
      </c>
      <c r="PB55" s="535" cm="1">
        <f t="array" ref="PB55">INDEX(PB$13:PB54,$B55+1,1)</f>
        <v>0</v>
      </c>
      <c r="PC55" s="535" cm="1">
        <f t="array" ref="PC55">INDEX(PC$13:PC54,$B55+1,1)</f>
        <v>0</v>
      </c>
      <c r="PD55" s="535" cm="1">
        <f t="array" ref="PD55">INDEX(PD$13:PD54,$B55+1,1)</f>
        <v>0</v>
      </c>
      <c r="PE55" s="535" cm="1">
        <f t="array" ref="PE55">INDEX(PE$13:PE54,$B55+1,1)</f>
        <v>0</v>
      </c>
      <c r="PF55" s="535" cm="1">
        <f t="array" ref="PF55">INDEX(PF$13:PF54,$B55+1,1)</f>
        <v>0</v>
      </c>
      <c r="PG55" s="535" cm="1">
        <f t="array" ref="PG55">INDEX(PG$13:PG54,$B55+1,1)</f>
        <v>0</v>
      </c>
      <c r="PH55" s="535" cm="1">
        <f t="array" ref="PH55">INDEX(PH$13:PH54,$B55+1,1)</f>
        <v>0</v>
      </c>
      <c r="PI55" s="535" cm="1">
        <f t="array" ref="PI55">INDEX(PI$13:PI54,$B55+1,1)</f>
        <v>0</v>
      </c>
      <c r="PJ55" s="535" cm="1">
        <f t="array" ref="PJ55">INDEX(PJ$13:PJ54,$B55+1,1)</f>
        <v>0</v>
      </c>
      <c r="PK55" s="535" cm="1">
        <f t="array" ref="PK55">INDEX(PK$13:PK54,$B55+1,1)</f>
        <v>0</v>
      </c>
      <c r="PL55" s="535" cm="1">
        <f t="array" ref="PL55">INDEX(PL$13:PL54,$B55+1,1)</f>
        <v>0</v>
      </c>
      <c r="PM55" s="535" cm="1">
        <f t="array" ref="PM55">INDEX(PM$13:PM54,$B55+1,1)</f>
        <v>0</v>
      </c>
      <c r="PN55" s="535" cm="1">
        <f t="array" ref="PN55">INDEX(PN$13:PN54,$B55+1,1)</f>
        <v>0</v>
      </c>
      <c r="PO55" s="535" cm="1">
        <f t="array" ref="PO55">INDEX(PO$13:PO54,$B55+1,1)</f>
        <v>0</v>
      </c>
      <c r="PP55" s="535" cm="1">
        <f t="array" ref="PP55">INDEX(PP$13:PP54,$B55+1,1)</f>
        <v>0</v>
      </c>
      <c r="PQ55" s="535" cm="1">
        <f t="array" ref="PQ55">INDEX(PQ$13:PQ54,$B55+1,1)</f>
        <v>0</v>
      </c>
      <c r="PR55" s="535" cm="1">
        <f t="array" ref="PR55">INDEX(PR$13:PR54,$B55+1,1)</f>
        <v>0</v>
      </c>
      <c r="PS55" s="535" cm="1">
        <f t="array" ref="PS55">INDEX(PS$13:PS54,$B55+1,1)</f>
        <v>0</v>
      </c>
      <c r="PT55" s="535" cm="1">
        <f t="array" ref="PT55">INDEX(PT$13:PT54,$B55+1,1)</f>
        <v>0</v>
      </c>
      <c r="PU55" s="535" cm="1">
        <f t="array" ref="PU55">INDEX(PU$13:PU54,$B55+1,1)</f>
        <v>0</v>
      </c>
      <c r="PV55" s="535" cm="1">
        <f t="array" ref="PV55">INDEX(PV$13:PV54,$B55+1,1)</f>
        <v>0</v>
      </c>
      <c r="PW55" s="535" cm="1">
        <f t="array" ref="PW55">INDEX(PW$13:PW54,$B55+1,1)</f>
        <v>0</v>
      </c>
      <c r="PX55" s="535" cm="1">
        <f t="array" ref="PX55">INDEX(PX$13:PX54,$B55+1,1)</f>
        <v>0</v>
      </c>
      <c r="PY55" s="535" cm="1">
        <f t="array" ref="PY55">INDEX(PY$13:PY54,$B55+1,1)</f>
        <v>0</v>
      </c>
      <c r="PZ55" s="535" cm="1">
        <f t="array" ref="PZ55">INDEX(PZ$13:PZ54,$B55+1,1)</f>
        <v>0</v>
      </c>
      <c r="QA55" s="535" cm="1">
        <f t="array" ref="QA55">INDEX(QA$13:QA54,$B55+1,1)</f>
        <v>0</v>
      </c>
      <c r="QB55" s="535" cm="1">
        <f t="array" ref="QB55">INDEX(QB$13:QB54,$B55+1,1)</f>
        <v>0</v>
      </c>
      <c r="QC55" s="535" cm="1">
        <f t="array" ref="QC55">INDEX(QC$13:QC54,$B55+1,1)</f>
        <v>0</v>
      </c>
      <c r="QD55" s="535" cm="1">
        <f t="array" ref="QD55">INDEX(QD$13:QD54,$B55+1,1)</f>
        <v>0</v>
      </c>
      <c r="QE55" s="535" cm="1">
        <f t="array" ref="QE55">INDEX(QE$13:QE54,$B55+1,1)</f>
        <v>0</v>
      </c>
      <c r="QF55" s="535" cm="1">
        <f t="array" ref="QF55">INDEX(QF$13:QF54,$B55+1,1)</f>
        <v>0</v>
      </c>
      <c r="QG55" s="535" cm="1">
        <f t="array" ref="QG55">INDEX(QG$13:QG54,$B55+1,1)</f>
        <v>0</v>
      </c>
      <c r="QH55" s="535" cm="1">
        <f t="array" ref="QH55">INDEX(QH$13:QH54,$B55+1,1)</f>
        <v>0</v>
      </c>
      <c r="QI55" s="535" cm="1">
        <f t="array" ref="QI55">INDEX(QI$13:QI54,$B55+1,1)</f>
        <v>0</v>
      </c>
      <c r="QJ55" s="535" cm="1">
        <f t="array" ref="QJ55">INDEX(QJ$13:QJ54,$B55+1,1)</f>
        <v>0</v>
      </c>
      <c r="QK55" s="535" cm="1">
        <f t="array" ref="QK55">INDEX(QK$13:QK54,$B55+1,1)</f>
        <v>0</v>
      </c>
      <c r="QL55" s="535" cm="1">
        <f t="array" ref="QL55">INDEX(QL$13:QL54,$B55+1,1)</f>
        <v>0</v>
      </c>
      <c r="QM55" s="535" cm="1">
        <f t="array" ref="QM55">INDEX(QM$13:QM54,$B55+1,1)</f>
        <v>0</v>
      </c>
      <c r="QN55" s="535" cm="1">
        <f t="array" ref="QN55">INDEX(QN$13:QN54,$B55+1,1)</f>
        <v>0</v>
      </c>
      <c r="QO55" s="535" cm="1">
        <f t="array" ref="QO55">INDEX(QO$13:QO54,$B55+1,1)</f>
        <v>0</v>
      </c>
      <c r="QP55" s="535" cm="1">
        <f t="array" ref="QP55">INDEX(QP$13:QP54,$B55+1,1)</f>
        <v>0</v>
      </c>
      <c r="QQ55" s="535" cm="1">
        <f t="array" ref="QQ55">INDEX(QQ$13:QQ54,$B55+1,1)</f>
        <v>0</v>
      </c>
      <c r="QR55" s="535" cm="1">
        <f t="array" ref="QR55">INDEX(QR$13:QR54,$B55+1,1)</f>
        <v>0</v>
      </c>
      <c r="QS55" s="535" cm="1">
        <f t="array" ref="QS55">INDEX(QS$13:QS54,$B55+1,1)</f>
        <v>0</v>
      </c>
      <c r="QT55" s="535" cm="1">
        <f t="array" ref="QT55">INDEX(QT$13:QT54,$B55+1,1)</f>
        <v>0</v>
      </c>
      <c r="QU55" s="535" cm="1">
        <f t="array" ref="QU55">INDEX(QU$13:QU54,$B55+1,1)</f>
        <v>0</v>
      </c>
      <c r="QV55" s="535" cm="1">
        <f t="array" ref="QV55">INDEX(QV$13:QV54,$B55+1,1)</f>
        <v>0</v>
      </c>
      <c r="QW55" s="535" cm="1">
        <f t="array" ref="QW55">INDEX(QW$13:QW54,$B55+1,1)</f>
        <v>0</v>
      </c>
      <c r="QX55" s="535" cm="1">
        <f t="array" ref="QX55">INDEX(QX$13:QX54,$B55+1,1)</f>
        <v>0</v>
      </c>
      <c r="QY55" s="535" cm="1">
        <f t="array" ref="QY55">INDEX(QY$13:QY54,$B55+1,1)</f>
        <v>0</v>
      </c>
      <c r="QZ55" s="535" cm="1">
        <f t="array" ref="QZ55">INDEX(QZ$13:QZ54,$B55+1,1)</f>
        <v>0</v>
      </c>
      <c r="RA55" s="535" cm="1">
        <f t="array" ref="RA55">INDEX(RA$13:RA54,$B55+1,1)</f>
        <v>0</v>
      </c>
      <c r="RB55" s="535" cm="1">
        <f t="array" ref="RB55">INDEX(RB$13:RB54,$B55+1,1)</f>
        <v>0</v>
      </c>
      <c r="RC55" s="535" cm="1">
        <f t="array" ref="RC55">INDEX(RC$13:RC54,$B55+1,1)</f>
        <v>0</v>
      </c>
      <c r="RD55" s="535" cm="1">
        <f t="array" ref="RD55">INDEX(RD$13:RD54,$B55+1,1)</f>
        <v>0</v>
      </c>
      <c r="RE55" s="535" cm="1">
        <f t="array" ref="RE55">INDEX(RE$13:RE54,$B55+1,1)</f>
        <v>0</v>
      </c>
      <c r="RF55" s="535" cm="1">
        <f t="array" ref="RF55">INDEX(RF$13:RF54,$B55+1,1)</f>
        <v>0</v>
      </c>
      <c r="RG55" s="535" cm="1">
        <f t="array" ref="RG55">INDEX(RG$13:RG54,$B55+1,1)</f>
        <v>0</v>
      </c>
      <c r="RH55" s="535" cm="1">
        <f t="array" ref="RH55">INDEX(RH$13:RH54,$B55+1,1)</f>
        <v>0</v>
      </c>
      <c r="RI55" s="535" cm="1">
        <f t="array" ref="RI55">INDEX(RI$13:RI54,$B55+1,1)</f>
        <v>0</v>
      </c>
      <c r="RJ55" s="535" cm="1">
        <f t="array" ref="RJ55">INDEX(RJ$13:RJ54,$B55+1,1)</f>
        <v>0</v>
      </c>
      <c r="RK55" s="535" cm="1">
        <f t="array" ref="RK55">INDEX(RK$13:RK54,$B55+1,1)</f>
        <v>0</v>
      </c>
      <c r="RL55" s="535" cm="1">
        <f t="array" ref="RL55">INDEX(RL$13:RL54,$B55+1,1)</f>
        <v>0</v>
      </c>
      <c r="RM55" s="535" cm="1">
        <f t="array" ref="RM55">INDEX(RM$13:RM54,$B55+1,1)</f>
        <v>0</v>
      </c>
      <c r="RN55" s="535" cm="1">
        <f t="array" ref="RN55">INDEX(RN$13:RN54,$B55+1,1)</f>
        <v>0</v>
      </c>
      <c r="RO55" s="535" cm="1">
        <f t="array" ref="RO55">INDEX(RO$13:RO54,$B55+1,1)</f>
        <v>0</v>
      </c>
      <c r="RP55" s="535" cm="1">
        <f t="array" ref="RP55">INDEX(RP$13:RP54,$B55+1,1)</f>
        <v>0</v>
      </c>
      <c r="RQ55" s="535" cm="1">
        <f t="array" ref="RQ55">INDEX(RQ$13:RQ54,$B55+1,1)</f>
        <v>0</v>
      </c>
      <c r="RR55" s="535" cm="1">
        <f t="array" ref="RR55">INDEX(RR$13:RR54,$B55+1,1)</f>
        <v>0</v>
      </c>
      <c r="RS55" s="535" cm="1">
        <f t="array" ref="RS55">INDEX(RS$13:RS54,$B55+1,1)</f>
        <v>0</v>
      </c>
      <c r="RT55" s="535" cm="1">
        <f t="array" ref="RT55">INDEX(RT$13:RT54,$B55+1,1)</f>
        <v>0</v>
      </c>
      <c r="RU55" s="535" cm="1">
        <f t="array" ref="RU55">INDEX(RU$13:RU54,$B55+1,1)</f>
        <v>0</v>
      </c>
      <c r="RV55" s="535" cm="1">
        <f t="array" ref="RV55">INDEX(RV$13:RV54,$B55+1,1)</f>
        <v>0</v>
      </c>
      <c r="RW55" s="535" cm="1">
        <f t="array" ref="RW55">INDEX(RW$13:RW54,$B55+1,1)</f>
        <v>0</v>
      </c>
      <c r="RX55" s="535" cm="1">
        <f t="array" ref="RX55">INDEX(RX$13:RX54,$B55+1,1)</f>
        <v>0</v>
      </c>
      <c r="RY55" s="535" cm="1">
        <f t="array" ref="RY55">INDEX(RY$13:RY54,$B55+1,1)</f>
        <v>0</v>
      </c>
      <c r="RZ55" s="535" cm="1">
        <f t="array" ref="RZ55">INDEX(RZ$13:RZ54,$B55+1,1)</f>
        <v>0</v>
      </c>
      <c r="SA55" s="535" cm="1">
        <f t="array" ref="SA55">INDEX(SA$13:SA54,$B55+1,1)</f>
        <v>0</v>
      </c>
      <c r="SB55" s="535" cm="1">
        <f t="array" ref="SB55">INDEX(SB$13:SB54,$B55+1,1)</f>
        <v>0</v>
      </c>
      <c r="SC55" s="535" cm="1">
        <f t="array" ref="SC55">INDEX(SC$13:SC54,$B55+1,1)</f>
        <v>0</v>
      </c>
      <c r="SD55" s="535" cm="1">
        <f t="array" ref="SD55">INDEX(SD$13:SD54,$B55+1,1)</f>
        <v>0</v>
      </c>
      <c r="SE55" s="535" cm="1">
        <f t="array" ref="SE55">INDEX(SE$13:SE54,$B55+1,1)</f>
        <v>0</v>
      </c>
      <c r="SF55" s="535" cm="1">
        <f t="array" ref="SF55">INDEX(SF$13:SF54,$B55+1,1)</f>
        <v>0</v>
      </c>
      <c r="SG55" s="535" cm="1">
        <f t="array" ref="SG55">INDEX(SG$13:SG54,$B55+1,1)</f>
        <v>0</v>
      </c>
      <c r="SH55" s="535" cm="1">
        <f t="array" ref="SH55">INDEX(SH$13:SH54,$B55+1,1)</f>
        <v>0</v>
      </c>
      <c r="SI55" s="535" cm="1">
        <f t="array" ref="SI55">INDEX(SI$13:SI54,$B55+1,1)</f>
        <v>0</v>
      </c>
      <c r="SJ55" s="535" cm="1">
        <f t="array" ref="SJ55">INDEX(SJ$13:SJ54,$B55+1,1)</f>
        <v>0</v>
      </c>
      <c r="SK55" s="535" cm="1">
        <f t="array" ref="SK55">INDEX(SK$13:SK54,$B55+1,1)</f>
        <v>0</v>
      </c>
      <c r="SL55" s="535" cm="1">
        <f t="array" ref="SL55">INDEX(SL$13:SL54,$B55+1,1)</f>
        <v>0</v>
      </c>
      <c r="SM55" s="535" cm="1">
        <f t="array" ref="SM55">INDEX(SM$13:SM54,$B55+1,1)</f>
        <v>0</v>
      </c>
      <c r="SN55" s="535" cm="1">
        <f t="array" ref="SN55">INDEX(SN$13:SN54,$B55+1,1)</f>
        <v>0</v>
      </c>
      <c r="SO55" s="535" cm="1">
        <f t="array" ref="SO55">INDEX(SO$13:SO54,$B55+1,1)</f>
        <v>0</v>
      </c>
      <c r="SP55" s="535" cm="1">
        <f t="array" ref="SP55">INDEX(SP$13:SP54,$B55+1,1)</f>
        <v>0</v>
      </c>
      <c r="SQ55" s="535" cm="1">
        <f t="array" ref="SQ55">INDEX(SQ$13:SQ54,$B55+1,1)</f>
        <v>0</v>
      </c>
      <c r="SR55" s="535" cm="1">
        <f t="array" ref="SR55">INDEX(SR$13:SR54,$B55+1,1)</f>
        <v>0</v>
      </c>
      <c r="SS55" s="535" cm="1">
        <f t="array" ref="SS55">INDEX(SS$13:SS54,$B55+1,1)</f>
        <v>0</v>
      </c>
      <c r="ST55" s="535" cm="1">
        <f t="array" ref="ST55">INDEX(ST$13:ST54,$B55+1,1)</f>
        <v>0</v>
      </c>
      <c r="SU55" s="535" cm="1">
        <f t="array" ref="SU55">INDEX(SU$13:SU54,$B55+1,1)</f>
        <v>0</v>
      </c>
      <c r="SV55" s="535" cm="1">
        <f t="array" ref="SV55">INDEX(SV$13:SV54,$B55+1,1)</f>
        <v>0</v>
      </c>
      <c r="SW55" s="535" cm="1">
        <f t="array" ref="SW55">INDEX(SW$13:SW54,$B55+1,1)</f>
        <v>0</v>
      </c>
      <c r="SX55" s="535" cm="1">
        <f t="array" ref="SX55">INDEX(SX$13:SX54,$B55+1,1)</f>
        <v>0</v>
      </c>
      <c r="SY55" s="535" cm="1">
        <f t="array" ref="SY55">INDEX(SY$13:SY54,$B55+1,1)</f>
        <v>0</v>
      </c>
      <c r="SZ55" s="535" cm="1">
        <f t="array" ref="SZ55">INDEX(SZ$13:SZ54,$B55+1,1)</f>
        <v>0</v>
      </c>
      <c r="TA55" s="535" cm="1">
        <f t="array" ref="TA55">INDEX(TA$13:TA54,$B55+1,1)</f>
        <v>0</v>
      </c>
      <c r="TB55" s="535" cm="1">
        <f t="array" ref="TB55">INDEX(TB$13:TB54,$B55+1,1)</f>
        <v>0</v>
      </c>
      <c r="TC55" s="535" cm="1">
        <f t="array" ref="TC55">INDEX(TC$13:TC54,$B55+1,1)</f>
        <v>0</v>
      </c>
      <c r="TD55" s="535" cm="1">
        <f t="array" ref="TD55">INDEX(TD$13:TD54,$B55+1,1)</f>
        <v>0</v>
      </c>
      <c r="TE55" s="535" cm="1">
        <f t="array" ref="TE55">INDEX(TE$13:TE54,$B55+1,1)</f>
        <v>0</v>
      </c>
      <c r="TF55" s="535" cm="1">
        <f t="array" ref="TF55">INDEX(TF$13:TF54,$B55+1,1)</f>
        <v>0</v>
      </c>
      <c r="TG55" s="535" cm="1">
        <f t="array" ref="TG55">INDEX(TG$13:TG54,$B55+1,1)</f>
        <v>0</v>
      </c>
      <c r="TH55" s="535" cm="1">
        <f t="array" ref="TH55">INDEX(TH$13:TH54,$B55+1,1)</f>
        <v>0</v>
      </c>
      <c r="TI55" s="535" cm="1">
        <f t="array" ref="TI55">INDEX(TI$13:TI54,$B55+1,1)</f>
        <v>0</v>
      </c>
      <c r="TJ55" s="535" cm="1">
        <f t="array" ref="TJ55">INDEX(TJ$13:TJ54,$B55+1,1)</f>
        <v>0</v>
      </c>
      <c r="TK55" s="535" cm="1">
        <f t="array" ref="TK55">INDEX(TK$13:TK54,$B55+1,1)</f>
        <v>0</v>
      </c>
      <c r="TL55" s="535" cm="1">
        <f t="array" ref="TL55">INDEX(TL$13:TL54,$B55+1,1)</f>
        <v>0</v>
      </c>
      <c r="TM55" s="535" cm="1">
        <f t="array" ref="TM55">INDEX(TM$13:TM54,$B55+1,1)</f>
        <v>0</v>
      </c>
      <c r="TN55" s="535" cm="1">
        <f t="array" ref="TN55">INDEX(TN$13:TN54,$B55+1,1)</f>
        <v>0</v>
      </c>
      <c r="TO55" s="535" cm="1">
        <f t="array" ref="TO55">INDEX(TO$13:TO54,$B55+1,1)</f>
        <v>0</v>
      </c>
      <c r="TP55" s="535" cm="1">
        <f t="array" ref="TP55">INDEX(TP$13:TP54,$B55+1,1)</f>
        <v>0</v>
      </c>
      <c r="TQ55" s="535" cm="1">
        <f t="array" ref="TQ55">INDEX(TQ$13:TQ54,$B55+1,1)</f>
        <v>0</v>
      </c>
      <c r="TR55" s="535" cm="1">
        <f t="array" ref="TR55">INDEX(TR$13:TR54,$B55+1,1)</f>
        <v>0</v>
      </c>
      <c r="TS55" s="535" cm="1">
        <f t="array" ref="TS55">INDEX(TS$13:TS54,$B55+1,1)</f>
        <v>0</v>
      </c>
      <c r="TT55" s="535" cm="1">
        <f t="array" ref="TT55">INDEX(TT$13:TT54,$B55+1,1)</f>
        <v>0</v>
      </c>
      <c r="TU55" s="535" cm="1">
        <f t="array" ref="TU55">INDEX(TU$13:TU54,$B55+1,1)</f>
        <v>0</v>
      </c>
      <c r="TV55" s="535" cm="1">
        <f t="array" ref="TV55">INDEX(TV$13:TV54,$B55+1,1)</f>
        <v>0</v>
      </c>
      <c r="TW55" s="535" cm="1">
        <f t="array" ref="TW55">INDEX(TW$13:TW54,$B55+1,1)</f>
        <v>0</v>
      </c>
      <c r="TX55" s="535" cm="1">
        <f t="array" ref="TX55">INDEX(TX$13:TX54,$B55+1,1)</f>
        <v>0</v>
      </c>
      <c r="TY55" s="535" cm="1">
        <f t="array" ref="TY55">INDEX(TY$13:TY54,$B55+1,1)</f>
        <v>0</v>
      </c>
      <c r="TZ55" s="535" cm="1">
        <f t="array" ref="TZ55">INDEX(TZ$13:TZ54,$B55+1,1)</f>
        <v>0</v>
      </c>
      <c r="UA55" s="535" cm="1">
        <f t="array" ref="UA55">INDEX(UA$13:UA54,$B55+1,1)</f>
        <v>0</v>
      </c>
      <c r="UB55" s="535" cm="1">
        <f t="array" ref="UB55">INDEX(UB$13:UB54,$B55+1,1)</f>
        <v>0</v>
      </c>
      <c r="UC55" s="535" cm="1">
        <f t="array" ref="UC55">INDEX(UC$13:UC54,$B55+1,1)</f>
        <v>0</v>
      </c>
      <c r="UD55" s="535" cm="1">
        <f t="array" ref="UD55">INDEX(UD$13:UD54,$B55+1,1)</f>
        <v>0</v>
      </c>
      <c r="UE55" s="535" cm="1">
        <f t="array" ref="UE55">INDEX(UE$13:UE54,$B55+1,1)</f>
        <v>0</v>
      </c>
      <c r="UF55" s="535" cm="1">
        <f t="array" ref="UF55">INDEX(UF$13:UF54,$B55+1,1)</f>
        <v>0</v>
      </c>
      <c r="UG55" s="535" cm="1">
        <f t="array" ref="UG55">INDEX(UG$13:UG54,$B55+1,1)</f>
        <v>0</v>
      </c>
      <c r="UH55" s="535" cm="1">
        <f t="array" ref="UH55">INDEX(UH$13:UH54,$B55+1,1)</f>
        <v>0</v>
      </c>
      <c r="UI55" s="535" cm="1">
        <f t="array" ref="UI55">INDEX(UI$13:UI54,$B55+1,1)</f>
        <v>0</v>
      </c>
      <c r="UJ55" s="535" cm="1">
        <f t="array" ref="UJ55">INDEX(UJ$13:UJ54,$B55+1,1)</f>
        <v>0</v>
      </c>
      <c r="UK55" s="535" cm="1">
        <f t="array" ref="UK55">INDEX(UK$13:UK54,$B55+1,1)</f>
        <v>0</v>
      </c>
      <c r="UL55" s="535" cm="1">
        <f t="array" ref="UL55">INDEX(UL$13:UL54,$B55+1,1)</f>
        <v>0</v>
      </c>
      <c r="UM55" s="535" cm="1">
        <f t="array" ref="UM55">INDEX(UM$13:UM54,$B55+1,1)</f>
        <v>0</v>
      </c>
      <c r="UN55" s="535" cm="1">
        <f t="array" ref="UN55">INDEX(UN$13:UN54,$B55+1,1)</f>
        <v>0</v>
      </c>
      <c r="UO55" s="535" cm="1">
        <f t="array" ref="UO55">INDEX(UO$13:UO54,$B55+1,1)</f>
        <v>0</v>
      </c>
      <c r="UP55" s="535" cm="1">
        <f t="array" ref="UP55">INDEX(UP$13:UP54,$B55+1,1)</f>
        <v>0</v>
      </c>
      <c r="UQ55" s="535" cm="1">
        <f t="array" ref="UQ55">INDEX(UQ$13:UQ54,$B55+1,1)</f>
        <v>0</v>
      </c>
      <c r="UR55" s="535" cm="1">
        <f t="array" ref="UR55">INDEX(UR$13:UR54,$B55+1,1)</f>
        <v>0</v>
      </c>
      <c r="US55" s="535" cm="1">
        <f t="array" ref="US55">INDEX(US$13:US54,$B55+1,1)</f>
        <v>0</v>
      </c>
      <c r="UT55" s="535" cm="1">
        <f t="array" ref="UT55">INDEX(UT$13:UT54,$B55+1,1)</f>
        <v>0</v>
      </c>
      <c r="UU55" s="535" cm="1">
        <f t="array" ref="UU55">INDEX(UU$13:UU54,$B55+1,1)</f>
        <v>0</v>
      </c>
      <c r="UV55" s="535" cm="1">
        <f t="array" ref="UV55">INDEX(UV$13:UV54,$B55+1,1)</f>
        <v>0</v>
      </c>
      <c r="UW55" s="535" cm="1">
        <f t="array" ref="UW55">INDEX(UW$13:UW54,$B55+1,1)</f>
        <v>0</v>
      </c>
      <c r="UX55" s="535" cm="1">
        <f t="array" ref="UX55">INDEX(UX$13:UX54,$B55+1,1)</f>
        <v>0</v>
      </c>
      <c r="UY55" s="535" cm="1">
        <f t="array" ref="UY55">INDEX(UY$13:UY54,$B55+1,1)</f>
        <v>0</v>
      </c>
      <c r="UZ55" s="535" cm="1">
        <f t="array" ref="UZ55">INDEX(UZ$13:UZ54,$B55+1,1)</f>
        <v>0</v>
      </c>
      <c r="VA55" s="535" cm="1">
        <f t="array" ref="VA55">INDEX(VA$13:VA54,$B55+1,1)</f>
        <v>0</v>
      </c>
      <c r="VB55" s="535" cm="1">
        <f t="array" ref="VB55">INDEX(VB$13:VB54,$B55+1,1)</f>
        <v>0</v>
      </c>
      <c r="VC55" s="535" cm="1">
        <f t="array" ref="VC55">INDEX(VC$13:VC54,$B55+1,1)</f>
        <v>0</v>
      </c>
      <c r="VD55" s="535" cm="1">
        <f t="array" ref="VD55">INDEX(VD$13:VD54,$B55+1,1)</f>
        <v>0</v>
      </c>
      <c r="VE55" s="535" cm="1">
        <f t="array" ref="VE55">INDEX(VE$13:VE54,$B55+1,1)</f>
        <v>0</v>
      </c>
      <c r="VF55" s="535" cm="1">
        <f t="array" ref="VF55">INDEX(VF$13:VF54,$B55+1,1)</f>
        <v>0</v>
      </c>
      <c r="VG55" s="535" cm="1">
        <f t="array" ref="VG55">INDEX(VG$13:VG54,$B55+1,1)</f>
        <v>0</v>
      </c>
      <c r="VH55" s="535" cm="1">
        <f t="array" ref="VH55">INDEX(VH$13:VH54,$B55+1,1)</f>
        <v>0</v>
      </c>
      <c r="VI55" s="535" cm="1">
        <f t="array" ref="VI55">INDEX(VI$13:VI54,$B55+1,1)</f>
        <v>0</v>
      </c>
      <c r="VJ55" s="535" cm="1">
        <f t="array" ref="VJ55">INDEX(VJ$13:VJ54,$B55+1,1)</f>
        <v>0</v>
      </c>
      <c r="VK55" s="535" cm="1">
        <f t="array" ref="VK55">INDEX(VK$13:VK54,$B55+1,1)</f>
        <v>0</v>
      </c>
      <c r="VL55" s="535" cm="1">
        <f t="array" ref="VL55">INDEX(VL$13:VL54,$B55+1,1)</f>
        <v>0</v>
      </c>
      <c r="VM55" s="535" cm="1">
        <f t="array" ref="VM55">INDEX(VM$13:VM54,$B55+1,1)</f>
        <v>0</v>
      </c>
      <c r="VN55" s="535" cm="1">
        <f t="array" ref="VN55">INDEX(VN$13:VN54,$B55+1,1)</f>
        <v>0</v>
      </c>
      <c r="VO55" s="535" cm="1">
        <f t="array" ref="VO55">INDEX(VO$13:VO54,$B55+1,1)</f>
        <v>0</v>
      </c>
      <c r="VP55" s="535" cm="1">
        <f t="array" ref="VP55">INDEX(VP$13:VP54,$B55+1,1)</f>
        <v>0</v>
      </c>
      <c r="VQ55" s="535" cm="1">
        <f t="array" ref="VQ55">INDEX(VQ$13:VQ54,$B55+1,1)</f>
        <v>0</v>
      </c>
      <c r="VR55" s="535" cm="1">
        <f t="array" ref="VR55">INDEX(VR$13:VR54,$B55+1,1)</f>
        <v>0</v>
      </c>
      <c r="VS55" s="535" cm="1">
        <f t="array" ref="VS55">INDEX(VS$13:VS54,$B55+1,1)</f>
        <v>0</v>
      </c>
      <c r="VT55" s="535" cm="1">
        <f t="array" ref="VT55">INDEX(VT$13:VT54,$B55+1,1)</f>
        <v>0</v>
      </c>
      <c r="VU55" s="535" cm="1">
        <f t="array" ref="VU55">INDEX(VU$13:VU54,$B55+1,1)</f>
        <v>0</v>
      </c>
      <c r="VV55" s="535" cm="1">
        <f t="array" ref="VV55">INDEX(VV$13:VV54,$B55+1,1)</f>
        <v>0</v>
      </c>
      <c r="VW55" s="535" cm="1">
        <f t="array" ref="VW55">INDEX(VW$13:VW54,$B55+1,1)</f>
        <v>0</v>
      </c>
      <c r="VX55" s="535" cm="1">
        <f t="array" ref="VX55">INDEX(VX$13:VX54,$B55+1,1)</f>
        <v>0</v>
      </c>
      <c r="VY55" s="535" cm="1">
        <f t="array" ref="VY55">INDEX(VY$13:VY54,$B55+1,1)</f>
        <v>0</v>
      </c>
      <c r="VZ55" s="535" cm="1">
        <f t="array" ref="VZ55">INDEX(VZ$13:VZ54,$B55+1,1)</f>
        <v>0</v>
      </c>
      <c r="WA55" s="535" cm="1">
        <f t="array" ref="WA55">INDEX(WA$13:WA54,$B55+1,1)</f>
        <v>0</v>
      </c>
      <c r="WB55" s="535" cm="1">
        <f t="array" ref="WB55">INDEX(WB$13:WB54,$B55+1,1)</f>
        <v>0</v>
      </c>
      <c r="WC55" s="535" cm="1">
        <f t="array" ref="WC55">INDEX(WC$13:WC54,$B55+1,1)</f>
        <v>0</v>
      </c>
      <c r="WD55" s="535" cm="1">
        <f t="array" ref="WD55">INDEX(WD$13:WD54,$B55+1,1)</f>
        <v>0</v>
      </c>
      <c r="WE55" s="535" cm="1">
        <f t="array" ref="WE55">INDEX(WE$13:WE54,$B55+1,1)</f>
        <v>0</v>
      </c>
      <c r="WF55" s="535" cm="1">
        <f t="array" ref="WF55">INDEX(WF$13:WF54,$B55+1,1)</f>
        <v>0</v>
      </c>
      <c r="WG55" s="535" cm="1">
        <f t="array" ref="WG55">INDEX(WG$13:WG54,$B55+1,1)</f>
        <v>0</v>
      </c>
      <c r="WH55" s="535" cm="1">
        <f t="array" ref="WH55">INDEX(WH$13:WH54,$B55+1,1)</f>
        <v>0</v>
      </c>
      <c r="WI55" s="535" cm="1">
        <f t="array" ref="WI55">INDEX(WI$13:WI54,$B55+1,1)</f>
        <v>0</v>
      </c>
      <c r="WJ55" s="535" cm="1">
        <f t="array" ref="WJ55">INDEX(WJ$13:WJ54,$B55+1,1)</f>
        <v>0</v>
      </c>
      <c r="WK55" s="535" cm="1">
        <f t="array" ref="WK55">INDEX(WK$13:WK54,$B55+1,1)</f>
        <v>0</v>
      </c>
      <c r="WL55" s="535" cm="1">
        <f t="array" ref="WL55">INDEX(WL$13:WL54,$B55+1,1)</f>
        <v>0</v>
      </c>
      <c r="WM55" s="535" t="str" cm="1">
        <f t="array" ref="WM55">INDEX(WM$13:WM54,$B55+1,1)</f>
        <v>-</v>
      </c>
      <c r="WN55" s="18"/>
      <c r="WO55" s="535" cm="1">
        <f t="array" ref="WO55">INDEX(WO$13:WO54,$B55+1,1)</f>
        <v>0</v>
      </c>
      <c r="WP55" s="535" cm="1">
        <f t="array" ref="WP55">INDEX(WP$13:WP54,$B55+1,1)</f>
        <v>0</v>
      </c>
      <c r="WQ55" s="535" cm="1">
        <f t="array" ref="WQ55">INDEX(WQ$13:WQ54,$B55+1,1)</f>
        <v>0</v>
      </c>
      <c r="WR55" s="535" t="str" cm="1">
        <f t="array" ref="WR55">INDEX(WR$13:WR54,$B55+1,1)</f>
        <v>-</v>
      </c>
      <c r="WS55" s="535" t="str" cm="1">
        <f t="array" ref="WS55">INDEX(WS$13:WS54,$B55+1,1)</f>
        <v>-</v>
      </c>
      <c r="WT55" s="535" t="str" cm="1">
        <f t="array" ref="WT55">INDEX(WT$13:WT54,$B55+1,1)</f>
        <v>-</v>
      </c>
      <c r="WU55" s="535" t="str" cm="1">
        <f t="array" ref="WU55">INDEX(WU$13:WU54,$B55+1,1)</f>
        <v>-</v>
      </c>
      <c r="WV55" s="535" t="str" cm="1">
        <f t="array" ref="WV55">INDEX(WV$13:WV54,$B55+1,1)</f>
        <v>-</v>
      </c>
      <c r="WW55" s="535" t="str" cm="1">
        <f t="array" ref="WW55">INDEX(WW$13:WW54,$B55+1,1)</f>
        <v>-</v>
      </c>
      <c r="WX55" s="535" t="str" cm="1">
        <f t="array" ref="WX55">INDEX(WX$13:WX54,$B55+1,1)</f>
        <v>-</v>
      </c>
      <c r="WY55" s="535" t="str" cm="1">
        <f t="array" ref="WY55">INDEX(WY$13:WY54,$B55+1,1)</f>
        <v>-</v>
      </c>
      <c r="WZ55" s="535" t="str" cm="1">
        <f t="array" ref="WZ55">INDEX(WZ$13:WZ54,$B55+1,1)</f>
        <v>-</v>
      </c>
      <c r="XA55" s="535" t="str" cm="1">
        <f t="array" ref="XA55">INDEX(XA$13:XA54,$B55+1,1)</f>
        <v>-</v>
      </c>
      <c r="XB55" s="535" t="str" cm="1">
        <f t="array" ref="XB55">INDEX(XB$13:XB54,$B55+1,1)</f>
        <v>-</v>
      </c>
      <c r="XC55" s="535" t="str" cm="1">
        <f t="array" ref="XC55">INDEX(XC$13:XC54,$B55+1,1)</f>
        <v>-</v>
      </c>
      <c r="XD55" s="535" t="str" cm="1">
        <f t="array" ref="XD55">INDEX(XD$13:XD54,$B55+1,1)</f>
        <v>-</v>
      </c>
      <c r="XE55" s="535" t="str" cm="1">
        <f t="array" ref="XE55">INDEX(XE$13:XE54,$B55+1,1)</f>
        <v>-</v>
      </c>
      <c r="XF55" s="535" t="str" cm="1">
        <f t="array" ref="XF55">INDEX(XF$13:XF54,$B55+1,1)</f>
        <v>-</v>
      </c>
      <c r="XG55" s="535" t="str" cm="1">
        <f t="array" ref="XG55">INDEX(XG$13:XG54,$B55+1,1)</f>
        <v>-</v>
      </c>
      <c r="XH55" s="18"/>
      <c r="XI55" s="411" t="b">
        <f t="shared" ca="1" si="222"/>
        <v>0</v>
      </c>
      <c r="XJ55" s="535" t="str" cm="1">
        <f t="array" ref="XJ55">INDEX(XJ$13:XJ54,$B55+1,1)</f>
        <v>-</v>
      </c>
      <c r="XK55" s="535" t="str" cm="1">
        <f t="array" ref="XK55">INDEX(XK$13:XK54,$B55+1,1)</f>
        <v>-</v>
      </c>
      <c r="XL55" s="535" t="str" cm="1">
        <f t="array" ref="XL55">INDEX(XL$13:XL54,$B55+1,1)</f>
        <v>-</v>
      </c>
      <c r="XM55" s="535" t="str" cm="1">
        <f t="array" ref="XM55">INDEX(XM$13:XM54,$B55+1,1)</f>
        <v>-</v>
      </c>
      <c r="XN55" s="535" cm="1">
        <f t="array" ref="XN55">INDEX(XN$13:XN54,$B55+1,1)</f>
        <v>0</v>
      </c>
      <c r="XO55" s="535" t="str" cm="1">
        <f t="array" ref="XO55">INDEX(XO$13:XO54,$B55+1,1)</f>
        <v>-</v>
      </c>
      <c r="XP55" s="535" t="str" cm="1">
        <f t="array" ref="XP55">INDEX(XP$13:XP54,$B55+1,1)</f>
        <v>-</v>
      </c>
      <c r="XQ55" s="535" t="str" cm="1">
        <f t="array" ref="XQ55">INDEX(XQ$13:XQ54,$B55+1,1)</f>
        <v>-</v>
      </c>
      <c r="XR55" s="535" t="str" cm="1">
        <f t="array" ref="XR55">INDEX(XR$13:XR54,$B55+1,1)</f>
        <v>-</v>
      </c>
      <c r="XS55" s="535" t="str" cm="1">
        <f t="array" ref="XS55">INDEX(XS$13:XS54,$B55+1,1)</f>
        <v>-</v>
      </c>
      <c r="XT55" s="535" t="str" cm="1">
        <f t="array" ref="XT55">INDEX(XT$13:XT54,$B55+1,1)</f>
        <v>-</v>
      </c>
      <c r="XU55" s="535" t="str" cm="1">
        <f t="array" ref="XU55">INDEX(XU$13:XU54,$B55+1,1)</f>
        <v>-</v>
      </c>
      <c r="XV55" s="535" t="str" cm="1">
        <f t="array" ref="XV55">INDEX(XV$13:XV54,$B55+1,1)</f>
        <v>-</v>
      </c>
      <c r="XW55" s="535" t="b" cm="1">
        <f t="array" ref="XW55">INDEX(XW$13:XW54,$B55+1,1)</f>
        <v>1</v>
      </c>
      <c r="XX55" s="535" t="str" cm="1">
        <f t="array" ref="XX55">INDEX(XX$13:XX54,$B55+1,1)</f>
        <v>-</v>
      </c>
      <c r="XY55" s="535" cm="1">
        <f t="array" ref="XY55">INDEX(XY$13:XY54,$B55+1,1)</f>
        <v>0</v>
      </c>
      <c r="XZ55" s="535" cm="1">
        <f t="array" ref="XZ55">INDEX(XZ$13:XZ54,$B55+1,1)</f>
        <v>0</v>
      </c>
      <c r="YA55" s="535" cm="1">
        <f t="array" ref="YA55">INDEX(YA$13:YA54,$B55+1,1)</f>
        <v>0</v>
      </c>
      <c r="YB55" s="18"/>
      <c r="YC55" s="535" cm="1">
        <f t="array" ref="YC55">INDEX(YC$13:YC54,$B55+1,1)</f>
        <v>50</v>
      </c>
      <c r="YD55" s="535" cm="1">
        <f t="array" ref="YD55">INDEX(YD$13:YD54,$B55+1,1)</f>
        <v>50</v>
      </c>
      <c r="YE55" s="535" cm="1">
        <f t="array" ref="YE55">INDEX(YE$13:YE54,$B55+1,1)</f>
        <v>50</v>
      </c>
      <c r="YF55" s="535" cm="1">
        <f t="array" ref="YF55">INDEX(YF$13:YF54,$B55+1,1)</f>
        <v>50</v>
      </c>
      <c r="YG55" s="535" cm="1">
        <f t="array" ref="YG55">INDEX(YG$13:YG54,$B55+1,1)</f>
        <v>1</v>
      </c>
      <c r="YH55" s="535" cm="1">
        <f t="array" ref="YH55">INDEX(YH$13:YH54,$B55+1,1)</f>
        <v>1</v>
      </c>
      <c r="YI55" s="535" cm="1">
        <f t="array" ref="YI55">INDEX(YI$13:YI54,$B55+1,1)</f>
        <v>1</v>
      </c>
      <c r="YJ55" s="535" cm="1">
        <f t="array" ref="YJ55">INDEX(YJ$13:YJ54,$B55+1,1)</f>
        <v>1</v>
      </c>
      <c r="YK55" s="535" t="str" cm="1">
        <f t="array" ref="YK55">INDEX(YK$13:YK54,$B55+1,1)</f>
        <v>-</v>
      </c>
      <c r="YL55" s="535" t="str" cm="1">
        <f t="array" ref="YL55">INDEX(YL$13:YL54,$B55+1,1)</f>
        <v>-</v>
      </c>
      <c r="YM55" s="535" t="str" cm="1">
        <f t="array" ref="YM55">INDEX(YM$13:YM54,$B55+1,1)</f>
        <v>-</v>
      </c>
      <c r="YN55" s="535" t="str" cm="1">
        <f t="array" ref="YN55">INDEX(YN$13:YN54,$B55+1,1)</f>
        <v>-</v>
      </c>
      <c r="YO55" s="535" t="str" cm="1">
        <f t="array" ref="YO55">INDEX(YO$13:YO54,$B55+1,1)</f>
        <v>-</v>
      </c>
      <c r="YP55" s="535" t="str" cm="1">
        <f t="array" ref="YP55">INDEX(YP$13:YP54,$B55+1,1)</f>
        <v>-</v>
      </c>
      <c r="YQ55" s="535" t="str" cm="1">
        <f t="array" ref="YQ55">INDEX(YQ$13:YQ54,$B55+1,1)</f>
        <v>-</v>
      </c>
      <c r="YR55" s="18"/>
      <c r="YS55" s="535" t="str" cm="1">
        <f t="array" ref="YS55">INDEX(YS$13:YS54,$B55+1,1)</f>
        <v>-</v>
      </c>
      <c r="YT55" s="411">
        <f t="shared" si="172"/>
        <v>1</v>
      </c>
      <c r="YU55" s="18"/>
      <c r="YV55" s="535" t="str" cm="1">
        <f t="array" ref="YV55">INDEX(YV$13:YV54,$B55+1,1)</f>
        <v>-</v>
      </c>
      <c r="YW55" s="535" t="str" cm="1">
        <f t="array" ref="YW55">INDEX(YW$13:YW54,$B55+1,1)</f>
        <v>-</v>
      </c>
      <c r="YX55" s="535" t="str" cm="1">
        <f t="array" ref="YX55">INDEX(YX$13:YX54,$B55+1,1)</f>
        <v>-</v>
      </c>
      <c r="YY55" s="535" t="str" cm="1">
        <f t="array" ref="YY55">INDEX(YY$13:YY54,$B55+1,1)</f>
        <v>-</v>
      </c>
      <c r="YZ55" s="535" t="str" cm="1">
        <f t="array" ref="YZ55">INDEX(YZ$13:YZ54,$B55+1,1)</f>
        <v>-</v>
      </c>
      <c r="ZA55" s="535" t="str" cm="1">
        <f t="array" ref="ZA55">INDEX(ZA$13:ZA54,$B55+1,1)</f>
        <v>-</v>
      </c>
      <c r="ZB55" s="535" t="str" cm="1">
        <f t="array" ref="ZB55">INDEX(ZB$13:ZB54,$B55+1,1)</f>
        <v>-</v>
      </c>
      <c r="ZC55" s="535" t="str" cm="1">
        <f t="array" ref="ZC55">INDEX(ZC$13:ZC54,$B55+1,1)</f>
        <v>-</v>
      </c>
      <c r="ZD55" s="535" t="str" cm="1">
        <f t="array" ref="ZD55">INDEX(ZD$13:ZD54,$B55+1,1)</f>
        <v>-</v>
      </c>
      <c r="ZE55" s="535" t="str" cm="1">
        <f t="array" ref="ZE55">INDEX(ZE$13:ZE54,$B55+1,1)</f>
        <v>-</v>
      </c>
      <c r="ZF55" s="535" t="str" cm="1">
        <f t="array" ref="ZF55">INDEX(ZF$13:ZF54,$B55+1,1)</f>
        <v>-</v>
      </c>
      <c r="ZG55" s="535" t="str" cm="1">
        <f t="array" ref="ZG55">INDEX(ZG$13:ZG54,$B55+1,1)</f>
        <v>-</v>
      </c>
      <c r="ZH55" s="535" t="str" cm="1">
        <f t="array" ref="ZH55">INDEX(ZH$13:ZH54,$B55+1,1)</f>
        <v>-</v>
      </c>
      <c r="ZI55" s="535" t="str" cm="1">
        <f t="array" ref="ZI55">INDEX(ZI$13:ZI54,$B55+1,1)</f>
        <v>-</v>
      </c>
      <c r="ZJ55" s="535" t="str" cm="1">
        <f t="array" ref="ZJ55">INDEX(ZJ$13:ZJ54,$B55+1,1)</f>
        <v>-</v>
      </c>
      <c r="ZK55" s="535" t="str" cm="1">
        <f t="array" ref="ZK55">INDEX(ZK$13:ZK54,$B55+1,1)</f>
        <v>-</v>
      </c>
      <c r="ZL55" s="535" t="str" cm="1">
        <f t="array" ref="ZL55">INDEX(ZL$13:ZL54,$B55+1,1)</f>
        <v>-</v>
      </c>
      <c r="ZM55" s="535" t="str" cm="1">
        <f t="array" ref="ZM55">INDEX(ZM$13:ZM54,$B55+1,1)</f>
        <v>-</v>
      </c>
      <c r="ZN55" s="535" t="str" cm="1">
        <f t="array" ref="ZN55">INDEX(ZN$13:ZN54,$B55+1,1)</f>
        <v>-</v>
      </c>
      <c r="ZO55" s="535" t="str" cm="1">
        <f t="array" ref="ZO55">INDEX(ZO$13:ZO54,$B55+1,1)</f>
        <v>-</v>
      </c>
      <c r="ZP55" s="535" t="str" cm="1">
        <f t="array" ref="ZP55">INDEX(ZP$13:ZP54,$B55+1,1)</f>
        <v>-</v>
      </c>
      <c r="ZQ55" s="535" t="str" cm="1">
        <f t="array" ref="ZQ55">INDEX(ZQ$13:ZQ54,$B55+1,1)</f>
        <v>-</v>
      </c>
      <c r="ZR55" s="535" t="str" cm="1">
        <f t="array" ref="ZR55">INDEX(ZR$13:ZR54,$B55+1,1)</f>
        <v>-</v>
      </c>
      <c r="ZS55" s="535" t="str" cm="1">
        <f t="array" ref="ZS55">INDEX(ZS$13:ZS54,$B55+1,1)</f>
        <v>-</v>
      </c>
      <c r="ZT55" s="535" t="str" cm="1">
        <f t="array" ref="ZT55">INDEX(ZT$13:ZT54,$B55+1,1)</f>
        <v>-</v>
      </c>
      <c r="ZU55" s="535" t="str" cm="1">
        <f t="array" ref="ZU55">INDEX(ZU$13:ZU54,$B55+1,1)</f>
        <v>-</v>
      </c>
      <c r="ZV55" s="535" t="str" cm="1">
        <f t="array" ref="ZV55">INDEX(ZV$13:ZV54,$B55+1,1)</f>
        <v>-</v>
      </c>
      <c r="ZW55" s="535" t="str" cm="1">
        <f t="array" ref="ZW55">INDEX(ZW$13:ZW54,$B55+1,1)</f>
        <v>-</v>
      </c>
      <c r="ZX55" s="535" t="str" cm="1">
        <f t="array" ref="ZX55">INDEX(ZX$13:ZX54,$B55+1,1)</f>
        <v>-</v>
      </c>
      <c r="ZY55" s="535" t="str" cm="1">
        <f t="array" ref="ZY55">INDEX(ZY$13:ZY54,$B55+1,1)</f>
        <v>-</v>
      </c>
      <c r="ZZ55" s="535" t="str" cm="1">
        <f t="array" ref="ZZ55">INDEX(ZZ$13:ZZ54,$B55+1,1)</f>
        <v>-</v>
      </c>
      <c r="AAA55" s="535" t="str" cm="1">
        <f t="array" ref="AAA55">INDEX(AAA$13:AAA54,$B55+1,1)</f>
        <v>-</v>
      </c>
      <c r="AAB55" s="535" cm="1">
        <f t="array" ref="AAB55">INDEX(AAB$13:AAB54,$B55+1,1)</f>
        <v>0</v>
      </c>
      <c r="AAC55" s="535" t="str" cm="1">
        <f t="array" ref="AAC55">INDEX(AAC$13:AAC54,$B55+1,1)</f>
        <v>-</v>
      </c>
      <c r="AAD55" s="535" t="str" cm="1">
        <f t="array" ref="AAD55">INDEX(AAD$13:AAD54,$B55+1,1)</f>
        <v>-</v>
      </c>
      <c r="AAE55" s="535" t="str" cm="1">
        <f t="array" ref="AAE55">INDEX(AAE$13:AAE54,$B55+1,1)</f>
        <v>-</v>
      </c>
      <c r="AAF55" s="535" t="str" cm="1">
        <f t="array" ref="AAF55">INDEX(AAF$13:AAF54,$B55+1,1)</f>
        <v>-</v>
      </c>
      <c r="AAG55" s="535" t="str" cm="1">
        <f t="array" ref="AAG55">INDEX(AAG$13:AAG54,$B55+1,1)</f>
        <v>-</v>
      </c>
      <c r="AAH55" s="535" cm="1">
        <f t="array" ref="AAH55">INDEX(AAH$13:AAH54,$B55+1,1)</f>
        <v>0</v>
      </c>
      <c r="AAI55" s="535" t="str" cm="1">
        <f t="array" ref="AAI55">INDEX(AAI$13:AAI54,$B55+1,1)</f>
        <v>-</v>
      </c>
      <c r="AAJ55" s="535" t="str" cm="1">
        <f t="array" ref="AAJ55">INDEX(AAJ$13:AAJ54,$B55+1,1)</f>
        <v>-</v>
      </c>
      <c r="AAK55" s="535" t="str" cm="1">
        <f t="array" ref="AAK55">INDEX(AAK$13:AAK54,$B55+1,1)</f>
        <v>-</v>
      </c>
      <c r="AAL55" s="535" cm="1">
        <f t="array" ref="AAL55">INDEX(AAL$13:AAL54,$B55+1,1)</f>
        <v>1</v>
      </c>
      <c r="AAM55" s="535" cm="1">
        <f t="array" ref="AAM55">INDEX(AAM$13:AAM54,$B55+1,1)</f>
        <v>1</v>
      </c>
      <c r="AAN55" s="535" t="str" cm="1">
        <f t="array" ref="AAN55">INDEX(AAN$13:AAN54,$B55+1,1)</f>
        <v>-</v>
      </c>
      <c r="AAO55" s="535" t="str" cm="1">
        <f t="array" ref="AAO55">INDEX(AAO$13:AAO54,$B55+1,1)</f>
        <v>-</v>
      </c>
      <c r="AAP55" s="535" t="str" cm="1">
        <f t="array" ref="AAP55">INDEX(AAP$13:AAP54,$B55+1,1)</f>
        <v>-</v>
      </c>
      <c r="AAQ55" s="535" t="str" cm="1">
        <f t="array" ref="AAQ55">INDEX(AAQ$13:AAQ54,$B55+1,1)</f>
        <v>-</v>
      </c>
      <c r="AAR55" s="535" t="str" cm="1">
        <f t="array" ref="AAR55">INDEX(AAR$13:AAR54,$B55+1,1)</f>
        <v>-</v>
      </c>
      <c r="AAS55" s="535" t="str" cm="1">
        <f t="array" ref="AAS55">INDEX(AAS$13:AAS54,$B55+1,1)</f>
        <v>-</v>
      </c>
      <c r="AAT55" s="535" t="str" cm="1">
        <f t="array" ref="AAT55">INDEX(AAT$13:AAT54,$B55+1,1)</f>
        <v>-</v>
      </c>
      <c r="AAU55" s="535" t="str" cm="1">
        <f t="array" ref="AAU55">INDEX(AAU$13:AAU54,$B55+1,1)</f>
        <v>-</v>
      </c>
      <c r="AAV55" s="535" t="str" cm="1">
        <f t="array" ref="AAV55">INDEX(AAV$13:AAV54,$B55+1,1)</f>
        <v>-</v>
      </c>
      <c r="AAW55" s="535" t="str" cm="1">
        <f t="array" ref="AAW55">INDEX(AAW$13:AAW54,$B55+1,1)</f>
        <v>-</v>
      </c>
      <c r="AAX55" s="535" t="str" cm="1">
        <f t="array" ref="AAX55">INDEX(AAX$13:AAX54,$B55+1,1)</f>
        <v>-</v>
      </c>
      <c r="AAY55" s="535" t="str" cm="1">
        <f t="array" ref="AAY55">INDEX(AAY$13:AAY54,$B55+1,1)</f>
        <v>-</v>
      </c>
      <c r="AAZ55" s="535" t="str" cm="1">
        <f t="array" ref="AAZ55">INDEX(AAZ$13:AAZ54,$B55+1,1)</f>
        <v>-</v>
      </c>
      <c r="ABA55" s="18"/>
      <c r="ABB55" s="22" t="str">
        <f t="shared" si="224"/>
        <v>-</v>
      </c>
      <c r="ABC55" s="535" t="str" cm="1">
        <f t="array" ref="ABC55">INDEX(ABC$13:ABC54,$B55+1,1)</f>
        <v>-</v>
      </c>
      <c r="ABD55" s="535" t="str" cm="1">
        <f t="array" ref="ABD55">INDEX(ABD$13:ABD54,$B55+1,1)</f>
        <v>-</v>
      </c>
      <c r="ABE55" s="535" t="str" cm="1">
        <f t="array" ref="ABE55">INDEX(ABE$13:ABE54,$B55+1,1)</f>
        <v>-</v>
      </c>
      <c r="ABF55" s="535" t="str" cm="1">
        <f t="array" ref="ABF55">INDEX(ABF$13:ABF54,$B55+1,1)</f>
        <v>-</v>
      </c>
      <c r="ABG55" s="535" t="str" cm="1">
        <f t="array" ref="ABG55">INDEX(ABG$13:ABG54,$B55+1,1)</f>
        <v>-</v>
      </c>
      <c r="ABH55" s="535" t="str" cm="1">
        <f t="array" ref="ABH55">INDEX(ABH$13:ABH54,$B55+1,1)</f>
        <v>-</v>
      </c>
      <c r="ABI55" s="535" t="str" cm="1">
        <f t="array" ref="ABI55">INDEX(ABI$13:ABI54,$B55+1,1)</f>
        <v>-</v>
      </c>
      <c r="ABJ55" s="535" t="str" cm="1">
        <f t="array" ref="ABJ55">INDEX(ABJ$13:ABJ54,$B55+1,1)</f>
        <v>-</v>
      </c>
      <c r="ABK55" s="535" t="str" cm="1">
        <f t="array" ref="ABK55">INDEX(ABK$13:ABK54,$B55+1,1)</f>
        <v>-</v>
      </c>
      <c r="ABL55" s="535" t="str" cm="1">
        <f t="array" ref="ABL55">INDEX(ABL$13:ABL54,$B55+1,1)</f>
        <v>-</v>
      </c>
      <c r="ABM55" s="535" t="str" cm="1">
        <f t="array" ref="ABM55">INDEX(ABM$13:ABM54,$B55+1,1)</f>
        <v>-</v>
      </c>
      <c r="ABN55" s="535" t="str" cm="1">
        <f t="array" ref="ABN55">INDEX(ABN$13:ABN54,$B55+1,1)</f>
        <v>-</v>
      </c>
      <c r="ABO55" s="535" t="str" cm="1">
        <f t="array" ref="ABO55">INDEX(ABO$13:ABO54,$B55+1,1)</f>
        <v>-</v>
      </c>
      <c r="ABP55" s="535" t="str" cm="1">
        <f t="array" ref="ABP55">INDEX(ABP$13:ABP54,$B55+1,1)</f>
        <v>-</v>
      </c>
      <c r="ABQ55" s="535" t="str" cm="1">
        <f t="array" ref="ABQ55">INDEX(ABQ$13:ABQ54,$B55+1,1)</f>
        <v>-</v>
      </c>
      <c r="ABR55" s="535" t="str" cm="1">
        <f t="array" ref="ABR55">INDEX(ABR$13:ABR54,$B55+1,1)</f>
        <v>-</v>
      </c>
      <c r="ABS55" s="535" t="str" cm="1">
        <f t="array" ref="ABS55">INDEX(ABS$13:ABS54,$B55+1,1)</f>
        <v>-</v>
      </c>
      <c r="ABT55" s="535" t="str" cm="1">
        <f t="array" ref="ABT55">INDEX(ABT$13:ABT54,$B55+1,1)</f>
        <v>-</v>
      </c>
      <c r="ABU55" s="535" t="str" cm="1">
        <f t="array" ref="ABU55">INDEX(ABU$13:ABU54,$B55+1,1)</f>
        <v>-</v>
      </c>
      <c r="ABV55" s="535" t="str" cm="1">
        <f t="array" ref="ABV55">INDEX(ABV$13:ABV54,$B55+1,1)</f>
        <v>-</v>
      </c>
      <c r="ABW55" s="535" t="str" cm="1">
        <f t="array" ref="ABW55">INDEX(ABW$13:ABW54,$B55+1,1)</f>
        <v>-</v>
      </c>
      <c r="ABX55" s="535" t="str" cm="1">
        <f t="array" ref="ABX55">INDEX(ABX$13:ABX54,$B55+1,1)</f>
        <v>-</v>
      </c>
      <c r="ABY55" s="535" t="str" cm="1">
        <f t="array" ref="ABY55">INDEX(ABY$13:ABY54,$B55+1,1)</f>
        <v>-</v>
      </c>
      <c r="ABZ55" s="535" t="str" cm="1">
        <f t="array" ref="ABZ55">INDEX(ABZ$13:ABZ54,$B55+1,1)</f>
        <v>-</v>
      </c>
      <c r="ACA55" s="535" t="str" cm="1">
        <f t="array" ref="ACA55">INDEX(ACA$13:ACA54,$B55+1,1)</f>
        <v>-</v>
      </c>
      <c r="ACB55" s="535" t="str" cm="1">
        <f t="array" ref="ACB55">INDEX(ACB$13:ACB54,$B55+1,1)</f>
        <v>-</v>
      </c>
      <c r="ACC55" s="535" t="str" cm="1">
        <f t="array" ref="ACC55">INDEX(ACC$13:ACC54,$B55+1,1)</f>
        <v>-</v>
      </c>
      <c r="ACD55" s="535" t="str" cm="1">
        <f t="array" ref="ACD55">INDEX(ACD$13:ACD54,$B55+1,1)</f>
        <v>-</v>
      </c>
      <c r="ACE55" s="535" t="str" cm="1">
        <f t="array" ref="ACE55">INDEX(ACE$13:ACE54,$B55+1,1)</f>
        <v>-</v>
      </c>
      <c r="ACF55" s="22" t="str">
        <f t="shared" si="225"/>
        <v>-</v>
      </c>
      <c r="ACG55" s="535" t="str" cm="1">
        <f t="array" ref="ACG55">INDEX(ACG$13:ACG54,$B55+1,1)</f>
        <v>-</v>
      </c>
      <c r="ACH55" s="535" t="str" cm="1">
        <f t="array" ref="ACH55">INDEX(ACH$13:ACH54,$B55+1,1)</f>
        <v>-</v>
      </c>
      <c r="ACI55" s="535" t="str" cm="1">
        <f t="array" ref="ACI55">INDEX(ACI$13:ACI54,$B55+1,1)</f>
        <v>-</v>
      </c>
      <c r="ACJ55" s="535" t="str" cm="1">
        <f t="array" ref="ACJ55">INDEX(ACJ$13:ACJ54,$B55+1,1)</f>
        <v>-</v>
      </c>
      <c r="ACK55" s="535" t="str" cm="1">
        <f t="array" ref="ACK55">INDEX(ACK$13:ACK54,$B55+1,1)</f>
        <v>-</v>
      </c>
      <c r="ACL55" s="535" t="str" cm="1">
        <f t="array" ref="ACL55">INDEX(ACL$13:ACL54,$B55+1,1)</f>
        <v>-</v>
      </c>
      <c r="ACM55" s="535" t="str" cm="1">
        <f t="array" ref="ACM55">INDEX(ACM$13:ACM54,$B55+1,1)</f>
        <v>-</v>
      </c>
      <c r="ACN55" s="535" t="str" cm="1">
        <f t="array" ref="ACN55">INDEX(ACN$13:ACN54,$B55+1,1)</f>
        <v>-</v>
      </c>
      <c r="ACO55" s="535" t="str" cm="1">
        <f t="array" ref="ACO55">INDEX(ACO$13:ACO54,$B55+1,1)</f>
        <v>-</v>
      </c>
      <c r="ACP55" s="535" t="str" cm="1">
        <f t="array" ref="ACP55">INDEX(ACP$13:ACP54,$B55+1,1)</f>
        <v>-</v>
      </c>
      <c r="ACQ55" s="535" t="str" cm="1">
        <f t="array" ref="ACQ55">INDEX(ACQ$13:ACQ54,$B55+1,1)</f>
        <v>-</v>
      </c>
      <c r="ACR55" s="535" t="str" cm="1">
        <f t="array" ref="ACR55">INDEX(ACR$13:ACR54,$B55+1,1)</f>
        <v>-</v>
      </c>
      <c r="ACS55" s="535" t="str" cm="1">
        <f t="array" ref="ACS55">INDEX(ACS$13:ACS54,$B55+1,1)</f>
        <v>-</v>
      </c>
      <c r="ACT55" s="535" t="str" cm="1">
        <f t="array" ref="ACT55">INDEX(ACT$13:ACT54,$B55+1,1)</f>
        <v>-</v>
      </c>
      <c r="ACU55" s="535" t="str" cm="1">
        <f t="array" ref="ACU55">INDEX(ACU$13:ACU54,$B55+1,1)</f>
        <v>-</v>
      </c>
      <c r="ACV55" s="535" t="str" cm="1">
        <f t="array" ref="ACV55">INDEX(ACV$13:ACV54,$B55+1,1)</f>
        <v>-</v>
      </c>
      <c r="ACW55" s="535" t="str" cm="1">
        <f t="array" ref="ACW55">INDEX(ACW$13:ACW54,$B55+1,1)</f>
        <v>-</v>
      </c>
      <c r="ACX55" s="535" t="str" cm="1">
        <f t="array" ref="ACX55">INDEX(ACX$13:ACX54,$B55+1,1)</f>
        <v>-</v>
      </c>
      <c r="ACY55" s="535" t="str" cm="1">
        <f t="array" ref="ACY55">INDEX(ACY$13:ACY54,$B55+1,1)</f>
        <v>-</v>
      </c>
      <c r="ACZ55" s="535" t="str" cm="1">
        <f t="array" ref="ACZ55">INDEX(ACZ$13:ACZ54,$B55+1,1)</f>
        <v>-</v>
      </c>
      <c r="ADA55" s="535" t="str" cm="1">
        <f t="array" ref="ADA55">INDEX(ADA$13:ADA54,$B55+1,1)</f>
        <v>-</v>
      </c>
      <c r="ADB55" s="535" t="str" cm="1">
        <f t="array" ref="ADB55">INDEX(ADB$13:ADB54,$B55+1,1)</f>
        <v>-</v>
      </c>
      <c r="ADC55" s="535" t="str" cm="1">
        <f t="array" ref="ADC55">INDEX(ADC$13:ADC54,$B55+1,1)</f>
        <v>-</v>
      </c>
      <c r="ADD55" s="535" t="str" cm="1">
        <f t="array" ref="ADD55">INDEX(ADD$13:ADD54,$B55+1,1)</f>
        <v>-</v>
      </c>
      <c r="ADE55" s="535" t="str" cm="1">
        <f t="array" ref="ADE55">INDEX(ADE$13:ADE54,$B55+1,1)</f>
        <v>-</v>
      </c>
      <c r="ADF55" s="535" t="str" cm="1">
        <f t="array" ref="ADF55">INDEX(ADF$13:ADF54,$B55+1,1)</f>
        <v>-</v>
      </c>
      <c r="ADG55" s="535" t="str" cm="1">
        <f t="array" ref="ADG55">INDEX(ADG$13:ADG54,$B55+1,1)</f>
        <v>-</v>
      </c>
      <c r="ADH55" s="535" t="str" cm="1">
        <f t="array" ref="ADH55">INDEX(ADH$13:ADH54,$B55+1,1)</f>
        <v>-</v>
      </c>
      <c r="ADI55" s="535" t="str" cm="1">
        <f t="array" ref="ADI55">INDEX(ADI$13:ADI54,$B55+1,1)</f>
        <v>-</v>
      </c>
      <c r="ADJ55" s="535" t="str" cm="1">
        <f t="array" ref="ADJ55">INDEX(ADJ$13:ADJ54,$B55+1,1)</f>
        <v>-</v>
      </c>
      <c r="ADK55" s="535" t="str" cm="1">
        <f t="array" ref="ADK55">INDEX(ADK$13:ADK54,$B55+1,1)</f>
        <v>-</v>
      </c>
      <c r="ADL55" s="535" t="str" cm="1">
        <f t="array" ref="ADL55">INDEX(ADL$13:ADL54,$B55+1,1)</f>
        <v>-</v>
      </c>
      <c r="ADM55" s="535" t="str" cm="1">
        <f t="array" ref="ADM55">INDEX(ADM$13:ADM54,$B55+1,1)</f>
        <v>-</v>
      </c>
      <c r="ADN55" s="535" t="str" cm="1">
        <f t="array" ref="ADN55">INDEX(ADN$13:ADN54,$B55+1,1)</f>
        <v>-</v>
      </c>
      <c r="ADO55" s="535" t="str" cm="1">
        <f t="array" ref="ADO55">INDEX(ADO$13:ADO54,$B55+1,1)</f>
        <v>-</v>
      </c>
      <c r="ADP55" s="535" t="str" cm="1">
        <f t="array" ref="ADP55">INDEX(ADP$13:ADP54,$B55+1,1)</f>
        <v>-</v>
      </c>
      <c r="ADQ55" s="535" t="str" cm="1">
        <f t="array" ref="ADQ55">INDEX(ADQ$13:ADQ54,$B55+1,1)</f>
        <v>-</v>
      </c>
      <c r="ADR55" s="535" t="str" cm="1">
        <f t="array" ref="ADR55">INDEX(ADR$13:ADR54,$B55+1,1)</f>
        <v>-</v>
      </c>
      <c r="ADS55" s="535" t="str" cm="1">
        <f t="array" ref="ADS55">INDEX(ADS$13:ADS54,$B55+1,1)</f>
        <v>-</v>
      </c>
      <c r="ADT55" s="535" t="str" cm="1">
        <f t="array" ref="ADT55">INDEX(ADT$13:ADT54,$B55+1,1)</f>
        <v>-</v>
      </c>
      <c r="ADU55" s="535" t="str" cm="1">
        <f t="array" ref="ADU55">INDEX(ADU$13:ADU54,$B55+1,1)</f>
        <v>-</v>
      </c>
      <c r="ADV55" s="535" t="str" cm="1">
        <f t="array" ref="ADV55">INDEX(ADV$13:ADV54,$B55+1,1)</f>
        <v>-</v>
      </c>
      <c r="ADW55" s="535" t="str" cm="1">
        <f t="array" ref="ADW55">INDEX(ADW$13:ADW54,$B55+1,1)</f>
        <v>-</v>
      </c>
      <c r="ADX55" s="535" t="str" cm="1">
        <f t="array" ref="ADX55">INDEX(ADX$13:ADX54,$B55+1,1)</f>
        <v>-</v>
      </c>
      <c r="ADY55" s="535" t="str" cm="1">
        <f t="array" ref="ADY55">INDEX(ADY$13:ADY54,$B55+1,1)</f>
        <v>-</v>
      </c>
      <c r="ADZ55" s="535" t="str" cm="1">
        <f t="array" ref="ADZ55">INDEX(ADZ$13:ADZ54,$B55+1,1)</f>
        <v>-</v>
      </c>
      <c r="AEA55" s="535" t="str" cm="1">
        <f t="array" ref="AEA55">INDEX(AEA$13:AEA54,$B55+1,1)</f>
        <v>-</v>
      </c>
      <c r="AEB55" s="535" t="str" cm="1">
        <f t="array" ref="AEB55">INDEX(AEB$13:AEB54,$B55+1,1)</f>
        <v>-</v>
      </c>
      <c r="AEC55" s="535" t="str" cm="1">
        <f t="array" ref="AEC55">INDEX(AEC$13:AEC54,$B55+1,1)</f>
        <v>-</v>
      </c>
      <c r="AED55" s="535" t="str" cm="1">
        <f t="array" ref="AED55">INDEX(AED$13:AED54,$B55+1,1)</f>
        <v>-</v>
      </c>
      <c r="AEE55" s="535" t="str" cm="1">
        <f t="array" ref="AEE55">INDEX(AEE$13:AEE54,$B55+1,1)</f>
        <v>-</v>
      </c>
      <c r="AEF55" s="535" t="str" cm="1">
        <f t="array" ref="AEF55">INDEX(AEF$13:AEF54,$B55+1,1)</f>
        <v>-</v>
      </c>
      <c r="AEG55" s="535" t="str" cm="1">
        <f t="array" ref="AEG55">INDEX(AEG$13:AEG54,$B55+1,1)</f>
        <v>-</v>
      </c>
      <c r="AEH55" s="535" t="str" cm="1">
        <f t="array" ref="AEH55">INDEX(AEH$13:AEH54,$B55+1,1)</f>
        <v>-</v>
      </c>
      <c r="AEI55" s="535" t="str" cm="1">
        <f t="array" ref="AEI55">INDEX(AEI$13:AEI54,$B55+1,1)</f>
        <v>-</v>
      </c>
      <c r="AEJ55" s="535" t="str" cm="1">
        <f t="array" ref="AEJ55">INDEX(AEJ$13:AEJ54,$B55+1,1)</f>
        <v>-</v>
      </c>
      <c r="AEK55" s="535" t="str" cm="1">
        <f t="array" ref="AEK55">INDEX(AEK$13:AEK54,$B55+1,1)</f>
        <v>-</v>
      </c>
      <c r="AEL55" s="535" t="str" cm="1">
        <f t="array" ref="AEL55">INDEX(AEL$13:AEL54,$B55+1,1)</f>
        <v>-</v>
      </c>
      <c r="AEM55" s="535" t="str" cm="1">
        <f t="array" ref="AEM55">INDEX(AEM$13:AEM54,$B55+1,1)</f>
        <v>-</v>
      </c>
      <c r="AEN55" s="535" cm="1">
        <f t="array" ref="AEN55">INDEX(AEN$13:AEN54,$B55+1,1)</f>
        <v>0</v>
      </c>
      <c r="AEO55" s="483">
        <v>0</v>
      </c>
    </row>
    <row r="56" spans="1:821" outlineLevel="1">
      <c r="A56" s="18">
        <f t="shared" si="226"/>
        <v>43</v>
      </c>
      <c r="B56" s="18">
        <f>$A$55</f>
        <v>42</v>
      </c>
      <c r="C56">
        <v>10</v>
      </c>
      <c r="D56" s="17" t="str" cm="1">
        <f t="array" ref="D56">INDEX(D$13:D55,$B56+1,1)</f>
        <v>GSW</v>
      </c>
      <c r="E56" t="b">
        <v>1</v>
      </c>
      <c r="F56" t="b">
        <v>0</v>
      </c>
      <c r="G56" t="b">
        <v>1</v>
      </c>
      <c r="H56" s="18"/>
      <c r="I56" s="535" cm="1">
        <f t="array" ref="I56">INDEX(I$13:I55,$B56+1,1)</f>
        <v>0</v>
      </c>
      <c r="J56" s="535" cm="1">
        <f t="array" ref="J56">INDEX(J$13:J55,$B56+1,1)</f>
        <v>0</v>
      </c>
      <c r="K56" s="535" cm="1">
        <f t="array" ref="K56">INDEX(K$13:K55,$B56+1,1)</f>
        <v>0</v>
      </c>
      <c r="L56" s="535" cm="1">
        <f t="array" ref="L56">INDEX(L$13:L55,$B56+1,1)</f>
        <v>2</v>
      </c>
      <c r="M56" s="535" cm="1">
        <f t="array" ref="M56">INDEX(M$13:M55,$B56+1,1)</f>
        <v>0</v>
      </c>
      <c r="N56" s="535" cm="1">
        <f t="array" ref="N56">INDEX(N$13:N55,$B56+1,1)</f>
        <v>3</v>
      </c>
      <c r="O56" s="535" cm="1">
        <f t="array" ref="O56">INDEX(O$13:O55,$B56+1,1)</f>
        <v>2</v>
      </c>
      <c r="P56" s="535" cm="1">
        <f t="array" ref="P56">INDEX(P$13:P55,$B56+1,1)</f>
        <v>0</v>
      </c>
      <c r="Q56" s="535" cm="1">
        <f t="array" ref="Q56">INDEX(Q$13:Q55,$B56+1,1)</f>
        <v>0</v>
      </c>
      <c r="R56" s="535" cm="1">
        <f t="array" ref="R56">INDEX(R$13:R55,$B56+1,1)</f>
        <v>1</v>
      </c>
      <c r="S56" s="535" cm="1">
        <f t="array" ref="S56">INDEX(S$13:S55,$B56+1,1)</f>
        <v>0</v>
      </c>
      <c r="T56" s="535" cm="1">
        <f t="array" ref="T56">INDEX(T$13:T55,$B56+1,1)</f>
        <v>2</v>
      </c>
      <c r="U56" s="535" cm="1">
        <f t="array" ref="U56">INDEX(U$13:U55,$B56+1,1)</f>
        <v>2</v>
      </c>
      <c r="V56" s="411">
        <f t="shared" si="214"/>
        <v>2</v>
      </c>
      <c r="W56" s="778" t="b">
        <f t="shared" si="200"/>
        <v>0</v>
      </c>
      <c r="X56" s="777" t="b">
        <f t="shared" si="210"/>
        <v>1</v>
      </c>
      <c r="Y56" s="777" t="b">
        <f t="shared" si="210"/>
        <v>1</v>
      </c>
      <c r="Z56" s="796" t="b" cm="1">
        <f t="array" ref="Z56">INDEX(Z$13:Z55,$B56+1,1)</f>
        <v>0</v>
      </c>
      <c r="AA56" s="411">
        <f t="shared" si="139"/>
        <v>6</v>
      </c>
      <c r="AB56" s="411">
        <f t="shared" si="140"/>
        <v>6</v>
      </c>
      <c r="AC56" s="411"/>
      <c r="AD56" s="411">
        <f t="shared" si="141"/>
        <v>6</v>
      </c>
      <c r="AE56" s="111"/>
      <c r="AF56" s="111"/>
      <c r="AG56" s="111"/>
      <c r="AH56" s="111"/>
      <c r="AI56" s="535" cm="1">
        <f t="array" ref="AI56">INDEX(AI$13:AI55,$B56+1,1)</f>
        <v>2</v>
      </c>
      <c r="AJ56" s="535" cm="1">
        <f t="array" ref="AJ56">INDEX(AJ$13:AJ55,$B56+1,1)</f>
        <v>1</v>
      </c>
      <c r="AK56" s="535" cm="1">
        <f t="array" ref="AK56">INDEX(AK$13:AK55,$B56+1,1)</f>
        <v>2</v>
      </c>
      <c r="AL56" s="18"/>
      <c r="AM56" s="535" cm="1">
        <f t="array" ref="AM56">INDEX(AM$13:AM55,$B56+1,1)</f>
        <v>0</v>
      </c>
      <c r="AN56" s="535" t="str" cm="1">
        <f t="array" ref="AN56">INDEX(AN$13:AN55,$B56+1,1)</f>
        <v/>
      </c>
      <c r="AO56" s="535" cm="1">
        <f t="array" ref="AO56">INDEX(AO$13:AO55,$B56+1,1)</f>
        <v>1</v>
      </c>
      <c r="AP56" s="535" cm="1">
        <f t="array" ref="AP56">INDEX(AP$13:AP55,$B56+1,1)</f>
        <v>1</v>
      </c>
      <c r="AQ56" s="111"/>
      <c r="AR56" s="111"/>
      <c r="AS56" s="111"/>
      <c r="AT56" s="111"/>
      <c r="AU56" s="111"/>
      <c r="AV56" s="111"/>
      <c r="AW56" s="111"/>
      <c r="AX56" s="111"/>
      <c r="AY56" s="18"/>
      <c r="AZ56" s="18"/>
      <c r="BA56" s="200" t="str">
        <f>CHOOSE($K56+1,"CSIRO","MU","NFS")&amp;" Optimum feed supply"</f>
        <v>CSIRO Optimum feed supply</v>
      </c>
      <c r="BB56" s="8" t="str">
        <f ca="1">IF(COUNTIF($BA$13:$BA56,$BA56)=1,"-","Dup")</f>
        <v>-</v>
      </c>
      <c r="BC56" s="18"/>
      <c r="BD56" s="535" t="b" cm="1">
        <f t="array" ref="BD56">INDEX(BD$13:BD55,$B56+1,1)</f>
        <v>1</v>
      </c>
      <c r="BE56" s="535" t="b" cm="1">
        <f t="array" ref="BE56">INDEX(BE$13:BE55,$B56+1,1)</f>
        <v>1</v>
      </c>
      <c r="BF56" s="535" t="b" cm="1">
        <f t="array" ref="BF56">INDEX(BF$13:BF55,$B56+1,1)</f>
        <v>1</v>
      </c>
      <c r="BG56" s="535" t="b" cm="1">
        <f t="array" ref="BG56">INDEX(BG$13:BG55,$B56+1,1)</f>
        <v>1</v>
      </c>
      <c r="BH56" s="535" t="b" cm="1">
        <f t="array" ref="BH56">INDEX(BH$13:BH55,$B56+1,1)</f>
        <v>1</v>
      </c>
      <c r="BI56" s="535" t="b" cm="1">
        <f t="array" ref="BI56">INDEX(BI$13:BI55,$B56+1,1)</f>
        <v>1</v>
      </c>
      <c r="BJ56" s="535" t="b" cm="1">
        <f t="array" ref="BJ56">INDEX(BJ$13:BJ55,$B56+1,1)</f>
        <v>1</v>
      </c>
      <c r="BK56" s="535" t="b" cm="1">
        <f t="array" ref="BK56">INDEX(BK$13:BK55,$B56+1,1)</f>
        <v>1</v>
      </c>
      <c r="BL56" s="535" t="b" cm="1">
        <f t="array" ref="BL56">INDEX(BL$13:BL55,$B56+1,1)</f>
        <v>1</v>
      </c>
      <c r="BM56" s="18"/>
      <c r="BN56" s="535" t="b" cm="1">
        <f t="array" ref="BN56">INDEX(BN$13:BN55,$B56+1,1)</f>
        <v>1</v>
      </c>
      <c r="BO56" s="535" t="str" cm="1">
        <f t="array" ref="BO56">INDEX(BO$13:BO55,$B56+1,1)</f>
        <v>-</v>
      </c>
      <c r="BP56" s="535" t="b" cm="1">
        <f t="array" ref="BP56">INDEX(BP$13:BP55,$B56+1,1)</f>
        <v>0</v>
      </c>
      <c r="BQ56" s="535" t="str" cm="1">
        <f t="array" ref="BQ56">INDEX(BQ$13:BQ55,$B56+1,1)</f>
        <v>-</v>
      </c>
      <c r="BR56" s="535" t="str" cm="1">
        <f t="array" ref="BR56">INDEX(BR$13:BR55,$B56+1,1)</f>
        <v>-</v>
      </c>
      <c r="BS56" s="535" t="str" cm="1">
        <f t="array" ref="BS56">INDEX(BS$13:BS55,$B56+1,1)</f>
        <v>-</v>
      </c>
      <c r="BT56" s="535" t="str" cm="1">
        <f t="array" ref="BT56">INDEX(BT$13:BT55,$B56+1,1)</f>
        <v>-</v>
      </c>
      <c r="BU56" s="535" t="str" cm="1">
        <f t="array" ref="BU56">INDEX(BU$13:BU55,$B56+1,1)</f>
        <v>-</v>
      </c>
      <c r="BV56" s="535" t="str" cm="1">
        <f t="array" ref="BV56">INDEX(BV$13:BV55,$B56+1,1)</f>
        <v>-</v>
      </c>
      <c r="BW56" s="535" t="str" cm="1">
        <f t="array" ref="BW56">INDEX(BW$13:BW55,$B56+1,1)</f>
        <v>-</v>
      </c>
      <c r="BX56" s="535" t="str" cm="1">
        <f t="array" ref="BX56">INDEX(BX$13:BX55,$B56+1,1)</f>
        <v>-</v>
      </c>
      <c r="BY56" s="535" t="str" cm="1">
        <f t="array" ref="BY56">INDEX(BY$13:BY55,$B56+1,1)</f>
        <v>-</v>
      </c>
      <c r="BZ56" s="535" t="b" cm="1">
        <f t="array" ref="BZ56">INDEX(BZ$13:BZ55,$B56+1,1)</f>
        <v>0</v>
      </c>
      <c r="CA56" s="535" cm="1">
        <f t="array" ref="CA56">INDEX(CA$13:CA55,$B56+1,1)</f>
        <v>0</v>
      </c>
      <c r="CB56" s="535" t="str" cm="1">
        <f t="array" ref="CB56">INDEX(CB$13:CB55,$B56+1,1)</f>
        <v>-</v>
      </c>
      <c r="CC56" s="535" t="str" cm="1">
        <f t="array" ref="CC56">INDEX(CC$13:CC55,$B56+1,1)</f>
        <v>-</v>
      </c>
      <c r="CD56" s="535" t="str" cm="1">
        <f t="array" ref="CD56">INDEX(CD$13:CD55,$B56+1,1)</f>
        <v>-</v>
      </c>
      <c r="CE56" s="535" t="b" cm="1">
        <f t="array" ref="CE56">INDEX(CE$13:CE55,$B56+1,1)</f>
        <v>1</v>
      </c>
      <c r="CF56" s="18"/>
      <c r="CG56" s="22" t="b">
        <v>0</v>
      </c>
      <c r="CH56" s="411" t="str">
        <f t="shared" ca="1" si="144"/>
        <v>-</v>
      </c>
      <c r="CI56" s="411">
        <f t="shared" si="215"/>
        <v>0</v>
      </c>
      <c r="CJ56" s="411">
        <f t="shared" si="215"/>
        <v>0</v>
      </c>
      <c r="CK56" s="535" t="str" cm="1">
        <f t="array" ref="CK56">INDEX(CK$13:CK55,$B56+1,1)</f>
        <v>-</v>
      </c>
      <c r="CL56" s="535" t="str" cm="1">
        <f t="array" ref="CL56">INDEX(CL$13:CL55,$B56+1,1)</f>
        <v>-</v>
      </c>
      <c r="CM56" s="535" t="str" cm="1">
        <f t="array" ref="CM56">INDEX(CM$13:CM55,$B56+1,1)</f>
        <v>-</v>
      </c>
      <c r="CN56" s="411" t="str">
        <f t="shared" ca="1" si="146"/>
        <v>-</v>
      </c>
      <c r="CO56" s="411">
        <f t="shared" si="216"/>
        <v>0</v>
      </c>
      <c r="CP56" s="411">
        <f t="shared" si="216"/>
        <v>0</v>
      </c>
      <c r="CQ56" s="535" t="str" cm="1">
        <f t="array" ref="CQ56">INDEX(CQ$13:CQ55,$B56+1,1)</f>
        <v>-</v>
      </c>
      <c r="CR56" s="411" t="str">
        <f t="shared" ca="1" si="148"/>
        <v>-</v>
      </c>
      <c r="CS56" s="411">
        <f t="shared" si="149"/>
        <v>0</v>
      </c>
      <c r="CT56" s="535" t="str" cm="1">
        <f t="array" ref="CT56">INDEX(CT$13:CT55,$B56+1,1)</f>
        <v>-</v>
      </c>
      <c r="CU56" s="535" t="str" cm="1">
        <f t="array" ref="CU56">INDEX(CU$13:CU55,$B56+1,1)</f>
        <v>-</v>
      </c>
      <c r="CV56" s="411">
        <f t="shared" si="150"/>
        <v>0</v>
      </c>
      <c r="CW56" s="535" t="str" cm="1">
        <f t="array" ref="CW56">INDEX(CW$13:CW55,$B56+1,1)</f>
        <v>-</v>
      </c>
      <c r="CX56" s="411" t="str">
        <f t="shared" ca="1" si="151"/>
        <v>-</v>
      </c>
      <c r="CY56" s="411">
        <f t="shared" si="217"/>
        <v>0</v>
      </c>
      <c r="CZ56" s="411">
        <f t="shared" si="217"/>
        <v>0</v>
      </c>
      <c r="DA56" s="535" cm="1">
        <f t="array" ref="DA56">INDEX(DA$13:DA55,$B56+1,1)</f>
        <v>720</v>
      </c>
      <c r="DB56" s="535" cm="1">
        <f t="array" ref="DB56">INDEX(DB$13:DB55,$B56+1,1)</f>
        <v>720</v>
      </c>
      <c r="DC56" s="18"/>
      <c r="DD56" s="22" t="b">
        <v>1</v>
      </c>
      <c r="DE56" s="87" t="str">
        <f>$YX56</f>
        <v>-</v>
      </c>
      <c r="DF56" s="22" t="b">
        <v>0</v>
      </c>
      <c r="DG56" s="535" t="str" cm="1">
        <f t="array" ref="DG56">INDEX(DG$13:DG55,$B56+1,1)</f>
        <v>-</v>
      </c>
      <c r="DH56" s="540" cm="1">
        <f t="array" ref="DH56">VALUE(IFERROR(VALUE($K56),0) &amp; _xlfn.SWITCH($CD56,"-",4,$CD56) &amp; $L56 &amp; $T56 &amp; "00" &amp; $N56 &amp; $AK56 &amp; $R56 &amp; _xlfn.SWITCH($AM56,3,1,$AM56) &amp; _xlfn.SWITCH($M56,4,0,$M56) &amp; _xlfn.SWITCH($AD56,6,1,$AD56))</f>
        <v>42200321001</v>
      </c>
      <c r="DI56" s="535" cm="1">
        <f t="array" ref="DI56">INDEX(DI$13:DI55,$B56+1,1)</f>
        <v>1</v>
      </c>
      <c r="DJ56" s="535" cm="1">
        <f t="array" ref="DJ56">INDEX(DJ$13:DJ55,$B56+1,1)</f>
        <v>1</v>
      </c>
      <c r="DK56" s="535" cm="1">
        <f t="array" ref="DK56">INDEX(DK$13:DK55,$B56+1,1)</f>
        <v>1</v>
      </c>
      <c r="DL56" s="535" t="str" cm="1">
        <f t="array" ref="DL56">INDEX(DL$13:DL55,$B56+1,1)</f>
        <v>-</v>
      </c>
      <c r="DM56" s="535" t="str" cm="1">
        <f t="array" ref="DM56">INDEX(DM$13:DM55,$B56+1,1)</f>
        <v>-</v>
      </c>
      <c r="DN56" s="535" t="str" cm="1">
        <f t="array" ref="DN56">INDEX(DN$13:DN55,$B56+1,1)</f>
        <v>-</v>
      </c>
      <c r="DO56" s="535" t="str" cm="1">
        <f t="array" ref="DO56">INDEX(DO$13:DO55,$B56+1,1)</f>
        <v>-</v>
      </c>
      <c r="DP56" s="535" t="str" cm="1">
        <f t="array" ref="DP56">INDEX(DP$13:DP55,$B56+1,1)</f>
        <v>-</v>
      </c>
      <c r="DQ56" s="535" t="b" cm="1">
        <f t="array" ref="DQ56">INDEX(DQ$13:DQ55,$B56+1,1)</f>
        <v>0</v>
      </c>
      <c r="DR56" s="535" t="str" cm="1">
        <f t="array" ref="DR56">INDEX(DR$13:DR55,$B56+1,1)</f>
        <v>-</v>
      </c>
      <c r="DS56" s="535" t="str" cm="1">
        <f t="array" ref="DS56">INDEX(DS$13:DS55,$B56+1,1)</f>
        <v>-</v>
      </c>
      <c r="DT56" s="535" t="str" cm="1">
        <f t="array" ref="DT56">INDEX(DT$13:DT55,$B56+1,1)</f>
        <v>-</v>
      </c>
      <c r="DU56" s="535" t="str" cm="1">
        <f t="array" ref="DU56">INDEX(DU$13:DU55,$B56+1,1)</f>
        <v>-</v>
      </c>
      <c r="DV56" s="535" cm="1">
        <f t="array" ref="DV56">INDEX(DV$13:DV55,$B56+1,1)</f>
        <v>500</v>
      </c>
      <c r="DW56" s="535" cm="1">
        <f t="array" ref="DW56">INDEX(DW$13:DW55,$B56+1,1)</f>
        <v>500</v>
      </c>
      <c r="DX56" s="535" t="str" cm="1">
        <f t="array" ref="DX56">INDEX(DX$13:DX55,$B56+1,1)</f>
        <v>-</v>
      </c>
      <c r="DY56" s="535" t="str" cm="1">
        <f t="array" ref="DY56">INDEX(DY$13:DY55,$B56+1,1)</f>
        <v>-</v>
      </c>
      <c r="DZ56" s="535" t="str" cm="1">
        <f t="array" ref="DZ56">INDEX(DZ$13:DZ55,$B56+1,1)</f>
        <v>-</v>
      </c>
      <c r="EA56" s="535" cm="1">
        <f t="array" ref="EA56">INDEX(EA$13:EA55,$B56+1,1)</f>
        <v>0</v>
      </c>
      <c r="EB56" s="535" cm="1">
        <f t="array" ref="EB56">INDEX(EB$13:EB55,$B56+1,1)</f>
        <v>999999</v>
      </c>
      <c r="EC56" s="535" cm="1">
        <f t="array" ref="EC56">INDEX(EC$13:EC55,$B56+1,1)</f>
        <v>999999</v>
      </c>
      <c r="ED56" s="535" cm="1">
        <f t="array" ref="ED56">INDEX(ED$13:ED55,$B56+1,1)</f>
        <v>999999</v>
      </c>
      <c r="EE56" s="535" cm="1">
        <f t="array" ref="EE56">INDEX(EE$13:EE55,$B56+1,1)</f>
        <v>999999</v>
      </c>
      <c r="EF56" s="535" cm="1">
        <f t="array" ref="EF56">INDEX(EF$13:EF55,$B56+1,1)</f>
        <v>999999</v>
      </c>
      <c r="EG56" s="535" cm="1">
        <f t="array" ref="EG56">INDEX(EG$13:EG55,$B56+1,1)</f>
        <v>999999</v>
      </c>
      <c r="EH56" s="535" cm="1">
        <f t="array" ref="EH56">INDEX(EH$13:EH55,$B56+1,1)</f>
        <v>999999</v>
      </c>
      <c r="EI56" s="535" cm="1">
        <f t="array" ref="EI56">INDEX(EI$13:EI55,$B56+1,1)</f>
        <v>999999</v>
      </c>
      <c r="EJ56" s="535" cm="1">
        <f t="array" ref="EJ56">INDEX(EJ$13:EJ55,$B56+1,1)</f>
        <v>999999</v>
      </c>
      <c r="EK56" s="535" cm="1">
        <f t="array" ref="EK56">INDEX(EK$13:EK55,$B56+1,1)</f>
        <v>999999</v>
      </c>
      <c r="EL56" s="535" cm="1">
        <f t="array" ref="EL56">INDEX(EL$13:EL55,$B56+1,1)</f>
        <v>999999</v>
      </c>
      <c r="EM56" s="535" cm="1">
        <f t="array" ref="EM56">INDEX(EM$13:EM55,$B56+1,1)</f>
        <v>999999</v>
      </c>
      <c r="EN56" s="782">
        <f t="shared" si="211"/>
        <v>0</v>
      </c>
      <c r="EO56" s="782">
        <f t="shared" si="211"/>
        <v>0</v>
      </c>
      <c r="EP56" s="782">
        <f t="shared" si="211"/>
        <v>999999</v>
      </c>
      <c r="EQ56" s="535" t="str" cm="1">
        <f t="array" ref="EQ56">INDEX(EQ$13:EQ55,$B56+1,1)</f>
        <v>-</v>
      </c>
      <c r="ER56" s="535" t="str" cm="1">
        <f t="array" ref="ER56">INDEX(ER$13:ER55,$B56+1,1)</f>
        <v>-</v>
      </c>
      <c r="ES56" s="411" t="str">
        <f t="shared" si="218"/>
        <v>-</v>
      </c>
      <c r="ET56" s="411" t="str">
        <f t="shared" si="218"/>
        <v>-</v>
      </c>
      <c r="EU56" s="781">
        <f t="shared" si="177"/>
        <v>0</v>
      </c>
      <c r="EV56" s="779">
        <f t="shared" si="178"/>
        <v>999999</v>
      </c>
      <c r="EW56" s="780">
        <f t="shared" si="179"/>
        <v>999999</v>
      </c>
      <c r="EX56" s="535" t="str" cm="1">
        <f t="array" ref="EX56">INDEX(EX$13:EX55,$B56+1,1)</f>
        <v>-</v>
      </c>
      <c r="EY56" s="728" cm="1">
        <f t="array" ref="EY56">IF(EX56&lt;&gt;"-",EX56,INDEX(i.ELMatedEst,$AA56+1,$T56))</f>
        <v>0</v>
      </c>
      <c r="EZ56" s="535" t="str" cm="1">
        <f t="array" ref="EZ56">INDEX(EZ$13:EZ55,$B56+1,1)</f>
        <v>-</v>
      </c>
      <c r="FA56" s="535" t="str" cm="1">
        <f t="array" ref="FA56">INDEX(FA$13:FA55,$B56+1,1)</f>
        <v>-</v>
      </c>
      <c r="FB56" s="535" cm="1">
        <f t="array" ref="FB56">INDEX(FB$13:FB55,$B56+1,1)</f>
        <v>0</v>
      </c>
      <c r="FC56" s="535" cm="1">
        <f t="array" ref="FC56">INDEX(FC$13:FC55,$B56+1,1)</f>
        <v>0</v>
      </c>
      <c r="FD56" s="535" cm="1">
        <f t="array" ref="FD56">INDEX(FD$13:FD55,$B56+1,1)</f>
        <v>1</v>
      </c>
      <c r="FE56" s="667">
        <f t="shared" si="190"/>
        <v>0.12</v>
      </c>
      <c r="FF56" s="667">
        <f>INDEX(CHOOSE($N56,DataAutumn!i.EL_PropnSold,DataWinter!i.EL_PropnSold,DataSpring!i.EL_PropnSold),$AI56,$T56)*INDEX(i.ELMatedEst,$AB56+1,$T56)*i.dAdultRR_ELPropSold
+INDEX(i.dryman,($AJ56-1)*4+$AI56,FF$7)</f>
        <v>0</v>
      </c>
      <c r="FG56" s="667">
        <f>INDEX(CHOOSE($N56,DataAutumn!i.EL_PropnSold,DataWinter!i.EL_PropnSold,DataSpring!i.EL_PropnSold),$AI56,$T56)*INDEX(i.ELMatedEst,$AB56+1,$T56)*i.dAdultRR_ELPropSold
+INDEX(i.dryman,($AJ56-1)*4+$AI56,FG$7)</f>
        <v>3.125E-2</v>
      </c>
      <c r="FH56" s="667">
        <f>INDEX(CHOOSE($N56,DataAutumn!i.EL_PropnSold,DataWinter!i.EL_PropnSold,DataSpring!i.EL_PropnSold),$AI56,$T56)*INDEX(i.ELMatedEst,$AB56+1,$T56)*i.dAdultRR_ELPropSold
+INDEX(i.dryman,($AJ56-1)*4+$AI56,FH$7)</f>
        <v>3.125E-2</v>
      </c>
      <c r="FI56" s="667">
        <f>INDEX(CHOOSE($N56,DataAutumn!i.EL_PropnSold,DataWinter!i.EL_PropnSold,DataSpring!i.EL_PropnSold),$AI56,$T56)*INDEX(i.ELMatedEst,$AB56+1,$T56)*i.dAdultRR_ELPropSold
+INDEX(i.dryman,($AJ56-1)*4+$AI56,FI$7)</f>
        <v>3.125E-2</v>
      </c>
      <c r="FJ56" s="668">
        <f>INDEX(CHOOSE($N56,DataAutumn!i.EL_PropnSold,DataWinter!i.EL_PropnSold,DataSpring!i.EL_PropnSold),$AI56,$T56)*INDEX(i.ELMatedEst,$AB56+1,$T56)*i.dAdultLSurv_ELPropSold</f>
        <v>0</v>
      </c>
      <c r="FK56" s="411" t="b">
        <f t="shared" si="219"/>
        <v>0</v>
      </c>
      <c r="FL56" s="411" t="b">
        <f t="shared" si="219"/>
        <v>0</v>
      </c>
      <c r="FM56" s="411" t="b">
        <f t="shared" si="219"/>
        <v>1</v>
      </c>
      <c r="FN56" s="411" t="b">
        <f t="shared" si="219"/>
        <v>0</v>
      </c>
      <c r="FO56" s="411">
        <f t="shared" si="212"/>
        <v>1</v>
      </c>
      <c r="FP56" s="411">
        <f t="shared" si="212"/>
        <v>0</v>
      </c>
      <c r="FQ56" s="411" t="b">
        <f t="shared" si="193"/>
        <v>0</v>
      </c>
      <c r="FR56" s="411" t="b">
        <f t="shared" si="213"/>
        <v>0</v>
      </c>
      <c r="FS56" s="411" t="b">
        <f t="shared" si="213"/>
        <v>0</v>
      </c>
      <c r="FT56" s="411" t="b">
        <f t="shared" si="213"/>
        <v>1</v>
      </c>
      <c r="FU56" s="87">
        <f t="shared" si="220"/>
        <v>2</v>
      </c>
      <c r="FV56" s="87">
        <f t="shared" si="220"/>
        <v>2</v>
      </c>
      <c r="FW56" s="535" cm="1">
        <f t="array" ref="FW56">INDEX(FW$13:FW55,$B56+1,1)</f>
        <v>1</v>
      </c>
      <c r="FX56" s="535" cm="1">
        <f t="array" ref="FX56">INDEX(FX$13:FX55,$B56+1,1)</f>
        <v>1</v>
      </c>
      <c r="FY56" s="535" cm="1">
        <f t="array" ref="FY56">INDEX(FY$13:FY55,$B56+1,1)</f>
        <v>1</v>
      </c>
      <c r="FZ56" s="535" cm="1">
        <f t="array" ref="FZ56">INDEX(FZ$13:FZ55,$B56+1,1)</f>
        <v>1</v>
      </c>
      <c r="GA56" s="535" t="str" cm="1">
        <f t="array" ref="GA56">INDEX(GA$13:GA55,$B56+1,1)</f>
        <v>-</v>
      </c>
      <c r="GB56" s="535" t="str" cm="1">
        <f t="array" ref="GB56">INDEX(GB$13:GB55,$B56+1,1)</f>
        <v>-</v>
      </c>
      <c r="GC56" s="535" t="str" cm="1">
        <f t="array" ref="GC56">INDEX(GC$13:GC55,$B56+1,1)</f>
        <v>-</v>
      </c>
      <c r="GD56" s="535" t="str" cm="1">
        <f t="array" ref="GD56">INDEX(GD$13:GD55,$B56+1,1)</f>
        <v>-</v>
      </c>
      <c r="GE56" s="535" t="b" cm="1">
        <f t="array" ref="GE56">INDEX(GE$13:GE55,$B56+1,1)</f>
        <v>0</v>
      </c>
      <c r="GF56" s="87">
        <f t="shared" si="221"/>
        <v>1</v>
      </c>
      <c r="GG56" s="87">
        <f t="shared" si="221"/>
        <v>1</v>
      </c>
      <c r="GH56" s="87">
        <f t="shared" si="221"/>
        <v>1</v>
      </c>
      <c r="GI56" s="87">
        <f t="shared" si="221"/>
        <v>1</v>
      </c>
      <c r="GJ56" s="87">
        <f t="shared" si="221"/>
        <v>1</v>
      </c>
      <c r="GK56" s="87">
        <f t="shared" si="221"/>
        <v>1</v>
      </c>
      <c r="GL56" s="87">
        <f t="shared" si="221"/>
        <v>1</v>
      </c>
      <c r="GM56" s="87">
        <f t="shared" si="221"/>
        <v>1</v>
      </c>
      <c r="GN56" s="411" cm="1">
        <f t="array" ref="GN56">INDEX(i.dse_type,1,$L56)</f>
        <v>0</v>
      </c>
      <c r="GO56" s="535" t="str" cm="1">
        <f t="array" ref="GO56">INDEX(GO$13:GO55,$B56+1,1)</f>
        <v>-</v>
      </c>
      <c r="GP56" s="535" t="str" cm="1">
        <f t="array" ref="GP56">INDEX(GP$13:GP55,$B56+1,1)</f>
        <v>-</v>
      </c>
      <c r="GQ56" s="535" t="str" cm="1">
        <f t="array" ref="GQ56">INDEX(GQ$13:GQ55,$B56+1,1)</f>
        <v>-</v>
      </c>
      <c r="GR56" s="18"/>
      <c r="GS56" s="535" t="str" cm="1">
        <f t="array" ref="GS56">INDEX(GS$13:GS55,$B56+1,1)</f>
        <v>-</v>
      </c>
      <c r="GT56" s="535" t="str" cm="1">
        <f t="array" ref="GT56">INDEX(GT$13:GT55,$B56+1,1)</f>
        <v>-</v>
      </c>
      <c r="GU56" s="535" t="str" cm="1">
        <f t="array" ref="GU56">INDEX(GU$13:GU55,$B56+1,1)</f>
        <v>-</v>
      </c>
      <c r="GV56" s="535" t="str" cm="1">
        <f t="array" ref="GV56">INDEX(GV$13:GV55,$B56+1,1)</f>
        <v>-</v>
      </c>
      <c r="GW56" s="535" t="str" cm="1">
        <f t="array" ref="GW56">INDEX(GW$13:GW55,$B56+1,1)</f>
        <v>-</v>
      </c>
      <c r="GX56" s="535" cm="1">
        <f t="array" ref="GX56">INDEX(GX$13:GX55,$B56+1,1)</f>
        <v>1</v>
      </c>
      <c r="GY56" s="535" cm="1">
        <f t="array" ref="GY56">INDEX(GY$13:GY55,$B56+1,1)</f>
        <v>1</v>
      </c>
      <c r="GZ56" s="535" t="str" cm="1">
        <f t="array" ref="GZ56">INDEX(GZ$13:GZ55,$B56+1,1)</f>
        <v>-</v>
      </c>
      <c r="HA56" s="535" t="str" cm="1">
        <f t="array" ref="HA56">INDEX(HA$13:HA55,$B56+1,1)</f>
        <v>-</v>
      </c>
      <c r="HB56" s="535" t="str" cm="1">
        <f t="array" ref="HB56">INDEX(HB$13:HB55,$B56+1,1)</f>
        <v>-</v>
      </c>
      <c r="HC56" s="535" t="str" cm="1">
        <f t="array" ref="HC56">INDEX(HC$13:HC55,$B56+1,1)</f>
        <v>-</v>
      </c>
      <c r="HD56" s="535" t="str" cm="1">
        <f t="array" ref="HD56">INDEX(HD$13:HD55,$B56+1,1)</f>
        <v>-</v>
      </c>
      <c r="HE56" s="535" t="str" cm="1">
        <f t="array" ref="HE56">INDEX(HE$13:HE55,$B56+1,1)</f>
        <v>-</v>
      </c>
      <c r="HF56" s="535" t="str" cm="1">
        <f t="array" ref="HF56">INDEX(HF$13:HF55,$B56+1,1)</f>
        <v>-</v>
      </c>
      <c r="HG56" s="535" t="str" cm="1">
        <f t="array" ref="HG56">INDEX(HG$13:HG55,$B56+1,1)</f>
        <v>-</v>
      </c>
      <c r="HH56" s="535" t="str" cm="1">
        <f t="array" ref="HH56">INDEX(HH$13:HH55,$B56+1,1)</f>
        <v>-</v>
      </c>
      <c r="HI56" s="535" t="str" cm="1">
        <f t="array" ref="HI56">INDEX(HI$13:HI55,$B56+1,1)</f>
        <v>-</v>
      </c>
      <c r="HJ56" s="535" t="str" cm="1">
        <f t="array" ref="HJ56">INDEX(HJ$13:HJ55,$B56+1,1)</f>
        <v>-</v>
      </c>
      <c r="HK56" s="535" t="str" cm="1">
        <f t="array" ref="HK56">INDEX(HK$13:HK55,$B56+1,1)</f>
        <v>-</v>
      </c>
      <c r="HL56" s="535" t="str" cm="1">
        <f t="array" ref="HL56">INDEX(HL$13:HL55,$B56+1,1)</f>
        <v>-</v>
      </c>
      <c r="HM56" s="535" t="str" cm="1">
        <f t="array" ref="HM56">INDEX(HM$13:HM55,$B56+1,1)</f>
        <v>-</v>
      </c>
      <c r="HN56" s="535" t="str" cm="1">
        <f t="array" ref="HN56">INDEX(HN$13:HN55,$B56+1,1)</f>
        <v>-</v>
      </c>
      <c r="HO56" s="535" t="str" cm="1">
        <f t="array" ref="HO56">INDEX(HO$13:HO55,$B56+1,1)</f>
        <v>-</v>
      </c>
      <c r="HP56" s="535" t="str" cm="1">
        <f t="array" ref="HP56">INDEX(HP$13:HP55,$B56+1,1)</f>
        <v>-</v>
      </c>
      <c r="HQ56" s="535" t="str" cm="1">
        <f t="array" ref="HQ56">INDEX(HQ$13:HQ55,$B56+1,1)</f>
        <v>-</v>
      </c>
      <c r="HR56" s="535" t="str" cm="1">
        <f t="array" ref="HR56">INDEX(HR$13:HR55,$B56+1,1)</f>
        <v>-</v>
      </c>
      <c r="HS56" s="535" t="str" cm="1">
        <f t="array" ref="HS56">INDEX(HS$13:HS55,$B56+1,1)</f>
        <v>-</v>
      </c>
      <c r="HT56" s="535" t="str" cm="1">
        <f t="array" ref="HT56">INDEX(HT$13:HT55,$B56+1,1)</f>
        <v>-</v>
      </c>
      <c r="HU56" s="535" cm="1">
        <f t="array" ref="HU56">INDEX(HU$13:HU55,$B56+1,1)</f>
        <v>0</v>
      </c>
      <c r="HV56" s="535" t="str" cm="1">
        <f t="array" ref="HV56">INDEX(HV$13:HV55,$B56+1,1)</f>
        <v>-</v>
      </c>
      <c r="HW56" s="535" cm="1">
        <f t="array" ref="HW56">INDEX(HW$13:HW55,$B56+1,1)</f>
        <v>1</v>
      </c>
      <c r="HX56" s="535" cm="1">
        <f t="array" ref="HX56">INDEX(HX$13:HX55,$B56+1,1)</f>
        <v>0</v>
      </c>
      <c r="HY56" s="535" cm="1">
        <f t="array" ref="HY56">INDEX(HY$13:HY55,$B56+1,1)</f>
        <v>0</v>
      </c>
      <c r="HZ56" s="535" cm="1">
        <f t="array" ref="HZ56">INDEX(HZ$13:HZ55,$B56+1,1)</f>
        <v>0</v>
      </c>
      <c r="IA56" s="535" cm="1">
        <f t="array" ref="IA56">INDEX(IA$13:IA55,$B56+1,1)</f>
        <v>0</v>
      </c>
      <c r="IB56" s="535" cm="1">
        <f t="array" ref="IB56">INDEX(IB$13:IB55,$B56+1,1)</f>
        <v>0</v>
      </c>
      <c r="IC56" s="535" cm="1">
        <f t="array" ref="IC56">INDEX(IC$13:IC55,$B56+1,1)</f>
        <v>0</v>
      </c>
      <c r="ID56" s="535" cm="1">
        <f t="array" ref="ID56">INDEX(ID$13:ID55,$B56+1,1)</f>
        <v>0</v>
      </c>
      <c r="IE56" s="535" cm="1">
        <f t="array" ref="IE56">INDEX(IE$13:IE55,$B56+1,1)</f>
        <v>1</v>
      </c>
      <c r="IF56" s="535" cm="1">
        <f t="array" ref="IF56">INDEX(IF$13:IF55,$B56+1,1)</f>
        <v>0</v>
      </c>
      <c r="IG56" s="535" cm="1">
        <f t="array" ref="IG56">INDEX(IG$13:IG55,$B56+1,1)</f>
        <v>0</v>
      </c>
      <c r="IH56" s="535" cm="1">
        <f t="array" ref="IH56">INDEX(IH$13:IH55,$B56+1,1)</f>
        <v>0</v>
      </c>
      <c r="II56" s="535" cm="1">
        <f t="array" ref="II56">INDEX(II$13:II55,$B56+1,1)</f>
        <v>0</v>
      </c>
      <c r="IJ56" s="535" cm="1">
        <f t="array" ref="IJ56">INDEX(IJ$13:IJ55,$B56+1,1)</f>
        <v>0</v>
      </c>
      <c r="IK56" s="18"/>
      <c r="IL56" s="541" t="s">
        <v>30</v>
      </c>
      <c r="IM56" s="541" t="s">
        <v>30</v>
      </c>
      <c r="IN56" s="541" t="s">
        <v>30</v>
      </c>
      <c r="IO56" s="541" t="s">
        <v>30</v>
      </c>
      <c r="IP56" s="541" t="s">
        <v>30</v>
      </c>
      <c r="IQ56" s="541" t="s">
        <v>30</v>
      </c>
      <c r="IR56" s="541" t="s">
        <v>30</v>
      </c>
      <c r="IS56" s="541" t="s">
        <v>30</v>
      </c>
      <c r="IT56" s="541" t="s">
        <v>30</v>
      </c>
      <c r="IU56" s="541" t="s">
        <v>30</v>
      </c>
      <c r="IV56" s="541" t="s">
        <v>30</v>
      </c>
      <c r="IW56" s="541" t="s">
        <v>30</v>
      </c>
      <c r="IX56" s="541" t="s">
        <v>30</v>
      </c>
      <c r="IY56" s="541" t="s">
        <v>30</v>
      </c>
      <c r="IZ56" s="541" t="s">
        <v>30</v>
      </c>
      <c r="JA56" s="541" t="s">
        <v>30</v>
      </c>
      <c r="JB56" s="535" cm="1">
        <f t="array" ref="JB56">INDEX(JB$13:JB55,$B56+1,1)</f>
        <v>0</v>
      </c>
      <c r="JC56" s="535" cm="1">
        <f t="array" ref="JC56">INDEX(JC$13:JC55,$B56+1,1)</f>
        <v>0</v>
      </c>
      <c r="JD56" s="535" cm="1">
        <f t="array" ref="JD56">INDEX(JD$13:JD55,$B56+1,1)</f>
        <v>0</v>
      </c>
      <c r="JE56" s="535" cm="1">
        <f t="array" ref="JE56">INDEX(JE$13:JE55,$B56+1,1)</f>
        <v>0</v>
      </c>
      <c r="JF56" s="535" cm="1">
        <f t="array" ref="JF56">INDEX(JF$13:JF55,$B56+1,1)</f>
        <v>0</v>
      </c>
      <c r="JG56" s="535" cm="1">
        <f t="array" ref="JG56">INDEX(JG$13:JG55,$B56+1,1)</f>
        <v>0</v>
      </c>
      <c r="JH56" s="535" cm="1">
        <f t="array" ref="JH56">INDEX(JH$13:JH55,$B56+1,1)</f>
        <v>0</v>
      </c>
      <c r="JI56" s="535" cm="1">
        <f t="array" ref="JI56">INDEX(JI$13:JI55,$B56+1,1)</f>
        <v>0</v>
      </c>
      <c r="JJ56" s="535" cm="1">
        <f t="array" ref="JJ56">INDEX(JJ$13:JJ55,$B56+1,1)</f>
        <v>0</v>
      </c>
      <c r="JK56" s="535" cm="1">
        <f t="array" ref="JK56">INDEX(JK$13:JK55,$B56+1,1)</f>
        <v>0</v>
      </c>
      <c r="JL56" s="535" cm="1">
        <f t="array" ref="JL56">INDEX(JL$13:JL55,$B56+1,1)</f>
        <v>0</v>
      </c>
      <c r="JM56" s="535" cm="1">
        <f t="array" ref="JM56">INDEX(JM$13:JM55,$B56+1,1)</f>
        <v>0</v>
      </c>
      <c r="JN56" s="535" cm="1">
        <f t="array" ref="JN56">INDEX(JN$13:JN55,$B56+1,1)</f>
        <v>0</v>
      </c>
      <c r="JO56" s="535" cm="1">
        <f t="array" ref="JO56">INDEX(JO$13:JO55,$B56+1,1)</f>
        <v>0</v>
      </c>
      <c r="JP56" s="535" cm="1">
        <f t="array" ref="JP56">INDEX(JP$13:JP55,$B56+1,1)</f>
        <v>0</v>
      </c>
      <c r="JQ56" s="535" cm="1">
        <f t="array" ref="JQ56">INDEX(JQ$13:JQ55,$B56+1,1)</f>
        <v>0</v>
      </c>
      <c r="JR56" s="535" cm="1">
        <f t="array" ref="JR56">INDEX(JR$13:JR55,$B56+1,1)</f>
        <v>0</v>
      </c>
      <c r="JS56" s="535" cm="1">
        <f t="array" ref="JS56">INDEX(JS$13:JS55,$B56+1,1)</f>
        <v>0</v>
      </c>
      <c r="JT56" s="535" cm="1">
        <f t="array" ref="JT56">INDEX(JT$13:JT55,$B56+1,1)</f>
        <v>0</v>
      </c>
      <c r="JU56" s="535" cm="1">
        <f t="array" ref="JU56">INDEX(JU$13:JU55,$B56+1,1)</f>
        <v>0</v>
      </c>
      <c r="JV56" s="535" cm="1">
        <f t="array" ref="JV56">INDEX(JV$13:JV55,$B56+1,1)</f>
        <v>0</v>
      </c>
      <c r="JW56" s="535" cm="1">
        <f t="array" ref="JW56">INDEX(JW$13:JW55,$B56+1,1)</f>
        <v>0</v>
      </c>
      <c r="JX56" s="535" cm="1">
        <f t="array" ref="JX56">INDEX(JX$13:JX55,$B56+1,1)</f>
        <v>0</v>
      </c>
      <c r="JY56" s="535" cm="1">
        <f t="array" ref="JY56">INDEX(JY$13:JY55,$B56+1,1)</f>
        <v>0</v>
      </c>
      <c r="JZ56" s="535" cm="1">
        <f t="array" ref="JZ56">INDEX(JZ$13:JZ55,$B56+1,1)</f>
        <v>0</v>
      </c>
      <c r="KA56" s="535" cm="1">
        <f t="array" ref="KA56">INDEX(KA$13:KA55,$B56+1,1)</f>
        <v>0</v>
      </c>
      <c r="KB56" s="535" cm="1">
        <f t="array" ref="KB56">INDEX(KB$13:KB55,$B56+1,1)</f>
        <v>0</v>
      </c>
      <c r="KC56" s="535" cm="1">
        <f t="array" ref="KC56">INDEX(KC$13:KC55,$B56+1,1)</f>
        <v>0</v>
      </c>
      <c r="KD56" s="535" cm="1">
        <f t="array" ref="KD56">INDEX(KD$13:KD55,$B56+1,1)</f>
        <v>0</v>
      </c>
      <c r="KE56" s="535" cm="1">
        <f t="array" ref="KE56">INDEX(KE$13:KE55,$B56+1,1)</f>
        <v>0</v>
      </c>
      <c r="KF56" s="535" cm="1">
        <f t="array" ref="KF56">INDEX(KF$13:KF55,$B56+1,1)</f>
        <v>0</v>
      </c>
      <c r="KG56" s="535" cm="1">
        <f t="array" ref="KG56">INDEX(KG$13:KG55,$B56+1,1)</f>
        <v>0</v>
      </c>
      <c r="KH56" s="535" cm="1">
        <f t="array" ref="KH56">INDEX(KH$13:KH55,$B56+1,1)</f>
        <v>0</v>
      </c>
      <c r="KI56" s="535" cm="1">
        <f t="array" ref="KI56">INDEX(KI$13:KI55,$B56+1,1)</f>
        <v>0</v>
      </c>
      <c r="KJ56" s="535" cm="1">
        <f t="array" ref="KJ56">INDEX(KJ$13:KJ55,$B56+1,1)</f>
        <v>0</v>
      </c>
      <c r="KK56" s="535" cm="1">
        <f t="array" ref="KK56">INDEX(KK$13:KK55,$B56+1,1)</f>
        <v>0</v>
      </c>
      <c r="KL56" s="535" cm="1">
        <f t="array" ref="KL56">INDEX(KL$13:KL55,$B56+1,1)</f>
        <v>0</v>
      </c>
      <c r="KM56" s="535" cm="1">
        <f t="array" ref="KM56">INDEX(KM$13:KM55,$B56+1,1)</f>
        <v>0</v>
      </c>
      <c r="KN56" s="535" cm="1">
        <f t="array" ref="KN56">INDEX(KN$13:KN55,$B56+1,1)</f>
        <v>0</v>
      </c>
      <c r="KO56" s="535" cm="1">
        <f t="array" ref="KO56">INDEX(KO$13:KO55,$B56+1,1)</f>
        <v>0</v>
      </c>
      <c r="KP56" s="535" cm="1">
        <f t="array" ref="KP56">INDEX(KP$13:KP55,$B56+1,1)</f>
        <v>0</v>
      </c>
      <c r="KQ56" s="535" cm="1">
        <f t="array" ref="KQ56">INDEX(KQ$13:KQ55,$B56+1,1)</f>
        <v>0</v>
      </c>
      <c r="KR56" s="535" cm="1">
        <f t="array" ref="KR56">INDEX(KR$13:KR55,$B56+1,1)</f>
        <v>0</v>
      </c>
      <c r="KS56" s="535" cm="1">
        <f t="array" ref="KS56">INDEX(KS$13:KS55,$B56+1,1)</f>
        <v>0</v>
      </c>
      <c r="KT56" s="535" cm="1">
        <f t="array" ref="KT56">INDEX(KT$13:KT55,$B56+1,1)</f>
        <v>0</v>
      </c>
      <c r="KU56" s="535" cm="1">
        <f t="array" ref="KU56">INDEX(KU$13:KU55,$B56+1,1)</f>
        <v>0</v>
      </c>
      <c r="KV56" s="535" cm="1">
        <f t="array" ref="KV56">INDEX(KV$13:KV55,$B56+1,1)</f>
        <v>0</v>
      </c>
      <c r="KW56" s="535" cm="1">
        <f t="array" ref="KW56">INDEX(KW$13:KW55,$B56+1,1)</f>
        <v>0</v>
      </c>
      <c r="KX56" s="535" cm="1">
        <f t="array" ref="KX56">INDEX(KX$13:KX55,$B56+1,1)</f>
        <v>0</v>
      </c>
      <c r="KY56" s="535" cm="1">
        <f t="array" ref="KY56">INDEX(KY$13:KY55,$B56+1,1)</f>
        <v>0</v>
      </c>
      <c r="KZ56" s="535" cm="1">
        <f t="array" ref="KZ56">INDEX(KZ$13:KZ55,$B56+1,1)</f>
        <v>0</v>
      </c>
      <c r="LA56" s="535" cm="1">
        <f t="array" ref="LA56">INDEX(LA$13:LA55,$B56+1,1)</f>
        <v>0</v>
      </c>
      <c r="LB56" s="535" cm="1">
        <f t="array" ref="LB56">INDEX(LB$13:LB55,$B56+1,1)</f>
        <v>0</v>
      </c>
      <c r="LC56" s="535" cm="1">
        <f t="array" ref="LC56">INDEX(LC$13:LC55,$B56+1,1)</f>
        <v>0</v>
      </c>
      <c r="LD56" s="535" cm="1">
        <f t="array" ref="LD56">INDEX(LD$13:LD55,$B56+1,1)</f>
        <v>0</v>
      </c>
      <c r="LE56" s="535" cm="1">
        <f t="array" ref="LE56">INDEX(LE$13:LE55,$B56+1,1)</f>
        <v>0</v>
      </c>
      <c r="LF56" s="535" cm="1">
        <f t="array" ref="LF56">INDEX(LF$13:LF55,$B56+1,1)</f>
        <v>0</v>
      </c>
      <c r="LG56" s="535" cm="1">
        <f t="array" ref="LG56">INDEX(LG$13:LG55,$B56+1,1)</f>
        <v>0</v>
      </c>
      <c r="LH56" s="535" cm="1">
        <f t="array" ref="LH56">INDEX(LH$13:LH55,$B56+1,1)</f>
        <v>0</v>
      </c>
      <c r="LI56" s="535" cm="1">
        <f t="array" ref="LI56">INDEX(LI$13:LI55,$B56+1,1)</f>
        <v>0</v>
      </c>
      <c r="LJ56" s="535" cm="1">
        <f t="array" ref="LJ56">INDEX(LJ$13:LJ55,$B56+1,1)</f>
        <v>0</v>
      </c>
      <c r="LK56" s="535" cm="1">
        <f t="array" ref="LK56">INDEX(LK$13:LK55,$B56+1,1)</f>
        <v>0</v>
      </c>
      <c r="LL56" s="535" cm="1">
        <f t="array" ref="LL56">INDEX(LL$13:LL55,$B56+1,1)</f>
        <v>0</v>
      </c>
      <c r="LM56" s="535" cm="1">
        <f t="array" ref="LM56">INDEX(LM$13:LM55,$B56+1,1)</f>
        <v>0</v>
      </c>
      <c r="LN56" s="535" cm="1">
        <f t="array" ref="LN56">INDEX(LN$13:LN55,$B56+1,1)</f>
        <v>0</v>
      </c>
      <c r="LO56" s="535" cm="1">
        <f t="array" ref="LO56">INDEX(LO$13:LO55,$B56+1,1)</f>
        <v>0</v>
      </c>
      <c r="LP56" s="535" cm="1">
        <f t="array" ref="LP56">INDEX(LP$13:LP55,$B56+1,1)</f>
        <v>0</v>
      </c>
      <c r="LQ56" s="535" cm="1">
        <f t="array" ref="LQ56">INDEX(LQ$13:LQ55,$B56+1,1)</f>
        <v>0</v>
      </c>
      <c r="LR56" s="535" cm="1">
        <f t="array" ref="LR56">INDEX(LR$13:LR55,$B56+1,1)</f>
        <v>0</v>
      </c>
      <c r="LS56" s="535" cm="1">
        <f t="array" ref="LS56">INDEX(LS$13:LS55,$B56+1,1)</f>
        <v>0</v>
      </c>
      <c r="LT56" s="535" cm="1">
        <f t="array" ref="LT56">INDEX(LT$13:LT55,$B56+1,1)</f>
        <v>0</v>
      </c>
      <c r="LU56" s="535" cm="1">
        <f t="array" ref="LU56">INDEX(LU$13:LU55,$B56+1,1)</f>
        <v>0</v>
      </c>
      <c r="LV56" s="535" cm="1">
        <f t="array" ref="LV56">INDEX(LV$13:LV55,$B56+1,1)</f>
        <v>0</v>
      </c>
      <c r="LW56" s="535" cm="1">
        <f t="array" ref="LW56">INDEX(LW$13:LW55,$B56+1,1)</f>
        <v>0</v>
      </c>
      <c r="LX56" s="535" cm="1">
        <f t="array" ref="LX56">INDEX(LX$13:LX55,$B56+1,1)</f>
        <v>0</v>
      </c>
      <c r="LY56" s="535" cm="1">
        <f t="array" ref="LY56">INDEX(LY$13:LY55,$B56+1,1)</f>
        <v>0</v>
      </c>
      <c r="LZ56" s="535" cm="1">
        <f t="array" ref="LZ56">INDEX(LZ$13:LZ55,$B56+1,1)</f>
        <v>0</v>
      </c>
      <c r="MA56" s="535" cm="1">
        <f t="array" ref="MA56">INDEX(MA$13:MA55,$B56+1,1)</f>
        <v>0</v>
      </c>
      <c r="MB56" s="535" cm="1">
        <f t="array" ref="MB56">INDEX(MB$13:MB55,$B56+1,1)</f>
        <v>0</v>
      </c>
      <c r="MC56" s="535" cm="1">
        <f t="array" ref="MC56">INDEX(MC$13:MC55,$B56+1,1)</f>
        <v>0</v>
      </c>
      <c r="MD56" s="535" cm="1">
        <f t="array" ref="MD56">INDEX(MD$13:MD55,$B56+1,1)</f>
        <v>0</v>
      </c>
      <c r="ME56" s="535" cm="1">
        <f t="array" ref="ME56">INDEX(ME$13:ME55,$B56+1,1)</f>
        <v>0</v>
      </c>
      <c r="MF56" s="535" cm="1">
        <f t="array" ref="MF56">INDEX(MF$13:MF55,$B56+1,1)</f>
        <v>0</v>
      </c>
      <c r="MG56" s="535" cm="1">
        <f t="array" ref="MG56">INDEX(MG$13:MG55,$B56+1,1)</f>
        <v>0</v>
      </c>
      <c r="MH56" s="535" cm="1">
        <f t="array" ref="MH56">INDEX(MH$13:MH55,$B56+1,1)</f>
        <v>0</v>
      </c>
      <c r="MI56" s="535" cm="1">
        <f t="array" ref="MI56">INDEX(MI$13:MI55,$B56+1,1)</f>
        <v>0</v>
      </c>
      <c r="MJ56" s="535" cm="1">
        <f t="array" ref="MJ56">INDEX(MJ$13:MJ55,$B56+1,1)</f>
        <v>0</v>
      </c>
      <c r="MK56" s="535" cm="1">
        <f t="array" ref="MK56">INDEX(MK$13:MK55,$B56+1,1)</f>
        <v>0</v>
      </c>
      <c r="ML56" s="535" cm="1">
        <f t="array" ref="ML56">INDEX(ML$13:ML55,$B56+1,1)</f>
        <v>0</v>
      </c>
      <c r="MM56" s="535" cm="1">
        <f t="array" ref="MM56">INDEX(MM$13:MM55,$B56+1,1)</f>
        <v>0</v>
      </c>
      <c r="MN56" s="535" cm="1">
        <f t="array" ref="MN56">INDEX(MN$13:MN55,$B56+1,1)</f>
        <v>0</v>
      </c>
      <c r="MO56" s="535" cm="1">
        <f t="array" ref="MO56">INDEX(MO$13:MO55,$B56+1,1)</f>
        <v>0</v>
      </c>
      <c r="MP56" s="535" cm="1">
        <f t="array" ref="MP56">INDEX(MP$13:MP55,$B56+1,1)</f>
        <v>0</v>
      </c>
      <c r="MQ56" s="535" cm="1">
        <f t="array" ref="MQ56">INDEX(MQ$13:MQ55,$B56+1,1)</f>
        <v>0</v>
      </c>
      <c r="MR56" s="535" cm="1">
        <f t="array" ref="MR56">INDEX(MR$13:MR55,$B56+1,1)</f>
        <v>0</v>
      </c>
      <c r="MS56" s="535" cm="1">
        <f t="array" ref="MS56">INDEX(MS$13:MS55,$B56+1,1)</f>
        <v>0</v>
      </c>
      <c r="MT56" s="535" cm="1">
        <f t="array" ref="MT56">INDEX(MT$13:MT55,$B56+1,1)</f>
        <v>0</v>
      </c>
      <c r="MU56" s="535" cm="1">
        <f t="array" ref="MU56">INDEX(MU$13:MU55,$B56+1,1)</f>
        <v>0</v>
      </c>
      <c r="MV56" s="535" cm="1">
        <f t="array" ref="MV56">INDEX(MV$13:MV55,$B56+1,1)</f>
        <v>0</v>
      </c>
      <c r="MW56" s="535" cm="1">
        <f t="array" ref="MW56">INDEX(MW$13:MW55,$B56+1,1)</f>
        <v>0</v>
      </c>
      <c r="MX56" s="535" cm="1">
        <f t="array" ref="MX56">INDEX(MX$13:MX55,$B56+1,1)</f>
        <v>0</v>
      </c>
      <c r="MY56" s="535" cm="1">
        <f t="array" ref="MY56">INDEX(MY$13:MY55,$B56+1,1)</f>
        <v>0</v>
      </c>
      <c r="MZ56" s="535" cm="1">
        <f t="array" ref="MZ56">INDEX(MZ$13:MZ55,$B56+1,1)</f>
        <v>0</v>
      </c>
      <c r="NA56" s="535" cm="1">
        <f t="array" ref="NA56">INDEX(NA$13:NA55,$B56+1,1)</f>
        <v>0</v>
      </c>
      <c r="NB56" s="535" cm="1">
        <f t="array" ref="NB56">INDEX(NB$13:NB55,$B56+1,1)</f>
        <v>0</v>
      </c>
      <c r="NC56" s="535" cm="1">
        <f t="array" ref="NC56">INDEX(NC$13:NC55,$B56+1,1)</f>
        <v>0</v>
      </c>
      <c r="ND56" s="535" cm="1">
        <f t="array" ref="ND56">INDEX(ND$13:ND55,$B56+1,1)</f>
        <v>0</v>
      </c>
      <c r="NE56" s="535" cm="1">
        <f t="array" ref="NE56">INDEX(NE$13:NE55,$B56+1,1)</f>
        <v>0</v>
      </c>
      <c r="NF56" s="535" cm="1">
        <f t="array" ref="NF56">INDEX(NF$13:NF55,$B56+1,1)</f>
        <v>0</v>
      </c>
      <c r="NG56" s="535" cm="1">
        <f t="array" ref="NG56">INDEX(NG$13:NG55,$B56+1,1)</f>
        <v>0</v>
      </c>
      <c r="NH56" s="535" cm="1">
        <f t="array" ref="NH56">INDEX(NH$13:NH55,$B56+1,1)</f>
        <v>0</v>
      </c>
      <c r="NI56" s="535" cm="1">
        <f t="array" ref="NI56">INDEX(NI$13:NI55,$B56+1,1)</f>
        <v>0</v>
      </c>
      <c r="NJ56" s="535" cm="1">
        <f t="array" ref="NJ56">INDEX(NJ$13:NJ55,$B56+1,1)</f>
        <v>0</v>
      </c>
      <c r="NK56" s="535" cm="1">
        <f t="array" ref="NK56">INDEX(NK$13:NK55,$B56+1,1)</f>
        <v>0</v>
      </c>
      <c r="NL56" s="535" cm="1">
        <f t="array" ref="NL56">INDEX(NL$13:NL55,$B56+1,1)</f>
        <v>0</v>
      </c>
      <c r="NM56" s="535" cm="1">
        <f t="array" ref="NM56">INDEX(NM$13:NM55,$B56+1,1)</f>
        <v>0</v>
      </c>
      <c r="NN56" s="535" cm="1">
        <f t="array" ref="NN56">INDEX(NN$13:NN55,$B56+1,1)</f>
        <v>0</v>
      </c>
      <c r="NO56" s="535" cm="1">
        <f t="array" ref="NO56">INDEX(NO$13:NO55,$B56+1,1)</f>
        <v>0</v>
      </c>
      <c r="NP56" s="535" cm="1">
        <f t="array" ref="NP56">INDEX(NP$13:NP55,$B56+1,1)</f>
        <v>0</v>
      </c>
      <c r="NQ56" s="535" cm="1">
        <f t="array" ref="NQ56">INDEX(NQ$13:NQ55,$B56+1,1)</f>
        <v>0</v>
      </c>
      <c r="NR56" s="535" cm="1">
        <f t="array" ref="NR56">INDEX(NR$13:NR55,$B56+1,1)</f>
        <v>0</v>
      </c>
      <c r="NS56" s="535" cm="1">
        <f t="array" ref="NS56">INDEX(NS$13:NS55,$B56+1,1)</f>
        <v>0</v>
      </c>
      <c r="NT56" s="535" cm="1">
        <f t="array" ref="NT56">INDEX(NT$13:NT55,$B56+1,1)</f>
        <v>0</v>
      </c>
      <c r="NU56" s="535" cm="1">
        <f t="array" ref="NU56">INDEX(NU$13:NU55,$B56+1,1)</f>
        <v>0</v>
      </c>
      <c r="NV56" s="535" cm="1">
        <f t="array" ref="NV56">INDEX(NV$13:NV55,$B56+1,1)</f>
        <v>0</v>
      </c>
      <c r="NW56" s="535" cm="1">
        <f t="array" ref="NW56">INDEX(NW$13:NW55,$B56+1,1)</f>
        <v>0</v>
      </c>
      <c r="NX56" s="535" cm="1">
        <f t="array" ref="NX56">INDEX(NX$13:NX55,$B56+1,1)</f>
        <v>0</v>
      </c>
      <c r="NY56" s="535" cm="1">
        <f t="array" ref="NY56">INDEX(NY$13:NY55,$B56+1,1)</f>
        <v>0</v>
      </c>
      <c r="NZ56" s="535" cm="1">
        <f t="array" ref="NZ56">INDEX(NZ$13:NZ55,$B56+1,1)</f>
        <v>0</v>
      </c>
      <c r="OA56" s="535" cm="1">
        <f t="array" ref="OA56">INDEX(OA$13:OA55,$B56+1,1)</f>
        <v>0</v>
      </c>
      <c r="OB56" s="535" cm="1">
        <f t="array" ref="OB56">INDEX(OB$13:OB55,$B56+1,1)</f>
        <v>0</v>
      </c>
      <c r="OC56" s="535" cm="1">
        <f t="array" ref="OC56">INDEX(OC$13:OC55,$B56+1,1)</f>
        <v>0</v>
      </c>
      <c r="OD56" s="535" cm="1">
        <f t="array" ref="OD56">INDEX(OD$13:OD55,$B56+1,1)</f>
        <v>0</v>
      </c>
      <c r="OE56" s="535" cm="1">
        <f t="array" ref="OE56">INDEX(OE$13:OE55,$B56+1,1)</f>
        <v>0</v>
      </c>
      <c r="OF56" s="535" cm="1">
        <f t="array" ref="OF56">INDEX(OF$13:OF55,$B56+1,1)</f>
        <v>0</v>
      </c>
      <c r="OG56" s="535" cm="1">
        <f t="array" ref="OG56">INDEX(OG$13:OG55,$B56+1,1)</f>
        <v>0</v>
      </c>
      <c r="OH56" s="535" cm="1">
        <f t="array" ref="OH56">INDEX(OH$13:OH55,$B56+1,1)</f>
        <v>0</v>
      </c>
      <c r="OI56" s="535" cm="1">
        <f t="array" ref="OI56">INDEX(OI$13:OI55,$B56+1,1)</f>
        <v>0</v>
      </c>
      <c r="OJ56" s="535" cm="1">
        <f t="array" ref="OJ56">INDEX(OJ$13:OJ55,$B56+1,1)</f>
        <v>0</v>
      </c>
      <c r="OK56" s="535" cm="1">
        <f t="array" ref="OK56">INDEX(OK$13:OK55,$B56+1,1)</f>
        <v>0</v>
      </c>
      <c r="OL56" s="535" cm="1">
        <f t="array" ref="OL56">INDEX(OL$13:OL55,$B56+1,1)</f>
        <v>0</v>
      </c>
      <c r="OM56" s="535" cm="1">
        <f t="array" ref="OM56">INDEX(OM$13:OM55,$B56+1,1)</f>
        <v>0</v>
      </c>
      <c r="ON56" s="535" cm="1">
        <f t="array" ref="ON56">INDEX(ON$13:ON55,$B56+1,1)</f>
        <v>0</v>
      </c>
      <c r="OO56" s="535" cm="1">
        <f t="array" ref="OO56">INDEX(OO$13:OO55,$B56+1,1)</f>
        <v>0</v>
      </c>
      <c r="OP56" s="535" cm="1">
        <f t="array" ref="OP56">INDEX(OP$13:OP55,$B56+1,1)</f>
        <v>0</v>
      </c>
      <c r="OQ56" s="535" cm="1">
        <f t="array" ref="OQ56">INDEX(OQ$13:OQ55,$B56+1,1)</f>
        <v>0</v>
      </c>
      <c r="OR56" s="535" cm="1">
        <f t="array" ref="OR56">INDEX(OR$13:OR55,$B56+1,1)</f>
        <v>0</v>
      </c>
      <c r="OS56" s="535" cm="1">
        <f t="array" ref="OS56">INDEX(OS$13:OS55,$B56+1,1)</f>
        <v>0</v>
      </c>
      <c r="OT56" s="535" cm="1">
        <f t="array" ref="OT56">INDEX(OT$13:OT55,$B56+1,1)</f>
        <v>0</v>
      </c>
      <c r="OU56" s="535" cm="1">
        <f t="array" ref="OU56">INDEX(OU$13:OU55,$B56+1,1)</f>
        <v>0</v>
      </c>
      <c r="OV56" s="535" cm="1">
        <f t="array" ref="OV56">INDEX(OV$13:OV55,$B56+1,1)</f>
        <v>0</v>
      </c>
      <c r="OW56" s="535" cm="1">
        <f t="array" ref="OW56">INDEX(OW$13:OW55,$B56+1,1)</f>
        <v>0</v>
      </c>
      <c r="OX56" s="535" cm="1">
        <f t="array" ref="OX56">INDEX(OX$13:OX55,$B56+1,1)</f>
        <v>0</v>
      </c>
      <c r="OY56" s="535" cm="1">
        <f t="array" ref="OY56">INDEX(OY$13:OY55,$B56+1,1)</f>
        <v>0</v>
      </c>
      <c r="OZ56" s="535" cm="1">
        <f t="array" ref="OZ56">INDEX(OZ$13:OZ55,$B56+1,1)</f>
        <v>0</v>
      </c>
      <c r="PA56" s="535" cm="1">
        <f t="array" ref="PA56">INDEX(PA$13:PA55,$B56+1,1)</f>
        <v>0</v>
      </c>
      <c r="PB56" s="535" cm="1">
        <f t="array" ref="PB56">INDEX(PB$13:PB55,$B56+1,1)</f>
        <v>0</v>
      </c>
      <c r="PC56" s="535" cm="1">
        <f t="array" ref="PC56">INDEX(PC$13:PC55,$B56+1,1)</f>
        <v>0</v>
      </c>
      <c r="PD56" s="535" cm="1">
        <f t="array" ref="PD56">INDEX(PD$13:PD55,$B56+1,1)</f>
        <v>0</v>
      </c>
      <c r="PE56" s="535" cm="1">
        <f t="array" ref="PE56">INDEX(PE$13:PE55,$B56+1,1)</f>
        <v>0</v>
      </c>
      <c r="PF56" s="535" cm="1">
        <f t="array" ref="PF56">INDEX(PF$13:PF55,$B56+1,1)</f>
        <v>0</v>
      </c>
      <c r="PG56" s="535" cm="1">
        <f t="array" ref="PG56">INDEX(PG$13:PG55,$B56+1,1)</f>
        <v>0</v>
      </c>
      <c r="PH56" s="535" cm="1">
        <f t="array" ref="PH56">INDEX(PH$13:PH55,$B56+1,1)</f>
        <v>0</v>
      </c>
      <c r="PI56" s="535" cm="1">
        <f t="array" ref="PI56">INDEX(PI$13:PI55,$B56+1,1)</f>
        <v>0</v>
      </c>
      <c r="PJ56" s="535" cm="1">
        <f t="array" ref="PJ56">INDEX(PJ$13:PJ55,$B56+1,1)</f>
        <v>0</v>
      </c>
      <c r="PK56" s="535" cm="1">
        <f t="array" ref="PK56">INDEX(PK$13:PK55,$B56+1,1)</f>
        <v>0</v>
      </c>
      <c r="PL56" s="535" cm="1">
        <f t="array" ref="PL56">INDEX(PL$13:PL55,$B56+1,1)</f>
        <v>0</v>
      </c>
      <c r="PM56" s="535" cm="1">
        <f t="array" ref="PM56">INDEX(PM$13:PM55,$B56+1,1)</f>
        <v>0</v>
      </c>
      <c r="PN56" s="535" cm="1">
        <f t="array" ref="PN56">INDEX(PN$13:PN55,$B56+1,1)</f>
        <v>0</v>
      </c>
      <c r="PO56" s="535" cm="1">
        <f t="array" ref="PO56">INDEX(PO$13:PO55,$B56+1,1)</f>
        <v>0</v>
      </c>
      <c r="PP56" s="535" cm="1">
        <f t="array" ref="PP56">INDEX(PP$13:PP55,$B56+1,1)</f>
        <v>0</v>
      </c>
      <c r="PQ56" s="535" cm="1">
        <f t="array" ref="PQ56">INDEX(PQ$13:PQ55,$B56+1,1)</f>
        <v>0</v>
      </c>
      <c r="PR56" s="535" cm="1">
        <f t="array" ref="PR56">INDEX(PR$13:PR55,$B56+1,1)</f>
        <v>0</v>
      </c>
      <c r="PS56" s="535" cm="1">
        <f t="array" ref="PS56">INDEX(PS$13:PS55,$B56+1,1)</f>
        <v>0</v>
      </c>
      <c r="PT56" s="535" cm="1">
        <f t="array" ref="PT56">INDEX(PT$13:PT55,$B56+1,1)</f>
        <v>0</v>
      </c>
      <c r="PU56" s="535" cm="1">
        <f t="array" ref="PU56">INDEX(PU$13:PU55,$B56+1,1)</f>
        <v>0</v>
      </c>
      <c r="PV56" s="535" cm="1">
        <f t="array" ref="PV56">INDEX(PV$13:PV55,$B56+1,1)</f>
        <v>0</v>
      </c>
      <c r="PW56" s="535" cm="1">
        <f t="array" ref="PW56">INDEX(PW$13:PW55,$B56+1,1)</f>
        <v>0</v>
      </c>
      <c r="PX56" s="535" cm="1">
        <f t="array" ref="PX56">INDEX(PX$13:PX55,$B56+1,1)</f>
        <v>0</v>
      </c>
      <c r="PY56" s="535" cm="1">
        <f t="array" ref="PY56">INDEX(PY$13:PY55,$B56+1,1)</f>
        <v>0</v>
      </c>
      <c r="PZ56" s="535" cm="1">
        <f t="array" ref="PZ56">INDEX(PZ$13:PZ55,$B56+1,1)</f>
        <v>0</v>
      </c>
      <c r="QA56" s="535" cm="1">
        <f t="array" ref="QA56">INDEX(QA$13:QA55,$B56+1,1)</f>
        <v>0</v>
      </c>
      <c r="QB56" s="535" cm="1">
        <f t="array" ref="QB56">INDEX(QB$13:QB55,$B56+1,1)</f>
        <v>0</v>
      </c>
      <c r="QC56" s="535" cm="1">
        <f t="array" ref="QC56">INDEX(QC$13:QC55,$B56+1,1)</f>
        <v>0</v>
      </c>
      <c r="QD56" s="535" cm="1">
        <f t="array" ref="QD56">INDEX(QD$13:QD55,$B56+1,1)</f>
        <v>0</v>
      </c>
      <c r="QE56" s="535" cm="1">
        <f t="array" ref="QE56">INDEX(QE$13:QE55,$B56+1,1)</f>
        <v>0</v>
      </c>
      <c r="QF56" s="535" cm="1">
        <f t="array" ref="QF56">INDEX(QF$13:QF55,$B56+1,1)</f>
        <v>0</v>
      </c>
      <c r="QG56" s="535" cm="1">
        <f t="array" ref="QG56">INDEX(QG$13:QG55,$B56+1,1)</f>
        <v>0</v>
      </c>
      <c r="QH56" s="535" cm="1">
        <f t="array" ref="QH56">INDEX(QH$13:QH55,$B56+1,1)</f>
        <v>0</v>
      </c>
      <c r="QI56" s="535" cm="1">
        <f t="array" ref="QI56">INDEX(QI$13:QI55,$B56+1,1)</f>
        <v>0</v>
      </c>
      <c r="QJ56" s="535" cm="1">
        <f t="array" ref="QJ56">INDEX(QJ$13:QJ55,$B56+1,1)</f>
        <v>0</v>
      </c>
      <c r="QK56" s="535" cm="1">
        <f t="array" ref="QK56">INDEX(QK$13:QK55,$B56+1,1)</f>
        <v>0</v>
      </c>
      <c r="QL56" s="535" cm="1">
        <f t="array" ref="QL56">INDEX(QL$13:QL55,$B56+1,1)</f>
        <v>0</v>
      </c>
      <c r="QM56" s="535" cm="1">
        <f t="array" ref="QM56">INDEX(QM$13:QM55,$B56+1,1)</f>
        <v>0</v>
      </c>
      <c r="QN56" s="535" cm="1">
        <f t="array" ref="QN56">INDEX(QN$13:QN55,$B56+1,1)</f>
        <v>0</v>
      </c>
      <c r="QO56" s="535" cm="1">
        <f t="array" ref="QO56">INDEX(QO$13:QO55,$B56+1,1)</f>
        <v>0</v>
      </c>
      <c r="QP56" s="535" cm="1">
        <f t="array" ref="QP56">INDEX(QP$13:QP55,$B56+1,1)</f>
        <v>0</v>
      </c>
      <c r="QQ56" s="535" cm="1">
        <f t="array" ref="QQ56">INDEX(QQ$13:QQ55,$B56+1,1)</f>
        <v>0</v>
      </c>
      <c r="QR56" s="535" cm="1">
        <f t="array" ref="QR56">INDEX(QR$13:QR55,$B56+1,1)</f>
        <v>0</v>
      </c>
      <c r="QS56" s="535" cm="1">
        <f t="array" ref="QS56">INDEX(QS$13:QS55,$B56+1,1)</f>
        <v>0</v>
      </c>
      <c r="QT56" s="535" cm="1">
        <f t="array" ref="QT56">INDEX(QT$13:QT55,$B56+1,1)</f>
        <v>0</v>
      </c>
      <c r="QU56" s="535" cm="1">
        <f t="array" ref="QU56">INDEX(QU$13:QU55,$B56+1,1)</f>
        <v>0</v>
      </c>
      <c r="QV56" s="535" cm="1">
        <f t="array" ref="QV56">INDEX(QV$13:QV55,$B56+1,1)</f>
        <v>0</v>
      </c>
      <c r="QW56" s="535" cm="1">
        <f t="array" ref="QW56">INDEX(QW$13:QW55,$B56+1,1)</f>
        <v>0</v>
      </c>
      <c r="QX56" s="535" cm="1">
        <f t="array" ref="QX56">INDEX(QX$13:QX55,$B56+1,1)</f>
        <v>0</v>
      </c>
      <c r="QY56" s="535" cm="1">
        <f t="array" ref="QY56">INDEX(QY$13:QY55,$B56+1,1)</f>
        <v>0</v>
      </c>
      <c r="QZ56" s="535" cm="1">
        <f t="array" ref="QZ56">INDEX(QZ$13:QZ55,$B56+1,1)</f>
        <v>0</v>
      </c>
      <c r="RA56" s="535" cm="1">
        <f t="array" ref="RA56">INDEX(RA$13:RA55,$B56+1,1)</f>
        <v>0</v>
      </c>
      <c r="RB56" s="535" cm="1">
        <f t="array" ref="RB56">INDEX(RB$13:RB55,$B56+1,1)</f>
        <v>0</v>
      </c>
      <c r="RC56" s="535" cm="1">
        <f t="array" ref="RC56">INDEX(RC$13:RC55,$B56+1,1)</f>
        <v>0</v>
      </c>
      <c r="RD56" s="535" cm="1">
        <f t="array" ref="RD56">INDEX(RD$13:RD55,$B56+1,1)</f>
        <v>0</v>
      </c>
      <c r="RE56" s="535" cm="1">
        <f t="array" ref="RE56">INDEX(RE$13:RE55,$B56+1,1)</f>
        <v>0</v>
      </c>
      <c r="RF56" s="535" cm="1">
        <f t="array" ref="RF56">INDEX(RF$13:RF55,$B56+1,1)</f>
        <v>0</v>
      </c>
      <c r="RG56" s="535" cm="1">
        <f t="array" ref="RG56">INDEX(RG$13:RG55,$B56+1,1)</f>
        <v>0</v>
      </c>
      <c r="RH56" s="535" cm="1">
        <f t="array" ref="RH56">INDEX(RH$13:RH55,$B56+1,1)</f>
        <v>0</v>
      </c>
      <c r="RI56" s="535" cm="1">
        <f t="array" ref="RI56">INDEX(RI$13:RI55,$B56+1,1)</f>
        <v>0</v>
      </c>
      <c r="RJ56" s="535" cm="1">
        <f t="array" ref="RJ56">INDEX(RJ$13:RJ55,$B56+1,1)</f>
        <v>0</v>
      </c>
      <c r="RK56" s="535" cm="1">
        <f t="array" ref="RK56">INDEX(RK$13:RK55,$B56+1,1)</f>
        <v>0</v>
      </c>
      <c r="RL56" s="535" cm="1">
        <f t="array" ref="RL56">INDEX(RL$13:RL55,$B56+1,1)</f>
        <v>0</v>
      </c>
      <c r="RM56" s="535" cm="1">
        <f t="array" ref="RM56">INDEX(RM$13:RM55,$B56+1,1)</f>
        <v>0</v>
      </c>
      <c r="RN56" s="535" cm="1">
        <f t="array" ref="RN56">INDEX(RN$13:RN55,$B56+1,1)</f>
        <v>0</v>
      </c>
      <c r="RO56" s="535" cm="1">
        <f t="array" ref="RO56">INDEX(RO$13:RO55,$B56+1,1)</f>
        <v>0</v>
      </c>
      <c r="RP56" s="535" cm="1">
        <f t="array" ref="RP56">INDEX(RP$13:RP55,$B56+1,1)</f>
        <v>0</v>
      </c>
      <c r="RQ56" s="535" cm="1">
        <f t="array" ref="RQ56">INDEX(RQ$13:RQ55,$B56+1,1)</f>
        <v>0</v>
      </c>
      <c r="RR56" s="535" cm="1">
        <f t="array" ref="RR56">INDEX(RR$13:RR55,$B56+1,1)</f>
        <v>0</v>
      </c>
      <c r="RS56" s="535" cm="1">
        <f t="array" ref="RS56">INDEX(RS$13:RS55,$B56+1,1)</f>
        <v>0</v>
      </c>
      <c r="RT56" s="535" cm="1">
        <f t="array" ref="RT56">INDEX(RT$13:RT55,$B56+1,1)</f>
        <v>0</v>
      </c>
      <c r="RU56" s="535" cm="1">
        <f t="array" ref="RU56">INDEX(RU$13:RU55,$B56+1,1)</f>
        <v>0</v>
      </c>
      <c r="RV56" s="535" cm="1">
        <f t="array" ref="RV56">INDEX(RV$13:RV55,$B56+1,1)</f>
        <v>0</v>
      </c>
      <c r="RW56" s="535" cm="1">
        <f t="array" ref="RW56">INDEX(RW$13:RW55,$B56+1,1)</f>
        <v>0</v>
      </c>
      <c r="RX56" s="535" cm="1">
        <f t="array" ref="RX56">INDEX(RX$13:RX55,$B56+1,1)</f>
        <v>0</v>
      </c>
      <c r="RY56" s="535" cm="1">
        <f t="array" ref="RY56">INDEX(RY$13:RY55,$B56+1,1)</f>
        <v>0</v>
      </c>
      <c r="RZ56" s="535" cm="1">
        <f t="array" ref="RZ56">INDEX(RZ$13:RZ55,$B56+1,1)</f>
        <v>0</v>
      </c>
      <c r="SA56" s="535" cm="1">
        <f t="array" ref="SA56">INDEX(SA$13:SA55,$B56+1,1)</f>
        <v>0</v>
      </c>
      <c r="SB56" s="535" cm="1">
        <f t="array" ref="SB56">INDEX(SB$13:SB55,$B56+1,1)</f>
        <v>0</v>
      </c>
      <c r="SC56" s="535" cm="1">
        <f t="array" ref="SC56">INDEX(SC$13:SC55,$B56+1,1)</f>
        <v>0</v>
      </c>
      <c r="SD56" s="535" cm="1">
        <f t="array" ref="SD56">INDEX(SD$13:SD55,$B56+1,1)</f>
        <v>0</v>
      </c>
      <c r="SE56" s="535" cm="1">
        <f t="array" ref="SE56">INDEX(SE$13:SE55,$B56+1,1)</f>
        <v>0</v>
      </c>
      <c r="SF56" s="535" cm="1">
        <f t="array" ref="SF56">INDEX(SF$13:SF55,$B56+1,1)</f>
        <v>0</v>
      </c>
      <c r="SG56" s="535" cm="1">
        <f t="array" ref="SG56">INDEX(SG$13:SG55,$B56+1,1)</f>
        <v>0</v>
      </c>
      <c r="SH56" s="535" cm="1">
        <f t="array" ref="SH56">INDEX(SH$13:SH55,$B56+1,1)</f>
        <v>0</v>
      </c>
      <c r="SI56" s="535" cm="1">
        <f t="array" ref="SI56">INDEX(SI$13:SI55,$B56+1,1)</f>
        <v>0</v>
      </c>
      <c r="SJ56" s="535" cm="1">
        <f t="array" ref="SJ56">INDEX(SJ$13:SJ55,$B56+1,1)</f>
        <v>0</v>
      </c>
      <c r="SK56" s="535" cm="1">
        <f t="array" ref="SK56">INDEX(SK$13:SK55,$B56+1,1)</f>
        <v>0</v>
      </c>
      <c r="SL56" s="535" cm="1">
        <f t="array" ref="SL56">INDEX(SL$13:SL55,$B56+1,1)</f>
        <v>0</v>
      </c>
      <c r="SM56" s="535" cm="1">
        <f t="array" ref="SM56">INDEX(SM$13:SM55,$B56+1,1)</f>
        <v>0</v>
      </c>
      <c r="SN56" s="535" cm="1">
        <f t="array" ref="SN56">INDEX(SN$13:SN55,$B56+1,1)</f>
        <v>0</v>
      </c>
      <c r="SO56" s="535" cm="1">
        <f t="array" ref="SO56">INDEX(SO$13:SO55,$B56+1,1)</f>
        <v>0</v>
      </c>
      <c r="SP56" s="535" cm="1">
        <f t="array" ref="SP56">INDEX(SP$13:SP55,$B56+1,1)</f>
        <v>0</v>
      </c>
      <c r="SQ56" s="535" cm="1">
        <f t="array" ref="SQ56">INDEX(SQ$13:SQ55,$B56+1,1)</f>
        <v>0</v>
      </c>
      <c r="SR56" s="535" cm="1">
        <f t="array" ref="SR56">INDEX(SR$13:SR55,$B56+1,1)</f>
        <v>0</v>
      </c>
      <c r="SS56" s="535" cm="1">
        <f t="array" ref="SS56">INDEX(SS$13:SS55,$B56+1,1)</f>
        <v>0</v>
      </c>
      <c r="ST56" s="535" cm="1">
        <f t="array" ref="ST56">INDEX(ST$13:ST55,$B56+1,1)</f>
        <v>0</v>
      </c>
      <c r="SU56" s="535" cm="1">
        <f t="array" ref="SU56">INDEX(SU$13:SU55,$B56+1,1)</f>
        <v>0</v>
      </c>
      <c r="SV56" s="535" cm="1">
        <f t="array" ref="SV56">INDEX(SV$13:SV55,$B56+1,1)</f>
        <v>0</v>
      </c>
      <c r="SW56" s="535" cm="1">
        <f t="array" ref="SW56">INDEX(SW$13:SW55,$B56+1,1)</f>
        <v>0</v>
      </c>
      <c r="SX56" s="535" cm="1">
        <f t="array" ref="SX56">INDEX(SX$13:SX55,$B56+1,1)</f>
        <v>0</v>
      </c>
      <c r="SY56" s="535" cm="1">
        <f t="array" ref="SY56">INDEX(SY$13:SY55,$B56+1,1)</f>
        <v>0</v>
      </c>
      <c r="SZ56" s="535" cm="1">
        <f t="array" ref="SZ56">INDEX(SZ$13:SZ55,$B56+1,1)</f>
        <v>0</v>
      </c>
      <c r="TA56" s="535" cm="1">
        <f t="array" ref="TA56">INDEX(TA$13:TA55,$B56+1,1)</f>
        <v>0</v>
      </c>
      <c r="TB56" s="535" cm="1">
        <f t="array" ref="TB56">INDEX(TB$13:TB55,$B56+1,1)</f>
        <v>0</v>
      </c>
      <c r="TC56" s="535" cm="1">
        <f t="array" ref="TC56">INDEX(TC$13:TC55,$B56+1,1)</f>
        <v>0</v>
      </c>
      <c r="TD56" s="535" cm="1">
        <f t="array" ref="TD56">INDEX(TD$13:TD55,$B56+1,1)</f>
        <v>0</v>
      </c>
      <c r="TE56" s="535" cm="1">
        <f t="array" ref="TE56">INDEX(TE$13:TE55,$B56+1,1)</f>
        <v>0</v>
      </c>
      <c r="TF56" s="535" cm="1">
        <f t="array" ref="TF56">INDEX(TF$13:TF55,$B56+1,1)</f>
        <v>0</v>
      </c>
      <c r="TG56" s="535" cm="1">
        <f t="array" ref="TG56">INDEX(TG$13:TG55,$B56+1,1)</f>
        <v>0</v>
      </c>
      <c r="TH56" s="535" cm="1">
        <f t="array" ref="TH56">INDEX(TH$13:TH55,$B56+1,1)</f>
        <v>0</v>
      </c>
      <c r="TI56" s="535" cm="1">
        <f t="array" ref="TI56">INDEX(TI$13:TI55,$B56+1,1)</f>
        <v>0</v>
      </c>
      <c r="TJ56" s="535" cm="1">
        <f t="array" ref="TJ56">INDEX(TJ$13:TJ55,$B56+1,1)</f>
        <v>0</v>
      </c>
      <c r="TK56" s="535" cm="1">
        <f t="array" ref="TK56">INDEX(TK$13:TK55,$B56+1,1)</f>
        <v>0</v>
      </c>
      <c r="TL56" s="535" cm="1">
        <f t="array" ref="TL56">INDEX(TL$13:TL55,$B56+1,1)</f>
        <v>0</v>
      </c>
      <c r="TM56" s="535" cm="1">
        <f t="array" ref="TM56">INDEX(TM$13:TM55,$B56+1,1)</f>
        <v>0</v>
      </c>
      <c r="TN56" s="535" cm="1">
        <f t="array" ref="TN56">INDEX(TN$13:TN55,$B56+1,1)</f>
        <v>0</v>
      </c>
      <c r="TO56" s="535" cm="1">
        <f t="array" ref="TO56">INDEX(TO$13:TO55,$B56+1,1)</f>
        <v>0</v>
      </c>
      <c r="TP56" s="535" cm="1">
        <f t="array" ref="TP56">INDEX(TP$13:TP55,$B56+1,1)</f>
        <v>0</v>
      </c>
      <c r="TQ56" s="535" cm="1">
        <f t="array" ref="TQ56">INDEX(TQ$13:TQ55,$B56+1,1)</f>
        <v>0</v>
      </c>
      <c r="TR56" s="535" cm="1">
        <f t="array" ref="TR56">INDEX(TR$13:TR55,$B56+1,1)</f>
        <v>0</v>
      </c>
      <c r="TS56" s="535" cm="1">
        <f t="array" ref="TS56">INDEX(TS$13:TS55,$B56+1,1)</f>
        <v>0</v>
      </c>
      <c r="TT56" s="535" cm="1">
        <f t="array" ref="TT56">INDEX(TT$13:TT55,$B56+1,1)</f>
        <v>0</v>
      </c>
      <c r="TU56" s="535" cm="1">
        <f t="array" ref="TU56">INDEX(TU$13:TU55,$B56+1,1)</f>
        <v>0</v>
      </c>
      <c r="TV56" s="535" cm="1">
        <f t="array" ref="TV56">INDEX(TV$13:TV55,$B56+1,1)</f>
        <v>0</v>
      </c>
      <c r="TW56" s="535" cm="1">
        <f t="array" ref="TW56">INDEX(TW$13:TW55,$B56+1,1)</f>
        <v>0</v>
      </c>
      <c r="TX56" s="535" cm="1">
        <f t="array" ref="TX56">INDEX(TX$13:TX55,$B56+1,1)</f>
        <v>0</v>
      </c>
      <c r="TY56" s="535" cm="1">
        <f t="array" ref="TY56">INDEX(TY$13:TY55,$B56+1,1)</f>
        <v>0</v>
      </c>
      <c r="TZ56" s="535" cm="1">
        <f t="array" ref="TZ56">INDEX(TZ$13:TZ55,$B56+1,1)</f>
        <v>0</v>
      </c>
      <c r="UA56" s="535" cm="1">
        <f t="array" ref="UA56">INDEX(UA$13:UA55,$B56+1,1)</f>
        <v>0</v>
      </c>
      <c r="UB56" s="535" cm="1">
        <f t="array" ref="UB56">INDEX(UB$13:UB55,$B56+1,1)</f>
        <v>0</v>
      </c>
      <c r="UC56" s="535" cm="1">
        <f t="array" ref="UC56">INDEX(UC$13:UC55,$B56+1,1)</f>
        <v>0</v>
      </c>
      <c r="UD56" s="535" cm="1">
        <f t="array" ref="UD56">INDEX(UD$13:UD55,$B56+1,1)</f>
        <v>0</v>
      </c>
      <c r="UE56" s="535" cm="1">
        <f t="array" ref="UE56">INDEX(UE$13:UE55,$B56+1,1)</f>
        <v>0</v>
      </c>
      <c r="UF56" s="535" cm="1">
        <f t="array" ref="UF56">INDEX(UF$13:UF55,$B56+1,1)</f>
        <v>0</v>
      </c>
      <c r="UG56" s="535" cm="1">
        <f t="array" ref="UG56">INDEX(UG$13:UG55,$B56+1,1)</f>
        <v>0</v>
      </c>
      <c r="UH56" s="535" cm="1">
        <f t="array" ref="UH56">INDEX(UH$13:UH55,$B56+1,1)</f>
        <v>0</v>
      </c>
      <c r="UI56" s="535" cm="1">
        <f t="array" ref="UI56">INDEX(UI$13:UI55,$B56+1,1)</f>
        <v>0</v>
      </c>
      <c r="UJ56" s="535" cm="1">
        <f t="array" ref="UJ56">INDEX(UJ$13:UJ55,$B56+1,1)</f>
        <v>0</v>
      </c>
      <c r="UK56" s="535" cm="1">
        <f t="array" ref="UK56">INDEX(UK$13:UK55,$B56+1,1)</f>
        <v>0</v>
      </c>
      <c r="UL56" s="535" cm="1">
        <f t="array" ref="UL56">INDEX(UL$13:UL55,$B56+1,1)</f>
        <v>0</v>
      </c>
      <c r="UM56" s="535" cm="1">
        <f t="array" ref="UM56">INDEX(UM$13:UM55,$B56+1,1)</f>
        <v>0</v>
      </c>
      <c r="UN56" s="535" cm="1">
        <f t="array" ref="UN56">INDEX(UN$13:UN55,$B56+1,1)</f>
        <v>0</v>
      </c>
      <c r="UO56" s="535" cm="1">
        <f t="array" ref="UO56">INDEX(UO$13:UO55,$B56+1,1)</f>
        <v>0</v>
      </c>
      <c r="UP56" s="535" cm="1">
        <f t="array" ref="UP56">INDEX(UP$13:UP55,$B56+1,1)</f>
        <v>0</v>
      </c>
      <c r="UQ56" s="535" cm="1">
        <f t="array" ref="UQ56">INDEX(UQ$13:UQ55,$B56+1,1)</f>
        <v>0</v>
      </c>
      <c r="UR56" s="535" cm="1">
        <f t="array" ref="UR56">INDEX(UR$13:UR55,$B56+1,1)</f>
        <v>0</v>
      </c>
      <c r="US56" s="535" cm="1">
        <f t="array" ref="US56">INDEX(US$13:US55,$B56+1,1)</f>
        <v>0</v>
      </c>
      <c r="UT56" s="535" cm="1">
        <f t="array" ref="UT56">INDEX(UT$13:UT55,$B56+1,1)</f>
        <v>0</v>
      </c>
      <c r="UU56" s="535" cm="1">
        <f t="array" ref="UU56">INDEX(UU$13:UU55,$B56+1,1)</f>
        <v>0</v>
      </c>
      <c r="UV56" s="535" cm="1">
        <f t="array" ref="UV56">INDEX(UV$13:UV55,$B56+1,1)</f>
        <v>0</v>
      </c>
      <c r="UW56" s="535" cm="1">
        <f t="array" ref="UW56">INDEX(UW$13:UW55,$B56+1,1)</f>
        <v>0</v>
      </c>
      <c r="UX56" s="535" cm="1">
        <f t="array" ref="UX56">INDEX(UX$13:UX55,$B56+1,1)</f>
        <v>0</v>
      </c>
      <c r="UY56" s="535" cm="1">
        <f t="array" ref="UY56">INDEX(UY$13:UY55,$B56+1,1)</f>
        <v>0</v>
      </c>
      <c r="UZ56" s="535" cm="1">
        <f t="array" ref="UZ56">INDEX(UZ$13:UZ55,$B56+1,1)</f>
        <v>0</v>
      </c>
      <c r="VA56" s="535" cm="1">
        <f t="array" ref="VA56">INDEX(VA$13:VA55,$B56+1,1)</f>
        <v>0</v>
      </c>
      <c r="VB56" s="535" cm="1">
        <f t="array" ref="VB56">INDEX(VB$13:VB55,$B56+1,1)</f>
        <v>0</v>
      </c>
      <c r="VC56" s="535" cm="1">
        <f t="array" ref="VC56">INDEX(VC$13:VC55,$B56+1,1)</f>
        <v>0</v>
      </c>
      <c r="VD56" s="535" cm="1">
        <f t="array" ref="VD56">INDEX(VD$13:VD55,$B56+1,1)</f>
        <v>0</v>
      </c>
      <c r="VE56" s="535" cm="1">
        <f t="array" ref="VE56">INDEX(VE$13:VE55,$B56+1,1)</f>
        <v>0</v>
      </c>
      <c r="VF56" s="535" cm="1">
        <f t="array" ref="VF56">INDEX(VF$13:VF55,$B56+1,1)</f>
        <v>0</v>
      </c>
      <c r="VG56" s="535" cm="1">
        <f t="array" ref="VG56">INDEX(VG$13:VG55,$B56+1,1)</f>
        <v>0</v>
      </c>
      <c r="VH56" s="535" cm="1">
        <f t="array" ref="VH56">INDEX(VH$13:VH55,$B56+1,1)</f>
        <v>0</v>
      </c>
      <c r="VI56" s="535" cm="1">
        <f t="array" ref="VI56">INDEX(VI$13:VI55,$B56+1,1)</f>
        <v>0</v>
      </c>
      <c r="VJ56" s="535" cm="1">
        <f t="array" ref="VJ56">INDEX(VJ$13:VJ55,$B56+1,1)</f>
        <v>0</v>
      </c>
      <c r="VK56" s="535" cm="1">
        <f t="array" ref="VK56">INDEX(VK$13:VK55,$B56+1,1)</f>
        <v>0</v>
      </c>
      <c r="VL56" s="535" cm="1">
        <f t="array" ref="VL56">INDEX(VL$13:VL55,$B56+1,1)</f>
        <v>0</v>
      </c>
      <c r="VM56" s="535" cm="1">
        <f t="array" ref="VM56">INDEX(VM$13:VM55,$B56+1,1)</f>
        <v>0</v>
      </c>
      <c r="VN56" s="535" cm="1">
        <f t="array" ref="VN56">INDEX(VN$13:VN55,$B56+1,1)</f>
        <v>0</v>
      </c>
      <c r="VO56" s="535" cm="1">
        <f t="array" ref="VO56">INDEX(VO$13:VO55,$B56+1,1)</f>
        <v>0</v>
      </c>
      <c r="VP56" s="535" cm="1">
        <f t="array" ref="VP56">INDEX(VP$13:VP55,$B56+1,1)</f>
        <v>0</v>
      </c>
      <c r="VQ56" s="535" cm="1">
        <f t="array" ref="VQ56">INDEX(VQ$13:VQ55,$B56+1,1)</f>
        <v>0</v>
      </c>
      <c r="VR56" s="535" cm="1">
        <f t="array" ref="VR56">INDEX(VR$13:VR55,$B56+1,1)</f>
        <v>0</v>
      </c>
      <c r="VS56" s="535" cm="1">
        <f t="array" ref="VS56">INDEX(VS$13:VS55,$B56+1,1)</f>
        <v>0</v>
      </c>
      <c r="VT56" s="535" cm="1">
        <f t="array" ref="VT56">INDEX(VT$13:VT55,$B56+1,1)</f>
        <v>0</v>
      </c>
      <c r="VU56" s="535" cm="1">
        <f t="array" ref="VU56">INDEX(VU$13:VU55,$B56+1,1)</f>
        <v>0</v>
      </c>
      <c r="VV56" s="535" cm="1">
        <f t="array" ref="VV56">INDEX(VV$13:VV55,$B56+1,1)</f>
        <v>0</v>
      </c>
      <c r="VW56" s="535" cm="1">
        <f t="array" ref="VW56">INDEX(VW$13:VW55,$B56+1,1)</f>
        <v>0</v>
      </c>
      <c r="VX56" s="535" cm="1">
        <f t="array" ref="VX56">INDEX(VX$13:VX55,$B56+1,1)</f>
        <v>0</v>
      </c>
      <c r="VY56" s="535" cm="1">
        <f t="array" ref="VY56">INDEX(VY$13:VY55,$B56+1,1)</f>
        <v>0</v>
      </c>
      <c r="VZ56" s="535" cm="1">
        <f t="array" ref="VZ56">INDEX(VZ$13:VZ55,$B56+1,1)</f>
        <v>0</v>
      </c>
      <c r="WA56" s="535" cm="1">
        <f t="array" ref="WA56">INDEX(WA$13:WA55,$B56+1,1)</f>
        <v>0</v>
      </c>
      <c r="WB56" s="535" cm="1">
        <f t="array" ref="WB56">INDEX(WB$13:WB55,$B56+1,1)</f>
        <v>0</v>
      </c>
      <c r="WC56" s="535" cm="1">
        <f t="array" ref="WC56">INDEX(WC$13:WC55,$B56+1,1)</f>
        <v>0</v>
      </c>
      <c r="WD56" s="535" cm="1">
        <f t="array" ref="WD56">INDEX(WD$13:WD55,$B56+1,1)</f>
        <v>0</v>
      </c>
      <c r="WE56" s="535" cm="1">
        <f t="array" ref="WE56">INDEX(WE$13:WE55,$B56+1,1)</f>
        <v>0</v>
      </c>
      <c r="WF56" s="535" cm="1">
        <f t="array" ref="WF56">INDEX(WF$13:WF55,$B56+1,1)</f>
        <v>0</v>
      </c>
      <c r="WG56" s="535" cm="1">
        <f t="array" ref="WG56">INDEX(WG$13:WG55,$B56+1,1)</f>
        <v>0</v>
      </c>
      <c r="WH56" s="535" cm="1">
        <f t="array" ref="WH56">INDEX(WH$13:WH55,$B56+1,1)</f>
        <v>0</v>
      </c>
      <c r="WI56" s="535" cm="1">
        <f t="array" ref="WI56">INDEX(WI$13:WI55,$B56+1,1)</f>
        <v>0</v>
      </c>
      <c r="WJ56" s="535" cm="1">
        <f t="array" ref="WJ56">INDEX(WJ$13:WJ55,$B56+1,1)</f>
        <v>0</v>
      </c>
      <c r="WK56" s="535" cm="1">
        <f t="array" ref="WK56">INDEX(WK$13:WK55,$B56+1,1)</f>
        <v>0</v>
      </c>
      <c r="WL56" s="535" cm="1">
        <f t="array" ref="WL56">INDEX(WL$13:WL55,$B56+1,1)</f>
        <v>0</v>
      </c>
      <c r="WM56" s="535" t="str" cm="1">
        <f t="array" ref="WM56">INDEX(WM$13:WM55,$B56+1,1)</f>
        <v>-</v>
      </c>
      <c r="WN56" s="18"/>
      <c r="WO56" s="535" cm="1">
        <f t="array" ref="WO56">INDEX(WO$13:WO55,$B56+1,1)</f>
        <v>0</v>
      </c>
      <c r="WP56" s="535" cm="1">
        <f t="array" ref="WP56">INDEX(WP$13:WP55,$B56+1,1)</f>
        <v>0</v>
      </c>
      <c r="WQ56" s="535" cm="1">
        <f t="array" ref="WQ56">INDEX(WQ$13:WQ55,$B56+1,1)</f>
        <v>0</v>
      </c>
      <c r="WR56" s="535" t="str" cm="1">
        <f t="array" ref="WR56">INDEX(WR$13:WR55,$B56+1,1)</f>
        <v>-</v>
      </c>
      <c r="WS56" s="535" t="str" cm="1">
        <f t="array" ref="WS56">INDEX(WS$13:WS55,$B56+1,1)</f>
        <v>-</v>
      </c>
      <c r="WT56" s="535" t="str" cm="1">
        <f t="array" ref="WT56">INDEX(WT$13:WT55,$B56+1,1)</f>
        <v>-</v>
      </c>
      <c r="WU56" s="535" t="str" cm="1">
        <f t="array" ref="WU56">INDEX(WU$13:WU55,$B56+1,1)</f>
        <v>-</v>
      </c>
      <c r="WV56" s="535" t="str" cm="1">
        <f t="array" ref="WV56">INDEX(WV$13:WV55,$B56+1,1)</f>
        <v>-</v>
      </c>
      <c r="WW56" s="535" t="str" cm="1">
        <f t="array" ref="WW56">INDEX(WW$13:WW55,$B56+1,1)</f>
        <v>-</v>
      </c>
      <c r="WX56" s="535" t="str" cm="1">
        <f t="array" ref="WX56">INDEX(WX$13:WX55,$B56+1,1)</f>
        <v>-</v>
      </c>
      <c r="WY56" s="535" t="str" cm="1">
        <f t="array" ref="WY56">INDEX(WY$13:WY55,$B56+1,1)</f>
        <v>-</v>
      </c>
      <c r="WZ56" s="535" t="str" cm="1">
        <f t="array" ref="WZ56">INDEX(WZ$13:WZ55,$B56+1,1)</f>
        <v>-</v>
      </c>
      <c r="XA56" s="535" t="str" cm="1">
        <f t="array" ref="XA56">INDEX(XA$13:XA55,$B56+1,1)</f>
        <v>-</v>
      </c>
      <c r="XB56" s="535" t="str" cm="1">
        <f t="array" ref="XB56">INDEX(XB$13:XB55,$B56+1,1)</f>
        <v>-</v>
      </c>
      <c r="XC56" s="535" t="str" cm="1">
        <f t="array" ref="XC56">INDEX(XC$13:XC55,$B56+1,1)</f>
        <v>-</v>
      </c>
      <c r="XD56" s="535" t="str" cm="1">
        <f t="array" ref="XD56">INDEX(XD$13:XD55,$B56+1,1)</f>
        <v>-</v>
      </c>
      <c r="XE56" s="535" t="str" cm="1">
        <f t="array" ref="XE56">INDEX(XE$13:XE55,$B56+1,1)</f>
        <v>-</v>
      </c>
      <c r="XF56" s="535" t="str" cm="1">
        <f t="array" ref="XF56">INDEX(XF$13:XF55,$B56+1,1)</f>
        <v>-</v>
      </c>
      <c r="XG56" s="535" t="str" cm="1">
        <f t="array" ref="XG56">INDEX(XG$13:XG55,$B56+1,1)</f>
        <v>-</v>
      </c>
      <c r="XH56" s="18"/>
      <c r="XI56" s="411" t="b">
        <f t="shared" ca="1" si="222"/>
        <v>0</v>
      </c>
      <c r="XJ56" s="535" t="str" cm="1">
        <f t="array" ref="XJ56">INDEX(XJ$13:XJ55,$B56+1,1)</f>
        <v>-</v>
      </c>
      <c r="XK56" s="535" t="str" cm="1">
        <f t="array" ref="XK56">INDEX(XK$13:XK55,$B56+1,1)</f>
        <v>-</v>
      </c>
      <c r="XL56" s="535" t="str" cm="1">
        <f t="array" ref="XL56">INDEX(XL$13:XL55,$B56+1,1)</f>
        <v>-</v>
      </c>
      <c r="XM56" s="535" t="str" cm="1">
        <f t="array" ref="XM56">INDEX(XM$13:XM55,$B56+1,1)</f>
        <v>-</v>
      </c>
      <c r="XN56" s="535" cm="1">
        <f t="array" ref="XN56">INDEX(XN$13:XN55,$B56+1,1)</f>
        <v>0</v>
      </c>
      <c r="XO56" s="535" t="str" cm="1">
        <f t="array" ref="XO56">INDEX(XO$13:XO55,$B56+1,1)</f>
        <v>-</v>
      </c>
      <c r="XP56" s="535" t="str" cm="1">
        <f t="array" ref="XP56">INDEX(XP$13:XP55,$B56+1,1)</f>
        <v>-</v>
      </c>
      <c r="XQ56" s="535" t="str" cm="1">
        <f t="array" ref="XQ56">INDEX(XQ$13:XQ55,$B56+1,1)</f>
        <v>-</v>
      </c>
      <c r="XR56" s="535" t="str" cm="1">
        <f t="array" ref="XR56">INDEX(XR$13:XR55,$B56+1,1)</f>
        <v>-</v>
      </c>
      <c r="XS56" s="535" t="str" cm="1">
        <f t="array" ref="XS56">INDEX(XS$13:XS55,$B56+1,1)</f>
        <v>-</v>
      </c>
      <c r="XT56" s="535" t="str" cm="1">
        <f t="array" ref="XT56">INDEX(XT$13:XT55,$B56+1,1)</f>
        <v>-</v>
      </c>
      <c r="XU56" s="535" t="str" cm="1">
        <f t="array" ref="XU56">INDEX(XU$13:XU55,$B56+1,1)</f>
        <v>-</v>
      </c>
      <c r="XV56" s="535" t="str" cm="1">
        <f t="array" ref="XV56">INDEX(XV$13:XV55,$B56+1,1)</f>
        <v>-</v>
      </c>
      <c r="XW56" s="535" t="b" cm="1">
        <f t="array" ref="XW56">INDEX(XW$13:XW55,$B56+1,1)</f>
        <v>1</v>
      </c>
      <c r="XX56" s="535" t="str" cm="1">
        <f t="array" ref="XX56">INDEX(XX$13:XX55,$B56+1,1)</f>
        <v>-</v>
      </c>
      <c r="XY56" s="535" cm="1">
        <f t="array" ref="XY56">INDEX(XY$13:XY55,$B56+1,1)</f>
        <v>0</v>
      </c>
      <c r="XZ56" s="535" cm="1">
        <f t="array" ref="XZ56">INDEX(XZ$13:XZ55,$B56+1,1)</f>
        <v>0</v>
      </c>
      <c r="YA56" s="535" cm="1">
        <f t="array" ref="YA56">INDEX(YA$13:YA55,$B56+1,1)</f>
        <v>0</v>
      </c>
      <c r="YB56" s="18"/>
      <c r="YC56" s="535" cm="1">
        <f t="array" ref="YC56">INDEX(YC$13:YC55,$B56+1,1)</f>
        <v>50</v>
      </c>
      <c r="YD56" s="535" cm="1">
        <f t="array" ref="YD56">INDEX(YD$13:YD55,$B56+1,1)</f>
        <v>50</v>
      </c>
      <c r="YE56" s="535" cm="1">
        <f t="array" ref="YE56">INDEX(YE$13:YE55,$B56+1,1)</f>
        <v>50</v>
      </c>
      <c r="YF56" s="535" cm="1">
        <f t="array" ref="YF56">INDEX(YF$13:YF55,$B56+1,1)</f>
        <v>50</v>
      </c>
      <c r="YG56" s="535" cm="1">
        <f t="array" ref="YG56">INDEX(YG$13:YG55,$B56+1,1)</f>
        <v>1</v>
      </c>
      <c r="YH56" s="535" cm="1">
        <f t="array" ref="YH56">INDEX(YH$13:YH55,$B56+1,1)</f>
        <v>1</v>
      </c>
      <c r="YI56" s="535" cm="1">
        <f t="array" ref="YI56">INDEX(YI$13:YI55,$B56+1,1)</f>
        <v>1</v>
      </c>
      <c r="YJ56" s="535" cm="1">
        <f t="array" ref="YJ56">INDEX(YJ$13:YJ55,$B56+1,1)</f>
        <v>1</v>
      </c>
      <c r="YK56" s="535" t="str" cm="1">
        <f t="array" ref="YK56">INDEX(YK$13:YK55,$B56+1,1)</f>
        <v>-</v>
      </c>
      <c r="YL56" s="535" t="str" cm="1">
        <f t="array" ref="YL56">INDEX(YL$13:YL55,$B56+1,1)</f>
        <v>-</v>
      </c>
      <c r="YM56" s="535" t="str" cm="1">
        <f t="array" ref="YM56">INDEX(YM$13:YM55,$B56+1,1)</f>
        <v>-</v>
      </c>
      <c r="YN56" s="535" t="str" cm="1">
        <f t="array" ref="YN56">INDEX(YN$13:YN55,$B56+1,1)</f>
        <v>-</v>
      </c>
      <c r="YO56" s="535" t="str" cm="1">
        <f t="array" ref="YO56">INDEX(YO$13:YO55,$B56+1,1)</f>
        <v>-</v>
      </c>
      <c r="YP56" s="535" t="str" cm="1">
        <f t="array" ref="YP56">INDEX(YP$13:YP55,$B56+1,1)</f>
        <v>-</v>
      </c>
      <c r="YQ56" s="535" t="str" cm="1">
        <f t="array" ref="YQ56">INDEX(YQ$13:YQ55,$B56+1,1)</f>
        <v>-</v>
      </c>
      <c r="YR56" s="18"/>
      <c r="YS56" s="535" t="str" cm="1">
        <f t="array" ref="YS56">INDEX(YS$13:YS55,$B56+1,1)</f>
        <v>-</v>
      </c>
      <c r="YT56" s="411">
        <f t="shared" si="172"/>
        <v>1</v>
      </c>
      <c r="YU56" s="18"/>
      <c r="YV56" s="535" t="str" cm="1">
        <f t="array" ref="YV56">INDEX(YV$13:YV55,$B56+1,1)</f>
        <v>-</v>
      </c>
      <c r="YW56" s="535" t="str" cm="1">
        <f t="array" ref="YW56">INDEX(YW$13:YW55,$B56+1,1)</f>
        <v>-</v>
      </c>
      <c r="YX56" s="535" t="str" cm="1">
        <f t="array" ref="YX56">INDEX(YX$13:YX55,$B56+1,1)</f>
        <v>-</v>
      </c>
      <c r="YY56" s="535" t="str" cm="1">
        <f t="array" ref="YY56">INDEX(YY$13:YY55,$B56+1,1)</f>
        <v>-</v>
      </c>
      <c r="YZ56" s="535" t="str" cm="1">
        <f t="array" ref="YZ56">INDEX(YZ$13:YZ55,$B56+1,1)</f>
        <v>-</v>
      </c>
      <c r="ZA56" s="535" t="str" cm="1">
        <f t="array" ref="ZA56">INDEX(ZA$13:ZA55,$B56+1,1)</f>
        <v>-</v>
      </c>
      <c r="ZB56" s="535" t="str" cm="1">
        <f t="array" ref="ZB56">INDEX(ZB$13:ZB55,$B56+1,1)</f>
        <v>-</v>
      </c>
      <c r="ZC56" s="535" t="str" cm="1">
        <f t="array" ref="ZC56">INDEX(ZC$13:ZC55,$B56+1,1)</f>
        <v>-</v>
      </c>
      <c r="ZD56" s="535" t="str" cm="1">
        <f t="array" ref="ZD56">INDEX(ZD$13:ZD55,$B56+1,1)</f>
        <v>-</v>
      </c>
      <c r="ZE56" s="535" t="str" cm="1">
        <f t="array" ref="ZE56">INDEX(ZE$13:ZE55,$B56+1,1)</f>
        <v>-</v>
      </c>
      <c r="ZF56" s="535" t="str" cm="1">
        <f t="array" ref="ZF56">INDEX(ZF$13:ZF55,$B56+1,1)</f>
        <v>-</v>
      </c>
      <c r="ZG56" s="535" t="str" cm="1">
        <f t="array" ref="ZG56">INDEX(ZG$13:ZG55,$B56+1,1)</f>
        <v>-</v>
      </c>
      <c r="ZH56" s="535" t="str" cm="1">
        <f t="array" ref="ZH56">INDEX(ZH$13:ZH55,$B56+1,1)</f>
        <v>-</v>
      </c>
      <c r="ZI56" s="535" t="str" cm="1">
        <f t="array" ref="ZI56">INDEX(ZI$13:ZI55,$B56+1,1)</f>
        <v>-</v>
      </c>
      <c r="ZJ56" s="535" t="str" cm="1">
        <f t="array" ref="ZJ56">INDEX(ZJ$13:ZJ55,$B56+1,1)</f>
        <v>-</v>
      </c>
      <c r="ZK56" s="535" t="str" cm="1">
        <f t="array" ref="ZK56">INDEX(ZK$13:ZK55,$B56+1,1)</f>
        <v>-</v>
      </c>
      <c r="ZL56" s="535" t="str" cm="1">
        <f t="array" ref="ZL56">INDEX(ZL$13:ZL55,$B56+1,1)</f>
        <v>-</v>
      </c>
      <c r="ZM56" s="535" t="str" cm="1">
        <f t="array" ref="ZM56">INDEX(ZM$13:ZM55,$B56+1,1)</f>
        <v>-</v>
      </c>
      <c r="ZN56" s="535" t="str" cm="1">
        <f t="array" ref="ZN56">INDEX(ZN$13:ZN55,$B56+1,1)</f>
        <v>-</v>
      </c>
      <c r="ZO56" s="535" t="str" cm="1">
        <f t="array" ref="ZO56">INDEX(ZO$13:ZO55,$B56+1,1)</f>
        <v>-</v>
      </c>
      <c r="ZP56" s="535" t="str" cm="1">
        <f t="array" ref="ZP56">INDEX(ZP$13:ZP55,$B56+1,1)</f>
        <v>-</v>
      </c>
      <c r="ZQ56" s="535" t="str" cm="1">
        <f t="array" ref="ZQ56">INDEX(ZQ$13:ZQ55,$B56+1,1)</f>
        <v>-</v>
      </c>
      <c r="ZR56" s="535" t="str" cm="1">
        <f t="array" ref="ZR56">INDEX(ZR$13:ZR55,$B56+1,1)</f>
        <v>-</v>
      </c>
      <c r="ZS56" s="535" t="str" cm="1">
        <f t="array" ref="ZS56">INDEX(ZS$13:ZS55,$B56+1,1)</f>
        <v>-</v>
      </c>
      <c r="ZT56" s="535" t="str" cm="1">
        <f t="array" ref="ZT56">INDEX(ZT$13:ZT55,$B56+1,1)</f>
        <v>-</v>
      </c>
      <c r="ZU56" s="535" t="str" cm="1">
        <f t="array" ref="ZU56">INDEX(ZU$13:ZU55,$B56+1,1)</f>
        <v>-</v>
      </c>
      <c r="ZV56" s="535" t="str" cm="1">
        <f t="array" ref="ZV56">INDEX(ZV$13:ZV55,$B56+1,1)</f>
        <v>-</v>
      </c>
      <c r="ZW56" s="535" t="str" cm="1">
        <f t="array" ref="ZW56">INDEX(ZW$13:ZW55,$B56+1,1)</f>
        <v>-</v>
      </c>
      <c r="ZX56" s="535" t="str" cm="1">
        <f t="array" ref="ZX56">INDEX(ZX$13:ZX55,$B56+1,1)</f>
        <v>-</v>
      </c>
      <c r="ZY56" s="535" t="str" cm="1">
        <f t="array" ref="ZY56">INDEX(ZY$13:ZY55,$B56+1,1)</f>
        <v>-</v>
      </c>
      <c r="ZZ56" s="535" t="str" cm="1">
        <f t="array" ref="ZZ56">INDEX(ZZ$13:ZZ55,$B56+1,1)</f>
        <v>-</v>
      </c>
      <c r="AAA56" s="535" t="str" cm="1">
        <f t="array" ref="AAA56">INDEX(AAA$13:AAA55,$B56+1,1)</f>
        <v>-</v>
      </c>
      <c r="AAB56" s="535" cm="1">
        <f t="array" ref="AAB56">INDEX(AAB$13:AAB55,$B56+1,1)</f>
        <v>0</v>
      </c>
      <c r="AAC56" s="535" t="str" cm="1">
        <f t="array" ref="AAC56">INDEX(AAC$13:AAC55,$B56+1,1)</f>
        <v>-</v>
      </c>
      <c r="AAD56" s="535" t="str" cm="1">
        <f t="array" ref="AAD56">INDEX(AAD$13:AAD55,$B56+1,1)</f>
        <v>-</v>
      </c>
      <c r="AAE56" s="535" t="str" cm="1">
        <f t="array" ref="AAE56">INDEX(AAE$13:AAE55,$B56+1,1)</f>
        <v>-</v>
      </c>
      <c r="AAF56" s="535" t="str" cm="1">
        <f t="array" ref="AAF56">INDEX(AAF$13:AAF55,$B56+1,1)</f>
        <v>-</v>
      </c>
      <c r="AAG56" s="535" t="str" cm="1">
        <f t="array" ref="AAG56">INDEX(AAG$13:AAG55,$B56+1,1)</f>
        <v>-</v>
      </c>
      <c r="AAH56" s="535" cm="1">
        <f t="array" ref="AAH56">INDEX(AAH$13:AAH55,$B56+1,1)</f>
        <v>0</v>
      </c>
      <c r="AAI56" s="535" t="str" cm="1">
        <f t="array" ref="AAI56">INDEX(AAI$13:AAI55,$B56+1,1)</f>
        <v>-</v>
      </c>
      <c r="AAJ56" s="535" t="str" cm="1">
        <f t="array" ref="AAJ56">INDEX(AAJ$13:AAJ55,$B56+1,1)</f>
        <v>-</v>
      </c>
      <c r="AAK56" s="535" t="str" cm="1">
        <f t="array" ref="AAK56">INDEX(AAK$13:AAK55,$B56+1,1)</f>
        <v>-</v>
      </c>
      <c r="AAL56" s="535" cm="1">
        <f t="array" ref="AAL56">INDEX(AAL$13:AAL55,$B56+1,1)</f>
        <v>1</v>
      </c>
      <c r="AAM56" s="535" cm="1">
        <f t="array" ref="AAM56">INDEX(AAM$13:AAM55,$B56+1,1)</f>
        <v>1</v>
      </c>
      <c r="AAN56" s="535" t="str" cm="1">
        <f t="array" ref="AAN56">INDEX(AAN$13:AAN55,$B56+1,1)</f>
        <v>-</v>
      </c>
      <c r="AAO56" s="535" t="str" cm="1">
        <f t="array" ref="AAO56">INDEX(AAO$13:AAO55,$B56+1,1)</f>
        <v>-</v>
      </c>
      <c r="AAP56" s="535" t="str" cm="1">
        <f t="array" ref="AAP56">INDEX(AAP$13:AAP55,$B56+1,1)</f>
        <v>-</v>
      </c>
      <c r="AAQ56" s="535" t="str" cm="1">
        <f t="array" ref="AAQ56">INDEX(AAQ$13:AAQ55,$B56+1,1)</f>
        <v>-</v>
      </c>
      <c r="AAR56" s="535" t="str" cm="1">
        <f t="array" ref="AAR56">INDEX(AAR$13:AAR55,$B56+1,1)</f>
        <v>-</v>
      </c>
      <c r="AAS56" s="535" t="str" cm="1">
        <f t="array" ref="AAS56">INDEX(AAS$13:AAS55,$B56+1,1)</f>
        <v>-</v>
      </c>
      <c r="AAT56" s="535" t="str" cm="1">
        <f t="array" ref="AAT56">INDEX(AAT$13:AAT55,$B56+1,1)</f>
        <v>-</v>
      </c>
      <c r="AAU56" s="535" t="str" cm="1">
        <f t="array" ref="AAU56">INDEX(AAU$13:AAU55,$B56+1,1)</f>
        <v>-</v>
      </c>
      <c r="AAV56" s="535" t="str" cm="1">
        <f t="array" ref="AAV56">INDEX(AAV$13:AAV55,$B56+1,1)</f>
        <v>-</v>
      </c>
      <c r="AAW56" s="535" t="str" cm="1">
        <f t="array" ref="AAW56">INDEX(AAW$13:AAW55,$B56+1,1)</f>
        <v>-</v>
      </c>
      <c r="AAX56" s="535" t="str" cm="1">
        <f t="array" ref="AAX56">INDEX(AAX$13:AAX55,$B56+1,1)</f>
        <v>-</v>
      </c>
      <c r="AAY56" s="535" t="str" cm="1">
        <f t="array" ref="AAY56">INDEX(AAY$13:AAY55,$B56+1,1)</f>
        <v>-</v>
      </c>
      <c r="AAZ56" s="535" t="str" cm="1">
        <f t="array" ref="AAZ56">INDEX(AAZ$13:AAZ55,$B56+1,1)</f>
        <v>-</v>
      </c>
      <c r="ABA56" s="18"/>
      <c r="ABB56" s="22" t="str">
        <f t="shared" si="224"/>
        <v>-</v>
      </c>
      <c r="ABC56" s="535" t="str" cm="1">
        <f t="array" ref="ABC56">INDEX(ABC$13:ABC55,$B56+1,1)</f>
        <v>-</v>
      </c>
      <c r="ABD56" s="535" t="str" cm="1">
        <f t="array" ref="ABD56">INDEX(ABD$13:ABD55,$B56+1,1)</f>
        <v>-</v>
      </c>
      <c r="ABE56" s="535" t="str" cm="1">
        <f t="array" ref="ABE56">INDEX(ABE$13:ABE55,$B56+1,1)</f>
        <v>-</v>
      </c>
      <c r="ABF56" s="535" t="str" cm="1">
        <f t="array" ref="ABF56">INDEX(ABF$13:ABF55,$B56+1,1)</f>
        <v>-</v>
      </c>
      <c r="ABG56" s="535" t="str" cm="1">
        <f t="array" ref="ABG56">INDEX(ABG$13:ABG55,$B56+1,1)</f>
        <v>-</v>
      </c>
      <c r="ABH56" s="535" t="str" cm="1">
        <f t="array" ref="ABH56">INDEX(ABH$13:ABH55,$B56+1,1)</f>
        <v>-</v>
      </c>
      <c r="ABI56" s="535" t="str" cm="1">
        <f t="array" ref="ABI56">INDEX(ABI$13:ABI55,$B56+1,1)</f>
        <v>-</v>
      </c>
      <c r="ABJ56" s="535" t="str" cm="1">
        <f t="array" ref="ABJ56">INDEX(ABJ$13:ABJ55,$B56+1,1)</f>
        <v>-</v>
      </c>
      <c r="ABK56" s="535" t="str" cm="1">
        <f t="array" ref="ABK56">INDEX(ABK$13:ABK55,$B56+1,1)</f>
        <v>-</v>
      </c>
      <c r="ABL56" s="535" t="str" cm="1">
        <f t="array" ref="ABL56">INDEX(ABL$13:ABL55,$B56+1,1)</f>
        <v>-</v>
      </c>
      <c r="ABM56" s="535" t="str" cm="1">
        <f t="array" ref="ABM56">INDEX(ABM$13:ABM55,$B56+1,1)</f>
        <v>-</v>
      </c>
      <c r="ABN56" s="535" t="str" cm="1">
        <f t="array" ref="ABN56">INDEX(ABN$13:ABN55,$B56+1,1)</f>
        <v>-</v>
      </c>
      <c r="ABO56" s="535" t="str" cm="1">
        <f t="array" ref="ABO56">INDEX(ABO$13:ABO55,$B56+1,1)</f>
        <v>-</v>
      </c>
      <c r="ABP56" s="535" t="str" cm="1">
        <f t="array" ref="ABP56">INDEX(ABP$13:ABP55,$B56+1,1)</f>
        <v>-</v>
      </c>
      <c r="ABQ56" s="535" t="str" cm="1">
        <f t="array" ref="ABQ56">INDEX(ABQ$13:ABQ55,$B56+1,1)</f>
        <v>-</v>
      </c>
      <c r="ABR56" s="535" t="str" cm="1">
        <f t="array" ref="ABR56">INDEX(ABR$13:ABR55,$B56+1,1)</f>
        <v>-</v>
      </c>
      <c r="ABS56" s="535" t="str" cm="1">
        <f t="array" ref="ABS56">INDEX(ABS$13:ABS55,$B56+1,1)</f>
        <v>-</v>
      </c>
      <c r="ABT56" s="535" t="str" cm="1">
        <f t="array" ref="ABT56">INDEX(ABT$13:ABT55,$B56+1,1)</f>
        <v>-</v>
      </c>
      <c r="ABU56" s="535" t="str" cm="1">
        <f t="array" ref="ABU56">INDEX(ABU$13:ABU55,$B56+1,1)</f>
        <v>-</v>
      </c>
      <c r="ABV56" s="535" t="str" cm="1">
        <f t="array" ref="ABV56">INDEX(ABV$13:ABV55,$B56+1,1)</f>
        <v>-</v>
      </c>
      <c r="ABW56" s="535" t="str" cm="1">
        <f t="array" ref="ABW56">INDEX(ABW$13:ABW55,$B56+1,1)</f>
        <v>-</v>
      </c>
      <c r="ABX56" s="535" t="str" cm="1">
        <f t="array" ref="ABX56">INDEX(ABX$13:ABX55,$B56+1,1)</f>
        <v>-</v>
      </c>
      <c r="ABY56" s="535" t="str" cm="1">
        <f t="array" ref="ABY56">INDEX(ABY$13:ABY55,$B56+1,1)</f>
        <v>-</v>
      </c>
      <c r="ABZ56" s="535" t="str" cm="1">
        <f t="array" ref="ABZ56">INDEX(ABZ$13:ABZ55,$B56+1,1)</f>
        <v>-</v>
      </c>
      <c r="ACA56" s="535" t="str" cm="1">
        <f t="array" ref="ACA56">INDEX(ACA$13:ACA55,$B56+1,1)</f>
        <v>-</v>
      </c>
      <c r="ACB56" s="535" t="str" cm="1">
        <f t="array" ref="ACB56">INDEX(ACB$13:ACB55,$B56+1,1)</f>
        <v>-</v>
      </c>
      <c r="ACC56" s="535" t="str" cm="1">
        <f t="array" ref="ACC56">INDEX(ACC$13:ACC55,$B56+1,1)</f>
        <v>-</v>
      </c>
      <c r="ACD56" s="535" t="str" cm="1">
        <f t="array" ref="ACD56">INDEX(ACD$13:ACD55,$B56+1,1)</f>
        <v>-</v>
      </c>
      <c r="ACE56" s="535" t="str" cm="1">
        <f t="array" ref="ACE56">INDEX(ACE$13:ACE55,$B56+1,1)</f>
        <v>-</v>
      </c>
      <c r="ACF56" s="22" t="str">
        <f t="shared" si="225"/>
        <v>-</v>
      </c>
      <c r="ACG56" s="535" t="str" cm="1">
        <f t="array" ref="ACG56">INDEX(ACG$13:ACG55,$B56+1,1)</f>
        <v>-</v>
      </c>
      <c r="ACH56" s="535" t="str" cm="1">
        <f t="array" ref="ACH56">INDEX(ACH$13:ACH55,$B56+1,1)</f>
        <v>-</v>
      </c>
      <c r="ACI56" s="535" t="str" cm="1">
        <f t="array" ref="ACI56">INDEX(ACI$13:ACI55,$B56+1,1)</f>
        <v>-</v>
      </c>
      <c r="ACJ56" s="535" t="str" cm="1">
        <f t="array" ref="ACJ56">INDEX(ACJ$13:ACJ55,$B56+1,1)</f>
        <v>-</v>
      </c>
      <c r="ACK56" s="535" t="str" cm="1">
        <f t="array" ref="ACK56">INDEX(ACK$13:ACK55,$B56+1,1)</f>
        <v>-</v>
      </c>
      <c r="ACL56" s="535" t="str" cm="1">
        <f t="array" ref="ACL56">INDEX(ACL$13:ACL55,$B56+1,1)</f>
        <v>-</v>
      </c>
      <c r="ACM56" s="535" t="str" cm="1">
        <f t="array" ref="ACM56">INDEX(ACM$13:ACM55,$B56+1,1)</f>
        <v>-</v>
      </c>
      <c r="ACN56" s="535" t="str" cm="1">
        <f t="array" ref="ACN56">INDEX(ACN$13:ACN55,$B56+1,1)</f>
        <v>-</v>
      </c>
      <c r="ACO56" s="535" t="str" cm="1">
        <f t="array" ref="ACO56">INDEX(ACO$13:ACO55,$B56+1,1)</f>
        <v>-</v>
      </c>
      <c r="ACP56" s="535" t="str" cm="1">
        <f t="array" ref="ACP56">INDEX(ACP$13:ACP55,$B56+1,1)</f>
        <v>-</v>
      </c>
      <c r="ACQ56" s="535" t="str" cm="1">
        <f t="array" ref="ACQ56">INDEX(ACQ$13:ACQ55,$B56+1,1)</f>
        <v>-</v>
      </c>
      <c r="ACR56" s="535" t="str" cm="1">
        <f t="array" ref="ACR56">INDEX(ACR$13:ACR55,$B56+1,1)</f>
        <v>-</v>
      </c>
      <c r="ACS56" s="535" t="str" cm="1">
        <f t="array" ref="ACS56">INDEX(ACS$13:ACS55,$B56+1,1)</f>
        <v>-</v>
      </c>
      <c r="ACT56" s="535" t="str" cm="1">
        <f t="array" ref="ACT56">INDEX(ACT$13:ACT55,$B56+1,1)</f>
        <v>-</v>
      </c>
      <c r="ACU56" s="535" t="str" cm="1">
        <f t="array" ref="ACU56">INDEX(ACU$13:ACU55,$B56+1,1)</f>
        <v>-</v>
      </c>
      <c r="ACV56" s="535" t="str" cm="1">
        <f t="array" ref="ACV56">INDEX(ACV$13:ACV55,$B56+1,1)</f>
        <v>-</v>
      </c>
      <c r="ACW56" s="535" t="str" cm="1">
        <f t="array" ref="ACW56">INDEX(ACW$13:ACW55,$B56+1,1)</f>
        <v>-</v>
      </c>
      <c r="ACX56" s="535" t="str" cm="1">
        <f t="array" ref="ACX56">INDEX(ACX$13:ACX55,$B56+1,1)</f>
        <v>-</v>
      </c>
      <c r="ACY56" s="535" t="str" cm="1">
        <f t="array" ref="ACY56">INDEX(ACY$13:ACY55,$B56+1,1)</f>
        <v>-</v>
      </c>
      <c r="ACZ56" s="535" t="str" cm="1">
        <f t="array" ref="ACZ56">INDEX(ACZ$13:ACZ55,$B56+1,1)</f>
        <v>-</v>
      </c>
      <c r="ADA56" s="535" t="str" cm="1">
        <f t="array" ref="ADA56">INDEX(ADA$13:ADA55,$B56+1,1)</f>
        <v>-</v>
      </c>
      <c r="ADB56" s="535" t="str" cm="1">
        <f t="array" ref="ADB56">INDEX(ADB$13:ADB55,$B56+1,1)</f>
        <v>-</v>
      </c>
      <c r="ADC56" s="535" t="str" cm="1">
        <f t="array" ref="ADC56">INDEX(ADC$13:ADC55,$B56+1,1)</f>
        <v>-</v>
      </c>
      <c r="ADD56" s="535" t="str" cm="1">
        <f t="array" ref="ADD56">INDEX(ADD$13:ADD55,$B56+1,1)</f>
        <v>-</v>
      </c>
      <c r="ADE56" s="535" t="str" cm="1">
        <f t="array" ref="ADE56">INDEX(ADE$13:ADE55,$B56+1,1)</f>
        <v>-</v>
      </c>
      <c r="ADF56" s="535" t="str" cm="1">
        <f t="array" ref="ADF56">INDEX(ADF$13:ADF55,$B56+1,1)</f>
        <v>-</v>
      </c>
      <c r="ADG56" s="535" t="str" cm="1">
        <f t="array" ref="ADG56">INDEX(ADG$13:ADG55,$B56+1,1)</f>
        <v>-</v>
      </c>
      <c r="ADH56" s="535" t="str" cm="1">
        <f t="array" ref="ADH56">INDEX(ADH$13:ADH55,$B56+1,1)</f>
        <v>-</v>
      </c>
      <c r="ADI56" s="535" t="str" cm="1">
        <f t="array" ref="ADI56">INDEX(ADI$13:ADI55,$B56+1,1)</f>
        <v>-</v>
      </c>
      <c r="ADJ56" s="535" t="str" cm="1">
        <f t="array" ref="ADJ56">INDEX(ADJ$13:ADJ55,$B56+1,1)</f>
        <v>-</v>
      </c>
      <c r="ADK56" s="535" t="str" cm="1">
        <f t="array" ref="ADK56">INDEX(ADK$13:ADK55,$B56+1,1)</f>
        <v>-</v>
      </c>
      <c r="ADL56" s="535" t="str" cm="1">
        <f t="array" ref="ADL56">INDEX(ADL$13:ADL55,$B56+1,1)</f>
        <v>-</v>
      </c>
      <c r="ADM56" s="535" t="str" cm="1">
        <f t="array" ref="ADM56">INDEX(ADM$13:ADM55,$B56+1,1)</f>
        <v>-</v>
      </c>
      <c r="ADN56" s="535" t="str" cm="1">
        <f t="array" ref="ADN56">INDEX(ADN$13:ADN55,$B56+1,1)</f>
        <v>-</v>
      </c>
      <c r="ADO56" s="535" t="str" cm="1">
        <f t="array" ref="ADO56">INDEX(ADO$13:ADO55,$B56+1,1)</f>
        <v>-</v>
      </c>
      <c r="ADP56" s="535" t="str" cm="1">
        <f t="array" ref="ADP56">INDEX(ADP$13:ADP55,$B56+1,1)</f>
        <v>-</v>
      </c>
      <c r="ADQ56" s="535" t="str" cm="1">
        <f t="array" ref="ADQ56">INDEX(ADQ$13:ADQ55,$B56+1,1)</f>
        <v>-</v>
      </c>
      <c r="ADR56" s="535" t="str" cm="1">
        <f t="array" ref="ADR56">INDEX(ADR$13:ADR55,$B56+1,1)</f>
        <v>-</v>
      </c>
      <c r="ADS56" s="535" t="str" cm="1">
        <f t="array" ref="ADS56">INDEX(ADS$13:ADS55,$B56+1,1)</f>
        <v>-</v>
      </c>
      <c r="ADT56" s="535" t="str" cm="1">
        <f t="array" ref="ADT56">INDEX(ADT$13:ADT55,$B56+1,1)</f>
        <v>-</v>
      </c>
      <c r="ADU56" s="535" t="str" cm="1">
        <f t="array" ref="ADU56">INDEX(ADU$13:ADU55,$B56+1,1)</f>
        <v>-</v>
      </c>
      <c r="ADV56" s="535" t="str" cm="1">
        <f t="array" ref="ADV56">INDEX(ADV$13:ADV55,$B56+1,1)</f>
        <v>-</v>
      </c>
      <c r="ADW56" s="535" t="str" cm="1">
        <f t="array" ref="ADW56">INDEX(ADW$13:ADW55,$B56+1,1)</f>
        <v>-</v>
      </c>
      <c r="ADX56" s="535" t="str" cm="1">
        <f t="array" ref="ADX56">INDEX(ADX$13:ADX55,$B56+1,1)</f>
        <v>-</v>
      </c>
      <c r="ADY56" s="535" t="str" cm="1">
        <f t="array" ref="ADY56">INDEX(ADY$13:ADY55,$B56+1,1)</f>
        <v>-</v>
      </c>
      <c r="ADZ56" s="535" t="str" cm="1">
        <f t="array" ref="ADZ56">INDEX(ADZ$13:ADZ55,$B56+1,1)</f>
        <v>-</v>
      </c>
      <c r="AEA56" s="535" t="str" cm="1">
        <f t="array" ref="AEA56">INDEX(AEA$13:AEA55,$B56+1,1)</f>
        <v>-</v>
      </c>
      <c r="AEB56" s="535" t="str" cm="1">
        <f t="array" ref="AEB56">INDEX(AEB$13:AEB55,$B56+1,1)</f>
        <v>-</v>
      </c>
      <c r="AEC56" s="535" t="str" cm="1">
        <f t="array" ref="AEC56">INDEX(AEC$13:AEC55,$B56+1,1)</f>
        <v>-</v>
      </c>
      <c r="AED56" s="535" t="str" cm="1">
        <f t="array" ref="AED56">INDEX(AED$13:AED55,$B56+1,1)</f>
        <v>-</v>
      </c>
      <c r="AEE56" s="535" t="str" cm="1">
        <f t="array" ref="AEE56">INDEX(AEE$13:AEE55,$B56+1,1)</f>
        <v>-</v>
      </c>
      <c r="AEF56" s="535" t="str" cm="1">
        <f t="array" ref="AEF56">INDEX(AEF$13:AEF55,$B56+1,1)</f>
        <v>-</v>
      </c>
      <c r="AEG56" s="535" t="str" cm="1">
        <f t="array" ref="AEG56">INDEX(AEG$13:AEG55,$B56+1,1)</f>
        <v>-</v>
      </c>
      <c r="AEH56" s="535" t="str" cm="1">
        <f t="array" ref="AEH56">INDEX(AEH$13:AEH55,$B56+1,1)</f>
        <v>-</v>
      </c>
      <c r="AEI56" s="535" t="str" cm="1">
        <f t="array" ref="AEI56">INDEX(AEI$13:AEI55,$B56+1,1)</f>
        <v>-</v>
      </c>
      <c r="AEJ56" s="535" t="str" cm="1">
        <f t="array" ref="AEJ56">INDEX(AEJ$13:AEJ55,$B56+1,1)</f>
        <v>-</v>
      </c>
      <c r="AEK56" s="535" t="str" cm="1">
        <f t="array" ref="AEK56">INDEX(AEK$13:AEK55,$B56+1,1)</f>
        <v>-</v>
      </c>
      <c r="AEL56" s="535" t="str" cm="1">
        <f t="array" ref="AEL56">INDEX(AEL$13:AEL55,$B56+1,1)</f>
        <v>-</v>
      </c>
      <c r="AEM56" s="535" t="str" cm="1">
        <f t="array" ref="AEM56">INDEX(AEM$13:AEM55,$B56+1,1)</f>
        <v>-</v>
      </c>
      <c r="AEN56" s="535" cm="1">
        <f t="array" ref="AEN56">INDEX(AEN$13:AEN55,$B56+1,1)</f>
        <v>0</v>
      </c>
      <c r="AEO56" s="483">
        <v>0</v>
      </c>
    </row>
    <row r="57" spans="1:821" outlineLevel="1">
      <c r="A57" s="18">
        <f t="shared" si="226"/>
        <v>44</v>
      </c>
      <c r="B57" s="18"/>
      <c r="D57" s="12"/>
      <c r="E57" t="b">
        <v>0</v>
      </c>
      <c r="H57" s="111"/>
      <c r="I57" s="18"/>
      <c r="J57" s="18"/>
      <c r="K57" s="18"/>
      <c r="L57" s="18"/>
      <c r="M57" s="18"/>
      <c r="N57" s="18"/>
      <c r="O57" s="18"/>
      <c r="P57" s="18"/>
      <c r="Q57" s="18"/>
      <c r="R57" s="18"/>
      <c r="S57" s="18"/>
      <c r="T57" s="18"/>
      <c r="U57" s="18"/>
      <c r="V57" s="18"/>
      <c r="W57" s="18"/>
      <c r="X57" s="18"/>
      <c r="Y57" s="18"/>
      <c r="Z57" s="18"/>
      <c r="AA57" s="18"/>
      <c r="AB57" s="18"/>
      <c r="AC57" s="18"/>
      <c r="AD57" s="18"/>
      <c r="AE57" s="111"/>
      <c r="AF57" s="111"/>
      <c r="AG57" s="111"/>
      <c r="AH57" s="111"/>
      <c r="AI57" s="18"/>
      <c r="AJ57" s="18"/>
      <c r="AK57" s="18"/>
      <c r="AL57" s="18"/>
      <c r="AM57" s="18"/>
      <c r="AN57" s="18"/>
      <c r="AO57" s="18"/>
      <c r="AP57" s="18"/>
      <c r="AQ57" s="111"/>
      <c r="AR57" s="111"/>
      <c r="AS57" s="111"/>
      <c r="AT57" s="111"/>
      <c r="AU57" s="111"/>
      <c r="AV57" s="111"/>
      <c r="AW57" s="111"/>
      <c r="AX57" s="111"/>
      <c r="AY57" s="111"/>
      <c r="AZ57" s="111"/>
      <c r="BA57" s="202" t="str">
        <f>"blank "&amp;TEXT(ROW($A57),"0")</f>
        <v>blank 57</v>
      </c>
      <c r="BB57" s="8" t="str">
        <f ca="1">IF(COUNTIF($BA$13:$BA57,$BA57)=1,"-","Dup")</f>
        <v>-</v>
      </c>
      <c r="BC57" s="18"/>
      <c r="BD57" s="517"/>
      <c r="BE57" s="517"/>
      <c r="BF57" s="517"/>
      <c r="BG57" s="517"/>
      <c r="BH57" s="517"/>
      <c r="BI57" s="517"/>
      <c r="BJ57" s="517"/>
      <c r="BK57" s="517"/>
      <c r="BL57" s="517"/>
      <c r="BM57" s="18"/>
      <c r="BN57" s="517"/>
      <c r="BO57" s="517"/>
      <c r="BP57" s="517"/>
      <c r="BQ57" s="517"/>
      <c r="BR57" s="517"/>
      <c r="BS57" s="517"/>
      <c r="BT57" s="517"/>
      <c r="BU57" s="517"/>
      <c r="BV57" s="517"/>
      <c r="BW57" s="517"/>
      <c r="BX57" s="517"/>
      <c r="BY57" s="517"/>
      <c r="BZ57" s="517"/>
      <c r="CA57" s="517"/>
      <c r="CB57" s="517"/>
      <c r="CC57" s="517"/>
      <c r="CD57" s="517"/>
      <c r="CE57" s="517"/>
      <c r="CF57" s="18"/>
      <c r="CG57" s="517"/>
      <c r="CH57" s="517"/>
      <c r="CI57" s="517"/>
      <c r="CJ57" s="517"/>
      <c r="CK57" s="517"/>
      <c r="CL57" s="517"/>
      <c r="CM57" s="517"/>
      <c r="CN57" s="517"/>
      <c r="CO57" s="517"/>
      <c r="CP57" s="517"/>
      <c r="CQ57" s="517"/>
      <c r="CR57" s="517"/>
      <c r="CS57" s="517"/>
      <c r="CT57" s="517"/>
      <c r="CU57" s="517"/>
      <c r="CV57" s="517"/>
      <c r="CW57" s="517"/>
      <c r="CX57" s="517"/>
      <c r="CY57" s="517"/>
      <c r="CZ57" s="517"/>
      <c r="DA57" s="517"/>
      <c r="DB57" s="517"/>
      <c r="DC57" s="18"/>
      <c r="DD57" s="517"/>
      <c r="DE57" s="517"/>
      <c r="DF57" s="517"/>
      <c r="DG57" s="517"/>
      <c r="DH57" s="518"/>
      <c r="DI57" s="517"/>
      <c r="DJ57" s="517"/>
      <c r="DK57" s="517"/>
      <c r="DL57" s="517"/>
      <c r="DM57" s="517"/>
      <c r="DN57" s="517"/>
      <c r="DO57" s="517"/>
      <c r="DP57" s="517"/>
      <c r="DQ57" s="517"/>
      <c r="DR57" s="517"/>
      <c r="DS57" s="517"/>
      <c r="DT57" s="517"/>
      <c r="DU57" s="517"/>
      <c r="DV57" s="517"/>
      <c r="DW57" s="517"/>
      <c r="DX57" s="517"/>
      <c r="DY57" s="517"/>
      <c r="DZ57" s="517"/>
      <c r="EA57" s="517"/>
      <c r="EB57" s="517"/>
      <c r="EC57" s="517"/>
      <c r="ED57" s="517"/>
      <c r="EE57" s="517"/>
      <c r="EF57" s="517"/>
      <c r="EG57" s="517"/>
      <c r="EH57" s="517"/>
      <c r="EI57" s="517"/>
      <c r="EJ57" s="517"/>
      <c r="EK57" s="517"/>
      <c r="EL57" s="517"/>
      <c r="EM57" s="517"/>
      <c r="EN57" s="517"/>
      <c r="EO57" s="517"/>
      <c r="EP57" s="517"/>
      <c r="EQ57" s="517"/>
      <c r="ER57" s="517"/>
      <c r="ES57" s="517"/>
      <c r="ET57" s="517"/>
      <c r="EU57" s="517"/>
      <c r="EV57" s="517"/>
      <c r="EW57" s="517"/>
      <c r="EX57" s="517"/>
      <c r="EY57" s="517"/>
      <c r="EZ57" s="517"/>
      <c r="FA57" s="517"/>
      <c r="FB57" s="517"/>
      <c r="FC57" s="517"/>
      <c r="FD57" s="517"/>
      <c r="FE57" s="517"/>
      <c r="FF57" s="517"/>
      <c r="FG57" s="517"/>
      <c r="FH57" s="517"/>
      <c r="FI57" s="517"/>
      <c r="FJ57" s="517"/>
      <c r="FK57" s="517"/>
      <c r="FL57" s="517"/>
      <c r="FM57" s="517"/>
      <c r="FN57" s="517"/>
      <c r="FO57" s="517"/>
      <c r="FP57" s="517"/>
      <c r="FQ57" s="517"/>
      <c r="FR57" s="517"/>
      <c r="FS57" s="517"/>
      <c r="FT57" s="517"/>
      <c r="FU57" s="517"/>
      <c r="FV57" s="517"/>
      <c r="FW57" s="517"/>
      <c r="FX57" s="517"/>
      <c r="FY57" s="517"/>
      <c r="FZ57" s="517"/>
      <c r="GA57" s="517"/>
      <c r="GB57" s="517"/>
      <c r="GC57" s="517"/>
      <c r="GD57" s="517"/>
      <c r="GE57" s="517"/>
      <c r="GF57" s="517"/>
      <c r="GG57" s="517"/>
      <c r="GH57" s="517"/>
      <c r="GI57" s="517"/>
      <c r="GJ57" s="517"/>
      <c r="GK57" s="517"/>
      <c r="GL57" s="517"/>
      <c r="GM57" s="517"/>
      <c r="GN57" s="517"/>
      <c r="GO57" s="517"/>
      <c r="GP57" s="517"/>
      <c r="GQ57" s="517"/>
      <c r="GR57" s="18"/>
      <c r="GS57" s="517"/>
      <c r="GT57" s="517"/>
      <c r="GU57" s="517"/>
      <c r="GV57" s="517"/>
      <c r="GW57" s="517"/>
      <c r="GX57" s="517"/>
      <c r="GY57" s="517"/>
      <c r="GZ57" s="517"/>
      <c r="HA57" s="517"/>
      <c r="HB57" s="517"/>
      <c r="HC57" s="517"/>
      <c r="HD57" s="517"/>
      <c r="HE57" s="517"/>
      <c r="HF57" s="517"/>
      <c r="HG57" s="517"/>
      <c r="HH57" s="517"/>
      <c r="HI57" s="517"/>
      <c r="HJ57" s="517"/>
      <c r="HK57" s="517"/>
      <c r="HL57" s="517"/>
      <c r="HM57" s="517"/>
      <c r="HN57" s="517"/>
      <c r="HO57" s="517"/>
      <c r="HP57" s="517"/>
      <c r="HQ57" s="517"/>
      <c r="HR57" s="517"/>
      <c r="HS57" s="517"/>
      <c r="HT57" s="517"/>
      <c r="HU57" s="517"/>
      <c r="HV57" s="517"/>
      <c r="HW57" s="517"/>
      <c r="HX57" s="517"/>
      <c r="HY57" s="517"/>
      <c r="HZ57" s="517"/>
      <c r="IA57" s="517"/>
      <c r="IB57" s="517"/>
      <c r="IC57" s="517"/>
      <c r="ID57" s="517"/>
      <c r="IE57" s="517"/>
      <c r="IF57" s="517"/>
      <c r="IG57" s="517"/>
      <c r="IH57" s="517"/>
      <c r="II57" s="517"/>
      <c r="IJ57" s="517"/>
      <c r="IK57" s="18"/>
      <c r="IL57" s="517"/>
      <c r="IM57" s="517"/>
      <c r="IN57" s="517"/>
      <c r="IO57" s="517"/>
      <c r="IP57" s="517"/>
      <c r="IQ57" s="517"/>
      <c r="IR57" s="517"/>
      <c r="IS57" s="517"/>
      <c r="IT57" s="517"/>
      <c r="IU57" s="517"/>
      <c r="IV57" s="517"/>
      <c r="IW57" s="517"/>
      <c r="IX57" s="517"/>
      <c r="IY57" s="517"/>
      <c r="IZ57" s="517"/>
      <c r="JA57" s="517"/>
      <c r="JB57" s="517"/>
      <c r="JC57" s="517"/>
      <c r="JD57" s="517"/>
      <c r="JE57" s="517"/>
      <c r="JF57" s="517"/>
      <c r="JG57" s="517"/>
      <c r="JH57" s="517"/>
      <c r="JI57" s="517"/>
      <c r="JJ57" s="517"/>
      <c r="JK57" s="517"/>
      <c r="JL57" s="517"/>
      <c r="JM57" s="517"/>
      <c r="JN57" s="517"/>
      <c r="JO57" s="517"/>
      <c r="JP57" s="517"/>
      <c r="JQ57" s="517"/>
      <c r="JR57" s="517"/>
      <c r="JS57" s="517"/>
      <c r="JT57" s="517"/>
      <c r="JU57" s="517"/>
      <c r="JV57" s="517"/>
      <c r="JW57" s="517"/>
      <c r="JX57" s="517"/>
      <c r="JY57" s="517"/>
      <c r="JZ57" s="517"/>
      <c r="KA57" s="517"/>
      <c r="KB57" s="517"/>
      <c r="KC57" s="517"/>
      <c r="KD57" s="517"/>
      <c r="KE57" s="517"/>
      <c r="KF57" s="517"/>
      <c r="KG57" s="517"/>
      <c r="KH57" s="517"/>
      <c r="KI57" s="517"/>
      <c r="KJ57" s="517"/>
      <c r="KK57" s="517"/>
      <c r="KL57" s="517"/>
      <c r="KM57" s="517"/>
      <c r="KN57" s="517"/>
      <c r="KO57" s="517"/>
      <c r="KP57" s="517"/>
      <c r="KQ57" s="517"/>
      <c r="KR57" s="517"/>
      <c r="KS57" s="517"/>
      <c r="KT57" s="517"/>
      <c r="KU57" s="517"/>
      <c r="KV57" s="517"/>
      <c r="KW57" s="517"/>
      <c r="KX57" s="517"/>
      <c r="KY57" s="517"/>
      <c r="KZ57" s="517"/>
      <c r="LA57" s="517"/>
      <c r="LB57" s="517"/>
      <c r="LC57" s="517"/>
      <c r="LD57" s="517"/>
      <c r="LE57" s="517"/>
      <c r="LF57" s="517"/>
      <c r="LG57" s="517"/>
      <c r="LH57" s="517"/>
      <c r="LI57" s="517"/>
      <c r="LJ57" s="517"/>
      <c r="LK57" s="517"/>
      <c r="LL57" s="517"/>
      <c r="LM57" s="517"/>
      <c r="LN57" s="517"/>
      <c r="LO57" s="517"/>
      <c r="LP57" s="517"/>
      <c r="LQ57" s="517"/>
      <c r="LR57" s="517"/>
      <c r="LS57" s="517"/>
      <c r="LT57" s="517"/>
      <c r="LU57" s="517"/>
      <c r="LV57" s="517"/>
      <c r="LW57" s="517"/>
      <c r="LX57" s="517"/>
      <c r="LY57" s="517"/>
      <c r="LZ57" s="517"/>
      <c r="MA57" s="517"/>
      <c r="MB57" s="517"/>
      <c r="MC57" s="517"/>
      <c r="MD57" s="517"/>
      <c r="ME57" s="517"/>
      <c r="MF57" s="517"/>
      <c r="MG57" s="517"/>
      <c r="MH57" s="517"/>
      <c r="MI57" s="517"/>
      <c r="MJ57" s="517"/>
      <c r="MK57" s="517"/>
      <c r="ML57" s="517"/>
      <c r="MM57" s="517"/>
      <c r="MN57" s="517"/>
      <c r="MO57" s="517"/>
      <c r="MP57" s="517"/>
      <c r="MQ57" s="517"/>
      <c r="MR57" s="517"/>
      <c r="MS57" s="517"/>
      <c r="MT57" s="517"/>
      <c r="MU57" s="517"/>
      <c r="MV57" s="517"/>
      <c r="MW57" s="517"/>
      <c r="MX57" s="517"/>
      <c r="MY57" s="517"/>
      <c r="MZ57" s="517"/>
      <c r="NA57" s="517"/>
      <c r="NB57" s="517"/>
      <c r="NC57" s="517"/>
      <c r="ND57" s="517"/>
      <c r="NE57" s="517"/>
      <c r="NF57" s="517"/>
      <c r="NG57" s="517"/>
      <c r="NH57" s="517"/>
      <c r="NI57" s="517"/>
      <c r="NJ57" s="517"/>
      <c r="NK57" s="517"/>
      <c r="NL57" s="517"/>
      <c r="NM57" s="517"/>
      <c r="NN57" s="517"/>
      <c r="NO57" s="517"/>
      <c r="NP57" s="517"/>
      <c r="NQ57" s="517"/>
      <c r="NR57" s="517"/>
      <c r="NS57" s="517"/>
      <c r="NT57" s="517"/>
      <c r="NU57" s="517"/>
      <c r="NV57" s="517"/>
      <c r="NW57" s="517"/>
      <c r="NX57" s="517"/>
      <c r="NY57" s="517"/>
      <c r="NZ57" s="517"/>
      <c r="OA57" s="517"/>
      <c r="OB57" s="517"/>
      <c r="OC57" s="517"/>
      <c r="OD57" s="517"/>
      <c r="OE57" s="517"/>
      <c r="OF57" s="517"/>
      <c r="OG57" s="517"/>
      <c r="OH57" s="517"/>
      <c r="OI57" s="517"/>
      <c r="OJ57" s="517"/>
      <c r="OK57" s="517"/>
      <c r="OL57" s="517"/>
      <c r="OM57" s="517"/>
      <c r="ON57" s="517"/>
      <c r="OO57" s="517"/>
      <c r="OP57" s="517"/>
      <c r="OQ57" s="517"/>
      <c r="OR57" s="517"/>
      <c r="OS57" s="517"/>
      <c r="OT57" s="517"/>
      <c r="OU57" s="517"/>
      <c r="OV57" s="517"/>
      <c r="OW57" s="517"/>
      <c r="OX57" s="517"/>
      <c r="OY57" s="517"/>
      <c r="OZ57" s="517"/>
      <c r="PA57" s="517"/>
      <c r="PB57" s="517"/>
      <c r="PC57" s="517"/>
      <c r="PD57" s="517"/>
      <c r="PE57" s="517"/>
      <c r="PF57" s="517"/>
      <c r="PG57" s="517"/>
      <c r="PH57" s="517"/>
      <c r="PI57" s="517"/>
      <c r="PJ57" s="517"/>
      <c r="PK57" s="517"/>
      <c r="PL57" s="517"/>
      <c r="PM57" s="517"/>
      <c r="PN57" s="517"/>
      <c r="PO57" s="517"/>
      <c r="PP57" s="517"/>
      <c r="PQ57" s="517"/>
      <c r="PR57" s="517"/>
      <c r="PS57" s="517"/>
      <c r="PT57" s="517"/>
      <c r="PU57" s="517"/>
      <c r="PV57" s="517"/>
      <c r="PW57" s="517"/>
      <c r="PX57" s="517"/>
      <c r="PY57" s="517"/>
      <c r="PZ57" s="517"/>
      <c r="QA57" s="517"/>
      <c r="QB57" s="517"/>
      <c r="QC57" s="517"/>
      <c r="QD57" s="517"/>
      <c r="QE57" s="517"/>
      <c r="QF57" s="517"/>
      <c r="QG57" s="517"/>
      <c r="QH57" s="517"/>
      <c r="QI57" s="517"/>
      <c r="QJ57" s="517"/>
      <c r="QK57" s="517"/>
      <c r="QL57" s="517"/>
      <c r="QM57" s="517"/>
      <c r="QN57" s="517"/>
      <c r="QO57" s="517"/>
      <c r="QP57" s="517"/>
      <c r="QQ57" s="517"/>
      <c r="QR57" s="517"/>
      <c r="QS57" s="517"/>
      <c r="QT57" s="517"/>
      <c r="QU57" s="517"/>
      <c r="QV57" s="517"/>
      <c r="QW57" s="517"/>
      <c r="QX57" s="517"/>
      <c r="QY57" s="517"/>
      <c r="QZ57" s="517"/>
      <c r="RA57" s="517"/>
      <c r="RB57" s="517"/>
      <c r="RC57" s="517"/>
      <c r="RD57" s="517"/>
      <c r="RE57" s="517"/>
      <c r="RF57" s="517"/>
      <c r="RG57" s="517"/>
      <c r="RH57" s="517"/>
      <c r="RI57" s="517"/>
      <c r="RJ57" s="517"/>
      <c r="RK57" s="517"/>
      <c r="RL57" s="517"/>
      <c r="RM57" s="517"/>
      <c r="RN57" s="517"/>
      <c r="RO57" s="517"/>
      <c r="RP57" s="517"/>
      <c r="RQ57" s="517"/>
      <c r="RR57" s="517"/>
      <c r="RS57" s="517"/>
      <c r="RT57" s="517"/>
      <c r="RU57" s="517"/>
      <c r="RV57" s="517"/>
      <c r="RW57" s="517"/>
      <c r="RX57" s="517"/>
      <c r="RY57" s="517"/>
      <c r="RZ57" s="517"/>
      <c r="SA57" s="517"/>
      <c r="SB57" s="517"/>
      <c r="SC57" s="517"/>
      <c r="SD57" s="517"/>
      <c r="SE57" s="517"/>
      <c r="SF57" s="517"/>
      <c r="SG57" s="517"/>
      <c r="SH57" s="517"/>
      <c r="SI57" s="517"/>
      <c r="SJ57" s="517"/>
      <c r="SK57" s="517"/>
      <c r="SL57" s="517"/>
      <c r="SM57" s="517"/>
      <c r="SN57" s="517"/>
      <c r="SO57" s="517"/>
      <c r="SP57" s="517"/>
      <c r="SQ57" s="517"/>
      <c r="SR57" s="517"/>
      <c r="SS57" s="517"/>
      <c r="ST57" s="517"/>
      <c r="SU57" s="517"/>
      <c r="SV57" s="517"/>
      <c r="SW57" s="517"/>
      <c r="SX57" s="517"/>
      <c r="SY57" s="517"/>
      <c r="SZ57" s="517"/>
      <c r="TA57" s="517"/>
      <c r="TB57" s="517"/>
      <c r="TC57" s="517"/>
      <c r="TD57" s="517"/>
      <c r="TE57" s="517"/>
      <c r="TF57" s="517"/>
      <c r="TG57" s="517"/>
      <c r="TH57" s="517"/>
      <c r="TI57" s="517"/>
      <c r="TJ57" s="517"/>
      <c r="TK57" s="517"/>
      <c r="TL57" s="517"/>
      <c r="TM57" s="517"/>
      <c r="TN57" s="517"/>
      <c r="TO57" s="517"/>
      <c r="TP57" s="517"/>
      <c r="TQ57" s="517"/>
      <c r="TR57" s="517"/>
      <c r="TS57" s="517"/>
      <c r="TT57" s="517"/>
      <c r="TU57" s="517"/>
      <c r="TV57" s="517"/>
      <c r="TW57" s="517"/>
      <c r="TX57" s="517"/>
      <c r="TY57" s="517"/>
      <c r="TZ57" s="517"/>
      <c r="UA57" s="517"/>
      <c r="UB57" s="517"/>
      <c r="UC57" s="517"/>
      <c r="UD57" s="517"/>
      <c r="UE57" s="517"/>
      <c r="UF57" s="517"/>
      <c r="UG57" s="517"/>
      <c r="UH57" s="517"/>
      <c r="UI57" s="517"/>
      <c r="UJ57" s="517"/>
      <c r="UK57" s="517"/>
      <c r="UL57" s="517"/>
      <c r="UM57" s="517"/>
      <c r="UN57" s="517"/>
      <c r="UO57" s="517"/>
      <c r="UP57" s="517"/>
      <c r="UQ57" s="517"/>
      <c r="UR57" s="517"/>
      <c r="US57" s="517"/>
      <c r="UT57" s="517"/>
      <c r="UU57" s="517"/>
      <c r="UV57" s="517"/>
      <c r="UW57" s="517"/>
      <c r="UX57" s="517"/>
      <c r="UY57" s="517"/>
      <c r="UZ57" s="517"/>
      <c r="VA57" s="517"/>
      <c r="VB57" s="517"/>
      <c r="VC57" s="517"/>
      <c r="VD57" s="517"/>
      <c r="VE57" s="517"/>
      <c r="VF57" s="517"/>
      <c r="VG57" s="517"/>
      <c r="VH57" s="517"/>
      <c r="VI57" s="517"/>
      <c r="VJ57" s="517"/>
      <c r="VK57" s="517"/>
      <c r="VL57" s="517"/>
      <c r="VM57" s="517"/>
      <c r="VN57" s="517"/>
      <c r="VO57" s="517"/>
      <c r="VP57" s="517"/>
      <c r="VQ57" s="517"/>
      <c r="VR57" s="517"/>
      <c r="VS57" s="517"/>
      <c r="VT57" s="517"/>
      <c r="VU57" s="517"/>
      <c r="VV57" s="517"/>
      <c r="VW57" s="517"/>
      <c r="VX57" s="517"/>
      <c r="VY57" s="517"/>
      <c r="VZ57" s="517"/>
      <c r="WA57" s="517"/>
      <c r="WB57" s="517"/>
      <c r="WC57" s="517"/>
      <c r="WD57" s="517"/>
      <c r="WE57" s="517"/>
      <c r="WF57" s="517"/>
      <c r="WG57" s="517"/>
      <c r="WH57" s="517"/>
      <c r="WI57" s="517"/>
      <c r="WJ57" s="517"/>
      <c r="WK57" s="517"/>
      <c r="WL57" s="517"/>
      <c r="WM57" s="517"/>
      <c r="WN57" s="18"/>
      <c r="WO57" s="517"/>
      <c r="WP57" s="517"/>
      <c r="WQ57" s="517"/>
      <c r="WR57" s="517"/>
      <c r="WS57" s="517"/>
      <c r="WT57" s="517"/>
      <c r="WU57" s="517"/>
      <c r="WV57" s="517"/>
      <c r="WW57" s="517"/>
      <c r="WX57" s="517"/>
      <c r="WY57" s="517"/>
      <c r="WZ57" s="517"/>
      <c r="XA57" s="517"/>
      <c r="XB57" s="517"/>
      <c r="XC57" s="517"/>
      <c r="XD57" s="517"/>
      <c r="XE57" s="517"/>
      <c r="XF57" s="517"/>
      <c r="XG57" s="517"/>
      <c r="XH57" s="18"/>
      <c r="XI57" s="517"/>
      <c r="XJ57" s="517"/>
      <c r="XK57" s="517"/>
      <c r="XL57" s="517"/>
      <c r="XM57" s="517"/>
      <c r="XN57" s="517"/>
      <c r="XO57" s="517"/>
      <c r="XP57" s="517"/>
      <c r="XQ57" s="517"/>
      <c r="XR57" s="517"/>
      <c r="XS57" s="517"/>
      <c r="XT57" s="517"/>
      <c r="XU57" s="517"/>
      <c r="XV57" s="517"/>
      <c r="XW57" s="517"/>
      <c r="XX57" s="517"/>
      <c r="XY57" s="517"/>
      <c r="XZ57" s="517"/>
      <c r="YA57" s="517"/>
      <c r="YB57" s="18"/>
      <c r="YC57" s="517"/>
      <c r="YD57" s="517"/>
      <c r="YE57" s="517"/>
      <c r="YF57" s="517"/>
      <c r="YG57" s="517"/>
      <c r="YH57" s="517"/>
      <c r="YI57" s="517"/>
      <c r="YJ57" s="517"/>
      <c r="YK57" s="517"/>
      <c r="YL57" s="517"/>
      <c r="YM57" s="517"/>
      <c r="YN57" s="517"/>
      <c r="YO57" s="517"/>
      <c r="YP57" s="517"/>
      <c r="YQ57" s="517"/>
      <c r="YR57" s="18"/>
      <c r="YS57" s="517"/>
      <c r="YT57" s="517"/>
      <c r="YU57" s="18"/>
      <c r="YV57" s="517"/>
      <c r="YW57" s="517"/>
      <c r="YX57" s="517"/>
      <c r="YY57" s="517"/>
      <c r="YZ57" s="517"/>
      <c r="ZA57" s="517"/>
      <c r="ZB57" s="517"/>
      <c r="ZC57" s="518"/>
      <c r="ZD57" s="518"/>
      <c r="ZE57" s="517"/>
      <c r="ZF57" s="517"/>
      <c r="ZG57" s="517"/>
      <c r="ZH57" s="517"/>
      <c r="ZI57" s="517"/>
      <c r="ZJ57" s="517"/>
      <c r="ZK57" s="517"/>
      <c r="ZL57" s="517"/>
      <c r="ZM57" s="517"/>
      <c r="ZN57" s="517"/>
      <c r="ZO57" s="517"/>
      <c r="ZP57" s="517"/>
      <c r="ZQ57" s="517"/>
      <c r="ZR57" s="517"/>
      <c r="ZS57" s="517"/>
      <c r="ZT57" s="517"/>
      <c r="ZU57" s="517"/>
      <c r="ZV57" s="517"/>
      <c r="ZW57" s="517"/>
      <c r="ZX57" s="517"/>
      <c r="ZY57" s="517"/>
      <c r="ZZ57" s="517"/>
      <c r="AAA57" s="517"/>
      <c r="AAB57" s="517"/>
      <c r="AAC57" s="517"/>
      <c r="AAD57" s="517"/>
      <c r="AAE57" s="517"/>
      <c r="AAF57" s="517"/>
      <c r="AAG57" s="517"/>
      <c r="AAH57" s="517"/>
      <c r="AAI57" s="517"/>
      <c r="AAJ57" s="517"/>
      <c r="AAK57" s="517"/>
      <c r="AAL57" s="517"/>
      <c r="AAM57" s="517"/>
      <c r="AAN57" s="517"/>
      <c r="AAO57" s="517"/>
      <c r="AAP57" s="517"/>
      <c r="AAQ57" s="517"/>
      <c r="AAR57" s="517"/>
      <c r="AAS57" s="517"/>
      <c r="AAT57" s="517"/>
      <c r="AAU57" s="517"/>
      <c r="AAV57" s="517"/>
      <c r="AAW57" s="517"/>
      <c r="AAX57" s="517"/>
      <c r="AAY57" s="517"/>
      <c r="AAZ57" s="517"/>
      <c r="ABA57" s="18"/>
      <c r="ABB57" s="517"/>
      <c r="ABC57" s="517"/>
      <c r="ABD57" s="517"/>
      <c r="ABE57" s="517"/>
      <c r="ABF57" s="517"/>
      <c r="ABG57" s="517"/>
      <c r="ABH57" s="517"/>
      <c r="ABI57" s="517"/>
      <c r="ABJ57" s="517"/>
      <c r="ABK57" s="517"/>
      <c r="ABL57" s="517"/>
      <c r="ABM57" s="517"/>
      <c r="ABN57" s="517"/>
      <c r="ABO57" s="517"/>
      <c r="ABP57" s="517"/>
      <c r="ABQ57" s="517"/>
      <c r="ABR57" s="517"/>
      <c r="ABS57" s="517"/>
      <c r="ABT57" s="517"/>
      <c r="ABU57" s="517"/>
      <c r="ABV57" s="517"/>
      <c r="ABW57" s="517"/>
      <c r="ABX57" s="517"/>
      <c r="ABY57" s="517"/>
      <c r="ABZ57" s="517"/>
      <c r="ACA57" s="517"/>
      <c r="ACB57" s="517"/>
      <c r="ACC57" s="517"/>
      <c r="ACD57" s="517"/>
      <c r="ACE57" s="517"/>
      <c r="ACF57" s="517"/>
      <c r="ACG57" s="517"/>
      <c r="ACH57" s="517"/>
      <c r="ACI57" s="517"/>
      <c r="ACJ57" s="517"/>
      <c r="ACK57" s="517"/>
      <c r="ACL57" s="517"/>
      <c r="ACM57" s="517"/>
      <c r="ACN57" s="517"/>
      <c r="ACO57" s="517"/>
      <c r="ACP57" s="517"/>
      <c r="ACQ57" s="517"/>
      <c r="ACR57" s="517"/>
      <c r="ACS57" s="517"/>
      <c r="ACT57" s="517"/>
      <c r="ACU57" s="517"/>
      <c r="ACV57" s="517"/>
      <c r="ACW57" s="517"/>
      <c r="ACX57" s="517"/>
      <c r="ACY57" s="517"/>
      <c r="ACZ57" s="517"/>
      <c r="ADA57" s="517"/>
      <c r="ADB57" s="517"/>
      <c r="ADC57" s="517"/>
      <c r="ADD57" s="517"/>
      <c r="ADE57" s="517"/>
      <c r="ADF57" s="517"/>
      <c r="ADG57" s="517"/>
      <c r="ADH57" s="517"/>
      <c r="ADI57" s="517"/>
      <c r="ADJ57" s="517"/>
      <c r="ADK57" s="517"/>
      <c r="ADL57" s="517"/>
      <c r="ADM57" s="517"/>
      <c r="ADN57" s="517"/>
      <c r="ADO57" s="517"/>
      <c r="ADP57" s="517"/>
      <c r="ADQ57" s="517"/>
      <c r="ADR57" s="517"/>
      <c r="ADS57" s="517"/>
      <c r="ADT57" s="517"/>
      <c r="ADU57" s="517"/>
      <c r="ADV57" s="517"/>
      <c r="ADW57" s="517"/>
      <c r="ADX57" s="517"/>
      <c r="ADY57" s="517"/>
      <c r="ADZ57" s="517"/>
      <c r="AEA57" s="517"/>
      <c r="AEB57" s="517"/>
      <c r="AEC57" s="517"/>
      <c r="AED57" s="517"/>
      <c r="AEE57" s="517"/>
      <c r="AEF57" s="517"/>
      <c r="AEG57" s="517"/>
      <c r="AEH57" s="517"/>
      <c r="AEI57" s="517"/>
      <c r="AEJ57" s="517"/>
      <c r="AEK57" s="517"/>
      <c r="AEL57" s="517"/>
      <c r="AEM57" s="517"/>
      <c r="AEN57" s="517"/>
      <c r="AEO57" s="483">
        <v>0</v>
      </c>
    </row>
    <row r="58" spans="1:821">
      <c r="A58" s="18">
        <f t="shared" si="226"/>
        <v>45</v>
      </c>
      <c r="B58" s="18"/>
      <c r="C58" s="11">
        <v>1000</v>
      </c>
      <c r="D58" s="444"/>
      <c r="E58" t="b">
        <v>0</v>
      </c>
      <c r="H58" s="25" t="s">
        <v>1708</v>
      </c>
      <c r="I58" s="111"/>
      <c r="J58" s="111"/>
      <c r="K58" s="111"/>
      <c r="L58" s="111"/>
      <c r="M58" s="111"/>
      <c r="N58" s="537">
        <v>3</v>
      </c>
      <c r="O58" s="537">
        <v>12</v>
      </c>
      <c r="P58" s="537">
        <v>3</v>
      </c>
      <c r="Q58" s="537">
        <v>4</v>
      </c>
      <c r="R58" s="537">
        <v>4</v>
      </c>
      <c r="S58" s="537">
        <v>4</v>
      </c>
      <c r="T58" s="537">
        <v>2</v>
      </c>
      <c r="U58" s="537">
        <v>1</v>
      </c>
      <c r="V58" s="111"/>
      <c r="W58" s="111"/>
      <c r="X58" s="111"/>
      <c r="Y58" s="111"/>
      <c r="Z58" s="111"/>
      <c r="AA58" s="111"/>
      <c r="AB58" s="111"/>
      <c r="AC58" s="537">
        <v>7</v>
      </c>
      <c r="AD58" s="537">
        <v>6</v>
      </c>
      <c r="AE58" s="537">
        <v>6</v>
      </c>
      <c r="AF58" s="537">
        <v>6</v>
      </c>
      <c r="AG58" s="537">
        <v>4</v>
      </c>
      <c r="AH58" s="537">
        <v>4</v>
      </c>
      <c r="AI58" s="537">
        <v>2</v>
      </c>
      <c r="AJ58" s="111"/>
      <c r="AK58" s="537">
        <v>1</v>
      </c>
      <c r="AL58" s="111"/>
      <c r="AM58" s="111"/>
      <c r="AN58" s="537">
        <v>1</v>
      </c>
      <c r="AO58" s="537">
        <v>1</v>
      </c>
      <c r="AP58" s="537">
        <v>1</v>
      </c>
      <c r="AQ58" s="111"/>
      <c r="AR58" s="111"/>
      <c r="AS58" s="537">
        <v>1</v>
      </c>
      <c r="AT58" s="537">
        <v>1</v>
      </c>
      <c r="AU58" s="111"/>
      <c r="AV58" s="111"/>
      <c r="AW58" s="111"/>
      <c r="AX58" s="111"/>
      <c r="AY58" s="661">
        <v>1</v>
      </c>
      <c r="AZ58" s="537">
        <v>1</v>
      </c>
      <c r="BA58" s="22" t="s">
        <v>1744</v>
      </c>
      <c r="BB58" s="8"/>
      <c r="BC58" s="18" t="s">
        <v>2597</v>
      </c>
      <c r="BD58" s="525"/>
      <c r="BE58" s="525"/>
      <c r="BF58" s="525"/>
      <c r="BG58" s="525"/>
      <c r="BH58" s="525"/>
      <c r="BI58" s="525"/>
      <c r="BJ58" s="525"/>
      <c r="BK58" s="525"/>
      <c r="BL58" s="525"/>
      <c r="BM58" s="18" t="s">
        <v>2597</v>
      </c>
      <c r="BN58" s="525"/>
      <c r="BO58" s="525"/>
      <c r="BP58" s="525"/>
      <c r="BQ58" s="525"/>
      <c r="BR58" s="525"/>
      <c r="BS58" s="525"/>
      <c r="BT58" s="525"/>
      <c r="BU58" s="525"/>
      <c r="BV58" s="525"/>
      <c r="BW58" s="525"/>
      <c r="BX58" s="525"/>
      <c r="BY58" s="525"/>
      <c r="BZ58" s="525"/>
      <c r="CA58" s="525"/>
      <c r="CB58" s="525"/>
      <c r="CC58" s="525"/>
      <c r="CD58" s="525"/>
      <c r="CE58" s="525"/>
      <c r="CF58" s="18" t="s">
        <v>2597</v>
      </c>
      <c r="CG58" s="525"/>
      <c r="CH58" s="525"/>
      <c r="CI58" s="525"/>
      <c r="CJ58" s="525"/>
      <c r="CK58" s="525"/>
      <c r="CL58" s="525"/>
      <c r="CM58" s="525"/>
      <c r="CN58" s="525"/>
      <c r="CO58" s="525"/>
      <c r="CP58" s="525"/>
      <c r="CQ58" s="525"/>
      <c r="CR58" s="525"/>
      <c r="CS58" s="525"/>
      <c r="CT58" s="525"/>
      <c r="CU58" s="525"/>
      <c r="CV58" s="525"/>
      <c r="CW58" s="525"/>
      <c r="CX58" s="525"/>
      <c r="CY58" s="525"/>
      <c r="CZ58" s="525"/>
      <c r="DA58" s="525"/>
      <c r="DB58" s="525"/>
      <c r="DC58" s="18" t="s">
        <v>2597</v>
      </c>
      <c r="DD58" s="525"/>
      <c r="DE58" s="525"/>
      <c r="DF58" s="525"/>
      <c r="DG58" s="525"/>
      <c r="DH58" s="542"/>
      <c r="DI58" s="525"/>
      <c r="DJ58" s="525"/>
      <c r="DK58" s="525"/>
      <c r="DL58" s="525"/>
      <c r="DM58" s="525"/>
      <c r="DN58" s="525"/>
      <c r="DO58" s="525"/>
      <c r="DP58" s="525"/>
      <c r="DQ58" s="525"/>
      <c r="DR58" s="525"/>
      <c r="DS58" s="525"/>
      <c r="DT58" s="525"/>
      <c r="DU58" s="525"/>
      <c r="DV58" s="525"/>
      <c r="DW58" s="525"/>
      <c r="DX58" s="525"/>
      <c r="DY58" s="525"/>
      <c r="DZ58" s="525"/>
      <c r="EA58" s="525"/>
      <c r="EB58" s="525"/>
      <c r="EC58" s="525"/>
      <c r="ED58" s="525"/>
      <c r="EE58" s="525"/>
      <c r="EF58" s="525"/>
      <c r="EG58" s="525"/>
      <c r="EH58" s="525"/>
      <c r="EI58" s="525"/>
      <c r="EJ58" s="525"/>
      <c r="EK58" s="525"/>
      <c r="EL58" s="525"/>
      <c r="EM58" s="525"/>
      <c r="EN58" s="525"/>
      <c r="EO58" s="525"/>
      <c r="EP58" s="525"/>
      <c r="EQ58" s="525"/>
      <c r="ER58" s="525"/>
      <c r="ES58" s="525"/>
      <c r="ET58" s="525"/>
      <c r="EU58" s="525"/>
      <c r="EV58" s="525"/>
      <c r="EW58" s="525"/>
      <c r="EX58" s="525"/>
      <c r="EY58" s="525"/>
      <c r="EZ58" s="525"/>
      <c r="FA58" s="525"/>
      <c r="FB58" s="525"/>
      <c r="FC58" s="525"/>
      <c r="FD58" s="525"/>
      <c r="FE58" s="525"/>
      <c r="FF58" s="525"/>
      <c r="FG58" s="525"/>
      <c r="FH58" s="525"/>
      <c r="FI58" s="525"/>
      <c r="FJ58" s="525"/>
      <c r="FK58" s="525"/>
      <c r="FL58" s="525"/>
      <c r="FM58" s="525"/>
      <c r="FN58" s="525"/>
      <c r="FO58" s="525"/>
      <c r="FP58" s="525"/>
      <c r="FQ58" s="525"/>
      <c r="FR58" s="525"/>
      <c r="FS58" s="525"/>
      <c r="FT58" s="525"/>
      <c r="FU58" s="525"/>
      <c r="FV58" s="525"/>
      <c r="FW58" s="525"/>
      <c r="FX58" s="525"/>
      <c r="FY58" s="525"/>
      <c r="FZ58" s="525"/>
      <c r="GA58" s="525"/>
      <c r="GB58" s="525"/>
      <c r="GC58" s="525"/>
      <c r="GD58" s="525"/>
      <c r="GE58" s="525"/>
      <c r="GF58" s="525"/>
      <c r="GG58" s="525"/>
      <c r="GH58" s="525"/>
      <c r="GI58" s="525"/>
      <c r="GJ58" s="525"/>
      <c r="GK58" s="525"/>
      <c r="GL58" s="525"/>
      <c r="GM58" s="525"/>
      <c r="GN58" s="525"/>
      <c r="GO58" s="525"/>
      <c r="GP58" s="525"/>
      <c r="GQ58" s="525"/>
      <c r="GR58" s="18" t="s">
        <v>2597</v>
      </c>
      <c r="GS58" s="525"/>
      <c r="GT58" s="525"/>
      <c r="GU58" s="525"/>
      <c r="GV58" s="525"/>
      <c r="GW58" s="525"/>
      <c r="GX58" s="525"/>
      <c r="GY58" s="525"/>
      <c r="GZ58" s="525"/>
      <c r="HA58" s="525"/>
      <c r="HB58" s="525"/>
      <c r="HC58" s="525"/>
      <c r="HD58" s="525"/>
      <c r="HE58" s="525"/>
      <c r="HF58" s="525"/>
      <c r="HG58" s="525"/>
      <c r="HH58" s="525"/>
      <c r="HI58" s="525"/>
      <c r="HJ58" s="525"/>
      <c r="HK58" s="525"/>
      <c r="HL58" s="525"/>
      <c r="HM58" s="525"/>
      <c r="HN58" s="525"/>
      <c r="HO58" s="525"/>
      <c r="HP58" s="525"/>
      <c r="HQ58" s="525"/>
      <c r="HR58" s="525"/>
      <c r="HS58" s="525"/>
      <c r="HT58" s="525"/>
      <c r="HU58" s="525"/>
      <c r="HV58" s="525"/>
      <c r="HW58" s="525"/>
      <c r="HX58" s="525"/>
      <c r="HY58" s="525"/>
      <c r="HZ58" s="525"/>
      <c r="IA58" s="525"/>
      <c r="IB58" s="525"/>
      <c r="IC58" s="525"/>
      <c r="ID58" s="525"/>
      <c r="IE58" s="525"/>
      <c r="IF58" s="525"/>
      <c r="IG58" s="525"/>
      <c r="IH58" s="525"/>
      <c r="II58" s="525"/>
      <c r="IJ58" s="525"/>
      <c r="IK58" s="18" t="s">
        <v>2597</v>
      </c>
      <c r="IL58" s="525"/>
      <c r="IM58" s="525"/>
      <c r="IN58" s="525"/>
      <c r="IO58" s="525"/>
      <c r="IP58" s="525"/>
      <c r="IQ58" s="525"/>
      <c r="IR58" s="525"/>
      <c r="IS58" s="525"/>
      <c r="IT58" s="525"/>
      <c r="IU58" s="525"/>
      <c r="IV58" s="525"/>
      <c r="IW58" s="525"/>
      <c r="IX58" s="525"/>
      <c r="IY58" s="525"/>
      <c r="IZ58" s="525"/>
      <c r="JA58" s="525"/>
      <c r="JB58" s="525"/>
      <c r="JC58" s="525"/>
      <c r="JD58" s="525"/>
      <c r="JE58" s="525"/>
      <c r="JF58" s="525"/>
      <c r="JG58" s="525"/>
      <c r="JH58" s="525"/>
      <c r="JI58" s="525"/>
      <c r="JJ58" s="525"/>
      <c r="JK58" s="525"/>
      <c r="JL58" s="525"/>
      <c r="JM58" s="525"/>
      <c r="JN58" s="525"/>
      <c r="JO58" s="525"/>
      <c r="JP58" s="525"/>
      <c r="JQ58" s="525"/>
      <c r="JR58" s="525"/>
      <c r="JS58" s="525"/>
      <c r="JT58" s="525"/>
      <c r="JU58" s="525"/>
      <c r="JV58" s="525"/>
      <c r="JW58" s="525"/>
      <c r="JX58" s="525"/>
      <c r="JY58" s="525"/>
      <c r="JZ58" s="525"/>
      <c r="KA58" s="525"/>
      <c r="KB58" s="525"/>
      <c r="KC58" s="525"/>
      <c r="KD58" s="525"/>
      <c r="KE58" s="525"/>
      <c r="KF58" s="525"/>
      <c r="KG58" s="525"/>
      <c r="KH58" s="525"/>
      <c r="KI58" s="525"/>
      <c r="KJ58" s="525"/>
      <c r="KK58" s="525"/>
      <c r="KL58" s="525"/>
      <c r="KM58" s="525"/>
      <c r="KN58" s="525"/>
      <c r="KO58" s="525"/>
      <c r="KP58" s="525"/>
      <c r="KQ58" s="525"/>
      <c r="KR58" s="525"/>
      <c r="KS58" s="525"/>
      <c r="KT58" s="525"/>
      <c r="KU58" s="525"/>
      <c r="KV58" s="525"/>
      <c r="KW58" s="525"/>
      <c r="KX58" s="525"/>
      <c r="KY58" s="525"/>
      <c r="KZ58" s="525"/>
      <c r="LA58" s="525"/>
      <c r="LB58" s="525"/>
      <c r="LC58" s="525"/>
      <c r="LD58" s="525"/>
      <c r="LE58" s="525"/>
      <c r="LF58" s="525"/>
      <c r="LG58" s="525"/>
      <c r="LH58" s="525"/>
      <c r="LI58" s="525"/>
      <c r="LJ58" s="525"/>
      <c r="LK58" s="525"/>
      <c r="LL58" s="525"/>
      <c r="LM58" s="525"/>
      <c r="LN58" s="525"/>
      <c r="LO58" s="525"/>
      <c r="LP58" s="525"/>
      <c r="LQ58" s="525"/>
      <c r="LR58" s="525"/>
      <c r="LS58" s="525"/>
      <c r="LT58" s="525"/>
      <c r="LU58" s="525"/>
      <c r="LV58" s="525"/>
      <c r="LW58" s="525"/>
      <c r="LX58" s="525"/>
      <c r="LY58" s="525"/>
      <c r="LZ58" s="525"/>
      <c r="MA58" s="525"/>
      <c r="MB58" s="525"/>
      <c r="MC58" s="525"/>
      <c r="MD58" s="525"/>
      <c r="ME58" s="525"/>
      <c r="MF58" s="525"/>
      <c r="MG58" s="525"/>
      <c r="MH58" s="525"/>
      <c r="MI58" s="525"/>
      <c r="MJ58" s="525"/>
      <c r="MK58" s="525"/>
      <c r="ML58" s="525"/>
      <c r="MM58" s="525"/>
      <c r="MN58" s="525"/>
      <c r="MO58" s="525"/>
      <c r="MP58" s="525"/>
      <c r="MQ58" s="525"/>
      <c r="MR58" s="525"/>
      <c r="MS58" s="525"/>
      <c r="MT58" s="525"/>
      <c r="MU58" s="525"/>
      <c r="MV58" s="525"/>
      <c r="MW58" s="525"/>
      <c r="MX58" s="525"/>
      <c r="MY58" s="525"/>
      <c r="MZ58" s="525"/>
      <c r="NA58" s="525"/>
      <c r="NB58" s="525"/>
      <c r="NC58" s="525"/>
      <c r="ND58" s="525"/>
      <c r="NE58" s="525"/>
      <c r="NF58" s="525"/>
      <c r="NG58" s="525"/>
      <c r="NH58" s="525"/>
      <c r="NI58" s="525"/>
      <c r="NJ58" s="525"/>
      <c r="NK58" s="525"/>
      <c r="NL58" s="525"/>
      <c r="NM58" s="525"/>
      <c r="NN58" s="525"/>
      <c r="NO58" s="525"/>
      <c r="NP58" s="525"/>
      <c r="NQ58" s="525"/>
      <c r="NR58" s="525"/>
      <c r="NS58" s="525"/>
      <c r="NT58" s="525"/>
      <c r="NU58" s="525"/>
      <c r="NV58" s="525"/>
      <c r="NW58" s="525"/>
      <c r="NX58" s="525"/>
      <c r="NY58" s="525"/>
      <c r="NZ58" s="525"/>
      <c r="OA58" s="525"/>
      <c r="OB58" s="525"/>
      <c r="OC58" s="525"/>
      <c r="OD58" s="525"/>
      <c r="OE58" s="525"/>
      <c r="OF58" s="525"/>
      <c r="OG58" s="525"/>
      <c r="OH58" s="525"/>
      <c r="OI58" s="525"/>
      <c r="OJ58" s="525"/>
      <c r="OK58" s="525"/>
      <c r="OL58" s="525"/>
      <c r="OM58" s="525"/>
      <c r="ON58" s="525"/>
      <c r="OO58" s="525"/>
      <c r="OP58" s="525"/>
      <c r="OQ58" s="525"/>
      <c r="OR58" s="525"/>
      <c r="OS58" s="525"/>
      <c r="OT58" s="525"/>
      <c r="OU58" s="525"/>
      <c r="OV58" s="525"/>
      <c r="OW58" s="525"/>
      <c r="OX58" s="525"/>
      <c r="OY58" s="525"/>
      <c r="OZ58" s="525"/>
      <c r="PA58" s="525"/>
      <c r="PB58" s="525"/>
      <c r="PC58" s="525"/>
      <c r="PD58" s="525"/>
      <c r="PE58" s="525"/>
      <c r="PF58" s="525"/>
      <c r="PG58" s="525"/>
      <c r="PH58" s="525"/>
      <c r="PI58" s="525"/>
      <c r="PJ58" s="525"/>
      <c r="PK58" s="525"/>
      <c r="PL58" s="525"/>
      <c r="PM58" s="525"/>
      <c r="PN58" s="525"/>
      <c r="PO58" s="525"/>
      <c r="PP58" s="525"/>
      <c r="PQ58" s="525"/>
      <c r="PR58" s="525"/>
      <c r="PS58" s="525"/>
      <c r="PT58" s="525"/>
      <c r="PU58" s="525"/>
      <c r="PV58" s="525"/>
      <c r="PW58" s="525"/>
      <c r="PX58" s="525"/>
      <c r="PY58" s="525"/>
      <c r="PZ58" s="525"/>
      <c r="QA58" s="525"/>
      <c r="QB58" s="525"/>
      <c r="QC58" s="525"/>
      <c r="QD58" s="525"/>
      <c r="QE58" s="525"/>
      <c r="QF58" s="525"/>
      <c r="QG58" s="525"/>
      <c r="QH58" s="525"/>
      <c r="QI58" s="525"/>
      <c r="QJ58" s="525"/>
      <c r="QK58" s="525"/>
      <c r="QL58" s="525"/>
      <c r="QM58" s="525"/>
      <c r="QN58" s="525"/>
      <c r="QO58" s="525"/>
      <c r="QP58" s="525"/>
      <c r="QQ58" s="525"/>
      <c r="QR58" s="525"/>
      <c r="QS58" s="525"/>
      <c r="QT58" s="525"/>
      <c r="QU58" s="525"/>
      <c r="QV58" s="525"/>
      <c r="QW58" s="525"/>
      <c r="QX58" s="525"/>
      <c r="QY58" s="525"/>
      <c r="QZ58" s="525"/>
      <c r="RA58" s="525"/>
      <c r="RB58" s="525"/>
      <c r="RC58" s="525"/>
      <c r="RD58" s="525"/>
      <c r="RE58" s="525"/>
      <c r="RF58" s="525"/>
      <c r="RG58" s="525"/>
      <c r="RH58" s="525"/>
      <c r="RI58" s="525"/>
      <c r="RJ58" s="525"/>
      <c r="RK58" s="525"/>
      <c r="RL58" s="525"/>
      <c r="RM58" s="525"/>
      <c r="RN58" s="525"/>
      <c r="RO58" s="525"/>
      <c r="RP58" s="525"/>
      <c r="RQ58" s="525"/>
      <c r="RR58" s="525"/>
      <c r="RS58" s="525"/>
      <c r="RT58" s="525"/>
      <c r="RU58" s="525"/>
      <c r="RV58" s="525"/>
      <c r="RW58" s="525"/>
      <c r="RX58" s="525"/>
      <c r="RY58" s="525"/>
      <c r="RZ58" s="525"/>
      <c r="SA58" s="525"/>
      <c r="SB58" s="525"/>
      <c r="SC58" s="525"/>
      <c r="SD58" s="525"/>
      <c r="SE58" s="525"/>
      <c r="SF58" s="525"/>
      <c r="SG58" s="525"/>
      <c r="SH58" s="525"/>
      <c r="SI58" s="525"/>
      <c r="SJ58" s="525"/>
      <c r="SK58" s="525"/>
      <c r="SL58" s="525"/>
      <c r="SM58" s="525"/>
      <c r="SN58" s="525"/>
      <c r="SO58" s="525"/>
      <c r="SP58" s="525"/>
      <c r="SQ58" s="525"/>
      <c r="SR58" s="525"/>
      <c r="SS58" s="525"/>
      <c r="ST58" s="525"/>
      <c r="SU58" s="525"/>
      <c r="SV58" s="525"/>
      <c r="SW58" s="525"/>
      <c r="SX58" s="525"/>
      <c r="SY58" s="525"/>
      <c r="SZ58" s="525"/>
      <c r="TA58" s="525"/>
      <c r="TB58" s="525"/>
      <c r="TC58" s="525"/>
      <c r="TD58" s="525"/>
      <c r="TE58" s="525"/>
      <c r="TF58" s="525"/>
      <c r="TG58" s="525"/>
      <c r="TH58" s="525"/>
      <c r="TI58" s="525"/>
      <c r="TJ58" s="525"/>
      <c r="TK58" s="525"/>
      <c r="TL58" s="525"/>
      <c r="TM58" s="525"/>
      <c r="TN58" s="525"/>
      <c r="TO58" s="525"/>
      <c r="TP58" s="525"/>
      <c r="TQ58" s="525"/>
      <c r="TR58" s="525"/>
      <c r="TS58" s="525"/>
      <c r="TT58" s="525"/>
      <c r="TU58" s="525"/>
      <c r="TV58" s="525"/>
      <c r="TW58" s="525"/>
      <c r="TX58" s="525"/>
      <c r="TY58" s="525"/>
      <c r="TZ58" s="525"/>
      <c r="UA58" s="525"/>
      <c r="UB58" s="525"/>
      <c r="UC58" s="525"/>
      <c r="UD58" s="525"/>
      <c r="UE58" s="525"/>
      <c r="UF58" s="525"/>
      <c r="UG58" s="525"/>
      <c r="UH58" s="525"/>
      <c r="UI58" s="525"/>
      <c r="UJ58" s="525"/>
      <c r="UK58" s="525"/>
      <c r="UL58" s="525"/>
      <c r="UM58" s="525"/>
      <c r="UN58" s="525"/>
      <c r="UO58" s="525"/>
      <c r="UP58" s="525"/>
      <c r="UQ58" s="525"/>
      <c r="UR58" s="525"/>
      <c r="US58" s="525"/>
      <c r="UT58" s="525"/>
      <c r="UU58" s="525"/>
      <c r="UV58" s="525"/>
      <c r="UW58" s="525"/>
      <c r="UX58" s="525"/>
      <c r="UY58" s="525"/>
      <c r="UZ58" s="525"/>
      <c r="VA58" s="525"/>
      <c r="VB58" s="525"/>
      <c r="VC58" s="525"/>
      <c r="VD58" s="525"/>
      <c r="VE58" s="525"/>
      <c r="VF58" s="525"/>
      <c r="VG58" s="525"/>
      <c r="VH58" s="525"/>
      <c r="VI58" s="525"/>
      <c r="VJ58" s="525"/>
      <c r="VK58" s="525"/>
      <c r="VL58" s="525"/>
      <c r="VM58" s="525"/>
      <c r="VN58" s="525"/>
      <c r="VO58" s="525"/>
      <c r="VP58" s="525"/>
      <c r="VQ58" s="525"/>
      <c r="VR58" s="525"/>
      <c r="VS58" s="525"/>
      <c r="VT58" s="525"/>
      <c r="VU58" s="525"/>
      <c r="VV58" s="525"/>
      <c r="VW58" s="525"/>
      <c r="VX58" s="525"/>
      <c r="VY58" s="525"/>
      <c r="VZ58" s="525"/>
      <c r="WA58" s="525"/>
      <c r="WB58" s="525"/>
      <c r="WC58" s="525"/>
      <c r="WD58" s="525"/>
      <c r="WE58" s="525"/>
      <c r="WF58" s="525"/>
      <c r="WG58" s="525"/>
      <c r="WH58" s="525"/>
      <c r="WI58" s="525"/>
      <c r="WJ58" s="525"/>
      <c r="WK58" s="525"/>
      <c r="WL58" s="525"/>
      <c r="WM58" s="525"/>
      <c r="WN58" s="18" t="s">
        <v>2597</v>
      </c>
      <c r="WO58" s="525"/>
      <c r="WP58" s="525"/>
      <c r="WQ58" s="525"/>
      <c r="WR58" s="525"/>
      <c r="WS58" s="525"/>
      <c r="WT58" s="525"/>
      <c r="WU58" s="525"/>
      <c r="WV58" s="525"/>
      <c r="WW58" s="525"/>
      <c r="WX58" s="525"/>
      <c r="WY58" s="525"/>
      <c r="WZ58" s="525"/>
      <c r="XA58" s="525"/>
      <c r="XB58" s="525"/>
      <c r="XC58" s="525"/>
      <c r="XD58" s="525"/>
      <c r="XE58" s="525"/>
      <c r="XF58" s="525"/>
      <c r="XG58" s="525"/>
      <c r="XH58" s="18" t="s">
        <v>2597</v>
      </c>
      <c r="XI58" s="525"/>
      <c r="XJ58" s="525"/>
      <c r="XK58" s="525"/>
      <c r="XL58" s="525"/>
      <c r="XM58" s="525"/>
      <c r="XN58" s="525"/>
      <c r="XO58" s="525"/>
      <c r="XP58" s="525"/>
      <c r="XQ58" s="525"/>
      <c r="XR58" s="525"/>
      <c r="XS58" s="525"/>
      <c r="XT58" s="525"/>
      <c r="XU58" s="525"/>
      <c r="XV58" s="525"/>
      <c r="XW58" s="525"/>
      <c r="XX58" s="525"/>
      <c r="XY58" s="525"/>
      <c r="XZ58" s="525"/>
      <c r="YA58" s="525"/>
      <c r="YB58" s="18" t="s">
        <v>2597</v>
      </c>
      <c r="YC58" s="525"/>
      <c r="YD58" s="525"/>
      <c r="YE58" s="525"/>
      <c r="YF58" s="525"/>
      <c r="YG58" s="525"/>
      <c r="YH58" s="525"/>
      <c r="YI58" s="525"/>
      <c r="YJ58" s="525"/>
      <c r="YK58" s="525"/>
      <c r="YL58" s="525"/>
      <c r="YM58" s="525"/>
      <c r="YN58" s="525"/>
      <c r="YO58" s="525"/>
      <c r="YP58" s="525"/>
      <c r="YQ58" s="525"/>
      <c r="YR58" s="18" t="s">
        <v>2597</v>
      </c>
      <c r="YS58" s="525"/>
      <c r="YT58" s="525"/>
      <c r="YU58" s="18" t="s">
        <v>2597</v>
      </c>
      <c r="YV58" s="525"/>
      <c r="YW58" s="525"/>
      <c r="YX58" s="525"/>
      <c r="YY58" s="525"/>
      <c r="YZ58" s="525"/>
      <c r="ZA58" s="525"/>
      <c r="ZB58" s="525"/>
      <c r="ZC58" s="542"/>
      <c r="ZD58" s="542"/>
      <c r="ZE58" s="525"/>
      <c r="ZF58" s="525"/>
      <c r="ZG58" s="525"/>
      <c r="ZH58" s="525"/>
      <c r="ZI58" s="525"/>
      <c r="ZJ58" s="525"/>
      <c r="ZK58" s="525"/>
      <c r="ZL58" s="525"/>
      <c r="ZM58" s="525"/>
      <c r="ZN58" s="525"/>
      <c r="ZO58" s="525"/>
      <c r="ZP58" s="525"/>
      <c r="ZQ58" s="525"/>
      <c r="ZR58" s="525"/>
      <c r="ZS58" s="525"/>
      <c r="ZT58" s="525"/>
      <c r="ZU58" s="525"/>
      <c r="ZV58" s="525"/>
      <c r="ZW58" s="525"/>
      <c r="ZX58" s="525"/>
      <c r="ZY58" s="525"/>
      <c r="ZZ58" s="525"/>
      <c r="AAA58" s="525"/>
      <c r="AAB58" s="525"/>
      <c r="AAC58" s="525"/>
      <c r="AAD58" s="525"/>
      <c r="AAE58" s="525"/>
      <c r="AAF58" s="525"/>
      <c r="AAG58" s="525"/>
      <c r="AAH58" s="525"/>
      <c r="AAI58" s="525"/>
      <c r="AAJ58" s="525"/>
      <c r="AAK58" s="525"/>
      <c r="AAL58" s="525"/>
      <c r="AAM58" s="525"/>
      <c r="AAN58" s="525"/>
      <c r="AAO58" s="525"/>
      <c r="AAP58" s="525"/>
      <c r="AAQ58" s="525"/>
      <c r="AAR58" s="525"/>
      <c r="AAS58" s="525"/>
      <c r="AAT58" s="525"/>
      <c r="AAU58" s="525"/>
      <c r="AAV58" s="525"/>
      <c r="AAW58" s="525"/>
      <c r="AAX58" s="525"/>
      <c r="AAY58" s="525"/>
      <c r="AAZ58" s="525"/>
      <c r="ABA58" s="18" t="s">
        <v>2597</v>
      </c>
      <c r="ABB58" s="525"/>
      <c r="ABC58" s="525"/>
      <c r="ABD58" s="525"/>
      <c r="ABE58" s="525"/>
      <c r="ABF58" s="525"/>
      <c r="ABG58" s="525"/>
      <c r="ABH58" s="525"/>
      <c r="ABI58" s="525"/>
      <c r="ABJ58" s="525"/>
      <c r="ABK58" s="525"/>
      <c r="ABL58" s="525"/>
      <c r="ABM58" s="525"/>
      <c r="ABN58" s="525"/>
      <c r="ABO58" s="525"/>
      <c r="ABP58" s="525"/>
      <c r="ABQ58" s="525"/>
      <c r="ABR58" s="525"/>
      <c r="ABS58" s="525"/>
      <c r="ABT58" s="525"/>
      <c r="ABU58" s="525"/>
      <c r="ABV58" s="525"/>
      <c r="ABW58" s="525"/>
      <c r="ABX58" s="525"/>
      <c r="ABY58" s="525"/>
      <c r="ABZ58" s="525"/>
      <c r="ACA58" s="525"/>
      <c r="ACB58" s="525"/>
      <c r="ACC58" s="525"/>
      <c r="ACD58" s="525"/>
      <c r="ACE58" s="525"/>
      <c r="ACF58" s="525"/>
      <c r="ACG58" s="525"/>
      <c r="ACH58" s="525"/>
      <c r="ACI58" s="525"/>
      <c r="ACJ58" s="525"/>
      <c r="ACK58" s="525"/>
      <c r="ACL58" s="525"/>
      <c r="ACM58" s="525"/>
      <c r="ACN58" s="525"/>
      <c r="ACO58" s="525"/>
      <c r="ACP58" s="525"/>
      <c r="ACQ58" s="525"/>
      <c r="ACR58" s="525"/>
      <c r="ACS58" s="525"/>
      <c r="ACT58" s="525"/>
      <c r="ACU58" s="525"/>
      <c r="ACV58" s="525"/>
      <c r="ACW58" s="525"/>
      <c r="ACX58" s="525"/>
      <c r="ACY58" s="525"/>
      <c r="ACZ58" s="525"/>
      <c r="ADA58" s="525"/>
      <c r="ADB58" s="525"/>
      <c r="ADC58" s="525"/>
      <c r="ADD58" s="525"/>
      <c r="ADE58" s="525"/>
      <c r="ADF58" s="525"/>
      <c r="ADG58" s="525"/>
      <c r="ADH58" s="525"/>
      <c r="ADI58" s="525"/>
      <c r="ADJ58" s="525"/>
      <c r="ADK58" s="525"/>
      <c r="ADL58" s="525"/>
      <c r="ADM58" s="525"/>
      <c r="ADN58" s="525"/>
      <c r="ADO58" s="525"/>
      <c r="ADP58" s="525"/>
      <c r="ADQ58" s="525"/>
      <c r="ADR58" s="525"/>
      <c r="ADS58" s="525"/>
      <c r="ADT58" s="525"/>
      <c r="ADU58" s="525"/>
      <c r="ADV58" s="525"/>
      <c r="ADW58" s="525"/>
      <c r="ADX58" s="525"/>
      <c r="ADY58" s="525"/>
      <c r="ADZ58" s="525"/>
      <c r="AEA58" s="525"/>
      <c r="AEB58" s="525"/>
      <c r="AEC58" s="525"/>
      <c r="AED58" s="525"/>
      <c r="AEE58" s="525"/>
      <c r="AEF58" s="525"/>
      <c r="AEG58" s="525"/>
      <c r="AEH58" s="525"/>
      <c r="AEI58" s="525"/>
      <c r="AEJ58" s="525"/>
      <c r="AEK58" s="525"/>
      <c r="AEL58" s="525"/>
      <c r="AEM58" s="525"/>
      <c r="AEN58" s="525"/>
      <c r="AEO58" s="483">
        <v>0</v>
      </c>
    </row>
    <row r="59" spans="1:821" outlineLevel="2">
      <c r="A59" s="18">
        <f t="shared" si="226"/>
        <v>46</v>
      </c>
      <c r="B59" s="18"/>
      <c r="D59" s="444"/>
      <c r="E59" t="b">
        <v>0</v>
      </c>
      <c r="H59" s="25" t="s">
        <v>1604</v>
      </c>
      <c r="I59" s="111"/>
      <c r="J59" s="111"/>
      <c r="K59" s="111"/>
      <c r="L59" s="111"/>
      <c r="M59" s="111"/>
      <c r="N59" s="562">
        <f>PRODUCT($AY58:$AY59)</f>
        <v>1</v>
      </c>
      <c r="O59" s="562">
        <f>PRODUCT($AY58:$AY59)</f>
        <v>1</v>
      </c>
      <c r="P59" s="562">
        <f>PRODUCT($AY58:$AY59)</f>
        <v>1</v>
      </c>
      <c r="Q59" s="554">
        <f>PRODUCT($AP58:$AP59)</f>
        <v>1</v>
      </c>
      <c r="R59" s="554">
        <f>PRODUCT($AP58:$AP59)</f>
        <v>1</v>
      </c>
      <c r="S59" s="554">
        <f>PRODUCT($AP58:$AP59)</f>
        <v>1</v>
      </c>
      <c r="T59" s="567">
        <f>PRODUCT($N58:$N59)</f>
        <v>3</v>
      </c>
      <c r="U59" s="567">
        <f>PRODUCT($N58:$N59)</f>
        <v>3</v>
      </c>
      <c r="V59" s="111"/>
      <c r="W59" s="111"/>
      <c r="X59" s="111"/>
      <c r="Y59" s="111"/>
      <c r="Z59" s="111"/>
      <c r="AA59" s="111"/>
      <c r="AB59" s="111"/>
      <c r="AC59" s="562">
        <f>PRODUCT($AY58:$AY59)</f>
        <v>1</v>
      </c>
      <c r="AD59" s="562">
        <f>PRODUCT($AY58:$AY59)</f>
        <v>1</v>
      </c>
      <c r="AE59" s="562">
        <f t="shared" ref="AE59:AH59" si="227">PRODUCT($AY58:$AY59)</f>
        <v>1</v>
      </c>
      <c r="AF59" s="562">
        <f t="shared" si="227"/>
        <v>1</v>
      </c>
      <c r="AG59" s="562">
        <f t="shared" si="227"/>
        <v>1</v>
      </c>
      <c r="AH59" s="562">
        <f t="shared" si="227"/>
        <v>1</v>
      </c>
      <c r="AI59" s="562">
        <f t="shared" ref="AI59" si="228">PRODUCT($AY58:$AY59)</f>
        <v>1</v>
      </c>
      <c r="AJ59" s="111"/>
      <c r="AK59" s="559">
        <f>PRODUCT($P58:$P59)</f>
        <v>3</v>
      </c>
      <c r="AL59" s="111"/>
      <c r="AM59" s="111"/>
      <c r="AN59" s="562">
        <f t="shared" ref="AN59:AO59" si="229">PRODUCT($AY58:$AY59)</f>
        <v>1</v>
      </c>
      <c r="AO59" s="562">
        <f t="shared" si="229"/>
        <v>1</v>
      </c>
      <c r="AP59" s="562">
        <f>PRODUCT($AY58:$AY59)</f>
        <v>1</v>
      </c>
      <c r="AQ59" s="111"/>
      <c r="AR59" s="111"/>
      <c r="AS59" s="562">
        <f>PRODUCT($AY58:$AY59)</f>
        <v>1</v>
      </c>
      <c r="AT59" s="562">
        <f>PRODUCT($AY58:$AY59)</f>
        <v>1</v>
      </c>
      <c r="AU59" s="111"/>
      <c r="AV59" s="111"/>
      <c r="AW59" s="111"/>
      <c r="AX59" s="111"/>
      <c r="AY59" s="537">
        <v>1</v>
      </c>
      <c r="AZ59" s="111">
        <f>MAX($I59:$AY59)*INDEX($I58:$AY58,1,MATCH(MAX($I59:$AY59),$I59:$AY59,0))</f>
        <v>6</v>
      </c>
      <c r="BA59" s="11" t="s">
        <v>2229</v>
      </c>
      <c r="BB59" s="8"/>
      <c r="BC59" s="18"/>
      <c r="BD59" s="525"/>
      <c r="BE59" s="525"/>
      <c r="BF59" s="525"/>
      <c r="BG59" s="525"/>
      <c r="BH59" s="525"/>
      <c r="BI59" s="525"/>
      <c r="BJ59" s="525"/>
      <c r="BK59" s="525"/>
      <c r="BL59" s="525"/>
      <c r="BM59" s="18"/>
      <c r="BN59" s="525"/>
      <c r="BO59" s="525"/>
      <c r="BP59" s="525"/>
      <c r="BQ59" s="525"/>
      <c r="BR59" s="525"/>
      <c r="BS59" s="525"/>
      <c r="BT59" s="525"/>
      <c r="BU59" s="525"/>
      <c r="BV59" s="525"/>
      <c r="BW59" s="525"/>
      <c r="BX59" s="525"/>
      <c r="BY59" s="525"/>
      <c r="BZ59" s="525"/>
      <c r="CA59" s="525"/>
      <c r="CB59" s="525"/>
      <c r="CC59" s="525"/>
      <c r="CD59" s="525"/>
      <c r="CE59" s="525"/>
      <c r="CF59" s="18"/>
      <c r="CG59" s="525"/>
      <c r="CH59" s="525"/>
      <c r="CI59" s="525"/>
      <c r="CJ59" s="525"/>
      <c r="CK59" s="525"/>
      <c r="CL59" s="525"/>
      <c r="CM59" s="525"/>
      <c r="CN59" s="525"/>
      <c r="CO59" s="525"/>
      <c r="CP59" s="525"/>
      <c r="CQ59" s="525"/>
      <c r="CR59" s="525"/>
      <c r="CS59" s="525"/>
      <c r="CT59" s="525"/>
      <c r="CU59" s="525"/>
      <c r="CV59" s="525"/>
      <c r="CW59" s="525"/>
      <c r="CX59" s="525"/>
      <c r="CY59" s="525"/>
      <c r="CZ59" s="525"/>
      <c r="DA59" s="525"/>
      <c r="DB59" s="525"/>
      <c r="DC59" s="18"/>
      <c r="DD59" s="525"/>
      <c r="DE59" s="525"/>
      <c r="DF59" s="525"/>
      <c r="DG59" s="525"/>
      <c r="DH59" s="542"/>
      <c r="DI59" s="525"/>
      <c r="DJ59" s="525"/>
      <c r="DK59" s="525"/>
      <c r="DL59" s="525"/>
      <c r="DM59" s="525"/>
      <c r="DN59" s="525"/>
      <c r="DO59" s="525"/>
      <c r="DP59" s="525"/>
      <c r="DQ59" s="525"/>
      <c r="DR59" s="525"/>
      <c r="DS59" s="525"/>
      <c r="DT59" s="525"/>
      <c r="DU59" s="525"/>
      <c r="DV59" s="525"/>
      <c r="DW59" s="525"/>
      <c r="DX59" s="525"/>
      <c r="DY59" s="525"/>
      <c r="DZ59" s="525"/>
      <c r="EA59" s="525"/>
      <c r="EB59" s="525"/>
      <c r="EC59" s="525"/>
      <c r="ED59" s="525"/>
      <c r="EE59" s="525"/>
      <c r="EF59" s="525"/>
      <c r="EG59" s="525"/>
      <c r="EH59" s="525"/>
      <c r="EI59" s="525"/>
      <c r="EJ59" s="525"/>
      <c r="EK59" s="525"/>
      <c r="EL59" s="525"/>
      <c r="EM59" s="525"/>
      <c r="EN59" s="525"/>
      <c r="EO59" s="525"/>
      <c r="EP59" s="525"/>
      <c r="EQ59" s="525"/>
      <c r="ER59" s="525"/>
      <c r="ES59" s="525"/>
      <c r="ET59" s="525"/>
      <c r="EU59" s="525"/>
      <c r="EV59" s="525"/>
      <c r="EW59" s="525"/>
      <c r="EX59" s="525"/>
      <c r="EY59" s="525"/>
      <c r="EZ59" s="525"/>
      <c r="FA59" s="525"/>
      <c r="FB59" s="525"/>
      <c r="FC59" s="525"/>
      <c r="FD59" s="525"/>
      <c r="FE59" s="525"/>
      <c r="FF59" s="525"/>
      <c r="FG59" s="525"/>
      <c r="FH59" s="525"/>
      <c r="FI59" s="525"/>
      <c r="FJ59" s="525"/>
      <c r="FK59" s="525"/>
      <c r="FL59" s="525"/>
      <c r="FM59" s="525"/>
      <c r="FN59" s="525"/>
      <c r="FO59" s="525"/>
      <c r="FP59" s="525"/>
      <c r="FQ59" s="525"/>
      <c r="FR59" s="525"/>
      <c r="FS59" s="525"/>
      <c r="FT59" s="525"/>
      <c r="FU59" s="525"/>
      <c r="FV59" s="525"/>
      <c r="FW59" s="525"/>
      <c r="FX59" s="525"/>
      <c r="FY59" s="525"/>
      <c r="FZ59" s="525"/>
      <c r="GA59" s="525"/>
      <c r="GB59" s="525"/>
      <c r="GC59" s="525"/>
      <c r="GD59" s="525"/>
      <c r="GE59" s="525"/>
      <c r="GF59" s="525"/>
      <c r="GG59" s="525"/>
      <c r="GH59" s="525"/>
      <c r="GI59" s="525"/>
      <c r="GJ59" s="525"/>
      <c r="GK59" s="525"/>
      <c r="GL59" s="525"/>
      <c r="GM59" s="525"/>
      <c r="GN59" s="525"/>
      <c r="GO59" s="525"/>
      <c r="GP59" s="525"/>
      <c r="GQ59" s="525"/>
      <c r="GR59" s="18"/>
      <c r="GS59" s="525"/>
      <c r="GT59" s="525"/>
      <c r="GU59" s="525"/>
      <c r="GV59" s="525"/>
      <c r="GW59" s="525"/>
      <c r="GX59" s="525"/>
      <c r="GY59" s="525"/>
      <c r="GZ59" s="525"/>
      <c r="HA59" s="525"/>
      <c r="HB59" s="525"/>
      <c r="HC59" s="525"/>
      <c r="HD59" s="525"/>
      <c r="HE59" s="525"/>
      <c r="HF59" s="525"/>
      <c r="HG59" s="525"/>
      <c r="HH59" s="525"/>
      <c r="HI59" s="525"/>
      <c r="HJ59" s="525"/>
      <c r="HK59" s="525"/>
      <c r="HL59" s="525"/>
      <c r="HM59" s="525"/>
      <c r="HN59" s="525"/>
      <c r="HO59" s="525"/>
      <c r="HP59" s="525"/>
      <c r="HQ59" s="525"/>
      <c r="HR59" s="525"/>
      <c r="HS59" s="525"/>
      <c r="HT59" s="525"/>
      <c r="HU59" s="525"/>
      <c r="HV59" s="525"/>
      <c r="HW59" s="525"/>
      <c r="HX59" s="525"/>
      <c r="HY59" s="525"/>
      <c r="HZ59" s="525"/>
      <c r="IA59" s="525"/>
      <c r="IB59" s="525"/>
      <c r="IC59" s="525"/>
      <c r="ID59" s="525"/>
      <c r="IE59" s="525"/>
      <c r="IF59" s="525"/>
      <c r="IG59" s="525"/>
      <c r="IH59" s="525"/>
      <c r="II59" s="525"/>
      <c r="IJ59" s="525"/>
      <c r="IK59" s="18"/>
      <c r="IL59" s="525"/>
      <c r="IM59" s="525"/>
      <c r="IN59" s="525"/>
      <c r="IO59" s="525"/>
      <c r="IP59" s="525"/>
      <c r="IQ59" s="525"/>
      <c r="IR59" s="525"/>
      <c r="IS59" s="525"/>
      <c r="IT59" s="525"/>
      <c r="IU59" s="525"/>
      <c r="IV59" s="525"/>
      <c r="IW59" s="525"/>
      <c r="IX59" s="525"/>
      <c r="IY59" s="525"/>
      <c r="IZ59" s="525"/>
      <c r="JA59" s="525"/>
      <c r="JB59" s="525"/>
      <c r="JC59" s="525"/>
      <c r="JD59" s="525"/>
      <c r="JE59" s="525"/>
      <c r="JF59" s="525"/>
      <c r="JG59" s="525"/>
      <c r="JH59" s="525"/>
      <c r="JI59" s="525"/>
      <c r="JJ59" s="525"/>
      <c r="JK59" s="525"/>
      <c r="JL59" s="525"/>
      <c r="JM59" s="525"/>
      <c r="JN59" s="525"/>
      <c r="JO59" s="525"/>
      <c r="JP59" s="525"/>
      <c r="JQ59" s="525"/>
      <c r="JR59" s="525"/>
      <c r="JS59" s="525"/>
      <c r="JT59" s="525"/>
      <c r="JU59" s="525"/>
      <c r="JV59" s="525"/>
      <c r="JW59" s="525"/>
      <c r="JX59" s="525"/>
      <c r="JY59" s="525"/>
      <c r="JZ59" s="525"/>
      <c r="KA59" s="525"/>
      <c r="KB59" s="525"/>
      <c r="KC59" s="525"/>
      <c r="KD59" s="525"/>
      <c r="KE59" s="525"/>
      <c r="KF59" s="525"/>
      <c r="KG59" s="525"/>
      <c r="KH59" s="525"/>
      <c r="KI59" s="525"/>
      <c r="KJ59" s="525"/>
      <c r="KK59" s="525"/>
      <c r="KL59" s="525"/>
      <c r="KM59" s="525"/>
      <c r="KN59" s="525"/>
      <c r="KO59" s="525"/>
      <c r="KP59" s="525"/>
      <c r="KQ59" s="525"/>
      <c r="KR59" s="525"/>
      <c r="KS59" s="525"/>
      <c r="KT59" s="525"/>
      <c r="KU59" s="525"/>
      <c r="KV59" s="525"/>
      <c r="KW59" s="525"/>
      <c r="KX59" s="525"/>
      <c r="KY59" s="525"/>
      <c r="KZ59" s="525"/>
      <c r="LA59" s="525"/>
      <c r="LB59" s="525"/>
      <c r="LC59" s="525"/>
      <c r="LD59" s="525"/>
      <c r="LE59" s="525"/>
      <c r="LF59" s="525"/>
      <c r="LG59" s="525"/>
      <c r="LH59" s="525"/>
      <c r="LI59" s="525"/>
      <c r="LJ59" s="525"/>
      <c r="LK59" s="525"/>
      <c r="LL59" s="525"/>
      <c r="LM59" s="525"/>
      <c r="LN59" s="525"/>
      <c r="LO59" s="525"/>
      <c r="LP59" s="525"/>
      <c r="LQ59" s="525"/>
      <c r="LR59" s="525"/>
      <c r="LS59" s="525"/>
      <c r="LT59" s="525"/>
      <c r="LU59" s="525"/>
      <c r="LV59" s="525"/>
      <c r="LW59" s="525"/>
      <c r="LX59" s="525"/>
      <c r="LY59" s="525"/>
      <c r="LZ59" s="525"/>
      <c r="MA59" s="525"/>
      <c r="MB59" s="525"/>
      <c r="MC59" s="525"/>
      <c r="MD59" s="525"/>
      <c r="ME59" s="525"/>
      <c r="MF59" s="525"/>
      <c r="MG59" s="525"/>
      <c r="MH59" s="525"/>
      <c r="MI59" s="525"/>
      <c r="MJ59" s="525"/>
      <c r="MK59" s="525"/>
      <c r="ML59" s="525"/>
      <c r="MM59" s="525"/>
      <c r="MN59" s="525"/>
      <c r="MO59" s="525"/>
      <c r="MP59" s="525"/>
      <c r="MQ59" s="525"/>
      <c r="MR59" s="525"/>
      <c r="MS59" s="525"/>
      <c r="MT59" s="525"/>
      <c r="MU59" s="525"/>
      <c r="MV59" s="525"/>
      <c r="MW59" s="525"/>
      <c r="MX59" s="525"/>
      <c r="MY59" s="525"/>
      <c r="MZ59" s="525"/>
      <c r="NA59" s="525"/>
      <c r="NB59" s="525"/>
      <c r="NC59" s="525"/>
      <c r="ND59" s="525"/>
      <c r="NE59" s="525"/>
      <c r="NF59" s="525"/>
      <c r="NG59" s="525"/>
      <c r="NH59" s="525"/>
      <c r="NI59" s="525"/>
      <c r="NJ59" s="525"/>
      <c r="NK59" s="525"/>
      <c r="NL59" s="525"/>
      <c r="NM59" s="525"/>
      <c r="NN59" s="525"/>
      <c r="NO59" s="525"/>
      <c r="NP59" s="525"/>
      <c r="NQ59" s="525"/>
      <c r="NR59" s="525"/>
      <c r="NS59" s="525"/>
      <c r="NT59" s="525"/>
      <c r="NU59" s="525"/>
      <c r="NV59" s="525"/>
      <c r="NW59" s="525"/>
      <c r="NX59" s="525"/>
      <c r="NY59" s="525"/>
      <c r="NZ59" s="525"/>
      <c r="OA59" s="525"/>
      <c r="OB59" s="525"/>
      <c r="OC59" s="525"/>
      <c r="OD59" s="525"/>
      <c r="OE59" s="525"/>
      <c r="OF59" s="525"/>
      <c r="OG59" s="525"/>
      <c r="OH59" s="525"/>
      <c r="OI59" s="525"/>
      <c r="OJ59" s="525"/>
      <c r="OK59" s="525"/>
      <c r="OL59" s="525"/>
      <c r="OM59" s="525"/>
      <c r="ON59" s="525"/>
      <c r="OO59" s="525"/>
      <c r="OP59" s="525"/>
      <c r="OQ59" s="525"/>
      <c r="OR59" s="525"/>
      <c r="OS59" s="525"/>
      <c r="OT59" s="525"/>
      <c r="OU59" s="525"/>
      <c r="OV59" s="525"/>
      <c r="OW59" s="525"/>
      <c r="OX59" s="525"/>
      <c r="OY59" s="525"/>
      <c r="OZ59" s="525"/>
      <c r="PA59" s="525"/>
      <c r="PB59" s="525"/>
      <c r="PC59" s="525"/>
      <c r="PD59" s="525"/>
      <c r="PE59" s="525"/>
      <c r="PF59" s="525"/>
      <c r="PG59" s="525"/>
      <c r="PH59" s="525"/>
      <c r="PI59" s="525"/>
      <c r="PJ59" s="525"/>
      <c r="PK59" s="525"/>
      <c r="PL59" s="525"/>
      <c r="PM59" s="525"/>
      <c r="PN59" s="525"/>
      <c r="PO59" s="525"/>
      <c r="PP59" s="525"/>
      <c r="PQ59" s="525"/>
      <c r="PR59" s="525"/>
      <c r="PS59" s="525"/>
      <c r="PT59" s="525"/>
      <c r="PU59" s="525"/>
      <c r="PV59" s="525"/>
      <c r="PW59" s="525"/>
      <c r="PX59" s="525"/>
      <c r="PY59" s="525"/>
      <c r="PZ59" s="525"/>
      <c r="QA59" s="525"/>
      <c r="QB59" s="525"/>
      <c r="QC59" s="525"/>
      <c r="QD59" s="525"/>
      <c r="QE59" s="525"/>
      <c r="QF59" s="525"/>
      <c r="QG59" s="525"/>
      <c r="QH59" s="525"/>
      <c r="QI59" s="525"/>
      <c r="QJ59" s="525"/>
      <c r="QK59" s="525"/>
      <c r="QL59" s="525"/>
      <c r="QM59" s="525"/>
      <c r="QN59" s="525"/>
      <c r="QO59" s="525"/>
      <c r="QP59" s="525"/>
      <c r="QQ59" s="525"/>
      <c r="QR59" s="525"/>
      <c r="QS59" s="525"/>
      <c r="QT59" s="525"/>
      <c r="QU59" s="525"/>
      <c r="QV59" s="525"/>
      <c r="QW59" s="525"/>
      <c r="QX59" s="525"/>
      <c r="QY59" s="525"/>
      <c r="QZ59" s="525"/>
      <c r="RA59" s="525"/>
      <c r="RB59" s="525"/>
      <c r="RC59" s="525"/>
      <c r="RD59" s="525"/>
      <c r="RE59" s="525"/>
      <c r="RF59" s="525"/>
      <c r="RG59" s="525"/>
      <c r="RH59" s="525"/>
      <c r="RI59" s="525"/>
      <c r="RJ59" s="525"/>
      <c r="RK59" s="525"/>
      <c r="RL59" s="525"/>
      <c r="RM59" s="525"/>
      <c r="RN59" s="525"/>
      <c r="RO59" s="525"/>
      <c r="RP59" s="525"/>
      <c r="RQ59" s="525"/>
      <c r="RR59" s="525"/>
      <c r="RS59" s="525"/>
      <c r="RT59" s="525"/>
      <c r="RU59" s="525"/>
      <c r="RV59" s="525"/>
      <c r="RW59" s="525"/>
      <c r="RX59" s="525"/>
      <c r="RY59" s="525"/>
      <c r="RZ59" s="525"/>
      <c r="SA59" s="525"/>
      <c r="SB59" s="525"/>
      <c r="SC59" s="525"/>
      <c r="SD59" s="525"/>
      <c r="SE59" s="525"/>
      <c r="SF59" s="525"/>
      <c r="SG59" s="525"/>
      <c r="SH59" s="525"/>
      <c r="SI59" s="525"/>
      <c r="SJ59" s="525"/>
      <c r="SK59" s="525"/>
      <c r="SL59" s="525"/>
      <c r="SM59" s="525"/>
      <c r="SN59" s="525"/>
      <c r="SO59" s="525"/>
      <c r="SP59" s="525"/>
      <c r="SQ59" s="525"/>
      <c r="SR59" s="525"/>
      <c r="SS59" s="525"/>
      <c r="ST59" s="525"/>
      <c r="SU59" s="525"/>
      <c r="SV59" s="525"/>
      <c r="SW59" s="525"/>
      <c r="SX59" s="525"/>
      <c r="SY59" s="525"/>
      <c r="SZ59" s="525"/>
      <c r="TA59" s="525"/>
      <c r="TB59" s="525"/>
      <c r="TC59" s="525"/>
      <c r="TD59" s="525"/>
      <c r="TE59" s="525"/>
      <c r="TF59" s="525"/>
      <c r="TG59" s="525"/>
      <c r="TH59" s="525"/>
      <c r="TI59" s="525"/>
      <c r="TJ59" s="525"/>
      <c r="TK59" s="525"/>
      <c r="TL59" s="525"/>
      <c r="TM59" s="525"/>
      <c r="TN59" s="525"/>
      <c r="TO59" s="525"/>
      <c r="TP59" s="525"/>
      <c r="TQ59" s="525"/>
      <c r="TR59" s="525"/>
      <c r="TS59" s="525"/>
      <c r="TT59" s="525"/>
      <c r="TU59" s="525"/>
      <c r="TV59" s="525"/>
      <c r="TW59" s="525"/>
      <c r="TX59" s="525"/>
      <c r="TY59" s="525"/>
      <c r="TZ59" s="525"/>
      <c r="UA59" s="525"/>
      <c r="UB59" s="525"/>
      <c r="UC59" s="525"/>
      <c r="UD59" s="525"/>
      <c r="UE59" s="525"/>
      <c r="UF59" s="525"/>
      <c r="UG59" s="525"/>
      <c r="UH59" s="525"/>
      <c r="UI59" s="525"/>
      <c r="UJ59" s="525"/>
      <c r="UK59" s="525"/>
      <c r="UL59" s="525"/>
      <c r="UM59" s="525"/>
      <c r="UN59" s="525"/>
      <c r="UO59" s="525"/>
      <c r="UP59" s="525"/>
      <c r="UQ59" s="525"/>
      <c r="UR59" s="525"/>
      <c r="US59" s="525"/>
      <c r="UT59" s="525"/>
      <c r="UU59" s="525"/>
      <c r="UV59" s="525"/>
      <c r="UW59" s="525"/>
      <c r="UX59" s="525"/>
      <c r="UY59" s="525"/>
      <c r="UZ59" s="525"/>
      <c r="VA59" s="525"/>
      <c r="VB59" s="525"/>
      <c r="VC59" s="525"/>
      <c r="VD59" s="525"/>
      <c r="VE59" s="525"/>
      <c r="VF59" s="525"/>
      <c r="VG59" s="525"/>
      <c r="VH59" s="525"/>
      <c r="VI59" s="525"/>
      <c r="VJ59" s="525"/>
      <c r="VK59" s="525"/>
      <c r="VL59" s="525"/>
      <c r="VM59" s="525"/>
      <c r="VN59" s="525"/>
      <c r="VO59" s="525"/>
      <c r="VP59" s="525"/>
      <c r="VQ59" s="525"/>
      <c r="VR59" s="525"/>
      <c r="VS59" s="525"/>
      <c r="VT59" s="525"/>
      <c r="VU59" s="525"/>
      <c r="VV59" s="525"/>
      <c r="VW59" s="525"/>
      <c r="VX59" s="525"/>
      <c r="VY59" s="525"/>
      <c r="VZ59" s="525"/>
      <c r="WA59" s="525"/>
      <c r="WB59" s="525"/>
      <c r="WC59" s="525"/>
      <c r="WD59" s="525"/>
      <c r="WE59" s="525"/>
      <c r="WF59" s="525"/>
      <c r="WG59" s="525"/>
      <c r="WH59" s="525"/>
      <c r="WI59" s="525"/>
      <c r="WJ59" s="525"/>
      <c r="WK59" s="525"/>
      <c r="WL59" s="525"/>
      <c r="WM59" s="525"/>
      <c r="WN59" s="18"/>
      <c r="WO59" s="525"/>
      <c r="WP59" s="525"/>
      <c r="WQ59" s="525"/>
      <c r="WR59" s="525"/>
      <c r="WS59" s="525"/>
      <c r="WT59" s="525"/>
      <c r="WU59" s="525"/>
      <c r="WV59" s="525"/>
      <c r="WW59" s="525"/>
      <c r="WX59" s="525"/>
      <c r="WY59" s="525"/>
      <c r="WZ59" s="525"/>
      <c r="XA59" s="525"/>
      <c r="XB59" s="525"/>
      <c r="XC59" s="525"/>
      <c r="XD59" s="525"/>
      <c r="XE59" s="525"/>
      <c r="XF59" s="525"/>
      <c r="XG59" s="525"/>
      <c r="XH59" s="18"/>
      <c r="XI59" s="525"/>
      <c r="XJ59" s="525"/>
      <c r="XK59" s="525"/>
      <c r="XL59" s="525"/>
      <c r="XM59" s="525"/>
      <c r="XN59" s="525"/>
      <c r="XO59" s="525"/>
      <c r="XP59" s="525"/>
      <c r="XQ59" s="525"/>
      <c r="XR59" s="525"/>
      <c r="XS59" s="525"/>
      <c r="XT59" s="525"/>
      <c r="XU59" s="525"/>
      <c r="XV59" s="525"/>
      <c r="XW59" s="525"/>
      <c r="XX59" s="525"/>
      <c r="XY59" s="525"/>
      <c r="XZ59" s="525"/>
      <c r="YA59" s="525"/>
      <c r="YB59" s="18"/>
      <c r="YC59" s="525"/>
      <c r="YD59" s="525"/>
      <c r="YE59" s="525"/>
      <c r="YF59" s="525"/>
      <c r="YG59" s="525"/>
      <c r="YH59" s="525"/>
      <c r="YI59" s="525"/>
      <c r="YJ59" s="525"/>
      <c r="YK59" s="525"/>
      <c r="YL59" s="525"/>
      <c r="YM59" s="525"/>
      <c r="YN59" s="525"/>
      <c r="YO59" s="525"/>
      <c r="YP59" s="525"/>
      <c r="YQ59" s="525"/>
      <c r="YR59" s="18"/>
      <c r="YS59" s="525"/>
      <c r="YT59" s="525"/>
      <c r="YU59" s="18"/>
      <c r="YV59" s="525"/>
      <c r="YW59" s="525"/>
      <c r="YX59" s="525"/>
      <c r="YY59" s="525"/>
      <c r="YZ59" s="525"/>
      <c r="ZA59" s="525"/>
      <c r="ZB59" s="525"/>
      <c r="ZC59" s="542"/>
      <c r="ZD59" s="542"/>
      <c r="ZE59" s="525"/>
      <c r="ZF59" s="525"/>
      <c r="ZG59" s="525"/>
      <c r="ZH59" s="525"/>
      <c r="ZI59" s="525"/>
      <c r="ZJ59" s="525"/>
      <c r="ZK59" s="525"/>
      <c r="ZL59" s="525"/>
      <c r="ZM59" s="525"/>
      <c r="ZN59" s="525"/>
      <c r="ZO59" s="525"/>
      <c r="ZP59" s="525"/>
      <c r="ZQ59" s="525"/>
      <c r="ZR59" s="525"/>
      <c r="ZS59" s="525"/>
      <c r="ZT59" s="525"/>
      <c r="ZU59" s="525"/>
      <c r="ZV59" s="525"/>
      <c r="ZW59" s="525"/>
      <c r="ZX59" s="525"/>
      <c r="ZY59" s="525"/>
      <c r="ZZ59" s="525"/>
      <c r="AAA59" s="525"/>
      <c r="AAB59" s="525"/>
      <c r="AAC59" s="525"/>
      <c r="AAD59" s="525"/>
      <c r="AAE59" s="525"/>
      <c r="AAF59" s="525"/>
      <c r="AAG59" s="525"/>
      <c r="AAH59" s="525"/>
      <c r="AAI59" s="525"/>
      <c r="AAJ59" s="525"/>
      <c r="AAK59" s="525"/>
      <c r="AAL59" s="525"/>
      <c r="AAM59" s="525"/>
      <c r="AAN59" s="525"/>
      <c r="AAO59" s="525"/>
      <c r="AAP59" s="525"/>
      <c r="AAQ59" s="525"/>
      <c r="AAR59" s="525"/>
      <c r="AAS59" s="525"/>
      <c r="AAT59" s="525"/>
      <c r="AAU59" s="525"/>
      <c r="AAV59" s="525"/>
      <c r="AAW59" s="525"/>
      <c r="AAX59" s="525"/>
      <c r="AAY59" s="525"/>
      <c r="AAZ59" s="525"/>
      <c r="ABA59" s="18"/>
      <c r="ABB59" s="525"/>
      <c r="ABC59" s="525"/>
      <c r="ABD59" s="525"/>
      <c r="ABE59" s="525"/>
      <c r="ABF59" s="525"/>
      <c r="ABG59" s="525"/>
      <c r="ABH59" s="525"/>
      <c r="ABI59" s="525"/>
      <c r="ABJ59" s="525"/>
      <c r="ABK59" s="525"/>
      <c r="ABL59" s="525"/>
      <c r="ABM59" s="525"/>
      <c r="ABN59" s="525"/>
      <c r="ABO59" s="525"/>
      <c r="ABP59" s="525"/>
      <c r="ABQ59" s="525"/>
      <c r="ABR59" s="525"/>
      <c r="ABS59" s="525"/>
      <c r="ABT59" s="525"/>
      <c r="ABU59" s="525"/>
      <c r="ABV59" s="525"/>
      <c r="ABW59" s="525"/>
      <c r="ABX59" s="525"/>
      <c r="ABY59" s="525"/>
      <c r="ABZ59" s="525"/>
      <c r="ACA59" s="525"/>
      <c r="ACB59" s="525"/>
      <c r="ACC59" s="525"/>
      <c r="ACD59" s="525"/>
      <c r="ACE59" s="525"/>
      <c r="ACF59" s="525"/>
      <c r="ACG59" s="525"/>
      <c r="ACH59" s="525"/>
      <c r="ACI59" s="525"/>
      <c r="ACJ59" s="525"/>
      <c r="ACK59" s="525"/>
      <c r="ACL59" s="525"/>
      <c r="ACM59" s="525"/>
      <c r="ACN59" s="525"/>
      <c r="ACO59" s="525"/>
      <c r="ACP59" s="525"/>
      <c r="ACQ59" s="525"/>
      <c r="ACR59" s="525"/>
      <c r="ACS59" s="525"/>
      <c r="ACT59" s="525"/>
      <c r="ACU59" s="525"/>
      <c r="ACV59" s="525"/>
      <c r="ACW59" s="525"/>
      <c r="ACX59" s="525"/>
      <c r="ACY59" s="525"/>
      <c r="ACZ59" s="525"/>
      <c r="ADA59" s="525"/>
      <c r="ADB59" s="525"/>
      <c r="ADC59" s="525"/>
      <c r="ADD59" s="525"/>
      <c r="ADE59" s="525"/>
      <c r="ADF59" s="525"/>
      <c r="ADG59" s="525"/>
      <c r="ADH59" s="525"/>
      <c r="ADI59" s="525"/>
      <c r="ADJ59" s="525"/>
      <c r="ADK59" s="525"/>
      <c r="ADL59" s="525"/>
      <c r="ADM59" s="525"/>
      <c r="ADN59" s="525"/>
      <c r="ADO59" s="525"/>
      <c r="ADP59" s="525"/>
      <c r="ADQ59" s="525"/>
      <c r="ADR59" s="525"/>
      <c r="ADS59" s="525"/>
      <c r="ADT59" s="525"/>
      <c r="ADU59" s="525"/>
      <c r="ADV59" s="525"/>
      <c r="ADW59" s="525"/>
      <c r="ADX59" s="525"/>
      <c r="ADY59" s="525"/>
      <c r="ADZ59" s="525"/>
      <c r="AEA59" s="525"/>
      <c r="AEB59" s="525"/>
      <c r="AEC59" s="525"/>
      <c r="AED59" s="525"/>
      <c r="AEE59" s="525"/>
      <c r="AEF59" s="525"/>
      <c r="AEG59" s="525"/>
      <c r="AEH59" s="525"/>
      <c r="AEI59" s="525"/>
      <c r="AEJ59" s="525"/>
      <c r="AEK59" s="525"/>
      <c r="AEL59" s="525"/>
      <c r="AEM59" s="525"/>
      <c r="AEN59" s="525"/>
      <c r="AEO59" s="483">
        <v>0</v>
      </c>
    </row>
    <row r="60" spans="1:821" outlineLevel="1">
      <c r="A60" s="18">
        <f t="shared" si="226"/>
        <v>47</v>
      </c>
      <c r="B60" s="18"/>
      <c r="D60" s="444"/>
      <c r="E60" t="b">
        <v>0</v>
      </c>
      <c r="H60" s="25" t="s">
        <v>2164</v>
      </c>
      <c r="I60" s="558"/>
      <c r="J60" s="558"/>
      <c r="K60" s="558"/>
      <c r="L60" s="558"/>
      <c r="M60" s="558"/>
      <c r="N60" s="558" t="b">
        <v>1</v>
      </c>
      <c r="O60" s="558" t="b">
        <v>1</v>
      </c>
      <c r="P60" s="558" t="b">
        <v>1</v>
      </c>
      <c r="Q60" s="558" t="b">
        <v>1</v>
      </c>
      <c r="R60" s="558" t="b">
        <v>1</v>
      </c>
      <c r="S60" s="558" t="b">
        <v>1</v>
      </c>
      <c r="T60" s="558" t="b">
        <v>0</v>
      </c>
      <c r="U60" s="558" t="b">
        <v>0</v>
      </c>
      <c r="V60" s="558"/>
      <c r="W60" s="558"/>
      <c r="X60" s="558"/>
      <c r="Y60" s="558"/>
      <c r="Z60" s="558"/>
      <c r="AA60" s="558"/>
      <c r="AB60" s="558"/>
      <c r="AC60" s="558" t="b">
        <v>1</v>
      </c>
      <c r="AD60" s="558" t="b">
        <v>1</v>
      </c>
      <c r="AE60" s="558" t="b">
        <v>1</v>
      </c>
      <c r="AF60" s="558" t="b">
        <v>1</v>
      </c>
      <c r="AG60" s="558" t="b">
        <v>1</v>
      </c>
      <c r="AH60" s="558" t="b">
        <v>1</v>
      </c>
      <c r="AI60" s="558" t="b">
        <v>1</v>
      </c>
      <c r="AJ60" s="558"/>
      <c r="AK60" s="558" t="b">
        <v>0</v>
      </c>
      <c r="AL60" s="558"/>
      <c r="AM60" s="558"/>
      <c r="AN60" s="558" t="b">
        <v>0</v>
      </c>
      <c r="AO60" s="558" t="b">
        <v>0</v>
      </c>
      <c r="AP60" s="558" t="b">
        <v>0</v>
      </c>
      <c r="AQ60" s="558"/>
      <c r="AR60" s="558"/>
      <c r="AS60" s="558" t="b">
        <v>1</v>
      </c>
      <c r="AT60" s="558" t="b">
        <v>1</v>
      </c>
      <c r="AU60" s="558"/>
      <c r="AV60" s="558"/>
      <c r="AW60" s="558"/>
      <c r="AX60" s="558"/>
      <c r="AY60" s="558" t="b">
        <v>1</v>
      </c>
      <c r="AZ60" s="566"/>
      <c r="BA60" s="465" t="str">
        <f>BA58&amp;" "&amp;$AZ59&amp;" trials (if complete)"</f>
        <v>TemplateExperiment 6 trials (if complete)</v>
      </c>
      <c r="BB60" s="8"/>
      <c r="BC60" s="18"/>
      <c r="BD60" s="525"/>
      <c r="BE60" s="525"/>
      <c r="BF60" s="525"/>
      <c r="BG60" s="525"/>
      <c r="BH60" s="525"/>
      <c r="BI60" s="525"/>
      <c r="BJ60" s="525"/>
      <c r="BK60" s="525"/>
      <c r="BL60" s="525"/>
      <c r="BM60" s="18"/>
      <c r="BN60" s="525"/>
      <c r="BO60" s="525"/>
      <c r="BP60" s="525"/>
      <c r="BQ60" s="525"/>
      <c r="BR60" s="525"/>
      <c r="BS60" s="525"/>
      <c r="BT60" s="525"/>
      <c r="BU60" s="525"/>
      <c r="BV60" s="525"/>
      <c r="BW60" s="525"/>
      <c r="BX60" s="525"/>
      <c r="BY60" s="525"/>
      <c r="BZ60" s="525"/>
      <c r="CA60" s="525"/>
      <c r="CB60" s="525"/>
      <c r="CC60" s="525"/>
      <c r="CD60" s="525"/>
      <c r="CE60" s="525"/>
      <c r="CF60" s="18"/>
      <c r="CG60" s="525"/>
      <c r="CH60" s="525"/>
      <c r="CI60" s="525"/>
      <c r="CJ60" s="525"/>
      <c r="CK60" s="525"/>
      <c r="CL60" s="525"/>
      <c r="CM60" s="525"/>
      <c r="CN60" s="525"/>
      <c r="CO60" s="525"/>
      <c r="CP60" s="525"/>
      <c r="CQ60" s="525"/>
      <c r="CR60" s="525"/>
      <c r="CS60" s="525"/>
      <c r="CT60" s="525"/>
      <c r="CU60" s="525"/>
      <c r="CV60" s="525"/>
      <c r="CW60" s="525"/>
      <c r="CX60" s="525"/>
      <c r="CY60" s="525"/>
      <c r="CZ60" s="525"/>
      <c r="DA60" s="525"/>
      <c r="DB60" s="525"/>
      <c r="DC60" s="18"/>
      <c r="DD60" s="525"/>
      <c r="DE60" s="525"/>
      <c r="DF60" s="525"/>
      <c r="DG60" s="525"/>
      <c r="DH60" s="542"/>
      <c r="DI60" s="525"/>
      <c r="DJ60" s="525"/>
      <c r="DK60" s="525"/>
      <c r="DL60" s="525"/>
      <c r="DM60" s="525"/>
      <c r="DN60" s="525"/>
      <c r="DO60" s="525"/>
      <c r="DP60" s="525"/>
      <c r="DQ60" s="525"/>
      <c r="DR60" s="525"/>
      <c r="DS60" s="525"/>
      <c r="DT60" s="525"/>
      <c r="DU60" s="525"/>
      <c r="DV60" s="525"/>
      <c r="DW60" s="525"/>
      <c r="DX60" s="525"/>
      <c r="DY60" s="525"/>
      <c r="DZ60" s="525"/>
      <c r="EA60" s="525"/>
      <c r="EB60" s="525"/>
      <c r="EC60" s="525"/>
      <c r="ED60" s="525"/>
      <c r="EE60" s="525"/>
      <c r="EF60" s="525"/>
      <c r="EG60" s="525"/>
      <c r="EH60" s="525"/>
      <c r="EI60" s="525"/>
      <c r="EJ60" s="525"/>
      <c r="EK60" s="525"/>
      <c r="EL60" s="525"/>
      <c r="EM60" s="525"/>
      <c r="EN60" s="525"/>
      <c r="EO60" s="525"/>
      <c r="EP60" s="525"/>
      <c r="EQ60" s="525"/>
      <c r="ER60" s="525"/>
      <c r="ES60" s="525"/>
      <c r="ET60" s="525"/>
      <c r="EU60" s="525"/>
      <c r="EV60" s="525"/>
      <c r="EW60" s="525"/>
      <c r="EX60" s="525"/>
      <c r="EY60" s="525"/>
      <c r="EZ60" s="525"/>
      <c r="FA60" s="525"/>
      <c r="FB60" s="525"/>
      <c r="FC60" s="525"/>
      <c r="FD60" s="525"/>
      <c r="FE60" s="525"/>
      <c r="FF60" s="525"/>
      <c r="FG60" s="525"/>
      <c r="FH60" s="525"/>
      <c r="FI60" s="525"/>
      <c r="FJ60" s="525"/>
      <c r="FK60" s="525"/>
      <c r="FL60" s="525"/>
      <c r="FM60" s="525"/>
      <c r="FN60" s="525"/>
      <c r="FO60" s="525"/>
      <c r="FP60" s="525"/>
      <c r="FQ60" s="525"/>
      <c r="FR60" s="525"/>
      <c r="FS60" s="525"/>
      <c r="FT60" s="525"/>
      <c r="FU60" s="525"/>
      <c r="FV60" s="525"/>
      <c r="FW60" s="525"/>
      <c r="FX60" s="525"/>
      <c r="FY60" s="525"/>
      <c r="FZ60" s="525"/>
      <c r="GA60" s="525"/>
      <c r="GB60" s="525"/>
      <c r="GC60" s="525"/>
      <c r="GD60" s="525"/>
      <c r="GE60" s="525"/>
      <c r="GF60" s="525"/>
      <c r="GG60" s="525"/>
      <c r="GH60" s="525"/>
      <c r="GI60" s="525"/>
      <c r="GJ60" s="525"/>
      <c r="GK60" s="525"/>
      <c r="GL60" s="525"/>
      <c r="GM60" s="525"/>
      <c r="GN60" s="525"/>
      <c r="GO60" s="525"/>
      <c r="GP60" s="525"/>
      <c r="GQ60" s="525"/>
      <c r="GR60" s="18"/>
      <c r="GS60" s="525"/>
      <c r="GT60" s="525"/>
      <c r="GU60" s="525"/>
      <c r="GV60" s="525"/>
      <c r="GW60" s="525"/>
      <c r="GX60" s="525"/>
      <c r="GY60" s="525"/>
      <c r="GZ60" s="525"/>
      <c r="HA60" s="525"/>
      <c r="HB60" s="525"/>
      <c r="HC60" s="525"/>
      <c r="HD60" s="525"/>
      <c r="HE60" s="525"/>
      <c r="HF60" s="525"/>
      <c r="HG60" s="525"/>
      <c r="HH60" s="525"/>
      <c r="HI60" s="525"/>
      <c r="HJ60" s="525"/>
      <c r="HK60" s="525"/>
      <c r="HL60" s="525"/>
      <c r="HM60" s="525"/>
      <c r="HN60" s="525"/>
      <c r="HO60" s="525"/>
      <c r="HP60" s="525"/>
      <c r="HQ60" s="525"/>
      <c r="HR60" s="525"/>
      <c r="HS60" s="525"/>
      <c r="HT60" s="525"/>
      <c r="HU60" s="525"/>
      <c r="HV60" s="525"/>
      <c r="HW60" s="525"/>
      <c r="HX60" s="525"/>
      <c r="HY60" s="525"/>
      <c r="HZ60" s="525"/>
      <c r="IA60" s="525"/>
      <c r="IB60" s="525"/>
      <c r="IC60" s="525"/>
      <c r="ID60" s="525"/>
      <c r="IE60" s="525"/>
      <c r="IF60" s="525"/>
      <c r="IG60" s="525"/>
      <c r="IH60" s="525"/>
      <c r="II60" s="525"/>
      <c r="IJ60" s="525"/>
      <c r="IK60" s="18"/>
      <c r="IL60" s="525"/>
      <c r="IM60" s="525"/>
      <c r="IN60" s="525"/>
      <c r="IO60" s="525"/>
      <c r="IP60" s="525"/>
      <c r="IQ60" s="525"/>
      <c r="IR60" s="525"/>
      <c r="IS60" s="525"/>
      <c r="IT60" s="525"/>
      <c r="IU60" s="525"/>
      <c r="IV60" s="525"/>
      <c r="IW60" s="525"/>
      <c r="IX60" s="525"/>
      <c r="IY60" s="525"/>
      <c r="IZ60" s="525"/>
      <c r="JA60" s="525"/>
      <c r="JB60" s="525"/>
      <c r="JC60" s="525"/>
      <c r="JD60" s="525"/>
      <c r="JE60" s="525"/>
      <c r="JF60" s="525"/>
      <c r="JG60" s="525"/>
      <c r="JH60" s="525"/>
      <c r="JI60" s="525"/>
      <c r="JJ60" s="525"/>
      <c r="JK60" s="525"/>
      <c r="JL60" s="525"/>
      <c r="JM60" s="525"/>
      <c r="JN60" s="525"/>
      <c r="JO60" s="525"/>
      <c r="JP60" s="525"/>
      <c r="JQ60" s="525"/>
      <c r="JR60" s="525"/>
      <c r="JS60" s="525"/>
      <c r="JT60" s="525"/>
      <c r="JU60" s="525"/>
      <c r="JV60" s="525"/>
      <c r="JW60" s="525"/>
      <c r="JX60" s="525"/>
      <c r="JY60" s="525"/>
      <c r="JZ60" s="525"/>
      <c r="KA60" s="525"/>
      <c r="KB60" s="525"/>
      <c r="KC60" s="525"/>
      <c r="KD60" s="525"/>
      <c r="KE60" s="525"/>
      <c r="KF60" s="525"/>
      <c r="KG60" s="525"/>
      <c r="KH60" s="525"/>
      <c r="KI60" s="525"/>
      <c r="KJ60" s="525"/>
      <c r="KK60" s="525"/>
      <c r="KL60" s="525"/>
      <c r="KM60" s="525"/>
      <c r="KN60" s="525"/>
      <c r="KO60" s="525"/>
      <c r="KP60" s="525"/>
      <c r="KQ60" s="525"/>
      <c r="KR60" s="525"/>
      <c r="KS60" s="525"/>
      <c r="KT60" s="525"/>
      <c r="KU60" s="525"/>
      <c r="KV60" s="525"/>
      <c r="KW60" s="525"/>
      <c r="KX60" s="525"/>
      <c r="KY60" s="525"/>
      <c r="KZ60" s="525"/>
      <c r="LA60" s="525"/>
      <c r="LB60" s="525"/>
      <c r="LC60" s="525"/>
      <c r="LD60" s="525"/>
      <c r="LE60" s="525"/>
      <c r="LF60" s="525"/>
      <c r="LG60" s="525"/>
      <c r="LH60" s="525"/>
      <c r="LI60" s="525"/>
      <c r="LJ60" s="525"/>
      <c r="LK60" s="525"/>
      <c r="LL60" s="525"/>
      <c r="LM60" s="525"/>
      <c r="LN60" s="525"/>
      <c r="LO60" s="525"/>
      <c r="LP60" s="525"/>
      <c r="LQ60" s="525"/>
      <c r="LR60" s="525"/>
      <c r="LS60" s="525"/>
      <c r="LT60" s="525"/>
      <c r="LU60" s="525"/>
      <c r="LV60" s="525"/>
      <c r="LW60" s="525"/>
      <c r="LX60" s="525"/>
      <c r="LY60" s="525"/>
      <c r="LZ60" s="525"/>
      <c r="MA60" s="525"/>
      <c r="MB60" s="525"/>
      <c r="MC60" s="525"/>
      <c r="MD60" s="525"/>
      <c r="ME60" s="525"/>
      <c r="MF60" s="525"/>
      <c r="MG60" s="525"/>
      <c r="MH60" s="525"/>
      <c r="MI60" s="525"/>
      <c r="MJ60" s="525"/>
      <c r="MK60" s="525"/>
      <c r="ML60" s="525"/>
      <c r="MM60" s="525"/>
      <c r="MN60" s="525"/>
      <c r="MO60" s="525"/>
      <c r="MP60" s="525"/>
      <c r="MQ60" s="525"/>
      <c r="MR60" s="525"/>
      <c r="MS60" s="525"/>
      <c r="MT60" s="525"/>
      <c r="MU60" s="525"/>
      <c r="MV60" s="525"/>
      <c r="MW60" s="525"/>
      <c r="MX60" s="525"/>
      <c r="MY60" s="525"/>
      <c r="MZ60" s="525"/>
      <c r="NA60" s="525"/>
      <c r="NB60" s="525"/>
      <c r="NC60" s="525"/>
      <c r="ND60" s="525"/>
      <c r="NE60" s="525"/>
      <c r="NF60" s="525"/>
      <c r="NG60" s="525"/>
      <c r="NH60" s="525"/>
      <c r="NI60" s="525"/>
      <c r="NJ60" s="525"/>
      <c r="NK60" s="525"/>
      <c r="NL60" s="525"/>
      <c r="NM60" s="525"/>
      <c r="NN60" s="525"/>
      <c r="NO60" s="525"/>
      <c r="NP60" s="525"/>
      <c r="NQ60" s="525"/>
      <c r="NR60" s="525"/>
      <c r="NS60" s="525"/>
      <c r="NT60" s="525"/>
      <c r="NU60" s="525"/>
      <c r="NV60" s="525"/>
      <c r="NW60" s="525"/>
      <c r="NX60" s="525"/>
      <c r="NY60" s="525"/>
      <c r="NZ60" s="525"/>
      <c r="OA60" s="525"/>
      <c r="OB60" s="525"/>
      <c r="OC60" s="525"/>
      <c r="OD60" s="525"/>
      <c r="OE60" s="525"/>
      <c r="OF60" s="525"/>
      <c r="OG60" s="525"/>
      <c r="OH60" s="525"/>
      <c r="OI60" s="525"/>
      <c r="OJ60" s="525"/>
      <c r="OK60" s="525"/>
      <c r="OL60" s="525"/>
      <c r="OM60" s="525"/>
      <c r="ON60" s="525"/>
      <c r="OO60" s="525"/>
      <c r="OP60" s="525"/>
      <c r="OQ60" s="525"/>
      <c r="OR60" s="525"/>
      <c r="OS60" s="525"/>
      <c r="OT60" s="525"/>
      <c r="OU60" s="525"/>
      <c r="OV60" s="525"/>
      <c r="OW60" s="525"/>
      <c r="OX60" s="525"/>
      <c r="OY60" s="525"/>
      <c r="OZ60" s="525"/>
      <c r="PA60" s="525"/>
      <c r="PB60" s="525"/>
      <c r="PC60" s="525"/>
      <c r="PD60" s="525"/>
      <c r="PE60" s="525"/>
      <c r="PF60" s="525"/>
      <c r="PG60" s="525"/>
      <c r="PH60" s="525"/>
      <c r="PI60" s="525"/>
      <c r="PJ60" s="525"/>
      <c r="PK60" s="525"/>
      <c r="PL60" s="525"/>
      <c r="PM60" s="525"/>
      <c r="PN60" s="525"/>
      <c r="PO60" s="525"/>
      <c r="PP60" s="525"/>
      <c r="PQ60" s="525"/>
      <c r="PR60" s="525"/>
      <c r="PS60" s="525"/>
      <c r="PT60" s="525"/>
      <c r="PU60" s="525"/>
      <c r="PV60" s="525"/>
      <c r="PW60" s="525"/>
      <c r="PX60" s="525"/>
      <c r="PY60" s="525"/>
      <c r="PZ60" s="525"/>
      <c r="QA60" s="525"/>
      <c r="QB60" s="525"/>
      <c r="QC60" s="525"/>
      <c r="QD60" s="525"/>
      <c r="QE60" s="525"/>
      <c r="QF60" s="525"/>
      <c r="QG60" s="525"/>
      <c r="QH60" s="525"/>
      <c r="QI60" s="525"/>
      <c r="QJ60" s="525"/>
      <c r="QK60" s="525"/>
      <c r="QL60" s="525"/>
      <c r="QM60" s="525"/>
      <c r="QN60" s="525"/>
      <c r="QO60" s="525"/>
      <c r="QP60" s="525"/>
      <c r="QQ60" s="525"/>
      <c r="QR60" s="525"/>
      <c r="QS60" s="525"/>
      <c r="QT60" s="525"/>
      <c r="QU60" s="525"/>
      <c r="QV60" s="525"/>
      <c r="QW60" s="525"/>
      <c r="QX60" s="525"/>
      <c r="QY60" s="525"/>
      <c r="QZ60" s="525"/>
      <c r="RA60" s="525"/>
      <c r="RB60" s="525"/>
      <c r="RC60" s="525"/>
      <c r="RD60" s="525"/>
      <c r="RE60" s="525"/>
      <c r="RF60" s="525"/>
      <c r="RG60" s="525"/>
      <c r="RH60" s="525"/>
      <c r="RI60" s="525"/>
      <c r="RJ60" s="525"/>
      <c r="RK60" s="525"/>
      <c r="RL60" s="525"/>
      <c r="RM60" s="525"/>
      <c r="RN60" s="525"/>
      <c r="RO60" s="525"/>
      <c r="RP60" s="525"/>
      <c r="RQ60" s="525"/>
      <c r="RR60" s="525"/>
      <c r="RS60" s="525"/>
      <c r="RT60" s="525"/>
      <c r="RU60" s="525"/>
      <c r="RV60" s="525"/>
      <c r="RW60" s="525"/>
      <c r="RX60" s="525"/>
      <c r="RY60" s="525"/>
      <c r="RZ60" s="525"/>
      <c r="SA60" s="525"/>
      <c r="SB60" s="525"/>
      <c r="SC60" s="525"/>
      <c r="SD60" s="525"/>
      <c r="SE60" s="525"/>
      <c r="SF60" s="525"/>
      <c r="SG60" s="525"/>
      <c r="SH60" s="525"/>
      <c r="SI60" s="525"/>
      <c r="SJ60" s="525"/>
      <c r="SK60" s="525"/>
      <c r="SL60" s="525"/>
      <c r="SM60" s="525"/>
      <c r="SN60" s="525"/>
      <c r="SO60" s="525"/>
      <c r="SP60" s="525"/>
      <c r="SQ60" s="525"/>
      <c r="SR60" s="525"/>
      <c r="SS60" s="525"/>
      <c r="ST60" s="525"/>
      <c r="SU60" s="525"/>
      <c r="SV60" s="525"/>
      <c r="SW60" s="525"/>
      <c r="SX60" s="525"/>
      <c r="SY60" s="525"/>
      <c r="SZ60" s="525"/>
      <c r="TA60" s="525"/>
      <c r="TB60" s="525"/>
      <c r="TC60" s="525"/>
      <c r="TD60" s="525"/>
      <c r="TE60" s="525"/>
      <c r="TF60" s="525"/>
      <c r="TG60" s="525"/>
      <c r="TH60" s="525"/>
      <c r="TI60" s="525"/>
      <c r="TJ60" s="525"/>
      <c r="TK60" s="525"/>
      <c r="TL60" s="525"/>
      <c r="TM60" s="525"/>
      <c r="TN60" s="525"/>
      <c r="TO60" s="525"/>
      <c r="TP60" s="525"/>
      <c r="TQ60" s="525"/>
      <c r="TR60" s="525"/>
      <c r="TS60" s="525"/>
      <c r="TT60" s="525"/>
      <c r="TU60" s="525"/>
      <c r="TV60" s="525"/>
      <c r="TW60" s="525"/>
      <c r="TX60" s="525"/>
      <c r="TY60" s="525"/>
      <c r="TZ60" s="525"/>
      <c r="UA60" s="525"/>
      <c r="UB60" s="525"/>
      <c r="UC60" s="525"/>
      <c r="UD60" s="525"/>
      <c r="UE60" s="525"/>
      <c r="UF60" s="525"/>
      <c r="UG60" s="525"/>
      <c r="UH60" s="525"/>
      <c r="UI60" s="525"/>
      <c r="UJ60" s="525"/>
      <c r="UK60" s="525"/>
      <c r="UL60" s="525"/>
      <c r="UM60" s="525"/>
      <c r="UN60" s="525"/>
      <c r="UO60" s="525"/>
      <c r="UP60" s="525"/>
      <c r="UQ60" s="525"/>
      <c r="UR60" s="525"/>
      <c r="US60" s="525"/>
      <c r="UT60" s="525"/>
      <c r="UU60" s="525"/>
      <c r="UV60" s="525"/>
      <c r="UW60" s="525"/>
      <c r="UX60" s="525"/>
      <c r="UY60" s="525"/>
      <c r="UZ60" s="525"/>
      <c r="VA60" s="525"/>
      <c r="VB60" s="525"/>
      <c r="VC60" s="525"/>
      <c r="VD60" s="525"/>
      <c r="VE60" s="525"/>
      <c r="VF60" s="525"/>
      <c r="VG60" s="525"/>
      <c r="VH60" s="525"/>
      <c r="VI60" s="525"/>
      <c r="VJ60" s="525"/>
      <c r="VK60" s="525"/>
      <c r="VL60" s="525"/>
      <c r="VM60" s="525"/>
      <c r="VN60" s="525"/>
      <c r="VO60" s="525"/>
      <c r="VP60" s="525"/>
      <c r="VQ60" s="525"/>
      <c r="VR60" s="525"/>
      <c r="VS60" s="525"/>
      <c r="VT60" s="525"/>
      <c r="VU60" s="525"/>
      <c r="VV60" s="525"/>
      <c r="VW60" s="525"/>
      <c r="VX60" s="525"/>
      <c r="VY60" s="525"/>
      <c r="VZ60" s="525"/>
      <c r="WA60" s="525"/>
      <c r="WB60" s="525"/>
      <c r="WC60" s="525"/>
      <c r="WD60" s="525"/>
      <c r="WE60" s="525"/>
      <c r="WF60" s="525"/>
      <c r="WG60" s="525"/>
      <c r="WH60" s="525"/>
      <c r="WI60" s="525"/>
      <c r="WJ60" s="525"/>
      <c r="WK60" s="525"/>
      <c r="WL60" s="525"/>
      <c r="WM60" s="525"/>
      <c r="WN60" s="18"/>
      <c r="WO60" s="525"/>
      <c r="WP60" s="525"/>
      <c r="WQ60" s="525"/>
      <c r="WR60" s="525"/>
      <c r="WS60" s="525"/>
      <c r="WT60" s="525"/>
      <c r="WU60" s="525"/>
      <c r="WV60" s="525"/>
      <c r="WW60" s="525"/>
      <c r="WX60" s="525"/>
      <c r="WY60" s="525"/>
      <c r="WZ60" s="525"/>
      <c r="XA60" s="525"/>
      <c r="XB60" s="525"/>
      <c r="XC60" s="525"/>
      <c r="XD60" s="525"/>
      <c r="XE60" s="525"/>
      <c r="XF60" s="525"/>
      <c r="XG60" s="525"/>
      <c r="XH60" s="18"/>
      <c r="XI60" s="525"/>
      <c r="XJ60" s="525"/>
      <c r="XK60" s="525"/>
      <c r="XL60" s="525"/>
      <c r="XM60" s="525"/>
      <c r="XN60" s="525"/>
      <c r="XO60" s="525"/>
      <c r="XP60" s="525"/>
      <c r="XQ60" s="525"/>
      <c r="XR60" s="525"/>
      <c r="XS60" s="525"/>
      <c r="XT60" s="525"/>
      <c r="XU60" s="525"/>
      <c r="XV60" s="525"/>
      <c r="XW60" s="525"/>
      <c r="XX60" s="525"/>
      <c r="XY60" s="525"/>
      <c r="XZ60" s="525"/>
      <c r="YA60" s="525"/>
      <c r="YB60" s="18"/>
      <c r="YC60" s="525"/>
      <c r="YD60" s="525"/>
      <c r="YE60" s="525"/>
      <c r="YF60" s="525"/>
      <c r="YG60" s="525"/>
      <c r="YH60" s="525"/>
      <c r="YI60" s="525"/>
      <c r="YJ60" s="525"/>
      <c r="YK60" s="525"/>
      <c r="YL60" s="525"/>
      <c r="YM60" s="525"/>
      <c r="YN60" s="525"/>
      <c r="YO60" s="525"/>
      <c r="YP60" s="525"/>
      <c r="YQ60" s="525"/>
      <c r="YR60" s="18"/>
      <c r="YS60" s="525"/>
      <c r="YT60" s="525"/>
      <c r="YU60" s="18"/>
      <c r="YV60" s="525"/>
      <c r="YW60" s="525"/>
      <c r="YX60" s="525"/>
      <c r="YY60" s="525"/>
      <c r="YZ60" s="525"/>
      <c r="ZA60" s="525"/>
      <c r="ZB60" s="525"/>
      <c r="ZC60" s="542"/>
      <c r="ZD60" s="542"/>
      <c r="ZE60" s="525"/>
      <c r="ZF60" s="525"/>
      <c r="ZG60" s="525"/>
      <c r="ZH60" s="525"/>
      <c r="ZI60" s="525"/>
      <c r="ZJ60" s="525"/>
      <c r="ZK60" s="525"/>
      <c r="ZL60" s="525"/>
      <c r="ZM60" s="525"/>
      <c r="ZN60" s="525"/>
      <c r="ZO60" s="525"/>
      <c r="ZP60" s="525"/>
      <c r="ZQ60" s="525"/>
      <c r="ZR60" s="525"/>
      <c r="ZS60" s="525"/>
      <c r="ZT60" s="525"/>
      <c r="ZU60" s="525"/>
      <c r="ZV60" s="525"/>
      <c r="ZW60" s="525"/>
      <c r="ZX60" s="525"/>
      <c r="ZY60" s="525"/>
      <c r="ZZ60" s="525"/>
      <c r="AAA60" s="525"/>
      <c r="AAB60" s="525"/>
      <c r="AAC60" s="525"/>
      <c r="AAD60" s="525"/>
      <c r="AAE60" s="525"/>
      <c r="AAF60" s="525"/>
      <c r="AAG60" s="525"/>
      <c r="AAH60" s="525"/>
      <c r="AAI60" s="525"/>
      <c r="AAJ60" s="525"/>
      <c r="AAK60" s="525"/>
      <c r="AAL60" s="525"/>
      <c r="AAM60" s="525"/>
      <c r="AAN60" s="525"/>
      <c r="AAO60" s="525"/>
      <c r="AAP60" s="525"/>
      <c r="AAQ60" s="525"/>
      <c r="AAR60" s="525"/>
      <c r="AAS60" s="525"/>
      <c r="AAT60" s="525"/>
      <c r="AAU60" s="525"/>
      <c r="AAV60" s="525"/>
      <c r="AAW60" s="525"/>
      <c r="AAX60" s="525"/>
      <c r="AAY60" s="525"/>
      <c r="AAZ60" s="525"/>
      <c r="ABA60" s="18"/>
      <c r="ABB60" s="525"/>
      <c r="ABC60" s="525"/>
      <c r="ABD60" s="525"/>
      <c r="ABE60" s="525"/>
      <c r="ABF60" s="525"/>
      <c r="ABG60" s="525"/>
      <c r="ABH60" s="525"/>
      <c r="ABI60" s="525"/>
      <c r="ABJ60" s="525"/>
      <c r="ABK60" s="525"/>
      <c r="ABL60" s="525"/>
      <c r="ABM60" s="525"/>
      <c r="ABN60" s="525"/>
      <c r="ABO60" s="525"/>
      <c r="ABP60" s="525"/>
      <c r="ABQ60" s="525"/>
      <c r="ABR60" s="525"/>
      <c r="ABS60" s="525"/>
      <c r="ABT60" s="525"/>
      <c r="ABU60" s="525"/>
      <c r="ABV60" s="525"/>
      <c r="ABW60" s="525"/>
      <c r="ABX60" s="525"/>
      <c r="ABY60" s="525"/>
      <c r="ABZ60" s="525"/>
      <c r="ACA60" s="525"/>
      <c r="ACB60" s="525"/>
      <c r="ACC60" s="525"/>
      <c r="ACD60" s="525"/>
      <c r="ACE60" s="525"/>
      <c r="ACF60" s="525"/>
      <c r="ACG60" s="525"/>
      <c r="ACH60" s="525"/>
      <c r="ACI60" s="525"/>
      <c r="ACJ60" s="525"/>
      <c r="ACK60" s="525"/>
      <c r="ACL60" s="525"/>
      <c r="ACM60" s="525"/>
      <c r="ACN60" s="525"/>
      <c r="ACO60" s="525"/>
      <c r="ACP60" s="525"/>
      <c r="ACQ60" s="525"/>
      <c r="ACR60" s="525"/>
      <c r="ACS60" s="525"/>
      <c r="ACT60" s="525"/>
      <c r="ACU60" s="525"/>
      <c r="ACV60" s="525"/>
      <c r="ACW60" s="525"/>
      <c r="ACX60" s="525"/>
      <c r="ACY60" s="525"/>
      <c r="ACZ60" s="525"/>
      <c r="ADA60" s="525"/>
      <c r="ADB60" s="525"/>
      <c r="ADC60" s="525"/>
      <c r="ADD60" s="525"/>
      <c r="ADE60" s="525"/>
      <c r="ADF60" s="525"/>
      <c r="ADG60" s="525"/>
      <c r="ADH60" s="525"/>
      <c r="ADI60" s="525"/>
      <c r="ADJ60" s="525"/>
      <c r="ADK60" s="525"/>
      <c r="ADL60" s="525"/>
      <c r="ADM60" s="525"/>
      <c r="ADN60" s="525"/>
      <c r="ADO60" s="525"/>
      <c r="ADP60" s="525"/>
      <c r="ADQ60" s="525"/>
      <c r="ADR60" s="525"/>
      <c r="ADS60" s="525"/>
      <c r="ADT60" s="525"/>
      <c r="ADU60" s="525"/>
      <c r="ADV60" s="525"/>
      <c r="ADW60" s="525"/>
      <c r="ADX60" s="525"/>
      <c r="ADY60" s="525"/>
      <c r="ADZ60" s="525"/>
      <c r="AEA60" s="525"/>
      <c r="AEB60" s="525"/>
      <c r="AEC60" s="525"/>
      <c r="AED60" s="525"/>
      <c r="AEE60" s="525"/>
      <c r="AEF60" s="525"/>
      <c r="AEG60" s="525"/>
      <c r="AEH60" s="525"/>
      <c r="AEI60" s="525"/>
      <c r="AEJ60" s="525"/>
      <c r="AEK60" s="525"/>
      <c r="AEL60" s="525"/>
      <c r="AEM60" s="525"/>
      <c r="AEN60" s="525"/>
      <c r="AEO60" s="483">
        <v>0</v>
      </c>
    </row>
    <row r="61" spans="1:821" outlineLevel="2">
      <c r="A61" s="18">
        <f t="shared" si="226"/>
        <v>48</v>
      </c>
      <c r="B61" s="18"/>
      <c r="C61" s="12"/>
      <c r="D61" s="12"/>
      <c r="E61" t="b">
        <v>0</v>
      </c>
      <c r="H61" s="25" t="s">
        <v>2303</v>
      </c>
      <c r="I61" s="110"/>
      <c r="J61" s="110"/>
      <c r="K61" s="110"/>
      <c r="L61" s="110"/>
      <c r="M61" s="110"/>
      <c r="N61" s="213">
        <v>1</v>
      </c>
      <c r="O61" s="213">
        <v>6</v>
      </c>
      <c r="P61" s="213">
        <v>1</v>
      </c>
      <c r="Q61" s="213">
        <v>1</v>
      </c>
      <c r="R61" s="213">
        <v>1</v>
      </c>
      <c r="S61" s="213">
        <v>1</v>
      </c>
      <c r="T61" s="213">
        <v>2</v>
      </c>
      <c r="U61" s="213">
        <v>1</v>
      </c>
      <c r="V61" s="110"/>
      <c r="W61" s="110"/>
      <c r="X61" s="110"/>
      <c r="Y61" s="110"/>
      <c r="Z61" s="110"/>
      <c r="AA61" s="110"/>
      <c r="AB61" s="110"/>
      <c r="AC61" s="213">
        <v>0</v>
      </c>
      <c r="AD61" s="213">
        <v>1</v>
      </c>
      <c r="AE61" s="213">
        <v>0</v>
      </c>
      <c r="AF61" s="213">
        <v>0</v>
      </c>
      <c r="AG61" s="213">
        <v>0</v>
      </c>
      <c r="AH61" s="213">
        <v>0</v>
      </c>
      <c r="AI61" s="213">
        <v>2</v>
      </c>
      <c r="AJ61" s="110"/>
      <c r="AK61" s="213">
        <v>2</v>
      </c>
      <c r="AL61" s="110"/>
      <c r="AM61" s="110"/>
      <c r="AN61" s="213"/>
      <c r="AO61" s="213"/>
      <c r="AP61" s="213"/>
      <c r="AQ61" s="110"/>
      <c r="AR61" s="110"/>
      <c r="AS61" s="213">
        <v>0</v>
      </c>
      <c r="AT61" s="213">
        <v>0</v>
      </c>
      <c r="AU61" s="110"/>
      <c r="AV61" s="110"/>
      <c r="AW61" s="110"/>
      <c r="AX61" s="110"/>
      <c r="AY61" s="213">
        <v>0</v>
      </c>
      <c r="AZ61" s="110"/>
      <c r="BA61" s="22"/>
      <c r="BB61" s="8"/>
      <c r="BC61" s="18"/>
      <c r="BD61" s="510"/>
      <c r="BE61" s="510"/>
      <c r="BF61" s="510"/>
      <c r="BG61" s="510"/>
      <c r="BH61" s="510"/>
      <c r="BI61" s="510"/>
      <c r="BJ61" s="510"/>
      <c r="BK61" s="510"/>
      <c r="BL61" s="510"/>
      <c r="BM61" s="18"/>
      <c r="BN61" s="510"/>
      <c r="BO61" s="510"/>
      <c r="BP61" s="510"/>
      <c r="BQ61" s="510"/>
      <c r="BR61" s="510"/>
      <c r="BS61" s="510"/>
      <c r="BT61" s="510"/>
      <c r="BU61" s="510"/>
      <c r="BV61" s="510"/>
      <c r="BW61" s="510"/>
      <c r="BX61" s="510"/>
      <c r="BY61" s="510"/>
      <c r="BZ61" s="510"/>
      <c r="CA61" s="510"/>
      <c r="CB61" s="510"/>
      <c r="CC61" s="510"/>
      <c r="CD61" s="510"/>
      <c r="CE61" s="510"/>
      <c r="CF61" s="18"/>
      <c r="CG61" s="510"/>
      <c r="CH61" s="510"/>
      <c r="CI61" s="510"/>
      <c r="CJ61" s="510"/>
      <c r="CK61" s="510"/>
      <c r="CL61" s="510"/>
      <c r="CM61" s="510"/>
      <c r="CN61" s="510"/>
      <c r="CO61" s="510"/>
      <c r="CP61" s="510"/>
      <c r="CQ61" s="510"/>
      <c r="CR61" s="510"/>
      <c r="CS61" s="510"/>
      <c r="CT61" s="510"/>
      <c r="CU61" s="510"/>
      <c r="CV61" s="510"/>
      <c r="CW61" s="510"/>
      <c r="CX61" s="510"/>
      <c r="CY61" s="510"/>
      <c r="CZ61" s="510"/>
      <c r="DA61" s="510"/>
      <c r="DB61" s="510"/>
      <c r="DC61" s="18"/>
      <c r="DD61" s="510"/>
      <c r="DE61" s="510"/>
      <c r="DF61" s="510"/>
      <c r="DG61" s="512"/>
      <c r="DH61" s="511"/>
      <c r="DI61" s="510"/>
      <c r="DJ61" s="510"/>
      <c r="DK61" s="510"/>
      <c r="DL61" s="510"/>
      <c r="DM61" s="510"/>
      <c r="DN61" s="510"/>
      <c r="DO61" s="510"/>
      <c r="DP61" s="510"/>
      <c r="DQ61" s="510"/>
      <c r="DR61" s="510"/>
      <c r="DS61" s="510"/>
      <c r="DT61" s="510"/>
      <c r="DU61" s="510"/>
      <c r="DV61" s="510"/>
      <c r="DW61" s="510"/>
      <c r="DX61" s="510"/>
      <c r="DY61" s="510"/>
      <c r="DZ61" s="510"/>
      <c r="EA61" s="510"/>
      <c r="EB61" s="510"/>
      <c r="EC61" s="510"/>
      <c r="ED61" s="510"/>
      <c r="EE61" s="510"/>
      <c r="EF61" s="510"/>
      <c r="EG61" s="510"/>
      <c r="EH61" s="510"/>
      <c r="EI61" s="510"/>
      <c r="EJ61" s="510"/>
      <c r="EK61" s="510"/>
      <c r="EL61" s="510"/>
      <c r="EM61" s="510"/>
      <c r="EN61" s="510"/>
      <c r="EO61" s="510"/>
      <c r="EP61" s="510"/>
      <c r="EQ61" s="510"/>
      <c r="ER61" s="510"/>
      <c r="ES61" s="510"/>
      <c r="ET61" s="510"/>
      <c r="EU61" s="510"/>
      <c r="EV61" s="510"/>
      <c r="EW61" s="510"/>
      <c r="EX61" s="510"/>
      <c r="EY61" s="510"/>
      <c r="EZ61" s="510"/>
      <c r="FA61" s="510"/>
      <c r="FB61" s="510"/>
      <c r="FC61" s="510"/>
      <c r="FD61" s="510"/>
      <c r="FE61" s="510"/>
      <c r="FF61" s="510"/>
      <c r="FG61" s="510"/>
      <c r="FH61" s="510"/>
      <c r="FI61" s="510"/>
      <c r="FJ61" s="510"/>
      <c r="FK61" s="510"/>
      <c r="FL61" s="510"/>
      <c r="FM61" s="510"/>
      <c r="FN61" s="510"/>
      <c r="FO61" s="510"/>
      <c r="FP61" s="510"/>
      <c r="FQ61" s="510"/>
      <c r="FR61" s="510"/>
      <c r="FS61" s="510"/>
      <c r="FT61" s="510"/>
      <c r="FU61" s="510"/>
      <c r="FV61" s="510"/>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18"/>
      <c r="GS61" s="510"/>
      <c r="GT61" s="510"/>
      <c r="GU61" s="510"/>
      <c r="GV61" s="510"/>
      <c r="GW61" s="510"/>
      <c r="GX61" s="510"/>
      <c r="GY61" s="510"/>
      <c r="GZ61" s="510"/>
      <c r="HA61" s="510"/>
      <c r="HB61" s="510"/>
      <c r="HC61" s="510"/>
      <c r="HD61" s="510"/>
      <c r="HE61" s="510"/>
      <c r="HF61" s="510"/>
      <c r="HG61" s="510"/>
      <c r="HH61" s="510"/>
      <c r="HI61" s="510"/>
      <c r="HJ61" s="510"/>
      <c r="HK61" s="510"/>
      <c r="HL61" s="510"/>
      <c r="HM61" s="510"/>
      <c r="HN61" s="510"/>
      <c r="HO61" s="510"/>
      <c r="HP61" s="510"/>
      <c r="HQ61" s="510"/>
      <c r="HR61" s="510"/>
      <c r="HS61" s="510"/>
      <c r="HT61" s="510"/>
      <c r="HU61" s="510"/>
      <c r="HV61" s="510"/>
      <c r="HW61" s="510"/>
      <c r="HX61" s="510"/>
      <c r="HY61" s="510"/>
      <c r="HZ61" s="510"/>
      <c r="IA61" s="510"/>
      <c r="IB61" s="510"/>
      <c r="IC61" s="510"/>
      <c r="ID61" s="510"/>
      <c r="IE61" s="510"/>
      <c r="IF61" s="510"/>
      <c r="IG61" s="510"/>
      <c r="IH61" s="510"/>
      <c r="II61" s="510"/>
      <c r="IJ61" s="510"/>
      <c r="IK61" s="18"/>
      <c r="IL61" s="510"/>
      <c r="IM61" s="510"/>
      <c r="IN61" s="510"/>
      <c r="IO61" s="510"/>
      <c r="IP61" s="510"/>
      <c r="IQ61" s="510"/>
      <c r="IR61" s="510"/>
      <c r="IS61" s="510"/>
      <c r="IT61" s="510"/>
      <c r="IU61" s="510"/>
      <c r="IV61" s="510"/>
      <c r="IW61" s="510"/>
      <c r="IX61" s="510"/>
      <c r="IY61" s="510"/>
      <c r="IZ61" s="510"/>
      <c r="JA61" s="510"/>
      <c r="JB61" s="510"/>
      <c r="JC61" s="512"/>
      <c r="JD61" s="510"/>
      <c r="JE61" s="510"/>
      <c r="JF61" s="510"/>
      <c r="JG61" s="510"/>
      <c r="JH61" s="510"/>
      <c r="JI61" s="510"/>
      <c r="JJ61" s="510"/>
      <c r="JK61" s="510"/>
      <c r="JL61" s="510"/>
      <c r="JM61" s="510"/>
      <c r="JN61" s="510"/>
      <c r="JO61" s="510"/>
      <c r="JP61" s="510"/>
      <c r="JQ61" s="510"/>
      <c r="JR61" s="510"/>
      <c r="JS61" s="513"/>
      <c r="JT61" s="513"/>
      <c r="JU61" s="513"/>
      <c r="JV61" s="513"/>
      <c r="JW61" s="513"/>
      <c r="JX61" s="513"/>
      <c r="JY61" s="513"/>
      <c r="JZ61" s="513"/>
      <c r="KA61" s="513"/>
      <c r="KB61" s="513"/>
      <c r="KC61" s="513"/>
      <c r="KD61" s="513"/>
      <c r="KE61" s="513"/>
      <c r="KF61" s="513"/>
      <c r="KG61" s="513"/>
      <c r="KH61" s="513"/>
      <c r="KI61" s="513"/>
      <c r="KJ61" s="513"/>
      <c r="KK61" s="513"/>
      <c r="KL61" s="513"/>
      <c r="KM61" s="513"/>
      <c r="KN61" s="513"/>
      <c r="KO61" s="513"/>
      <c r="KP61" s="513"/>
      <c r="KQ61" s="513"/>
      <c r="KR61" s="513"/>
      <c r="KS61" s="513"/>
      <c r="KT61" s="513"/>
      <c r="KU61" s="513"/>
      <c r="KV61" s="513"/>
      <c r="KW61" s="513"/>
      <c r="KX61" s="513"/>
      <c r="KY61" s="513"/>
      <c r="KZ61" s="513"/>
      <c r="LA61" s="513"/>
      <c r="LB61" s="513"/>
      <c r="LC61" s="513"/>
      <c r="LD61" s="513"/>
      <c r="LE61" s="513"/>
      <c r="LF61" s="513"/>
      <c r="LG61" s="513"/>
      <c r="LH61" s="513"/>
      <c r="LI61" s="513"/>
      <c r="LJ61" s="513"/>
      <c r="LK61" s="513"/>
      <c r="LL61" s="513"/>
      <c r="LM61" s="513"/>
      <c r="LN61" s="513"/>
      <c r="LO61" s="513"/>
      <c r="LP61" s="513"/>
      <c r="LQ61" s="513"/>
      <c r="LR61" s="513"/>
      <c r="LS61" s="513"/>
      <c r="LT61" s="513"/>
      <c r="LU61" s="513"/>
      <c r="LV61" s="513"/>
      <c r="LW61" s="513"/>
      <c r="LX61" s="513"/>
      <c r="LY61" s="513"/>
      <c r="LZ61" s="513"/>
      <c r="MA61" s="513"/>
      <c r="MB61" s="513"/>
      <c r="MC61" s="513"/>
      <c r="MD61" s="513"/>
      <c r="ME61" s="513"/>
      <c r="MF61" s="513"/>
      <c r="MG61" s="513"/>
      <c r="MH61" s="513"/>
      <c r="MI61" s="513"/>
      <c r="MJ61" s="513"/>
      <c r="MK61" s="513"/>
      <c r="ML61" s="513"/>
      <c r="MM61" s="513"/>
      <c r="MN61" s="513"/>
      <c r="MO61" s="513"/>
      <c r="MP61" s="513"/>
      <c r="MQ61" s="513"/>
      <c r="MR61" s="513"/>
      <c r="MS61" s="513"/>
      <c r="MT61" s="513"/>
      <c r="MU61" s="513"/>
      <c r="MV61" s="513"/>
      <c r="MW61" s="513"/>
      <c r="MX61" s="513"/>
      <c r="MY61" s="513"/>
      <c r="MZ61" s="513"/>
      <c r="NA61" s="513"/>
      <c r="NB61" s="513"/>
      <c r="NC61" s="513"/>
      <c r="ND61" s="513"/>
      <c r="NE61" s="513"/>
      <c r="NF61" s="513"/>
      <c r="NG61" s="513"/>
      <c r="NH61" s="513"/>
      <c r="NI61" s="513"/>
      <c r="NJ61" s="513"/>
      <c r="NK61" s="513"/>
      <c r="NL61" s="513"/>
      <c r="NM61" s="513"/>
      <c r="NN61" s="513"/>
      <c r="NO61" s="513"/>
      <c r="NP61" s="513"/>
      <c r="NQ61" s="513"/>
      <c r="NR61" s="513"/>
      <c r="NS61" s="513"/>
      <c r="NT61" s="513"/>
      <c r="NU61" s="513"/>
      <c r="NV61" s="513"/>
      <c r="NW61" s="513"/>
      <c r="NX61" s="513"/>
      <c r="NY61" s="513"/>
      <c r="NZ61" s="513"/>
      <c r="OA61" s="513"/>
      <c r="OB61" s="513"/>
      <c r="OC61" s="513"/>
      <c r="OD61" s="513"/>
      <c r="OE61" s="513"/>
      <c r="OF61" s="513"/>
      <c r="OG61" s="513"/>
      <c r="OH61" s="513"/>
      <c r="OI61" s="513"/>
      <c r="OJ61" s="513"/>
      <c r="OK61" s="513"/>
      <c r="OL61" s="513"/>
      <c r="OM61" s="513"/>
      <c r="ON61" s="513"/>
      <c r="OO61" s="513"/>
      <c r="OP61" s="513"/>
      <c r="OQ61" s="513"/>
      <c r="OR61" s="513"/>
      <c r="OS61" s="513"/>
      <c r="OT61" s="513"/>
      <c r="OU61" s="513"/>
      <c r="OV61" s="513"/>
      <c r="OW61" s="513"/>
      <c r="OX61" s="513"/>
      <c r="OY61" s="513"/>
      <c r="OZ61" s="513"/>
      <c r="PA61" s="513"/>
      <c r="PB61" s="513"/>
      <c r="PC61" s="513"/>
      <c r="PD61" s="513"/>
      <c r="PE61" s="513"/>
      <c r="PF61" s="513"/>
      <c r="PG61" s="513"/>
      <c r="PH61" s="513"/>
      <c r="PI61" s="513"/>
      <c r="PJ61" s="513"/>
      <c r="PK61" s="513"/>
      <c r="PL61" s="513"/>
      <c r="PM61" s="513"/>
      <c r="PN61" s="513"/>
      <c r="PO61" s="513"/>
      <c r="PP61" s="513"/>
      <c r="PQ61" s="513"/>
      <c r="PR61" s="513"/>
      <c r="PS61" s="513"/>
      <c r="PT61" s="513"/>
      <c r="PU61" s="513"/>
      <c r="PV61" s="513"/>
      <c r="PW61" s="513"/>
      <c r="PX61" s="513"/>
      <c r="PY61" s="513"/>
      <c r="PZ61" s="513"/>
      <c r="QA61" s="513"/>
      <c r="QB61" s="513"/>
      <c r="QC61" s="513"/>
      <c r="QD61" s="513"/>
      <c r="QE61" s="513"/>
      <c r="QF61" s="513"/>
      <c r="QG61" s="513"/>
      <c r="QH61" s="513"/>
      <c r="QI61" s="513"/>
      <c r="QJ61" s="513"/>
      <c r="QK61" s="513"/>
      <c r="QL61" s="513"/>
      <c r="QM61" s="513"/>
      <c r="QN61" s="513"/>
      <c r="QO61" s="513"/>
      <c r="QP61" s="513"/>
      <c r="QQ61" s="513"/>
      <c r="QR61" s="513"/>
      <c r="QS61" s="513"/>
      <c r="QT61" s="513"/>
      <c r="QU61" s="513"/>
      <c r="QV61" s="513"/>
      <c r="QW61" s="513"/>
      <c r="QX61" s="513"/>
      <c r="QY61" s="513"/>
      <c r="QZ61" s="513"/>
      <c r="RA61" s="513"/>
      <c r="RB61" s="513"/>
      <c r="RC61" s="513"/>
      <c r="RD61" s="513"/>
      <c r="RE61" s="513"/>
      <c r="RF61" s="513"/>
      <c r="RG61" s="513"/>
      <c r="RH61" s="513"/>
      <c r="RI61" s="513"/>
      <c r="RJ61" s="513"/>
      <c r="RK61" s="513"/>
      <c r="RL61" s="513"/>
      <c r="RM61" s="513"/>
      <c r="RN61" s="513"/>
      <c r="RO61" s="513"/>
      <c r="RP61" s="513"/>
      <c r="RQ61" s="513"/>
      <c r="RR61" s="513"/>
      <c r="RS61" s="513"/>
      <c r="RT61" s="513"/>
      <c r="RU61" s="513"/>
      <c r="RV61" s="513"/>
      <c r="RW61" s="513"/>
      <c r="RX61" s="513"/>
      <c r="RY61" s="513"/>
      <c r="RZ61" s="513"/>
      <c r="SA61" s="513"/>
      <c r="SB61" s="513"/>
      <c r="SC61" s="513"/>
      <c r="SD61" s="513"/>
      <c r="SE61" s="513"/>
      <c r="SF61" s="513"/>
      <c r="SG61" s="513"/>
      <c r="SH61" s="513"/>
      <c r="SI61" s="513"/>
      <c r="SJ61" s="513"/>
      <c r="SK61" s="513"/>
      <c r="SL61" s="513"/>
      <c r="SM61" s="513"/>
      <c r="SN61" s="513"/>
      <c r="SO61" s="513"/>
      <c r="SP61" s="513"/>
      <c r="SQ61" s="513"/>
      <c r="SR61" s="513"/>
      <c r="SS61" s="513"/>
      <c r="ST61" s="513"/>
      <c r="SU61" s="513"/>
      <c r="SV61" s="513"/>
      <c r="SW61" s="513"/>
      <c r="SX61" s="513"/>
      <c r="SY61" s="513"/>
      <c r="SZ61" s="513"/>
      <c r="TA61" s="513"/>
      <c r="TB61" s="513"/>
      <c r="TC61" s="513"/>
      <c r="TD61" s="513"/>
      <c r="TE61" s="513"/>
      <c r="TF61" s="513"/>
      <c r="TG61" s="513"/>
      <c r="TH61" s="513"/>
      <c r="TI61" s="513"/>
      <c r="TJ61" s="513"/>
      <c r="TK61" s="513"/>
      <c r="TL61" s="513"/>
      <c r="TM61" s="513"/>
      <c r="TN61" s="513"/>
      <c r="TO61" s="513"/>
      <c r="TP61" s="513"/>
      <c r="TQ61" s="513"/>
      <c r="TR61" s="513"/>
      <c r="TS61" s="513"/>
      <c r="TT61" s="513"/>
      <c r="TU61" s="513"/>
      <c r="TV61" s="513"/>
      <c r="TW61" s="513"/>
      <c r="TX61" s="513"/>
      <c r="TY61" s="513"/>
      <c r="TZ61" s="513"/>
      <c r="UA61" s="513"/>
      <c r="UB61" s="513"/>
      <c r="UC61" s="513"/>
      <c r="UD61" s="513"/>
      <c r="UE61" s="513"/>
      <c r="UF61" s="513"/>
      <c r="UG61" s="513"/>
      <c r="UH61" s="513"/>
      <c r="UI61" s="513"/>
      <c r="UJ61" s="513"/>
      <c r="UK61" s="513"/>
      <c r="UL61" s="513"/>
      <c r="UM61" s="513"/>
      <c r="UN61" s="513"/>
      <c r="UO61" s="513"/>
      <c r="UP61" s="513"/>
      <c r="UQ61" s="513"/>
      <c r="UR61" s="513"/>
      <c r="US61" s="513"/>
      <c r="UT61" s="513"/>
      <c r="UU61" s="513"/>
      <c r="UV61" s="513"/>
      <c r="UW61" s="513"/>
      <c r="UX61" s="513"/>
      <c r="UY61" s="513"/>
      <c r="UZ61" s="513"/>
      <c r="VA61" s="513"/>
      <c r="VB61" s="513"/>
      <c r="VC61" s="513"/>
      <c r="VD61" s="513"/>
      <c r="VE61" s="513"/>
      <c r="VF61" s="513"/>
      <c r="VG61" s="513"/>
      <c r="VH61" s="513"/>
      <c r="VI61" s="513"/>
      <c r="VJ61" s="513"/>
      <c r="VK61" s="513"/>
      <c r="VL61" s="513"/>
      <c r="VM61" s="513"/>
      <c r="VN61" s="513"/>
      <c r="VO61" s="513"/>
      <c r="VP61" s="514"/>
      <c r="VQ61" s="514"/>
      <c r="VR61" s="514"/>
      <c r="VS61" s="514"/>
      <c r="VT61" s="514"/>
      <c r="VU61" s="514"/>
      <c r="VV61" s="513"/>
      <c r="VW61" s="513"/>
      <c r="VX61" s="513"/>
      <c r="VY61" s="513"/>
      <c r="VZ61" s="513"/>
      <c r="WA61" s="513"/>
      <c r="WB61" s="513"/>
      <c r="WC61" s="513"/>
      <c r="WD61" s="513"/>
      <c r="WE61" s="513"/>
      <c r="WF61" s="513"/>
      <c r="WG61" s="513"/>
      <c r="WH61" s="513"/>
      <c r="WI61" s="513"/>
      <c r="WJ61" s="513"/>
      <c r="WK61" s="513"/>
      <c r="WL61" s="513"/>
      <c r="WM61" s="510"/>
      <c r="WN61" s="18"/>
      <c r="WO61" s="510"/>
      <c r="WP61" s="510"/>
      <c r="WQ61" s="510"/>
      <c r="WR61" s="510"/>
      <c r="WS61" s="510"/>
      <c r="WT61" s="510"/>
      <c r="WU61" s="510"/>
      <c r="WV61" s="510"/>
      <c r="WW61" s="510"/>
      <c r="WX61" s="510"/>
      <c r="WY61" s="510"/>
      <c r="WZ61" s="510"/>
      <c r="XA61" s="510"/>
      <c r="XB61" s="510"/>
      <c r="XC61" s="510"/>
      <c r="XD61" s="510"/>
      <c r="XE61" s="510"/>
      <c r="XF61" s="510"/>
      <c r="XG61" s="510"/>
      <c r="XH61" s="18"/>
      <c r="XI61" s="510"/>
      <c r="XJ61" s="510"/>
      <c r="XK61" s="510"/>
      <c r="XL61" s="510"/>
      <c r="XM61" s="510"/>
      <c r="XN61" s="510"/>
      <c r="XO61" s="510"/>
      <c r="XP61" s="510"/>
      <c r="XQ61" s="510"/>
      <c r="XR61" s="510"/>
      <c r="XS61" s="510"/>
      <c r="XT61" s="510"/>
      <c r="XU61" s="510"/>
      <c r="XV61" s="510"/>
      <c r="XW61" s="510"/>
      <c r="XX61" s="510"/>
      <c r="XY61" s="510"/>
      <c r="XZ61" s="510"/>
      <c r="YA61" s="510"/>
      <c r="YB61" s="18"/>
      <c r="YC61" s="510"/>
      <c r="YD61" s="510"/>
      <c r="YE61" s="510"/>
      <c r="YF61" s="510"/>
      <c r="YG61" s="510"/>
      <c r="YH61" s="510"/>
      <c r="YI61" s="510"/>
      <c r="YJ61" s="510"/>
      <c r="YK61" s="510"/>
      <c r="YL61" s="510"/>
      <c r="YM61" s="510"/>
      <c r="YN61" s="510"/>
      <c r="YO61" s="510"/>
      <c r="YP61" s="510"/>
      <c r="YQ61" s="510"/>
      <c r="YR61" s="18"/>
      <c r="YS61" s="510"/>
      <c r="YT61" s="510"/>
      <c r="YU61" s="18"/>
      <c r="YV61" s="510"/>
      <c r="YW61" s="510"/>
      <c r="YX61" s="510"/>
      <c r="YY61" s="510"/>
      <c r="YZ61" s="510"/>
      <c r="ZA61" s="510"/>
      <c r="ZB61" s="512"/>
      <c r="ZC61" s="511"/>
      <c r="ZD61" s="511"/>
      <c r="ZE61" s="510"/>
      <c r="ZF61" s="510"/>
      <c r="ZG61" s="510"/>
      <c r="ZH61" s="510"/>
      <c r="ZI61" s="510"/>
      <c r="ZJ61" s="510"/>
      <c r="ZK61" s="510"/>
      <c r="ZL61" s="510"/>
      <c r="ZM61" s="510"/>
      <c r="ZN61" s="510"/>
      <c r="ZO61" s="510"/>
      <c r="ZP61" s="510"/>
      <c r="ZQ61" s="510"/>
      <c r="ZR61" s="510"/>
      <c r="ZS61" s="510"/>
      <c r="ZT61" s="510"/>
      <c r="ZU61" s="510"/>
      <c r="ZV61" s="510"/>
      <c r="ZW61" s="510"/>
      <c r="ZX61" s="510"/>
      <c r="ZY61" s="510"/>
      <c r="ZZ61" s="510"/>
      <c r="AAA61" s="510"/>
      <c r="AAB61" s="510"/>
      <c r="AAC61" s="510"/>
      <c r="AAD61" s="510"/>
      <c r="AAE61" s="510"/>
      <c r="AAF61" s="510"/>
      <c r="AAG61" s="510"/>
      <c r="AAH61" s="510"/>
      <c r="AAI61" s="510"/>
      <c r="AAJ61" s="510"/>
      <c r="AAK61" s="510"/>
      <c r="AAL61" s="510"/>
      <c r="AAM61" s="510"/>
      <c r="AAN61" s="510"/>
      <c r="AAO61" s="510"/>
      <c r="AAP61" s="510"/>
      <c r="AAQ61" s="510"/>
      <c r="AAR61" s="510"/>
      <c r="AAS61" s="510"/>
      <c r="AAT61" s="510"/>
      <c r="AAU61" s="510"/>
      <c r="AAV61" s="510"/>
      <c r="AAW61" s="510"/>
      <c r="AAX61" s="510"/>
      <c r="AAY61" s="510"/>
      <c r="AAZ61" s="510"/>
      <c r="ABA61" s="18"/>
      <c r="ABB61" s="451"/>
      <c r="ABC61" s="451"/>
      <c r="ABD61" s="451"/>
      <c r="ABE61" s="451"/>
      <c r="ABF61" s="451"/>
      <c r="ABG61" s="451"/>
      <c r="ABH61" s="451"/>
      <c r="ABI61" s="451"/>
      <c r="ABJ61" s="451"/>
      <c r="ABK61" s="451"/>
      <c r="ABL61" s="451"/>
      <c r="ABM61" s="451"/>
      <c r="ABN61" s="451"/>
      <c r="ABO61" s="451"/>
      <c r="ABP61" s="451"/>
      <c r="ABQ61" s="451"/>
      <c r="ABR61" s="451"/>
      <c r="ABS61" s="451"/>
      <c r="ABT61" s="451"/>
      <c r="ABU61" s="451"/>
      <c r="ABV61" s="451"/>
      <c r="ABW61" s="451"/>
      <c r="ABX61" s="451"/>
      <c r="ABY61" s="451"/>
      <c r="ABZ61" s="451"/>
      <c r="ACA61" s="451"/>
      <c r="ACB61" s="451"/>
      <c r="ACC61" s="451"/>
      <c r="ACD61" s="451"/>
      <c r="ACE61" s="451"/>
      <c r="ACF61" s="515"/>
      <c r="ACG61" s="515"/>
      <c r="ACH61" s="515"/>
      <c r="ACI61" s="515"/>
      <c r="ACJ61" s="515"/>
      <c r="ACK61" s="515"/>
      <c r="ACL61" s="515"/>
      <c r="ACM61" s="515"/>
      <c r="ACN61" s="515"/>
      <c r="ACO61" s="515"/>
      <c r="ACP61" s="515"/>
      <c r="ACQ61" s="515"/>
      <c r="ACR61" s="515"/>
      <c r="ACS61" s="515"/>
      <c r="ACT61" s="515"/>
      <c r="ACU61" s="515"/>
      <c r="ACV61" s="515"/>
      <c r="ACW61" s="515"/>
      <c r="ACX61" s="515"/>
      <c r="ACY61" s="515"/>
      <c r="ACZ61" s="515"/>
      <c r="ADA61" s="515"/>
      <c r="ADB61" s="515"/>
      <c r="ADC61" s="515"/>
      <c r="ADD61" s="515"/>
      <c r="ADE61" s="515"/>
      <c r="ADF61" s="515"/>
      <c r="ADG61" s="515"/>
      <c r="ADH61" s="515"/>
      <c r="ADI61" s="515"/>
      <c r="ADJ61" s="515"/>
      <c r="ADK61" s="515"/>
      <c r="ADL61" s="515"/>
      <c r="ADM61" s="515"/>
      <c r="ADN61" s="515"/>
      <c r="ADO61" s="515"/>
      <c r="ADP61" s="515"/>
      <c r="ADQ61" s="515"/>
      <c r="ADR61" s="515"/>
      <c r="ADS61" s="515"/>
      <c r="ADT61" s="515"/>
      <c r="ADU61" s="515"/>
      <c r="ADV61" s="515"/>
      <c r="ADW61" s="515"/>
      <c r="ADX61" s="515"/>
      <c r="ADY61" s="515"/>
      <c r="ADZ61" s="515"/>
      <c r="AEA61" s="515"/>
      <c r="AEB61" s="515"/>
      <c r="AEC61" s="515"/>
      <c r="AED61" s="515"/>
      <c r="AEE61" s="515"/>
      <c r="AEF61" s="515"/>
      <c r="AEG61" s="515"/>
      <c r="AEH61" s="515"/>
      <c r="AEI61" s="515"/>
      <c r="AEJ61" s="515"/>
      <c r="AEK61" s="515"/>
      <c r="AEL61" s="515"/>
      <c r="AEM61" s="515"/>
      <c r="AEN61" s="510"/>
      <c r="AEO61" s="483">
        <v>0</v>
      </c>
    </row>
    <row r="62" spans="1:821" outlineLevel="2">
      <c r="A62" s="18">
        <f t="shared" si="226"/>
        <v>49</v>
      </c>
      <c r="B62" s="18"/>
      <c r="C62" s="12"/>
      <c r="D62" s="12"/>
      <c r="E62" t="b">
        <v>0</v>
      </c>
      <c r="H62" s="25" t="str">
        <f>"sStep/SA "&amp;RIGHT(H61,2)+1</f>
        <v>sStep/SA 2</v>
      </c>
      <c r="I62" s="110"/>
      <c r="J62" s="110"/>
      <c r="K62" s="110"/>
      <c r="L62" s="110"/>
      <c r="M62" s="110"/>
      <c r="N62" s="213">
        <v>1</v>
      </c>
      <c r="O62" s="213">
        <v>1</v>
      </c>
      <c r="P62" s="213">
        <v>1</v>
      </c>
      <c r="Q62" s="213">
        <v>1</v>
      </c>
      <c r="R62" s="213">
        <v>1</v>
      </c>
      <c r="S62" s="213">
        <v>1</v>
      </c>
      <c r="T62" s="213">
        <v>4</v>
      </c>
      <c r="U62" s="213">
        <v>2</v>
      </c>
      <c r="V62" s="110"/>
      <c r="W62" s="110"/>
      <c r="X62" s="110"/>
      <c r="Y62" s="110"/>
      <c r="Z62" s="110"/>
      <c r="AA62" s="110"/>
      <c r="AB62" s="110"/>
      <c r="AC62" s="213">
        <v>1</v>
      </c>
      <c r="AD62" s="213">
        <v>1</v>
      </c>
      <c r="AE62" s="213">
        <v>1</v>
      </c>
      <c r="AF62" s="213">
        <v>1</v>
      </c>
      <c r="AG62" s="213">
        <v>1</v>
      </c>
      <c r="AH62" s="213">
        <v>1</v>
      </c>
      <c r="AI62" s="213">
        <v>1</v>
      </c>
      <c r="AJ62" s="110"/>
      <c r="AK62" s="213">
        <v>2</v>
      </c>
      <c r="AL62" s="110"/>
      <c r="AM62" s="110"/>
      <c r="AN62" s="110"/>
      <c r="AO62" s="110"/>
      <c r="AP62" s="110"/>
      <c r="AQ62" s="110"/>
      <c r="AR62" s="110"/>
      <c r="AS62" s="213">
        <v>1</v>
      </c>
      <c r="AT62" s="213">
        <v>1</v>
      </c>
      <c r="AU62" s="110"/>
      <c r="AV62" s="110"/>
      <c r="AW62" s="110"/>
      <c r="AX62" s="110"/>
      <c r="AY62" s="213">
        <v>1</v>
      </c>
      <c r="AZ62" s="110"/>
      <c r="BA62" s="22"/>
      <c r="BB62" s="8"/>
      <c r="BC62" s="18"/>
      <c r="BD62" s="510"/>
      <c r="BE62" s="510"/>
      <c r="BF62" s="510"/>
      <c r="BG62" s="510"/>
      <c r="BH62" s="510"/>
      <c r="BI62" s="510"/>
      <c r="BJ62" s="510"/>
      <c r="BK62" s="510"/>
      <c r="BL62" s="510"/>
      <c r="BM62" s="18"/>
      <c r="BN62" s="510"/>
      <c r="BO62" s="510"/>
      <c r="BP62" s="510"/>
      <c r="BQ62" s="510"/>
      <c r="BR62" s="510"/>
      <c r="BS62" s="510"/>
      <c r="BT62" s="510"/>
      <c r="BU62" s="510"/>
      <c r="BV62" s="510"/>
      <c r="BW62" s="510"/>
      <c r="BX62" s="510"/>
      <c r="BY62" s="510"/>
      <c r="BZ62" s="510"/>
      <c r="CA62" s="510"/>
      <c r="CB62" s="510"/>
      <c r="CC62" s="510"/>
      <c r="CD62" s="510"/>
      <c r="CE62" s="510"/>
      <c r="CF62" s="18"/>
      <c r="CG62" s="510"/>
      <c r="CH62" s="510"/>
      <c r="CI62" s="510"/>
      <c r="CJ62" s="510"/>
      <c r="CK62" s="510"/>
      <c r="CL62" s="510"/>
      <c r="CM62" s="510"/>
      <c r="CN62" s="510"/>
      <c r="CO62" s="510"/>
      <c r="CP62" s="510"/>
      <c r="CQ62" s="510"/>
      <c r="CR62" s="510"/>
      <c r="CS62" s="510"/>
      <c r="CT62" s="510"/>
      <c r="CU62" s="510"/>
      <c r="CV62" s="510"/>
      <c r="CW62" s="510"/>
      <c r="CX62" s="510"/>
      <c r="CY62" s="510"/>
      <c r="CZ62" s="510"/>
      <c r="DA62" s="510"/>
      <c r="DB62" s="510"/>
      <c r="DC62" s="18"/>
      <c r="DD62" s="510"/>
      <c r="DE62" s="510"/>
      <c r="DF62" s="510"/>
      <c r="DG62" s="512"/>
      <c r="DH62" s="511"/>
      <c r="DI62" s="510"/>
      <c r="DJ62" s="510"/>
      <c r="DK62" s="516"/>
      <c r="DL62" s="510"/>
      <c r="DM62" s="516"/>
      <c r="DN62" s="516"/>
      <c r="DO62" s="516"/>
      <c r="DP62" s="516"/>
      <c r="DQ62" s="516"/>
      <c r="DR62" s="510"/>
      <c r="DS62" s="510"/>
      <c r="DT62" s="510"/>
      <c r="DU62" s="510"/>
      <c r="DV62" s="516"/>
      <c r="DW62" s="516"/>
      <c r="DX62" s="510"/>
      <c r="DY62" s="510"/>
      <c r="DZ62" s="510"/>
      <c r="EA62" s="516"/>
      <c r="EB62" s="516"/>
      <c r="EC62" s="516"/>
      <c r="ED62" s="516"/>
      <c r="EE62" s="516"/>
      <c r="EF62" s="516"/>
      <c r="EG62" s="516"/>
      <c r="EH62" s="516"/>
      <c r="EI62" s="516"/>
      <c r="EJ62" s="516"/>
      <c r="EK62" s="516"/>
      <c r="EL62" s="516"/>
      <c r="EM62" s="516"/>
      <c r="EN62" s="516"/>
      <c r="EO62" s="516"/>
      <c r="EP62" s="516"/>
      <c r="EQ62" s="516"/>
      <c r="ER62" s="516"/>
      <c r="ES62" s="516"/>
      <c r="ET62" s="516"/>
      <c r="EU62" s="516"/>
      <c r="EV62" s="516"/>
      <c r="EW62" s="516"/>
      <c r="EX62" s="510"/>
      <c r="EY62" s="510"/>
      <c r="EZ62" s="510"/>
      <c r="FA62" s="510"/>
      <c r="FB62" s="510"/>
      <c r="FC62" s="516"/>
      <c r="FD62" s="516"/>
      <c r="FE62" s="516"/>
      <c r="FF62" s="516"/>
      <c r="FG62" s="516"/>
      <c r="FH62" s="516"/>
      <c r="FI62" s="516"/>
      <c r="FJ62" s="516"/>
      <c r="FK62" s="516"/>
      <c r="FL62" s="516"/>
      <c r="FM62" s="516"/>
      <c r="FN62" s="516"/>
      <c r="FO62" s="516"/>
      <c r="FP62" s="516"/>
      <c r="FQ62" s="516"/>
      <c r="FR62" s="516"/>
      <c r="FS62" s="516"/>
      <c r="FT62" s="516"/>
      <c r="FU62" s="516"/>
      <c r="FV62" s="516"/>
      <c r="FW62" s="510"/>
      <c r="FX62" s="510"/>
      <c r="FY62" s="510"/>
      <c r="FZ62" s="510"/>
      <c r="GA62" s="510"/>
      <c r="GB62" s="510"/>
      <c r="GC62" s="510"/>
      <c r="GD62" s="510"/>
      <c r="GE62" s="510"/>
      <c r="GF62" s="510"/>
      <c r="GG62" s="510"/>
      <c r="GH62" s="510"/>
      <c r="GI62" s="510"/>
      <c r="GJ62" s="510"/>
      <c r="GK62" s="510"/>
      <c r="GL62" s="510"/>
      <c r="GM62" s="510"/>
      <c r="GN62" s="510"/>
      <c r="GO62" s="510"/>
      <c r="GP62" s="510"/>
      <c r="GQ62" s="510"/>
      <c r="GR62" s="18"/>
      <c r="GS62" s="510"/>
      <c r="GT62" s="510"/>
      <c r="GU62" s="510"/>
      <c r="GV62" s="510"/>
      <c r="GW62" s="510"/>
      <c r="GX62" s="510"/>
      <c r="GY62" s="510"/>
      <c r="GZ62" s="510"/>
      <c r="HA62" s="510"/>
      <c r="HB62" s="510"/>
      <c r="HC62" s="510"/>
      <c r="HD62" s="510"/>
      <c r="HE62" s="510"/>
      <c r="HF62" s="510"/>
      <c r="HG62" s="510"/>
      <c r="HH62" s="510"/>
      <c r="HI62" s="510"/>
      <c r="HJ62" s="510"/>
      <c r="HK62" s="510"/>
      <c r="HL62" s="510"/>
      <c r="HM62" s="510"/>
      <c r="HN62" s="510"/>
      <c r="HO62" s="510"/>
      <c r="HP62" s="510"/>
      <c r="HQ62" s="510"/>
      <c r="HR62" s="510"/>
      <c r="HS62" s="510"/>
      <c r="HT62" s="510"/>
      <c r="HU62" s="510"/>
      <c r="HV62" s="516"/>
      <c r="HW62" s="516"/>
      <c r="HX62" s="510"/>
      <c r="HY62" s="510"/>
      <c r="HZ62" s="510"/>
      <c r="IA62" s="510"/>
      <c r="IB62" s="510"/>
      <c r="IC62" s="510"/>
      <c r="ID62" s="510"/>
      <c r="IE62" s="510"/>
      <c r="IF62" s="510"/>
      <c r="IG62" s="510"/>
      <c r="IH62" s="510"/>
      <c r="II62" s="510"/>
      <c r="IJ62" s="510"/>
      <c r="IK62" s="18"/>
      <c r="IL62" s="510"/>
      <c r="IM62" s="510"/>
      <c r="IN62" s="510"/>
      <c r="IO62" s="510"/>
      <c r="IP62" s="510"/>
      <c r="IQ62" s="510"/>
      <c r="IR62" s="510"/>
      <c r="IS62" s="510"/>
      <c r="IT62" s="510"/>
      <c r="IU62" s="510"/>
      <c r="IV62" s="510"/>
      <c r="IW62" s="510"/>
      <c r="IX62" s="510"/>
      <c r="IY62" s="510"/>
      <c r="IZ62" s="510"/>
      <c r="JA62" s="510"/>
      <c r="JB62" s="510"/>
      <c r="JC62" s="512"/>
      <c r="JD62" s="510"/>
      <c r="JE62" s="510"/>
      <c r="JF62" s="510"/>
      <c r="JG62" s="510"/>
      <c r="JH62" s="510"/>
      <c r="JI62" s="510"/>
      <c r="JJ62" s="510"/>
      <c r="JK62" s="510"/>
      <c r="JL62" s="510"/>
      <c r="JM62" s="510"/>
      <c r="JN62" s="510"/>
      <c r="JO62" s="510"/>
      <c r="JP62" s="510"/>
      <c r="JQ62" s="510"/>
      <c r="JR62" s="510"/>
      <c r="JS62" s="513"/>
      <c r="JT62" s="513"/>
      <c r="JU62" s="513"/>
      <c r="JV62" s="513"/>
      <c r="JW62" s="513"/>
      <c r="JX62" s="513"/>
      <c r="JY62" s="513"/>
      <c r="JZ62" s="513"/>
      <c r="KA62" s="513"/>
      <c r="KB62" s="513"/>
      <c r="KC62" s="513"/>
      <c r="KD62" s="513"/>
      <c r="KE62" s="513"/>
      <c r="KF62" s="513"/>
      <c r="KG62" s="513"/>
      <c r="KH62" s="513"/>
      <c r="KI62" s="513"/>
      <c r="KJ62" s="513"/>
      <c r="KK62" s="513"/>
      <c r="KL62" s="513"/>
      <c r="KM62" s="513"/>
      <c r="KN62" s="513"/>
      <c r="KO62" s="513"/>
      <c r="KP62" s="513"/>
      <c r="KQ62" s="513"/>
      <c r="KR62" s="513"/>
      <c r="KS62" s="513"/>
      <c r="KT62" s="513"/>
      <c r="KU62" s="513"/>
      <c r="KV62" s="513"/>
      <c r="KW62" s="513"/>
      <c r="KX62" s="513"/>
      <c r="KY62" s="513"/>
      <c r="KZ62" s="513"/>
      <c r="LA62" s="513"/>
      <c r="LB62" s="513"/>
      <c r="LC62" s="513"/>
      <c r="LD62" s="513"/>
      <c r="LE62" s="513"/>
      <c r="LF62" s="513"/>
      <c r="LG62" s="513"/>
      <c r="LH62" s="513"/>
      <c r="LI62" s="513"/>
      <c r="LJ62" s="513"/>
      <c r="LK62" s="513"/>
      <c r="LL62" s="513"/>
      <c r="LM62" s="513"/>
      <c r="LN62" s="513"/>
      <c r="LO62" s="513"/>
      <c r="LP62" s="513"/>
      <c r="LQ62" s="513"/>
      <c r="LR62" s="513"/>
      <c r="LS62" s="513"/>
      <c r="LT62" s="513"/>
      <c r="LU62" s="513"/>
      <c r="LV62" s="513"/>
      <c r="LW62" s="513"/>
      <c r="LX62" s="513"/>
      <c r="LY62" s="513"/>
      <c r="LZ62" s="513"/>
      <c r="MA62" s="513"/>
      <c r="MB62" s="513"/>
      <c r="MC62" s="513"/>
      <c r="MD62" s="513"/>
      <c r="ME62" s="513"/>
      <c r="MF62" s="513"/>
      <c r="MG62" s="513"/>
      <c r="MH62" s="513"/>
      <c r="MI62" s="513"/>
      <c r="MJ62" s="513"/>
      <c r="MK62" s="513"/>
      <c r="ML62" s="513"/>
      <c r="MM62" s="513"/>
      <c r="MN62" s="513"/>
      <c r="MO62" s="513"/>
      <c r="MP62" s="513"/>
      <c r="MQ62" s="513"/>
      <c r="MR62" s="513"/>
      <c r="MS62" s="513"/>
      <c r="MT62" s="513"/>
      <c r="MU62" s="513"/>
      <c r="MV62" s="513"/>
      <c r="MW62" s="513"/>
      <c r="MX62" s="513"/>
      <c r="MY62" s="513"/>
      <c r="MZ62" s="513"/>
      <c r="NA62" s="513"/>
      <c r="NB62" s="513"/>
      <c r="NC62" s="513"/>
      <c r="ND62" s="513"/>
      <c r="NE62" s="513"/>
      <c r="NF62" s="513"/>
      <c r="NG62" s="513"/>
      <c r="NH62" s="513"/>
      <c r="NI62" s="513"/>
      <c r="NJ62" s="513"/>
      <c r="NK62" s="513"/>
      <c r="NL62" s="513"/>
      <c r="NM62" s="513"/>
      <c r="NN62" s="513"/>
      <c r="NO62" s="513"/>
      <c r="NP62" s="513"/>
      <c r="NQ62" s="513"/>
      <c r="NR62" s="513"/>
      <c r="NS62" s="513"/>
      <c r="NT62" s="513"/>
      <c r="NU62" s="513"/>
      <c r="NV62" s="513"/>
      <c r="NW62" s="513"/>
      <c r="NX62" s="513"/>
      <c r="NY62" s="513"/>
      <c r="NZ62" s="513"/>
      <c r="OA62" s="513"/>
      <c r="OB62" s="513"/>
      <c r="OC62" s="513"/>
      <c r="OD62" s="513"/>
      <c r="OE62" s="513"/>
      <c r="OF62" s="513"/>
      <c r="OG62" s="513"/>
      <c r="OH62" s="513"/>
      <c r="OI62" s="513"/>
      <c r="OJ62" s="513"/>
      <c r="OK62" s="513"/>
      <c r="OL62" s="513"/>
      <c r="OM62" s="513"/>
      <c r="ON62" s="513"/>
      <c r="OO62" s="513"/>
      <c r="OP62" s="513"/>
      <c r="OQ62" s="513"/>
      <c r="OR62" s="513"/>
      <c r="OS62" s="513"/>
      <c r="OT62" s="513"/>
      <c r="OU62" s="513"/>
      <c r="OV62" s="513"/>
      <c r="OW62" s="513"/>
      <c r="OX62" s="513"/>
      <c r="OY62" s="513"/>
      <c r="OZ62" s="513"/>
      <c r="PA62" s="513"/>
      <c r="PB62" s="513"/>
      <c r="PC62" s="513"/>
      <c r="PD62" s="513"/>
      <c r="PE62" s="513"/>
      <c r="PF62" s="513"/>
      <c r="PG62" s="513"/>
      <c r="PH62" s="513"/>
      <c r="PI62" s="513"/>
      <c r="PJ62" s="513"/>
      <c r="PK62" s="513"/>
      <c r="PL62" s="513"/>
      <c r="PM62" s="513"/>
      <c r="PN62" s="513"/>
      <c r="PO62" s="513"/>
      <c r="PP62" s="513"/>
      <c r="PQ62" s="513"/>
      <c r="PR62" s="513"/>
      <c r="PS62" s="513"/>
      <c r="PT62" s="513"/>
      <c r="PU62" s="513"/>
      <c r="PV62" s="513"/>
      <c r="PW62" s="513"/>
      <c r="PX62" s="513"/>
      <c r="PY62" s="513"/>
      <c r="PZ62" s="513"/>
      <c r="QA62" s="513"/>
      <c r="QB62" s="513"/>
      <c r="QC62" s="513"/>
      <c r="QD62" s="513"/>
      <c r="QE62" s="513"/>
      <c r="QF62" s="513"/>
      <c r="QG62" s="513"/>
      <c r="QH62" s="513"/>
      <c r="QI62" s="513"/>
      <c r="QJ62" s="513"/>
      <c r="QK62" s="513"/>
      <c r="QL62" s="513"/>
      <c r="QM62" s="513"/>
      <c r="QN62" s="513"/>
      <c r="QO62" s="513"/>
      <c r="QP62" s="513"/>
      <c r="QQ62" s="513"/>
      <c r="QR62" s="513"/>
      <c r="QS62" s="513"/>
      <c r="QT62" s="513"/>
      <c r="QU62" s="513"/>
      <c r="QV62" s="513"/>
      <c r="QW62" s="513"/>
      <c r="QX62" s="513"/>
      <c r="QY62" s="513"/>
      <c r="QZ62" s="513"/>
      <c r="RA62" s="513"/>
      <c r="RB62" s="513"/>
      <c r="RC62" s="513"/>
      <c r="RD62" s="513"/>
      <c r="RE62" s="513"/>
      <c r="RF62" s="513"/>
      <c r="RG62" s="513"/>
      <c r="RH62" s="513"/>
      <c r="RI62" s="513"/>
      <c r="RJ62" s="513"/>
      <c r="RK62" s="513"/>
      <c r="RL62" s="513"/>
      <c r="RM62" s="513"/>
      <c r="RN62" s="513"/>
      <c r="RO62" s="513"/>
      <c r="RP62" s="513"/>
      <c r="RQ62" s="513"/>
      <c r="RR62" s="513"/>
      <c r="RS62" s="513"/>
      <c r="RT62" s="513"/>
      <c r="RU62" s="513"/>
      <c r="RV62" s="513"/>
      <c r="RW62" s="513"/>
      <c r="RX62" s="513"/>
      <c r="RY62" s="513"/>
      <c r="RZ62" s="513"/>
      <c r="SA62" s="513"/>
      <c r="SB62" s="513"/>
      <c r="SC62" s="513"/>
      <c r="SD62" s="513"/>
      <c r="SE62" s="513"/>
      <c r="SF62" s="513"/>
      <c r="SG62" s="513"/>
      <c r="SH62" s="513"/>
      <c r="SI62" s="513"/>
      <c r="SJ62" s="513"/>
      <c r="SK62" s="513"/>
      <c r="SL62" s="513"/>
      <c r="SM62" s="513"/>
      <c r="SN62" s="513"/>
      <c r="SO62" s="513"/>
      <c r="SP62" s="513"/>
      <c r="SQ62" s="513"/>
      <c r="SR62" s="513"/>
      <c r="SS62" s="513"/>
      <c r="ST62" s="513"/>
      <c r="SU62" s="513"/>
      <c r="SV62" s="513"/>
      <c r="SW62" s="513"/>
      <c r="SX62" s="513"/>
      <c r="SY62" s="513"/>
      <c r="SZ62" s="513"/>
      <c r="TA62" s="513"/>
      <c r="TB62" s="513"/>
      <c r="TC62" s="513"/>
      <c r="TD62" s="513"/>
      <c r="TE62" s="513"/>
      <c r="TF62" s="513"/>
      <c r="TG62" s="513"/>
      <c r="TH62" s="513"/>
      <c r="TI62" s="513"/>
      <c r="TJ62" s="513"/>
      <c r="TK62" s="513"/>
      <c r="TL62" s="513"/>
      <c r="TM62" s="513"/>
      <c r="TN62" s="513"/>
      <c r="TO62" s="513"/>
      <c r="TP62" s="513"/>
      <c r="TQ62" s="513"/>
      <c r="TR62" s="513"/>
      <c r="TS62" s="513"/>
      <c r="TT62" s="513"/>
      <c r="TU62" s="513"/>
      <c r="TV62" s="513"/>
      <c r="TW62" s="513"/>
      <c r="TX62" s="513"/>
      <c r="TY62" s="513"/>
      <c r="TZ62" s="513"/>
      <c r="UA62" s="513"/>
      <c r="UB62" s="513"/>
      <c r="UC62" s="513"/>
      <c r="UD62" s="513"/>
      <c r="UE62" s="513"/>
      <c r="UF62" s="513"/>
      <c r="UG62" s="513"/>
      <c r="UH62" s="513"/>
      <c r="UI62" s="513"/>
      <c r="UJ62" s="513"/>
      <c r="UK62" s="513"/>
      <c r="UL62" s="513"/>
      <c r="UM62" s="513"/>
      <c r="UN62" s="513"/>
      <c r="UO62" s="513"/>
      <c r="UP62" s="513"/>
      <c r="UQ62" s="513"/>
      <c r="UR62" s="513"/>
      <c r="US62" s="513"/>
      <c r="UT62" s="513"/>
      <c r="UU62" s="513"/>
      <c r="UV62" s="513"/>
      <c r="UW62" s="513"/>
      <c r="UX62" s="513"/>
      <c r="UY62" s="513"/>
      <c r="UZ62" s="513"/>
      <c r="VA62" s="513"/>
      <c r="VB62" s="513"/>
      <c r="VC62" s="513"/>
      <c r="VD62" s="513"/>
      <c r="VE62" s="513"/>
      <c r="VF62" s="513"/>
      <c r="VG62" s="513"/>
      <c r="VH62" s="513"/>
      <c r="VI62" s="513"/>
      <c r="VJ62" s="513"/>
      <c r="VK62" s="513"/>
      <c r="VL62" s="513"/>
      <c r="VM62" s="513"/>
      <c r="VN62" s="513"/>
      <c r="VO62" s="513"/>
      <c r="VP62" s="87"/>
      <c r="VQ62" s="87"/>
      <c r="VR62" s="87"/>
      <c r="VS62" s="87"/>
      <c r="VT62" s="87"/>
      <c r="VU62" s="87"/>
      <c r="VV62" s="513"/>
      <c r="VW62" s="513"/>
      <c r="VX62" s="513"/>
      <c r="VY62" s="513"/>
      <c r="VZ62" s="513"/>
      <c r="WA62" s="513"/>
      <c r="WB62" s="513"/>
      <c r="WC62" s="513"/>
      <c r="WD62" s="513"/>
      <c r="WE62" s="513"/>
      <c r="WF62" s="513"/>
      <c r="WG62" s="513"/>
      <c r="WH62" s="513"/>
      <c r="WI62" s="513"/>
      <c r="WJ62" s="513"/>
      <c r="WK62" s="513"/>
      <c r="WL62" s="513"/>
      <c r="WM62" s="510"/>
      <c r="WN62" s="18"/>
      <c r="WO62" s="510"/>
      <c r="WP62" s="510"/>
      <c r="WQ62" s="510"/>
      <c r="WR62" s="516"/>
      <c r="WS62" s="516"/>
      <c r="WT62" s="516"/>
      <c r="WU62" s="516"/>
      <c r="WV62" s="516"/>
      <c r="WW62" s="516"/>
      <c r="WX62" s="516"/>
      <c r="WY62" s="516"/>
      <c r="WZ62" s="516"/>
      <c r="XA62" s="516"/>
      <c r="XB62" s="516"/>
      <c r="XC62" s="516"/>
      <c r="XD62" s="516"/>
      <c r="XE62" s="516"/>
      <c r="XF62" s="516"/>
      <c r="XG62" s="516"/>
      <c r="XH62" s="18"/>
      <c r="XI62" s="510"/>
      <c r="XJ62" s="510"/>
      <c r="XK62" s="510"/>
      <c r="XL62" s="510"/>
      <c r="XM62" s="510"/>
      <c r="XN62" s="510"/>
      <c r="XO62" s="510"/>
      <c r="XP62" s="510"/>
      <c r="XQ62" s="510"/>
      <c r="XR62" s="516"/>
      <c r="XS62" s="516"/>
      <c r="XT62" s="516"/>
      <c r="XU62" s="510"/>
      <c r="XV62" s="510"/>
      <c r="XW62" s="516"/>
      <c r="XX62" s="516"/>
      <c r="XY62" s="510"/>
      <c r="XZ62" s="510"/>
      <c r="YA62" s="510"/>
      <c r="YB62" s="18"/>
      <c r="YC62" s="510"/>
      <c r="YD62" s="510"/>
      <c r="YE62" s="510"/>
      <c r="YF62" s="510"/>
      <c r="YG62" s="510"/>
      <c r="YH62" s="510"/>
      <c r="YI62" s="510"/>
      <c r="YJ62" s="510"/>
      <c r="YK62" s="510"/>
      <c r="YL62" s="510"/>
      <c r="YM62" s="510"/>
      <c r="YN62" s="510"/>
      <c r="YO62" s="510"/>
      <c r="YP62" s="510"/>
      <c r="YQ62" s="510"/>
      <c r="YR62" s="18"/>
      <c r="YS62" s="510"/>
      <c r="YT62" s="510"/>
      <c r="YU62" s="18"/>
      <c r="YV62" s="510"/>
      <c r="YW62" s="510"/>
      <c r="YX62" s="510"/>
      <c r="YY62" s="510"/>
      <c r="YZ62" s="510"/>
      <c r="ZA62" s="510"/>
      <c r="ZB62" s="512"/>
      <c r="ZC62" s="511"/>
      <c r="ZD62" s="511"/>
      <c r="ZE62" s="510"/>
      <c r="ZF62" s="510"/>
      <c r="ZG62" s="510"/>
      <c r="ZH62" s="510"/>
      <c r="ZI62" s="510"/>
      <c r="ZJ62" s="510"/>
      <c r="ZK62" s="510"/>
      <c r="ZL62" s="510"/>
      <c r="ZM62" s="510"/>
      <c r="ZN62" s="510"/>
      <c r="ZO62" s="510"/>
      <c r="ZP62" s="510"/>
      <c r="ZQ62" s="510"/>
      <c r="ZR62" s="510"/>
      <c r="ZS62" s="510"/>
      <c r="ZT62" s="510"/>
      <c r="ZU62" s="510"/>
      <c r="ZV62" s="510"/>
      <c r="ZW62" s="510"/>
      <c r="ZX62" s="510"/>
      <c r="ZY62" s="510"/>
      <c r="ZZ62" s="510"/>
      <c r="AAA62" s="510"/>
      <c r="AAB62" s="510"/>
      <c r="AAC62" s="510"/>
      <c r="AAD62" s="510"/>
      <c r="AAE62" s="510"/>
      <c r="AAF62" s="510"/>
      <c r="AAG62" s="510"/>
      <c r="AAH62" s="510"/>
      <c r="AAI62" s="510"/>
      <c r="AAJ62" s="510"/>
      <c r="AAK62" s="510"/>
      <c r="AAL62" s="510"/>
      <c r="AAM62" s="510"/>
      <c r="AAN62" s="510"/>
      <c r="AAO62" s="510"/>
      <c r="AAP62" s="510"/>
      <c r="AAQ62" s="510"/>
      <c r="AAR62" s="510"/>
      <c r="AAS62" s="510"/>
      <c r="AAT62" s="510"/>
      <c r="AAU62" s="510"/>
      <c r="AAV62" s="510"/>
      <c r="AAW62" s="510"/>
      <c r="AAX62" s="510"/>
      <c r="AAY62" s="510"/>
      <c r="AAZ62" s="510"/>
      <c r="ABA62" s="18"/>
      <c r="ABB62" s="22"/>
      <c r="ABC62" s="22"/>
      <c r="ABD62" s="22"/>
      <c r="ABE62" s="22"/>
      <c r="ABF62" s="22"/>
      <c r="ABG62" s="22"/>
      <c r="ABH62" s="22"/>
      <c r="ABI62" s="22"/>
      <c r="ABJ62" s="22"/>
      <c r="ABK62" s="22"/>
      <c r="ABL62" s="22"/>
      <c r="ABM62" s="22"/>
      <c r="ABN62" s="22"/>
      <c r="ABO62" s="22"/>
      <c r="ABP62" s="22"/>
      <c r="ABQ62" s="22"/>
      <c r="ABR62" s="22"/>
      <c r="ABS62" s="22"/>
      <c r="ABT62" s="22"/>
      <c r="ABU62" s="22"/>
      <c r="ABV62" s="22"/>
      <c r="ABW62" s="22"/>
      <c r="ABX62" s="22"/>
      <c r="ABY62" s="22"/>
      <c r="ABZ62" s="22"/>
      <c r="ACA62" s="22"/>
      <c r="ACB62" s="22"/>
      <c r="ACC62" s="22"/>
      <c r="ACD62" s="22"/>
      <c r="ACE62" s="22"/>
      <c r="ACF62" s="515"/>
      <c r="ACG62" s="515"/>
      <c r="ACH62" s="515"/>
      <c r="ACI62" s="515"/>
      <c r="ACJ62" s="515"/>
      <c r="ACK62" s="515"/>
      <c r="ACL62" s="515"/>
      <c r="ACM62" s="515"/>
      <c r="ACN62" s="515"/>
      <c r="ACO62" s="515"/>
      <c r="ACP62" s="515"/>
      <c r="ACQ62" s="515"/>
      <c r="ACR62" s="515"/>
      <c r="ACS62" s="515"/>
      <c r="ACT62" s="515"/>
      <c r="ACU62" s="515"/>
      <c r="ACV62" s="515"/>
      <c r="ACW62" s="515"/>
      <c r="ACX62" s="515"/>
      <c r="ACY62" s="515"/>
      <c r="ACZ62" s="515"/>
      <c r="ADA62" s="515"/>
      <c r="ADB62" s="515"/>
      <c r="ADC62" s="515"/>
      <c r="ADD62" s="515"/>
      <c r="ADE62" s="515"/>
      <c r="ADF62" s="515"/>
      <c r="ADG62" s="515"/>
      <c r="ADH62" s="515"/>
      <c r="ADI62" s="515"/>
      <c r="ADJ62" s="515"/>
      <c r="ADK62" s="515"/>
      <c r="ADL62" s="515"/>
      <c r="ADM62" s="515"/>
      <c r="ADN62" s="515"/>
      <c r="ADO62" s="515"/>
      <c r="ADP62" s="515"/>
      <c r="ADQ62" s="515"/>
      <c r="ADR62" s="515"/>
      <c r="ADS62" s="515"/>
      <c r="ADT62" s="515"/>
      <c r="ADU62" s="515"/>
      <c r="ADV62" s="515"/>
      <c r="ADW62" s="515"/>
      <c r="ADX62" s="515"/>
      <c r="ADY62" s="515"/>
      <c r="ADZ62" s="515"/>
      <c r="AEA62" s="515"/>
      <c r="AEB62" s="515"/>
      <c r="AEC62" s="515"/>
      <c r="AED62" s="515"/>
      <c r="AEE62" s="515"/>
      <c r="AEF62" s="515"/>
      <c r="AEG62" s="515"/>
      <c r="AEH62" s="515"/>
      <c r="AEI62" s="515"/>
      <c r="AEJ62" s="515"/>
      <c r="AEK62" s="515"/>
      <c r="AEL62" s="515"/>
      <c r="AEM62" s="515"/>
      <c r="AEN62" s="516"/>
      <c r="AEO62" s="483">
        <v>0</v>
      </c>
    </row>
    <row r="63" spans="1:821" outlineLevel="2">
      <c r="A63" s="18">
        <f t="shared" si="226"/>
        <v>50</v>
      </c>
      <c r="B63" s="18"/>
      <c r="C63" s="12"/>
      <c r="D63" s="12"/>
      <c r="E63" t="b">
        <v>0</v>
      </c>
      <c r="H63" s="25" t="str">
        <f>"SA "&amp;RIGHT(H62,2)+1</f>
        <v>SA 3</v>
      </c>
      <c r="I63" s="110"/>
      <c r="J63" s="110"/>
      <c r="K63" s="110"/>
      <c r="L63" s="110"/>
      <c r="M63" s="110"/>
      <c r="N63" s="110"/>
      <c r="O63" s="213"/>
      <c r="P63" s="110"/>
      <c r="Q63" s="110"/>
      <c r="R63" s="110"/>
      <c r="S63" s="110"/>
      <c r="T63" s="213"/>
      <c r="U63" s="213">
        <v>3</v>
      </c>
      <c r="V63" s="110"/>
      <c r="W63" s="110"/>
      <c r="X63" s="110"/>
      <c r="Y63" s="110"/>
      <c r="Z63" s="110"/>
      <c r="AA63" s="110"/>
      <c r="AB63" s="110"/>
      <c r="AC63" s="110"/>
      <c r="AD63" s="110"/>
      <c r="AE63" s="110"/>
      <c r="AF63" s="110"/>
      <c r="AG63" s="110"/>
      <c r="AH63" s="110"/>
      <c r="AI63" s="110"/>
      <c r="AJ63" s="110"/>
      <c r="AK63" s="213">
        <v>1</v>
      </c>
      <c r="AL63" s="110"/>
      <c r="AM63" s="110"/>
      <c r="AN63" s="110"/>
      <c r="AO63" s="110"/>
      <c r="AP63" s="110"/>
      <c r="AQ63" s="110"/>
      <c r="AR63" s="110"/>
      <c r="AS63" s="110"/>
      <c r="AT63" s="110"/>
      <c r="AU63" s="110"/>
      <c r="AV63" s="110"/>
      <c r="AW63" s="110"/>
      <c r="AX63" s="110"/>
      <c r="AY63" s="110"/>
      <c r="AZ63" s="110"/>
      <c r="BA63" s="22"/>
      <c r="BB63" s="8"/>
      <c r="BC63" s="18"/>
      <c r="BD63" s="510"/>
      <c r="BE63" s="510"/>
      <c r="BF63" s="510"/>
      <c r="BG63" s="510"/>
      <c r="BH63" s="510"/>
      <c r="BI63" s="510"/>
      <c r="BJ63" s="510"/>
      <c r="BK63" s="510"/>
      <c r="BL63" s="510"/>
      <c r="BM63" s="18"/>
      <c r="BN63" s="510"/>
      <c r="BO63" s="510"/>
      <c r="BP63" s="510"/>
      <c r="BQ63" s="510"/>
      <c r="BR63" s="510"/>
      <c r="BS63" s="510"/>
      <c r="BT63" s="510"/>
      <c r="BU63" s="510"/>
      <c r="BV63" s="510"/>
      <c r="BW63" s="510"/>
      <c r="BX63" s="510"/>
      <c r="BY63" s="510"/>
      <c r="BZ63" s="510"/>
      <c r="CA63" s="510"/>
      <c r="CB63" s="510"/>
      <c r="CC63" s="510"/>
      <c r="CD63" s="510"/>
      <c r="CE63" s="510"/>
      <c r="CF63" s="18"/>
      <c r="CG63" s="510"/>
      <c r="CH63" s="510"/>
      <c r="CI63" s="510"/>
      <c r="CJ63" s="510"/>
      <c r="CK63" s="510"/>
      <c r="CL63" s="510"/>
      <c r="CM63" s="510"/>
      <c r="CN63" s="510"/>
      <c r="CO63" s="510"/>
      <c r="CP63" s="510"/>
      <c r="CQ63" s="510"/>
      <c r="CR63" s="510"/>
      <c r="CS63" s="510"/>
      <c r="CT63" s="510"/>
      <c r="CU63" s="510"/>
      <c r="CV63" s="510"/>
      <c r="CW63" s="510"/>
      <c r="CX63" s="510"/>
      <c r="CY63" s="510"/>
      <c r="CZ63" s="510"/>
      <c r="DA63" s="510"/>
      <c r="DB63" s="510"/>
      <c r="DC63" s="18"/>
      <c r="DD63" s="510"/>
      <c r="DE63" s="510"/>
      <c r="DF63" s="510"/>
      <c r="DG63" s="512"/>
      <c r="DH63" s="511"/>
      <c r="DI63" s="510"/>
      <c r="DJ63" s="510"/>
      <c r="DK63" s="516"/>
      <c r="DL63" s="510"/>
      <c r="DM63" s="516"/>
      <c r="DN63" s="516"/>
      <c r="DO63" s="516"/>
      <c r="DP63" s="516"/>
      <c r="DQ63" s="516"/>
      <c r="DR63" s="510"/>
      <c r="DS63" s="510"/>
      <c r="DT63" s="510"/>
      <c r="DU63" s="510"/>
      <c r="DV63" s="516"/>
      <c r="DW63" s="516"/>
      <c r="DX63" s="510"/>
      <c r="DY63" s="510"/>
      <c r="DZ63" s="510"/>
      <c r="EA63" s="516"/>
      <c r="EB63" s="516"/>
      <c r="EC63" s="516"/>
      <c r="ED63" s="516"/>
      <c r="EE63" s="516"/>
      <c r="EF63" s="516"/>
      <c r="EG63" s="516"/>
      <c r="EH63" s="516"/>
      <c r="EI63" s="516"/>
      <c r="EJ63" s="516"/>
      <c r="EK63" s="516"/>
      <c r="EL63" s="516"/>
      <c r="EM63" s="516"/>
      <c r="EN63" s="516"/>
      <c r="EO63" s="516"/>
      <c r="EP63" s="516"/>
      <c r="EQ63" s="516"/>
      <c r="ER63" s="516"/>
      <c r="ES63" s="516"/>
      <c r="ET63" s="516"/>
      <c r="EU63" s="516"/>
      <c r="EV63" s="516"/>
      <c r="EW63" s="516"/>
      <c r="EX63" s="510"/>
      <c r="EY63" s="510"/>
      <c r="EZ63" s="510"/>
      <c r="FA63" s="510"/>
      <c r="FB63" s="510"/>
      <c r="FC63" s="516"/>
      <c r="FD63" s="516"/>
      <c r="FE63" s="516"/>
      <c r="FF63" s="516"/>
      <c r="FG63" s="516"/>
      <c r="FH63" s="516"/>
      <c r="FI63" s="516"/>
      <c r="FJ63" s="516"/>
      <c r="FK63" s="516"/>
      <c r="FL63" s="516"/>
      <c r="FM63" s="516"/>
      <c r="FN63" s="516"/>
      <c r="FO63" s="516"/>
      <c r="FP63" s="516"/>
      <c r="FQ63" s="516"/>
      <c r="FR63" s="516"/>
      <c r="FS63" s="516"/>
      <c r="FT63" s="516"/>
      <c r="FU63" s="516"/>
      <c r="FV63" s="516"/>
      <c r="FW63" s="510"/>
      <c r="FX63" s="510"/>
      <c r="FY63" s="510"/>
      <c r="FZ63" s="510"/>
      <c r="GA63" s="510"/>
      <c r="GB63" s="510"/>
      <c r="GC63" s="510"/>
      <c r="GD63" s="510"/>
      <c r="GE63" s="510"/>
      <c r="GF63" s="510"/>
      <c r="GG63" s="510"/>
      <c r="GH63" s="510"/>
      <c r="GI63" s="510"/>
      <c r="GJ63" s="510"/>
      <c r="GK63" s="510"/>
      <c r="GL63" s="510"/>
      <c r="GM63" s="510"/>
      <c r="GN63" s="510"/>
      <c r="GO63" s="510"/>
      <c r="GP63" s="510"/>
      <c r="GQ63" s="510"/>
      <c r="GR63" s="18"/>
      <c r="GS63" s="510"/>
      <c r="GT63" s="510"/>
      <c r="GU63" s="510"/>
      <c r="GV63" s="510"/>
      <c r="GW63" s="510"/>
      <c r="GX63" s="510"/>
      <c r="GY63" s="510"/>
      <c r="GZ63" s="510"/>
      <c r="HA63" s="510"/>
      <c r="HB63" s="510"/>
      <c r="HC63" s="510"/>
      <c r="HD63" s="510"/>
      <c r="HE63" s="510"/>
      <c r="HF63" s="510"/>
      <c r="HG63" s="510"/>
      <c r="HH63" s="510"/>
      <c r="HI63" s="510"/>
      <c r="HJ63" s="510"/>
      <c r="HK63" s="510"/>
      <c r="HL63" s="510"/>
      <c r="HM63" s="510"/>
      <c r="HN63" s="510"/>
      <c r="HO63" s="510"/>
      <c r="HP63" s="510"/>
      <c r="HQ63" s="510"/>
      <c r="HR63" s="510"/>
      <c r="HS63" s="510"/>
      <c r="HT63" s="510"/>
      <c r="HU63" s="510"/>
      <c r="HV63" s="516"/>
      <c r="HW63" s="516"/>
      <c r="HX63" s="510"/>
      <c r="HY63" s="510"/>
      <c r="HZ63" s="510"/>
      <c r="IA63" s="510"/>
      <c r="IB63" s="510"/>
      <c r="IC63" s="510"/>
      <c r="ID63" s="510"/>
      <c r="IE63" s="510"/>
      <c r="IF63" s="510"/>
      <c r="IG63" s="510"/>
      <c r="IH63" s="510"/>
      <c r="II63" s="510"/>
      <c r="IJ63" s="510"/>
      <c r="IK63" s="18"/>
      <c r="IL63" s="510"/>
      <c r="IM63" s="510"/>
      <c r="IN63" s="510"/>
      <c r="IO63" s="510"/>
      <c r="IP63" s="510"/>
      <c r="IQ63" s="510"/>
      <c r="IR63" s="510"/>
      <c r="IS63" s="510"/>
      <c r="IT63" s="510"/>
      <c r="IU63" s="510"/>
      <c r="IV63" s="510"/>
      <c r="IW63" s="510"/>
      <c r="IX63" s="510"/>
      <c r="IY63" s="510"/>
      <c r="IZ63" s="510"/>
      <c r="JA63" s="510"/>
      <c r="JB63" s="510"/>
      <c r="JC63" s="512"/>
      <c r="JD63" s="510"/>
      <c r="JE63" s="510"/>
      <c r="JF63" s="510"/>
      <c r="JG63" s="510"/>
      <c r="JH63" s="510"/>
      <c r="JI63" s="510"/>
      <c r="JJ63" s="510"/>
      <c r="JK63" s="510"/>
      <c r="JL63" s="510"/>
      <c r="JM63" s="510"/>
      <c r="JN63" s="510"/>
      <c r="JO63" s="510"/>
      <c r="JP63" s="510"/>
      <c r="JQ63" s="510"/>
      <c r="JR63" s="510"/>
      <c r="JS63" s="513"/>
      <c r="JT63" s="513"/>
      <c r="JU63" s="513"/>
      <c r="JV63" s="513"/>
      <c r="JW63" s="513"/>
      <c r="JX63" s="513"/>
      <c r="JY63" s="513"/>
      <c r="JZ63" s="513"/>
      <c r="KA63" s="513"/>
      <c r="KB63" s="513"/>
      <c r="KC63" s="513"/>
      <c r="KD63" s="513"/>
      <c r="KE63" s="513"/>
      <c r="KF63" s="513"/>
      <c r="KG63" s="513"/>
      <c r="KH63" s="513"/>
      <c r="KI63" s="513"/>
      <c r="KJ63" s="513"/>
      <c r="KK63" s="513"/>
      <c r="KL63" s="513"/>
      <c r="KM63" s="513"/>
      <c r="KN63" s="513"/>
      <c r="KO63" s="513"/>
      <c r="KP63" s="513"/>
      <c r="KQ63" s="513"/>
      <c r="KR63" s="513"/>
      <c r="KS63" s="513"/>
      <c r="KT63" s="513"/>
      <c r="KU63" s="513"/>
      <c r="KV63" s="513"/>
      <c r="KW63" s="513"/>
      <c r="KX63" s="513"/>
      <c r="KY63" s="513"/>
      <c r="KZ63" s="513"/>
      <c r="LA63" s="513"/>
      <c r="LB63" s="513"/>
      <c r="LC63" s="513"/>
      <c r="LD63" s="513"/>
      <c r="LE63" s="513"/>
      <c r="LF63" s="513"/>
      <c r="LG63" s="513"/>
      <c r="LH63" s="513"/>
      <c r="LI63" s="513"/>
      <c r="LJ63" s="513"/>
      <c r="LK63" s="513"/>
      <c r="LL63" s="513"/>
      <c r="LM63" s="513"/>
      <c r="LN63" s="513"/>
      <c r="LO63" s="513"/>
      <c r="LP63" s="513"/>
      <c r="LQ63" s="513"/>
      <c r="LR63" s="513"/>
      <c r="LS63" s="513"/>
      <c r="LT63" s="513"/>
      <c r="LU63" s="513"/>
      <c r="LV63" s="513"/>
      <c r="LW63" s="513"/>
      <c r="LX63" s="513"/>
      <c r="LY63" s="513"/>
      <c r="LZ63" s="513"/>
      <c r="MA63" s="513"/>
      <c r="MB63" s="513"/>
      <c r="MC63" s="513"/>
      <c r="MD63" s="513"/>
      <c r="ME63" s="513"/>
      <c r="MF63" s="513"/>
      <c r="MG63" s="513"/>
      <c r="MH63" s="513"/>
      <c r="MI63" s="513"/>
      <c r="MJ63" s="513"/>
      <c r="MK63" s="513"/>
      <c r="ML63" s="513"/>
      <c r="MM63" s="513"/>
      <c r="MN63" s="513"/>
      <c r="MO63" s="513"/>
      <c r="MP63" s="513"/>
      <c r="MQ63" s="513"/>
      <c r="MR63" s="513"/>
      <c r="MS63" s="513"/>
      <c r="MT63" s="513"/>
      <c r="MU63" s="513"/>
      <c r="MV63" s="513"/>
      <c r="MW63" s="513"/>
      <c r="MX63" s="513"/>
      <c r="MY63" s="513"/>
      <c r="MZ63" s="513"/>
      <c r="NA63" s="513"/>
      <c r="NB63" s="513"/>
      <c r="NC63" s="513"/>
      <c r="ND63" s="513"/>
      <c r="NE63" s="513"/>
      <c r="NF63" s="513"/>
      <c r="NG63" s="513"/>
      <c r="NH63" s="513"/>
      <c r="NI63" s="513"/>
      <c r="NJ63" s="513"/>
      <c r="NK63" s="513"/>
      <c r="NL63" s="513"/>
      <c r="NM63" s="513"/>
      <c r="NN63" s="513"/>
      <c r="NO63" s="513"/>
      <c r="NP63" s="513"/>
      <c r="NQ63" s="513"/>
      <c r="NR63" s="513"/>
      <c r="NS63" s="513"/>
      <c r="NT63" s="513"/>
      <c r="NU63" s="513"/>
      <c r="NV63" s="513"/>
      <c r="NW63" s="513"/>
      <c r="NX63" s="513"/>
      <c r="NY63" s="513"/>
      <c r="NZ63" s="513"/>
      <c r="OA63" s="513"/>
      <c r="OB63" s="513"/>
      <c r="OC63" s="513"/>
      <c r="OD63" s="513"/>
      <c r="OE63" s="513"/>
      <c r="OF63" s="513"/>
      <c r="OG63" s="513"/>
      <c r="OH63" s="513"/>
      <c r="OI63" s="513"/>
      <c r="OJ63" s="513"/>
      <c r="OK63" s="513"/>
      <c r="OL63" s="513"/>
      <c r="OM63" s="513"/>
      <c r="ON63" s="513"/>
      <c r="OO63" s="513"/>
      <c r="OP63" s="513"/>
      <c r="OQ63" s="513"/>
      <c r="OR63" s="513"/>
      <c r="OS63" s="513"/>
      <c r="OT63" s="513"/>
      <c r="OU63" s="513"/>
      <c r="OV63" s="513"/>
      <c r="OW63" s="513"/>
      <c r="OX63" s="513"/>
      <c r="OY63" s="513"/>
      <c r="OZ63" s="513"/>
      <c r="PA63" s="513"/>
      <c r="PB63" s="513"/>
      <c r="PC63" s="513"/>
      <c r="PD63" s="513"/>
      <c r="PE63" s="513"/>
      <c r="PF63" s="513"/>
      <c r="PG63" s="513"/>
      <c r="PH63" s="513"/>
      <c r="PI63" s="513"/>
      <c r="PJ63" s="513"/>
      <c r="PK63" s="513"/>
      <c r="PL63" s="513"/>
      <c r="PM63" s="513"/>
      <c r="PN63" s="513"/>
      <c r="PO63" s="513"/>
      <c r="PP63" s="513"/>
      <c r="PQ63" s="513"/>
      <c r="PR63" s="513"/>
      <c r="PS63" s="513"/>
      <c r="PT63" s="513"/>
      <c r="PU63" s="513"/>
      <c r="PV63" s="513"/>
      <c r="PW63" s="513"/>
      <c r="PX63" s="513"/>
      <c r="PY63" s="513"/>
      <c r="PZ63" s="513"/>
      <c r="QA63" s="513"/>
      <c r="QB63" s="513"/>
      <c r="QC63" s="513"/>
      <c r="QD63" s="513"/>
      <c r="QE63" s="513"/>
      <c r="QF63" s="513"/>
      <c r="QG63" s="513"/>
      <c r="QH63" s="513"/>
      <c r="QI63" s="513"/>
      <c r="QJ63" s="513"/>
      <c r="QK63" s="513"/>
      <c r="QL63" s="513"/>
      <c r="QM63" s="513"/>
      <c r="QN63" s="513"/>
      <c r="QO63" s="513"/>
      <c r="QP63" s="513"/>
      <c r="QQ63" s="513"/>
      <c r="QR63" s="513"/>
      <c r="QS63" s="513"/>
      <c r="QT63" s="513"/>
      <c r="QU63" s="513"/>
      <c r="QV63" s="513"/>
      <c r="QW63" s="513"/>
      <c r="QX63" s="513"/>
      <c r="QY63" s="513"/>
      <c r="QZ63" s="513"/>
      <c r="RA63" s="513"/>
      <c r="RB63" s="513"/>
      <c r="RC63" s="513"/>
      <c r="RD63" s="513"/>
      <c r="RE63" s="513"/>
      <c r="RF63" s="513"/>
      <c r="RG63" s="513"/>
      <c r="RH63" s="513"/>
      <c r="RI63" s="513"/>
      <c r="RJ63" s="513"/>
      <c r="RK63" s="513"/>
      <c r="RL63" s="513"/>
      <c r="RM63" s="513"/>
      <c r="RN63" s="513"/>
      <c r="RO63" s="513"/>
      <c r="RP63" s="513"/>
      <c r="RQ63" s="513"/>
      <c r="RR63" s="513"/>
      <c r="RS63" s="513"/>
      <c r="RT63" s="513"/>
      <c r="RU63" s="513"/>
      <c r="RV63" s="513"/>
      <c r="RW63" s="513"/>
      <c r="RX63" s="513"/>
      <c r="RY63" s="513"/>
      <c r="RZ63" s="513"/>
      <c r="SA63" s="513"/>
      <c r="SB63" s="513"/>
      <c r="SC63" s="513"/>
      <c r="SD63" s="513"/>
      <c r="SE63" s="513"/>
      <c r="SF63" s="513"/>
      <c r="SG63" s="513"/>
      <c r="SH63" s="513"/>
      <c r="SI63" s="513"/>
      <c r="SJ63" s="513"/>
      <c r="SK63" s="513"/>
      <c r="SL63" s="513"/>
      <c r="SM63" s="513"/>
      <c r="SN63" s="513"/>
      <c r="SO63" s="513"/>
      <c r="SP63" s="513"/>
      <c r="SQ63" s="513"/>
      <c r="SR63" s="513"/>
      <c r="SS63" s="513"/>
      <c r="ST63" s="513"/>
      <c r="SU63" s="513"/>
      <c r="SV63" s="513"/>
      <c r="SW63" s="513"/>
      <c r="SX63" s="513"/>
      <c r="SY63" s="513"/>
      <c r="SZ63" s="513"/>
      <c r="TA63" s="513"/>
      <c r="TB63" s="513"/>
      <c r="TC63" s="513"/>
      <c r="TD63" s="513"/>
      <c r="TE63" s="513"/>
      <c r="TF63" s="513"/>
      <c r="TG63" s="513"/>
      <c r="TH63" s="513"/>
      <c r="TI63" s="513"/>
      <c r="TJ63" s="513"/>
      <c r="TK63" s="513"/>
      <c r="TL63" s="513"/>
      <c r="TM63" s="513"/>
      <c r="TN63" s="513"/>
      <c r="TO63" s="513"/>
      <c r="TP63" s="513"/>
      <c r="TQ63" s="513"/>
      <c r="TR63" s="513"/>
      <c r="TS63" s="513"/>
      <c r="TT63" s="513"/>
      <c r="TU63" s="513"/>
      <c r="TV63" s="513"/>
      <c r="TW63" s="513"/>
      <c r="TX63" s="513"/>
      <c r="TY63" s="513"/>
      <c r="TZ63" s="513"/>
      <c r="UA63" s="513"/>
      <c r="UB63" s="513"/>
      <c r="UC63" s="513"/>
      <c r="UD63" s="513"/>
      <c r="UE63" s="513"/>
      <c r="UF63" s="513"/>
      <c r="UG63" s="513"/>
      <c r="UH63" s="513"/>
      <c r="UI63" s="513"/>
      <c r="UJ63" s="513"/>
      <c r="UK63" s="513"/>
      <c r="UL63" s="513"/>
      <c r="UM63" s="513"/>
      <c r="UN63" s="513"/>
      <c r="UO63" s="513"/>
      <c r="UP63" s="513"/>
      <c r="UQ63" s="513"/>
      <c r="UR63" s="513"/>
      <c r="US63" s="513"/>
      <c r="UT63" s="513"/>
      <c r="UU63" s="513"/>
      <c r="UV63" s="513"/>
      <c r="UW63" s="513"/>
      <c r="UX63" s="513"/>
      <c r="UY63" s="513"/>
      <c r="UZ63" s="513"/>
      <c r="VA63" s="513"/>
      <c r="VB63" s="513"/>
      <c r="VC63" s="513"/>
      <c r="VD63" s="513"/>
      <c r="VE63" s="513"/>
      <c r="VF63" s="513"/>
      <c r="VG63" s="513"/>
      <c r="VH63" s="513"/>
      <c r="VI63" s="513"/>
      <c r="VJ63" s="513"/>
      <c r="VK63" s="513"/>
      <c r="VL63" s="513"/>
      <c r="VM63" s="513"/>
      <c r="VN63" s="513"/>
      <c r="VO63" s="513"/>
      <c r="VP63" s="87"/>
      <c r="VQ63" s="87"/>
      <c r="VR63" s="87"/>
      <c r="VS63" s="87"/>
      <c r="VT63" s="87"/>
      <c r="VU63" s="87"/>
      <c r="VV63" s="513"/>
      <c r="VW63" s="513"/>
      <c r="VX63" s="513"/>
      <c r="VY63" s="513"/>
      <c r="VZ63" s="513"/>
      <c r="WA63" s="513"/>
      <c r="WB63" s="513"/>
      <c r="WC63" s="513"/>
      <c r="WD63" s="513"/>
      <c r="WE63" s="513"/>
      <c r="WF63" s="513"/>
      <c r="WG63" s="513"/>
      <c r="WH63" s="513"/>
      <c r="WI63" s="513"/>
      <c r="WJ63" s="513"/>
      <c r="WK63" s="513"/>
      <c r="WL63" s="513"/>
      <c r="WM63" s="510"/>
      <c r="WN63" s="18"/>
      <c r="WO63" s="510"/>
      <c r="WP63" s="510"/>
      <c r="WQ63" s="510"/>
      <c r="WR63" s="516"/>
      <c r="WS63" s="516"/>
      <c r="WT63" s="516"/>
      <c r="WU63" s="516"/>
      <c r="WV63" s="516"/>
      <c r="WW63" s="516"/>
      <c r="WX63" s="516"/>
      <c r="WY63" s="516"/>
      <c r="WZ63" s="516"/>
      <c r="XA63" s="516"/>
      <c r="XB63" s="516"/>
      <c r="XC63" s="516"/>
      <c r="XD63" s="516"/>
      <c r="XE63" s="516"/>
      <c r="XF63" s="516"/>
      <c r="XG63" s="516"/>
      <c r="XH63" s="18"/>
      <c r="XI63" s="510"/>
      <c r="XJ63" s="510"/>
      <c r="XK63" s="510"/>
      <c r="XL63" s="510"/>
      <c r="XM63" s="510"/>
      <c r="XN63" s="510"/>
      <c r="XO63" s="510"/>
      <c r="XP63" s="510"/>
      <c r="XQ63" s="510"/>
      <c r="XR63" s="516"/>
      <c r="XS63" s="516"/>
      <c r="XT63" s="516"/>
      <c r="XU63" s="510"/>
      <c r="XV63" s="510"/>
      <c r="XW63" s="516"/>
      <c r="XX63" s="516"/>
      <c r="XY63" s="510"/>
      <c r="XZ63" s="510"/>
      <c r="YA63" s="510"/>
      <c r="YB63" s="18"/>
      <c r="YC63" s="510"/>
      <c r="YD63" s="510"/>
      <c r="YE63" s="510"/>
      <c r="YF63" s="510"/>
      <c r="YG63" s="510"/>
      <c r="YH63" s="510"/>
      <c r="YI63" s="510"/>
      <c r="YJ63" s="510"/>
      <c r="YK63" s="510"/>
      <c r="YL63" s="510"/>
      <c r="YM63" s="510"/>
      <c r="YN63" s="510"/>
      <c r="YO63" s="510"/>
      <c r="YP63" s="510"/>
      <c r="YQ63" s="510"/>
      <c r="YR63" s="18"/>
      <c r="YS63" s="510"/>
      <c r="YT63" s="510"/>
      <c r="YU63" s="18"/>
      <c r="YV63" s="510"/>
      <c r="YW63" s="510"/>
      <c r="YX63" s="510"/>
      <c r="YY63" s="510"/>
      <c r="YZ63" s="510"/>
      <c r="ZA63" s="510"/>
      <c r="ZB63" s="512"/>
      <c r="ZC63" s="511"/>
      <c r="ZD63" s="511"/>
      <c r="ZE63" s="510"/>
      <c r="ZF63" s="510"/>
      <c r="ZG63" s="510"/>
      <c r="ZH63" s="510"/>
      <c r="ZI63" s="510"/>
      <c r="ZJ63" s="510"/>
      <c r="ZK63" s="510"/>
      <c r="ZL63" s="510"/>
      <c r="ZM63" s="510"/>
      <c r="ZN63" s="510"/>
      <c r="ZO63" s="510"/>
      <c r="ZP63" s="510"/>
      <c r="ZQ63" s="510"/>
      <c r="ZR63" s="510"/>
      <c r="ZS63" s="510"/>
      <c r="ZT63" s="510"/>
      <c r="ZU63" s="510"/>
      <c r="ZV63" s="510"/>
      <c r="ZW63" s="510"/>
      <c r="ZX63" s="510"/>
      <c r="ZY63" s="510"/>
      <c r="ZZ63" s="510"/>
      <c r="AAA63" s="510"/>
      <c r="AAB63" s="510"/>
      <c r="AAC63" s="510"/>
      <c r="AAD63" s="510"/>
      <c r="AAE63" s="510"/>
      <c r="AAF63" s="510"/>
      <c r="AAG63" s="510"/>
      <c r="AAH63" s="510"/>
      <c r="AAI63" s="510"/>
      <c r="AAJ63" s="510"/>
      <c r="AAK63" s="510"/>
      <c r="AAL63" s="510"/>
      <c r="AAM63" s="510"/>
      <c r="AAN63" s="510"/>
      <c r="AAO63" s="510"/>
      <c r="AAP63" s="510"/>
      <c r="AAQ63" s="510"/>
      <c r="AAR63" s="510"/>
      <c r="AAS63" s="510"/>
      <c r="AAT63" s="510"/>
      <c r="AAU63" s="510"/>
      <c r="AAV63" s="510"/>
      <c r="AAW63" s="510"/>
      <c r="AAX63" s="510"/>
      <c r="AAY63" s="510"/>
      <c r="AAZ63" s="510"/>
      <c r="ABA63" s="18"/>
      <c r="ABB63" s="22"/>
      <c r="ABC63" s="22"/>
      <c r="ABD63" s="22"/>
      <c r="ABE63" s="22"/>
      <c r="ABF63" s="22"/>
      <c r="ABG63" s="22"/>
      <c r="ABH63" s="22"/>
      <c r="ABI63" s="22"/>
      <c r="ABJ63" s="22"/>
      <c r="ABK63" s="22"/>
      <c r="ABL63" s="22"/>
      <c r="ABM63" s="22"/>
      <c r="ABN63" s="22"/>
      <c r="ABO63" s="22"/>
      <c r="ABP63" s="22"/>
      <c r="ABQ63" s="22"/>
      <c r="ABR63" s="22"/>
      <c r="ABS63" s="22"/>
      <c r="ABT63" s="22"/>
      <c r="ABU63" s="22"/>
      <c r="ABV63" s="22"/>
      <c r="ABW63" s="22"/>
      <c r="ABX63" s="22"/>
      <c r="ABY63" s="22"/>
      <c r="ABZ63" s="22"/>
      <c r="ACA63" s="22"/>
      <c r="ACB63" s="22"/>
      <c r="ACC63" s="22"/>
      <c r="ACD63" s="22"/>
      <c r="ACE63" s="22"/>
      <c r="ACF63" s="515"/>
      <c r="ACG63" s="515"/>
      <c r="ACH63" s="515"/>
      <c r="ACI63" s="515"/>
      <c r="ACJ63" s="515"/>
      <c r="ACK63" s="515"/>
      <c r="ACL63" s="515"/>
      <c r="ACM63" s="515"/>
      <c r="ACN63" s="515"/>
      <c r="ACO63" s="515"/>
      <c r="ACP63" s="515"/>
      <c r="ACQ63" s="515"/>
      <c r="ACR63" s="515"/>
      <c r="ACS63" s="515"/>
      <c r="ACT63" s="515"/>
      <c r="ACU63" s="515"/>
      <c r="ACV63" s="515"/>
      <c r="ACW63" s="515"/>
      <c r="ACX63" s="515"/>
      <c r="ACY63" s="515"/>
      <c r="ACZ63" s="515"/>
      <c r="ADA63" s="515"/>
      <c r="ADB63" s="515"/>
      <c r="ADC63" s="515"/>
      <c r="ADD63" s="515"/>
      <c r="ADE63" s="515"/>
      <c r="ADF63" s="515"/>
      <c r="ADG63" s="515"/>
      <c r="ADH63" s="515"/>
      <c r="ADI63" s="515"/>
      <c r="ADJ63" s="515"/>
      <c r="ADK63" s="515"/>
      <c r="ADL63" s="515"/>
      <c r="ADM63" s="515"/>
      <c r="ADN63" s="515"/>
      <c r="ADO63" s="515"/>
      <c r="ADP63" s="515"/>
      <c r="ADQ63" s="515"/>
      <c r="ADR63" s="515"/>
      <c r="ADS63" s="515"/>
      <c r="ADT63" s="515"/>
      <c r="ADU63" s="515"/>
      <c r="ADV63" s="515"/>
      <c r="ADW63" s="515"/>
      <c r="ADX63" s="515"/>
      <c r="ADY63" s="515"/>
      <c r="ADZ63" s="515"/>
      <c r="AEA63" s="515"/>
      <c r="AEB63" s="515"/>
      <c r="AEC63" s="515"/>
      <c r="AED63" s="515"/>
      <c r="AEE63" s="515"/>
      <c r="AEF63" s="515"/>
      <c r="AEG63" s="515"/>
      <c r="AEH63" s="515"/>
      <c r="AEI63" s="515"/>
      <c r="AEJ63" s="515"/>
      <c r="AEK63" s="515"/>
      <c r="AEL63" s="515"/>
      <c r="AEM63" s="515"/>
      <c r="AEN63" s="516"/>
      <c r="AEO63" s="483">
        <v>0</v>
      </c>
    </row>
    <row r="64" spans="1:821" ht="6.75" customHeight="1" outlineLevel="2">
      <c r="A64" s="18">
        <f t="shared" si="226"/>
        <v>51</v>
      </c>
      <c r="B64" s="18"/>
      <c r="C64" s="12"/>
      <c r="D64" s="12"/>
      <c r="E64" t="b">
        <v>0</v>
      </c>
      <c r="G64" s="25"/>
      <c r="H64" s="110"/>
      <c r="I64" s="110"/>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c r="AJ64" s="110"/>
      <c r="AK64" s="110"/>
      <c r="AL64" s="110"/>
      <c r="AM64" s="110"/>
      <c r="AN64" s="110"/>
      <c r="AO64" s="110"/>
      <c r="AP64" s="110"/>
      <c r="AQ64" s="110"/>
      <c r="AR64" s="110"/>
      <c r="AS64" s="110"/>
      <c r="AT64" s="110"/>
      <c r="AU64" s="110"/>
      <c r="AV64" s="110"/>
      <c r="AW64" s="110"/>
      <c r="AX64" s="110"/>
      <c r="AY64" s="110"/>
      <c r="AZ64" s="110"/>
      <c r="BA64" s="363" t="str">
        <f>BA58</f>
        <v>TemplateExperiment</v>
      </c>
      <c r="BB64" s="8"/>
      <c r="BC64" s="510"/>
      <c r="BD64" s="510"/>
      <c r="BE64" s="510"/>
      <c r="BF64" s="510"/>
      <c r="BG64" s="510"/>
      <c r="BH64" s="510"/>
      <c r="BI64" s="510"/>
      <c r="BJ64" s="510"/>
      <c r="BK64" s="510"/>
      <c r="BL64" s="510"/>
      <c r="BM64" s="510"/>
      <c r="BN64" s="510"/>
      <c r="BO64" s="510"/>
      <c r="BP64" s="510"/>
      <c r="BQ64" s="510"/>
      <c r="BR64" s="510"/>
      <c r="BS64" s="510"/>
      <c r="BT64" s="510"/>
      <c r="BU64" s="510"/>
      <c r="BV64" s="510"/>
      <c r="BW64" s="510"/>
      <c r="BX64" s="510"/>
      <c r="BY64" s="510"/>
      <c r="BZ64" s="510"/>
      <c r="CA64" s="510"/>
      <c r="CB64" s="510"/>
      <c r="CC64" s="510"/>
      <c r="CD64" s="510"/>
      <c r="CE64" s="510"/>
      <c r="CF64" s="510"/>
      <c r="CG64" s="510"/>
      <c r="CH64" s="510"/>
      <c r="CI64" s="510"/>
      <c r="CJ64" s="510"/>
      <c r="CK64" s="510"/>
      <c r="CL64" s="510"/>
      <c r="CM64" s="510"/>
      <c r="CN64" s="510"/>
      <c r="CO64" s="510"/>
      <c r="CP64" s="510"/>
      <c r="CQ64" s="510"/>
      <c r="CR64" s="510"/>
      <c r="CS64" s="510"/>
      <c r="CT64" s="510"/>
      <c r="CU64" s="510"/>
      <c r="CV64" s="510"/>
      <c r="CW64" s="510"/>
      <c r="CX64" s="510"/>
      <c r="CY64" s="510"/>
      <c r="CZ64" s="510"/>
      <c r="DA64" s="510"/>
      <c r="DB64" s="510"/>
      <c r="DC64" s="510"/>
      <c r="DD64" s="510"/>
      <c r="DE64" s="510"/>
      <c r="DF64" s="510"/>
      <c r="DG64" s="510"/>
      <c r="DH64" s="510"/>
      <c r="DI64" s="510"/>
      <c r="DJ64" s="510"/>
      <c r="DK64" s="510"/>
      <c r="DL64" s="510"/>
      <c r="DM64" s="510"/>
      <c r="DN64" s="510"/>
      <c r="DO64" s="510"/>
      <c r="DP64" s="510"/>
      <c r="DQ64" s="510"/>
      <c r="DR64" s="510"/>
      <c r="DS64" s="510"/>
      <c r="DT64" s="510"/>
      <c r="DU64" s="510"/>
      <c r="DV64" s="510"/>
      <c r="DW64" s="510"/>
      <c r="DX64" s="510"/>
      <c r="DY64" s="510"/>
      <c r="DZ64" s="510"/>
      <c r="EA64" s="510"/>
      <c r="EB64" s="510"/>
      <c r="EC64" s="510"/>
      <c r="ED64" s="510"/>
      <c r="EE64" s="510"/>
      <c r="EF64" s="510"/>
      <c r="EG64" s="510"/>
      <c r="EH64" s="510"/>
      <c r="EI64" s="510"/>
      <c r="EJ64" s="510"/>
      <c r="EK64" s="510"/>
      <c r="EL64" s="510"/>
      <c r="EM64" s="510"/>
      <c r="EN64" s="510"/>
      <c r="EO64" s="510"/>
      <c r="EP64" s="510"/>
      <c r="EQ64" s="510"/>
      <c r="ER64" s="510"/>
      <c r="ES64" s="510"/>
      <c r="ET64" s="510"/>
      <c r="EU64" s="510"/>
      <c r="EV64" s="510"/>
      <c r="EW64" s="510"/>
      <c r="EX64" s="510"/>
      <c r="EY64" s="510"/>
      <c r="EZ64" s="510"/>
      <c r="FA64" s="510"/>
      <c r="FB64" s="510"/>
      <c r="FC64" s="510"/>
      <c r="FD64" s="510"/>
      <c r="FE64" s="510"/>
      <c r="FF64" s="510"/>
      <c r="FG64" s="510"/>
      <c r="FH64" s="510"/>
      <c r="FI64" s="510"/>
      <c r="FJ64" s="510"/>
      <c r="FK64" s="510"/>
      <c r="FL64" s="510"/>
      <c r="FM64" s="510"/>
      <c r="FN64" s="510"/>
      <c r="FO64" s="510"/>
      <c r="FP64" s="510"/>
      <c r="FQ64" s="510"/>
      <c r="FR64" s="510"/>
      <c r="FS64" s="510"/>
      <c r="FT64" s="510"/>
      <c r="FU64" s="510"/>
      <c r="FV64" s="510"/>
      <c r="FW64" s="510"/>
      <c r="FX64" s="510"/>
      <c r="FY64" s="510"/>
      <c r="FZ64" s="510"/>
      <c r="GA64" s="510"/>
      <c r="GB64" s="510"/>
      <c r="GC64" s="510"/>
      <c r="GD64" s="510"/>
      <c r="GE64" s="510"/>
      <c r="GF64" s="510"/>
      <c r="GG64" s="510"/>
      <c r="GH64" s="510"/>
      <c r="GI64" s="510"/>
      <c r="GJ64" s="510"/>
      <c r="GK64" s="510"/>
      <c r="GL64" s="510"/>
      <c r="GM64" s="510"/>
      <c r="GN64" s="510"/>
      <c r="GO64" s="510"/>
      <c r="GP64" s="510"/>
      <c r="GQ64" s="510"/>
      <c r="GR64" s="510"/>
      <c r="GS64" s="510"/>
      <c r="GT64" s="510"/>
      <c r="GU64" s="510"/>
      <c r="GV64" s="510"/>
      <c r="GW64" s="510"/>
      <c r="GX64" s="510"/>
      <c r="GY64" s="510"/>
      <c r="GZ64" s="510"/>
      <c r="HA64" s="510"/>
      <c r="HB64" s="510"/>
      <c r="HC64" s="510"/>
      <c r="HD64" s="510"/>
      <c r="HE64" s="510"/>
      <c r="HF64" s="510"/>
      <c r="HG64" s="510"/>
      <c r="HH64" s="510"/>
      <c r="HI64" s="510"/>
      <c r="HJ64" s="510"/>
      <c r="HK64" s="510"/>
      <c r="HL64" s="510"/>
      <c r="HM64" s="510"/>
      <c r="HN64" s="510"/>
      <c r="HO64" s="510"/>
      <c r="HP64" s="510"/>
      <c r="HQ64" s="510"/>
      <c r="HR64" s="510"/>
      <c r="HS64" s="510"/>
      <c r="HT64" s="510"/>
      <c r="HU64" s="510"/>
      <c r="HV64" s="510"/>
      <c r="HW64" s="510"/>
      <c r="HX64" s="510"/>
      <c r="HY64" s="510"/>
      <c r="HZ64" s="510"/>
      <c r="IA64" s="510"/>
      <c r="IB64" s="510"/>
      <c r="IC64" s="510"/>
      <c r="ID64" s="510"/>
      <c r="IE64" s="510"/>
      <c r="IF64" s="510"/>
      <c r="IG64" s="510"/>
      <c r="IH64" s="510"/>
      <c r="II64" s="510"/>
      <c r="IJ64" s="510"/>
      <c r="IK64" s="510"/>
      <c r="IL64" s="510"/>
      <c r="IM64" s="510"/>
      <c r="IN64" s="510"/>
      <c r="IO64" s="510"/>
      <c r="IP64" s="510"/>
      <c r="IQ64" s="510"/>
      <c r="IR64" s="510"/>
      <c r="IS64" s="510"/>
      <c r="IT64" s="510"/>
      <c r="IU64" s="510"/>
      <c r="IV64" s="510"/>
      <c r="IW64" s="510"/>
      <c r="IX64" s="510"/>
      <c r="IY64" s="510"/>
      <c r="IZ64" s="510"/>
      <c r="JA64" s="510"/>
      <c r="JB64" s="510"/>
      <c r="JC64" s="510"/>
      <c r="JD64" s="510"/>
      <c r="JE64" s="510"/>
      <c r="JF64" s="510"/>
      <c r="JG64" s="510"/>
      <c r="JH64" s="510"/>
      <c r="JI64" s="510"/>
      <c r="JJ64" s="510"/>
      <c r="JK64" s="510"/>
      <c r="JL64" s="510"/>
      <c r="JM64" s="510"/>
      <c r="JN64" s="510"/>
      <c r="JO64" s="510"/>
      <c r="JP64" s="510"/>
      <c r="JQ64" s="510"/>
      <c r="JR64" s="510"/>
      <c r="JS64" s="510"/>
      <c r="JT64" s="510"/>
      <c r="JU64" s="510"/>
      <c r="JV64" s="510"/>
      <c r="JW64" s="510"/>
      <c r="JX64" s="510"/>
      <c r="JY64" s="510"/>
      <c r="JZ64" s="510"/>
      <c r="KA64" s="510"/>
      <c r="KB64" s="510"/>
      <c r="KC64" s="510"/>
      <c r="KD64" s="510"/>
      <c r="KE64" s="510"/>
      <c r="KF64" s="510"/>
      <c r="KG64" s="510"/>
      <c r="KH64" s="510"/>
      <c r="KI64" s="510"/>
      <c r="KJ64" s="510"/>
      <c r="KK64" s="510"/>
      <c r="KL64" s="510"/>
      <c r="KM64" s="510"/>
      <c r="KN64" s="510"/>
      <c r="KO64" s="510"/>
      <c r="KP64" s="510"/>
      <c r="KQ64" s="510"/>
      <c r="KR64" s="510"/>
      <c r="KS64" s="510"/>
      <c r="KT64" s="510"/>
      <c r="KU64" s="510"/>
      <c r="KV64" s="510"/>
      <c r="KW64" s="510"/>
      <c r="KX64" s="510"/>
      <c r="KY64" s="510"/>
      <c r="KZ64" s="510"/>
      <c r="LA64" s="510"/>
      <c r="LB64" s="510"/>
      <c r="LC64" s="510"/>
      <c r="LD64" s="510"/>
      <c r="LE64" s="510"/>
      <c r="LF64" s="510"/>
      <c r="LG64" s="510"/>
      <c r="LH64" s="510"/>
      <c r="LI64" s="510"/>
      <c r="LJ64" s="510"/>
      <c r="LK64" s="510"/>
      <c r="LL64" s="510"/>
      <c r="LM64" s="510"/>
      <c r="LN64" s="510"/>
      <c r="LO64" s="510"/>
      <c r="LP64" s="510"/>
      <c r="LQ64" s="510"/>
      <c r="LR64" s="510"/>
      <c r="LS64" s="510"/>
      <c r="LT64" s="510"/>
      <c r="LU64" s="510"/>
      <c r="LV64" s="510"/>
      <c r="LW64" s="510"/>
      <c r="LX64" s="510"/>
      <c r="LY64" s="510"/>
      <c r="LZ64" s="510"/>
      <c r="MA64" s="510"/>
      <c r="MB64" s="510"/>
      <c r="MC64" s="510"/>
      <c r="MD64" s="510"/>
      <c r="ME64" s="510"/>
      <c r="MF64" s="510"/>
      <c r="MG64" s="510"/>
      <c r="MH64" s="510"/>
      <c r="MI64" s="510"/>
      <c r="MJ64" s="510"/>
      <c r="MK64" s="510"/>
      <c r="ML64" s="510"/>
      <c r="MM64" s="510"/>
      <c r="MN64" s="510"/>
      <c r="MO64" s="510"/>
      <c r="MP64" s="510"/>
      <c r="MQ64" s="510"/>
      <c r="MR64" s="510"/>
      <c r="MS64" s="510"/>
      <c r="MT64" s="510"/>
      <c r="MU64" s="510"/>
      <c r="MV64" s="510"/>
      <c r="MW64" s="510"/>
      <c r="MX64" s="510"/>
      <c r="MY64" s="510"/>
      <c r="MZ64" s="510"/>
      <c r="NA64" s="510"/>
      <c r="NB64" s="510"/>
      <c r="NC64" s="510"/>
      <c r="ND64" s="510"/>
      <c r="NE64" s="510"/>
      <c r="NF64" s="510"/>
      <c r="NG64" s="510"/>
      <c r="NH64" s="510"/>
      <c r="NI64" s="510"/>
      <c r="NJ64" s="510"/>
      <c r="NK64" s="510"/>
      <c r="NL64" s="510"/>
      <c r="NM64" s="510"/>
      <c r="NN64" s="510"/>
      <c r="NO64" s="510"/>
      <c r="NP64" s="510"/>
      <c r="NQ64" s="510"/>
      <c r="NR64" s="510"/>
      <c r="NS64" s="510"/>
      <c r="NT64" s="510"/>
      <c r="NU64" s="510"/>
      <c r="NV64" s="510"/>
      <c r="NW64" s="510"/>
      <c r="NX64" s="510"/>
      <c r="NY64" s="510"/>
      <c r="NZ64" s="510"/>
      <c r="OA64" s="510"/>
      <c r="OB64" s="510"/>
      <c r="OC64" s="510"/>
      <c r="OD64" s="510"/>
      <c r="OE64" s="510"/>
      <c r="OF64" s="510"/>
      <c r="OG64" s="510"/>
      <c r="OH64" s="510"/>
      <c r="OI64" s="510"/>
      <c r="OJ64" s="510"/>
      <c r="OK64" s="510"/>
      <c r="OL64" s="510"/>
      <c r="OM64" s="510"/>
      <c r="ON64" s="510"/>
      <c r="OO64" s="510"/>
      <c r="OP64" s="510"/>
      <c r="OQ64" s="510"/>
      <c r="OR64" s="510"/>
      <c r="OS64" s="510"/>
      <c r="OT64" s="510"/>
      <c r="OU64" s="510"/>
      <c r="OV64" s="510"/>
      <c r="OW64" s="510"/>
      <c r="OX64" s="510"/>
      <c r="OY64" s="510"/>
      <c r="OZ64" s="510"/>
      <c r="PA64" s="510"/>
      <c r="PB64" s="510"/>
      <c r="PC64" s="510"/>
      <c r="PD64" s="510"/>
      <c r="PE64" s="510"/>
      <c r="PF64" s="510"/>
      <c r="PG64" s="510"/>
      <c r="PH64" s="510"/>
      <c r="PI64" s="510"/>
      <c r="PJ64" s="510"/>
      <c r="PK64" s="510"/>
      <c r="PL64" s="510"/>
      <c r="PM64" s="510"/>
      <c r="PN64" s="510"/>
      <c r="PO64" s="510"/>
      <c r="PP64" s="510"/>
      <c r="PQ64" s="510"/>
      <c r="PR64" s="510"/>
      <c r="PS64" s="510"/>
      <c r="PT64" s="510"/>
      <c r="PU64" s="510"/>
      <c r="PV64" s="510"/>
      <c r="PW64" s="510"/>
      <c r="PX64" s="510"/>
      <c r="PY64" s="510"/>
      <c r="PZ64" s="510"/>
      <c r="QA64" s="510"/>
      <c r="QB64" s="510"/>
      <c r="QC64" s="510"/>
      <c r="QD64" s="510"/>
      <c r="QE64" s="510"/>
      <c r="QF64" s="510"/>
      <c r="QG64" s="510"/>
      <c r="QH64" s="510"/>
      <c r="QI64" s="510"/>
      <c r="QJ64" s="510"/>
      <c r="QK64" s="510"/>
      <c r="QL64" s="510"/>
      <c r="QM64" s="510"/>
      <c r="QN64" s="510"/>
      <c r="QO64" s="510"/>
      <c r="QP64" s="510"/>
      <c r="QQ64" s="510"/>
      <c r="QR64" s="510"/>
      <c r="QS64" s="510"/>
      <c r="QT64" s="510"/>
      <c r="QU64" s="510"/>
      <c r="QV64" s="510"/>
      <c r="QW64" s="510"/>
      <c r="QX64" s="510"/>
      <c r="QY64" s="510"/>
      <c r="QZ64" s="510"/>
      <c r="RA64" s="510"/>
      <c r="RB64" s="510"/>
      <c r="RC64" s="510"/>
      <c r="RD64" s="510"/>
      <c r="RE64" s="510"/>
      <c r="RF64" s="510"/>
      <c r="RG64" s="510"/>
      <c r="RH64" s="510"/>
      <c r="RI64" s="510"/>
      <c r="RJ64" s="510"/>
      <c r="RK64" s="510"/>
      <c r="RL64" s="510"/>
      <c r="RM64" s="510"/>
      <c r="RN64" s="510"/>
      <c r="RO64" s="510"/>
      <c r="RP64" s="510"/>
      <c r="RQ64" s="510"/>
      <c r="RR64" s="510"/>
      <c r="RS64" s="510"/>
      <c r="RT64" s="510"/>
      <c r="RU64" s="510"/>
      <c r="RV64" s="510"/>
      <c r="RW64" s="510"/>
      <c r="RX64" s="510"/>
      <c r="RY64" s="510"/>
      <c r="RZ64" s="510"/>
      <c r="SA64" s="510"/>
      <c r="SB64" s="510"/>
      <c r="SC64" s="510"/>
      <c r="SD64" s="510"/>
      <c r="SE64" s="510"/>
      <c r="SF64" s="510"/>
      <c r="SG64" s="510"/>
      <c r="SH64" s="510"/>
      <c r="SI64" s="510"/>
      <c r="SJ64" s="510"/>
      <c r="SK64" s="510"/>
      <c r="SL64" s="510"/>
      <c r="SM64" s="510"/>
      <c r="SN64" s="510"/>
      <c r="SO64" s="510"/>
      <c r="SP64" s="510"/>
      <c r="SQ64" s="510"/>
      <c r="SR64" s="510"/>
      <c r="SS64" s="510"/>
      <c r="ST64" s="510"/>
      <c r="SU64" s="510"/>
      <c r="SV64" s="510"/>
      <c r="SW64" s="510"/>
      <c r="SX64" s="510"/>
      <c r="SY64" s="510"/>
      <c r="SZ64" s="510"/>
      <c r="TA64" s="510"/>
      <c r="TB64" s="510"/>
      <c r="TC64" s="510"/>
      <c r="TD64" s="510"/>
      <c r="TE64" s="510"/>
      <c r="TF64" s="510"/>
      <c r="TG64" s="510"/>
      <c r="TH64" s="510"/>
      <c r="TI64" s="510"/>
      <c r="TJ64" s="510"/>
      <c r="TK64" s="510"/>
      <c r="TL64" s="510"/>
      <c r="TM64" s="510"/>
      <c r="TN64" s="510"/>
      <c r="TO64" s="510"/>
      <c r="TP64" s="510"/>
      <c r="TQ64" s="510"/>
      <c r="TR64" s="510"/>
      <c r="TS64" s="510"/>
      <c r="TT64" s="510"/>
      <c r="TU64" s="510"/>
      <c r="TV64" s="510"/>
      <c r="TW64" s="510"/>
      <c r="TX64" s="510"/>
      <c r="TY64" s="510"/>
      <c r="TZ64" s="510"/>
      <c r="UA64" s="510"/>
      <c r="UB64" s="510"/>
      <c r="UC64" s="510"/>
      <c r="UD64" s="510"/>
      <c r="UE64" s="510"/>
      <c r="UF64" s="510"/>
      <c r="UG64" s="510"/>
      <c r="UH64" s="510"/>
      <c r="UI64" s="510"/>
      <c r="UJ64" s="510"/>
      <c r="UK64" s="510"/>
      <c r="UL64" s="510"/>
      <c r="UM64" s="510"/>
      <c r="UN64" s="510"/>
      <c r="UO64" s="510"/>
      <c r="UP64" s="510"/>
      <c r="UQ64" s="510"/>
      <c r="UR64" s="510"/>
      <c r="US64" s="510"/>
      <c r="UT64" s="510"/>
      <c r="UU64" s="510"/>
      <c r="UV64" s="510"/>
      <c r="UW64" s="510"/>
      <c r="UX64" s="510"/>
      <c r="UY64" s="510"/>
      <c r="UZ64" s="510"/>
      <c r="VA64" s="510"/>
      <c r="VB64" s="510"/>
      <c r="VC64" s="510"/>
      <c r="VD64" s="510"/>
      <c r="VE64" s="510"/>
      <c r="VF64" s="510"/>
      <c r="VG64" s="510"/>
      <c r="VH64" s="510"/>
      <c r="VI64" s="510"/>
      <c r="VJ64" s="510"/>
      <c r="VK64" s="510"/>
      <c r="VL64" s="510"/>
      <c r="VM64" s="510"/>
      <c r="VN64" s="510"/>
      <c r="VO64" s="510"/>
      <c r="VP64" s="510"/>
      <c r="VQ64" s="510"/>
      <c r="VR64" s="510"/>
      <c r="VS64" s="510"/>
      <c r="VT64" s="510"/>
      <c r="VU64" s="510"/>
      <c r="VV64" s="510"/>
      <c r="VW64" s="510"/>
      <c r="VX64" s="510"/>
      <c r="VY64" s="510"/>
      <c r="VZ64" s="510"/>
      <c r="WA64" s="510"/>
      <c r="WB64" s="510"/>
      <c r="WC64" s="510"/>
      <c r="WD64" s="510"/>
      <c r="WE64" s="510"/>
      <c r="WF64" s="510"/>
      <c r="WG64" s="510"/>
      <c r="WH64" s="510"/>
      <c r="WI64" s="510"/>
      <c r="WJ64" s="510"/>
      <c r="WK64" s="510"/>
      <c r="WL64" s="510"/>
      <c r="WM64" s="510"/>
      <c r="WN64" s="510"/>
      <c r="WO64" s="510"/>
      <c r="WP64" s="510"/>
      <c r="WQ64" s="510"/>
      <c r="WR64" s="510"/>
      <c r="WS64" s="510"/>
      <c r="WT64" s="510"/>
      <c r="WU64" s="510"/>
      <c r="WV64" s="510"/>
      <c r="WW64" s="510"/>
      <c r="WX64" s="510"/>
      <c r="WY64" s="510"/>
      <c r="WZ64" s="510"/>
      <c r="XA64" s="510"/>
      <c r="XB64" s="510"/>
      <c r="XC64" s="510"/>
      <c r="XD64" s="510"/>
      <c r="XE64" s="510"/>
      <c r="XF64" s="510"/>
      <c r="XG64" s="510"/>
      <c r="XH64" s="510"/>
      <c r="XI64" s="510"/>
      <c r="XJ64" s="510"/>
      <c r="XK64" s="510"/>
      <c r="XL64" s="510"/>
      <c r="XM64" s="510"/>
      <c r="XN64" s="510"/>
      <c r="XO64" s="510"/>
      <c r="XP64" s="510"/>
      <c r="XQ64" s="510"/>
      <c r="XR64" s="510"/>
      <c r="XS64" s="510"/>
      <c r="XT64" s="510"/>
      <c r="XU64" s="510"/>
      <c r="XV64" s="510"/>
      <c r="XW64" s="510"/>
      <c r="XX64" s="510"/>
      <c r="XY64" s="510"/>
      <c r="XZ64" s="510"/>
      <c r="YA64" s="510"/>
      <c r="YB64" s="510"/>
      <c r="YC64" s="510"/>
      <c r="YD64" s="510"/>
      <c r="YE64" s="510"/>
      <c r="YF64" s="510"/>
      <c r="YG64" s="510"/>
      <c r="YH64" s="510"/>
      <c r="YI64" s="510"/>
      <c r="YJ64" s="510"/>
      <c r="YK64" s="510"/>
      <c r="YL64" s="510"/>
      <c r="YM64" s="510"/>
      <c r="YN64" s="510"/>
      <c r="YO64" s="510"/>
      <c r="YP64" s="510"/>
      <c r="YQ64" s="510"/>
      <c r="YR64" s="510"/>
      <c r="YS64" s="510"/>
      <c r="YT64" s="510"/>
      <c r="YU64" s="510"/>
      <c r="YV64" s="510"/>
      <c r="YW64" s="510"/>
      <c r="YX64" s="510"/>
      <c r="YY64" s="510"/>
      <c r="YZ64" s="510"/>
      <c r="ZA64" s="510"/>
      <c r="ZB64" s="510"/>
      <c r="ZC64" s="510"/>
      <c r="ZD64" s="510"/>
      <c r="ZE64" s="510"/>
      <c r="ZF64" s="510"/>
      <c r="ZG64" s="510"/>
      <c r="ZH64" s="510"/>
      <c r="ZI64" s="510"/>
      <c r="ZJ64" s="510"/>
      <c r="ZK64" s="510"/>
      <c r="ZL64" s="510"/>
      <c r="ZM64" s="510"/>
      <c r="ZN64" s="510"/>
      <c r="ZO64" s="510"/>
      <c r="ZP64" s="510"/>
      <c r="ZQ64" s="510"/>
      <c r="ZR64" s="510"/>
      <c r="ZS64" s="510"/>
      <c r="ZT64" s="510"/>
      <c r="ZU64" s="510"/>
      <c r="ZV64" s="510"/>
      <c r="ZW64" s="510"/>
      <c r="ZX64" s="510"/>
      <c r="ZY64" s="510"/>
      <c r="ZZ64" s="510"/>
      <c r="AAA64" s="510"/>
      <c r="AAB64" s="510"/>
      <c r="AAC64" s="510"/>
      <c r="AAD64" s="510"/>
      <c r="AAE64" s="510"/>
      <c r="AAF64" s="510"/>
      <c r="AAG64" s="510"/>
      <c r="AAH64" s="510"/>
      <c r="AAI64" s="510"/>
      <c r="AAJ64" s="510"/>
      <c r="AAK64" s="510"/>
      <c r="AAL64" s="510"/>
      <c r="AAM64" s="510"/>
      <c r="AAN64" s="510"/>
      <c r="AAO64" s="510"/>
      <c r="AAP64" s="510"/>
      <c r="AAQ64" s="510"/>
      <c r="AAR64" s="510"/>
      <c r="AAS64" s="510"/>
      <c r="AAT64" s="510"/>
      <c r="AAU64" s="510"/>
      <c r="AAV64" s="510"/>
      <c r="AAW64" s="510"/>
      <c r="AAX64" s="510"/>
      <c r="AAY64" s="510"/>
      <c r="AAZ64" s="510"/>
      <c r="ABA64" s="510"/>
      <c r="ABB64" s="510"/>
      <c r="ABC64" s="510"/>
      <c r="ABD64" s="510"/>
      <c r="ABE64" s="510"/>
      <c r="ABF64" s="510"/>
      <c r="ABG64" s="510"/>
      <c r="ABH64" s="510"/>
      <c r="ABI64" s="510"/>
      <c r="ABJ64" s="510"/>
      <c r="ABK64" s="510"/>
      <c r="ABL64" s="510"/>
      <c r="ABM64" s="510"/>
      <c r="ABN64" s="510"/>
      <c r="ABO64" s="510"/>
      <c r="ABP64" s="510"/>
      <c r="ABQ64" s="510"/>
      <c r="ABR64" s="510"/>
      <c r="ABS64" s="510"/>
      <c r="ABT64" s="510"/>
      <c r="ABU64" s="510"/>
      <c r="ABV64" s="510"/>
      <c r="ABW64" s="510"/>
      <c r="ABX64" s="510"/>
      <c r="ABY64" s="510"/>
      <c r="ABZ64" s="510"/>
      <c r="ACA64" s="510"/>
      <c r="ACB64" s="510"/>
      <c r="ACC64" s="510"/>
      <c r="ACD64" s="510"/>
      <c r="ACE64" s="510"/>
      <c r="ACF64" s="510"/>
      <c r="ACG64" s="510"/>
      <c r="ACH64" s="510"/>
      <c r="ACI64" s="510"/>
      <c r="ACJ64" s="510"/>
      <c r="ACK64" s="510"/>
      <c r="ACL64" s="510"/>
      <c r="ACM64" s="510"/>
      <c r="ACN64" s="510"/>
      <c r="ACO64" s="510"/>
      <c r="ACP64" s="510"/>
      <c r="ACQ64" s="510"/>
      <c r="ACR64" s="510"/>
      <c r="ACS64" s="510"/>
      <c r="ACT64" s="510"/>
      <c r="ACU64" s="510"/>
      <c r="ACV64" s="510"/>
      <c r="ACW64" s="510"/>
      <c r="ACX64" s="510"/>
      <c r="ACY64" s="510"/>
      <c r="ACZ64" s="510"/>
      <c r="ADA64" s="510"/>
      <c r="ADB64" s="510"/>
      <c r="ADC64" s="510"/>
      <c r="ADD64" s="510"/>
      <c r="ADE64" s="510"/>
      <c r="ADF64" s="510"/>
      <c r="ADG64" s="510"/>
      <c r="ADH64" s="510"/>
      <c r="ADI64" s="510"/>
      <c r="ADJ64" s="510"/>
      <c r="ADK64" s="510"/>
      <c r="ADL64" s="510"/>
      <c r="ADM64" s="510"/>
      <c r="ADN64" s="510"/>
      <c r="ADO64" s="510"/>
      <c r="ADP64" s="510"/>
      <c r="ADQ64" s="510"/>
      <c r="ADR64" s="510"/>
      <c r="ADS64" s="510"/>
      <c r="ADT64" s="510"/>
      <c r="ADU64" s="510"/>
      <c r="ADV64" s="510"/>
      <c r="ADW64" s="510"/>
      <c r="ADX64" s="510"/>
      <c r="ADY64" s="510"/>
      <c r="ADZ64" s="510"/>
      <c r="AEA64" s="510"/>
      <c r="AEB64" s="510"/>
      <c r="AEC64" s="510"/>
      <c r="AED64" s="510"/>
      <c r="AEE64" s="510"/>
      <c r="AEF64" s="510"/>
      <c r="AEG64" s="510"/>
      <c r="AEH64" s="510"/>
      <c r="AEI64" s="510"/>
      <c r="AEJ64" s="510"/>
      <c r="AEK64" s="510"/>
      <c r="AEL64" s="510"/>
      <c r="AEM64" s="510"/>
      <c r="AEN64" s="510"/>
      <c r="AEO64" s="483">
        <v>0</v>
      </c>
    </row>
    <row r="65" spans="1:821" outlineLevel="1">
      <c r="A65" s="18">
        <f t="shared" si="226"/>
        <v>52</v>
      </c>
      <c r="B65" s="22">
        <f>$A$15</f>
        <v>2</v>
      </c>
      <c r="C65" s="458">
        <f t="shared" ref="C65:C76" si="230">nLevels + IF(ExptNo&gt;=1,$L65*100,0) + IF(ExptNo&gt;=2,$T65*10,0) + IF(ExptNo&gt;=3,$N65*1,0)</f>
        <v>1200</v>
      </c>
      <c r="D65" s="119" t="str">
        <f t="shared" ref="D65:D76" si="231">INDEX(i.Region_Desc,1,$L65)</f>
        <v>GSW</v>
      </c>
      <c r="E65" t="b">
        <v>1</v>
      </c>
      <c r="F65" t="b">
        <v>0</v>
      </c>
      <c r="G65" t="b">
        <f t="shared" ref="G65:G76" si="232">E65</f>
        <v>1</v>
      </c>
      <c r="H65" s="22">
        <v>0</v>
      </c>
      <c r="I65" s="535" cm="1">
        <f t="array" ref="I65">INDEX(I$13:I64,$B65+1,1)</f>
        <v>1</v>
      </c>
      <c r="J65" s="535" cm="1">
        <f t="array" ref="J65">INDEX(J$13:J64,$B65+1,1)</f>
        <v>0</v>
      </c>
      <c r="K65" s="535" cm="1">
        <f t="array" ref="K65">INDEX(K$13:K64,$B65+1,1)</f>
        <v>1</v>
      </c>
      <c r="L65" s="535" cm="1">
        <f t="array" ref="L65">INDEX(L$13:L64,$B65+1,1)</f>
        <v>2</v>
      </c>
      <c r="M65" s="535" cm="1">
        <f t="array" ref="M65">INDEX(M$13:M64,$B65+1,1)</f>
        <v>0</v>
      </c>
      <c r="N65" s="230">
        <f t="shared" ref="N65:S76" si="233">INDEX(IF(IsSequential,_xlfn.SEQUENCE(nLevels,1,N$61,sStep),N$61:N$64),MOD(INT($H65/cStep),nLevels)+1,1)</f>
        <v>1</v>
      </c>
      <c r="O65" s="230">
        <f t="shared" si="233"/>
        <v>6</v>
      </c>
      <c r="P65" s="230">
        <f t="shared" si="233"/>
        <v>1</v>
      </c>
      <c r="Q65" s="230">
        <f t="shared" si="233"/>
        <v>1</v>
      </c>
      <c r="R65" s="230">
        <f t="shared" si="233"/>
        <v>1</v>
      </c>
      <c r="S65" s="230">
        <f t="shared" si="233"/>
        <v>1</v>
      </c>
      <c r="T65" s="411">
        <f t="shared" ref="T65:U76" si="234">INDEX(i.Breed,$O65,T$6)</f>
        <v>1</v>
      </c>
      <c r="U65" s="411">
        <f t="shared" si="234"/>
        <v>1</v>
      </c>
      <c r="V65" s="411">
        <f t="shared" ref="V65:V76" si="235">INDEX(i.Breed,$O65,V$6)</f>
        <v>1</v>
      </c>
      <c r="W65" s="777" t="b">
        <f t="shared" ref="W65:Y76" si="236">OR(INDEX(i.Breed,$O65,W$6)=0,INDEX(i.Breed,$O65,W$6)=W$7)</f>
        <v>0</v>
      </c>
      <c r="X65" s="777" t="b">
        <f t="shared" si="236"/>
        <v>1</v>
      </c>
      <c r="Y65" s="777" t="b">
        <f t="shared" si="236"/>
        <v>0</v>
      </c>
      <c r="Z65" s="796" t="b" cm="1">
        <f t="array" ref="Z65">INDEX(Z$13:Z64,$B65+1,1)</f>
        <v>0</v>
      </c>
      <c r="AA65" s="411">
        <f t="shared" ref="AA65:AA76" si="237">IF(AND($Z65,$AD65=6),0,$AB65)</f>
        <v>0</v>
      </c>
      <c r="AB65" s="411">
        <f t="shared" ref="AB65:AB76" si="238">IF($AD65=6,6,$AC65)</f>
        <v>0</v>
      </c>
      <c r="AC65" s="230">
        <f t="shared" ref="AC65:AI68" si="239">INDEX(IF(IsSequential,_xlfn.SEQUENCE(nLevels,1,AC$61,sStep),AC$61:AC$64),MOD(INT($H65/cStep),nLevels)+1,1)</f>
        <v>0</v>
      </c>
      <c r="AD65" s="230">
        <f t="shared" si="239"/>
        <v>1</v>
      </c>
      <c r="AE65" s="230">
        <f t="shared" si="239"/>
        <v>0</v>
      </c>
      <c r="AF65" s="230">
        <f t="shared" si="239"/>
        <v>0</v>
      </c>
      <c r="AG65" s="230">
        <f t="shared" si="239"/>
        <v>0</v>
      </c>
      <c r="AH65" s="230">
        <f t="shared" si="239"/>
        <v>0</v>
      </c>
      <c r="AI65" s="230">
        <f t="shared" si="239"/>
        <v>2</v>
      </c>
      <c r="AJ65" s="87">
        <f>INDEX(CHOOSE($N65,DataAutumn!i.AdultDrys,DataWinter!i.AdultDrys,DataSpring!i.AdultDrys),1,$T65)</f>
        <v>1</v>
      </c>
      <c r="AK65" s="230">
        <f t="shared" ref="AK65:AK76" si="240">INDEX(IF(IsSequential,_xlfn.SEQUENCE(nLevels,1,AK$61),AK$61:AK$64),MOD(INT($H65/cStep),nLevels)+1,1)</f>
        <v>2</v>
      </c>
      <c r="AL65" s="535" cm="1">
        <f t="array" ref="AL65">INDEX(AL$13:AL64,$B65+1,1)</f>
        <v>0</v>
      </c>
      <c r="AM65" s="535" cm="1">
        <f t="array" ref="AM65">INDEX(AM$13:AM64,$B65+1,1)</f>
        <v>2</v>
      </c>
      <c r="AN65" s="230">
        <f t="shared" ref="AN65:AP76" si="241">INDEX(IF(IsSequential,_xlfn.SEQUENCE(nLevels,1,AN$61),AN$61:AN$64),MOD(INT($H65/cStep),nLevels)+1,1)</f>
        <v>0</v>
      </c>
      <c r="AO65" s="230">
        <f t="shared" si="241"/>
        <v>0</v>
      </c>
      <c r="AP65" s="230">
        <f t="shared" si="241"/>
        <v>0</v>
      </c>
      <c r="AQ65" s="111"/>
      <c r="AR65" s="111"/>
      <c r="AS65" s="230">
        <f t="shared" ref="AS65:AT76" si="242">INDEX(IF(IsSequential,_xlfn.SEQUENCE(nLevels,1,AS$61,sStep),AS$61:AS$64),MOD(INT($H65/cStep),nLevels)+1,1)</f>
        <v>0</v>
      </c>
      <c r="AT65" s="230">
        <f t="shared" si="242"/>
        <v>0</v>
      </c>
      <c r="AU65" s="111"/>
      <c r="AV65" s="111"/>
      <c r="AW65" s="111"/>
      <c r="AX65" s="111"/>
      <c r="AY65" s="111"/>
      <c r="AZ65" s="111"/>
      <c r="BA65" s="312" t="str">
        <f t="shared" ref="BA65:BA76" si="243">LEFT(BA64,10)     &amp;    TEXT($H65," 00000 ")        &amp;      INDEX(i.ModelStructure,$I65,1)    &amp;" "
&amp; $D65                &amp;    " Past" &amp; TEXT($XJ65,"??0%;;??0%;    ") &amp; IF($DK65=0," SFM","")&amp;IF($DK65=1," MFM","")&amp;IF($DK65=7," Mat","")&amp;IF($DQ65=TRUE,"&amp;BBT","    ")              &amp;      " TOL"&amp;INDEX(i.TOL_Desc,1,$N65)
&amp; " Scan"&amp;$AK65       &amp;    CHOOSE($K65+1," CFS"," GFS"," NFS")
&amp; " RR"&amp;TEXT(SUM($FB65:$FC65),"+00%;-00%;    ;@")    &amp;    " GP"&amp;TEXT($FZ65,"?00%")    &amp;    " WP"&amp;TEXT($FW65*$YH65*$YJ65,"?00%")       &amp;     " MP"&amp;TEXT($FX65*$YG65*$YI65,"?00%")
&amp; " EL"&amp;IF($EX65="-","_Opt",TEXT($EX65,"000%"))      &amp;    " Age"&amp;TEXT(INDEX(i.Age_days,$AD65,1),"000")
&amp; " FlkSt_"&amp;CHOOSE($V65+1,"Opt","Lmb","Hgt")&amp;"_"     &amp;    IF($W65,"4","-")&amp;IF($X65,"5","-")&amp;IF($Y65,"6","-")
&amp; " LWJ"&amp;TEXT($AE65,"0")&amp; " LWCJ"&amp;TEXT($AF65,"0")&amp; " LWCP"&amp;TEXT($AG65,"0")&amp; " LW2tth"&amp;TEXT($AH65,"0")
&amp; " Emptys_"&amp;CHOOSE($AI65,"Free  ","Retain","Sell  ","Single")                         &amp;    " Mdn"&amp;TEXT(IF($AS65&lt;=336,0,$AS65-336),"0")  &amp;       " Adult"&amp;TEXT(IF($AT65&lt;=336,0,$AT65-336),"0")
&amp; " ("&amp;IF(OR($YX65,AND($YX65="-",$DD65)),"P","E")   &amp;IF(OR($YZ65,AND($YZ65="-",$DE65)),"T","t")        &amp;     "_F"&amp;IF($ZW65&lt;&gt;FALSE,3,0)+COUNTIF($ZO65:$ZS65,TRUE)+COUNTIF($BV65:$BW65,"&gt;0")&amp;IF($ZU65&lt;&gt;FALSE,3,0)+COUNTIF($BV65:$BW65,"&gt;0")&amp;"N"&amp;IF($ZZ65&lt;&gt;"-",$ZZ65,$DI65)&amp;IF($AAA65&lt;&gt;"-",$AAA65,$DJ65)&amp;"L"&amp;$AAL65&amp;$AAM65&amp;")"</f>
        <v>TemplateEx 00000 SE GSW Past     SFM     TOLAut Scan2 GFS RR+01% GP100% WP100% MP100% EL_Opt Age213 FlkSt_Lmb_-5- LWJ0 LWCJ0 LWCP0 LW2tth0 Emptys_Retain Mdn0 Adult0 (PT_F33N11L11)</v>
      </c>
      <c r="BB65" s="8" t="str">
        <f ca="1">IF(COUNTIF($BA$13:$BA65,$BA65)=1,"-","Dup")</f>
        <v>-</v>
      </c>
      <c r="BC65" s="18"/>
      <c r="BD65" s="535" t="str" cm="1">
        <f t="array" ref="BD65">INDEX(BD$13:BD64,$B65+1,1)</f>
        <v>-</v>
      </c>
      <c r="BE65" s="535" t="str" cm="1">
        <f t="array" ref="BE65">INDEX(BE$13:BE64,$B65+1,1)</f>
        <v>-</v>
      </c>
      <c r="BF65" s="535" t="str" cm="1">
        <f t="array" ref="BF65">INDEX(BF$13:BF64,$B65+1,1)</f>
        <v>-</v>
      </c>
      <c r="BG65" s="535" t="str" cm="1">
        <f t="array" ref="BG65">INDEX(BG$13:BG64,$B65+1,1)</f>
        <v>-</v>
      </c>
      <c r="BH65" s="535" t="str" cm="1">
        <f t="array" ref="BH65">INDEX(BH$13:BH64,$B65+1,1)</f>
        <v>-</v>
      </c>
      <c r="BI65" s="535" t="str" cm="1">
        <f t="array" ref="BI65">INDEX(BI$13:BI64,$B65+1,1)</f>
        <v>-</v>
      </c>
      <c r="BJ65" s="535" t="str" cm="1">
        <f t="array" ref="BJ65">INDEX(BJ$13:BJ64,$B65+1,1)</f>
        <v>-</v>
      </c>
      <c r="BK65" s="535" t="str" cm="1">
        <f t="array" ref="BK65">INDEX(BK$13:BK64,$B65+1,1)</f>
        <v>-</v>
      </c>
      <c r="BL65" s="535" t="str" cm="1">
        <f t="array" ref="BL65">INDEX(BL$13:BL64,$B65+1,1)</f>
        <v>-</v>
      </c>
      <c r="BM65" s="18"/>
      <c r="BN65" s="411" t="b">
        <f t="shared" ref="BN65:CA76" si="244">INDEX(i.model_structure,$I65,BN$6)</f>
        <v>1</v>
      </c>
      <c r="BO65" s="411" t="str">
        <f t="shared" si="244"/>
        <v>-</v>
      </c>
      <c r="BP65" s="411" t="b">
        <f t="shared" si="244"/>
        <v>0</v>
      </c>
      <c r="BQ65" s="411" t="str">
        <f t="shared" si="244"/>
        <v>-</v>
      </c>
      <c r="BR65" s="411" t="str">
        <f t="shared" si="244"/>
        <v>-</v>
      </c>
      <c r="BS65" s="411" t="str">
        <f t="shared" si="244"/>
        <v>-</v>
      </c>
      <c r="BT65" s="411" t="str">
        <f t="shared" si="244"/>
        <v>-</v>
      </c>
      <c r="BU65" s="411" t="str">
        <f t="shared" si="244"/>
        <v>-</v>
      </c>
      <c r="BV65" s="411" t="str">
        <f t="shared" si="244"/>
        <v>-</v>
      </c>
      <c r="BW65" s="411" t="str">
        <f t="shared" si="244"/>
        <v>-</v>
      </c>
      <c r="BX65" s="411" t="str">
        <f t="shared" si="244"/>
        <v>-</v>
      </c>
      <c r="BY65" s="411" t="str">
        <f t="shared" si="244"/>
        <v>-</v>
      </c>
      <c r="BZ65" s="411" t="b">
        <f t="shared" si="244"/>
        <v>0</v>
      </c>
      <c r="CA65" s="87">
        <f t="shared" si="244"/>
        <v>0</v>
      </c>
      <c r="CB65" s="535" t="str" cm="1">
        <f t="array" ref="CB65">INDEX(CB$13:CB64,$B65+1,1)</f>
        <v>-</v>
      </c>
      <c r="CC65" s="535" t="str" cm="1">
        <f t="array" ref="CC65">INDEX(CC$13:CC64,$B65+1,1)</f>
        <v>-</v>
      </c>
      <c r="CD65" s="22" t="s">
        <v>30</v>
      </c>
      <c r="CE65" s="535" t="b" cm="1">
        <f t="array" ref="CE65">INDEX(CE$13:CE64,$B65+1,1)</f>
        <v>1</v>
      </c>
      <c r="CF65" s="18"/>
      <c r="CG65" s="535" t="str" cm="1">
        <f t="array" ref="CG65">INDEX(CG$13:CG64,$B65+1,1)</f>
        <v>-</v>
      </c>
      <c r="CH65" s="411" t="str">
        <f t="shared" ref="CH65:CH76" ca="1" si="245">IF($T65&lt;&gt;4,OFFSET(CH$13,$B65,0),1)</f>
        <v>-</v>
      </c>
      <c r="CI65" s="411">
        <f t="shared" ref="CI65:CJ76" si="246">$K65</f>
        <v>1</v>
      </c>
      <c r="CJ65" s="411">
        <f t="shared" si="246"/>
        <v>1</v>
      </c>
      <c r="CK65" s="535" t="str" cm="1">
        <f t="array" ref="CK65">INDEX(CK$13:CK64,$B65+1,1)</f>
        <v>-</v>
      </c>
      <c r="CL65" s="535" t="str" cm="1">
        <f t="array" ref="CL65">INDEX(CL$13:CL64,$B65+1,1)</f>
        <v>-</v>
      </c>
      <c r="CM65" s="535" t="str" cm="1">
        <f t="array" ref="CM65">INDEX(CM$13:CM64,$B65+1,1)</f>
        <v>-</v>
      </c>
      <c r="CN65" s="411" t="str">
        <f t="shared" ref="CN65:CN76" ca="1" si="247">IF($T65&lt;&gt;4,OFFSET(CN$13,$B65,0),1)</f>
        <v>-</v>
      </c>
      <c r="CO65" s="411">
        <f t="shared" ref="CO65:CP76" si="248">$K65</f>
        <v>1</v>
      </c>
      <c r="CP65" s="411">
        <f t="shared" si="248"/>
        <v>1</v>
      </c>
      <c r="CQ65" s="535" t="str" cm="1">
        <f t="array" ref="CQ65">INDEX(CQ$13:CQ64,$B65+1,1)</f>
        <v>-</v>
      </c>
      <c r="CR65" s="411" t="str">
        <f t="shared" ref="CR65:CR76" ca="1" si="249">IF($T65&lt;&gt;4,OFFSET(CR$13,$B65,0),1)</f>
        <v>-</v>
      </c>
      <c r="CS65" s="411">
        <f t="shared" ref="CS65:CS76" si="250">$K65</f>
        <v>1</v>
      </c>
      <c r="CT65" s="535" t="str" cm="1">
        <f t="array" ref="CT65">INDEX(CT$13:CT64,$B65+1,1)</f>
        <v>-</v>
      </c>
      <c r="CU65" s="535" t="str" cm="1">
        <f t="array" ref="CU65">INDEX(CU$13:CU64,$B65+1,1)</f>
        <v>-</v>
      </c>
      <c r="CV65" s="411">
        <f t="shared" ref="CV65:CV76" si="251">$K65</f>
        <v>1</v>
      </c>
      <c r="CW65" s="535" t="str" cm="1">
        <f t="array" ref="CW65">INDEX(CW$13:CW64,$B65+1,1)</f>
        <v>-</v>
      </c>
      <c r="CX65" s="411" t="str">
        <f t="shared" ref="CX65:CX76" ca="1" si="252">IF($T65&lt;&gt;4,OFFSET(CX$13,$B65,0),1)</f>
        <v>-</v>
      </c>
      <c r="CY65" s="411">
        <f t="shared" ref="CY65:CZ76" si="253">$K65</f>
        <v>1</v>
      </c>
      <c r="CZ65" s="411">
        <f t="shared" si="253"/>
        <v>1</v>
      </c>
      <c r="DA65" s="535" cm="1">
        <f t="array" ref="DA65">INDEX(DA$13:DA64,$B65+1,1)</f>
        <v>720</v>
      </c>
      <c r="DB65" s="535" cm="1">
        <f t="array" ref="DB65">INDEX(DB$13:DB64,$B65+1,1)</f>
        <v>720</v>
      </c>
      <c r="DC65" s="18"/>
      <c r="DD65" s="22" t="b">
        <v>1</v>
      </c>
      <c r="DE65" s="535" t="b" cm="1">
        <f t="array" ref="DE65">INDEX(DE$13:DE64,$B65+1,1)</f>
        <v>1</v>
      </c>
      <c r="DF65" s="535" t="b" cm="1">
        <f t="array" ref="DF65">INDEX(DF$13:DF64,$B65+1,1)</f>
        <v>1</v>
      </c>
      <c r="DG65" s="87">
        <f>IF($DD65=TRUE,0,"-")</f>
        <v>0</v>
      </c>
      <c r="DH65" s="804" cm="1">
        <f t="array" ref="DH65">VALUE(IFERROR(VALUE($K65),0) &amp; _xlfn.SWITCH($CD65,"-",4,$CD65) &amp; $L65 &amp; $T65 &amp; "00" &amp; $N65 &amp; $AK65 &amp; $R65 &amp; _xlfn.SWITCH($AM65,3,1,$AM65) &amp; _xlfn.SWITCH($M65,4,0,$M65) &amp; _xlfn.SWITCH($AD65,6,1,$AD65))</f>
        <v>142100121201</v>
      </c>
      <c r="DI65" s="535" cm="1">
        <f t="array" ref="DI65">INDEX(DI$13:DI64,$B65+1,1)</f>
        <v>1</v>
      </c>
      <c r="DJ65" s="535" cm="1">
        <f t="array" ref="DJ65">INDEX(DJ$13:DJ64,$B65+1,1)</f>
        <v>1</v>
      </c>
      <c r="DK65" s="411">
        <f t="shared" ref="DK65:DP76" si="254">INDEX(i.Genotype,$U65,DK$6)</f>
        <v>0</v>
      </c>
      <c r="DL65" s="411">
        <f t="shared" si="254"/>
        <v>50</v>
      </c>
      <c r="DM65" s="411" t="str">
        <f t="shared" si="254"/>
        <v>-</v>
      </c>
      <c r="DN65" s="411" t="str">
        <f t="shared" si="254"/>
        <v>-</v>
      </c>
      <c r="DO65" s="411">
        <f t="shared" si="254"/>
        <v>25.5</v>
      </c>
      <c r="DP65" s="411">
        <f t="shared" si="254"/>
        <v>18.8</v>
      </c>
      <c r="DQ65" s="411" t="b">
        <f t="shared" ref="DQ65:DQ76" si="255">INDEX(i.Breed,$T65,DQ$6)</f>
        <v>0</v>
      </c>
      <c r="DR65" s="411" t="str">
        <f t="shared" ref="DR65:DZ76" si="256">INDEX(i.Breed,$O65,DR$6)</f>
        <v>-</v>
      </c>
      <c r="DS65" s="411" t="str">
        <f t="shared" si="256"/>
        <v>-</v>
      </c>
      <c r="DT65" s="411" t="str">
        <f t="shared" si="256"/>
        <v>-</v>
      </c>
      <c r="DU65" s="411" t="str">
        <f t="shared" si="256"/>
        <v>-</v>
      </c>
      <c r="DV65" s="411">
        <f t="shared" si="256"/>
        <v>0</v>
      </c>
      <c r="DW65" s="411">
        <f t="shared" si="256"/>
        <v>0</v>
      </c>
      <c r="DX65" s="411" t="str">
        <f t="shared" si="256"/>
        <v>-</v>
      </c>
      <c r="DY65" s="411" t="str">
        <f t="shared" si="256"/>
        <v>-</v>
      </c>
      <c r="DZ65" s="411" t="str">
        <f t="shared" si="256"/>
        <v>-</v>
      </c>
      <c r="EA65" s="535" cm="1">
        <f t="array" ref="EA65">INDEX(EA$13:EA64,$B65+1,1)</f>
        <v>0</v>
      </c>
      <c r="EB65" s="535" cm="1">
        <f t="array" ref="EB65">INDEX(EB$13:EB64,$B65+1,1)</f>
        <v>999999</v>
      </c>
      <c r="EC65" s="535" cm="1">
        <f t="array" ref="EC65">INDEX(EC$13:EC64,$B65+1,1)</f>
        <v>999999</v>
      </c>
      <c r="ED65" s="535" cm="1">
        <f t="array" ref="ED65">INDEX(ED$13:ED64,$B65+1,1)</f>
        <v>999999</v>
      </c>
      <c r="EE65" s="535" cm="1">
        <f t="array" ref="EE65">INDEX(EE$13:EE64,$B65+1,1)</f>
        <v>999999</v>
      </c>
      <c r="EF65" s="535" cm="1">
        <f t="array" ref="EF65">INDEX(EF$13:EF64,$B65+1,1)</f>
        <v>999999</v>
      </c>
      <c r="EG65" s="535" cm="1">
        <f t="array" ref="EG65">INDEX(EG$13:EG64,$B65+1,1)</f>
        <v>999999</v>
      </c>
      <c r="EH65" s="535" cm="1">
        <f t="array" ref="EH65">INDEX(EH$13:EH64,$B65+1,1)</f>
        <v>999999</v>
      </c>
      <c r="EI65" s="535" cm="1">
        <f t="array" ref="EI65">INDEX(EI$13:EI64,$B65+1,1)</f>
        <v>999999</v>
      </c>
      <c r="EJ65" s="535" cm="1">
        <f t="array" ref="EJ65">INDEX(EJ$13:EJ64,$B65+1,1)</f>
        <v>999999</v>
      </c>
      <c r="EK65" s="535" cm="1">
        <f t="array" ref="EK65">INDEX(EK$13:EK64,$B65+1,1)</f>
        <v>999999</v>
      </c>
      <c r="EL65" s="535" cm="1">
        <f t="array" ref="EL65">INDEX(EL$13:EL64,$B65+1,1)</f>
        <v>999999</v>
      </c>
      <c r="EM65" s="535" cm="1">
        <f t="array" ref="EM65">INDEX(EM$13:EM64,$B65+1,1)</f>
        <v>999999</v>
      </c>
      <c r="EN65" s="782">
        <f t="shared" ref="EN65:EP76" si="257">IF(OR($V65=0,$V65=EN$6),999999,0)</f>
        <v>999999</v>
      </c>
      <c r="EO65" s="782">
        <f t="shared" si="257"/>
        <v>999999</v>
      </c>
      <c r="EP65" s="782">
        <f t="shared" si="257"/>
        <v>0</v>
      </c>
      <c r="EQ65" s="800" t="str">
        <f>IF(OR($AI65=1,$AI65&gt;=EQ$6),999999,"-")</f>
        <v>-</v>
      </c>
      <c r="ER65" s="800" t="str">
        <f t="shared" ref="ER65:ER76" si="258">IF(OR($AI65=1,$AI65&gt;=ER$6),999999,"-")</f>
        <v>-</v>
      </c>
      <c r="ES65" s="801">
        <f t="shared" ref="ES65:ES76" si="259">IF(OR($AB65=6,$FU65&lt;2),ES$13,INDEX(i.dryman,($AJ65-1)*4+$AI65,ES$6))</f>
        <v>999999</v>
      </c>
      <c r="ET65" s="802" t="str">
        <f>IF(ES65=0,999999,"-")</f>
        <v>-</v>
      </c>
      <c r="EU65" s="781">
        <f t="shared" ref="EU65:EU76" si="260">IF($W65,999999,0)</f>
        <v>0</v>
      </c>
      <c r="EV65" s="779">
        <f>IF($X65,999999,0)</f>
        <v>999999</v>
      </c>
      <c r="EW65" s="780">
        <f>IF($Y65,999999,0)</f>
        <v>0</v>
      </c>
      <c r="EX65" s="727" t="str" cm="1">
        <f t="array" ref="EX65">INDEX(i.ELMated,$AB65+1,1)</f>
        <v>-</v>
      </c>
      <c r="EY65" s="728" cm="1">
        <f t="array" ref="EY65">INDEX(i.ELMatedEst,$AA65+1,$T65)</f>
        <v>0.2</v>
      </c>
      <c r="EZ65" s="535" t="str" cm="1">
        <f t="array" ref="EZ65">INDEX(EZ$13:EZ64,$B65+1,1)</f>
        <v>-</v>
      </c>
      <c r="FA65" s="535" t="str" cm="1">
        <f t="array" ref="FA65">INDEX(FA$13:FA64,$B65+1,1)</f>
        <v>-</v>
      </c>
      <c r="FB65" s="664">
        <f t="shared" ref="FB65:FB76" si="261">IF($P65=0,FB$13,INDEX(i.RR_scenario,$P65,$T65))</f>
        <v>0</v>
      </c>
      <c r="FC65" s="666">
        <f t="shared" ref="FC65:FC76" si="262">INDEX(i.dryman,($AJ65-1)*4+$AI65,FC$6)</f>
        <v>5.0000000000000001E-3</v>
      </c>
      <c r="FD65" s="22">
        <v>0.95</v>
      </c>
      <c r="FE65" s="667">
        <f t="shared" ref="FE65:FE76" si="263">(1-INDEX(i.ELMatedEst,$AB65+1,$T65))*i.dELRR_ELPropNotMated</f>
        <v>9.6000000000000002E-2</v>
      </c>
      <c r="FF65" s="667">
        <f>INDEX(CHOOSE($N65,DataAutumn!i.EL_PropnSold,DataWinter!i.EL_PropnSold,DataSpring!i.EL_PropnSold),$AI65,$T65)*INDEX(i.ELMatedEst,$AB65+1,$T65)*i.dAdultRR_ELPropSold
+INDEX(i.dryman,($AJ65-1)*4+$AI65,FF$7)</f>
        <v>0</v>
      </c>
      <c r="FG65" s="667">
        <f>INDEX(CHOOSE($N65,DataAutumn!i.EL_PropnSold,DataWinter!i.EL_PropnSold,DataSpring!i.EL_PropnSold),$AI65,$T65)*INDEX(i.ELMatedEst,$AB65+1,$T65)*i.dAdultRR_ELPropSold
+INDEX(i.dryman,($AJ65-1)*4+$AI65,FG$7)</f>
        <v>3.125E-2</v>
      </c>
      <c r="FH65" s="667">
        <f>INDEX(CHOOSE($N65,DataAutumn!i.EL_PropnSold,DataWinter!i.EL_PropnSold,DataSpring!i.EL_PropnSold),$AI65,$T65)*INDEX(i.ELMatedEst,$AB65+1,$T65)*i.dAdultRR_ELPropSold
+INDEX(i.dryman,($AJ65-1)*4+$AI65,FH$7)</f>
        <v>3.125E-2</v>
      </c>
      <c r="FI65" s="667">
        <f>INDEX(CHOOSE($N65,DataAutumn!i.EL_PropnSold,DataWinter!i.EL_PropnSold,DataSpring!i.EL_PropnSold),$AI65,$T65)*INDEX(i.ELMatedEst,$AB65+1,$T65)*i.dAdultRR_ELPropSold
+INDEX(i.dryman,($AJ65-1)*4+$AI65,FI$7)</f>
        <v>3.125E-2</v>
      </c>
      <c r="FJ65" s="668">
        <f>INDEX(CHOOSE($N65,DataAutumn!i.EL_PropnSold,DataWinter!i.EL_PropnSold,DataSpring!i.EL_PropnSold),$AI65,$T65)*INDEX(i.ELMatedEst,$AB65+1,$T65)*i.dAdultLSurv_ELPropSold</f>
        <v>0</v>
      </c>
      <c r="FK65" s="666" t="b">
        <f t="shared" ref="FK65:FN76" si="264">INDEX(i.dryman,($AJ65-1)*4+$AI65,FK$6)</f>
        <v>0</v>
      </c>
      <c r="FL65" s="666" t="b">
        <f t="shared" si="264"/>
        <v>0</v>
      </c>
      <c r="FM65" s="716" t="b">
        <f t="shared" ref="FM65:FM76" si="265">IF($V65=1,FALSE,INDEX(i.dryman,($AJ65-1)*4+$AI65,FM$6))</f>
        <v>0</v>
      </c>
      <c r="FN65" s="666" t="b">
        <f t="shared" si="264"/>
        <v>0</v>
      </c>
      <c r="FO65" s="668">
        <f t="shared" ref="FO65:FO76" si="266">INDEX(i.dryman,($AJ65-1)*4+$AI65,FO$6+$T65-1)</f>
        <v>1</v>
      </c>
      <c r="FP65" s="669">
        <f t="shared" ref="FP65:FP76" si="267">INDEX(i.dryman,($AJ65-1)*4+$AI65,FP$6+IF($T65=5,2,$T65)-1)</f>
        <v>0</v>
      </c>
      <c r="FQ65" s="670" t="b">
        <f t="shared" ref="FQ65:FQ76" si="268">AND(INDEX(i.dryman,($AJ65-1)*4+$AI65,FQ$6),($FV65&gt;0))</f>
        <v>0</v>
      </c>
      <c r="FR65" s="665" t="b">
        <f t="shared" ref="FR65:FT76" si="269">($N65=FR$10)</f>
        <v>1</v>
      </c>
      <c r="FS65" s="411" t="b">
        <f t="shared" si="269"/>
        <v>0</v>
      </c>
      <c r="FT65" s="411" t="b">
        <f t="shared" si="269"/>
        <v>0</v>
      </c>
      <c r="FU65" s="87">
        <f t="shared" ref="FU65:FV76" si="270">$AK65</f>
        <v>2</v>
      </c>
      <c r="FV65" s="87">
        <f t="shared" si="270"/>
        <v>2</v>
      </c>
      <c r="FW65" s="411">
        <f t="shared" ref="FW65:FW76" si="271">INDEX(i.WoolPrices,$Q65,FW$6)</f>
        <v>1</v>
      </c>
      <c r="FX65" s="411">
        <f t="shared" ref="FX65:FY76" si="272">INDEX(i.MeatPrices,$R65,FX$6)</f>
        <v>1</v>
      </c>
      <c r="FY65" s="411">
        <f t="shared" si="272"/>
        <v>1</v>
      </c>
      <c r="FZ65" s="411">
        <f t="shared" ref="FZ65:FZ76" si="273">INDEX(i.GrainPrices,$S65,FZ$6)</f>
        <v>1</v>
      </c>
      <c r="GA65" s="411">
        <f t="shared" ref="GA65:GE76" si="274">INDEX(IF($T65&lt;4,i.ProdnCal_Mer,i.ProdnCal_Mat),$N65,($L65-1)*10+GA$6)</f>
        <v>0.35</v>
      </c>
      <c r="GB65" s="411" t="b">
        <f t="shared" si="274"/>
        <v>1</v>
      </c>
      <c r="GC65" s="411" t="b">
        <f t="shared" si="274"/>
        <v>0</v>
      </c>
      <c r="GD65" s="411" t="b">
        <f t="shared" si="274"/>
        <v>0</v>
      </c>
      <c r="GE65" s="411" t="b">
        <f t="shared" si="274"/>
        <v>0</v>
      </c>
      <c r="GF65" s="87">
        <f t="shared" ref="GF65:GM76" si="275">INDEX(i.PGRscalar,1,($L65-1)*10+GF$6)</f>
        <v>1</v>
      </c>
      <c r="GG65" s="87">
        <f t="shared" si="275"/>
        <v>1</v>
      </c>
      <c r="GH65" s="87">
        <f t="shared" si="275"/>
        <v>1</v>
      </c>
      <c r="GI65" s="87">
        <f t="shared" si="275"/>
        <v>1</v>
      </c>
      <c r="GJ65" s="87">
        <f t="shared" si="275"/>
        <v>1</v>
      </c>
      <c r="GK65" s="87">
        <f t="shared" si="275"/>
        <v>1</v>
      </c>
      <c r="GL65" s="87">
        <f t="shared" si="275"/>
        <v>1</v>
      </c>
      <c r="GM65" s="87">
        <f t="shared" si="275"/>
        <v>1</v>
      </c>
      <c r="GN65" s="411" cm="1">
        <f t="array" ref="GN65">INDEX(i.dse_type,1,$L65)</f>
        <v>0</v>
      </c>
      <c r="GO65" s="535" t="str" cm="1">
        <f t="array" ref="GO65">INDEX(GO$13:GO64,$B65+1,1)</f>
        <v>-</v>
      </c>
      <c r="GP65" s="535" t="str" cm="1">
        <f t="array" ref="GP65">INDEX(GP$13:GP64,$B65+1,1)</f>
        <v>-</v>
      </c>
      <c r="GQ65" s="535" t="str" cm="1">
        <f t="array" ref="GQ65">INDEX(GQ$13:GQ64,$B65+1,1)</f>
        <v>-</v>
      </c>
      <c r="GR65" s="18"/>
      <c r="GS65" s="535" t="str" cm="1">
        <f t="array" ref="GS65">INDEX(GS$13:GS64,$B65+1,1)</f>
        <v>-</v>
      </c>
      <c r="GT65" s="535" t="str" cm="1">
        <f t="array" ref="GT65">INDEX(GT$13:GT64,$B65+1,1)</f>
        <v>-</v>
      </c>
      <c r="GU65" s="535" t="str" cm="1">
        <f t="array" ref="GU65">INDEX(GU$13:GU64,$B65+1,1)</f>
        <v>-</v>
      </c>
      <c r="GV65" s="411">
        <f>$AO65</f>
        <v>0</v>
      </c>
      <c r="GW65" s="535" t="str" cm="1">
        <f t="array" ref="GW65">INDEX(GW$13:GW64,$B65+1,1)</f>
        <v>-</v>
      </c>
      <c r="GX65" s="535" cm="1">
        <f t="array" ref="GX65">INDEX(GX$13:GX64,$B65+1,1)</f>
        <v>1</v>
      </c>
      <c r="GY65" s="535" cm="1">
        <f t="array" ref="GY65">INDEX(GY$13:GY64,$B65+1,1)</f>
        <v>1</v>
      </c>
      <c r="GZ65" s="535" t="str" cm="1">
        <f t="array" ref="GZ65">INDEX(GZ$13:GZ64,$B65+1,1)</f>
        <v>-</v>
      </c>
      <c r="HA65" s="535" t="str" cm="1">
        <f t="array" ref="HA65">INDEX(HA$13:HA64,$B65+1,1)</f>
        <v>-</v>
      </c>
      <c r="HB65" s="535" t="str" cm="1">
        <f t="array" ref="HB65">INDEX(HB$13:HB64,$B65+1,1)</f>
        <v>-</v>
      </c>
      <c r="HC65" s="535" t="str" cm="1">
        <f t="array" ref="HC65">INDEX(HC$13:HC64,$B65+1,1)</f>
        <v>-</v>
      </c>
      <c r="HD65" s="535" t="str" cm="1">
        <f t="array" ref="HD65">INDEX(HD$13:HD64,$B65+1,1)</f>
        <v>-</v>
      </c>
      <c r="HE65" s="535" t="str" cm="1">
        <f t="array" ref="HE65">INDEX(HE$13:HE64,$B65+1,1)</f>
        <v>-</v>
      </c>
      <c r="HF65" s="535" t="str" cm="1">
        <f t="array" ref="HF65">INDEX(HF$13:HF64,$B65+1,1)</f>
        <v>-</v>
      </c>
      <c r="HG65" s="535" t="str" cm="1">
        <f t="array" ref="HG65">INDEX(HG$13:HG64,$B65+1,1)</f>
        <v>-</v>
      </c>
      <c r="HH65" s="535" t="str" cm="1">
        <f t="array" ref="HH65">INDEX(HH$13:HH64,$B65+1,1)</f>
        <v>-</v>
      </c>
      <c r="HI65" s="535" t="str" cm="1">
        <f t="array" ref="HI65">INDEX(HI$13:HI64,$B65+1,1)</f>
        <v>-</v>
      </c>
      <c r="HJ65" s="535" t="str" cm="1">
        <f t="array" ref="HJ65">INDEX(HJ$13:HJ64,$B65+1,1)</f>
        <v>-</v>
      </c>
      <c r="HK65" s="535" t="str" cm="1">
        <f t="array" ref="HK65">INDEX(HK$13:HK64,$B65+1,1)</f>
        <v>-</v>
      </c>
      <c r="HL65" s="535" t="str" cm="1">
        <f t="array" ref="HL65">INDEX(HL$13:HL64,$B65+1,1)</f>
        <v>-</v>
      </c>
      <c r="HM65" s="535" t="str" cm="1">
        <f t="array" ref="HM65">INDEX(HM$13:HM64,$B65+1,1)</f>
        <v>-</v>
      </c>
      <c r="HN65" s="535" t="str" cm="1">
        <f t="array" ref="HN65">INDEX(HN$13:HN64,$B65+1,1)</f>
        <v>-</v>
      </c>
      <c r="HO65" s="535" t="str" cm="1">
        <f t="array" ref="HO65">INDEX(HO$13:HO64,$B65+1,1)</f>
        <v>-</v>
      </c>
      <c r="HP65" s="535" t="str" cm="1">
        <f t="array" ref="HP65">INDEX(HP$13:HP64,$B65+1,1)</f>
        <v>-</v>
      </c>
      <c r="HQ65" s="535" t="str" cm="1">
        <f t="array" ref="HQ65">INDEX(HQ$13:HQ64,$B65+1,1)</f>
        <v>-</v>
      </c>
      <c r="HR65" s="535" t="str" cm="1">
        <f t="array" ref="HR65">INDEX(HR$13:HR64,$B65+1,1)</f>
        <v>-</v>
      </c>
      <c r="HS65" s="535" t="str" cm="1">
        <f t="array" ref="HS65">INDEX(HS$13:HS64,$B65+1,1)</f>
        <v>-</v>
      </c>
      <c r="HT65" s="535" t="str" cm="1">
        <f t="array" ref="HT65">INDEX(HT$13:HT64,$B65+1,1)</f>
        <v>-</v>
      </c>
      <c r="HU65" s="535" cm="1">
        <f t="array" ref="HU65">INDEX(HU$13:HU64,$B65+1,1)</f>
        <v>0</v>
      </c>
      <c r="HV65" s="535" t="str" cm="1">
        <f t="array" ref="HV65">INDEX(HV$13:HV64,$B65+1,1)</f>
        <v>-</v>
      </c>
      <c r="HW65" s="535" cm="1">
        <f t="array" ref="HW65">INDEX(HW$13:HW64,$B65+1,1)</f>
        <v>1</v>
      </c>
      <c r="HX65" s="727">
        <f t="shared" ref="HX65:HZ76" si="276">IF(OR($AN65="",$AN65="-",$AN65&lt;&gt;HX$6),HX$13,INDEX(i.REV_Traits,$AP65+1,HX$7+1))</f>
        <v>0</v>
      </c>
      <c r="HY65" s="727">
        <f t="shared" si="276"/>
        <v>0</v>
      </c>
      <c r="HZ65" s="727">
        <f t="shared" si="276"/>
        <v>0</v>
      </c>
      <c r="IA65" s="727">
        <f t="shared" ref="IA65:IC76" si="277">IF(OR($AN65="",$AN65="-",$AN65&lt;&gt;IA$6),IA$13,INDEX(i.REV_Traits,$AP65+1,IA$7+1))</f>
        <v>0</v>
      </c>
      <c r="IB65" s="727">
        <f t="shared" si="277"/>
        <v>0</v>
      </c>
      <c r="IC65" s="727">
        <f t="shared" si="277"/>
        <v>0</v>
      </c>
      <c r="ID65" s="535" cm="1">
        <f t="array" ref="ID65">INDEX(ID$13:ID64,$B65+1,1)</f>
        <v>0</v>
      </c>
      <c r="IE65" s="727">
        <f t="shared" ref="IE65:IJ76" si="278">IF(OR($AN65="",$AN65="-",$AN65&lt;&gt;IE$6),IE$13,INDEX(i.REV_Traits,$AP65+1,IE$7+1))</f>
        <v>1</v>
      </c>
      <c r="IF65" s="727">
        <f t="shared" si="278"/>
        <v>0</v>
      </c>
      <c r="IG65" s="727">
        <f t="shared" si="278"/>
        <v>0</v>
      </c>
      <c r="IH65" s="727">
        <f t="shared" si="278"/>
        <v>0</v>
      </c>
      <c r="II65" s="535" cm="1">
        <f t="array" ref="II65">INDEX(II$13:II64,$B65+1,1)</f>
        <v>0</v>
      </c>
      <c r="IJ65" s="727">
        <f t="shared" si="278"/>
        <v>0</v>
      </c>
      <c r="IK65" s="18"/>
      <c r="IL65" s="535" t="str" cm="1">
        <f t="array" ref="IL65">INDEX(IL$13:IL64,$B65+1,1)</f>
        <v>-</v>
      </c>
      <c r="IM65" s="535" t="str" cm="1">
        <f t="array" ref="IM65">INDEX(IM$13:IM64,$B65+1,1)</f>
        <v>-</v>
      </c>
      <c r="IN65" s="535" t="str" cm="1">
        <f t="array" ref="IN65">INDEX(IN$13:IN64,$B65+1,1)</f>
        <v>-</v>
      </c>
      <c r="IO65" s="535" t="str" cm="1">
        <f t="array" ref="IO65">INDEX(IO$13:IO64,$B65+1,1)</f>
        <v>-</v>
      </c>
      <c r="IP65" s="535" t="str" cm="1">
        <f t="array" ref="IP65">INDEX(IP$13:IP64,$B65+1,1)</f>
        <v>-</v>
      </c>
      <c r="IQ65" s="535" t="str" cm="1">
        <f t="array" ref="IQ65">INDEX(IQ$13:IQ64,$B65+1,1)</f>
        <v>-</v>
      </c>
      <c r="IR65" s="535" t="str" cm="1">
        <f t="array" ref="IR65">INDEX(IR$13:IR64,$B65+1,1)</f>
        <v>-</v>
      </c>
      <c r="IS65" s="535" t="str" cm="1">
        <f t="array" ref="IS65">INDEX(IS$13:IS64,$B65+1,1)</f>
        <v>-</v>
      </c>
      <c r="IT65" s="535" t="str" cm="1">
        <f t="array" ref="IT65">INDEX(IT$13:IT64,$B65+1,1)</f>
        <v>-</v>
      </c>
      <c r="IU65" s="535" t="str" cm="1">
        <f t="array" ref="IU65">INDEX(IU$13:IU64,$B65+1,1)</f>
        <v>-</v>
      </c>
      <c r="IV65" s="535" t="str" cm="1">
        <f t="array" ref="IV65">INDEX(IV$13:IV64,$B65+1,1)</f>
        <v>-</v>
      </c>
      <c r="IW65" s="535" t="str" cm="1">
        <f t="array" ref="IW65">INDEX(IW$13:IW64,$B65+1,1)</f>
        <v>-</v>
      </c>
      <c r="IX65" s="535" t="str" cm="1">
        <f t="array" ref="IX65">INDEX(IX$13:IX64,$B65+1,1)</f>
        <v>-</v>
      </c>
      <c r="IY65" s="535" t="str" cm="1">
        <f t="array" ref="IY65">INDEX(IY$13:IY64,$B65+1,1)</f>
        <v>-</v>
      </c>
      <c r="IZ65" s="535" t="str" cm="1">
        <f t="array" ref="IZ65">INDEX(IZ$13:IZ64,$B65+1,1)</f>
        <v>-</v>
      </c>
      <c r="JA65" s="535" t="str" cm="1">
        <f t="array" ref="JA65">INDEX(JA$13:JA64,$B65+1,1)</f>
        <v>-</v>
      </c>
      <c r="JB65" s="535" cm="1">
        <f t="array" ref="JB65">INDEX(JB$13:JB64,$B65+1,1)</f>
        <v>0</v>
      </c>
      <c r="JC65" s="535" cm="1">
        <f t="array" ref="JC65">INDEX(JC$13:JC64,$B65+1,1)</f>
        <v>0</v>
      </c>
      <c r="JD65" s="545" cm="1">
        <f t="array" ref="JD65">IF(AND($N65=JD$10,$AS65&lt;&gt;0),INDEX(i.LTWFeedLevels,$AS65,12),0)</f>
        <v>0</v>
      </c>
      <c r="JE65" s="630" cm="1">
        <f t="array" ref="JE65">IF(AND($N65=JE$10,$AT65&lt;&gt;0),INDEX(i.LTWFeedLevels,$AT65,12),0)</f>
        <v>0</v>
      </c>
      <c r="JF65" s="457">
        <f>JE65</f>
        <v>0</v>
      </c>
      <c r="JG65" s="457">
        <f t="shared" ref="JG65:JH65" si="279">JF65</f>
        <v>0</v>
      </c>
      <c r="JH65" s="457">
        <f t="shared" si="279"/>
        <v>0</v>
      </c>
      <c r="JI65" s="545" cm="1">
        <f t="array" ref="JI65">IF(AND($N65=JI$10,$AS65&lt;&gt;0),INDEX(i.LTWFeedLevels,$AS65,12),0)</f>
        <v>0</v>
      </c>
      <c r="JJ65" s="630" cm="1">
        <f t="array" ref="JJ65">IF(AND($N65=JJ$10,$AT65&lt;&gt;0),INDEX(i.LTWFeedLevels,$AT65,12),0)</f>
        <v>0</v>
      </c>
      <c r="JK65" s="457">
        <f t="shared" ref="JK65:JM65" si="280">JJ65</f>
        <v>0</v>
      </c>
      <c r="JL65" s="457">
        <f t="shared" si="280"/>
        <v>0</v>
      </c>
      <c r="JM65" s="457">
        <f t="shared" si="280"/>
        <v>0</v>
      </c>
      <c r="JN65" s="545" cm="1">
        <f t="array" ref="JN65">IF(AND($N65=JN$10,$AS65&lt;&gt;0),INDEX(i.LTWFeedLevels,$AS65,12),0)</f>
        <v>0</v>
      </c>
      <c r="JO65" s="630" cm="1">
        <f t="array" ref="JO65">IF(AND($N65=JO$10,$AT65&lt;&gt;0),INDEX(i.LTWFeedLevels,$AT65,12),0)</f>
        <v>0</v>
      </c>
      <c r="JP65" s="457">
        <f t="shared" ref="JP65:JR65" si="281">JO65</f>
        <v>0</v>
      </c>
      <c r="JQ65" s="457">
        <f t="shared" si="281"/>
        <v>0</v>
      </c>
      <c r="JR65" s="457">
        <f t="shared" si="281"/>
        <v>0</v>
      </c>
      <c r="JS65" s="189">
        <f t="shared" ref="JS65:KB76" si="282">IF(AND($N65=JS$10,$AD65=JS$12),INDEX(i.FS_Strategy,INDEX($AE65:$AH65,1,JS$7)+1,JS$6),0)</f>
        <v>0</v>
      </c>
      <c r="JT65" s="189">
        <f t="shared" si="282"/>
        <v>0</v>
      </c>
      <c r="JU65" s="189">
        <f t="shared" si="282"/>
        <v>0</v>
      </c>
      <c r="JV65" s="189">
        <f t="shared" si="282"/>
        <v>0</v>
      </c>
      <c r="JW65" s="189">
        <f t="shared" si="282"/>
        <v>0</v>
      </c>
      <c r="JX65" s="189">
        <f t="shared" si="282"/>
        <v>0</v>
      </c>
      <c r="JY65" s="189">
        <f t="shared" si="282"/>
        <v>0</v>
      </c>
      <c r="JZ65" s="189">
        <f t="shared" si="282"/>
        <v>0</v>
      </c>
      <c r="KA65" s="189">
        <f t="shared" si="282"/>
        <v>0</v>
      </c>
      <c r="KB65" s="189">
        <f t="shared" si="282"/>
        <v>0</v>
      </c>
      <c r="KC65" s="189">
        <f t="shared" ref="KC65:KL76" si="283">IF(AND($N65=KC$10,$AD65=KC$12),INDEX(i.FS_Strategy,INDEX($AE65:$AH65,1,KC$7)+1,KC$6),0)</f>
        <v>0</v>
      </c>
      <c r="KD65" s="189">
        <f t="shared" si="283"/>
        <v>0</v>
      </c>
      <c r="KE65" s="189">
        <f t="shared" si="283"/>
        <v>0</v>
      </c>
      <c r="KF65" s="189">
        <f t="shared" si="283"/>
        <v>0</v>
      </c>
      <c r="KG65" s="189">
        <f t="shared" si="283"/>
        <v>0</v>
      </c>
      <c r="KH65" s="189">
        <f t="shared" si="283"/>
        <v>0</v>
      </c>
      <c r="KI65" s="189">
        <f t="shared" si="283"/>
        <v>0</v>
      </c>
      <c r="KJ65" s="189">
        <f t="shared" si="283"/>
        <v>0</v>
      </c>
      <c r="KK65" s="189">
        <f t="shared" si="283"/>
        <v>0</v>
      </c>
      <c r="KL65" s="189">
        <f t="shared" si="283"/>
        <v>0</v>
      </c>
      <c r="KM65" s="189">
        <f t="shared" ref="KM65:KV76" si="284">IF(AND($N65=KM$10,$AD65=KM$12),INDEX(i.FS_Strategy,INDEX($AE65:$AH65,1,KM$7)+1,KM$6),0)</f>
        <v>0</v>
      </c>
      <c r="KN65" s="189">
        <f t="shared" si="284"/>
        <v>0</v>
      </c>
      <c r="KO65" s="189">
        <f t="shared" si="284"/>
        <v>0</v>
      </c>
      <c r="KP65" s="189">
        <f t="shared" si="284"/>
        <v>0</v>
      </c>
      <c r="KQ65" s="189">
        <f t="shared" si="284"/>
        <v>0</v>
      </c>
      <c r="KR65" s="189">
        <f t="shared" si="284"/>
        <v>0</v>
      </c>
      <c r="KS65" s="189">
        <f t="shared" si="284"/>
        <v>0</v>
      </c>
      <c r="KT65" s="189">
        <f t="shared" si="284"/>
        <v>0</v>
      </c>
      <c r="KU65" s="189">
        <f t="shared" si="284"/>
        <v>0</v>
      </c>
      <c r="KV65" s="189">
        <f t="shared" si="284"/>
        <v>0</v>
      </c>
      <c r="KW65" s="189">
        <f t="shared" ref="KW65:LF76" si="285">IF(AND($N65=KW$10,$AD65=KW$12),INDEX(i.FS_Strategy,INDEX($AE65:$AH65,1,KW$7)+1,KW$6),0)</f>
        <v>0</v>
      </c>
      <c r="KX65" s="189">
        <f t="shared" si="285"/>
        <v>0</v>
      </c>
      <c r="KY65" s="189">
        <f t="shared" si="285"/>
        <v>0</v>
      </c>
      <c r="KZ65" s="189">
        <f t="shared" si="285"/>
        <v>0</v>
      </c>
      <c r="LA65" s="189">
        <f t="shared" si="285"/>
        <v>0</v>
      </c>
      <c r="LB65" s="189">
        <f t="shared" si="285"/>
        <v>0</v>
      </c>
      <c r="LC65" s="189">
        <f t="shared" si="285"/>
        <v>0</v>
      </c>
      <c r="LD65" s="189">
        <f t="shared" si="285"/>
        <v>0</v>
      </c>
      <c r="LE65" s="189">
        <f t="shared" si="285"/>
        <v>0</v>
      </c>
      <c r="LF65" s="189">
        <f t="shared" si="285"/>
        <v>0</v>
      </c>
      <c r="LG65" s="189">
        <f t="shared" ref="LG65:LP76" si="286">IF(AND($N65=LG$10,$AD65=LG$12),INDEX(i.FS_Strategy,INDEX($AE65:$AH65,1,LG$7)+1,LG$6),0)</f>
        <v>0</v>
      </c>
      <c r="LH65" s="189">
        <f t="shared" si="286"/>
        <v>0</v>
      </c>
      <c r="LI65" s="189">
        <f t="shared" si="286"/>
        <v>0</v>
      </c>
      <c r="LJ65" s="189">
        <f t="shared" si="286"/>
        <v>0</v>
      </c>
      <c r="LK65" s="189">
        <f t="shared" si="286"/>
        <v>0</v>
      </c>
      <c r="LL65" s="189">
        <f t="shared" si="286"/>
        <v>0</v>
      </c>
      <c r="LM65" s="189">
        <f t="shared" si="286"/>
        <v>0</v>
      </c>
      <c r="LN65" s="189">
        <f t="shared" si="286"/>
        <v>0</v>
      </c>
      <c r="LO65" s="189">
        <f t="shared" si="286"/>
        <v>0</v>
      </c>
      <c r="LP65" s="189">
        <f t="shared" si="286"/>
        <v>0</v>
      </c>
      <c r="LQ65" s="189">
        <f t="shared" ref="LQ65:LZ76" si="287">IF(AND($N65=LQ$10,$AD65=LQ$12),INDEX(i.FS_Strategy,INDEX($AE65:$AH65,1,LQ$7)+1,LQ$6),0)</f>
        <v>0</v>
      </c>
      <c r="LR65" s="189">
        <f t="shared" si="287"/>
        <v>0</v>
      </c>
      <c r="LS65" s="189">
        <f t="shared" si="287"/>
        <v>0</v>
      </c>
      <c r="LT65" s="189">
        <f t="shared" si="287"/>
        <v>0</v>
      </c>
      <c r="LU65" s="189">
        <f t="shared" si="287"/>
        <v>0</v>
      </c>
      <c r="LV65" s="189">
        <f t="shared" si="287"/>
        <v>0</v>
      </c>
      <c r="LW65" s="189">
        <f t="shared" si="287"/>
        <v>0</v>
      </c>
      <c r="LX65" s="189">
        <f t="shared" si="287"/>
        <v>0</v>
      </c>
      <c r="LY65" s="189">
        <f t="shared" si="287"/>
        <v>0</v>
      </c>
      <c r="LZ65" s="189">
        <f t="shared" si="287"/>
        <v>0</v>
      </c>
      <c r="MA65" s="189">
        <f t="shared" ref="MA65:ML76" si="288">IF(AND($N65=MA$10,$AD65=MA$12),INDEX(i.FS_Strategy,INDEX($AE65:$AH65,1,MA$7)+1,MA$6),0)</f>
        <v>0</v>
      </c>
      <c r="MB65" s="189">
        <f t="shared" si="288"/>
        <v>0</v>
      </c>
      <c r="MC65" s="189">
        <f t="shared" si="288"/>
        <v>0</v>
      </c>
      <c r="MD65" s="189">
        <f t="shared" si="288"/>
        <v>0</v>
      </c>
      <c r="ME65" s="189">
        <f t="shared" si="288"/>
        <v>0</v>
      </c>
      <c r="MF65" s="189">
        <f t="shared" si="288"/>
        <v>0</v>
      </c>
      <c r="MG65" s="189">
        <f t="shared" si="288"/>
        <v>0</v>
      </c>
      <c r="MH65" s="189">
        <f t="shared" si="288"/>
        <v>0</v>
      </c>
      <c r="MI65" s="189">
        <f t="shared" si="288"/>
        <v>0</v>
      </c>
      <c r="MJ65" s="189">
        <f t="shared" si="288"/>
        <v>0</v>
      </c>
      <c r="MK65" s="189">
        <f t="shared" si="288"/>
        <v>0</v>
      </c>
      <c r="ML65" s="189">
        <f t="shared" si="288"/>
        <v>0</v>
      </c>
      <c r="MM65" s="557">
        <f t="shared" ref="MM65:MV76" si="289">IF(AND($N65=MM$10,INDEX($AR65:$AT65,1,MM$7)&lt;&gt;0,OR(MM$7&lt;&gt;1,$AD65=MM$12)),INDEX(i.LTWFeedLevels,INDEX($AR65:$AT65,1,MM$7),MOD(MM$6-1,7)+1),0)</f>
        <v>0</v>
      </c>
      <c r="MN65" s="557">
        <f t="shared" si="289"/>
        <v>0</v>
      </c>
      <c r="MO65" s="557">
        <f t="shared" si="289"/>
        <v>0</v>
      </c>
      <c r="MP65" s="557">
        <f t="shared" si="289"/>
        <v>0</v>
      </c>
      <c r="MQ65" s="557">
        <f t="shared" si="289"/>
        <v>0</v>
      </c>
      <c r="MR65" s="557">
        <f t="shared" si="289"/>
        <v>0</v>
      </c>
      <c r="MS65" s="557">
        <f t="shared" si="289"/>
        <v>0</v>
      </c>
      <c r="MT65" s="557">
        <f t="shared" si="289"/>
        <v>0</v>
      </c>
      <c r="MU65" s="557">
        <f t="shared" si="289"/>
        <v>0</v>
      </c>
      <c r="MV65" s="557">
        <f t="shared" si="289"/>
        <v>0</v>
      </c>
      <c r="MW65" s="557">
        <f t="shared" ref="MW65:NF76" si="290">IF(AND($N65=MW$10,INDEX($AR65:$AT65,1,MW$7)&lt;&gt;0,OR(MW$7&lt;&gt;1,$AD65=MW$12)),INDEX(i.LTWFeedLevels,INDEX($AR65:$AT65,1,MW$7),MOD(MW$6-1,7)+1),0)</f>
        <v>0</v>
      </c>
      <c r="MX65" s="557">
        <f t="shared" si="290"/>
        <v>0</v>
      </c>
      <c r="MY65" s="557">
        <f t="shared" si="290"/>
        <v>0</v>
      </c>
      <c r="MZ65" s="557">
        <f t="shared" si="290"/>
        <v>0</v>
      </c>
      <c r="NA65" s="557">
        <f t="shared" si="290"/>
        <v>0</v>
      </c>
      <c r="NB65" s="557">
        <f t="shared" si="290"/>
        <v>0</v>
      </c>
      <c r="NC65" s="557">
        <f t="shared" si="290"/>
        <v>0</v>
      </c>
      <c r="ND65" s="557">
        <f t="shared" si="290"/>
        <v>0</v>
      </c>
      <c r="NE65" s="557">
        <f t="shared" si="290"/>
        <v>0</v>
      </c>
      <c r="NF65" s="557">
        <f t="shared" si="290"/>
        <v>0</v>
      </c>
      <c r="NG65" s="557">
        <f t="shared" ref="NG65:NP76" si="291">IF(AND($N65=NG$10,INDEX($AR65:$AT65,1,NG$7)&lt;&gt;0,OR(NG$7&lt;&gt;1,$AD65=NG$12)),INDEX(i.LTWFeedLevels,INDEX($AR65:$AT65,1,NG$7),MOD(NG$6-1,7)+1),0)</f>
        <v>0</v>
      </c>
      <c r="NH65" s="557">
        <f t="shared" si="291"/>
        <v>0</v>
      </c>
      <c r="NI65" s="557">
        <f t="shared" si="291"/>
        <v>0</v>
      </c>
      <c r="NJ65" s="557">
        <f t="shared" si="291"/>
        <v>0</v>
      </c>
      <c r="NK65" s="557">
        <f t="shared" si="291"/>
        <v>0</v>
      </c>
      <c r="NL65" s="557">
        <f t="shared" si="291"/>
        <v>0</v>
      </c>
      <c r="NM65" s="557">
        <f t="shared" si="291"/>
        <v>0</v>
      </c>
      <c r="NN65" s="557">
        <f t="shared" si="291"/>
        <v>0</v>
      </c>
      <c r="NO65" s="557">
        <f t="shared" si="291"/>
        <v>0</v>
      </c>
      <c r="NP65" s="557">
        <f t="shared" si="291"/>
        <v>0</v>
      </c>
      <c r="NQ65" s="557">
        <f t="shared" ref="NQ65:NZ76" si="292">IF(AND($N65=NQ$10,INDEX($AR65:$AT65,1,NQ$7)&lt;&gt;0,OR(NQ$7&lt;&gt;1,$AD65=NQ$12)),INDEX(i.LTWFeedLevels,INDEX($AR65:$AT65,1,NQ$7),MOD(NQ$6-1,7)+1),0)</f>
        <v>0</v>
      </c>
      <c r="NR65" s="557">
        <f t="shared" si="292"/>
        <v>0</v>
      </c>
      <c r="NS65" s="557">
        <f t="shared" si="292"/>
        <v>0</v>
      </c>
      <c r="NT65" s="557">
        <f t="shared" si="292"/>
        <v>0</v>
      </c>
      <c r="NU65" s="557">
        <f t="shared" si="292"/>
        <v>0</v>
      </c>
      <c r="NV65" s="557">
        <f t="shared" si="292"/>
        <v>0</v>
      </c>
      <c r="NW65" s="557">
        <f t="shared" si="292"/>
        <v>0</v>
      </c>
      <c r="NX65" s="557">
        <f t="shared" si="292"/>
        <v>0</v>
      </c>
      <c r="NY65" s="557">
        <f t="shared" si="292"/>
        <v>0</v>
      </c>
      <c r="NZ65" s="557">
        <f t="shared" si="292"/>
        <v>0</v>
      </c>
      <c r="OA65" s="557">
        <f t="shared" ref="OA65:OJ76" si="293">IF(AND($N65=OA$10,INDEX($AR65:$AT65,1,OA$7)&lt;&gt;0,OR(OA$7&lt;&gt;1,$AD65=OA$12)),INDEX(i.LTWFeedLevels,INDEX($AR65:$AT65,1,OA$7),MOD(OA$6-1,7)+1),0)</f>
        <v>0</v>
      </c>
      <c r="OB65" s="557">
        <f t="shared" si="293"/>
        <v>0</v>
      </c>
      <c r="OC65" s="557">
        <f t="shared" si="293"/>
        <v>0</v>
      </c>
      <c r="OD65" s="557">
        <f t="shared" si="293"/>
        <v>0</v>
      </c>
      <c r="OE65" s="557">
        <f t="shared" si="293"/>
        <v>0</v>
      </c>
      <c r="OF65" s="557">
        <f t="shared" si="293"/>
        <v>0</v>
      </c>
      <c r="OG65" s="557">
        <f t="shared" si="293"/>
        <v>0</v>
      </c>
      <c r="OH65" s="557">
        <f t="shared" si="293"/>
        <v>0</v>
      </c>
      <c r="OI65" s="557">
        <f t="shared" si="293"/>
        <v>0</v>
      </c>
      <c r="OJ65" s="557">
        <f t="shared" si="293"/>
        <v>0</v>
      </c>
      <c r="OK65" s="557">
        <f t="shared" ref="OK65:OT76" si="294">IF(AND($N65=OK$10,INDEX($AR65:$AT65,1,OK$7)&lt;&gt;0,OR(OK$7&lt;&gt;1,$AD65=OK$12)),INDEX(i.LTWFeedLevels,INDEX($AR65:$AT65,1,OK$7),MOD(OK$6-1,7)+1),0)</f>
        <v>0</v>
      </c>
      <c r="OL65" s="557">
        <f t="shared" si="294"/>
        <v>0</v>
      </c>
      <c r="OM65" s="557">
        <f t="shared" si="294"/>
        <v>0</v>
      </c>
      <c r="ON65" s="557">
        <f t="shared" si="294"/>
        <v>0</v>
      </c>
      <c r="OO65" s="557">
        <f t="shared" si="294"/>
        <v>0</v>
      </c>
      <c r="OP65" s="557">
        <f t="shared" si="294"/>
        <v>0</v>
      </c>
      <c r="OQ65" s="557">
        <f t="shared" si="294"/>
        <v>0</v>
      </c>
      <c r="OR65" s="557">
        <f t="shared" si="294"/>
        <v>0</v>
      </c>
      <c r="OS65" s="557">
        <f t="shared" si="294"/>
        <v>0</v>
      </c>
      <c r="OT65" s="557">
        <f t="shared" si="294"/>
        <v>0</v>
      </c>
      <c r="OU65" s="557">
        <f t="shared" ref="OU65:PD76" si="295">IF(AND($N65=OU$10,INDEX($AR65:$AT65,1,OU$7)&lt;&gt;0,OR(OU$7&lt;&gt;1,$AD65=OU$12)),INDEX(i.LTWFeedLevels,INDEX($AR65:$AT65,1,OU$7),MOD(OU$6-1,7)+1),0)</f>
        <v>0</v>
      </c>
      <c r="OV65" s="557">
        <f t="shared" si="295"/>
        <v>0</v>
      </c>
      <c r="OW65" s="557">
        <f t="shared" si="295"/>
        <v>0</v>
      </c>
      <c r="OX65" s="557">
        <f t="shared" si="295"/>
        <v>0</v>
      </c>
      <c r="OY65" s="557">
        <f t="shared" si="295"/>
        <v>0</v>
      </c>
      <c r="OZ65" s="557">
        <f t="shared" si="295"/>
        <v>0</v>
      </c>
      <c r="PA65" s="557">
        <f t="shared" si="295"/>
        <v>0</v>
      </c>
      <c r="PB65" s="557">
        <f t="shared" si="295"/>
        <v>0</v>
      </c>
      <c r="PC65" s="557">
        <f t="shared" si="295"/>
        <v>0</v>
      </c>
      <c r="PD65" s="557">
        <f t="shared" si="295"/>
        <v>0</v>
      </c>
      <c r="PE65" s="557">
        <f t="shared" ref="PE65:PN76" si="296">IF(AND($N65=PE$10,INDEX($AR65:$AT65,1,PE$7)&lt;&gt;0,OR(PE$7&lt;&gt;1,$AD65=PE$12)),INDEX(i.LTWFeedLevels,INDEX($AR65:$AT65,1,PE$7),MOD(PE$6-1,7)+1),0)</f>
        <v>0</v>
      </c>
      <c r="PF65" s="557">
        <f t="shared" si="296"/>
        <v>0</v>
      </c>
      <c r="PG65" s="557">
        <f t="shared" si="296"/>
        <v>0</v>
      </c>
      <c r="PH65" s="557">
        <f t="shared" si="296"/>
        <v>0</v>
      </c>
      <c r="PI65" s="557">
        <f t="shared" si="296"/>
        <v>0</v>
      </c>
      <c r="PJ65" s="557">
        <f t="shared" si="296"/>
        <v>0</v>
      </c>
      <c r="PK65" s="557">
        <f t="shared" si="296"/>
        <v>0</v>
      </c>
      <c r="PL65" s="557">
        <f t="shared" si="296"/>
        <v>0</v>
      </c>
      <c r="PM65" s="557">
        <f t="shared" si="296"/>
        <v>0</v>
      </c>
      <c r="PN65" s="557">
        <f t="shared" si="296"/>
        <v>0</v>
      </c>
      <c r="PO65" s="557">
        <f t="shared" ref="PO65:PX76" si="297">IF(AND($N65=PO$10,INDEX($AR65:$AT65,1,PO$7)&lt;&gt;0,OR(PO$7&lt;&gt;1,$AD65=PO$12)),INDEX(i.LTWFeedLevels,INDEX($AR65:$AT65,1,PO$7),MOD(PO$6-1,7)+1),0)</f>
        <v>0</v>
      </c>
      <c r="PP65" s="557">
        <f t="shared" si="297"/>
        <v>0</v>
      </c>
      <c r="PQ65" s="557">
        <f t="shared" si="297"/>
        <v>0</v>
      </c>
      <c r="PR65" s="557">
        <f t="shared" si="297"/>
        <v>0</v>
      </c>
      <c r="PS65" s="557">
        <f t="shared" si="297"/>
        <v>0</v>
      </c>
      <c r="PT65" s="557">
        <f t="shared" si="297"/>
        <v>0</v>
      </c>
      <c r="PU65" s="557">
        <f t="shared" si="297"/>
        <v>0</v>
      </c>
      <c r="PV65" s="557">
        <f t="shared" si="297"/>
        <v>0</v>
      </c>
      <c r="PW65" s="557">
        <f t="shared" si="297"/>
        <v>0</v>
      </c>
      <c r="PX65" s="557">
        <f t="shared" si="297"/>
        <v>0</v>
      </c>
      <c r="PY65" s="557">
        <f t="shared" ref="PY65:QH76" si="298">IF(AND($N65=PY$10,INDEX($AR65:$AT65,1,PY$7)&lt;&gt;0,OR(PY$7&lt;&gt;1,$AD65=PY$12)),INDEX(i.LTWFeedLevels,INDEX($AR65:$AT65,1,PY$7),MOD(PY$6-1,7)+1),0)</f>
        <v>0</v>
      </c>
      <c r="PZ65" s="557">
        <f t="shared" si="298"/>
        <v>0</v>
      </c>
      <c r="QA65" s="557">
        <f t="shared" si="298"/>
        <v>0</v>
      </c>
      <c r="QB65" s="557">
        <f t="shared" si="298"/>
        <v>0</v>
      </c>
      <c r="QC65" s="557">
        <f t="shared" si="298"/>
        <v>0</v>
      </c>
      <c r="QD65" s="557">
        <f t="shared" si="298"/>
        <v>0</v>
      </c>
      <c r="QE65" s="557">
        <f t="shared" si="298"/>
        <v>0</v>
      </c>
      <c r="QF65" s="557">
        <f t="shared" si="298"/>
        <v>0</v>
      </c>
      <c r="QG65" s="557">
        <f t="shared" si="298"/>
        <v>0</v>
      </c>
      <c r="QH65" s="557">
        <f t="shared" si="298"/>
        <v>0</v>
      </c>
      <c r="QI65" s="557">
        <f t="shared" ref="QI65:QR76" si="299">IF(AND($N65=QI$10,INDEX($AR65:$AT65,1,QI$7)&lt;&gt;0,OR(QI$7&lt;&gt;1,$AD65=QI$12)),INDEX(i.LTWFeedLevels,INDEX($AR65:$AT65,1,QI$7),MOD(QI$6-1,7)+1),0)</f>
        <v>0</v>
      </c>
      <c r="QJ65" s="557">
        <f t="shared" si="299"/>
        <v>0</v>
      </c>
      <c r="QK65" s="557">
        <f t="shared" si="299"/>
        <v>0</v>
      </c>
      <c r="QL65" s="557">
        <f t="shared" si="299"/>
        <v>0</v>
      </c>
      <c r="QM65" s="557">
        <f t="shared" si="299"/>
        <v>0</v>
      </c>
      <c r="QN65" s="557">
        <f t="shared" si="299"/>
        <v>0</v>
      </c>
      <c r="QO65" s="557">
        <f t="shared" si="299"/>
        <v>0</v>
      </c>
      <c r="QP65" s="557">
        <f t="shared" si="299"/>
        <v>0</v>
      </c>
      <c r="QQ65" s="557">
        <f t="shared" si="299"/>
        <v>0</v>
      </c>
      <c r="QR65" s="557">
        <f t="shared" si="299"/>
        <v>0</v>
      </c>
      <c r="QS65" s="557">
        <f t="shared" ref="QS65:RB76" si="300">IF(AND($N65=QS$10,INDEX($AR65:$AT65,1,QS$7)&lt;&gt;0,OR(QS$7&lt;&gt;1,$AD65=QS$12)),INDEX(i.LTWFeedLevels,INDEX($AR65:$AT65,1,QS$7),MOD(QS$6-1,7)+1),0)</f>
        <v>0</v>
      </c>
      <c r="QT65" s="557">
        <f t="shared" si="300"/>
        <v>0</v>
      </c>
      <c r="QU65" s="557">
        <f t="shared" si="300"/>
        <v>0</v>
      </c>
      <c r="QV65" s="557">
        <f t="shared" si="300"/>
        <v>0</v>
      </c>
      <c r="QW65" s="557">
        <f t="shared" si="300"/>
        <v>0</v>
      </c>
      <c r="QX65" s="557">
        <f t="shared" si="300"/>
        <v>0</v>
      </c>
      <c r="QY65" s="557">
        <f t="shared" si="300"/>
        <v>0</v>
      </c>
      <c r="QZ65" s="557">
        <f t="shared" si="300"/>
        <v>0</v>
      </c>
      <c r="RA65" s="557">
        <f t="shared" si="300"/>
        <v>0</v>
      </c>
      <c r="RB65" s="557">
        <f t="shared" si="300"/>
        <v>0</v>
      </c>
      <c r="RC65" s="557">
        <f t="shared" ref="RC65:RL76" si="301">IF(AND($N65=RC$10,INDEX($AR65:$AT65,1,RC$7)&lt;&gt;0,OR(RC$7&lt;&gt;1,$AD65=RC$12)),INDEX(i.LTWFeedLevels,INDEX($AR65:$AT65,1,RC$7),MOD(RC$6-1,7)+1),0)</f>
        <v>0</v>
      </c>
      <c r="RD65" s="557">
        <f t="shared" si="301"/>
        <v>0</v>
      </c>
      <c r="RE65" s="557">
        <f t="shared" si="301"/>
        <v>0</v>
      </c>
      <c r="RF65" s="557">
        <f t="shared" si="301"/>
        <v>0</v>
      </c>
      <c r="RG65" s="557">
        <f t="shared" si="301"/>
        <v>0</v>
      </c>
      <c r="RH65" s="557">
        <f t="shared" si="301"/>
        <v>0</v>
      </c>
      <c r="RI65" s="557">
        <f t="shared" si="301"/>
        <v>0</v>
      </c>
      <c r="RJ65" s="557">
        <f t="shared" si="301"/>
        <v>0</v>
      </c>
      <c r="RK65" s="557">
        <f t="shared" si="301"/>
        <v>0</v>
      </c>
      <c r="RL65" s="557">
        <f t="shared" si="301"/>
        <v>0</v>
      </c>
      <c r="RM65" s="557">
        <f t="shared" ref="RM65:RV76" si="302">IF(AND($N65=RM$10,INDEX($AR65:$AT65,1,RM$7)&lt;&gt;0,OR(RM$7&lt;&gt;1,$AD65=RM$12)),INDEX(i.LTWFeedLevels,INDEX($AR65:$AT65,1,RM$7),MOD(RM$6-1,7)+1),0)</f>
        <v>0</v>
      </c>
      <c r="RN65" s="557">
        <f t="shared" si="302"/>
        <v>0</v>
      </c>
      <c r="RO65" s="557">
        <f t="shared" si="302"/>
        <v>0</v>
      </c>
      <c r="RP65" s="557">
        <f t="shared" si="302"/>
        <v>0</v>
      </c>
      <c r="RQ65" s="557">
        <f t="shared" si="302"/>
        <v>0</v>
      </c>
      <c r="RR65" s="557">
        <f t="shared" si="302"/>
        <v>0</v>
      </c>
      <c r="RS65" s="557">
        <f t="shared" si="302"/>
        <v>0</v>
      </c>
      <c r="RT65" s="557">
        <f t="shared" si="302"/>
        <v>0</v>
      </c>
      <c r="RU65" s="557">
        <f t="shared" si="302"/>
        <v>0</v>
      </c>
      <c r="RV65" s="557">
        <f t="shared" si="302"/>
        <v>0</v>
      </c>
      <c r="RW65" s="557">
        <f t="shared" ref="RW65:SF76" si="303">IF(AND($N65=RW$10,INDEX($AR65:$AT65,1,RW$7)&lt;&gt;0,OR(RW$7&lt;&gt;1,$AD65=RW$12)),INDEX(i.LTWFeedLevels,INDEX($AR65:$AT65,1,RW$7),MOD(RW$6-1,7)+1),0)</f>
        <v>0</v>
      </c>
      <c r="RX65" s="557">
        <f t="shared" si="303"/>
        <v>0</v>
      </c>
      <c r="RY65" s="557">
        <f t="shared" si="303"/>
        <v>0</v>
      </c>
      <c r="RZ65" s="557">
        <f t="shared" si="303"/>
        <v>0</v>
      </c>
      <c r="SA65" s="557">
        <f t="shared" si="303"/>
        <v>0</v>
      </c>
      <c r="SB65" s="557">
        <f t="shared" si="303"/>
        <v>0</v>
      </c>
      <c r="SC65" s="557">
        <f t="shared" si="303"/>
        <v>0</v>
      </c>
      <c r="SD65" s="557">
        <f t="shared" si="303"/>
        <v>0</v>
      </c>
      <c r="SE65" s="557">
        <f t="shared" si="303"/>
        <v>0</v>
      </c>
      <c r="SF65" s="557">
        <f t="shared" si="303"/>
        <v>0</v>
      </c>
      <c r="SG65" s="557">
        <f t="shared" ref="SG65:SP76" si="304">IF(AND($N65=SG$10,INDEX($AR65:$AT65,1,SG$7)&lt;&gt;0,OR(SG$7&lt;&gt;1,$AD65=SG$12)),INDEX(i.LTWFeedLevels,INDEX($AR65:$AT65,1,SG$7),MOD(SG$6-1,7)+1),0)</f>
        <v>0</v>
      </c>
      <c r="SH65" s="557">
        <f t="shared" si="304"/>
        <v>0</v>
      </c>
      <c r="SI65" s="557">
        <f t="shared" si="304"/>
        <v>0</v>
      </c>
      <c r="SJ65" s="557">
        <f t="shared" si="304"/>
        <v>0</v>
      </c>
      <c r="SK65" s="557">
        <f t="shared" si="304"/>
        <v>0</v>
      </c>
      <c r="SL65" s="557">
        <f t="shared" si="304"/>
        <v>0</v>
      </c>
      <c r="SM65" s="557">
        <f t="shared" si="304"/>
        <v>0</v>
      </c>
      <c r="SN65" s="557">
        <f t="shared" si="304"/>
        <v>0</v>
      </c>
      <c r="SO65" s="557">
        <f t="shared" si="304"/>
        <v>0</v>
      </c>
      <c r="SP65" s="557">
        <f t="shared" si="304"/>
        <v>0</v>
      </c>
      <c r="SQ65" s="557">
        <f t="shared" ref="SQ65:SZ76" si="305">IF(AND($N65=SQ$10,INDEX($AR65:$AT65,1,SQ$7)&lt;&gt;0,OR(SQ$7&lt;&gt;1,$AD65=SQ$12)),INDEX(i.LTWFeedLevels,INDEX($AR65:$AT65,1,SQ$7),MOD(SQ$6-1,7)+1),0)</f>
        <v>0</v>
      </c>
      <c r="SR65" s="557">
        <f t="shared" si="305"/>
        <v>0</v>
      </c>
      <c r="SS65" s="557">
        <f t="shared" si="305"/>
        <v>0</v>
      </c>
      <c r="ST65" s="557">
        <f t="shared" si="305"/>
        <v>0</v>
      </c>
      <c r="SU65" s="557">
        <f t="shared" si="305"/>
        <v>0</v>
      </c>
      <c r="SV65" s="557">
        <f t="shared" si="305"/>
        <v>0</v>
      </c>
      <c r="SW65" s="557">
        <f t="shared" si="305"/>
        <v>0</v>
      </c>
      <c r="SX65" s="557">
        <f t="shared" si="305"/>
        <v>0</v>
      </c>
      <c r="SY65" s="557">
        <f t="shared" si="305"/>
        <v>0</v>
      </c>
      <c r="SZ65" s="557">
        <f t="shared" si="305"/>
        <v>0</v>
      </c>
      <c r="TA65" s="557">
        <f t="shared" ref="TA65:TJ76" si="306">IF(AND($N65=TA$10,INDEX($AR65:$AT65,1,TA$7)&lt;&gt;0,OR(TA$7&lt;&gt;1,$AD65=TA$12)),INDEX(i.LTWFeedLevels,INDEX($AR65:$AT65,1,TA$7),MOD(TA$6-1,7)+1),0)</f>
        <v>0</v>
      </c>
      <c r="TB65" s="557">
        <f t="shared" si="306"/>
        <v>0</v>
      </c>
      <c r="TC65" s="557">
        <f t="shared" si="306"/>
        <v>0</v>
      </c>
      <c r="TD65" s="557">
        <f t="shared" si="306"/>
        <v>0</v>
      </c>
      <c r="TE65" s="557">
        <f t="shared" si="306"/>
        <v>0</v>
      </c>
      <c r="TF65" s="557">
        <f t="shared" si="306"/>
        <v>0</v>
      </c>
      <c r="TG65" s="557">
        <f t="shared" si="306"/>
        <v>0</v>
      </c>
      <c r="TH65" s="557">
        <f t="shared" si="306"/>
        <v>0</v>
      </c>
      <c r="TI65" s="557">
        <f t="shared" si="306"/>
        <v>0</v>
      </c>
      <c r="TJ65" s="557">
        <f t="shared" si="306"/>
        <v>0</v>
      </c>
      <c r="TK65" s="557">
        <f t="shared" ref="TK65:TT76" si="307">IF(AND($N65=TK$10,INDEX($AR65:$AT65,1,TK$7)&lt;&gt;0,OR(TK$7&lt;&gt;1,$AD65=TK$12)),INDEX(i.LTWFeedLevels,INDEX($AR65:$AT65,1,TK$7),MOD(TK$6-1,7)+1),0)</f>
        <v>0</v>
      </c>
      <c r="TL65" s="557">
        <f t="shared" si="307"/>
        <v>0</v>
      </c>
      <c r="TM65" s="557">
        <f t="shared" si="307"/>
        <v>0</v>
      </c>
      <c r="TN65" s="557">
        <f t="shared" si="307"/>
        <v>0</v>
      </c>
      <c r="TO65" s="557">
        <f t="shared" si="307"/>
        <v>0</v>
      </c>
      <c r="TP65" s="557">
        <f t="shared" si="307"/>
        <v>0</v>
      </c>
      <c r="TQ65" s="557">
        <f t="shared" si="307"/>
        <v>0</v>
      </c>
      <c r="TR65" s="557">
        <f t="shared" si="307"/>
        <v>0</v>
      </c>
      <c r="TS65" s="557">
        <f t="shared" si="307"/>
        <v>0</v>
      </c>
      <c r="TT65" s="557">
        <f t="shared" si="307"/>
        <v>0</v>
      </c>
      <c r="TU65" s="557">
        <f t="shared" ref="TU65:UD76" si="308">IF(AND($N65=TU$10,INDEX($AR65:$AT65,1,TU$7)&lt;&gt;0,OR(TU$7&lt;&gt;1,$AD65=TU$12)),INDEX(i.LTWFeedLevels,INDEX($AR65:$AT65,1,TU$7),MOD(TU$6-1,7)+1),0)</f>
        <v>0</v>
      </c>
      <c r="TV65" s="557">
        <f t="shared" si="308"/>
        <v>0</v>
      </c>
      <c r="TW65" s="557">
        <f t="shared" si="308"/>
        <v>0</v>
      </c>
      <c r="TX65" s="557">
        <f t="shared" si="308"/>
        <v>0</v>
      </c>
      <c r="TY65" s="557">
        <f t="shared" si="308"/>
        <v>0</v>
      </c>
      <c r="TZ65" s="557">
        <f t="shared" si="308"/>
        <v>0</v>
      </c>
      <c r="UA65" s="557">
        <f t="shared" si="308"/>
        <v>0</v>
      </c>
      <c r="UB65" s="557">
        <f t="shared" si="308"/>
        <v>0</v>
      </c>
      <c r="UC65" s="557">
        <f t="shared" si="308"/>
        <v>0</v>
      </c>
      <c r="UD65" s="557">
        <f t="shared" si="308"/>
        <v>0</v>
      </c>
      <c r="UE65" s="557">
        <f t="shared" ref="UE65:UN76" si="309">IF(AND($N65=UE$10,INDEX($AR65:$AT65,1,UE$7)&lt;&gt;0,OR(UE$7&lt;&gt;1,$AD65=UE$12)),INDEX(i.LTWFeedLevels,INDEX($AR65:$AT65,1,UE$7),MOD(UE$6-1,7)+1),0)</f>
        <v>0</v>
      </c>
      <c r="UF65" s="557">
        <f t="shared" si="309"/>
        <v>0</v>
      </c>
      <c r="UG65" s="557">
        <f t="shared" si="309"/>
        <v>0</v>
      </c>
      <c r="UH65" s="557">
        <f t="shared" si="309"/>
        <v>0</v>
      </c>
      <c r="UI65" s="557">
        <f t="shared" si="309"/>
        <v>0</v>
      </c>
      <c r="UJ65" s="557">
        <f t="shared" si="309"/>
        <v>0</v>
      </c>
      <c r="UK65" s="557">
        <f t="shared" si="309"/>
        <v>0</v>
      </c>
      <c r="UL65" s="557">
        <f t="shared" si="309"/>
        <v>0</v>
      </c>
      <c r="UM65" s="557">
        <f t="shared" si="309"/>
        <v>0</v>
      </c>
      <c r="UN65" s="557">
        <f t="shared" si="309"/>
        <v>0</v>
      </c>
      <c r="UO65" s="557">
        <f t="shared" ref="UO65:UX76" si="310">IF(AND($N65=UO$10,INDEX($AR65:$AT65,1,UO$7)&lt;&gt;0,OR(UO$7&lt;&gt;1,$AD65=UO$12)),INDEX(i.LTWFeedLevels,INDEX($AR65:$AT65,1,UO$7),MOD(UO$6-1,7)+1),0)</f>
        <v>0</v>
      </c>
      <c r="UP65" s="557">
        <f t="shared" si="310"/>
        <v>0</v>
      </c>
      <c r="UQ65" s="557">
        <f t="shared" si="310"/>
        <v>0</v>
      </c>
      <c r="UR65" s="557">
        <f t="shared" si="310"/>
        <v>0</v>
      </c>
      <c r="US65" s="557">
        <f t="shared" si="310"/>
        <v>0</v>
      </c>
      <c r="UT65" s="557">
        <f t="shared" si="310"/>
        <v>0</v>
      </c>
      <c r="UU65" s="557">
        <f t="shared" si="310"/>
        <v>0</v>
      </c>
      <c r="UV65" s="557">
        <f t="shared" si="310"/>
        <v>0</v>
      </c>
      <c r="UW65" s="557">
        <f t="shared" si="310"/>
        <v>0</v>
      </c>
      <c r="UX65" s="557">
        <f t="shared" si="310"/>
        <v>0</v>
      </c>
      <c r="UY65" s="557">
        <f t="shared" ref="UY65:VI76" si="311">IF(AND($N65=UY$10,INDEX($AR65:$AT65,1,UY$7)&lt;&gt;0,OR(UY$7&lt;&gt;1,$AD65=UY$12)),INDEX(i.LTWFeedLevels,INDEX($AR65:$AT65,1,UY$7),MOD(UY$6-1,7)+1),0)</f>
        <v>0</v>
      </c>
      <c r="UZ65" s="557">
        <f t="shared" si="311"/>
        <v>0</v>
      </c>
      <c r="VA65" s="557">
        <f t="shared" si="311"/>
        <v>0</v>
      </c>
      <c r="VB65" s="557">
        <f t="shared" si="311"/>
        <v>0</v>
      </c>
      <c r="VC65" s="557">
        <f t="shared" si="311"/>
        <v>0</v>
      </c>
      <c r="VD65" s="557">
        <f t="shared" si="311"/>
        <v>0</v>
      </c>
      <c r="VE65" s="557">
        <f t="shared" si="311"/>
        <v>0</v>
      </c>
      <c r="VF65" s="557">
        <f t="shared" si="311"/>
        <v>0</v>
      </c>
      <c r="VG65" s="557">
        <f t="shared" si="311"/>
        <v>0</v>
      </c>
      <c r="VH65" s="557">
        <f t="shared" si="311"/>
        <v>0</v>
      </c>
      <c r="VI65" s="557">
        <f t="shared" si="311"/>
        <v>0</v>
      </c>
      <c r="VJ65" s="189">
        <f t="shared" ref="VJ65:VN76" si="312">IF(AND($L65=VJ$8,$N65=VJ$10,$AU65=VJ$7,OR($AK65=VJ$11,VJ$11=1),$AD65=VJ$12),INDEX(i.FS_Strategy,$AV65+1,$AU65),0)</f>
        <v>0</v>
      </c>
      <c r="VK65" s="189">
        <f t="shared" ca="1" si="312"/>
        <v>0</v>
      </c>
      <c r="VL65" s="189">
        <f t="shared" ca="1" si="312"/>
        <v>0</v>
      </c>
      <c r="VM65" s="189">
        <f t="shared" ca="1" si="312"/>
        <v>0</v>
      </c>
      <c r="VN65" s="189">
        <f t="shared" ca="1" si="312"/>
        <v>0</v>
      </c>
      <c r="VO65" s="230">
        <f t="shared" ref="VO65:VO76" ca="1" si="313">IF(AND($L65=VO$8,$N65=VO$10,$AU65=VO$7,OR($AK65=VO$11,VO$11=1),$AD65=VO$12),INDEX(i.FS_Strategy,$AW65+1,$AU65),0)</f>
        <v>0</v>
      </c>
      <c r="VP65" s="189">
        <f t="shared" ref="VP65:VT76" ca="1" si="314">IF(AND($L65=VP$8,$N65=VP$10,$AU65=VP$7,OR($AK65=VP$11,VP$11=1),$AD65=VP$12),INDEX(i.FS_Strategy,$AV65+1,$AU65),0)</f>
        <v>0</v>
      </c>
      <c r="VQ65" s="189">
        <f t="shared" ca="1" si="314"/>
        <v>0</v>
      </c>
      <c r="VR65" s="189">
        <f t="shared" ca="1" si="314"/>
        <v>0</v>
      </c>
      <c r="VS65" s="189">
        <f t="shared" ca="1" si="314"/>
        <v>0</v>
      </c>
      <c r="VT65" s="189">
        <f t="shared" ca="1" si="314"/>
        <v>0</v>
      </c>
      <c r="VU65" s="230">
        <f t="shared" ref="VU65:VU76" ca="1" si="315">IF(AND($L65=VU$8,$N65=VU$10,$AU65=VU$7,OR($AK65=VU$11,VU$11=1),$AD65=VU$12),INDEX(i.FS_Strategy,$AW65+1,$AU65),0)</f>
        <v>0</v>
      </c>
      <c r="VV65" s="231">
        <f t="shared" ref="VV65:VY76" ca="1" si="316">IF(AND($L65=VV$8,$N65=VV$10,$AU65=VV$7,OR($AK65=VV$11,VV$11=1)),INDEX(i.FS_Strategy,$AW65+1,$AU65),0)</f>
        <v>0</v>
      </c>
      <c r="VW65" s="231">
        <f t="shared" ca="1" si="316"/>
        <v>0</v>
      </c>
      <c r="VX65" s="231">
        <f t="shared" ca="1" si="316"/>
        <v>0</v>
      </c>
      <c r="VY65" s="231">
        <f t="shared" ca="1" si="316"/>
        <v>0</v>
      </c>
      <c r="VZ65" s="544">
        <f t="shared" ref="VZ65:VZ76" ca="1" si="317">IF(AND($L65=VZ$8,$N65=VZ$10,$AU65=VZ$7,OR($AK65=VZ$11,VZ$11=1)),INDEX(i.FS_Strategy,$AX65+1,$AU65),0)</f>
        <v>0</v>
      </c>
      <c r="WA65" s="231">
        <f t="shared" ref="WA65:WD76" ca="1" si="318">IF(AND($L65=WA$8,$N65=WA$10,$AU65=WA$7,OR($AK65=WA$11,WA$11=1)),INDEX(i.FS_Strategy,$AW65+1,$AU65),0)</f>
        <v>0</v>
      </c>
      <c r="WB65" s="231">
        <f t="shared" ca="1" si="318"/>
        <v>0</v>
      </c>
      <c r="WC65" s="231">
        <f t="shared" ca="1" si="318"/>
        <v>0</v>
      </c>
      <c r="WD65" s="231">
        <f t="shared" ca="1" si="318"/>
        <v>0</v>
      </c>
      <c r="WE65" s="544">
        <f t="shared" ref="WE65:WK76" ca="1" si="319">IF(AND($L65=WE$8,$N65=WE$10,$AU65=WE$7,OR($AK65=WE$11,WE$11=1)),INDEX(i.FS_Strategy,$AX65+1,$AU65),0)</f>
        <v>0</v>
      </c>
      <c r="WF65" s="544">
        <f t="shared" ca="1" si="319"/>
        <v>0</v>
      </c>
      <c r="WG65" s="544">
        <f t="shared" ca="1" si="319"/>
        <v>0</v>
      </c>
      <c r="WH65" s="544">
        <f t="shared" ca="1" si="319"/>
        <v>0</v>
      </c>
      <c r="WI65" s="544">
        <f t="shared" ca="1" si="319"/>
        <v>0</v>
      </c>
      <c r="WJ65" s="544">
        <f t="shared" ca="1" si="319"/>
        <v>0</v>
      </c>
      <c r="WK65" s="544">
        <f t="shared" ca="1" si="319"/>
        <v>0</v>
      </c>
      <c r="WL65" s="535" cm="1">
        <f t="array" ref="WL65">INDEX(WL$13:WL64,$B65+1,1)</f>
        <v>0</v>
      </c>
      <c r="WM65" s="411">
        <f t="shared" ref="WM65:WM76" si="320">INDEX(i.TOL,$N65,WM$6)</f>
        <v>19</v>
      </c>
      <c r="WN65" s="18"/>
      <c r="WO65" s="535" cm="1">
        <f t="array" ref="WO65">INDEX(WO$13:WO64,$B65+1,1)</f>
        <v>0</v>
      </c>
      <c r="WP65" s="411">
        <f t="shared" ref="WP65:WP76" si="321">INDEX(i.Triplets_mortality,$AQ65+1,WP$6)</f>
        <v>0</v>
      </c>
      <c r="WQ65" s="535" cm="1">
        <f t="array" ref="WQ65">INDEX(WQ$13:WQ64,$B65+1,1)</f>
        <v>0</v>
      </c>
      <c r="WR65" s="535" t="str" cm="1">
        <f t="array" ref="WR65">INDEX(WR$13:WR64,$B65+1,1)</f>
        <v>-</v>
      </c>
      <c r="WS65" s="535" t="str" cm="1">
        <f t="array" ref="WS65">INDEX(WS$13:WS64,$B65+1,1)</f>
        <v>-</v>
      </c>
      <c r="WT65" s="535" t="str" cm="1">
        <f t="array" ref="WT65">INDEX(WT$13:WT64,$B65+1,1)</f>
        <v>-</v>
      </c>
      <c r="WU65" s="535" t="str" cm="1">
        <f t="array" ref="WU65">INDEX(WU$13:WU64,$B65+1,1)</f>
        <v>-</v>
      </c>
      <c r="WV65" s="535" t="str" cm="1">
        <f t="array" ref="WV65">INDEX(WV$13:WV64,$B65+1,1)</f>
        <v>-</v>
      </c>
      <c r="WW65" s="535" t="str" cm="1">
        <f t="array" ref="WW65">INDEX(WW$13:WW64,$B65+1,1)</f>
        <v>-</v>
      </c>
      <c r="WX65" s="535" t="str" cm="1">
        <f t="array" ref="WX65">INDEX(WX$13:WX64,$B65+1,1)</f>
        <v>-</v>
      </c>
      <c r="WY65" s="535" t="str" cm="1">
        <f t="array" ref="WY65">INDEX(WY$13:WY64,$B65+1,1)</f>
        <v>-</v>
      </c>
      <c r="WZ65" s="535" t="str" cm="1">
        <f t="array" ref="WZ65">INDEX(WZ$13:WZ64,$B65+1,1)</f>
        <v>-</v>
      </c>
      <c r="XA65" s="535" t="str" cm="1">
        <f t="array" ref="XA65">INDEX(XA$13:XA64,$B65+1,1)</f>
        <v>-</v>
      </c>
      <c r="XB65" s="535" t="str" cm="1">
        <f t="array" ref="XB65">INDEX(XB$13:XB64,$B65+1,1)</f>
        <v>-</v>
      </c>
      <c r="XC65" s="535" t="str" cm="1">
        <f t="array" ref="XC65">INDEX(XC$13:XC64,$B65+1,1)</f>
        <v>-</v>
      </c>
      <c r="XD65" s="535" t="str" cm="1">
        <f t="array" ref="XD65">INDEX(XD$13:XD64,$B65+1,1)</f>
        <v>-</v>
      </c>
      <c r="XE65" s="535" t="str" cm="1">
        <f t="array" ref="XE65">INDEX(XE$13:XE64,$B65+1,1)</f>
        <v>-</v>
      </c>
      <c r="XF65" s="535" t="str" cm="1">
        <f t="array" ref="XF65">INDEX(XF$13:XF64,$B65+1,1)</f>
        <v>-</v>
      </c>
      <c r="XG65" s="535" t="str" cm="1">
        <f t="array" ref="XG65">INDEX(XG$13:XG64,$B65+1,1)</f>
        <v>-</v>
      </c>
      <c r="XH65" s="18"/>
      <c r="XI65" s="411" t="b">
        <f t="shared" ref="XI65:XI76" ca="1" si="322">IF($AM65&lt;&gt;0,INDEX(i.cropgraze_inc,$AM65,XI$6),OFFSET(XI$13,$B65,0))</f>
        <v>0</v>
      </c>
      <c r="XJ65" s="411" t="str">
        <f t="shared" ref="XJ65:XJ76" si="323">INDEX(i.PastArea,$M65+1,XJ$6)</f>
        <v>-</v>
      </c>
      <c r="XK65" s="535" t="str" cm="1">
        <f t="array" ref="XK65">INDEX(XK$13:XK64,$B65+1,1)</f>
        <v>-</v>
      </c>
      <c r="XL65" s="535" t="str" cm="1">
        <f t="array" ref="XL65">INDEX(XL$13:XL64,$B65+1,1)</f>
        <v>-</v>
      </c>
      <c r="XM65" s="535" t="str" cm="1">
        <f t="array" ref="XM65">INDEX(XM$13:XM64,$B65+1,1)</f>
        <v>-</v>
      </c>
      <c r="XN65" s="545" cm="1">
        <f t="array" ref="XN65">INDEX(i.AgeJ,$AD65,1)</f>
        <v>0</v>
      </c>
      <c r="XO65" s="535" t="str" cm="1">
        <f t="array" ref="XO65">INDEX(XO$13:XO64,$B65+1,1)</f>
        <v>-</v>
      </c>
      <c r="XP65" s="411" t="str">
        <f t="shared" ref="XP65:XQ76" si="324">IF(OR(OR($AN65="",$AN65="-"),$AN65&lt;&gt;XP$6),XP$13,INDEX(i.MLP_PvP,$AP65,XP$7))</f>
        <v>-</v>
      </c>
      <c r="XQ65" s="411" t="str">
        <f t="shared" si="324"/>
        <v>-</v>
      </c>
      <c r="XR65" s="535" t="str" cm="1">
        <f t="array" ref="XR65">INDEX(XR$13:XR64,$B65+1,1)</f>
        <v>-</v>
      </c>
      <c r="XS65" s="535" t="str" cm="1">
        <f t="array" ref="XS65">INDEX(XS$13:XS64,$B65+1,1)</f>
        <v>-</v>
      </c>
      <c r="XT65" s="535" t="str" cm="1">
        <f t="array" ref="XT65">INDEX(XT$13:XT64,$B65+1,1)</f>
        <v>-</v>
      </c>
      <c r="XU65" s="535" t="str" cm="1">
        <f t="array" ref="XU65">INDEX(XU$13:XU64,$B65+1,1)</f>
        <v>-</v>
      </c>
      <c r="XV65" s="535" t="str" cm="1">
        <f t="array" ref="XV65">INDEX(XV$13:XV64,$B65+1,1)</f>
        <v>-</v>
      </c>
      <c r="XW65" s="535" t="b" cm="1">
        <f t="array" ref="XW65">INDEX(XW$13:XW64,$B65+1,1)</f>
        <v>1</v>
      </c>
      <c r="XX65" s="535" t="str" cm="1">
        <f t="array" ref="XX65">INDEX(XX$13:XX64,$B65+1,1)</f>
        <v>-</v>
      </c>
      <c r="XY65" s="535" cm="1">
        <f t="array" ref="XY65">INDEX(XY$13:XY64,$B65+1,1)</f>
        <v>0</v>
      </c>
      <c r="XZ65" s="535" cm="1">
        <f t="array" ref="XZ65">INDEX(XZ$13:XZ64,$B65+1,1)</f>
        <v>0</v>
      </c>
      <c r="YA65" s="535" cm="1">
        <f t="array" ref="YA65">INDEX(YA$13:YA64,$B65+1,1)</f>
        <v>0</v>
      </c>
      <c r="YB65" s="18"/>
      <c r="YC65" s="411">
        <f t="shared" ref="YC65:YF76" si="325">INDEX(i.std_prices,1,YC$6)</f>
        <v>50</v>
      </c>
      <c r="YD65" s="411">
        <f t="shared" si="325"/>
        <v>50</v>
      </c>
      <c r="YE65" s="411">
        <f t="shared" si="325"/>
        <v>50</v>
      </c>
      <c r="YF65" s="411">
        <f t="shared" si="325"/>
        <v>50</v>
      </c>
      <c r="YG65" s="535" cm="1">
        <f t="array" ref="YG65">INDEX(YG$13:YG64,$B65+1,1)</f>
        <v>1</v>
      </c>
      <c r="YH65" s="535" cm="1">
        <f t="array" ref="YH65">INDEX(YH$13:YH64,$B65+1,1)</f>
        <v>1</v>
      </c>
      <c r="YI65" s="535" cm="1">
        <f t="array" ref="YI65">INDEX(YI$13:YI64,$B65+1,1)</f>
        <v>1</v>
      </c>
      <c r="YJ65" s="535" cm="1">
        <f t="array" ref="YJ65">INDEX(YJ$13:YJ64,$B65+1,1)</f>
        <v>1</v>
      </c>
      <c r="YK65" s="535" t="str" cm="1">
        <f t="array" ref="YK65">INDEX(YK$13:YK64,$B65+1,1)</f>
        <v>-</v>
      </c>
      <c r="YL65" s="535" t="str" cm="1">
        <f t="array" ref="YL65">INDEX(YL$13:YL64,$B65+1,1)</f>
        <v>-</v>
      </c>
      <c r="YM65" s="535" t="str" cm="1">
        <f t="array" ref="YM65">INDEX(YM$13:YM64,$B65+1,1)</f>
        <v>-</v>
      </c>
      <c r="YN65" s="535" t="str" cm="1">
        <f t="array" ref="YN65">INDEX(YN$13:YN64,$B65+1,1)</f>
        <v>-</v>
      </c>
      <c r="YO65" s="535" t="str" cm="1">
        <f t="array" ref="YO65">INDEX(YO$13:YO64,$B65+1,1)</f>
        <v>-</v>
      </c>
      <c r="YP65" s="535" t="str" cm="1">
        <f t="array" ref="YP65">INDEX(YP$13:YP64,$B65+1,1)</f>
        <v>-</v>
      </c>
      <c r="YQ65" s="535" t="str" cm="1">
        <f t="array" ref="YQ65">INDEX(YQ$13:YQ64,$B65+1,1)</f>
        <v>-</v>
      </c>
      <c r="YR65" s="18"/>
      <c r="YS65" s="535" t="str" cm="1">
        <f t="array" ref="YS65">INDEX(YS$13:YS64,$B65+1,1)</f>
        <v>-</v>
      </c>
      <c r="YT65" s="411">
        <f t="shared" ref="YT65:YT76" si="326">INDEX(i.conservation,$AL65+1,($L65-1)*3+$N65)</f>
        <v>1</v>
      </c>
      <c r="YU65" s="18"/>
      <c r="YV65" s="535" t="str" cm="1">
        <f t="array" ref="YV65">INDEX(YV$13:YV64,$B65+1,1)</f>
        <v>-</v>
      </c>
      <c r="YW65" s="535" t="str" cm="1">
        <f t="array" ref="YW65">INDEX(YW$13:YW64,$B65+1,1)</f>
        <v>-</v>
      </c>
      <c r="YX65" s="535" t="str" cm="1">
        <f t="array" ref="YX65">INDEX(YX$13:YX64,$B65+1,1)</f>
        <v>-</v>
      </c>
      <c r="YY65" s="535" t="str" cm="1">
        <f t="array" ref="YY65">INDEX(YY$13:YY64,$B65+1,1)</f>
        <v>-</v>
      </c>
      <c r="YZ65" s="535" t="str" cm="1">
        <f t="array" ref="YZ65">INDEX(YZ$13:YZ64,$B65+1,1)</f>
        <v>-</v>
      </c>
      <c r="ZA65" s="535" t="str" cm="1">
        <f t="array" ref="ZA65">INDEX(ZA$13:ZA64,$B65+1,1)</f>
        <v>-</v>
      </c>
      <c r="ZB65" s="535" t="str" cm="1">
        <f t="array" ref="ZB65">INDEX(ZB$13:ZB64,$B65+1,1)</f>
        <v>-</v>
      </c>
      <c r="ZC65" s="535" t="str" cm="1">
        <f t="array" ref="ZC65">INDEX(ZC$13:ZC64,$B65+1,1)</f>
        <v>-</v>
      </c>
      <c r="ZD65" s="535" t="str" cm="1">
        <f t="array" ref="ZD65">INDEX(ZD$13:ZD64,$B65+1,1)</f>
        <v>-</v>
      </c>
      <c r="ZE65" s="543">
        <f t="shared" ref="ZE65:ZG76" si="327">INDEX(i.UserPeriod0,$AD65,ZE$6)</f>
        <v>652</v>
      </c>
      <c r="ZF65" s="543">
        <f t="shared" si="327"/>
        <v>686</v>
      </c>
      <c r="ZG65" s="543">
        <f t="shared" si="327"/>
        <v>721</v>
      </c>
      <c r="ZH65" s="459">
        <f t="shared" ref="ZH65:ZJ76" si="328">7*(INDEX(i.late_preg,1,ZH$6+($AD65-1)*3)-3)</f>
        <v>469</v>
      </c>
      <c r="ZI65" s="459">
        <f t="shared" si="328"/>
        <v>504</v>
      </c>
      <c r="ZJ65" s="459">
        <f t="shared" si="328"/>
        <v>539</v>
      </c>
      <c r="ZK65" s="459">
        <f t="shared" ref="ZK65:ZM76" si="329">7*INDEX(i.end_joining,1,ZK$6+($AD65-1)*3)</f>
        <v>385</v>
      </c>
      <c r="ZL65" s="459">
        <f t="shared" si="329"/>
        <v>420</v>
      </c>
      <c r="ZM65" s="459">
        <f t="shared" si="329"/>
        <v>455</v>
      </c>
      <c r="ZN65" s="535" t="str" cm="1">
        <f t="array" ref="ZN65">INDEX(ZN$13:ZN64,$B65+1,1)</f>
        <v>-</v>
      </c>
      <c r="ZO65" s="535" t="str" cm="1">
        <f t="array" ref="ZO65">INDEX(ZO$13:ZO64,$B65+1,1)</f>
        <v>-</v>
      </c>
      <c r="ZP65" s="535" t="str" cm="1">
        <f t="array" ref="ZP65">INDEX(ZP$13:ZP64,$B65+1,1)</f>
        <v>-</v>
      </c>
      <c r="ZQ65" s="535" t="str" cm="1">
        <f t="array" ref="ZQ65">INDEX(ZQ$13:ZQ64,$B65+1,1)</f>
        <v>-</v>
      </c>
      <c r="ZR65" s="535" t="str" cm="1">
        <f t="array" ref="ZR65">INDEX(ZR$13:ZR64,$B65+1,1)</f>
        <v>-</v>
      </c>
      <c r="ZS65" s="535" t="str" cm="1">
        <f t="array" ref="ZS65">INDEX(ZS$13:ZS64,$B65+1,1)</f>
        <v>-</v>
      </c>
      <c r="ZT65" s="535" t="str" cm="1">
        <f t="array" ref="ZT65">INDEX(ZT$13:ZT64,$B65+1,1)</f>
        <v>-</v>
      </c>
      <c r="ZU65" s="535" t="str" cm="1">
        <f t="array" ref="ZU65">INDEX(ZU$13:ZU64,$B65+1,1)</f>
        <v>-</v>
      </c>
      <c r="ZV65" s="535" t="str" cm="1">
        <f t="array" ref="ZV65">INDEX(ZV$13:ZV64,$B65+1,1)</f>
        <v>-</v>
      </c>
      <c r="ZW65" s="535" t="str" cm="1">
        <f t="array" ref="ZW65">INDEX(ZW$13:ZW64,$B65+1,1)</f>
        <v>-</v>
      </c>
      <c r="ZX65" s="535" t="str" cm="1">
        <f t="array" ref="ZX65">INDEX(ZX$13:ZX64,$B65+1,1)</f>
        <v>-</v>
      </c>
      <c r="ZY65" s="535" t="str" cm="1">
        <f t="array" ref="ZY65">INDEX(ZY$13:ZY64,$B65+1,1)</f>
        <v>-</v>
      </c>
      <c r="ZZ65" s="535" t="str" cm="1">
        <f t="array" ref="ZZ65">INDEX(ZZ$13:ZZ64,$B65+1,1)</f>
        <v>-</v>
      </c>
      <c r="AAA65" s="535" t="str" cm="1">
        <f t="array" ref="AAA65">INDEX(AAA$13:AAA64,$B65+1,1)</f>
        <v>-</v>
      </c>
      <c r="AAB65" s="535" cm="1">
        <f t="array" ref="AAB65">INDEX(AAB$13:AAB64,$B65+1,1)</f>
        <v>0</v>
      </c>
      <c r="AAC65" s="535" t="str" cm="1">
        <f t="array" ref="AAC65">INDEX(AAC$13:AAC64,$B65+1,1)</f>
        <v>-</v>
      </c>
      <c r="AAD65" s="535" t="str" cm="1">
        <f t="array" ref="AAD65">INDEX(AAD$13:AAD64,$B65+1,1)</f>
        <v>-</v>
      </c>
      <c r="AAE65" s="535" t="str" cm="1">
        <f t="array" ref="AAE65">INDEX(AAE$13:AAE64,$B65+1,1)</f>
        <v>-</v>
      </c>
      <c r="AAF65" s="535" t="str" cm="1">
        <f t="array" ref="AAF65">INDEX(AAF$13:AAF64,$B65+1,1)</f>
        <v>-</v>
      </c>
      <c r="AAG65" s="535" t="str" cm="1">
        <f t="array" ref="AAG65">INDEX(AAG$13:AAG64,$B65+1,1)</f>
        <v>-</v>
      </c>
      <c r="AAH65" s="535" cm="1">
        <f t="array" ref="AAH65">INDEX(AAH$13:AAH64,$B65+1,1)</f>
        <v>0</v>
      </c>
      <c r="AAI65" s="535" t="str" cm="1">
        <f t="array" ref="AAI65">INDEX(AAI$13:AAI64,$B65+1,1)</f>
        <v>-</v>
      </c>
      <c r="AAJ65" s="535" t="str" cm="1">
        <f t="array" ref="AAJ65">INDEX(AAJ$13:AAJ64,$B65+1,1)</f>
        <v>-</v>
      </c>
      <c r="AAK65" s="535" t="str" cm="1">
        <f t="array" ref="AAK65">INDEX(AAK$13:AAK64,$B65+1,1)</f>
        <v>-</v>
      </c>
      <c r="AAL65" s="535" cm="1">
        <f t="array" ref="AAL65">INDEX(AAL$13:AAL64,$B65+1,1)</f>
        <v>1</v>
      </c>
      <c r="AAM65" s="535" cm="1">
        <f t="array" ref="AAM65">INDEX(AAM$13:AAM64,$B65+1,1)</f>
        <v>1</v>
      </c>
      <c r="AAN65" s="535" t="str" cm="1">
        <f t="array" ref="AAN65">INDEX(AAN$13:AAN64,$B65+1,1)</f>
        <v>-</v>
      </c>
      <c r="AAO65" s="535" t="str" cm="1">
        <f t="array" ref="AAO65">INDEX(AAO$13:AAO64,$B65+1,1)</f>
        <v>-</v>
      </c>
      <c r="AAP65" s="535" t="str" cm="1">
        <f t="array" ref="AAP65">INDEX(AAP$13:AAP64,$B65+1,1)</f>
        <v>-</v>
      </c>
      <c r="AAQ65" s="535" t="str" cm="1">
        <f t="array" ref="AAQ65">INDEX(AAQ$13:AAQ64,$B65+1,1)</f>
        <v>-</v>
      </c>
      <c r="AAR65" s="535" t="str" cm="1">
        <f t="array" ref="AAR65">INDEX(AAR$13:AAR64,$B65+1,1)</f>
        <v>-</v>
      </c>
      <c r="AAS65" s="535" t="str" cm="1">
        <f t="array" ref="AAS65">INDEX(AAS$13:AAS64,$B65+1,1)</f>
        <v>-</v>
      </c>
      <c r="AAT65" s="535" t="str" cm="1">
        <f t="array" ref="AAT65">INDEX(AAT$13:AAT64,$B65+1,1)</f>
        <v>-</v>
      </c>
      <c r="AAU65" s="535" t="str" cm="1">
        <f t="array" ref="AAU65">INDEX(AAU$13:AAU64,$B65+1,1)</f>
        <v>-</v>
      </c>
      <c r="AAV65" s="535" t="str" cm="1">
        <f t="array" ref="AAV65">INDEX(AAV$13:AAV64,$B65+1,1)</f>
        <v>-</v>
      </c>
      <c r="AAW65" s="535" t="str" cm="1">
        <f t="array" ref="AAW65">INDEX(AAW$13:AAW64,$B65+1,1)</f>
        <v>-</v>
      </c>
      <c r="AAX65" s="535" t="str" cm="1">
        <f t="array" ref="AAX65">INDEX(AAX$13:AAX64,$B65+1,1)</f>
        <v>-</v>
      </c>
      <c r="AAY65" s="535" t="str" cm="1">
        <f t="array" ref="AAY65">INDEX(AAY$13:AAY64,$B65+1,1)</f>
        <v>-</v>
      </c>
      <c r="AAZ65" s="535" t="str" cm="1">
        <f t="array" ref="AAZ65">INDEX(AAZ$13:AAZ64,$B65+1,1)</f>
        <v>-</v>
      </c>
      <c r="ABA65" s="18"/>
      <c r="ABB65" s="545" t="b">
        <f t="shared" ref="ABB65:ABK76" si="330">IF(AND($N65=ABB$10, $AD65=ABB$12),TRUE,"-")</f>
        <v>1</v>
      </c>
      <c r="ABC65" s="545" t="str">
        <f t="shared" si="330"/>
        <v>-</v>
      </c>
      <c r="ABD65" s="545" t="str">
        <f t="shared" si="330"/>
        <v>-</v>
      </c>
      <c r="ABE65" s="545" t="str">
        <f t="shared" si="330"/>
        <v>-</v>
      </c>
      <c r="ABF65" s="545" t="str">
        <f t="shared" si="330"/>
        <v>-</v>
      </c>
      <c r="ABG65" s="545" t="str">
        <f t="shared" si="330"/>
        <v>-</v>
      </c>
      <c r="ABH65" s="545" t="str">
        <f t="shared" si="330"/>
        <v>-</v>
      </c>
      <c r="ABI65" s="545" t="str">
        <f t="shared" si="330"/>
        <v>-</v>
      </c>
      <c r="ABJ65" s="545" t="str">
        <f t="shared" si="330"/>
        <v>-</v>
      </c>
      <c r="ABK65" s="545" t="str">
        <f t="shared" si="330"/>
        <v>-</v>
      </c>
      <c r="ABL65" s="545" t="str">
        <f t="shared" ref="ABL65:ABU76" si="331">IF(AND($N65=ABL$10, $AD65=ABL$12),TRUE,"-")</f>
        <v>-</v>
      </c>
      <c r="ABM65" s="545" t="str">
        <f t="shared" si="331"/>
        <v>-</v>
      </c>
      <c r="ABN65" s="545" t="str">
        <f t="shared" si="331"/>
        <v>-</v>
      </c>
      <c r="ABO65" s="545" t="str">
        <f t="shared" si="331"/>
        <v>-</v>
      </c>
      <c r="ABP65" s="545" t="str">
        <f t="shared" si="331"/>
        <v>-</v>
      </c>
      <c r="ABQ65" s="545" t="str">
        <f t="shared" si="331"/>
        <v>-</v>
      </c>
      <c r="ABR65" s="545" t="str">
        <f t="shared" si="331"/>
        <v>-</v>
      </c>
      <c r="ABS65" s="545" t="str">
        <f t="shared" si="331"/>
        <v>-</v>
      </c>
      <c r="ABT65" s="545" t="b">
        <f t="shared" si="331"/>
        <v>1</v>
      </c>
      <c r="ABU65" s="545" t="str">
        <f t="shared" si="331"/>
        <v>-</v>
      </c>
      <c r="ABV65" s="545" t="str">
        <f t="shared" ref="ABV65:ACE76" si="332">IF(AND($N65=ABV$10, $AD65=ABV$12),TRUE,"-")</f>
        <v>-</v>
      </c>
      <c r="ABW65" s="545" t="str">
        <f t="shared" si="332"/>
        <v>-</v>
      </c>
      <c r="ABX65" s="545" t="str">
        <f t="shared" si="332"/>
        <v>-</v>
      </c>
      <c r="ABY65" s="545" t="str">
        <f t="shared" si="332"/>
        <v>-</v>
      </c>
      <c r="ABZ65" s="545" t="str">
        <f t="shared" si="332"/>
        <v>-</v>
      </c>
      <c r="ACA65" s="545" t="str">
        <f t="shared" si="332"/>
        <v>-</v>
      </c>
      <c r="ACB65" s="545" t="str">
        <f t="shared" si="332"/>
        <v>-</v>
      </c>
      <c r="ACC65" s="545" t="str">
        <f t="shared" si="332"/>
        <v>-</v>
      </c>
      <c r="ACD65" s="545" t="str">
        <f t="shared" si="332"/>
        <v>-</v>
      </c>
      <c r="ACE65" s="545" t="str">
        <f t="shared" si="332"/>
        <v>-</v>
      </c>
      <c r="ACF65" s="545" t="str">
        <f t="shared" ref="ACF65:ACO76" si="333">IF(AND($N65=ACF$10, $AD65=ACF$12),TRUE,"-")</f>
        <v>-</v>
      </c>
      <c r="ACG65" s="545" t="str">
        <f t="shared" si="333"/>
        <v>-</v>
      </c>
      <c r="ACH65" s="545" t="str">
        <f t="shared" si="333"/>
        <v>-</v>
      </c>
      <c r="ACI65" s="545" t="str">
        <f t="shared" si="333"/>
        <v>-</v>
      </c>
      <c r="ACJ65" s="545" t="str">
        <f t="shared" si="333"/>
        <v>-</v>
      </c>
      <c r="ACK65" s="545" t="str">
        <f t="shared" si="333"/>
        <v>-</v>
      </c>
      <c r="ACL65" s="545" t="b">
        <f t="shared" si="333"/>
        <v>1</v>
      </c>
      <c r="ACM65" s="545" t="str">
        <f t="shared" si="333"/>
        <v>-</v>
      </c>
      <c r="ACN65" s="545" t="str">
        <f t="shared" si="333"/>
        <v>-</v>
      </c>
      <c r="ACO65" s="545" t="str">
        <f t="shared" si="333"/>
        <v>-</v>
      </c>
      <c r="ACP65" s="545" t="str">
        <f t="shared" ref="ACP65:ACY76" si="334">IF(AND($N65=ACP$10, $AD65=ACP$12),TRUE,"-")</f>
        <v>-</v>
      </c>
      <c r="ACQ65" s="545" t="str">
        <f t="shared" si="334"/>
        <v>-</v>
      </c>
      <c r="ACR65" s="545" t="str">
        <f t="shared" si="334"/>
        <v>-</v>
      </c>
      <c r="ACS65" s="545" t="str">
        <f t="shared" si="334"/>
        <v>-</v>
      </c>
      <c r="ACT65" s="545" t="str">
        <f t="shared" si="334"/>
        <v>-</v>
      </c>
      <c r="ACU65" s="545" t="str">
        <f t="shared" si="334"/>
        <v>-</v>
      </c>
      <c r="ACV65" s="545" t="str">
        <f t="shared" si="334"/>
        <v>-</v>
      </c>
      <c r="ACW65" s="545" t="str">
        <f t="shared" si="334"/>
        <v>-</v>
      </c>
      <c r="ACX65" s="545" t="str">
        <f t="shared" si="334"/>
        <v>-</v>
      </c>
      <c r="ACY65" s="545" t="str">
        <f t="shared" si="334"/>
        <v>-</v>
      </c>
      <c r="ACZ65" s="545" t="str">
        <f t="shared" ref="ACZ65:ADI76" si="335">IF(AND($N65=ACZ$10, $AD65=ACZ$12),TRUE,"-")</f>
        <v>-</v>
      </c>
      <c r="ADA65" s="545" t="str">
        <f t="shared" si="335"/>
        <v>-</v>
      </c>
      <c r="ADB65" s="545" t="str">
        <f t="shared" si="335"/>
        <v>-</v>
      </c>
      <c r="ADC65" s="545" t="str">
        <f t="shared" si="335"/>
        <v>-</v>
      </c>
      <c r="ADD65" s="545" t="b">
        <f t="shared" si="335"/>
        <v>1</v>
      </c>
      <c r="ADE65" s="545" t="str">
        <f t="shared" si="335"/>
        <v>-</v>
      </c>
      <c r="ADF65" s="545" t="str">
        <f t="shared" si="335"/>
        <v>-</v>
      </c>
      <c r="ADG65" s="545" t="str">
        <f t="shared" si="335"/>
        <v>-</v>
      </c>
      <c r="ADH65" s="545" t="str">
        <f t="shared" si="335"/>
        <v>-</v>
      </c>
      <c r="ADI65" s="545" t="str">
        <f t="shared" si="335"/>
        <v>-</v>
      </c>
      <c r="ADJ65" s="545" t="str">
        <f t="shared" ref="ADJ65:ADS76" si="336">IF(AND($N65=ADJ$10, $AD65=ADJ$12),TRUE,"-")</f>
        <v>-</v>
      </c>
      <c r="ADK65" s="545" t="str">
        <f t="shared" si="336"/>
        <v>-</v>
      </c>
      <c r="ADL65" s="545" t="str">
        <f t="shared" si="336"/>
        <v>-</v>
      </c>
      <c r="ADM65" s="545" t="str">
        <f t="shared" si="336"/>
        <v>-</v>
      </c>
      <c r="ADN65" s="545" t="str">
        <f t="shared" si="336"/>
        <v>-</v>
      </c>
      <c r="ADO65" s="545" t="str">
        <f t="shared" si="336"/>
        <v>-</v>
      </c>
      <c r="ADP65" s="545" t="str">
        <f t="shared" si="336"/>
        <v>-</v>
      </c>
      <c r="ADQ65" s="545" t="str">
        <f t="shared" si="336"/>
        <v>-</v>
      </c>
      <c r="ADR65" s="545" t="str">
        <f t="shared" si="336"/>
        <v>-</v>
      </c>
      <c r="ADS65" s="545" t="str">
        <f t="shared" si="336"/>
        <v>-</v>
      </c>
      <c r="ADT65" s="545" t="str">
        <f t="shared" ref="ADT65:AEC76" si="337">IF(AND($N65=ADT$10, $AD65=ADT$12),TRUE,"-")</f>
        <v>-</v>
      </c>
      <c r="ADU65" s="545" t="str">
        <f t="shared" si="337"/>
        <v>-</v>
      </c>
      <c r="ADV65" s="545" t="b">
        <f t="shared" si="337"/>
        <v>1</v>
      </c>
      <c r="ADW65" s="545" t="str">
        <f t="shared" si="337"/>
        <v>-</v>
      </c>
      <c r="ADX65" s="545" t="str">
        <f t="shared" si="337"/>
        <v>-</v>
      </c>
      <c r="ADY65" s="545" t="str">
        <f t="shared" si="337"/>
        <v>-</v>
      </c>
      <c r="ADZ65" s="545" t="str">
        <f t="shared" si="337"/>
        <v>-</v>
      </c>
      <c r="AEA65" s="545" t="str">
        <f t="shared" si="337"/>
        <v>-</v>
      </c>
      <c r="AEB65" s="545" t="str">
        <f t="shared" si="337"/>
        <v>-</v>
      </c>
      <c r="AEC65" s="545" t="str">
        <f t="shared" si="337"/>
        <v>-</v>
      </c>
      <c r="AED65" s="545" t="str">
        <f t="shared" ref="AED65:AEM76" si="338">IF(AND($N65=AED$10, $AD65=AED$12),TRUE,"-")</f>
        <v>-</v>
      </c>
      <c r="AEE65" s="545" t="str">
        <f t="shared" si="338"/>
        <v>-</v>
      </c>
      <c r="AEF65" s="545" t="str">
        <f t="shared" si="338"/>
        <v>-</v>
      </c>
      <c r="AEG65" s="545" t="str">
        <f t="shared" si="338"/>
        <v>-</v>
      </c>
      <c r="AEH65" s="545" t="str">
        <f t="shared" si="338"/>
        <v>-</v>
      </c>
      <c r="AEI65" s="545" t="str">
        <f t="shared" si="338"/>
        <v>-</v>
      </c>
      <c r="AEJ65" s="545" t="str">
        <f t="shared" si="338"/>
        <v>-</v>
      </c>
      <c r="AEK65" s="545" t="str">
        <f t="shared" si="338"/>
        <v>-</v>
      </c>
      <c r="AEL65" s="545" t="str">
        <f t="shared" si="338"/>
        <v>-</v>
      </c>
      <c r="AEM65" s="545" t="str">
        <f t="shared" si="338"/>
        <v>-</v>
      </c>
      <c r="AEN65" s="535" cm="1">
        <f t="array" ref="AEN65">INDEX(AEN$13:AEN64,$B65+1,1)</f>
        <v>0</v>
      </c>
      <c r="AEO65" s="483">
        <v>0</v>
      </c>
    </row>
    <row r="66" spans="1:821" ht="15.75" customHeight="1" outlineLevel="2">
      <c r="A66" s="18">
        <f t="shared" si="226"/>
        <v>53</v>
      </c>
      <c r="B66" s="557">
        <f ca="1">OFFSET($A66,-1,0)</f>
        <v>52</v>
      </c>
      <c r="C66" s="458">
        <f t="shared" ca="1" si="230"/>
        <v>1200</v>
      </c>
      <c r="D66" s="119" t="str">
        <f t="shared" ca="1" si="231"/>
        <v>GSW</v>
      </c>
      <c r="E66" t="b">
        <v>1</v>
      </c>
      <c r="F66" t="b">
        <v>0</v>
      </c>
      <c r="G66" t="b">
        <f t="shared" si="232"/>
        <v>1</v>
      </c>
      <c r="H66" s="191">
        <f ca="1">OFFSET(H66,-1,0)+1</f>
        <v>1</v>
      </c>
      <c r="I66" s="535" cm="1">
        <f t="array" aca="1" ref="I66" ca="1">INDEX(I$13:I65,$B66+1,1)</f>
        <v>1</v>
      </c>
      <c r="J66" s="535" cm="1">
        <f t="array" aca="1" ref="J66" ca="1">INDEX(J$13:J65,$B66+1,1)</f>
        <v>0</v>
      </c>
      <c r="K66" s="535" cm="1">
        <f t="array" aca="1" ref="K66" ca="1">INDEX(K$13:K65,$B66+1,1)</f>
        <v>1</v>
      </c>
      <c r="L66" s="535" cm="1">
        <f t="array" aca="1" ref="L66" ca="1">INDEX(L$13:L65,$B66+1,1)</f>
        <v>2</v>
      </c>
      <c r="M66" s="535" cm="1">
        <f t="array" aca="1" ref="M66" ca="1">INDEX(M$13:M65,$B66+1,1)</f>
        <v>0</v>
      </c>
      <c r="N66" s="230">
        <f t="shared" ca="1" si="233"/>
        <v>2</v>
      </c>
      <c r="O66" s="230">
        <f t="shared" ca="1" si="233"/>
        <v>7</v>
      </c>
      <c r="P66" s="230">
        <f t="shared" ca="1" si="233"/>
        <v>2</v>
      </c>
      <c r="Q66" s="230">
        <f t="shared" ca="1" si="233"/>
        <v>2</v>
      </c>
      <c r="R66" s="230">
        <f t="shared" ca="1" si="233"/>
        <v>2</v>
      </c>
      <c r="S66" s="230">
        <f t="shared" ca="1" si="233"/>
        <v>2</v>
      </c>
      <c r="T66" s="411">
        <f t="shared" ca="1" si="234"/>
        <v>1</v>
      </c>
      <c r="U66" s="411">
        <f t="shared" ca="1" si="234"/>
        <v>1</v>
      </c>
      <c r="V66" s="411">
        <f t="shared" ca="1" si="235"/>
        <v>1</v>
      </c>
      <c r="W66" s="777" t="b">
        <f t="shared" ca="1" si="236"/>
        <v>0</v>
      </c>
      <c r="X66" s="777" t="b">
        <f t="shared" ca="1" si="236"/>
        <v>0</v>
      </c>
      <c r="Y66" s="777" t="b">
        <f t="shared" ca="1" si="236"/>
        <v>1</v>
      </c>
      <c r="Z66" s="796" t="b" cm="1">
        <f t="array" aca="1" ref="Z66" ca="1">INDEX(Z$13:Z65,$B66+1,1)</f>
        <v>0</v>
      </c>
      <c r="AA66" s="411">
        <f t="shared" ca="1" si="237"/>
        <v>1</v>
      </c>
      <c r="AB66" s="411">
        <f t="shared" ca="1" si="238"/>
        <v>1</v>
      </c>
      <c r="AC66" s="230">
        <f t="shared" ca="1" si="239"/>
        <v>1</v>
      </c>
      <c r="AD66" s="230">
        <f t="shared" ca="1" si="239"/>
        <v>2</v>
      </c>
      <c r="AE66" s="230">
        <f t="shared" ca="1" si="239"/>
        <v>1</v>
      </c>
      <c r="AF66" s="230">
        <f t="shared" ca="1" si="239"/>
        <v>1</v>
      </c>
      <c r="AG66" s="230">
        <f t="shared" ca="1" si="239"/>
        <v>1</v>
      </c>
      <c r="AH66" s="230">
        <f t="shared" ca="1" si="239"/>
        <v>1</v>
      </c>
      <c r="AI66" s="230">
        <f t="shared" ca="1" si="239"/>
        <v>3</v>
      </c>
      <c r="AJ66" s="87">
        <f ca="1">INDEX(CHOOSE($N66,DataAutumn!i.AdultDrys,DataWinter!i.AdultDrys,DataSpring!i.AdultDrys),1,$T66)</f>
        <v>1</v>
      </c>
      <c r="AK66" s="230">
        <f t="shared" ca="1" si="240"/>
        <v>2</v>
      </c>
      <c r="AL66" s="535" cm="1">
        <f t="array" aca="1" ref="AL66" ca="1">INDEX(AL$13:AL65,$B66+1,1)</f>
        <v>0</v>
      </c>
      <c r="AM66" s="535" cm="1">
        <f t="array" aca="1" ref="AM66" ca="1">INDEX(AM$13:AM65,$B66+1,1)</f>
        <v>2</v>
      </c>
      <c r="AN66" s="230">
        <f t="shared" ca="1" si="241"/>
        <v>0</v>
      </c>
      <c r="AO66" s="230">
        <f t="shared" ca="1" si="241"/>
        <v>0</v>
      </c>
      <c r="AP66" s="230">
        <f t="shared" ca="1" si="241"/>
        <v>0</v>
      </c>
      <c r="AQ66" s="111"/>
      <c r="AR66" s="111"/>
      <c r="AS66" s="230">
        <f t="shared" ca="1" si="242"/>
        <v>0</v>
      </c>
      <c r="AT66" s="230">
        <f t="shared" ca="1" si="242"/>
        <v>0</v>
      </c>
      <c r="AU66" s="111"/>
      <c r="AV66" s="111"/>
      <c r="AW66" s="111"/>
      <c r="AX66" s="111"/>
      <c r="AY66" s="111"/>
      <c r="AZ66" s="111"/>
      <c r="BA66" s="312" t="str">
        <f t="shared" ca="1" si="243"/>
        <v>TemplateEx 00001 SE GSW Past     SFM     TOLWin Scan2 GFS RR-20% GP 65% WP 75% MP 80% EL030% Age227 FlkSt_Lmb_--6 LWJ1 LWCJ1 LWCP1 LW2tth1 Emptys_Sell   Mdn0 Adult0 (PT_F33N11L11)</v>
      </c>
      <c r="BB66" s="8" t="str">
        <f ca="1">IF(COUNTIF($BA$13:$BA66,$BA66)=1,"-","Dup")</f>
        <v>-</v>
      </c>
      <c r="BC66" s="18"/>
      <c r="BD66" s="535" t="str" cm="1">
        <f t="array" aca="1" ref="BD66" ca="1">INDEX(BD$13:BD65,$B66+1,1)</f>
        <v>-</v>
      </c>
      <c r="BE66" s="535" t="str" cm="1">
        <f t="array" aca="1" ref="BE66" ca="1">INDEX(BE$13:BE65,$B66+1,1)</f>
        <v>-</v>
      </c>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535" t="str" cm="1">
        <f t="array" aca="1" ref="BK66" ca="1">INDEX(BK$13:BK65,$B66+1,1)</f>
        <v>-</v>
      </c>
      <c r="BL66" s="535" t="str" cm="1">
        <f t="array" aca="1" ref="BL66" ca="1">INDEX(BL$13:BL65,$B66+1,1)</f>
        <v>-</v>
      </c>
      <c r="BM66" s="18"/>
      <c r="BN66" s="411" t="b">
        <f t="shared" ca="1" si="244"/>
        <v>1</v>
      </c>
      <c r="BO66" s="411" t="str">
        <f t="shared" ca="1" si="244"/>
        <v>-</v>
      </c>
      <c r="BP66" s="411" t="b">
        <f t="shared" ca="1" si="244"/>
        <v>0</v>
      </c>
      <c r="BQ66" s="411" t="str">
        <f t="shared" ca="1" si="244"/>
        <v>-</v>
      </c>
      <c r="BR66" s="411" t="str">
        <f t="shared" ca="1" si="244"/>
        <v>-</v>
      </c>
      <c r="BS66" s="411" t="str">
        <f t="shared" ca="1" si="244"/>
        <v>-</v>
      </c>
      <c r="BT66" s="411" t="str">
        <f t="shared" ca="1" si="244"/>
        <v>-</v>
      </c>
      <c r="BU66" s="411" t="str">
        <f t="shared" ca="1" si="244"/>
        <v>-</v>
      </c>
      <c r="BV66" s="411" t="str">
        <f t="shared" ca="1" si="244"/>
        <v>-</v>
      </c>
      <c r="BW66" s="411" t="str">
        <f t="shared" ca="1" si="244"/>
        <v>-</v>
      </c>
      <c r="BX66" s="411" t="str">
        <f t="shared" ca="1" si="244"/>
        <v>-</v>
      </c>
      <c r="BY66" s="411" t="str">
        <f t="shared" ca="1" si="244"/>
        <v>-</v>
      </c>
      <c r="BZ66" s="411" t="b">
        <f t="shared" ca="1" si="244"/>
        <v>0</v>
      </c>
      <c r="CA66" s="87">
        <f t="shared" ca="1" si="244"/>
        <v>0</v>
      </c>
      <c r="CB66" s="535" t="str" cm="1">
        <f t="array" aca="1" ref="CB66" ca="1">INDEX(CB$13:CB65,$B66+1,1)</f>
        <v>-</v>
      </c>
      <c r="CC66" s="535" t="str" cm="1">
        <f t="array" aca="1" ref="CC66" ca="1">INDEX(CC$13:CC65,$B66+1,1)</f>
        <v>-</v>
      </c>
      <c r="CD66" s="535" t="str" cm="1">
        <f t="array" aca="1" ref="CD66" ca="1">INDEX(CD$13:CD65,$B66+1,1)</f>
        <v>-</v>
      </c>
      <c r="CE66" s="535" t="b" cm="1">
        <f t="array" aca="1" ref="CE66" ca="1">INDEX(CE$13:CE65,$B66+1,1)</f>
        <v>1</v>
      </c>
      <c r="CF66" s="18"/>
      <c r="CG66" s="535" t="str" cm="1">
        <f t="array" aca="1" ref="CG66" ca="1">INDEX(CG$13:CG65,$B66+1,1)</f>
        <v>-</v>
      </c>
      <c r="CH66" s="411" t="str">
        <f t="shared" ca="1" si="245"/>
        <v>-</v>
      </c>
      <c r="CI66" s="411">
        <f t="shared" ca="1" si="246"/>
        <v>1</v>
      </c>
      <c r="CJ66" s="411">
        <f t="shared" ca="1" si="246"/>
        <v>1</v>
      </c>
      <c r="CK66" s="535" t="str" cm="1">
        <f t="array" aca="1" ref="CK66" ca="1">INDEX(CK$13:CK65,$B66+1,1)</f>
        <v>-</v>
      </c>
      <c r="CL66" s="535" t="str" cm="1">
        <f t="array" aca="1" ref="CL66" ca="1">INDEX(CL$13:CL65,$B66+1,1)</f>
        <v>-</v>
      </c>
      <c r="CM66" s="535" t="str" cm="1">
        <f t="array" aca="1" ref="CM66" ca="1">INDEX(CM$13:CM65,$B66+1,1)</f>
        <v>-</v>
      </c>
      <c r="CN66" s="411" t="str">
        <f t="shared" ca="1" si="247"/>
        <v>-</v>
      </c>
      <c r="CO66" s="411">
        <f t="shared" ca="1" si="248"/>
        <v>1</v>
      </c>
      <c r="CP66" s="411">
        <f t="shared" ca="1" si="248"/>
        <v>1</v>
      </c>
      <c r="CQ66" s="535" t="str" cm="1">
        <f t="array" aca="1" ref="CQ66" ca="1">INDEX(CQ$13:CQ65,$B66+1,1)</f>
        <v>-</v>
      </c>
      <c r="CR66" s="411" t="str">
        <f t="shared" ca="1" si="249"/>
        <v>-</v>
      </c>
      <c r="CS66" s="411">
        <f t="shared" ca="1" si="250"/>
        <v>1</v>
      </c>
      <c r="CT66" s="535" t="str" cm="1">
        <f t="array" aca="1" ref="CT66" ca="1">INDEX(CT$13:CT65,$B66+1,1)</f>
        <v>-</v>
      </c>
      <c r="CU66" s="535" t="str" cm="1">
        <f t="array" aca="1" ref="CU66" ca="1">INDEX(CU$13:CU65,$B66+1,1)</f>
        <v>-</v>
      </c>
      <c r="CV66" s="411">
        <f t="shared" ca="1" si="251"/>
        <v>1</v>
      </c>
      <c r="CW66" s="535" t="str" cm="1">
        <f t="array" aca="1" ref="CW66" ca="1">INDEX(CW$13:CW65,$B66+1,1)</f>
        <v>-</v>
      </c>
      <c r="CX66" s="411" t="str">
        <f t="shared" ca="1" si="252"/>
        <v>-</v>
      </c>
      <c r="CY66" s="411">
        <f t="shared" ca="1" si="253"/>
        <v>1</v>
      </c>
      <c r="CZ66" s="411">
        <f t="shared" ca="1" si="253"/>
        <v>1</v>
      </c>
      <c r="DA66" s="535" cm="1">
        <f t="array" aca="1" ref="DA66" ca="1">INDEX(DA$13:DA65,$B66+1,1)</f>
        <v>720</v>
      </c>
      <c r="DB66" s="535" cm="1">
        <f t="array" aca="1" ref="DB66" ca="1">INDEX(DB$13:DB65,$B66+1,1)</f>
        <v>720</v>
      </c>
      <c r="DC66" s="18"/>
      <c r="DD66" s="535" t="b" cm="1">
        <f t="array" aca="1" ref="DD66" ca="1">INDEX(DD$13:DD65,$B66+1,1)</f>
        <v>1</v>
      </c>
      <c r="DE66" s="535" t="b" cm="1">
        <f t="array" aca="1" ref="DE66" ca="1">INDEX(DE$13:DE65,$B66+1,1)</f>
        <v>1</v>
      </c>
      <c r="DF66" s="535" t="b" cm="1">
        <f t="array" aca="1" ref="DF66" ca="1">INDEX(DF$13:DF65,$B66+1,1)</f>
        <v>1</v>
      </c>
      <c r="DG66" s="87">
        <f t="shared" ref="DG66:DG76" ca="1" si="339">IF($DD66=TRUE,0,"-")</f>
        <v>0</v>
      </c>
      <c r="DH66" s="804" cm="1">
        <f t="array" aca="1" ref="DH66" ca="1">VALUE(IFERROR(VALUE($K66),0) &amp; _xlfn.SWITCH($CD66,"-",4,$CD66) &amp; $L66 &amp; $T66 &amp; "00" &amp; $N66 &amp; $AK66 &amp; $R66 &amp; _xlfn.SWITCH($AM66,3,1,$AM66) &amp; _xlfn.SWITCH($M66,4,0,$M66) &amp; _xlfn.SWITCH($AD66,6,1,$AD66))</f>
        <v>142100222202</v>
      </c>
      <c r="DI66" s="535" cm="1">
        <f t="array" aca="1" ref="DI66" ca="1">INDEX(DI$13:DI65,$B66+1,1)</f>
        <v>1</v>
      </c>
      <c r="DJ66" s="535" cm="1">
        <f t="array" aca="1" ref="DJ66" ca="1">INDEX(DJ$13:DJ65,$B66+1,1)</f>
        <v>1</v>
      </c>
      <c r="DK66" s="411">
        <f t="shared" ca="1" si="254"/>
        <v>0</v>
      </c>
      <c r="DL66" s="411">
        <f t="shared" ca="1" si="254"/>
        <v>50</v>
      </c>
      <c r="DM66" s="411" t="str">
        <f t="shared" ca="1" si="254"/>
        <v>-</v>
      </c>
      <c r="DN66" s="411" t="str">
        <f t="shared" ca="1" si="254"/>
        <v>-</v>
      </c>
      <c r="DO66" s="411">
        <f t="shared" ca="1" si="254"/>
        <v>25.5</v>
      </c>
      <c r="DP66" s="411">
        <f t="shared" ca="1" si="254"/>
        <v>18.8</v>
      </c>
      <c r="DQ66" s="411" t="b">
        <f t="shared" ca="1" si="255"/>
        <v>0</v>
      </c>
      <c r="DR66" s="411" t="str">
        <f t="shared" ca="1" si="256"/>
        <v>-</v>
      </c>
      <c r="DS66" s="411" t="str">
        <f t="shared" ca="1" si="256"/>
        <v>-</v>
      </c>
      <c r="DT66" s="411" t="str">
        <f t="shared" ca="1" si="256"/>
        <v>-</v>
      </c>
      <c r="DU66" s="411" t="str">
        <f t="shared" ca="1" si="256"/>
        <v>-</v>
      </c>
      <c r="DV66" s="411">
        <f t="shared" ca="1" si="256"/>
        <v>0</v>
      </c>
      <c r="DW66" s="411">
        <f t="shared" ca="1" si="256"/>
        <v>0</v>
      </c>
      <c r="DX66" s="411" t="str">
        <f t="shared" ca="1" si="256"/>
        <v>-</v>
      </c>
      <c r="DY66" s="411" t="str">
        <f t="shared" ca="1" si="256"/>
        <v>-</v>
      </c>
      <c r="DZ66" s="411" t="str">
        <f t="shared" ca="1" si="256"/>
        <v>-</v>
      </c>
      <c r="EA66" s="535" cm="1">
        <f t="array" aca="1" ref="EA66" ca="1">INDEX(EA$13:EA65,$B66+1,1)</f>
        <v>0</v>
      </c>
      <c r="EB66" s="535" cm="1">
        <f t="array" aca="1" ref="EB66" ca="1">INDEX(EB$13:EB65,$B66+1,1)</f>
        <v>999999</v>
      </c>
      <c r="EC66" s="535" cm="1">
        <f t="array" aca="1" ref="EC66" ca="1">INDEX(EC$13:EC65,$B66+1,1)</f>
        <v>999999</v>
      </c>
      <c r="ED66" s="535" cm="1">
        <f t="array" aca="1" ref="ED66" ca="1">INDEX(ED$13:ED65,$B66+1,1)</f>
        <v>999999</v>
      </c>
      <c r="EE66" s="535" cm="1">
        <f t="array" aca="1" ref="EE66" ca="1">INDEX(EE$13:EE65,$B66+1,1)</f>
        <v>999999</v>
      </c>
      <c r="EF66" s="535" cm="1">
        <f t="array" aca="1" ref="EF66" ca="1">INDEX(EF$13:EF65,$B66+1,1)</f>
        <v>999999</v>
      </c>
      <c r="EG66" s="535" cm="1">
        <f t="array" aca="1" ref="EG66" ca="1">INDEX(EG$13:EG65,$B66+1,1)</f>
        <v>999999</v>
      </c>
      <c r="EH66" s="535" cm="1">
        <f t="array" aca="1" ref="EH66" ca="1">INDEX(EH$13:EH65,$B66+1,1)</f>
        <v>999999</v>
      </c>
      <c r="EI66" s="535" cm="1">
        <f t="array" aca="1" ref="EI66" ca="1">INDEX(EI$13:EI65,$B66+1,1)</f>
        <v>999999</v>
      </c>
      <c r="EJ66" s="535" cm="1">
        <f t="array" aca="1" ref="EJ66" ca="1">INDEX(EJ$13:EJ65,$B66+1,1)</f>
        <v>999999</v>
      </c>
      <c r="EK66" s="535" cm="1">
        <f t="array" aca="1" ref="EK66" ca="1">INDEX(EK$13:EK65,$B66+1,1)</f>
        <v>999999</v>
      </c>
      <c r="EL66" s="535" cm="1">
        <f t="array" aca="1" ref="EL66" ca="1">INDEX(EL$13:EL65,$B66+1,1)</f>
        <v>999999</v>
      </c>
      <c r="EM66" s="535" cm="1">
        <f t="array" aca="1" ref="EM66" ca="1">INDEX(EM$13:EM65,$B66+1,1)</f>
        <v>999999</v>
      </c>
      <c r="EN66" s="782">
        <f t="shared" ca="1" si="257"/>
        <v>999999</v>
      </c>
      <c r="EO66" s="782">
        <f t="shared" ca="1" si="257"/>
        <v>999999</v>
      </c>
      <c r="EP66" s="782">
        <f t="shared" ca="1" si="257"/>
        <v>0</v>
      </c>
      <c r="EQ66" s="800">
        <f t="shared" ref="EQ66:EQ76" ca="1" si="340">IF(OR($AI66=1,$AI66&gt;=EQ$6),999999,"-")</f>
        <v>999999</v>
      </c>
      <c r="ER66" s="800">
        <f t="shared" ca="1" si="258"/>
        <v>999999</v>
      </c>
      <c r="ES66" s="801">
        <f t="shared" ca="1" si="259"/>
        <v>999999</v>
      </c>
      <c r="ET66" s="802" t="str">
        <f t="shared" ref="ET66:ET76" ca="1" si="341">IF(ES66=0,999999,"-")</f>
        <v>-</v>
      </c>
      <c r="EU66" s="781">
        <f t="shared" ca="1" si="260"/>
        <v>0</v>
      </c>
      <c r="EV66" s="779">
        <f t="shared" ref="EV66:EV76" ca="1" si="342">IF($X66,999999,0)</f>
        <v>0</v>
      </c>
      <c r="EW66" s="780">
        <f t="shared" ref="EW66:EW76" ca="1" si="343">IF($Y66,999999,0)</f>
        <v>999999</v>
      </c>
      <c r="EX66" s="727" cm="1">
        <f t="array" aca="1" ref="EX66" ca="1">INDEX(i.ELMated,$AB66+1,1)</f>
        <v>0.3</v>
      </c>
      <c r="EY66" s="728" cm="1">
        <f t="array" aca="1" ref="EY66" ca="1">INDEX(i.ELMatedEst,$AA66+1,$T66)</f>
        <v>0.3</v>
      </c>
      <c r="EZ66" s="535" t="str" cm="1">
        <f t="array" aca="1" ref="EZ66" ca="1">INDEX(EZ$13:EZ65,$B66+1,1)</f>
        <v>-</v>
      </c>
      <c r="FA66" s="535" t="str" cm="1">
        <f t="array" aca="1" ref="FA66" ca="1">INDEX(FA$13:FA65,$B66+1,1)</f>
        <v>-</v>
      </c>
      <c r="FB66" s="664">
        <f t="shared" ca="1" si="261"/>
        <v>-0.2</v>
      </c>
      <c r="FC66" s="666">
        <f t="shared" ca="1" si="262"/>
        <v>5.0000000000000001E-3</v>
      </c>
      <c r="FD66" s="191">
        <f ca="1">OFFSET(FD66,-1,0)</f>
        <v>0.95</v>
      </c>
      <c r="FE66" s="667">
        <f t="shared" ca="1" si="263"/>
        <v>8.3999999999999991E-2</v>
      </c>
      <c r="FF66" s="667">
        <f ca="1">INDEX(CHOOSE($N66,DataAutumn!i.EL_PropnSold,DataWinter!i.EL_PropnSold,DataSpring!i.EL_PropnSold),$AI66,$T66)*INDEX(i.ELMatedEst,$AB66+1,$T66)*i.dAdultRR_ELPropSold
+INDEX(i.dryman,($AJ66-1)*4+$AI66,FF$7)</f>
        <v>1.3319999999999999E-2</v>
      </c>
      <c r="FG66" s="667">
        <f ca="1">INDEX(CHOOSE($N66,DataAutumn!i.EL_PropnSold,DataWinter!i.EL_PropnSold,DataSpring!i.EL_PropnSold),$AI66,$T66)*INDEX(i.ELMatedEst,$AB66+1,$T66)*i.dAdultRR_ELPropSold
+INDEX(i.dryman,($AJ66-1)*4+$AI66,FG$7)</f>
        <v>4.4569999999999999E-2</v>
      </c>
      <c r="FH66" s="667">
        <f ca="1">INDEX(CHOOSE($N66,DataAutumn!i.EL_PropnSold,DataWinter!i.EL_PropnSold,DataSpring!i.EL_PropnSold),$AI66,$T66)*INDEX(i.ELMatedEst,$AB66+1,$T66)*i.dAdultRR_ELPropSold
+INDEX(i.dryman,($AJ66-1)*4+$AI66,FH$7)</f>
        <v>4.4569999999999999E-2</v>
      </c>
      <c r="FI66" s="667">
        <f ca="1">INDEX(CHOOSE($N66,DataAutumn!i.EL_PropnSold,DataWinter!i.EL_PropnSold,DataSpring!i.EL_PropnSold),$AI66,$T66)*INDEX(i.ELMatedEst,$AB66+1,$T66)*i.dAdultRR_ELPropSold
+INDEX(i.dryman,($AJ66-1)*4+$AI66,FI$7)</f>
        <v>4.4569999999999999E-2</v>
      </c>
      <c r="FJ66" s="668">
        <f ca="1">INDEX(CHOOSE($N66,DataAutumn!i.EL_PropnSold,DataWinter!i.EL_PropnSold,DataSpring!i.EL_PropnSold),$AI66,$T66)*INDEX(i.ELMatedEst,$AB66+1,$T66)*i.dAdultLSurv_ELPropSold</f>
        <v>-2.8799999999999997E-3</v>
      </c>
      <c r="FK66" s="666" t="b">
        <f t="shared" ca="1" si="264"/>
        <v>1</v>
      </c>
      <c r="FL66" s="666" t="b">
        <f t="shared" ca="1" si="264"/>
        <v>0</v>
      </c>
      <c r="FM66" s="716" t="b">
        <f t="shared" ca="1" si="265"/>
        <v>0</v>
      </c>
      <c r="FN66" s="666" t="b">
        <f t="shared" ca="1" si="264"/>
        <v>0</v>
      </c>
      <c r="FO66" s="668">
        <f t="shared" ca="1" si="266"/>
        <v>0</v>
      </c>
      <c r="FP66" s="669">
        <f t="shared" ca="1" si="267"/>
        <v>0</v>
      </c>
      <c r="FQ66" s="670" t="b">
        <f t="shared" ca="1" si="268"/>
        <v>0</v>
      </c>
      <c r="FR66" s="665" t="b">
        <f t="shared" ca="1" si="269"/>
        <v>0</v>
      </c>
      <c r="FS66" s="411" t="b">
        <f t="shared" ca="1" si="269"/>
        <v>1</v>
      </c>
      <c r="FT66" s="411" t="b">
        <f t="shared" ca="1" si="269"/>
        <v>0</v>
      </c>
      <c r="FU66" s="87">
        <f t="shared" ca="1" si="270"/>
        <v>2</v>
      </c>
      <c r="FV66" s="87">
        <f t="shared" ca="1" si="270"/>
        <v>2</v>
      </c>
      <c r="FW66" s="411">
        <f t="shared" ca="1" si="271"/>
        <v>0.75</v>
      </c>
      <c r="FX66" s="411">
        <f t="shared" ca="1" si="272"/>
        <v>0.8</v>
      </c>
      <c r="FY66" s="411">
        <f t="shared" ca="1" si="272"/>
        <v>0.8</v>
      </c>
      <c r="FZ66" s="411">
        <f t="shared" ca="1" si="273"/>
        <v>0.65</v>
      </c>
      <c r="GA66" s="411">
        <f t="shared" ca="1" si="274"/>
        <v>0.35</v>
      </c>
      <c r="GB66" s="411" t="b">
        <f t="shared" ca="1" si="274"/>
        <v>1</v>
      </c>
      <c r="GC66" s="411" t="b">
        <f t="shared" ca="1" si="274"/>
        <v>0</v>
      </c>
      <c r="GD66" s="411" t="b">
        <f t="shared" ca="1" si="274"/>
        <v>0</v>
      </c>
      <c r="GE66" s="411" t="b">
        <f t="shared" ca="1" si="274"/>
        <v>0</v>
      </c>
      <c r="GF66" s="87">
        <f t="shared" ca="1" si="275"/>
        <v>1</v>
      </c>
      <c r="GG66" s="87">
        <f t="shared" ca="1" si="275"/>
        <v>1</v>
      </c>
      <c r="GH66" s="87">
        <f t="shared" ca="1" si="275"/>
        <v>1</v>
      </c>
      <c r="GI66" s="87">
        <f t="shared" ca="1" si="275"/>
        <v>1</v>
      </c>
      <c r="GJ66" s="87">
        <f t="shared" ca="1" si="275"/>
        <v>1</v>
      </c>
      <c r="GK66" s="87">
        <f t="shared" ca="1" si="275"/>
        <v>1</v>
      </c>
      <c r="GL66" s="87">
        <f t="shared" ca="1" si="275"/>
        <v>1</v>
      </c>
      <c r="GM66" s="87">
        <f t="shared" ca="1" si="275"/>
        <v>1</v>
      </c>
      <c r="GN66" s="411" cm="1">
        <f t="array" aca="1" ref="GN66" ca="1">INDEX(i.dse_type,1,$L66)</f>
        <v>0</v>
      </c>
      <c r="GO66" s="535" t="str" cm="1">
        <f t="array" aca="1" ref="GO66" ca="1">INDEX(GO$13:GO65,$B66+1,1)</f>
        <v>-</v>
      </c>
      <c r="GP66" s="535" t="str" cm="1">
        <f t="array" aca="1" ref="GP66" ca="1">INDEX(GP$13:GP65,$B66+1,1)</f>
        <v>-</v>
      </c>
      <c r="GQ66" s="535" t="str" cm="1">
        <f t="array" aca="1" ref="GQ66" ca="1">INDEX(GQ$13:GQ65,$B66+1,1)</f>
        <v>-</v>
      </c>
      <c r="GR66" s="18"/>
      <c r="GS66" s="535" t="str" cm="1">
        <f t="array" aca="1" ref="GS66" ca="1">INDEX(GS$13:GS65,$B66+1,1)</f>
        <v>-</v>
      </c>
      <c r="GT66" s="535" t="str" cm="1">
        <f t="array" aca="1" ref="GT66" ca="1">INDEX(GT$13:GT65,$B66+1,1)</f>
        <v>-</v>
      </c>
      <c r="GU66" s="535" t="str" cm="1">
        <f t="array" aca="1" ref="GU66" ca="1">INDEX(GU$13:GU65,$B66+1,1)</f>
        <v>-</v>
      </c>
      <c r="GV66" s="411">
        <f t="shared" ref="GV66:GV76" ca="1" si="344">$AO66</f>
        <v>0</v>
      </c>
      <c r="GW66" s="535" t="str" cm="1">
        <f t="array" aca="1" ref="GW66" ca="1">INDEX(GW$13:GW65,$B66+1,1)</f>
        <v>-</v>
      </c>
      <c r="GX66" s="535" cm="1">
        <f t="array" aca="1" ref="GX66" ca="1">INDEX(GX$13:GX65,$B66+1,1)</f>
        <v>1</v>
      </c>
      <c r="GY66" s="535" cm="1">
        <f t="array" aca="1" ref="GY66" ca="1">INDEX(GY$13:GY65,$B66+1,1)</f>
        <v>1</v>
      </c>
      <c r="GZ66" s="535" t="str" cm="1">
        <f t="array" aca="1" ref="GZ66" ca="1">INDEX(GZ$13:GZ65,$B66+1,1)</f>
        <v>-</v>
      </c>
      <c r="HA66" s="535" t="str" cm="1">
        <f t="array" aca="1" ref="HA66" ca="1">INDEX(HA$13:HA65,$B66+1,1)</f>
        <v>-</v>
      </c>
      <c r="HB66" s="535" t="str" cm="1">
        <f t="array" aca="1" ref="HB66" ca="1">INDEX(HB$13:HB65,$B66+1,1)</f>
        <v>-</v>
      </c>
      <c r="HC66" s="535" t="str" cm="1">
        <f t="array" aca="1" ref="HC66" ca="1">INDEX(HC$13:HC65,$B66+1,1)</f>
        <v>-</v>
      </c>
      <c r="HD66" s="535" t="str" cm="1">
        <f t="array" aca="1" ref="HD66" ca="1">INDEX(HD$13:HD65,$B66+1,1)</f>
        <v>-</v>
      </c>
      <c r="HE66" s="535" t="str" cm="1">
        <f t="array" aca="1" ref="HE66" ca="1">INDEX(HE$13:HE65,$B66+1,1)</f>
        <v>-</v>
      </c>
      <c r="HF66" s="535" t="str" cm="1">
        <f t="array" aca="1" ref="HF66" ca="1">INDEX(HF$13:HF65,$B66+1,1)</f>
        <v>-</v>
      </c>
      <c r="HG66" s="535" t="str" cm="1">
        <f t="array" aca="1" ref="HG66" ca="1">INDEX(HG$13:HG65,$B66+1,1)</f>
        <v>-</v>
      </c>
      <c r="HH66" s="535" t="str" cm="1">
        <f t="array" aca="1" ref="HH66" ca="1">INDEX(HH$13:HH65,$B66+1,1)</f>
        <v>-</v>
      </c>
      <c r="HI66" s="535" t="str" cm="1">
        <f t="array" aca="1" ref="HI66" ca="1">INDEX(HI$13:HI65,$B66+1,1)</f>
        <v>-</v>
      </c>
      <c r="HJ66" s="535" t="str" cm="1">
        <f t="array" aca="1" ref="HJ66" ca="1">INDEX(HJ$13:HJ65,$B66+1,1)</f>
        <v>-</v>
      </c>
      <c r="HK66" s="535" t="str" cm="1">
        <f t="array" aca="1" ref="HK66" ca="1">INDEX(HK$13:HK65,$B66+1,1)</f>
        <v>-</v>
      </c>
      <c r="HL66" s="535" t="str" cm="1">
        <f t="array" aca="1" ref="HL66" ca="1">INDEX(HL$13:HL65,$B66+1,1)</f>
        <v>-</v>
      </c>
      <c r="HM66" s="535" t="str" cm="1">
        <f t="array" aca="1" ref="HM66" ca="1">INDEX(HM$13:HM65,$B66+1,1)</f>
        <v>-</v>
      </c>
      <c r="HN66" s="535" t="str" cm="1">
        <f t="array" aca="1" ref="HN66" ca="1">INDEX(HN$13:HN65,$B66+1,1)</f>
        <v>-</v>
      </c>
      <c r="HO66" s="535" t="str" cm="1">
        <f t="array" aca="1" ref="HO66" ca="1">INDEX(HO$13:HO65,$B66+1,1)</f>
        <v>-</v>
      </c>
      <c r="HP66" s="535" t="str" cm="1">
        <f t="array" aca="1" ref="HP66" ca="1">INDEX(HP$13:HP65,$B66+1,1)</f>
        <v>-</v>
      </c>
      <c r="HQ66" s="535" t="str" cm="1">
        <f t="array" aca="1" ref="HQ66" ca="1">INDEX(HQ$13:HQ65,$B66+1,1)</f>
        <v>-</v>
      </c>
      <c r="HR66" s="535" t="str" cm="1">
        <f t="array" aca="1" ref="HR66" ca="1">INDEX(HR$13:HR65,$B66+1,1)</f>
        <v>-</v>
      </c>
      <c r="HS66" s="535" t="str" cm="1">
        <f t="array" aca="1" ref="HS66" ca="1">INDEX(HS$13:HS65,$B66+1,1)</f>
        <v>-</v>
      </c>
      <c r="HT66" s="535" t="str" cm="1">
        <f t="array" aca="1" ref="HT66" ca="1">INDEX(HT$13:HT65,$B66+1,1)</f>
        <v>-</v>
      </c>
      <c r="HU66" s="535" cm="1">
        <f t="array" aca="1" ref="HU66" ca="1">INDEX(HU$13:HU65,$B66+1,1)</f>
        <v>0</v>
      </c>
      <c r="HV66" s="535" t="str" cm="1">
        <f t="array" aca="1" ref="HV66" ca="1">INDEX(HV$13:HV65,$B66+1,1)</f>
        <v>-</v>
      </c>
      <c r="HW66" s="535" cm="1">
        <f t="array" aca="1" ref="HW66" ca="1">INDEX(HW$13:HW65,$B66+1,1)</f>
        <v>1</v>
      </c>
      <c r="HX66" s="727">
        <f t="shared" ca="1" si="276"/>
        <v>0</v>
      </c>
      <c r="HY66" s="727">
        <f t="shared" ca="1" si="276"/>
        <v>0</v>
      </c>
      <c r="HZ66" s="727">
        <f t="shared" ca="1" si="276"/>
        <v>0</v>
      </c>
      <c r="IA66" s="727">
        <f t="shared" ca="1" si="277"/>
        <v>0</v>
      </c>
      <c r="IB66" s="727">
        <f t="shared" ca="1" si="277"/>
        <v>0</v>
      </c>
      <c r="IC66" s="727">
        <f t="shared" ca="1" si="277"/>
        <v>0</v>
      </c>
      <c r="ID66" s="535" cm="1">
        <f t="array" aca="1" ref="ID66" ca="1">INDEX(ID$13:ID65,$B66+1,1)</f>
        <v>0</v>
      </c>
      <c r="IE66" s="727">
        <f t="shared" ca="1" si="278"/>
        <v>1</v>
      </c>
      <c r="IF66" s="727">
        <f t="shared" ca="1" si="278"/>
        <v>0</v>
      </c>
      <c r="IG66" s="727">
        <f t="shared" ca="1" si="278"/>
        <v>0</v>
      </c>
      <c r="IH66" s="727">
        <f t="shared" ca="1" si="278"/>
        <v>0</v>
      </c>
      <c r="II66" s="535" cm="1">
        <f t="array" aca="1" ref="II66" ca="1">INDEX(II$13:II65,$B66+1,1)</f>
        <v>0</v>
      </c>
      <c r="IJ66" s="727">
        <f t="shared" ca="1" si="278"/>
        <v>0</v>
      </c>
      <c r="IK66" s="18"/>
      <c r="IL66" s="535" t="str" cm="1">
        <f t="array" aca="1" ref="IL66" ca="1">INDEX(IL$13:IL65,$B66+1,1)</f>
        <v>-</v>
      </c>
      <c r="IM66" s="535" t="str" cm="1">
        <f t="array" aca="1" ref="IM66" ca="1">INDEX(IM$13:IM65,$B66+1,1)</f>
        <v>-</v>
      </c>
      <c r="IN66" s="535" t="str" cm="1">
        <f t="array" aca="1" ref="IN66" ca="1">INDEX(IN$13:IN65,$B66+1,1)</f>
        <v>-</v>
      </c>
      <c r="IO66" s="535" t="str" cm="1">
        <f t="array" aca="1" ref="IO66" ca="1">INDEX(IO$13:IO65,$B66+1,1)</f>
        <v>-</v>
      </c>
      <c r="IP66" s="535" t="str" cm="1">
        <f t="array" aca="1" ref="IP66" ca="1">INDEX(IP$13:IP65,$B66+1,1)</f>
        <v>-</v>
      </c>
      <c r="IQ66" s="535" t="str" cm="1">
        <f t="array" aca="1" ref="IQ66" ca="1">INDEX(IQ$13:IQ65,$B66+1,1)</f>
        <v>-</v>
      </c>
      <c r="IR66" s="535" t="str" cm="1">
        <f t="array" aca="1" ref="IR66" ca="1">INDEX(IR$13:IR65,$B66+1,1)</f>
        <v>-</v>
      </c>
      <c r="IS66" s="535" t="str" cm="1">
        <f t="array" aca="1" ref="IS66" ca="1">INDEX(IS$13:IS65,$B66+1,1)</f>
        <v>-</v>
      </c>
      <c r="IT66" s="535" t="str" cm="1">
        <f t="array" aca="1" ref="IT66" ca="1">INDEX(IT$13:IT65,$B66+1,1)</f>
        <v>-</v>
      </c>
      <c r="IU66" s="535" t="str" cm="1">
        <f t="array" aca="1" ref="IU66" ca="1">INDEX(IU$13:IU65,$B66+1,1)</f>
        <v>-</v>
      </c>
      <c r="IV66" s="535" t="str" cm="1">
        <f t="array" aca="1" ref="IV66" ca="1">INDEX(IV$13:IV65,$B66+1,1)</f>
        <v>-</v>
      </c>
      <c r="IW66" s="535" t="str" cm="1">
        <f t="array" aca="1" ref="IW66" ca="1">INDEX(IW$13:IW65,$B66+1,1)</f>
        <v>-</v>
      </c>
      <c r="IX66" s="535" t="str" cm="1">
        <f t="array" aca="1" ref="IX66" ca="1">INDEX(IX$13:IX65,$B66+1,1)</f>
        <v>-</v>
      </c>
      <c r="IY66" s="535" t="str" cm="1">
        <f t="array" aca="1" ref="IY66" ca="1">INDEX(IY$13:IY65,$B66+1,1)</f>
        <v>-</v>
      </c>
      <c r="IZ66" s="535" t="str" cm="1">
        <f t="array" aca="1" ref="IZ66" ca="1">INDEX(IZ$13:IZ65,$B66+1,1)</f>
        <v>-</v>
      </c>
      <c r="JA66" s="535" t="str" cm="1">
        <f t="array" aca="1" ref="JA66" ca="1">INDEX(JA$13:JA65,$B66+1,1)</f>
        <v>-</v>
      </c>
      <c r="JB66" s="535" cm="1">
        <f t="array" aca="1" ref="JB66" ca="1">INDEX(JB$13:JB65,$B66+1,1)</f>
        <v>0</v>
      </c>
      <c r="JC66" s="535" cm="1">
        <f t="array" aca="1" ref="JC66" ca="1">INDEX(JC$13:JC65,$B66+1,1)</f>
        <v>0</v>
      </c>
      <c r="JD66" s="545" cm="1">
        <f t="array" aca="1" ref="JD66" ca="1">IF(AND($N66=JD$10,$AS66&lt;&gt;0),INDEX(i.LTWFeedLevels,$AS66,12),0)</f>
        <v>0</v>
      </c>
      <c r="JE66" s="630" cm="1">
        <f t="array" aca="1" ref="JE66" ca="1">IF(AND($N66=JE$10,$AT66&lt;&gt;0),INDEX(i.LTWFeedLevels,$AT66,12),0)</f>
        <v>0</v>
      </c>
      <c r="JF66" s="457">
        <f t="shared" ref="JF66:JH66" ca="1" si="345">JE66</f>
        <v>0</v>
      </c>
      <c r="JG66" s="457">
        <f t="shared" ca="1" si="345"/>
        <v>0</v>
      </c>
      <c r="JH66" s="457">
        <f t="shared" ca="1" si="345"/>
        <v>0</v>
      </c>
      <c r="JI66" s="545" cm="1">
        <f t="array" aca="1" ref="JI66" ca="1">IF(AND($N66=JI$10,$AS66&lt;&gt;0),INDEX(i.LTWFeedLevels,$AS66,12),0)</f>
        <v>0</v>
      </c>
      <c r="JJ66" s="630" cm="1">
        <f t="array" aca="1" ref="JJ66" ca="1">IF(AND($N66=JJ$10,$AT66&lt;&gt;0),INDEX(i.LTWFeedLevels,$AT66,12),0)</f>
        <v>0</v>
      </c>
      <c r="JK66" s="457">
        <f t="shared" ref="JK66:JM66" ca="1" si="346">JJ66</f>
        <v>0</v>
      </c>
      <c r="JL66" s="457">
        <f t="shared" ca="1" si="346"/>
        <v>0</v>
      </c>
      <c r="JM66" s="457">
        <f t="shared" ca="1" si="346"/>
        <v>0</v>
      </c>
      <c r="JN66" s="545" cm="1">
        <f t="array" aca="1" ref="JN66" ca="1">IF(AND($N66=JN$10,$AS66&lt;&gt;0),INDEX(i.LTWFeedLevels,$AS66,12),0)</f>
        <v>0</v>
      </c>
      <c r="JO66" s="630" cm="1">
        <f t="array" aca="1" ref="JO66" ca="1">IF(AND($N66=JO$10,$AT66&lt;&gt;0),INDEX(i.LTWFeedLevels,$AT66,12),0)</f>
        <v>0</v>
      </c>
      <c r="JP66" s="457">
        <f t="shared" ref="JP66:JR66" ca="1" si="347">JO66</f>
        <v>0</v>
      </c>
      <c r="JQ66" s="457">
        <f t="shared" ca="1" si="347"/>
        <v>0</v>
      </c>
      <c r="JR66" s="457">
        <f t="shared" ca="1" si="347"/>
        <v>0</v>
      </c>
      <c r="JS66" s="189">
        <f t="shared" ca="1" si="282"/>
        <v>0</v>
      </c>
      <c r="JT66" s="189">
        <f t="shared" ca="1" si="282"/>
        <v>0</v>
      </c>
      <c r="JU66" s="189">
        <f t="shared" ca="1" si="282"/>
        <v>0</v>
      </c>
      <c r="JV66" s="189">
        <f t="shared" ca="1" si="282"/>
        <v>0</v>
      </c>
      <c r="JW66" s="189">
        <f t="shared" ca="1" si="282"/>
        <v>0</v>
      </c>
      <c r="JX66" s="189">
        <f t="shared" ca="1" si="282"/>
        <v>0</v>
      </c>
      <c r="JY66" s="189">
        <f t="shared" ca="1" si="282"/>
        <v>0</v>
      </c>
      <c r="JZ66" s="189">
        <f t="shared" ca="1" si="282"/>
        <v>0</v>
      </c>
      <c r="KA66" s="189">
        <f t="shared" ca="1" si="282"/>
        <v>0</v>
      </c>
      <c r="KB66" s="189">
        <f t="shared" ca="1" si="282"/>
        <v>0</v>
      </c>
      <c r="KC66" s="189">
        <f t="shared" ca="1" si="283"/>
        <v>0</v>
      </c>
      <c r="KD66" s="189">
        <f t="shared" ca="1" si="283"/>
        <v>0</v>
      </c>
      <c r="KE66" s="189">
        <f t="shared" ca="1" si="283"/>
        <v>0</v>
      </c>
      <c r="KF66" s="189">
        <f t="shared" ca="1" si="283"/>
        <v>0</v>
      </c>
      <c r="KG66" s="189">
        <f t="shared" ca="1" si="283"/>
        <v>0</v>
      </c>
      <c r="KH66" s="189">
        <f t="shared" ca="1" si="283"/>
        <v>0</v>
      </c>
      <c r="KI66" s="189">
        <f t="shared" ca="1" si="283"/>
        <v>0</v>
      </c>
      <c r="KJ66" s="189">
        <f t="shared" ca="1" si="283"/>
        <v>0</v>
      </c>
      <c r="KK66" s="189">
        <f t="shared" ca="1" si="283"/>
        <v>0</v>
      </c>
      <c r="KL66" s="189">
        <f t="shared" ca="1" si="283"/>
        <v>0</v>
      </c>
      <c r="KM66" s="189">
        <f t="shared" ca="1" si="284"/>
        <v>0</v>
      </c>
      <c r="KN66" s="189">
        <f t="shared" ca="1" si="284"/>
        <v>0</v>
      </c>
      <c r="KO66" s="189">
        <f t="shared" ca="1" si="284"/>
        <v>0</v>
      </c>
      <c r="KP66" s="189">
        <f t="shared" ca="1" si="284"/>
        <v>0</v>
      </c>
      <c r="KQ66" s="189">
        <f t="shared" ca="1" si="284"/>
        <v>0</v>
      </c>
      <c r="KR66" s="189">
        <f t="shared" ca="1" si="284"/>
        <v>0</v>
      </c>
      <c r="KS66" s="189">
        <f t="shared" ca="1" si="284"/>
        <v>0</v>
      </c>
      <c r="KT66" s="189">
        <f t="shared" ca="1" si="284"/>
        <v>0</v>
      </c>
      <c r="KU66" s="189">
        <f t="shared" ca="1" si="284"/>
        <v>-1</v>
      </c>
      <c r="KV66" s="189">
        <f t="shared" ca="1" si="284"/>
        <v>-2</v>
      </c>
      <c r="KW66" s="189">
        <f t="shared" ca="1" si="285"/>
        <v>-1.5</v>
      </c>
      <c r="KX66" s="189">
        <f t="shared" ca="1" si="285"/>
        <v>-2</v>
      </c>
      <c r="KY66" s="189">
        <f t="shared" ca="1" si="285"/>
        <v>0</v>
      </c>
      <c r="KZ66" s="189">
        <f t="shared" ca="1" si="285"/>
        <v>0</v>
      </c>
      <c r="LA66" s="189">
        <f t="shared" ca="1" si="285"/>
        <v>0</v>
      </c>
      <c r="LB66" s="189">
        <f t="shared" ca="1" si="285"/>
        <v>0</v>
      </c>
      <c r="LC66" s="189">
        <f t="shared" ca="1" si="285"/>
        <v>0</v>
      </c>
      <c r="LD66" s="189">
        <f t="shared" ca="1" si="285"/>
        <v>0</v>
      </c>
      <c r="LE66" s="189">
        <f t="shared" ca="1" si="285"/>
        <v>0</v>
      </c>
      <c r="LF66" s="189">
        <f t="shared" ca="1" si="285"/>
        <v>0</v>
      </c>
      <c r="LG66" s="189">
        <f t="shared" ca="1" si="286"/>
        <v>0</v>
      </c>
      <c r="LH66" s="189">
        <f t="shared" ca="1" si="286"/>
        <v>0</v>
      </c>
      <c r="LI66" s="189">
        <f t="shared" ca="1" si="286"/>
        <v>0</v>
      </c>
      <c r="LJ66" s="189">
        <f t="shared" ca="1" si="286"/>
        <v>0</v>
      </c>
      <c r="LK66" s="189">
        <f t="shared" ca="1" si="286"/>
        <v>0</v>
      </c>
      <c r="LL66" s="189">
        <f t="shared" ca="1" si="286"/>
        <v>0</v>
      </c>
      <c r="LM66" s="189">
        <f t="shared" ca="1" si="286"/>
        <v>0</v>
      </c>
      <c r="LN66" s="189">
        <f t="shared" ca="1" si="286"/>
        <v>0</v>
      </c>
      <c r="LO66" s="189">
        <f t="shared" ca="1" si="286"/>
        <v>0</v>
      </c>
      <c r="LP66" s="189">
        <f t="shared" ca="1" si="286"/>
        <v>0</v>
      </c>
      <c r="LQ66" s="189">
        <f t="shared" ca="1" si="287"/>
        <v>0</v>
      </c>
      <c r="LR66" s="189">
        <f t="shared" ca="1" si="287"/>
        <v>0</v>
      </c>
      <c r="LS66" s="189">
        <f t="shared" ca="1" si="287"/>
        <v>0</v>
      </c>
      <c r="LT66" s="189">
        <f t="shared" ca="1" si="287"/>
        <v>0</v>
      </c>
      <c r="LU66" s="189">
        <f t="shared" ca="1" si="287"/>
        <v>0</v>
      </c>
      <c r="LV66" s="189">
        <f t="shared" ca="1" si="287"/>
        <v>0</v>
      </c>
      <c r="LW66" s="189">
        <f t="shared" ca="1" si="287"/>
        <v>0</v>
      </c>
      <c r="LX66" s="189">
        <f t="shared" ca="1" si="287"/>
        <v>0</v>
      </c>
      <c r="LY66" s="189">
        <f t="shared" ca="1" si="287"/>
        <v>0</v>
      </c>
      <c r="LZ66" s="189">
        <f t="shared" ca="1" si="287"/>
        <v>0</v>
      </c>
      <c r="MA66" s="189">
        <f t="shared" ca="1" si="288"/>
        <v>0</v>
      </c>
      <c r="MB66" s="189">
        <f t="shared" ca="1" si="288"/>
        <v>0</v>
      </c>
      <c r="MC66" s="189">
        <f t="shared" ca="1" si="288"/>
        <v>0</v>
      </c>
      <c r="MD66" s="189">
        <f t="shared" ca="1" si="288"/>
        <v>0</v>
      </c>
      <c r="ME66" s="189">
        <f t="shared" ca="1" si="288"/>
        <v>0</v>
      </c>
      <c r="MF66" s="189">
        <f t="shared" ca="1" si="288"/>
        <v>0</v>
      </c>
      <c r="MG66" s="189">
        <f t="shared" ca="1" si="288"/>
        <v>0</v>
      </c>
      <c r="MH66" s="189">
        <f t="shared" ca="1" si="288"/>
        <v>0</v>
      </c>
      <c r="MI66" s="189">
        <f t="shared" ca="1" si="288"/>
        <v>0</v>
      </c>
      <c r="MJ66" s="189">
        <f t="shared" ca="1" si="288"/>
        <v>0</v>
      </c>
      <c r="MK66" s="189">
        <f t="shared" ca="1" si="288"/>
        <v>0</v>
      </c>
      <c r="ML66" s="189">
        <f t="shared" ca="1" si="288"/>
        <v>0</v>
      </c>
      <c r="MM66" s="557">
        <f t="shared" ca="1" si="289"/>
        <v>0</v>
      </c>
      <c r="MN66" s="557">
        <f t="shared" ca="1" si="289"/>
        <v>0</v>
      </c>
      <c r="MO66" s="557">
        <f t="shared" ca="1" si="289"/>
        <v>0</v>
      </c>
      <c r="MP66" s="557">
        <f t="shared" ca="1" si="289"/>
        <v>0</v>
      </c>
      <c r="MQ66" s="557">
        <f t="shared" ca="1" si="289"/>
        <v>0</v>
      </c>
      <c r="MR66" s="557">
        <f t="shared" ca="1" si="289"/>
        <v>0</v>
      </c>
      <c r="MS66" s="557">
        <f t="shared" ca="1" si="289"/>
        <v>0</v>
      </c>
      <c r="MT66" s="557">
        <f t="shared" ca="1" si="289"/>
        <v>0</v>
      </c>
      <c r="MU66" s="557">
        <f t="shared" ca="1" si="289"/>
        <v>0</v>
      </c>
      <c r="MV66" s="557">
        <f t="shared" ca="1" si="289"/>
        <v>0</v>
      </c>
      <c r="MW66" s="557">
        <f t="shared" ca="1" si="290"/>
        <v>0</v>
      </c>
      <c r="MX66" s="557">
        <f t="shared" ca="1" si="290"/>
        <v>0</v>
      </c>
      <c r="MY66" s="557">
        <f t="shared" ca="1" si="290"/>
        <v>0</v>
      </c>
      <c r="MZ66" s="557">
        <f t="shared" ca="1" si="290"/>
        <v>0</v>
      </c>
      <c r="NA66" s="557">
        <f t="shared" ca="1" si="290"/>
        <v>0</v>
      </c>
      <c r="NB66" s="557">
        <f t="shared" ca="1" si="290"/>
        <v>0</v>
      </c>
      <c r="NC66" s="557">
        <f t="shared" ca="1" si="290"/>
        <v>0</v>
      </c>
      <c r="ND66" s="557">
        <f t="shared" ca="1" si="290"/>
        <v>0</v>
      </c>
      <c r="NE66" s="557">
        <f t="shared" ca="1" si="290"/>
        <v>0</v>
      </c>
      <c r="NF66" s="557">
        <f t="shared" ca="1" si="290"/>
        <v>0</v>
      </c>
      <c r="NG66" s="557">
        <f t="shared" ca="1" si="291"/>
        <v>0</v>
      </c>
      <c r="NH66" s="557">
        <f t="shared" ca="1" si="291"/>
        <v>0</v>
      </c>
      <c r="NI66" s="557">
        <f t="shared" ca="1" si="291"/>
        <v>0</v>
      </c>
      <c r="NJ66" s="557">
        <f t="shared" ca="1" si="291"/>
        <v>0</v>
      </c>
      <c r="NK66" s="557">
        <f t="shared" ca="1" si="291"/>
        <v>0</v>
      </c>
      <c r="NL66" s="557">
        <f t="shared" ca="1" si="291"/>
        <v>0</v>
      </c>
      <c r="NM66" s="557">
        <f t="shared" ca="1" si="291"/>
        <v>0</v>
      </c>
      <c r="NN66" s="557">
        <f t="shared" ca="1" si="291"/>
        <v>0</v>
      </c>
      <c r="NO66" s="557">
        <f t="shared" ca="1" si="291"/>
        <v>0</v>
      </c>
      <c r="NP66" s="557">
        <f t="shared" ca="1" si="291"/>
        <v>0</v>
      </c>
      <c r="NQ66" s="557">
        <f t="shared" ca="1" si="292"/>
        <v>0</v>
      </c>
      <c r="NR66" s="557">
        <f t="shared" ca="1" si="292"/>
        <v>0</v>
      </c>
      <c r="NS66" s="557">
        <f t="shared" ca="1" si="292"/>
        <v>0</v>
      </c>
      <c r="NT66" s="557">
        <f t="shared" ca="1" si="292"/>
        <v>0</v>
      </c>
      <c r="NU66" s="557">
        <f t="shared" ca="1" si="292"/>
        <v>0</v>
      </c>
      <c r="NV66" s="557">
        <f t="shared" ca="1" si="292"/>
        <v>0</v>
      </c>
      <c r="NW66" s="557">
        <f t="shared" ca="1" si="292"/>
        <v>0</v>
      </c>
      <c r="NX66" s="557">
        <f t="shared" ca="1" si="292"/>
        <v>0</v>
      </c>
      <c r="NY66" s="557">
        <f t="shared" ca="1" si="292"/>
        <v>0</v>
      </c>
      <c r="NZ66" s="557">
        <f t="shared" ca="1" si="292"/>
        <v>0</v>
      </c>
      <c r="OA66" s="557">
        <f t="shared" ca="1" si="293"/>
        <v>0</v>
      </c>
      <c r="OB66" s="557">
        <f t="shared" ca="1" si="293"/>
        <v>0</v>
      </c>
      <c r="OC66" s="557">
        <f t="shared" ca="1" si="293"/>
        <v>0</v>
      </c>
      <c r="OD66" s="557">
        <f t="shared" ca="1" si="293"/>
        <v>0</v>
      </c>
      <c r="OE66" s="557">
        <f t="shared" ca="1" si="293"/>
        <v>0</v>
      </c>
      <c r="OF66" s="557">
        <f t="shared" ca="1" si="293"/>
        <v>0</v>
      </c>
      <c r="OG66" s="557">
        <f t="shared" ca="1" si="293"/>
        <v>0</v>
      </c>
      <c r="OH66" s="557">
        <f t="shared" ca="1" si="293"/>
        <v>0</v>
      </c>
      <c r="OI66" s="557">
        <f t="shared" ca="1" si="293"/>
        <v>0</v>
      </c>
      <c r="OJ66" s="557">
        <f t="shared" ca="1" si="293"/>
        <v>0</v>
      </c>
      <c r="OK66" s="557">
        <f t="shared" ca="1" si="294"/>
        <v>0</v>
      </c>
      <c r="OL66" s="557">
        <f t="shared" ca="1" si="294"/>
        <v>0</v>
      </c>
      <c r="OM66" s="557">
        <f t="shared" ca="1" si="294"/>
        <v>0</v>
      </c>
      <c r="ON66" s="557">
        <f t="shared" ca="1" si="294"/>
        <v>0</v>
      </c>
      <c r="OO66" s="557">
        <f t="shared" ca="1" si="294"/>
        <v>0</v>
      </c>
      <c r="OP66" s="557">
        <f t="shared" ca="1" si="294"/>
        <v>0</v>
      </c>
      <c r="OQ66" s="557">
        <f t="shared" ca="1" si="294"/>
        <v>0</v>
      </c>
      <c r="OR66" s="557">
        <f t="shared" ca="1" si="294"/>
        <v>0</v>
      </c>
      <c r="OS66" s="557">
        <f t="shared" ca="1" si="294"/>
        <v>0</v>
      </c>
      <c r="OT66" s="557">
        <f t="shared" ca="1" si="294"/>
        <v>0</v>
      </c>
      <c r="OU66" s="557">
        <f t="shared" ca="1" si="295"/>
        <v>0</v>
      </c>
      <c r="OV66" s="557">
        <f t="shared" ca="1" si="295"/>
        <v>0</v>
      </c>
      <c r="OW66" s="557">
        <f t="shared" ca="1" si="295"/>
        <v>0</v>
      </c>
      <c r="OX66" s="557">
        <f t="shared" ca="1" si="295"/>
        <v>0</v>
      </c>
      <c r="OY66" s="557">
        <f t="shared" ca="1" si="295"/>
        <v>0</v>
      </c>
      <c r="OZ66" s="557">
        <f t="shared" ca="1" si="295"/>
        <v>0</v>
      </c>
      <c r="PA66" s="557">
        <f t="shared" ca="1" si="295"/>
        <v>0</v>
      </c>
      <c r="PB66" s="557">
        <f t="shared" ca="1" si="295"/>
        <v>0</v>
      </c>
      <c r="PC66" s="557">
        <f t="shared" ca="1" si="295"/>
        <v>0</v>
      </c>
      <c r="PD66" s="557">
        <f t="shared" ca="1" si="295"/>
        <v>0</v>
      </c>
      <c r="PE66" s="557">
        <f t="shared" ca="1" si="296"/>
        <v>0</v>
      </c>
      <c r="PF66" s="557">
        <f t="shared" ca="1" si="296"/>
        <v>0</v>
      </c>
      <c r="PG66" s="557">
        <f t="shared" ca="1" si="296"/>
        <v>0</v>
      </c>
      <c r="PH66" s="557">
        <f t="shared" ca="1" si="296"/>
        <v>0</v>
      </c>
      <c r="PI66" s="557">
        <f t="shared" ca="1" si="296"/>
        <v>0</v>
      </c>
      <c r="PJ66" s="557">
        <f t="shared" ca="1" si="296"/>
        <v>0</v>
      </c>
      <c r="PK66" s="557">
        <f t="shared" ca="1" si="296"/>
        <v>0</v>
      </c>
      <c r="PL66" s="557">
        <f t="shared" ca="1" si="296"/>
        <v>0</v>
      </c>
      <c r="PM66" s="557">
        <f t="shared" ca="1" si="296"/>
        <v>0</v>
      </c>
      <c r="PN66" s="557">
        <f t="shared" ca="1" si="296"/>
        <v>0</v>
      </c>
      <c r="PO66" s="557">
        <f t="shared" ca="1" si="297"/>
        <v>0</v>
      </c>
      <c r="PP66" s="557">
        <f t="shared" ca="1" si="297"/>
        <v>0</v>
      </c>
      <c r="PQ66" s="557">
        <f t="shared" ca="1" si="297"/>
        <v>0</v>
      </c>
      <c r="PR66" s="557">
        <f t="shared" ca="1" si="297"/>
        <v>0</v>
      </c>
      <c r="PS66" s="557">
        <f t="shared" ca="1" si="297"/>
        <v>0</v>
      </c>
      <c r="PT66" s="557">
        <f t="shared" ca="1" si="297"/>
        <v>0</v>
      </c>
      <c r="PU66" s="557">
        <f t="shared" ca="1" si="297"/>
        <v>0</v>
      </c>
      <c r="PV66" s="557">
        <f t="shared" ca="1" si="297"/>
        <v>0</v>
      </c>
      <c r="PW66" s="557">
        <f t="shared" ca="1" si="297"/>
        <v>0</v>
      </c>
      <c r="PX66" s="557">
        <f t="shared" ca="1" si="297"/>
        <v>0</v>
      </c>
      <c r="PY66" s="557">
        <f t="shared" ca="1" si="298"/>
        <v>0</v>
      </c>
      <c r="PZ66" s="557">
        <f t="shared" ca="1" si="298"/>
        <v>0</v>
      </c>
      <c r="QA66" s="557">
        <f t="shared" ca="1" si="298"/>
        <v>0</v>
      </c>
      <c r="QB66" s="557">
        <f t="shared" ca="1" si="298"/>
        <v>0</v>
      </c>
      <c r="QC66" s="557">
        <f t="shared" ca="1" si="298"/>
        <v>0</v>
      </c>
      <c r="QD66" s="557">
        <f t="shared" ca="1" si="298"/>
        <v>0</v>
      </c>
      <c r="QE66" s="557">
        <f t="shared" ca="1" si="298"/>
        <v>0</v>
      </c>
      <c r="QF66" s="557">
        <f t="shared" ca="1" si="298"/>
        <v>0</v>
      </c>
      <c r="QG66" s="557">
        <f t="shared" ca="1" si="298"/>
        <v>0</v>
      </c>
      <c r="QH66" s="557">
        <f t="shared" ca="1" si="298"/>
        <v>0</v>
      </c>
      <c r="QI66" s="557">
        <f t="shared" ca="1" si="299"/>
        <v>0</v>
      </c>
      <c r="QJ66" s="557">
        <f t="shared" ca="1" si="299"/>
        <v>0</v>
      </c>
      <c r="QK66" s="557">
        <f t="shared" ca="1" si="299"/>
        <v>0</v>
      </c>
      <c r="QL66" s="557">
        <f t="shared" ca="1" si="299"/>
        <v>0</v>
      </c>
      <c r="QM66" s="557">
        <f t="shared" ca="1" si="299"/>
        <v>0</v>
      </c>
      <c r="QN66" s="557">
        <f t="shared" ca="1" si="299"/>
        <v>0</v>
      </c>
      <c r="QO66" s="557">
        <f t="shared" ca="1" si="299"/>
        <v>0</v>
      </c>
      <c r="QP66" s="557">
        <f t="shared" ca="1" si="299"/>
        <v>0</v>
      </c>
      <c r="QQ66" s="557">
        <f t="shared" ca="1" si="299"/>
        <v>0</v>
      </c>
      <c r="QR66" s="557">
        <f t="shared" ca="1" si="299"/>
        <v>0</v>
      </c>
      <c r="QS66" s="557">
        <f t="shared" ca="1" si="300"/>
        <v>0</v>
      </c>
      <c r="QT66" s="557">
        <f t="shared" ca="1" si="300"/>
        <v>0</v>
      </c>
      <c r="QU66" s="557">
        <f t="shared" ca="1" si="300"/>
        <v>0</v>
      </c>
      <c r="QV66" s="557">
        <f t="shared" ca="1" si="300"/>
        <v>0</v>
      </c>
      <c r="QW66" s="557">
        <f t="shared" ca="1" si="300"/>
        <v>0</v>
      </c>
      <c r="QX66" s="557">
        <f t="shared" ca="1" si="300"/>
        <v>0</v>
      </c>
      <c r="QY66" s="557">
        <f t="shared" ca="1" si="300"/>
        <v>0</v>
      </c>
      <c r="QZ66" s="557">
        <f t="shared" ca="1" si="300"/>
        <v>0</v>
      </c>
      <c r="RA66" s="557">
        <f t="shared" ca="1" si="300"/>
        <v>0</v>
      </c>
      <c r="RB66" s="557">
        <f t="shared" ca="1" si="300"/>
        <v>0</v>
      </c>
      <c r="RC66" s="557">
        <f t="shared" ca="1" si="301"/>
        <v>0</v>
      </c>
      <c r="RD66" s="557">
        <f t="shared" ca="1" si="301"/>
        <v>0</v>
      </c>
      <c r="RE66" s="557">
        <f t="shared" ca="1" si="301"/>
        <v>0</v>
      </c>
      <c r="RF66" s="557">
        <f t="shared" ca="1" si="301"/>
        <v>0</v>
      </c>
      <c r="RG66" s="557">
        <f t="shared" ca="1" si="301"/>
        <v>0</v>
      </c>
      <c r="RH66" s="557">
        <f t="shared" ca="1" si="301"/>
        <v>0</v>
      </c>
      <c r="RI66" s="557">
        <f t="shared" ca="1" si="301"/>
        <v>0</v>
      </c>
      <c r="RJ66" s="557">
        <f t="shared" ca="1" si="301"/>
        <v>0</v>
      </c>
      <c r="RK66" s="557">
        <f t="shared" ca="1" si="301"/>
        <v>0</v>
      </c>
      <c r="RL66" s="557">
        <f t="shared" ca="1" si="301"/>
        <v>0</v>
      </c>
      <c r="RM66" s="557">
        <f t="shared" ca="1" si="302"/>
        <v>0</v>
      </c>
      <c r="RN66" s="557">
        <f t="shared" ca="1" si="302"/>
        <v>0</v>
      </c>
      <c r="RO66" s="557">
        <f t="shared" ca="1" si="302"/>
        <v>0</v>
      </c>
      <c r="RP66" s="557">
        <f t="shared" ca="1" si="302"/>
        <v>0</v>
      </c>
      <c r="RQ66" s="557">
        <f t="shared" ca="1" si="302"/>
        <v>0</v>
      </c>
      <c r="RR66" s="557">
        <f t="shared" ca="1" si="302"/>
        <v>0</v>
      </c>
      <c r="RS66" s="557">
        <f t="shared" ca="1" si="302"/>
        <v>0</v>
      </c>
      <c r="RT66" s="557">
        <f t="shared" ca="1" si="302"/>
        <v>0</v>
      </c>
      <c r="RU66" s="557">
        <f t="shared" ca="1" si="302"/>
        <v>0</v>
      </c>
      <c r="RV66" s="557">
        <f t="shared" ca="1" si="302"/>
        <v>0</v>
      </c>
      <c r="RW66" s="557">
        <f t="shared" ca="1" si="303"/>
        <v>0</v>
      </c>
      <c r="RX66" s="557">
        <f t="shared" ca="1" si="303"/>
        <v>0</v>
      </c>
      <c r="RY66" s="557">
        <f t="shared" ca="1" si="303"/>
        <v>0</v>
      </c>
      <c r="RZ66" s="557">
        <f t="shared" ca="1" si="303"/>
        <v>0</v>
      </c>
      <c r="SA66" s="557">
        <f t="shared" ca="1" si="303"/>
        <v>0</v>
      </c>
      <c r="SB66" s="557">
        <f t="shared" ca="1" si="303"/>
        <v>0</v>
      </c>
      <c r="SC66" s="557">
        <f t="shared" ca="1" si="303"/>
        <v>0</v>
      </c>
      <c r="SD66" s="557">
        <f t="shared" ca="1" si="303"/>
        <v>0</v>
      </c>
      <c r="SE66" s="557">
        <f t="shared" ca="1" si="303"/>
        <v>0</v>
      </c>
      <c r="SF66" s="557">
        <f t="shared" ca="1" si="303"/>
        <v>0</v>
      </c>
      <c r="SG66" s="557">
        <f t="shared" ca="1" si="304"/>
        <v>0</v>
      </c>
      <c r="SH66" s="557">
        <f t="shared" ca="1" si="304"/>
        <v>0</v>
      </c>
      <c r="SI66" s="557">
        <f t="shared" ca="1" si="304"/>
        <v>0</v>
      </c>
      <c r="SJ66" s="557">
        <f t="shared" ca="1" si="304"/>
        <v>0</v>
      </c>
      <c r="SK66" s="557">
        <f t="shared" ca="1" si="304"/>
        <v>0</v>
      </c>
      <c r="SL66" s="557">
        <f t="shared" ca="1" si="304"/>
        <v>0</v>
      </c>
      <c r="SM66" s="557">
        <f t="shared" ca="1" si="304"/>
        <v>0</v>
      </c>
      <c r="SN66" s="557">
        <f t="shared" ca="1" si="304"/>
        <v>0</v>
      </c>
      <c r="SO66" s="557">
        <f t="shared" ca="1" si="304"/>
        <v>0</v>
      </c>
      <c r="SP66" s="557">
        <f t="shared" ca="1" si="304"/>
        <v>0</v>
      </c>
      <c r="SQ66" s="557">
        <f t="shared" ca="1" si="305"/>
        <v>0</v>
      </c>
      <c r="SR66" s="557">
        <f t="shared" ca="1" si="305"/>
        <v>0</v>
      </c>
      <c r="SS66" s="557">
        <f t="shared" ca="1" si="305"/>
        <v>0</v>
      </c>
      <c r="ST66" s="557">
        <f t="shared" ca="1" si="305"/>
        <v>0</v>
      </c>
      <c r="SU66" s="557">
        <f t="shared" ca="1" si="305"/>
        <v>0</v>
      </c>
      <c r="SV66" s="557">
        <f t="shared" ca="1" si="305"/>
        <v>0</v>
      </c>
      <c r="SW66" s="557">
        <f t="shared" ca="1" si="305"/>
        <v>0</v>
      </c>
      <c r="SX66" s="557">
        <f t="shared" ca="1" si="305"/>
        <v>0</v>
      </c>
      <c r="SY66" s="557">
        <f t="shared" ca="1" si="305"/>
        <v>0</v>
      </c>
      <c r="SZ66" s="557">
        <f t="shared" ca="1" si="305"/>
        <v>0</v>
      </c>
      <c r="TA66" s="557">
        <f t="shared" ca="1" si="306"/>
        <v>0</v>
      </c>
      <c r="TB66" s="557">
        <f t="shared" ca="1" si="306"/>
        <v>0</v>
      </c>
      <c r="TC66" s="557">
        <f t="shared" ca="1" si="306"/>
        <v>0</v>
      </c>
      <c r="TD66" s="557">
        <f t="shared" ca="1" si="306"/>
        <v>0</v>
      </c>
      <c r="TE66" s="557">
        <f t="shared" ca="1" si="306"/>
        <v>0</v>
      </c>
      <c r="TF66" s="557">
        <f t="shared" ca="1" si="306"/>
        <v>0</v>
      </c>
      <c r="TG66" s="557">
        <f t="shared" ca="1" si="306"/>
        <v>0</v>
      </c>
      <c r="TH66" s="557">
        <f t="shared" ca="1" si="306"/>
        <v>0</v>
      </c>
      <c r="TI66" s="557">
        <f t="shared" ca="1" si="306"/>
        <v>0</v>
      </c>
      <c r="TJ66" s="557">
        <f t="shared" ca="1" si="306"/>
        <v>0</v>
      </c>
      <c r="TK66" s="557">
        <f t="shared" ca="1" si="307"/>
        <v>0</v>
      </c>
      <c r="TL66" s="557">
        <f t="shared" ca="1" si="307"/>
        <v>0</v>
      </c>
      <c r="TM66" s="557">
        <f t="shared" ca="1" si="307"/>
        <v>0</v>
      </c>
      <c r="TN66" s="557">
        <f t="shared" ca="1" si="307"/>
        <v>0</v>
      </c>
      <c r="TO66" s="557">
        <f t="shared" ca="1" si="307"/>
        <v>0</v>
      </c>
      <c r="TP66" s="557">
        <f t="shared" ca="1" si="307"/>
        <v>0</v>
      </c>
      <c r="TQ66" s="557">
        <f t="shared" ca="1" si="307"/>
        <v>0</v>
      </c>
      <c r="TR66" s="557">
        <f t="shared" ca="1" si="307"/>
        <v>0</v>
      </c>
      <c r="TS66" s="557">
        <f t="shared" ca="1" si="307"/>
        <v>0</v>
      </c>
      <c r="TT66" s="557">
        <f t="shared" ca="1" si="307"/>
        <v>0</v>
      </c>
      <c r="TU66" s="557">
        <f t="shared" ca="1" si="308"/>
        <v>0</v>
      </c>
      <c r="TV66" s="557">
        <f t="shared" ca="1" si="308"/>
        <v>0</v>
      </c>
      <c r="TW66" s="557">
        <f t="shared" ca="1" si="308"/>
        <v>0</v>
      </c>
      <c r="TX66" s="557">
        <f t="shared" ca="1" si="308"/>
        <v>0</v>
      </c>
      <c r="TY66" s="557">
        <f t="shared" ca="1" si="308"/>
        <v>0</v>
      </c>
      <c r="TZ66" s="557">
        <f t="shared" ca="1" si="308"/>
        <v>0</v>
      </c>
      <c r="UA66" s="557">
        <f t="shared" ca="1" si="308"/>
        <v>0</v>
      </c>
      <c r="UB66" s="557">
        <f t="shared" ca="1" si="308"/>
        <v>0</v>
      </c>
      <c r="UC66" s="557">
        <f t="shared" ca="1" si="308"/>
        <v>0</v>
      </c>
      <c r="UD66" s="557">
        <f t="shared" ca="1" si="308"/>
        <v>0</v>
      </c>
      <c r="UE66" s="557">
        <f t="shared" ca="1" si="309"/>
        <v>0</v>
      </c>
      <c r="UF66" s="557">
        <f t="shared" ca="1" si="309"/>
        <v>0</v>
      </c>
      <c r="UG66" s="557">
        <f t="shared" ca="1" si="309"/>
        <v>0</v>
      </c>
      <c r="UH66" s="557">
        <f t="shared" ca="1" si="309"/>
        <v>0</v>
      </c>
      <c r="UI66" s="557">
        <f t="shared" ca="1" si="309"/>
        <v>0</v>
      </c>
      <c r="UJ66" s="557">
        <f t="shared" ca="1" si="309"/>
        <v>0</v>
      </c>
      <c r="UK66" s="557">
        <f t="shared" ca="1" si="309"/>
        <v>0</v>
      </c>
      <c r="UL66" s="557">
        <f t="shared" ca="1" si="309"/>
        <v>0</v>
      </c>
      <c r="UM66" s="557">
        <f t="shared" ca="1" si="309"/>
        <v>0</v>
      </c>
      <c r="UN66" s="557">
        <f t="shared" ca="1" si="309"/>
        <v>0</v>
      </c>
      <c r="UO66" s="557">
        <f t="shared" ca="1" si="310"/>
        <v>0</v>
      </c>
      <c r="UP66" s="557">
        <f t="shared" ca="1" si="310"/>
        <v>0</v>
      </c>
      <c r="UQ66" s="557">
        <f t="shared" ca="1" si="310"/>
        <v>0</v>
      </c>
      <c r="UR66" s="557">
        <f t="shared" ca="1" si="310"/>
        <v>0</v>
      </c>
      <c r="US66" s="557">
        <f t="shared" ca="1" si="310"/>
        <v>0</v>
      </c>
      <c r="UT66" s="557">
        <f t="shared" ca="1" si="310"/>
        <v>0</v>
      </c>
      <c r="UU66" s="557">
        <f t="shared" ca="1" si="310"/>
        <v>0</v>
      </c>
      <c r="UV66" s="557">
        <f t="shared" ca="1" si="310"/>
        <v>0</v>
      </c>
      <c r="UW66" s="557">
        <f t="shared" ca="1" si="310"/>
        <v>0</v>
      </c>
      <c r="UX66" s="557">
        <f t="shared" ca="1" si="310"/>
        <v>0</v>
      </c>
      <c r="UY66" s="557">
        <f t="shared" ca="1" si="311"/>
        <v>0</v>
      </c>
      <c r="UZ66" s="557">
        <f t="shared" ca="1" si="311"/>
        <v>0</v>
      </c>
      <c r="VA66" s="557">
        <f t="shared" ca="1" si="311"/>
        <v>0</v>
      </c>
      <c r="VB66" s="557">
        <f t="shared" ca="1" si="311"/>
        <v>0</v>
      </c>
      <c r="VC66" s="557">
        <f t="shared" ca="1" si="311"/>
        <v>0</v>
      </c>
      <c r="VD66" s="557">
        <f t="shared" ca="1" si="311"/>
        <v>0</v>
      </c>
      <c r="VE66" s="557">
        <f t="shared" ca="1" si="311"/>
        <v>0</v>
      </c>
      <c r="VF66" s="557">
        <f t="shared" ca="1" si="311"/>
        <v>0</v>
      </c>
      <c r="VG66" s="557">
        <f t="shared" ca="1" si="311"/>
        <v>0</v>
      </c>
      <c r="VH66" s="557">
        <f t="shared" ca="1" si="311"/>
        <v>0</v>
      </c>
      <c r="VI66" s="557">
        <f t="shared" ca="1" si="311"/>
        <v>0</v>
      </c>
      <c r="VJ66" s="189">
        <f t="shared" ca="1" si="312"/>
        <v>0</v>
      </c>
      <c r="VK66" s="189">
        <f t="shared" ca="1" si="312"/>
        <v>0</v>
      </c>
      <c r="VL66" s="189">
        <f t="shared" ca="1" si="312"/>
        <v>0</v>
      </c>
      <c r="VM66" s="189">
        <f t="shared" ca="1" si="312"/>
        <v>0</v>
      </c>
      <c r="VN66" s="189">
        <f t="shared" ca="1" si="312"/>
        <v>0</v>
      </c>
      <c r="VO66" s="230">
        <f t="shared" ca="1" si="313"/>
        <v>0</v>
      </c>
      <c r="VP66" s="189">
        <f t="shared" ca="1" si="314"/>
        <v>0</v>
      </c>
      <c r="VQ66" s="189">
        <f t="shared" ca="1" si="314"/>
        <v>0</v>
      </c>
      <c r="VR66" s="189">
        <f t="shared" ca="1" si="314"/>
        <v>0</v>
      </c>
      <c r="VS66" s="189">
        <f t="shared" ca="1" si="314"/>
        <v>0</v>
      </c>
      <c r="VT66" s="189">
        <f t="shared" ca="1" si="314"/>
        <v>0</v>
      </c>
      <c r="VU66" s="230">
        <f t="shared" ca="1" si="315"/>
        <v>0</v>
      </c>
      <c r="VV66" s="231">
        <f t="shared" ca="1" si="316"/>
        <v>0</v>
      </c>
      <c r="VW66" s="231">
        <f t="shared" ca="1" si="316"/>
        <v>0</v>
      </c>
      <c r="VX66" s="231">
        <f t="shared" ca="1" si="316"/>
        <v>0</v>
      </c>
      <c r="VY66" s="231">
        <f t="shared" ca="1" si="316"/>
        <v>0</v>
      </c>
      <c r="VZ66" s="544">
        <f t="shared" ca="1" si="317"/>
        <v>0</v>
      </c>
      <c r="WA66" s="231">
        <f t="shared" ca="1" si="318"/>
        <v>0</v>
      </c>
      <c r="WB66" s="231">
        <f t="shared" ca="1" si="318"/>
        <v>0</v>
      </c>
      <c r="WC66" s="231">
        <f t="shared" ca="1" si="318"/>
        <v>0</v>
      </c>
      <c r="WD66" s="231">
        <f t="shared" ca="1" si="318"/>
        <v>0</v>
      </c>
      <c r="WE66" s="544">
        <f t="shared" ca="1" si="319"/>
        <v>0</v>
      </c>
      <c r="WF66" s="544">
        <f t="shared" ca="1" si="319"/>
        <v>0</v>
      </c>
      <c r="WG66" s="544">
        <f t="shared" ca="1" si="319"/>
        <v>0</v>
      </c>
      <c r="WH66" s="544">
        <f t="shared" ca="1" si="319"/>
        <v>0</v>
      </c>
      <c r="WI66" s="544">
        <f t="shared" ca="1" si="319"/>
        <v>0</v>
      </c>
      <c r="WJ66" s="544">
        <f t="shared" ca="1" si="319"/>
        <v>0</v>
      </c>
      <c r="WK66" s="544">
        <f t="shared" ca="1" si="319"/>
        <v>0</v>
      </c>
      <c r="WL66" s="535" cm="1">
        <f t="array" aca="1" ref="WL66" ca="1">INDEX(WL$13:WL65,$B66+1,1)</f>
        <v>0</v>
      </c>
      <c r="WM66" s="411">
        <f t="shared" ca="1" si="320"/>
        <v>43</v>
      </c>
      <c r="WN66" s="18"/>
      <c r="WO66" s="535" cm="1">
        <f t="array" aca="1" ref="WO66" ca="1">INDEX(WO$13:WO65,$B66+1,1)</f>
        <v>0</v>
      </c>
      <c r="WP66" s="411">
        <f t="shared" si="321"/>
        <v>0</v>
      </c>
      <c r="WQ66" s="535" cm="1">
        <f t="array" aca="1" ref="WQ66" ca="1">INDEX(WQ$13:WQ65,$B66+1,1)</f>
        <v>0</v>
      </c>
      <c r="WR66" s="535" t="str" cm="1">
        <f t="array" aca="1" ref="WR66" ca="1">INDEX(WR$13:WR65,$B66+1,1)</f>
        <v>-</v>
      </c>
      <c r="WS66" s="535" t="str" cm="1">
        <f t="array" aca="1" ref="WS66" ca="1">INDEX(WS$13:WS65,$B66+1,1)</f>
        <v>-</v>
      </c>
      <c r="WT66" s="535" t="str" cm="1">
        <f t="array" aca="1" ref="WT66" ca="1">INDEX(WT$13:WT65,$B66+1,1)</f>
        <v>-</v>
      </c>
      <c r="WU66" s="535" t="str" cm="1">
        <f t="array" aca="1" ref="WU66" ca="1">INDEX(WU$13:WU65,$B66+1,1)</f>
        <v>-</v>
      </c>
      <c r="WV66" s="535" t="str" cm="1">
        <f t="array" aca="1" ref="WV66" ca="1">INDEX(WV$13:WV65,$B66+1,1)</f>
        <v>-</v>
      </c>
      <c r="WW66" s="535" t="str" cm="1">
        <f t="array" aca="1" ref="WW66" ca="1">INDEX(WW$13:WW65,$B66+1,1)</f>
        <v>-</v>
      </c>
      <c r="WX66" s="535" t="str" cm="1">
        <f t="array" aca="1" ref="WX66" ca="1">INDEX(WX$13:WX65,$B66+1,1)</f>
        <v>-</v>
      </c>
      <c r="WY66" s="535" t="str" cm="1">
        <f t="array" aca="1" ref="WY66" ca="1">INDEX(WY$13:WY65,$B66+1,1)</f>
        <v>-</v>
      </c>
      <c r="WZ66" s="535" t="str" cm="1">
        <f t="array" aca="1" ref="WZ66" ca="1">INDEX(WZ$13:WZ65,$B66+1,1)</f>
        <v>-</v>
      </c>
      <c r="XA66" s="535" t="str" cm="1">
        <f t="array" aca="1" ref="XA66" ca="1">INDEX(XA$13:XA65,$B66+1,1)</f>
        <v>-</v>
      </c>
      <c r="XB66" s="535" t="str" cm="1">
        <f t="array" aca="1" ref="XB66" ca="1">INDEX(XB$13:XB65,$B66+1,1)</f>
        <v>-</v>
      </c>
      <c r="XC66" s="535" t="str" cm="1">
        <f t="array" aca="1" ref="XC66" ca="1">INDEX(XC$13:XC65,$B66+1,1)</f>
        <v>-</v>
      </c>
      <c r="XD66" s="535" t="str" cm="1">
        <f t="array" aca="1" ref="XD66" ca="1">INDEX(XD$13:XD65,$B66+1,1)</f>
        <v>-</v>
      </c>
      <c r="XE66" s="535" t="str" cm="1">
        <f t="array" aca="1" ref="XE66" ca="1">INDEX(XE$13:XE65,$B66+1,1)</f>
        <v>-</v>
      </c>
      <c r="XF66" s="535" t="str" cm="1">
        <f t="array" aca="1" ref="XF66" ca="1">INDEX(XF$13:XF65,$B66+1,1)</f>
        <v>-</v>
      </c>
      <c r="XG66" s="535" t="str" cm="1">
        <f t="array" aca="1" ref="XG66" ca="1">INDEX(XG$13:XG65,$B66+1,1)</f>
        <v>-</v>
      </c>
      <c r="XH66" s="18"/>
      <c r="XI66" s="411" t="b">
        <f t="shared" ca="1" si="322"/>
        <v>0</v>
      </c>
      <c r="XJ66" s="411" t="str">
        <f t="shared" ca="1" si="323"/>
        <v>-</v>
      </c>
      <c r="XK66" s="535" t="str" cm="1">
        <f t="array" aca="1" ref="XK66" ca="1">INDEX(XK$13:XK65,$B66+1,1)</f>
        <v>-</v>
      </c>
      <c r="XL66" s="535" t="str" cm="1">
        <f t="array" aca="1" ref="XL66" ca="1">INDEX(XL$13:XL65,$B66+1,1)</f>
        <v>-</v>
      </c>
      <c r="XM66" s="535" t="str" cm="1">
        <f t="array" aca="1" ref="XM66" ca="1">INDEX(XM$13:XM65,$B66+1,1)</f>
        <v>-</v>
      </c>
      <c r="XN66" s="545" cm="1">
        <f t="array" aca="1" ref="XN66" ca="1">INDEX(i.AgeJ,$AD66,1)</f>
        <v>14</v>
      </c>
      <c r="XO66" s="535" t="str" cm="1">
        <f t="array" aca="1" ref="XO66" ca="1">INDEX(XO$13:XO65,$B66+1,1)</f>
        <v>-</v>
      </c>
      <c r="XP66" s="411" t="str">
        <f t="shared" ca="1" si="324"/>
        <v>-</v>
      </c>
      <c r="XQ66" s="411" t="str">
        <f t="shared" ca="1" si="324"/>
        <v>-</v>
      </c>
      <c r="XR66" s="535" t="str" cm="1">
        <f t="array" aca="1" ref="XR66" ca="1">INDEX(XR$13:XR65,$B66+1,1)</f>
        <v>-</v>
      </c>
      <c r="XS66" s="535" t="str" cm="1">
        <f t="array" aca="1" ref="XS66" ca="1">INDEX(XS$13:XS65,$B66+1,1)</f>
        <v>-</v>
      </c>
      <c r="XT66" s="535" t="str" cm="1">
        <f t="array" aca="1" ref="XT66" ca="1">INDEX(XT$13:XT65,$B66+1,1)</f>
        <v>-</v>
      </c>
      <c r="XU66" s="535" t="str" cm="1">
        <f t="array" aca="1" ref="XU66" ca="1">INDEX(XU$13:XU65,$B66+1,1)</f>
        <v>-</v>
      </c>
      <c r="XV66" s="535" t="str" cm="1">
        <f t="array" aca="1" ref="XV66" ca="1">INDEX(XV$13:XV65,$B66+1,1)</f>
        <v>-</v>
      </c>
      <c r="XW66" s="535" t="b" cm="1">
        <f t="array" aca="1" ref="XW66" ca="1">INDEX(XW$13:XW65,$B66+1,1)</f>
        <v>1</v>
      </c>
      <c r="XX66" s="535" t="str" cm="1">
        <f t="array" aca="1" ref="XX66" ca="1">INDEX(XX$13:XX65,$B66+1,1)</f>
        <v>-</v>
      </c>
      <c r="XY66" s="535" cm="1">
        <f t="array" aca="1" ref="XY66" ca="1">INDEX(XY$13:XY65,$B66+1,1)</f>
        <v>0</v>
      </c>
      <c r="XZ66" s="535" cm="1">
        <f t="array" aca="1" ref="XZ66" ca="1">INDEX(XZ$13:XZ65,$B66+1,1)</f>
        <v>0</v>
      </c>
      <c r="YA66" s="535" cm="1">
        <f t="array" aca="1" ref="YA66" ca="1">INDEX(YA$13:YA65,$B66+1,1)</f>
        <v>0</v>
      </c>
      <c r="YB66" s="18"/>
      <c r="YC66" s="411">
        <f t="shared" si="325"/>
        <v>50</v>
      </c>
      <c r="YD66" s="411">
        <f t="shared" si="325"/>
        <v>50</v>
      </c>
      <c r="YE66" s="411">
        <f t="shared" si="325"/>
        <v>50</v>
      </c>
      <c r="YF66" s="411">
        <f t="shared" si="325"/>
        <v>50</v>
      </c>
      <c r="YG66" s="535" cm="1">
        <f t="array" aca="1" ref="YG66" ca="1">INDEX(YG$13:YG65,$B66+1,1)</f>
        <v>1</v>
      </c>
      <c r="YH66" s="535" cm="1">
        <f t="array" aca="1" ref="YH66" ca="1">INDEX(YH$13:YH65,$B66+1,1)</f>
        <v>1</v>
      </c>
      <c r="YI66" s="535" cm="1">
        <f t="array" aca="1" ref="YI66" ca="1">INDEX(YI$13:YI65,$B66+1,1)</f>
        <v>1</v>
      </c>
      <c r="YJ66" s="535" cm="1">
        <f t="array" aca="1" ref="YJ66" ca="1">INDEX(YJ$13:YJ65,$B66+1,1)</f>
        <v>1</v>
      </c>
      <c r="YK66" s="535" t="str" cm="1">
        <f t="array" aca="1" ref="YK66" ca="1">INDEX(YK$13:YK65,$B66+1,1)</f>
        <v>-</v>
      </c>
      <c r="YL66" s="535" t="str" cm="1">
        <f t="array" aca="1" ref="YL66" ca="1">INDEX(YL$13:YL65,$B66+1,1)</f>
        <v>-</v>
      </c>
      <c r="YM66" s="535" t="str" cm="1">
        <f t="array" aca="1" ref="YM66" ca="1">INDEX(YM$13:YM65,$B66+1,1)</f>
        <v>-</v>
      </c>
      <c r="YN66" s="535" t="str" cm="1">
        <f t="array" aca="1" ref="YN66" ca="1">INDEX(YN$13:YN65,$B66+1,1)</f>
        <v>-</v>
      </c>
      <c r="YO66" s="535" t="str" cm="1">
        <f t="array" aca="1" ref="YO66" ca="1">INDEX(YO$13:YO65,$B66+1,1)</f>
        <v>-</v>
      </c>
      <c r="YP66" s="535" t="str" cm="1">
        <f t="array" aca="1" ref="YP66" ca="1">INDEX(YP$13:YP65,$B66+1,1)</f>
        <v>-</v>
      </c>
      <c r="YQ66" s="535" t="str" cm="1">
        <f t="array" aca="1" ref="YQ66" ca="1">INDEX(YQ$13:YQ65,$B66+1,1)</f>
        <v>-</v>
      </c>
      <c r="YR66" s="18"/>
      <c r="YS66" s="535" t="str" cm="1">
        <f t="array" aca="1" ref="YS66" ca="1">INDEX(YS$13:YS65,$B66+1,1)</f>
        <v>-</v>
      </c>
      <c r="YT66" s="411">
        <f t="shared" ca="1" si="326"/>
        <v>1</v>
      </c>
      <c r="YU66" s="18"/>
      <c r="YV66" s="535" t="str" cm="1">
        <f t="array" aca="1" ref="YV66" ca="1">INDEX(YV$13:YV65,$B66+1,1)</f>
        <v>-</v>
      </c>
      <c r="YW66" s="535" t="str" cm="1">
        <f t="array" aca="1" ref="YW66" ca="1">INDEX(YW$13:YW65,$B66+1,1)</f>
        <v>-</v>
      </c>
      <c r="YX66" s="535" t="str" cm="1">
        <f t="array" aca="1" ref="YX66" ca="1">INDEX(YX$13:YX65,$B66+1,1)</f>
        <v>-</v>
      </c>
      <c r="YY66" s="535" t="str" cm="1">
        <f t="array" aca="1" ref="YY66" ca="1">INDEX(YY$13:YY65,$B66+1,1)</f>
        <v>-</v>
      </c>
      <c r="YZ66" s="535" t="str" cm="1">
        <f t="array" aca="1" ref="YZ66" ca="1">INDEX(YZ$13:YZ65,$B66+1,1)</f>
        <v>-</v>
      </c>
      <c r="ZA66" s="535" t="str" cm="1">
        <f t="array" aca="1" ref="ZA66" ca="1">INDEX(ZA$13:ZA65,$B66+1,1)</f>
        <v>-</v>
      </c>
      <c r="ZB66" s="535" t="str" cm="1">
        <f t="array" aca="1" ref="ZB66" ca="1">INDEX(ZB$13:ZB65,$B66+1,1)</f>
        <v>-</v>
      </c>
      <c r="ZC66" s="535" t="str" cm="1">
        <f t="array" aca="1" ref="ZC66" ca="1">INDEX(ZC$13:ZC65,$B66+1,1)</f>
        <v>-</v>
      </c>
      <c r="ZD66" s="535" t="str" cm="1">
        <f t="array" aca="1" ref="ZD66" ca="1">INDEX(ZD$13:ZD65,$B66+1,1)</f>
        <v>-</v>
      </c>
      <c r="ZE66" s="543">
        <f t="shared" ca="1" si="327"/>
        <v>659</v>
      </c>
      <c r="ZF66" s="543">
        <f t="shared" ca="1" si="327"/>
        <v>693</v>
      </c>
      <c r="ZG66" s="543">
        <f t="shared" ca="1" si="327"/>
        <v>728</v>
      </c>
      <c r="ZH66" s="459">
        <f t="shared" ca="1" si="328"/>
        <v>483</v>
      </c>
      <c r="ZI66" s="459">
        <f t="shared" ca="1" si="328"/>
        <v>518</v>
      </c>
      <c r="ZJ66" s="459">
        <f t="shared" ca="1" si="328"/>
        <v>553</v>
      </c>
      <c r="ZK66" s="459">
        <f t="shared" ca="1" si="329"/>
        <v>399</v>
      </c>
      <c r="ZL66" s="459">
        <f t="shared" ca="1" si="329"/>
        <v>434</v>
      </c>
      <c r="ZM66" s="459">
        <f t="shared" ca="1" si="329"/>
        <v>469</v>
      </c>
      <c r="ZN66" s="535" t="str" cm="1">
        <f t="array" aca="1" ref="ZN66" ca="1">INDEX(ZN$13:ZN65,$B66+1,1)</f>
        <v>-</v>
      </c>
      <c r="ZO66" s="535" t="str" cm="1">
        <f t="array" aca="1" ref="ZO66" ca="1">INDEX(ZO$13:ZO65,$B66+1,1)</f>
        <v>-</v>
      </c>
      <c r="ZP66" s="535" t="str" cm="1">
        <f t="array" aca="1" ref="ZP66" ca="1">INDEX(ZP$13:ZP65,$B66+1,1)</f>
        <v>-</v>
      </c>
      <c r="ZQ66" s="535" t="str" cm="1">
        <f t="array" aca="1" ref="ZQ66" ca="1">INDEX(ZQ$13:ZQ65,$B66+1,1)</f>
        <v>-</v>
      </c>
      <c r="ZR66" s="535" t="str" cm="1">
        <f t="array" aca="1" ref="ZR66" ca="1">INDEX(ZR$13:ZR65,$B66+1,1)</f>
        <v>-</v>
      </c>
      <c r="ZS66" s="535" t="str" cm="1">
        <f t="array" aca="1" ref="ZS66" ca="1">INDEX(ZS$13:ZS65,$B66+1,1)</f>
        <v>-</v>
      </c>
      <c r="ZT66" s="535" t="str" cm="1">
        <f t="array" aca="1" ref="ZT66" ca="1">INDEX(ZT$13:ZT65,$B66+1,1)</f>
        <v>-</v>
      </c>
      <c r="ZU66" s="535" t="str" cm="1">
        <f t="array" aca="1" ref="ZU66" ca="1">INDEX(ZU$13:ZU65,$B66+1,1)</f>
        <v>-</v>
      </c>
      <c r="ZV66" s="535" t="str" cm="1">
        <f t="array" aca="1" ref="ZV66" ca="1">INDEX(ZV$13:ZV65,$B66+1,1)</f>
        <v>-</v>
      </c>
      <c r="ZW66" s="535" t="str" cm="1">
        <f t="array" aca="1" ref="ZW66" ca="1">INDEX(ZW$13:ZW65,$B66+1,1)</f>
        <v>-</v>
      </c>
      <c r="ZX66" s="535" t="str" cm="1">
        <f t="array" aca="1" ref="ZX66" ca="1">INDEX(ZX$13:ZX65,$B66+1,1)</f>
        <v>-</v>
      </c>
      <c r="ZY66" s="535" t="str" cm="1">
        <f t="array" aca="1" ref="ZY66" ca="1">INDEX(ZY$13:ZY65,$B66+1,1)</f>
        <v>-</v>
      </c>
      <c r="ZZ66" s="535" t="str" cm="1">
        <f t="array" aca="1" ref="ZZ66" ca="1">INDEX(ZZ$13:ZZ65,$B66+1,1)</f>
        <v>-</v>
      </c>
      <c r="AAA66" s="535" t="str" cm="1">
        <f t="array" aca="1" ref="AAA66" ca="1">INDEX(AAA$13:AAA65,$B66+1,1)</f>
        <v>-</v>
      </c>
      <c r="AAB66" s="535" cm="1">
        <f t="array" aca="1" ref="AAB66" ca="1">INDEX(AAB$13:AAB65,$B66+1,1)</f>
        <v>0</v>
      </c>
      <c r="AAC66" s="535" t="str" cm="1">
        <f t="array" aca="1" ref="AAC66" ca="1">INDEX(AAC$13:AAC65,$B66+1,1)</f>
        <v>-</v>
      </c>
      <c r="AAD66" s="535" t="str" cm="1">
        <f t="array" aca="1" ref="AAD66" ca="1">INDEX(AAD$13:AAD65,$B66+1,1)</f>
        <v>-</v>
      </c>
      <c r="AAE66" s="535" t="str" cm="1">
        <f t="array" aca="1" ref="AAE66" ca="1">INDEX(AAE$13:AAE65,$B66+1,1)</f>
        <v>-</v>
      </c>
      <c r="AAF66" s="535" t="str" cm="1">
        <f t="array" aca="1" ref="AAF66" ca="1">INDEX(AAF$13:AAF65,$B66+1,1)</f>
        <v>-</v>
      </c>
      <c r="AAG66" s="535" t="str" cm="1">
        <f t="array" aca="1" ref="AAG66" ca="1">INDEX(AAG$13:AAG65,$B66+1,1)</f>
        <v>-</v>
      </c>
      <c r="AAH66" s="535" cm="1">
        <f t="array" aca="1" ref="AAH66" ca="1">INDEX(AAH$13:AAH65,$B66+1,1)</f>
        <v>0</v>
      </c>
      <c r="AAI66" s="535" t="str" cm="1">
        <f t="array" aca="1" ref="AAI66" ca="1">INDEX(AAI$13:AAI65,$B66+1,1)</f>
        <v>-</v>
      </c>
      <c r="AAJ66" s="535" t="str" cm="1">
        <f t="array" aca="1" ref="AAJ66" ca="1">INDEX(AAJ$13:AAJ65,$B66+1,1)</f>
        <v>-</v>
      </c>
      <c r="AAK66" s="535" t="str" cm="1">
        <f t="array" aca="1" ref="AAK66" ca="1">INDEX(AAK$13:AAK65,$B66+1,1)</f>
        <v>-</v>
      </c>
      <c r="AAL66" s="535" cm="1">
        <f t="array" aca="1" ref="AAL66" ca="1">INDEX(AAL$13:AAL65,$B66+1,1)</f>
        <v>1</v>
      </c>
      <c r="AAM66" s="535" cm="1">
        <f t="array" aca="1" ref="AAM66" ca="1">INDEX(AAM$13:AAM65,$B66+1,1)</f>
        <v>1</v>
      </c>
      <c r="AAN66" s="535" t="str" cm="1">
        <f t="array" aca="1" ref="AAN66" ca="1">INDEX(AAN$13:AAN65,$B66+1,1)</f>
        <v>-</v>
      </c>
      <c r="AAO66" s="535" t="str" cm="1">
        <f t="array" aca="1" ref="AAO66" ca="1">INDEX(AAO$13:AAO65,$B66+1,1)</f>
        <v>-</v>
      </c>
      <c r="AAP66" s="535" t="str" cm="1">
        <f t="array" aca="1" ref="AAP66" ca="1">INDEX(AAP$13:AAP65,$B66+1,1)</f>
        <v>-</v>
      </c>
      <c r="AAQ66" s="535" t="str" cm="1">
        <f t="array" aca="1" ref="AAQ66" ca="1">INDEX(AAQ$13:AAQ65,$B66+1,1)</f>
        <v>-</v>
      </c>
      <c r="AAR66" s="535" t="str" cm="1">
        <f t="array" aca="1" ref="AAR66" ca="1">INDEX(AAR$13:AAR65,$B66+1,1)</f>
        <v>-</v>
      </c>
      <c r="AAS66" s="535" t="str" cm="1">
        <f t="array" aca="1" ref="AAS66" ca="1">INDEX(AAS$13:AAS65,$B66+1,1)</f>
        <v>-</v>
      </c>
      <c r="AAT66" s="535" t="str" cm="1">
        <f t="array" aca="1" ref="AAT66" ca="1">INDEX(AAT$13:AAT65,$B66+1,1)</f>
        <v>-</v>
      </c>
      <c r="AAU66" s="535" t="str" cm="1">
        <f t="array" aca="1" ref="AAU66" ca="1">INDEX(AAU$13:AAU65,$B66+1,1)</f>
        <v>-</v>
      </c>
      <c r="AAV66" s="535" t="str" cm="1">
        <f t="array" aca="1" ref="AAV66" ca="1">INDEX(AAV$13:AAV65,$B66+1,1)</f>
        <v>-</v>
      </c>
      <c r="AAW66" s="535" t="str" cm="1">
        <f t="array" aca="1" ref="AAW66" ca="1">INDEX(AAW$13:AAW65,$B66+1,1)</f>
        <v>-</v>
      </c>
      <c r="AAX66" s="535" t="str" cm="1">
        <f t="array" aca="1" ref="AAX66" ca="1">INDEX(AAX$13:AAX65,$B66+1,1)</f>
        <v>-</v>
      </c>
      <c r="AAY66" s="535" t="str" cm="1">
        <f t="array" aca="1" ref="AAY66" ca="1">INDEX(AAY$13:AAY65,$B66+1,1)</f>
        <v>-</v>
      </c>
      <c r="AAZ66" s="535" t="str" cm="1">
        <f t="array" aca="1" ref="AAZ66" ca="1">INDEX(AAZ$13:AAZ65,$B66+1,1)</f>
        <v>-</v>
      </c>
      <c r="ABA66" s="18"/>
      <c r="ABB66" s="545" t="str">
        <f t="shared" ca="1" si="330"/>
        <v>-</v>
      </c>
      <c r="ABC66" s="545" t="str">
        <f t="shared" ca="1" si="330"/>
        <v>-</v>
      </c>
      <c r="ABD66" s="545" t="str">
        <f t="shared" ca="1" si="330"/>
        <v>-</v>
      </c>
      <c r="ABE66" s="545" t="str">
        <f t="shared" ca="1" si="330"/>
        <v>-</v>
      </c>
      <c r="ABF66" s="545" t="b">
        <f t="shared" ca="1" si="330"/>
        <v>1</v>
      </c>
      <c r="ABG66" s="545" t="str">
        <f t="shared" ca="1" si="330"/>
        <v>-</v>
      </c>
      <c r="ABH66" s="545" t="str">
        <f t="shared" ca="1" si="330"/>
        <v>-</v>
      </c>
      <c r="ABI66" s="545" t="str">
        <f t="shared" ca="1" si="330"/>
        <v>-</v>
      </c>
      <c r="ABJ66" s="545" t="str">
        <f t="shared" ca="1" si="330"/>
        <v>-</v>
      </c>
      <c r="ABK66" s="545" t="str">
        <f t="shared" ca="1" si="330"/>
        <v>-</v>
      </c>
      <c r="ABL66" s="545" t="str">
        <f t="shared" ca="1" si="331"/>
        <v>-</v>
      </c>
      <c r="ABM66" s="545" t="str">
        <f t="shared" ca="1" si="331"/>
        <v>-</v>
      </c>
      <c r="ABN66" s="545" t="str">
        <f t="shared" ca="1" si="331"/>
        <v>-</v>
      </c>
      <c r="ABO66" s="545" t="str">
        <f t="shared" ca="1" si="331"/>
        <v>-</v>
      </c>
      <c r="ABP66" s="545" t="str">
        <f t="shared" ca="1" si="331"/>
        <v>-</v>
      </c>
      <c r="ABQ66" s="545" t="str">
        <f t="shared" ca="1" si="331"/>
        <v>-</v>
      </c>
      <c r="ABR66" s="545" t="str">
        <f t="shared" ca="1" si="331"/>
        <v>-</v>
      </c>
      <c r="ABS66" s="545" t="str">
        <f t="shared" ca="1" si="331"/>
        <v>-</v>
      </c>
      <c r="ABT66" s="545" t="str">
        <f t="shared" ca="1" si="331"/>
        <v>-</v>
      </c>
      <c r="ABU66" s="545" t="str">
        <f t="shared" ca="1" si="331"/>
        <v>-</v>
      </c>
      <c r="ABV66" s="545" t="str">
        <f t="shared" ca="1" si="332"/>
        <v>-</v>
      </c>
      <c r="ABW66" s="545" t="str">
        <f t="shared" ca="1" si="332"/>
        <v>-</v>
      </c>
      <c r="ABX66" s="545" t="b">
        <f t="shared" ca="1" si="332"/>
        <v>1</v>
      </c>
      <c r="ABY66" s="545" t="str">
        <f t="shared" ca="1" si="332"/>
        <v>-</v>
      </c>
      <c r="ABZ66" s="545" t="str">
        <f t="shared" ca="1" si="332"/>
        <v>-</v>
      </c>
      <c r="ACA66" s="545" t="str">
        <f t="shared" ca="1" si="332"/>
        <v>-</v>
      </c>
      <c r="ACB66" s="545" t="str">
        <f t="shared" ca="1" si="332"/>
        <v>-</v>
      </c>
      <c r="ACC66" s="545" t="str">
        <f t="shared" ca="1" si="332"/>
        <v>-</v>
      </c>
      <c r="ACD66" s="545" t="str">
        <f t="shared" ca="1" si="332"/>
        <v>-</v>
      </c>
      <c r="ACE66" s="545" t="str">
        <f t="shared" ca="1" si="332"/>
        <v>-</v>
      </c>
      <c r="ACF66" s="545" t="str">
        <f t="shared" ca="1" si="333"/>
        <v>-</v>
      </c>
      <c r="ACG66" s="545" t="str">
        <f t="shared" ca="1" si="333"/>
        <v>-</v>
      </c>
      <c r="ACH66" s="545" t="str">
        <f t="shared" ca="1" si="333"/>
        <v>-</v>
      </c>
      <c r="ACI66" s="545" t="str">
        <f t="shared" ca="1" si="333"/>
        <v>-</v>
      </c>
      <c r="ACJ66" s="545" t="str">
        <f t="shared" ca="1" si="333"/>
        <v>-</v>
      </c>
      <c r="ACK66" s="545" t="str">
        <f t="shared" ca="1" si="333"/>
        <v>-</v>
      </c>
      <c r="ACL66" s="545" t="str">
        <f t="shared" ca="1" si="333"/>
        <v>-</v>
      </c>
      <c r="ACM66" s="545" t="str">
        <f t="shared" ca="1" si="333"/>
        <v>-</v>
      </c>
      <c r="ACN66" s="545" t="str">
        <f t="shared" ca="1" si="333"/>
        <v>-</v>
      </c>
      <c r="ACO66" s="545" t="str">
        <f t="shared" ca="1" si="333"/>
        <v>-</v>
      </c>
      <c r="ACP66" s="545" t="b">
        <f t="shared" ca="1" si="334"/>
        <v>1</v>
      </c>
      <c r="ACQ66" s="545" t="str">
        <f t="shared" ca="1" si="334"/>
        <v>-</v>
      </c>
      <c r="ACR66" s="545" t="str">
        <f t="shared" ca="1" si="334"/>
        <v>-</v>
      </c>
      <c r="ACS66" s="545" t="str">
        <f t="shared" ca="1" si="334"/>
        <v>-</v>
      </c>
      <c r="ACT66" s="545" t="str">
        <f t="shared" ca="1" si="334"/>
        <v>-</v>
      </c>
      <c r="ACU66" s="545" t="str">
        <f t="shared" ca="1" si="334"/>
        <v>-</v>
      </c>
      <c r="ACV66" s="545" t="str">
        <f t="shared" ca="1" si="334"/>
        <v>-</v>
      </c>
      <c r="ACW66" s="545" t="str">
        <f t="shared" ca="1" si="334"/>
        <v>-</v>
      </c>
      <c r="ACX66" s="545" t="str">
        <f t="shared" ca="1" si="334"/>
        <v>-</v>
      </c>
      <c r="ACY66" s="545" t="str">
        <f t="shared" ca="1" si="334"/>
        <v>-</v>
      </c>
      <c r="ACZ66" s="545" t="str">
        <f t="shared" ca="1" si="335"/>
        <v>-</v>
      </c>
      <c r="ADA66" s="545" t="str">
        <f t="shared" ca="1" si="335"/>
        <v>-</v>
      </c>
      <c r="ADB66" s="545" t="str">
        <f t="shared" ca="1" si="335"/>
        <v>-</v>
      </c>
      <c r="ADC66" s="545" t="str">
        <f t="shared" ca="1" si="335"/>
        <v>-</v>
      </c>
      <c r="ADD66" s="545" t="str">
        <f t="shared" ca="1" si="335"/>
        <v>-</v>
      </c>
      <c r="ADE66" s="545" t="str">
        <f t="shared" ca="1" si="335"/>
        <v>-</v>
      </c>
      <c r="ADF66" s="545" t="str">
        <f t="shared" ca="1" si="335"/>
        <v>-</v>
      </c>
      <c r="ADG66" s="545" t="str">
        <f t="shared" ca="1" si="335"/>
        <v>-</v>
      </c>
      <c r="ADH66" s="545" t="b">
        <f t="shared" ca="1" si="335"/>
        <v>1</v>
      </c>
      <c r="ADI66" s="545" t="str">
        <f t="shared" ca="1" si="335"/>
        <v>-</v>
      </c>
      <c r="ADJ66" s="545" t="str">
        <f t="shared" ca="1" si="336"/>
        <v>-</v>
      </c>
      <c r="ADK66" s="545" t="str">
        <f t="shared" ca="1" si="336"/>
        <v>-</v>
      </c>
      <c r="ADL66" s="545" t="str">
        <f t="shared" ca="1" si="336"/>
        <v>-</v>
      </c>
      <c r="ADM66" s="545" t="str">
        <f t="shared" ca="1" si="336"/>
        <v>-</v>
      </c>
      <c r="ADN66" s="545" t="str">
        <f t="shared" ca="1" si="336"/>
        <v>-</v>
      </c>
      <c r="ADO66" s="545" t="str">
        <f t="shared" ca="1" si="336"/>
        <v>-</v>
      </c>
      <c r="ADP66" s="545" t="str">
        <f t="shared" ca="1" si="336"/>
        <v>-</v>
      </c>
      <c r="ADQ66" s="545" t="str">
        <f t="shared" ca="1" si="336"/>
        <v>-</v>
      </c>
      <c r="ADR66" s="545" t="str">
        <f t="shared" ca="1" si="336"/>
        <v>-</v>
      </c>
      <c r="ADS66" s="545" t="str">
        <f t="shared" ca="1" si="336"/>
        <v>-</v>
      </c>
      <c r="ADT66" s="545" t="str">
        <f t="shared" ca="1" si="337"/>
        <v>-</v>
      </c>
      <c r="ADU66" s="545" t="str">
        <f t="shared" ca="1" si="337"/>
        <v>-</v>
      </c>
      <c r="ADV66" s="545" t="str">
        <f t="shared" ca="1" si="337"/>
        <v>-</v>
      </c>
      <c r="ADW66" s="545" t="str">
        <f t="shared" ca="1" si="337"/>
        <v>-</v>
      </c>
      <c r="ADX66" s="545" t="str">
        <f t="shared" ca="1" si="337"/>
        <v>-</v>
      </c>
      <c r="ADY66" s="545" t="str">
        <f t="shared" ca="1" si="337"/>
        <v>-</v>
      </c>
      <c r="ADZ66" s="545" t="b">
        <f t="shared" ca="1" si="337"/>
        <v>1</v>
      </c>
      <c r="AEA66" s="545" t="str">
        <f t="shared" ca="1" si="337"/>
        <v>-</v>
      </c>
      <c r="AEB66" s="545" t="str">
        <f t="shared" ca="1" si="337"/>
        <v>-</v>
      </c>
      <c r="AEC66" s="545" t="str">
        <f t="shared" ca="1" si="337"/>
        <v>-</v>
      </c>
      <c r="AED66" s="545" t="str">
        <f t="shared" ca="1" si="338"/>
        <v>-</v>
      </c>
      <c r="AEE66" s="545" t="str">
        <f t="shared" ca="1" si="338"/>
        <v>-</v>
      </c>
      <c r="AEF66" s="545" t="str">
        <f t="shared" ca="1" si="338"/>
        <v>-</v>
      </c>
      <c r="AEG66" s="545" t="str">
        <f t="shared" ca="1" si="338"/>
        <v>-</v>
      </c>
      <c r="AEH66" s="545" t="str">
        <f t="shared" ca="1" si="338"/>
        <v>-</v>
      </c>
      <c r="AEI66" s="545" t="str">
        <f t="shared" ca="1" si="338"/>
        <v>-</v>
      </c>
      <c r="AEJ66" s="545" t="str">
        <f t="shared" ca="1" si="338"/>
        <v>-</v>
      </c>
      <c r="AEK66" s="545" t="str">
        <f t="shared" ca="1" si="338"/>
        <v>-</v>
      </c>
      <c r="AEL66" s="545" t="str">
        <f t="shared" ca="1" si="338"/>
        <v>-</v>
      </c>
      <c r="AEM66" s="545" t="str">
        <f t="shared" ca="1" si="338"/>
        <v>-</v>
      </c>
      <c r="AEN66" s="535" cm="1">
        <f t="array" aca="1" ref="AEN66" ca="1">INDEX(AEN$13:AEN65,$B66+1,1)</f>
        <v>0</v>
      </c>
      <c r="AEO66" s="483">
        <v>0</v>
      </c>
    </row>
    <row r="67" spans="1:821" outlineLevel="2">
      <c r="A67" s="18">
        <f t="shared" si="226"/>
        <v>54</v>
      </c>
      <c r="B67" s="191">
        <f ca="1">OFFSET(B67,-1,0)</f>
        <v>52</v>
      </c>
      <c r="C67" s="458">
        <f t="shared" ca="1" si="230"/>
        <v>1200</v>
      </c>
      <c r="D67" s="119" t="str">
        <f t="shared" ca="1" si="231"/>
        <v>GSW</v>
      </c>
      <c r="E67" t="b">
        <v>1</v>
      </c>
      <c r="F67" t="b">
        <v>0</v>
      </c>
      <c r="G67" t="b">
        <f t="shared" si="232"/>
        <v>1</v>
      </c>
      <c r="H67" s="191">
        <f t="shared" ref="H67:H76" ca="1" si="348">OFFSET(H67,-1,0)+1</f>
        <v>2</v>
      </c>
      <c r="I67" s="535" cm="1">
        <f t="array" aca="1" ref="I67" ca="1">INDEX(I$13:I66,$B67+1,1)</f>
        <v>1</v>
      </c>
      <c r="J67" s="535" cm="1">
        <f t="array" aca="1" ref="J67" ca="1">INDEX(J$13:J66,$B67+1,1)</f>
        <v>0</v>
      </c>
      <c r="K67" s="535" cm="1">
        <f t="array" aca="1" ref="K67" ca="1">INDEX(K$13:K66,$B67+1,1)</f>
        <v>1</v>
      </c>
      <c r="L67" s="535" cm="1">
        <f t="array" aca="1" ref="L67" ca="1">INDEX(L$13:L66,$B67+1,1)</f>
        <v>2</v>
      </c>
      <c r="M67" s="535" cm="1">
        <f t="array" aca="1" ref="M67" ca="1">INDEX(M$13:M66,$B67+1,1)</f>
        <v>0</v>
      </c>
      <c r="N67" s="230">
        <f t="shared" ca="1" si="233"/>
        <v>3</v>
      </c>
      <c r="O67" s="230">
        <f t="shared" ca="1" si="233"/>
        <v>8</v>
      </c>
      <c r="P67" s="230">
        <f t="shared" ca="1" si="233"/>
        <v>3</v>
      </c>
      <c r="Q67" s="230">
        <f t="shared" ca="1" si="233"/>
        <v>3</v>
      </c>
      <c r="R67" s="230">
        <f t="shared" ca="1" si="233"/>
        <v>3</v>
      </c>
      <c r="S67" s="230">
        <f t="shared" ca="1" si="233"/>
        <v>3</v>
      </c>
      <c r="T67" s="411">
        <f t="shared" ca="1" si="234"/>
        <v>1</v>
      </c>
      <c r="U67" s="411">
        <f t="shared" ca="1" si="234"/>
        <v>1</v>
      </c>
      <c r="V67" s="411">
        <f t="shared" ca="1" si="235"/>
        <v>2</v>
      </c>
      <c r="W67" s="777" t="b">
        <f t="shared" ca="1" si="236"/>
        <v>0</v>
      </c>
      <c r="X67" s="777" t="b">
        <f t="shared" ca="1" si="236"/>
        <v>1</v>
      </c>
      <c r="Y67" s="777" t="b">
        <f t="shared" ca="1" si="236"/>
        <v>0</v>
      </c>
      <c r="Z67" s="796" t="b" cm="1">
        <f t="array" aca="1" ref="Z67" ca="1">INDEX(Z$13:Z66,$B67+1,1)</f>
        <v>0</v>
      </c>
      <c r="AA67" s="411">
        <f t="shared" ca="1" si="237"/>
        <v>2</v>
      </c>
      <c r="AB67" s="411">
        <f t="shared" ca="1" si="238"/>
        <v>2</v>
      </c>
      <c r="AC67" s="230">
        <f t="shared" ca="1" si="239"/>
        <v>2</v>
      </c>
      <c r="AD67" s="230">
        <f t="shared" ca="1" si="239"/>
        <v>3</v>
      </c>
      <c r="AE67" s="230">
        <f t="shared" ca="1" si="239"/>
        <v>2</v>
      </c>
      <c r="AF67" s="230">
        <f t="shared" ca="1" si="239"/>
        <v>2</v>
      </c>
      <c r="AG67" s="230">
        <f t="shared" ca="1" si="239"/>
        <v>2</v>
      </c>
      <c r="AH67" s="230">
        <f t="shared" ca="1" si="239"/>
        <v>2</v>
      </c>
      <c r="AI67" s="230">
        <f t="shared" ca="1" si="239"/>
        <v>2</v>
      </c>
      <c r="AJ67" s="87">
        <f ca="1">INDEX(CHOOSE($N67,DataAutumn!i.AdultDrys,DataWinter!i.AdultDrys,DataSpring!i.AdultDrys),1,$T67)</f>
        <v>1</v>
      </c>
      <c r="AK67" s="230">
        <f t="shared" ca="1" si="240"/>
        <v>2</v>
      </c>
      <c r="AL67" s="535" cm="1">
        <f t="array" aca="1" ref="AL67" ca="1">INDEX(AL$13:AL66,$B67+1,1)</f>
        <v>0</v>
      </c>
      <c r="AM67" s="535" cm="1">
        <f t="array" aca="1" ref="AM67" ca="1">INDEX(AM$13:AM66,$B67+1,1)</f>
        <v>2</v>
      </c>
      <c r="AN67" s="230">
        <f t="shared" ca="1" si="241"/>
        <v>0</v>
      </c>
      <c r="AO67" s="230">
        <f t="shared" ca="1" si="241"/>
        <v>0</v>
      </c>
      <c r="AP67" s="230">
        <f t="shared" ca="1" si="241"/>
        <v>0</v>
      </c>
      <c r="AQ67" s="111"/>
      <c r="AR67" s="111"/>
      <c r="AS67" s="230">
        <f t="shared" ca="1" si="242"/>
        <v>0</v>
      </c>
      <c r="AT67" s="230">
        <f t="shared" ca="1" si="242"/>
        <v>0</v>
      </c>
      <c r="AU67" s="111"/>
      <c r="AV67" s="111"/>
      <c r="AW67" s="111"/>
      <c r="AX67" s="111"/>
      <c r="AY67" s="111"/>
      <c r="AZ67" s="111"/>
      <c r="BA67" s="312" t="str">
        <f t="shared" ca="1" si="243"/>
        <v>TemplateEx 00002 SE GSW Past     SFM     TOLSpr Scan2 GFS RR+16% GP135% WP125% MP140% EL050% Age248 FlkSt_Hgt_-5- LWJ2 LWCJ2 LWCP2 LW2tth2 Emptys_Retain Mdn0 Adult0 (PT_F33N11L11)</v>
      </c>
      <c r="BB67" s="8" t="str">
        <f ca="1">IF(COUNTIF($BA$13:$BA67,$BA67)=1,"-","Dup")</f>
        <v>-</v>
      </c>
      <c r="BC67" s="18"/>
      <c r="BD67" s="535" t="str" cm="1">
        <f t="array" aca="1" ref="BD67" ca="1">INDEX(BD$13:BD66,$B67+1,1)</f>
        <v>-</v>
      </c>
      <c r="BE67" s="535" t="str" cm="1">
        <f t="array" aca="1" ref="BE67" ca="1">INDEX(BE$13:BE66,$B67+1,1)</f>
        <v>-</v>
      </c>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535" t="str" cm="1">
        <f t="array" aca="1" ref="BK67" ca="1">INDEX(BK$13:BK66,$B67+1,1)</f>
        <v>-</v>
      </c>
      <c r="BL67" s="535" t="str" cm="1">
        <f t="array" aca="1" ref="BL67" ca="1">INDEX(BL$13:BL66,$B67+1,1)</f>
        <v>-</v>
      </c>
      <c r="BM67" s="18"/>
      <c r="BN67" s="411" t="b">
        <f t="shared" ca="1" si="244"/>
        <v>1</v>
      </c>
      <c r="BO67" s="411" t="str">
        <f t="shared" ca="1" si="244"/>
        <v>-</v>
      </c>
      <c r="BP67" s="411" t="b">
        <f t="shared" ca="1" si="244"/>
        <v>0</v>
      </c>
      <c r="BQ67" s="411" t="str">
        <f t="shared" ca="1" si="244"/>
        <v>-</v>
      </c>
      <c r="BR67" s="411" t="str">
        <f t="shared" ca="1" si="244"/>
        <v>-</v>
      </c>
      <c r="BS67" s="411" t="str">
        <f t="shared" ca="1" si="244"/>
        <v>-</v>
      </c>
      <c r="BT67" s="411" t="str">
        <f t="shared" ca="1" si="244"/>
        <v>-</v>
      </c>
      <c r="BU67" s="411" t="str">
        <f t="shared" ca="1" si="244"/>
        <v>-</v>
      </c>
      <c r="BV67" s="411" t="str">
        <f t="shared" ca="1" si="244"/>
        <v>-</v>
      </c>
      <c r="BW67" s="411" t="str">
        <f t="shared" ca="1" si="244"/>
        <v>-</v>
      </c>
      <c r="BX67" s="411" t="str">
        <f t="shared" ca="1" si="244"/>
        <v>-</v>
      </c>
      <c r="BY67" s="411" t="str">
        <f t="shared" ca="1" si="244"/>
        <v>-</v>
      </c>
      <c r="BZ67" s="411" t="b">
        <f t="shared" ca="1" si="244"/>
        <v>0</v>
      </c>
      <c r="CA67" s="87">
        <f t="shared" ca="1" si="244"/>
        <v>0</v>
      </c>
      <c r="CB67" s="535" t="str" cm="1">
        <f t="array" aca="1" ref="CB67" ca="1">INDEX(CB$13:CB66,$B67+1,1)</f>
        <v>-</v>
      </c>
      <c r="CC67" s="535" t="str" cm="1">
        <f t="array" aca="1" ref="CC67" ca="1">INDEX(CC$13:CC66,$B67+1,1)</f>
        <v>-</v>
      </c>
      <c r="CD67" s="535" t="str" cm="1">
        <f t="array" aca="1" ref="CD67" ca="1">INDEX(CD$13:CD66,$B67+1,1)</f>
        <v>-</v>
      </c>
      <c r="CE67" s="535" t="b" cm="1">
        <f t="array" aca="1" ref="CE67" ca="1">INDEX(CE$13:CE66,$B67+1,1)</f>
        <v>1</v>
      </c>
      <c r="CF67" s="18"/>
      <c r="CG67" s="535" t="str" cm="1">
        <f t="array" aca="1" ref="CG67" ca="1">INDEX(CG$13:CG66,$B67+1,1)</f>
        <v>-</v>
      </c>
      <c r="CH67" s="411" t="str">
        <f t="shared" ca="1" si="245"/>
        <v>-</v>
      </c>
      <c r="CI67" s="411">
        <f t="shared" ca="1" si="246"/>
        <v>1</v>
      </c>
      <c r="CJ67" s="411">
        <f t="shared" ca="1" si="246"/>
        <v>1</v>
      </c>
      <c r="CK67" s="535" t="str" cm="1">
        <f t="array" aca="1" ref="CK67" ca="1">INDEX(CK$13:CK66,$B67+1,1)</f>
        <v>-</v>
      </c>
      <c r="CL67" s="535" t="str" cm="1">
        <f t="array" aca="1" ref="CL67" ca="1">INDEX(CL$13:CL66,$B67+1,1)</f>
        <v>-</v>
      </c>
      <c r="CM67" s="535" t="str" cm="1">
        <f t="array" aca="1" ref="CM67" ca="1">INDEX(CM$13:CM66,$B67+1,1)</f>
        <v>-</v>
      </c>
      <c r="CN67" s="411" t="str">
        <f t="shared" ca="1" si="247"/>
        <v>-</v>
      </c>
      <c r="CO67" s="411">
        <f t="shared" ca="1" si="248"/>
        <v>1</v>
      </c>
      <c r="CP67" s="411">
        <f t="shared" ca="1" si="248"/>
        <v>1</v>
      </c>
      <c r="CQ67" s="535" t="str" cm="1">
        <f t="array" aca="1" ref="CQ67" ca="1">INDEX(CQ$13:CQ66,$B67+1,1)</f>
        <v>-</v>
      </c>
      <c r="CR67" s="411" t="str">
        <f t="shared" ca="1" si="249"/>
        <v>-</v>
      </c>
      <c r="CS67" s="411">
        <f t="shared" ca="1" si="250"/>
        <v>1</v>
      </c>
      <c r="CT67" s="535" t="str" cm="1">
        <f t="array" aca="1" ref="CT67" ca="1">INDEX(CT$13:CT66,$B67+1,1)</f>
        <v>-</v>
      </c>
      <c r="CU67" s="535" t="str" cm="1">
        <f t="array" aca="1" ref="CU67" ca="1">INDEX(CU$13:CU66,$B67+1,1)</f>
        <v>-</v>
      </c>
      <c r="CV67" s="411">
        <f t="shared" ca="1" si="251"/>
        <v>1</v>
      </c>
      <c r="CW67" s="535" t="str" cm="1">
        <f t="array" aca="1" ref="CW67" ca="1">INDEX(CW$13:CW66,$B67+1,1)</f>
        <v>-</v>
      </c>
      <c r="CX67" s="411" t="str">
        <f t="shared" ca="1" si="252"/>
        <v>-</v>
      </c>
      <c r="CY67" s="411">
        <f t="shared" ca="1" si="253"/>
        <v>1</v>
      </c>
      <c r="CZ67" s="411">
        <f t="shared" ca="1" si="253"/>
        <v>1</v>
      </c>
      <c r="DA67" s="535" cm="1">
        <f t="array" aca="1" ref="DA67" ca="1">INDEX(DA$13:DA66,$B67+1,1)</f>
        <v>720</v>
      </c>
      <c r="DB67" s="535" cm="1">
        <f t="array" aca="1" ref="DB67" ca="1">INDEX(DB$13:DB66,$B67+1,1)</f>
        <v>720</v>
      </c>
      <c r="DC67" s="18"/>
      <c r="DD67" s="535" t="b" cm="1">
        <f t="array" aca="1" ref="DD67" ca="1">INDEX(DD$13:DD66,$B67+1,1)</f>
        <v>1</v>
      </c>
      <c r="DE67" s="535" t="b" cm="1">
        <f t="array" aca="1" ref="DE67" ca="1">INDEX(DE$13:DE66,$B67+1,1)</f>
        <v>1</v>
      </c>
      <c r="DF67" s="535" t="b" cm="1">
        <f t="array" aca="1" ref="DF67" ca="1">INDEX(DF$13:DF66,$B67+1,1)</f>
        <v>1</v>
      </c>
      <c r="DG67" s="87">
        <f t="shared" ca="1" si="339"/>
        <v>0</v>
      </c>
      <c r="DH67" s="804" cm="1">
        <f t="array" aca="1" ref="DH67" ca="1">VALUE(IFERROR(VALUE($K67),0) &amp; _xlfn.SWITCH($CD67,"-",4,$CD67) &amp; $L67 &amp; $T67 &amp; "00" &amp; $N67 &amp; $AK67 &amp; $R67 &amp; _xlfn.SWITCH($AM67,3,1,$AM67) &amp; _xlfn.SWITCH($M67,4,0,$M67) &amp; _xlfn.SWITCH($AD67,6,1,$AD67))</f>
        <v>142100323203</v>
      </c>
      <c r="DI67" s="535" cm="1">
        <f t="array" aca="1" ref="DI67" ca="1">INDEX(DI$13:DI66,$B67+1,1)</f>
        <v>1</v>
      </c>
      <c r="DJ67" s="535" cm="1">
        <f t="array" aca="1" ref="DJ67" ca="1">INDEX(DJ$13:DJ66,$B67+1,1)</f>
        <v>1</v>
      </c>
      <c r="DK67" s="411">
        <f t="shared" ca="1" si="254"/>
        <v>0</v>
      </c>
      <c r="DL67" s="411">
        <f t="shared" ca="1" si="254"/>
        <v>50</v>
      </c>
      <c r="DM67" s="411" t="str">
        <f t="shared" ca="1" si="254"/>
        <v>-</v>
      </c>
      <c r="DN67" s="411" t="str">
        <f t="shared" ca="1" si="254"/>
        <v>-</v>
      </c>
      <c r="DO67" s="411">
        <f t="shared" ca="1" si="254"/>
        <v>25.5</v>
      </c>
      <c r="DP67" s="411">
        <f t="shared" ca="1" si="254"/>
        <v>18.8</v>
      </c>
      <c r="DQ67" s="411" t="b">
        <f t="shared" ca="1" si="255"/>
        <v>0</v>
      </c>
      <c r="DR67" s="411" t="str">
        <f t="shared" ca="1" si="256"/>
        <v>-</v>
      </c>
      <c r="DS67" s="411" t="str">
        <f t="shared" ca="1" si="256"/>
        <v>-</v>
      </c>
      <c r="DT67" s="411" t="str">
        <f t="shared" ca="1" si="256"/>
        <v>-</v>
      </c>
      <c r="DU67" s="411" t="str">
        <f t="shared" ca="1" si="256"/>
        <v>-</v>
      </c>
      <c r="DV67" s="411">
        <f t="shared" ca="1" si="256"/>
        <v>500</v>
      </c>
      <c r="DW67" s="411">
        <f t="shared" ca="1" si="256"/>
        <v>500</v>
      </c>
      <c r="DX67" s="411" t="str">
        <f t="shared" ca="1" si="256"/>
        <v>-</v>
      </c>
      <c r="DY67" s="411" t="str">
        <f t="shared" ca="1" si="256"/>
        <v>-</v>
      </c>
      <c r="DZ67" s="411" t="str">
        <f t="shared" ca="1" si="256"/>
        <v>-</v>
      </c>
      <c r="EA67" s="535" cm="1">
        <f t="array" aca="1" ref="EA67" ca="1">INDEX(EA$13:EA66,$B67+1,1)</f>
        <v>0</v>
      </c>
      <c r="EB67" s="535" cm="1">
        <f t="array" aca="1" ref="EB67" ca="1">INDEX(EB$13:EB66,$B67+1,1)</f>
        <v>999999</v>
      </c>
      <c r="EC67" s="535" cm="1">
        <f t="array" aca="1" ref="EC67" ca="1">INDEX(EC$13:EC66,$B67+1,1)</f>
        <v>999999</v>
      </c>
      <c r="ED67" s="535" cm="1">
        <f t="array" aca="1" ref="ED67" ca="1">INDEX(ED$13:ED66,$B67+1,1)</f>
        <v>999999</v>
      </c>
      <c r="EE67" s="535" cm="1">
        <f t="array" aca="1" ref="EE67" ca="1">INDEX(EE$13:EE66,$B67+1,1)</f>
        <v>999999</v>
      </c>
      <c r="EF67" s="535" cm="1">
        <f t="array" aca="1" ref="EF67" ca="1">INDEX(EF$13:EF66,$B67+1,1)</f>
        <v>999999</v>
      </c>
      <c r="EG67" s="535" cm="1">
        <f t="array" aca="1" ref="EG67" ca="1">INDEX(EG$13:EG66,$B67+1,1)</f>
        <v>999999</v>
      </c>
      <c r="EH67" s="535" cm="1">
        <f t="array" aca="1" ref="EH67" ca="1">INDEX(EH$13:EH66,$B67+1,1)</f>
        <v>999999</v>
      </c>
      <c r="EI67" s="535" cm="1">
        <f t="array" aca="1" ref="EI67" ca="1">INDEX(EI$13:EI66,$B67+1,1)</f>
        <v>999999</v>
      </c>
      <c r="EJ67" s="535" cm="1">
        <f t="array" aca="1" ref="EJ67" ca="1">INDEX(EJ$13:EJ66,$B67+1,1)</f>
        <v>999999</v>
      </c>
      <c r="EK67" s="535" cm="1">
        <f t="array" aca="1" ref="EK67" ca="1">INDEX(EK$13:EK66,$B67+1,1)</f>
        <v>999999</v>
      </c>
      <c r="EL67" s="535" cm="1">
        <f t="array" aca="1" ref="EL67" ca="1">INDEX(EL$13:EL66,$B67+1,1)</f>
        <v>999999</v>
      </c>
      <c r="EM67" s="535" cm="1">
        <f t="array" aca="1" ref="EM67" ca="1">INDEX(EM$13:EM66,$B67+1,1)</f>
        <v>999999</v>
      </c>
      <c r="EN67" s="782">
        <f t="shared" ca="1" si="257"/>
        <v>0</v>
      </c>
      <c r="EO67" s="782">
        <f t="shared" ca="1" si="257"/>
        <v>0</v>
      </c>
      <c r="EP67" s="782">
        <f t="shared" ca="1" si="257"/>
        <v>999999</v>
      </c>
      <c r="EQ67" s="800" t="str">
        <f t="shared" ca="1" si="340"/>
        <v>-</v>
      </c>
      <c r="ER67" s="800" t="str">
        <f t="shared" ca="1" si="258"/>
        <v>-</v>
      </c>
      <c r="ES67" s="801">
        <f t="shared" ca="1" si="259"/>
        <v>999999</v>
      </c>
      <c r="ET67" s="802" t="str">
        <f t="shared" ca="1" si="341"/>
        <v>-</v>
      </c>
      <c r="EU67" s="781">
        <f t="shared" ca="1" si="260"/>
        <v>0</v>
      </c>
      <c r="EV67" s="779">
        <f t="shared" ca="1" si="342"/>
        <v>999999</v>
      </c>
      <c r="EW67" s="780">
        <f t="shared" ca="1" si="343"/>
        <v>0</v>
      </c>
      <c r="EX67" s="727" cm="1">
        <f t="array" aca="1" ref="EX67" ca="1">INDEX(i.ELMated,$AB67+1,1)</f>
        <v>0.5</v>
      </c>
      <c r="EY67" s="728" cm="1">
        <f t="array" aca="1" ref="EY67" ca="1">INDEX(i.ELMatedEst,$AA67+1,$T67)</f>
        <v>0.5</v>
      </c>
      <c r="EZ67" s="535" t="str" cm="1">
        <f t="array" aca="1" ref="EZ67" ca="1">INDEX(EZ$13:EZ66,$B67+1,1)</f>
        <v>-</v>
      </c>
      <c r="FA67" s="535" t="str" cm="1">
        <f t="array" aca="1" ref="FA67" ca="1">INDEX(FA$13:FA66,$B67+1,1)</f>
        <v>-</v>
      </c>
      <c r="FB67" s="664">
        <f t="shared" ca="1" si="261"/>
        <v>0.15</v>
      </c>
      <c r="FC67" s="666">
        <f t="shared" ca="1" si="262"/>
        <v>5.0000000000000001E-3</v>
      </c>
      <c r="FD67" s="191">
        <f t="shared" ref="FD67:FD76" ca="1" si="349">OFFSET(FD67,-1,0)</f>
        <v>0.95</v>
      </c>
      <c r="FE67" s="667">
        <f t="shared" ca="1" si="263"/>
        <v>0.06</v>
      </c>
      <c r="FF67" s="667">
        <f ca="1">INDEX(CHOOSE($N67,DataAutumn!i.EL_PropnSold,DataWinter!i.EL_PropnSold,DataSpring!i.EL_PropnSold),$AI67,$T67)*INDEX(i.ELMatedEst,$AB67+1,$T67)*i.dAdultRR_ELPropSold
+INDEX(i.dryman,($AJ67-1)*4+$AI67,FF$7)</f>
        <v>0</v>
      </c>
      <c r="FG67" s="667">
        <f ca="1">INDEX(CHOOSE($N67,DataAutumn!i.EL_PropnSold,DataWinter!i.EL_PropnSold,DataSpring!i.EL_PropnSold),$AI67,$T67)*INDEX(i.ELMatedEst,$AB67+1,$T67)*i.dAdultRR_ELPropSold
+INDEX(i.dryman,($AJ67-1)*4+$AI67,FG$7)</f>
        <v>3.125E-2</v>
      </c>
      <c r="FH67" s="667">
        <f ca="1">INDEX(CHOOSE($N67,DataAutumn!i.EL_PropnSold,DataWinter!i.EL_PropnSold,DataSpring!i.EL_PropnSold),$AI67,$T67)*INDEX(i.ELMatedEst,$AB67+1,$T67)*i.dAdultRR_ELPropSold
+INDEX(i.dryman,($AJ67-1)*4+$AI67,FH$7)</f>
        <v>3.125E-2</v>
      </c>
      <c r="FI67" s="667">
        <f ca="1">INDEX(CHOOSE($N67,DataAutumn!i.EL_PropnSold,DataWinter!i.EL_PropnSold,DataSpring!i.EL_PropnSold),$AI67,$T67)*INDEX(i.ELMatedEst,$AB67+1,$T67)*i.dAdultRR_ELPropSold
+INDEX(i.dryman,($AJ67-1)*4+$AI67,FI$7)</f>
        <v>3.125E-2</v>
      </c>
      <c r="FJ67" s="668">
        <f ca="1">INDEX(CHOOSE($N67,DataAutumn!i.EL_PropnSold,DataWinter!i.EL_PropnSold,DataSpring!i.EL_PropnSold),$AI67,$T67)*INDEX(i.ELMatedEst,$AB67+1,$T67)*i.dAdultLSurv_ELPropSold</f>
        <v>0</v>
      </c>
      <c r="FK67" s="666" t="b">
        <f t="shared" ca="1" si="264"/>
        <v>0</v>
      </c>
      <c r="FL67" s="666" t="b">
        <f t="shared" ca="1" si="264"/>
        <v>0</v>
      </c>
      <c r="FM67" s="716" t="b">
        <f t="shared" ca="1" si="265"/>
        <v>1</v>
      </c>
      <c r="FN67" s="666" t="b">
        <f t="shared" ca="1" si="264"/>
        <v>0</v>
      </c>
      <c r="FO67" s="668">
        <f t="shared" ca="1" si="266"/>
        <v>1</v>
      </c>
      <c r="FP67" s="669">
        <f t="shared" ca="1" si="267"/>
        <v>0</v>
      </c>
      <c r="FQ67" s="670" t="b">
        <f t="shared" ca="1" si="268"/>
        <v>0</v>
      </c>
      <c r="FR67" s="665" t="b">
        <f t="shared" ca="1" si="269"/>
        <v>0</v>
      </c>
      <c r="FS67" s="411" t="b">
        <f t="shared" ca="1" si="269"/>
        <v>0</v>
      </c>
      <c r="FT67" s="411" t="b">
        <f t="shared" ca="1" si="269"/>
        <v>1</v>
      </c>
      <c r="FU67" s="87">
        <f t="shared" ca="1" si="270"/>
        <v>2</v>
      </c>
      <c r="FV67" s="87">
        <f t="shared" ca="1" si="270"/>
        <v>2</v>
      </c>
      <c r="FW67" s="411">
        <f t="shared" ca="1" si="271"/>
        <v>1.25</v>
      </c>
      <c r="FX67" s="411">
        <f t="shared" ca="1" si="272"/>
        <v>1.4</v>
      </c>
      <c r="FY67" s="411">
        <f t="shared" ca="1" si="272"/>
        <v>1.4</v>
      </c>
      <c r="FZ67" s="411">
        <f t="shared" ca="1" si="273"/>
        <v>1.35</v>
      </c>
      <c r="GA67" s="411">
        <f t="shared" ca="1" si="274"/>
        <v>0.35</v>
      </c>
      <c r="GB67" s="411" t="b">
        <f t="shared" ca="1" si="274"/>
        <v>1</v>
      </c>
      <c r="GC67" s="411" t="b">
        <f t="shared" ca="1" si="274"/>
        <v>0</v>
      </c>
      <c r="GD67" s="411" t="b">
        <f t="shared" ca="1" si="274"/>
        <v>0</v>
      </c>
      <c r="GE67" s="411" t="b">
        <f t="shared" ca="1" si="274"/>
        <v>0</v>
      </c>
      <c r="GF67" s="87">
        <f t="shared" ca="1" si="275"/>
        <v>1</v>
      </c>
      <c r="GG67" s="87">
        <f t="shared" ca="1" si="275"/>
        <v>1</v>
      </c>
      <c r="GH67" s="87">
        <f t="shared" ca="1" si="275"/>
        <v>1</v>
      </c>
      <c r="GI67" s="87">
        <f t="shared" ca="1" si="275"/>
        <v>1</v>
      </c>
      <c r="GJ67" s="87">
        <f t="shared" ca="1" si="275"/>
        <v>1</v>
      </c>
      <c r="GK67" s="87">
        <f t="shared" ca="1" si="275"/>
        <v>1</v>
      </c>
      <c r="GL67" s="87">
        <f t="shared" ca="1" si="275"/>
        <v>1</v>
      </c>
      <c r="GM67" s="87">
        <f t="shared" ca="1" si="275"/>
        <v>1</v>
      </c>
      <c r="GN67" s="411" cm="1">
        <f t="array" aca="1" ref="GN67" ca="1">INDEX(i.dse_type,1,$L67)</f>
        <v>0</v>
      </c>
      <c r="GO67" s="535" t="str" cm="1">
        <f t="array" aca="1" ref="GO67" ca="1">INDEX(GO$13:GO66,$B67+1,1)</f>
        <v>-</v>
      </c>
      <c r="GP67" s="535" t="str" cm="1">
        <f t="array" aca="1" ref="GP67" ca="1">INDEX(GP$13:GP66,$B67+1,1)</f>
        <v>-</v>
      </c>
      <c r="GQ67" s="535" t="str" cm="1">
        <f t="array" aca="1" ref="GQ67" ca="1">INDEX(GQ$13:GQ66,$B67+1,1)</f>
        <v>-</v>
      </c>
      <c r="GR67" s="18"/>
      <c r="GS67" s="535" t="str" cm="1">
        <f t="array" aca="1" ref="GS67" ca="1">INDEX(GS$13:GS66,$B67+1,1)</f>
        <v>-</v>
      </c>
      <c r="GT67" s="535" t="str" cm="1">
        <f t="array" aca="1" ref="GT67" ca="1">INDEX(GT$13:GT66,$B67+1,1)</f>
        <v>-</v>
      </c>
      <c r="GU67" s="535" t="str" cm="1">
        <f t="array" aca="1" ref="GU67" ca="1">INDEX(GU$13:GU66,$B67+1,1)</f>
        <v>-</v>
      </c>
      <c r="GV67" s="411">
        <f t="shared" ca="1" si="344"/>
        <v>0</v>
      </c>
      <c r="GW67" s="535" t="str" cm="1">
        <f t="array" aca="1" ref="GW67" ca="1">INDEX(GW$13:GW66,$B67+1,1)</f>
        <v>-</v>
      </c>
      <c r="GX67" s="535" cm="1">
        <f t="array" aca="1" ref="GX67" ca="1">INDEX(GX$13:GX66,$B67+1,1)</f>
        <v>1</v>
      </c>
      <c r="GY67" s="535" cm="1">
        <f t="array" aca="1" ref="GY67" ca="1">INDEX(GY$13:GY66,$B67+1,1)</f>
        <v>1</v>
      </c>
      <c r="GZ67" s="535" t="str" cm="1">
        <f t="array" aca="1" ref="GZ67" ca="1">INDEX(GZ$13:GZ66,$B67+1,1)</f>
        <v>-</v>
      </c>
      <c r="HA67" s="535" t="str" cm="1">
        <f t="array" aca="1" ref="HA67" ca="1">INDEX(HA$13:HA66,$B67+1,1)</f>
        <v>-</v>
      </c>
      <c r="HB67" s="535" t="str" cm="1">
        <f t="array" aca="1" ref="HB67" ca="1">INDEX(HB$13:HB66,$B67+1,1)</f>
        <v>-</v>
      </c>
      <c r="HC67" s="535" t="str" cm="1">
        <f t="array" aca="1" ref="HC67" ca="1">INDEX(HC$13:HC66,$B67+1,1)</f>
        <v>-</v>
      </c>
      <c r="HD67" s="535" t="str" cm="1">
        <f t="array" aca="1" ref="HD67" ca="1">INDEX(HD$13:HD66,$B67+1,1)</f>
        <v>-</v>
      </c>
      <c r="HE67" s="535" t="str" cm="1">
        <f t="array" aca="1" ref="HE67" ca="1">INDEX(HE$13:HE66,$B67+1,1)</f>
        <v>-</v>
      </c>
      <c r="HF67" s="535" t="str" cm="1">
        <f t="array" aca="1" ref="HF67" ca="1">INDEX(HF$13:HF66,$B67+1,1)</f>
        <v>-</v>
      </c>
      <c r="HG67" s="535" t="str" cm="1">
        <f t="array" aca="1" ref="HG67" ca="1">INDEX(HG$13:HG66,$B67+1,1)</f>
        <v>-</v>
      </c>
      <c r="HH67" s="535" t="str" cm="1">
        <f t="array" aca="1" ref="HH67" ca="1">INDEX(HH$13:HH66,$B67+1,1)</f>
        <v>-</v>
      </c>
      <c r="HI67" s="535" t="str" cm="1">
        <f t="array" aca="1" ref="HI67" ca="1">INDEX(HI$13:HI66,$B67+1,1)</f>
        <v>-</v>
      </c>
      <c r="HJ67" s="535" t="str" cm="1">
        <f t="array" aca="1" ref="HJ67" ca="1">INDEX(HJ$13:HJ66,$B67+1,1)</f>
        <v>-</v>
      </c>
      <c r="HK67" s="535" t="str" cm="1">
        <f t="array" aca="1" ref="HK67" ca="1">INDEX(HK$13:HK66,$B67+1,1)</f>
        <v>-</v>
      </c>
      <c r="HL67" s="535" t="str" cm="1">
        <f t="array" aca="1" ref="HL67" ca="1">INDEX(HL$13:HL66,$B67+1,1)</f>
        <v>-</v>
      </c>
      <c r="HM67" s="535" t="str" cm="1">
        <f t="array" aca="1" ref="HM67" ca="1">INDEX(HM$13:HM66,$B67+1,1)</f>
        <v>-</v>
      </c>
      <c r="HN67" s="535" t="str" cm="1">
        <f t="array" aca="1" ref="HN67" ca="1">INDEX(HN$13:HN66,$B67+1,1)</f>
        <v>-</v>
      </c>
      <c r="HO67" s="535" t="str" cm="1">
        <f t="array" aca="1" ref="HO67" ca="1">INDEX(HO$13:HO66,$B67+1,1)</f>
        <v>-</v>
      </c>
      <c r="HP67" s="535" t="str" cm="1">
        <f t="array" aca="1" ref="HP67" ca="1">INDEX(HP$13:HP66,$B67+1,1)</f>
        <v>-</v>
      </c>
      <c r="HQ67" s="535" t="str" cm="1">
        <f t="array" aca="1" ref="HQ67" ca="1">INDEX(HQ$13:HQ66,$B67+1,1)</f>
        <v>-</v>
      </c>
      <c r="HR67" s="535" t="str" cm="1">
        <f t="array" aca="1" ref="HR67" ca="1">INDEX(HR$13:HR66,$B67+1,1)</f>
        <v>-</v>
      </c>
      <c r="HS67" s="535" t="str" cm="1">
        <f t="array" aca="1" ref="HS67" ca="1">INDEX(HS$13:HS66,$B67+1,1)</f>
        <v>-</v>
      </c>
      <c r="HT67" s="535" t="str" cm="1">
        <f t="array" aca="1" ref="HT67" ca="1">INDEX(HT$13:HT66,$B67+1,1)</f>
        <v>-</v>
      </c>
      <c r="HU67" s="535" cm="1">
        <f t="array" aca="1" ref="HU67" ca="1">INDEX(HU$13:HU66,$B67+1,1)</f>
        <v>0</v>
      </c>
      <c r="HV67" s="535" t="str" cm="1">
        <f t="array" aca="1" ref="HV67" ca="1">INDEX(HV$13:HV66,$B67+1,1)</f>
        <v>-</v>
      </c>
      <c r="HW67" s="535" cm="1">
        <f t="array" aca="1" ref="HW67" ca="1">INDEX(HW$13:HW66,$B67+1,1)</f>
        <v>1</v>
      </c>
      <c r="HX67" s="727">
        <f t="shared" ca="1" si="276"/>
        <v>0</v>
      </c>
      <c r="HY67" s="727">
        <f t="shared" ca="1" si="276"/>
        <v>0</v>
      </c>
      <c r="HZ67" s="727">
        <f t="shared" ca="1" si="276"/>
        <v>0</v>
      </c>
      <c r="IA67" s="727">
        <f t="shared" ca="1" si="277"/>
        <v>0</v>
      </c>
      <c r="IB67" s="727">
        <f t="shared" ca="1" si="277"/>
        <v>0</v>
      </c>
      <c r="IC67" s="727">
        <f t="shared" ca="1" si="277"/>
        <v>0</v>
      </c>
      <c r="ID67" s="535" cm="1">
        <f t="array" aca="1" ref="ID67" ca="1">INDEX(ID$13:ID66,$B67+1,1)</f>
        <v>0</v>
      </c>
      <c r="IE67" s="727">
        <f t="shared" ca="1" si="278"/>
        <v>1</v>
      </c>
      <c r="IF67" s="727">
        <f t="shared" ca="1" si="278"/>
        <v>0</v>
      </c>
      <c r="IG67" s="727">
        <f t="shared" ca="1" si="278"/>
        <v>0</v>
      </c>
      <c r="IH67" s="727">
        <f t="shared" ca="1" si="278"/>
        <v>0</v>
      </c>
      <c r="II67" s="535" cm="1">
        <f t="array" aca="1" ref="II67" ca="1">INDEX(II$13:II66,$B67+1,1)</f>
        <v>0</v>
      </c>
      <c r="IJ67" s="727">
        <f t="shared" ca="1" si="278"/>
        <v>0</v>
      </c>
      <c r="IK67" s="18"/>
      <c r="IL67" s="535" t="str" cm="1">
        <f t="array" aca="1" ref="IL67" ca="1">INDEX(IL$13:IL66,$B67+1,1)</f>
        <v>-</v>
      </c>
      <c r="IM67" s="535" t="str" cm="1">
        <f t="array" aca="1" ref="IM67" ca="1">INDEX(IM$13:IM66,$B67+1,1)</f>
        <v>-</v>
      </c>
      <c r="IN67" s="535" t="str" cm="1">
        <f t="array" aca="1" ref="IN67" ca="1">INDEX(IN$13:IN66,$B67+1,1)</f>
        <v>-</v>
      </c>
      <c r="IO67" s="535" t="str" cm="1">
        <f t="array" aca="1" ref="IO67" ca="1">INDEX(IO$13:IO66,$B67+1,1)</f>
        <v>-</v>
      </c>
      <c r="IP67" s="535" t="str" cm="1">
        <f t="array" aca="1" ref="IP67" ca="1">INDEX(IP$13:IP66,$B67+1,1)</f>
        <v>-</v>
      </c>
      <c r="IQ67" s="535" t="str" cm="1">
        <f t="array" aca="1" ref="IQ67" ca="1">INDEX(IQ$13:IQ66,$B67+1,1)</f>
        <v>-</v>
      </c>
      <c r="IR67" s="535" t="str" cm="1">
        <f t="array" aca="1" ref="IR67" ca="1">INDEX(IR$13:IR66,$B67+1,1)</f>
        <v>-</v>
      </c>
      <c r="IS67" s="535" t="str" cm="1">
        <f t="array" aca="1" ref="IS67" ca="1">INDEX(IS$13:IS66,$B67+1,1)</f>
        <v>-</v>
      </c>
      <c r="IT67" s="535" t="str" cm="1">
        <f t="array" aca="1" ref="IT67" ca="1">INDEX(IT$13:IT66,$B67+1,1)</f>
        <v>-</v>
      </c>
      <c r="IU67" s="535" t="str" cm="1">
        <f t="array" aca="1" ref="IU67" ca="1">INDEX(IU$13:IU66,$B67+1,1)</f>
        <v>-</v>
      </c>
      <c r="IV67" s="535" t="str" cm="1">
        <f t="array" aca="1" ref="IV67" ca="1">INDEX(IV$13:IV66,$B67+1,1)</f>
        <v>-</v>
      </c>
      <c r="IW67" s="535" t="str" cm="1">
        <f t="array" aca="1" ref="IW67" ca="1">INDEX(IW$13:IW66,$B67+1,1)</f>
        <v>-</v>
      </c>
      <c r="IX67" s="535" t="str" cm="1">
        <f t="array" aca="1" ref="IX67" ca="1">INDEX(IX$13:IX66,$B67+1,1)</f>
        <v>-</v>
      </c>
      <c r="IY67" s="535" t="str" cm="1">
        <f t="array" aca="1" ref="IY67" ca="1">INDEX(IY$13:IY66,$B67+1,1)</f>
        <v>-</v>
      </c>
      <c r="IZ67" s="535" t="str" cm="1">
        <f t="array" aca="1" ref="IZ67" ca="1">INDEX(IZ$13:IZ66,$B67+1,1)</f>
        <v>-</v>
      </c>
      <c r="JA67" s="535" t="str" cm="1">
        <f t="array" aca="1" ref="JA67" ca="1">INDEX(JA$13:JA66,$B67+1,1)</f>
        <v>-</v>
      </c>
      <c r="JB67" s="535" cm="1">
        <f t="array" aca="1" ref="JB67" ca="1">INDEX(JB$13:JB66,$B67+1,1)</f>
        <v>0</v>
      </c>
      <c r="JC67" s="535" cm="1">
        <f t="array" aca="1" ref="JC67" ca="1">INDEX(JC$13:JC66,$B67+1,1)</f>
        <v>0</v>
      </c>
      <c r="JD67" s="545" cm="1">
        <f t="array" aca="1" ref="JD67" ca="1">IF(AND($N67=JD$10,$AS67&lt;&gt;0),INDEX(i.LTWFeedLevels,$AS67,12),0)</f>
        <v>0</v>
      </c>
      <c r="JE67" s="630" cm="1">
        <f t="array" aca="1" ref="JE67" ca="1">IF(AND($N67=JE$10,$AT67&lt;&gt;0),INDEX(i.LTWFeedLevels,$AT67,12),0)</f>
        <v>0</v>
      </c>
      <c r="JF67" s="457">
        <f t="shared" ref="JF67:JH67" ca="1" si="350">JE67</f>
        <v>0</v>
      </c>
      <c r="JG67" s="457">
        <f t="shared" ca="1" si="350"/>
        <v>0</v>
      </c>
      <c r="JH67" s="457">
        <f t="shared" ca="1" si="350"/>
        <v>0</v>
      </c>
      <c r="JI67" s="545" cm="1">
        <f t="array" aca="1" ref="JI67" ca="1">IF(AND($N67=JI$10,$AS67&lt;&gt;0),INDEX(i.LTWFeedLevels,$AS67,12),0)</f>
        <v>0</v>
      </c>
      <c r="JJ67" s="630" cm="1">
        <f t="array" aca="1" ref="JJ67" ca="1">IF(AND($N67=JJ$10,$AT67&lt;&gt;0),INDEX(i.LTWFeedLevels,$AT67,12),0)</f>
        <v>0</v>
      </c>
      <c r="JK67" s="457">
        <f t="shared" ref="JK67:JM67" ca="1" si="351">JJ67</f>
        <v>0</v>
      </c>
      <c r="JL67" s="457">
        <f t="shared" ca="1" si="351"/>
        <v>0</v>
      </c>
      <c r="JM67" s="457">
        <f t="shared" ca="1" si="351"/>
        <v>0</v>
      </c>
      <c r="JN67" s="545" cm="1">
        <f t="array" aca="1" ref="JN67" ca="1">IF(AND($N67=JN$10,$AS67&lt;&gt;0),INDEX(i.LTWFeedLevels,$AS67,12),0)</f>
        <v>0</v>
      </c>
      <c r="JO67" s="630" cm="1">
        <f t="array" aca="1" ref="JO67" ca="1">IF(AND($N67=JO$10,$AT67&lt;&gt;0),INDEX(i.LTWFeedLevels,$AT67,12),0)</f>
        <v>0</v>
      </c>
      <c r="JP67" s="457">
        <f t="shared" ref="JP67:JR67" ca="1" si="352">JO67</f>
        <v>0</v>
      </c>
      <c r="JQ67" s="457">
        <f t="shared" ca="1" si="352"/>
        <v>0</v>
      </c>
      <c r="JR67" s="457">
        <f t="shared" ca="1" si="352"/>
        <v>0</v>
      </c>
      <c r="JS67" s="189">
        <f t="shared" ca="1" si="282"/>
        <v>0</v>
      </c>
      <c r="JT67" s="189">
        <f t="shared" ca="1" si="282"/>
        <v>0</v>
      </c>
      <c r="JU67" s="189">
        <f t="shared" ca="1" si="282"/>
        <v>0</v>
      </c>
      <c r="JV67" s="189">
        <f t="shared" ca="1" si="282"/>
        <v>0</v>
      </c>
      <c r="JW67" s="189">
        <f t="shared" ca="1" si="282"/>
        <v>0</v>
      </c>
      <c r="JX67" s="189">
        <f t="shared" ca="1" si="282"/>
        <v>0</v>
      </c>
      <c r="JY67" s="189">
        <f t="shared" ca="1" si="282"/>
        <v>0</v>
      </c>
      <c r="JZ67" s="189">
        <f t="shared" ca="1" si="282"/>
        <v>0</v>
      </c>
      <c r="KA67" s="189">
        <f t="shared" ca="1" si="282"/>
        <v>0</v>
      </c>
      <c r="KB67" s="189">
        <f t="shared" ca="1" si="282"/>
        <v>0</v>
      </c>
      <c r="KC67" s="189">
        <f t="shared" ca="1" si="283"/>
        <v>0</v>
      </c>
      <c r="KD67" s="189">
        <f t="shared" ca="1" si="283"/>
        <v>0</v>
      </c>
      <c r="KE67" s="189">
        <f t="shared" ca="1" si="283"/>
        <v>0</v>
      </c>
      <c r="KF67" s="189">
        <f t="shared" ca="1" si="283"/>
        <v>0</v>
      </c>
      <c r="KG67" s="189">
        <f t="shared" ca="1" si="283"/>
        <v>0</v>
      </c>
      <c r="KH67" s="189">
        <f t="shared" ca="1" si="283"/>
        <v>0</v>
      </c>
      <c r="KI67" s="189">
        <f t="shared" ca="1" si="283"/>
        <v>0</v>
      </c>
      <c r="KJ67" s="189">
        <f t="shared" ca="1" si="283"/>
        <v>0</v>
      </c>
      <c r="KK67" s="189">
        <f t="shared" ca="1" si="283"/>
        <v>0</v>
      </c>
      <c r="KL67" s="189">
        <f t="shared" ca="1" si="283"/>
        <v>0</v>
      </c>
      <c r="KM67" s="189">
        <f t="shared" ca="1" si="284"/>
        <v>0</v>
      </c>
      <c r="KN67" s="189">
        <f t="shared" ca="1" si="284"/>
        <v>0</v>
      </c>
      <c r="KO67" s="189">
        <f t="shared" ca="1" si="284"/>
        <v>0</v>
      </c>
      <c r="KP67" s="189">
        <f t="shared" ca="1" si="284"/>
        <v>0</v>
      </c>
      <c r="KQ67" s="189">
        <f t="shared" ca="1" si="284"/>
        <v>0</v>
      </c>
      <c r="KR67" s="189">
        <f t="shared" ca="1" si="284"/>
        <v>0</v>
      </c>
      <c r="KS67" s="189">
        <f t="shared" ca="1" si="284"/>
        <v>0</v>
      </c>
      <c r="KT67" s="189">
        <f t="shared" ca="1" si="284"/>
        <v>0</v>
      </c>
      <c r="KU67" s="189">
        <f t="shared" ca="1" si="284"/>
        <v>0</v>
      </c>
      <c r="KV67" s="189">
        <f t="shared" ca="1" si="284"/>
        <v>0</v>
      </c>
      <c r="KW67" s="189">
        <f t="shared" ca="1" si="285"/>
        <v>0</v>
      </c>
      <c r="KX67" s="189">
        <f t="shared" ca="1" si="285"/>
        <v>0</v>
      </c>
      <c r="KY67" s="189">
        <f t="shared" ca="1" si="285"/>
        <v>0</v>
      </c>
      <c r="KZ67" s="189">
        <f t="shared" ca="1" si="285"/>
        <v>0</v>
      </c>
      <c r="LA67" s="189">
        <f t="shared" ca="1" si="285"/>
        <v>0</v>
      </c>
      <c r="LB67" s="189">
        <f t="shared" ca="1" si="285"/>
        <v>0</v>
      </c>
      <c r="LC67" s="189">
        <f t="shared" ca="1" si="285"/>
        <v>0</v>
      </c>
      <c r="LD67" s="189">
        <f t="shared" ca="1" si="285"/>
        <v>0</v>
      </c>
      <c r="LE67" s="189">
        <f t="shared" ca="1" si="285"/>
        <v>0</v>
      </c>
      <c r="LF67" s="189">
        <f t="shared" ca="1" si="285"/>
        <v>0</v>
      </c>
      <c r="LG67" s="189">
        <f t="shared" ca="1" si="286"/>
        <v>0</v>
      </c>
      <c r="LH67" s="189">
        <f t="shared" ca="1" si="286"/>
        <v>0</v>
      </c>
      <c r="LI67" s="189">
        <f t="shared" ca="1" si="286"/>
        <v>0</v>
      </c>
      <c r="LJ67" s="189">
        <f t="shared" ca="1" si="286"/>
        <v>0</v>
      </c>
      <c r="LK67" s="189">
        <f t="shared" ca="1" si="286"/>
        <v>0</v>
      </c>
      <c r="LL67" s="189">
        <f t="shared" ca="1" si="286"/>
        <v>0</v>
      </c>
      <c r="LM67" s="189">
        <f t="shared" ca="1" si="286"/>
        <v>0</v>
      </c>
      <c r="LN67" s="189">
        <f t="shared" ca="1" si="286"/>
        <v>0</v>
      </c>
      <c r="LO67" s="189">
        <f t="shared" ca="1" si="286"/>
        <v>0</v>
      </c>
      <c r="LP67" s="189">
        <f t="shared" ca="1" si="286"/>
        <v>0</v>
      </c>
      <c r="LQ67" s="189">
        <f t="shared" ca="1" si="287"/>
        <v>0</v>
      </c>
      <c r="LR67" s="189">
        <f t="shared" ca="1" si="287"/>
        <v>0</v>
      </c>
      <c r="LS67" s="189">
        <f t="shared" ca="1" si="287"/>
        <v>0</v>
      </c>
      <c r="LT67" s="189">
        <f t="shared" ca="1" si="287"/>
        <v>0</v>
      </c>
      <c r="LU67" s="189">
        <f t="shared" ca="1" si="287"/>
        <v>0</v>
      </c>
      <c r="LV67" s="189">
        <f t="shared" ca="1" si="287"/>
        <v>0</v>
      </c>
      <c r="LW67" s="189">
        <f t="shared" ca="1" si="287"/>
        <v>-3</v>
      </c>
      <c r="LX67" s="189">
        <f t="shared" ca="1" si="287"/>
        <v>-4</v>
      </c>
      <c r="LY67" s="189">
        <f t="shared" ca="1" si="287"/>
        <v>2</v>
      </c>
      <c r="LZ67" s="189">
        <f t="shared" ca="1" si="287"/>
        <v>-4</v>
      </c>
      <c r="MA67" s="189">
        <f t="shared" ca="1" si="288"/>
        <v>0</v>
      </c>
      <c r="MB67" s="189">
        <f t="shared" ca="1" si="288"/>
        <v>0</v>
      </c>
      <c r="MC67" s="189">
        <f t="shared" ca="1" si="288"/>
        <v>0</v>
      </c>
      <c r="MD67" s="189">
        <f t="shared" ca="1" si="288"/>
        <v>0</v>
      </c>
      <c r="ME67" s="189">
        <f t="shared" ca="1" si="288"/>
        <v>0</v>
      </c>
      <c r="MF67" s="189">
        <f t="shared" ca="1" si="288"/>
        <v>0</v>
      </c>
      <c r="MG67" s="189">
        <f t="shared" ca="1" si="288"/>
        <v>0</v>
      </c>
      <c r="MH67" s="189">
        <f t="shared" ca="1" si="288"/>
        <v>0</v>
      </c>
      <c r="MI67" s="189">
        <f t="shared" ca="1" si="288"/>
        <v>0</v>
      </c>
      <c r="MJ67" s="189">
        <f t="shared" ca="1" si="288"/>
        <v>0</v>
      </c>
      <c r="MK67" s="189">
        <f t="shared" ca="1" si="288"/>
        <v>0</v>
      </c>
      <c r="ML67" s="189">
        <f t="shared" ca="1" si="288"/>
        <v>0</v>
      </c>
      <c r="MM67" s="557">
        <f t="shared" ca="1" si="289"/>
        <v>0</v>
      </c>
      <c r="MN67" s="557">
        <f t="shared" ca="1" si="289"/>
        <v>0</v>
      </c>
      <c r="MO67" s="557">
        <f t="shared" ca="1" si="289"/>
        <v>0</v>
      </c>
      <c r="MP67" s="557">
        <f t="shared" ca="1" si="289"/>
        <v>0</v>
      </c>
      <c r="MQ67" s="557">
        <f t="shared" ca="1" si="289"/>
        <v>0</v>
      </c>
      <c r="MR67" s="557">
        <f t="shared" ca="1" si="289"/>
        <v>0</v>
      </c>
      <c r="MS67" s="557">
        <f t="shared" ca="1" si="289"/>
        <v>0</v>
      </c>
      <c r="MT67" s="557">
        <f t="shared" ca="1" si="289"/>
        <v>0</v>
      </c>
      <c r="MU67" s="557">
        <f t="shared" ca="1" si="289"/>
        <v>0</v>
      </c>
      <c r="MV67" s="557">
        <f t="shared" ca="1" si="289"/>
        <v>0</v>
      </c>
      <c r="MW67" s="557">
        <f t="shared" ca="1" si="290"/>
        <v>0</v>
      </c>
      <c r="MX67" s="557">
        <f t="shared" ca="1" si="290"/>
        <v>0</v>
      </c>
      <c r="MY67" s="557">
        <f t="shared" ca="1" si="290"/>
        <v>0</v>
      </c>
      <c r="MZ67" s="557">
        <f t="shared" ca="1" si="290"/>
        <v>0</v>
      </c>
      <c r="NA67" s="557">
        <f t="shared" ca="1" si="290"/>
        <v>0</v>
      </c>
      <c r="NB67" s="557">
        <f t="shared" ca="1" si="290"/>
        <v>0</v>
      </c>
      <c r="NC67" s="557">
        <f t="shared" ca="1" si="290"/>
        <v>0</v>
      </c>
      <c r="ND67" s="557">
        <f t="shared" ca="1" si="290"/>
        <v>0</v>
      </c>
      <c r="NE67" s="557">
        <f t="shared" ca="1" si="290"/>
        <v>0</v>
      </c>
      <c r="NF67" s="557">
        <f t="shared" ca="1" si="290"/>
        <v>0</v>
      </c>
      <c r="NG67" s="557">
        <f t="shared" ca="1" si="291"/>
        <v>0</v>
      </c>
      <c r="NH67" s="557">
        <f t="shared" ca="1" si="291"/>
        <v>0</v>
      </c>
      <c r="NI67" s="557">
        <f t="shared" ca="1" si="291"/>
        <v>0</v>
      </c>
      <c r="NJ67" s="557">
        <f t="shared" ca="1" si="291"/>
        <v>0</v>
      </c>
      <c r="NK67" s="557">
        <f t="shared" ca="1" si="291"/>
        <v>0</v>
      </c>
      <c r="NL67" s="557">
        <f t="shared" ca="1" si="291"/>
        <v>0</v>
      </c>
      <c r="NM67" s="557">
        <f t="shared" ca="1" si="291"/>
        <v>0</v>
      </c>
      <c r="NN67" s="557">
        <f t="shared" ca="1" si="291"/>
        <v>0</v>
      </c>
      <c r="NO67" s="557">
        <f t="shared" ca="1" si="291"/>
        <v>0</v>
      </c>
      <c r="NP67" s="557">
        <f t="shared" ca="1" si="291"/>
        <v>0</v>
      </c>
      <c r="NQ67" s="557">
        <f t="shared" ca="1" si="292"/>
        <v>0</v>
      </c>
      <c r="NR67" s="557">
        <f t="shared" ca="1" si="292"/>
        <v>0</v>
      </c>
      <c r="NS67" s="557">
        <f t="shared" ca="1" si="292"/>
        <v>0</v>
      </c>
      <c r="NT67" s="557">
        <f t="shared" ca="1" si="292"/>
        <v>0</v>
      </c>
      <c r="NU67" s="557">
        <f t="shared" ca="1" si="292"/>
        <v>0</v>
      </c>
      <c r="NV67" s="557">
        <f t="shared" ca="1" si="292"/>
        <v>0</v>
      </c>
      <c r="NW67" s="557">
        <f t="shared" ca="1" si="292"/>
        <v>0</v>
      </c>
      <c r="NX67" s="557">
        <f t="shared" ca="1" si="292"/>
        <v>0</v>
      </c>
      <c r="NY67" s="557">
        <f t="shared" ca="1" si="292"/>
        <v>0</v>
      </c>
      <c r="NZ67" s="557">
        <f t="shared" ca="1" si="292"/>
        <v>0</v>
      </c>
      <c r="OA67" s="557">
        <f t="shared" ca="1" si="293"/>
        <v>0</v>
      </c>
      <c r="OB67" s="557">
        <f t="shared" ca="1" si="293"/>
        <v>0</v>
      </c>
      <c r="OC67" s="557">
        <f t="shared" ca="1" si="293"/>
        <v>0</v>
      </c>
      <c r="OD67" s="557">
        <f t="shared" ca="1" si="293"/>
        <v>0</v>
      </c>
      <c r="OE67" s="557">
        <f t="shared" ca="1" si="293"/>
        <v>0</v>
      </c>
      <c r="OF67" s="557">
        <f t="shared" ca="1" si="293"/>
        <v>0</v>
      </c>
      <c r="OG67" s="557">
        <f t="shared" ca="1" si="293"/>
        <v>0</v>
      </c>
      <c r="OH67" s="557">
        <f t="shared" ca="1" si="293"/>
        <v>0</v>
      </c>
      <c r="OI67" s="557">
        <f t="shared" ca="1" si="293"/>
        <v>0</v>
      </c>
      <c r="OJ67" s="557">
        <f t="shared" ca="1" si="293"/>
        <v>0</v>
      </c>
      <c r="OK67" s="557">
        <f t="shared" ca="1" si="294"/>
        <v>0</v>
      </c>
      <c r="OL67" s="557">
        <f t="shared" ca="1" si="294"/>
        <v>0</v>
      </c>
      <c r="OM67" s="557">
        <f t="shared" ca="1" si="294"/>
        <v>0</v>
      </c>
      <c r="ON67" s="557">
        <f t="shared" ca="1" si="294"/>
        <v>0</v>
      </c>
      <c r="OO67" s="557">
        <f t="shared" ca="1" si="294"/>
        <v>0</v>
      </c>
      <c r="OP67" s="557">
        <f t="shared" ca="1" si="294"/>
        <v>0</v>
      </c>
      <c r="OQ67" s="557">
        <f t="shared" ca="1" si="294"/>
        <v>0</v>
      </c>
      <c r="OR67" s="557">
        <f t="shared" ca="1" si="294"/>
        <v>0</v>
      </c>
      <c r="OS67" s="557">
        <f t="shared" ca="1" si="294"/>
        <v>0</v>
      </c>
      <c r="OT67" s="557">
        <f t="shared" ca="1" si="294"/>
        <v>0</v>
      </c>
      <c r="OU67" s="557">
        <f t="shared" ca="1" si="295"/>
        <v>0</v>
      </c>
      <c r="OV67" s="557">
        <f t="shared" ca="1" si="295"/>
        <v>0</v>
      </c>
      <c r="OW67" s="557">
        <f t="shared" ca="1" si="295"/>
        <v>0</v>
      </c>
      <c r="OX67" s="557">
        <f t="shared" ca="1" si="295"/>
        <v>0</v>
      </c>
      <c r="OY67" s="557">
        <f t="shared" ca="1" si="295"/>
        <v>0</v>
      </c>
      <c r="OZ67" s="557">
        <f t="shared" ca="1" si="295"/>
        <v>0</v>
      </c>
      <c r="PA67" s="557">
        <f t="shared" ca="1" si="295"/>
        <v>0</v>
      </c>
      <c r="PB67" s="557">
        <f t="shared" ca="1" si="295"/>
        <v>0</v>
      </c>
      <c r="PC67" s="557">
        <f t="shared" ca="1" si="295"/>
        <v>0</v>
      </c>
      <c r="PD67" s="557">
        <f t="shared" ca="1" si="295"/>
        <v>0</v>
      </c>
      <c r="PE67" s="557">
        <f t="shared" ca="1" si="296"/>
        <v>0</v>
      </c>
      <c r="PF67" s="557">
        <f t="shared" ca="1" si="296"/>
        <v>0</v>
      </c>
      <c r="PG67" s="557">
        <f t="shared" ca="1" si="296"/>
        <v>0</v>
      </c>
      <c r="PH67" s="557">
        <f t="shared" ca="1" si="296"/>
        <v>0</v>
      </c>
      <c r="PI67" s="557">
        <f t="shared" ca="1" si="296"/>
        <v>0</v>
      </c>
      <c r="PJ67" s="557">
        <f t="shared" ca="1" si="296"/>
        <v>0</v>
      </c>
      <c r="PK67" s="557">
        <f t="shared" ca="1" si="296"/>
        <v>0</v>
      </c>
      <c r="PL67" s="557">
        <f t="shared" ca="1" si="296"/>
        <v>0</v>
      </c>
      <c r="PM67" s="557">
        <f t="shared" ca="1" si="296"/>
        <v>0</v>
      </c>
      <c r="PN67" s="557">
        <f t="shared" ca="1" si="296"/>
        <v>0</v>
      </c>
      <c r="PO67" s="557">
        <f t="shared" ca="1" si="297"/>
        <v>0</v>
      </c>
      <c r="PP67" s="557">
        <f t="shared" ca="1" si="297"/>
        <v>0</v>
      </c>
      <c r="PQ67" s="557">
        <f t="shared" ca="1" si="297"/>
        <v>0</v>
      </c>
      <c r="PR67" s="557">
        <f t="shared" ca="1" si="297"/>
        <v>0</v>
      </c>
      <c r="PS67" s="557">
        <f t="shared" ca="1" si="297"/>
        <v>0</v>
      </c>
      <c r="PT67" s="557">
        <f t="shared" ca="1" si="297"/>
        <v>0</v>
      </c>
      <c r="PU67" s="557">
        <f t="shared" ca="1" si="297"/>
        <v>0</v>
      </c>
      <c r="PV67" s="557">
        <f t="shared" ca="1" si="297"/>
        <v>0</v>
      </c>
      <c r="PW67" s="557">
        <f t="shared" ca="1" si="297"/>
        <v>0</v>
      </c>
      <c r="PX67" s="557">
        <f t="shared" ca="1" si="297"/>
        <v>0</v>
      </c>
      <c r="PY67" s="557">
        <f t="shared" ca="1" si="298"/>
        <v>0</v>
      </c>
      <c r="PZ67" s="557">
        <f t="shared" ca="1" si="298"/>
        <v>0</v>
      </c>
      <c r="QA67" s="557">
        <f t="shared" ca="1" si="298"/>
        <v>0</v>
      </c>
      <c r="QB67" s="557">
        <f t="shared" ca="1" si="298"/>
        <v>0</v>
      </c>
      <c r="QC67" s="557">
        <f t="shared" ca="1" si="298"/>
        <v>0</v>
      </c>
      <c r="QD67" s="557">
        <f t="shared" ca="1" si="298"/>
        <v>0</v>
      </c>
      <c r="QE67" s="557">
        <f t="shared" ca="1" si="298"/>
        <v>0</v>
      </c>
      <c r="QF67" s="557">
        <f t="shared" ca="1" si="298"/>
        <v>0</v>
      </c>
      <c r="QG67" s="557">
        <f t="shared" ca="1" si="298"/>
        <v>0</v>
      </c>
      <c r="QH67" s="557">
        <f t="shared" ca="1" si="298"/>
        <v>0</v>
      </c>
      <c r="QI67" s="557">
        <f t="shared" ca="1" si="299"/>
        <v>0</v>
      </c>
      <c r="QJ67" s="557">
        <f t="shared" ca="1" si="299"/>
        <v>0</v>
      </c>
      <c r="QK67" s="557">
        <f t="shared" ca="1" si="299"/>
        <v>0</v>
      </c>
      <c r="QL67" s="557">
        <f t="shared" ca="1" si="299"/>
        <v>0</v>
      </c>
      <c r="QM67" s="557">
        <f t="shared" ca="1" si="299"/>
        <v>0</v>
      </c>
      <c r="QN67" s="557">
        <f t="shared" ca="1" si="299"/>
        <v>0</v>
      </c>
      <c r="QO67" s="557">
        <f t="shared" ca="1" si="299"/>
        <v>0</v>
      </c>
      <c r="QP67" s="557">
        <f t="shared" ca="1" si="299"/>
        <v>0</v>
      </c>
      <c r="QQ67" s="557">
        <f t="shared" ca="1" si="299"/>
        <v>0</v>
      </c>
      <c r="QR67" s="557">
        <f t="shared" ca="1" si="299"/>
        <v>0</v>
      </c>
      <c r="QS67" s="557">
        <f t="shared" ca="1" si="300"/>
        <v>0</v>
      </c>
      <c r="QT67" s="557">
        <f t="shared" ca="1" si="300"/>
        <v>0</v>
      </c>
      <c r="QU67" s="557">
        <f t="shared" ca="1" si="300"/>
        <v>0</v>
      </c>
      <c r="QV67" s="557">
        <f t="shared" ca="1" si="300"/>
        <v>0</v>
      </c>
      <c r="QW67" s="557">
        <f t="shared" ca="1" si="300"/>
        <v>0</v>
      </c>
      <c r="QX67" s="557">
        <f t="shared" ca="1" si="300"/>
        <v>0</v>
      </c>
      <c r="QY67" s="557">
        <f t="shared" ca="1" si="300"/>
        <v>0</v>
      </c>
      <c r="QZ67" s="557">
        <f t="shared" ca="1" si="300"/>
        <v>0</v>
      </c>
      <c r="RA67" s="557">
        <f t="shared" ca="1" si="300"/>
        <v>0</v>
      </c>
      <c r="RB67" s="557">
        <f t="shared" ca="1" si="300"/>
        <v>0</v>
      </c>
      <c r="RC67" s="557">
        <f t="shared" ca="1" si="301"/>
        <v>0</v>
      </c>
      <c r="RD67" s="557">
        <f t="shared" ca="1" si="301"/>
        <v>0</v>
      </c>
      <c r="RE67" s="557">
        <f t="shared" ca="1" si="301"/>
        <v>0</v>
      </c>
      <c r="RF67" s="557">
        <f t="shared" ca="1" si="301"/>
        <v>0</v>
      </c>
      <c r="RG67" s="557">
        <f t="shared" ca="1" si="301"/>
        <v>0</v>
      </c>
      <c r="RH67" s="557">
        <f t="shared" ca="1" si="301"/>
        <v>0</v>
      </c>
      <c r="RI67" s="557">
        <f t="shared" ca="1" si="301"/>
        <v>0</v>
      </c>
      <c r="RJ67" s="557">
        <f t="shared" ca="1" si="301"/>
        <v>0</v>
      </c>
      <c r="RK67" s="557">
        <f t="shared" ca="1" si="301"/>
        <v>0</v>
      </c>
      <c r="RL67" s="557">
        <f t="shared" ca="1" si="301"/>
        <v>0</v>
      </c>
      <c r="RM67" s="557">
        <f t="shared" ca="1" si="302"/>
        <v>0</v>
      </c>
      <c r="RN67" s="557">
        <f t="shared" ca="1" si="302"/>
        <v>0</v>
      </c>
      <c r="RO67" s="557">
        <f t="shared" ca="1" si="302"/>
        <v>0</v>
      </c>
      <c r="RP67" s="557">
        <f t="shared" ca="1" si="302"/>
        <v>0</v>
      </c>
      <c r="RQ67" s="557">
        <f t="shared" ca="1" si="302"/>
        <v>0</v>
      </c>
      <c r="RR67" s="557">
        <f t="shared" ca="1" si="302"/>
        <v>0</v>
      </c>
      <c r="RS67" s="557">
        <f t="shared" ca="1" si="302"/>
        <v>0</v>
      </c>
      <c r="RT67" s="557">
        <f t="shared" ca="1" si="302"/>
        <v>0</v>
      </c>
      <c r="RU67" s="557">
        <f t="shared" ca="1" si="302"/>
        <v>0</v>
      </c>
      <c r="RV67" s="557">
        <f t="shared" ca="1" si="302"/>
        <v>0</v>
      </c>
      <c r="RW67" s="557">
        <f t="shared" ca="1" si="303"/>
        <v>0</v>
      </c>
      <c r="RX67" s="557">
        <f t="shared" ca="1" si="303"/>
        <v>0</v>
      </c>
      <c r="RY67" s="557">
        <f t="shared" ca="1" si="303"/>
        <v>0</v>
      </c>
      <c r="RZ67" s="557">
        <f t="shared" ca="1" si="303"/>
        <v>0</v>
      </c>
      <c r="SA67" s="557">
        <f t="shared" ca="1" si="303"/>
        <v>0</v>
      </c>
      <c r="SB67" s="557">
        <f t="shared" ca="1" si="303"/>
        <v>0</v>
      </c>
      <c r="SC67" s="557">
        <f t="shared" ca="1" si="303"/>
        <v>0</v>
      </c>
      <c r="SD67" s="557">
        <f t="shared" ca="1" si="303"/>
        <v>0</v>
      </c>
      <c r="SE67" s="557">
        <f t="shared" ca="1" si="303"/>
        <v>0</v>
      </c>
      <c r="SF67" s="557">
        <f t="shared" ca="1" si="303"/>
        <v>0</v>
      </c>
      <c r="SG67" s="557">
        <f t="shared" ca="1" si="304"/>
        <v>0</v>
      </c>
      <c r="SH67" s="557">
        <f t="shared" ca="1" si="304"/>
        <v>0</v>
      </c>
      <c r="SI67" s="557">
        <f t="shared" ca="1" si="304"/>
        <v>0</v>
      </c>
      <c r="SJ67" s="557">
        <f t="shared" ca="1" si="304"/>
        <v>0</v>
      </c>
      <c r="SK67" s="557">
        <f t="shared" ca="1" si="304"/>
        <v>0</v>
      </c>
      <c r="SL67" s="557">
        <f t="shared" ca="1" si="304"/>
        <v>0</v>
      </c>
      <c r="SM67" s="557">
        <f t="shared" ca="1" si="304"/>
        <v>0</v>
      </c>
      <c r="SN67" s="557">
        <f t="shared" ca="1" si="304"/>
        <v>0</v>
      </c>
      <c r="SO67" s="557">
        <f t="shared" ca="1" si="304"/>
        <v>0</v>
      </c>
      <c r="SP67" s="557">
        <f t="shared" ca="1" si="304"/>
        <v>0</v>
      </c>
      <c r="SQ67" s="557">
        <f t="shared" ca="1" si="305"/>
        <v>0</v>
      </c>
      <c r="SR67" s="557">
        <f t="shared" ca="1" si="305"/>
        <v>0</v>
      </c>
      <c r="SS67" s="557">
        <f t="shared" ca="1" si="305"/>
        <v>0</v>
      </c>
      <c r="ST67" s="557">
        <f t="shared" ca="1" si="305"/>
        <v>0</v>
      </c>
      <c r="SU67" s="557">
        <f t="shared" ca="1" si="305"/>
        <v>0</v>
      </c>
      <c r="SV67" s="557">
        <f t="shared" ca="1" si="305"/>
        <v>0</v>
      </c>
      <c r="SW67" s="557">
        <f t="shared" ca="1" si="305"/>
        <v>0</v>
      </c>
      <c r="SX67" s="557">
        <f t="shared" ca="1" si="305"/>
        <v>0</v>
      </c>
      <c r="SY67" s="557">
        <f t="shared" ca="1" si="305"/>
        <v>0</v>
      </c>
      <c r="SZ67" s="557">
        <f t="shared" ca="1" si="305"/>
        <v>0</v>
      </c>
      <c r="TA67" s="557">
        <f t="shared" ca="1" si="306"/>
        <v>0</v>
      </c>
      <c r="TB67" s="557">
        <f t="shared" ca="1" si="306"/>
        <v>0</v>
      </c>
      <c r="TC67" s="557">
        <f t="shared" ca="1" si="306"/>
        <v>0</v>
      </c>
      <c r="TD67" s="557">
        <f t="shared" ca="1" si="306"/>
        <v>0</v>
      </c>
      <c r="TE67" s="557">
        <f t="shared" ca="1" si="306"/>
        <v>0</v>
      </c>
      <c r="TF67" s="557">
        <f t="shared" ca="1" si="306"/>
        <v>0</v>
      </c>
      <c r="TG67" s="557">
        <f t="shared" ca="1" si="306"/>
        <v>0</v>
      </c>
      <c r="TH67" s="557">
        <f t="shared" ca="1" si="306"/>
        <v>0</v>
      </c>
      <c r="TI67" s="557">
        <f t="shared" ca="1" si="306"/>
        <v>0</v>
      </c>
      <c r="TJ67" s="557">
        <f t="shared" ca="1" si="306"/>
        <v>0</v>
      </c>
      <c r="TK67" s="557">
        <f t="shared" ca="1" si="307"/>
        <v>0</v>
      </c>
      <c r="TL67" s="557">
        <f t="shared" ca="1" si="307"/>
        <v>0</v>
      </c>
      <c r="TM67" s="557">
        <f t="shared" ca="1" si="307"/>
        <v>0</v>
      </c>
      <c r="TN67" s="557">
        <f t="shared" ca="1" si="307"/>
        <v>0</v>
      </c>
      <c r="TO67" s="557">
        <f t="shared" ca="1" si="307"/>
        <v>0</v>
      </c>
      <c r="TP67" s="557">
        <f t="shared" ca="1" si="307"/>
        <v>0</v>
      </c>
      <c r="TQ67" s="557">
        <f t="shared" ca="1" si="307"/>
        <v>0</v>
      </c>
      <c r="TR67" s="557">
        <f t="shared" ca="1" si="307"/>
        <v>0</v>
      </c>
      <c r="TS67" s="557">
        <f t="shared" ca="1" si="307"/>
        <v>0</v>
      </c>
      <c r="TT67" s="557">
        <f t="shared" ca="1" si="307"/>
        <v>0</v>
      </c>
      <c r="TU67" s="557">
        <f t="shared" ca="1" si="308"/>
        <v>0</v>
      </c>
      <c r="TV67" s="557">
        <f t="shared" ca="1" si="308"/>
        <v>0</v>
      </c>
      <c r="TW67" s="557">
        <f t="shared" ca="1" si="308"/>
        <v>0</v>
      </c>
      <c r="TX67" s="557">
        <f t="shared" ca="1" si="308"/>
        <v>0</v>
      </c>
      <c r="TY67" s="557">
        <f t="shared" ca="1" si="308"/>
        <v>0</v>
      </c>
      <c r="TZ67" s="557">
        <f t="shared" ca="1" si="308"/>
        <v>0</v>
      </c>
      <c r="UA67" s="557">
        <f t="shared" ca="1" si="308"/>
        <v>0</v>
      </c>
      <c r="UB67" s="557">
        <f t="shared" ca="1" si="308"/>
        <v>0</v>
      </c>
      <c r="UC67" s="557">
        <f t="shared" ca="1" si="308"/>
        <v>0</v>
      </c>
      <c r="UD67" s="557">
        <f t="shared" ca="1" si="308"/>
        <v>0</v>
      </c>
      <c r="UE67" s="557">
        <f t="shared" ca="1" si="309"/>
        <v>0</v>
      </c>
      <c r="UF67" s="557">
        <f t="shared" ca="1" si="309"/>
        <v>0</v>
      </c>
      <c r="UG67" s="557">
        <f t="shared" ca="1" si="309"/>
        <v>0</v>
      </c>
      <c r="UH67" s="557">
        <f t="shared" ca="1" si="309"/>
        <v>0</v>
      </c>
      <c r="UI67" s="557">
        <f t="shared" ca="1" si="309"/>
        <v>0</v>
      </c>
      <c r="UJ67" s="557">
        <f t="shared" ca="1" si="309"/>
        <v>0</v>
      </c>
      <c r="UK67" s="557">
        <f t="shared" ca="1" si="309"/>
        <v>0</v>
      </c>
      <c r="UL67" s="557">
        <f t="shared" ca="1" si="309"/>
        <v>0</v>
      </c>
      <c r="UM67" s="557">
        <f t="shared" ca="1" si="309"/>
        <v>0</v>
      </c>
      <c r="UN67" s="557">
        <f t="shared" ca="1" si="309"/>
        <v>0</v>
      </c>
      <c r="UO67" s="557">
        <f t="shared" ca="1" si="310"/>
        <v>0</v>
      </c>
      <c r="UP67" s="557">
        <f t="shared" ca="1" si="310"/>
        <v>0</v>
      </c>
      <c r="UQ67" s="557">
        <f t="shared" ca="1" si="310"/>
        <v>0</v>
      </c>
      <c r="UR67" s="557">
        <f t="shared" ca="1" si="310"/>
        <v>0</v>
      </c>
      <c r="US67" s="557">
        <f t="shared" ca="1" si="310"/>
        <v>0</v>
      </c>
      <c r="UT67" s="557">
        <f t="shared" ca="1" si="310"/>
        <v>0</v>
      </c>
      <c r="UU67" s="557">
        <f t="shared" ca="1" si="310"/>
        <v>0</v>
      </c>
      <c r="UV67" s="557">
        <f t="shared" ca="1" si="310"/>
        <v>0</v>
      </c>
      <c r="UW67" s="557">
        <f t="shared" ca="1" si="310"/>
        <v>0</v>
      </c>
      <c r="UX67" s="557">
        <f t="shared" ca="1" si="310"/>
        <v>0</v>
      </c>
      <c r="UY67" s="557">
        <f t="shared" ca="1" si="311"/>
        <v>0</v>
      </c>
      <c r="UZ67" s="557">
        <f t="shared" ca="1" si="311"/>
        <v>0</v>
      </c>
      <c r="VA67" s="557">
        <f t="shared" ca="1" si="311"/>
        <v>0</v>
      </c>
      <c r="VB67" s="557">
        <f t="shared" ca="1" si="311"/>
        <v>0</v>
      </c>
      <c r="VC67" s="557">
        <f t="shared" ca="1" si="311"/>
        <v>0</v>
      </c>
      <c r="VD67" s="557">
        <f t="shared" ca="1" si="311"/>
        <v>0</v>
      </c>
      <c r="VE67" s="557">
        <f t="shared" ca="1" si="311"/>
        <v>0</v>
      </c>
      <c r="VF67" s="557">
        <f t="shared" ca="1" si="311"/>
        <v>0</v>
      </c>
      <c r="VG67" s="557">
        <f t="shared" ca="1" si="311"/>
        <v>0</v>
      </c>
      <c r="VH67" s="557">
        <f t="shared" ca="1" si="311"/>
        <v>0</v>
      </c>
      <c r="VI67" s="557">
        <f t="shared" ca="1" si="311"/>
        <v>0</v>
      </c>
      <c r="VJ67" s="189">
        <f t="shared" ca="1" si="312"/>
        <v>0</v>
      </c>
      <c r="VK67" s="189">
        <f t="shared" ca="1" si="312"/>
        <v>0</v>
      </c>
      <c r="VL67" s="189">
        <f t="shared" ca="1" si="312"/>
        <v>0</v>
      </c>
      <c r="VM67" s="189">
        <f t="shared" ca="1" si="312"/>
        <v>0</v>
      </c>
      <c r="VN67" s="189">
        <f t="shared" ca="1" si="312"/>
        <v>0</v>
      </c>
      <c r="VO67" s="230">
        <f t="shared" ca="1" si="313"/>
        <v>0</v>
      </c>
      <c r="VP67" s="189">
        <f t="shared" ca="1" si="314"/>
        <v>0</v>
      </c>
      <c r="VQ67" s="189">
        <f t="shared" ca="1" si="314"/>
        <v>0</v>
      </c>
      <c r="VR67" s="189">
        <f t="shared" ca="1" si="314"/>
        <v>0</v>
      </c>
      <c r="VS67" s="189">
        <f t="shared" ca="1" si="314"/>
        <v>0</v>
      </c>
      <c r="VT67" s="189">
        <f t="shared" ca="1" si="314"/>
        <v>0</v>
      </c>
      <c r="VU67" s="230">
        <f t="shared" ca="1" si="315"/>
        <v>0</v>
      </c>
      <c r="VV67" s="231">
        <f t="shared" ca="1" si="316"/>
        <v>0</v>
      </c>
      <c r="VW67" s="231">
        <f t="shared" ca="1" si="316"/>
        <v>0</v>
      </c>
      <c r="VX67" s="231">
        <f t="shared" ca="1" si="316"/>
        <v>0</v>
      </c>
      <c r="VY67" s="231">
        <f t="shared" ca="1" si="316"/>
        <v>0</v>
      </c>
      <c r="VZ67" s="544">
        <f t="shared" ca="1" si="317"/>
        <v>0</v>
      </c>
      <c r="WA67" s="231">
        <f t="shared" ca="1" si="318"/>
        <v>0</v>
      </c>
      <c r="WB67" s="231">
        <f t="shared" ca="1" si="318"/>
        <v>0</v>
      </c>
      <c r="WC67" s="231">
        <f t="shared" ca="1" si="318"/>
        <v>0</v>
      </c>
      <c r="WD67" s="231">
        <f t="shared" ca="1" si="318"/>
        <v>0</v>
      </c>
      <c r="WE67" s="544">
        <f t="shared" ca="1" si="319"/>
        <v>0</v>
      </c>
      <c r="WF67" s="544">
        <f t="shared" ca="1" si="319"/>
        <v>0</v>
      </c>
      <c r="WG67" s="544">
        <f t="shared" ca="1" si="319"/>
        <v>0</v>
      </c>
      <c r="WH67" s="544">
        <f t="shared" ca="1" si="319"/>
        <v>0</v>
      </c>
      <c r="WI67" s="544">
        <f t="shared" ca="1" si="319"/>
        <v>0</v>
      </c>
      <c r="WJ67" s="544">
        <f t="shared" ca="1" si="319"/>
        <v>0</v>
      </c>
      <c r="WK67" s="544">
        <f t="shared" ca="1" si="319"/>
        <v>0</v>
      </c>
      <c r="WL67" s="535" cm="1">
        <f t="array" aca="1" ref="WL67" ca="1">INDEX(WL$13:WL66,$B67+1,1)</f>
        <v>0</v>
      </c>
      <c r="WM67" s="411">
        <f t="shared" ca="1" si="320"/>
        <v>67</v>
      </c>
      <c r="WN67" s="18"/>
      <c r="WO67" s="535" cm="1">
        <f t="array" aca="1" ref="WO67" ca="1">INDEX(WO$13:WO66,$B67+1,1)</f>
        <v>0</v>
      </c>
      <c r="WP67" s="411">
        <f t="shared" si="321"/>
        <v>0</v>
      </c>
      <c r="WQ67" s="535" cm="1">
        <f t="array" aca="1" ref="WQ67" ca="1">INDEX(WQ$13:WQ66,$B67+1,1)</f>
        <v>0</v>
      </c>
      <c r="WR67" s="535" t="str" cm="1">
        <f t="array" aca="1" ref="WR67" ca="1">INDEX(WR$13:WR66,$B67+1,1)</f>
        <v>-</v>
      </c>
      <c r="WS67" s="535" t="str" cm="1">
        <f t="array" aca="1" ref="WS67" ca="1">INDEX(WS$13:WS66,$B67+1,1)</f>
        <v>-</v>
      </c>
      <c r="WT67" s="535" t="str" cm="1">
        <f t="array" aca="1" ref="WT67" ca="1">INDEX(WT$13:WT66,$B67+1,1)</f>
        <v>-</v>
      </c>
      <c r="WU67" s="535" t="str" cm="1">
        <f t="array" aca="1" ref="WU67" ca="1">INDEX(WU$13:WU66,$B67+1,1)</f>
        <v>-</v>
      </c>
      <c r="WV67" s="535" t="str" cm="1">
        <f t="array" aca="1" ref="WV67" ca="1">INDEX(WV$13:WV66,$B67+1,1)</f>
        <v>-</v>
      </c>
      <c r="WW67" s="535" t="str" cm="1">
        <f t="array" aca="1" ref="WW67" ca="1">INDEX(WW$13:WW66,$B67+1,1)</f>
        <v>-</v>
      </c>
      <c r="WX67" s="535" t="str" cm="1">
        <f t="array" aca="1" ref="WX67" ca="1">INDEX(WX$13:WX66,$B67+1,1)</f>
        <v>-</v>
      </c>
      <c r="WY67" s="535" t="str" cm="1">
        <f t="array" aca="1" ref="WY67" ca="1">INDEX(WY$13:WY66,$B67+1,1)</f>
        <v>-</v>
      </c>
      <c r="WZ67" s="535" t="str" cm="1">
        <f t="array" aca="1" ref="WZ67" ca="1">INDEX(WZ$13:WZ66,$B67+1,1)</f>
        <v>-</v>
      </c>
      <c r="XA67" s="535" t="str" cm="1">
        <f t="array" aca="1" ref="XA67" ca="1">INDEX(XA$13:XA66,$B67+1,1)</f>
        <v>-</v>
      </c>
      <c r="XB67" s="535" t="str" cm="1">
        <f t="array" aca="1" ref="XB67" ca="1">INDEX(XB$13:XB66,$B67+1,1)</f>
        <v>-</v>
      </c>
      <c r="XC67" s="535" t="str" cm="1">
        <f t="array" aca="1" ref="XC67" ca="1">INDEX(XC$13:XC66,$B67+1,1)</f>
        <v>-</v>
      </c>
      <c r="XD67" s="535" t="str" cm="1">
        <f t="array" aca="1" ref="XD67" ca="1">INDEX(XD$13:XD66,$B67+1,1)</f>
        <v>-</v>
      </c>
      <c r="XE67" s="535" t="str" cm="1">
        <f t="array" aca="1" ref="XE67" ca="1">INDEX(XE$13:XE66,$B67+1,1)</f>
        <v>-</v>
      </c>
      <c r="XF67" s="535" t="str" cm="1">
        <f t="array" aca="1" ref="XF67" ca="1">INDEX(XF$13:XF66,$B67+1,1)</f>
        <v>-</v>
      </c>
      <c r="XG67" s="535" t="str" cm="1">
        <f t="array" aca="1" ref="XG67" ca="1">INDEX(XG$13:XG66,$B67+1,1)</f>
        <v>-</v>
      </c>
      <c r="XH67" s="18"/>
      <c r="XI67" s="411" t="b">
        <f t="shared" ca="1" si="322"/>
        <v>0</v>
      </c>
      <c r="XJ67" s="411" t="str">
        <f t="shared" ca="1" si="323"/>
        <v>-</v>
      </c>
      <c r="XK67" s="535" t="str" cm="1">
        <f t="array" aca="1" ref="XK67" ca="1">INDEX(XK$13:XK66,$B67+1,1)</f>
        <v>-</v>
      </c>
      <c r="XL67" s="535" t="str" cm="1">
        <f t="array" aca="1" ref="XL67" ca="1">INDEX(XL$13:XL66,$B67+1,1)</f>
        <v>-</v>
      </c>
      <c r="XM67" s="535" t="str" cm="1">
        <f t="array" aca="1" ref="XM67" ca="1">INDEX(XM$13:XM66,$B67+1,1)</f>
        <v>-</v>
      </c>
      <c r="XN67" s="545" cm="1">
        <f t="array" aca="1" ref="XN67" ca="1">INDEX(i.AgeJ,$AD67,1)</f>
        <v>35</v>
      </c>
      <c r="XO67" s="535" t="str" cm="1">
        <f t="array" aca="1" ref="XO67" ca="1">INDEX(XO$13:XO66,$B67+1,1)</f>
        <v>-</v>
      </c>
      <c r="XP67" s="411" t="str">
        <f t="shared" ca="1" si="324"/>
        <v>-</v>
      </c>
      <c r="XQ67" s="411" t="str">
        <f t="shared" ca="1" si="324"/>
        <v>-</v>
      </c>
      <c r="XR67" s="535" t="str" cm="1">
        <f t="array" aca="1" ref="XR67" ca="1">INDEX(XR$13:XR66,$B67+1,1)</f>
        <v>-</v>
      </c>
      <c r="XS67" s="535" t="str" cm="1">
        <f t="array" aca="1" ref="XS67" ca="1">INDEX(XS$13:XS66,$B67+1,1)</f>
        <v>-</v>
      </c>
      <c r="XT67" s="535" t="str" cm="1">
        <f t="array" aca="1" ref="XT67" ca="1">INDEX(XT$13:XT66,$B67+1,1)</f>
        <v>-</v>
      </c>
      <c r="XU67" s="535" t="str" cm="1">
        <f t="array" aca="1" ref="XU67" ca="1">INDEX(XU$13:XU66,$B67+1,1)</f>
        <v>-</v>
      </c>
      <c r="XV67" s="535" t="str" cm="1">
        <f t="array" aca="1" ref="XV67" ca="1">INDEX(XV$13:XV66,$B67+1,1)</f>
        <v>-</v>
      </c>
      <c r="XW67" s="535" t="b" cm="1">
        <f t="array" aca="1" ref="XW67" ca="1">INDEX(XW$13:XW66,$B67+1,1)</f>
        <v>1</v>
      </c>
      <c r="XX67" s="535" t="str" cm="1">
        <f t="array" aca="1" ref="XX67" ca="1">INDEX(XX$13:XX66,$B67+1,1)</f>
        <v>-</v>
      </c>
      <c r="XY67" s="535" cm="1">
        <f t="array" aca="1" ref="XY67" ca="1">INDEX(XY$13:XY66,$B67+1,1)</f>
        <v>0</v>
      </c>
      <c r="XZ67" s="535" cm="1">
        <f t="array" aca="1" ref="XZ67" ca="1">INDEX(XZ$13:XZ66,$B67+1,1)</f>
        <v>0</v>
      </c>
      <c r="YA67" s="535" cm="1">
        <f t="array" aca="1" ref="YA67" ca="1">INDEX(YA$13:YA66,$B67+1,1)</f>
        <v>0</v>
      </c>
      <c r="YB67" s="18"/>
      <c r="YC67" s="411">
        <f t="shared" si="325"/>
        <v>50</v>
      </c>
      <c r="YD67" s="411">
        <f t="shared" si="325"/>
        <v>50</v>
      </c>
      <c r="YE67" s="411">
        <f t="shared" si="325"/>
        <v>50</v>
      </c>
      <c r="YF67" s="411">
        <f t="shared" si="325"/>
        <v>50</v>
      </c>
      <c r="YG67" s="535" cm="1">
        <f t="array" aca="1" ref="YG67" ca="1">INDEX(YG$13:YG66,$B67+1,1)</f>
        <v>1</v>
      </c>
      <c r="YH67" s="535" cm="1">
        <f t="array" aca="1" ref="YH67" ca="1">INDEX(YH$13:YH66,$B67+1,1)</f>
        <v>1</v>
      </c>
      <c r="YI67" s="535" cm="1">
        <f t="array" aca="1" ref="YI67" ca="1">INDEX(YI$13:YI66,$B67+1,1)</f>
        <v>1</v>
      </c>
      <c r="YJ67" s="535" cm="1">
        <f t="array" aca="1" ref="YJ67" ca="1">INDEX(YJ$13:YJ66,$B67+1,1)</f>
        <v>1</v>
      </c>
      <c r="YK67" s="535" t="str" cm="1">
        <f t="array" aca="1" ref="YK67" ca="1">INDEX(YK$13:YK66,$B67+1,1)</f>
        <v>-</v>
      </c>
      <c r="YL67" s="535" t="str" cm="1">
        <f t="array" aca="1" ref="YL67" ca="1">INDEX(YL$13:YL66,$B67+1,1)</f>
        <v>-</v>
      </c>
      <c r="YM67" s="535" t="str" cm="1">
        <f t="array" aca="1" ref="YM67" ca="1">INDEX(YM$13:YM66,$B67+1,1)</f>
        <v>-</v>
      </c>
      <c r="YN67" s="535" t="str" cm="1">
        <f t="array" aca="1" ref="YN67" ca="1">INDEX(YN$13:YN66,$B67+1,1)</f>
        <v>-</v>
      </c>
      <c r="YO67" s="535" t="str" cm="1">
        <f t="array" aca="1" ref="YO67" ca="1">INDEX(YO$13:YO66,$B67+1,1)</f>
        <v>-</v>
      </c>
      <c r="YP67" s="535" t="str" cm="1">
        <f t="array" aca="1" ref="YP67" ca="1">INDEX(YP$13:YP66,$B67+1,1)</f>
        <v>-</v>
      </c>
      <c r="YQ67" s="535" t="str" cm="1">
        <f t="array" aca="1" ref="YQ67" ca="1">INDEX(YQ$13:YQ66,$B67+1,1)</f>
        <v>-</v>
      </c>
      <c r="YR67" s="18"/>
      <c r="YS67" s="535" t="str" cm="1">
        <f t="array" aca="1" ref="YS67" ca="1">INDEX(YS$13:YS66,$B67+1,1)</f>
        <v>-</v>
      </c>
      <c r="YT67" s="411">
        <f t="shared" ca="1" si="326"/>
        <v>1</v>
      </c>
      <c r="YU67" s="18"/>
      <c r="YV67" s="535" t="str" cm="1">
        <f t="array" aca="1" ref="YV67" ca="1">INDEX(YV$13:YV66,$B67+1,1)</f>
        <v>-</v>
      </c>
      <c r="YW67" s="535" t="str" cm="1">
        <f t="array" aca="1" ref="YW67" ca="1">INDEX(YW$13:YW66,$B67+1,1)</f>
        <v>-</v>
      </c>
      <c r="YX67" s="535" t="str" cm="1">
        <f t="array" aca="1" ref="YX67" ca="1">INDEX(YX$13:YX66,$B67+1,1)</f>
        <v>-</v>
      </c>
      <c r="YY67" s="535" t="str" cm="1">
        <f t="array" aca="1" ref="YY67" ca="1">INDEX(YY$13:YY66,$B67+1,1)</f>
        <v>-</v>
      </c>
      <c r="YZ67" s="535" t="str" cm="1">
        <f t="array" aca="1" ref="YZ67" ca="1">INDEX(YZ$13:YZ66,$B67+1,1)</f>
        <v>-</v>
      </c>
      <c r="ZA67" s="535" t="str" cm="1">
        <f t="array" aca="1" ref="ZA67" ca="1">INDEX(ZA$13:ZA66,$B67+1,1)</f>
        <v>-</v>
      </c>
      <c r="ZB67" s="535" t="str" cm="1">
        <f t="array" aca="1" ref="ZB67" ca="1">INDEX(ZB$13:ZB66,$B67+1,1)</f>
        <v>-</v>
      </c>
      <c r="ZC67" s="535" t="str" cm="1">
        <f t="array" aca="1" ref="ZC67" ca="1">INDEX(ZC$13:ZC66,$B67+1,1)</f>
        <v>-</v>
      </c>
      <c r="ZD67" s="535" t="str" cm="1">
        <f t="array" aca="1" ref="ZD67" ca="1">INDEX(ZD$13:ZD66,$B67+1,1)</f>
        <v>-</v>
      </c>
      <c r="ZE67" s="543">
        <f t="shared" ca="1" si="327"/>
        <v>669</v>
      </c>
      <c r="ZF67" s="543">
        <f t="shared" ca="1" si="327"/>
        <v>703</v>
      </c>
      <c r="ZG67" s="543">
        <f t="shared" ca="1" si="327"/>
        <v>738</v>
      </c>
      <c r="ZH67" s="459">
        <f t="shared" ca="1" si="328"/>
        <v>504</v>
      </c>
      <c r="ZI67" s="459">
        <f t="shared" ca="1" si="328"/>
        <v>539</v>
      </c>
      <c r="ZJ67" s="459">
        <f t="shared" ca="1" si="328"/>
        <v>574</v>
      </c>
      <c r="ZK67" s="459">
        <f t="shared" ca="1" si="329"/>
        <v>420</v>
      </c>
      <c r="ZL67" s="459">
        <f t="shared" ca="1" si="329"/>
        <v>455</v>
      </c>
      <c r="ZM67" s="459">
        <f t="shared" ca="1" si="329"/>
        <v>490</v>
      </c>
      <c r="ZN67" s="535" t="str" cm="1">
        <f t="array" aca="1" ref="ZN67" ca="1">INDEX(ZN$13:ZN66,$B67+1,1)</f>
        <v>-</v>
      </c>
      <c r="ZO67" s="535" t="str" cm="1">
        <f t="array" aca="1" ref="ZO67" ca="1">INDEX(ZO$13:ZO66,$B67+1,1)</f>
        <v>-</v>
      </c>
      <c r="ZP67" s="535" t="str" cm="1">
        <f t="array" aca="1" ref="ZP67" ca="1">INDEX(ZP$13:ZP66,$B67+1,1)</f>
        <v>-</v>
      </c>
      <c r="ZQ67" s="535" t="str" cm="1">
        <f t="array" aca="1" ref="ZQ67" ca="1">INDEX(ZQ$13:ZQ66,$B67+1,1)</f>
        <v>-</v>
      </c>
      <c r="ZR67" s="535" t="str" cm="1">
        <f t="array" aca="1" ref="ZR67" ca="1">INDEX(ZR$13:ZR66,$B67+1,1)</f>
        <v>-</v>
      </c>
      <c r="ZS67" s="535" t="str" cm="1">
        <f t="array" aca="1" ref="ZS67" ca="1">INDEX(ZS$13:ZS66,$B67+1,1)</f>
        <v>-</v>
      </c>
      <c r="ZT67" s="535" t="str" cm="1">
        <f t="array" aca="1" ref="ZT67" ca="1">INDEX(ZT$13:ZT66,$B67+1,1)</f>
        <v>-</v>
      </c>
      <c r="ZU67" s="535" t="str" cm="1">
        <f t="array" aca="1" ref="ZU67" ca="1">INDEX(ZU$13:ZU66,$B67+1,1)</f>
        <v>-</v>
      </c>
      <c r="ZV67" s="535" t="str" cm="1">
        <f t="array" aca="1" ref="ZV67" ca="1">INDEX(ZV$13:ZV66,$B67+1,1)</f>
        <v>-</v>
      </c>
      <c r="ZW67" s="535" t="str" cm="1">
        <f t="array" aca="1" ref="ZW67" ca="1">INDEX(ZW$13:ZW66,$B67+1,1)</f>
        <v>-</v>
      </c>
      <c r="ZX67" s="535" t="str" cm="1">
        <f t="array" aca="1" ref="ZX67" ca="1">INDEX(ZX$13:ZX66,$B67+1,1)</f>
        <v>-</v>
      </c>
      <c r="ZY67" s="535" t="str" cm="1">
        <f t="array" aca="1" ref="ZY67" ca="1">INDEX(ZY$13:ZY66,$B67+1,1)</f>
        <v>-</v>
      </c>
      <c r="ZZ67" s="535" t="str" cm="1">
        <f t="array" aca="1" ref="ZZ67" ca="1">INDEX(ZZ$13:ZZ66,$B67+1,1)</f>
        <v>-</v>
      </c>
      <c r="AAA67" s="535" t="str" cm="1">
        <f t="array" aca="1" ref="AAA67" ca="1">INDEX(AAA$13:AAA66,$B67+1,1)</f>
        <v>-</v>
      </c>
      <c r="AAB67" s="535" cm="1">
        <f t="array" aca="1" ref="AAB67" ca="1">INDEX(AAB$13:AAB66,$B67+1,1)</f>
        <v>0</v>
      </c>
      <c r="AAC67" s="535" t="str" cm="1">
        <f t="array" aca="1" ref="AAC67" ca="1">INDEX(AAC$13:AAC66,$B67+1,1)</f>
        <v>-</v>
      </c>
      <c r="AAD67" s="535" t="str" cm="1">
        <f t="array" aca="1" ref="AAD67" ca="1">INDEX(AAD$13:AAD66,$B67+1,1)</f>
        <v>-</v>
      </c>
      <c r="AAE67" s="535" t="str" cm="1">
        <f t="array" aca="1" ref="AAE67" ca="1">INDEX(AAE$13:AAE66,$B67+1,1)</f>
        <v>-</v>
      </c>
      <c r="AAF67" s="535" t="str" cm="1">
        <f t="array" aca="1" ref="AAF67" ca="1">INDEX(AAF$13:AAF66,$B67+1,1)</f>
        <v>-</v>
      </c>
      <c r="AAG67" s="535" t="str" cm="1">
        <f t="array" aca="1" ref="AAG67" ca="1">INDEX(AAG$13:AAG66,$B67+1,1)</f>
        <v>-</v>
      </c>
      <c r="AAH67" s="535" cm="1">
        <f t="array" aca="1" ref="AAH67" ca="1">INDEX(AAH$13:AAH66,$B67+1,1)</f>
        <v>0</v>
      </c>
      <c r="AAI67" s="535" t="str" cm="1">
        <f t="array" aca="1" ref="AAI67" ca="1">INDEX(AAI$13:AAI66,$B67+1,1)</f>
        <v>-</v>
      </c>
      <c r="AAJ67" s="535" t="str" cm="1">
        <f t="array" aca="1" ref="AAJ67" ca="1">INDEX(AAJ$13:AAJ66,$B67+1,1)</f>
        <v>-</v>
      </c>
      <c r="AAK67" s="535" t="str" cm="1">
        <f t="array" aca="1" ref="AAK67" ca="1">INDEX(AAK$13:AAK66,$B67+1,1)</f>
        <v>-</v>
      </c>
      <c r="AAL67" s="535" cm="1">
        <f t="array" aca="1" ref="AAL67" ca="1">INDEX(AAL$13:AAL66,$B67+1,1)</f>
        <v>1</v>
      </c>
      <c r="AAM67" s="535" cm="1">
        <f t="array" aca="1" ref="AAM67" ca="1">INDEX(AAM$13:AAM66,$B67+1,1)</f>
        <v>1</v>
      </c>
      <c r="AAN67" s="535" t="str" cm="1">
        <f t="array" aca="1" ref="AAN67" ca="1">INDEX(AAN$13:AAN66,$B67+1,1)</f>
        <v>-</v>
      </c>
      <c r="AAO67" s="535" t="str" cm="1">
        <f t="array" aca="1" ref="AAO67" ca="1">INDEX(AAO$13:AAO66,$B67+1,1)</f>
        <v>-</v>
      </c>
      <c r="AAP67" s="535" t="str" cm="1">
        <f t="array" aca="1" ref="AAP67" ca="1">INDEX(AAP$13:AAP66,$B67+1,1)</f>
        <v>-</v>
      </c>
      <c r="AAQ67" s="535" t="str" cm="1">
        <f t="array" aca="1" ref="AAQ67" ca="1">INDEX(AAQ$13:AAQ66,$B67+1,1)</f>
        <v>-</v>
      </c>
      <c r="AAR67" s="535" t="str" cm="1">
        <f t="array" aca="1" ref="AAR67" ca="1">INDEX(AAR$13:AAR66,$B67+1,1)</f>
        <v>-</v>
      </c>
      <c r="AAS67" s="535" t="str" cm="1">
        <f t="array" aca="1" ref="AAS67" ca="1">INDEX(AAS$13:AAS66,$B67+1,1)</f>
        <v>-</v>
      </c>
      <c r="AAT67" s="535" t="str" cm="1">
        <f t="array" aca="1" ref="AAT67" ca="1">INDEX(AAT$13:AAT66,$B67+1,1)</f>
        <v>-</v>
      </c>
      <c r="AAU67" s="535" t="str" cm="1">
        <f t="array" aca="1" ref="AAU67" ca="1">INDEX(AAU$13:AAU66,$B67+1,1)</f>
        <v>-</v>
      </c>
      <c r="AAV67" s="535" t="str" cm="1">
        <f t="array" aca="1" ref="AAV67" ca="1">INDEX(AAV$13:AAV66,$B67+1,1)</f>
        <v>-</v>
      </c>
      <c r="AAW67" s="535" t="str" cm="1">
        <f t="array" aca="1" ref="AAW67" ca="1">INDEX(AAW$13:AAW66,$B67+1,1)</f>
        <v>-</v>
      </c>
      <c r="AAX67" s="535" t="str" cm="1">
        <f t="array" aca="1" ref="AAX67" ca="1">INDEX(AAX$13:AAX66,$B67+1,1)</f>
        <v>-</v>
      </c>
      <c r="AAY67" s="535" t="str" cm="1">
        <f t="array" aca="1" ref="AAY67" ca="1">INDEX(AAY$13:AAY66,$B67+1,1)</f>
        <v>-</v>
      </c>
      <c r="AAZ67" s="535" t="str" cm="1">
        <f t="array" aca="1" ref="AAZ67" ca="1">INDEX(AAZ$13:AAZ66,$B67+1,1)</f>
        <v>-</v>
      </c>
      <c r="ABA67" s="18"/>
      <c r="ABB67" s="545" t="str">
        <f t="shared" ca="1" si="330"/>
        <v>-</v>
      </c>
      <c r="ABC67" s="545" t="str">
        <f t="shared" ca="1" si="330"/>
        <v>-</v>
      </c>
      <c r="ABD67" s="545" t="str">
        <f t="shared" ca="1" si="330"/>
        <v>-</v>
      </c>
      <c r="ABE67" s="545" t="str">
        <f t="shared" ca="1" si="330"/>
        <v>-</v>
      </c>
      <c r="ABF67" s="545" t="str">
        <f t="shared" ca="1" si="330"/>
        <v>-</v>
      </c>
      <c r="ABG67" s="545" t="str">
        <f t="shared" ca="1" si="330"/>
        <v>-</v>
      </c>
      <c r="ABH67" s="545" t="str">
        <f t="shared" ca="1" si="330"/>
        <v>-</v>
      </c>
      <c r="ABI67" s="545" t="str">
        <f t="shared" ca="1" si="330"/>
        <v>-</v>
      </c>
      <c r="ABJ67" s="545" t="b">
        <f t="shared" ca="1" si="330"/>
        <v>1</v>
      </c>
      <c r="ABK67" s="545" t="str">
        <f t="shared" ca="1" si="330"/>
        <v>-</v>
      </c>
      <c r="ABL67" s="545" t="str">
        <f t="shared" ca="1" si="331"/>
        <v>-</v>
      </c>
      <c r="ABM67" s="545" t="str">
        <f t="shared" ca="1" si="331"/>
        <v>-</v>
      </c>
      <c r="ABN67" s="545" t="str">
        <f t="shared" ca="1" si="331"/>
        <v>-</v>
      </c>
      <c r="ABO67" s="545" t="str">
        <f t="shared" ca="1" si="331"/>
        <v>-</v>
      </c>
      <c r="ABP67" s="545" t="str">
        <f t="shared" ca="1" si="331"/>
        <v>-</v>
      </c>
      <c r="ABQ67" s="545" t="str">
        <f t="shared" ca="1" si="331"/>
        <v>-</v>
      </c>
      <c r="ABR67" s="545" t="str">
        <f t="shared" ca="1" si="331"/>
        <v>-</v>
      </c>
      <c r="ABS67" s="545" t="str">
        <f t="shared" ca="1" si="331"/>
        <v>-</v>
      </c>
      <c r="ABT67" s="545" t="str">
        <f t="shared" ca="1" si="331"/>
        <v>-</v>
      </c>
      <c r="ABU67" s="545" t="str">
        <f t="shared" ca="1" si="331"/>
        <v>-</v>
      </c>
      <c r="ABV67" s="545" t="str">
        <f t="shared" ca="1" si="332"/>
        <v>-</v>
      </c>
      <c r="ABW67" s="545" t="str">
        <f t="shared" ca="1" si="332"/>
        <v>-</v>
      </c>
      <c r="ABX67" s="545" t="str">
        <f t="shared" ca="1" si="332"/>
        <v>-</v>
      </c>
      <c r="ABY67" s="545" t="str">
        <f t="shared" ca="1" si="332"/>
        <v>-</v>
      </c>
      <c r="ABZ67" s="545" t="str">
        <f t="shared" ca="1" si="332"/>
        <v>-</v>
      </c>
      <c r="ACA67" s="545" t="str">
        <f t="shared" ca="1" si="332"/>
        <v>-</v>
      </c>
      <c r="ACB67" s="545" t="b">
        <f t="shared" ca="1" si="332"/>
        <v>1</v>
      </c>
      <c r="ACC67" s="545" t="str">
        <f t="shared" ca="1" si="332"/>
        <v>-</v>
      </c>
      <c r="ACD67" s="545" t="str">
        <f t="shared" ca="1" si="332"/>
        <v>-</v>
      </c>
      <c r="ACE67" s="545" t="str">
        <f t="shared" ca="1" si="332"/>
        <v>-</v>
      </c>
      <c r="ACF67" s="545" t="str">
        <f t="shared" ca="1" si="333"/>
        <v>-</v>
      </c>
      <c r="ACG67" s="545" t="str">
        <f t="shared" ca="1" si="333"/>
        <v>-</v>
      </c>
      <c r="ACH67" s="545" t="str">
        <f t="shared" ca="1" si="333"/>
        <v>-</v>
      </c>
      <c r="ACI67" s="545" t="str">
        <f t="shared" ca="1" si="333"/>
        <v>-</v>
      </c>
      <c r="ACJ67" s="545" t="str">
        <f t="shared" ca="1" si="333"/>
        <v>-</v>
      </c>
      <c r="ACK67" s="545" t="str">
        <f t="shared" ca="1" si="333"/>
        <v>-</v>
      </c>
      <c r="ACL67" s="545" t="str">
        <f t="shared" ca="1" si="333"/>
        <v>-</v>
      </c>
      <c r="ACM67" s="545" t="str">
        <f t="shared" ca="1" si="333"/>
        <v>-</v>
      </c>
      <c r="ACN67" s="545" t="str">
        <f t="shared" ca="1" si="333"/>
        <v>-</v>
      </c>
      <c r="ACO67" s="545" t="str">
        <f t="shared" ca="1" si="333"/>
        <v>-</v>
      </c>
      <c r="ACP67" s="545" t="str">
        <f t="shared" ca="1" si="334"/>
        <v>-</v>
      </c>
      <c r="ACQ67" s="545" t="str">
        <f t="shared" ca="1" si="334"/>
        <v>-</v>
      </c>
      <c r="ACR67" s="545" t="str">
        <f t="shared" ca="1" si="334"/>
        <v>-</v>
      </c>
      <c r="ACS67" s="545" t="str">
        <f t="shared" ca="1" si="334"/>
        <v>-</v>
      </c>
      <c r="ACT67" s="545" t="b">
        <f t="shared" ca="1" si="334"/>
        <v>1</v>
      </c>
      <c r="ACU67" s="545" t="str">
        <f t="shared" ca="1" si="334"/>
        <v>-</v>
      </c>
      <c r="ACV67" s="545" t="str">
        <f t="shared" ca="1" si="334"/>
        <v>-</v>
      </c>
      <c r="ACW67" s="545" t="str">
        <f t="shared" ca="1" si="334"/>
        <v>-</v>
      </c>
      <c r="ACX67" s="545" t="str">
        <f t="shared" ca="1" si="334"/>
        <v>-</v>
      </c>
      <c r="ACY67" s="545" t="str">
        <f t="shared" ca="1" si="334"/>
        <v>-</v>
      </c>
      <c r="ACZ67" s="545" t="str">
        <f t="shared" ca="1" si="335"/>
        <v>-</v>
      </c>
      <c r="ADA67" s="545" t="str">
        <f t="shared" ca="1" si="335"/>
        <v>-</v>
      </c>
      <c r="ADB67" s="545" t="str">
        <f t="shared" ca="1" si="335"/>
        <v>-</v>
      </c>
      <c r="ADC67" s="545" t="str">
        <f t="shared" ca="1" si="335"/>
        <v>-</v>
      </c>
      <c r="ADD67" s="545" t="str">
        <f t="shared" ca="1" si="335"/>
        <v>-</v>
      </c>
      <c r="ADE67" s="545" t="str">
        <f t="shared" ca="1" si="335"/>
        <v>-</v>
      </c>
      <c r="ADF67" s="545" t="str">
        <f t="shared" ca="1" si="335"/>
        <v>-</v>
      </c>
      <c r="ADG67" s="545" t="str">
        <f t="shared" ca="1" si="335"/>
        <v>-</v>
      </c>
      <c r="ADH67" s="545" t="str">
        <f t="shared" ca="1" si="335"/>
        <v>-</v>
      </c>
      <c r="ADI67" s="545" t="str">
        <f t="shared" ca="1" si="335"/>
        <v>-</v>
      </c>
      <c r="ADJ67" s="545" t="str">
        <f t="shared" ca="1" si="336"/>
        <v>-</v>
      </c>
      <c r="ADK67" s="545" t="str">
        <f t="shared" ca="1" si="336"/>
        <v>-</v>
      </c>
      <c r="ADL67" s="545" t="b">
        <f t="shared" ca="1" si="336"/>
        <v>1</v>
      </c>
      <c r="ADM67" s="545" t="str">
        <f t="shared" ca="1" si="336"/>
        <v>-</v>
      </c>
      <c r="ADN67" s="545" t="str">
        <f t="shared" ca="1" si="336"/>
        <v>-</v>
      </c>
      <c r="ADO67" s="545" t="str">
        <f t="shared" ca="1" si="336"/>
        <v>-</v>
      </c>
      <c r="ADP67" s="545" t="str">
        <f t="shared" ca="1" si="336"/>
        <v>-</v>
      </c>
      <c r="ADQ67" s="545" t="str">
        <f t="shared" ca="1" si="336"/>
        <v>-</v>
      </c>
      <c r="ADR67" s="545" t="str">
        <f t="shared" ca="1" si="336"/>
        <v>-</v>
      </c>
      <c r="ADS67" s="545" t="str">
        <f t="shared" ca="1" si="336"/>
        <v>-</v>
      </c>
      <c r="ADT67" s="545" t="str">
        <f t="shared" ca="1" si="337"/>
        <v>-</v>
      </c>
      <c r="ADU67" s="545" t="str">
        <f t="shared" ca="1" si="337"/>
        <v>-</v>
      </c>
      <c r="ADV67" s="545" t="str">
        <f t="shared" ca="1" si="337"/>
        <v>-</v>
      </c>
      <c r="ADW67" s="545" t="str">
        <f t="shared" ca="1" si="337"/>
        <v>-</v>
      </c>
      <c r="ADX67" s="545" t="str">
        <f t="shared" ca="1" si="337"/>
        <v>-</v>
      </c>
      <c r="ADY67" s="545" t="str">
        <f t="shared" ca="1" si="337"/>
        <v>-</v>
      </c>
      <c r="ADZ67" s="545" t="str">
        <f t="shared" ca="1" si="337"/>
        <v>-</v>
      </c>
      <c r="AEA67" s="545" t="str">
        <f t="shared" ca="1" si="337"/>
        <v>-</v>
      </c>
      <c r="AEB67" s="545" t="str">
        <f t="shared" ca="1" si="337"/>
        <v>-</v>
      </c>
      <c r="AEC67" s="545" t="str">
        <f t="shared" ca="1" si="337"/>
        <v>-</v>
      </c>
      <c r="AED67" s="545" t="b">
        <f t="shared" ca="1" si="338"/>
        <v>1</v>
      </c>
      <c r="AEE67" s="545" t="str">
        <f t="shared" ca="1" si="338"/>
        <v>-</v>
      </c>
      <c r="AEF67" s="545" t="str">
        <f t="shared" ca="1" si="338"/>
        <v>-</v>
      </c>
      <c r="AEG67" s="545" t="str">
        <f t="shared" ca="1" si="338"/>
        <v>-</v>
      </c>
      <c r="AEH67" s="545" t="str">
        <f t="shared" ca="1" si="338"/>
        <v>-</v>
      </c>
      <c r="AEI67" s="545" t="str">
        <f t="shared" ca="1" si="338"/>
        <v>-</v>
      </c>
      <c r="AEJ67" s="545" t="str">
        <f t="shared" ca="1" si="338"/>
        <v>-</v>
      </c>
      <c r="AEK67" s="545" t="str">
        <f t="shared" ca="1" si="338"/>
        <v>-</v>
      </c>
      <c r="AEL67" s="545" t="str">
        <f t="shared" ca="1" si="338"/>
        <v>-</v>
      </c>
      <c r="AEM67" s="545" t="str">
        <f t="shared" ca="1" si="338"/>
        <v>-</v>
      </c>
      <c r="AEN67" s="535" cm="1">
        <f t="array" aca="1" ref="AEN67" ca="1">INDEX(AEN$13:AEN66,$B67+1,1)</f>
        <v>0</v>
      </c>
      <c r="AEO67" s="483">
        <v>0</v>
      </c>
    </row>
    <row r="68" spans="1:821" outlineLevel="2">
      <c r="A68" s="18">
        <f t="shared" si="226"/>
        <v>55</v>
      </c>
      <c r="B68" s="191">
        <f t="shared" ref="B68:B76" ca="1" si="353">OFFSET(B68,-1,0)</f>
        <v>52</v>
      </c>
      <c r="C68" s="458">
        <f t="shared" ca="1" si="230"/>
        <v>1200</v>
      </c>
      <c r="D68" s="119" t="str">
        <f t="shared" ca="1" si="231"/>
        <v>GSW</v>
      </c>
      <c r="E68" t="b">
        <v>1</v>
      </c>
      <c r="F68" t="b">
        <v>0</v>
      </c>
      <c r="G68" t="b">
        <f t="shared" si="232"/>
        <v>1</v>
      </c>
      <c r="H68" s="191">
        <f t="shared" ca="1" si="348"/>
        <v>3</v>
      </c>
      <c r="I68" s="535" cm="1">
        <f t="array" aca="1" ref="I68" ca="1">INDEX(I$13:I67,$B68+1,1)</f>
        <v>1</v>
      </c>
      <c r="J68" s="535" cm="1">
        <f t="array" aca="1" ref="J68" ca="1">INDEX(J$13:J67,$B68+1,1)</f>
        <v>0</v>
      </c>
      <c r="K68" s="535" cm="1">
        <f t="array" aca="1" ref="K68" ca="1">INDEX(K$13:K67,$B68+1,1)</f>
        <v>1</v>
      </c>
      <c r="L68" s="535" cm="1">
        <f t="array" aca="1" ref="L68" ca="1">INDEX(L$13:L67,$B68+1,1)</f>
        <v>2</v>
      </c>
      <c r="M68" s="535" cm="1">
        <f t="array" aca="1" ref="M68" ca="1">INDEX(M$13:M67,$B68+1,1)</f>
        <v>0</v>
      </c>
      <c r="N68" s="230">
        <f t="shared" ca="1" si="233"/>
        <v>1</v>
      </c>
      <c r="O68" s="230">
        <f t="shared" ca="1" si="233"/>
        <v>9</v>
      </c>
      <c r="P68" s="230">
        <f t="shared" ca="1" si="233"/>
        <v>1</v>
      </c>
      <c r="Q68" s="230">
        <f t="shared" ca="1" si="233"/>
        <v>4</v>
      </c>
      <c r="R68" s="230">
        <f t="shared" ca="1" si="233"/>
        <v>4</v>
      </c>
      <c r="S68" s="230">
        <f t="shared" ca="1" si="233"/>
        <v>4</v>
      </c>
      <c r="T68" s="411">
        <f t="shared" ca="1" si="234"/>
        <v>1</v>
      </c>
      <c r="U68" s="411">
        <f t="shared" ca="1" si="234"/>
        <v>1</v>
      </c>
      <c r="V68" s="411">
        <f t="shared" ca="1" si="235"/>
        <v>2</v>
      </c>
      <c r="W68" s="777" t="b">
        <f t="shared" ca="1" si="236"/>
        <v>0</v>
      </c>
      <c r="X68" s="777" t="b">
        <f t="shared" ca="1" si="236"/>
        <v>0</v>
      </c>
      <c r="Y68" s="777" t="b">
        <f t="shared" ca="1" si="236"/>
        <v>1</v>
      </c>
      <c r="Z68" s="796" t="b" cm="1">
        <f t="array" aca="1" ref="Z68" ca="1">INDEX(Z$13:Z67,$B68+1,1)</f>
        <v>0</v>
      </c>
      <c r="AA68" s="411">
        <f t="shared" ca="1" si="237"/>
        <v>3</v>
      </c>
      <c r="AB68" s="411">
        <f t="shared" ca="1" si="238"/>
        <v>3</v>
      </c>
      <c r="AC68" s="230">
        <f t="shared" ca="1" si="239"/>
        <v>3</v>
      </c>
      <c r="AD68" s="230">
        <f t="shared" ca="1" si="239"/>
        <v>4</v>
      </c>
      <c r="AE68" s="230">
        <f t="shared" ca="1" si="239"/>
        <v>3</v>
      </c>
      <c r="AF68" s="230">
        <f t="shared" ca="1" si="239"/>
        <v>3</v>
      </c>
      <c r="AG68" s="230">
        <f t="shared" ca="1" si="239"/>
        <v>3</v>
      </c>
      <c r="AH68" s="230">
        <f t="shared" ca="1" si="239"/>
        <v>3</v>
      </c>
      <c r="AI68" s="230">
        <f t="shared" ca="1" si="239"/>
        <v>3</v>
      </c>
      <c r="AJ68" s="87">
        <f ca="1">INDEX(CHOOSE($N68,DataAutumn!i.AdultDrys,DataWinter!i.AdultDrys,DataSpring!i.AdultDrys),1,$T68)</f>
        <v>1</v>
      </c>
      <c r="AK68" s="230">
        <f t="shared" ca="1" si="240"/>
        <v>2</v>
      </c>
      <c r="AL68" s="535" cm="1">
        <f t="array" aca="1" ref="AL68" ca="1">INDEX(AL$13:AL67,$B68+1,1)</f>
        <v>0</v>
      </c>
      <c r="AM68" s="535" cm="1">
        <f t="array" aca="1" ref="AM68" ca="1">INDEX(AM$13:AM67,$B68+1,1)</f>
        <v>2</v>
      </c>
      <c r="AN68" s="230">
        <f t="shared" ca="1" si="241"/>
        <v>0</v>
      </c>
      <c r="AO68" s="230">
        <f t="shared" ca="1" si="241"/>
        <v>0</v>
      </c>
      <c r="AP68" s="230">
        <f t="shared" ca="1" si="241"/>
        <v>0</v>
      </c>
      <c r="AQ68" s="111"/>
      <c r="AR68" s="111"/>
      <c r="AS68" s="230">
        <f t="shared" ca="1" si="242"/>
        <v>0</v>
      </c>
      <c r="AT68" s="230">
        <f t="shared" ca="1" si="242"/>
        <v>0</v>
      </c>
      <c r="AU68" s="111"/>
      <c r="AV68" s="111"/>
      <c r="AW68" s="111"/>
      <c r="AX68" s="111"/>
      <c r="AY68" s="111"/>
      <c r="AZ68" s="111"/>
      <c r="BA68" s="312" t="str">
        <f t="shared" ca="1" si="243"/>
        <v>TemplateEx 00003 SE GSW Past     SFM     TOLAut Scan2 GFS RR+01% GP170% WP150% MP180% EL075% Age262 FlkSt_Hgt_--6 LWJ3 LWCJ3 LWCP3 LW2tth3 Emptys_Sell   Mdn0 Adult0 (PT_F33N11L11)</v>
      </c>
      <c r="BB68" s="8" t="str">
        <f ca="1">IF(COUNTIF($BA$13:$BA68,$BA68)=1,"-","Dup")</f>
        <v>-</v>
      </c>
      <c r="BC68" s="18"/>
      <c r="BD68" s="535" t="str" cm="1">
        <f t="array" aca="1" ref="BD68" ca="1">INDEX(BD$13:BD67,$B68+1,1)</f>
        <v>-</v>
      </c>
      <c r="BE68" s="535" t="str" cm="1">
        <f t="array" aca="1" ref="BE68" ca="1">INDEX(BE$13:BE67,$B68+1,1)</f>
        <v>-</v>
      </c>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535" t="str" cm="1">
        <f t="array" aca="1" ref="BK68" ca="1">INDEX(BK$13:BK67,$B68+1,1)</f>
        <v>-</v>
      </c>
      <c r="BL68" s="535" t="str" cm="1">
        <f t="array" aca="1" ref="BL68" ca="1">INDEX(BL$13:BL67,$B68+1,1)</f>
        <v>-</v>
      </c>
      <c r="BM68" s="18"/>
      <c r="BN68" s="411" t="b">
        <f t="shared" ca="1" si="244"/>
        <v>1</v>
      </c>
      <c r="BO68" s="411" t="str">
        <f t="shared" ca="1" si="244"/>
        <v>-</v>
      </c>
      <c r="BP68" s="411" t="b">
        <f t="shared" ca="1" si="244"/>
        <v>0</v>
      </c>
      <c r="BQ68" s="411" t="str">
        <f t="shared" ca="1" si="244"/>
        <v>-</v>
      </c>
      <c r="BR68" s="411" t="str">
        <f t="shared" ca="1" si="244"/>
        <v>-</v>
      </c>
      <c r="BS68" s="411" t="str">
        <f t="shared" ca="1" si="244"/>
        <v>-</v>
      </c>
      <c r="BT68" s="411" t="str">
        <f t="shared" ca="1" si="244"/>
        <v>-</v>
      </c>
      <c r="BU68" s="411" t="str">
        <f t="shared" ca="1" si="244"/>
        <v>-</v>
      </c>
      <c r="BV68" s="411" t="str">
        <f t="shared" ca="1" si="244"/>
        <v>-</v>
      </c>
      <c r="BW68" s="411" t="str">
        <f t="shared" ca="1" si="244"/>
        <v>-</v>
      </c>
      <c r="BX68" s="411" t="str">
        <f t="shared" ca="1" si="244"/>
        <v>-</v>
      </c>
      <c r="BY68" s="411" t="str">
        <f t="shared" ca="1" si="244"/>
        <v>-</v>
      </c>
      <c r="BZ68" s="411" t="b">
        <f t="shared" ca="1" si="244"/>
        <v>0</v>
      </c>
      <c r="CA68" s="87">
        <f t="shared" ca="1" si="244"/>
        <v>0</v>
      </c>
      <c r="CB68" s="535" t="str" cm="1">
        <f t="array" aca="1" ref="CB68" ca="1">INDEX(CB$13:CB67,$B68+1,1)</f>
        <v>-</v>
      </c>
      <c r="CC68" s="535" t="str" cm="1">
        <f t="array" aca="1" ref="CC68" ca="1">INDEX(CC$13:CC67,$B68+1,1)</f>
        <v>-</v>
      </c>
      <c r="CD68" s="535" t="str" cm="1">
        <f t="array" aca="1" ref="CD68" ca="1">INDEX(CD$13:CD67,$B68+1,1)</f>
        <v>-</v>
      </c>
      <c r="CE68" s="535" t="b" cm="1">
        <f t="array" aca="1" ref="CE68" ca="1">INDEX(CE$13:CE67,$B68+1,1)</f>
        <v>1</v>
      </c>
      <c r="CF68" s="18"/>
      <c r="CG68" s="535" t="str" cm="1">
        <f t="array" aca="1" ref="CG68" ca="1">INDEX(CG$13:CG67,$B68+1,1)</f>
        <v>-</v>
      </c>
      <c r="CH68" s="411" t="str">
        <f t="shared" ca="1" si="245"/>
        <v>-</v>
      </c>
      <c r="CI68" s="411">
        <f t="shared" ca="1" si="246"/>
        <v>1</v>
      </c>
      <c r="CJ68" s="411">
        <f t="shared" ca="1" si="246"/>
        <v>1</v>
      </c>
      <c r="CK68" s="535" t="str" cm="1">
        <f t="array" aca="1" ref="CK68" ca="1">INDEX(CK$13:CK67,$B68+1,1)</f>
        <v>-</v>
      </c>
      <c r="CL68" s="535" t="str" cm="1">
        <f t="array" aca="1" ref="CL68" ca="1">INDEX(CL$13:CL67,$B68+1,1)</f>
        <v>-</v>
      </c>
      <c r="CM68" s="535" t="str" cm="1">
        <f t="array" aca="1" ref="CM68" ca="1">INDEX(CM$13:CM67,$B68+1,1)</f>
        <v>-</v>
      </c>
      <c r="CN68" s="411" t="str">
        <f t="shared" ca="1" si="247"/>
        <v>-</v>
      </c>
      <c r="CO68" s="411">
        <f t="shared" ca="1" si="248"/>
        <v>1</v>
      </c>
      <c r="CP68" s="411">
        <f t="shared" ca="1" si="248"/>
        <v>1</v>
      </c>
      <c r="CQ68" s="535" t="str" cm="1">
        <f t="array" aca="1" ref="CQ68" ca="1">INDEX(CQ$13:CQ67,$B68+1,1)</f>
        <v>-</v>
      </c>
      <c r="CR68" s="411" t="str">
        <f t="shared" ca="1" si="249"/>
        <v>-</v>
      </c>
      <c r="CS68" s="411">
        <f t="shared" ca="1" si="250"/>
        <v>1</v>
      </c>
      <c r="CT68" s="535" t="str" cm="1">
        <f t="array" aca="1" ref="CT68" ca="1">INDEX(CT$13:CT67,$B68+1,1)</f>
        <v>-</v>
      </c>
      <c r="CU68" s="535" t="str" cm="1">
        <f t="array" aca="1" ref="CU68" ca="1">INDEX(CU$13:CU67,$B68+1,1)</f>
        <v>-</v>
      </c>
      <c r="CV68" s="411">
        <f t="shared" ca="1" si="251"/>
        <v>1</v>
      </c>
      <c r="CW68" s="535" t="str" cm="1">
        <f t="array" aca="1" ref="CW68" ca="1">INDEX(CW$13:CW67,$B68+1,1)</f>
        <v>-</v>
      </c>
      <c r="CX68" s="411" t="str">
        <f t="shared" ca="1" si="252"/>
        <v>-</v>
      </c>
      <c r="CY68" s="411">
        <f t="shared" ca="1" si="253"/>
        <v>1</v>
      </c>
      <c r="CZ68" s="411">
        <f t="shared" ca="1" si="253"/>
        <v>1</v>
      </c>
      <c r="DA68" s="535" cm="1">
        <f t="array" aca="1" ref="DA68" ca="1">INDEX(DA$13:DA67,$B68+1,1)</f>
        <v>720</v>
      </c>
      <c r="DB68" s="535" cm="1">
        <f t="array" aca="1" ref="DB68" ca="1">INDEX(DB$13:DB67,$B68+1,1)</f>
        <v>720</v>
      </c>
      <c r="DC68" s="18"/>
      <c r="DD68" s="535" t="b" cm="1">
        <f t="array" aca="1" ref="DD68" ca="1">INDEX(DD$13:DD67,$B68+1,1)</f>
        <v>1</v>
      </c>
      <c r="DE68" s="535" t="b" cm="1">
        <f t="array" aca="1" ref="DE68" ca="1">INDEX(DE$13:DE67,$B68+1,1)</f>
        <v>1</v>
      </c>
      <c r="DF68" s="535" t="b" cm="1">
        <f t="array" aca="1" ref="DF68" ca="1">INDEX(DF$13:DF67,$B68+1,1)</f>
        <v>1</v>
      </c>
      <c r="DG68" s="87">
        <f t="shared" ca="1" si="339"/>
        <v>0</v>
      </c>
      <c r="DH68" s="804" cm="1">
        <f t="array" aca="1" ref="DH68" ca="1">VALUE(IFERROR(VALUE($K68),0) &amp; _xlfn.SWITCH($CD68,"-",4,$CD68) &amp; $L68 &amp; $T68 &amp; "00" &amp; $N68 &amp; $AK68 &amp; $R68 &amp; _xlfn.SWITCH($AM68,3,1,$AM68) &amp; _xlfn.SWITCH($M68,4,0,$M68) &amp; _xlfn.SWITCH($AD68,6,1,$AD68))</f>
        <v>142100124204</v>
      </c>
      <c r="DI68" s="535" cm="1">
        <f t="array" aca="1" ref="DI68" ca="1">INDEX(DI$13:DI67,$B68+1,1)</f>
        <v>1</v>
      </c>
      <c r="DJ68" s="535" cm="1">
        <f t="array" aca="1" ref="DJ68" ca="1">INDEX(DJ$13:DJ67,$B68+1,1)</f>
        <v>1</v>
      </c>
      <c r="DK68" s="411">
        <f t="shared" ca="1" si="254"/>
        <v>0</v>
      </c>
      <c r="DL68" s="411">
        <f t="shared" ca="1" si="254"/>
        <v>50</v>
      </c>
      <c r="DM68" s="411" t="str">
        <f t="shared" ca="1" si="254"/>
        <v>-</v>
      </c>
      <c r="DN68" s="411" t="str">
        <f t="shared" ca="1" si="254"/>
        <v>-</v>
      </c>
      <c r="DO68" s="411">
        <f t="shared" ca="1" si="254"/>
        <v>25.5</v>
      </c>
      <c r="DP68" s="411">
        <f t="shared" ca="1" si="254"/>
        <v>18.8</v>
      </c>
      <c r="DQ68" s="411" t="b">
        <f t="shared" ca="1" si="255"/>
        <v>0</v>
      </c>
      <c r="DR68" s="411" t="str">
        <f t="shared" ca="1" si="256"/>
        <v>-</v>
      </c>
      <c r="DS68" s="411" t="str">
        <f t="shared" ca="1" si="256"/>
        <v>-</v>
      </c>
      <c r="DT68" s="411" t="str">
        <f t="shared" ca="1" si="256"/>
        <v>-</v>
      </c>
      <c r="DU68" s="411" t="str">
        <f t="shared" ca="1" si="256"/>
        <v>-</v>
      </c>
      <c r="DV68" s="411">
        <f t="shared" ca="1" si="256"/>
        <v>500</v>
      </c>
      <c r="DW68" s="411">
        <f t="shared" ca="1" si="256"/>
        <v>500</v>
      </c>
      <c r="DX68" s="411" t="str">
        <f t="shared" ca="1" si="256"/>
        <v>-</v>
      </c>
      <c r="DY68" s="411" t="str">
        <f t="shared" ca="1" si="256"/>
        <v>-</v>
      </c>
      <c r="DZ68" s="411" t="str">
        <f t="shared" ca="1" si="256"/>
        <v>-</v>
      </c>
      <c r="EA68" s="535" cm="1">
        <f t="array" aca="1" ref="EA68" ca="1">INDEX(EA$13:EA67,$B68+1,1)</f>
        <v>0</v>
      </c>
      <c r="EB68" s="535" cm="1">
        <f t="array" aca="1" ref="EB68" ca="1">INDEX(EB$13:EB67,$B68+1,1)</f>
        <v>999999</v>
      </c>
      <c r="EC68" s="535" cm="1">
        <f t="array" aca="1" ref="EC68" ca="1">INDEX(EC$13:EC67,$B68+1,1)</f>
        <v>999999</v>
      </c>
      <c r="ED68" s="535" cm="1">
        <f t="array" aca="1" ref="ED68" ca="1">INDEX(ED$13:ED67,$B68+1,1)</f>
        <v>999999</v>
      </c>
      <c r="EE68" s="535" cm="1">
        <f t="array" aca="1" ref="EE68" ca="1">INDEX(EE$13:EE67,$B68+1,1)</f>
        <v>999999</v>
      </c>
      <c r="EF68" s="535" cm="1">
        <f t="array" aca="1" ref="EF68" ca="1">INDEX(EF$13:EF67,$B68+1,1)</f>
        <v>999999</v>
      </c>
      <c r="EG68" s="535" cm="1">
        <f t="array" aca="1" ref="EG68" ca="1">INDEX(EG$13:EG67,$B68+1,1)</f>
        <v>999999</v>
      </c>
      <c r="EH68" s="535" cm="1">
        <f t="array" aca="1" ref="EH68" ca="1">INDEX(EH$13:EH67,$B68+1,1)</f>
        <v>999999</v>
      </c>
      <c r="EI68" s="535" cm="1">
        <f t="array" aca="1" ref="EI68" ca="1">INDEX(EI$13:EI67,$B68+1,1)</f>
        <v>999999</v>
      </c>
      <c r="EJ68" s="535" cm="1">
        <f t="array" aca="1" ref="EJ68" ca="1">INDEX(EJ$13:EJ67,$B68+1,1)</f>
        <v>999999</v>
      </c>
      <c r="EK68" s="535" cm="1">
        <f t="array" aca="1" ref="EK68" ca="1">INDEX(EK$13:EK67,$B68+1,1)</f>
        <v>999999</v>
      </c>
      <c r="EL68" s="535" cm="1">
        <f t="array" aca="1" ref="EL68" ca="1">INDEX(EL$13:EL67,$B68+1,1)</f>
        <v>999999</v>
      </c>
      <c r="EM68" s="535" cm="1">
        <f t="array" aca="1" ref="EM68" ca="1">INDEX(EM$13:EM67,$B68+1,1)</f>
        <v>999999</v>
      </c>
      <c r="EN68" s="782">
        <f t="shared" ca="1" si="257"/>
        <v>0</v>
      </c>
      <c r="EO68" s="782">
        <f t="shared" ca="1" si="257"/>
        <v>0</v>
      </c>
      <c r="EP68" s="782">
        <f t="shared" ca="1" si="257"/>
        <v>999999</v>
      </c>
      <c r="EQ68" s="800">
        <f t="shared" ca="1" si="340"/>
        <v>999999</v>
      </c>
      <c r="ER68" s="800">
        <f t="shared" ca="1" si="258"/>
        <v>999999</v>
      </c>
      <c r="ES68" s="801">
        <f t="shared" ca="1" si="259"/>
        <v>999999</v>
      </c>
      <c r="ET68" s="802" t="str">
        <f t="shared" ca="1" si="341"/>
        <v>-</v>
      </c>
      <c r="EU68" s="781">
        <f t="shared" ca="1" si="260"/>
        <v>0</v>
      </c>
      <c r="EV68" s="779">
        <f t="shared" ca="1" si="342"/>
        <v>0</v>
      </c>
      <c r="EW68" s="780">
        <f t="shared" ca="1" si="343"/>
        <v>999999</v>
      </c>
      <c r="EX68" s="727" cm="1">
        <f t="array" aca="1" ref="EX68" ca="1">INDEX(i.ELMated,$AB68+1,1)</f>
        <v>0.75</v>
      </c>
      <c r="EY68" s="728" cm="1">
        <f t="array" aca="1" ref="EY68" ca="1">INDEX(i.ELMatedEst,$AA68+1,$T68)</f>
        <v>0.75</v>
      </c>
      <c r="EZ68" s="535" t="str" cm="1">
        <f t="array" aca="1" ref="EZ68" ca="1">INDEX(EZ$13:EZ67,$B68+1,1)</f>
        <v>-</v>
      </c>
      <c r="FA68" s="535" t="str" cm="1">
        <f t="array" aca="1" ref="FA68" ca="1">INDEX(FA$13:FA67,$B68+1,1)</f>
        <v>-</v>
      </c>
      <c r="FB68" s="664">
        <f t="shared" ca="1" si="261"/>
        <v>0</v>
      </c>
      <c r="FC68" s="666">
        <f t="shared" ca="1" si="262"/>
        <v>5.0000000000000001E-3</v>
      </c>
      <c r="FD68" s="191">
        <f t="shared" ca="1" si="349"/>
        <v>0.95</v>
      </c>
      <c r="FE68" s="667">
        <f t="shared" ca="1" si="263"/>
        <v>0.03</v>
      </c>
      <c r="FF68" s="667">
        <f ca="1">INDEX(CHOOSE($N68,DataAutumn!i.EL_PropnSold,DataWinter!i.EL_PropnSold,DataSpring!i.EL_PropnSold),$AI68,$T68)*INDEX(i.ELMatedEst,$AB68+1,$T68)*i.dAdultRR_ELPropSold
+INDEX(i.dryman,($AJ68-1)*4+$AI68,FF$7)</f>
        <v>3.3299999999999996E-2</v>
      </c>
      <c r="FG68" s="667">
        <f ca="1">INDEX(CHOOSE($N68,DataAutumn!i.EL_PropnSold,DataWinter!i.EL_PropnSold,DataSpring!i.EL_PropnSold),$AI68,$T68)*INDEX(i.ELMatedEst,$AB68+1,$T68)*i.dAdultRR_ELPropSold
+INDEX(i.dryman,($AJ68-1)*4+$AI68,FG$7)</f>
        <v>6.4549999999999996E-2</v>
      </c>
      <c r="FH68" s="667">
        <f ca="1">INDEX(CHOOSE($N68,DataAutumn!i.EL_PropnSold,DataWinter!i.EL_PropnSold,DataSpring!i.EL_PropnSold),$AI68,$T68)*INDEX(i.ELMatedEst,$AB68+1,$T68)*i.dAdultRR_ELPropSold
+INDEX(i.dryman,($AJ68-1)*4+$AI68,FH$7)</f>
        <v>6.4549999999999996E-2</v>
      </c>
      <c r="FI68" s="667">
        <f ca="1">INDEX(CHOOSE($N68,DataAutumn!i.EL_PropnSold,DataWinter!i.EL_PropnSold,DataSpring!i.EL_PropnSold),$AI68,$T68)*INDEX(i.ELMatedEst,$AB68+1,$T68)*i.dAdultRR_ELPropSold
+INDEX(i.dryman,($AJ68-1)*4+$AI68,FI$7)</f>
        <v>6.4549999999999996E-2</v>
      </c>
      <c r="FJ68" s="668">
        <f ca="1">INDEX(CHOOSE($N68,DataAutumn!i.EL_PropnSold,DataWinter!i.EL_PropnSold,DataSpring!i.EL_PropnSold),$AI68,$T68)*INDEX(i.ELMatedEst,$AB68+1,$T68)*i.dAdultLSurv_ELPropSold</f>
        <v>-7.1999999999999998E-3</v>
      </c>
      <c r="FK68" s="666" t="b">
        <f t="shared" ca="1" si="264"/>
        <v>1</v>
      </c>
      <c r="FL68" s="666" t="b">
        <f t="shared" ca="1" si="264"/>
        <v>0</v>
      </c>
      <c r="FM68" s="716" t="b">
        <f t="shared" ca="1" si="265"/>
        <v>0</v>
      </c>
      <c r="FN68" s="666" t="b">
        <f t="shared" ca="1" si="264"/>
        <v>0</v>
      </c>
      <c r="FO68" s="668">
        <f t="shared" ca="1" si="266"/>
        <v>0</v>
      </c>
      <c r="FP68" s="669">
        <f t="shared" ca="1" si="267"/>
        <v>0</v>
      </c>
      <c r="FQ68" s="670" t="b">
        <f t="shared" ca="1" si="268"/>
        <v>0</v>
      </c>
      <c r="FR68" s="665" t="b">
        <f t="shared" ca="1" si="269"/>
        <v>1</v>
      </c>
      <c r="FS68" s="411" t="b">
        <f t="shared" ca="1" si="269"/>
        <v>0</v>
      </c>
      <c r="FT68" s="411" t="b">
        <f t="shared" ca="1" si="269"/>
        <v>0</v>
      </c>
      <c r="FU68" s="87">
        <f t="shared" ca="1" si="270"/>
        <v>2</v>
      </c>
      <c r="FV68" s="87">
        <f t="shared" ca="1" si="270"/>
        <v>2</v>
      </c>
      <c r="FW68" s="411">
        <f t="shared" ca="1" si="271"/>
        <v>1.5</v>
      </c>
      <c r="FX68" s="411">
        <f t="shared" ca="1" si="272"/>
        <v>1.8</v>
      </c>
      <c r="FY68" s="411">
        <f t="shared" ca="1" si="272"/>
        <v>1.8</v>
      </c>
      <c r="FZ68" s="411">
        <f t="shared" ca="1" si="273"/>
        <v>1.7</v>
      </c>
      <c r="GA68" s="411">
        <f t="shared" ca="1" si="274"/>
        <v>0.35</v>
      </c>
      <c r="GB68" s="411" t="b">
        <f t="shared" ca="1" si="274"/>
        <v>1</v>
      </c>
      <c r="GC68" s="411" t="b">
        <f t="shared" ca="1" si="274"/>
        <v>0</v>
      </c>
      <c r="GD68" s="411" t="b">
        <f t="shared" ca="1" si="274"/>
        <v>0</v>
      </c>
      <c r="GE68" s="411" t="b">
        <f t="shared" ca="1" si="274"/>
        <v>0</v>
      </c>
      <c r="GF68" s="87">
        <f t="shared" ca="1" si="275"/>
        <v>1</v>
      </c>
      <c r="GG68" s="87">
        <f t="shared" ca="1" si="275"/>
        <v>1</v>
      </c>
      <c r="GH68" s="87">
        <f t="shared" ca="1" si="275"/>
        <v>1</v>
      </c>
      <c r="GI68" s="87">
        <f t="shared" ca="1" si="275"/>
        <v>1</v>
      </c>
      <c r="GJ68" s="87">
        <f t="shared" ca="1" si="275"/>
        <v>1</v>
      </c>
      <c r="GK68" s="87">
        <f t="shared" ca="1" si="275"/>
        <v>1</v>
      </c>
      <c r="GL68" s="87">
        <f t="shared" ca="1" si="275"/>
        <v>1</v>
      </c>
      <c r="GM68" s="87">
        <f t="shared" ca="1" si="275"/>
        <v>1</v>
      </c>
      <c r="GN68" s="411" cm="1">
        <f t="array" aca="1" ref="GN68" ca="1">INDEX(i.dse_type,1,$L68)</f>
        <v>0</v>
      </c>
      <c r="GO68" s="535" t="str" cm="1">
        <f t="array" aca="1" ref="GO68" ca="1">INDEX(GO$13:GO67,$B68+1,1)</f>
        <v>-</v>
      </c>
      <c r="GP68" s="535" t="str" cm="1">
        <f t="array" aca="1" ref="GP68" ca="1">INDEX(GP$13:GP67,$B68+1,1)</f>
        <v>-</v>
      </c>
      <c r="GQ68" s="535" t="str" cm="1">
        <f t="array" aca="1" ref="GQ68" ca="1">INDEX(GQ$13:GQ67,$B68+1,1)</f>
        <v>-</v>
      </c>
      <c r="GR68" s="18"/>
      <c r="GS68" s="535" t="str" cm="1">
        <f t="array" aca="1" ref="GS68" ca="1">INDEX(GS$13:GS67,$B68+1,1)</f>
        <v>-</v>
      </c>
      <c r="GT68" s="535" t="str" cm="1">
        <f t="array" aca="1" ref="GT68" ca="1">INDEX(GT$13:GT67,$B68+1,1)</f>
        <v>-</v>
      </c>
      <c r="GU68" s="535" t="str" cm="1">
        <f t="array" aca="1" ref="GU68" ca="1">INDEX(GU$13:GU67,$B68+1,1)</f>
        <v>-</v>
      </c>
      <c r="GV68" s="411">
        <f t="shared" ca="1" si="344"/>
        <v>0</v>
      </c>
      <c r="GW68" s="535" t="str" cm="1">
        <f t="array" aca="1" ref="GW68" ca="1">INDEX(GW$13:GW67,$B68+1,1)</f>
        <v>-</v>
      </c>
      <c r="GX68" s="535" cm="1">
        <f t="array" aca="1" ref="GX68" ca="1">INDEX(GX$13:GX67,$B68+1,1)</f>
        <v>1</v>
      </c>
      <c r="GY68" s="535" cm="1">
        <f t="array" aca="1" ref="GY68" ca="1">INDEX(GY$13:GY67,$B68+1,1)</f>
        <v>1</v>
      </c>
      <c r="GZ68" s="535" t="str" cm="1">
        <f t="array" aca="1" ref="GZ68" ca="1">INDEX(GZ$13:GZ67,$B68+1,1)</f>
        <v>-</v>
      </c>
      <c r="HA68" s="535" t="str" cm="1">
        <f t="array" aca="1" ref="HA68" ca="1">INDEX(HA$13:HA67,$B68+1,1)</f>
        <v>-</v>
      </c>
      <c r="HB68" s="535" t="str" cm="1">
        <f t="array" aca="1" ref="HB68" ca="1">INDEX(HB$13:HB67,$B68+1,1)</f>
        <v>-</v>
      </c>
      <c r="HC68" s="535" t="str" cm="1">
        <f t="array" aca="1" ref="HC68" ca="1">INDEX(HC$13:HC67,$B68+1,1)</f>
        <v>-</v>
      </c>
      <c r="HD68" s="535" t="str" cm="1">
        <f t="array" aca="1" ref="HD68" ca="1">INDEX(HD$13:HD67,$B68+1,1)</f>
        <v>-</v>
      </c>
      <c r="HE68" s="535" t="str" cm="1">
        <f t="array" aca="1" ref="HE68" ca="1">INDEX(HE$13:HE67,$B68+1,1)</f>
        <v>-</v>
      </c>
      <c r="HF68" s="535" t="str" cm="1">
        <f t="array" aca="1" ref="HF68" ca="1">INDEX(HF$13:HF67,$B68+1,1)</f>
        <v>-</v>
      </c>
      <c r="HG68" s="535" t="str" cm="1">
        <f t="array" aca="1" ref="HG68" ca="1">INDEX(HG$13:HG67,$B68+1,1)</f>
        <v>-</v>
      </c>
      <c r="HH68" s="535" t="str" cm="1">
        <f t="array" aca="1" ref="HH68" ca="1">INDEX(HH$13:HH67,$B68+1,1)</f>
        <v>-</v>
      </c>
      <c r="HI68" s="535" t="str" cm="1">
        <f t="array" aca="1" ref="HI68" ca="1">INDEX(HI$13:HI67,$B68+1,1)</f>
        <v>-</v>
      </c>
      <c r="HJ68" s="535" t="str" cm="1">
        <f t="array" aca="1" ref="HJ68" ca="1">INDEX(HJ$13:HJ67,$B68+1,1)</f>
        <v>-</v>
      </c>
      <c r="HK68" s="535" t="str" cm="1">
        <f t="array" aca="1" ref="HK68" ca="1">INDEX(HK$13:HK67,$B68+1,1)</f>
        <v>-</v>
      </c>
      <c r="HL68" s="535" t="str" cm="1">
        <f t="array" aca="1" ref="HL68" ca="1">INDEX(HL$13:HL67,$B68+1,1)</f>
        <v>-</v>
      </c>
      <c r="HM68" s="535" t="str" cm="1">
        <f t="array" aca="1" ref="HM68" ca="1">INDEX(HM$13:HM67,$B68+1,1)</f>
        <v>-</v>
      </c>
      <c r="HN68" s="535" t="str" cm="1">
        <f t="array" aca="1" ref="HN68" ca="1">INDEX(HN$13:HN67,$B68+1,1)</f>
        <v>-</v>
      </c>
      <c r="HO68" s="535" t="str" cm="1">
        <f t="array" aca="1" ref="HO68" ca="1">INDEX(HO$13:HO67,$B68+1,1)</f>
        <v>-</v>
      </c>
      <c r="HP68" s="535" t="str" cm="1">
        <f t="array" aca="1" ref="HP68" ca="1">INDEX(HP$13:HP67,$B68+1,1)</f>
        <v>-</v>
      </c>
      <c r="HQ68" s="535" t="str" cm="1">
        <f t="array" aca="1" ref="HQ68" ca="1">INDEX(HQ$13:HQ67,$B68+1,1)</f>
        <v>-</v>
      </c>
      <c r="HR68" s="535" t="str" cm="1">
        <f t="array" aca="1" ref="HR68" ca="1">INDEX(HR$13:HR67,$B68+1,1)</f>
        <v>-</v>
      </c>
      <c r="HS68" s="535" t="str" cm="1">
        <f t="array" aca="1" ref="HS68" ca="1">INDEX(HS$13:HS67,$B68+1,1)</f>
        <v>-</v>
      </c>
      <c r="HT68" s="535" t="str" cm="1">
        <f t="array" aca="1" ref="HT68" ca="1">INDEX(HT$13:HT67,$B68+1,1)</f>
        <v>-</v>
      </c>
      <c r="HU68" s="535" cm="1">
        <f t="array" aca="1" ref="HU68" ca="1">INDEX(HU$13:HU67,$B68+1,1)</f>
        <v>0</v>
      </c>
      <c r="HV68" s="535" t="str" cm="1">
        <f t="array" aca="1" ref="HV68" ca="1">INDEX(HV$13:HV67,$B68+1,1)</f>
        <v>-</v>
      </c>
      <c r="HW68" s="535" cm="1">
        <f t="array" aca="1" ref="HW68" ca="1">INDEX(HW$13:HW67,$B68+1,1)</f>
        <v>1</v>
      </c>
      <c r="HX68" s="727">
        <f t="shared" ca="1" si="276"/>
        <v>0</v>
      </c>
      <c r="HY68" s="727">
        <f t="shared" ca="1" si="276"/>
        <v>0</v>
      </c>
      <c r="HZ68" s="727">
        <f t="shared" ca="1" si="276"/>
        <v>0</v>
      </c>
      <c r="IA68" s="727">
        <f t="shared" ca="1" si="277"/>
        <v>0</v>
      </c>
      <c r="IB68" s="727">
        <f t="shared" ca="1" si="277"/>
        <v>0</v>
      </c>
      <c r="IC68" s="727">
        <f t="shared" ca="1" si="277"/>
        <v>0</v>
      </c>
      <c r="ID68" s="535" cm="1">
        <f t="array" aca="1" ref="ID68" ca="1">INDEX(ID$13:ID67,$B68+1,1)</f>
        <v>0</v>
      </c>
      <c r="IE68" s="727">
        <f t="shared" ca="1" si="278"/>
        <v>1</v>
      </c>
      <c r="IF68" s="727">
        <f t="shared" ca="1" si="278"/>
        <v>0</v>
      </c>
      <c r="IG68" s="727">
        <f t="shared" ca="1" si="278"/>
        <v>0</v>
      </c>
      <c r="IH68" s="727">
        <f t="shared" ca="1" si="278"/>
        <v>0</v>
      </c>
      <c r="II68" s="535" cm="1">
        <f t="array" aca="1" ref="II68" ca="1">INDEX(II$13:II67,$B68+1,1)</f>
        <v>0</v>
      </c>
      <c r="IJ68" s="727">
        <f t="shared" ca="1" si="278"/>
        <v>0</v>
      </c>
      <c r="IK68" s="18"/>
      <c r="IL68" s="535" t="str" cm="1">
        <f t="array" aca="1" ref="IL68" ca="1">INDEX(IL$13:IL67,$B68+1,1)</f>
        <v>-</v>
      </c>
      <c r="IM68" s="535" t="str" cm="1">
        <f t="array" aca="1" ref="IM68" ca="1">INDEX(IM$13:IM67,$B68+1,1)</f>
        <v>-</v>
      </c>
      <c r="IN68" s="535" t="str" cm="1">
        <f t="array" aca="1" ref="IN68" ca="1">INDEX(IN$13:IN67,$B68+1,1)</f>
        <v>-</v>
      </c>
      <c r="IO68" s="535" t="str" cm="1">
        <f t="array" aca="1" ref="IO68" ca="1">INDEX(IO$13:IO67,$B68+1,1)</f>
        <v>-</v>
      </c>
      <c r="IP68" s="535" t="str" cm="1">
        <f t="array" aca="1" ref="IP68" ca="1">INDEX(IP$13:IP67,$B68+1,1)</f>
        <v>-</v>
      </c>
      <c r="IQ68" s="535" t="str" cm="1">
        <f t="array" aca="1" ref="IQ68" ca="1">INDEX(IQ$13:IQ67,$B68+1,1)</f>
        <v>-</v>
      </c>
      <c r="IR68" s="535" t="str" cm="1">
        <f t="array" aca="1" ref="IR68" ca="1">INDEX(IR$13:IR67,$B68+1,1)</f>
        <v>-</v>
      </c>
      <c r="IS68" s="535" t="str" cm="1">
        <f t="array" aca="1" ref="IS68" ca="1">INDEX(IS$13:IS67,$B68+1,1)</f>
        <v>-</v>
      </c>
      <c r="IT68" s="535" t="str" cm="1">
        <f t="array" aca="1" ref="IT68" ca="1">INDEX(IT$13:IT67,$B68+1,1)</f>
        <v>-</v>
      </c>
      <c r="IU68" s="535" t="str" cm="1">
        <f t="array" aca="1" ref="IU68" ca="1">INDEX(IU$13:IU67,$B68+1,1)</f>
        <v>-</v>
      </c>
      <c r="IV68" s="535" t="str" cm="1">
        <f t="array" aca="1" ref="IV68" ca="1">INDEX(IV$13:IV67,$B68+1,1)</f>
        <v>-</v>
      </c>
      <c r="IW68" s="535" t="str" cm="1">
        <f t="array" aca="1" ref="IW68" ca="1">INDEX(IW$13:IW67,$B68+1,1)</f>
        <v>-</v>
      </c>
      <c r="IX68" s="535" t="str" cm="1">
        <f t="array" aca="1" ref="IX68" ca="1">INDEX(IX$13:IX67,$B68+1,1)</f>
        <v>-</v>
      </c>
      <c r="IY68" s="535" t="str" cm="1">
        <f t="array" aca="1" ref="IY68" ca="1">INDEX(IY$13:IY67,$B68+1,1)</f>
        <v>-</v>
      </c>
      <c r="IZ68" s="535" t="str" cm="1">
        <f t="array" aca="1" ref="IZ68" ca="1">INDEX(IZ$13:IZ67,$B68+1,1)</f>
        <v>-</v>
      </c>
      <c r="JA68" s="535" t="str" cm="1">
        <f t="array" aca="1" ref="JA68" ca="1">INDEX(JA$13:JA67,$B68+1,1)</f>
        <v>-</v>
      </c>
      <c r="JB68" s="535" cm="1">
        <f t="array" aca="1" ref="JB68" ca="1">INDEX(JB$13:JB67,$B68+1,1)</f>
        <v>0</v>
      </c>
      <c r="JC68" s="535" cm="1">
        <f t="array" aca="1" ref="JC68" ca="1">INDEX(JC$13:JC67,$B68+1,1)</f>
        <v>0</v>
      </c>
      <c r="JD68" s="545" cm="1">
        <f t="array" aca="1" ref="JD68" ca="1">IF(AND($N68=JD$10,$AS68&lt;&gt;0),INDEX(i.LTWFeedLevels,$AS68,12),0)</f>
        <v>0</v>
      </c>
      <c r="JE68" s="630" cm="1">
        <f t="array" aca="1" ref="JE68" ca="1">IF(AND($N68=JE$10,$AT68&lt;&gt;0),INDEX(i.LTWFeedLevels,$AT68,12),0)</f>
        <v>0</v>
      </c>
      <c r="JF68" s="457">
        <f t="shared" ref="JF68:JH68" ca="1" si="354">JE68</f>
        <v>0</v>
      </c>
      <c r="JG68" s="457">
        <f t="shared" ca="1" si="354"/>
        <v>0</v>
      </c>
      <c r="JH68" s="457">
        <f t="shared" ca="1" si="354"/>
        <v>0</v>
      </c>
      <c r="JI68" s="545" cm="1">
        <f t="array" aca="1" ref="JI68" ca="1">IF(AND($N68=JI$10,$AS68&lt;&gt;0),INDEX(i.LTWFeedLevels,$AS68,12),0)</f>
        <v>0</v>
      </c>
      <c r="JJ68" s="630" cm="1">
        <f t="array" aca="1" ref="JJ68" ca="1">IF(AND($N68=JJ$10,$AT68&lt;&gt;0),INDEX(i.LTWFeedLevels,$AT68,12),0)</f>
        <v>0</v>
      </c>
      <c r="JK68" s="457">
        <f t="shared" ref="JK68:JM68" ca="1" si="355">JJ68</f>
        <v>0</v>
      </c>
      <c r="JL68" s="457">
        <f t="shared" ca="1" si="355"/>
        <v>0</v>
      </c>
      <c r="JM68" s="457">
        <f t="shared" ca="1" si="355"/>
        <v>0</v>
      </c>
      <c r="JN68" s="545" cm="1">
        <f t="array" aca="1" ref="JN68" ca="1">IF(AND($N68=JN$10,$AS68&lt;&gt;0),INDEX(i.LTWFeedLevels,$AS68,12),0)</f>
        <v>0</v>
      </c>
      <c r="JO68" s="630" cm="1">
        <f t="array" aca="1" ref="JO68" ca="1">IF(AND($N68=JO$10,$AT68&lt;&gt;0),INDEX(i.LTWFeedLevels,$AT68,12),0)</f>
        <v>0</v>
      </c>
      <c r="JP68" s="457">
        <f t="shared" ref="JP68:JR68" ca="1" si="356">JO68</f>
        <v>0</v>
      </c>
      <c r="JQ68" s="457">
        <f t="shared" ca="1" si="356"/>
        <v>0</v>
      </c>
      <c r="JR68" s="457">
        <f t="shared" ca="1" si="356"/>
        <v>0</v>
      </c>
      <c r="JS68" s="189">
        <f t="shared" ca="1" si="282"/>
        <v>0</v>
      </c>
      <c r="JT68" s="189">
        <f t="shared" ca="1" si="282"/>
        <v>0</v>
      </c>
      <c r="JU68" s="189">
        <f t="shared" ca="1" si="282"/>
        <v>0</v>
      </c>
      <c r="JV68" s="189">
        <f t="shared" ca="1" si="282"/>
        <v>0</v>
      </c>
      <c r="JW68" s="189">
        <f t="shared" ca="1" si="282"/>
        <v>0</v>
      </c>
      <c r="JX68" s="189">
        <f t="shared" ca="1" si="282"/>
        <v>0</v>
      </c>
      <c r="JY68" s="189">
        <f t="shared" ca="1" si="282"/>
        <v>0</v>
      </c>
      <c r="JZ68" s="189">
        <f t="shared" ca="1" si="282"/>
        <v>0</v>
      </c>
      <c r="KA68" s="189">
        <f t="shared" ca="1" si="282"/>
        <v>0</v>
      </c>
      <c r="KB68" s="189">
        <f t="shared" ca="1" si="282"/>
        <v>0</v>
      </c>
      <c r="KC68" s="189">
        <f t="shared" ca="1" si="283"/>
        <v>0</v>
      </c>
      <c r="KD68" s="189">
        <f t="shared" ca="1" si="283"/>
        <v>0</v>
      </c>
      <c r="KE68" s="189">
        <f t="shared" ca="1" si="283"/>
        <v>-5</v>
      </c>
      <c r="KF68" s="189">
        <f t="shared" ca="1" si="283"/>
        <v>2</v>
      </c>
      <c r="KG68" s="189">
        <f t="shared" ca="1" si="283"/>
        <v>5</v>
      </c>
      <c r="KH68" s="189">
        <f t="shared" ca="1" si="283"/>
        <v>3</v>
      </c>
      <c r="KI68" s="189">
        <f t="shared" ca="1" si="283"/>
        <v>0</v>
      </c>
      <c r="KJ68" s="189">
        <f t="shared" ca="1" si="283"/>
        <v>0</v>
      </c>
      <c r="KK68" s="189">
        <f t="shared" ca="1" si="283"/>
        <v>0</v>
      </c>
      <c r="KL68" s="189">
        <f t="shared" ca="1" si="283"/>
        <v>0</v>
      </c>
      <c r="KM68" s="189">
        <f t="shared" ca="1" si="284"/>
        <v>0</v>
      </c>
      <c r="KN68" s="189">
        <f t="shared" ca="1" si="284"/>
        <v>0</v>
      </c>
      <c r="KO68" s="189">
        <f t="shared" ca="1" si="284"/>
        <v>0</v>
      </c>
      <c r="KP68" s="189">
        <f t="shared" ca="1" si="284"/>
        <v>0</v>
      </c>
      <c r="KQ68" s="189">
        <f t="shared" ca="1" si="284"/>
        <v>0</v>
      </c>
      <c r="KR68" s="189">
        <f t="shared" ca="1" si="284"/>
        <v>0</v>
      </c>
      <c r="KS68" s="189">
        <f t="shared" ca="1" si="284"/>
        <v>0</v>
      </c>
      <c r="KT68" s="189">
        <f t="shared" ca="1" si="284"/>
        <v>0</v>
      </c>
      <c r="KU68" s="189">
        <f t="shared" ca="1" si="284"/>
        <v>0</v>
      </c>
      <c r="KV68" s="189">
        <f t="shared" ca="1" si="284"/>
        <v>0</v>
      </c>
      <c r="KW68" s="189">
        <f t="shared" ca="1" si="285"/>
        <v>0</v>
      </c>
      <c r="KX68" s="189">
        <f t="shared" ca="1" si="285"/>
        <v>0</v>
      </c>
      <c r="KY68" s="189">
        <f t="shared" ca="1" si="285"/>
        <v>0</v>
      </c>
      <c r="KZ68" s="189">
        <f t="shared" ca="1" si="285"/>
        <v>0</v>
      </c>
      <c r="LA68" s="189">
        <f t="shared" ca="1" si="285"/>
        <v>0</v>
      </c>
      <c r="LB68" s="189">
        <f t="shared" ca="1" si="285"/>
        <v>0</v>
      </c>
      <c r="LC68" s="189">
        <f t="shared" ca="1" si="285"/>
        <v>0</v>
      </c>
      <c r="LD68" s="189">
        <f t="shared" ca="1" si="285"/>
        <v>0</v>
      </c>
      <c r="LE68" s="189">
        <f t="shared" ca="1" si="285"/>
        <v>0</v>
      </c>
      <c r="LF68" s="189">
        <f t="shared" ca="1" si="285"/>
        <v>0</v>
      </c>
      <c r="LG68" s="189">
        <f t="shared" ca="1" si="286"/>
        <v>0</v>
      </c>
      <c r="LH68" s="189">
        <f t="shared" ca="1" si="286"/>
        <v>0</v>
      </c>
      <c r="LI68" s="189">
        <f t="shared" ca="1" si="286"/>
        <v>0</v>
      </c>
      <c r="LJ68" s="189">
        <f t="shared" ca="1" si="286"/>
        <v>0</v>
      </c>
      <c r="LK68" s="189">
        <f t="shared" ca="1" si="286"/>
        <v>0</v>
      </c>
      <c r="LL68" s="189">
        <f t="shared" ca="1" si="286"/>
        <v>0</v>
      </c>
      <c r="LM68" s="189">
        <f t="shared" ca="1" si="286"/>
        <v>0</v>
      </c>
      <c r="LN68" s="189">
        <f t="shared" ca="1" si="286"/>
        <v>0</v>
      </c>
      <c r="LO68" s="189">
        <f t="shared" ca="1" si="286"/>
        <v>0</v>
      </c>
      <c r="LP68" s="189">
        <f t="shared" ca="1" si="286"/>
        <v>0</v>
      </c>
      <c r="LQ68" s="189">
        <f t="shared" ca="1" si="287"/>
        <v>0</v>
      </c>
      <c r="LR68" s="189">
        <f t="shared" ca="1" si="287"/>
        <v>0</v>
      </c>
      <c r="LS68" s="189">
        <f t="shared" ca="1" si="287"/>
        <v>0</v>
      </c>
      <c r="LT68" s="189">
        <f t="shared" ca="1" si="287"/>
        <v>0</v>
      </c>
      <c r="LU68" s="189">
        <f t="shared" ca="1" si="287"/>
        <v>0</v>
      </c>
      <c r="LV68" s="189">
        <f t="shared" ca="1" si="287"/>
        <v>0</v>
      </c>
      <c r="LW68" s="189">
        <f t="shared" ca="1" si="287"/>
        <v>0</v>
      </c>
      <c r="LX68" s="189">
        <f t="shared" ca="1" si="287"/>
        <v>0</v>
      </c>
      <c r="LY68" s="189">
        <f t="shared" ca="1" si="287"/>
        <v>0</v>
      </c>
      <c r="LZ68" s="189">
        <f t="shared" ca="1" si="287"/>
        <v>0</v>
      </c>
      <c r="MA68" s="189">
        <f t="shared" ca="1" si="288"/>
        <v>0</v>
      </c>
      <c r="MB68" s="189">
        <f t="shared" ca="1" si="288"/>
        <v>0</v>
      </c>
      <c r="MC68" s="189">
        <f t="shared" ca="1" si="288"/>
        <v>0</v>
      </c>
      <c r="MD68" s="189">
        <f t="shared" ca="1" si="288"/>
        <v>0</v>
      </c>
      <c r="ME68" s="189">
        <f t="shared" ca="1" si="288"/>
        <v>0</v>
      </c>
      <c r="MF68" s="189">
        <f t="shared" ca="1" si="288"/>
        <v>0</v>
      </c>
      <c r="MG68" s="189">
        <f t="shared" ca="1" si="288"/>
        <v>0</v>
      </c>
      <c r="MH68" s="189">
        <f t="shared" ca="1" si="288"/>
        <v>0</v>
      </c>
      <c r="MI68" s="189">
        <f t="shared" ca="1" si="288"/>
        <v>0</v>
      </c>
      <c r="MJ68" s="189">
        <f t="shared" ca="1" si="288"/>
        <v>0</v>
      </c>
      <c r="MK68" s="189">
        <f t="shared" ca="1" si="288"/>
        <v>0</v>
      </c>
      <c r="ML68" s="189">
        <f t="shared" ca="1" si="288"/>
        <v>0</v>
      </c>
      <c r="MM68" s="557">
        <f t="shared" ca="1" si="289"/>
        <v>0</v>
      </c>
      <c r="MN68" s="557">
        <f t="shared" ca="1" si="289"/>
        <v>0</v>
      </c>
      <c r="MO68" s="557">
        <f t="shared" ca="1" si="289"/>
        <v>0</v>
      </c>
      <c r="MP68" s="557">
        <f t="shared" ca="1" si="289"/>
        <v>0</v>
      </c>
      <c r="MQ68" s="557">
        <f t="shared" ca="1" si="289"/>
        <v>0</v>
      </c>
      <c r="MR68" s="557">
        <f t="shared" ca="1" si="289"/>
        <v>0</v>
      </c>
      <c r="MS68" s="557">
        <f t="shared" ca="1" si="289"/>
        <v>0</v>
      </c>
      <c r="MT68" s="557">
        <f t="shared" ca="1" si="289"/>
        <v>0</v>
      </c>
      <c r="MU68" s="557">
        <f t="shared" ca="1" si="289"/>
        <v>0</v>
      </c>
      <c r="MV68" s="557">
        <f t="shared" ca="1" si="289"/>
        <v>0</v>
      </c>
      <c r="MW68" s="557">
        <f t="shared" ca="1" si="290"/>
        <v>0</v>
      </c>
      <c r="MX68" s="557">
        <f t="shared" ca="1" si="290"/>
        <v>0</v>
      </c>
      <c r="MY68" s="557">
        <f t="shared" ca="1" si="290"/>
        <v>0</v>
      </c>
      <c r="MZ68" s="557">
        <f t="shared" ca="1" si="290"/>
        <v>0</v>
      </c>
      <c r="NA68" s="557">
        <f t="shared" ca="1" si="290"/>
        <v>0</v>
      </c>
      <c r="NB68" s="557">
        <f t="shared" ca="1" si="290"/>
        <v>0</v>
      </c>
      <c r="NC68" s="557">
        <f t="shared" ca="1" si="290"/>
        <v>0</v>
      </c>
      <c r="ND68" s="557">
        <f t="shared" ca="1" si="290"/>
        <v>0</v>
      </c>
      <c r="NE68" s="557">
        <f t="shared" ca="1" si="290"/>
        <v>0</v>
      </c>
      <c r="NF68" s="557">
        <f t="shared" ca="1" si="290"/>
        <v>0</v>
      </c>
      <c r="NG68" s="557">
        <f t="shared" ca="1" si="291"/>
        <v>0</v>
      </c>
      <c r="NH68" s="557">
        <f t="shared" ca="1" si="291"/>
        <v>0</v>
      </c>
      <c r="NI68" s="557">
        <f t="shared" ca="1" si="291"/>
        <v>0</v>
      </c>
      <c r="NJ68" s="557">
        <f t="shared" ca="1" si="291"/>
        <v>0</v>
      </c>
      <c r="NK68" s="557">
        <f t="shared" ca="1" si="291"/>
        <v>0</v>
      </c>
      <c r="NL68" s="557">
        <f t="shared" ca="1" si="291"/>
        <v>0</v>
      </c>
      <c r="NM68" s="557">
        <f t="shared" ca="1" si="291"/>
        <v>0</v>
      </c>
      <c r="NN68" s="557">
        <f t="shared" ca="1" si="291"/>
        <v>0</v>
      </c>
      <c r="NO68" s="557">
        <f t="shared" ca="1" si="291"/>
        <v>0</v>
      </c>
      <c r="NP68" s="557">
        <f t="shared" ca="1" si="291"/>
        <v>0</v>
      </c>
      <c r="NQ68" s="557">
        <f t="shared" ca="1" si="292"/>
        <v>0</v>
      </c>
      <c r="NR68" s="557">
        <f t="shared" ca="1" si="292"/>
        <v>0</v>
      </c>
      <c r="NS68" s="557">
        <f t="shared" ca="1" si="292"/>
        <v>0</v>
      </c>
      <c r="NT68" s="557">
        <f t="shared" ca="1" si="292"/>
        <v>0</v>
      </c>
      <c r="NU68" s="557">
        <f t="shared" ca="1" si="292"/>
        <v>0</v>
      </c>
      <c r="NV68" s="557">
        <f t="shared" ca="1" si="292"/>
        <v>0</v>
      </c>
      <c r="NW68" s="557">
        <f t="shared" ca="1" si="292"/>
        <v>0</v>
      </c>
      <c r="NX68" s="557">
        <f t="shared" ca="1" si="292"/>
        <v>0</v>
      </c>
      <c r="NY68" s="557">
        <f t="shared" ca="1" si="292"/>
        <v>0</v>
      </c>
      <c r="NZ68" s="557">
        <f t="shared" ca="1" si="292"/>
        <v>0</v>
      </c>
      <c r="OA68" s="557">
        <f t="shared" ca="1" si="293"/>
        <v>0</v>
      </c>
      <c r="OB68" s="557">
        <f t="shared" ca="1" si="293"/>
        <v>0</v>
      </c>
      <c r="OC68" s="557">
        <f t="shared" ca="1" si="293"/>
        <v>0</v>
      </c>
      <c r="OD68" s="557">
        <f t="shared" ca="1" si="293"/>
        <v>0</v>
      </c>
      <c r="OE68" s="557">
        <f t="shared" ca="1" si="293"/>
        <v>0</v>
      </c>
      <c r="OF68" s="557">
        <f t="shared" ca="1" si="293"/>
        <v>0</v>
      </c>
      <c r="OG68" s="557">
        <f t="shared" ca="1" si="293"/>
        <v>0</v>
      </c>
      <c r="OH68" s="557">
        <f t="shared" ca="1" si="293"/>
        <v>0</v>
      </c>
      <c r="OI68" s="557">
        <f t="shared" ca="1" si="293"/>
        <v>0</v>
      </c>
      <c r="OJ68" s="557">
        <f t="shared" ca="1" si="293"/>
        <v>0</v>
      </c>
      <c r="OK68" s="557">
        <f t="shared" ca="1" si="294"/>
        <v>0</v>
      </c>
      <c r="OL68" s="557">
        <f t="shared" ca="1" si="294"/>
        <v>0</v>
      </c>
      <c r="OM68" s="557">
        <f t="shared" ca="1" si="294"/>
        <v>0</v>
      </c>
      <c r="ON68" s="557">
        <f t="shared" ca="1" si="294"/>
        <v>0</v>
      </c>
      <c r="OO68" s="557">
        <f t="shared" ca="1" si="294"/>
        <v>0</v>
      </c>
      <c r="OP68" s="557">
        <f t="shared" ca="1" si="294"/>
        <v>0</v>
      </c>
      <c r="OQ68" s="557">
        <f t="shared" ca="1" si="294"/>
        <v>0</v>
      </c>
      <c r="OR68" s="557">
        <f t="shared" ca="1" si="294"/>
        <v>0</v>
      </c>
      <c r="OS68" s="557">
        <f t="shared" ca="1" si="294"/>
        <v>0</v>
      </c>
      <c r="OT68" s="557">
        <f t="shared" ca="1" si="294"/>
        <v>0</v>
      </c>
      <c r="OU68" s="557">
        <f t="shared" ca="1" si="295"/>
        <v>0</v>
      </c>
      <c r="OV68" s="557">
        <f t="shared" ca="1" si="295"/>
        <v>0</v>
      </c>
      <c r="OW68" s="557">
        <f t="shared" ca="1" si="295"/>
        <v>0</v>
      </c>
      <c r="OX68" s="557">
        <f t="shared" ca="1" si="295"/>
        <v>0</v>
      </c>
      <c r="OY68" s="557">
        <f t="shared" ca="1" si="295"/>
        <v>0</v>
      </c>
      <c r="OZ68" s="557">
        <f t="shared" ca="1" si="295"/>
        <v>0</v>
      </c>
      <c r="PA68" s="557">
        <f t="shared" ca="1" si="295"/>
        <v>0</v>
      </c>
      <c r="PB68" s="557">
        <f t="shared" ca="1" si="295"/>
        <v>0</v>
      </c>
      <c r="PC68" s="557">
        <f t="shared" ca="1" si="295"/>
        <v>0</v>
      </c>
      <c r="PD68" s="557">
        <f t="shared" ca="1" si="295"/>
        <v>0</v>
      </c>
      <c r="PE68" s="557">
        <f t="shared" ca="1" si="296"/>
        <v>0</v>
      </c>
      <c r="PF68" s="557">
        <f t="shared" ca="1" si="296"/>
        <v>0</v>
      </c>
      <c r="PG68" s="557">
        <f t="shared" ca="1" si="296"/>
        <v>0</v>
      </c>
      <c r="PH68" s="557">
        <f t="shared" ca="1" si="296"/>
        <v>0</v>
      </c>
      <c r="PI68" s="557">
        <f t="shared" ca="1" si="296"/>
        <v>0</v>
      </c>
      <c r="PJ68" s="557">
        <f t="shared" ca="1" si="296"/>
        <v>0</v>
      </c>
      <c r="PK68" s="557">
        <f t="shared" ca="1" si="296"/>
        <v>0</v>
      </c>
      <c r="PL68" s="557">
        <f t="shared" ca="1" si="296"/>
        <v>0</v>
      </c>
      <c r="PM68" s="557">
        <f t="shared" ca="1" si="296"/>
        <v>0</v>
      </c>
      <c r="PN68" s="557">
        <f t="shared" ca="1" si="296"/>
        <v>0</v>
      </c>
      <c r="PO68" s="557">
        <f t="shared" ca="1" si="297"/>
        <v>0</v>
      </c>
      <c r="PP68" s="557">
        <f t="shared" ca="1" si="297"/>
        <v>0</v>
      </c>
      <c r="PQ68" s="557">
        <f t="shared" ca="1" si="297"/>
        <v>0</v>
      </c>
      <c r="PR68" s="557">
        <f t="shared" ca="1" si="297"/>
        <v>0</v>
      </c>
      <c r="PS68" s="557">
        <f t="shared" ca="1" si="297"/>
        <v>0</v>
      </c>
      <c r="PT68" s="557">
        <f t="shared" ca="1" si="297"/>
        <v>0</v>
      </c>
      <c r="PU68" s="557">
        <f t="shared" ca="1" si="297"/>
        <v>0</v>
      </c>
      <c r="PV68" s="557">
        <f t="shared" ca="1" si="297"/>
        <v>0</v>
      </c>
      <c r="PW68" s="557">
        <f t="shared" ca="1" si="297"/>
        <v>0</v>
      </c>
      <c r="PX68" s="557">
        <f t="shared" ca="1" si="297"/>
        <v>0</v>
      </c>
      <c r="PY68" s="557">
        <f t="shared" ca="1" si="298"/>
        <v>0</v>
      </c>
      <c r="PZ68" s="557">
        <f t="shared" ca="1" si="298"/>
        <v>0</v>
      </c>
      <c r="QA68" s="557">
        <f t="shared" ca="1" si="298"/>
        <v>0</v>
      </c>
      <c r="QB68" s="557">
        <f t="shared" ca="1" si="298"/>
        <v>0</v>
      </c>
      <c r="QC68" s="557">
        <f t="shared" ca="1" si="298"/>
        <v>0</v>
      </c>
      <c r="QD68" s="557">
        <f t="shared" ca="1" si="298"/>
        <v>0</v>
      </c>
      <c r="QE68" s="557">
        <f t="shared" ca="1" si="298"/>
        <v>0</v>
      </c>
      <c r="QF68" s="557">
        <f t="shared" ca="1" si="298"/>
        <v>0</v>
      </c>
      <c r="QG68" s="557">
        <f t="shared" ca="1" si="298"/>
        <v>0</v>
      </c>
      <c r="QH68" s="557">
        <f t="shared" ca="1" si="298"/>
        <v>0</v>
      </c>
      <c r="QI68" s="557">
        <f t="shared" ca="1" si="299"/>
        <v>0</v>
      </c>
      <c r="QJ68" s="557">
        <f t="shared" ca="1" si="299"/>
        <v>0</v>
      </c>
      <c r="QK68" s="557">
        <f t="shared" ca="1" si="299"/>
        <v>0</v>
      </c>
      <c r="QL68" s="557">
        <f t="shared" ca="1" si="299"/>
        <v>0</v>
      </c>
      <c r="QM68" s="557">
        <f t="shared" ca="1" si="299"/>
        <v>0</v>
      </c>
      <c r="QN68" s="557">
        <f t="shared" ca="1" si="299"/>
        <v>0</v>
      </c>
      <c r="QO68" s="557">
        <f t="shared" ca="1" si="299"/>
        <v>0</v>
      </c>
      <c r="QP68" s="557">
        <f t="shared" ca="1" si="299"/>
        <v>0</v>
      </c>
      <c r="QQ68" s="557">
        <f t="shared" ca="1" si="299"/>
        <v>0</v>
      </c>
      <c r="QR68" s="557">
        <f t="shared" ca="1" si="299"/>
        <v>0</v>
      </c>
      <c r="QS68" s="557">
        <f t="shared" ca="1" si="300"/>
        <v>0</v>
      </c>
      <c r="QT68" s="557">
        <f t="shared" ca="1" si="300"/>
        <v>0</v>
      </c>
      <c r="QU68" s="557">
        <f t="shared" ca="1" si="300"/>
        <v>0</v>
      </c>
      <c r="QV68" s="557">
        <f t="shared" ca="1" si="300"/>
        <v>0</v>
      </c>
      <c r="QW68" s="557">
        <f t="shared" ca="1" si="300"/>
        <v>0</v>
      </c>
      <c r="QX68" s="557">
        <f t="shared" ca="1" si="300"/>
        <v>0</v>
      </c>
      <c r="QY68" s="557">
        <f t="shared" ca="1" si="300"/>
        <v>0</v>
      </c>
      <c r="QZ68" s="557">
        <f t="shared" ca="1" si="300"/>
        <v>0</v>
      </c>
      <c r="RA68" s="557">
        <f t="shared" ca="1" si="300"/>
        <v>0</v>
      </c>
      <c r="RB68" s="557">
        <f t="shared" ca="1" si="300"/>
        <v>0</v>
      </c>
      <c r="RC68" s="557">
        <f t="shared" ca="1" si="301"/>
        <v>0</v>
      </c>
      <c r="RD68" s="557">
        <f t="shared" ca="1" si="301"/>
        <v>0</v>
      </c>
      <c r="RE68" s="557">
        <f t="shared" ca="1" si="301"/>
        <v>0</v>
      </c>
      <c r="RF68" s="557">
        <f t="shared" ca="1" si="301"/>
        <v>0</v>
      </c>
      <c r="RG68" s="557">
        <f t="shared" ca="1" si="301"/>
        <v>0</v>
      </c>
      <c r="RH68" s="557">
        <f t="shared" ca="1" si="301"/>
        <v>0</v>
      </c>
      <c r="RI68" s="557">
        <f t="shared" ca="1" si="301"/>
        <v>0</v>
      </c>
      <c r="RJ68" s="557">
        <f t="shared" ca="1" si="301"/>
        <v>0</v>
      </c>
      <c r="RK68" s="557">
        <f t="shared" ca="1" si="301"/>
        <v>0</v>
      </c>
      <c r="RL68" s="557">
        <f t="shared" ca="1" si="301"/>
        <v>0</v>
      </c>
      <c r="RM68" s="557">
        <f t="shared" ca="1" si="302"/>
        <v>0</v>
      </c>
      <c r="RN68" s="557">
        <f t="shared" ca="1" si="302"/>
        <v>0</v>
      </c>
      <c r="RO68" s="557">
        <f t="shared" ca="1" si="302"/>
        <v>0</v>
      </c>
      <c r="RP68" s="557">
        <f t="shared" ca="1" si="302"/>
        <v>0</v>
      </c>
      <c r="RQ68" s="557">
        <f t="shared" ca="1" si="302"/>
        <v>0</v>
      </c>
      <c r="RR68" s="557">
        <f t="shared" ca="1" si="302"/>
        <v>0</v>
      </c>
      <c r="RS68" s="557">
        <f t="shared" ca="1" si="302"/>
        <v>0</v>
      </c>
      <c r="RT68" s="557">
        <f t="shared" ca="1" si="302"/>
        <v>0</v>
      </c>
      <c r="RU68" s="557">
        <f t="shared" ca="1" si="302"/>
        <v>0</v>
      </c>
      <c r="RV68" s="557">
        <f t="shared" ca="1" si="302"/>
        <v>0</v>
      </c>
      <c r="RW68" s="557">
        <f t="shared" ca="1" si="303"/>
        <v>0</v>
      </c>
      <c r="RX68" s="557">
        <f t="shared" ca="1" si="303"/>
        <v>0</v>
      </c>
      <c r="RY68" s="557">
        <f t="shared" ca="1" si="303"/>
        <v>0</v>
      </c>
      <c r="RZ68" s="557">
        <f t="shared" ca="1" si="303"/>
        <v>0</v>
      </c>
      <c r="SA68" s="557">
        <f t="shared" ca="1" si="303"/>
        <v>0</v>
      </c>
      <c r="SB68" s="557">
        <f t="shared" ca="1" si="303"/>
        <v>0</v>
      </c>
      <c r="SC68" s="557">
        <f t="shared" ca="1" si="303"/>
        <v>0</v>
      </c>
      <c r="SD68" s="557">
        <f t="shared" ca="1" si="303"/>
        <v>0</v>
      </c>
      <c r="SE68" s="557">
        <f t="shared" ca="1" si="303"/>
        <v>0</v>
      </c>
      <c r="SF68" s="557">
        <f t="shared" ca="1" si="303"/>
        <v>0</v>
      </c>
      <c r="SG68" s="557">
        <f t="shared" ca="1" si="304"/>
        <v>0</v>
      </c>
      <c r="SH68" s="557">
        <f t="shared" ca="1" si="304"/>
        <v>0</v>
      </c>
      <c r="SI68" s="557">
        <f t="shared" ca="1" si="304"/>
        <v>0</v>
      </c>
      <c r="SJ68" s="557">
        <f t="shared" ca="1" si="304"/>
        <v>0</v>
      </c>
      <c r="SK68" s="557">
        <f t="shared" ca="1" si="304"/>
        <v>0</v>
      </c>
      <c r="SL68" s="557">
        <f t="shared" ca="1" si="304"/>
        <v>0</v>
      </c>
      <c r="SM68" s="557">
        <f t="shared" ca="1" si="304"/>
        <v>0</v>
      </c>
      <c r="SN68" s="557">
        <f t="shared" ca="1" si="304"/>
        <v>0</v>
      </c>
      <c r="SO68" s="557">
        <f t="shared" ca="1" si="304"/>
        <v>0</v>
      </c>
      <c r="SP68" s="557">
        <f t="shared" ca="1" si="304"/>
        <v>0</v>
      </c>
      <c r="SQ68" s="557">
        <f t="shared" ca="1" si="305"/>
        <v>0</v>
      </c>
      <c r="SR68" s="557">
        <f t="shared" ca="1" si="305"/>
        <v>0</v>
      </c>
      <c r="SS68" s="557">
        <f t="shared" ca="1" si="305"/>
        <v>0</v>
      </c>
      <c r="ST68" s="557">
        <f t="shared" ca="1" si="305"/>
        <v>0</v>
      </c>
      <c r="SU68" s="557">
        <f t="shared" ca="1" si="305"/>
        <v>0</v>
      </c>
      <c r="SV68" s="557">
        <f t="shared" ca="1" si="305"/>
        <v>0</v>
      </c>
      <c r="SW68" s="557">
        <f t="shared" ca="1" si="305"/>
        <v>0</v>
      </c>
      <c r="SX68" s="557">
        <f t="shared" ca="1" si="305"/>
        <v>0</v>
      </c>
      <c r="SY68" s="557">
        <f t="shared" ca="1" si="305"/>
        <v>0</v>
      </c>
      <c r="SZ68" s="557">
        <f t="shared" ca="1" si="305"/>
        <v>0</v>
      </c>
      <c r="TA68" s="557">
        <f t="shared" ca="1" si="306"/>
        <v>0</v>
      </c>
      <c r="TB68" s="557">
        <f t="shared" ca="1" si="306"/>
        <v>0</v>
      </c>
      <c r="TC68" s="557">
        <f t="shared" ca="1" si="306"/>
        <v>0</v>
      </c>
      <c r="TD68" s="557">
        <f t="shared" ca="1" si="306"/>
        <v>0</v>
      </c>
      <c r="TE68" s="557">
        <f t="shared" ca="1" si="306"/>
        <v>0</v>
      </c>
      <c r="TF68" s="557">
        <f t="shared" ca="1" si="306"/>
        <v>0</v>
      </c>
      <c r="TG68" s="557">
        <f t="shared" ca="1" si="306"/>
        <v>0</v>
      </c>
      <c r="TH68" s="557">
        <f t="shared" ca="1" si="306"/>
        <v>0</v>
      </c>
      <c r="TI68" s="557">
        <f t="shared" ca="1" si="306"/>
        <v>0</v>
      </c>
      <c r="TJ68" s="557">
        <f t="shared" ca="1" si="306"/>
        <v>0</v>
      </c>
      <c r="TK68" s="557">
        <f t="shared" ca="1" si="307"/>
        <v>0</v>
      </c>
      <c r="TL68" s="557">
        <f t="shared" ca="1" si="307"/>
        <v>0</v>
      </c>
      <c r="TM68" s="557">
        <f t="shared" ca="1" si="307"/>
        <v>0</v>
      </c>
      <c r="TN68" s="557">
        <f t="shared" ca="1" si="307"/>
        <v>0</v>
      </c>
      <c r="TO68" s="557">
        <f t="shared" ca="1" si="307"/>
        <v>0</v>
      </c>
      <c r="TP68" s="557">
        <f t="shared" ca="1" si="307"/>
        <v>0</v>
      </c>
      <c r="TQ68" s="557">
        <f t="shared" ca="1" si="307"/>
        <v>0</v>
      </c>
      <c r="TR68" s="557">
        <f t="shared" ca="1" si="307"/>
        <v>0</v>
      </c>
      <c r="TS68" s="557">
        <f t="shared" ca="1" si="307"/>
        <v>0</v>
      </c>
      <c r="TT68" s="557">
        <f t="shared" ca="1" si="307"/>
        <v>0</v>
      </c>
      <c r="TU68" s="557">
        <f t="shared" ca="1" si="308"/>
        <v>0</v>
      </c>
      <c r="TV68" s="557">
        <f t="shared" ca="1" si="308"/>
        <v>0</v>
      </c>
      <c r="TW68" s="557">
        <f t="shared" ca="1" si="308"/>
        <v>0</v>
      </c>
      <c r="TX68" s="557">
        <f t="shared" ca="1" si="308"/>
        <v>0</v>
      </c>
      <c r="TY68" s="557">
        <f t="shared" ca="1" si="308"/>
        <v>0</v>
      </c>
      <c r="TZ68" s="557">
        <f t="shared" ca="1" si="308"/>
        <v>0</v>
      </c>
      <c r="UA68" s="557">
        <f t="shared" ca="1" si="308"/>
        <v>0</v>
      </c>
      <c r="UB68" s="557">
        <f t="shared" ca="1" si="308"/>
        <v>0</v>
      </c>
      <c r="UC68" s="557">
        <f t="shared" ca="1" si="308"/>
        <v>0</v>
      </c>
      <c r="UD68" s="557">
        <f t="shared" ca="1" si="308"/>
        <v>0</v>
      </c>
      <c r="UE68" s="557">
        <f t="shared" ca="1" si="309"/>
        <v>0</v>
      </c>
      <c r="UF68" s="557">
        <f t="shared" ca="1" si="309"/>
        <v>0</v>
      </c>
      <c r="UG68" s="557">
        <f t="shared" ca="1" si="309"/>
        <v>0</v>
      </c>
      <c r="UH68" s="557">
        <f t="shared" ca="1" si="309"/>
        <v>0</v>
      </c>
      <c r="UI68" s="557">
        <f t="shared" ca="1" si="309"/>
        <v>0</v>
      </c>
      <c r="UJ68" s="557">
        <f t="shared" ca="1" si="309"/>
        <v>0</v>
      </c>
      <c r="UK68" s="557">
        <f t="shared" ca="1" si="309"/>
        <v>0</v>
      </c>
      <c r="UL68" s="557">
        <f t="shared" ca="1" si="309"/>
        <v>0</v>
      </c>
      <c r="UM68" s="557">
        <f t="shared" ca="1" si="309"/>
        <v>0</v>
      </c>
      <c r="UN68" s="557">
        <f t="shared" ca="1" si="309"/>
        <v>0</v>
      </c>
      <c r="UO68" s="557">
        <f t="shared" ca="1" si="310"/>
        <v>0</v>
      </c>
      <c r="UP68" s="557">
        <f t="shared" ca="1" si="310"/>
        <v>0</v>
      </c>
      <c r="UQ68" s="557">
        <f t="shared" ca="1" si="310"/>
        <v>0</v>
      </c>
      <c r="UR68" s="557">
        <f t="shared" ca="1" si="310"/>
        <v>0</v>
      </c>
      <c r="US68" s="557">
        <f t="shared" ca="1" si="310"/>
        <v>0</v>
      </c>
      <c r="UT68" s="557">
        <f t="shared" ca="1" si="310"/>
        <v>0</v>
      </c>
      <c r="UU68" s="557">
        <f t="shared" ca="1" si="310"/>
        <v>0</v>
      </c>
      <c r="UV68" s="557">
        <f t="shared" ca="1" si="310"/>
        <v>0</v>
      </c>
      <c r="UW68" s="557">
        <f t="shared" ca="1" si="310"/>
        <v>0</v>
      </c>
      <c r="UX68" s="557">
        <f t="shared" ca="1" si="310"/>
        <v>0</v>
      </c>
      <c r="UY68" s="557">
        <f t="shared" ca="1" si="311"/>
        <v>0</v>
      </c>
      <c r="UZ68" s="557">
        <f t="shared" ca="1" si="311"/>
        <v>0</v>
      </c>
      <c r="VA68" s="557">
        <f t="shared" ca="1" si="311"/>
        <v>0</v>
      </c>
      <c r="VB68" s="557">
        <f t="shared" ca="1" si="311"/>
        <v>0</v>
      </c>
      <c r="VC68" s="557">
        <f t="shared" ca="1" si="311"/>
        <v>0</v>
      </c>
      <c r="VD68" s="557">
        <f t="shared" ca="1" si="311"/>
        <v>0</v>
      </c>
      <c r="VE68" s="557">
        <f t="shared" ca="1" si="311"/>
        <v>0</v>
      </c>
      <c r="VF68" s="557">
        <f t="shared" ca="1" si="311"/>
        <v>0</v>
      </c>
      <c r="VG68" s="557">
        <f t="shared" ca="1" si="311"/>
        <v>0</v>
      </c>
      <c r="VH68" s="557">
        <f t="shared" ca="1" si="311"/>
        <v>0</v>
      </c>
      <c r="VI68" s="557">
        <f t="shared" ca="1" si="311"/>
        <v>0</v>
      </c>
      <c r="VJ68" s="189">
        <f t="shared" ca="1" si="312"/>
        <v>0</v>
      </c>
      <c r="VK68" s="189">
        <f t="shared" ca="1" si="312"/>
        <v>0</v>
      </c>
      <c r="VL68" s="189">
        <f t="shared" ca="1" si="312"/>
        <v>0</v>
      </c>
      <c r="VM68" s="189">
        <f t="shared" ca="1" si="312"/>
        <v>0</v>
      </c>
      <c r="VN68" s="189">
        <f t="shared" ca="1" si="312"/>
        <v>0</v>
      </c>
      <c r="VO68" s="230">
        <f t="shared" ca="1" si="313"/>
        <v>0</v>
      </c>
      <c r="VP68" s="189">
        <f t="shared" ca="1" si="314"/>
        <v>0</v>
      </c>
      <c r="VQ68" s="189">
        <f t="shared" ca="1" si="314"/>
        <v>0</v>
      </c>
      <c r="VR68" s="189">
        <f t="shared" ca="1" si="314"/>
        <v>0</v>
      </c>
      <c r="VS68" s="189">
        <f t="shared" ca="1" si="314"/>
        <v>0</v>
      </c>
      <c r="VT68" s="189">
        <f t="shared" ca="1" si="314"/>
        <v>0</v>
      </c>
      <c r="VU68" s="230">
        <f t="shared" ca="1" si="315"/>
        <v>0</v>
      </c>
      <c r="VV68" s="231">
        <f t="shared" ca="1" si="316"/>
        <v>0</v>
      </c>
      <c r="VW68" s="231">
        <f t="shared" ca="1" si="316"/>
        <v>0</v>
      </c>
      <c r="VX68" s="231">
        <f t="shared" ca="1" si="316"/>
        <v>0</v>
      </c>
      <c r="VY68" s="231">
        <f t="shared" ca="1" si="316"/>
        <v>0</v>
      </c>
      <c r="VZ68" s="544">
        <f t="shared" ca="1" si="317"/>
        <v>0</v>
      </c>
      <c r="WA68" s="231">
        <f t="shared" ca="1" si="318"/>
        <v>0</v>
      </c>
      <c r="WB68" s="231">
        <f t="shared" ca="1" si="318"/>
        <v>0</v>
      </c>
      <c r="WC68" s="231">
        <f t="shared" ca="1" si="318"/>
        <v>0</v>
      </c>
      <c r="WD68" s="231">
        <f t="shared" ca="1" si="318"/>
        <v>0</v>
      </c>
      <c r="WE68" s="544">
        <f t="shared" ca="1" si="319"/>
        <v>0</v>
      </c>
      <c r="WF68" s="544">
        <f t="shared" ca="1" si="319"/>
        <v>0</v>
      </c>
      <c r="WG68" s="544">
        <f t="shared" ca="1" si="319"/>
        <v>0</v>
      </c>
      <c r="WH68" s="544">
        <f t="shared" ca="1" si="319"/>
        <v>0</v>
      </c>
      <c r="WI68" s="544">
        <f t="shared" ca="1" si="319"/>
        <v>0</v>
      </c>
      <c r="WJ68" s="544">
        <f t="shared" ca="1" si="319"/>
        <v>0</v>
      </c>
      <c r="WK68" s="544">
        <f t="shared" ca="1" si="319"/>
        <v>0</v>
      </c>
      <c r="WL68" s="535" cm="1">
        <f t="array" aca="1" ref="WL68" ca="1">INDEX(WL$13:WL67,$B68+1,1)</f>
        <v>0</v>
      </c>
      <c r="WM68" s="411">
        <f t="shared" ca="1" si="320"/>
        <v>19</v>
      </c>
      <c r="WN68" s="18"/>
      <c r="WO68" s="535" cm="1">
        <f t="array" aca="1" ref="WO68" ca="1">INDEX(WO$13:WO67,$B68+1,1)</f>
        <v>0</v>
      </c>
      <c r="WP68" s="411">
        <f t="shared" si="321"/>
        <v>0</v>
      </c>
      <c r="WQ68" s="535" cm="1">
        <f t="array" aca="1" ref="WQ68" ca="1">INDEX(WQ$13:WQ67,$B68+1,1)</f>
        <v>0</v>
      </c>
      <c r="WR68" s="535" t="str" cm="1">
        <f t="array" aca="1" ref="WR68" ca="1">INDEX(WR$13:WR67,$B68+1,1)</f>
        <v>-</v>
      </c>
      <c r="WS68" s="535" t="str" cm="1">
        <f t="array" aca="1" ref="WS68" ca="1">INDEX(WS$13:WS67,$B68+1,1)</f>
        <v>-</v>
      </c>
      <c r="WT68" s="535" t="str" cm="1">
        <f t="array" aca="1" ref="WT68" ca="1">INDEX(WT$13:WT67,$B68+1,1)</f>
        <v>-</v>
      </c>
      <c r="WU68" s="535" t="str" cm="1">
        <f t="array" aca="1" ref="WU68" ca="1">INDEX(WU$13:WU67,$B68+1,1)</f>
        <v>-</v>
      </c>
      <c r="WV68" s="535" t="str" cm="1">
        <f t="array" aca="1" ref="WV68" ca="1">INDEX(WV$13:WV67,$B68+1,1)</f>
        <v>-</v>
      </c>
      <c r="WW68" s="535" t="str" cm="1">
        <f t="array" aca="1" ref="WW68" ca="1">INDEX(WW$13:WW67,$B68+1,1)</f>
        <v>-</v>
      </c>
      <c r="WX68" s="535" t="str" cm="1">
        <f t="array" aca="1" ref="WX68" ca="1">INDEX(WX$13:WX67,$B68+1,1)</f>
        <v>-</v>
      </c>
      <c r="WY68" s="535" t="str" cm="1">
        <f t="array" aca="1" ref="WY68" ca="1">INDEX(WY$13:WY67,$B68+1,1)</f>
        <v>-</v>
      </c>
      <c r="WZ68" s="535" t="str" cm="1">
        <f t="array" aca="1" ref="WZ68" ca="1">INDEX(WZ$13:WZ67,$B68+1,1)</f>
        <v>-</v>
      </c>
      <c r="XA68" s="535" t="str" cm="1">
        <f t="array" aca="1" ref="XA68" ca="1">INDEX(XA$13:XA67,$B68+1,1)</f>
        <v>-</v>
      </c>
      <c r="XB68" s="535" t="str" cm="1">
        <f t="array" aca="1" ref="XB68" ca="1">INDEX(XB$13:XB67,$B68+1,1)</f>
        <v>-</v>
      </c>
      <c r="XC68" s="535" t="str" cm="1">
        <f t="array" aca="1" ref="XC68" ca="1">INDEX(XC$13:XC67,$B68+1,1)</f>
        <v>-</v>
      </c>
      <c r="XD68" s="535" t="str" cm="1">
        <f t="array" aca="1" ref="XD68" ca="1">INDEX(XD$13:XD67,$B68+1,1)</f>
        <v>-</v>
      </c>
      <c r="XE68" s="535" t="str" cm="1">
        <f t="array" aca="1" ref="XE68" ca="1">INDEX(XE$13:XE67,$B68+1,1)</f>
        <v>-</v>
      </c>
      <c r="XF68" s="535" t="str" cm="1">
        <f t="array" aca="1" ref="XF68" ca="1">INDEX(XF$13:XF67,$B68+1,1)</f>
        <v>-</v>
      </c>
      <c r="XG68" s="535" t="str" cm="1">
        <f t="array" aca="1" ref="XG68" ca="1">INDEX(XG$13:XG67,$B68+1,1)</f>
        <v>-</v>
      </c>
      <c r="XH68" s="18"/>
      <c r="XI68" s="411" t="b">
        <f t="shared" ca="1" si="322"/>
        <v>0</v>
      </c>
      <c r="XJ68" s="411" t="str">
        <f t="shared" ca="1" si="323"/>
        <v>-</v>
      </c>
      <c r="XK68" s="535" t="str" cm="1">
        <f t="array" aca="1" ref="XK68" ca="1">INDEX(XK$13:XK67,$B68+1,1)</f>
        <v>-</v>
      </c>
      <c r="XL68" s="535" t="str" cm="1">
        <f t="array" aca="1" ref="XL68" ca="1">INDEX(XL$13:XL67,$B68+1,1)</f>
        <v>-</v>
      </c>
      <c r="XM68" s="535" t="str" cm="1">
        <f t="array" aca="1" ref="XM68" ca="1">INDEX(XM$13:XM67,$B68+1,1)</f>
        <v>-</v>
      </c>
      <c r="XN68" s="545" cm="1">
        <f t="array" aca="1" ref="XN68" ca="1">INDEX(i.AgeJ,$AD68,1)</f>
        <v>49</v>
      </c>
      <c r="XO68" s="535" t="str" cm="1">
        <f t="array" aca="1" ref="XO68" ca="1">INDEX(XO$13:XO67,$B68+1,1)</f>
        <v>-</v>
      </c>
      <c r="XP68" s="411" t="str">
        <f t="shared" ca="1" si="324"/>
        <v>-</v>
      </c>
      <c r="XQ68" s="411" t="str">
        <f t="shared" ca="1" si="324"/>
        <v>-</v>
      </c>
      <c r="XR68" s="535" t="str" cm="1">
        <f t="array" aca="1" ref="XR68" ca="1">INDEX(XR$13:XR67,$B68+1,1)</f>
        <v>-</v>
      </c>
      <c r="XS68" s="535" t="str" cm="1">
        <f t="array" aca="1" ref="XS68" ca="1">INDEX(XS$13:XS67,$B68+1,1)</f>
        <v>-</v>
      </c>
      <c r="XT68" s="535" t="str" cm="1">
        <f t="array" aca="1" ref="XT68" ca="1">INDEX(XT$13:XT67,$B68+1,1)</f>
        <v>-</v>
      </c>
      <c r="XU68" s="535" t="str" cm="1">
        <f t="array" aca="1" ref="XU68" ca="1">INDEX(XU$13:XU67,$B68+1,1)</f>
        <v>-</v>
      </c>
      <c r="XV68" s="535" t="str" cm="1">
        <f t="array" aca="1" ref="XV68" ca="1">INDEX(XV$13:XV67,$B68+1,1)</f>
        <v>-</v>
      </c>
      <c r="XW68" s="535" t="b" cm="1">
        <f t="array" aca="1" ref="XW68" ca="1">INDEX(XW$13:XW67,$B68+1,1)</f>
        <v>1</v>
      </c>
      <c r="XX68" s="535" t="str" cm="1">
        <f t="array" aca="1" ref="XX68" ca="1">INDEX(XX$13:XX67,$B68+1,1)</f>
        <v>-</v>
      </c>
      <c r="XY68" s="535" cm="1">
        <f t="array" aca="1" ref="XY68" ca="1">INDEX(XY$13:XY67,$B68+1,1)</f>
        <v>0</v>
      </c>
      <c r="XZ68" s="535" cm="1">
        <f t="array" aca="1" ref="XZ68" ca="1">INDEX(XZ$13:XZ67,$B68+1,1)</f>
        <v>0</v>
      </c>
      <c r="YA68" s="535" cm="1">
        <f t="array" aca="1" ref="YA68" ca="1">INDEX(YA$13:YA67,$B68+1,1)</f>
        <v>0</v>
      </c>
      <c r="YB68" s="18"/>
      <c r="YC68" s="411">
        <f t="shared" si="325"/>
        <v>50</v>
      </c>
      <c r="YD68" s="411">
        <f t="shared" si="325"/>
        <v>50</v>
      </c>
      <c r="YE68" s="411">
        <f t="shared" si="325"/>
        <v>50</v>
      </c>
      <c r="YF68" s="411">
        <f t="shared" si="325"/>
        <v>50</v>
      </c>
      <c r="YG68" s="535" cm="1">
        <f t="array" aca="1" ref="YG68" ca="1">INDEX(YG$13:YG67,$B68+1,1)</f>
        <v>1</v>
      </c>
      <c r="YH68" s="535" cm="1">
        <f t="array" aca="1" ref="YH68" ca="1">INDEX(YH$13:YH67,$B68+1,1)</f>
        <v>1</v>
      </c>
      <c r="YI68" s="535" cm="1">
        <f t="array" aca="1" ref="YI68" ca="1">INDEX(YI$13:YI67,$B68+1,1)</f>
        <v>1</v>
      </c>
      <c r="YJ68" s="535" cm="1">
        <f t="array" aca="1" ref="YJ68" ca="1">INDEX(YJ$13:YJ67,$B68+1,1)</f>
        <v>1</v>
      </c>
      <c r="YK68" s="535" t="str" cm="1">
        <f t="array" aca="1" ref="YK68" ca="1">INDEX(YK$13:YK67,$B68+1,1)</f>
        <v>-</v>
      </c>
      <c r="YL68" s="535" t="str" cm="1">
        <f t="array" aca="1" ref="YL68" ca="1">INDEX(YL$13:YL67,$B68+1,1)</f>
        <v>-</v>
      </c>
      <c r="YM68" s="535" t="str" cm="1">
        <f t="array" aca="1" ref="YM68" ca="1">INDEX(YM$13:YM67,$B68+1,1)</f>
        <v>-</v>
      </c>
      <c r="YN68" s="535" t="str" cm="1">
        <f t="array" aca="1" ref="YN68" ca="1">INDEX(YN$13:YN67,$B68+1,1)</f>
        <v>-</v>
      </c>
      <c r="YO68" s="535" t="str" cm="1">
        <f t="array" aca="1" ref="YO68" ca="1">INDEX(YO$13:YO67,$B68+1,1)</f>
        <v>-</v>
      </c>
      <c r="YP68" s="535" t="str" cm="1">
        <f t="array" aca="1" ref="YP68" ca="1">INDEX(YP$13:YP67,$B68+1,1)</f>
        <v>-</v>
      </c>
      <c r="YQ68" s="535" t="str" cm="1">
        <f t="array" aca="1" ref="YQ68" ca="1">INDEX(YQ$13:YQ67,$B68+1,1)</f>
        <v>-</v>
      </c>
      <c r="YR68" s="18"/>
      <c r="YS68" s="535" t="str" cm="1">
        <f t="array" aca="1" ref="YS68" ca="1">INDEX(YS$13:YS67,$B68+1,1)</f>
        <v>-</v>
      </c>
      <c r="YT68" s="411">
        <f t="shared" ca="1" si="326"/>
        <v>1</v>
      </c>
      <c r="YU68" s="18"/>
      <c r="YV68" s="535" t="str" cm="1">
        <f t="array" aca="1" ref="YV68" ca="1">INDEX(YV$13:YV67,$B68+1,1)</f>
        <v>-</v>
      </c>
      <c r="YW68" s="535" t="str" cm="1">
        <f t="array" aca="1" ref="YW68" ca="1">INDEX(YW$13:YW67,$B68+1,1)</f>
        <v>-</v>
      </c>
      <c r="YX68" s="535" t="str" cm="1">
        <f t="array" aca="1" ref="YX68" ca="1">INDEX(YX$13:YX67,$B68+1,1)</f>
        <v>-</v>
      </c>
      <c r="YY68" s="535" t="str" cm="1">
        <f t="array" aca="1" ref="YY68" ca="1">INDEX(YY$13:YY67,$B68+1,1)</f>
        <v>-</v>
      </c>
      <c r="YZ68" s="535" t="str" cm="1">
        <f t="array" aca="1" ref="YZ68" ca="1">INDEX(YZ$13:YZ67,$B68+1,1)</f>
        <v>-</v>
      </c>
      <c r="ZA68" s="535" t="str" cm="1">
        <f t="array" aca="1" ref="ZA68" ca="1">INDEX(ZA$13:ZA67,$B68+1,1)</f>
        <v>-</v>
      </c>
      <c r="ZB68" s="535" t="str" cm="1">
        <f t="array" aca="1" ref="ZB68" ca="1">INDEX(ZB$13:ZB67,$B68+1,1)</f>
        <v>-</v>
      </c>
      <c r="ZC68" s="535" t="str" cm="1">
        <f t="array" aca="1" ref="ZC68" ca="1">INDEX(ZC$13:ZC67,$B68+1,1)</f>
        <v>-</v>
      </c>
      <c r="ZD68" s="535" t="str" cm="1">
        <f t="array" aca="1" ref="ZD68" ca="1">INDEX(ZD$13:ZD67,$B68+1,1)</f>
        <v>-</v>
      </c>
      <c r="ZE68" s="543">
        <f t="shared" ca="1" si="327"/>
        <v>676</v>
      </c>
      <c r="ZF68" s="543">
        <f t="shared" ca="1" si="327"/>
        <v>710</v>
      </c>
      <c r="ZG68" s="543">
        <f t="shared" ca="1" si="327"/>
        <v>745</v>
      </c>
      <c r="ZH68" s="459">
        <f t="shared" ca="1" si="328"/>
        <v>518</v>
      </c>
      <c r="ZI68" s="459">
        <f t="shared" ca="1" si="328"/>
        <v>553</v>
      </c>
      <c r="ZJ68" s="459">
        <f t="shared" ca="1" si="328"/>
        <v>588</v>
      </c>
      <c r="ZK68" s="459">
        <f t="shared" ca="1" si="329"/>
        <v>434</v>
      </c>
      <c r="ZL68" s="459">
        <f t="shared" ca="1" si="329"/>
        <v>469</v>
      </c>
      <c r="ZM68" s="459">
        <f t="shared" ca="1" si="329"/>
        <v>504</v>
      </c>
      <c r="ZN68" s="535" t="str" cm="1">
        <f t="array" aca="1" ref="ZN68" ca="1">INDEX(ZN$13:ZN67,$B68+1,1)</f>
        <v>-</v>
      </c>
      <c r="ZO68" s="535" t="str" cm="1">
        <f t="array" aca="1" ref="ZO68" ca="1">INDEX(ZO$13:ZO67,$B68+1,1)</f>
        <v>-</v>
      </c>
      <c r="ZP68" s="535" t="str" cm="1">
        <f t="array" aca="1" ref="ZP68" ca="1">INDEX(ZP$13:ZP67,$B68+1,1)</f>
        <v>-</v>
      </c>
      <c r="ZQ68" s="535" t="str" cm="1">
        <f t="array" aca="1" ref="ZQ68" ca="1">INDEX(ZQ$13:ZQ67,$B68+1,1)</f>
        <v>-</v>
      </c>
      <c r="ZR68" s="535" t="str" cm="1">
        <f t="array" aca="1" ref="ZR68" ca="1">INDEX(ZR$13:ZR67,$B68+1,1)</f>
        <v>-</v>
      </c>
      <c r="ZS68" s="535" t="str" cm="1">
        <f t="array" aca="1" ref="ZS68" ca="1">INDEX(ZS$13:ZS67,$B68+1,1)</f>
        <v>-</v>
      </c>
      <c r="ZT68" s="535" t="str" cm="1">
        <f t="array" aca="1" ref="ZT68" ca="1">INDEX(ZT$13:ZT67,$B68+1,1)</f>
        <v>-</v>
      </c>
      <c r="ZU68" s="535" t="str" cm="1">
        <f t="array" aca="1" ref="ZU68" ca="1">INDEX(ZU$13:ZU67,$B68+1,1)</f>
        <v>-</v>
      </c>
      <c r="ZV68" s="535" t="str" cm="1">
        <f t="array" aca="1" ref="ZV68" ca="1">INDEX(ZV$13:ZV67,$B68+1,1)</f>
        <v>-</v>
      </c>
      <c r="ZW68" s="535" t="str" cm="1">
        <f t="array" aca="1" ref="ZW68" ca="1">INDEX(ZW$13:ZW67,$B68+1,1)</f>
        <v>-</v>
      </c>
      <c r="ZX68" s="535" t="str" cm="1">
        <f t="array" aca="1" ref="ZX68" ca="1">INDEX(ZX$13:ZX67,$B68+1,1)</f>
        <v>-</v>
      </c>
      <c r="ZY68" s="535" t="str" cm="1">
        <f t="array" aca="1" ref="ZY68" ca="1">INDEX(ZY$13:ZY67,$B68+1,1)</f>
        <v>-</v>
      </c>
      <c r="ZZ68" s="535" t="str" cm="1">
        <f t="array" aca="1" ref="ZZ68" ca="1">INDEX(ZZ$13:ZZ67,$B68+1,1)</f>
        <v>-</v>
      </c>
      <c r="AAA68" s="535" t="str" cm="1">
        <f t="array" aca="1" ref="AAA68" ca="1">INDEX(AAA$13:AAA67,$B68+1,1)</f>
        <v>-</v>
      </c>
      <c r="AAB68" s="535" cm="1">
        <f t="array" aca="1" ref="AAB68" ca="1">INDEX(AAB$13:AAB67,$B68+1,1)</f>
        <v>0</v>
      </c>
      <c r="AAC68" s="535" t="str" cm="1">
        <f t="array" aca="1" ref="AAC68" ca="1">INDEX(AAC$13:AAC67,$B68+1,1)</f>
        <v>-</v>
      </c>
      <c r="AAD68" s="535" t="str" cm="1">
        <f t="array" aca="1" ref="AAD68" ca="1">INDEX(AAD$13:AAD67,$B68+1,1)</f>
        <v>-</v>
      </c>
      <c r="AAE68" s="535" t="str" cm="1">
        <f t="array" aca="1" ref="AAE68" ca="1">INDEX(AAE$13:AAE67,$B68+1,1)</f>
        <v>-</v>
      </c>
      <c r="AAF68" s="535" t="str" cm="1">
        <f t="array" aca="1" ref="AAF68" ca="1">INDEX(AAF$13:AAF67,$B68+1,1)</f>
        <v>-</v>
      </c>
      <c r="AAG68" s="535" t="str" cm="1">
        <f t="array" aca="1" ref="AAG68" ca="1">INDEX(AAG$13:AAG67,$B68+1,1)</f>
        <v>-</v>
      </c>
      <c r="AAH68" s="535" cm="1">
        <f t="array" aca="1" ref="AAH68" ca="1">INDEX(AAH$13:AAH67,$B68+1,1)</f>
        <v>0</v>
      </c>
      <c r="AAI68" s="535" t="str" cm="1">
        <f t="array" aca="1" ref="AAI68" ca="1">INDEX(AAI$13:AAI67,$B68+1,1)</f>
        <v>-</v>
      </c>
      <c r="AAJ68" s="535" t="str" cm="1">
        <f t="array" aca="1" ref="AAJ68" ca="1">INDEX(AAJ$13:AAJ67,$B68+1,1)</f>
        <v>-</v>
      </c>
      <c r="AAK68" s="535" t="str" cm="1">
        <f t="array" aca="1" ref="AAK68" ca="1">INDEX(AAK$13:AAK67,$B68+1,1)</f>
        <v>-</v>
      </c>
      <c r="AAL68" s="535" cm="1">
        <f t="array" aca="1" ref="AAL68" ca="1">INDEX(AAL$13:AAL67,$B68+1,1)</f>
        <v>1</v>
      </c>
      <c r="AAM68" s="535" cm="1">
        <f t="array" aca="1" ref="AAM68" ca="1">INDEX(AAM$13:AAM67,$B68+1,1)</f>
        <v>1</v>
      </c>
      <c r="AAN68" s="535" t="str" cm="1">
        <f t="array" aca="1" ref="AAN68" ca="1">INDEX(AAN$13:AAN67,$B68+1,1)</f>
        <v>-</v>
      </c>
      <c r="AAO68" s="535" t="str" cm="1">
        <f t="array" aca="1" ref="AAO68" ca="1">INDEX(AAO$13:AAO67,$B68+1,1)</f>
        <v>-</v>
      </c>
      <c r="AAP68" s="535" t="str" cm="1">
        <f t="array" aca="1" ref="AAP68" ca="1">INDEX(AAP$13:AAP67,$B68+1,1)</f>
        <v>-</v>
      </c>
      <c r="AAQ68" s="535" t="str" cm="1">
        <f t="array" aca="1" ref="AAQ68" ca="1">INDEX(AAQ$13:AAQ67,$B68+1,1)</f>
        <v>-</v>
      </c>
      <c r="AAR68" s="535" t="str" cm="1">
        <f t="array" aca="1" ref="AAR68" ca="1">INDEX(AAR$13:AAR67,$B68+1,1)</f>
        <v>-</v>
      </c>
      <c r="AAS68" s="535" t="str" cm="1">
        <f t="array" aca="1" ref="AAS68" ca="1">INDEX(AAS$13:AAS67,$B68+1,1)</f>
        <v>-</v>
      </c>
      <c r="AAT68" s="535" t="str" cm="1">
        <f t="array" aca="1" ref="AAT68" ca="1">INDEX(AAT$13:AAT67,$B68+1,1)</f>
        <v>-</v>
      </c>
      <c r="AAU68" s="535" t="str" cm="1">
        <f t="array" aca="1" ref="AAU68" ca="1">INDEX(AAU$13:AAU67,$B68+1,1)</f>
        <v>-</v>
      </c>
      <c r="AAV68" s="535" t="str" cm="1">
        <f t="array" aca="1" ref="AAV68" ca="1">INDEX(AAV$13:AAV67,$B68+1,1)</f>
        <v>-</v>
      </c>
      <c r="AAW68" s="535" t="str" cm="1">
        <f t="array" aca="1" ref="AAW68" ca="1">INDEX(AAW$13:AAW67,$B68+1,1)</f>
        <v>-</v>
      </c>
      <c r="AAX68" s="535" t="str" cm="1">
        <f t="array" aca="1" ref="AAX68" ca="1">INDEX(AAX$13:AAX67,$B68+1,1)</f>
        <v>-</v>
      </c>
      <c r="AAY68" s="535" t="str" cm="1">
        <f t="array" aca="1" ref="AAY68" ca="1">INDEX(AAY$13:AAY67,$B68+1,1)</f>
        <v>-</v>
      </c>
      <c r="AAZ68" s="535" t="str" cm="1">
        <f t="array" aca="1" ref="AAZ68" ca="1">INDEX(AAZ$13:AAZ67,$B68+1,1)</f>
        <v>-</v>
      </c>
      <c r="ABA68" s="18"/>
      <c r="ABB68" s="545" t="str">
        <f t="shared" ca="1" si="330"/>
        <v>-</v>
      </c>
      <c r="ABC68" s="545" t="str">
        <f t="shared" ca="1" si="330"/>
        <v>-</v>
      </c>
      <c r="ABD68" s="545" t="str">
        <f t="shared" ca="1" si="330"/>
        <v>-</v>
      </c>
      <c r="ABE68" s="545" t="str">
        <f t="shared" ca="1" si="330"/>
        <v>-</v>
      </c>
      <c r="ABF68" s="545" t="str">
        <f t="shared" ca="1" si="330"/>
        <v>-</v>
      </c>
      <c r="ABG68" s="545" t="str">
        <f t="shared" ca="1" si="330"/>
        <v>-</v>
      </c>
      <c r="ABH68" s="545" t="str">
        <f t="shared" ca="1" si="330"/>
        <v>-</v>
      </c>
      <c r="ABI68" s="545" t="str">
        <f t="shared" ca="1" si="330"/>
        <v>-</v>
      </c>
      <c r="ABJ68" s="545" t="str">
        <f t="shared" ca="1" si="330"/>
        <v>-</v>
      </c>
      <c r="ABK68" s="545" t="b">
        <f t="shared" ca="1" si="330"/>
        <v>1</v>
      </c>
      <c r="ABL68" s="545" t="str">
        <f t="shared" ca="1" si="331"/>
        <v>-</v>
      </c>
      <c r="ABM68" s="545" t="str">
        <f t="shared" ca="1" si="331"/>
        <v>-</v>
      </c>
      <c r="ABN68" s="545" t="str">
        <f t="shared" ca="1" si="331"/>
        <v>-</v>
      </c>
      <c r="ABO68" s="545" t="str">
        <f t="shared" ca="1" si="331"/>
        <v>-</v>
      </c>
      <c r="ABP68" s="545" t="str">
        <f t="shared" ca="1" si="331"/>
        <v>-</v>
      </c>
      <c r="ABQ68" s="545" t="str">
        <f t="shared" ca="1" si="331"/>
        <v>-</v>
      </c>
      <c r="ABR68" s="545" t="str">
        <f t="shared" ca="1" si="331"/>
        <v>-</v>
      </c>
      <c r="ABS68" s="545" t="str">
        <f t="shared" ca="1" si="331"/>
        <v>-</v>
      </c>
      <c r="ABT68" s="545" t="str">
        <f t="shared" ca="1" si="331"/>
        <v>-</v>
      </c>
      <c r="ABU68" s="545" t="str">
        <f t="shared" ca="1" si="331"/>
        <v>-</v>
      </c>
      <c r="ABV68" s="545" t="str">
        <f t="shared" ca="1" si="332"/>
        <v>-</v>
      </c>
      <c r="ABW68" s="545" t="str">
        <f t="shared" ca="1" si="332"/>
        <v>-</v>
      </c>
      <c r="ABX68" s="545" t="str">
        <f t="shared" ca="1" si="332"/>
        <v>-</v>
      </c>
      <c r="ABY68" s="545" t="str">
        <f t="shared" ca="1" si="332"/>
        <v>-</v>
      </c>
      <c r="ABZ68" s="545" t="str">
        <f t="shared" ca="1" si="332"/>
        <v>-</v>
      </c>
      <c r="ACA68" s="545" t="str">
        <f t="shared" ca="1" si="332"/>
        <v>-</v>
      </c>
      <c r="ACB68" s="545" t="str">
        <f t="shared" ca="1" si="332"/>
        <v>-</v>
      </c>
      <c r="ACC68" s="545" t="b">
        <f t="shared" ca="1" si="332"/>
        <v>1</v>
      </c>
      <c r="ACD68" s="545" t="str">
        <f t="shared" ca="1" si="332"/>
        <v>-</v>
      </c>
      <c r="ACE68" s="545" t="str">
        <f t="shared" ca="1" si="332"/>
        <v>-</v>
      </c>
      <c r="ACF68" s="545" t="str">
        <f t="shared" ca="1" si="333"/>
        <v>-</v>
      </c>
      <c r="ACG68" s="545" t="str">
        <f t="shared" ca="1" si="333"/>
        <v>-</v>
      </c>
      <c r="ACH68" s="545" t="str">
        <f t="shared" ca="1" si="333"/>
        <v>-</v>
      </c>
      <c r="ACI68" s="545" t="str">
        <f t="shared" ca="1" si="333"/>
        <v>-</v>
      </c>
      <c r="ACJ68" s="545" t="str">
        <f t="shared" ca="1" si="333"/>
        <v>-</v>
      </c>
      <c r="ACK68" s="545" t="str">
        <f t="shared" ca="1" si="333"/>
        <v>-</v>
      </c>
      <c r="ACL68" s="545" t="str">
        <f t="shared" ca="1" si="333"/>
        <v>-</v>
      </c>
      <c r="ACM68" s="545" t="str">
        <f t="shared" ca="1" si="333"/>
        <v>-</v>
      </c>
      <c r="ACN68" s="545" t="str">
        <f t="shared" ca="1" si="333"/>
        <v>-</v>
      </c>
      <c r="ACO68" s="545" t="str">
        <f t="shared" ca="1" si="333"/>
        <v>-</v>
      </c>
      <c r="ACP68" s="545" t="str">
        <f t="shared" ca="1" si="334"/>
        <v>-</v>
      </c>
      <c r="ACQ68" s="545" t="str">
        <f t="shared" ca="1" si="334"/>
        <v>-</v>
      </c>
      <c r="ACR68" s="545" t="str">
        <f t="shared" ca="1" si="334"/>
        <v>-</v>
      </c>
      <c r="ACS68" s="545" t="str">
        <f t="shared" ca="1" si="334"/>
        <v>-</v>
      </c>
      <c r="ACT68" s="545" t="str">
        <f t="shared" ca="1" si="334"/>
        <v>-</v>
      </c>
      <c r="ACU68" s="545" t="b">
        <f t="shared" ca="1" si="334"/>
        <v>1</v>
      </c>
      <c r="ACV68" s="545" t="str">
        <f t="shared" ca="1" si="334"/>
        <v>-</v>
      </c>
      <c r="ACW68" s="545" t="str">
        <f t="shared" ca="1" si="334"/>
        <v>-</v>
      </c>
      <c r="ACX68" s="545" t="str">
        <f t="shared" ca="1" si="334"/>
        <v>-</v>
      </c>
      <c r="ACY68" s="545" t="str">
        <f t="shared" ca="1" si="334"/>
        <v>-</v>
      </c>
      <c r="ACZ68" s="545" t="str">
        <f t="shared" ca="1" si="335"/>
        <v>-</v>
      </c>
      <c r="ADA68" s="545" t="str">
        <f t="shared" ca="1" si="335"/>
        <v>-</v>
      </c>
      <c r="ADB68" s="545" t="str">
        <f t="shared" ca="1" si="335"/>
        <v>-</v>
      </c>
      <c r="ADC68" s="545" t="str">
        <f t="shared" ca="1" si="335"/>
        <v>-</v>
      </c>
      <c r="ADD68" s="545" t="str">
        <f t="shared" ca="1" si="335"/>
        <v>-</v>
      </c>
      <c r="ADE68" s="545" t="str">
        <f t="shared" ca="1" si="335"/>
        <v>-</v>
      </c>
      <c r="ADF68" s="545" t="str">
        <f t="shared" ca="1" si="335"/>
        <v>-</v>
      </c>
      <c r="ADG68" s="545" t="str">
        <f t="shared" ca="1" si="335"/>
        <v>-</v>
      </c>
      <c r="ADH68" s="545" t="str">
        <f t="shared" ca="1" si="335"/>
        <v>-</v>
      </c>
      <c r="ADI68" s="545" t="str">
        <f t="shared" ca="1" si="335"/>
        <v>-</v>
      </c>
      <c r="ADJ68" s="545" t="str">
        <f t="shared" ca="1" si="336"/>
        <v>-</v>
      </c>
      <c r="ADK68" s="545" t="str">
        <f t="shared" ca="1" si="336"/>
        <v>-</v>
      </c>
      <c r="ADL68" s="545" t="str">
        <f t="shared" ca="1" si="336"/>
        <v>-</v>
      </c>
      <c r="ADM68" s="545" t="b">
        <f t="shared" ca="1" si="336"/>
        <v>1</v>
      </c>
      <c r="ADN68" s="545" t="str">
        <f t="shared" ca="1" si="336"/>
        <v>-</v>
      </c>
      <c r="ADO68" s="545" t="str">
        <f t="shared" ca="1" si="336"/>
        <v>-</v>
      </c>
      <c r="ADP68" s="545" t="str">
        <f t="shared" ca="1" si="336"/>
        <v>-</v>
      </c>
      <c r="ADQ68" s="545" t="str">
        <f t="shared" ca="1" si="336"/>
        <v>-</v>
      </c>
      <c r="ADR68" s="545" t="str">
        <f t="shared" ca="1" si="336"/>
        <v>-</v>
      </c>
      <c r="ADS68" s="545" t="str">
        <f t="shared" ca="1" si="336"/>
        <v>-</v>
      </c>
      <c r="ADT68" s="545" t="str">
        <f t="shared" ca="1" si="337"/>
        <v>-</v>
      </c>
      <c r="ADU68" s="545" t="str">
        <f t="shared" ca="1" si="337"/>
        <v>-</v>
      </c>
      <c r="ADV68" s="545" t="str">
        <f t="shared" ca="1" si="337"/>
        <v>-</v>
      </c>
      <c r="ADW68" s="545" t="str">
        <f t="shared" ca="1" si="337"/>
        <v>-</v>
      </c>
      <c r="ADX68" s="545" t="str">
        <f t="shared" ca="1" si="337"/>
        <v>-</v>
      </c>
      <c r="ADY68" s="545" t="str">
        <f t="shared" ca="1" si="337"/>
        <v>-</v>
      </c>
      <c r="ADZ68" s="545" t="str">
        <f t="shared" ca="1" si="337"/>
        <v>-</v>
      </c>
      <c r="AEA68" s="545" t="str">
        <f t="shared" ca="1" si="337"/>
        <v>-</v>
      </c>
      <c r="AEB68" s="545" t="str">
        <f t="shared" ca="1" si="337"/>
        <v>-</v>
      </c>
      <c r="AEC68" s="545" t="str">
        <f t="shared" ca="1" si="337"/>
        <v>-</v>
      </c>
      <c r="AED68" s="545" t="str">
        <f t="shared" ca="1" si="338"/>
        <v>-</v>
      </c>
      <c r="AEE68" s="545" t="b">
        <f t="shared" ca="1" si="338"/>
        <v>1</v>
      </c>
      <c r="AEF68" s="545" t="str">
        <f t="shared" ca="1" si="338"/>
        <v>-</v>
      </c>
      <c r="AEG68" s="545" t="str">
        <f t="shared" ca="1" si="338"/>
        <v>-</v>
      </c>
      <c r="AEH68" s="545" t="str">
        <f t="shared" ca="1" si="338"/>
        <v>-</v>
      </c>
      <c r="AEI68" s="545" t="str">
        <f t="shared" ca="1" si="338"/>
        <v>-</v>
      </c>
      <c r="AEJ68" s="545" t="str">
        <f t="shared" ca="1" si="338"/>
        <v>-</v>
      </c>
      <c r="AEK68" s="545" t="str">
        <f t="shared" ca="1" si="338"/>
        <v>-</v>
      </c>
      <c r="AEL68" s="545" t="str">
        <f t="shared" ca="1" si="338"/>
        <v>-</v>
      </c>
      <c r="AEM68" s="545" t="str">
        <f t="shared" ca="1" si="338"/>
        <v>-</v>
      </c>
      <c r="AEN68" s="535" cm="1">
        <f t="array" aca="1" ref="AEN68" ca="1">INDEX(AEN$13:AEN67,$B68+1,1)</f>
        <v>0</v>
      </c>
      <c r="AEO68" s="483">
        <v>0</v>
      </c>
    </row>
    <row r="69" spans="1:821" outlineLevel="2">
      <c r="A69" s="18">
        <f t="shared" si="226"/>
        <v>56</v>
      </c>
      <c r="B69" s="191">
        <f t="shared" ca="1" si="353"/>
        <v>52</v>
      </c>
      <c r="C69" s="458">
        <f t="shared" ca="1" si="230"/>
        <v>1200</v>
      </c>
      <c r="D69" s="119" t="str">
        <f t="shared" ca="1" si="231"/>
        <v>GSW</v>
      </c>
      <c r="E69" t="b">
        <v>1</v>
      </c>
      <c r="F69" t="b">
        <v>0</v>
      </c>
      <c r="G69" t="b">
        <f t="shared" si="232"/>
        <v>1</v>
      </c>
      <c r="H69" s="191">
        <f t="shared" ca="1" si="348"/>
        <v>4</v>
      </c>
      <c r="I69" s="535" cm="1">
        <f t="array" aca="1" ref="I69" ca="1">INDEX(I$13:I68,$B69+1,1)</f>
        <v>1</v>
      </c>
      <c r="J69" s="535" cm="1">
        <f t="array" aca="1" ref="J69" ca="1">INDEX(J$13:J68,$B69+1,1)</f>
        <v>0</v>
      </c>
      <c r="K69" s="535" cm="1">
        <f t="array" aca="1" ref="K69" ca="1">INDEX(K$13:K68,$B69+1,1)</f>
        <v>1</v>
      </c>
      <c r="L69" s="535" cm="1">
        <f t="array" aca="1" ref="L69" ca="1">INDEX(L$13:L68,$B69+1,1)</f>
        <v>2</v>
      </c>
      <c r="M69" s="535" cm="1">
        <f t="array" aca="1" ref="M69" ca="1">INDEX(M$13:M68,$B69+1,1)</f>
        <v>0</v>
      </c>
      <c r="N69" s="230">
        <f t="shared" ca="1" si="233"/>
        <v>2</v>
      </c>
      <c r="O69" s="230">
        <f t="shared" ca="1" si="233"/>
        <v>10</v>
      </c>
      <c r="P69" s="230">
        <f t="shared" ca="1" si="233"/>
        <v>2</v>
      </c>
      <c r="Q69" s="230">
        <f t="shared" ca="1" si="233"/>
        <v>1</v>
      </c>
      <c r="R69" s="230">
        <f t="shared" ca="1" si="233"/>
        <v>1</v>
      </c>
      <c r="S69" s="230">
        <f t="shared" ca="1" si="233"/>
        <v>1</v>
      </c>
      <c r="T69" s="411">
        <f t="shared" ca="1" si="234"/>
        <v>2</v>
      </c>
      <c r="U69" s="411">
        <f t="shared" ca="1" si="234"/>
        <v>2</v>
      </c>
      <c r="V69" s="411">
        <f t="shared" ca="1" si="235"/>
        <v>1</v>
      </c>
      <c r="W69" s="777" t="b">
        <f t="shared" ca="1" si="236"/>
        <v>0</v>
      </c>
      <c r="X69" s="777" t="b">
        <f t="shared" ca="1" si="236"/>
        <v>1</v>
      </c>
      <c r="Y69" s="777" t="b">
        <f t="shared" ca="1" si="236"/>
        <v>0</v>
      </c>
      <c r="Z69" s="796" t="b" cm="1">
        <f t="array" aca="1" ref="Z69" ca="1">INDEX(Z$13:Z68,$B69+1,1)</f>
        <v>0</v>
      </c>
      <c r="AA69" s="411">
        <f t="shared" ca="1" si="237"/>
        <v>4</v>
      </c>
      <c r="AB69" s="411">
        <f t="shared" ca="1" si="238"/>
        <v>4</v>
      </c>
      <c r="AC69" s="230">
        <f t="shared" ref="AC69:AH76" ca="1" si="357">INDEX(IF(IsSequential,_xlfn.SEQUENCE(nLevels,1,AC$61,sStep),AC$61:AC$64),MOD(INT($H69/cStep),nLevels)+1,1)</f>
        <v>4</v>
      </c>
      <c r="AD69" s="230">
        <f t="shared" ca="1" si="357"/>
        <v>5</v>
      </c>
      <c r="AE69" s="230">
        <f t="shared" ca="1" si="357"/>
        <v>4</v>
      </c>
      <c r="AF69" s="230">
        <f t="shared" ca="1" si="357"/>
        <v>4</v>
      </c>
      <c r="AG69" s="230">
        <f t="shared" ca="1" si="357"/>
        <v>0</v>
      </c>
      <c r="AH69" s="230">
        <f t="shared" ca="1" si="357"/>
        <v>0</v>
      </c>
      <c r="AI69" s="87">
        <f t="shared" ref="AI69:AI76" ca="1" si="358">INDEX(i.StdELMan,($L69-1)*12+($T69-1)*3+$N69,AI$7)</f>
        <v>2</v>
      </c>
      <c r="AJ69" s="87">
        <f ca="1">INDEX(CHOOSE($N69,DataAutumn!i.AdultDrys,DataWinter!i.AdultDrys,DataSpring!i.AdultDrys),1,$T69)</f>
        <v>1</v>
      </c>
      <c r="AK69" s="230">
        <f t="shared" ca="1" si="240"/>
        <v>2</v>
      </c>
      <c r="AL69" s="535" cm="1">
        <f t="array" aca="1" ref="AL69" ca="1">INDEX(AL$13:AL68,$B69+1,1)</f>
        <v>0</v>
      </c>
      <c r="AM69" s="535" cm="1">
        <f t="array" aca="1" ref="AM69" ca="1">INDEX(AM$13:AM68,$B69+1,1)</f>
        <v>2</v>
      </c>
      <c r="AN69" s="230">
        <f t="shared" ca="1" si="241"/>
        <v>0</v>
      </c>
      <c r="AO69" s="230">
        <f t="shared" ca="1" si="241"/>
        <v>0</v>
      </c>
      <c r="AP69" s="230">
        <f t="shared" ca="1" si="241"/>
        <v>0</v>
      </c>
      <c r="AQ69" s="111"/>
      <c r="AR69" s="111"/>
      <c r="AS69" s="230">
        <f t="shared" ca="1" si="242"/>
        <v>0</v>
      </c>
      <c r="AT69" s="230">
        <f t="shared" ca="1" si="242"/>
        <v>0</v>
      </c>
      <c r="AU69" s="111"/>
      <c r="AV69" s="111"/>
      <c r="AW69" s="111"/>
      <c r="AX69" s="111"/>
      <c r="AY69" s="111"/>
      <c r="AZ69" s="111"/>
      <c r="BA69" s="312" t="str">
        <f t="shared" ca="1" si="243"/>
        <v>TemplateEx 00004 SE GSW Past     MFM     TOLWin Scan2 GFS RR-20% GP100% WP100% MP100% EL090% Age276 FlkSt_Lmb_-5- LWJ4 LWCJ4 LWCP0 LW2tth0 Emptys_Retain Mdn0 Adult0 (PT_F33N11L11)</v>
      </c>
      <c r="BB69" s="8" t="str">
        <f ca="1">IF(COUNTIF($BA$13:$BA69,$BA69)=1,"-","Dup")</f>
        <v>-</v>
      </c>
      <c r="BC69" s="18"/>
      <c r="BD69" s="535" t="str" cm="1">
        <f t="array" aca="1" ref="BD69" ca="1">INDEX(BD$13:BD68,$B69+1,1)</f>
        <v>-</v>
      </c>
      <c r="BE69" s="535" t="str" cm="1">
        <f t="array" aca="1" ref="BE69" ca="1">INDEX(BE$13:BE68,$B69+1,1)</f>
        <v>-</v>
      </c>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535" t="str" cm="1">
        <f t="array" aca="1" ref="BK69" ca="1">INDEX(BK$13:BK68,$B69+1,1)</f>
        <v>-</v>
      </c>
      <c r="BL69" s="535" t="str" cm="1">
        <f t="array" aca="1" ref="BL69" ca="1">INDEX(BL$13:BL68,$B69+1,1)</f>
        <v>-</v>
      </c>
      <c r="BM69" s="18"/>
      <c r="BN69" s="411" t="b">
        <f t="shared" ca="1" si="244"/>
        <v>1</v>
      </c>
      <c r="BO69" s="411" t="str">
        <f t="shared" ca="1" si="244"/>
        <v>-</v>
      </c>
      <c r="BP69" s="411" t="b">
        <f t="shared" ca="1" si="244"/>
        <v>0</v>
      </c>
      <c r="BQ69" s="411" t="str">
        <f t="shared" ca="1" si="244"/>
        <v>-</v>
      </c>
      <c r="BR69" s="411" t="str">
        <f t="shared" ca="1" si="244"/>
        <v>-</v>
      </c>
      <c r="BS69" s="411" t="str">
        <f t="shared" ca="1" si="244"/>
        <v>-</v>
      </c>
      <c r="BT69" s="411" t="str">
        <f t="shared" ca="1" si="244"/>
        <v>-</v>
      </c>
      <c r="BU69" s="411" t="str">
        <f t="shared" ca="1" si="244"/>
        <v>-</v>
      </c>
      <c r="BV69" s="411" t="str">
        <f t="shared" ca="1" si="244"/>
        <v>-</v>
      </c>
      <c r="BW69" s="411" t="str">
        <f t="shared" ca="1" si="244"/>
        <v>-</v>
      </c>
      <c r="BX69" s="411" t="str">
        <f t="shared" ca="1" si="244"/>
        <v>-</v>
      </c>
      <c r="BY69" s="411" t="str">
        <f t="shared" ca="1" si="244"/>
        <v>-</v>
      </c>
      <c r="BZ69" s="411" t="b">
        <f t="shared" ca="1" si="244"/>
        <v>0</v>
      </c>
      <c r="CA69" s="87">
        <f t="shared" ca="1" si="244"/>
        <v>0</v>
      </c>
      <c r="CB69" s="535" t="str" cm="1">
        <f t="array" aca="1" ref="CB69" ca="1">INDEX(CB$13:CB68,$B69+1,1)</f>
        <v>-</v>
      </c>
      <c r="CC69" s="535" t="str" cm="1">
        <f t="array" aca="1" ref="CC69" ca="1">INDEX(CC$13:CC68,$B69+1,1)</f>
        <v>-</v>
      </c>
      <c r="CD69" s="535" t="str" cm="1">
        <f t="array" aca="1" ref="CD69" ca="1">INDEX(CD$13:CD68,$B69+1,1)</f>
        <v>-</v>
      </c>
      <c r="CE69" s="535" t="b" cm="1">
        <f t="array" aca="1" ref="CE69" ca="1">INDEX(CE$13:CE68,$B69+1,1)</f>
        <v>1</v>
      </c>
      <c r="CF69" s="18"/>
      <c r="CG69" s="535" t="str" cm="1">
        <f t="array" aca="1" ref="CG69" ca="1">INDEX(CG$13:CG68,$B69+1,1)</f>
        <v>-</v>
      </c>
      <c r="CH69" s="411" t="str">
        <f t="shared" ca="1" si="245"/>
        <v>-</v>
      </c>
      <c r="CI69" s="411">
        <f t="shared" ca="1" si="246"/>
        <v>1</v>
      </c>
      <c r="CJ69" s="411">
        <f t="shared" ca="1" si="246"/>
        <v>1</v>
      </c>
      <c r="CK69" s="535" t="str" cm="1">
        <f t="array" aca="1" ref="CK69" ca="1">INDEX(CK$13:CK68,$B69+1,1)</f>
        <v>-</v>
      </c>
      <c r="CL69" s="535" t="str" cm="1">
        <f t="array" aca="1" ref="CL69" ca="1">INDEX(CL$13:CL68,$B69+1,1)</f>
        <v>-</v>
      </c>
      <c r="CM69" s="535" t="str" cm="1">
        <f t="array" aca="1" ref="CM69" ca="1">INDEX(CM$13:CM68,$B69+1,1)</f>
        <v>-</v>
      </c>
      <c r="CN69" s="411" t="str">
        <f t="shared" ca="1" si="247"/>
        <v>-</v>
      </c>
      <c r="CO69" s="411">
        <f t="shared" ca="1" si="248"/>
        <v>1</v>
      </c>
      <c r="CP69" s="411">
        <f t="shared" ca="1" si="248"/>
        <v>1</v>
      </c>
      <c r="CQ69" s="535" t="str" cm="1">
        <f t="array" aca="1" ref="CQ69" ca="1">INDEX(CQ$13:CQ68,$B69+1,1)</f>
        <v>-</v>
      </c>
      <c r="CR69" s="411" t="str">
        <f t="shared" ca="1" si="249"/>
        <v>-</v>
      </c>
      <c r="CS69" s="411">
        <f t="shared" ca="1" si="250"/>
        <v>1</v>
      </c>
      <c r="CT69" s="535" t="str" cm="1">
        <f t="array" aca="1" ref="CT69" ca="1">INDEX(CT$13:CT68,$B69+1,1)</f>
        <v>-</v>
      </c>
      <c r="CU69" s="535" t="str" cm="1">
        <f t="array" aca="1" ref="CU69" ca="1">INDEX(CU$13:CU68,$B69+1,1)</f>
        <v>-</v>
      </c>
      <c r="CV69" s="411">
        <f t="shared" ca="1" si="251"/>
        <v>1</v>
      </c>
      <c r="CW69" s="535" t="str" cm="1">
        <f t="array" aca="1" ref="CW69" ca="1">INDEX(CW$13:CW68,$B69+1,1)</f>
        <v>-</v>
      </c>
      <c r="CX69" s="411" t="str">
        <f t="shared" ca="1" si="252"/>
        <v>-</v>
      </c>
      <c r="CY69" s="411">
        <f t="shared" ca="1" si="253"/>
        <v>1</v>
      </c>
      <c r="CZ69" s="411">
        <f t="shared" ca="1" si="253"/>
        <v>1</v>
      </c>
      <c r="DA69" s="535" cm="1">
        <f t="array" aca="1" ref="DA69" ca="1">INDEX(DA$13:DA68,$B69+1,1)</f>
        <v>720</v>
      </c>
      <c r="DB69" s="535" cm="1">
        <f t="array" aca="1" ref="DB69" ca="1">INDEX(DB$13:DB68,$B69+1,1)</f>
        <v>720</v>
      </c>
      <c r="DC69" s="18"/>
      <c r="DD69" s="535" t="b" cm="1">
        <f t="array" aca="1" ref="DD69" ca="1">INDEX(DD$13:DD68,$B69+1,1)</f>
        <v>1</v>
      </c>
      <c r="DE69" s="535" t="b" cm="1">
        <f t="array" aca="1" ref="DE69" ca="1">INDEX(DE$13:DE68,$B69+1,1)</f>
        <v>1</v>
      </c>
      <c r="DF69" s="535" t="b" cm="1">
        <f t="array" aca="1" ref="DF69" ca="1">INDEX(DF$13:DF68,$B69+1,1)</f>
        <v>1</v>
      </c>
      <c r="DG69" s="87">
        <f t="shared" ca="1" si="339"/>
        <v>0</v>
      </c>
      <c r="DH69" s="804" cm="1">
        <f t="array" aca="1" ref="DH69" ca="1">VALUE(IFERROR(VALUE($K69),0) &amp; _xlfn.SWITCH($CD69,"-",4,$CD69) &amp; $L69 &amp; $T69 &amp; "00" &amp; $N69 &amp; $AK69 &amp; $R69 &amp; _xlfn.SWITCH($AM69,3,1,$AM69) &amp; _xlfn.SWITCH($M69,4,0,$M69) &amp; _xlfn.SWITCH($AD69,6,1,$AD69))</f>
        <v>142200221205</v>
      </c>
      <c r="DI69" s="535" cm="1">
        <f t="array" aca="1" ref="DI69" ca="1">INDEX(DI$13:DI68,$B69+1,1)</f>
        <v>1</v>
      </c>
      <c r="DJ69" s="535" cm="1">
        <f t="array" aca="1" ref="DJ69" ca="1">INDEX(DJ$13:DJ68,$B69+1,1)</f>
        <v>1</v>
      </c>
      <c r="DK69" s="411">
        <f t="shared" ca="1" si="254"/>
        <v>1</v>
      </c>
      <c r="DL69" s="411">
        <f t="shared" ca="1" si="254"/>
        <v>60</v>
      </c>
      <c r="DM69" s="411" t="str">
        <f t="shared" ca="1" si="254"/>
        <v>-</v>
      </c>
      <c r="DN69" s="411" t="str">
        <f t="shared" ca="1" si="254"/>
        <v>-</v>
      </c>
      <c r="DO69" s="411" t="str">
        <f t="shared" ca="1" si="254"/>
        <v>-</v>
      </c>
      <c r="DP69" s="411" t="str">
        <f t="shared" ca="1" si="254"/>
        <v>-</v>
      </c>
      <c r="DQ69" s="411" t="b">
        <f t="shared" ca="1" si="255"/>
        <v>0</v>
      </c>
      <c r="DR69" s="411" t="str">
        <f t="shared" ca="1" si="256"/>
        <v>-</v>
      </c>
      <c r="DS69" s="411" t="str">
        <f t="shared" ca="1" si="256"/>
        <v>-</v>
      </c>
      <c r="DT69" s="411" t="str">
        <f t="shared" ca="1" si="256"/>
        <v>-</v>
      </c>
      <c r="DU69" s="411" t="str">
        <f t="shared" ca="1" si="256"/>
        <v>-</v>
      </c>
      <c r="DV69" s="411">
        <f t="shared" ca="1" si="256"/>
        <v>0</v>
      </c>
      <c r="DW69" s="411">
        <f t="shared" ca="1" si="256"/>
        <v>0</v>
      </c>
      <c r="DX69" s="411" t="str">
        <f t="shared" ca="1" si="256"/>
        <v>-</v>
      </c>
      <c r="DY69" s="411" t="str">
        <f t="shared" ca="1" si="256"/>
        <v>-</v>
      </c>
      <c r="DZ69" s="411" t="str">
        <f t="shared" ca="1" si="256"/>
        <v>-</v>
      </c>
      <c r="EA69" s="535" cm="1">
        <f t="array" aca="1" ref="EA69" ca="1">INDEX(EA$13:EA68,$B69+1,1)</f>
        <v>0</v>
      </c>
      <c r="EB69" s="535" cm="1">
        <f t="array" aca="1" ref="EB69" ca="1">INDEX(EB$13:EB68,$B69+1,1)</f>
        <v>999999</v>
      </c>
      <c r="EC69" s="535" cm="1">
        <f t="array" aca="1" ref="EC69" ca="1">INDEX(EC$13:EC68,$B69+1,1)</f>
        <v>999999</v>
      </c>
      <c r="ED69" s="535" cm="1">
        <f t="array" aca="1" ref="ED69" ca="1">INDEX(ED$13:ED68,$B69+1,1)</f>
        <v>999999</v>
      </c>
      <c r="EE69" s="535" cm="1">
        <f t="array" aca="1" ref="EE69" ca="1">INDEX(EE$13:EE68,$B69+1,1)</f>
        <v>999999</v>
      </c>
      <c r="EF69" s="535" cm="1">
        <f t="array" aca="1" ref="EF69" ca="1">INDEX(EF$13:EF68,$B69+1,1)</f>
        <v>999999</v>
      </c>
      <c r="EG69" s="535" cm="1">
        <f t="array" aca="1" ref="EG69" ca="1">INDEX(EG$13:EG68,$B69+1,1)</f>
        <v>999999</v>
      </c>
      <c r="EH69" s="535" cm="1">
        <f t="array" aca="1" ref="EH69" ca="1">INDEX(EH$13:EH68,$B69+1,1)</f>
        <v>999999</v>
      </c>
      <c r="EI69" s="535" cm="1">
        <f t="array" aca="1" ref="EI69" ca="1">INDEX(EI$13:EI68,$B69+1,1)</f>
        <v>999999</v>
      </c>
      <c r="EJ69" s="535" cm="1">
        <f t="array" aca="1" ref="EJ69" ca="1">INDEX(EJ$13:EJ68,$B69+1,1)</f>
        <v>999999</v>
      </c>
      <c r="EK69" s="535" cm="1">
        <f t="array" aca="1" ref="EK69" ca="1">INDEX(EK$13:EK68,$B69+1,1)</f>
        <v>999999</v>
      </c>
      <c r="EL69" s="535" cm="1">
        <f t="array" aca="1" ref="EL69" ca="1">INDEX(EL$13:EL68,$B69+1,1)</f>
        <v>999999</v>
      </c>
      <c r="EM69" s="535" cm="1">
        <f t="array" aca="1" ref="EM69" ca="1">INDEX(EM$13:EM68,$B69+1,1)</f>
        <v>999999</v>
      </c>
      <c r="EN69" s="782">
        <f t="shared" ca="1" si="257"/>
        <v>999999</v>
      </c>
      <c r="EO69" s="782">
        <f t="shared" ca="1" si="257"/>
        <v>999999</v>
      </c>
      <c r="EP69" s="782">
        <f t="shared" ca="1" si="257"/>
        <v>0</v>
      </c>
      <c r="EQ69" s="800" t="str">
        <f t="shared" ca="1" si="340"/>
        <v>-</v>
      </c>
      <c r="ER69" s="800" t="str">
        <f t="shared" ca="1" si="258"/>
        <v>-</v>
      </c>
      <c r="ES69" s="801">
        <f t="shared" ca="1" si="259"/>
        <v>999999</v>
      </c>
      <c r="ET69" s="802" t="str">
        <f t="shared" ca="1" si="341"/>
        <v>-</v>
      </c>
      <c r="EU69" s="781">
        <f t="shared" ca="1" si="260"/>
        <v>0</v>
      </c>
      <c r="EV69" s="779">
        <f t="shared" ca="1" si="342"/>
        <v>999999</v>
      </c>
      <c r="EW69" s="780">
        <f t="shared" ca="1" si="343"/>
        <v>0</v>
      </c>
      <c r="EX69" s="727" cm="1">
        <f t="array" aca="1" ref="EX69" ca="1">INDEX(i.ELMated,$AB69+1,1)</f>
        <v>0.9</v>
      </c>
      <c r="EY69" s="728" cm="1">
        <f t="array" aca="1" ref="EY69" ca="1">INDEX(i.ELMatedEst,$AA69+1,$T69)</f>
        <v>0.9</v>
      </c>
      <c r="EZ69" s="535" t="str" cm="1">
        <f t="array" aca="1" ref="EZ69" ca="1">INDEX(EZ$13:EZ68,$B69+1,1)</f>
        <v>-</v>
      </c>
      <c r="FA69" s="535" t="str" cm="1">
        <f t="array" aca="1" ref="FA69" ca="1">INDEX(FA$13:FA68,$B69+1,1)</f>
        <v>-</v>
      </c>
      <c r="FB69" s="664">
        <f t="shared" ca="1" si="261"/>
        <v>-0.2</v>
      </c>
      <c r="FC69" s="666">
        <f t="shared" ca="1" si="262"/>
        <v>5.0000000000000001E-3</v>
      </c>
      <c r="FD69" s="191">
        <f t="shared" ca="1" si="349"/>
        <v>0.95</v>
      </c>
      <c r="FE69" s="667">
        <f t="shared" ca="1" si="263"/>
        <v>1.1999999999999997E-2</v>
      </c>
      <c r="FF69" s="667">
        <f ca="1">INDEX(CHOOSE($N69,DataAutumn!i.EL_PropnSold,DataWinter!i.EL_PropnSold,DataSpring!i.EL_PropnSold),$AI69,$T69)*INDEX(i.ELMatedEst,$AB69+1,$T69)*i.dAdultRR_ELPropSold
+INDEX(i.dryman,($AJ69-1)*4+$AI69,FF$7)</f>
        <v>0</v>
      </c>
      <c r="FG69" s="667">
        <f ca="1">INDEX(CHOOSE($N69,DataAutumn!i.EL_PropnSold,DataWinter!i.EL_PropnSold,DataSpring!i.EL_PropnSold),$AI69,$T69)*INDEX(i.ELMatedEst,$AB69+1,$T69)*i.dAdultRR_ELPropSold
+INDEX(i.dryman,($AJ69-1)*4+$AI69,FG$7)</f>
        <v>3.125E-2</v>
      </c>
      <c r="FH69" s="667">
        <f ca="1">INDEX(CHOOSE($N69,DataAutumn!i.EL_PropnSold,DataWinter!i.EL_PropnSold,DataSpring!i.EL_PropnSold),$AI69,$T69)*INDEX(i.ELMatedEst,$AB69+1,$T69)*i.dAdultRR_ELPropSold
+INDEX(i.dryman,($AJ69-1)*4+$AI69,FH$7)</f>
        <v>3.125E-2</v>
      </c>
      <c r="FI69" s="667">
        <f ca="1">INDEX(CHOOSE($N69,DataAutumn!i.EL_PropnSold,DataWinter!i.EL_PropnSold,DataSpring!i.EL_PropnSold),$AI69,$T69)*INDEX(i.ELMatedEst,$AB69+1,$T69)*i.dAdultRR_ELPropSold
+INDEX(i.dryman,($AJ69-1)*4+$AI69,FI$7)</f>
        <v>3.125E-2</v>
      </c>
      <c r="FJ69" s="668">
        <f ca="1">INDEX(CHOOSE($N69,DataAutumn!i.EL_PropnSold,DataWinter!i.EL_PropnSold,DataSpring!i.EL_PropnSold),$AI69,$T69)*INDEX(i.ELMatedEst,$AB69+1,$T69)*i.dAdultLSurv_ELPropSold</f>
        <v>0</v>
      </c>
      <c r="FK69" s="666" t="b">
        <f t="shared" ca="1" si="264"/>
        <v>0</v>
      </c>
      <c r="FL69" s="666" t="b">
        <f t="shared" ca="1" si="264"/>
        <v>0</v>
      </c>
      <c r="FM69" s="716" t="b">
        <f t="shared" ca="1" si="265"/>
        <v>0</v>
      </c>
      <c r="FN69" s="666" t="b">
        <f t="shared" ca="1" si="264"/>
        <v>0</v>
      </c>
      <c r="FO69" s="668">
        <f t="shared" ca="1" si="266"/>
        <v>1</v>
      </c>
      <c r="FP69" s="669">
        <f t="shared" ca="1" si="267"/>
        <v>0</v>
      </c>
      <c r="FQ69" s="670" t="b">
        <f t="shared" ca="1" si="268"/>
        <v>0</v>
      </c>
      <c r="FR69" s="665" t="b">
        <f t="shared" ca="1" si="269"/>
        <v>0</v>
      </c>
      <c r="FS69" s="411" t="b">
        <f t="shared" ca="1" si="269"/>
        <v>1</v>
      </c>
      <c r="FT69" s="411" t="b">
        <f t="shared" ca="1" si="269"/>
        <v>0</v>
      </c>
      <c r="FU69" s="87">
        <f t="shared" ca="1" si="270"/>
        <v>2</v>
      </c>
      <c r="FV69" s="87">
        <f t="shared" ca="1" si="270"/>
        <v>2</v>
      </c>
      <c r="FW69" s="411">
        <f t="shared" ca="1" si="271"/>
        <v>1</v>
      </c>
      <c r="FX69" s="411">
        <f t="shared" ca="1" si="272"/>
        <v>1</v>
      </c>
      <c r="FY69" s="411">
        <f t="shared" ca="1" si="272"/>
        <v>1</v>
      </c>
      <c r="FZ69" s="411">
        <f t="shared" ca="1" si="273"/>
        <v>1</v>
      </c>
      <c r="GA69" s="411">
        <f t="shared" ca="1" si="274"/>
        <v>0.35</v>
      </c>
      <c r="GB69" s="411" t="b">
        <f t="shared" ca="1" si="274"/>
        <v>1</v>
      </c>
      <c r="GC69" s="411" t="b">
        <f t="shared" ca="1" si="274"/>
        <v>0</v>
      </c>
      <c r="GD69" s="411" t="b">
        <f t="shared" ca="1" si="274"/>
        <v>0</v>
      </c>
      <c r="GE69" s="411" t="b">
        <f t="shared" ca="1" si="274"/>
        <v>0</v>
      </c>
      <c r="GF69" s="87">
        <f t="shared" ca="1" si="275"/>
        <v>1</v>
      </c>
      <c r="GG69" s="87">
        <f t="shared" ca="1" si="275"/>
        <v>1</v>
      </c>
      <c r="GH69" s="87">
        <f t="shared" ca="1" si="275"/>
        <v>1</v>
      </c>
      <c r="GI69" s="87">
        <f t="shared" ca="1" si="275"/>
        <v>1</v>
      </c>
      <c r="GJ69" s="87">
        <f t="shared" ca="1" si="275"/>
        <v>1</v>
      </c>
      <c r="GK69" s="87">
        <f t="shared" ca="1" si="275"/>
        <v>1</v>
      </c>
      <c r="GL69" s="87">
        <f t="shared" ca="1" si="275"/>
        <v>1</v>
      </c>
      <c r="GM69" s="87">
        <f t="shared" ca="1" si="275"/>
        <v>1</v>
      </c>
      <c r="GN69" s="411" cm="1">
        <f t="array" aca="1" ref="GN69" ca="1">INDEX(i.dse_type,1,$L69)</f>
        <v>0</v>
      </c>
      <c r="GO69" s="535" t="str" cm="1">
        <f t="array" aca="1" ref="GO69" ca="1">INDEX(GO$13:GO68,$B69+1,1)</f>
        <v>-</v>
      </c>
      <c r="GP69" s="535" t="str" cm="1">
        <f t="array" aca="1" ref="GP69" ca="1">INDEX(GP$13:GP68,$B69+1,1)</f>
        <v>-</v>
      </c>
      <c r="GQ69" s="535" t="str" cm="1">
        <f t="array" aca="1" ref="GQ69" ca="1">INDEX(GQ$13:GQ68,$B69+1,1)</f>
        <v>-</v>
      </c>
      <c r="GR69" s="18"/>
      <c r="GS69" s="535" t="str" cm="1">
        <f t="array" aca="1" ref="GS69" ca="1">INDEX(GS$13:GS68,$B69+1,1)</f>
        <v>-</v>
      </c>
      <c r="GT69" s="535" t="str" cm="1">
        <f t="array" aca="1" ref="GT69" ca="1">INDEX(GT$13:GT68,$B69+1,1)</f>
        <v>-</v>
      </c>
      <c r="GU69" s="535" t="str" cm="1">
        <f t="array" aca="1" ref="GU69" ca="1">INDEX(GU$13:GU68,$B69+1,1)</f>
        <v>-</v>
      </c>
      <c r="GV69" s="411">
        <f t="shared" ca="1" si="344"/>
        <v>0</v>
      </c>
      <c r="GW69" s="535" t="str" cm="1">
        <f t="array" aca="1" ref="GW69" ca="1">INDEX(GW$13:GW68,$B69+1,1)</f>
        <v>-</v>
      </c>
      <c r="GX69" s="535" cm="1">
        <f t="array" aca="1" ref="GX69" ca="1">INDEX(GX$13:GX68,$B69+1,1)</f>
        <v>1</v>
      </c>
      <c r="GY69" s="535" cm="1">
        <f t="array" aca="1" ref="GY69" ca="1">INDEX(GY$13:GY68,$B69+1,1)</f>
        <v>1</v>
      </c>
      <c r="GZ69" s="535" t="str" cm="1">
        <f t="array" aca="1" ref="GZ69" ca="1">INDEX(GZ$13:GZ68,$B69+1,1)</f>
        <v>-</v>
      </c>
      <c r="HA69" s="535" t="str" cm="1">
        <f t="array" aca="1" ref="HA69" ca="1">INDEX(HA$13:HA68,$B69+1,1)</f>
        <v>-</v>
      </c>
      <c r="HB69" s="535" t="str" cm="1">
        <f t="array" aca="1" ref="HB69" ca="1">INDEX(HB$13:HB68,$B69+1,1)</f>
        <v>-</v>
      </c>
      <c r="HC69" s="535" t="str" cm="1">
        <f t="array" aca="1" ref="HC69" ca="1">INDEX(HC$13:HC68,$B69+1,1)</f>
        <v>-</v>
      </c>
      <c r="HD69" s="535" t="str" cm="1">
        <f t="array" aca="1" ref="HD69" ca="1">INDEX(HD$13:HD68,$B69+1,1)</f>
        <v>-</v>
      </c>
      <c r="HE69" s="535" t="str" cm="1">
        <f t="array" aca="1" ref="HE69" ca="1">INDEX(HE$13:HE68,$B69+1,1)</f>
        <v>-</v>
      </c>
      <c r="HF69" s="535" t="str" cm="1">
        <f t="array" aca="1" ref="HF69" ca="1">INDEX(HF$13:HF68,$B69+1,1)</f>
        <v>-</v>
      </c>
      <c r="HG69" s="535" t="str" cm="1">
        <f t="array" aca="1" ref="HG69" ca="1">INDEX(HG$13:HG68,$B69+1,1)</f>
        <v>-</v>
      </c>
      <c r="HH69" s="535" t="str" cm="1">
        <f t="array" aca="1" ref="HH69" ca="1">INDEX(HH$13:HH68,$B69+1,1)</f>
        <v>-</v>
      </c>
      <c r="HI69" s="535" t="str" cm="1">
        <f t="array" aca="1" ref="HI69" ca="1">INDEX(HI$13:HI68,$B69+1,1)</f>
        <v>-</v>
      </c>
      <c r="HJ69" s="535" t="str" cm="1">
        <f t="array" aca="1" ref="HJ69" ca="1">INDEX(HJ$13:HJ68,$B69+1,1)</f>
        <v>-</v>
      </c>
      <c r="HK69" s="535" t="str" cm="1">
        <f t="array" aca="1" ref="HK69" ca="1">INDEX(HK$13:HK68,$B69+1,1)</f>
        <v>-</v>
      </c>
      <c r="HL69" s="535" t="str" cm="1">
        <f t="array" aca="1" ref="HL69" ca="1">INDEX(HL$13:HL68,$B69+1,1)</f>
        <v>-</v>
      </c>
      <c r="HM69" s="535" t="str" cm="1">
        <f t="array" aca="1" ref="HM69" ca="1">INDEX(HM$13:HM68,$B69+1,1)</f>
        <v>-</v>
      </c>
      <c r="HN69" s="535" t="str" cm="1">
        <f t="array" aca="1" ref="HN69" ca="1">INDEX(HN$13:HN68,$B69+1,1)</f>
        <v>-</v>
      </c>
      <c r="HO69" s="535" t="str" cm="1">
        <f t="array" aca="1" ref="HO69" ca="1">INDEX(HO$13:HO68,$B69+1,1)</f>
        <v>-</v>
      </c>
      <c r="HP69" s="535" t="str" cm="1">
        <f t="array" aca="1" ref="HP69" ca="1">INDEX(HP$13:HP68,$B69+1,1)</f>
        <v>-</v>
      </c>
      <c r="HQ69" s="535" t="str" cm="1">
        <f t="array" aca="1" ref="HQ69" ca="1">INDEX(HQ$13:HQ68,$B69+1,1)</f>
        <v>-</v>
      </c>
      <c r="HR69" s="535" t="str" cm="1">
        <f t="array" aca="1" ref="HR69" ca="1">INDEX(HR$13:HR68,$B69+1,1)</f>
        <v>-</v>
      </c>
      <c r="HS69" s="535" t="str" cm="1">
        <f t="array" aca="1" ref="HS69" ca="1">INDEX(HS$13:HS68,$B69+1,1)</f>
        <v>-</v>
      </c>
      <c r="HT69" s="535" t="str" cm="1">
        <f t="array" aca="1" ref="HT69" ca="1">INDEX(HT$13:HT68,$B69+1,1)</f>
        <v>-</v>
      </c>
      <c r="HU69" s="535" cm="1">
        <f t="array" aca="1" ref="HU69" ca="1">INDEX(HU$13:HU68,$B69+1,1)</f>
        <v>0</v>
      </c>
      <c r="HV69" s="535" t="str" cm="1">
        <f t="array" aca="1" ref="HV69" ca="1">INDEX(HV$13:HV68,$B69+1,1)</f>
        <v>-</v>
      </c>
      <c r="HW69" s="535" cm="1">
        <f t="array" aca="1" ref="HW69" ca="1">INDEX(HW$13:HW68,$B69+1,1)</f>
        <v>1</v>
      </c>
      <c r="HX69" s="727">
        <f t="shared" ca="1" si="276"/>
        <v>0</v>
      </c>
      <c r="HY69" s="727">
        <f t="shared" ca="1" si="276"/>
        <v>0</v>
      </c>
      <c r="HZ69" s="727">
        <f t="shared" ca="1" si="276"/>
        <v>0</v>
      </c>
      <c r="IA69" s="727">
        <f t="shared" ca="1" si="277"/>
        <v>0</v>
      </c>
      <c r="IB69" s="727">
        <f t="shared" ca="1" si="277"/>
        <v>0</v>
      </c>
      <c r="IC69" s="727">
        <f t="shared" ca="1" si="277"/>
        <v>0</v>
      </c>
      <c r="ID69" s="535" cm="1">
        <f t="array" aca="1" ref="ID69" ca="1">INDEX(ID$13:ID68,$B69+1,1)</f>
        <v>0</v>
      </c>
      <c r="IE69" s="727">
        <f t="shared" ca="1" si="278"/>
        <v>1</v>
      </c>
      <c r="IF69" s="727">
        <f t="shared" ca="1" si="278"/>
        <v>0</v>
      </c>
      <c r="IG69" s="727">
        <f t="shared" ca="1" si="278"/>
        <v>0</v>
      </c>
      <c r="IH69" s="727">
        <f t="shared" ca="1" si="278"/>
        <v>0</v>
      </c>
      <c r="II69" s="535" cm="1">
        <f t="array" aca="1" ref="II69" ca="1">INDEX(II$13:II68,$B69+1,1)</f>
        <v>0</v>
      </c>
      <c r="IJ69" s="727">
        <f t="shared" ca="1" si="278"/>
        <v>0</v>
      </c>
      <c r="IK69" s="18"/>
      <c r="IL69" s="535" t="str" cm="1">
        <f t="array" aca="1" ref="IL69" ca="1">INDEX(IL$13:IL68,$B69+1,1)</f>
        <v>-</v>
      </c>
      <c r="IM69" s="535" t="str" cm="1">
        <f t="array" aca="1" ref="IM69" ca="1">INDEX(IM$13:IM68,$B69+1,1)</f>
        <v>-</v>
      </c>
      <c r="IN69" s="535" t="str" cm="1">
        <f t="array" aca="1" ref="IN69" ca="1">INDEX(IN$13:IN68,$B69+1,1)</f>
        <v>-</v>
      </c>
      <c r="IO69" s="535" t="str" cm="1">
        <f t="array" aca="1" ref="IO69" ca="1">INDEX(IO$13:IO68,$B69+1,1)</f>
        <v>-</v>
      </c>
      <c r="IP69" s="535" t="str" cm="1">
        <f t="array" aca="1" ref="IP69" ca="1">INDEX(IP$13:IP68,$B69+1,1)</f>
        <v>-</v>
      </c>
      <c r="IQ69" s="535" t="str" cm="1">
        <f t="array" aca="1" ref="IQ69" ca="1">INDEX(IQ$13:IQ68,$B69+1,1)</f>
        <v>-</v>
      </c>
      <c r="IR69" s="535" t="str" cm="1">
        <f t="array" aca="1" ref="IR69" ca="1">INDEX(IR$13:IR68,$B69+1,1)</f>
        <v>-</v>
      </c>
      <c r="IS69" s="535" t="str" cm="1">
        <f t="array" aca="1" ref="IS69" ca="1">INDEX(IS$13:IS68,$B69+1,1)</f>
        <v>-</v>
      </c>
      <c r="IT69" s="535" t="str" cm="1">
        <f t="array" aca="1" ref="IT69" ca="1">INDEX(IT$13:IT68,$B69+1,1)</f>
        <v>-</v>
      </c>
      <c r="IU69" s="535" t="str" cm="1">
        <f t="array" aca="1" ref="IU69" ca="1">INDEX(IU$13:IU68,$B69+1,1)</f>
        <v>-</v>
      </c>
      <c r="IV69" s="535" t="str" cm="1">
        <f t="array" aca="1" ref="IV69" ca="1">INDEX(IV$13:IV68,$B69+1,1)</f>
        <v>-</v>
      </c>
      <c r="IW69" s="535" t="str" cm="1">
        <f t="array" aca="1" ref="IW69" ca="1">INDEX(IW$13:IW68,$B69+1,1)</f>
        <v>-</v>
      </c>
      <c r="IX69" s="535" t="str" cm="1">
        <f t="array" aca="1" ref="IX69" ca="1">INDEX(IX$13:IX68,$B69+1,1)</f>
        <v>-</v>
      </c>
      <c r="IY69" s="535" t="str" cm="1">
        <f t="array" aca="1" ref="IY69" ca="1">INDEX(IY$13:IY68,$B69+1,1)</f>
        <v>-</v>
      </c>
      <c r="IZ69" s="535" t="str" cm="1">
        <f t="array" aca="1" ref="IZ69" ca="1">INDEX(IZ$13:IZ68,$B69+1,1)</f>
        <v>-</v>
      </c>
      <c r="JA69" s="535" t="str" cm="1">
        <f t="array" aca="1" ref="JA69" ca="1">INDEX(JA$13:JA68,$B69+1,1)</f>
        <v>-</v>
      </c>
      <c r="JB69" s="535" cm="1">
        <f t="array" aca="1" ref="JB69" ca="1">INDEX(JB$13:JB68,$B69+1,1)</f>
        <v>0</v>
      </c>
      <c r="JC69" s="535" cm="1">
        <f t="array" aca="1" ref="JC69" ca="1">INDEX(JC$13:JC68,$B69+1,1)</f>
        <v>0</v>
      </c>
      <c r="JD69" s="545" cm="1">
        <f t="array" aca="1" ref="JD69" ca="1">IF(AND($N69=JD$10,$AS69&lt;&gt;0),INDEX(i.LTWFeedLevels,$AS69,12),0)</f>
        <v>0</v>
      </c>
      <c r="JE69" s="630" cm="1">
        <f t="array" aca="1" ref="JE69" ca="1">IF(AND($N69=JE$10,$AT69&lt;&gt;0),INDEX(i.LTWFeedLevels,$AT69,12),0)</f>
        <v>0</v>
      </c>
      <c r="JF69" s="457">
        <f t="shared" ref="JF69:JH69" ca="1" si="359">JE69</f>
        <v>0</v>
      </c>
      <c r="JG69" s="457">
        <f t="shared" ca="1" si="359"/>
        <v>0</v>
      </c>
      <c r="JH69" s="457">
        <f t="shared" ca="1" si="359"/>
        <v>0</v>
      </c>
      <c r="JI69" s="545" cm="1">
        <f t="array" aca="1" ref="JI69" ca="1">IF(AND($N69=JI$10,$AS69&lt;&gt;0),INDEX(i.LTWFeedLevels,$AS69,12),0)</f>
        <v>0</v>
      </c>
      <c r="JJ69" s="630" cm="1">
        <f t="array" aca="1" ref="JJ69" ca="1">IF(AND($N69=JJ$10,$AT69&lt;&gt;0),INDEX(i.LTWFeedLevels,$AT69,12),0)</f>
        <v>0</v>
      </c>
      <c r="JK69" s="457">
        <f t="shared" ref="JK69:JM69" ca="1" si="360">JJ69</f>
        <v>0</v>
      </c>
      <c r="JL69" s="457">
        <f t="shared" ca="1" si="360"/>
        <v>0</v>
      </c>
      <c r="JM69" s="457">
        <f t="shared" ca="1" si="360"/>
        <v>0</v>
      </c>
      <c r="JN69" s="545" cm="1">
        <f t="array" aca="1" ref="JN69" ca="1">IF(AND($N69=JN$10,$AS69&lt;&gt;0),INDEX(i.LTWFeedLevels,$AS69,12),0)</f>
        <v>0</v>
      </c>
      <c r="JO69" s="630" cm="1">
        <f t="array" aca="1" ref="JO69" ca="1">IF(AND($N69=JO$10,$AT69&lt;&gt;0),INDEX(i.LTWFeedLevels,$AT69,12),0)</f>
        <v>0</v>
      </c>
      <c r="JP69" s="457">
        <f t="shared" ref="JP69:JR69" ca="1" si="361">JO69</f>
        <v>0</v>
      </c>
      <c r="JQ69" s="457">
        <f t="shared" ca="1" si="361"/>
        <v>0</v>
      </c>
      <c r="JR69" s="457">
        <f t="shared" ca="1" si="361"/>
        <v>0</v>
      </c>
      <c r="JS69" s="189">
        <f t="shared" ca="1" si="282"/>
        <v>0</v>
      </c>
      <c r="JT69" s="189">
        <f t="shared" ca="1" si="282"/>
        <v>0</v>
      </c>
      <c r="JU69" s="189">
        <f t="shared" ca="1" si="282"/>
        <v>0</v>
      </c>
      <c r="JV69" s="189">
        <f t="shared" ca="1" si="282"/>
        <v>0</v>
      </c>
      <c r="JW69" s="189">
        <f t="shared" ca="1" si="282"/>
        <v>0</v>
      </c>
      <c r="JX69" s="189">
        <f t="shared" ca="1" si="282"/>
        <v>0</v>
      </c>
      <c r="JY69" s="189">
        <f t="shared" ca="1" si="282"/>
        <v>0</v>
      </c>
      <c r="JZ69" s="189">
        <f t="shared" ca="1" si="282"/>
        <v>0</v>
      </c>
      <c r="KA69" s="189">
        <f t="shared" ca="1" si="282"/>
        <v>0</v>
      </c>
      <c r="KB69" s="189">
        <f t="shared" ca="1" si="282"/>
        <v>0</v>
      </c>
      <c r="KC69" s="189">
        <f t="shared" ca="1" si="283"/>
        <v>0</v>
      </c>
      <c r="KD69" s="189">
        <f t="shared" ca="1" si="283"/>
        <v>0</v>
      </c>
      <c r="KE69" s="189">
        <f t="shared" ca="1" si="283"/>
        <v>0</v>
      </c>
      <c r="KF69" s="189">
        <f t="shared" ca="1" si="283"/>
        <v>0</v>
      </c>
      <c r="KG69" s="189">
        <f t="shared" ca="1" si="283"/>
        <v>0</v>
      </c>
      <c r="KH69" s="189">
        <f t="shared" ca="1" si="283"/>
        <v>0</v>
      </c>
      <c r="KI69" s="189">
        <f t="shared" ca="1" si="283"/>
        <v>0</v>
      </c>
      <c r="KJ69" s="189">
        <f t="shared" ca="1" si="283"/>
        <v>0</v>
      </c>
      <c r="KK69" s="189">
        <f t="shared" ca="1" si="283"/>
        <v>0</v>
      </c>
      <c r="KL69" s="189">
        <f t="shared" ca="1" si="283"/>
        <v>0</v>
      </c>
      <c r="KM69" s="189">
        <f t="shared" ca="1" si="284"/>
        <v>0</v>
      </c>
      <c r="KN69" s="189">
        <f t="shared" ca="1" si="284"/>
        <v>0</v>
      </c>
      <c r="KO69" s="189">
        <f t="shared" ca="1" si="284"/>
        <v>0</v>
      </c>
      <c r="KP69" s="189">
        <f t="shared" ca="1" si="284"/>
        <v>0</v>
      </c>
      <c r="KQ69" s="189">
        <f t="shared" ca="1" si="284"/>
        <v>0</v>
      </c>
      <c r="KR69" s="189">
        <f t="shared" ca="1" si="284"/>
        <v>0</v>
      </c>
      <c r="KS69" s="189">
        <f t="shared" ca="1" si="284"/>
        <v>0</v>
      </c>
      <c r="KT69" s="189">
        <f t="shared" ca="1" si="284"/>
        <v>0</v>
      </c>
      <c r="KU69" s="189">
        <f t="shared" ca="1" si="284"/>
        <v>0</v>
      </c>
      <c r="KV69" s="189">
        <f t="shared" ca="1" si="284"/>
        <v>0</v>
      </c>
      <c r="KW69" s="189">
        <f t="shared" ca="1" si="285"/>
        <v>0</v>
      </c>
      <c r="KX69" s="189">
        <f t="shared" ca="1" si="285"/>
        <v>0</v>
      </c>
      <c r="KY69" s="189">
        <f t="shared" ca="1" si="285"/>
        <v>0</v>
      </c>
      <c r="KZ69" s="189">
        <f t="shared" ca="1" si="285"/>
        <v>0</v>
      </c>
      <c r="LA69" s="189">
        <f t="shared" ca="1" si="285"/>
        <v>0</v>
      </c>
      <c r="LB69" s="189">
        <f t="shared" ca="1" si="285"/>
        <v>0</v>
      </c>
      <c r="LC69" s="189">
        <f t="shared" ca="1" si="285"/>
        <v>0</v>
      </c>
      <c r="LD69" s="189">
        <f t="shared" ca="1" si="285"/>
        <v>0</v>
      </c>
      <c r="LE69" s="189">
        <f t="shared" ca="1" si="285"/>
        <v>0</v>
      </c>
      <c r="LF69" s="189">
        <f t="shared" ca="1" si="285"/>
        <v>0</v>
      </c>
      <c r="LG69" s="189">
        <f t="shared" ca="1" si="286"/>
        <v>2</v>
      </c>
      <c r="LH69" s="189">
        <f t="shared" ca="1" si="286"/>
        <v>4</v>
      </c>
      <c r="LI69" s="189">
        <f t="shared" ca="1" si="286"/>
        <v>0</v>
      </c>
      <c r="LJ69" s="189">
        <f t="shared" ca="1" si="286"/>
        <v>0</v>
      </c>
      <c r="LK69" s="189">
        <f t="shared" ca="1" si="286"/>
        <v>0</v>
      </c>
      <c r="LL69" s="189">
        <f t="shared" ca="1" si="286"/>
        <v>0</v>
      </c>
      <c r="LM69" s="189">
        <f t="shared" ca="1" si="286"/>
        <v>0</v>
      </c>
      <c r="LN69" s="189">
        <f t="shared" ca="1" si="286"/>
        <v>0</v>
      </c>
      <c r="LO69" s="189">
        <f t="shared" ca="1" si="286"/>
        <v>0</v>
      </c>
      <c r="LP69" s="189">
        <f t="shared" ca="1" si="286"/>
        <v>0</v>
      </c>
      <c r="LQ69" s="189">
        <f t="shared" ca="1" si="287"/>
        <v>0</v>
      </c>
      <c r="LR69" s="189">
        <f t="shared" ca="1" si="287"/>
        <v>0</v>
      </c>
      <c r="LS69" s="189">
        <f t="shared" ca="1" si="287"/>
        <v>0</v>
      </c>
      <c r="LT69" s="189">
        <f t="shared" ca="1" si="287"/>
        <v>0</v>
      </c>
      <c r="LU69" s="189">
        <f t="shared" ca="1" si="287"/>
        <v>0</v>
      </c>
      <c r="LV69" s="189">
        <f t="shared" ca="1" si="287"/>
        <v>0</v>
      </c>
      <c r="LW69" s="189">
        <f t="shared" ca="1" si="287"/>
        <v>0</v>
      </c>
      <c r="LX69" s="189">
        <f t="shared" ca="1" si="287"/>
        <v>0</v>
      </c>
      <c r="LY69" s="189">
        <f t="shared" ca="1" si="287"/>
        <v>0</v>
      </c>
      <c r="LZ69" s="189">
        <f t="shared" ca="1" si="287"/>
        <v>0</v>
      </c>
      <c r="MA69" s="189">
        <f t="shared" ca="1" si="288"/>
        <v>0</v>
      </c>
      <c r="MB69" s="189">
        <f t="shared" ca="1" si="288"/>
        <v>0</v>
      </c>
      <c r="MC69" s="189">
        <f t="shared" ca="1" si="288"/>
        <v>0</v>
      </c>
      <c r="MD69" s="189">
        <f t="shared" ca="1" si="288"/>
        <v>0</v>
      </c>
      <c r="ME69" s="189">
        <f t="shared" ca="1" si="288"/>
        <v>0</v>
      </c>
      <c r="MF69" s="189">
        <f t="shared" ca="1" si="288"/>
        <v>0</v>
      </c>
      <c r="MG69" s="189">
        <f t="shared" ca="1" si="288"/>
        <v>0</v>
      </c>
      <c r="MH69" s="189">
        <f t="shared" ca="1" si="288"/>
        <v>0</v>
      </c>
      <c r="MI69" s="189">
        <f t="shared" ca="1" si="288"/>
        <v>0</v>
      </c>
      <c r="MJ69" s="189">
        <f t="shared" ca="1" si="288"/>
        <v>0</v>
      </c>
      <c r="MK69" s="189">
        <f t="shared" ca="1" si="288"/>
        <v>0</v>
      </c>
      <c r="ML69" s="189">
        <f t="shared" ca="1" si="288"/>
        <v>0</v>
      </c>
      <c r="MM69" s="557">
        <f t="shared" ca="1" si="289"/>
        <v>0</v>
      </c>
      <c r="MN69" s="557">
        <f t="shared" ca="1" si="289"/>
        <v>0</v>
      </c>
      <c r="MO69" s="557">
        <f t="shared" ca="1" si="289"/>
        <v>0</v>
      </c>
      <c r="MP69" s="557">
        <f t="shared" ca="1" si="289"/>
        <v>0</v>
      </c>
      <c r="MQ69" s="557">
        <f t="shared" ca="1" si="289"/>
        <v>0</v>
      </c>
      <c r="MR69" s="557">
        <f t="shared" ca="1" si="289"/>
        <v>0</v>
      </c>
      <c r="MS69" s="557">
        <f t="shared" ca="1" si="289"/>
        <v>0</v>
      </c>
      <c r="MT69" s="557">
        <f t="shared" ca="1" si="289"/>
        <v>0</v>
      </c>
      <c r="MU69" s="557">
        <f t="shared" ca="1" si="289"/>
        <v>0</v>
      </c>
      <c r="MV69" s="557">
        <f t="shared" ca="1" si="289"/>
        <v>0</v>
      </c>
      <c r="MW69" s="557">
        <f t="shared" ca="1" si="290"/>
        <v>0</v>
      </c>
      <c r="MX69" s="557">
        <f t="shared" ca="1" si="290"/>
        <v>0</v>
      </c>
      <c r="MY69" s="557">
        <f t="shared" ca="1" si="290"/>
        <v>0</v>
      </c>
      <c r="MZ69" s="557">
        <f t="shared" ca="1" si="290"/>
        <v>0</v>
      </c>
      <c r="NA69" s="557">
        <f t="shared" ca="1" si="290"/>
        <v>0</v>
      </c>
      <c r="NB69" s="557">
        <f t="shared" ca="1" si="290"/>
        <v>0</v>
      </c>
      <c r="NC69" s="557">
        <f t="shared" ca="1" si="290"/>
        <v>0</v>
      </c>
      <c r="ND69" s="557">
        <f t="shared" ca="1" si="290"/>
        <v>0</v>
      </c>
      <c r="NE69" s="557">
        <f t="shared" ca="1" si="290"/>
        <v>0</v>
      </c>
      <c r="NF69" s="557">
        <f t="shared" ca="1" si="290"/>
        <v>0</v>
      </c>
      <c r="NG69" s="557">
        <f t="shared" ca="1" si="291"/>
        <v>0</v>
      </c>
      <c r="NH69" s="557">
        <f t="shared" ca="1" si="291"/>
        <v>0</v>
      </c>
      <c r="NI69" s="557">
        <f t="shared" ca="1" si="291"/>
        <v>0</v>
      </c>
      <c r="NJ69" s="557">
        <f t="shared" ca="1" si="291"/>
        <v>0</v>
      </c>
      <c r="NK69" s="557">
        <f t="shared" ca="1" si="291"/>
        <v>0</v>
      </c>
      <c r="NL69" s="557">
        <f t="shared" ca="1" si="291"/>
        <v>0</v>
      </c>
      <c r="NM69" s="557">
        <f t="shared" ca="1" si="291"/>
        <v>0</v>
      </c>
      <c r="NN69" s="557">
        <f t="shared" ca="1" si="291"/>
        <v>0</v>
      </c>
      <c r="NO69" s="557">
        <f t="shared" ca="1" si="291"/>
        <v>0</v>
      </c>
      <c r="NP69" s="557">
        <f t="shared" ca="1" si="291"/>
        <v>0</v>
      </c>
      <c r="NQ69" s="557">
        <f t="shared" ca="1" si="292"/>
        <v>0</v>
      </c>
      <c r="NR69" s="557">
        <f t="shared" ca="1" si="292"/>
        <v>0</v>
      </c>
      <c r="NS69" s="557">
        <f t="shared" ca="1" si="292"/>
        <v>0</v>
      </c>
      <c r="NT69" s="557">
        <f t="shared" ca="1" si="292"/>
        <v>0</v>
      </c>
      <c r="NU69" s="557">
        <f t="shared" ca="1" si="292"/>
        <v>0</v>
      </c>
      <c r="NV69" s="557">
        <f t="shared" ca="1" si="292"/>
        <v>0</v>
      </c>
      <c r="NW69" s="557">
        <f t="shared" ca="1" si="292"/>
        <v>0</v>
      </c>
      <c r="NX69" s="557">
        <f t="shared" ca="1" si="292"/>
        <v>0</v>
      </c>
      <c r="NY69" s="557">
        <f t="shared" ca="1" si="292"/>
        <v>0</v>
      </c>
      <c r="NZ69" s="557">
        <f t="shared" ca="1" si="292"/>
        <v>0</v>
      </c>
      <c r="OA69" s="557">
        <f t="shared" ca="1" si="293"/>
        <v>0</v>
      </c>
      <c r="OB69" s="557">
        <f t="shared" ca="1" si="293"/>
        <v>0</v>
      </c>
      <c r="OC69" s="557">
        <f t="shared" ca="1" si="293"/>
        <v>0</v>
      </c>
      <c r="OD69" s="557">
        <f t="shared" ca="1" si="293"/>
        <v>0</v>
      </c>
      <c r="OE69" s="557">
        <f t="shared" ca="1" si="293"/>
        <v>0</v>
      </c>
      <c r="OF69" s="557">
        <f t="shared" ca="1" si="293"/>
        <v>0</v>
      </c>
      <c r="OG69" s="557">
        <f t="shared" ca="1" si="293"/>
        <v>0</v>
      </c>
      <c r="OH69" s="557">
        <f t="shared" ca="1" si="293"/>
        <v>0</v>
      </c>
      <c r="OI69" s="557">
        <f t="shared" ca="1" si="293"/>
        <v>0</v>
      </c>
      <c r="OJ69" s="557">
        <f t="shared" ca="1" si="293"/>
        <v>0</v>
      </c>
      <c r="OK69" s="557">
        <f t="shared" ca="1" si="294"/>
        <v>0</v>
      </c>
      <c r="OL69" s="557">
        <f t="shared" ca="1" si="294"/>
        <v>0</v>
      </c>
      <c r="OM69" s="557">
        <f t="shared" ca="1" si="294"/>
        <v>0</v>
      </c>
      <c r="ON69" s="557">
        <f t="shared" ca="1" si="294"/>
        <v>0</v>
      </c>
      <c r="OO69" s="557">
        <f t="shared" ca="1" si="294"/>
        <v>0</v>
      </c>
      <c r="OP69" s="557">
        <f t="shared" ca="1" si="294"/>
        <v>0</v>
      </c>
      <c r="OQ69" s="557">
        <f t="shared" ca="1" si="294"/>
        <v>0</v>
      </c>
      <c r="OR69" s="557">
        <f t="shared" ca="1" si="294"/>
        <v>0</v>
      </c>
      <c r="OS69" s="557">
        <f t="shared" ca="1" si="294"/>
        <v>0</v>
      </c>
      <c r="OT69" s="557">
        <f t="shared" ca="1" si="294"/>
        <v>0</v>
      </c>
      <c r="OU69" s="557">
        <f t="shared" ca="1" si="295"/>
        <v>0</v>
      </c>
      <c r="OV69" s="557">
        <f t="shared" ca="1" si="295"/>
        <v>0</v>
      </c>
      <c r="OW69" s="557">
        <f t="shared" ca="1" si="295"/>
        <v>0</v>
      </c>
      <c r="OX69" s="557">
        <f t="shared" ca="1" si="295"/>
        <v>0</v>
      </c>
      <c r="OY69" s="557">
        <f t="shared" ca="1" si="295"/>
        <v>0</v>
      </c>
      <c r="OZ69" s="557">
        <f t="shared" ca="1" si="295"/>
        <v>0</v>
      </c>
      <c r="PA69" s="557">
        <f t="shared" ca="1" si="295"/>
        <v>0</v>
      </c>
      <c r="PB69" s="557">
        <f t="shared" ca="1" si="295"/>
        <v>0</v>
      </c>
      <c r="PC69" s="557">
        <f t="shared" ca="1" si="295"/>
        <v>0</v>
      </c>
      <c r="PD69" s="557">
        <f t="shared" ca="1" si="295"/>
        <v>0</v>
      </c>
      <c r="PE69" s="557">
        <f t="shared" ca="1" si="296"/>
        <v>0</v>
      </c>
      <c r="PF69" s="557">
        <f t="shared" ca="1" si="296"/>
        <v>0</v>
      </c>
      <c r="PG69" s="557">
        <f t="shared" ca="1" si="296"/>
        <v>0</v>
      </c>
      <c r="PH69" s="557">
        <f t="shared" ca="1" si="296"/>
        <v>0</v>
      </c>
      <c r="PI69" s="557">
        <f t="shared" ca="1" si="296"/>
        <v>0</v>
      </c>
      <c r="PJ69" s="557">
        <f t="shared" ca="1" si="296"/>
        <v>0</v>
      </c>
      <c r="PK69" s="557">
        <f t="shared" ca="1" si="296"/>
        <v>0</v>
      </c>
      <c r="PL69" s="557">
        <f t="shared" ca="1" si="296"/>
        <v>0</v>
      </c>
      <c r="PM69" s="557">
        <f t="shared" ca="1" si="296"/>
        <v>0</v>
      </c>
      <c r="PN69" s="557">
        <f t="shared" ca="1" si="296"/>
        <v>0</v>
      </c>
      <c r="PO69" s="557">
        <f t="shared" ca="1" si="297"/>
        <v>0</v>
      </c>
      <c r="PP69" s="557">
        <f t="shared" ca="1" si="297"/>
        <v>0</v>
      </c>
      <c r="PQ69" s="557">
        <f t="shared" ca="1" si="297"/>
        <v>0</v>
      </c>
      <c r="PR69" s="557">
        <f t="shared" ca="1" si="297"/>
        <v>0</v>
      </c>
      <c r="PS69" s="557">
        <f t="shared" ca="1" si="297"/>
        <v>0</v>
      </c>
      <c r="PT69" s="557">
        <f t="shared" ca="1" si="297"/>
        <v>0</v>
      </c>
      <c r="PU69" s="557">
        <f t="shared" ca="1" si="297"/>
        <v>0</v>
      </c>
      <c r="PV69" s="557">
        <f t="shared" ca="1" si="297"/>
        <v>0</v>
      </c>
      <c r="PW69" s="557">
        <f t="shared" ca="1" si="297"/>
        <v>0</v>
      </c>
      <c r="PX69" s="557">
        <f t="shared" ca="1" si="297"/>
        <v>0</v>
      </c>
      <c r="PY69" s="557">
        <f t="shared" ca="1" si="298"/>
        <v>0</v>
      </c>
      <c r="PZ69" s="557">
        <f t="shared" ca="1" si="298"/>
        <v>0</v>
      </c>
      <c r="QA69" s="557">
        <f t="shared" ca="1" si="298"/>
        <v>0</v>
      </c>
      <c r="QB69" s="557">
        <f t="shared" ca="1" si="298"/>
        <v>0</v>
      </c>
      <c r="QC69" s="557">
        <f t="shared" ca="1" si="298"/>
        <v>0</v>
      </c>
      <c r="QD69" s="557">
        <f t="shared" ca="1" si="298"/>
        <v>0</v>
      </c>
      <c r="QE69" s="557">
        <f t="shared" ca="1" si="298"/>
        <v>0</v>
      </c>
      <c r="QF69" s="557">
        <f t="shared" ca="1" si="298"/>
        <v>0</v>
      </c>
      <c r="QG69" s="557">
        <f t="shared" ca="1" si="298"/>
        <v>0</v>
      </c>
      <c r="QH69" s="557">
        <f t="shared" ca="1" si="298"/>
        <v>0</v>
      </c>
      <c r="QI69" s="557">
        <f t="shared" ca="1" si="299"/>
        <v>0</v>
      </c>
      <c r="QJ69" s="557">
        <f t="shared" ca="1" si="299"/>
        <v>0</v>
      </c>
      <c r="QK69" s="557">
        <f t="shared" ca="1" si="299"/>
        <v>0</v>
      </c>
      <c r="QL69" s="557">
        <f t="shared" ca="1" si="299"/>
        <v>0</v>
      </c>
      <c r="QM69" s="557">
        <f t="shared" ca="1" si="299"/>
        <v>0</v>
      </c>
      <c r="QN69" s="557">
        <f t="shared" ca="1" si="299"/>
        <v>0</v>
      </c>
      <c r="QO69" s="557">
        <f t="shared" ca="1" si="299"/>
        <v>0</v>
      </c>
      <c r="QP69" s="557">
        <f t="shared" ca="1" si="299"/>
        <v>0</v>
      </c>
      <c r="QQ69" s="557">
        <f t="shared" ca="1" si="299"/>
        <v>0</v>
      </c>
      <c r="QR69" s="557">
        <f t="shared" ca="1" si="299"/>
        <v>0</v>
      </c>
      <c r="QS69" s="557">
        <f t="shared" ca="1" si="300"/>
        <v>0</v>
      </c>
      <c r="QT69" s="557">
        <f t="shared" ca="1" si="300"/>
        <v>0</v>
      </c>
      <c r="QU69" s="557">
        <f t="shared" ca="1" si="300"/>
        <v>0</v>
      </c>
      <c r="QV69" s="557">
        <f t="shared" ca="1" si="300"/>
        <v>0</v>
      </c>
      <c r="QW69" s="557">
        <f t="shared" ca="1" si="300"/>
        <v>0</v>
      </c>
      <c r="QX69" s="557">
        <f t="shared" ca="1" si="300"/>
        <v>0</v>
      </c>
      <c r="QY69" s="557">
        <f t="shared" ca="1" si="300"/>
        <v>0</v>
      </c>
      <c r="QZ69" s="557">
        <f t="shared" ca="1" si="300"/>
        <v>0</v>
      </c>
      <c r="RA69" s="557">
        <f t="shared" ca="1" si="300"/>
        <v>0</v>
      </c>
      <c r="RB69" s="557">
        <f t="shared" ca="1" si="300"/>
        <v>0</v>
      </c>
      <c r="RC69" s="557">
        <f t="shared" ca="1" si="301"/>
        <v>0</v>
      </c>
      <c r="RD69" s="557">
        <f t="shared" ca="1" si="301"/>
        <v>0</v>
      </c>
      <c r="RE69" s="557">
        <f t="shared" ca="1" si="301"/>
        <v>0</v>
      </c>
      <c r="RF69" s="557">
        <f t="shared" ca="1" si="301"/>
        <v>0</v>
      </c>
      <c r="RG69" s="557">
        <f t="shared" ca="1" si="301"/>
        <v>0</v>
      </c>
      <c r="RH69" s="557">
        <f t="shared" ca="1" si="301"/>
        <v>0</v>
      </c>
      <c r="RI69" s="557">
        <f t="shared" ca="1" si="301"/>
        <v>0</v>
      </c>
      <c r="RJ69" s="557">
        <f t="shared" ca="1" si="301"/>
        <v>0</v>
      </c>
      <c r="RK69" s="557">
        <f t="shared" ca="1" si="301"/>
        <v>0</v>
      </c>
      <c r="RL69" s="557">
        <f t="shared" ca="1" si="301"/>
        <v>0</v>
      </c>
      <c r="RM69" s="557">
        <f t="shared" ca="1" si="302"/>
        <v>0</v>
      </c>
      <c r="RN69" s="557">
        <f t="shared" ca="1" si="302"/>
        <v>0</v>
      </c>
      <c r="RO69" s="557">
        <f t="shared" ca="1" si="302"/>
        <v>0</v>
      </c>
      <c r="RP69" s="557">
        <f t="shared" ca="1" si="302"/>
        <v>0</v>
      </c>
      <c r="RQ69" s="557">
        <f t="shared" ca="1" si="302"/>
        <v>0</v>
      </c>
      <c r="RR69" s="557">
        <f t="shared" ca="1" si="302"/>
        <v>0</v>
      </c>
      <c r="RS69" s="557">
        <f t="shared" ca="1" si="302"/>
        <v>0</v>
      </c>
      <c r="RT69" s="557">
        <f t="shared" ca="1" si="302"/>
        <v>0</v>
      </c>
      <c r="RU69" s="557">
        <f t="shared" ca="1" si="302"/>
        <v>0</v>
      </c>
      <c r="RV69" s="557">
        <f t="shared" ca="1" si="302"/>
        <v>0</v>
      </c>
      <c r="RW69" s="557">
        <f t="shared" ca="1" si="303"/>
        <v>0</v>
      </c>
      <c r="RX69" s="557">
        <f t="shared" ca="1" si="303"/>
        <v>0</v>
      </c>
      <c r="RY69" s="557">
        <f t="shared" ca="1" si="303"/>
        <v>0</v>
      </c>
      <c r="RZ69" s="557">
        <f t="shared" ca="1" si="303"/>
        <v>0</v>
      </c>
      <c r="SA69" s="557">
        <f t="shared" ca="1" si="303"/>
        <v>0</v>
      </c>
      <c r="SB69" s="557">
        <f t="shared" ca="1" si="303"/>
        <v>0</v>
      </c>
      <c r="SC69" s="557">
        <f t="shared" ca="1" si="303"/>
        <v>0</v>
      </c>
      <c r="SD69" s="557">
        <f t="shared" ca="1" si="303"/>
        <v>0</v>
      </c>
      <c r="SE69" s="557">
        <f t="shared" ca="1" si="303"/>
        <v>0</v>
      </c>
      <c r="SF69" s="557">
        <f t="shared" ca="1" si="303"/>
        <v>0</v>
      </c>
      <c r="SG69" s="557">
        <f t="shared" ca="1" si="304"/>
        <v>0</v>
      </c>
      <c r="SH69" s="557">
        <f t="shared" ca="1" si="304"/>
        <v>0</v>
      </c>
      <c r="SI69" s="557">
        <f t="shared" ca="1" si="304"/>
        <v>0</v>
      </c>
      <c r="SJ69" s="557">
        <f t="shared" ca="1" si="304"/>
        <v>0</v>
      </c>
      <c r="SK69" s="557">
        <f t="shared" ca="1" si="304"/>
        <v>0</v>
      </c>
      <c r="SL69" s="557">
        <f t="shared" ca="1" si="304"/>
        <v>0</v>
      </c>
      <c r="SM69" s="557">
        <f t="shared" ca="1" si="304"/>
        <v>0</v>
      </c>
      <c r="SN69" s="557">
        <f t="shared" ca="1" si="304"/>
        <v>0</v>
      </c>
      <c r="SO69" s="557">
        <f t="shared" ca="1" si="304"/>
        <v>0</v>
      </c>
      <c r="SP69" s="557">
        <f t="shared" ca="1" si="304"/>
        <v>0</v>
      </c>
      <c r="SQ69" s="557">
        <f t="shared" ca="1" si="305"/>
        <v>0</v>
      </c>
      <c r="SR69" s="557">
        <f t="shared" ca="1" si="305"/>
        <v>0</v>
      </c>
      <c r="SS69" s="557">
        <f t="shared" ca="1" si="305"/>
        <v>0</v>
      </c>
      <c r="ST69" s="557">
        <f t="shared" ca="1" si="305"/>
        <v>0</v>
      </c>
      <c r="SU69" s="557">
        <f t="shared" ca="1" si="305"/>
        <v>0</v>
      </c>
      <c r="SV69" s="557">
        <f t="shared" ca="1" si="305"/>
        <v>0</v>
      </c>
      <c r="SW69" s="557">
        <f t="shared" ca="1" si="305"/>
        <v>0</v>
      </c>
      <c r="SX69" s="557">
        <f t="shared" ca="1" si="305"/>
        <v>0</v>
      </c>
      <c r="SY69" s="557">
        <f t="shared" ca="1" si="305"/>
        <v>0</v>
      </c>
      <c r="SZ69" s="557">
        <f t="shared" ca="1" si="305"/>
        <v>0</v>
      </c>
      <c r="TA69" s="557">
        <f t="shared" ca="1" si="306"/>
        <v>0</v>
      </c>
      <c r="TB69" s="557">
        <f t="shared" ca="1" si="306"/>
        <v>0</v>
      </c>
      <c r="TC69" s="557">
        <f t="shared" ca="1" si="306"/>
        <v>0</v>
      </c>
      <c r="TD69" s="557">
        <f t="shared" ca="1" si="306"/>
        <v>0</v>
      </c>
      <c r="TE69" s="557">
        <f t="shared" ca="1" si="306"/>
        <v>0</v>
      </c>
      <c r="TF69" s="557">
        <f t="shared" ca="1" si="306"/>
        <v>0</v>
      </c>
      <c r="TG69" s="557">
        <f t="shared" ca="1" si="306"/>
        <v>0</v>
      </c>
      <c r="TH69" s="557">
        <f t="shared" ca="1" si="306"/>
        <v>0</v>
      </c>
      <c r="TI69" s="557">
        <f t="shared" ca="1" si="306"/>
        <v>0</v>
      </c>
      <c r="TJ69" s="557">
        <f t="shared" ca="1" si="306"/>
        <v>0</v>
      </c>
      <c r="TK69" s="557">
        <f t="shared" ca="1" si="307"/>
        <v>0</v>
      </c>
      <c r="TL69" s="557">
        <f t="shared" ca="1" si="307"/>
        <v>0</v>
      </c>
      <c r="TM69" s="557">
        <f t="shared" ca="1" si="307"/>
        <v>0</v>
      </c>
      <c r="TN69" s="557">
        <f t="shared" ca="1" si="307"/>
        <v>0</v>
      </c>
      <c r="TO69" s="557">
        <f t="shared" ca="1" si="307"/>
        <v>0</v>
      </c>
      <c r="TP69" s="557">
        <f t="shared" ca="1" si="307"/>
        <v>0</v>
      </c>
      <c r="TQ69" s="557">
        <f t="shared" ca="1" si="307"/>
        <v>0</v>
      </c>
      <c r="TR69" s="557">
        <f t="shared" ca="1" si="307"/>
        <v>0</v>
      </c>
      <c r="TS69" s="557">
        <f t="shared" ca="1" si="307"/>
        <v>0</v>
      </c>
      <c r="TT69" s="557">
        <f t="shared" ca="1" si="307"/>
        <v>0</v>
      </c>
      <c r="TU69" s="557">
        <f t="shared" ca="1" si="308"/>
        <v>0</v>
      </c>
      <c r="TV69" s="557">
        <f t="shared" ca="1" si="308"/>
        <v>0</v>
      </c>
      <c r="TW69" s="557">
        <f t="shared" ca="1" si="308"/>
        <v>0</v>
      </c>
      <c r="TX69" s="557">
        <f t="shared" ca="1" si="308"/>
        <v>0</v>
      </c>
      <c r="TY69" s="557">
        <f t="shared" ca="1" si="308"/>
        <v>0</v>
      </c>
      <c r="TZ69" s="557">
        <f t="shared" ca="1" si="308"/>
        <v>0</v>
      </c>
      <c r="UA69" s="557">
        <f t="shared" ca="1" si="308"/>
        <v>0</v>
      </c>
      <c r="UB69" s="557">
        <f t="shared" ca="1" si="308"/>
        <v>0</v>
      </c>
      <c r="UC69" s="557">
        <f t="shared" ca="1" si="308"/>
        <v>0</v>
      </c>
      <c r="UD69" s="557">
        <f t="shared" ca="1" si="308"/>
        <v>0</v>
      </c>
      <c r="UE69" s="557">
        <f t="shared" ca="1" si="309"/>
        <v>0</v>
      </c>
      <c r="UF69" s="557">
        <f t="shared" ca="1" si="309"/>
        <v>0</v>
      </c>
      <c r="UG69" s="557">
        <f t="shared" ca="1" si="309"/>
        <v>0</v>
      </c>
      <c r="UH69" s="557">
        <f t="shared" ca="1" si="309"/>
        <v>0</v>
      </c>
      <c r="UI69" s="557">
        <f t="shared" ca="1" si="309"/>
        <v>0</v>
      </c>
      <c r="UJ69" s="557">
        <f t="shared" ca="1" si="309"/>
        <v>0</v>
      </c>
      <c r="UK69" s="557">
        <f t="shared" ca="1" si="309"/>
        <v>0</v>
      </c>
      <c r="UL69" s="557">
        <f t="shared" ca="1" si="309"/>
        <v>0</v>
      </c>
      <c r="UM69" s="557">
        <f t="shared" ca="1" si="309"/>
        <v>0</v>
      </c>
      <c r="UN69" s="557">
        <f t="shared" ca="1" si="309"/>
        <v>0</v>
      </c>
      <c r="UO69" s="557">
        <f t="shared" ca="1" si="310"/>
        <v>0</v>
      </c>
      <c r="UP69" s="557">
        <f t="shared" ca="1" si="310"/>
        <v>0</v>
      </c>
      <c r="UQ69" s="557">
        <f t="shared" ca="1" si="310"/>
        <v>0</v>
      </c>
      <c r="UR69" s="557">
        <f t="shared" ca="1" si="310"/>
        <v>0</v>
      </c>
      <c r="US69" s="557">
        <f t="shared" ca="1" si="310"/>
        <v>0</v>
      </c>
      <c r="UT69" s="557">
        <f t="shared" ca="1" si="310"/>
        <v>0</v>
      </c>
      <c r="UU69" s="557">
        <f t="shared" ca="1" si="310"/>
        <v>0</v>
      </c>
      <c r="UV69" s="557">
        <f t="shared" ca="1" si="310"/>
        <v>0</v>
      </c>
      <c r="UW69" s="557">
        <f t="shared" ca="1" si="310"/>
        <v>0</v>
      </c>
      <c r="UX69" s="557">
        <f t="shared" ca="1" si="310"/>
        <v>0</v>
      </c>
      <c r="UY69" s="557">
        <f t="shared" ca="1" si="311"/>
        <v>0</v>
      </c>
      <c r="UZ69" s="557">
        <f t="shared" ca="1" si="311"/>
        <v>0</v>
      </c>
      <c r="VA69" s="557">
        <f t="shared" ca="1" si="311"/>
        <v>0</v>
      </c>
      <c r="VB69" s="557">
        <f t="shared" ca="1" si="311"/>
        <v>0</v>
      </c>
      <c r="VC69" s="557">
        <f t="shared" ca="1" si="311"/>
        <v>0</v>
      </c>
      <c r="VD69" s="557">
        <f t="shared" ca="1" si="311"/>
        <v>0</v>
      </c>
      <c r="VE69" s="557">
        <f t="shared" ca="1" si="311"/>
        <v>0</v>
      </c>
      <c r="VF69" s="557">
        <f t="shared" ca="1" si="311"/>
        <v>0</v>
      </c>
      <c r="VG69" s="557">
        <f t="shared" ca="1" si="311"/>
        <v>0</v>
      </c>
      <c r="VH69" s="557">
        <f t="shared" ca="1" si="311"/>
        <v>0</v>
      </c>
      <c r="VI69" s="557">
        <f t="shared" ca="1" si="311"/>
        <v>0</v>
      </c>
      <c r="VJ69" s="189">
        <f t="shared" ca="1" si="312"/>
        <v>0</v>
      </c>
      <c r="VK69" s="189">
        <f t="shared" ca="1" si="312"/>
        <v>0</v>
      </c>
      <c r="VL69" s="189">
        <f t="shared" ca="1" si="312"/>
        <v>0</v>
      </c>
      <c r="VM69" s="189">
        <f t="shared" ca="1" si="312"/>
        <v>0</v>
      </c>
      <c r="VN69" s="189">
        <f t="shared" ca="1" si="312"/>
        <v>0</v>
      </c>
      <c r="VO69" s="230">
        <f t="shared" ca="1" si="313"/>
        <v>0</v>
      </c>
      <c r="VP69" s="189">
        <f t="shared" ca="1" si="314"/>
        <v>0</v>
      </c>
      <c r="VQ69" s="189">
        <f t="shared" ca="1" si="314"/>
        <v>0</v>
      </c>
      <c r="VR69" s="189">
        <f t="shared" ca="1" si="314"/>
        <v>0</v>
      </c>
      <c r="VS69" s="189">
        <f t="shared" ca="1" si="314"/>
        <v>0</v>
      </c>
      <c r="VT69" s="189">
        <f t="shared" ca="1" si="314"/>
        <v>0</v>
      </c>
      <c r="VU69" s="230">
        <f t="shared" ca="1" si="315"/>
        <v>0</v>
      </c>
      <c r="VV69" s="231">
        <f t="shared" ca="1" si="316"/>
        <v>0</v>
      </c>
      <c r="VW69" s="231">
        <f t="shared" ca="1" si="316"/>
        <v>0</v>
      </c>
      <c r="VX69" s="231">
        <f t="shared" ca="1" si="316"/>
        <v>0</v>
      </c>
      <c r="VY69" s="231">
        <f t="shared" ca="1" si="316"/>
        <v>0</v>
      </c>
      <c r="VZ69" s="544">
        <f t="shared" ca="1" si="317"/>
        <v>0</v>
      </c>
      <c r="WA69" s="231">
        <f t="shared" ca="1" si="318"/>
        <v>0</v>
      </c>
      <c r="WB69" s="231">
        <f t="shared" ca="1" si="318"/>
        <v>0</v>
      </c>
      <c r="WC69" s="231">
        <f t="shared" ca="1" si="318"/>
        <v>0</v>
      </c>
      <c r="WD69" s="231">
        <f t="shared" ca="1" si="318"/>
        <v>0</v>
      </c>
      <c r="WE69" s="544">
        <f t="shared" ca="1" si="319"/>
        <v>0</v>
      </c>
      <c r="WF69" s="544">
        <f t="shared" ca="1" si="319"/>
        <v>0</v>
      </c>
      <c r="WG69" s="544">
        <f t="shared" ca="1" si="319"/>
        <v>0</v>
      </c>
      <c r="WH69" s="544">
        <f t="shared" ca="1" si="319"/>
        <v>0</v>
      </c>
      <c r="WI69" s="544">
        <f t="shared" ca="1" si="319"/>
        <v>0</v>
      </c>
      <c r="WJ69" s="544">
        <f t="shared" ca="1" si="319"/>
        <v>0</v>
      </c>
      <c r="WK69" s="544">
        <f t="shared" ca="1" si="319"/>
        <v>0</v>
      </c>
      <c r="WL69" s="535" cm="1">
        <f t="array" aca="1" ref="WL69" ca="1">INDEX(WL$13:WL68,$B69+1,1)</f>
        <v>0</v>
      </c>
      <c r="WM69" s="411">
        <f t="shared" ca="1" si="320"/>
        <v>43</v>
      </c>
      <c r="WN69" s="18"/>
      <c r="WO69" s="535" cm="1">
        <f t="array" aca="1" ref="WO69" ca="1">INDEX(WO$13:WO68,$B69+1,1)</f>
        <v>0</v>
      </c>
      <c r="WP69" s="411">
        <f t="shared" si="321"/>
        <v>0</v>
      </c>
      <c r="WQ69" s="535" cm="1">
        <f t="array" aca="1" ref="WQ69" ca="1">INDEX(WQ$13:WQ68,$B69+1,1)</f>
        <v>0</v>
      </c>
      <c r="WR69" s="535" t="str" cm="1">
        <f t="array" aca="1" ref="WR69" ca="1">INDEX(WR$13:WR68,$B69+1,1)</f>
        <v>-</v>
      </c>
      <c r="WS69" s="535" t="str" cm="1">
        <f t="array" aca="1" ref="WS69" ca="1">INDEX(WS$13:WS68,$B69+1,1)</f>
        <v>-</v>
      </c>
      <c r="WT69" s="535" t="str" cm="1">
        <f t="array" aca="1" ref="WT69" ca="1">INDEX(WT$13:WT68,$B69+1,1)</f>
        <v>-</v>
      </c>
      <c r="WU69" s="535" t="str" cm="1">
        <f t="array" aca="1" ref="WU69" ca="1">INDEX(WU$13:WU68,$B69+1,1)</f>
        <v>-</v>
      </c>
      <c r="WV69" s="535" t="str" cm="1">
        <f t="array" aca="1" ref="WV69" ca="1">INDEX(WV$13:WV68,$B69+1,1)</f>
        <v>-</v>
      </c>
      <c r="WW69" s="535" t="str" cm="1">
        <f t="array" aca="1" ref="WW69" ca="1">INDEX(WW$13:WW68,$B69+1,1)</f>
        <v>-</v>
      </c>
      <c r="WX69" s="535" t="str" cm="1">
        <f t="array" aca="1" ref="WX69" ca="1">INDEX(WX$13:WX68,$B69+1,1)</f>
        <v>-</v>
      </c>
      <c r="WY69" s="535" t="str" cm="1">
        <f t="array" aca="1" ref="WY69" ca="1">INDEX(WY$13:WY68,$B69+1,1)</f>
        <v>-</v>
      </c>
      <c r="WZ69" s="535" t="str" cm="1">
        <f t="array" aca="1" ref="WZ69" ca="1">INDEX(WZ$13:WZ68,$B69+1,1)</f>
        <v>-</v>
      </c>
      <c r="XA69" s="535" t="str" cm="1">
        <f t="array" aca="1" ref="XA69" ca="1">INDEX(XA$13:XA68,$B69+1,1)</f>
        <v>-</v>
      </c>
      <c r="XB69" s="535" t="str" cm="1">
        <f t="array" aca="1" ref="XB69" ca="1">INDEX(XB$13:XB68,$B69+1,1)</f>
        <v>-</v>
      </c>
      <c r="XC69" s="535" t="str" cm="1">
        <f t="array" aca="1" ref="XC69" ca="1">INDEX(XC$13:XC68,$B69+1,1)</f>
        <v>-</v>
      </c>
      <c r="XD69" s="535" t="str" cm="1">
        <f t="array" aca="1" ref="XD69" ca="1">INDEX(XD$13:XD68,$B69+1,1)</f>
        <v>-</v>
      </c>
      <c r="XE69" s="535" t="str" cm="1">
        <f t="array" aca="1" ref="XE69" ca="1">INDEX(XE$13:XE68,$B69+1,1)</f>
        <v>-</v>
      </c>
      <c r="XF69" s="535" t="str" cm="1">
        <f t="array" aca="1" ref="XF69" ca="1">INDEX(XF$13:XF68,$B69+1,1)</f>
        <v>-</v>
      </c>
      <c r="XG69" s="535" t="str" cm="1">
        <f t="array" aca="1" ref="XG69" ca="1">INDEX(XG$13:XG68,$B69+1,1)</f>
        <v>-</v>
      </c>
      <c r="XH69" s="18"/>
      <c r="XI69" s="411" t="b">
        <f t="shared" ca="1" si="322"/>
        <v>0</v>
      </c>
      <c r="XJ69" s="411" t="str">
        <f t="shared" ca="1" si="323"/>
        <v>-</v>
      </c>
      <c r="XK69" s="535" t="str" cm="1">
        <f t="array" aca="1" ref="XK69" ca="1">INDEX(XK$13:XK68,$B69+1,1)</f>
        <v>-</v>
      </c>
      <c r="XL69" s="535" t="str" cm="1">
        <f t="array" aca="1" ref="XL69" ca="1">INDEX(XL$13:XL68,$B69+1,1)</f>
        <v>-</v>
      </c>
      <c r="XM69" s="535" t="str" cm="1">
        <f t="array" aca="1" ref="XM69" ca="1">INDEX(XM$13:XM68,$B69+1,1)</f>
        <v>-</v>
      </c>
      <c r="XN69" s="545" cm="1">
        <f t="array" aca="1" ref="XN69" ca="1">INDEX(i.AgeJ,$AD69,1)</f>
        <v>63</v>
      </c>
      <c r="XO69" s="535" t="str" cm="1">
        <f t="array" aca="1" ref="XO69" ca="1">INDEX(XO$13:XO68,$B69+1,1)</f>
        <v>-</v>
      </c>
      <c r="XP69" s="411" t="str">
        <f t="shared" ca="1" si="324"/>
        <v>-</v>
      </c>
      <c r="XQ69" s="411" t="str">
        <f t="shared" ca="1" si="324"/>
        <v>-</v>
      </c>
      <c r="XR69" s="535" t="str" cm="1">
        <f t="array" aca="1" ref="XR69" ca="1">INDEX(XR$13:XR68,$B69+1,1)</f>
        <v>-</v>
      </c>
      <c r="XS69" s="535" t="str" cm="1">
        <f t="array" aca="1" ref="XS69" ca="1">INDEX(XS$13:XS68,$B69+1,1)</f>
        <v>-</v>
      </c>
      <c r="XT69" s="535" t="str" cm="1">
        <f t="array" aca="1" ref="XT69" ca="1">INDEX(XT$13:XT68,$B69+1,1)</f>
        <v>-</v>
      </c>
      <c r="XU69" s="535" t="str" cm="1">
        <f t="array" aca="1" ref="XU69" ca="1">INDEX(XU$13:XU68,$B69+1,1)</f>
        <v>-</v>
      </c>
      <c r="XV69" s="535" t="str" cm="1">
        <f t="array" aca="1" ref="XV69" ca="1">INDEX(XV$13:XV68,$B69+1,1)</f>
        <v>-</v>
      </c>
      <c r="XW69" s="535" t="b" cm="1">
        <f t="array" aca="1" ref="XW69" ca="1">INDEX(XW$13:XW68,$B69+1,1)</f>
        <v>1</v>
      </c>
      <c r="XX69" s="535" t="str" cm="1">
        <f t="array" aca="1" ref="XX69" ca="1">INDEX(XX$13:XX68,$B69+1,1)</f>
        <v>-</v>
      </c>
      <c r="XY69" s="535" cm="1">
        <f t="array" aca="1" ref="XY69" ca="1">INDEX(XY$13:XY68,$B69+1,1)</f>
        <v>0</v>
      </c>
      <c r="XZ69" s="535" cm="1">
        <f t="array" aca="1" ref="XZ69" ca="1">INDEX(XZ$13:XZ68,$B69+1,1)</f>
        <v>0</v>
      </c>
      <c r="YA69" s="535" cm="1">
        <f t="array" aca="1" ref="YA69" ca="1">INDEX(YA$13:YA68,$B69+1,1)</f>
        <v>0</v>
      </c>
      <c r="YB69" s="18"/>
      <c r="YC69" s="411">
        <f t="shared" si="325"/>
        <v>50</v>
      </c>
      <c r="YD69" s="411">
        <f t="shared" si="325"/>
        <v>50</v>
      </c>
      <c r="YE69" s="411">
        <f t="shared" si="325"/>
        <v>50</v>
      </c>
      <c r="YF69" s="411">
        <f t="shared" si="325"/>
        <v>50</v>
      </c>
      <c r="YG69" s="535" cm="1">
        <f t="array" aca="1" ref="YG69" ca="1">INDEX(YG$13:YG68,$B69+1,1)</f>
        <v>1</v>
      </c>
      <c r="YH69" s="535" cm="1">
        <f t="array" aca="1" ref="YH69" ca="1">INDEX(YH$13:YH68,$B69+1,1)</f>
        <v>1</v>
      </c>
      <c r="YI69" s="535" cm="1">
        <f t="array" aca="1" ref="YI69" ca="1">INDEX(YI$13:YI68,$B69+1,1)</f>
        <v>1</v>
      </c>
      <c r="YJ69" s="535" cm="1">
        <f t="array" aca="1" ref="YJ69" ca="1">INDEX(YJ$13:YJ68,$B69+1,1)</f>
        <v>1</v>
      </c>
      <c r="YK69" s="535" t="str" cm="1">
        <f t="array" aca="1" ref="YK69" ca="1">INDEX(YK$13:YK68,$B69+1,1)</f>
        <v>-</v>
      </c>
      <c r="YL69" s="535" t="str" cm="1">
        <f t="array" aca="1" ref="YL69" ca="1">INDEX(YL$13:YL68,$B69+1,1)</f>
        <v>-</v>
      </c>
      <c r="YM69" s="535" t="str" cm="1">
        <f t="array" aca="1" ref="YM69" ca="1">INDEX(YM$13:YM68,$B69+1,1)</f>
        <v>-</v>
      </c>
      <c r="YN69" s="535" t="str" cm="1">
        <f t="array" aca="1" ref="YN69" ca="1">INDEX(YN$13:YN68,$B69+1,1)</f>
        <v>-</v>
      </c>
      <c r="YO69" s="535" t="str" cm="1">
        <f t="array" aca="1" ref="YO69" ca="1">INDEX(YO$13:YO68,$B69+1,1)</f>
        <v>-</v>
      </c>
      <c r="YP69" s="535" t="str" cm="1">
        <f t="array" aca="1" ref="YP69" ca="1">INDEX(YP$13:YP68,$B69+1,1)</f>
        <v>-</v>
      </c>
      <c r="YQ69" s="535" t="str" cm="1">
        <f t="array" aca="1" ref="YQ69" ca="1">INDEX(YQ$13:YQ68,$B69+1,1)</f>
        <v>-</v>
      </c>
      <c r="YR69" s="18"/>
      <c r="YS69" s="535" t="str" cm="1">
        <f t="array" aca="1" ref="YS69" ca="1">INDEX(YS$13:YS68,$B69+1,1)</f>
        <v>-</v>
      </c>
      <c r="YT69" s="411">
        <f t="shared" ca="1" si="326"/>
        <v>1</v>
      </c>
      <c r="YU69" s="18"/>
      <c r="YV69" s="535" t="str" cm="1">
        <f t="array" aca="1" ref="YV69" ca="1">INDEX(YV$13:YV68,$B69+1,1)</f>
        <v>-</v>
      </c>
      <c r="YW69" s="535" t="str" cm="1">
        <f t="array" aca="1" ref="YW69" ca="1">INDEX(YW$13:YW68,$B69+1,1)</f>
        <v>-</v>
      </c>
      <c r="YX69" s="535" t="str" cm="1">
        <f t="array" aca="1" ref="YX69" ca="1">INDEX(YX$13:YX68,$B69+1,1)</f>
        <v>-</v>
      </c>
      <c r="YY69" s="535" t="str" cm="1">
        <f t="array" aca="1" ref="YY69" ca="1">INDEX(YY$13:YY68,$B69+1,1)</f>
        <v>-</v>
      </c>
      <c r="YZ69" s="535" t="str" cm="1">
        <f t="array" aca="1" ref="YZ69" ca="1">INDEX(YZ$13:YZ68,$B69+1,1)</f>
        <v>-</v>
      </c>
      <c r="ZA69" s="535" t="str" cm="1">
        <f t="array" aca="1" ref="ZA69" ca="1">INDEX(ZA$13:ZA68,$B69+1,1)</f>
        <v>-</v>
      </c>
      <c r="ZB69" s="535" t="str" cm="1">
        <f t="array" aca="1" ref="ZB69" ca="1">INDEX(ZB$13:ZB68,$B69+1,1)</f>
        <v>-</v>
      </c>
      <c r="ZC69" s="535" t="str" cm="1">
        <f t="array" aca="1" ref="ZC69" ca="1">INDEX(ZC$13:ZC68,$B69+1,1)</f>
        <v>-</v>
      </c>
      <c r="ZD69" s="535" t="str" cm="1">
        <f t="array" aca="1" ref="ZD69" ca="1">INDEX(ZD$13:ZD68,$B69+1,1)</f>
        <v>-</v>
      </c>
      <c r="ZE69" s="543">
        <f t="shared" ca="1" si="327"/>
        <v>683</v>
      </c>
      <c r="ZF69" s="543">
        <f t="shared" ca="1" si="327"/>
        <v>717</v>
      </c>
      <c r="ZG69" s="543">
        <f t="shared" ca="1" si="327"/>
        <v>752</v>
      </c>
      <c r="ZH69" s="459">
        <f t="shared" ca="1" si="328"/>
        <v>532</v>
      </c>
      <c r="ZI69" s="459">
        <f t="shared" ca="1" si="328"/>
        <v>567</v>
      </c>
      <c r="ZJ69" s="459">
        <f t="shared" ca="1" si="328"/>
        <v>602</v>
      </c>
      <c r="ZK69" s="459">
        <f t="shared" ca="1" si="329"/>
        <v>448</v>
      </c>
      <c r="ZL69" s="459">
        <f t="shared" ca="1" si="329"/>
        <v>483</v>
      </c>
      <c r="ZM69" s="459">
        <f t="shared" ca="1" si="329"/>
        <v>518</v>
      </c>
      <c r="ZN69" s="535" t="str" cm="1">
        <f t="array" aca="1" ref="ZN69" ca="1">INDEX(ZN$13:ZN68,$B69+1,1)</f>
        <v>-</v>
      </c>
      <c r="ZO69" s="535" t="str" cm="1">
        <f t="array" aca="1" ref="ZO69" ca="1">INDEX(ZO$13:ZO68,$B69+1,1)</f>
        <v>-</v>
      </c>
      <c r="ZP69" s="535" t="str" cm="1">
        <f t="array" aca="1" ref="ZP69" ca="1">INDEX(ZP$13:ZP68,$B69+1,1)</f>
        <v>-</v>
      </c>
      <c r="ZQ69" s="535" t="str" cm="1">
        <f t="array" aca="1" ref="ZQ69" ca="1">INDEX(ZQ$13:ZQ68,$B69+1,1)</f>
        <v>-</v>
      </c>
      <c r="ZR69" s="535" t="str" cm="1">
        <f t="array" aca="1" ref="ZR69" ca="1">INDEX(ZR$13:ZR68,$B69+1,1)</f>
        <v>-</v>
      </c>
      <c r="ZS69" s="535" t="str" cm="1">
        <f t="array" aca="1" ref="ZS69" ca="1">INDEX(ZS$13:ZS68,$B69+1,1)</f>
        <v>-</v>
      </c>
      <c r="ZT69" s="535" t="str" cm="1">
        <f t="array" aca="1" ref="ZT69" ca="1">INDEX(ZT$13:ZT68,$B69+1,1)</f>
        <v>-</v>
      </c>
      <c r="ZU69" s="535" t="str" cm="1">
        <f t="array" aca="1" ref="ZU69" ca="1">INDEX(ZU$13:ZU68,$B69+1,1)</f>
        <v>-</v>
      </c>
      <c r="ZV69" s="535" t="str" cm="1">
        <f t="array" aca="1" ref="ZV69" ca="1">INDEX(ZV$13:ZV68,$B69+1,1)</f>
        <v>-</v>
      </c>
      <c r="ZW69" s="535" t="str" cm="1">
        <f t="array" aca="1" ref="ZW69" ca="1">INDEX(ZW$13:ZW68,$B69+1,1)</f>
        <v>-</v>
      </c>
      <c r="ZX69" s="535" t="str" cm="1">
        <f t="array" aca="1" ref="ZX69" ca="1">INDEX(ZX$13:ZX68,$B69+1,1)</f>
        <v>-</v>
      </c>
      <c r="ZY69" s="535" t="str" cm="1">
        <f t="array" aca="1" ref="ZY69" ca="1">INDEX(ZY$13:ZY68,$B69+1,1)</f>
        <v>-</v>
      </c>
      <c r="ZZ69" s="535" t="str" cm="1">
        <f t="array" aca="1" ref="ZZ69" ca="1">INDEX(ZZ$13:ZZ68,$B69+1,1)</f>
        <v>-</v>
      </c>
      <c r="AAA69" s="535" t="str" cm="1">
        <f t="array" aca="1" ref="AAA69" ca="1">INDEX(AAA$13:AAA68,$B69+1,1)</f>
        <v>-</v>
      </c>
      <c r="AAB69" s="535" cm="1">
        <f t="array" aca="1" ref="AAB69" ca="1">INDEX(AAB$13:AAB68,$B69+1,1)</f>
        <v>0</v>
      </c>
      <c r="AAC69" s="535" t="str" cm="1">
        <f t="array" aca="1" ref="AAC69" ca="1">INDEX(AAC$13:AAC68,$B69+1,1)</f>
        <v>-</v>
      </c>
      <c r="AAD69" s="535" t="str" cm="1">
        <f t="array" aca="1" ref="AAD69" ca="1">INDEX(AAD$13:AAD68,$B69+1,1)</f>
        <v>-</v>
      </c>
      <c r="AAE69" s="535" t="str" cm="1">
        <f t="array" aca="1" ref="AAE69" ca="1">INDEX(AAE$13:AAE68,$B69+1,1)</f>
        <v>-</v>
      </c>
      <c r="AAF69" s="535" t="str" cm="1">
        <f t="array" aca="1" ref="AAF69" ca="1">INDEX(AAF$13:AAF68,$B69+1,1)</f>
        <v>-</v>
      </c>
      <c r="AAG69" s="535" t="str" cm="1">
        <f t="array" aca="1" ref="AAG69" ca="1">INDEX(AAG$13:AAG68,$B69+1,1)</f>
        <v>-</v>
      </c>
      <c r="AAH69" s="535" cm="1">
        <f t="array" aca="1" ref="AAH69" ca="1">INDEX(AAH$13:AAH68,$B69+1,1)</f>
        <v>0</v>
      </c>
      <c r="AAI69" s="535" t="str" cm="1">
        <f t="array" aca="1" ref="AAI69" ca="1">INDEX(AAI$13:AAI68,$B69+1,1)</f>
        <v>-</v>
      </c>
      <c r="AAJ69" s="535" t="str" cm="1">
        <f t="array" aca="1" ref="AAJ69" ca="1">INDEX(AAJ$13:AAJ68,$B69+1,1)</f>
        <v>-</v>
      </c>
      <c r="AAK69" s="535" t="str" cm="1">
        <f t="array" aca="1" ref="AAK69" ca="1">INDEX(AAK$13:AAK68,$B69+1,1)</f>
        <v>-</v>
      </c>
      <c r="AAL69" s="535" cm="1">
        <f t="array" aca="1" ref="AAL69" ca="1">INDEX(AAL$13:AAL68,$B69+1,1)</f>
        <v>1</v>
      </c>
      <c r="AAM69" s="535" cm="1">
        <f t="array" aca="1" ref="AAM69" ca="1">INDEX(AAM$13:AAM68,$B69+1,1)</f>
        <v>1</v>
      </c>
      <c r="AAN69" s="535" t="str" cm="1">
        <f t="array" aca="1" ref="AAN69" ca="1">INDEX(AAN$13:AAN68,$B69+1,1)</f>
        <v>-</v>
      </c>
      <c r="AAO69" s="535" t="str" cm="1">
        <f t="array" aca="1" ref="AAO69" ca="1">INDEX(AAO$13:AAO68,$B69+1,1)</f>
        <v>-</v>
      </c>
      <c r="AAP69" s="535" t="str" cm="1">
        <f t="array" aca="1" ref="AAP69" ca="1">INDEX(AAP$13:AAP68,$B69+1,1)</f>
        <v>-</v>
      </c>
      <c r="AAQ69" s="535" t="str" cm="1">
        <f t="array" aca="1" ref="AAQ69" ca="1">INDEX(AAQ$13:AAQ68,$B69+1,1)</f>
        <v>-</v>
      </c>
      <c r="AAR69" s="535" t="str" cm="1">
        <f t="array" aca="1" ref="AAR69" ca="1">INDEX(AAR$13:AAR68,$B69+1,1)</f>
        <v>-</v>
      </c>
      <c r="AAS69" s="535" t="str" cm="1">
        <f t="array" aca="1" ref="AAS69" ca="1">INDEX(AAS$13:AAS68,$B69+1,1)</f>
        <v>-</v>
      </c>
      <c r="AAT69" s="535" t="str" cm="1">
        <f t="array" aca="1" ref="AAT69" ca="1">INDEX(AAT$13:AAT68,$B69+1,1)</f>
        <v>-</v>
      </c>
      <c r="AAU69" s="535" t="str" cm="1">
        <f t="array" aca="1" ref="AAU69" ca="1">INDEX(AAU$13:AAU68,$B69+1,1)</f>
        <v>-</v>
      </c>
      <c r="AAV69" s="535" t="str" cm="1">
        <f t="array" aca="1" ref="AAV69" ca="1">INDEX(AAV$13:AAV68,$B69+1,1)</f>
        <v>-</v>
      </c>
      <c r="AAW69" s="535" t="str" cm="1">
        <f t="array" aca="1" ref="AAW69" ca="1">INDEX(AAW$13:AAW68,$B69+1,1)</f>
        <v>-</v>
      </c>
      <c r="AAX69" s="535" t="str" cm="1">
        <f t="array" aca="1" ref="AAX69" ca="1">INDEX(AAX$13:AAX68,$B69+1,1)</f>
        <v>-</v>
      </c>
      <c r="AAY69" s="535" t="str" cm="1">
        <f t="array" aca="1" ref="AAY69" ca="1">INDEX(AAY$13:AAY68,$B69+1,1)</f>
        <v>-</v>
      </c>
      <c r="AAZ69" s="535" t="str" cm="1">
        <f t="array" aca="1" ref="AAZ69" ca="1">INDEX(AAZ$13:AAZ68,$B69+1,1)</f>
        <v>-</v>
      </c>
      <c r="ABA69" s="18"/>
      <c r="ABB69" s="545" t="str">
        <f t="shared" ca="1" si="330"/>
        <v>-</v>
      </c>
      <c r="ABC69" s="545" t="str">
        <f t="shared" ca="1" si="330"/>
        <v>-</v>
      </c>
      <c r="ABD69" s="545" t="str">
        <f t="shared" ca="1" si="330"/>
        <v>-</v>
      </c>
      <c r="ABE69" s="545" t="str">
        <f t="shared" ca="1" si="330"/>
        <v>-</v>
      </c>
      <c r="ABF69" s="545" t="str">
        <f t="shared" ca="1" si="330"/>
        <v>-</v>
      </c>
      <c r="ABG69" s="545" t="str">
        <f t="shared" ca="1" si="330"/>
        <v>-</v>
      </c>
      <c r="ABH69" s="545" t="str">
        <f t="shared" ca="1" si="330"/>
        <v>-</v>
      </c>
      <c r="ABI69" s="545" t="str">
        <f t="shared" ca="1" si="330"/>
        <v>-</v>
      </c>
      <c r="ABJ69" s="545" t="str">
        <f t="shared" ca="1" si="330"/>
        <v>-</v>
      </c>
      <c r="ABK69" s="545" t="str">
        <f t="shared" ca="1" si="330"/>
        <v>-</v>
      </c>
      <c r="ABL69" s="545" t="str">
        <f t="shared" ca="1" si="331"/>
        <v>-</v>
      </c>
      <c r="ABM69" s="545" t="str">
        <f t="shared" ca="1" si="331"/>
        <v>-</v>
      </c>
      <c r="ABN69" s="545" t="str">
        <f t="shared" ca="1" si="331"/>
        <v>-</v>
      </c>
      <c r="ABO69" s="545" t="b">
        <f t="shared" ca="1" si="331"/>
        <v>1</v>
      </c>
      <c r="ABP69" s="545" t="str">
        <f t="shared" ca="1" si="331"/>
        <v>-</v>
      </c>
      <c r="ABQ69" s="545" t="str">
        <f t="shared" ca="1" si="331"/>
        <v>-</v>
      </c>
      <c r="ABR69" s="545" t="str">
        <f t="shared" ca="1" si="331"/>
        <v>-</v>
      </c>
      <c r="ABS69" s="545" t="str">
        <f t="shared" ca="1" si="331"/>
        <v>-</v>
      </c>
      <c r="ABT69" s="545" t="str">
        <f t="shared" ca="1" si="331"/>
        <v>-</v>
      </c>
      <c r="ABU69" s="545" t="str">
        <f t="shared" ca="1" si="331"/>
        <v>-</v>
      </c>
      <c r="ABV69" s="545" t="str">
        <f t="shared" ca="1" si="332"/>
        <v>-</v>
      </c>
      <c r="ABW69" s="545" t="str">
        <f t="shared" ca="1" si="332"/>
        <v>-</v>
      </c>
      <c r="ABX69" s="545" t="str">
        <f t="shared" ca="1" si="332"/>
        <v>-</v>
      </c>
      <c r="ABY69" s="545" t="str">
        <f t="shared" ca="1" si="332"/>
        <v>-</v>
      </c>
      <c r="ABZ69" s="545" t="str">
        <f t="shared" ca="1" si="332"/>
        <v>-</v>
      </c>
      <c r="ACA69" s="545" t="str">
        <f t="shared" ca="1" si="332"/>
        <v>-</v>
      </c>
      <c r="ACB69" s="545" t="str">
        <f t="shared" ca="1" si="332"/>
        <v>-</v>
      </c>
      <c r="ACC69" s="545" t="str">
        <f t="shared" ca="1" si="332"/>
        <v>-</v>
      </c>
      <c r="ACD69" s="545" t="str">
        <f t="shared" ca="1" si="332"/>
        <v>-</v>
      </c>
      <c r="ACE69" s="545" t="str">
        <f t="shared" ca="1" si="332"/>
        <v>-</v>
      </c>
      <c r="ACF69" s="545" t="str">
        <f t="shared" ca="1" si="333"/>
        <v>-</v>
      </c>
      <c r="ACG69" s="545" t="b">
        <f t="shared" ca="1" si="333"/>
        <v>1</v>
      </c>
      <c r="ACH69" s="545" t="str">
        <f t="shared" ca="1" si="333"/>
        <v>-</v>
      </c>
      <c r="ACI69" s="545" t="str">
        <f t="shared" ca="1" si="333"/>
        <v>-</v>
      </c>
      <c r="ACJ69" s="545" t="str">
        <f t="shared" ca="1" si="333"/>
        <v>-</v>
      </c>
      <c r="ACK69" s="545" t="str">
        <f t="shared" ca="1" si="333"/>
        <v>-</v>
      </c>
      <c r="ACL69" s="545" t="str">
        <f t="shared" ca="1" si="333"/>
        <v>-</v>
      </c>
      <c r="ACM69" s="545" t="str">
        <f t="shared" ca="1" si="333"/>
        <v>-</v>
      </c>
      <c r="ACN69" s="545" t="str">
        <f t="shared" ca="1" si="333"/>
        <v>-</v>
      </c>
      <c r="ACO69" s="545" t="str">
        <f t="shared" ca="1" si="333"/>
        <v>-</v>
      </c>
      <c r="ACP69" s="545" t="str">
        <f t="shared" ca="1" si="334"/>
        <v>-</v>
      </c>
      <c r="ACQ69" s="545" t="str">
        <f t="shared" ca="1" si="334"/>
        <v>-</v>
      </c>
      <c r="ACR69" s="545" t="str">
        <f t="shared" ca="1" si="334"/>
        <v>-</v>
      </c>
      <c r="ACS69" s="545" t="str">
        <f t="shared" ca="1" si="334"/>
        <v>-</v>
      </c>
      <c r="ACT69" s="545" t="str">
        <f t="shared" ca="1" si="334"/>
        <v>-</v>
      </c>
      <c r="ACU69" s="545" t="str">
        <f t="shared" ca="1" si="334"/>
        <v>-</v>
      </c>
      <c r="ACV69" s="545" t="str">
        <f t="shared" ca="1" si="334"/>
        <v>-</v>
      </c>
      <c r="ACW69" s="545" t="str">
        <f t="shared" ca="1" si="334"/>
        <v>-</v>
      </c>
      <c r="ACX69" s="545" t="str">
        <f t="shared" ca="1" si="334"/>
        <v>-</v>
      </c>
      <c r="ACY69" s="545" t="b">
        <f t="shared" ca="1" si="334"/>
        <v>1</v>
      </c>
      <c r="ACZ69" s="545" t="str">
        <f t="shared" ca="1" si="335"/>
        <v>-</v>
      </c>
      <c r="ADA69" s="545" t="str">
        <f t="shared" ca="1" si="335"/>
        <v>-</v>
      </c>
      <c r="ADB69" s="545" t="str">
        <f t="shared" ca="1" si="335"/>
        <v>-</v>
      </c>
      <c r="ADC69" s="545" t="str">
        <f t="shared" ca="1" si="335"/>
        <v>-</v>
      </c>
      <c r="ADD69" s="545" t="str">
        <f t="shared" ca="1" si="335"/>
        <v>-</v>
      </c>
      <c r="ADE69" s="545" t="str">
        <f t="shared" ca="1" si="335"/>
        <v>-</v>
      </c>
      <c r="ADF69" s="545" t="str">
        <f t="shared" ca="1" si="335"/>
        <v>-</v>
      </c>
      <c r="ADG69" s="545" t="str">
        <f t="shared" ca="1" si="335"/>
        <v>-</v>
      </c>
      <c r="ADH69" s="545" t="str">
        <f t="shared" ca="1" si="335"/>
        <v>-</v>
      </c>
      <c r="ADI69" s="545" t="str">
        <f t="shared" ca="1" si="335"/>
        <v>-</v>
      </c>
      <c r="ADJ69" s="545" t="str">
        <f t="shared" ca="1" si="336"/>
        <v>-</v>
      </c>
      <c r="ADK69" s="545" t="str">
        <f t="shared" ca="1" si="336"/>
        <v>-</v>
      </c>
      <c r="ADL69" s="545" t="str">
        <f t="shared" ca="1" si="336"/>
        <v>-</v>
      </c>
      <c r="ADM69" s="545" t="str">
        <f t="shared" ca="1" si="336"/>
        <v>-</v>
      </c>
      <c r="ADN69" s="545" t="str">
        <f t="shared" ca="1" si="336"/>
        <v>-</v>
      </c>
      <c r="ADO69" s="545" t="str">
        <f t="shared" ca="1" si="336"/>
        <v>-</v>
      </c>
      <c r="ADP69" s="545" t="str">
        <f t="shared" ca="1" si="336"/>
        <v>-</v>
      </c>
      <c r="ADQ69" s="545" t="b">
        <f t="shared" ca="1" si="336"/>
        <v>1</v>
      </c>
      <c r="ADR69" s="545" t="str">
        <f t="shared" ca="1" si="336"/>
        <v>-</v>
      </c>
      <c r="ADS69" s="545" t="str">
        <f t="shared" ca="1" si="336"/>
        <v>-</v>
      </c>
      <c r="ADT69" s="545" t="str">
        <f t="shared" ca="1" si="337"/>
        <v>-</v>
      </c>
      <c r="ADU69" s="545" t="str">
        <f t="shared" ca="1" si="337"/>
        <v>-</v>
      </c>
      <c r="ADV69" s="545" t="str">
        <f t="shared" ca="1" si="337"/>
        <v>-</v>
      </c>
      <c r="ADW69" s="545" t="str">
        <f t="shared" ca="1" si="337"/>
        <v>-</v>
      </c>
      <c r="ADX69" s="545" t="str">
        <f t="shared" ca="1" si="337"/>
        <v>-</v>
      </c>
      <c r="ADY69" s="545" t="str">
        <f t="shared" ca="1" si="337"/>
        <v>-</v>
      </c>
      <c r="ADZ69" s="545" t="str">
        <f t="shared" ca="1" si="337"/>
        <v>-</v>
      </c>
      <c r="AEA69" s="545" t="str">
        <f t="shared" ca="1" si="337"/>
        <v>-</v>
      </c>
      <c r="AEB69" s="545" t="str">
        <f t="shared" ca="1" si="337"/>
        <v>-</v>
      </c>
      <c r="AEC69" s="545" t="str">
        <f t="shared" ca="1" si="337"/>
        <v>-</v>
      </c>
      <c r="AED69" s="545" t="str">
        <f t="shared" ca="1" si="338"/>
        <v>-</v>
      </c>
      <c r="AEE69" s="545" t="str">
        <f t="shared" ca="1" si="338"/>
        <v>-</v>
      </c>
      <c r="AEF69" s="545" t="str">
        <f t="shared" ca="1" si="338"/>
        <v>-</v>
      </c>
      <c r="AEG69" s="545" t="str">
        <f t="shared" ca="1" si="338"/>
        <v>-</v>
      </c>
      <c r="AEH69" s="545" t="str">
        <f t="shared" ca="1" si="338"/>
        <v>-</v>
      </c>
      <c r="AEI69" s="545" t="b">
        <f t="shared" ca="1" si="338"/>
        <v>1</v>
      </c>
      <c r="AEJ69" s="545" t="str">
        <f t="shared" ca="1" si="338"/>
        <v>-</v>
      </c>
      <c r="AEK69" s="545" t="str">
        <f t="shared" ca="1" si="338"/>
        <v>-</v>
      </c>
      <c r="AEL69" s="545" t="str">
        <f t="shared" ca="1" si="338"/>
        <v>-</v>
      </c>
      <c r="AEM69" s="545" t="str">
        <f t="shared" ca="1" si="338"/>
        <v>-</v>
      </c>
      <c r="AEN69" s="535" cm="1">
        <f t="array" aca="1" ref="AEN69" ca="1">INDEX(AEN$13:AEN68,$B69+1,1)</f>
        <v>0</v>
      </c>
      <c r="AEO69" s="483">
        <v>0</v>
      </c>
    </row>
    <row r="70" spans="1:821" outlineLevel="2">
      <c r="A70" s="18">
        <f t="shared" si="226"/>
        <v>57</v>
      </c>
      <c r="B70" s="191">
        <f t="shared" ca="1" si="353"/>
        <v>52</v>
      </c>
      <c r="C70" s="458">
        <f t="shared" ca="1" si="230"/>
        <v>1200</v>
      </c>
      <c r="D70" s="119" t="str">
        <f t="shared" ca="1" si="231"/>
        <v>GSW</v>
      </c>
      <c r="E70" t="b">
        <v>1</v>
      </c>
      <c r="F70" t="b">
        <v>0</v>
      </c>
      <c r="G70" t="b">
        <f t="shared" si="232"/>
        <v>1</v>
      </c>
      <c r="H70" s="191">
        <f t="shared" ca="1" si="348"/>
        <v>5</v>
      </c>
      <c r="I70" s="535" cm="1">
        <f t="array" aca="1" ref="I70" ca="1">INDEX(I$13:I69,$B70+1,1)</f>
        <v>1</v>
      </c>
      <c r="J70" s="535" cm="1">
        <f t="array" aca="1" ref="J70" ca="1">INDEX(J$13:J69,$B70+1,1)</f>
        <v>0</v>
      </c>
      <c r="K70" s="535" cm="1">
        <f t="array" aca="1" ref="K70" ca="1">INDEX(K$13:K69,$B70+1,1)</f>
        <v>1</v>
      </c>
      <c r="L70" s="535" cm="1">
        <f t="array" aca="1" ref="L70" ca="1">INDEX(L$13:L69,$B70+1,1)</f>
        <v>2</v>
      </c>
      <c r="M70" s="535" cm="1">
        <f t="array" aca="1" ref="M70" ca="1">INDEX(M$13:M69,$B70+1,1)</f>
        <v>0</v>
      </c>
      <c r="N70" s="230">
        <f t="shared" ca="1" si="233"/>
        <v>3</v>
      </c>
      <c r="O70" s="230">
        <f t="shared" ca="1" si="233"/>
        <v>11</v>
      </c>
      <c r="P70" s="230">
        <f t="shared" ca="1" si="233"/>
        <v>3</v>
      </c>
      <c r="Q70" s="230">
        <f t="shared" ca="1" si="233"/>
        <v>2</v>
      </c>
      <c r="R70" s="230">
        <f t="shared" ca="1" si="233"/>
        <v>2</v>
      </c>
      <c r="S70" s="230">
        <f t="shared" ca="1" si="233"/>
        <v>2</v>
      </c>
      <c r="T70" s="411">
        <f t="shared" ca="1" si="234"/>
        <v>2</v>
      </c>
      <c r="U70" s="411">
        <f t="shared" ca="1" si="234"/>
        <v>2</v>
      </c>
      <c r="V70" s="411">
        <f t="shared" ca="1" si="235"/>
        <v>1</v>
      </c>
      <c r="W70" s="777" t="b">
        <f t="shared" ca="1" si="236"/>
        <v>0</v>
      </c>
      <c r="X70" s="777" t="b">
        <f t="shared" ca="1" si="236"/>
        <v>0</v>
      </c>
      <c r="Y70" s="777" t="b">
        <f t="shared" ca="1" si="236"/>
        <v>1</v>
      </c>
      <c r="Z70" s="796" t="b" cm="1">
        <f t="array" aca="1" ref="Z70" ca="1">INDEX(Z$13:Z69,$B70+1,1)</f>
        <v>0</v>
      </c>
      <c r="AA70" s="411">
        <f t="shared" ca="1" si="237"/>
        <v>6</v>
      </c>
      <c r="AB70" s="411">
        <f t="shared" ca="1" si="238"/>
        <v>6</v>
      </c>
      <c r="AC70" s="230">
        <f t="shared" ca="1" si="357"/>
        <v>5</v>
      </c>
      <c r="AD70" s="230">
        <f t="shared" ca="1" si="357"/>
        <v>6</v>
      </c>
      <c r="AE70" s="230">
        <f t="shared" ca="1" si="357"/>
        <v>5</v>
      </c>
      <c r="AF70" s="230">
        <f t="shared" ca="1" si="357"/>
        <v>5</v>
      </c>
      <c r="AG70" s="230">
        <f t="shared" ca="1" si="357"/>
        <v>1</v>
      </c>
      <c r="AH70" s="230">
        <f t="shared" ca="1" si="357"/>
        <v>1</v>
      </c>
      <c r="AI70" s="87">
        <f t="shared" ca="1" si="358"/>
        <v>2</v>
      </c>
      <c r="AJ70" s="87">
        <f ca="1">INDEX(CHOOSE($N70,DataAutumn!i.AdultDrys,DataWinter!i.AdultDrys,DataSpring!i.AdultDrys),1,$T70)</f>
        <v>1</v>
      </c>
      <c r="AK70" s="230">
        <f t="shared" ca="1" si="240"/>
        <v>2</v>
      </c>
      <c r="AL70" s="535" cm="1">
        <f t="array" aca="1" ref="AL70" ca="1">INDEX(AL$13:AL69,$B70+1,1)</f>
        <v>0</v>
      </c>
      <c r="AM70" s="535" cm="1">
        <f t="array" aca="1" ref="AM70" ca="1">INDEX(AM$13:AM69,$B70+1,1)</f>
        <v>2</v>
      </c>
      <c r="AN70" s="230">
        <f t="shared" ca="1" si="241"/>
        <v>0</v>
      </c>
      <c r="AO70" s="230">
        <f t="shared" ca="1" si="241"/>
        <v>0</v>
      </c>
      <c r="AP70" s="230">
        <f t="shared" ca="1" si="241"/>
        <v>0</v>
      </c>
      <c r="AQ70" s="111"/>
      <c r="AR70" s="111"/>
      <c r="AS70" s="230">
        <f t="shared" ca="1" si="242"/>
        <v>0</v>
      </c>
      <c r="AT70" s="230">
        <f t="shared" ca="1" si="242"/>
        <v>0</v>
      </c>
      <c r="AU70" s="111"/>
      <c r="AV70" s="111"/>
      <c r="AW70" s="111"/>
      <c r="AX70" s="111"/>
      <c r="AY70" s="111"/>
      <c r="AZ70" s="111"/>
      <c r="BA70" s="312" t="str">
        <f t="shared" ca="1" si="243"/>
        <v>TemplateEx 00005 SE GSW Past     MFM     TOLSpr Scan2 GFS RR+16% GP 65% WP 75% MP 80% EL000% Age213 FlkSt_Lmb_--6 LWJ5 LWCJ5 LWCP1 LW2tth1 Emptys_Retain Mdn0 Adult0 (PT_F33N11L11)</v>
      </c>
      <c r="BB70" s="8" t="str">
        <f ca="1">IF(COUNTIF($BA$13:$BA70,$BA70)=1,"-","Dup")</f>
        <v>-</v>
      </c>
      <c r="BC70" s="18"/>
      <c r="BD70" s="535" t="str" cm="1">
        <f t="array" aca="1" ref="BD70" ca="1">INDEX(BD$13:BD69,$B70+1,1)</f>
        <v>-</v>
      </c>
      <c r="BE70" s="535" t="str" cm="1">
        <f t="array" aca="1" ref="BE70" ca="1">INDEX(BE$13:BE69,$B70+1,1)</f>
        <v>-</v>
      </c>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535" t="str" cm="1">
        <f t="array" aca="1" ref="BK70" ca="1">INDEX(BK$13:BK69,$B70+1,1)</f>
        <v>-</v>
      </c>
      <c r="BL70" s="535" t="str" cm="1">
        <f t="array" aca="1" ref="BL70" ca="1">INDEX(BL$13:BL69,$B70+1,1)</f>
        <v>-</v>
      </c>
      <c r="BM70" s="18"/>
      <c r="BN70" s="411" t="b">
        <f t="shared" ca="1" si="244"/>
        <v>1</v>
      </c>
      <c r="BO70" s="411" t="str">
        <f t="shared" ca="1" si="244"/>
        <v>-</v>
      </c>
      <c r="BP70" s="411" t="b">
        <f t="shared" ca="1" si="244"/>
        <v>0</v>
      </c>
      <c r="BQ70" s="411" t="str">
        <f t="shared" ca="1" si="244"/>
        <v>-</v>
      </c>
      <c r="BR70" s="411" t="str">
        <f t="shared" ca="1" si="244"/>
        <v>-</v>
      </c>
      <c r="BS70" s="411" t="str">
        <f t="shared" ca="1" si="244"/>
        <v>-</v>
      </c>
      <c r="BT70" s="411" t="str">
        <f t="shared" ca="1" si="244"/>
        <v>-</v>
      </c>
      <c r="BU70" s="411" t="str">
        <f t="shared" ca="1" si="244"/>
        <v>-</v>
      </c>
      <c r="BV70" s="411" t="str">
        <f t="shared" ca="1" si="244"/>
        <v>-</v>
      </c>
      <c r="BW70" s="411" t="str">
        <f t="shared" ca="1" si="244"/>
        <v>-</v>
      </c>
      <c r="BX70" s="411" t="str">
        <f t="shared" ca="1" si="244"/>
        <v>-</v>
      </c>
      <c r="BY70" s="411" t="str">
        <f t="shared" ca="1" si="244"/>
        <v>-</v>
      </c>
      <c r="BZ70" s="411" t="b">
        <f t="shared" ca="1" si="244"/>
        <v>0</v>
      </c>
      <c r="CA70" s="87">
        <f t="shared" ca="1" si="244"/>
        <v>0</v>
      </c>
      <c r="CB70" s="535" t="str" cm="1">
        <f t="array" aca="1" ref="CB70" ca="1">INDEX(CB$13:CB69,$B70+1,1)</f>
        <v>-</v>
      </c>
      <c r="CC70" s="535" t="str" cm="1">
        <f t="array" aca="1" ref="CC70" ca="1">INDEX(CC$13:CC69,$B70+1,1)</f>
        <v>-</v>
      </c>
      <c r="CD70" s="535" t="str" cm="1">
        <f t="array" aca="1" ref="CD70" ca="1">INDEX(CD$13:CD69,$B70+1,1)</f>
        <v>-</v>
      </c>
      <c r="CE70" s="535" t="b" cm="1">
        <f t="array" aca="1" ref="CE70" ca="1">INDEX(CE$13:CE69,$B70+1,1)</f>
        <v>1</v>
      </c>
      <c r="CF70" s="18"/>
      <c r="CG70" s="535" t="str" cm="1">
        <f t="array" aca="1" ref="CG70" ca="1">INDEX(CG$13:CG69,$B70+1,1)</f>
        <v>-</v>
      </c>
      <c r="CH70" s="411" t="str">
        <f t="shared" ca="1" si="245"/>
        <v>-</v>
      </c>
      <c r="CI70" s="411">
        <f t="shared" ca="1" si="246"/>
        <v>1</v>
      </c>
      <c r="CJ70" s="411">
        <f t="shared" ca="1" si="246"/>
        <v>1</v>
      </c>
      <c r="CK70" s="535" t="str" cm="1">
        <f t="array" aca="1" ref="CK70" ca="1">INDEX(CK$13:CK69,$B70+1,1)</f>
        <v>-</v>
      </c>
      <c r="CL70" s="535" t="str" cm="1">
        <f t="array" aca="1" ref="CL70" ca="1">INDEX(CL$13:CL69,$B70+1,1)</f>
        <v>-</v>
      </c>
      <c r="CM70" s="535" t="str" cm="1">
        <f t="array" aca="1" ref="CM70" ca="1">INDEX(CM$13:CM69,$B70+1,1)</f>
        <v>-</v>
      </c>
      <c r="CN70" s="411" t="str">
        <f t="shared" ca="1" si="247"/>
        <v>-</v>
      </c>
      <c r="CO70" s="411">
        <f t="shared" ca="1" si="248"/>
        <v>1</v>
      </c>
      <c r="CP70" s="411">
        <f t="shared" ca="1" si="248"/>
        <v>1</v>
      </c>
      <c r="CQ70" s="535" t="str" cm="1">
        <f t="array" aca="1" ref="CQ70" ca="1">INDEX(CQ$13:CQ69,$B70+1,1)</f>
        <v>-</v>
      </c>
      <c r="CR70" s="411" t="str">
        <f t="shared" ca="1" si="249"/>
        <v>-</v>
      </c>
      <c r="CS70" s="411">
        <f t="shared" ca="1" si="250"/>
        <v>1</v>
      </c>
      <c r="CT70" s="535" t="str" cm="1">
        <f t="array" aca="1" ref="CT70" ca="1">INDEX(CT$13:CT69,$B70+1,1)</f>
        <v>-</v>
      </c>
      <c r="CU70" s="535" t="str" cm="1">
        <f t="array" aca="1" ref="CU70" ca="1">INDEX(CU$13:CU69,$B70+1,1)</f>
        <v>-</v>
      </c>
      <c r="CV70" s="411">
        <f t="shared" ca="1" si="251"/>
        <v>1</v>
      </c>
      <c r="CW70" s="535" t="str" cm="1">
        <f t="array" aca="1" ref="CW70" ca="1">INDEX(CW$13:CW69,$B70+1,1)</f>
        <v>-</v>
      </c>
      <c r="CX70" s="411" t="str">
        <f t="shared" ca="1" si="252"/>
        <v>-</v>
      </c>
      <c r="CY70" s="411">
        <f t="shared" ca="1" si="253"/>
        <v>1</v>
      </c>
      <c r="CZ70" s="411">
        <f t="shared" ca="1" si="253"/>
        <v>1</v>
      </c>
      <c r="DA70" s="535" cm="1">
        <f t="array" aca="1" ref="DA70" ca="1">INDEX(DA$13:DA69,$B70+1,1)</f>
        <v>720</v>
      </c>
      <c r="DB70" s="535" cm="1">
        <f t="array" aca="1" ref="DB70" ca="1">INDEX(DB$13:DB69,$B70+1,1)</f>
        <v>720</v>
      </c>
      <c r="DC70" s="18"/>
      <c r="DD70" s="535" t="b" cm="1">
        <f t="array" aca="1" ref="DD70" ca="1">INDEX(DD$13:DD69,$B70+1,1)</f>
        <v>1</v>
      </c>
      <c r="DE70" s="535" t="b" cm="1">
        <f t="array" aca="1" ref="DE70" ca="1">INDEX(DE$13:DE69,$B70+1,1)</f>
        <v>1</v>
      </c>
      <c r="DF70" s="535" t="b" cm="1">
        <f t="array" aca="1" ref="DF70" ca="1">INDEX(DF$13:DF69,$B70+1,1)</f>
        <v>1</v>
      </c>
      <c r="DG70" s="87">
        <f t="shared" ca="1" si="339"/>
        <v>0</v>
      </c>
      <c r="DH70" s="804" cm="1">
        <f t="array" aca="1" ref="DH70" ca="1">VALUE(IFERROR(VALUE($K70),0) &amp; _xlfn.SWITCH($CD70,"-",4,$CD70) &amp; $L70 &amp; $T70 &amp; "00" &amp; $N70 &amp; $AK70 &amp; $R70 &amp; _xlfn.SWITCH($AM70,3,1,$AM70) &amp; _xlfn.SWITCH($M70,4,0,$M70) &amp; _xlfn.SWITCH($AD70,6,1,$AD70))</f>
        <v>142200322201</v>
      </c>
      <c r="DI70" s="535" cm="1">
        <f t="array" aca="1" ref="DI70" ca="1">INDEX(DI$13:DI69,$B70+1,1)</f>
        <v>1</v>
      </c>
      <c r="DJ70" s="535" cm="1">
        <f t="array" aca="1" ref="DJ70" ca="1">INDEX(DJ$13:DJ69,$B70+1,1)</f>
        <v>1</v>
      </c>
      <c r="DK70" s="411">
        <f t="shared" ca="1" si="254"/>
        <v>1</v>
      </c>
      <c r="DL70" s="411">
        <f t="shared" ca="1" si="254"/>
        <v>60</v>
      </c>
      <c r="DM70" s="411" t="str">
        <f t="shared" ca="1" si="254"/>
        <v>-</v>
      </c>
      <c r="DN70" s="411" t="str">
        <f t="shared" ca="1" si="254"/>
        <v>-</v>
      </c>
      <c r="DO70" s="411" t="str">
        <f t="shared" ca="1" si="254"/>
        <v>-</v>
      </c>
      <c r="DP70" s="411" t="str">
        <f t="shared" ca="1" si="254"/>
        <v>-</v>
      </c>
      <c r="DQ70" s="411" t="b">
        <f t="shared" ca="1" si="255"/>
        <v>0</v>
      </c>
      <c r="DR70" s="411" t="str">
        <f t="shared" ca="1" si="256"/>
        <v>-</v>
      </c>
      <c r="DS70" s="411" t="str">
        <f t="shared" ca="1" si="256"/>
        <v>-</v>
      </c>
      <c r="DT70" s="411" t="str">
        <f t="shared" ca="1" si="256"/>
        <v>-</v>
      </c>
      <c r="DU70" s="411" t="str">
        <f t="shared" ca="1" si="256"/>
        <v>-</v>
      </c>
      <c r="DV70" s="411">
        <f t="shared" ca="1" si="256"/>
        <v>0</v>
      </c>
      <c r="DW70" s="411">
        <f t="shared" ca="1" si="256"/>
        <v>0</v>
      </c>
      <c r="DX70" s="411" t="str">
        <f t="shared" ca="1" si="256"/>
        <v>-</v>
      </c>
      <c r="DY70" s="411" t="str">
        <f t="shared" ca="1" si="256"/>
        <v>-</v>
      </c>
      <c r="DZ70" s="411" t="str">
        <f t="shared" ca="1" si="256"/>
        <v>-</v>
      </c>
      <c r="EA70" s="535" cm="1">
        <f t="array" aca="1" ref="EA70" ca="1">INDEX(EA$13:EA69,$B70+1,1)</f>
        <v>0</v>
      </c>
      <c r="EB70" s="535" cm="1">
        <f t="array" aca="1" ref="EB70" ca="1">INDEX(EB$13:EB69,$B70+1,1)</f>
        <v>999999</v>
      </c>
      <c r="EC70" s="535" cm="1">
        <f t="array" aca="1" ref="EC70" ca="1">INDEX(EC$13:EC69,$B70+1,1)</f>
        <v>999999</v>
      </c>
      <c r="ED70" s="535" cm="1">
        <f t="array" aca="1" ref="ED70" ca="1">INDEX(ED$13:ED69,$B70+1,1)</f>
        <v>999999</v>
      </c>
      <c r="EE70" s="535" cm="1">
        <f t="array" aca="1" ref="EE70" ca="1">INDEX(EE$13:EE69,$B70+1,1)</f>
        <v>999999</v>
      </c>
      <c r="EF70" s="535" cm="1">
        <f t="array" aca="1" ref="EF70" ca="1">INDEX(EF$13:EF69,$B70+1,1)</f>
        <v>999999</v>
      </c>
      <c r="EG70" s="535" cm="1">
        <f t="array" aca="1" ref="EG70" ca="1">INDEX(EG$13:EG69,$B70+1,1)</f>
        <v>999999</v>
      </c>
      <c r="EH70" s="535" cm="1">
        <f t="array" aca="1" ref="EH70" ca="1">INDEX(EH$13:EH69,$B70+1,1)</f>
        <v>999999</v>
      </c>
      <c r="EI70" s="535" cm="1">
        <f t="array" aca="1" ref="EI70" ca="1">INDEX(EI$13:EI69,$B70+1,1)</f>
        <v>999999</v>
      </c>
      <c r="EJ70" s="535" cm="1">
        <f t="array" aca="1" ref="EJ70" ca="1">INDEX(EJ$13:EJ69,$B70+1,1)</f>
        <v>999999</v>
      </c>
      <c r="EK70" s="535" cm="1">
        <f t="array" aca="1" ref="EK70" ca="1">INDEX(EK$13:EK69,$B70+1,1)</f>
        <v>999999</v>
      </c>
      <c r="EL70" s="535" cm="1">
        <f t="array" aca="1" ref="EL70" ca="1">INDEX(EL$13:EL69,$B70+1,1)</f>
        <v>999999</v>
      </c>
      <c r="EM70" s="535" cm="1">
        <f t="array" aca="1" ref="EM70" ca="1">INDEX(EM$13:EM69,$B70+1,1)</f>
        <v>999999</v>
      </c>
      <c r="EN70" s="782">
        <f t="shared" ca="1" si="257"/>
        <v>999999</v>
      </c>
      <c r="EO70" s="782">
        <f t="shared" ca="1" si="257"/>
        <v>999999</v>
      </c>
      <c r="EP70" s="782">
        <f t="shared" ca="1" si="257"/>
        <v>0</v>
      </c>
      <c r="EQ70" s="800" t="str">
        <f t="shared" ca="1" si="340"/>
        <v>-</v>
      </c>
      <c r="ER70" s="800" t="str">
        <f t="shared" ca="1" si="258"/>
        <v>-</v>
      </c>
      <c r="ES70" s="801" t="str">
        <f t="shared" ca="1" si="259"/>
        <v>-</v>
      </c>
      <c r="ET70" s="802" t="str">
        <f t="shared" ca="1" si="341"/>
        <v>-</v>
      </c>
      <c r="EU70" s="781">
        <f t="shared" ca="1" si="260"/>
        <v>0</v>
      </c>
      <c r="EV70" s="779">
        <f t="shared" ca="1" si="342"/>
        <v>0</v>
      </c>
      <c r="EW70" s="780">
        <f t="shared" ca="1" si="343"/>
        <v>999999</v>
      </c>
      <c r="EX70" s="727" cm="1">
        <f t="array" aca="1" ref="EX70" ca="1">INDEX(i.ELMated,$AB70+1,1)</f>
        <v>0</v>
      </c>
      <c r="EY70" s="728" cm="1">
        <f t="array" aca="1" ref="EY70" ca="1">INDEX(i.ELMatedEst,$AA70+1,$T70)</f>
        <v>0</v>
      </c>
      <c r="EZ70" s="535" t="str" cm="1">
        <f t="array" aca="1" ref="EZ70" ca="1">INDEX(EZ$13:EZ69,$B70+1,1)</f>
        <v>-</v>
      </c>
      <c r="FA70" s="535" t="str" cm="1">
        <f t="array" aca="1" ref="FA70" ca="1">INDEX(FA$13:FA69,$B70+1,1)</f>
        <v>-</v>
      </c>
      <c r="FB70" s="664">
        <f t="shared" ca="1" si="261"/>
        <v>0.15</v>
      </c>
      <c r="FC70" s="666">
        <f t="shared" ca="1" si="262"/>
        <v>5.0000000000000001E-3</v>
      </c>
      <c r="FD70" s="191">
        <f t="shared" ca="1" si="349"/>
        <v>0.95</v>
      </c>
      <c r="FE70" s="667">
        <f t="shared" ca="1" si="263"/>
        <v>0.12</v>
      </c>
      <c r="FF70" s="667">
        <f ca="1">INDEX(CHOOSE($N70,DataAutumn!i.EL_PropnSold,DataWinter!i.EL_PropnSold,DataSpring!i.EL_PropnSold),$AI70,$T70)*INDEX(i.ELMatedEst,$AB70+1,$T70)*i.dAdultRR_ELPropSold
+INDEX(i.dryman,($AJ70-1)*4+$AI70,FF$7)</f>
        <v>0</v>
      </c>
      <c r="FG70" s="667">
        <f ca="1">INDEX(CHOOSE($N70,DataAutumn!i.EL_PropnSold,DataWinter!i.EL_PropnSold,DataSpring!i.EL_PropnSold),$AI70,$T70)*INDEX(i.ELMatedEst,$AB70+1,$T70)*i.dAdultRR_ELPropSold
+INDEX(i.dryman,($AJ70-1)*4+$AI70,FG$7)</f>
        <v>3.125E-2</v>
      </c>
      <c r="FH70" s="667">
        <f ca="1">INDEX(CHOOSE($N70,DataAutumn!i.EL_PropnSold,DataWinter!i.EL_PropnSold,DataSpring!i.EL_PropnSold),$AI70,$T70)*INDEX(i.ELMatedEst,$AB70+1,$T70)*i.dAdultRR_ELPropSold
+INDEX(i.dryman,($AJ70-1)*4+$AI70,FH$7)</f>
        <v>3.125E-2</v>
      </c>
      <c r="FI70" s="667">
        <f ca="1">INDEX(CHOOSE($N70,DataAutumn!i.EL_PropnSold,DataWinter!i.EL_PropnSold,DataSpring!i.EL_PropnSold),$AI70,$T70)*INDEX(i.ELMatedEst,$AB70+1,$T70)*i.dAdultRR_ELPropSold
+INDEX(i.dryman,($AJ70-1)*4+$AI70,FI$7)</f>
        <v>3.125E-2</v>
      </c>
      <c r="FJ70" s="668">
        <f ca="1">INDEX(CHOOSE($N70,DataAutumn!i.EL_PropnSold,DataWinter!i.EL_PropnSold,DataSpring!i.EL_PropnSold),$AI70,$T70)*INDEX(i.ELMatedEst,$AB70+1,$T70)*i.dAdultLSurv_ELPropSold</f>
        <v>0</v>
      </c>
      <c r="FK70" s="666" t="b">
        <f t="shared" ca="1" si="264"/>
        <v>0</v>
      </c>
      <c r="FL70" s="666" t="b">
        <f t="shared" ca="1" si="264"/>
        <v>0</v>
      </c>
      <c r="FM70" s="716" t="b">
        <f t="shared" ca="1" si="265"/>
        <v>0</v>
      </c>
      <c r="FN70" s="666" t="b">
        <f t="shared" ca="1" si="264"/>
        <v>0</v>
      </c>
      <c r="FO70" s="668">
        <f t="shared" ca="1" si="266"/>
        <v>1</v>
      </c>
      <c r="FP70" s="669">
        <f t="shared" ca="1" si="267"/>
        <v>0</v>
      </c>
      <c r="FQ70" s="670" t="b">
        <f t="shared" ca="1" si="268"/>
        <v>0</v>
      </c>
      <c r="FR70" s="665" t="b">
        <f t="shared" ca="1" si="269"/>
        <v>0</v>
      </c>
      <c r="FS70" s="411" t="b">
        <f t="shared" ca="1" si="269"/>
        <v>0</v>
      </c>
      <c r="FT70" s="411" t="b">
        <f t="shared" ca="1" si="269"/>
        <v>1</v>
      </c>
      <c r="FU70" s="87">
        <f t="shared" ca="1" si="270"/>
        <v>2</v>
      </c>
      <c r="FV70" s="87">
        <f t="shared" ca="1" si="270"/>
        <v>2</v>
      </c>
      <c r="FW70" s="411">
        <f t="shared" ca="1" si="271"/>
        <v>0.75</v>
      </c>
      <c r="FX70" s="411">
        <f t="shared" ca="1" si="272"/>
        <v>0.8</v>
      </c>
      <c r="FY70" s="411">
        <f t="shared" ca="1" si="272"/>
        <v>0.8</v>
      </c>
      <c r="FZ70" s="411">
        <f t="shared" ca="1" si="273"/>
        <v>0.65</v>
      </c>
      <c r="GA70" s="411">
        <f t="shared" ca="1" si="274"/>
        <v>0.35</v>
      </c>
      <c r="GB70" s="411" t="b">
        <f t="shared" ca="1" si="274"/>
        <v>1</v>
      </c>
      <c r="GC70" s="411" t="b">
        <f t="shared" ca="1" si="274"/>
        <v>0</v>
      </c>
      <c r="GD70" s="411" t="b">
        <f t="shared" ca="1" si="274"/>
        <v>0</v>
      </c>
      <c r="GE70" s="411" t="b">
        <f t="shared" ca="1" si="274"/>
        <v>0</v>
      </c>
      <c r="GF70" s="87">
        <f t="shared" ca="1" si="275"/>
        <v>1</v>
      </c>
      <c r="GG70" s="87">
        <f t="shared" ca="1" si="275"/>
        <v>1</v>
      </c>
      <c r="GH70" s="87">
        <f t="shared" ca="1" si="275"/>
        <v>1</v>
      </c>
      <c r="GI70" s="87">
        <f t="shared" ca="1" si="275"/>
        <v>1</v>
      </c>
      <c r="GJ70" s="87">
        <f t="shared" ca="1" si="275"/>
        <v>1</v>
      </c>
      <c r="GK70" s="87">
        <f t="shared" ca="1" si="275"/>
        <v>1</v>
      </c>
      <c r="GL70" s="87">
        <f t="shared" ca="1" si="275"/>
        <v>1</v>
      </c>
      <c r="GM70" s="87">
        <f t="shared" ca="1" si="275"/>
        <v>1</v>
      </c>
      <c r="GN70" s="411" cm="1">
        <f t="array" aca="1" ref="GN70" ca="1">INDEX(i.dse_type,1,$L70)</f>
        <v>0</v>
      </c>
      <c r="GO70" s="535" t="str" cm="1">
        <f t="array" aca="1" ref="GO70" ca="1">INDEX(GO$13:GO69,$B70+1,1)</f>
        <v>-</v>
      </c>
      <c r="GP70" s="535" t="str" cm="1">
        <f t="array" aca="1" ref="GP70" ca="1">INDEX(GP$13:GP69,$B70+1,1)</f>
        <v>-</v>
      </c>
      <c r="GQ70" s="535" t="str" cm="1">
        <f t="array" aca="1" ref="GQ70" ca="1">INDEX(GQ$13:GQ69,$B70+1,1)</f>
        <v>-</v>
      </c>
      <c r="GR70" s="18"/>
      <c r="GS70" s="535" t="str" cm="1">
        <f t="array" aca="1" ref="GS70" ca="1">INDEX(GS$13:GS69,$B70+1,1)</f>
        <v>-</v>
      </c>
      <c r="GT70" s="535" t="str" cm="1">
        <f t="array" aca="1" ref="GT70" ca="1">INDEX(GT$13:GT69,$B70+1,1)</f>
        <v>-</v>
      </c>
      <c r="GU70" s="535" t="str" cm="1">
        <f t="array" aca="1" ref="GU70" ca="1">INDEX(GU$13:GU69,$B70+1,1)</f>
        <v>-</v>
      </c>
      <c r="GV70" s="411">
        <f t="shared" ca="1" si="344"/>
        <v>0</v>
      </c>
      <c r="GW70" s="535" t="str" cm="1">
        <f t="array" aca="1" ref="GW70" ca="1">INDEX(GW$13:GW69,$B70+1,1)</f>
        <v>-</v>
      </c>
      <c r="GX70" s="535" cm="1">
        <f t="array" aca="1" ref="GX70" ca="1">INDEX(GX$13:GX69,$B70+1,1)</f>
        <v>1</v>
      </c>
      <c r="GY70" s="535" cm="1">
        <f t="array" aca="1" ref="GY70" ca="1">INDEX(GY$13:GY69,$B70+1,1)</f>
        <v>1</v>
      </c>
      <c r="GZ70" s="535" t="str" cm="1">
        <f t="array" aca="1" ref="GZ70" ca="1">INDEX(GZ$13:GZ69,$B70+1,1)</f>
        <v>-</v>
      </c>
      <c r="HA70" s="535" t="str" cm="1">
        <f t="array" aca="1" ref="HA70" ca="1">INDEX(HA$13:HA69,$B70+1,1)</f>
        <v>-</v>
      </c>
      <c r="HB70" s="535" t="str" cm="1">
        <f t="array" aca="1" ref="HB70" ca="1">INDEX(HB$13:HB69,$B70+1,1)</f>
        <v>-</v>
      </c>
      <c r="HC70" s="535" t="str" cm="1">
        <f t="array" aca="1" ref="HC70" ca="1">INDEX(HC$13:HC69,$B70+1,1)</f>
        <v>-</v>
      </c>
      <c r="HD70" s="535" t="str" cm="1">
        <f t="array" aca="1" ref="HD70" ca="1">INDEX(HD$13:HD69,$B70+1,1)</f>
        <v>-</v>
      </c>
      <c r="HE70" s="535" t="str" cm="1">
        <f t="array" aca="1" ref="HE70" ca="1">INDEX(HE$13:HE69,$B70+1,1)</f>
        <v>-</v>
      </c>
      <c r="HF70" s="535" t="str" cm="1">
        <f t="array" aca="1" ref="HF70" ca="1">INDEX(HF$13:HF69,$B70+1,1)</f>
        <v>-</v>
      </c>
      <c r="HG70" s="535" t="str" cm="1">
        <f t="array" aca="1" ref="HG70" ca="1">INDEX(HG$13:HG69,$B70+1,1)</f>
        <v>-</v>
      </c>
      <c r="HH70" s="535" t="str" cm="1">
        <f t="array" aca="1" ref="HH70" ca="1">INDEX(HH$13:HH69,$B70+1,1)</f>
        <v>-</v>
      </c>
      <c r="HI70" s="535" t="str" cm="1">
        <f t="array" aca="1" ref="HI70" ca="1">INDEX(HI$13:HI69,$B70+1,1)</f>
        <v>-</v>
      </c>
      <c r="HJ70" s="535" t="str" cm="1">
        <f t="array" aca="1" ref="HJ70" ca="1">INDEX(HJ$13:HJ69,$B70+1,1)</f>
        <v>-</v>
      </c>
      <c r="HK70" s="535" t="str" cm="1">
        <f t="array" aca="1" ref="HK70" ca="1">INDEX(HK$13:HK69,$B70+1,1)</f>
        <v>-</v>
      </c>
      <c r="HL70" s="535" t="str" cm="1">
        <f t="array" aca="1" ref="HL70" ca="1">INDEX(HL$13:HL69,$B70+1,1)</f>
        <v>-</v>
      </c>
      <c r="HM70" s="535" t="str" cm="1">
        <f t="array" aca="1" ref="HM70" ca="1">INDEX(HM$13:HM69,$B70+1,1)</f>
        <v>-</v>
      </c>
      <c r="HN70" s="535" t="str" cm="1">
        <f t="array" aca="1" ref="HN70" ca="1">INDEX(HN$13:HN69,$B70+1,1)</f>
        <v>-</v>
      </c>
      <c r="HO70" s="535" t="str" cm="1">
        <f t="array" aca="1" ref="HO70" ca="1">INDEX(HO$13:HO69,$B70+1,1)</f>
        <v>-</v>
      </c>
      <c r="HP70" s="535" t="str" cm="1">
        <f t="array" aca="1" ref="HP70" ca="1">INDEX(HP$13:HP69,$B70+1,1)</f>
        <v>-</v>
      </c>
      <c r="HQ70" s="535" t="str" cm="1">
        <f t="array" aca="1" ref="HQ70" ca="1">INDEX(HQ$13:HQ69,$B70+1,1)</f>
        <v>-</v>
      </c>
      <c r="HR70" s="535" t="str" cm="1">
        <f t="array" aca="1" ref="HR70" ca="1">INDEX(HR$13:HR69,$B70+1,1)</f>
        <v>-</v>
      </c>
      <c r="HS70" s="535" t="str" cm="1">
        <f t="array" aca="1" ref="HS70" ca="1">INDEX(HS$13:HS69,$B70+1,1)</f>
        <v>-</v>
      </c>
      <c r="HT70" s="535" t="str" cm="1">
        <f t="array" aca="1" ref="HT70" ca="1">INDEX(HT$13:HT69,$B70+1,1)</f>
        <v>-</v>
      </c>
      <c r="HU70" s="535" cm="1">
        <f t="array" aca="1" ref="HU70" ca="1">INDEX(HU$13:HU69,$B70+1,1)</f>
        <v>0</v>
      </c>
      <c r="HV70" s="535" t="str" cm="1">
        <f t="array" aca="1" ref="HV70" ca="1">INDEX(HV$13:HV69,$B70+1,1)</f>
        <v>-</v>
      </c>
      <c r="HW70" s="535" cm="1">
        <f t="array" aca="1" ref="HW70" ca="1">INDEX(HW$13:HW69,$B70+1,1)</f>
        <v>1</v>
      </c>
      <c r="HX70" s="727">
        <f t="shared" ca="1" si="276"/>
        <v>0</v>
      </c>
      <c r="HY70" s="727">
        <f t="shared" ca="1" si="276"/>
        <v>0</v>
      </c>
      <c r="HZ70" s="727">
        <f t="shared" ca="1" si="276"/>
        <v>0</v>
      </c>
      <c r="IA70" s="727">
        <f t="shared" ca="1" si="277"/>
        <v>0</v>
      </c>
      <c r="IB70" s="727">
        <f t="shared" ca="1" si="277"/>
        <v>0</v>
      </c>
      <c r="IC70" s="727">
        <f t="shared" ca="1" si="277"/>
        <v>0</v>
      </c>
      <c r="ID70" s="535" cm="1">
        <f t="array" aca="1" ref="ID70" ca="1">INDEX(ID$13:ID69,$B70+1,1)</f>
        <v>0</v>
      </c>
      <c r="IE70" s="727">
        <f t="shared" ca="1" si="278"/>
        <v>1</v>
      </c>
      <c r="IF70" s="727">
        <f t="shared" ca="1" si="278"/>
        <v>0</v>
      </c>
      <c r="IG70" s="727">
        <f t="shared" ca="1" si="278"/>
        <v>0</v>
      </c>
      <c r="IH70" s="727">
        <f t="shared" ca="1" si="278"/>
        <v>0</v>
      </c>
      <c r="II70" s="535" cm="1">
        <f t="array" aca="1" ref="II70" ca="1">INDEX(II$13:II69,$B70+1,1)</f>
        <v>0</v>
      </c>
      <c r="IJ70" s="727">
        <f t="shared" ca="1" si="278"/>
        <v>0</v>
      </c>
      <c r="IK70" s="18"/>
      <c r="IL70" s="535" t="str" cm="1">
        <f t="array" aca="1" ref="IL70" ca="1">INDEX(IL$13:IL69,$B70+1,1)</f>
        <v>-</v>
      </c>
      <c r="IM70" s="535" t="str" cm="1">
        <f t="array" aca="1" ref="IM70" ca="1">INDEX(IM$13:IM69,$B70+1,1)</f>
        <v>-</v>
      </c>
      <c r="IN70" s="535" t="str" cm="1">
        <f t="array" aca="1" ref="IN70" ca="1">INDEX(IN$13:IN69,$B70+1,1)</f>
        <v>-</v>
      </c>
      <c r="IO70" s="535" t="str" cm="1">
        <f t="array" aca="1" ref="IO70" ca="1">INDEX(IO$13:IO69,$B70+1,1)</f>
        <v>-</v>
      </c>
      <c r="IP70" s="535" t="str" cm="1">
        <f t="array" aca="1" ref="IP70" ca="1">INDEX(IP$13:IP69,$B70+1,1)</f>
        <v>-</v>
      </c>
      <c r="IQ70" s="535" t="str" cm="1">
        <f t="array" aca="1" ref="IQ70" ca="1">INDEX(IQ$13:IQ69,$B70+1,1)</f>
        <v>-</v>
      </c>
      <c r="IR70" s="535" t="str" cm="1">
        <f t="array" aca="1" ref="IR70" ca="1">INDEX(IR$13:IR69,$B70+1,1)</f>
        <v>-</v>
      </c>
      <c r="IS70" s="535" t="str" cm="1">
        <f t="array" aca="1" ref="IS70" ca="1">INDEX(IS$13:IS69,$B70+1,1)</f>
        <v>-</v>
      </c>
      <c r="IT70" s="535" t="str" cm="1">
        <f t="array" aca="1" ref="IT70" ca="1">INDEX(IT$13:IT69,$B70+1,1)</f>
        <v>-</v>
      </c>
      <c r="IU70" s="535" t="str" cm="1">
        <f t="array" aca="1" ref="IU70" ca="1">INDEX(IU$13:IU69,$B70+1,1)</f>
        <v>-</v>
      </c>
      <c r="IV70" s="535" t="str" cm="1">
        <f t="array" aca="1" ref="IV70" ca="1">INDEX(IV$13:IV69,$B70+1,1)</f>
        <v>-</v>
      </c>
      <c r="IW70" s="535" t="str" cm="1">
        <f t="array" aca="1" ref="IW70" ca="1">INDEX(IW$13:IW69,$B70+1,1)</f>
        <v>-</v>
      </c>
      <c r="IX70" s="535" t="str" cm="1">
        <f t="array" aca="1" ref="IX70" ca="1">INDEX(IX$13:IX69,$B70+1,1)</f>
        <v>-</v>
      </c>
      <c r="IY70" s="535" t="str" cm="1">
        <f t="array" aca="1" ref="IY70" ca="1">INDEX(IY$13:IY69,$B70+1,1)</f>
        <v>-</v>
      </c>
      <c r="IZ70" s="535" t="str" cm="1">
        <f t="array" aca="1" ref="IZ70" ca="1">INDEX(IZ$13:IZ69,$B70+1,1)</f>
        <v>-</v>
      </c>
      <c r="JA70" s="535" t="str" cm="1">
        <f t="array" aca="1" ref="JA70" ca="1">INDEX(JA$13:JA69,$B70+1,1)</f>
        <v>-</v>
      </c>
      <c r="JB70" s="535" cm="1">
        <f t="array" aca="1" ref="JB70" ca="1">INDEX(JB$13:JB69,$B70+1,1)</f>
        <v>0</v>
      </c>
      <c r="JC70" s="535" cm="1">
        <f t="array" aca="1" ref="JC70" ca="1">INDEX(JC$13:JC69,$B70+1,1)</f>
        <v>0</v>
      </c>
      <c r="JD70" s="545" cm="1">
        <f t="array" aca="1" ref="JD70" ca="1">IF(AND($N70=JD$10,$AS70&lt;&gt;0),INDEX(i.LTWFeedLevels,$AS70,12),0)</f>
        <v>0</v>
      </c>
      <c r="JE70" s="630" cm="1">
        <f t="array" aca="1" ref="JE70" ca="1">IF(AND($N70=JE$10,$AT70&lt;&gt;0),INDEX(i.LTWFeedLevels,$AT70,12),0)</f>
        <v>0</v>
      </c>
      <c r="JF70" s="457">
        <f t="shared" ref="JF70:JH70" ca="1" si="362">JE70</f>
        <v>0</v>
      </c>
      <c r="JG70" s="457">
        <f t="shared" ca="1" si="362"/>
        <v>0</v>
      </c>
      <c r="JH70" s="457">
        <f t="shared" ca="1" si="362"/>
        <v>0</v>
      </c>
      <c r="JI70" s="545" cm="1">
        <f t="array" aca="1" ref="JI70" ca="1">IF(AND($N70=JI$10,$AS70&lt;&gt;0),INDEX(i.LTWFeedLevels,$AS70,12),0)</f>
        <v>0</v>
      </c>
      <c r="JJ70" s="630" cm="1">
        <f t="array" aca="1" ref="JJ70" ca="1">IF(AND($N70=JJ$10,$AT70&lt;&gt;0),INDEX(i.LTWFeedLevels,$AT70,12),0)</f>
        <v>0</v>
      </c>
      <c r="JK70" s="457">
        <f t="shared" ref="JK70:JM70" ca="1" si="363">JJ70</f>
        <v>0</v>
      </c>
      <c r="JL70" s="457">
        <f t="shared" ca="1" si="363"/>
        <v>0</v>
      </c>
      <c r="JM70" s="457">
        <f t="shared" ca="1" si="363"/>
        <v>0</v>
      </c>
      <c r="JN70" s="545" cm="1">
        <f t="array" aca="1" ref="JN70" ca="1">IF(AND($N70=JN$10,$AS70&lt;&gt;0),INDEX(i.LTWFeedLevels,$AS70,12),0)</f>
        <v>0</v>
      </c>
      <c r="JO70" s="630" cm="1">
        <f t="array" aca="1" ref="JO70" ca="1">IF(AND($N70=JO$10,$AT70&lt;&gt;0),INDEX(i.LTWFeedLevels,$AT70,12),0)</f>
        <v>0</v>
      </c>
      <c r="JP70" s="457">
        <f t="shared" ref="JP70:JR70" ca="1" si="364">JO70</f>
        <v>0</v>
      </c>
      <c r="JQ70" s="457">
        <f t="shared" ca="1" si="364"/>
        <v>0</v>
      </c>
      <c r="JR70" s="457">
        <f t="shared" ca="1" si="364"/>
        <v>0</v>
      </c>
      <c r="JS70" s="189">
        <f t="shared" ca="1" si="282"/>
        <v>0</v>
      </c>
      <c r="JT70" s="189">
        <f t="shared" ca="1" si="282"/>
        <v>0</v>
      </c>
      <c r="JU70" s="189">
        <f t="shared" ca="1" si="282"/>
        <v>0</v>
      </c>
      <c r="JV70" s="189">
        <f t="shared" ca="1" si="282"/>
        <v>0</v>
      </c>
      <c r="JW70" s="189">
        <f t="shared" ca="1" si="282"/>
        <v>0</v>
      </c>
      <c r="JX70" s="189">
        <f t="shared" ca="1" si="282"/>
        <v>0</v>
      </c>
      <c r="JY70" s="189">
        <f t="shared" ca="1" si="282"/>
        <v>0</v>
      </c>
      <c r="JZ70" s="189">
        <f t="shared" ca="1" si="282"/>
        <v>0</v>
      </c>
      <c r="KA70" s="189">
        <f t="shared" ca="1" si="282"/>
        <v>0</v>
      </c>
      <c r="KB70" s="189">
        <f t="shared" ca="1" si="282"/>
        <v>0</v>
      </c>
      <c r="KC70" s="189">
        <f t="shared" ca="1" si="283"/>
        <v>0</v>
      </c>
      <c r="KD70" s="189">
        <f t="shared" ca="1" si="283"/>
        <v>0</v>
      </c>
      <c r="KE70" s="189">
        <f t="shared" ca="1" si="283"/>
        <v>0</v>
      </c>
      <c r="KF70" s="189">
        <f t="shared" ca="1" si="283"/>
        <v>0</v>
      </c>
      <c r="KG70" s="189">
        <f t="shared" ca="1" si="283"/>
        <v>0</v>
      </c>
      <c r="KH70" s="189">
        <f t="shared" ca="1" si="283"/>
        <v>0</v>
      </c>
      <c r="KI70" s="189">
        <f t="shared" ca="1" si="283"/>
        <v>0</v>
      </c>
      <c r="KJ70" s="189">
        <f t="shared" ca="1" si="283"/>
        <v>0</v>
      </c>
      <c r="KK70" s="189">
        <f t="shared" ca="1" si="283"/>
        <v>0</v>
      </c>
      <c r="KL70" s="189">
        <f t="shared" ca="1" si="283"/>
        <v>0</v>
      </c>
      <c r="KM70" s="189">
        <f t="shared" ca="1" si="284"/>
        <v>0</v>
      </c>
      <c r="KN70" s="189">
        <f t="shared" ca="1" si="284"/>
        <v>0</v>
      </c>
      <c r="KO70" s="189">
        <f t="shared" ca="1" si="284"/>
        <v>0</v>
      </c>
      <c r="KP70" s="189">
        <f t="shared" ca="1" si="284"/>
        <v>0</v>
      </c>
      <c r="KQ70" s="189">
        <f t="shared" ca="1" si="284"/>
        <v>0</v>
      </c>
      <c r="KR70" s="189">
        <f t="shared" ca="1" si="284"/>
        <v>0</v>
      </c>
      <c r="KS70" s="189">
        <f t="shared" ca="1" si="284"/>
        <v>0</v>
      </c>
      <c r="KT70" s="189">
        <f t="shared" ca="1" si="284"/>
        <v>0</v>
      </c>
      <c r="KU70" s="189">
        <f t="shared" ca="1" si="284"/>
        <v>0</v>
      </c>
      <c r="KV70" s="189">
        <f t="shared" ca="1" si="284"/>
        <v>0</v>
      </c>
      <c r="KW70" s="189">
        <f t="shared" ca="1" si="285"/>
        <v>0</v>
      </c>
      <c r="KX70" s="189">
        <f t="shared" ca="1" si="285"/>
        <v>0</v>
      </c>
      <c r="KY70" s="189">
        <f t="shared" ca="1" si="285"/>
        <v>0</v>
      </c>
      <c r="KZ70" s="189">
        <f t="shared" ca="1" si="285"/>
        <v>0</v>
      </c>
      <c r="LA70" s="189">
        <f t="shared" ca="1" si="285"/>
        <v>0</v>
      </c>
      <c r="LB70" s="189">
        <f t="shared" ca="1" si="285"/>
        <v>0</v>
      </c>
      <c r="LC70" s="189">
        <f t="shared" ca="1" si="285"/>
        <v>0</v>
      </c>
      <c r="LD70" s="189">
        <f t="shared" ca="1" si="285"/>
        <v>0</v>
      </c>
      <c r="LE70" s="189">
        <f t="shared" ca="1" si="285"/>
        <v>0</v>
      </c>
      <c r="LF70" s="189">
        <f t="shared" ca="1" si="285"/>
        <v>0</v>
      </c>
      <c r="LG70" s="189">
        <f t="shared" ca="1" si="286"/>
        <v>0</v>
      </c>
      <c r="LH70" s="189">
        <f t="shared" ca="1" si="286"/>
        <v>0</v>
      </c>
      <c r="LI70" s="189">
        <f t="shared" ca="1" si="286"/>
        <v>0</v>
      </c>
      <c r="LJ70" s="189">
        <f t="shared" ca="1" si="286"/>
        <v>0</v>
      </c>
      <c r="LK70" s="189">
        <f t="shared" ca="1" si="286"/>
        <v>0</v>
      </c>
      <c r="LL70" s="189">
        <f t="shared" ca="1" si="286"/>
        <v>0</v>
      </c>
      <c r="LM70" s="189">
        <f t="shared" ca="1" si="286"/>
        <v>0</v>
      </c>
      <c r="LN70" s="189">
        <f t="shared" ca="1" si="286"/>
        <v>0</v>
      </c>
      <c r="LO70" s="189">
        <f t="shared" ca="1" si="286"/>
        <v>0</v>
      </c>
      <c r="LP70" s="189">
        <f t="shared" ca="1" si="286"/>
        <v>0</v>
      </c>
      <c r="LQ70" s="189">
        <f t="shared" ca="1" si="287"/>
        <v>0</v>
      </c>
      <c r="LR70" s="189">
        <f t="shared" ca="1" si="287"/>
        <v>0</v>
      </c>
      <c r="LS70" s="189">
        <f t="shared" ca="1" si="287"/>
        <v>0</v>
      </c>
      <c r="LT70" s="189">
        <f t="shared" ca="1" si="287"/>
        <v>0</v>
      </c>
      <c r="LU70" s="189">
        <f t="shared" ca="1" si="287"/>
        <v>0</v>
      </c>
      <c r="LV70" s="189">
        <f t="shared" ca="1" si="287"/>
        <v>0</v>
      </c>
      <c r="LW70" s="189">
        <f t="shared" ca="1" si="287"/>
        <v>0</v>
      </c>
      <c r="LX70" s="189">
        <f t="shared" ca="1" si="287"/>
        <v>0</v>
      </c>
      <c r="LY70" s="189">
        <f t="shared" ca="1" si="287"/>
        <v>0</v>
      </c>
      <c r="LZ70" s="189">
        <f t="shared" ca="1" si="287"/>
        <v>0</v>
      </c>
      <c r="MA70" s="189">
        <f t="shared" ca="1" si="288"/>
        <v>0</v>
      </c>
      <c r="MB70" s="189">
        <f t="shared" ca="1" si="288"/>
        <v>0</v>
      </c>
      <c r="MC70" s="189">
        <f t="shared" ca="1" si="288"/>
        <v>0</v>
      </c>
      <c r="MD70" s="189">
        <f t="shared" ca="1" si="288"/>
        <v>0</v>
      </c>
      <c r="ME70" s="189">
        <f t="shared" ca="1" si="288"/>
        <v>0</v>
      </c>
      <c r="MF70" s="189">
        <f t="shared" ca="1" si="288"/>
        <v>0</v>
      </c>
      <c r="MG70" s="189">
        <f t="shared" ca="1" si="288"/>
        <v>0</v>
      </c>
      <c r="MH70" s="189">
        <f t="shared" ca="1" si="288"/>
        <v>0</v>
      </c>
      <c r="MI70" s="189">
        <f t="shared" ca="1" si="288"/>
        <v>4</v>
      </c>
      <c r="MJ70" s="189">
        <f t="shared" ca="1" si="288"/>
        <v>6</v>
      </c>
      <c r="MK70" s="189">
        <f t="shared" ca="1" si="288"/>
        <v>-1.5</v>
      </c>
      <c r="ML70" s="189">
        <f t="shared" ca="1" si="288"/>
        <v>-2</v>
      </c>
      <c r="MM70" s="557">
        <f t="shared" ca="1" si="289"/>
        <v>0</v>
      </c>
      <c r="MN70" s="557">
        <f t="shared" ca="1" si="289"/>
        <v>0</v>
      </c>
      <c r="MO70" s="557">
        <f t="shared" ca="1" si="289"/>
        <v>0</v>
      </c>
      <c r="MP70" s="557">
        <f t="shared" ca="1" si="289"/>
        <v>0</v>
      </c>
      <c r="MQ70" s="557">
        <f t="shared" ca="1" si="289"/>
        <v>0</v>
      </c>
      <c r="MR70" s="557">
        <f t="shared" ca="1" si="289"/>
        <v>0</v>
      </c>
      <c r="MS70" s="557">
        <f t="shared" ca="1" si="289"/>
        <v>0</v>
      </c>
      <c r="MT70" s="557">
        <f t="shared" ca="1" si="289"/>
        <v>0</v>
      </c>
      <c r="MU70" s="557">
        <f t="shared" ca="1" si="289"/>
        <v>0</v>
      </c>
      <c r="MV70" s="557">
        <f t="shared" ca="1" si="289"/>
        <v>0</v>
      </c>
      <c r="MW70" s="557">
        <f t="shared" ca="1" si="290"/>
        <v>0</v>
      </c>
      <c r="MX70" s="557">
        <f t="shared" ca="1" si="290"/>
        <v>0</v>
      </c>
      <c r="MY70" s="557">
        <f t="shared" ca="1" si="290"/>
        <v>0</v>
      </c>
      <c r="MZ70" s="557">
        <f t="shared" ca="1" si="290"/>
        <v>0</v>
      </c>
      <c r="NA70" s="557">
        <f t="shared" ca="1" si="290"/>
        <v>0</v>
      </c>
      <c r="NB70" s="557">
        <f t="shared" ca="1" si="290"/>
        <v>0</v>
      </c>
      <c r="NC70" s="557">
        <f t="shared" ca="1" si="290"/>
        <v>0</v>
      </c>
      <c r="ND70" s="557">
        <f t="shared" ca="1" si="290"/>
        <v>0</v>
      </c>
      <c r="NE70" s="557">
        <f t="shared" ca="1" si="290"/>
        <v>0</v>
      </c>
      <c r="NF70" s="557">
        <f t="shared" ca="1" si="290"/>
        <v>0</v>
      </c>
      <c r="NG70" s="557">
        <f t="shared" ca="1" si="291"/>
        <v>0</v>
      </c>
      <c r="NH70" s="557">
        <f t="shared" ca="1" si="291"/>
        <v>0</v>
      </c>
      <c r="NI70" s="557">
        <f t="shared" ca="1" si="291"/>
        <v>0</v>
      </c>
      <c r="NJ70" s="557">
        <f t="shared" ca="1" si="291"/>
        <v>0</v>
      </c>
      <c r="NK70" s="557">
        <f t="shared" ca="1" si="291"/>
        <v>0</v>
      </c>
      <c r="NL70" s="557">
        <f t="shared" ca="1" si="291"/>
        <v>0</v>
      </c>
      <c r="NM70" s="557">
        <f t="shared" ca="1" si="291"/>
        <v>0</v>
      </c>
      <c r="NN70" s="557">
        <f t="shared" ca="1" si="291"/>
        <v>0</v>
      </c>
      <c r="NO70" s="557">
        <f t="shared" ca="1" si="291"/>
        <v>0</v>
      </c>
      <c r="NP70" s="557">
        <f t="shared" ca="1" si="291"/>
        <v>0</v>
      </c>
      <c r="NQ70" s="557">
        <f t="shared" ca="1" si="292"/>
        <v>0</v>
      </c>
      <c r="NR70" s="557">
        <f t="shared" ca="1" si="292"/>
        <v>0</v>
      </c>
      <c r="NS70" s="557">
        <f t="shared" ca="1" si="292"/>
        <v>0</v>
      </c>
      <c r="NT70" s="557">
        <f t="shared" ca="1" si="292"/>
        <v>0</v>
      </c>
      <c r="NU70" s="557">
        <f t="shared" ca="1" si="292"/>
        <v>0</v>
      </c>
      <c r="NV70" s="557">
        <f t="shared" ca="1" si="292"/>
        <v>0</v>
      </c>
      <c r="NW70" s="557">
        <f t="shared" ca="1" si="292"/>
        <v>0</v>
      </c>
      <c r="NX70" s="557">
        <f t="shared" ca="1" si="292"/>
        <v>0</v>
      </c>
      <c r="NY70" s="557">
        <f t="shared" ca="1" si="292"/>
        <v>0</v>
      </c>
      <c r="NZ70" s="557">
        <f t="shared" ca="1" si="292"/>
        <v>0</v>
      </c>
      <c r="OA70" s="557">
        <f t="shared" ca="1" si="293"/>
        <v>0</v>
      </c>
      <c r="OB70" s="557">
        <f t="shared" ca="1" si="293"/>
        <v>0</v>
      </c>
      <c r="OC70" s="557">
        <f t="shared" ca="1" si="293"/>
        <v>0</v>
      </c>
      <c r="OD70" s="557">
        <f t="shared" ca="1" si="293"/>
        <v>0</v>
      </c>
      <c r="OE70" s="557">
        <f t="shared" ca="1" si="293"/>
        <v>0</v>
      </c>
      <c r="OF70" s="557">
        <f t="shared" ca="1" si="293"/>
        <v>0</v>
      </c>
      <c r="OG70" s="557">
        <f t="shared" ca="1" si="293"/>
        <v>0</v>
      </c>
      <c r="OH70" s="557">
        <f t="shared" ca="1" si="293"/>
        <v>0</v>
      </c>
      <c r="OI70" s="557">
        <f t="shared" ca="1" si="293"/>
        <v>0</v>
      </c>
      <c r="OJ70" s="557">
        <f t="shared" ca="1" si="293"/>
        <v>0</v>
      </c>
      <c r="OK70" s="557">
        <f t="shared" ca="1" si="294"/>
        <v>0</v>
      </c>
      <c r="OL70" s="557">
        <f t="shared" ca="1" si="294"/>
        <v>0</v>
      </c>
      <c r="OM70" s="557">
        <f t="shared" ca="1" si="294"/>
        <v>0</v>
      </c>
      <c r="ON70" s="557">
        <f t="shared" ca="1" si="294"/>
        <v>0</v>
      </c>
      <c r="OO70" s="557">
        <f t="shared" ca="1" si="294"/>
        <v>0</v>
      </c>
      <c r="OP70" s="557">
        <f t="shared" ca="1" si="294"/>
        <v>0</v>
      </c>
      <c r="OQ70" s="557">
        <f t="shared" ca="1" si="294"/>
        <v>0</v>
      </c>
      <c r="OR70" s="557">
        <f t="shared" ca="1" si="294"/>
        <v>0</v>
      </c>
      <c r="OS70" s="557">
        <f t="shared" ca="1" si="294"/>
        <v>0</v>
      </c>
      <c r="OT70" s="557">
        <f t="shared" ca="1" si="294"/>
        <v>0</v>
      </c>
      <c r="OU70" s="557">
        <f t="shared" ca="1" si="295"/>
        <v>0</v>
      </c>
      <c r="OV70" s="557">
        <f t="shared" ca="1" si="295"/>
        <v>0</v>
      </c>
      <c r="OW70" s="557">
        <f t="shared" ca="1" si="295"/>
        <v>0</v>
      </c>
      <c r="OX70" s="557">
        <f t="shared" ca="1" si="295"/>
        <v>0</v>
      </c>
      <c r="OY70" s="557">
        <f t="shared" ca="1" si="295"/>
        <v>0</v>
      </c>
      <c r="OZ70" s="557">
        <f t="shared" ca="1" si="295"/>
        <v>0</v>
      </c>
      <c r="PA70" s="557">
        <f t="shared" ca="1" si="295"/>
        <v>0</v>
      </c>
      <c r="PB70" s="557">
        <f t="shared" ca="1" si="295"/>
        <v>0</v>
      </c>
      <c r="PC70" s="557">
        <f t="shared" ca="1" si="295"/>
        <v>0</v>
      </c>
      <c r="PD70" s="557">
        <f t="shared" ca="1" si="295"/>
        <v>0</v>
      </c>
      <c r="PE70" s="557">
        <f t="shared" ca="1" si="296"/>
        <v>0</v>
      </c>
      <c r="PF70" s="557">
        <f t="shared" ca="1" si="296"/>
        <v>0</v>
      </c>
      <c r="PG70" s="557">
        <f t="shared" ca="1" si="296"/>
        <v>0</v>
      </c>
      <c r="PH70" s="557">
        <f t="shared" ca="1" si="296"/>
        <v>0</v>
      </c>
      <c r="PI70" s="557">
        <f t="shared" ca="1" si="296"/>
        <v>0</v>
      </c>
      <c r="PJ70" s="557">
        <f t="shared" ca="1" si="296"/>
        <v>0</v>
      </c>
      <c r="PK70" s="557">
        <f t="shared" ca="1" si="296"/>
        <v>0</v>
      </c>
      <c r="PL70" s="557">
        <f t="shared" ca="1" si="296"/>
        <v>0</v>
      </c>
      <c r="PM70" s="557">
        <f t="shared" ca="1" si="296"/>
        <v>0</v>
      </c>
      <c r="PN70" s="557">
        <f t="shared" ca="1" si="296"/>
        <v>0</v>
      </c>
      <c r="PO70" s="557">
        <f t="shared" ca="1" si="297"/>
        <v>0</v>
      </c>
      <c r="PP70" s="557">
        <f t="shared" ca="1" si="297"/>
        <v>0</v>
      </c>
      <c r="PQ70" s="557">
        <f t="shared" ca="1" si="297"/>
        <v>0</v>
      </c>
      <c r="PR70" s="557">
        <f t="shared" ca="1" si="297"/>
        <v>0</v>
      </c>
      <c r="PS70" s="557">
        <f t="shared" ca="1" si="297"/>
        <v>0</v>
      </c>
      <c r="PT70" s="557">
        <f t="shared" ca="1" si="297"/>
        <v>0</v>
      </c>
      <c r="PU70" s="557">
        <f t="shared" ca="1" si="297"/>
        <v>0</v>
      </c>
      <c r="PV70" s="557">
        <f t="shared" ca="1" si="297"/>
        <v>0</v>
      </c>
      <c r="PW70" s="557">
        <f t="shared" ca="1" si="297"/>
        <v>0</v>
      </c>
      <c r="PX70" s="557">
        <f t="shared" ca="1" si="297"/>
        <v>0</v>
      </c>
      <c r="PY70" s="557">
        <f t="shared" ca="1" si="298"/>
        <v>0</v>
      </c>
      <c r="PZ70" s="557">
        <f t="shared" ca="1" si="298"/>
        <v>0</v>
      </c>
      <c r="QA70" s="557">
        <f t="shared" ca="1" si="298"/>
        <v>0</v>
      </c>
      <c r="QB70" s="557">
        <f t="shared" ca="1" si="298"/>
        <v>0</v>
      </c>
      <c r="QC70" s="557">
        <f t="shared" ca="1" si="298"/>
        <v>0</v>
      </c>
      <c r="QD70" s="557">
        <f t="shared" ca="1" si="298"/>
        <v>0</v>
      </c>
      <c r="QE70" s="557">
        <f t="shared" ca="1" si="298"/>
        <v>0</v>
      </c>
      <c r="QF70" s="557">
        <f t="shared" ca="1" si="298"/>
        <v>0</v>
      </c>
      <c r="QG70" s="557">
        <f t="shared" ca="1" si="298"/>
        <v>0</v>
      </c>
      <c r="QH70" s="557">
        <f t="shared" ca="1" si="298"/>
        <v>0</v>
      </c>
      <c r="QI70" s="557">
        <f t="shared" ca="1" si="299"/>
        <v>0</v>
      </c>
      <c r="QJ70" s="557">
        <f t="shared" ca="1" si="299"/>
        <v>0</v>
      </c>
      <c r="QK70" s="557">
        <f t="shared" ca="1" si="299"/>
        <v>0</v>
      </c>
      <c r="QL70" s="557">
        <f t="shared" ca="1" si="299"/>
        <v>0</v>
      </c>
      <c r="QM70" s="557">
        <f t="shared" ca="1" si="299"/>
        <v>0</v>
      </c>
      <c r="QN70" s="557">
        <f t="shared" ca="1" si="299"/>
        <v>0</v>
      </c>
      <c r="QO70" s="557">
        <f t="shared" ca="1" si="299"/>
        <v>0</v>
      </c>
      <c r="QP70" s="557">
        <f t="shared" ca="1" si="299"/>
        <v>0</v>
      </c>
      <c r="QQ70" s="557">
        <f t="shared" ca="1" si="299"/>
        <v>0</v>
      </c>
      <c r="QR70" s="557">
        <f t="shared" ca="1" si="299"/>
        <v>0</v>
      </c>
      <c r="QS70" s="557">
        <f t="shared" ca="1" si="300"/>
        <v>0</v>
      </c>
      <c r="QT70" s="557">
        <f t="shared" ca="1" si="300"/>
        <v>0</v>
      </c>
      <c r="QU70" s="557">
        <f t="shared" ca="1" si="300"/>
        <v>0</v>
      </c>
      <c r="QV70" s="557">
        <f t="shared" ca="1" si="300"/>
        <v>0</v>
      </c>
      <c r="QW70" s="557">
        <f t="shared" ca="1" si="300"/>
        <v>0</v>
      </c>
      <c r="QX70" s="557">
        <f t="shared" ca="1" si="300"/>
        <v>0</v>
      </c>
      <c r="QY70" s="557">
        <f t="shared" ca="1" si="300"/>
        <v>0</v>
      </c>
      <c r="QZ70" s="557">
        <f t="shared" ca="1" si="300"/>
        <v>0</v>
      </c>
      <c r="RA70" s="557">
        <f t="shared" ca="1" si="300"/>
        <v>0</v>
      </c>
      <c r="RB70" s="557">
        <f t="shared" ca="1" si="300"/>
        <v>0</v>
      </c>
      <c r="RC70" s="557">
        <f t="shared" ca="1" si="301"/>
        <v>0</v>
      </c>
      <c r="RD70" s="557">
        <f t="shared" ca="1" si="301"/>
        <v>0</v>
      </c>
      <c r="RE70" s="557">
        <f t="shared" ca="1" si="301"/>
        <v>0</v>
      </c>
      <c r="RF70" s="557">
        <f t="shared" ca="1" si="301"/>
        <v>0</v>
      </c>
      <c r="RG70" s="557">
        <f t="shared" ca="1" si="301"/>
        <v>0</v>
      </c>
      <c r="RH70" s="557">
        <f t="shared" ca="1" si="301"/>
        <v>0</v>
      </c>
      <c r="RI70" s="557">
        <f t="shared" ca="1" si="301"/>
        <v>0</v>
      </c>
      <c r="RJ70" s="557">
        <f t="shared" ca="1" si="301"/>
        <v>0</v>
      </c>
      <c r="RK70" s="557">
        <f t="shared" ca="1" si="301"/>
        <v>0</v>
      </c>
      <c r="RL70" s="557">
        <f t="shared" ca="1" si="301"/>
        <v>0</v>
      </c>
      <c r="RM70" s="557">
        <f t="shared" ca="1" si="302"/>
        <v>0</v>
      </c>
      <c r="RN70" s="557">
        <f t="shared" ca="1" si="302"/>
        <v>0</v>
      </c>
      <c r="RO70" s="557">
        <f t="shared" ca="1" si="302"/>
        <v>0</v>
      </c>
      <c r="RP70" s="557">
        <f t="shared" ca="1" si="302"/>
        <v>0</v>
      </c>
      <c r="RQ70" s="557">
        <f t="shared" ca="1" si="302"/>
        <v>0</v>
      </c>
      <c r="RR70" s="557">
        <f t="shared" ca="1" si="302"/>
        <v>0</v>
      </c>
      <c r="RS70" s="557">
        <f t="shared" ca="1" si="302"/>
        <v>0</v>
      </c>
      <c r="RT70" s="557">
        <f t="shared" ca="1" si="302"/>
        <v>0</v>
      </c>
      <c r="RU70" s="557">
        <f t="shared" ca="1" si="302"/>
        <v>0</v>
      </c>
      <c r="RV70" s="557">
        <f t="shared" ca="1" si="302"/>
        <v>0</v>
      </c>
      <c r="RW70" s="557">
        <f t="shared" ca="1" si="303"/>
        <v>0</v>
      </c>
      <c r="RX70" s="557">
        <f t="shared" ca="1" si="303"/>
        <v>0</v>
      </c>
      <c r="RY70" s="557">
        <f t="shared" ca="1" si="303"/>
        <v>0</v>
      </c>
      <c r="RZ70" s="557">
        <f t="shared" ca="1" si="303"/>
        <v>0</v>
      </c>
      <c r="SA70" s="557">
        <f t="shared" ca="1" si="303"/>
        <v>0</v>
      </c>
      <c r="SB70" s="557">
        <f t="shared" ca="1" si="303"/>
        <v>0</v>
      </c>
      <c r="SC70" s="557">
        <f t="shared" ca="1" si="303"/>
        <v>0</v>
      </c>
      <c r="SD70" s="557">
        <f t="shared" ca="1" si="303"/>
        <v>0</v>
      </c>
      <c r="SE70" s="557">
        <f t="shared" ca="1" si="303"/>
        <v>0</v>
      </c>
      <c r="SF70" s="557">
        <f t="shared" ca="1" si="303"/>
        <v>0</v>
      </c>
      <c r="SG70" s="557">
        <f t="shared" ca="1" si="304"/>
        <v>0</v>
      </c>
      <c r="SH70" s="557">
        <f t="shared" ca="1" si="304"/>
        <v>0</v>
      </c>
      <c r="SI70" s="557">
        <f t="shared" ca="1" si="304"/>
        <v>0</v>
      </c>
      <c r="SJ70" s="557">
        <f t="shared" ca="1" si="304"/>
        <v>0</v>
      </c>
      <c r="SK70" s="557">
        <f t="shared" ca="1" si="304"/>
        <v>0</v>
      </c>
      <c r="SL70" s="557">
        <f t="shared" ca="1" si="304"/>
        <v>0</v>
      </c>
      <c r="SM70" s="557">
        <f t="shared" ca="1" si="304"/>
        <v>0</v>
      </c>
      <c r="SN70" s="557">
        <f t="shared" ca="1" si="304"/>
        <v>0</v>
      </c>
      <c r="SO70" s="557">
        <f t="shared" ca="1" si="304"/>
        <v>0</v>
      </c>
      <c r="SP70" s="557">
        <f t="shared" ca="1" si="304"/>
        <v>0</v>
      </c>
      <c r="SQ70" s="557">
        <f t="shared" ca="1" si="305"/>
        <v>0</v>
      </c>
      <c r="SR70" s="557">
        <f t="shared" ca="1" si="305"/>
        <v>0</v>
      </c>
      <c r="SS70" s="557">
        <f t="shared" ca="1" si="305"/>
        <v>0</v>
      </c>
      <c r="ST70" s="557">
        <f t="shared" ca="1" si="305"/>
        <v>0</v>
      </c>
      <c r="SU70" s="557">
        <f t="shared" ca="1" si="305"/>
        <v>0</v>
      </c>
      <c r="SV70" s="557">
        <f t="shared" ca="1" si="305"/>
        <v>0</v>
      </c>
      <c r="SW70" s="557">
        <f t="shared" ca="1" si="305"/>
        <v>0</v>
      </c>
      <c r="SX70" s="557">
        <f t="shared" ca="1" si="305"/>
        <v>0</v>
      </c>
      <c r="SY70" s="557">
        <f t="shared" ca="1" si="305"/>
        <v>0</v>
      </c>
      <c r="SZ70" s="557">
        <f t="shared" ca="1" si="305"/>
        <v>0</v>
      </c>
      <c r="TA70" s="557">
        <f t="shared" ca="1" si="306"/>
        <v>0</v>
      </c>
      <c r="TB70" s="557">
        <f t="shared" ca="1" si="306"/>
        <v>0</v>
      </c>
      <c r="TC70" s="557">
        <f t="shared" ca="1" si="306"/>
        <v>0</v>
      </c>
      <c r="TD70" s="557">
        <f t="shared" ca="1" si="306"/>
        <v>0</v>
      </c>
      <c r="TE70" s="557">
        <f t="shared" ca="1" si="306"/>
        <v>0</v>
      </c>
      <c r="TF70" s="557">
        <f t="shared" ca="1" si="306"/>
        <v>0</v>
      </c>
      <c r="TG70" s="557">
        <f t="shared" ca="1" si="306"/>
        <v>0</v>
      </c>
      <c r="TH70" s="557">
        <f t="shared" ca="1" si="306"/>
        <v>0</v>
      </c>
      <c r="TI70" s="557">
        <f t="shared" ca="1" si="306"/>
        <v>0</v>
      </c>
      <c r="TJ70" s="557">
        <f t="shared" ca="1" si="306"/>
        <v>0</v>
      </c>
      <c r="TK70" s="557">
        <f t="shared" ca="1" si="307"/>
        <v>0</v>
      </c>
      <c r="TL70" s="557">
        <f t="shared" ca="1" si="307"/>
        <v>0</v>
      </c>
      <c r="TM70" s="557">
        <f t="shared" ca="1" si="307"/>
        <v>0</v>
      </c>
      <c r="TN70" s="557">
        <f t="shared" ca="1" si="307"/>
        <v>0</v>
      </c>
      <c r="TO70" s="557">
        <f t="shared" ca="1" si="307"/>
        <v>0</v>
      </c>
      <c r="TP70" s="557">
        <f t="shared" ca="1" si="307"/>
        <v>0</v>
      </c>
      <c r="TQ70" s="557">
        <f t="shared" ca="1" si="307"/>
        <v>0</v>
      </c>
      <c r="TR70" s="557">
        <f t="shared" ca="1" si="307"/>
        <v>0</v>
      </c>
      <c r="TS70" s="557">
        <f t="shared" ca="1" si="307"/>
        <v>0</v>
      </c>
      <c r="TT70" s="557">
        <f t="shared" ca="1" si="307"/>
        <v>0</v>
      </c>
      <c r="TU70" s="557">
        <f t="shared" ca="1" si="308"/>
        <v>0</v>
      </c>
      <c r="TV70" s="557">
        <f t="shared" ca="1" si="308"/>
        <v>0</v>
      </c>
      <c r="TW70" s="557">
        <f t="shared" ca="1" si="308"/>
        <v>0</v>
      </c>
      <c r="TX70" s="557">
        <f t="shared" ca="1" si="308"/>
        <v>0</v>
      </c>
      <c r="TY70" s="557">
        <f t="shared" ca="1" si="308"/>
        <v>0</v>
      </c>
      <c r="TZ70" s="557">
        <f t="shared" ca="1" si="308"/>
        <v>0</v>
      </c>
      <c r="UA70" s="557">
        <f t="shared" ca="1" si="308"/>
        <v>0</v>
      </c>
      <c r="UB70" s="557">
        <f t="shared" ca="1" si="308"/>
        <v>0</v>
      </c>
      <c r="UC70" s="557">
        <f t="shared" ca="1" si="308"/>
        <v>0</v>
      </c>
      <c r="UD70" s="557">
        <f t="shared" ca="1" si="308"/>
        <v>0</v>
      </c>
      <c r="UE70" s="557">
        <f t="shared" ca="1" si="309"/>
        <v>0</v>
      </c>
      <c r="UF70" s="557">
        <f t="shared" ca="1" si="309"/>
        <v>0</v>
      </c>
      <c r="UG70" s="557">
        <f t="shared" ca="1" si="309"/>
        <v>0</v>
      </c>
      <c r="UH70" s="557">
        <f t="shared" ca="1" si="309"/>
        <v>0</v>
      </c>
      <c r="UI70" s="557">
        <f t="shared" ca="1" si="309"/>
        <v>0</v>
      </c>
      <c r="UJ70" s="557">
        <f t="shared" ca="1" si="309"/>
        <v>0</v>
      </c>
      <c r="UK70" s="557">
        <f t="shared" ca="1" si="309"/>
        <v>0</v>
      </c>
      <c r="UL70" s="557">
        <f t="shared" ca="1" si="309"/>
        <v>0</v>
      </c>
      <c r="UM70" s="557">
        <f t="shared" ca="1" si="309"/>
        <v>0</v>
      </c>
      <c r="UN70" s="557">
        <f t="shared" ca="1" si="309"/>
        <v>0</v>
      </c>
      <c r="UO70" s="557">
        <f t="shared" ca="1" si="310"/>
        <v>0</v>
      </c>
      <c r="UP70" s="557">
        <f t="shared" ca="1" si="310"/>
        <v>0</v>
      </c>
      <c r="UQ70" s="557">
        <f t="shared" ca="1" si="310"/>
        <v>0</v>
      </c>
      <c r="UR70" s="557">
        <f t="shared" ca="1" si="310"/>
        <v>0</v>
      </c>
      <c r="US70" s="557">
        <f t="shared" ca="1" si="310"/>
        <v>0</v>
      </c>
      <c r="UT70" s="557">
        <f t="shared" ca="1" si="310"/>
        <v>0</v>
      </c>
      <c r="UU70" s="557">
        <f t="shared" ca="1" si="310"/>
        <v>0</v>
      </c>
      <c r="UV70" s="557">
        <f t="shared" ca="1" si="310"/>
        <v>0</v>
      </c>
      <c r="UW70" s="557">
        <f t="shared" ca="1" si="310"/>
        <v>0</v>
      </c>
      <c r="UX70" s="557">
        <f t="shared" ca="1" si="310"/>
        <v>0</v>
      </c>
      <c r="UY70" s="557">
        <f t="shared" ca="1" si="311"/>
        <v>0</v>
      </c>
      <c r="UZ70" s="557">
        <f t="shared" ca="1" si="311"/>
        <v>0</v>
      </c>
      <c r="VA70" s="557">
        <f t="shared" ca="1" si="311"/>
        <v>0</v>
      </c>
      <c r="VB70" s="557">
        <f t="shared" ca="1" si="311"/>
        <v>0</v>
      </c>
      <c r="VC70" s="557">
        <f t="shared" ca="1" si="311"/>
        <v>0</v>
      </c>
      <c r="VD70" s="557">
        <f t="shared" ca="1" si="311"/>
        <v>0</v>
      </c>
      <c r="VE70" s="557">
        <f t="shared" ca="1" si="311"/>
        <v>0</v>
      </c>
      <c r="VF70" s="557">
        <f t="shared" ca="1" si="311"/>
        <v>0</v>
      </c>
      <c r="VG70" s="557">
        <f t="shared" ca="1" si="311"/>
        <v>0</v>
      </c>
      <c r="VH70" s="557">
        <f t="shared" ca="1" si="311"/>
        <v>0</v>
      </c>
      <c r="VI70" s="557">
        <f t="shared" ca="1" si="311"/>
        <v>0</v>
      </c>
      <c r="VJ70" s="189">
        <f t="shared" ca="1" si="312"/>
        <v>0</v>
      </c>
      <c r="VK70" s="189">
        <f t="shared" ca="1" si="312"/>
        <v>0</v>
      </c>
      <c r="VL70" s="189">
        <f t="shared" ca="1" si="312"/>
        <v>0</v>
      </c>
      <c r="VM70" s="189">
        <f t="shared" ca="1" si="312"/>
        <v>0</v>
      </c>
      <c r="VN70" s="189">
        <f t="shared" ca="1" si="312"/>
        <v>0</v>
      </c>
      <c r="VO70" s="230">
        <f t="shared" ca="1" si="313"/>
        <v>0</v>
      </c>
      <c r="VP70" s="189">
        <f t="shared" ca="1" si="314"/>
        <v>0</v>
      </c>
      <c r="VQ70" s="189">
        <f t="shared" ca="1" si="314"/>
        <v>0</v>
      </c>
      <c r="VR70" s="189">
        <f t="shared" ca="1" si="314"/>
        <v>0</v>
      </c>
      <c r="VS70" s="189">
        <f t="shared" ca="1" si="314"/>
        <v>0</v>
      </c>
      <c r="VT70" s="189">
        <f t="shared" ca="1" si="314"/>
        <v>0</v>
      </c>
      <c r="VU70" s="230">
        <f t="shared" ca="1" si="315"/>
        <v>0</v>
      </c>
      <c r="VV70" s="231">
        <f t="shared" ca="1" si="316"/>
        <v>0</v>
      </c>
      <c r="VW70" s="231">
        <f t="shared" ca="1" si="316"/>
        <v>0</v>
      </c>
      <c r="VX70" s="231">
        <f t="shared" ca="1" si="316"/>
        <v>0</v>
      </c>
      <c r="VY70" s="231">
        <f t="shared" ca="1" si="316"/>
        <v>0</v>
      </c>
      <c r="VZ70" s="544">
        <f t="shared" ca="1" si="317"/>
        <v>0</v>
      </c>
      <c r="WA70" s="231">
        <f t="shared" ca="1" si="318"/>
        <v>0</v>
      </c>
      <c r="WB70" s="231">
        <f t="shared" ca="1" si="318"/>
        <v>0</v>
      </c>
      <c r="WC70" s="231">
        <f t="shared" ca="1" si="318"/>
        <v>0</v>
      </c>
      <c r="WD70" s="231">
        <f t="shared" ca="1" si="318"/>
        <v>0</v>
      </c>
      <c r="WE70" s="544">
        <f t="shared" ca="1" si="319"/>
        <v>0</v>
      </c>
      <c r="WF70" s="544">
        <f t="shared" ca="1" si="319"/>
        <v>0</v>
      </c>
      <c r="WG70" s="544">
        <f t="shared" ca="1" si="319"/>
        <v>0</v>
      </c>
      <c r="WH70" s="544">
        <f t="shared" ca="1" si="319"/>
        <v>0</v>
      </c>
      <c r="WI70" s="544">
        <f t="shared" ca="1" si="319"/>
        <v>0</v>
      </c>
      <c r="WJ70" s="544">
        <f t="shared" ca="1" si="319"/>
        <v>0</v>
      </c>
      <c r="WK70" s="544">
        <f t="shared" ca="1" si="319"/>
        <v>0</v>
      </c>
      <c r="WL70" s="535" cm="1">
        <f t="array" aca="1" ref="WL70" ca="1">INDEX(WL$13:WL69,$B70+1,1)</f>
        <v>0</v>
      </c>
      <c r="WM70" s="411">
        <f t="shared" ca="1" si="320"/>
        <v>67</v>
      </c>
      <c r="WN70" s="18"/>
      <c r="WO70" s="535" cm="1">
        <f t="array" aca="1" ref="WO70" ca="1">INDEX(WO$13:WO69,$B70+1,1)</f>
        <v>0</v>
      </c>
      <c r="WP70" s="411">
        <f t="shared" si="321"/>
        <v>0</v>
      </c>
      <c r="WQ70" s="535" cm="1">
        <f t="array" aca="1" ref="WQ70" ca="1">INDEX(WQ$13:WQ69,$B70+1,1)</f>
        <v>0</v>
      </c>
      <c r="WR70" s="535" t="str" cm="1">
        <f t="array" aca="1" ref="WR70" ca="1">INDEX(WR$13:WR69,$B70+1,1)</f>
        <v>-</v>
      </c>
      <c r="WS70" s="535" t="str" cm="1">
        <f t="array" aca="1" ref="WS70" ca="1">INDEX(WS$13:WS69,$B70+1,1)</f>
        <v>-</v>
      </c>
      <c r="WT70" s="535" t="str" cm="1">
        <f t="array" aca="1" ref="WT70" ca="1">INDEX(WT$13:WT69,$B70+1,1)</f>
        <v>-</v>
      </c>
      <c r="WU70" s="535" t="str" cm="1">
        <f t="array" aca="1" ref="WU70" ca="1">INDEX(WU$13:WU69,$B70+1,1)</f>
        <v>-</v>
      </c>
      <c r="WV70" s="535" t="str" cm="1">
        <f t="array" aca="1" ref="WV70" ca="1">INDEX(WV$13:WV69,$B70+1,1)</f>
        <v>-</v>
      </c>
      <c r="WW70" s="535" t="str" cm="1">
        <f t="array" aca="1" ref="WW70" ca="1">INDEX(WW$13:WW69,$B70+1,1)</f>
        <v>-</v>
      </c>
      <c r="WX70" s="535" t="str" cm="1">
        <f t="array" aca="1" ref="WX70" ca="1">INDEX(WX$13:WX69,$B70+1,1)</f>
        <v>-</v>
      </c>
      <c r="WY70" s="535" t="str" cm="1">
        <f t="array" aca="1" ref="WY70" ca="1">INDEX(WY$13:WY69,$B70+1,1)</f>
        <v>-</v>
      </c>
      <c r="WZ70" s="535" t="str" cm="1">
        <f t="array" aca="1" ref="WZ70" ca="1">INDEX(WZ$13:WZ69,$B70+1,1)</f>
        <v>-</v>
      </c>
      <c r="XA70" s="535" t="str" cm="1">
        <f t="array" aca="1" ref="XA70" ca="1">INDEX(XA$13:XA69,$B70+1,1)</f>
        <v>-</v>
      </c>
      <c r="XB70" s="535" t="str" cm="1">
        <f t="array" aca="1" ref="XB70" ca="1">INDEX(XB$13:XB69,$B70+1,1)</f>
        <v>-</v>
      </c>
      <c r="XC70" s="535" t="str" cm="1">
        <f t="array" aca="1" ref="XC70" ca="1">INDEX(XC$13:XC69,$B70+1,1)</f>
        <v>-</v>
      </c>
      <c r="XD70" s="535" t="str" cm="1">
        <f t="array" aca="1" ref="XD70" ca="1">INDEX(XD$13:XD69,$B70+1,1)</f>
        <v>-</v>
      </c>
      <c r="XE70" s="535" t="str" cm="1">
        <f t="array" aca="1" ref="XE70" ca="1">INDEX(XE$13:XE69,$B70+1,1)</f>
        <v>-</v>
      </c>
      <c r="XF70" s="535" t="str" cm="1">
        <f t="array" aca="1" ref="XF70" ca="1">INDEX(XF$13:XF69,$B70+1,1)</f>
        <v>-</v>
      </c>
      <c r="XG70" s="535" t="str" cm="1">
        <f t="array" aca="1" ref="XG70" ca="1">INDEX(XG$13:XG69,$B70+1,1)</f>
        <v>-</v>
      </c>
      <c r="XH70" s="18"/>
      <c r="XI70" s="411" t="b">
        <f t="shared" ca="1" si="322"/>
        <v>0</v>
      </c>
      <c r="XJ70" s="411" t="str">
        <f t="shared" ca="1" si="323"/>
        <v>-</v>
      </c>
      <c r="XK70" s="535" t="str" cm="1">
        <f t="array" aca="1" ref="XK70" ca="1">INDEX(XK$13:XK69,$B70+1,1)</f>
        <v>-</v>
      </c>
      <c r="XL70" s="535" t="str" cm="1">
        <f t="array" aca="1" ref="XL70" ca="1">INDEX(XL$13:XL69,$B70+1,1)</f>
        <v>-</v>
      </c>
      <c r="XM70" s="535" t="str" cm="1">
        <f t="array" aca="1" ref="XM70" ca="1">INDEX(XM$13:XM69,$B70+1,1)</f>
        <v>-</v>
      </c>
      <c r="XN70" s="545" cm="1">
        <f t="array" aca="1" ref="XN70" ca="1">INDEX(i.AgeJ,$AD70,1)</f>
        <v>0</v>
      </c>
      <c r="XO70" s="535" t="str" cm="1">
        <f t="array" aca="1" ref="XO70" ca="1">INDEX(XO$13:XO69,$B70+1,1)</f>
        <v>-</v>
      </c>
      <c r="XP70" s="411" t="str">
        <f t="shared" ca="1" si="324"/>
        <v>-</v>
      </c>
      <c r="XQ70" s="411" t="str">
        <f t="shared" ca="1" si="324"/>
        <v>-</v>
      </c>
      <c r="XR70" s="535" t="str" cm="1">
        <f t="array" aca="1" ref="XR70" ca="1">INDEX(XR$13:XR69,$B70+1,1)</f>
        <v>-</v>
      </c>
      <c r="XS70" s="535" t="str" cm="1">
        <f t="array" aca="1" ref="XS70" ca="1">INDEX(XS$13:XS69,$B70+1,1)</f>
        <v>-</v>
      </c>
      <c r="XT70" s="535" t="str" cm="1">
        <f t="array" aca="1" ref="XT70" ca="1">INDEX(XT$13:XT69,$B70+1,1)</f>
        <v>-</v>
      </c>
      <c r="XU70" s="535" t="str" cm="1">
        <f t="array" aca="1" ref="XU70" ca="1">INDEX(XU$13:XU69,$B70+1,1)</f>
        <v>-</v>
      </c>
      <c r="XV70" s="535" t="str" cm="1">
        <f t="array" aca="1" ref="XV70" ca="1">INDEX(XV$13:XV69,$B70+1,1)</f>
        <v>-</v>
      </c>
      <c r="XW70" s="535" t="b" cm="1">
        <f t="array" aca="1" ref="XW70" ca="1">INDEX(XW$13:XW69,$B70+1,1)</f>
        <v>1</v>
      </c>
      <c r="XX70" s="535" t="str" cm="1">
        <f t="array" aca="1" ref="XX70" ca="1">INDEX(XX$13:XX69,$B70+1,1)</f>
        <v>-</v>
      </c>
      <c r="XY70" s="535" cm="1">
        <f t="array" aca="1" ref="XY70" ca="1">INDEX(XY$13:XY69,$B70+1,1)</f>
        <v>0</v>
      </c>
      <c r="XZ70" s="535" cm="1">
        <f t="array" aca="1" ref="XZ70" ca="1">INDEX(XZ$13:XZ69,$B70+1,1)</f>
        <v>0</v>
      </c>
      <c r="YA70" s="535" cm="1">
        <f t="array" aca="1" ref="YA70" ca="1">INDEX(YA$13:YA69,$B70+1,1)</f>
        <v>0</v>
      </c>
      <c r="YB70" s="18"/>
      <c r="YC70" s="411">
        <f t="shared" si="325"/>
        <v>50</v>
      </c>
      <c r="YD70" s="411">
        <f t="shared" si="325"/>
        <v>50</v>
      </c>
      <c r="YE70" s="411">
        <f t="shared" si="325"/>
        <v>50</v>
      </c>
      <c r="YF70" s="411">
        <f t="shared" si="325"/>
        <v>50</v>
      </c>
      <c r="YG70" s="535" cm="1">
        <f t="array" aca="1" ref="YG70" ca="1">INDEX(YG$13:YG69,$B70+1,1)</f>
        <v>1</v>
      </c>
      <c r="YH70" s="535" cm="1">
        <f t="array" aca="1" ref="YH70" ca="1">INDEX(YH$13:YH69,$B70+1,1)</f>
        <v>1</v>
      </c>
      <c r="YI70" s="535" cm="1">
        <f t="array" aca="1" ref="YI70" ca="1">INDEX(YI$13:YI69,$B70+1,1)</f>
        <v>1</v>
      </c>
      <c r="YJ70" s="535" cm="1">
        <f t="array" aca="1" ref="YJ70" ca="1">INDEX(YJ$13:YJ69,$B70+1,1)</f>
        <v>1</v>
      </c>
      <c r="YK70" s="535" t="str" cm="1">
        <f t="array" aca="1" ref="YK70" ca="1">INDEX(YK$13:YK69,$B70+1,1)</f>
        <v>-</v>
      </c>
      <c r="YL70" s="535" t="str" cm="1">
        <f t="array" aca="1" ref="YL70" ca="1">INDEX(YL$13:YL69,$B70+1,1)</f>
        <v>-</v>
      </c>
      <c r="YM70" s="535" t="str" cm="1">
        <f t="array" aca="1" ref="YM70" ca="1">INDEX(YM$13:YM69,$B70+1,1)</f>
        <v>-</v>
      </c>
      <c r="YN70" s="535" t="str" cm="1">
        <f t="array" aca="1" ref="YN70" ca="1">INDEX(YN$13:YN69,$B70+1,1)</f>
        <v>-</v>
      </c>
      <c r="YO70" s="535" t="str" cm="1">
        <f t="array" aca="1" ref="YO70" ca="1">INDEX(YO$13:YO69,$B70+1,1)</f>
        <v>-</v>
      </c>
      <c r="YP70" s="535" t="str" cm="1">
        <f t="array" aca="1" ref="YP70" ca="1">INDEX(YP$13:YP69,$B70+1,1)</f>
        <v>-</v>
      </c>
      <c r="YQ70" s="535" t="str" cm="1">
        <f t="array" aca="1" ref="YQ70" ca="1">INDEX(YQ$13:YQ69,$B70+1,1)</f>
        <v>-</v>
      </c>
      <c r="YR70" s="18"/>
      <c r="YS70" s="535" t="str" cm="1">
        <f t="array" aca="1" ref="YS70" ca="1">INDEX(YS$13:YS69,$B70+1,1)</f>
        <v>-</v>
      </c>
      <c r="YT70" s="411">
        <f t="shared" ca="1" si="326"/>
        <v>1</v>
      </c>
      <c r="YU70" s="18"/>
      <c r="YV70" s="535" t="str" cm="1">
        <f t="array" aca="1" ref="YV70" ca="1">INDEX(YV$13:YV69,$B70+1,1)</f>
        <v>-</v>
      </c>
      <c r="YW70" s="535" t="str" cm="1">
        <f t="array" aca="1" ref="YW70" ca="1">INDEX(YW$13:YW69,$B70+1,1)</f>
        <v>-</v>
      </c>
      <c r="YX70" s="535" t="str" cm="1">
        <f t="array" aca="1" ref="YX70" ca="1">INDEX(YX$13:YX69,$B70+1,1)</f>
        <v>-</v>
      </c>
      <c r="YY70" s="535" t="str" cm="1">
        <f t="array" aca="1" ref="YY70" ca="1">INDEX(YY$13:YY69,$B70+1,1)</f>
        <v>-</v>
      </c>
      <c r="YZ70" s="535" t="str" cm="1">
        <f t="array" aca="1" ref="YZ70" ca="1">INDEX(YZ$13:YZ69,$B70+1,1)</f>
        <v>-</v>
      </c>
      <c r="ZA70" s="535" t="str" cm="1">
        <f t="array" aca="1" ref="ZA70" ca="1">INDEX(ZA$13:ZA69,$B70+1,1)</f>
        <v>-</v>
      </c>
      <c r="ZB70" s="535" t="str" cm="1">
        <f t="array" aca="1" ref="ZB70" ca="1">INDEX(ZB$13:ZB69,$B70+1,1)</f>
        <v>-</v>
      </c>
      <c r="ZC70" s="535" t="str" cm="1">
        <f t="array" aca="1" ref="ZC70" ca="1">INDEX(ZC$13:ZC69,$B70+1,1)</f>
        <v>-</v>
      </c>
      <c r="ZD70" s="535" t="str" cm="1">
        <f t="array" aca="1" ref="ZD70" ca="1">INDEX(ZD$13:ZD69,$B70+1,1)</f>
        <v>-</v>
      </c>
      <c r="ZE70" s="543">
        <f t="shared" ca="1" si="327"/>
        <v>652</v>
      </c>
      <c r="ZF70" s="543">
        <f t="shared" ca="1" si="327"/>
        <v>686</v>
      </c>
      <c r="ZG70" s="543">
        <f t="shared" ca="1" si="327"/>
        <v>721</v>
      </c>
      <c r="ZH70" s="459">
        <f t="shared" ca="1" si="328"/>
        <v>469</v>
      </c>
      <c r="ZI70" s="459">
        <f t="shared" ca="1" si="328"/>
        <v>504</v>
      </c>
      <c r="ZJ70" s="459">
        <f t="shared" ca="1" si="328"/>
        <v>539</v>
      </c>
      <c r="ZK70" s="459">
        <f t="shared" ca="1" si="329"/>
        <v>385</v>
      </c>
      <c r="ZL70" s="459">
        <f t="shared" ca="1" si="329"/>
        <v>420</v>
      </c>
      <c r="ZM70" s="459">
        <f t="shared" ca="1" si="329"/>
        <v>455</v>
      </c>
      <c r="ZN70" s="535" t="str" cm="1">
        <f t="array" aca="1" ref="ZN70" ca="1">INDEX(ZN$13:ZN69,$B70+1,1)</f>
        <v>-</v>
      </c>
      <c r="ZO70" s="535" t="str" cm="1">
        <f t="array" aca="1" ref="ZO70" ca="1">INDEX(ZO$13:ZO69,$B70+1,1)</f>
        <v>-</v>
      </c>
      <c r="ZP70" s="535" t="str" cm="1">
        <f t="array" aca="1" ref="ZP70" ca="1">INDEX(ZP$13:ZP69,$B70+1,1)</f>
        <v>-</v>
      </c>
      <c r="ZQ70" s="535" t="str" cm="1">
        <f t="array" aca="1" ref="ZQ70" ca="1">INDEX(ZQ$13:ZQ69,$B70+1,1)</f>
        <v>-</v>
      </c>
      <c r="ZR70" s="535" t="str" cm="1">
        <f t="array" aca="1" ref="ZR70" ca="1">INDEX(ZR$13:ZR69,$B70+1,1)</f>
        <v>-</v>
      </c>
      <c r="ZS70" s="535" t="str" cm="1">
        <f t="array" aca="1" ref="ZS70" ca="1">INDEX(ZS$13:ZS69,$B70+1,1)</f>
        <v>-</v>
      </c>
      <c r="ZT70" s="535" t="str" cm="1">
        <f t="array" aca="1" ref="ZT70" ca="1">INDEX(ZT$13:ZT69,$B70+1,1)</f>
        <v>-</v>
      </c>
      <c r="ZU70" s="535" t="str" cm="1">
        <f t="array" aca="1" ref="ZU70" ca="1">INDEX(ZU$13:ZU69,$B70+1,1)</f>
        <v>-</v>
      </c>
      <c r="ZV70" s="535" t="str" cm="1">
        <f t="array" aca="1" ref="ZV70" ca="1">INDEX(ZV$13:ZV69,$B70+1,1)</f>
        <v>-</v>
      </c>
      <c r="ZW70" s="535" t="str" cm="1">
        <f t="array" aca="1" ref="ZW70" ca="1">INDEX(ZW$13:ZW69,$B70+1,1)</f>
        <v>-</v>
      </c>
      <c r="ZX70" s="535" t="str" cm="1">
        <f t="array" aca="1" ref="ZX70" ca="1">INDEX(ZX$13:ZX69,$B70+1,1)</f>
        <v>-</v>
      </c>
      <c r="ZY70" s="535" t="str" cm="1">
        <f t="array" aca="1" ref="ZY70" ca="1">INDEX(ZY$13:ZY69,$B70+1,1)</f>
        <v>-</v>
      </c>
      <c r="ZZ70" s="535" t="str" cm="1">
        <f t="array" aca="1" ref="ZZ70" ca="1">INDEX(ZZ$13:ZZ69,$B70+1,1)</f>
        <v>-</v>
      </c>
      <c r="AAA70" s="535" t="str" cm="1">
        <f t="array" aca="1" ref="AAA70" ca="1">INDEX(AAA$13:AAA69,$B70+1,1)</f>
        <v>-</v>
      </c>
      <c r="AAB70" s="535" cm="1">
        <f t="array" aca="1" ref="AAB70" ca="1">INDEX(AAB$13:AAB69,$B70+1,1)</f>
        <v>0</v>
      </c>
      <c r="AAC70" s="535" t="str" cm="1">
        <f t="array" aca="1" ref="AAC70" ca="1">INDEX(AAC$13:AAC69,$B70+1,1)</f>
        <v>-</v>
      </c>
      <c r="AAD70" s="535" t="str" cm="1">
        <f t="array" aca="1" ref="AAD70" ca="1">INDEX(AAD$13:AAD69,$B70+1,1)</f>
        <v>-</v>
      </c>
      <c r="AAE70" s="535" t="str" cm="1">
        <f t="array" aca="1" ref="AAE70" ca="1">INDEX(AAE$13:AAE69,$B70+1,1)</f>
        <v>-</v>
      </c>
      <c r="AAF70" s="535" t="str" cm="1">
        <f t="array" aca="1" ref="AAF70" ca="1">INDEX(AAF$13:AAF69,$B70+1,1)</f>
        <v>-</v>
      </c>
      <c r="AAG70" s="535" t="str" cm="1">
        <f t="array" aca="1" ref="AAG70" ca="1">INDEX(AAG$13:AAG69,$B70+1,1)</f>
        <v>-</v>
      </c>
      <c r="AAH70" s="535" cm="1">
        <f t="array" aca="1" ref="AAH70" ca="1">INDEX(AAH$13:AAH69,$B70+1,1)</f>
        <v>0</v>
      </c>
      <c r="AAI70" s="535" t="str" cm="1">
        <f t="array" aca="1" ref="AAI70" ca="1">INDEX(AAI$13:AAI69,$B70+1,1)</f>
        <v>-</v>
      </c>
      <c r="AAJ70" s="535" t="str" cm="1">
        <f t="array" aca="1" ref="AAJ70" ca="1">INDEX(AAJ$13:AAJ69,$B70+1,1)</f>
        <v>-</v>
      </c>
      <c r="AAK70" s="535" t="str" cm="1">
        <f t="array" aca="1" ref="AAK70" ca="1">INDEX(AAK$13:AAK69,$B70+1,1)</f>
        <v>-</v>
      </c>
      <c r="AAL70" s="535" cm="1">
        <f t="array" aca="1" ref="AAL70" ca="1">INDEX(AAL$13:AAL69,$B70+1,1)</f>
        <v>1</v>
      </c>
      <c r="AAM70" s="535" cm="1">
        <f t="array" aca="1" ref="AAM70" ca="1">INDEX(AAM$13:AAM69,$B70+1,1)</f>
        <v>1</v>
      </c>
      <c r="AAN70" s="535" t="str" cm="1">
        <f t="array" aca="1" ref="AAN70" ca="1">INDEX(AAN$13:AAN69,$B70+1,1)</f>
        <v>-</v>
      </c>
      <c r="AAO70" s="535" t="str" cm="1">
        <f t="array" aca="1" ref="AAO70" ca="1">INDEX(AAO$13:AAO69,$B70+1,1)</f>
        <v>-</v>
      </c>
      <c r="AAP70" s="535" t="str" cm="1">
        <f t="array" aca="1" ref="AAP70" ca="1">INDEX(AAP$13:AAP69,$B70+1,1)</f>
        <v>-</v>
      </c>
      <c r="AAQ70" s="535" t="str" cm="1">
        <f t="array" aca="1" ref="AAQ70" ca="1">INDEX(AAQ$13:AAQ69,$B70+1,1)</f>
        <v>-</v>
      </c>
      <c r="AAR70" s="535" t="str" cm="1">
        <f t="array" aca="1" ref="AAR70" ca="1">INDEX(AAR$13:AAR69,$B70+1,1)</f>
        <v>-</v>
      </c>
      <c r="AAS70" s="535" t="str" cm="1">
        <f t="array" aca="1" ref="AAS70" ca="1">INDEX(AAS$13:AAS69,$B70+1,1)</f>
        <v>-</v>
      </c>
      <c r="AAT70" s="535" t="str" cm="1">
        <f t="array" aca="1" ref="AAT70" ca="1">INDEX(AAT$13:AAT69,$B70+1,1)</f>
        <v>-</v>
      </c>
      <c r="AAU70" s="535" t="str" cm="1">
        <f t="array" aca="1" ref="AAU70" ca="1">INDEX(AAU$13:AAU69,$B70+1,1)</f>
        <v>-</v>
      </c>
      <c r="AAV70" s="535" t="str" cm="1">
        <f t="array" aca="1" ref="AAV70" ca="1">INDEX(AAV$13:AAV69,$B70+1,1)</f>
        <v>-</v>
      </c>
      <c r="AAW70" s="535" t="str" cm="1">
        <f t="array" aca="1" ref="AAW70" ca="1">INDEX(AAW$13:AAW69,$B70+1,1)</f>
        <v>-</v>
      </c>
      <c r="AAX70" s="535" t="str" cm="1">
        <f t="array" aca="1" ref="AAX70" ca="1">INDEX(AAX$13:AAX69,$B70+1,1)</f>
        <v>-</v>
      </c>
      <c r="AAY70" s="535" t="str" cm="1">
        <f t="array" aca="1" ref="AAY70" ca="1">INDEX(AAY$13:AAY69,$B70+1,1)</f>
        <v>-</v>
      </c>
      <c r="AAZ70" s="535" t="str" cm="1">
        <f t="array" aca="1" ref="AAZ70" ca="1">INDEX(AAZ$13:AAZ69,$B70+1,1)</f>
        <v>-</v>
      </c>
      <c r="ABA70" s="18"/>
      <c r="ABB70" s="545" t="str">
        <f t="shared" ca="1" si="330"/>
        <v>-</v>
      </c>
      <c r="ABC70" s="545" t="str">
        <f t="shared" ca="1" si="330"/>
        <v>-</v>
      </c>
      <c r="ABD70" s="545" t="str">
        <f t="shared" ca="1" si="330"/>
        <v>-</v>
      </c>
      <c r="ABE70" s="545" t="str">
        <f t="shared" ca="1" si="330"/>
        <v>-</v>
      </c>
      <c r="ABF70" s="545" t="str">
        <f t="shared" ca="1" si="330"/>
        <v>-</v>
      </c>
      <c r="ABG70" s="545" t="str">
        <f t="shared" ca="1" si="330"/>
        <v>-</v>
      </c>
      <c r="ABH70" s="545" t="str">
        <f t="shared" ca="1" si="330"/>
        <v>-</v>
      </c>
      <c r="ABI70" s="545" t="str">
        <f t="shared" ca="1" si="330"/>
        <v>-</v>
      </c>
      <c r="ABJ70" s="545" t="str">
        <f t="shared" ca="1" si="330"/>
        <v>-</v>
      </c>
      <c r="ABK70" s="545" t="str">
        <f t="shared" ca="1" si="330"/>
        <v>-</v>
      </c>
      <c r="ABL70" s="545" t="str">
        <f t="shared" ca="1" si="331"/>
        <v>-</v>
      </c>
      <c r="ABM70" s="545" t="str">
        <f t="shared" ca="1" si="331"/>
        <v>-</v>
      </c>
      <c r="ABN70" s="545" t="str">
        <f t="shared" ca="1" si="331"/>
        <v>-</v>
      </c>
      <c r="ABO70" s="545" t="str">
        <f t="shared" ca="1" si="331"/>
        <v>-</v>
      </c>
      <c r="ABP70" s="545" t="str">
        <f t="shared" ca="1" si="331"/>
        <v>-</v>
      </c>
      <c r="ABQ70" s="545" t="str">
        <f t="shared" ca="1" si="331"/>
        <v>-</v>
      </c>
      <c r="ABR70" s="545" t="str">
        <f t="shared" ca="1" si="331"/>
        <v>-</v>
      </c>
      <c r="ABS70" s="545" t="b">
        <f t="shared" ca="1" si="331"/>
        <v>1</v>
      </c>
      <c r="ABT70" s="545" t="str">
        <f t="shared" ca="1" si="331"/>
        <v>-</v>
      </c>
      <c r="ABU70" s="545" t="str">
        <f t="shared" ca="1" si="331"/>
        <v>-</v>
      </c>
      <c r="ABV70" s="545" t="str">
        <f t="shared" ca="1" si="332"/>
        <v>-</v>
      </c>
      <c r="ABW70" s="545" t="str">
        <f t="shared" ca="1" si="332"/>
        <v>-</v>
      </c>
      <c r="ABX70" s="545" t="str">
        <f t="shared" ca="1" si="332"/>
        <v>-</v>
      </c>
      <c r="ABY70" s="545" t="str">
        <f t="shared" ca="1" si="332"/>
        <v>-</v>
      </c>
      <c r="ABZ70" s="545" t="str">
        <f t="shared" ca="1" si="332"/>
        <v>-</v>
      </c>
      <c r="ACA70" s="545" t="str">
        <f t="shared" ca="1" si="332"/>
        <v>-</v>
      </c>
      <c r="ACB70" s="545" t="str">
        <f t="shared" ca="1" si="332"/>
        <v>-</v>
      </c>
      <c r="ACC70" s="545" t="str">
        <f t="shared" ca="1" si="332"/>
        <v>-</v>
      </c>
      <c r="ACD70" s="545" t="str">
        <f t="shared" ca="1" si="332"/>
        <v>-</v>
      </c>
      <c r="ACE70" s="545" t="str">
        <f t="shared" ca="1" si="332"/>
        <v>-</v>
      </c>
      <c r="ACF70" s="545" t="str">
        <f t="shared" ca="1" si="333"/>
        <v>-</v>
      </c>
      <c r="ACG70" s="545" t="str">
        <f t="shared" ca="1" si="333"/>
        <v>-</v>
      </c>
      <c r="ACH70" s="545" t="str">
        <f t="shared" ca="1" si="333"/>
        <v>-</v>
      </c>
      <c r="ACI70" s="545" t="str">
        <f t="shared" ca="1" si="333"/>
        <v>-</v>
      </c>
      <c r="ACJ70" s="545" t="str">
        <f t="shared" ca="1" si="333"/>
        <v>-</v>
      </c>
      <c r="ACK70" s="545" t="b">
        <f t="shared" ca="1" si="333"/>
        <v>1</v>
      </c>
      <c r="ACL70" s="545" t="str">
        <f t="shared" ca="1" si="333"/>
        <v>-</v>
      </c>
      <c r="ACM70" s="545" t="str">
        <f t="shared" ca="1" si="333"/>
        <v>-</v>
      </c>
      <c r="ACN70" s="545" t="str">
        <f t="shared" ca="1" si="333"/>
        <v>-</v>
      </c>
      <c r="ACO70" s="545" t="str">
        <f t="shared" ca="1" si="333"/>
        <v>-</v>
      </c>
      <c r="ACP70" s="545" t="str">
        <f t="shared" ca="1" si="334"/>
        <v>-</v>
      </c>
      <c r="ACQ70" s="545" t="str">
        <f t="shared" ca="1" si="334"/>
        <v>-</v>
      </c>
      <c r="ACR70" s="545" t="str">
        <f t="shared" ca="1" si="334"/>
        <v>-</v>
      </c>
      <c r="ACS70" s="545" t="str">
        <f t="shared" ca="1" si="334"/>
        <v>-</v>
      </c>
      <c r="ACT70" s="545" t="str">
        <f t="shared" ca="1" si="334"/>
        <v>-</v>
      </c>
      <c r="ACU70" s="545" t="str">
        <f t="shared" ca="1" si="334"/>
        <v>-</v>
      </c>
      <c r="ACV70" s="545" t="str">
        <f t="shared" ca="1" si="334"/>
        <v>-</v>
      </c>
      <c r="ACW70" s="545" t="str">
        <f t="shared" ca="1" si="334"/>
        <v>-</v>
      </c>
      <c r="ACX70" s="545" t="str">
        <f t="shared" ca="1" si="334"/>
        <v>-</v>
      </c>
      <c r="ACY70" s="545" t="str">
        <f t="shared" ca="1" si="334"/>
        <v>-</v>
      </c>
      <c r="ACZ70" s="545" t="str">
        <f t="shared" ca="1" si="335"/>
        <v>-</v>
      </c>
      <c r="ADA70" s="545" t="str">
        <f t="shared" ca="1" si="335"/>
        <v>-</v>
      </c>
      <c r="ADB70" s="545" t="str">
        <f t="shared" ca="1" si="335"/>
        <v>-</v>
      </c>
      <c r="ADC70" s="545" t="b">
        <f t="shared" ca="1" si="335"/>
        <v>1</v>
      </c>
      <c r="ADD70" s="545" t="str">
        <f t="shared" ca="1" si="335"/>
        <v>-</v>
      </c>
      <c r="ADE70" s="545" t="str">
        <f t="shared" ca="1" si="335"/>
        <v>-</v>
      </c>
      <c r="ADF70" s="545" t="str">
        <f t="shared" ca="1" si="335"/>
        <v>-</v>
      </c>
      <c r="ADG70" s="545" t="str">
        <f t="shared" ca="1" si="335"/>
        <v>-</v>
      </c>
      <c r="ADH70" s="545" t="str">
        <f t="shared" ca="1" si="335"/>
        <v>-</v>
      </c>
      <c r="ADI70" s="545" t="str">
        <f t="shared" ca="1" si="335"/>
        <v>-</v>
      </c>
      <c r="ADJ70" s="545" t="str">
        <f t="shared" ca="1" si="336"/>
        <v>-</v>
      </c>
      <c r="ADK70" s="545" t="str">
        <f t="shared" ca="1" si="336"/>
        <v>-</v>
      </c>
      <c r="ADL70" s="545" t="str">
        <f t="shared" ca="1" si="336"/>
        <v>-</v>
      </c>
      <c r="ADM70" s="545" t="str">
        <f t="shared" ca="1" si="336"/>
        <v>-</v>
      </c>
      <c r="ADN70" s="545" t="str">
        <f t="shared" ca="1" si="336"/>
        <v>-</v>
      </c>
      <c r="ADO70" s="545" t="str">
        <f t="shared" ca="1" si="336"/>
        <v>-</v>
      </c>
      <c r="ADP70" s="545" t="str">
        <f t="shared" ca="1" si="336"/>
        <v>-</v>
      </c>
      <c r="ADQ70" s="545" t="str">
        <f t="shared" ca="1" si="336"/>
        <v>-</v>
      </c>
      <c r="ADR70" s="545" t="str">
        <f t="shared" ca="1" si="336"/>
        <v>-</v>
      </c>
      <c r="ADS70" s="545" t="str">
        <f t="shared" ca="1" si="336"/>
        <v>-</v>
      </c>
      <c r="ADT70" s="545" t="str">
        <f t="shared" ca="1" si="337"/>
        <v>-</v>
      </c>
      <c r="ADU70" s="545" t="b">
        <f t="shared" ca="1" si="337"/>
        <v>1</v>
      </c>
      <c r="ADV70" s="545" t="str">
        <f t="shared" ca="1" si="337"/>
        <v>-</v>
      </c>
      <c r="ADW70" s="545" t="str">
        <f t="shared" ca="1" si="337"/>
        <v>-</v>
      </c>
      <c r="ADX70" s="545" t="str">
        <f t="shared" ca="1" si="337"/>
        <v>-</v>
      </c>
      <c r="ADY70" s="545" t="str">
        <f t="shared" ca="1" si="337"/>
        <v>-</v>
      </c>
      <c r="ADZ70" s="545" t="str">
        <f t="shared" ca="1" si="337"/>
        <v>-</v>
      </c>
      <c r="AEA70" s="545" t="str">
        <f t="shared" ca="1" si="337"/>
        <v>-</v>
      </c>
      <c r="AEB70" s="545" t="str">
        <f t="shared" ca="1" si="337"/>
        <v>-</v>
      </c>
      <c r="AEC70" s="545" t="str">
        <f t="shared" ca="1" si="337"/>
        <v>-</v>
      </c>
      <c r="AED70" s="545" t="str">
        <f t="shared" ca="1" si="338"/>
        <v>-</v>
      </c>
      <c r="AEE70" s="545" t="str">
        <f t="shared" ca="1" si="338"/>
        <v>-</v>
      </c>
      <c r="AEF70" s="545" t="str">
        <f t="shared" ca="1" si="338"/>
        <v>-</v>
      </c>
      <c r="AEG70" s="545" t="str">
        <f t="shared" ca="1" si="338"/>
        <v>-</v>
      </c>
      <c r="AEH70" s="545" t="str">
        <f t="shared" ca="1" si="338"/>
        <v>-</v>
      </c>
      <c r="AEI70" s="545" t="str">
        <f t="shared" ca="1" si="338"/>
        <v>-</v>
      </c>
      <c r="AEJ70" s="545" t="str">
        <f t="shared" ca="1" si="338"/>
        <v>-</v>
      </c>
      <c r="AEK70" s="545" t="str">
        <f t="shared" ca="1" si="338"/>
        <v>-</v>
      </c>
      <c r="AEL70" s="545" t="str">
        <f t="shared" ca="1" si="338"/>
        <v>-</v>
      </c>
      <c r="AEM70" s="545" t="b">
        <f t="shared" ca="1" si="338"/>
        <v>1</v>
      </c>
      <c r="AEN70" s="535" cm="1">
        <f t="array" aca="1" ref="AEN70" ca="1">INDEX(AEN$13:AEN69,$B70+1,1)</f>
        <v>0</v>
      </c>
      <c r="AEO70" s="483">
        <v>0</v>
      </c>
    </row>
    <row r="71" spans="1:821" outlineLevel="2">
      <c r="A71" s="18">
        <f t="shared" si="226"/>
        <v>58</v>
      </c>
      <c r="B71" s="191">
        <f t="shared" ca="1" si="353"/>
        <v>52</v>
      </c>
      <c r="C71" s="458">
        <f t="shared" ca="1" si="230"/>
        <v>1200</v>
      </c>
      <c r="D71" s="119" t="str">
        <f t="shared" ca="1" si="231"/>
        <v>GSW</v>
      </c>
      <c r="E71" t="b">
        <v>1</v>
      </c>
      <c r="F71" t="b">
        <v>0</v>
      </c>
      <c r="G71" t="b">
        <f t="shared" si="232"/>
        <v>1</v>
      </c>
      <c r="H71" s="191">
        <f t="shared" ca="1" si="348"/>
        <v>6</v>
      </c>
      <c r="I71" s="535" cm="1">
        <f t="array" aca="1" ref="I71" ca="1">INDEX(I$13:I70,$B71+1,1)</f>
        <v>1</v>
      </c>
      <c r="J71" s="535" cm="1">
        <f t="array" aca="1" ref="J71" ca="1">INDEX(J$13:J70,$B71+1,1)</f>
        <v>0</v>
      </c>
      <c r="K71" s="535" cm="1">
        <f t="array" aca="1" ref="K71" ca="1">INDEX(K$13:K70,$B71+1,1)</f>
        <v>1</v>
      </c>
      <c r="L71" s="535" cm="1">
        <f t="array" aca="1" ref="L71" ca="1">INDEX(L$13:L70,$B71+1,1)</f>
        <v>2</v>
      </c>
      <c r="M71" s="535" cm="1">
        <f t="array" aca="1" ref="M71" ca="1">INDEX(M$13:M70,$B71+1,1)</f>
        <v>0</v>
      </c>
      <c r="N71" s="230">
        <f t="shared" ca="1" si="233"/>
        <v>1</v>
      </c>
      <c r="O71" s="230">
        <f t="shared" ca="1" si="233"/>
        <v>12</v>
      </c>
      <c r="P71" s="230">
        <f t="shared" ca="1" si="233"/>
        <v>1</v>
      </c>
      <c r="Q71" s="230">
        <f t="shared" ca="1" si="233"/>
        <v>3</v>
      </c>
      <c r="R71" s="230">
        <f t="shared" ca="1" si="233"/>
        <v>3</v>
      </c>
      <c r="S71" s="230">
        <f t="shared" ca="1" si="233"/>
        <v>3</v>
      </c>
      <c r="T71" s="411">
        <f t="shared" ca="1" si="234"/>
        <v>2</v>
      </c>
      <c r="U71" s="411">
        <f t="shared" ca="1" si="234"/>
        <v>2</v>
      </c>
      <c r="V71" s="411">
        <f t="shared" ca="1" si="235"/>
        <v>2</v>
      </c>
      <c r="W71" s="777" t="b">
        <f t="shared" ca="1" si="236"/>
        <v>0</v>
      </c>
      <c r="X71" s="777" t="b">
        <f t="shared" ca="1" si="236"/>
        <v>1</v>
      </c>
      <c r="Y71" s="777" t="b">
        <f t="shared" ca="1" si="236"/>
        <v>0</v>
      </c>
      <c r="Z71" s="796" t="b" cm="1">
        <f t="array" aca="1" ref="Z71" ca="1">INDEX(Z$13:Z70,$B71+1,1)</f>
        <v>0</v>
      </c>
      <c r="AA71" s="411">
        <f t="shared" ca="1" si="237"/>
        <v>6</v>
      </c>
      <c r="AB71" s="411">
        <f t="shared" ca="1" si="238"/>
        <v>6</v>
      </c>
      <c r="AC71" s="230">
        <f t="shared" ca="1" si="357"/>
        <v>6</v>
      </c>
      <c r="AD71" s="230">
        <f t="shared" ca="1" si="357"/>
        <v>1</v>
      </c>
      <c r="AE71" s="230">
        <f t="shared" ca="1" si="357"/>
        <v>0</v>
      </c>
      <c r="AF71" s="230">
        <f t="shared" ca="1" si="357"/>
        <v>0</v>
      </c>
      <c r="AG71" s="230">
        <f t="shared" ca="1" si="357"/>
        <v>2</v>
      </c>
      <c r="AH71" s="230">
        <f t="shared" ca="1" si="357"/>
        <v>2</v>
      </c>
      <c r="AI71" s="87">
        <f t="shared" ca="1" si="358"/>
        <v>2</v>
      </c>
      <c r="AJ71" s="87">
        <f ca="1">INDEX(CHOOSE($N71,DataAutumn!i.AdultDrys,DataWinter!i.AdultDrys,DataSpring!i.AdultDrys),1,$T71)</f>
        <v>1</v>
      </c>
      <c r="AK71" s="230">
        <f t="shared" ca="1" si="240"/>
        <v>2</v>
      </c>
      <c r="AL71" s="535" cm="1">
        <f t="array" aca="1" ref="AL71" ca="1">INDEX(AL$13:AL70,$B71+1,1)</f>
        <v>0</v>
      </c>
      <c r="AM71" s="535" cm="1">
        <f t="array" aca="1" ref="AM71" ca="1">INDEX(AM$13:AM70,$B71+1,1)</f>
        <v>2</v>
      </c>
      <c r="AN71" s="230">
        <f t="shared" ca="1" si="241"/>
        <v>0</v>
      </c>
      <c r="AO71" s="230">
        <f t="shared" ca="1" si="241"/>
        <v>0</v>
      </c>
      <c r="AP71" s="230">
        <f t="shared" ca="1" si="241"/>
        <v>0</v>
      </c>
      <c r="AQ71" s="111"/>
      <c r="AR71" s="111"/>
      <c r="AS71" s="230">
        <f t="shared" ca="1" si="242"/>
        <v>0</v>
      </c>
      <c r="AT71" s="230">
        <f t="shared" ca="1" si="242"/>
        <v>0</v>
      </c>
      <c r="AU71" s="111"/>
      <c r="AV71" s="111"/>
      <c r="AW71" s="111"/>
      <c r="AX71" s="111"/>
      <c r="AY71" s="111"/>
      <c r="AZ71" s="111"/>
      <c r="BA71" s="312" t="str">
        <f t="shared" ca="1" si="243"/>
        <v>TemplateEx 00006 SE GSW Past     MFM     TOLAut Scan2 GFS RR+01% GP135% WP125% MP140% EL000% Age213 FlkSt_Hgt_-5- LWJ0 LWCJ0 LWCP2 LW2tth2 Emptys_Retain Mdn0 Adult0 (PT_F33N11L11)</v>
      </c>
      <c r="BB71" s="8" t="str">
        <f ca="1">IF(COUNTIF($BA$13:$BA71,$BA71)=1,"-","Dup")</f>
        <v>-</v>
      </c>
      <c r="BC71" s="18"/>
      <c r="BD71" s="535" t="str" cm="1">
        <f t="array" aca="1" ref="BD71" ca="1">INDEX(BD$13:BD70,$B71+1,1)</f>
        <v>-</v>
      </c>
      <c r="BE71" s="535" t="str" cm="1">
        <f t="array" aca="1" ref="BE71" ca="1">INDEX(BE$13:BE70,$B71+1,1)</f>
        <v>-</v>
      </c>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535" t="str" cm="1">
        <f t="array" aca="1" ref="BK71" ca="1">INDEX(BK$13:BK70,$B71+1,1)</f>
        <v>-</v>
      </c>
      <c r="BL71" s="535" t="str" cm="1">
        <f t="array" aca="1" ref="BL71" ca="1">INDEX(BL$13:BL70,$B71+1,1)</f>
        <v>-</v>
      </c>
      <c r="BM71" s="18"/>
      <c r="BN71" s="411" t="b">
        <f t="shared" ca="1" si="244"/>
        <v>1</v>
      </c>
      <c r="BO71" s="411" t="str">
        <f t="shared" ca="1" si="244"/>
        <v>-</v>
      </c>
      <c r="BP71" s="411" t="b">
        <f t="shared" ca="1" si="244"/>
        <v>0</v>
      </c>
      <c r="BQ71" s="411" t="str">
        <f t="shared" ca="1" si="244"/>
        <v>-</v>
      </c>
      <c r="BR71" s="411" t="str">
        <f t="shared" ca="1" si="244"/>
        <v>-</v>
      </c>
      <c r="BS71" s="411" t="str">
        <f t="shared" ca="1" si="244"/>
        <v>-</v>
      </c>
      <c r="BT71" s="411" t="str">
        <f t="shared" ca="1" si="244"/>
        <v>-</v>
      </c>
      <c r="BU71" s="411" t="str">
        <f t="shared" ca="1" si="244"/>
        <v>-</v>
      </c>
      <c r="BV71" s="411" t="str">
        <f t="shared" ca="1" si="244"/>
        <v>-</v>
      </c>
      <c r="BW71" s="411" t="str">
        <f t="shared" ca="1" si="244"/>
        <v>-</v>
      </c>
      <c r="BX71" s="411" t="str">
        <f t="shared" ca="1" si="244"/>
        <v>-</v>
      </c>
      <c r="BY71" s="411" t="str">
        <f t="shared" ca="1" si="244"/>
        <v>-</v>
      </c>
      <c r="BZ71" s="411" t="b">
        <f t="shared" ca="1" si="244"/>
        <v>0</v>
      </c>
      <c r="CA71" s="87">
        <f t="shared" ca="1" si="244"/>
        <v>0</v>
      </c>
      <c r="CB71" s="535" t="str" cm="1">
        <f t="array" aca="1" ref="CB71" ca="1">INDEX(CB$13:CB70,$B71+1,1)</f>
        <v>-</v>
      </c>
      <c r="CC71" s="535" t="str" cm="1">
        <f t="array" aca="1" ref="CC71" ca="1">INDEX(CC$13:CC70,$B71+1,1)</f>
        <v>-</v>
      </c>
      <c r="CD71" s="535" t="str" cm="1">
        <f t="array" aca="1" ref="CD71" ca="1">INDEX(CD$13:CD70,$B71+1,1)</f>
        <v>-</v>
      </c>
      <c r="CE71" s="535" t="b" cm="1">
        <f t="array" aca="1" ref="CE71" ca="1">INDEX(CE$13:CE70,$B71+1,1)</f>
        <v>1</v>
      </c>
      <c r="CF71" s="18"/>
      <c r="CG71" s="535" t="str" cm="1">
        <f t="array" aca="1" ref="CG71" ca="1">INDEX(CG$13:CG70,$B71+1,1)</f>
        <v>-</v>
      </c>
      <c r="CH71" s="411" t="str">
        <f t="shared" ca="1" si="245"/>
        <v>-</v>
      </c>
      <c r="CI71" s="411">
        <f t="shared" ca="1" si="246"/>
        <v>1</v>
      </c>
      <c r="CJ71" s="411">
        <f t="shared" ca="1" si="246"/>
        <v>1</v>
      </c>
      <c r="CK71" s="535" t="str" cm="1">
        <f t="array" aca="1" ref="CK71" ca="1">INDEX(CK$13:CK70,$B71+1,1)</f>
        <v>-</v>
      </c>
      <c r="CL71" s="535" t="str" cm="1">
        <f t="array" aca="1" ref="CL71" ca="1">INDEX(CL$13:CL70,$B71+1,1)</f>
        <v>-</v>
      </c>
      <c r="CM71" s="535" t="str" cm="1">
        <f t="array" aca="1" ref="CM71" ca="1">INDEX(CM$13:CM70,$B71+1,1)</f>
        <v>-</v>
      </c>
      <c r="CN71" s="411" t="str">
        <f t="shared" ca="1" si="247"/>
        <v>-</v>
      </c>
      <c r="CO71" s="411">
        <f t="shared" ca="1" si="248"/>
        <v>1</v>
      </c>
      <c r="CP71" s="411">
        <f t="shared" ca="1" si="248"/>
        <v>1</v>
      </c>
      <c r="CQ71" s="535" t="str" cm="1">
        <f t="array" aca="1" ref="CQ71" ca="1">INDEX(CQ$13:CQ70,$B71+1,1)</f>
        <v>-</v>
      </c>
      <c r="CR71" s="411" t="str">
        <f t="shared" ca="1" si="249"/>
        <v>-</v>
      </c>
      <c r="CS71" s="411">
        <f t="shared" ca="1" si="250"/>
        <v>1</v>
      </c>
      <c r="CT71" s="535" t="str" cm="1">
        <f t="array" aca="1" ref="CT71" ca="1">INDEX(CT$13:CT70,$B71+1,1)</f>
        <v>-</v>
      </c>
      <c r="CU71" s="535" t="str" cm="1">
        <f t="array" aca="1" ref="CU71" ca="1">INDEX(CU$13:CU70,$B71+1,1)</f>
        <v>-</v>
      </c>
      <c r="CV71" s="411">
        <f t="shared" ca="1" si="251"/>
        <v>1</v>
      </c>
      <c r="CW71" s="535" t="str" cm="1">
        <f t="array" aca="1" ref="CW71" ca="1">INDEX(CW$13:CW70,$B71+1,1)</f>
        <v>-</v>
      </c>
      <c r="CX71" s="411" t="str">
        <f t="shared" ca="1" si="252"/>
        <v>-</v>
      </c>
      <c r="CY71" s="411">
        <f t="shared" ca="1" si="253"/>
        <v>1</v>
      </c>
      <c r="CZ71" s="411">
        <f t="shared" ca="1" si="253"/>
        <v>1</v>
      </c>
      <c r="DA71" s="535" cm="1">
        <f t="array" aca="1" ref="DA71" ca="1">INDEX(DA$13:DA70,$B71+1,1)</f>
        <v>720</v>
      </c>
      <c r="DB71" s="535" cm="1">
        <f t="array" aca="1" ref="DB71" ca="1">INDEX(DB$13:DB70,$B71+1,1)</f>
        <v>720</v>
      </c>
      <c r="DC71" s="18"/>
      <c r="DD71" s="535" t="b" cm="1">
        <f t="array" aca="1" ref="DD71" ca="1">INDEX(DD$13:DD70,$B71+1,1)</f>
        <v>1</v>
      </c>
      <c r="DE71" s="535" t="b" cm="1">
        <f t="array" aca="1" ref="DE71" ca="1">INDEX(DE$13:DE70,$B71+1,1)</f>
        <v>1</v>
      </c>
      <c r="DF71" s="535" t="b" cm="1">
        <f t="array" aca="1" ref="DF71" ca="1">INDEX(DF$13:DF70,$B71+1,1)</f>
        <v>1</v>
      </c>
      <c r="DG71" s="87">
        <f t="shared" ca="1" si="339"/>
        <v>0</v>
      </c>
      <c r="DH71" s="804" cm="1">
        <f t="array" aca="1" ref="DH71" ca="1">VALUE(IFERROR(VALUE($K71),0) &amp; _xlfn.SWITCH($CD71,"-",4,$CD71) &amp; $L71 &amp; $T71 &amp; "00" &amp; $N71 &amp; $AK71 &amp; $R71 &amp; _xlfn.SWITCH($AM71,3,1,$AM71) &amp; _xlfn.SWITCH($M71,4,0,$M71) &amp; _xlfn.SWITCH($AD71,6,1,$AD71))</f>
        <v>142200123201</v>
      </c>
      <c r="DI71" s="535" cm="1">
        <f t="array" aca="1" ref="DI71" ca="1">INDEX(DI$13:DI70,$B71+1,1)</f>
        <v>1</v>
      </c>
      <c r="DJ71" s="535" cm="1">
        <f t="array" aca="1" ref="DJ71" ca="1">INDEX(DJ$13:DJ70,$B71+1,1)</f>
        <v>1</v>
      </c>
      <c r="DK71" s="411">
        <f t="shared" ca="1" si="254"/>
        <v>1</v>
      </c>
      <c r="DL71" s="411">
        <f t="shared" ca="1" si="254"/>
        <v>60</v>
      </c>
      <c r="DM71" s="411" t="str">
        <f t="shared" ca="1" si="254"/>
        <v>-</v>
      </c>
      <c r="DN71" s="411" t="str">
        <f t="shared" ca="1" si="254"/>
        <v>-</v>
      </c>
      <c r="DO71" s="411" t="str">
        <f t="shared" ca="1" si="254"/>
        <v>-</v>
      </c>
      <c r="DP71" s="411" t="str">
        <f t="shared" ca="1" si="254"/>
        <v>-</v>
      </c>
      <c r="DQ71" s="411" t="b">
        <f t="shared" ca="1" si="255"/>
        <v>0</v>
      </c>
      <c r="DR71" s="411" t="str">
        <f t="shared" ca="1" si="256"/>
        <v>-</v>
      </c>
      <c r="DS71" s="411" t="str">
        <f t="shared" ca="1" si="256"/>
        <v>-</v>
      </c>
      <c r="DT71" s="411" t="str">
        <f t="shared" ca="1" si="256"/>
        <v>-</v>
      </c>
      <c r="DU71" s="411" t="str">
        <f t="shared" ca="1" si="256"/>
        <v>-</v>
      </c>
      <c r="DV71" s="411">
        <f t="shared" ca="1" si="256"/>
        <v>500</v>
      </c>
      <c r="DW71" s="411">
        <f t="shared" ca="1" si="256"/>
        <v>500</v>
      </c>
      <c r="DX71" s="411" t="str">
        <f t="shared" ca="1" si="256"/>
        <v>-</v>
      </c>
      <c r="DY71" s="411" t="str">
        <f t="shared" ca="1" si="256"/>
        <v>-</v>
      </c>
      <c r="DZ71" s="411" t="str">
        <f t="shared" ca="1" si="256"/>
        <v>-</v>
      </c>
      <c r="EA71" s="535" cm="1">
        <f t="array" aca="1" ref="EA71" ca="1">INDEX(EA$13:EA70,$B71+1,1)</f>
        <v>0</v>
      </c>
      <c r="EB71" s="535" cm="1">
        <f t="array" aca="1" ref="EB71" ca="1">INDEX(EB$13:EB70,$B71+1,1)</f>
        <v>999999</v>
      </c>
      <c r="EC71" s="535" cm="1">
        <f t="array" aca="1" ref="EC71" ca="1">INDEX(EC$13:EC70,$B71+1,1)</f>
        <v>999999</v>
      </c>
      <c r="ED71" s="535" cm="1">
        <f t="array" aca="1" ref="ED71" ca="1">INDEX(ED$13:ED70,$B71+1,1)</f>
        <v>999999</v>
      </c>
      <c r="EE71" s="535" cm="1">
        <f t="array" aca="1" ref="EE71" ca="1">INDEX(EE$13:EE70,$B71+1,1)</f>
        <v>999999</v>
      </c>
      <c r="EF71" s="535" cm="1">
        <f t="array" aca="1" ref="EF71" ca="1">INDEX(EF$13:EF70,$B71+1,1)</f>
        <v>999999</v>
      </c>
      <c r="EG71" s="535" cm="1">
        <f t="array" aca="1" ref="EG71" ca="1">INDEX(EG$13:EG70,$B71+1,1)</f>
        <v>999999</v>
      </c>
      <c r="EH71" s="535" cm="1">
        <f t="array" aca="1" ref="EH71" ca="1">INDEX(EH$13:EH70,$B71+1,1)</f>
        <v>999999</v>
      </c>
      <c r="EI71" s="535" cm="1">
        <f t="array" aca="1" ref="EI71" ca="1">INDEX(EI$13:EI70,$B71+1,1)</f>
        <v>999999</v>
      </c>
      <c r="EJ71" s="535" cm="1">
        <f t="array" aca="1" ref="EJ71" ca="1">INDEX(EJ$13:EJ70,$B71+1,1)</f>
        <v>999999</v>
      </c>
      <c r="EK71" s="535" cm="1">
        <f t="array" aca="1" ref="EK71" ca="1">INDEX(EK$13:EK70,$B71+1,1)</f>
        <v>999999</v>
      </c>
      <c r="EL71" s="535" cm="1">
        <f t="array" aca="1" ref="EL71" ca="1">INDEX(EL$13:EL70,$B71+1,1)</f>
        <v>999999</v>
      </c>
      <c r="EM71" s="535" cm="1">
        <f t="array" aca="1" ref="EM71" ca="1">INDEX(EM$13:EM70,$B71+1,1)</f>
        <v>999999</v>
      </c>
      <c r="EN71" s="782">
        <f t="shared" ca="1" si="257"/>
        <v>0</v>
      </c>
      <c r="EO71" s="782">
        <f t="shared" ca="1" si="257"/>
        <v>0</v>
      </c>
      <c r="EP71" s="782">
        <f t="shared" ca="1" si="257"/>
        <v>999999</v>
      </c>
      <c r="EQ71" s="800" t="str">
        <f t="shared" ca="1" si="340"/>
        <v>-</v>
      </c>
      <c r="ER71" s="800" t="str">
        <f t="shared" ca="1" si="258"/>
        <v>-</v>
      </c>
      <c r="ES71" s="801" t="str">
        <f t="shared" ca="1" si="259"/>
        <v>-</v>
      </c>
      <c r="ET71" s="802" t="str">
        <f t="shared" ca="1" si="341"/>
        <v>-</v>
      </c>
      <c r="EU71" s="781">
        <f t="shared" ca="1" si="260"/>
        <v>0</v>
      </c>
      <c r="EV71" s="779">
        <f t="shared" ca="1" si="342"/>
        <v>999999</v>
      </c>
      <c r="EW71" s="780">
        <f t="shared" ca="1" si="343"/>
        <v>0</v>
      </c>
      <c r="EX71" s="727" cm="1">
        <f t="array" aca="1" ref="EX71" ca="1">INDEX(i.ELMated,$AB71+1,1)</f>
        <v>0</v>
      </c>
      <c r="EY71" s="728" cm="1">
        <f t="array" aca="1" ref="EY71" ca="1">INDEX(i.ELMatedEst,$AA71+1,$T71)</f>
        <v>0</v>
      </c>
      <c r="EZ71" s="535" t="str" cm="1">
        <f t="array" aca="1" ref="EZ71" ca="1">INDEX(EZ$13:EZ70,$B71+1,1)</f>
        <v>-</v>
      </c>
      <c r="FA71" s="535" t="str" cm="1">
        <f t="array" aca="1" ref="FA71" ca="1">INDEX(FA$13:FA70,$B71+1,1)</f>
        <v>-</v>
      </c>
      <c r="FB71" s="664">
        <f t="shared" ca="1" si="261"/>
        <v>0</v>
      </c>
      <c r="FC71" s="666">
        <f t="shared" ca="1" si="262"/>
        <v>5.0000000000000001E-3</v>
      </c>
      <c r="FD71" s="191">
        <f t="shared" ca="1" si="349"/>
        <v>0.95</v>
      </c>
      <c r="FE71" s="667">
        <f t="shared" ca="1" si="263"/>
        <v>0.12</v>
      </c>
      <c r="FF71" s="667">
        <f ca="1">INDEX(CHOOSE($N71,DataAutumn!i.EL_PropnSold,DataWinter!i.EL_PropnSold,DataSpring!i.EL_PropnSold),$AI71,$T71)*INDEX(i.ELMatedEst,$AB71+1,$T71)*i.dAdultRR_ELPropSold
+INDEX(i.dryman,($AJ71-1)*4+$AI71,FF$7)</f>
        <v>0</v>
      </c>
      <c r="FG71" s="667">
        <f ca="1">INDEX(CHOOSE($N71,DataAutumn!i.EL_PropnSold,DataWinter!i.EL_PropnSold,DataSpring!i.EL_PropnSold),$AI71,$T71)*INDEX(i.ELMatedEst,$AB71+1,$T71)*i.dAdultRR_ELPropSold
+INDEX(i.dryman,($AJ71-1)*4+$AI71,FG$7)</f>
        <v>3.125E-2</v>
      </c>
      <c r="FH71" s="667">
        <f ca="1">INDEX(CHOOSE($N71,DataAutumn!i.EL_PropnSold,DataWinter!i.EL_PropnSold,DataSpring!i.EL_PropnSold),$AI71,$T71)*INDEX(i.ELMatedEst,$AB71+1,$T71)*i.dAdultRR_ELPropSold
+INDEX(i.dryman,($AJ71-1)*4+$AI71,FH$7)</f>
        <v>3.125E-2</v>
      </c>
      <c r="FI71" s="667">
        <f ca="1">INDEX(CHOOSE($N71,DataAutumn!i.EL_PropnSold,DataWinter!i.EL_PropnSold,DataSpring!i.EL_PropnSold),$AI71,$T71)*INDEX(i.ELMatedEst,$AB71+1,$T71)*i.dAdultRR_ELPropSold
+INDEX(i.dryman,($AJ71-1)*4+$AI71,FI$7)</f>
        <v>3.125E-2</v>
      </c>
      <c r="FJ71" s="668">
        <f ca="1">INDEX(CHOOSE($N71,DataAutumn!i.EL_PropnSold,DataWinter!i.EL_PropnSold,DataSpring!i.EL_PropnSold),$AI71,$T71)*INDEX(i.ELMatedEst,$AB71+1,$T71)*i.dAdultLSurv_ELPropSold</f>
        <v>0</v>
      </c>
      <c r="FK71" s="666" t="b">
        <f t="shared" ca="1" si="264"/>
        <v>0</v>
      </c>
      <c r="FL71" s="666" t="b">
        <f t="shared" ca="1" si="264"/>
        <v>0</v>
      </c>
      <c r="FM71" s="716" t="b">
        <f t="shared" ca="1" si="265"/>
        <v>1</v>
      </c>
      <c r="FN71" s="666" t="b">
        <f t="shared" ca="1" si="264"/>
        <v>0</v>
      </c>
      <c r="FO71" s="668">
        <f t="shared" ca="1" si="266"/>
        <v>1</v>
      </c>
      <c r="FP71" s="669">
        <f t="shared" ca="1" si="267"/>
        <v>0</v>
      </c>
      <c r="FQ71" s="670" t="b">
        <f t="shared" ca="1" si="268"/>
        <v>0</v>
      </c>
      <c r="FR71" s="665" t="b">
        <f t="shared" ca="1" si="269"/>
        <v>1</v>
      </c>
      <c r="FS71" s="411" t="b">
        <f t="shared" ca="1" si="269"/>
        <v>0</v>
      </c>
      <c r="FT71" s="411" t="b">
        <f t="shared" ca="1" si="269"/>
        <v>0</v>
      </c>
      <c r="FU71" s="87">
        <f t="shared" ca="1" si="270"/>
        <v>2</v>
      </c>
      <c r="FV71" s="87">
        <f t="shared" ca="1" si="270"/>
        <v>2</v>
      </c>
      <c r="FW71" s="411">
        <f t="shared" ca="1" si="271"/>
        <v>1.25</v>
      </c>
      <c r="FX71" s="411">
        <f t="shared" ca="1" si="272"/>
        <v>1.4</v>
      </c>
      <c r="FY71" s="411">
        <f t="shared" ca="1" si="272"/>
        <v>1.4</v>
      </c>
      <c r="FZ71" s="411">
        <f t="shared" ca="1" si="273"/>
        <v>1.35</v>
      </c>
      <c r="GA71" s="411">
        <f t="shared" ca="1" si="274"/>
        <v>0.35</v>
      </c>
      <c r="GB71" s="411" t="b">
        <f t="shared" ca="1" si="274"/>
        <v>1</v>
      </c>
      <c r="GC71" s="411" t="b">
        <f t="shared" ca="1" si="274"/>
        <v>0</v>
      </c>
      <c r="GD71" s="411" t="b">
        <f t="shared" ca="1" si="274"/>
        <v>0</v>
      </c>
      <c r="GE71" s="411" t="b">
        <f t="shared" ca="1" si="274"/>
        <v>0</v>
      </c>
      <c r="GF71" s="87">
        <f t="shared" ca="1" si="275"/>
        <v>1</v>
      </c>
      <c r="GG71" s="87">
        <f t="shared" ca="1" si="275"/>
        <v>1</v>
      </c>
      <c r="GH71" s="87">
        <f t="shared" ca="1" si="275"/>
        <v>1</v>
      </c>
      <c r="GI71" s="87">
        <f t="shared" ca="1" si="275"/>
        <v>1</v>
      </c>
      <c r="GJ71" s="87">
        <f t="shared" ca="1" si="275"/>
        <v>1</v>
      </c>
      <c r="GK71" s="87">
        <f t="shared" ca="1" si="275"/>
        <v>1</v>
      </c>
      <c r="GL71" s="87">
        <f t="shared" ca="1" si="275"/>
        <v>1</v>
      </c>
      <c r="GM71" s="87">
        <f t="shared" ca="1" si="275"/>
        <v>1</v>
      </c>
      <c r="GN71" s="411" cm="1">
        <f t="array" aca="1" ref="GN71" ca="1">INDEX(i.dse_type,1,$L71)</f>
        <v>0</v>
      </c>
      <c r="GO71" s="535" t="str" cm="1">
        <f t="array" aca="1" ref="GO71" ca="1">INDEX(GO$13:GO70,$B71+1,1)</f>
        <v>-</v>
      </c>
      <c r="GP71" s="535" t="str" cm="1">
        <f t="array" aca="1" ref="GP71" ca="1">INDEX(GP$13:GP70,$B71+1,1)</f>
        <v>-</v>
      </c>
      <c r="GQ71" s="535" t="str" cm="1">
        <f t="array" aca="1" ref="GQ71" ca="1">INDEX(GQ$13:GQ70,$B71+1,1)</f>
        <v>-</v>
      </c>
      <c r="GR71" s="18"/>
      <c r="GS71" s="535" t="str" cm="1">
        <f t="array" aca="1" ref="GS71" ca="1">INDEX(GS$13:GS70,$B71+1,1)</f>
        <v>-</v>
      </c>
      <c r="GT71" s="535" t="str" cm="1">
        <f t="array" aca="1" ref="GT71" ca="1">INDEX(GT$13:GT70,$B71+1,1)</f>
        <v>-</v>
      </c>
      <c r="GU71" s="535" t="str" cm="1">
        <f t="array" aca="1" ref="GU71" ca="1">INDEX(GU$13:GU70,$B71+1,1)</f>
        <v>-</v>
      </c>
      <c r="GV71" s="411">
        <f t="shared" ca="1" si="344"/>
        <v>0</v>
      </c>
      <c r="GW71" s="535" t="str" cm="1">
        <f t="array" aca="1" ref="GW71" ca="1">INDEX(GW$13:GW70,$B71+1,1)</f>
        <v>-</v>
      </c>
      <c r="GX71" s="535" cm="1">
        <f t="array" aca="1" ref="GX71" ca="1">INDEX(GX$13:GX70,$B71+1,1)</f>
        <v>1</v>
      </c>
      <c r="GY71" s="535" cm="1">
        <f t="array" aca="1" ref="GY71" ca="1">INDEX(GY$13:GY70,$B71+1,1)</f>
        <v>1</v>
      </c>
      <c r="GZ71" s="535" t="str" cm="1">
        <f t="array" aca="1" ref="GZ71" ca="1">INDEX(GZ$13:GZ70,$B71+1,1)</f>
        <v>-</v>
      </c>
      <c r="HA71" s="535" t="str" cm="1">
        <f t="array" aca="1" ref="HA71" ca="1">INDEX(HA$13:HA70,$B71+1,1)</f>
        <v>-</v>
      </c>
      <c r="HB71" s="535" t="str" cm="1">
        <f t="array" aca="1" ref="HB71" ca="1">INDEX(HB$13:HB70,$B71+1,1)</f>
        <v>-</v>
      </c>
      <c r="HC71" s="535" t="str" cm="1">
        <f t="array" aca="1" ref="HC71" ca="1">INDEX(HC$13:HC70,$B71+1,1)</f>
        <v>-</v>
      </c>
      <c r="HD71" s="535" t="str" cm="1">
        <f t="array" aca="1" ref="HD71" ca="1">INDEX(HD$13:HD70,$B71+1,1)</f>
        <v>-</v>
      </c>
      <c r="HE71" s="535" t="str" cm="1">
        <f t="array" aca="1" ref="HE71" ca="1">INDEX(HE$13:HE70,$B71+1,1)</f>
        <v>-</v>
      </c>
      <c r="HF71" s="535" t="str" cm="1">
        <f t="array" aca="1" ref="HF71" ca="1">INDEX(HF$13:HF70,$B71+1,1)</f>
        <v>-</v>
      </c>
      <c r="HG71" s="535" t="str" cm="1">
        <f t="array" aca="1" ref="HG71" ca="1">INDEX(HG$13:HG70,$B71+1,1)</f>
        <v>-</v>
      </c>
      <c r="HH71" s="535" t="str" cm="1">
        <f t="array" aca="1" ref="HH71" ca="1">INDEX(HH$13:HH70,$B71+1,1)</f>
        <v>-</v>
      </c>
      <c r="HI71" s="535" t="str" cm="1">
        <f t="array" aca="1" ref="HI71" ca="1">INDEX(HI$13:HI70,$B71+1,1)</f>
        <v>-</v>
      </c>
      <c r="HJ71" s="535" t="str" cm="1">
        <f t="array" aca="1" ref="HJ71" ca="1">INDEX(HJ$13:HJ70,$B71+1,1)</f>
        <v>-</v>
      </c>
      <c r="HK71" s="535" t="str" cm="1">
        <f t="array" aca="1" ref="HK71" ca="1">INDEX(HK$13:HK70,$B71+1,1)</f>
        <v>-</v>
      </c>
      <c r="HL71" s="535" t="str" cm="1">
        <f t="array" aca="1" ref="HL71" ca="1">INDEX(HL$13:HL70,$B71+1,1)</f>
        <v>-</v>
      </c>
      <c r="HM71" s="535" t="str" cm="1">
        <f t="array" aca="1" ref="HM71" ca="1">INDEX(HM$13:HM70,$B71+1,1)</f>
        <v>-</v>
      </c>
      <c r="HN71" s="535" t="str" cm="1">
        <f t="array" aca="1" ref="HN71" ca="1">INDEX(HN$13:HN70,$B71+1,1)</f>
        <v>-</v>
      </c>
      <c r="HO71" s="535" t="str" cm="1">
        <f t="array" aca="1" ref="HO71" ca="1">INDEX(HO$13:HO70,$B71+1,1)</f>
        <v>-</v>
      </c>
      <c r="HP71" s="535" t="str" cm="1">
        <f t="array" aca="1" ref="HP71" ca="1">INDEX(HP$13:HP70,$B71+1,1)</f>
        <v>-</v>
      </c>
      <c r="HQ71" s="535" t="str" cm="1">
        <f t="array" aca="1" ref="HQ71" ca="1">INDEX(HQ$13:HQ70,$B71+1,1)</f>
        <v>-</v>
      </c>
      <c r="HR71" s="535" t="str" cm="1">
        <f t="array" aca="1" ref="HR71" ca="1">INDEX(HR$13:HR70,$B71+1,1)</f>
        <v>-</v>
      </c>
      <c r="HS71" s="535" t="str" cm="1">
        <f t="array" aca="1" ref="HS71" ca="1">INDEX(HS$13:HS70,$B71+1,1)</f>
        <v>-</v>
      </c>
      <c r="HT71" s="535" t="str" cm="1">
        <f t="array" aca="1" ref="HT71" ca="1">INDEX(HT$13:HT70,$B71+1,1)</f>
        <v>-</v>
      </c>
      <c r="HU71" s="535" cm="1">
        <f t="array" aca="1" ref="HU71" ca="1">INDEX(HU$13:HU70,$B71+1,1)</f>
        <v>0</v>
      </c>
      <c r="HV71" s="535" t="str" cm="1">
        <f t="array" aca="1" ref="HV71" ca="1">INDEX(HV$13:HV70,$B71+1,1)</f>
        <v>-</v>
      </c>
      <c r="HW71" s="535" cm="1">
        <f t="array" aca="1" ref="HW71" ca="1">INDEX(HW$13:HW70,$B71+1,1)</f>
        <v>1</v>
      </c>
      <c r="HX71" s="727">
        <f t="shared" ca="1" si="276"/>
        <v>0</v>
      </c>
      <c r="HY71" s="727">
        <f t="shared" ca="1" si="276"/>
        <v>0</v>
      </c>
      <c r="HZ71" s="727">
        <f t="shared" ca="1" si="276"/>
        <v>0</v>
      </c>
      <c r="IA71" s="727">
        <f t="shared" ca="1" si="277"/>
        <v>0</v>
      </c>
      <c r="IB71" s="727">
        <f t="shared" ca="1" si="277"/>
        <v>0</v>
      </c>
      <c r="IC71" s="727">
        <f t="shared" ca="1" si="277"/>
        <v>0</v>
      </c>
      <c r="ID71" s="535" cm="1">
        <f t="array" aca="1" ref="ID71" ca="1">INDEX(ID$13:ID70,$B71+1,1)</f>
        <v>0</v>
      </c>
      <c r="IE71" s="727">
        <f t="shared" ca="1" si="278"/>
        <v>1</v>
      </c>
      <c r="IF71" s="727">
        <f t="shared" ca="1" si="278"/>
        <v>0</v>
      </c>
      <c r="IG71" s="727">
        <f t="shared" ca="1" si="278"/>
        <v>0</v>
      </c>
      <c r="IH71" s="727">
        <f t="shared" ca="1" si="278"/>
        <v>0</v>
      </c>
      <c r="II71" s="535" cm="1">
        <f t="array" aca="1" ref="II71" ca="1">INDEX(II$13:II70,$B71+1,1)</f>
        <v>0</v>
      </c>
      <c r="IJ71" s="727">
        <f t="shared" ca="1" si="278"/>
        <v>0</v>
      </c>
      <c r="IK71" s="18"/>
      <c r="IL71" s="535" t="str" cm="1">
        <f t="array" aca="1" ref="IL71" ca="1">INDEX(IL$13:IL70,$B71+1,1)</f>
        <v>-</v>
      </c>
      <c r="IM71" s="535" t="str" cm="1">
        <f t="array" aca="1" ref="IM71" ca="1">INDEX(IM$13:IM70,$B71+1,1)</f>
        <v>-</v>
      </c>
      <c r="IN71" s="535" t="str" cm="1">
        <f t="array" aca="1" ref="IN71" ca="1">INDEX(IN$13:IN70,$B71+1,1)</f>
        <v>-</v>
      </c>
      <c r="IO71" s="535" t="str" cm="1">
        <f t="array" aca="1" ref="IO71" ca="1">INDEX(IO$13:IO70,$B71+1,1)</f>
        <v>-</v>
      </c>
      <c r="IP71" s="535" t="str" cm="1">
        <f t="array" aca="1" ref="IP71" ca="1">INDEX(IP$13:IP70,$B71+1,1)</f>
        <v>-</v>
      </c>
      <c r="IQ71" s="535" t="str" cm="1">
        <f t="array" aca="1" ref="IQ71" ca="1">INDEX(IQ$13:IQ70,$B71+1,1)</f>
        <v>-</v>
      </c>
      <c r="IR71" s="535" t="str" cm="1">
        <f t="array" aca="1" ref="IR71" ca="1">INDEX(IR$13:IR70,$B71+1,1)</f>
        <v>-</v>
      </c>
      <c r="IS71" s="535" t="str" cm="1">
        <f t="array" aca="1" ref="IS71" ca="1">INDEX(IS$13:IS70,$B71+1,1)</f>
        <v>-</v>
      </c>
      <c r="IT71" s="535" t="str" cm="1">
        <f t="array" aca="1" ref="IT71" ca="1">INDEX(IT$13:IT70,$B71+1,1)</f>
        <v>-</v>
      </c>
      <c r="IU71" s="535" t="str" cm="1">
        <f t="array" aca="1" ref="IU71" ca="1">INDEX(IU$13:IU70,$B71+1,1)</f>
        <v>-</v>
      </c>
      <c r="IV71" s="535" t="str" cm="1">
        <f t="array" aca="1" ref="IV71" ca="1">INDEX(IV$13:IV70,$B71+1,1)</f>
        <v>-</v>
      </c>
      <c r="IW71" s="535" t="str" cm="1">
        <f t="array" aca="1" ref="IW71" ca="1">INDEX(IW$13:IW70,$B71+1,1)</f>
        <v>-</v>
      </c>
      <c r="IX71" s="535" t="str" cm="1">
        <f t="array" aca="1" ref="IX71" ca="1">INDEX(IX$13:IX70,$B71+1,1)</f>
        <v>-</v>
      </c>
      <c r="IY71" s="535" t="str" cm="1">
        <f t="array" aca="1" ref="IY71" ca="1">INDEX(IY$13:IY70,$B71+1,1)</f>
        <v>-</v>
      </c>
      <c r="IZ71" s="535" t="str" cm="1">
        <f t="array" aca="1" ref="IZ71" ca="1">INDEX(IZ$13:IZ70,$B71+1,1)</f>
        <v>-</v>
      </c>
      <c r="JA71" s="535" t="str" cm="1">
        <f t="array" aca="1" ref="JA71" ca="1">INDEX(JA$13:JA70,$B71+1,1)</f>
        <v>-</v>
      </c>
      <c r="JB71" s="535" cm="1">
        <f t="array" aca="1" ref="JB71" ca="1">INDEX(JB$13:JB70,$B71+1,1)</f>
        <v>0</v>
      </c>
      <c r="JC71" s="535" cm="1">
        <f t="array" aca="1" ref="JC71" ca="1">INDEX(JC$13:JC70,$B71+1,1)</f>
        <v>0</v>
      </c>
      <c r="JD71" s="545" cm="1">
        <f t="array" aca="1" ref="JD71" ca="1">IF(AND($N71=JD$10,$AS71&lt;&gt;0),INDEX(i.LTWFeedLevels,$AS71,12),0)</f>
        <v>0</v>
      </c>
      <c r="JE71" s="630" cm="1">
        <f t="array" aca="1" ref="JE71" ca="1">IF(AND($N71=JE$10,$AT71&lt;&gt;0),INDEX(i.LTWFeedLevels,$AT71,12),0)</f>
        <v>0</v>
      </c>
      <c r="JF71" s="457">
        <f t="shared" ref="JF71:JH71" ca="1" si="365">JE71</f>
        <v>0</v>
      </c>
      <c r="JG71" s="457">
        <f t="shared" ca="1" si="365"/>
        <v>0</v>
      </c>
      <c r="JH71" s="457">
        <f t="shared" ca="1" si="365"/>
        <v>0</v>
      </c>
      <c r="JI71" s="545" cm="1">
        <f t="array" aca="1" ref="JI71" ca="1">IF(AND($N71=JI$10,$AS71&lt;&gt;0),INDEX(i.LTWFeedLevels,$AS71,12),0)</f>
        <v>0</v>
      </c>
      <c r="JJ71" s="630" cm="1">
        <f t="array" aca="1" ref="JJ71" ca="1">IF(AND($N71=JJ$10,$AT71&lt;&gt;0),INDEX(i.LTWFeedLevels,$AT71,12),0)</f>
        <v>0</v>
      </c>
      <c r="JK71" s="457">
        <f t="shared" ref="JK71:JM71" ca="1" si="366">JJ71</f>
        <v>0</v>
      </c>
      <c r="JL71" s="457">
        <f t="shared" ca="1" si="366"/>
        <v>0</v>
      </c>
      <c r="JM71" s="457">
        <f t="shared" ca="1" si="366"/>
        <v>0</v>
      </c>
      <c r="JN71" s="545" cm="1">
        <f t="array" aca="1" ref="JN71" ca="1">IF(AND($N71=JN$10,$AS71&lt;&gt;0),INDEX(i.LTWFeedLevels,$AS71,12),0)</f>
        <v>0</v>
      </c>
      <c r="JO71" s="630" cm="1">
        <f t="array" aca="1" ref="JO71" ca="1">IF(AND($N71=JO$10,$AT71&lt;&gt;0),INDEX(i.LTWFeedLevels,$AT71,12),0)</f>
        <v>0</v>
      </c>
      <c r="JP71" s="457">
        <f t="shared" ref="JP71:JR71" ca="1" si="367">JO71</f>
        <v>0</v>
      </c>
      <c r="JQ71" s="457">
        <f t="shared" ca="1" si="367"/>
        <v>0</v>
      </c>
      <c r="JR71" s="457">
        <f t="shared" ca="1" si="367"/>
        <v>0</v>
      </c>
      <c r="JS71" s="189">
        <f t="shared" ca="1" si="282"/>
        <v>0</v>
      </c>
      <c r="JT71" s="189">
        <f t="shared" ca="1" si="282"/>
        <v>0</v>
      </c>
      <c r="JU71" s="189">
        <f t="shared" ca="1" si="282"/>
        <v>2</v>
      </c>
      <c r="JV71" s="189">
        <f t="shared" ca="1" si="282"/>
        <v>-4</v>
      </c>
      <c r="JW71" s="189">
        <f t="shared" ca="1" si="282"/>
        <v>0</v>
      </c>
      <c r="JX71" s="189">
        <f t="shared" ca="1" si="282"/>
        <v>0</v>
      </c>
      <c r="JY71" s="189">
        <f t="shared" ca="1" si="282"/>
        <v>0</v>
      </c>
      <c r="JZ71" s="189">
        <f t="shared" ca="1" si="282"/>
        <v>0</v>
      </c>
      <c r="KA71" s="189">
        <f t="shared" ca="1" si="282"/>
        <v>0</v>
      </c>
      <c r="KB71" s="189">
        <f t="shared" ca="1" si="282"/>
        <v>0</v>
      </c>
      <c r="KC71" s="189">
        <f t="shared" ca="1" si="283"/>
        <v>0</v>
      </c>
      <c r="KD71" s="189">
        <f t="shared" ca="1" si="283"/>
        <v>0</v>
      </c>
      <c r="KE71" s="189">
        <f t="shared" ca="1" si="283"/>
        <v>0</v>
      </c>
      <c r="KF71" s="189">
        <f t="shared" ca="1" si="283"/>
        <v>0</v>
      </c>
      <c r="KG71" s="189">
        <f t="shared" ca="1" si="283"/>
        <v>0</v>
      </c>
      <c r="KH71" s="189">
        <f t="shared" ca="1" si="283"/>
        <v>0</v>
      </c>
      <c r="KI71" s="189">
        <f t="shared" ca="1" si="283"/>
        <v>0</v>
      </c>
      <c r="KJ71" s="189">
        <f t="shared" ca="1" si="283"/>
        <v>0</v>
      </c>
      <c r="KK71" s="189">
        <f t="shared" ca="1" si="283"/>
        <v>0</v>
      </c>
      <c r="KL71" s="189">
        <f t="shared" ca="1" si="283"/>
        <v>0</v>
      </c>
      <c r="KM71" s="189">
        <f t="shared" ca="1" si="284"/>
        <v>0</v>
      </c>
      <c r="KN71" s="189">
        <f t="shared" ca="1" si="284"/>
        <v>0</v>
      </c>
      <c r="KO71" s="189">
        <f t="shared" ca="1" si="284"/>
        <v>0</v>
      </c>
      <c r="KP71" s="189">
        <f t="shared" ca="1" si="284"/>
        <v>0</v>
      </c>
      <c r="KQ71" s="189">
        <f t="shared" ca="1" si="284"/>
        <v>0</v>
      </c>
      <c r="KR71" s="189">
        <f t="shared" ca="1" si="284"/>
        <v>0</v>
      </c>
      <c r="KS71" s="189">
        <f t="shared" ca="1" si="284"/>
        <v>0</v>
      </c>
      <c r="KT71" s="189">
        <f t="shared" ca="1" si="284"/>
        <v>0</v>
      </c>
      <c r="KU71" s="189">
        <f t="shared" ca="1" si="284"/>
        <v>0</v>
      </c>
      <c r="KV71" s="189">
        <f t="shared" ca="1" si="284"/>
        <v>0</v>
      </c>
      <c r="KW71" s="189">
        <f t="shared" ca="1" si="285"/>
        <v>0</v>
      </c>
      <c r="KX71" s="189">
        <f t="shared" ca="1" si="285"/>
        <v>0</v>
      </c>
      <c r="KY71" s="189">
        <f t="shared" ca="1" si="285"/>
        <v>0</v>
      </c>
      <c r="KZ71" s="189">
        <f t="shared" ca="1" si="285"/>
        <v>0</v>
      </c>
      <c r="LA71" s="189">
        <f t="shared" ca="1" si="285"/>
        <v>0</v>
      </c>
      <c r="LB71" s="189">
        <f t="shared" ca="1" si="285"/>
        <v>0</v>
      </c>
      <c r="LC71" s="189">
        <f t="shared" ca="1" si="285"/>
        <v>0</v>
      </c>
      <c r="LD71" s="189">
        <f t="shared" ca="1" si="285"/>
        <v>0</v>
      </c>
      <c r="LE71" s="189">
        <f t="shared" ca="1" si="285"/>
        <v>0</v>
      </c>
      <c r="LF71" s="189">
        <f t="shared" ca="1" si="285"/>
        <v>0</v>
      </c>
      <c r="LG71" s="189">
        <f t="shared" ca="1" si="286"/>
        <v>0</v>
      </c>
      <c r="LH71" s="189">
        <f t="shared" ca="1" si="286"/>
        <v>0</v>
      </c>
      <c r="LI71" s="189">
        <f t="shared" ca="1" si="286"/>
        <v>0</v>
      </c>
      <c r="LJ71" s="189">
        <f t="shared" ca="1" si="286"/>
        <v>0</v>
      </c>
      <c r="LK71" s="189">
        <f t="shared" ca="1" si="286"/>
        <v>0</v>
      </c>
      <c r="LL71" s="189">
        <f t="shared" ca="1" si="286"/>
        <v>0</v>
      </c>
      <c r="LM71" s="189">
        <f t="shared" ca="1" si="286"/>
        <v>0</v>
      </c>
      <c r="LN71" s="189">
        <f t="shared" ca="1" si="286"/>
        <v>0</v>
      </c>
      <c r="LO71" s="189">
        <f t="shared" ca="1" si="286"/>
        <v>0</v>
      </c>
      <c r="LP71" s="189">
        <f t="shared" ca="1" si="286"/>
        <v>0</v>
      </c>
      <c r="LQ71" s="189">
        <f t="shared" ca="1" si="287"/>
        <v>0</v>
      </c>
      <c r="LR71" s="189">
        <f t="shared" ca="1" si="287"/>
        <v>0</v>
      </c>
      <c r="LS71" s="189">
        <f t="shared" ca="1" si="287"/>
        <v>0</v>
      </c>
      <c r="LT71" s="189">
        <f t="shared" ca="1" si="287"/>
        <v>0</v>
      </c>
      <c r="LU71" s="189">
        <f t="shared" ca="1" si="287"/>
        <v>0</v>
      </c>
      <c r="LV71" s="189">
        <f t="shared" ca="1" si="287"/>
        <v>0</v>
      </c>
      <c r="LW71" s="189">
        <f t="shared" ca="1" si="287"/>
        <v>0</v>
      </c>
      <c r="LX71" s="189">
        <f t="shared" ca="1" si="287"/>
        <v>0</v>
      </c>
      <c r="LY71" s="189">
        <f t="shared" ca="1" si="287"/>
        <v>0</v>
      </c>
      <c r="LZ71" s="189">
        <f t="shared" ca="1" si="287"/>
        <v>0</v>
      </c>
      <c r="MA71" s="189">
        <f t="shared" ca="1" si="288"/>
        <v>0</v>
      </c>
      <c r="MB71" s="189">
        <f t="shared" ca="1" si="288"/>
        <v>0</v>
      </c>
      <c r="MC71" s="189">
        <f t="shared" ca="1" si="288"/>
        <v>0</v>
      </c>
      <c r="MD71" s="189">
        <f t="shared" ca="1" si="288"/>
        <v>0</v>
      </c>
      <c r="ME71" s="189">
        <f t="shared" ca="1" si="288"/>
        <v>0</v>
      </c>
      <c r="MF71" s="189">
        <f t="shared" ca="1" si="288"/>
        <v>0</v>
      </c>
      <c r="MG71" s="189">
        <f t="shared" ca="1" si="288"/>
        <v>0</v>
      </c>
      <c r="MH71" s="189">
        <f t="shared" ca="1" si="288"/>
        <v>0</v>
      </c>
      <c r="MI71" s="189">
        <f t="shared" ca="1" si="288"/>
        <v>0</v>
      </c>
      <c r="MJ71" s="189">
        <f t="shared" ca="1" si="288"/>
        <v>0</v>
      </c>
      <c r="MK71" s="189">
        <f t="shared" ca="1" si="288"/>
        <v>0</v>
      </c>
      <c r="ML71" s="189">
        <f t="shared" ca="1" si="288"/>
        <v>0</v>
      </c>
      <c r="MM71" s="557">
        <f t="shared" ca="1" si="289"/>
        <v>0</v>
      </c>
      <c r="MN71" s="557">
        <f t="shared" ca="1" si="289"/>
        <v>0</v>
      </c>
      <c r="MO71" s="557">
        <f t="shared" ca="1" si="289"/>
        <v>0</v>
      </c>
      <c r="MP71" s="557">
        <f t="shared" ca="1" si="289"/>
        <v>0</v>
      </c>
      <c r="MQ71" s="557">
        <f t="shared" ca="1" si="289"/>
        <v>0</v>
      </c>
      <c r="MR71" s="557">
        <f t="shared" ca="1" si="289"/>
        <v>0</v>
      </c>
      <c r="MS71" s="557">
        <f t="shared" ca="1" si="289"/>
        <v>0</v>
      </c>
      <c r="MT71" s="557">
        <f t="shared" ca="1" si="289"/>
        <v>0</v>
      </c>
      <c r="MU71" s="557">
        <f t="shared" ca="1" si="289"/>
        <v>0</v>
      </c>
      <c r="MV71" s="557">
        <f t="shared" ca="1" si="289"/>
        <v>0</v>
      </c>
      <c r="MW71" s="557">
        <f t="shared" ca="1" si="290"/>
        <v>0</v>
      </c>
      <c r="MX71" s="557">
        <f t="shared" ca="1" si="290"/>
        <v>0</v>
      </c>
      <c r="MY71" s="557">
        <f t="shared" ca="1" si="290"/>
        <v>0</v>
      </c>
      <c r="MZ71" s="557">
        <f t="shared" ca="1" si="290"/>
        <v>0</v>
      </c>
      <c r="NA71" s="557">
        <f t="shared" ca="1" si="290"/>
        <v>0</v>
      </c>
      <c r="NB71" s="557">
        <f t="shared" ca="1" si="290"/>
        <v>0</v>
      </c>
      <c r="NC71" s="557">
        <f t="shared" ca="1" si="290"/>
        <v>0</v>
      </c>
      <c r="ND71" s="557">
        <f t="shared" ca="1" si="290"/>
        <v>0</v>
      </c>
      <c r="NE71" s="557">
        <f t="shared" ca="1" si="290"/>
        <v>0</v>
      </c>
      <c r="NF71" s="557">
        <f t="shared" ca="1" si="290"/>
        <v>0</v>
      </c>
      <c r="NG71" s="557">
        <f t="shared" ca="1" si="291"/>
        <v>0</v>
      </c>
      <c r="NH71" s="557">
        <f t="shared" ca="1" si="291"/>
        <v>0</v>
      </c>
      <c r="NI71" s="557">
        <f t="shared" ca="1" si="291"/>
        <v>0</v>
      </c>
      <c r="NJ71" s="557">
        <f t="shared" ca="1" si="291"/>
        <v>0</v>
      </c>
      <c r="NK71" s="557">
        <f t="shared" ca="1" si="291"/>
        <v>0</v>
      </c>
      <c r="NL71" s="557">
        <f t="shared" ca="1" si="291"/>
        <v>0</v>
      </c>
      <c r="NM71" s="557">
        <f t="shared" ca="1" si="291"/>
        <v>0</v>
      </c>
      <c r="NN71" s="557">
        <f t="shared" ca="1" si="291"/>
        <v>0</v>
      </c>
      <c r="NO71" s="557">
        <f t="shared" ca="1" si="291"/>
        <v>0</v>
      </c>
      <c r="NP71" s="557">
        <f t="shared" ca="1" si="291"/>
        <v>0</v>
      </c>
      <c r="NQ71" s="557">
        <f t="shared" ca="1" si="292"/>
        <v>0</v>
      </c>
      <c r="NR71" s="557">
        <f t="shared" ca="1" si="292"/>
        <v>0</v>
      </c>
      <c r="NS71" s="557">
        <f t="shared" ca="1" si="292"/>
        <v>0</v>
      </c>
      <c r="NT71" s="557">
        <f t="shared" ca="1" si="292"/>
        <v>0</v>
      </c>
      <c r="NU71" s="557">
        <f t="shared" ca="1" si="292"/>
        <v>0</v>
      </c>
      <c r="NV71" s="557">
        <f t="shared" ca="1" si="292"/>
        <v>0</v>
      </c>
      <c r="NW71" s="557">
        <f t="shared" ca="1" si="292"/>
        <v>0</v>
      </c>
      <c r="NX71" s="557">
        <f t="shared" ca="1" si="292"/>
        <v>0</v>
      </c>
      <c r="NY71" s="557">
        <f t="shared" ca="1" si="292"/>
        <v>0</v>
      </c>
      <c r="NZ71" s="557">
        <f t="shared" ca="1" si="292"/>
        <v>0</v>
      </c>
      <c r="OA71" s="557">
        <f t="shared" ca="1" si="293"/>
        <v>0</v>
      </c>
      <c r="OB71" s="557">
        <f t="shared" ca="1" si="293"/>
        <v>0</v>
      </c>
      <c r="OC71" s="557">
        <f t="shared" ca="1" si="293"/>
        <v>0</v>
      </c>
      <c r="OD71" s="557">
        <f t="shared" ca="1" si="293"/>
        <v>0</v>
      </c>
      <c r="OE71" s="557">
        <f t="shared" ca="1" si="293"/>
        <v>0</v>
      </c>
      <c r="OF71" s="557">
        <f t="shared" ca="1" si="293"/>
        <v>0</v>
      </c>
      <c r="OG71" s="557">
        <f t="shared" ca="1" si="293"/>
        <v>0</v>
      </c>
      <c r="OH71" s="557">
        <f t="shared" ca="1" si="293"/>
        <v>0</v>
      </c>
      <c r="OI71" s="557">
        <f t="shared" ca="1" si="293"/>
        <v>0</v>
      </c>
      <c r="OJ71" s="557">
        <f t="shared" ca="1" si="293"/>
        <v>0</v>
      </c>
      <c r="OK71" s="557">
        <f t="shared" ca="1" si="294"/>
        <v>0</v>
      </c>
      <c r="OL71" s="557">
        <f t="shared" ca="1" si="294"/>
        <v>0</v>
      </c>
      <c r="OM71" s="557">
        <f t="shared" ca="1" si="294"/>
        <v>0</v>
      </c>
      <c r="ON71" s="557">
        <f t="shared" ca="1" si="294"/>
        <v>0</v>
      </c>
      <c r="OO71" s="557">
        <f t="shared" ca="1" si="294"/>
        <v>0</v>
      </c>
      <c r="OP71" s="557">
        <f t="shared" ca="1" si="294"/>
        <v>0</v>
      </c>
      <c r="OQ71" s="557">
        <f t="shared" ca="1" si="294"/>
        <v>0</v>
      </c>
      <c r="OR71" s="557">
        <f t="shared" ca="1" si="294"/>
        <v>0</v>
      </c>
      <c r="OS71" s="557">
        <f t="shared" ca="1" si="294"/>
        <v>0</v>
      </c>
      <c r="OT71" s="557">
        <f t="shared" ca="1" si="294"/>
        <v>0</v>
      </c>
      <c r="OU71" s="557">
        <f t="shared" ca="1" si="295"/>
        <v>0</v>
      </c>
      <c r="OV71" s="557">
        <f t="shared" ca="1" si="295"/>
        <v>0</v>
      </c>
      <c r="OW71" s="557">
        <f t="shared" ca="1" si="295"/>
        <v>0</v>
      </c>
      <c r="OX71" s="557">
        <f t="shared" ca="1" si="295"/>
        <v>0</v>
      </c>
      <c r="OY71" s="557">
        <f t="shared" ca="1" si="295"/>
        <v>0</v>
      </c>
      <c r="OZ71" s="557">
        <f t="shared" ca="1" si="295"/>
        <v>0</v>
      </c>
      <c r="PA71" s="557">
        <f t="shared" ca="1" si="295"/>
        <v>0</v>
      </c>
      <c r="PB71" s="557">
        <f t="shared" ca="1" si="295"/>
        <v>0</v>
      </c>
      <c r="PC71" s="557">
        <f t="shared" ca="1" si="295"/>
        <v>0</v>
      </c>
      <c r="PD71" s="557">
        <f t="shared" ca="1" si="295"/>
        <v>0</v>
      </c>
      <c r="PE71" s="557">
        <f t="shared" ca="1" si="296"/>
        <v>0</v>
      </c>
      <c r="PF71" s="557">
        <f t="shared" ca="1" si="296"/>
        <v>0</v>
      </c>
      <c r="PG71" s="557">
        <f t="shared" ca="1" si="296"/>
        <v>0</v>
      </c>
      <c r="PH71" s="557">
        <f t="shared" ca="1" si="296"/>
        <v>0</v>
      </c>
      <c r="PI71" s="557">
        <f t="shared" ca="1" si="296"/>
        <v>0</v>
      </c>
      <c r="PJ71" s="557">
        <f t="shared" ca="1" si="296"/>
        <v>0</v>
      </c>
      <c r="PK71" s="557">
        <f t="shared" ca="1" si="296"/>
        <v>0</v>
      </c>
      <c r="PL71" s="557">
        <f t="shared" ca="1" si="296"/>
        <v>0</v>
      </c>
      <c r="PM71" s="557">
        <f t="shared" ca="1" si="296"/>
        <v>0</v>
      </c>
      <c r="PN71" s="557">
        <f t="shared" ca="1" si="296"/>
        <v>0</v>
      </c>
      <c r="PO71" s="557">
        <f t="shared" ca="1" si="297"/>
        <v>0</v>
      </c>
      <c r="PP71" s="557">
        <f t="shared" ca="1" si="297"/>
        <v>0</v>
      </c>
      <c r="PQ71" s="557">
        <f t="shared" ca="1" si="297"/>
        <v>0</v>
      </c>
      <c r="PR71" s="557">
        <f t="shared" ca="1" si="297"/>
        <v>0</v>
      </c>
      <c r="PS71" s="557">
        <f t="shared" ca="1" si="297"/>
        <v>0</v>
      </c>
      <c r="PT71" s="557">
        <f t="shared" ca="1" si="297"/>
        <v>0</v>
      </c>
      <c r="PU71" s="557">
        <f t="shared" ca="1" si="297"/>
        <v>0</v>
      </c>
      <c r="PV71" s="557">
        <f t="shared" ca="1" si="297"/>
        <v>0</v>
      </c>
      <c r="PW71" s="557">
        <f t="shared" ca="1" si="297"/>
        <v>0</v>
      </c>
      <c r="PX71" s="557">
        <f t="shared" ca="1" si="297"/>
        <v>0</v>
      </c>
      <c r="PY71" s="557">
        <f t="shared" ca="1" si="298"/>
        <v>0</v>
      </c>
      <c r="PZ71" s="557">
        <f t="shared" ca="1" si="298"/>
        <v>0</v>
      </c>
      <c r="QA71" s="557">
        <f t="shared" ca="1" si="298"/>
        <v>0</v>
      </c>
      <c r="QB71" s="557">
        <f t="shared" ca="1" si="298"/>
        <v>0</v>
      </c>
      <c r="QC71" s="557">
        <f t="shared" ca="1" si="298"/>
        <v>0</v>
      </c>
      <c r="QD71" s="557">
        <f t="shared" ca="1" si="298"/>
        <v>0</v>
      </c>
      <c r="QE71" s="557">
        <f t="shared" ca="1" si="298"/>
        <v>0</v>
      </c>
      <c r="QF71" s="557">
        <f t="shared" ca="1" si="298"/>
        <v>0</v>
      </c>
      <c r="QG71" s="557">
        <f t="shared" ca="1" si="298"/>
        <v>0</v>
      </c>
      <c r="QH71" s="557">
        <f t="shared" ca="1" si="298"/>
        <v>0</v>
      </c>
      <c r="QI71" s="557">
        <f t="shared" ca="1" si="299"/>
        <v>0</v>
      </c>
      <c r="QJ71" s="557">
        <f t="shared" ca="1" si="299"/>
        <v>0</v>
      </c>
      <c r="QK71" s="557">
        <f t="shared" ca="1" si="299"/>
        <v>0</v>
      </c>
      <c r="QL71" s="557">
        <f t="shared" ca="1" si="299"/>
        <v>0</v>
      </c>
      <c r="QM71" s="557">
        <f t="shared" ca="1" si="299"/>
        <v>0</v>
      </c>
      <c r="QN71" s="557">
        <f t="shared" ca="1" si="299"/>
        <v>0</v>
      </c>
      <c r="QO71" s="557">
        <f t="shared" ca="1" si="299"/>
        <v>0</v>
      </c>
      <c r="QP71" s="557">
        <f t="shared" ca="1" si="299"/>
        <v>0</v>
      </c>
      <c r="QQ71" s="557">
        <f t="shared" ca="1" si="299"/>
        <v>0</v>
      </c>
      <c r="QR71" s="557">
        <f t="shared" ca="1" si="299"/>
        <v>0</v>
      </c>
      <c r="QS71" s="557">
        <f t="shared" ca="1" si="300"/>
        <v>0</v>
      </c>
      <c r="QT71" s="557">
        <f t="shared" ca="1" si="300"/>
        <v>0</v>
      </c>
      <c r="QU71" s="557">
        <f t="shared" ca="1" si="300"/>
        <v>0</v>
      </c>
      <c r="QV71" s="557">
        <f t="shared" ca="1" si="300"/>
        <v>0</v>
      </c>
      <c r="QW71" s="557">
        <f t="shared" ca="1" si="300"/>
        <v>0</v>
      </c>
      <c r="QX71" s="557">
        <f t="shared" ca="1" si="300"/>
        <v>0</v>
      </c>
      <c r="QY71" s="557">
        <f t="shared" ca="1" si="300"/>
        <v>0</v>
      </c>
      <c r="QZ71" s="557">
        <f t="shared" ca="1" si="300"/>
        <v>0</v>
      </c>
      <c r="RA71" s="557">
        <f t="shared" ca="1" si="300"/>
        <v>0</v>
      </c>
      <c r="RB71" s="557">
        <f t="shared" ca="1" si="300"/>
        <v>0</v>
      </c>
      <c r="RC71" s="557">
        <f t="shared" ca="1" si="301"/>
        <v>0</v>
      </c>
      <c r="RD71" s="557">
        <f t="shared" ca="1" si="301"/>
        <v>0</v>
      </c>
      <c r="RE71" s="557">
        <f t="shared" ca="1" si="301"/>
        <v>0</v>
      </c>
      <c r="RF71" s="557">
        <f t="shared" ca="1" si="301"/>
        <v>0</v>
      </c>
      <c r="RG71" s="557">
        <f t="shared" ca="1" si="301"/>
        <v>0</v>
      </c>
      <c r="RH71" s="557">
        <f t="shared" ca="1" si="301"/>
        <v>0</v>
      </c>
      <c r="RI71" s="557">
        <f t="shared" ca="1" si="301"/>
        <v>0</v>
      </c>
      <c r="RJ71" s="557">
        <f t="shared" ca="1" si="301"/>
        <v>0</v>
      </c>
      <c r="RK71" s="557">
        <f t="shared" ca="1" si="301"/>
        <v>0</v>
      </c>
      <c r="RL71" s="557">
        <f t="shared" ca="1" si="301"/>
        <v>0</v>
      </c>
      <c r="RM71" s="557">
        <f t="shared" ca="1" si="302"/>
        <v>0</v>
      </c>
      <c r="RN71" s="557">
        <f t="shared" ca="1" si="302"/>
        <v>0</v>
      </c>
      <c r="RO71" s="557">
        <f t="shared" ca="1" si="302"/>
        <v>0</v>
      </c>
      <c r="RP71" s="557">
        <f t="shared" ca="1" si="302"/>
        <v>0</v>
      </c>
      <c r="RQ71" s="557">
        <f t="shared" ca="1" si="302"/>
        <v>0</v>
      </c>
      <c r="RR71" s="557">
        <f t="shared" ca="1" si="302"/>
        <v>0</v>
      </c>
      <c r="RS71" s="557">
        <f t="shared" ca="1" si="302"/>
        <v>0</v>
      </c>
      <c r="RT71" s="557">
        <f t="shared" ca="1" si="302"/>
        <v>0</v>
      </c>
      <c r="RU71" s="557">
        <f t="shared" ca="1" si="302"/>
        <v>0</v>
      </c>
      <c r="RV71" s="557">
        <f t="shared" ca="1" si="302"/>
        <v>0</v>
      </c>
      <c r="RW71" s="557">
        <f t="shared" ca="1" si="303"/>
        <v>0</v>
      </c>
      <c r="RX71" s="557">
        <f t="shared" ca="1" si="303"/>
        <v>0</v>
      </c>
      <c r="RY71" s="557">
        <f t="shared" ca="1" si="303"/>
        <v>0</v>
      </c>
      <c r="RZ71" s="557">
        <f t="shared" ca="1" si="303"/>
        <v>0</v>
      </c>
      <c r="SA71" s="557">
        <f t="shared" ca="1" si="303"/>
        <v>0</v>
      </c>
      <c r="SB71" s="557">
        <f t="shared" ca="1" si="303"/>
        <v>0</v>
      </c>
      <c r="SC71" s="557">
        <f t="shared" ca="1" si="303"/>
        <v>0</v>
      </c>
      <c r="SD71" s="557">
        <f t="shared" ca="1" si="303"/>
        <v>0</v>
      </c>
      <c r="SE71" s="557">
        <f t="shared" ca="1" si="303"/>
        <v>0</v>
      </c>
      <c r="SF71" s="557">
        <f t="shared" ca="1" si="303"/>
        <v>0</v>
      </c>
      <c r="SG71" s="557">
        <f t="shared" ca="1" si="304"/>
        <v>0</v>
      </c>
      <c r="SH71" s="557">
        <f t="shared" ca="1" si="304"/>
        <v>0</v>
      </c>
      <c r="SI71" s="557">
        <f t="shared" ca="1" si="304"/>
        <v>0</v>
      </c>
      <c r="SJ71" s="557">
        <f t="shared" ca="1" si="304"/>
        <v>0</v>
      </c>
      <c r="SK71" s="557">
        <f t="shared" ca="1" si="304"/>
        <v>0</v>
      </c>
      <c r="SL71" s="557">
        <f t="shared" ca="1" si="304"/>
        <v>0</v>
      </c>
      <c r="SM71" s="557">
        <f t="shared" ca="1" si="304"/>
        <v>0</v>
      </c>
      <c r="SN71" s="557">
        <f t="shared" ca="1" si="304"/>
        <v>0</v>
      </c>
      <c r="SO71" s="557">
        <f t="shared" ca="1" si="304"/>
        <v>0</v>
      </c>
      <c r="SP71" s="557">
        <f t="shared" ca="1" si="304"/>
        <v>0</v>
      </c>
      <c r="SQ71" s="557">
        <f t="shared" ca="1" si="305"/>
        <v>0</v>
      </c>
      <c r="SR71" s="557">
        <f t="shared" ca="1" si="305"/>
        <v>0</v>
      </c>
      <c r="SS71" s="557">
        <f t="shared" ca="1" si="305"/>
        <v>0</v>
      </c>
      <c r="ST71" s="557">
        <f t="shared" ca="1" si="305"/>
        <v>0</v>
      </c>
      <c r="SU71" s="557">
        <f t="shared" ca="1" si="305"/>
        <v>0</v>
      </c>
      <c r="SV71" s="557">
        <f t="shared" ca="1" si="305"/>
        <v>0</v>
      </c>
      <c r="SW71" s="557">
        <f t="shared" ca="1" si="305"/>
        <v>0</v>
      </c>
      <c r="SX71" s="557">
        <f t="shared" ca="1" si="305"/>
        <v>0</v>
      </c>
      <c r="SY71" s="557">
        <f t="shared" ca="1" si="305"/>
        <v>0</v>
      </c>
      <c r="SZ71" s="557">
        <f t="shared" ca="1" si="305"/>
        <v>0</v>
      </c>
      <c r="TA71" s="557">
        <f t="shared" ca="1" si="306"/>
        <v>0</v>
      </c>
      <c r="TB71" s="557">
        <f t="shared" ca="1" si="306"/>
        <v>0</v>
      </c>
      <c r="TC71" s="557">
        <f t="shared" ca="1" si="306"/>
        <v>0</v>
      </c>
      <c r="TD71" s="557">
        <f t="shared" ca="1" si="306"/>
        <v>0</v>
      </c>
      <c r="TE71" s="557">
        <f t="shared" ca="1" si="306"/>
        <v>0</v>
      </c>
      <c r="TF71" s="557">
        <f t="shared" ca="1" si="306"/>
        <v>0</v>
      </c>
      <c r="TG71" s="557">
        <f t="shared" ca="1" si="306"/>
        <v>0</v>
      </c>
      <c r="TH71" s="557">
        <f t="shared" ca="1" si="306"/>
        <v>0</v>
      </c>
      <c r="TI71" s="557">
        <f t="shared" ca="1" si="306"/>
        <v>0</v>
      </c>
      <c r="TJ71" s="557">
        <f t="shared" ca="1" si="306"/>
        <v>0</v>
      </c>
      <c r="TK71" s="557">
        <f t="shared" ca="1" si="307"/>
        <v>0</v>
      </c>
      <c r="TL71" s="557">
        <f t="shared" ca="1" si="307"/>
        <v>0</v>
      </c>
      <c r="TM71" s="557">
        <f t="shared" ca="1" si="307"/>
        <v>0</v>
      </c>
      <c r="TN71" s="557">
        <f t="shared" ca="1" si="307"/>
        <v>0</v>
      </c>
      <c r="TO71" s="557">
        <f t="shared" ca="1" si="307"/>
        <v>0</v>
      </c>
      <c r="TP71" s="557">
        <f t="shared" ca="1" si="307"/>
        <v>0</v>
      </c>
      <c r="TQ71" s="557">
        <f t="shared" ca="1" si="307"/>
        <v>0</v>
      </c>
      <c r="TR71" s="557">
        <f t="shared" ca="1" si="307"/>
        <v>0</v>
      </c>
      <c r="TS71" s="557">
        <f t="shared" ca="1" si="307"/>
        <v>0</v>
      </c>
      <c r="TT71" s="557">
        <f t="shared" ca="1" si="307"/>
        <v>0</v>
      </c>
      <c r="TU71" s="557">
        <f t="shared" ca="1" si="308"/>
        <v>0</v>
      </c>
      <c r="TV71" s="557">
        <f t="shared" ca="1" si="308"/>
        <v>0</v>
      </c>
      <c r="TW71" s="557">
        <f t="shared" ca="1" si="308"/>
        <v>0</v>
      </c>
      <c r="TX71" s="557">
        <f t="shared" ca="1" si="308"/>
        <v>0</v>
      </c>
      <c r="TY71" s="557">
        <f t="shared" ca="1" si="308"/>
        <v>0</v>
      </c>
      <c r="TZ71" s="557">
        <f t="shared" ca="1" si="308"/>
        <v>0</v>
      </c>
      <c r="UA71" s="557">
        <f t="shared" ca="1" si="308"/>
        <v>0</v>
      </c>
      <c r="UB71" s="557">
        <f t="shared" ca="1" si="308"/>
        <v>0</v>
      </c>
      <c r="UC71" s="557">
        <f t="shared" ca="1" si="308"/>
        <v>0</v>
      </c>
      <c r="UD71" s="557">
        <f t="shared" ca="1" si="308"/>
        <v>0</v>
      </c>
      <c r="UE71" s="557">
        <f t="shared" ca="1" si="309"/>
        <v>0</v>
      </c>
      <c r="UF71" s="557">
        <f t="shared" ca="1" si="309"/>
        <v>0</v>
      </c>
      <c r="UG71" s="557">
        <f t="shared" ca="1" si="309"/>
        <v>0</v>
      </c>
      <c r="UH71" s="557">
        <f t="shared" ca="1" si="309"/>
        <v>0</v>
      </c>
      <c r="UI71" s="557">
        <f t="shared" ca="1" si="309"/>
        <v>0</v>
      </c>
      <c r="UJ71" s="557">
        <f t="shared" ca="1" si="309"/>
        <v>0</v>
      </c>
      <c r="UK71" s="557">
        <f t="shared" ca="1" si="309"/>
        <v>0</v>
      </c>
      <c r="UL71" s="557">
        <f t="shared" ca="1" si="309"/>
        <v>0</v>
      </c>
      <c r="UM71" s="557">
        <f t="shared" ca="1" si="309"/>
        <v>0</v>
      </c>
      <c r="UN71" s="557">
        <f t="shared" ca="1" si="309"/>
        <v>0</v>
      </c>
      <c r="UO71" s="557">
        <f t="shared" ca="1" si="310"/>
        <v>0</v>
      </c>
      <c r="UP71" s="557">
        <f t="shared" ca="1" si="310"/>
        <v>0</v>
      </c>
      <c r="UQ71" s="557">
        <f t="shared" ca="1" si="310"/>
        <v>0</v>
      </c>
      <c r="UR71" s="557">
        <f t="shared" ca="1" si="310"/>
        <v>0</v>
      </c>
      <c r="US71" s="557">
        <f t="shared" ca="1" si="310"/>
        <v>0</v>
      </c>
      <c r="UT71" s="557">
        <f t="shared" ca="1" si="310"/>
        <v>0</v>
      </c>
      <c r="UU71" s="557">
        <f t="shared" ca="1" si="310"/>
        <v>0</v>
      </c>
      <c r="UV71" s="557">
        <f t="shared" ca="1" si="310"/>
        <v>0</v>
      </c>
      <c r="UW71" s="557">
        <f t="shared" ca="1" si="310"/>
        <v>0</v>
      </c>
      <c r="UX71" s="557">
        <f t="shared" ca="1" si="310"/>
        <v>0</v>
      </c>
      <c r="UY71" s="557">
        <f t="shared" ca="1" si="311"/>
        <v>0</v>
      </c>
      <c r="UZ71" s="557">
        <f t="shared" ca="1" si="311"/>
        <v>0</v>
      </c>
      <c r="VA71" s="557">
        <f t="shared" ca="1" si="311"/>
        <v>0</v>
      </c>
      <c r="VB71" s="557">
        <f t="shared" ca="1" si="311"/>
        <v>0</v>
      </c>
      <c r="VC71" s="557">
        <f t="shared" ca="1" si="311"/>
        <v>0</v>
      </c>
      <c r="VD71" s="557">
        <f t="shared" ca="1" si="311"/>
        <v>0</v>
      </c>
      <c r="VE71" s="557">
        <f t="shared" ca="1" si="311"/>
        <v>0</v>
      </c>
      <c r="VF71" s="557">
        <f t="shared" ca="1" si="311"/>
        <v>0</v>
      </c>
      <c r="VG71" s="557">
        <f t="shared" ca="1" si="311"/>
        <v>0</v>
      </c>
      <c r="VH71" s="557">
        <f t="shared" ca="1" si="311"/>
        <v>0</v>
      </c>
      <c r="VI71" s="557">
        <f t="shared" ca="1" si="311"/>
        <v>0</v>
      </c>
      <c r="VJ71" s="189">
        <f t="shared" ca="1" si="312"/>
        <v>0</v>
      </c>
      <c r="VK71" s="189">
        <f t="shared" ca="1" si="312"/>
        <v>0</v>
      </c>
      <c r="VL71" s="189">
        <f t="shared" ca="1" si="312"/>
        <v>0</v>
      </c>
      <c r="VM71" s="189">
        <f t="shared" ca="1" si="312"/>
        <v>0</v>
      </c>
      <c r="VN71" s="189">
        <f t="shared" ca="1" si="312"/>
        <v>0</v>
      </c>
      <c r="VO71" s="230">
        <f t="shared" ca="1" si="313"/>
        <v>0</v>
      </c>
      <c r="VP71" s="189">
        <f t="shared" ca="1" si="314"/>
        <v>0</v>
      </c>
      <c r="VQ71" s="189">
        <f t="shared" ca="1" si="314"/>
        <v>0</v>
      </c>
      <c r="VR71" s="189">
        <f t="shared" ca="1" si="314"/>
        <v>0</v>
      </c>
      <c r="VS71" s="189">
        <f t="shared" ca="1" si="314"/>
        <v>0</v>
      </c>
      <c r="VT71" s="189">
        <f t="shared" ca="1" si="314"/>
        <v>0</v>
      </c>
      <c r="VU71" s="230">
        <f t="shared" ca="1" si="315"/>
        <v>0</v>
      </c>
      <c r="VV71" s="231">
        <f t="shared" ca="1" si="316"/>
        <v>0</v>
      </c>
      <c r="VW71" s="231">
        <f t="shared" ca="1" si="316"/>
        <v>0</v>
      </c>
      <c r="VX71" s="231">
        <f t="shared" ca="1" si="316"/>
        <v>0</v>
      </c>
      <c r="VY71" s="231">
        <f t="shared" ca="1" si="316"/>
        <v>0</v>
      </c>
      <c r="VZ71" s="544">
        <f t="shared" ca="1" si="317"/>
        <v>0</v>
      </c>
      <c r="WA71" s="231">
        <f t="shared" ca="1" si="318"/>
        <v>0</v>
      </c>
      <c r="WB71" s="231">
        <f t="shared" ca="1" si="318"/>
        <v>0</v>
      </c>
      <c r="WC71" s="231">
        <f t="shared" ca="1" si="318"/>
        <v>0</v>
      </c>
      <c r="WD71" s="231">
        <f t="shared" ca="1" si="318"/>
        <v>0</v>
      </c>
      <c r="WE71" s="544">
        <f t="shared" ca="1" si="319"/>
        <v>0</v>
      </c>
      <c r="WF71" s="544">
        <f t="shared" ca="1" si="319"/>
        <v>0</v>
      </c>
      <c r="WG71" s="544">
        <f t="shared" ca="1" si="319"/>
        <v>0</v>
      </c>
      <c r="WH71" s="544">
        <f t="shared" ca="1" si="319"/>
        <v>0</v>
      </c>
      <c r="WI71" s="544">
        <f t="shared" ca="1" si="319"/>
        <v>0</v>
      </c>
      <c r="WJ71" s="544">
        <f t="shared" ca="1" si="319"/>
        <v>0</v>
      </c>
      <c r="WK71" s="544">
        <f t="shared" ca="1" si="319"/>
        <v>0</v>
      </c>
      <c r="WL71" s="535" cm="1">
        <f t="array" aca="1" ref="WL71" ca="1">INDEX(WL$13:WL70,$B71+1,1)</f>
        <v>0</v>
      </c>
      <c r="WM71" s="411">
        <f t="shared" ca="1" si="320"/>
        <v>19</v>
      </c>
      <c r="WN71" s="18"/>
      <c r="WO71" s="535" cm="1">
        <f t="array" aca="1" ref="WO71" ca="1">INDEX(WO$13:WO70,$B71+1,1)</f>
        <v>0</v>
      </c>
      <c r="WP71" s="411">
        <f t="shared" si="321"/>
        <v>0</v>
      </c>
      <c r="WQ71" s="535" cm="1">
        <f t="array" aca="1" ref="WQ71" ca="1">INDEX(WQ$13:WQ70,$B71+1,1)</f>
        <v>0</v>
      </c>
      <c r="WR71" s="535" t="str" cm="1">
        <f t="array" aca="1" ref="WR71" ca="1">INDEX(WR$13:WR70,$B71+1,1)</f>
        <v>-</v>
      </c>
      <c r="WS71" s="535" t="str" cm="1">
        <f t="array" aca="1" ref="WS71" ca="1">INDEX(WS$13:WS70,$B71+1,1)</f>
        <v>-</v>
      </c>
      <c r="WT71" s="535" t="str" cm="1">
        <f t="array" aca="1" ref="WT71" ca="1">INDEX(WT$13:WT70,$B71+1,1)</f>
        <v>-</v>
      </c>
      <c r="WU71" s="535" t="str" cm="1">
        <f t="array" aca="1" ref="WU71" ca="1">INDEX(WU$13:WU70,$B71+1,1)</f>
        <v>-</v>
      </c>
      <c r="WV71" s="535" t="str" cm="1">
        <f t="array" aca="1" ref="WV71" ca="1">INDEX(WV$13:WV70,$B71+1,1)</f>
        <v>-</v>
      </c>
      <c r="WW71" s="535" t="str" cm="1">
        <f t="array" aca="1" ref="WW71" ca="1">INDEX(WW$13:WW70,$B71+1,1)</f>
        <v>-</v>
      </c>
      <c r="WX71" s="535" t="str" cm="1">
        <f t="array" aca="1" ref="WX71" ca="1">INDEX(WX$13:WX70,$B71+1,1)</f>
        <v>-</v>
      </c>
      <c r="WY71" s="535" t="str" cm="1">
        <f t="array" aca="1" ref="WY71" ca="1">INDEX(WY$13:WY70,$B71+1,1)</f>
        <v>-</v>
      </c>
      <c r="WZ71" s="535" t="str" cm="1">
        <f t="array" aca="1" ref="WZ71" ca="1">INDEX(WZ$13:WZ70,$B71+1,1)</f>
        <v>-</v>
      </c>
      <c r="XA71" s="535" t="str" cm="1">
        <f t="array" aca="1" ref="XA71" ca="1">INDEX(XA$13:XA70,$B71+1,1)</f>
        <v>-</v>
      </c>
      <c r="XB71" s="535" t="str" cm="1">
        <f t="array" aca="1" ref="XB71" ca="1">INDEX(XB$13:XB70,$B71+1,1)</f>
        <v>-</v>
      </c>
      <c r="XC71" s="535" t="str" cm="1">
        <f t="array" aca="1" ref="XC71" ca="1">INDEX(XC$13:XC70,$B71+1,1)</f>
        <v>-</v>
      </c>
      <c r="XD71" s="535" t="str" cm="1">
        <f t="array" aca="1" ref="XD71" ca="1">INDEX(XD$13:XD70,$B71+1,1)</f>
        <v>-</v>
      </c>
      <c r="XE71" s="535" t="str" cm="1">
        <f t="array" aca="1" ref="XE71" ca="1">INDEX(XE$13:XE70,$B71+1,1)</f>
        <v>-</v>
      </c>
      <c r="XF71" s="535" t="str" cm="1">
        <f t="array" aca="1" ref="XF71" ca="1">INDEX(XF$13:XF70,$B71+1,1)</f>
        <v>-</v>
      </c>
      <c r="XG71" s="535" t="str" cm="1">
        <f t="array" aca="1" ref="XG71" ca="1">INDEX(XG$13:XG70,$B71+1,1)</f>
        <v>-</v>
      </c>
      <c r="XH71" s="18"/>
      <c r="XI71" s="411" t="b">
        <f t="shared" ca="1" si="322"/>
        <v>0</v>
      </c>
      <c r="XJ71" s="411" t="str">
        <f t="shared" ca="1" si="323"/>
        <v>-</v>
      </c>
      <c r="XK71" s="535" t="str" cm="1">
        <f t="array" aca="1" ref="XK71" ca="1">INDEX(XK$13:XK70,$B71+1,1)</f>
        <v>-</v>
      </c>
      <c r="XL71" s="535" t="str" cm="1">
        <f t="array" aca="1" ref="XL71" ca="1">INDEX(XL$13:XL70,$B71+1,1)</f>
        <v>-</v>
      </c>
      <c r="XM71" s="535" t="str" cm="1">
        <f t="array" aca="1" ref="XM71" ca="1">INDEX(XM$13:XM70,$B71+1,1)</f>
        <v>-</v>
      </c>
      <c r="XN71" s="545" cm="1">
        <f t="array" aca="1" ref="XN71" ca="1">INDEX(i.AgeJ,$AD71,1)</f>
        <v>0</v>
      </c>
      <c r="XO71" s="535" t="str" cm="1">
        <f t="array" aca="1" ref="XO71" ca="1">INDEX(XO$13:XO70,$B71+1,1)</f>
        <v>-</v>
      </c>
      <c r="XP71" s="411" t="str">
        <f t="shared" ca="1" si="324"/>
        <v>-</v>
      </c>
      <c r="XQ71" s="411" t="str">
        <f t="shared" ca="1" si="324"/>
        <v>-</v>
      </c>
      <c r="XR71" s="535" t="str" cm="1">
        <f t="array" aca="1" ref="XR71" ca="1">INDEX(XR$13:XR70,$B71+1,1)</f>
        <v>-</v>
      </c>
      <c r="XS71" s="535" t="str" cm="1">
        <f t="array" aca="1" ref="XS71" ca="1">INDEX(XS$13:XS70,$B71+1,1)</f>
        <v>-</v>
      </c>
      <c r="XT71" s="535" t="str" cm="1">
        <f t="array" aca="1" ref="XT71" ca="1">INDEX(XT$13:XT70,$B71+1,1)</f>
        <v>-</v>
      </c>
      <c r="XU71" s="535" t="str" cm="1">
        <f t="array" aca="1" ref="XU71" ca="1">INDEX(XU$13:XU70,$B71+1,1)</f>
        <v>-</v>
      </c>
      <c r="XV71" s="535" t="str" cm="1">
        <f t="array" aca="1" ref="XV71" ca="1">INDEX(XV$13:XV70,$B71+1,1)</f>
        <v>-</v>
      </c>
      <c r="XW71" s="535" t="b" cm="1">
        <f t="array" aca="1" ref="XW71" ca="1">INDEX(XW$13:XW70,$B71+1,1)</f>
        <v>1</v>
      </c>
      <c r="XX71" s="535" t="str" cm="1">
        <f t="array" aca="1" ref="XX71" ca="1">INDEX(XX$13:XX70,$B71+1,1)</f>
        <v>-</v>
      </c>
      <c r="XY71" s="535" cm="1">
        <f t="array" aca="1" ref="XY71" ca="1">INDEX(XY$13:XY70,$B71+1,1)</f>
        <v>0</v>
      </c>
      <c r="XZ71" s="535" cm="1">
        <f t="array" aca="1" ref="XZ71" ca="1">INDEX(XZ$13:XZ70,$B71+1,1)</f>
        <v>0</v>
      </c>
      <c r="YA71" s="535" cm="1">
        <f t="array" aca="1" ref="YA71" ca="1">INDEX(YA$13:YA70,$B71+1,1)</f>
        <v>0</v>
      </c>
      <c r="YB71" s="18"/>
      <c r="YC71" s="411">
        <f t="shared" si="325"/>
        <v>50</v>
      </c>
      <c r="YD71" s="411">
        <f t="shared" si="325"/>
        <v>50</v>
      </c>
      <c r="YE71" s="411">
        <f t="shared" si="325"/>
        <v>50</v>
      </c>
      <c r="YF71" s="411">
        <f t="shared" si="325"/>
        <v>50</v>
      </c>
      <c r="YG71" s="535" cm="1">
        <f t="array" aca="1" ref="YG71" ca="1">INDEX(YG$13:YG70,$B71+1,1)</f>
        <v>1</v>
      </c>
      <c r="YH71" s="535" cm="1">
        <f t="array" aca="1" ref="YH71" ca="1">INDEX(YH$13:YH70,$B71+1,1)</f>
        <v>1</v>
      </c>
      <c r="YI71" s="535" cm="1">
        <f t="array" aca="1" ref="YI71" ca="1">INDEX(YI$13:YI70,$B71+1,1)</f>
        <v>1</v>
      </c>
      <c r="YJ71" s="535" cm="1">
        <f t="array" aca="1" ref="YJ71" ca="1">INDEX(YJ$13:YJ70,$B71+1,1)</f>
        <v>1</v>
      </c>
      <c r="YK71" s="535" t="str" cm="1">
        <f t="array" aca="1" ref="YK71" ca="1">INDEX(YK$13:YK70,$B71+1,1)</f>
        <v>-</v>
      </c>
      <c r="YL71" s="535" t="str" cm="1">
        <f t="array" aca="1" ref="YL71" ca="1">INDEX(YL$13:YL70,$B71+1,1)</f>
        <v>-</v>
      </c>
      <c r="YM71" s="535" t="str" cm="1">
        <f t="array" aca="1" ref="YM71" ca="1">INDEX(YM$13:YM70,$B71+1,1)</f>
        <v>-</v>
      </c>
      <c r="YN71" s="535" t="str" cm="1">
        <f t="array" aca="1" ref="YN71" ca="1">INDEX(YN$13:YN70,$B71+1,1)</f>
        <v>-</v>
      </c>
      <c r="YO71" s="535" t="str" cm="1">
        <f t="array" aca="1" ref="YO71" ca="1">INDEX(YO$13:YO70,$B71+1,1)</f>
        <v>-</v>
      </c>
      <c r="YP71" s="535" t="str" cm="1">
        <f t="array" aca="1" ref="YP71" ca="1">INDEX(YP$13:YP70,$B71+1,1)</f>
        <v>-</v>
      </c>
      <c r="YQ71" s="535" t="str" cm="1">
        <f t="array" aca="1" ref="YQ71" ca="1">INDEX(YQ$13:YQ70,$B71+1,1)</f>
        <v>-</v>
      </c>
      <c r="YR71" s="18"/>
      <c r="YS71" s="535" t="str" cm="1">
        <f t="array" aca="1" ref="YS71" ca="1">INDEX(YS$13:YS70,$B71+1,1)</f>
        <v>-</v>
      </c>
      <c r="YT71" s="411">
        <f t="shared" ca="1" si="326"/>
        <v>1</v>
      </c>
      <c r="YU71" s="18"/>
      <c r="YV71" s="535" t="str" cm="1">
        <f t="array" aca="1" ref="YV71" ca="1">INDEX(YV$13:YV70,$B71+1,1)</f>
        <v>-</v>
      </c>
      <c r="YW71" s="535" t="str" cm="1">
        <f t="array" aca="1" ref="YW71" ca="1">INDEX(YW$13:YW70,$B71+1,1)</f>
        <v>-</v>
      </c>
      <c r="YX71" s="535" t="str" cm="1">
        <f t="array" aca="1" ref="YX71" ca="1">INDEX(YX$13:YX70,$B71+1,1)</f>
        <v>-</v>
      </c>
      <c r="YY71" s="535" t="str" cm="1">
        <f t="array" aca="1" ref="YY71" ca="1">INDEX(YY$13:YY70,$B71+1,1)</f>
        <v>-</v>
      </c>
      <c r="YZ71" s="535" t="str" cm="1">
        <f t="array" aca="1" ref="YZ71" ca="1">INDEX(YZ$13:YZ70,$B71+1,1)</f>
        <v>-</v>
      </c>
      <c r="ZA71" s="535" t="str" cm="1">
        <f t="array" aca="1" ref="ZA71" ca="1">INDEX(ZA$13:ZA70,$B71+1,1)</f>
        <v>-</v>
      </c>
      <c r="ZB71" s="535" t="str" cm="1">
        <f t="array" aca="1" ref="ZB71" ca="1">INDEX(ZB$13:ZB70,$B71+1,1)</f>
        <v>-</v>
      </c>
      <c r="ZC71" s="535" t="str" cm="1">
        <f t="array" aca="1" ref="ZC71" ca="1">INDEX(ZC$13:ZC70,$B71+1,1)</f>
        <v>-</v>
      </c>
      <c r="ZD71" s="535" t="str" cm="1">
        <f t="array" aca="1" ref="ZD71" ca="1">INDEX(ZD$13:ZD70,$B71+1,1)</f>
        <v>-</v>
      </c>
      <c r="ZE71" s="543">
        <f t="shared" ca="1" si="327"/>
        <v>652</v>
      </c>
      <c r="ZF71" s="543">
        <f t="shared" ca="1" si="327"/>
        <v>686</v>
      </c>
      <c r="ZG71" s="543">
        <f t="shared" ca="1" si="327"/>
        <v>721</v>
      </c>
      <c r="ZH71" s="459">
        <f t="shared" ca="1" si="328"/>
        <v>469</v>
      </c>
      <c r="ZI71" s="459">
        <f t="shared" ca="1" si="328"/>
        <v>504</v>
      </c>
      <c r="ZJ71" s="459">
        <f t="shared" ca="1" si="328"/>
        <v>539</v>
      </c>
      <c r="ZK71" s="459">
        <f t="shared" ca="1" si="329"/>
        <v>385</v>
      </c>
      <c r="ZL71" s="459">
        <f t="shared" ca="1" si="329"/>
        <v>420</v>
      </c>
      <c r="ZM71" s="459">
        <f t="shared" ca="1" si="329"/>
        <v>455</v>
      </c>
      <c r="ZN71" s="535" t="str" cm="1">
        <f t="array" aca="1" ref="ZN71" ca="1">INDEX(ZN$13:ZN70,$B71+1,1)</f>
        <v>-</v>
      </c>
      <c r="ZO71" s="535" t="str" cm="1">
        <f t="array" aca="1" ref="ZO71" ca="1">INDEX(ZO$13:ZO70,$B71+1,1)</f>
        <v>-</v>
      </c>
      <c r="ZP71" s="535" t="str" cm="1">
        <f t="array" aca="1" ref="ZP71" ca="1">INDEX(ZP$13:ZP70,$B71+1,1)</f>
        <v>-</v>
      </c>
      <c r="ZQ71" s="535" t="str" cm="1">
        <f t="array" aca="1" ref="ZQ71" ca="1">INDEX(ZQ$13:ZQ70,$B71+1,1)</f>
        <v>-</v>
      </c>
      <c r="ZR71" s="535" t="str" cm="1">
        <f t="array" aca="1" ref="ZR71" ca="1">INDEX(ZR$13:ZR70,$B71+1,1)</f>
        <v>-</v>
      </c>
      <c r="ZS71" s="535" t="str" cm="1">
        <f t="array" aca="1" ref="ZS71" ca="1">INDEX(ZS$13:ZS70,$B71+1,1)</f>
        <v>-</v>
      </c>
      <c r="ZT71" s="535" t="str" cm="1">
        <f t="array" aca="1" ref="ZT71" ca="1">INDEX(ZT$13:ZT70,$B71+1,1)</f>
        <v>-</v>
      </c>
      <c r="ZU71" s="535" t="str" cm="1">
        <f t="array" aca="1" ref="ZU71" ca="1">INDEX(ZU$13:ZU70,$B71+1,1)</f>
        <v>-</v>
      </c>
      <c r="ZV71" s="535" t="str" cm="1">
        <f t="array" aca="1" ref="ZV71" ca="1">INDEX(ZV$13:ZV70,$B71+1,1)</f>
        <v>-</v>
      </c>
      <c r="ZW71" s="535" t="str" cm="1">
        <f t="array" aca="1" ref="ZW71" ca="1">INDEX(ZW$13:ZW70,$B71+1,1)</f>
        <v>-</v>
      </c>
      <c r="ZX71" s="535" t="str" cm="1">
        <f t="array" aca="1" ref="ZX71" ca="1">INDEX(ZX$13:ZX70,$B71+1,1)</f>
        <v>-</v>
      </c>
      <c r="ZY71" s="535" t="str" cm="1">
        <f t="array" aca="1" ref="ZY71" ca="1">INDEX(ZY$13:ZY70,$B71+1,1)</f>
        <v>-</v>
      </c>
      <c r="ZZ71" s="535" t="str" cm="1">
        <f t="array" aca="1" ref="ZZ71" ca="1">INDEX(ZZ$13:ZZ70,$B71+1,1)</f>
        <v>-</v>
      </c>
      <c r="AAA71" s="535" t="str" cm="1">
        <f t="array" aca="1" ref="AAA71" ca="1">INDEX(AAA$13:AAA70,$B71+1,1)</f>
        <v>-</v>
      </c>
      <c r="AAB71" s="535" cm="1">
        <f t="array" aca="1" ref="AAB71" ca="1">INDEX(AAB$13:AAB70,$B71+1,1)</f>
        <v>0</v>
      </c>
      <c r="AAC71" s="535" t="str" cm="1">
        <f t="array" aca="1" ref="AAC71" ca="1">INDEX(AAC$13:AAC70,$B71+1,1)</f>
        <v>-</v>
      </c>
      <c r="AAD71" s="535" t="str" cm="1">
        <f t="array" aca="1" ref="AAD71" ca="1">INDEX(AAD$13:AAD70,$B71+1,1)</f>
        <v>-</v>
      </c>
      <c r="AAE71" s="535" t="str" cm="1">
        <f t="array" aca="1" ref="AAE71" ca="1">INDEX(AAE$13:AAE70,$B71+1,1)</f>
        <v>-</v>
      </c>
      <c r="AAF71" s="535" t="str" cm="1">
        <f t="array" aca="1" ref="AAF71" ca="1">INDEX(AAF$13:AAF70,$B71+1,1)</f>
        <v>-</v>
      </c>
      <c r="AAG71" s="535" t="str" cm="1">
        <f t="array" aca="1" ref="AAG71" ca="1">INDEX(AAG$13:AAG70,$B71+1,1)</f>
        <v>-</v>
      </c>
      <c r="AAH71" s="535" cm="1">
        <f t="array" aca="1" ref="AAH71" ca="1">INDEX(AAH$13:AAH70,$B71+1,1)</f>
        <v>0</v>
      </c>
      <c r="AAI71" s="535" t="str" cm="1">
        <f t="array" aca="1" ref="AAI71" ca="1">INDEX(AAI$13:AAI70,$B71+1,1)</f>
        <v>-</v>
      </c>
      <c r="AAJ71" s="535" t="str" cm="1">
        <f t="array" aca="1" ref="AAJ71" ca="1">INDEX(AAJ$13:AAJ70,$B71+1,1)</f>
        <v>-</v>
      </c>
      <c r="AAK71" s="535" t="str" cm="1">
        <f t="array" aca="1" ref="AAK71" ca="1">INDEX(AAK$13:AAK70,$B71+1,1)</f>
        <v>-</v>
      </c>
      <c r="AAL71" s="535" cm="1">
        <f t="array" aca="1" ref="AAL71" ca="1">INDEX(AAL$13:AAL70,$B71+1,1)</f>
        <v>1</v>
      </c>
      <c r="AAM71" s="535" cm="1">
        <f t="array" aca="1" ref="AAM71" ca="1">INDEX(AAM$13:AAM70,$B71+1,1)</f>
        <v>1</v>
      </c>
      <c r="AAN71" s="535" t="str" cm="1">
        <f t="array" aca="1" ref="AAN71" ca="1">INDEX(AAN$13:AAN70,$B71+1,1)</f>
        <v>-</v>
      </c>
      <c r="AAO71" s="535" t="str" cm="1">
        <f t="array" aca="1" ref="AAO71" ca="1">INDEX(AAO$13:AAO70,$B71+1,1)</f>
        <v>-</v>
      </c>
      <c r="AAP71" s="535" t="str" cm="1">
        <f t="array" aca="1" ref="AAP71" ca="1">INDEX(AAP$13:AAP70,$B71+1,1)</f>
        <v>-</v>
      </c>
      <c r="AAQ71" s="535" t="str" cm="1">
        <f t="array" aca="1" ref="AAQ71" ca="1">INDEX(AAQ$13:AAQ70,$B71+1,1)</f>
        <v>-</v>
      </c>
      <c r="AAR71" s="535" t="str" cm="1">
        <f t="array" aca="1" ref="AAR71" ca="1">INDEX(AAR$13:AAR70,$B71+1,1)</f>
        <v>-</v>
      </c>
      <c r="AAS71" s="535" t="str" cm="1">
        <f t="array" aca="1" ref="AAS71" ca="1">INDEX(AAS$13:AAS70,$B71+1,1)</f>
        <v>-</v>
      </c>
      <c r="AAT71" s="535" t="str" cm="1">
        <f t="array" aca="1" ref="AAT71" ca="1">INDEX(AAT$13:AAT70,$B71+1,1)</f>
        <v>-</v>
      </c>
      <c r="AAU71" s="535" t="str" cm="1">
        <f t="array" aca="1" ref="AAU71" ca="1">INDEX(AAU$13:AAU70,$B71+1,1)</f>
        <v>-</v>
      </c>
      <c r="AAV71" s="535" t="str" cm="1">
        <f t="array" aca="1" ref="AAV71" ca="1">INDEX(AAV$13:AAV70,$B71+1,1)</f>
        <v>-</v>
      </c>
      <c r="AAW71" s="535" t="str" cm="1">
        <f t="array" aca="1" ref="AAW71" ca="1">INDEX(AAW$13:AAW70,$B71+1,1)</f>
        <v>-</v>
      </c>
      <c r="AAX71" s="535" t="str" cm="1">
        <f t="array" aca="1" ref="AAX71" ca="1">INDEX(AAX$13:AAX70,$B71+1,1)</f>
        <v>-</v>
      </c>
      <c r="AAY71" s="535" t="str" cm="1">
        <f t="array" aca="1" ref="AAY71" ca="1">INDEX(AAY$13:AAY70,$B71+1,1)</f>
        <v>-</v>
      </c>
      <c r="AAZ71" s="535" t="str" cm="1">
        <f t="array" aca="1" ref="AAZ71" ca="1">INDEX(AAZ$13:AAZ70,$B71+1,1)</f>
        <v>-</v>
      </c>
      <c r="ABA71" s="18"/>
      <c r="ABB71" s="545" t="b">
        <f t="shared" ca="1" si="330"/>
        <v>1</v>
      </c>
      <c r="ABC71" s="545" t="str">
        <f t="shared" ca="1" si="330"/>
        <v>-</v>
      </c>
      <c r="ABD71" s="545" t="str">
        <f t="shared" ca="1" si="330"/>
        <v>-</v>
      </c>
      <c r="ABE71" s="545" t="str">
        <f t="shared" ca="1" si="330"/>
        <v>-</v>
      </c>
      <c r="ABF71" s="545" t="str">
        <f t="shared" ca="1" si="330"/>
        <v>-</v>
      </c>
      <c r="ABG71" s="545" t="str">
        <f t="shared" ca="1" si="330"/>
        <v>-</v>
      </c>
      <c r="ABH71" s="545" t="str">
        <f t="shared" ca="1" si="330"/>
        <v>-</v>
      </c>
      <c r="ABI71" s="545" t="str">
        <f t="shared" ca="1" si="330"/>
        <v>-</v>
      </c>
      <c r="ABJ71" s="545" t="str">
        <f t="shared" ca="1" si="330"/>
        <v>-</v>
      </c>
      <c r="ABK71" s="545" t="str">
        <f t="shared" ca="1" si="330"/>
        <v>-</v>
      </c>
      <c r="ABL71" s="545" t="str">
        <f t="shared" ca="1" si="331"/>
        <v>-</v>
      </c>
      <c r="ABM71" s="545" t="str">
        <f t="shared" ca="1" si="331"/>
        <v>-</v>
      </c>
      <c r="ABN71" s="545" t="str">
        <f t="shared" ca="1" si="331"/>
        <v>-</v>
      </c>
      <c r="ABO71" s="545" t="str">
        <f t="shared" ca="1" si="331"/>
        <v>-</v>
      </c>
      <c r="ABP71" s="545" t="str">
        <f t="shared" ca="1" si="331"/>
        <v>-</v>
      </c>
      <c r="ABQ71" s="545" t="str">
        <f t="shared" ca="1" si="331"/>
        <v>-</v>
      </c>
      <c r="ABR71" s="545" t="str">
        <f t="shared" ca="1" si="331"/>
        <v>-</v>
      </c>
      <c r="ABS71" s="545" t="str">
        <f t="shared" ca="1" si="331"/>
        <v>-</v>
      </c>
      <c r="ABT71" s="545" t="b">
        <f t="shared" ca="1" si="331"/>
        <v>1</v>
      </c>
      <c r="ABU71" s="545" t="str">
        <f t="shared" ca="1" si="331"/>
        <v>-</v>
      </c>
      <c r="ABV71" s="545" t="str">
        <f t="shared" ca="1" si="332"/>
        <v>-</v>
      </c>
      <c r="ABW71" s="545" t="str">
        <f t="shared" ca="1" si="332"/>
        <v>-</v>
      </c>
      <c r="ABX71" s="545" t="str">
        <f t="shared" ca="1" si="332"/>
        <v>-</v>
      </c>
      <c r="ABY71" s="545" t="str">
        <f t="shared" ca="1" si="332"/>
        <v>-</v>
      </c>
      <c r="ABZ71" s="545" t="str">
        <f t="shared" ca="1" si="332"/>
        <v>-</v>
      </c>
      <c r="ACA71" s="545" t="str">
        <f t="shared" ca="1" si="332"/>
        <v>-</v>
      </c>
      <c r="ACB71" s="545" t="str">
        <f t="shared" ca="1" si="332"/>
        <v>-</v>
      </c>
      <c r="ACC71" s="545" t="str">
        <f t="shared" ca="1" si="332"/>
        <v>-</v>
      </c>
      <c r="ACD71" s="545" t="str">
        <f t="shared" ca="1" si="332"/>
        <v>-</v>
      </c>
      <c r="ACE71" s="545" t="str">
        <f t="shared" ca="1" si="332"/>
        <v>-</v>
      </c>
      <c r="ACF71" s="545" t="str">
        <f t="shared" ca="1" si="333"/>
        <v>-</v>
      </c>
      <c r="ACG71" s="545" t="str">
        <f t="shared" ca="1" si="333"/>
        <v>-</v>
      </c>
      <c r="ACH71" s="545" t="str">
        <f t="shared" ca="1" si="333"/>
        <v>-</v>
      </c>
      <c r="ACI71" s="545" t="str">
        <f t="shared" ca="1" si="333"/>
        <v>-</v>
      </c>
      <c r="ACJ71" s="545" t="str">
        <f t="shared" ca="1" si="333"/>
        <v>-</v>
      </c>
      <c r="ACK71" s="545" t="str">
        <f t="shared" ca="1" si="333"/>
        <v>-</v>
      </c>
      <c r="ACL71" s="545" t="b">
        <f t="shared" ca="1" si="333"/>
        <v>1</v>
      </c>
      <c r="ACM71" s="545" t="str">
        <f t="shared" ca="1" si="333"/>
        <v>-</v>
      </c>
      <c r="ACN71" s="545" t="str">
        <f t="shared" ca="1" si="333"/>
        <v>-</v>
      </c>
      <c r="ACO71" s="545" t="str">
        <f t="shared" ca="1" si="333"/>
        <v>-</v>
      </c>
      <c r="ACP71" s="545" t="str">
        <f t="shared" ca="1" si="334"/>
        <v>-</v>
      </c>
      <c r="ACQ71" s="545" t="str">
        <f t="shared" ca="1" si="334"/>
        <v>-</v>
      </c>
      <c r="ACR71" s="545" t="str">
        <f t="shared" ca="1" si="334"/>
        <v>-</v>
      </c>
      <c r="ACS71" s="545" t="str">
        <f t="shared" ca="1" si="334"/>
        <v>-</v>
      </c>
      <c r="ACT71" s="545" t="str">
        <f t="shared" ca="1" si="334"/>
        <v>-</v>
      </c>
      <c r="ACU71" s="545" t="str">
        <f t="shared" ca="1" si="334"/>
        <v>-</v>
      </c>
      <c r="ACV71" s="545" t="str">
        <f t="shared" ca="1" si="334"/>
        <v>-</v>
      </c>
      <c r="ACW71" s="545" t="str">
        <f t="shared" ca="1" si="334"/>
        <v>-</v>
      </c>
      <c r="ACX71" s="545" t="str">
        <f t="shared" ca="1" si="334"/>
        <v>-</v>
      </c>
      <c r="ACY71" s="545" t="str">
        <f t="shared" ca="1" si="334"/>
        <v>-</v>
      </c>
      <c r="ACZ71" s="545" t="str">
        <f t="shared" ca="1" si="335"/>
        <v>-</v>
      </c>
      <c r="ADA71" s="545" t="str">
        <f t="shared" ca="1" si="335"/>
        <v>-</v>
      </c>
      <c r="ADB71" s="545" t="str">
        <f t="shared" ca="1" si="335"/>
        <v>-</v>
      </c>
      <c r="ADC71" s="545" t="str">
        <f t="shared" ca="1" si="335"/>
        <v>-</v>
      </c>
      <c r="ADD71" s="545" t="b">
        <f t="shared" ca="1" si="335"/>
        <v>1</v>
      </c>
      <c r="ADE71" s="545" t="str">
        <f t="shared" ca="1" si="335"/>
        <v>-</v>
      </c>
      <c r="ADF71" s="545" t="str">
        <f t="shared" ca="1" si="335"/>
        <v>-</v>
      </c>
      <c r="ADG71" s="545" t="str">
        <f t="shared" ca="1" si="335"/>
        <v>-</v>
      </c>
      <c r="ADH71" s="545" t="str">
        <f t="shared" ca="1" si="335"/>
        <v>-</v>
      </c>
      <c r="ADI71" s="545" t="str">
        <f t="shared" ca="1" si="335"/>
        <v>-</v>
      </c>
      <c r="ADJ71" s="545" t="str">
        <f t="shared" ca="1" si="336"/>
        <v>-</v>
      </c>
      <c r="ADK71" s="545" t="str">
        <f t="shared" ca="1" si="336"/>
        <v>-</v>
      </c>
      <c r="ADL71" s="545" t="str">
        <f t="shared" ca="1" si="336"/>
        <v>-</v>
      </c>
      <c r="ADM71" s="545" t="str">
        <f t="shared" ca="1" si="336"/>
        <v>-</v>
      </c>
      <c r="ADN71" s="545" t="str">
        <f t="shared" ca="1" si="336"/>
        <v>-</v>
      </c>
      <c r="ADO71" s="545" t="str">
        <f t="shared" ca="1" si="336"/>
        <v>-</v>
      </c>
      <c r="ADP71" s="545" t="str">
        <f t="shared" ca="1" si="336"/>
        <v>-</v>
      </c>
      <c r="ADQ71" s="545" t="str">
        <f t="shared" ca="1" si="336"/>
        <v>-</v>
      </c>
      <c r="ADR71" s="545" t="str">
        <f t="shared" ca="1" si="336"/>
        <v>-</v>
      </c>
      <c r="ADS71" s="545" t="str">
        <f t="shared" ca="1" si="336"/>
        <v>-</v>
      </c>
      <c r="ADT71" s="545" t="str">
        <f t="shared" ca="1" si="337"/>
        <v>-</v>
      </c>
      <c r="ADU71" s="545" t="str">
        <f t="shared" ca="1" si="337"/>
        <v>-</v>
      </c>
      <c r="ADV71" s="545" t="b">
        <f t="shared" ca="1" si="337"/>
        <v>1</v>
      </c>
      <c r="ADW71" s="545" t="str">
        <f t="shared" ca="1" si="337"/>
        <v>-</v>
      </c>
      <c r="ADX71" s="545" t="str">
        <f t="shared" ca="1" si="337"/>
        <v>-</v>
      </c>
      <c r="ADY71" s="545" t="str">
        <f t="shared" ca="1" si="337"/>
        <v>-</v>
      </c>
      <c r="ADZ71" s="545" t="str">
        <f t="shared" ca="1" si="337"/>
        <v>-</v>
      </c>
      <c r="AEA71" s="545" t="str">
        <f t="shared" ca="1" si="337"/>
        <v>-</v>
      </c>
      <c r="AEB71" s="545" t="str">
        <f t="shared" ca="1" si="337"/>
        <v>-</v>
      </c>
      <c r="AEC71" s="545" t="str">
        <f t="shared" ca="1" si="337"/>
        <v>-</v>
      </c>
      <c r="AED71" s="545" t="str">
        <f t="shared" ca="1" si="338"/>
        <v>-</v>
      </c>
      <c r="AEE71" s="545" t="str">
        <f t="shared" ca="1" si="338"/>
        <v>-</v>
      </c>
      <c r="AEF71" s="545" t="str">
        <f t="shared" ca="1" si="338"/>
        <v>-</v>
      </c>
      <c r="AEG71" s="545" t="str">
        <f t="shared" ca="1" si="338"/>
        <v>-</v>
      </c>
      <c r="AEH71" s="545" t="str">
        <f t="shared" ca="1" si="338"/>
        <v>-</v>
      </c>
      <c r="AEI71" s="545" t="str">
        <f t="shared" ca="1" si="338"/>
        <v>-</v>
      </c>
      <c r="AEJ71" s="545" t="str">
        <f t="shared" ca="1" si="338"/>
        <v>-</v>
      </c>
      <c r="AEK71" s="545" t="str">
        <f t="shared" ca="1" si="338"/>
        <v>-</v>
      </c>
      <c r="AEL71" s="545" t="str">
        <f t="shared" ca="1" si="338"/>
        <v>-</v>
      </c>
      <c r="AEM71" s="545" t="str">
        <f t="shared" ca="1" si="338"/>
        <v>-</v>
      </c>
      <c r="AEN71" s="535" cm="1">
        <f t="array" aca="1" ref="AEN71" ca="1">INDEX(AEN$13:AEN70,$B71+1,1)</f>
        <v>0</v>
      </c>
      <c r="AEO71" s="483">
        <v>0</v>
      </c>
    </row>
    <row r="72" spans="1:821" outlineLevel="2">
      <c r="A72" s="18">
        <f t="shared" si="226"/>
        <v>59</v>
      </c>
      <c r="B72" s="191">
        <f t="shared" ca="1" si="353"/>
        <v>52</v>
      </c>
      <c r="C72" s="458">
        <f t="shared" ca="1" si="230"/>
        <v>1200</v>
      </c>
      <c r="D72" s="119" t="str">
        <f t="shared" ca="1" si="231"/>
        <v>GSW</v>
      </c>
      <c r="E72" t="b">
        <v>1</v>
      </c>
      <c r="F72" t="b">
        <v>0</v>
      </c>
      <c r="G72" t="b">
        <f t="shared" si="232"/>
        <v>1</v>
      </c>
      <c r="H72" s="191">
        <f t="shared" ca="1" si="348"/>
        <v>7</v>
      </c>
      <c r="I72" s="535" cm="1">
        <f t="array" aca="1" ref="I72" ca="1">INDEX(I$13:I71,$B72+1,1)</f>
        <v>1</v>
      </c>
      <c r="J72" s="535" cm="1">
        <f t="array" aca="1" ref="J72" ca="1">INDEX(J$13:J71,$B72+1,1)</f>
        <v>0</v>
      </c>
      <c r="K72" s="535" cm="1">
        <f t="array" aca="1" ref="K72" ca="1">INDEX(K$13:K71,$B72+1,1)</f>
        <v>1</v>
      </c>
      <c r="L72" s="535" cm="1">
        <f t="array" aca="1" ref="L72" ca="1">INDEX(L$13:L71,$B72+1,1)</f>
        <v>2</v>
      </c>
      <c r="M72" s="535" cm="1">
        <f t="array" aca="1" ref="M72" ca="1">INDEX(M$13:M71,$B72+1,1)</f>
        <v>0</v>
      </c>
      <c r="N72" s="230">
        <f t="shared" ca="1" si="233"/>
        <v>2</v>
      </c>
      <c r="O72" s="230">
        <f t="shared" ca="1" si="233"/>
        <v>13</v>
      </c>
      <c r="P72" s="230">
        <f t="shared" ca="1" si="233"/>
        <v>2</v>
      </c>
      <c r="Q72" s="230">
        <f t="shared" ca="1" si="233"/>
        <v>4</v>
      </c>
      <c r="R72" s="230">
        <f t="shared" ca="1" si="233"/>
        <v>4</v>
      </c>
      <c r="S72" s="230">
        <f t="shared" ca="1" si="233"/>
        <v>4</v>
      </c>
      <c r="T72" s="411">
        <f t="shared" ca="1" si="234"/>
        <v>2</v>
      </c>
      <c r="U72" s="411">
        <f t="shared" ca="1" si="234"/>
        <v>2</v>
      </c>
      <c r="V72" s="411">
        <f t="shared" ca="1" si="235"/>
        <v>2</v>
      </c>
      <c r="W72" s="777" t="b">
        <f t="shared" ca="1" si="236"/>
        <v>0</v>
      </c>
      <c r="X72" s="777" t="b">
        <f t="shared" ca="1" si="236"/>
        <v>0</v>
      </c>
      <c r="Y72" s="777" t="b">
        <f t="shared" ca="1" si="236"/>
        <v>1</v>
      </c>
      <c r="Z72" s="796" t="b" cm="1">
        <f t="array" aca="1" ref="Z72" ca="1">INDEX(Z$13:Z71,$B72+1,1)</f>
        <v>0</v>
      </c>
      <c r="AA72" s="411">
        <f t="shared" ca="1" si="237"/>
        <v>0</v>
      </c>
      <c r="AB72" s="411">
        <f t="shared" ca="1" si="238"/>
        <v>0</v>
      </c>
      <c r="AC72" s="230">
        <f t="shared" ca="1" si="357"/>
        <v>0</v>
      </c>
      <c r="AD72" s="230">
        <f t="shared" ca="1" si="357"/>
        <v>2</v>
      </c>
      <c r="AE72" s="230">
        <f t="shared" ca="1" si="357"/>
        <v>1</v>
      </c>
      <c r="AF72" s="230">
        <f t="shared" ca="1" si="357"/>
        <v>1</v>
      </c>
      <c r="AG72" s="230">
        <f t="shared" ca="1" si="357"/>
        <v>3</v>
      </c>
      <c r="AH72" s="230">
        <f t="shared" ca="1" si="357"/>
        <v>3</v>
      </c>
      <c r="AI72" s="87">
        <f t="shared" ca="1" si="358"/>
        <v>2</v>
      </c>
      <c r="AJ72" s="87">
        <f ca="1">INDEX(CHOOSE($N72,DataAutumn!i.AdultDrys,DataWinter!i.AdultDrys,DataSpring!i.AdultDrys),1,$T72)</f>
        <v>1</v>
      </c>
      <c r="AK72" s="230">
        <f t="shared" ca="1" si="240"/>
        <v>2</v>
      </c>
      <c r="AL72" s="535" cm="1">
        <f t="array" aca="1" ref="AL72" ca="1">INDEX(AL$13:AL71,$B72+1,1)</f>
        <v>0</v>
      </c>
      <c r="AM72" s="535" cm="1">
        <f t="array" aca="1" ref="AM72" ca="1">INDEX(AM$13:AM71,$B72+1,1)</f>
        <v>2</v>
      </c>
      <c r="AN72" s="230">
        <f t="shared" ca="1" si="241"/>
        <v>0</v>
      </c>
      <c r="AO72" s="230">
        <f t="shared" ca="1" si="241"/>
        <v>0</v>
      </c>
      <c r="AP72" s="230">
        <f t="shared" ca="1" si="241"/>
        <v>0</v>
      </c>
      <c r="AQ72" s="111"/>
      <c r="AR72" s="111"/>
      <c r="AS72" s="230">
        <f t="shared" ca="1" si="242"/>
        <v>0</v>
      </c>
      <c r="AT72" s="230">
        <f t="shared" ca="1" si="242"/>
        <v>0</v>
      </c>
      <c r="AU72" s="111"/>
      <c r="AV72" s="111"/>
      <c r="AW72" s="111"/>
      <c r="AX72" s="111"/>
      <c r="AY72" s="111"/>
      <c r="AZ72" s="111"/>
      <c r="BA72" s="312" t="str">
        <f t="shared" ca="1" si="243"/>
        <v>TemplateEx 00007 SE GSW Past     MFM     TOLWin Scan2 GFS RR-20% GP170% WP150% MP180% EL_Opt Age227 FlkSt_Hgt_--6 LWJ1 LWCJ1 LWCP3 LW2tth3 Emptys_Retain Mdn0 Adult0 (PT_F33N11L11)</v>
      </c>
      <c r="BB72" s="8" t="str">
        <f ca="1">IF(COUNTIF($BA$13:$BA72,$BA72)=1,"-","Dup")</f>
        <v>-</v>
      </c>
      <c r="BC72" s="18"/>
      <c r="BD72" s="535" t="str" cm="1">
        <f t="array" aca="1" ref="BD72" ca="1">INDEX(BD$13:BD71,$B72+1,1)</f>
        <v>-</v>
      </c>
      <c r="BE72" s="535" t="str" cm="1">
        <f t="array" aca="1" ref="BE72" ca="1">INDEX(BE$13:BE71,$B72+1,1)</f>
        <v>-</v>
      </c>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535" t="str" cm="1">
        <f t="array" aca="1" ref="BK72" ca="1">INDEX(BK$13:BK71,$B72+1,1)</f>
        <v>-</v>
      </c>
      <c r="BL72" s="535" t="str" cm="1">
        <f t="array" aca="1" ref="BL72" ca="1">INDEX(BL$13:BL71,$B72+1,1)</f>
        <v>-</v>
      </c>
      <c r="BM72" s="18"/>
      <c r="BN72" s="411" t="b">
        <f t="shared" ca="1" si="244"/>
        <v>1</v>
      </c>
      <c r="BO72" s="411" t="str">
        <f t="shared" ca="1" si="244"/>
        <v>-</v>
      </c>
      <c r="BP72" s="411" t="b">
        <f t="shared" ca="1" si="244"/>
        <v>0</v>
      </c>
      <c r="BQ72" s="411" t="str">
        <f t="shared" ca="1" si="244"/>
        <v>-</v>
      </c>
      <c r="BR72" s="411" t="str">
        <f t="shared" ca="1" si="244"/>
        <v>-</v>
      </c>
      <c r="BS72" s="411" t="str">
        <f t="shared" ca="1" si="244"/>
        <v>-</v>
      </c>
      <c r="BT72" s="411" t="str">
        <f t="shared" ca="1" si="244"/>
        <v>-</v>
      </c>
      <c r="BU72" s="411" t="str">
        <f t="shared" ca="1" si="244"/>
        <v>-</v>
      </c>
      <c r="BV72" s="411" t="str">
        <f t="shared" ca="1" si="244"/>
        <v>-</v>
      </c>
      <c r="BW72" s="411" t="str">
        <f t="shared" ca="1" si="244"/>
        <v>-</v>
      </c>
      <c r="BX72" s="411" t="str">
        <f t="shared" ca="1" si="244"/>
        <v>-</v>
      </c>
      <c r="BY72" s="411" t="str">
        <f t="shared" ca="1" si="244"/>
        <v>-</v>
      </c>
      <c r="BZ72" s="411" t="b">
        <f t="shared" ca="1" si="244"/>
        <v>0</v>
      </c>
      <c r="CA72" s="87">
        <f t="shared" ca="1" si="244"/>
        <v>0</v>
      </c>
      <c r="CB72" s="535" t="str" cm="1">
        <f t="array" aca="1" ref="CB72" ca="1">INDEX(CB$13:CB71,$B72+1,1)</f>
        <v>-</v>
      </c>
      <c r="CC72" s="535" t="str" cm="1">
        <f t="array" aca="1" ref="CC72" ca="1">INDEX(CC$13:CC71,$B72+1,1)</f>
        <v>-</v>
      </c>
      <c r="CD72" s="535" t="str" cm="1">
        <f t="array" aca="1" ref="CD72" ca="1">INDEX(CD$13:CD71,$B72+1,1)</f>
        <v>-</v>
      </c>
      <c r="CE72" s="535" t="b" cm="1">
        <f t="array" aca="1" ref="CE72" ca="1">INDEX(CE$13:CE71,$B72+1,1)</f>
        <v>1</v>
      </c>
      <c r="CF72" s="18"/>
      <c r="CG72" s="535" t="str" cm="1">
        <f t="array" aca="1" ref="CG72" ca="1">INDEX(CG$13:CG71,$B72+1,1)</f>
        <v>-</v>
      </c>
      <c r="CH72" s="411" t="str">
        <f t="shared" ca="1" si="245"/>
        <v>-</v>
      </c>
      <c r="CI72" s="411">
        <f t="shared" ca="1" si="246"/>
        <v>1</v>
      </c>
      <c r="CJ72" s="411">
        <f t="shared" ca="1" si="246"/>
        <v>1</v>
      </c>
      <c r="CK72" s="535" t="str" cm="1">
        <f t="array" aca="1" ref="CK72" ca="1">INDEX(CK$13:CK71,$B72+1,1)</f>
        <v>-</v>
      </c>
      <c r="CL72" s="535" t="str" cm="1">
        <f t="array" aca="1" ref="CL72" ca="1">INDEX(CL$13:CL71,$B72+1,1)</f>
        <v>-</v>
      </c>
      <c r="CM72" s="535" t="str" cm="1">
        <f t="array" aca="1" ref="CM72" ca="1">INDEX(CM$13:CM71,$B72+1,1)</f>
        <v>-</v>
      </c>
      <c r="CN72" s="411" t="str">
        <f t="shared" ca="1" si="247"/>
        <v>-</v>
      </c>
      <c r="CO72" s="411">
        <f t="shared" ca="1" si="248"/>
        <v>1</v>
      </c>
      <c r="CP72" s="411">
        <f t="shared" ca="1" si="248"/>
        <v>1</v>
      </c>
      <c r="CQ72" s="535" t="str" cm="1">
        <f t="array" aca="1" ref="CQ72" ca="1">INDEX(CQ$13:CQ71,$B72+1,1)</f>
        <v>-</v>
      </c>
      <c r="CR72" s="411" t="str">
        <f t="shared" ca="1" si="249"/>
        <v>-</v>
      </c>
      <c r="CS72" s="411">
        <f t="shared" ca="1" si="250"/>
        <v>1</v>
      </c>
      <c r="CT72" s="535" t="str" cm="1">
        <f t="array" aca="1" ref="CT72" ca="1">INDEX(CT$13:CT71,$B72+1,1)</f>
        <v>-</v>
      </c>
      <c r="CU72" s="535" t="str" cm="1">
        <f t="array" aca="1" ref="CU72" ca="1">INDEX(CU$13:CU71,$B72+1,1)</f>
        <v>-</v>
      </c>
      <c r="CV72" s="411">
        <f t="shared" ca="1" si="251"/>
        <v>1</v>
      </c>
      <c r="CW72" s="535" t="str" cm="1">
        <f t="array" aca="1" ref="CW72" ca="1">INDEX(CW$13:CW71,$B72+1,1)</f>
        <v>-</v>
      </c>
      <c r="CX72" s="411" t="str">
        <f t="shared" ca="1" si="252"/>
        <v>-</v>
      </c>
      <c r="CY72" s="411">
        <f t="shared" ca="1" si="253"/>
        <v>1</v>
      </c>
      <c r="CZ72" s="411">
        <f t="shared" ca="1" si="253"/>
        <v>1</v>
      </c>
      <c r="DA72" s="535" cm="1">
        <f t="array" aca="1" ref="DA72" ca="1">INDEX(DA$13:DA71,$B72+1,1)</f>
        <v>720</v>
      </c>
      <c r="DB72" s="535" cm="1">
        <f t="array" aca="1" ref="DB72" ca="1">INDEX(DB$13:DB71,$B72+1,1)</f>
        <v>720</v>
      </c>
      <c r="DC72" s="18"/>
      <c r="DD72" s="535" t="b" cm="1">
        <f t="array" aca="1" ref="DD72" ca="1">INDEX(DD$13:DD71,$B72+1,1)</f>
        <v>1</v>
      </c>
      <c r="DE72" s="535" t="b" cm="1">
        <f t="array" aca="1" ref="DE72" ca="1">INDEX(DE$13:DE71,$B72+1,1)</f>
        <v>1</v>
      </c>
      <c r="DF72" s="535" t="b" cm="1">
        <f t="array" aca="1" ref="DF72" ca="1">INDEX(DF$13:DF71,$B72+1,1)</f>
        <v>1</v>
      </c>
      <c r="DG72" s="87">
        <f t="shared" ca="1" si="339"/>
        <v>0</v>
      </c>
      <c r="DH72" s="804" cm="1">
        <f t="array" aca="1" ref="DH72" ca="1">VALUE(IFERROR(VALUE($K72),0) &amp; _xlfn.SWITCH($CD72,"-",4,$CD72) &amp; $L72 &amp; $T72 &amp; "00" &amp; $N72 &amp; $AK72 &amp; $R72 &amp; _xlfn.SWITCH($AM72,3,1,$AM72) &amp; _xlfn.SWITCH($M72,4,0,$M72) &amp; _xlfn.SWITCH($AD72,6,1,$AD72))</f>
        <v>142200224202</v>
      </c>
      <c r="DI72" s="535" cm="1">
        <f t="array" aca="1" ref="DI72" ca="1">INDEX(DI$13:DI71,$B72+1,1)</f>
        <v>1</v>
      </c>
      <c r="DJ72" s="535" cm="1">
        <f t="array" aca="1" ref="DJ72" ca="1">INDEX(DJ$13:DJ71,$B72+1,1)</f>
        <v>1</v>
      </c>
      <c r="DK72" s="411">
        <f t="shared" ca="1" si="254"/>
        <v>1</v>
      </c>
      <c r="DL72" s="411">
        <f t="shared" ca="1" si="254"/>
        <v>60</v>
      </c>
      <c r="DM72" s="411" t="str">
        <f t="shared" ca="1" si="254"/>
        <v>-</v>
      </c>
      <c r="DN72" s="411" t="str">
        <f t="shared" ca="1" si="254"/>
        <v>-</v>
      </c>
      <c r="DO72" s="411" t="str">
        <f t="shared" ca="1" si="254"/>
        <v>-</v>
      </c>
      <c r="DP72" s="411" t="str">
        <f t="shared" ca="1" si="254"/>
        <v>-</v>
      </c>
      <c r="DQ72" s="411" t="b">
        <f t="shared" ca="1" si="255"/>
        <v>0</v>
      </c>
      <c r="DR72" s="411" t="str">
        <f t="shared" ca="1" si="256"/>
        <v>-</v>
      </c>
      <c r="DS72" s="411" t="str">
        <f t="shared" ca="1" si="256"/>
        <v>-</v>
      </c>
      <c r="DT72" s="411" t="str">
        <f t="shared" ca="1" si="256"/>
        <v>-</v>
      </c>
      <c r="DU72" s="411" t="str">
        <f t="shared" ca="1" si="256"/>
        <v>-</v>
      </c>
      <c r="DV72" s="411">
        <f t="shared" ca="1" si="256"/>
        <v>500</v>
      </c>
      <c r="DW72" s="411">
        <f t="shared" ca="1" si="256"/>
        <v>500</v>
      </c>
      <c r="DX72" s="411" t="str">
        <f t="shared" ca="1" si="256"/>
        <v>-</v>
      </c>
      <c r="DY72" s="411" t="str">
        <f t="shared" ca="1" si="256"/>
        <v>-</v>
      </c>
      <c r="DZ72" s="411" t="str">
        <f t="shared" ca="1" si="256"/>
        <v>-</v>
      </c>
      <c r="EA72" s="535" cm="1">
        <f t="array" aca="1" ref="EA72" ca="1">INDEX(EA$13:EA71,$B72+1,1)</f>
        <v>0</v>
      </c>
      <c r="EB72" s="535" cm="1">
        <f t="array" aca="1" ref="EB72" ca="1">INDEX(EB$13:EB71,$B72+1,1)</f>
        <v>999999</v>
      </c>
      <c r="EC72" s="535" cm="1">
        <f t="array" aca="1" ref="EC72" ca="1">INDEX(EC$13:EC71,$B72+1,1)</f>
        <v>999999</v>
      </c>
      <c r="ED72" s="535" cm="1">
        <f t="array" aca="1" ref="ED72" ca="1">INDEX(ED$13:ED71,$B72+1,1)</f>
        <v>999999</v>
      </c>
      <c r="EE72" s="535" cm="1">
        <f t="array" aca="1" ref="EE72" ca="1">INDEX(EE$13:EE71,$B72+1,1)</f>
        <v>999999</v>
      </c>
      <c r="EF72" s="535" cm="1">
        <f t="array" aca="1" ref="EF72" ca="1">INDEX(EF$13:EF71,$B72+1,1)</f>
        <v>999999</v>
      </c>
      <c r="EG72" s="535" cm="1">
        <f t="array" aca="1" ref="EG72" ca="1">INDEX(EG$13:EG71,$B72+1,1)</f>
        <v>999999</v>
      </c>
      <c r="EH72" s="535" cm="1">
        <f t="array" aca="1" ref="EH72" ca="1">INDEX(EH$13:EH71,$B72+1,1)</f>
        <v>999999</v>
      </c>
      <c r="EI72" s="535" cm="1">
        <f t="array" aca="1" ref="EI72" ca="1">INDEX(EI$13:EI71,$B72+1,1)</f>
        <v>999999</v>
      </c>
      <c r="EJ72" s="535" cm="1">
        <f t="array" aca="1" ref="EJ72" ca="1">INDEX(EJ$13:EJ71,$B72+1,1)</f>
        <v>999999</v>
      </c>
      <c r="EK72" s="535" cm="1">
        <f t="array" aca="1" ref="EK72" ca="1">INDEX(EK$13:EK71,$B72+1,1)</f>
        <v>999999</v>
      </c>
      <c r="EL72" s="535" cm="1">
        <f t="array" aca="1" ref="EL72" ca="1">INDEX(EL$13:EL71,$B72+1,1)</f>
        <v>999999</v>
      </c>
      <c r="EM72" s="535" cm="1">
        <f t="array" aca="1" ref="EM72" ca="1">INDEX(EM$13:EM71,$B72+1,1)</f>
        <v>999999</v>
      </c>
      <c r="EN72" s="782">
        <f t="shared" ca="1" si="257"/>
        <v>0</v>
      </c>
      <c r="EO72" s="782">
        <f t="shared" ca="1" si="257"/>
        <v>0</v>
      </c>
      <c r="EP72" s="782">
        <f t="shared" ca="1" si="257"/>
        <v>999999</v>
      </c>
      <c r="EQ72" s="800" t="str">
        <f t="shared" ca="1" si="340"/>
        <v>-</v>
      </c>
      <c r="ER72" s="800" t="str">
        <f t="shared" ca="1" si="258"/>
        <v>-</v>
      </c>
      <c r="ES72" s="801">
        <f t="shared" ca="1" si="259"/>
        <v>999999</v>
      </c>
      <c r="ET72" s="802" t="str">
        <f t="shared" ca="1" si="341"/>
        <v>-</v>
      </c>
      <c r="EU72" s="781">
        <f t="shared" ca="1" si="260"/>
        <v>0</v>
      </c>
      <c r="EV72" s="779">
        <f t="shared" ca="1" si="342"/>
        <v>0</v>
      </c>
      <c r="EW72" s="780">
        <f t="shared" ca="1" si="343"/>
        <v>999999</v>
      </c>
      <c r="EX72" s="727" t="str" cm="1">
        <f t="array" aca="1" ref="EX72" ca="1">INDEX(i.ELMated,$AB72+1,1)</f>
        <v>-</v>
      </c>
      <c r="EY72" s="728" cm="1">
        <f t="array" aca="1" ref="EY72" ca="1">INDEX(i.ELMatedEst,$AA72+1,$T72)</f>
        <v>0.5</v>
      </c>
      <c r="EZ72" s="535" t="str" cm="1">
        <f t="array" aca="1" ref="EZ72" ca="1">INDEX(EZ$13:EZ71,$B72+1,1)</f>
        <v>-</v>
      </c>
      <c r="FA72" s="535" t="str" cm="1">
        <f t="array" aca="1" ref="FA72" ca="1">INDEX(FA$13:FA71,$B72+1,1)</f>
        <v>-</v>
      </c>
      <c r="FB72" s="664">
        <f t="shared" ca="1" si="261"/>
        <v>-0.2</v>
      </c>
      <c r="FC72" s="666">
        <f t="shared" ca="1" si="262"/>
        <v>5.0000000000000001E-3</v>
      </c>
      <c r="FD72" s="191">
        <f t="shared" ca="1" si="349"/>
        <v>0.95</v>
      </c>
      <c r="FE72" s="667">
        <f t="shared" ca="1" si="263"/>
        <v>0.06</v>
      </c>
      <c r="FF72" s="667">
        <f ca="1">INDEX(CHOOSE($N72,DataAutumn!i.EL_PropnSold,DataWinter!i.EL_PropnSold,DataSpring!i.EL_PropnSold),$AI72,$T72)*INDEX(i.ELMatedEst,$AB72+1,$T72)*i.dAdultRR_ELPropSold
+INDEX(i.dryman,($AJ72-1)*4+$AI72,FF$7)</f>
        <v>0</v>
      </c>
      <c r="FG72" s="667">
        <f ca="1">INDEX(CHOOSE($N72,DataAutumn!i.EL_PropnSold,DataWinter!i.EL_PropnSold,DataSpring!i.EL_PropnSold),$AI72,$T72)*INDEX(i.ELMatedEst,$AB72+1,$T72)*i.dAdultRR_ELPropSold
+INDEX(i.dryman,($AJ72-1)*4+$AI72,FG$7)</f>
        <v>3.125E-2</v>
      </c>
      <c r="FH72" s="667">
        <f ca="1">INDEX(CHOOSE($N72,DataAutumn!i.EL_PropnSold,DataWinter!i.EL_PropnSold,DataSpring!i.EL_PropnSold),$AI72,$T72)*INDEX(i.ELMatedEst,$AB72+1,$T72)*i.dAdultRR_ELPropSold
+INDEX(i.dryman,($AJ72-1)*4+$AI72,FH$7)</f>
        <v>3.125E-2</v>
      </c>
      <c r="FI72" s="667">
        <f ca="1">INDEX(CHOOSE($N72,DataAutumn!i.EL_PropnSold,DataWinter!i.EL_PropnSold,DataSpring!i.EL_PropnSold),$AI72,$T72)*INDEX(i.ELMatedEst,$AB72+1,$T72)*i.dAdultRR_ELPropSold
+INDEX(i.dryman,($AJ72-1)*4+$AI72,FI$7)</f>
        <v>3.125E-2</v>
      </c>
      <c r="FJ72" s="668">
        <f ca="1">INDEX(CHOOSE($N72,DataAutumn!i.EL_PropnSold,DataWinter!i.EL_PropnSold,DataSpring!i.EL_PropnSold),$AI72,$T72)*INDEX(i.ELMatedEst,$AB72+1,$T72)*i.dAdultLSurv_ELPropSold</f>
        <v>0</v>
      </c>
      <c r="FK72" s="666" t="b">
        <f t="shared" ca="1" si="264"/>
        <v>0</v>
      </c>
      <c r="FL72" s="666" t="b">
        <f t="shared" ca="1" si="264"/>
        <v>0</v>
      </c>
      <c r="FM72" s="716" t="b">
        <f t="shared" ca="1" si="265"/>
        <v>1</v>
      </c>
      <c r="FN72" s="666" t="b">
        <f t="shared" ca="1" si="264"/>
        <v>0</v>
      </c>
      <c r="FO72" s="668">
        <f t="shared" ca="1" si="266"/>
        <v>1</v>
      </c>
      <c r="FP72" s="669">
        <f t="shared" ca="1" si="267"/>
        <v>0</v>
      </c>
      <c r="FQ72" s="670" t="b">
        <f t="shared" ca="1" si="268"/>
        <v>0</v>
      </c>
      <c r="FR72" s="665" t="b">
        <f t="shared" ca="1" si="269"/>
        <v>0</v>
      </c>
      <c r="FS72" s="411" t="b">
        <f t="shared" ca="1" si="269"/>
        <v>1</v>
      </c>
      <c r="FT72" s="411" t="b">
        <f t="shared" ca="1" si="269"/>
        <v>0</v>
      </c>
      <c r="FU72" s="87">
        <f t="shared" ca="1" si="270"/>
        <v>2</v>
      </c>
      <c r="FV72" s="87">
        <f t="shared" ca="1" si="270"/>
        <v>2</v>
      </c>
      <c r="FW72" s="411">
        <f t="shared" ca="1" si="271"/>
        <v>1.5</v>
      </c>
      <c r="FX72" s="411">
        <f t="shared" ca="1" si="272"/>
        <v>1.8</v>
      </c>
      <c r="FY72" s="411">
        <f t="shared" ca="1" si="272"/>
        <v>1.8</v>
      </c>
      <c r="FZ72" s="411">
        <f t="shared" ca="1" si="273"/>
        <v>1.7</v>
      </c>
      <c r="GA72" s="411">
        <f t="shared" ca="1" si="274"/>
        <v>0.35</v>
      </c>
      <c r="GB72" s="411" t="b">
        <f t="shared" ca="1" si="274"/>
        <v>1</v>
      </c>
      <c r="GC72" s="411" t="b">
        <f t="shared" ca="1" si="274"/>
        <v>0</v>
      </c>
      <c r="GD72" s="411" t="b">
        <f t="shared" ca="1" si="274"/>
        <v>0</v>
      </c>
      <c r="GE72" s="411" t="b">
        <f t="shared" ca="1" si="274"/>
        <v>0</v>
      </c>
      <c r="GF72" s="87">
        <f t="shared" ca="1" si="275"/>
        <v>1</v>
      </c>
      <c r="GG72" s="87">
        <f t="shared" ca="1" si="275"/>
        <v>1</v>
      </c>
      <c r="GH72" s="87">
        <f t="shared" ca="1" si="275"/>
        <v>1</v>
      </c>
      <c r="GI72" s="87">
        <f t="shared" ca="1" si="275"/>
        <v>1</v>
      </c>
      <c r="GJ72" s="87">
        <f t="shared" ca="1" si="275"/>
        <v>1</v>
      </c>
      <c r="GK72" s="87">
        <f t="shared" ca="1" si="275"/>
        <v>1</v>
      </c>
      <c r="GL72" s="87">
        <f t="shared" ca="1" si="275"/>
        <v>1</v>
      </c>
      <c r="GM72" s="87">
        <f t="shared" ca="1" si="275"/>
        <v>1</v>
      </c>
      <c r="GN72" s="411" cm="1">
        <f t="array" aca="1" ref="GN72" ca="1">INDEX(i.dse_type,1,$L72)</f>
        <v>0</v>
      </c>
      <c r="GO72" s="535" t="str" cm="1">
        <f t="array" aca="1" ref="GO72" ca="1">INDEX(GO$13:GO71,$B72+1,1)</f>
        <v>-</v>
      </c>
      <c r="GP72" s="535" t="str" cm="1">
        <f t="array" aca="1" ref="GP72" ca="1">INDEX(GP$13:GP71,$B72+1,1)</f>
        <v>-</v>
      </c>
      <c r="GQ72" s="535" t="str" cm="1">
        <f t="array" aca="1" ref="GQ72" ca="1">INDEX(GQ$13:GQ71,$B72+1,1)</f>
        <v>-</v>
      </c>
      <c r="GR72" s="18"/>
      <c r="GS72" s="535" t="str" cm="1">
        <f t="array" aca="1" ref="GS72" ca="1">INDEX(GS$13:GS71,$B72+1,1)</f>
        <v>-</v>
      </c>
      <c r="GT72" s="535" t="str" cm="1">
        <f t="array" aca="1" ref="GT72" ca="1">INDEX(GT$13:GT71,$B72+1,1)</f>
        <v>-</v>
      </c>
      <c r="GU72" s="535" t="str" cm="1">
        <f t="array" aca="1" ref="GU72" ca="1">INDEX(GU$13:GU71,$B72+1,1)</f>
        <v>-</v>
      </c>
      <c r="GV72" s="411">
        <f t="shared" ca="1" si="344"/>
        <v>0</v>
      </c>
      <c r="GW72" s="535" t="str" cm="1">
        <f t="array" aca="1" ref="GW72" ca="1">INDEX(GW$13:GW71,$B72+1,1)</f>
        <v>-</v>
      </c>
      <c r="GX72" s="535" cm="1">
        <f t="array" aca="1" ref="GX72" ca="1">INDEX(GX$13:GX71,$B72+1,1)</f>
        <v>1</v>
      </c>
      <c r="GY72" s="535" cm="1">
        <f t="array" aca="1" ref="GY72" ca="1">INDEX(GY$13:GY71,$B72+1,1)</f>
        <v>1</v>
      </c>
      <c r="GZ72" s="535" t="str" cm="1">
        <f t="array" aca="1" ref="GZ72" ca="1">INDEX(GZ$13:GZ71,$B72+1,1)</f>
        <v>-</v>
      </c>
      <c r="HA72" s="535" t="str" cm="1">
        <f t="array" aca="1" ref="HA72" ca="1">INDEX(HA$13:HA71,$B72+1,1)</f>
        <v>-</v>
      </c>
      <c r="HB72" s="535" t="str" cm="1">
        <f t="array" aca="1" ref="HB72" ca="1">INDEX(HB$13:HB71,$B72+1,1)</f>
        <v>-</v>
      </c>
      <c r="HC72" s="535" t="str" cm="1">
        <f t="array" aca="1" ref="HC72" ca="1">INDEX(HC$13:HC71,$B72+1,1)</f>
        <v>-</v>
      </c>
      <c r="HD72" s="535" t="str" cm="1">
        <f t="array" aca="1" ref="HD72" ca="1">INDEX(HD$13:HD71,$B72+1,1)</f>
        <v>-</v>
      </c>
      <c r="HE72" s="535" t="str" cm="1">
        <f t="array" aca="1" ref="HE72" ca="1">INDEX(HE$13:HE71,$B72+1,1)</f>
        <v>-</v>
      </c>
      <c r="HF72" s="535" t="str" cm="1">
        <f t="array" aca="1" ref="HF72" ca="1">INDEX(HF$13:HF71,$B72+1,1)</f>
        <v>-</v>
      </c>
      <c r="HG72" s="535" t="str" cm="1">
        <f t="array" aca="1" ref="HG72" ca="1">INDEX(HG$13:HG71,$B72+1,1)</f>
        <v>-</v>
      </c>
      <c r="HH72" s="535" t="str" cm="1">
        <f t="array" aca="1" ref="HH72" ca="1">INDEX(HH$13:HH71,$B72+1,1)</f>
        <v>-</v>
      </c>
      <c r="HI72" s="535" t="str" cm="1">
        <f t="array" aca="1" ref="HI72" ca="1">INDEX(HI$13:HI71,$B72+1,1)</f>
        <v>-</v>
      </c>
      <c r="HJ72" s="535" t="str" cm="1">
        <f t="array" aca="1" ref="HJ72" ca="1">INDEX(HJ$13:HJ71,$B72+1,1)</f>
        <v>-</v>
      </c>
      <c r="HK72" s="535" t="str" cm="1">
        <f t="array" aca="1" ref="HK72" ca="1">INDEX(HK$13:HK71,$B72+1,1)</f>
        <v>-</v>
      </c>
      <c r="HL72" s="535" t="str" cm="1">
        <f t="array" aca="1" ref="HL72" ca="1">INDEX(HL$13:HL71,$B72+1,1)</f>
        <v>-</v>
      </c>
      <c r="HM72" s="535" t="str" cm="1">
        <f t="array" aca="1" ref="HM72" ca="1">INDEX(HM$13:HM71,$B72+1,1)</f>
        <v>-</v>
      </c>
      <c r="HN72" s="535" t="str" cm="1">
        <f t="array" aca="1" ref="HN72" ca="1">INDEX(HN$13:HN71,$B72+1,1)</f>
        <v>-</v>
      </c>
      <c r="HO72" s="535" t="str" cm="1">
        <f t="array" aca="1" ref="HO72" ca="1">INDEX(HO$13:HO71,$B72+1,1)</f>
        <v>-</v>
      </c>
      <c r="HP72" s="535" t="str" cm="1">
        <f t="array" aca="1" ref="HP72" ca="1">INDEX(HP$13:HP71,$B72+1,1)</f>
        <v>-</v>
      </c>
      <c r="HQ72" s="535" t="str" cm="1">
        <f t="array" aca="1" ref="HQ72" ca="1">INDEX(HQ$13:HQ71,$B72+1,1)</f>
        <v>-</v>
      </c>
      <c r="HR72" s="535" t="str" cm="1">
        <f t="array" aca="1" ref="HR72" ca="1">INDEX(HR$13:HR71,$B72+1,1)</f>
        <v>-</v>
      </c>
      <c r="HS72" s="535" t="str" cm="1">
        <f t="array" aca="1" ref="HS72" ca="1">INDEX(HS$13:HS71,$B72+1,1)</f>
        <v>-</v>
      </c>
      <c r="HT72" s="535" t="str" cm="1">
        <f t="array" aca="1" ref="HT72" ca="1">INDEX(HT$13:HT71,$B72+1,1)</f>
        <v>-</v>
      </c>
      <c r="HU72" s="535" cm="1">
        <f t="array" aca="1" ref="HU72" ca="1">INDEX(HU$13:HU71,$B72+1,1)</f>
        <v>0</v>
      </c>
      <c r="HV72" s="535" t="str" cm="1">
        <f t="array" aca="1" ref="HV72" ca="1">INDEX(HV$13:HV71,$B72+1,1)</f>
        <v>-</v>
      </c>
      <c r="HW72" s="535" cm="1">
        <f t="array" aca="1" ref="HW72" ca="1">INDEX(HW$13:HW71,$B72+1,1)</f>
        <v>1</v>
      </c>
      <c r="HX72" s="727">
        <f t="shared" ca="1" si="276"/>
        <v>0</v>
      </c>
      <c r="HY72" s="727">
        <f t="shared" ca="1" si="276"/>
        <v>0</v>
      </c>
      <c r="HZ72" s="727">
        <f t="shared" ca="1" si="276"/>
        <v>0</v>
      </c>
      <c r="IA72" s="727">
        <f t="shared" ca="1" si="277"/>
        <v>0</v>
      </c>
      <c r="IB72" s="727">
        <f t="shared" ca="1" si="277"/>
        <v>0</v>
      </c>
      <c r="IC72" s="727">
        <f t="shared" ca="1" si="277"/>
        <v>0</v>
      </c>
      <c r="ID72" s="535" cm="1">
        <f t="array" aca="1" ref="ID72" ca="1">INDEX(ID$13:ID71,$B72+1,1)</f>
        <v>0</v>
      </c>
      <c r="IE72" s="727">
        <f t="shared" ca="1" si="278"/>
        <v>1</v>
      </c>
      <c r="IF72" s="727">
        <f t="shared" ca="1" si="278"/>
        <v>0</v>
      </c>
      <c r="IG72" s="727">
        <f t="shared" ca="1" si="278"/>
        <v>0</v>
      </c>
      <c r="IH72" s="727">
        <f t="shared" ca="1" si="278"/>
        <v>0</v>
      </c>
      <c r="II72" s="535" cm="1">
        <f t="array" aca="1" ref="II72" ca="1">INDEX(II$13:II71,$B72+1,1)</f>
        <v>0</v>
      </c>
      <c r="IJ72" s="727">
        <f t="shared" ca="1" si="278"/>
        <v>0</v>
      </c>
      <c r="IK72" s="18"/>
      <c r="IL72" s="535" t="str" cm="1">
        <f t="array" aca="1" ref="IL72" ca="1">INDEX(IL$13:IL71,$B72+1,1)</f>
        <v>-</v>
      </c>
      <c r="IM72" s="535" t="str" cm="1">
        <f t="array" aca="1" ref="IM72" ca="1">INDEX(IM$13:IM71,$B72+1,1)</f>
        <v>-</v>
      </c>
      <c r="IN72" s="535" t="str" cm="1">
        <f t="array" aca="1" ref="IN72" ca="1">INDEX(IN$13:IN71,$B72+1,1)</f>
        <v>-</v>
      </c>
      <c r="IO72" s="535" t="str" cm="1">
        <f t="array" aca="1" ref="IO72" ca="1">INDEX(IO$13:IO71,$B72+1,1)</f>
        <v>-</v>
      </c>
      <c r="IP72" s="535" t="str" cm="1">
        <f t="array" aca="1" ref="IP72" ca="1">INDEX(IP$13:IP71,$B72+1,1)</f>
        <v>-</v>
      </c>
      <c r="IQ72" s="535" t="str" cm="1">
        <f t="array" aca="1" ref="IQ72" ca="1">INDEX(IQ$13:IQ71,$B72+1,1)</f>
        <v>-</v>
      </c>
      <c r="IR72" s="535" t="str" cm="1">
        <f t="array" aca="1" ref="IR72" ca="1">INDEX(IR$13:IR71,$B72+1,1)</f>
        <v>-</v>
      </c>
      <c r="IS72" s="535" t="str" cm="1">
        <f t="array" aca="1" ref="IS72" ca="1">INDEX(IS$13:IS71,$B72+1,1)</f>
        <v>-</v>
      </c>
      <c r="IT72" s="535" t="str" cm="1">
        <f t="array" aca="1" ref="IT72" ca="1">INDEX(IT$13:IT71,$B72+1,1)</f>
        <v>-</v>
      </c>
      <c r="IU72" s="535" t="str" cm="1">
        <f t="array" aca="1" ref="IU72" ca="1">INDEX(IU$13:IU71,$B72+1,1)</f>
        <v>-</v>
      </c>
      <c r="IV72" s="535" t="str" cm="1">
        <f t="array" aca="1" ref="IV72" ca="1">INDEX(IV$13:IV71,$B72+1,1)</f>
        <v>-</v>
      </c>
      <c r="IW72" s="535" t="str" cm="1">
        <f t="array" aca="1" ref="IW72" ca="1">INDEX(IW$13:IW71,$B72+1,1)</f>
        <v>-</v>
      </c>
      <c r="IX72" s="535" t="str" cm="1">
        <f t="array" aca="1" ref="IX72" ca="1">INDEX(IX$13:IX71,$B72+1,1)</f>
        <v>-</v>
      </c>
      <c r="IY72" s="535" t="str" cm="1">
        <f t="array" aca="1" ref="IY72" ca="1">INDEX(IY$13:IY71,$B72+1,1)</f>
        <v>-</v>
      </c>
      <c r="IZ72" s="535" t="str" cm="1">
        <f t="array" aca="1" ref="IZ72" ca="1">INDEX(IZ$13:IZ71,$B72+1,1)</f>
        <v>-</v>
      </c>
      <c r="JA72" s="535" t="str" cm="1">
        <f t="array" aca="1" ref="JA72" ca="1">INDEX(JA$13:JA71,$B72+1,1)</f>
        <v>-</v>
      </c>
      <c r="JB72" s="535" cm="1">
        <f t="array" aca="1" ref="JB72" ca="1">INDEX(JB$13:JB71,$B72+1,1)</f>
        <v>0</v>
      </c>
      <c r="JC72" s="535" cm="1">
        <f t="array" aca="1" ref="JC72" ca="1">INDEX(JC$13:JC71,$B72+1,1)</f>
        <v>0</v>
      </c>
      <c r="JD72" s="545" cm="1">
        <f t="array" aca="1" ref="JD72" ca="1">IF(AND($N72=JD$10,$AS72&lt;&gt;0),INDEX(i.LTWFeedLevels,$AS72,12),0)</f>
        <v>0</v>
      </c>
      <c r="JE72" s="630" cm="1">
        <f t="array" aca="1" ref="JE72" ca="1">IF(AND($N72=JE$10,$AT72&lt;&gt;0),INDEX(i.LTWFeedLevels,$AT72,12),0)</f>
        <v>0</v>
      </c>
      <c r="JF72" s="457">
        <f t="shared" ref="JF72:JH72" ca="1" si="368">JE72</f>
        <v>0</v>
      </c>
      <c r="JG72" s="457">
        <f t="shared" ca="1" si="368"/>
        <v>0</v>
      </c>
      <c r="JH72" s="457">
        <f t="shared" ca="1" si="368"/>
        <v>0</v>
      </c>
      <c r="JI72" s="545" cm="1">
        <f t="array" aca="1" ref="JI72" ca="1">IF(AND($N72=JI$10,$AS72&lt;&gt;0),INDEX(i.LTWFeedLevels,$AS72,12),0)</f>
        <v>0</v>
      </c>
      <c r="JJ72" s="630" cm="1">
        <f t="array" aca="1" ref="JJ72" ca="1">IF(AND($N72=JJ$10,$AT72&lt;&gt;0),INDEX(i.LTWFeedLevels,$AT72,12),0)</f>
        <v>0</v>
      </c>
      <c r="JK72" s="457">
        <f t="shared" ref="JK72:JM72" ca="1" si="369">JJ72</f>
        <v>0</v>
      </c>
      <c r="JL72" s="457">
        <f t="shared" ca="1" si="369"/>
        <v>0</v>
      </c>
      <c r="JM72" s="457">
        <f t="shared" ca="1" si="369"/>
        <v>0</v>
      </c>
      <c r="JN72" s="545" cm="1">
        <f t="array" aca="1" ref="JN72" ca="1">IF(AND($N72=JN$10,$AS72&lt;&gt;0),INDEX(i.LTWFeedLevels,$AS72,12),0)</f>
        <v>0</v>
      </c>
      <c r="JO72" s="630" cm="1">
        <f t="array" aca="1" ref="JO72" ca="1">IF(AND($N72=JO$10,$AT72&lt;&gt;0),INDEX(i.LTWFeedLevels,$AT72,12),0)</f>
        <v>0</v>
      </c>
      <c r="JP72" s="457">
        <f t="shared" ref="JP72:JR72" ca="1" si="370">JO72</f>
        <v>0</v>
      </c>
      <c r="JQ72" s="457">
        <f t="shared" ca="1" si="370"/>
        <v>0</v>
      </c>
      <c r="JR72" s="457">
        <f t="shared" ca="1" si="370"/>
        <v>0</v>
      </c>
      <c r="JS72" s="189">
        <f t="shared" ca="1" si="282"/>
        <v>0</v>
      </c>
      <c r="JT72" s="189">
        <f t="shared" ca="1" si="282"/>
        <v>0</v>
      </c>
      <c r="JU72" s="189">
        <f t="shared" ca="1" si="282"/>
        <v>0</v>
      </c>
      <c r="JV72" s="189">
        <f t="shared" ca="1" si="282"/>
        <v>0</v>
      </c>
      <c r="JW72" s="189">
        <f t="shared" ca="1" si="282"/>
        <v>0</v>
      </c>
      <c r="JX72" s="189">
        <f t="shared" ca="1" si="282"/>
        <v>0</v>
      </c>
      <c r="JY72" s="189">
        <f t="shared" ca="1" si="282"/>
        <v>0</v>
      </c>
      <c r="JZ72" s="189">
        <f t="shared" ca="1" si="282"/>
        <v>0</v>
      </c>
      <c r="KA72" s="189">
        <f t="shared" ca="1" si="282"/>
        <v>0</v>
      </c>
      <c r="KB72" s="189">
        <f t="shared" ca="1" si="282"/>
        <v>0</v>
      </c>
      <c r="KC72" s="189">
        <f t="shared" ca="1" si="283"/>
        <v>0</v>
      </c>
      <c r="KD72" s="189">
        <f t="shared" ca="1" si="283"/>
        <v>0</v>
      </c>
      <c r="KE72" s="189">
        <f t="shared" ca="1" si="283"/>
        <v>0</v>
      </c>
      <c r="KF72" s="189">
        <f t="shared" ca="1" si="283"/>
        <v>0</v>
      </c>
      <c r="KG72" s="189">
        <f t="shared" ca="1" si="283"/>
        <v>0</v>
      </c>
      <c r="KH72" s="189">
        <f t="shared" ca="1" si="283"/>
        <v>0</v>
      </c>
      <c r="KI72" s="189">
        <f t="shared" ca="1" si="283"/>
        <v>0</v>
      </c>
      <c r="KJ72" s="189">
        <f t="shared" ca="1" si="283"/>
        <v>0</v>
      </c>
      <c r="KK72" s="189">
        <f t="shared" ca="1" si="283"/>
        <v>0</v>
      </c>
      <c r="KL72" s="189">
        <f t="shared" ca="1" si="283"/>
        <v>0</v>
      </c>
      <c r="KM72" s="189">
        <f t="shared" ca="1" si="284"/>
        <v>0</v>
      </c>
      <c r="KN72" s="189">
        <f t="shared" ca="1" si="284"/>
        <v>0</v>
      </c>
      <c r="KO72" s="189">
        <f t="shared" ca="1" si="284"/>
        <v>0</v>
      </c>
      <c r="KP72" s="189">
        <f t="shared" ca="1" si="284"/>
        <v>0</v>
      </c>
      <c r="KQ72" s="189">
        <f t="shared" ca="1" si="284"/>
        <v>0</v>
      </c>
      <c r="KR72" s="189">
        <f t="shared" ca="1" si="284"/>
        <v>0</v>
      </c>
      <c r="KS72" s="189">
        <f t="shared" ca="1" si="284"/>
        <v>0</v>
      </c>
      <c r="KT72" s="189">
        <f t="shared" ca="1" si="284"/>
        <v>0</v>
      </c>
      <c r="KU72" s="189">
        <f t="shared" ca="1" si="284"/>
        <v>-1</v>
      </c>
      <c r="KV72" s="189">
        <f t="shared" ca="1" si="284"/>
        <v>-2</v>
      </c>
      <c r="KW72" s="189">
        <f t="shared" ca="1" si="285"/>
        <v>5</v>
      </c>
      <c r="KX72" s="189">
        <f t="shared" ca="1" si="285"/>
        <v>3</v>
      </c>
      <c r="KY72" s="189">
        <f t="shared" ca="1" si="285"/>
        <v>0</v>
      </c>
      <c r="KZ72" s="189">
        <f t="shared" ca="1" si="285"/>
        <v>0</v>
      </c>
      <c r="LA72" s="189">
        <f t="shared" ca="1" si="285"/>
        <v>0</v>
      </c>
      <c r="LB72" s="189">
        <f t="shared" ca="1" si="285"/>
        <v>0</v>
      </c>
      <c r="LC72" s="189">
        <f t="shared" ca="1" si="285"/>
        <v>0</v>
      </c>
      <c r="LD72" s="189">
        <f t="shared" ca="1" si="285"/>
        <v>0</v>
      </c>
      <c r="LE72" s="189">
        <f t="shared" ca="1" si="285"/>
        <v>0</v>
      </c>
      <c r="LF72" s="189">
        <f t="shared" ca="1" si="285"/>
        <v>0</v>
      </c>
      <c r="LG72" s="189">
        <f t="shared" ca="1" si="286"/>
        <v>0</v>
      </c>
      <c r="LH72" s="189">
        <f t="shared" ca="1" si="286"/>
        <v>0</v>
      </c>
      <c r="LI72" s="189">
        <f t="shared" ca="1" si="286"/>
        <v>0</v>
      </c>
      <c r="LJ72" s="189">
        <f t="shared" ca="1" si="286"/>
        <v>0</v>
      </c>
      <c r="LK72" s="189">
        <f t="shared" ca="1" si="286"/>
        <v>0</v>
      </c>
      <c r="LL72" s="189">
        <f t="shared" ca="1" si="286"/>
        <v>0</v>
      </c>
      <c r="LM72" s="189">
        <f t="shared" ca="1" si="286"/>
        <v>0</v>
      </c>
      <c r="LN72" s="189">
        <f t="shared" ca="1" si="286"/>
        <v>0</v>
      </c>
      <c r="LO72" s="189">
        <f t="shared" ca="1" si="286"/>
        <v>0</v>
      </c>
      <c r="LP72" s="189">
        <f t="shared" ca="1" si="286"/>
        <v>0</v>
      </c>
      <c r="LQ72" s="189">
        <f t="shared" ca="1" si="287"/>
        <v>0</v>
      </c>
      <c r="LR72" s="189">
        <f t="shared" ca="1" si="287"/>
        <v>0</v>
      </c>
      <c r="LS72" s="189">
        <f t="shared" ca="1" si="287"/>
        <v>0</v>
      </c>
      <c r="LT72" s="189">
        <f t="shared" ca="1" si="287"/>
        <v>0</v>
      </c>
      <c r="LU72" s="189">
        <f t="shared" ca="1" si="287"/>
        <v>0</v>
      </c>
      <c r="LV72" s="189">
        <f t="shared" ca="1" si="287"/>
        <v>0</v>
      </c>
      <c r="LW72" s="189">
        <f t="shared" ca="1" si="287"/>
        <v>0</v>
      </c>
      <c r="LX72" s="189">
        <f t="shared" ca="1" si="287"/>
        <v>0</v>
      </c>
      <c r="LY72" s="189">
        <f t="shared" ca="1" si="287"/>
        <v>0</v>
      </c>
      <c r="LZ72" s="189">
        <f t="shared" ca="1" si="287"/>
        <v>0</v>
      </c>
      <c r="MA72" s="189">
        <f t="shared" ca="1" si="288"/>
        <v>0</v>
      </c>
      <c r="MB72" s="189">
        <f t="shared" ca="1" si="288"/>
        <v>0</v>
      </c>
      <c r="MC72" s="189">
        <f t="shared" ca="1" si="288"/>
        <v>0</v>
      </c>
      <c r="MD72" s="189">
        <f t="shared" ca="1" si="288"/>
        <v>0</v>
      </c>
      <c r="ME72" s="189">
        <f t="shared" ca="1" si="288"/>
        <v>0</v>
      </c>
      <c r="MF72" s="189">
        <f t="shared" ca="1" si="288"/>
        <v>0</v>
      </c>
      <c r="MG72" s="189">
        <f t="shared" ca="1" si="288"/>
        <v>0</v>
      </c>
      <c r="MH72" s="189">
        <f t="shared" ca="1" si="288"/>
        <v>0</v>
      </c>
      <c r="MI72" s="189">
        <f t="shared" ca="1" si="288"/>
        <v>0</v>
      </c>
      <c r="MJ72" s="189">
        <f t="shared" ca="1" si="288"/>
        <v>0</v>
      </c>
      <c r="MK72" s="189">
        <f t="shared" ca="1" si="288"/>
        <v>0</v>
      </c>
      <c r="ML72" s="189">
        <f t="shared" ca="1" si="288"/>
        <v>0</v>
      </c>
      <c r="MM72" s="557">
        <f t="shared" ca="1" si="289"/>
        <v>0</v>
      </c>
      <c r="MN72" s="557">
        <f t="shared" ca="1" si="289"/>
        <v>0</v>
      </c>
      <c r="MO72" s="557">
        <f t="shared" ca="1" si="289"/>
        <v>0</v>
      </c>
      <c r="MP72" s="557">
        <f t="shared" ca="1" si="289"/>
        <v>0</v>
      </c>
      <c r="MQ72" s="557">
        <f t="shared" ca="1" si="289"/>
        <v>0</v>
      </c>
      <c r="MR72" s="557">
        <f t="shared" ca="1" si="289"/>
        <v>0</v>
      </c>
      <c r="MS72" s="557">
        <f t="shared" ca="1" si="289"/>
        <v>0</v>
      </c>
      <c r="MT72" s="557">
        <f t="shared" ca="1" si="289"/>
        <v>0</v>
      </c>
      <c r="MU72" s="557">
        <f t="shared" ca="1" si="289"/>
        <v>0</v>
      </c>
      <c r="MV72" s="557">
        <f t="shared" ca="1" si="289"/>
        <v>0</v>
      </c>
      <c r="MW72" s="557">
        <f t="shared" ca="1" si="290"/>
        <v>0</v>
      </c>
      <c r="MX72" s="557">
        <f t="shared" ca="1" si="290"/>
        <v>0</v>
      </c>
      <c r="MY72" s="557">
        <f t="shared" ca="1" si="290"/>
        <v>0</v>
      </c>
      <c r="MZ72" s="557">
        <f t="shared" ca="1" si="290"/>
        <v>0</v>
      </c>
      <c r="NA72" s="557">
        <f t="shared" ca="1" si="290"/>
        <v>0</v>
      </c>
      <c r="NB72" s="557">
        <f t="shared" ca="1" si="290"/>
        <v>0</v>
      </c>
      <c r="NC72" s="557">
        <f t="shared" ca="1" si="290"/>
        <v>0</v>
      </c>
      <c r="ND72" s="557">
        <f t="shared" ca="1" si="290"/>
        <v>0</v>
      </c>
      <c r="NE72" s="557">
        <f t="shared" ca="1" si="290"/>
        <v>0</v>
      </c>
      <c r="NF72" s="557">
        <f t="shared" ca="1" si="290"/>
        <v>0</v>
      </c>
      <c r="NG72" s="557">
        <f t="shared" ca="1" si="291"/>
        <v>0</v>
      </c>
      <c r="NH72" s="557">
        <f t="shared" ca="1" si="291"/>
        <v>0</v>
      </c>
      <c r="NI72" s="557">
        <f t="shared" ca="1" si="291"/>
        <v>0</v>
      </c>
      <c r="NJ72" s="557">
        <f t="shared" ca="1" si="291"/>
        <v>0</v>
      </c>
      <c r="NK72" s="557">
        <f t="shared" ca="1" si="291"/>
        <v>0</v>
      </c>
      <c r="NL72" s="557">
        <f t="shared" ca="1" si="291"/>
        <v>0</v>
      </c>
      <c r="NM72" s="557">
        <f t="shared" ca="1" si="291"/>
        <v>0</v>
      </c>
      <c r="NN72" s="557">
        <f t="shared" ca="1" si="291"/>
        <v>0</v>
      </c>
      <c r="NO72" s="557">
        <f t="shared" ca="1" si="291"/>
        <v>0</v>
      </c>
      <c r="NP72" s="557">
        <f t="shared" ca="1" si="291"/>
        <v>0</v>
      </c>
      <c r="NQ72" s="557">
        <f t="shared" ca="1" si="292"/>
        <v>0</v>
      </c>
      <c r="NR72" s="557">
        <f t="shared" ca="1" si="292"/>
        <v>0</v>
      </c>
      <c r="NS72" s="557">
        <f t="shared" ca="1" si="292"/>
        <v>0</v>
      </c>
      <c r="NT72" s="557">
        <f t="shared" ca="1" si="292"/>
        <v>0</v>
      </c>
      <c r="NU72" s="557">
        <f t="shared" ca="1" si="292"/>
        <v>0</v>
      </c>
      <c r="NV72" s="557">
        <f t="shared" ca="1" si="292"/>
        <v>0</v>
      </c>
      <c r="NW72" s="557">
        <f t="shared" ca="1" si="292"/>
        <v>0</v>
      </c>
      <c r="NX72" s="557">
        <f t="shared" ca="1" si="292"/>
        <v>0</v>
      </c>
      <c r="NY72" s="557">
        <f t="shared" ca="1" si="292"/>
        <v>0</v>
      </c>
      <c r="NZ72" s="557">
        <f t="shared" ca="1" si="292"/>
        <v>0</v>
      </c>
      <c r="OA72" s="557">
        <f t="shared" ca="1" si="293"/>
        <v>0</v>
      </c>
      <c r="OB72" s="557">
        <f t="shared" ca="1" si="293"/>
        <v>0</v>
      </c>
      <c r="OC72" s="557">
        <f t="shared" ca="1" si="293"/>
        <v>0</v>
      </c>
      <c r="OD72" s="557">
        <f t="shared" ca="1" si="293"/>
        <v>0</v>
      </c>
      <c r="OE72" s="557">
        <f t="shared" ca="1" si="293"/>
        <v>0</v>
      </c>
      <c r="OF72" s="557">
        <f t="shared" ca="1" si="293"/>
        <v>0</v>
      </c>
      <c r="OG72" s="557">
        <f t="shared" ca="1" si="293"/>
        <v>0</v>
      </c>
      <c r="OH72" s="557">
        <f t="shared" ca="1" si="293"/>
        <v>0</v>
      </c>
      <c r="OI72" s="557">
        <f t="shared" ca="1" si="293"/>
        <v>0</v>
      </c>
      <c r="OJ72" s="557">
        <f t="shared" ca="1" si="293"/>
        <v>0</v>
      </c>
      <c r="OK72" s="557">
        <f t="shared" ca="1" si="294"/>
        <v>0</v>
      </c>
      <c r="OL72" s="557">
        <f t="shared" ca="1" si="294"/>
        <v>0</v>
      </c>
      <c r="OM72" s="557">
        <f t="shared" ca="1" si="294"/>
        <v>0</v>
      </c>
      <c r="ON72" s="557">
        <f t="shared" ca="1" si="294"/>
        <v>0</v>
      </c>
      <c r="OO72" s="557">
        <f t="shared" ca="1" si="294"/>
        <v>0</v>
      </c>
      <c r="OP72" s="557">
        <f t="shared" ca="1" si="294"/>
        <v>0</v>
      </c>
      <c r="OQ72" s="557">
        <f t="shared" ca="1" si="294"/>
        <v>0</v>
      </c>
      <c r="OR72" s="557">
        <f t="shared" ca="1" si="294"/>
        <v>0</v>
      </c>
      <c r="OS72" s="557">
        <f t="shared" ca="1" si="294"/>
        <v>0</v>
      </c>
      <c r="OT72" s="557">
        <f t="shared" ca="1" si="294"/>
        <v>0</v>
      </c>
      <c r="OU72" s="557">
        <f t="shared" ca="1" si="295"/>
        <v>0</v>
      </c>
      <c r="OV72" s="557">
        <f t="shared" ca="1" si="295"/>
        <v>0</v>
      </c>
      <c r="OW72" s="557">
        <f t="shared" ca="1" si="295"/>
        <v>0</v>
      </c>
      <c r="OX72" s="557">
        <f t="shared" ca="1" si="295"/>
        <v>0</v>
      </c>
      <c r="OY72" s="557">
        <f t="shared" ca="1" si="295"/>
        <v>0</v>
      </c>
      <c r="OZ72" s="557">
        <f t="shared" ca="1" si="295"/>
        <v>0</v>
      </c>
      <c r="PA72" s="557">
        <f t="shared" ca="1" si="295"/>
        <v>0</v>
      </c>
      <c r="PB72" s="557">
        <f t="shared" ca="1" si="295"/>
        <v>0</v>
      </c>
      <c r="PC72" s="557">
        <f t="shared" ca="1" si="295"/>
        <v>0</v>
      </c>
      <c r="PD72" s="557">
        <f t="shared" ca="1" si="295"/>
        <v>0</v>
      </c>
      <c r="PE72" s="557">
        <f t="shared" ca="1" si="296"/>
        <v>0</v>
      </c>
      <c r="PF72" s="557">
        <f t="shared" ca="1" si="296"/>
        <v>0</v>
      </c>
      <c r="PG72" s="557">
        <f t="shared" ca="1" si="296"/>
        <v>0</v>
      </c>
      <c r="PH72" s="557">
        <f t="shared" ca="1" si="296"/>
        <v>0</v>
      </c>
      <c r="PI72" s="557">
        <f t="shared" ca="1" si="296"/>
        <v>0</v>
      </c>
      <c r="PJ72" s="557">
        <f t="shared" ca="1" si="296"/>
        <v>0</v>
      </c>
      <c r="PK72" s="557">
        <f t="shared" ca="1" si="296"/>
        <v>0</v>
      </c>
      <c r="PL72" s="557">
        <f t="shared" ca="1" si="296"/>
        <v>0</v>
      </c>
      <c r="PM72" s="557">
        <f t="shared" ca="1" si="296"/>
        <v>0</v>
      </c>
      <c r="PN72" s="557">
        <f t="shared" ca="1" si="296"/>
        <v>0</v>
      </c>
      <c r="PO72" s="557">
        <f t="shared" ca="1" si="297"/>
        <v>0</v>
      </c>
      <c r="PP72" s="557">
        <f t="shared" ca="1" si="297"/>
        <v>0</v>
      </c>
      <c r="PQ72" s="557">
        <f t="shared" ca="1" si="297"/>
        <v>0</v>
      </c>
      <c r="PR72" s="557">
        <f t="shared" ca="1" si="297"/>
        <v>0</v>
      </c>
      <c r="PS72" s="557">
        <f t="shared" ca="1" si="297"/>
        <v>0</v>
      </c>
      <c r="PT72" s="557">
        <f t="shared" ca="1" si="297"/>
        <v>0</v>
      </c>
      <c r="PU72" s="557">
        <f t="shared" ca="1" si="297"/>
        <v>0</v>
      </c>
      <c r="PV72" s="557">
        <f t="shared" ca="1" si="297"/>
        <v>0</v>
      </c>
      <c r="PW72" s="557">
        <f t="shared" ca="1" si="297"/>
        <v>0</v>
      </c>
      <c r="PX72" s="557">
        <f t="shared" ca="1" si="297"/>
        <v>0</v>
      </c>
      <c r="PY72" s="557">
        <f t="shared" ca="1" si="298"/>
        <v>0</v>
      </c>
      <c r="PZ72" s="557">
        <f t="shared" ca="1" si="298"/>
        <v>0</v>
      </c>
      <c r="QA72" s="557">
        <f t="shared" ca="1" si="298"/>
        <v>0</v>
      </c>
      <c r="QB72" s="557">
        <f t="shared" ca="1" si="298"/>
        <v>0</v>
      </c>
      <c r="QC72" s="557">
        <f t="shared" ca="1" si="298"/>
        <v>0</v>
      </c>
      <c r="QD72" s="557">
        <f t="shared" ca="1" si="298"/>
        <v>0</v>
      </c>
      <c r="QE72" s="557">
        <f t="shared" ca="1" si="298"/>
        <v>0</v>
      </c>
      <c r="QF72" s="557">
        <f t="shared" ca="1" si="298"/>
        <v>0</v>
      </c>
      <c r="QG72" s="557">
        <f t="shared" ca="1" si="298"/>
        <v>0</v>
      </c>
      <c r="QH72" s="557">
        <f t="shared" ca="1" si="298"/>
        <v>0</v>
      </c>
      <c r="QI72" s="557">
        <f t="shared" ca="1" si="299"/>
        <v>0</v>
      </c>
      <c r="QJ72" s="557">
        <f t="shared" ca="1" si="299"/>
        <v>0</v>
      </c>
      <c r="QK72" s="557">
        <f t="shared" ca="1" si="299"/>
        <v>0</v>
      </c>
      <c r="QL72" s="557">
        <f t="shared" ca="1" si="299"/>
        <v>0</v>
      </c>
      <c r="QM72" s="557">
        <f t="shared" ca="1" si="299"/>
        <v>0</v>
      </c>
      <c r="QN72" s="557">
        <f t="shared" ca="1" si="299"/>
        <v>0</v>
      </c>
      <c r="QO72" s="557">
        <f t="shared" ca="1" si="299"/>
        <v>0</v>
      </c>
      <c r="QP72" s="557">
        <f t="shared" ca="1" si="299"/>
        <v>0</v>
      </c>
      <c r="QQ72" s="557">
        <f t="shared" ca="1" si="299"/>
        <v>0</v>
      </c>
      <c r="QR72" s="557">
        <f t="shared" ca="1" si="299"/>
        <v>0</v>
      </c>
      <c r="QS72" s="557">
        <f t="shared" ca="1" si="300"/>
        <v>0</v>
      </c>
      <c r="QT72" s="557">
        <f t="shared" ca="1" si="300"/>
        <v>0</v>
      </c>
      <c r="QU72" s="557">
        <f t="shared" ca="1" si="300"/>
        <v>0</v>
      </c>
      <c r="QV72" s="557">
        <f t="shared" ca="1" si="300"/>
        <v>0</v>
      </c>
      <c r="QW72" s="557">
        <f t="shared" ca="1" si="300"/>
        <v>0</v>
      </c>
      <c r="QX72" s="557">
        <f t="shared" ca="1" si="300"/>
        <v>0</v>
      </c>
      <c r="QY72" s="557">
        <f t="shared" ca="1" si="300"/>
        <v>0</v>
      </c>
      <c r="QZ72" s="557">
        <f t="shared" ca="1" si="300"/>
        <v>0</v>
      </c>
      <c r="RA72" s="557">
        <f t="shared" ca="1" si="300"/>
        <v>0</v>
      </c>
      <c r="RB72" s="557">
        <f t="shared" ca="1" si="300"/>
        <v>0</v>
      </c>
      <c r="RC72" s="557">
        <f t="shared" ca="1" si="301"/>
        <v>0</v>
      </c>
      <c r="RD72" s="557">
        <f t="shared" ca="1" si="301"/>
        <v>0</v>
      </c>
      <c r="RE72" s="557">
        <f t="shared" ca="1" si="301"/>
        <v>0</v>
      </c>
      <c r="RF72" s="557">
        <f t="shared" ca="1" si="301"/>
        <v>0</v>
      </c>
      <c r="RG72" s="557">
        <f t="shared" ca="1" si="301"/>
        <v>0</v>
      </c>
      <c r="RH72" s="557">
        <f t="shared" ca="1" si="301"/>
        <v>0</v>
      </c>
      <c r="RI72" s="557">
        <f t="shared" ca="1" si="301"/>
        <v>0</v>
      </c>
      <c r="RJ72" s="557">
        <f t="shared" ca="1" si="301"/>
        <v>0</v>
      </c>
      <c r="RK72" s="557">
        <f t="shared" ca="1" si="301"/>
        <v>0</v>
      </c>
      <c r="RL72" s="557">
        <f t="shared" ca="1" si="301"/>
        <v>0</v>
      </c>
      <c r="RM72" s="557">
        <f t="shared" ca="1" si="302"/>
        <v>0</v>
      </c>
      <c r="RN72" s="557">
        <f t="shared" ca="1" si="302"/>
        <v>0</v>
      </c>
      <c r="RO72" s="557">
        <f t="shared" ca="1" si="302"/>
        <v>0</v>
      </c>
      <c r="RP72" s="557">
        <f t="shared" ca="1" si="302"/>
        <v>0</v>
      </c>
      <c r="RQ72" s="557">
        <f t="shared" ca="1" si="302"/>
        <v>0</v>
      </c>
      <c r="RR72" s="557">
        <f t="shared" ca="1" si="302"/>
        <v>0</v>
      </c>
      <c r="RS72" s="557">
        <f t="shared" ca="1" si="302"/>
        <v>0</v>
      </c>
      <c r="RT72" s="557">
        <f t="shared" ca="1" si="302"/>
        <v>0</v>
      </c>
      <c r="RU72" s="557">
        <f t="shared" ca="1" si="302"/>
        <v>0</v>
      </c>
      <c r="RV72" s="557">
        <f t="shared" ca="1" si="302"/>
        <v>0</v>
      </c>
      <c r="RW72" s="557">
        <f t="shared" ca="1" si="303"/>
        <v>0</v>
      </c>
      <c r="RX72" s="557">
        <f t="shared" ca="1" si="303"/>
        <v>0</v>
      </c>
      <c r="RY72" s="557">
        <f t="shared" ca="1" si="303"/>
        <v>0</v>
      </c>
      <c r="RZ72" s="557">
        <f t="shared" ca="1" si="303"/>
        <v>0</v>
      </c>
      <c r="SA72" s="557">
        <f t="shared" ca="1" si="303"/>
        <v>0</v>
      </c>
      <c r="SB72" s="557">
        <f t="shared" ca="1" si="303"/>
        <v>0</v>
      </c>
      <c r="SC72" s="557">
        <f t="shared" ca="1" si="303"/>
        <v>0</v>
      </c>
      <c r="SD72" s="557">
        <f t="shared" ca="1" si="303"/>
        <v>0</v>
      </c>
      <c r="SE72" s="557">
        <f t="shared" ca="1" si="303"/>
        <v>0</v>
      </c>
      <c r="SF72" s="557">
        <f t="shared" ca="1" si="303"/>
        <v>0</v>
      </c>
      <c r="SG72" s="557">
        <f t="shared" ca="1" si="304"/>
        <v>0</v>
      </c>
      <c r="SH72" s="557">
        <f t="shared" ca="1" si="304"/>
        <v>0</v>
      </c>
      <c r="SI72" s="557">
        <f t="shared" ca="1" si="304"/>
        <v>0</v>
      </c>
      <c r="SJ72" s="557">
        <f t="shared" ca="1" si="304"/>
        <v>0</v>
      </c>
      <c r="SK72" s="557">
        <f t="shared" ca="1" si="304"/>
        <v>0</v>
      </c>
      <c r="SL72" s="557">
        <f t="shared" ca="1" si="304"/>
        <v>0</v>
      </c>
      <c r="SM72" s="557">
        <f t="shared" ca="1" si="304"/>
        <v>0</v>
      </c>
      <c r="SN72" s="557">
        <f t="shared" ca="1" si="304"/>
        <v>0</v>
      </c>
      <c r="SO72" s="557">
        <f t="shared" ca="1" si="304"/>
        <v>0</v>
      </c>
      <c r="SP72" s="557">
        <f t="shared" ca="1" si="304"/>
        <v>0</v>
      </c>
      <c r="SQ72" s="557">
        <f t="shared" ca="1" si="305"/>
        <v>0</v>
      </c>
      <c r="SR72" s="557">
        <f t="shared" ca="1" si="305"/>
        <v>0</v>
      </c>
      <c r="SS72" s="557">
        <f t="shared" ca="1" si="305"/>
        <v>0</v>
      </c>
      <c r="ST72" s="557">
        <f t="shared" ca="1" si="305"/>
        <v>0</v>
      </c>
      <c r="SU72" s="557">
        <f t="shared" ca="1" si="305"/>
        <v>0</v>
      </c>
      <c r="SV72" s="557">
        <f t="shared" ca="1" si="305"/>
        <v>0</v>
      </c>
      <c r="SW72" s="557">
        <f t="shared" ca="1" si="305"/>
        <v>0</v>
      </c>
      <c r="SX72" s="557">
        <f t="shared" ca="1" si="305"/>
        <v>0</v>
      </c>
      <c r="SY72" s="557">
        <f t="shared" ca="1" si="305"/>
        <v>0</v>
      </c>
      <c r="SZ72" s="557">
        <f t="shared" ca="1" si="305"/>
        <v>0</v>
      </c>
      <c r="TA72" s="557">
        <f t="shared" ca="1" si="306"/>
        <v>0</v>
      </c>
      <c r="TB72" s="557">
        <f t="shared" ca="1" si="306"/>
        <v>0</v>
      </c>
      <c r="TC72" s="557">
        <f t="shared" ca="1" si="306"/>
        <v>0</v>
      </c>
      <c r="TD72" s="557">
        <f t="shared" ca="1" si="306"/>
        <v>0</v>
      </c>
      <c r="TE72" s="557">
        <f t="shared" ca="1" si="306"/>
        <v>0</v>
      </c>
      <c r="TF72" s="557">
        <f t="shared" ca="1" si="306"/>
        <v>0</v>
      </c>
      <c r="TG72" s="557">
        <f t="shared" ca="1" si="306"/>
        <v>0</v>
      </c>
      <c r="TH72" s="557">
        <f t="shared" ca="1" si="306"/>
        <v>0</v>
      </c>
      <c r="TI72" s="557">
        <f t="shared" ca="1" si="306"/>
        <v>0</v>
      </c>
      <c r="TJ72" s="557">
        <f t="shared" ca="1" si="306"/>
        <v>0</v>
      </c>
      <c r="TK72" s="557">
        <f t="shared" ca="1" si="307"/>
        <v>0</v>
      </c>
      <c r="TL72" s="557">
        <f t="shared" ca="1" si="307"/>
        <v>0</v>
      </c>
      <c r="TM72" s="557">
        <f t="shared" ca="1" si="307"/>
        <v>0</v>
      </c>
      <c r="TN72" s="557">
        <f t="shared" ca="1" si="307"/>
        <v>0</v>
      </c>
      <c r="TO72" s="557">
        <f t="shared" ca="1" si="307"/>
        <v>0</v>
      </c>
      <c r="TP72" s="557">
        <f t="shared" ca="1" si="307"/>
        <v>0</v>
      </c>
      <c r="TQ72" s="557">
        <f t="shared" ca="1" si="307"/>
        <v>0</v>
      </c>
      <c r="TR72" s="557">
        <f t="shared" ca="1" si="307"/>
        <v>0</v>
      </c>
      <c r="TS72" s="557">
        <f t="shared" ca="1" si="307"/>
        <v>0</v>
      </c>
      <c r="TT72" s="557">
        <f t="shared" ca="1" si="307"/>
        <v>0</v>
      </c>
      <c r="TU72" s="557">
        <f t="shared" ca="1" si="308"/>
        <v>0</v>
      </c>
      <c r="TV72" s="557">
        <f t="shared" ca="1" si="308"/>
        <v>0</v>
      </c>
      <c r="TW72" s="557">
        <f t="shared" ca="1" si="308"/>
        <v>0</v>
      </c>
      <c r="TX72" s="557">
        <f t="shared" ca="1" si="308"/>
        <v>0</v>
      </c>
      <c r="TY72" s="557">
        <f t="shared" ca="1" si="308"/>
        <v>0</v>
      </c>
      <c r="TZ72" s="557">
        <f t="shared" ca="1" si="308"/>
        <v>0</v>
      </c>
      <c r="UA72" s="557">
        <f t="shared" ca="1" si="308"/>
        <v>0</v>
      </c>
      <c r="UB72" s="557">
        <f t="shared" ca="1" si="308"/>
        <v>0</v>
      </c>
      <c r="UC72" s="557">
        <f t="shared" ca="1" si="308"/>
        <v>0</v>
      </c>
      <c r="UD72" s="557">
        <f t="shared" ca="1" si="308"/>
        <v>0</v>
      </c>
      <c r="UE72" s="557">
        <f t="shared" ca="1" si="309"/>
        <v>0</v>
      </c>
      <c r="UF72" s="557">
        <f t="shared" ca="1" si="309"/>
        <v>0</v>
      </c>
      <c r="UG72" s="557">
        <f t="shared" ca="1" si="309"/>
        <v>0</v>
      </c>
      <c r="UH72" s="557">
        <f t="shared" ca="1" si="309"/>
        <v>0</v>
      </c>
      <c r="UI72" s="557">
        <f t="shared" ca="1" si="309"/>
        <v>0</v>
      </c>
      <c r="UJ72" s="557">
        <f t="shared" ca="1" si="309"/>
        <v>0</v>
      </c>
      <c r="UK72" s="557">
        <f t="shared" ca="1" si="309"/>
        <v>0</v>
      </c>
      <c r="UL72" s="557">
        <f t="shared" ca="1" si="309"/>
        <v>0</v>
      </c>
      <c r="UM72" s="557">
        <f t="shared" ca="1" si="309"/>
        <v>0</v>
      </c>
      <c r="UN72" s="557">
        <f t="shared" ca="1" si="309"/>
        <v>0</v>
      </c>
      <c r="UO72" s="557">
        <f t="shared" ca="1" si="310"/>
        <v>0</v>
      </c>
      <c r="UP72" s="557">
        <f t="shared" ca="1" si="310"/>
        <v>0</v>
      </c>
      <c r="UQ72" s="557">
        <f t="shared" ca="1" si="310"/>
        <v>0</v>
      </c>
      <c r="UR72" s="557">
        <f t="shared" ca="1" si="310"/>
        <v>0</v>
      </c>
      <c r="US72" s="557">
        <f t="shared" ca="1" si="310"/>
        <v>0</v>
      </c>
      <c r="UT72" s="557">
        <f t="shared" ca="1" si="310"/>
        <v>0</v>
      </c>
      <c r="UU72" s="557">
        <f t="shared" ca="1" si="310"/>
        <v>0</v>
      </c>
      <c r="UV72" s="557">
        <f t="shared" ca="1" si="310"/>
        <v>0</v>
      </c>
      <c r="UW72" s="557">
        <f t="shared" ca="1" si="310"/>
        <v>0</v>
      </c>
      <c r="UX72" s="557">
        <f t="shared" ca="1" si="310"/>
        <v>0</v>
      </c>
      <c r="UY72" s="557">
        <f t="shared" ca="1" si="311"/>
        <v>0</v>
      </c>
      <c r="UZ72" s="557">
        <f t="shared" ca="1" si="311"/>
        <v>0</v>
      </c>
      <c r="VA72" s="557">
        <f t="shared" ca="1" si="311"/>
        <v>0</v>
      </c>
      <c r="VB72" s="557">
        <f t="shared" ca="1" si="311"/>
        <v>0</v>
      </c>
      <c r="VC72" s="557">
        <f t="shared" ca="1" si="311"/>
        <v>0</v>
      </c>
      <c r="VD72" s="557">
        <f t="shared" ca="1" si="311"/>
        <v>0</v>
      </c>
      <c r="VE72" s="557">
        <f t="shared" ca="1" si="311"/>
        <v>0</v>
      </c>
      <c r="VF72" s="557">
        <f t="shared" ca="1" si="311"/>
        <v>0</v>
      </c>
      <c r="VG72" s="557">
        <f t="shared" ca="1" si="311"/>
        <v>0</v>
      </c>
      <c r="VH72" s="557">
        <f t="shared" ca="1" si="311"/>
        <v>0</v>
      </c>
      <c r="VI72" s="557">
        <f t="shared" ca="1" si="311"/>
        <v>0</v>
      </c>
      <c r="VJ72" s="189">
        <f t="shared" ca="1" si="312"/>
        <v>0</v>
      </c>
      <c r="VK72" s="189">
        <f t="shared" ca="1" si="312"/>
        <v>0</v>
      </c>
      <c r="VL72" s="189">
        <f t="shared" ca="1" si="312"/>
        <v>0</v>
      </c>
      <c r="VM72" s="189">
        <f t="shared" ca="1" si="312"/>
        <v>0</v>
      </c>
      <c r="VN72" s="189">
        <f t="shared" ca="1" si="312"/>
        <v>0</v>
      </c>
      <c r="VO72" s="230">
        <f t="shared" ca="1" si="313"/>
        <v>0</v>
      </c>
      <c r="VP72" s="189">
        <f t="shared" ca="1" si="314"/>
        <v>0</v>
      </c>
      <c r="VQ72" s="189">
        <f t="shared" ca="1" si="314"/>
        <v>0</v>
      </c>
      <c r="VR72" s="189">
        <f t="shared" ca="1" si="314"/>
        <v>0</v>
      </c>
      <c r="VS72" s="189">
        <f t="shared" ca="1" si="314"/>
        <v>0</v>
      </c>
      <c r="VT72" s="189">
        <f t="shared" ca="1" si="314"/>
        <v>0</v>
      </c>
      <c r="VU72" s="230">
        <f t="shared" ca="1" si="315"/>
        <v>0</v>
      </c>
      <c r="VV72" s="231">
        <f t="shared" ca="1" si="316"/>
        <v>0</v>
      </c>
      <c r="VW72" s="231">
        <f t="shared" ca="1" si="316"/>
        <v>0</v>
      </c>
      <c r="VX72" s="231">
        <f t="shared" ca="1" si="316"/>
        <v>0</v>
      </c>
      <c r="VY72" s="231">
        <f t="shared" ca="1" si="316"/>
        <v>0</v>
      </c>
      <c r="VZ72" s="544">
        <f t="shared" ca="1" si="317"/>
        <v>0</v>
      </c>
      <c r="WA72" s="231">
        <f t="shared" ca="1" si="318"/>
        <v>0</v>
      </c>
      <c r="WB72" s="231">
        <f t="shared" ca="1" si="318"/>
        <v>0</v>
      </c>
      <c r="WC72" s="231">
        <f t="shared" ca="1" si="318"/>
        <v>0</v>
      </c>
      <c r="WD72" s="231">
        <f t="shared" ca="1" si="318"/>
        <v>0</v>
      </c>
      <c r="WE72" s="544">
        <f t="shared" ca="1" si="319"/>
        <v>0</v>
      </c>
      <c r="WF72" s="544">
        <f t="shared" ca="1" si="319"/>
        <v>0</v>
      </c>
      <c r="WG72" s="544">
        <f t="shared" ca="1" si="319"/>
        <v>0</v>
      </c>
      <c r="WH72" s="544">
        <f t="shared" ca="1" si="319"/>
        <v>0</v>
      </c>
      <c r="WI72" s="544">
        <f t="shared" ca="1" si="319"/>
        <v>0</v>
      </c>
      <c r="WJ72" s="544">
        <f t="shared" ca="1" si="319"/>
        <v>0</v>
      </c>
      <c r="WK72" s="544">
        <f t="shared" ca="1" si="319"/>
        <v>0</v>
      </c>
      <c r="WL72" s="535" cm="1">
        <f t="array" aca="1" ref="WL72" ca="1">INDEX(WL$13:WL71,$B72+1,1)</f>
        <v>0</v>
      </c>
      <c r="WM72" s="411">
        <f t="shared" ca="1" si="320"/>
        <v>43</v>
      </c>
      <c r="WN72" s="18"/>
      <c r="WO72" s="535" cm="1">
        <f t="array" aca="1" ref="WO72" ca="1">INDEX(WO$13:WO71,$B72+1,1)</f>
        <v>0</v>
      </c>
      <c r="WP72" s="411">
        <f t="shared" si="321"/>
        <v>0</v>
      </c>
      <c r="WQ72" s="535" cm="1">
        <f t="array" aca="1" ref="WQ72" ca="1">INDEX(WQ$13:WQ71,$B72+1,1)</f>
        <v>0</v>
      </c>
      <c r="WR72" s="535" t="str" cm="1">
        <f t="array" aca="1" ref="WR72" ca="1">INDEX(WR$13:WR71,$B72+1,1)</f>
        <v>-</v>
      </c>
      <c r="WS72" s="535" t="str" cm="1">
        <f t="array" aca="1" ref="WS72" ca="1">INDEX(WS$13:WS71,$B72+1,1)</f>
        <v>-</v>
      </c>
      <c r="WT72" s="535" t="str" cm="1">
        <f t="array" aca="1" ref="WT72" ca="1">INDEX(WT$13:WT71,$B72+1,1)</f>
        <v>-</v>
      </c>
      <c r="WU72" s="535" t="str" cm="1">
        <f t="array" aca="1" ref="WU72" ca="1">INDEX(WU$13:WU71,$B72+1,1)</f>
        <v>-</v>
      </c>
      <c r="WV72" s="535" t="str" cm="1">
        <f t="array" aca="1" ref="WV72" ca="1">INDEX(WV$13:WV71,$B72+1,1)</f>
        <v>-</v>
      </c>
      <c r="WW72" s="535" t="str" cm="1">
        <f t="array" aca="1" ref="WW72" ca="1">INDEX(WW$13:WW71,$B72+1,1)</f>
        <v>-</v>
      </c>
      <c r="WX72" s="535" t="str" cm="1">
        <f t="array" aca="1" ref="WX72" ca="1">INDEX(WX$13:WX71,$B72+1,1)</f>
        <v>-</v>
      </c>
      <c r="WY72" s="535" t="str" cm="1">
        <f t="array" aca="1" ref="WY72" ca="1">INDEX(WY$13:WY71,$B72+1,1)</f>
        <v>-</v>
      </c>
      <c r="WZ72" s="535" t="str" cm="1">
        <f t="array" aca="1" ref="WZ72" ca="1">INDEX(WZ$13:WZ71,$B72+1,1)</f>
        <v>-</v>
      </c>
      <c r="XA72" s="535" t="str" cm="1">
        <f t="array" aca="1" ref="XA72" ca="1">INDEX(XA$13:XA71,$B72+1,1)</f>
        <v>-</v>
      </c>
      <c r="XB72" s="535" t="str" cm="1">
        <f t="array" aca="1" ref="XB72" ca="1">INDEX(XB$13:XB71,$B72+1,1)</f>
        <v>-</v>
      </c>
      <c r="XC72" s="535" t="str" cm="1">
        <f t="array" aca="1" ref="XC72" ca="1">INDEX(XC$13:XC71,$B72+1,1)</f>
        <v>-</v>
      </c>
      <c r="XD72" s="535" t="str" cm="1">
        <f t="array" aca="1" ref="XD72" ca="1">INDEX(XD$13:XD71,$B72+1,1)</f>
        <v>-</v>
      </c>
      <c r="XE72" s="535" t="str" cm="1">
        <f t="array" aca="1" ref="XE72" ca="1">INDEX(XE$13:XE71,$B72+1,1)</f>
        <v>-</v>
      </c>
      <c r="XF72" s="535" t="str" cm="1">
        <f t="array" aca="1" ref="XF72" ca="1">INDEX(XF$13:XF71,$B72+1,1)</f>
        <v>-</v>
      </c>
      <c r="XG72" s="535" t="str" cm="1">
        <f t="array" aca="1" ref="XG72" ca="1">INDEX(XG$13:XG71,$B72+1,1)</f>
        <v>-</v>
      </c>
      <c r="XH72" s="18"/>
      <c r="XI72" s="411" t="b">
        <f t="shared" ca="1" si="322"/>
        <v>0</v>
      </c>
      <c r="XJ72" s="411" t="str">
        <f t="shared" ca="1" si="323"/>
        <v>-</v>
      </c>
      <c r="XK72" s="535" t="str" cm="1">
        <f t="array" aca="1" ref="XK72" ca="1">INDEX(XK$13:XK71,$B72+1,1)</f>
        <v>-</v>
      </c>
      <c r="XL72" s="535" t="str" cm="1">
        <f t="array" aca="1" ref="XL72" ca="1">INDEX(XL$13:XL71,$B72+1,1)</f>
        <v>-</v>
      </c>
      <c r="XM72" s="535" t="str" cm="1">
        <f t="array" aca="1" ref="XM72" ca="1">INDEX(XM$13:XM71,$B72+1,1)</f>
        <v>-</v>
      </c>
      <c r="XN72" s="545" cm="1">
        <f t="array" aca="1" ref="XN72" ca="1">INDEX(i.AgeJ,$AD72,1)</f>
        <v>14</v>
      </c>
      <c r="XO72" s="535" t="str" cm="1">
        <f t="array" aca="1" ref="XO72" ca="1">INDEX(XO$13:XO71,$B72+1,1)</f>
        <v>-</v>
      </c>
      <c r="XP72" s="411" t="str">
        <f t="shared" ca="1" si="324"/>
        <v>-</v>
      </c>
      <c r="XQ72" s="411" t="str">
        <f t="shared" ca="1" si="324"/>
        <v>-</v>
      </c>
      <c r="XR72" s="535" t="str" cm="1">
        <f t="array" aca="1" ref="XR72" ca="1">INDEX(XR$13:XR71,$B72+1,1)</f>
        <v>-</v>
      </c>
      <c r="XS72" s="535" t="str" cm="1">
        <f t="array" aca="1" ref="XS72" ca="1">INDEX(XS$13:XS71,$B72+1,1)</f>
        <v>-</v>
      </c>
      <c r="XT72" s="535" t="str" cm="1">
        <f t="array" aca="1" ref="XT72" ca="1">INDEX(XT$13:XT71,$B72+1,1)</f>
        <v>-</v>
      </c>
      <c r="XU72" s="535" t="str" cm="1">
        <f t="array" aca="1" ref="XU72" ca="1">INDEX(XU$13:XU71,$B72+1,1)</f>
        <v>-</v>
      </c>
      <c r="XV72" s="535" t="str" cm="1">
        <f t="array" aca="1" ref="XV72" ca="1">INDEX(XV$13:XV71,$B72+1,1)</f>
        <v>-</v>
      </c>
      <c r="XW72" s="535" t="b" cm="1">
        <f t="array" aca="1" ref="XW72" ca="1">INDEX(XW$13:XW71,$B72+1,1)</f>
        <v>1</v>
      </c>
      <c r="XX72" s="535" t="str" cm="1">
        <f t="array" aca="1" ref="XX72" ca="1">INDEX(XX$13:XX71,$B72+1,1)</f>
        <v>-</v>
      </c>
      <c r="XY72" s="535" cm="1">
        <f t="array" aca="1" ref="XY72" ca="1">INDEX(XY$13:XY71,$B72+1,1)</f>
        <v>0</v>
      </c>
      <c r="XZ72" s="535" cm="1">
        <f t="array" aca="1" ref="XZ72" ca="1">INDEX(XZ$13:XZ71,$B72+1,1)</f>
        <v>0</v>
      </c>
      <c r="YA72" s="535" cm="1">
        <f t="array" aca="1" ref="YA72" ca="1">INDEX(YA$13:YA71,$B72+1,1)</f>
        <v>0</v>
      </c>
      <c r="YB72" s="18"/>
      <c r="YC72" s="411">
        <f t="shared" si="325"/>
        <v>50</v>
      </c>
      <c r="YD72" s="411">
        <f t="shared" si="325"/>
        <v>50</v>
      </c>
      <c r="YE72" s="411">
        <f t="shared" si="325"/>
        <v>50</v>
      </c>
      <c r="YF72" s="411">
        <f t="shared" si="325"/>
        <v>50</v>
      </c>
      <c r="YG72" s="535" cm="1">
        <f t="array" aca="1" ref="YG72" ca="1">INDEX(YG$13:YG71,$B72+1,1)</f>
        <v>1</v>
      </c>
      <c r="YH72" s="535" cm="1">
        <f t="array" aca="1" ref="YH72" ca="1">INDEX(YH$13:YH71,$B72+1,1)</f>
        <v>1</v>
      </c>
      <c r="YI72" s="535" cm="1">
        <f t="array" aca="1" ref="YI72" ca="1">INDEX(YI$13:YI71,$B72+1,1)</f>
        <v>1</v>
      </c>
      <c r="YJ72" s="535" cm="1">
        <f t="array" aca="1" ref="YJ72" ca="1">INDEX(YJ$13:YJ71,$B72+1,1)</f>
        <v>1</v>
      </c>
      <c r="YK72" s="535" t="str" cm="1">
        <f t="array" aca="1" ref="YK72" ca="1">INDEX(YK$13:YK71,$B72+1,1)</f>
        <v>-</v>
      </c>
      <c r="YL72" s="535" t="str" cm="1">
        <f t="array" aca="1" ref="YL72" ca="1">INDEX(YL$13:YL71,$B72+1,1)</f>
        <v>-</v>
      </c>
      <c r="YM72" s="535" t="str" cm="1">
        <f t="array" aca="1" ref="YM72" ca="1">INDEX(YM$13:YM71,$B72+1,1)</f>
        <v>-</v>
      </c>
      <c r="YN72" s="535" t="str" cm="1">
        <f t="array" aca="1" ref="YN72" ca="1">INDEX(YN$13:YN71,$B72+1,1)</f>
        <v>-</v>
      </c>
      <c r="YO72" s="535" t="str" cm="1">
        <f t="array" aca="1" ref="YO72" ca="1">INDEX(YO$13:YO71,$B72+1,1)</f>
        <v>-</v>
      </c>
      <c r="YP72" s="535" t="str" cm="1">
        <f t="array" aca="1" ref="YP72" ca="1">INDEX(YP$13:YP71,$B72+1,1)</f>
        <v>-</v>
      </c>
      <c r="YQ72" s="535" t="str" cm="1">
        <f t="array" aca="1" ref="YQ72" ca="1">INDEX(YQ$13:YQ71,$B72+1,1)</f>
        <v>-</v>
      </c>
      <c r="YR72" s="18"/>
      <c r="YS72" s="535" t="str" cm="1">
        <f t="array" aca="1" ref="YS72" ca="1">INDEX(YS$13:YS71,$B72+1,1)</f>
        <v>-</v>
      </c>
      <c r="YT72" s="411">
        <f t="shared" ca="1" si="326"/>
        <v>1</v>
      </c>
      <c r="YU72" s="18"/>
      <c r="YV72" s="535" t="str" cm="1">
        <f t="array" aca="1" ref="YV72" ca="1">INDEX(YV$13:YV71,$B72+1,1)</f>
        <v>-</v>
      </c>
      <c r="YW72" s="535" t="str" cm="1">
        <f t="array" aca="1" ref="YW72" ca="1">INDEX(YW$13:YW71,$B72+1,1)</f>
        <v>-</v>
      </c>
      <c r="YX72" s="535" t="str" cm="1">
        <f t="array" aca="1" ref="YX72" ca="1">INDEX(YX$13:YX71,$B72+1,1)</f>
        <v>-</v>
      </c>
      <c r="YY72" s="535" t="str" cm="1">
        <f t="array" aca="1" ref="YY72" ca="1">INDEX(YY$13:YY71,$B72+1,1)</f>
        <v>-</v>
      </c>
      <c r="YZ72" s="535" t="str" cm="1">
        <f t="array" aca="1" ref="YZ72" ca="1">INDEX(YZ$13:YZ71,$B72+1,1)</f>
        <v>-</v>
      </c>
      <c r="ZA72" s="535" t="str" cm="1">
        <f t="array" aca="1" ref="ZA72" ca="1">INDEX(ZA$13:ZA71,$B72+1,1)</f>
        <v>-</v>
      </c>
      <c r="ZB72" s="535" t="str" cm="1">
        <f t="array" aca="1" ref="ZB72" ca="1">INDEX(ZB$13:ZB71,$B72+1,1)</f>
        <v>-</v>
      </c>
      <c r="ZC72" s="535" t="str" cm="1">
        <f t="array" aca="1" ref="ZC72" ca="1">INDEX(ZC$13:ZC71,$B72+1,1)</f>
        <v>-</v>
      </c>
      <c r="ZD72" s="535" t="str" cm="1">
        <f t="array" aca="1" ref="ZD72" ca="1">INDEX(ZD$13:ZD71,$B72+1,1)</f>
        <v>-</v>
      </c>
      <c r="ZE72" s="543">
        <f t="shared" ca="1" si="327"/>
        <v>659</v>
      </c>
      <c r="ZF72" s="543">
        <f t="shared" ca="1" si="327"/>
        <v>693</v>
      </c>
      <c r="ZG72" s="543">
        <f t="shared" ca="1" si="327"/>
        <v>728</v>
      </c>
      <c r="ZH72" s="459">
        <f t="shared" ca="1" si="328"/>
        <v>483</v>
      </c>
      <c r="ZI72" s="459">
        <f t="shared" ca="1" si="328"/>
        <v>518</v>
      </c>
      <c r="ZJ72" s="459">
        <f t="shared" ca="1" si="328"/>
        <v>553</v>
      </c>
      <c r="ZK72" s="459">
        <f t="shared" ca="1" si="329"/>
        <v>399</v>
      </c>
      <c r="ZL72" s="459">
        <f t="shared" ca="1" si="329"/>
        <v>434</v>
      </c>
      <c r="ZM72" s="459">
        <f t="shared" ca="1" si="329"/>
        <v>469</v>
      </c>
      <c r="ZN72" s="535" t="str" cm="1">
        <f t="array" aca="1" ref="ZN72" ca="1">INDEX(ZN$13:ZN71,$B72+1,1)</f>
        <v>-</v>
      </c>
      <c r="ZO72" s="535" t="str" cm="1">
        <f t="array" aca="1" ref="ZO72" ca="1">INDEX(ZO$13:ZO71,$B72+1,1)</f>
        <v>-</v>
      </c>
      <c r="ZP72" s="535" t="str" cm="1">
        <f t="array" aca="1" ref="ZP72" ca="1">INDEX(ZP$13:ZP71,$B72+1,1)</f>
        <v>-</v>
      </c>
      <c r="ZQ72" s="535" t="str" cm="1">
        <f t="array" aca="1" ref="ZQ72" ca="1">INDEX(ZQ$13:ZQ71,$B72+1,1)</f>
        <v>-</v>
      </c>
      <c r="ZR72" s="535" t="str" cm="1">
        <f t="array" aca="1" ref="ZR72" ca="1">INDEX(ZR$13:ZR71,$B72+1,1)</f>
        <v>-</v>
      </c>
      <c r="ZS72" s="535" t="str" cm="1">
        <f t="array" aca="1" ref="ZS72" ca="1">INDEX(ZS$13:ZS71,$B72+1,1)</f>
        <v>-</v>
      </c>
      <c r="ZT72" s="535" t="str" cm="1">
        <f t="array" aca="1" ref="ZT72" ca="1">INDEX(ZT$13:ZT71,$B72+1,1)</f>
        <v>-</v>
      </c>
      <c r="ZU72" s="535" t="str" cm="1">
        <f t="array" aca="1" ref="ZU72" ca="1">INDEX(ZU$13:ZU71,$B72+1,1)</f>
        <v>-</v>
      </c>
      <c r="ZV72" s="535" t="str" cm="1">
        <f t="array" aca="1" ref="ZV72" ca="1">INDEX(ZV$13:ZV71,$B72+1,1)</f>
        <v>-</v>
      </c>
      <c r="ZW72" s="535" t="str" cm="1">
        <f t="array" aca="1" ref="ZW72" ca="1">INDEX(ZW$13:ZW71,$B72+1,1)</f>
        <v>-</v>
      </c>
      <c r="ZX72" s="535" t="str" cm="1">
        <f t="array" aca="1" ref="ZX72" ca="1">INDEX(ZX$13:ZX71,$B72+1,1)</f>
        <v>-</v>
      </c>
      <c r="ZY72" s="535" t="str" cm="1">
        <f t="array" aca="1" ref="ZY72" ca="1">INDEX(ZY$13:ZY71,$B72+1,1)</f>
        <v>-</v>
      </c>
      <c r="ZZ72" s="535" t="str" cm="1">
        <f t="array" aca="1" ref="ZZ72" ca="1">INDEX(ZZ$13:ZZ71,$B72+1,1)</f>
        <v>-</v>
      </c>
      <c r="AAA72" s="535" t="str" cm="1">
        <f t="array" aca="1" ref="AAA72" ca="1">INDEX(AAA$13:AAA71,$B72+1,1)</f>
        <v>-</v>
      </c>
      <c r="AAB72" s="535" cm="1">
        <f t="array" aca="1" ref="AAB72" ca="1">INDEX(AAB$13:AAB71,$B72+1,1)</f>
        <v>0</v>
      </c>
      <c r="AAC72" s="535" t="str" cm="1">
        <f t="array" aca="1" ref="AAC72" ca="1">INDEX(AAC$13:AAC71,$B72+1,1)</f>
        <v>-</v>
      </c>
      <c r="AAD72" s="535" t="str" cm="1">
        <f t="array" aca="1" ref="AAD72" ca="1">INDEX(AAD$13:AAD71,$B72+1,1)</f>
        <v>-</v>
      </c>
      <c r="AAE72" s="535" t="str" cm="1">
        <f t="array" aca="1" ref="AAE72" ca="1">INDEX(AAE$13:AAE71,$B72+1,1)</f>
        <v>-</v>
      </c>
      <c r="AAF72" s="535" t="str" cm="1">
        <f t="array" aca="1" ref="AAF72" ca="1">INDEX(AAF$13:AAF71,$B72+1,1)</f>
        <v>-</v>
      </c>
      <c r="AAG72" s="535" t="str" cm="1">
        <f t="array" aca="1" ref="AAG72" ca="1">INDEX(AAG$13:AAG71,$B72+1,1)</f>
        <v>-</v>
      </c>
      <c r="AAH72" s="535" cm="1">
        <f t="array" aca="1" ref="AAH72" ca="1">INDEX(AAH$13:AAH71,$B72+1,1)</f>
        <v>0</v>
      </c>
      <c r="AAI72" s="535" t="str" cm="1">
        <f t="array" aca="1" ref="AAI72" ca="1">INDEX(AAI$13:AAI71,$B72+1,1)</f>
        <v>-</v>
      </c>
      <c r="AAJ72" s="535" t="str" cm="1">
        <f t="array" aca="1" ref="AAJ72" ca="1">INDEX(AAJ$13:AAJ71,$B72+1,1)</f>
        <v>-</v>
      </c>
      <c r="AAK72" s="535" t="str" cm="1">
        <f t="array" aca="1" ref="AAK72" ca="1">INDEX(AAK$13:AAK71,$B72+1,1)</f>
        <v>-</v>
      </c>
      <c r="AAL72" s="535" cm="1">
        <f t="array" aca="1" ref="AAL72" ca="1">INDEX(AAL$13:AAL71,$B72+1,1)</f>
        <v>1</v>
      </c>
      <c r="AAM72" s="535" cm="1">
        <f t="array" aca="1" ref="AAM72" ca="1">INDEX(AAM$13:AAM71,$B72+1,1)</f>
        <v>1</v>
      </c>
      <c r="AAN72" s="535" t="str" cm="1">
        <f t="array" aca="1" ref="AAN72" ca="1">INDEX(AAN$13:AAN71,$B72+1,1)</f>
        <v>-</v>
      </c>
      <c r="AAO72" s="535" t="str" cm="1">
        <f t="array" aca="1" ref="AAO72" ca="1">INDEX(AAO$13:AAO71,$B72+1,1)</f>
        <v>-</v>
      </c>
      <c r="AAP72" s="535" t="str" cm="1">
        <f t="array" aca="1" ref="AAP72" ca="1">INDEX(AAP$13:AAP71,$B72+1,1)</f>
        <v>-</v>
      </c>
      <c r="AAQ72" s="535" t="str" cm="1">
        <f t="array" aca="1" ref="AAQ72" ca="1">INDEX(AAQ$13:AAQ71,$B72+1,1)</f>
        <v>-</v>
      </c>
      <c r="AAR72" s="535" t="str" cm="1">
        <f t="array" aca="1" ref="AAR72" ca="1">INDEX(AAR$13:AAR71,$B72+1,1)</f>
        <v>-</v>
      </c>
      <c r="AAS72" s="535" t="str" cm="1">
        <f t="array" aca="1" ref="AAS72" ca="1">INDEX(AAS$13:AAS71,$B72+1,1)</f>
        <v>-</v>
      </c>
      <c r="AAT72" s="535" t="str" cm="1">
        <f t="array" aca="1" ref="AAT72" ca="1">INDEX(AAT$13:AAT71,$B72+1,1)</f>
        <v>-</v>
      </c>
      <c r="AAU72" s="535" t="str" cm="1">
        <f t="array" aca="1" ref="AAU72" ca="1">INDEX(AAU$13:AAU71,$B72+1,1)</f>
        <v>-</v>
      </c>
      <c r="AAV72" s="535" t="str" cm="1">
        <f t="array" aca="1" ref="AAV72" ca="1">INDEX(AAV$13:AAV71,$B72+1,1)</f>
        <v>-</v>
      </c>
      <c r="AAW72" s="535" t="str" cm="1">
        <f t="array" aca="1" ref="AAW72" ca="1">INDEX(AAW$13:AAW71,$B72+1,1)</f>
        <v>-</v>
      </c>
      <c r="AAX72" s="535" t="str" cm="1">
        <f t="array" aca="1" ref="AAX72" ca="1">INDEX(AAX$13:AAX71,$B72+1,1)</f>
        <v>-</v>
      </c>
      <c r="AAY72" s="535" t="str" cm="1">
        <f t="array" aca="1" ref="AAY72" ca="1">INDEX(AAY$13:AAY71,$B72+1,1)</f>
        <v>-</v>
      </c>
      <c r="AAZ72" s="535" t="str" cm="1">
        <f t="array" aca="1" ref="AAZ72" ca="1">INDEX(AAZ$13:AAZ71,$B72+1,1)</f>
        <v>-</v>
      </c>
      <c r="ABA72" s="18"/>
      <c r="ABB72" s="545" t="str">
        <f t="shared" ca="1" si="330"/>
        <v>-</v>
      </c>
      <c r="ABC72" s="545" t="str">
        <f t="shared" ca="1" si="330"/>
        <v>-</v>
      </c>
      <c r="ABD72" s="545" t="str">
        <f t="shared" ca="1" si="330"/>
        <v>-</v>
      </c>
      <c r="ABE72" s="545" t="str">
        <f t="shared" ca="1" si="330"/>
        <v>-</v>
      </c>
      <c r="ABF72" s="545" t="b">
        <f t="shared" ca="1" si="330"/>
        <v>1</v>
      </c>
      <c r="ABG72" s="545" t="str">
        <f t="shared" ca="1" si="330"/>
        <v>-</v>
      </c>
      <c r="ABH72" s="545" t="str">
        <f t="shared" ca="1" si="330"/>
        <v>-</v>
      </c>
      <c r="ABI72" s="545" t="str">
        <f t="shared" ca="1" si="330"/>
        <v>-</v>
      </c>
      <c r="ABJ72" s="545" t="str">
        <f t="shared" ca="1" si="330"/>
        <v>-</v>
      </c>
      <c r="ABK72" s="545" t="str">
        <f t="shared" ca="1" si="330"/>
        <v>-</v>
      </c>
      <c r="ABL72" s="545" t="str">
        <f t="shared" ca="1" si="331"/>
        <v>-</v>
      </c>
      <c r="ABM72" s="545" t="str">
        <f t="shared" ca="1" si="331"/>
        <v>-</v>
      </c>
      <c r="ABN72" s="545" t="str">
        <f t="shared" ca="1" si="331"/>
        <v>-</v>
      </c>
      <c r="ABO72" s="545" t="str">
        <f t="shared" ca="1" si="331"/>
        <v>-</v>
      </c>
      <c r="ABP72" s="545" t="str">
        <f t="shared" ca="1" si="331"/>
        <v>-</v>
      </c>
      <c r="ABQ72" s="545" t="str">
        <f t="shared" ca="1" si="331"/>
        <v>-</v>
      </c>
      <c r="ABR72" s="545" t="str">
        <f t="shared" ca="1" si="331"/>
        <v>-</v>
      </c>
      <c r="ABS72" s="545" t="str">
        <f t="shared" ca="1" si="331"/>
        <v>-</v>
      </c>
      <c r="ABT72" s="545" t="str">
        <f t="shared" ca="1" si="331"/>
        <v>-</v>
      </c>
      <c r="ABU72" s="545" t="str">
        <f t="shared" ca="1" si="331"/>
        <v>-</v>
      </c>
      <c r="ABV72" s="545" t="str">
        <f t="shared" ca="1" si="332"/>
        <v>-</v>
      </c>
      <c r="ABW72" s="545" t="str">
        <f t="shared" ca="1" si="332"/>
        <v>-</v>
      </c>
      <c r="ABX72" s="545" t="b">
        <f t="shared" ca="1" si="332"/>
        <v>1</v>
      </c>
      <c r="ABY72" s="545" t="str">
        <f t="shared" ca="1" si="332"/>
        <v>-</v>
      </c>
      <c r="ABZ72" s="545" t="str">
        <f t="shared" ca="1" si="332"/>
        <v>-</v>
      </c>
      <c r="ACA72" s="545" t="str">
        <f t="shared" ca="1" si="332"/>
        <v>-</v>
      </c>
      <c r="ACB72" s="545" t="str">
        <f t="shared" ca="1" si="332"/>
        <v>-</v>
      </c>
      <c r="ACC72" s="545" t="str">
        <f t="shared" ca="1" si="332"/>
        <v>-</v>
      </c>
      <c r="ACD72" s="545" t="str">
        <f t="shared" ca="1" si="332"/>
        <v>-</v>
      </c>
      <c r="ACE72" s="545" t="str">
        <f t="shared" ca="1" si="332"/>
        <v>-</v>
      </c>
      <c r="ACF72" s="545" t="str">
        <f t="shared" ca="1" si="333"/>
        <v>-</v>
      </c>
      <c r="ACG72" s="545" t="str">
        <f t="shared" ca="1" si="333"/>
        <v>-</v>
      </c>
      <c r="ACH72" s="545" t="str">
        <f t="shared" ca="1" si="333"/>
        <v>-</v>
      </c>
      <c r="ACI72" s="545" t="str">
        <f t="shared" ca="1" si="333"/>
        <v>-</v>
      </c>
      <c r="ACJ72" s="545" t="str">
        <f t="shared" ca="1" si="333"/>
        <v>-</v>
      </c>
      <c r="ACK72" s="545" t="str">
        <f t="shared" ca="1" si="333"/>
        <v>-</v>
      </c>
      <c r="ACL72" s="545" t="str">
        <f t="shared" ca="1" si="333"/>
        <v>-</v>
      </c>
      <c r="ACM72" s="545" t="str">
        <f t="shared" ca="1" si="333"/>
        <v>-</v>
      </c>
      <c r="ACN72" s="545" t="str">
        <f t="shared" ca="1" si="333"/>
        <v>-</v>
      </c>
      <c r="ACO72" s="545" t="str">
        <f t="shared" ca="1" si="333"/>
        <v>-</v>
      </c>
      <c r="ACP72" s="545" t="b">
        <f t="shared" ca="1" si="334"/>
        <v>1</v>
      </c>
      <c r="ACQ72" s="545" t="str">
        <f t="shared" ca="1" si="334"/>
        <v>-</v>
      </c>
      <c r="ACR72" s="545" t="str">
        <f t="shared" ca="1" si="334"/>
        <v>-</v>
      </c>
      <c r="ACS72" s="545" t="str">
        <f t="shared" ca="1" si="334"/>
        <v>-</v>
      </c>
      <c r="ACT72" s="545" t="str">
        <f t="shared" ca="1" si="334"/>
        <v>-</v>
      </c>
      <c r="ACU72" s="545" t="str">
        <f t="shared" ca="1" si="334"/>
        <v>-</v>
      </c>
      <c r="ACV72" s="545" t="str">
        <f t="shared" ca="1" si="334"/>
        <v>-</v>
      </c>
      <c r="ACW72" s="545" t="str">
        <f t="shared" ca="1" si="334"/>
        <v>-</v>
      </c>
      <c r="ACX72" s="545" t="str">
        <f t="shared" ca="1" si="334"/>
        <v>-</v>
      </c>
      <c r="ACY72" s="545" t="str">
        <f t="shared" ca="1" si="334"/>
        <v>-</v>
      </c>
      <c r="ACZ72" s="545" t="str">
        <f t="shared" ca="1" si="335"/>
        <v>-</v>
      </c>
      <c r="ADA72" s="545" t="str">
        <f t="shared" ca="1" si="335"/>
        <v>-</v>
      </c>
      <c r="ADB72" s="545" t="str">
        <f t="shared" ca="1" si="335"/>
        <v>-</v>
      </c>
      <c r="ADC72" s="545" t="str">
        <f t="shared" ca="1" si="335"/>
        <v>-</v>
      </c>
      <c r="ADD72" s="545" t="str">
        <f t="shared" ca="1" si="335"/>
        <v>-</v>
      </c>
      <c r="ADE72" s="545" t="str">
        <f t="shared" ca="1" si="335"/>
        <v>-</v>
      </c>
      <c r="ADF72" s="545" t="str">
        <f t="shared" ca="1" si="335"/>
        <v>-</v>
      </c>
      <c r="ADG72" s="545" t="str">
        <f t="shared" ca="1" si="335"/>
        <v>-</v>
      </c>
      <c r="ADH72" s="545" t="b">
        <f t="shared" ca="1" si="335"/>
        <v>1</v>
      </c>
      <c r="ADI72" s="545" t="str">
        <f t="shared" ca="1" si="335"/>
        <v>-</v>
      </c>
      <c r="ADJ72" s="545" t="str">
        <f t="shared" ca="1" si="336"/>
        <v>-</v>
      </c>
      <c r="ADK72" s="545" t="str">
        <f t="shared" ca="1" si="336"/>
        <v>-</v>
      </c>
      <c r="ADL72" s="545" t="str">
        <f t="shared" ca="1" si="336"/>
        <v>-</v>
      </c>
      <c r="ADM72" s="545" t="str">
        <f t="shared" ca="1" si="336"/>
        <v>-</v>
      </c>
      <c r="ADN72" s="545" t="str">
        <f t="shared" ca="1" si="336"/>
        <v>-</v>
      </c>
      <c r="ADO72" s="545" t="str">
        <f t="shared" ca="1" si="336"/>
        <v>-</v>
      </c>
      <c r="ADP72" s="545" t="str">
        <f t="shared" ca="1" si="336"/>
        <v>-</v>
      </c>
      <c r="ADQ72" s="545" t="str">
        <f t="shared" ca="1" si="336"/>
        <v>-</v>
      </c>
      <c r="ADR72" s="545" t="str">
        <f t="shared" ca="1" si="336"/>
        <v>-</v>
      </c>
      <c r="ADS72" s="545" t="str">
        <f t="shared" ca="1" si="336"/>
        <v>-</v>
      </c>
      <c r="ADT72" s="545" t="str">
        <f t="shared" ca="1" si="337"/>
        <v>-</v>
      </c>
      <c r="ADU72" s="545" t="str">
        <f t="shared" ca="1" si="337"/>
        <v>-</v>
      </c>
      <c r="ADV72" s="545" t="str">
        <f t="shared" ca="1" si="337"/>
        <v>-</v>
      </c>
      <c r="ADW72" s="545" t="str">
        <f t="shared" ca="1" si="337"/>
        <v>-</v>
      </c>
      <c r="ADX72" s="545" t="str">
        <f t="shared" ca="1" si="337"/>
        <v>-</v>
      </c>
      <c r="ADY72" s="545" t="str">
        <f t="shared" ca="1" si="337"/>
        <v>-</v>
      </c>
      <c r="ADZ72" s="545" t="b">
        <f t="shared" ca="1" si="337"/>
        <v>1</v>
      </c>
      <c r="AEA72" s="545" t="str">
        <f t="shared" ca="1" si="337"/>
        <v>-</v>
      </c>
      <c r="AEB72" s="545" t="str">
        <f t="shared" ca="1" si="337"/>
        <v>-</v>
      </c>
      <c r="AEC72" s="545" t="str">
        <f t="shared" ca="1" si="337"/>
        <v>-</v>
      </c>
      <c r="AED72" s="545" t="str">
        <f t="shared" ca="1" si="338"/>
        <v>-</v>
      </c>
      <c r="AEE72" s="545" t="str">
        <f t="shared" ca="1" si="338"/>
        <v>-</v>
      </c>
      <c r="AEF72" s="545" t="str">
        <f t="shared" ca="1" si="338"/>
        <v>-</v>
      </c>
      <c r="AEG72" s="545" t="str">
        <f t="shared" ca="1" si="338"/>
        <v>-</v>
      </c>
      <c r="AEH72" s="545" t="str">
        <f t="shared" ca="1" si="338"/>
        <v>-</v>
      </c>
      <c r="AEI72" s="545" t="str">
        <f t="shared" ca="1" si="338"/>
        <v>-</v>
      </c>
      <c r="AEJ72" s="545" t="str">
        <f t="shared" ca="1" si="338"/>
        <v>-</v>
      </c>
      <c r="AEK72" s="545" t="str">
        <f t="shared" ca="1" si="338"/>
        <v>-</v>
      </c>
      <c r="AEL72" s="545" t="str">
        <f t="shared" ca="1" si="338"/>
        <v>-</v>
      </c>
      <c r="AEM72" s="545" t="str">
        <f t="shared" ca="1" si="338"/>
        <v>-</v>
      </c>
      <c r="AEN72" s="535" cm="1">
        <f t="array" aca="1" ref="AEN72" ca="1">INDEX(AEN$13:AEN71,$B72+1,1)</f>
        <v>0</v>
      </c>
      <c r="AEO72" s="483">
        <v>0</v>
      </c>
    </row>
    <row r="73" spans="1:821" outlineLevel="2">
      <c r="A73" s="18">
        <f t="shared" si="226"/>
        <v>60</v>
      </c>
      <c r="B73" s="191">
        <f t="shared" ca="1" si="353"/>
        <v>52</v>
      </c>
      <c r="C73" s="458">
        <f t="shared" ca="1" si="230"/>
        <v>1200</v>
      </c>
      <c r="D73" s="119" t="str">
        <f t="shared" ca="1" si="231"/>
        <v>GSW</v>
      </c>
      <c r="E73" t="b">
        <v>1</v>
      </c>
      <c r="F73" t="b">
        <v>0</v>
      </c>
      <c r="G73" t="b">
        <f t="shared" si="232"/>
        <v>1</v>
      </c>
      <c r="H73" s="191">
        <f t="shared" ca="1" si="348"/>
        <v>8</v>
      </c>
      <c r="I73" s="535" cm="1">
        <f t="array" aca="1" ref="I73" ca="1">INDEX(I$13:I72,$B73+1,1)</f>
        <v>1</v>
      </c>
      <c r="J73" s="535" cm="1">
        <f t="array" aca="1" ref="J73" ca="1">INDEX(J$13:J72,$B73+1,1)</f>
        <v>0</v>
      </c>
      <c r="K73" s="535" cm="1">
        <f t="array" aca="1" ref="K73" ca="1">INDEX(K$13:K72,$B73+1,1)</f>
        <v>1</v>
      </c>
      <c r="L73" s="535" cm="1">
        <f t="array" aca="1" ref="L73" ca="1">INDEX(L$13:L72,$B73+1,1)</f>
        <v>2</v>
      </c>
      <c r="M73" s="535" cm="1">
        <f t="array" aca="1" ref="M73" ca="1">INDEX(M$13:M72,$B73+1,1)</f>
        <v>0</v>
      </c>
      <c r="N73" s="230">
        <f t="shared" ca="1" si="233"/>
        <v>3</v>
      </c>
      <c r="O73" s="230">
        <f t="shared" ca="1" si="233"/>
        <v>14</v>
      </c>
      <c r="P73" s="230">
        <f t="shared" ca="1" si="233"/>
        <v>3</v>
      </c>
      <c r="Q73" s="230">
        <f t="shared" ca="1" si="233"/>
        <v>1</v>
      </c>
      <c r="R73" s="230">
        <f t="shared" ca="1" si="233"/>
        <v>1</v>
      </c>
      <c r="S73" s="230">
        <f t="shared" ca="1" si="233"/>
        <v>1</v>
      </c>
      <c r="T73" s="411">
        <f t="shared" ca="1" si="234"/>
        <v>4</v>
      </c>
      <c r="U73" s="411">
        <f t="shared" ca="1" si="234"/>
        <v>3</v>
      </c>
      <c r="V73" s="411">
        <f t="shared" ca="1" si="235"/>
        <v>1</v>
      </c>
      <c r="W73" s="777" t="b">
        <f t="shared" ca="1" si="236"/>
        <v>0</v>
      </c>
      <c r="X73" s="777" t="b">
        <f t="shared" ca="1" si="236"/>
        <v>1</v>
      </c>
      <c r="Y73" s="777" t="b">
        <f t="shared" ca="1" si="236"/>
        <v>0</v>
      </c>
      <c r="Z73" s="796" t="b" cm="1">
        <f t="array" aca="1" ref="Z73" ca="1">INDEX(Z$13:Z72,$B73+1,1)</f>
        <v>0</v>
      </c>
      <c r="AA73" s="411">
        <f t="shared" ca="1" si="237"/>
        <v>1</v>
      </c>
      <c r="AB73" s="411">
        <f t="shared" ca="1" si="238"/>
        <v>1</v>
      </c>
      <c r="AC73" s="230">
        <f t="shared" ca="1" si="357"/>
        <v>1</v>
      </c>
      <c r="AD73" s="230">
        <f t="shared" ca="1" si="357"/>
        <v>3</v>
      </c>
      <c r="AE73" s="230">
        <f t="shared" ca="1" si="357"/>
        <v>2</v>
      </c>
      <c r="AF73" s="230">
        <f t="shared" ca="1" si="357"/>
        <v>2</v>
      </c>
      <c r="AG73" s="230">
        <f t="shared" ca="1" si="357"/>
        <v>0</v>
      </c>
      <c r="AH73" s="230">
        <f t="shared" ca="1" si="357"/>
        <v>0</v>
      </c>
      <c r="AI73" s="87">
        <f t="shared" ca="1" si="358"/>
        <v>3</v>
      </c>
      <c r="AJ73" s="87">
        <f ca="1">INDEX(CHOOSE($N73,DataAutumn!i.AdultDrys,DataWinter!i.AdultDrys,DataSpring!i.AdultDrys),1,$T73)</f>
        <v>3</v>
      </c>
      <c r="AK73" s="230">
        <f t="shared" ca="1" si="240"/>
        <v>2</v>
      </c>
      <c r="AL73" s="535" cm="1">
        <f t="array" aca="1" ref="AL73" ca="1">INDEX(AL$13:AL72,$B73+1,1)</f>
        <v>0</v>
      </c>
      <c r="AM73" s="535" cm="1">
        <f t="array" aca="1" ref="AM73" ca="1">INDEX(AM$13:AM72,$B73+1,1)</f>
        <v>2</v>
      </c>
      <c r="AN73" s="230">
        <f t="shared" ca="1" si="241"/>
        <v>0</v>
      </c>
      <c r="AO73" s="230">
        <f t="shared" ca="1" si="241"/>
        <v>0</v>
      </c>
      <c r="AP73" s="230">
        <f t="shared" ca="1" si="241"/>
        <v>0</v>
      </c>
      <c r="AQ73" s="111"/>
      <c r="AR73" s="111"/>
      <c r="AS73" s="230">
        <f t="shared" ca="1" si="242"/>
        <v>0</v>
      </c>
      <c r="AT73" s="230">
        <f t="shared" ca="1" si="242"/>
        <v>0</v>
      </c>
      <c r="AU73" s="111"/>
      <c r="AV73" s="111"/>
      <c r="AW73" s="111"/>
      <c r="AX73" s="111"/>
      <c r="AY73" s="111"/>
      <c r="AZ73" s="111"/>
      <c r="BA73" s="312" t="str">
        <f t="shared" ca="1" si="243"/>
        <v>TemplateEx 00008 SE GSW Past     Mat     TOLSpr Scan2 GFS RR+16% GP100% WP100% MP100% EL030% Age248 FlkSt_Lmb_-5- LWJ2 LWCJ2 LWCP0 LW2tth0 Emptys_Sell   Mdn0 Adult0 (PT_F33N11L11)</v>
      </c>
      <c r="BB73" s="8" t="str">
        <f ca="1">IF(COUNTIF($BA$13:$BA73,$BA73)=1,"-","Dup")</f>
        <v>-</v>
      </c>
      <c r="BC73" s="18"/>
      <c r="BD73" s="535" t="str" cm="1">
        <f t="array" aca="1" ref="BD73" ca="1">INDEX(BD$13:BD72,$B73+1,1)</f>
        <v>-</v>
      </c>
      <c r="BE73" s="535" t="str" cm="1">
        <f t="array" aca="1" ref="BE73" ca="1">INDEX(BE$13:BE72,$B73+1,1)</f>
        <v>-</v>
      </c>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535" t="str" cm="1">
        <f t="array" aca="1" ref="BK73" ca="1">INDEX(BK$13:BK72,$B73+1,1)</f>
        <v>-</v>
      </c>
      <c r="BL73" s="535" t="str" cm="1">
        <f t="array" aca="1" ref="BL73" ca="1">INDEX(BL$13:BL72,$B73+1,1)</f>
        <v>-</v>
      </c>
      <c r="BM73" s="18"/>
      <c r="BN73" s="411" t="b">
        <f t="shared" ca="1" si="244"/>
        <v>1</v>
      </c>
      <c r="BO73" s="411" t="str">
        <f t="shared" ca="1" si="244"/>
        <v>-</v>
      </c>
      <c r="BP73" s="411" t="b">
        <f t="shared" ca="1" si="244"/>
        <v>0</v>
      </c>
      <c r="BQ73" s="411" t="str">
        <f t="shared" ca="1" si="244"/>
        <v>-</v>
      </c>
      <c r="BR73" s="411" t="str">
        <f t="shared" ca="1" si="244"/>
        <v>-</v>
      </c>
      <c r="BS73" s="411" t="str">
        <f t="shared" ca="1" si="244"/>
        <v>-</v>
      </c>
      <c r="BT73" s="411" t="str">
        <f t="shared" ca="1" si="244"/>
        <v>-</v>
      </c>
      <c r="BU73" s="411" t="str">
        <f t="shared" ca="1" si="244"/>
        <v>-</v>
      </c>
      <c r="BV73" s="411" t="str">
        <f t="shared" ca="1" si="244"/>
        <v>-</v>
      </c>
      <c r="BW73" s="411" t="str">
        <f t="shared" ca="1" si="244"/>
        <v>-</v>
      </c>
      <c r="BX73" s="411" t="str">
        <f t="shared" ca="1" si="244"/>
        <v>-</v>
      </c>
      <c r="BY73" s="411" t="str">
        <f t="shared" ca="1" si="244"/>
        <v>-</v>
      </c>
      <c r="BZ73" s="411" t="b">
        <f t="shared" ca="1" si="244"/>
        <v>0</v>
      </c>
      <c r="CA73" s="87">
        <f t="shared" ca="1" si="244"/>
        <v>0</v>
      </c>
      <c r="CB73" s="535" t="str" cm="1">
        <f t="array" aca="1" ref="CB73" ca="1">INDEX(CB$13:CB72,$B73+1,1)</f>
        <v>-</v>
      </c>
      <c r="CC73" s="535" t="str" cm="1">
        <f t="array" aca="1" ref="CC73" ca="1">INDEX(CC$13:CC72,$B73+1,1)</f>
        <v>-</v>
      </c>
      <c r="CD73" s="535" t="str" cm="1">
        <f t="array" aca="1" ref="CD73" ca="1">INDEX(CD$13:CD72,$B73+1,1)</f>
        <v>-</v>
      </c>
      <c r="CE73" s="535" t="b" cm="1">
        <f t="array" aca="1" ref="CE73" ca="1">INDEX(CE$13:CE72,$B73+1,1)</f>
        <v>1</v>
      </c>
      <c r="CF73" s="18"/>
      <c r="CG73" s="535" t="str" cm="1">
        <f t="array" aca="1" ref="CG73" ca="1">INDEX(CG$13:CG72,$B73+1,1)</f>
        <v>-</v>
      </c>
      <c r="CH73" s="411">
        <f t="shared" ca="1" si="245"/>
        <v>1</v>
      </c>
      <c r="CI73" s="411">
        <f t="shared" ca="1" si="246"/>
        <v>1</v>
      </c>
      <c r="CJ73" s="411">
        <f t="shared" ca="1" si="246"/>
        <v>1</v>
      </c>
      <c r="CK73" s="535" t="str" cm="1">
        <f t="array" aca="1" ref="CK73" ca="1">INDEX(CK$13:CK72,$B73+1,1)</f>
        <v>-</v>
      </c>
      <c r="CL73" s="535" t="str" cm="1">
        <f t="array" aca="1" ref="CL73" ca="1">INDEX(CL$13:CL72,$B73+1,1)</f>
        <v>-</v>
      </c>
      <c r="CM73" s="535" t="str" cm="1">
        <f t="array" aca="1" ref="CM73" ca="1">INDEX(CM$13:CM72,$B73+1,1)</f>
        <v>-</v>
      </c>
      <c r="CN73" s="411">
        <f t="shared" ca="1" si="247"/>
        <v>1</v>
      </c>
      <c r="CO73" s="411">
        <f t="shared" ca="1" si="248"/>
        <v>1</v>
      </c>
      <c r="CP73" s="411">
        <f t="shared" ca="1" si="248"/>
        <v>1</v>
      </c>
      <c r="CQ73" s="535" t="str" cm="1">
        <f t="array" aca="1" ref="CQ73" ca="1">INDEX(CQ$13:CQ72,$B73+1,1)</f>
        <v>-</v>
      </c>
      <c r="CR73" s="411">
        <f t="shared" ca="1" si="249"/>
        <v>1</v>
      </c>
      <c r="CS73" s="411">
        <f t="shared" ca="1" si="250"/>
        <v>1</v>
      </c>
      <c r="CT73" s="535" t="str" cm="1">
        <f t="array" aca="1" ref="CT73" ca="1">INDEX(CT$13:CT72,$B73+1,1)</f>
        <v>-</v>
      </c>
      <c r="CU73" s="535" t="str" cm="1">
        <f t="array" aca="1" ref="CU73" ca="1">INDEX(CU$13:CU72,$B73+1,1)</f>
        <v>-</v>
      </c>
      <c r="CV73" s="411">
        <f t="shared" ca="1" si="251"/>
        <v>1</v>
      </c>
      <c r="CW73" s="535" t="str" cm="1">
        <f t="array" aca="1" ref="CW73" ca="1">INDEX(CW$13:CW72,$B73+1,1)</f>
        <v>-</v>
      </c>
      <c r="CX73" s="411">
        <f t="shared" ca="1" si="252"/>
        <v>1</v>
      </c>
      <c r="CY73" s="411">
        <f t="shared" ca="1" si="253"/>
        <v>1</v>
      </c>
      <c r="CZ73" s="411">
        <f t="shared" ca="1" si="253"/>
        <v>1</v>
      </c>
      <c r="DA73" s="535" cm="1">
        <f t="array" aca="1" ref="DA73" ca="1">INDEX(DA$13:DA72,$B73+1,1)</f>
        <v>720</v>
      </c>
      <c r="DB73" s="535" cm="1">
        <f t="array" aca="1" ref="DB73" ca="1">INDEX(DB$13:DB72,$B73+1,1)</f>
        <v>720</v>
      </c>
      <c r="DC73" s="18"/>
      <c r="DD73" s="535" t="b" cm="1">
        <f t="array" aca="1" ref="DD73" ca="1">INDEX(DD$13:DD72,$B73+1,1)</f>
        <v>1</v>
      </c>
      <c r="DE73" s="535" t="b" cm="1">
        <f t="array" aca="1" ref="DE73" ca="1">INDEX(DE$13:DE72,$B73+1,1)</f>
        <v>1</v>
      </c>
      <c r="DF73" s="535" t="b" cm="1">
        <f t="array" aca="1" ref="DF73" ca="1">INDEX(DF$13:DF72,$B73+1,1)</f>
        <v>1</v>
      </c>
      <c r="DG73" s="87">
        <f t="shared" ca="1" si="339"/>
        <v>0</v>
      </c>
      <c r="DH73" s="804" cm="1">
        <f t="array" aca="1" ref="DH73" ca="1">VALUE(IFERROR(VALUE($K73),0) &amp; _xlfn.SWITCH($CD73,"-",4,$CD73) &amp; $L73 &amp; $T73 &amp; "00" &amp; $N73 &amp; $AK73 &amp; $R73 &amp; _xlfn.SWITCH($AM73,3,1,$AM73) &amp; _xlfn.SWITCH($M73,4,0,$M73) &amp; _xlfn.SWITCH($AD73,6,1,$AD73))</f>
        <v>142400321203</v>
      </c>
      <c r="DI73" s="535" cm="1">
        <f t="array" aca="1" ref="DI73" ca="1">INDEX(DI$13:DI72,$B73+1,1)</f>
        <v>1</v>
      </c>
      <c r="DJ73" s="535" cm="1">
        <f t="array" aca="1" ref="DJ73" ca="1">INDEX(DJ$13:DJ72,$B73+1,1)</f>
        <v>1</v>
      </c>
      <c r="DK73" s="411">
        <f t="shared" ca="1" si="254"/>
        <v>7</v>
      </c>
      <c r="DL73" s="411">
        <f t="shared" ca="1" si="254"/>
        <v>70</v>
      </c>
      <c r="DM73" s="411" t="str">
        <f t="shared" ca="1" si="254"/>
        <v>-</v>
      </c>
      <c r="DN73" s="411" t="str">
        <f t="shared" ca="1" si="254"/>
        <v>-</v>
      </c>
      <c r="DO73" s="411" t="str">
        <f t="shared" ca="1" si="254"/>
        <v>-</v>
      </c>
      <c r="DP73" s="411" t="str">
        <f t="shared" ca="1" si="254"/>
        <v>-</v>
      </c>
      <c r="DQ73" s="411" t="b">
        <f t="shared" ca="1" si="255"/>
        <v>0</v>
      </c>
      <c r="DR73" s="411" t="str">
        <f t="shared" ca="1" si="256"/>
        <v>-</v>
      </c>
      <c r="DS73" s="411" t="str">
        <f t="shared" ca="1" si="256"/>
        <v>-</v>
      </c>
      <c r="DT73" s="411" t="str">
        <f t="shared" ca="1" si="256"/>
        <v>-</v>
      </c>
      <c r="DU73" s="411" t="str">
        <f t="shared" ca="1" si="256"/>
        <v>-</v>
      </c>
      <c r="DV73" s="411">
        <f t="shared" ca="1" si="256"/>
        <v>0</v>
      </c>
      <c r="DW73" s="411">
        <f t="shared" ca="1" si="256"/>
        <v>0</v>
      </c>
      <c r="DX73" s="411" t="str">
        <f t="shared" ca="1" si="256"/>
        <v>-</v>
      </c>
      <c r="DY73" s="411" t="str">
        <f t="shared" ca="1" si="256"/>
        <v>-</v>
      </c>
      <c r="DZ73" s="411" t="str">
        <f t="shared" ca="1" si="256"/>
        <v>-</v>
      </c>
      <c r="EA73" s="535" cm="1">
        <f t="array" aca="1" ref="EA73" ca="1">INDEX(EA$13:EA72,$B73+1,1)</f>
        <v>0</v>
      </c>
      <c r="EB73" s="535" cm="1">
        <f t="array" aca="1" ref="EB73" ca="1">INDEX(EB$13:EB72,$B73+1,1)</f>
        <v>999999</v>
      </c>
      <c r="EC73" s="535" cm="1">
        <f t="array" aca="1" ref="EC73" ca="1">INDEX(EC$13:EC72,$B73+1,1)</f>
        <v>999999</v>
      </c>
      <c r="ED73" s="535" cm="1">
        <f t="array" aca="1" ref="ED73" ca="1">INDEX(ED$13:ED72,$B73+1,1)</f>
        <v>999999</v>
      </c>
      <c r="EE73" s="535" cm="1">
        <f t="array" aca="1" ref="EE73" ca="1">INDEX(EE$13:EE72,$B73+1,1)</f>
        <v>999999</v>
      </c>
      <c r="EF73" s="535" cm="1">
        <f t="array" aca="1" ref="EF73" ca="1">INDEX(EF$13:EF72,$B73+1,1)</f>
        <v>999999</v>
      </c>
      <c r="EG73" s="535" cm="1">
        <f t="array" aca="1" ref="EG73" ca="1">INDEX(EG$13:EG72,$B73+1,1)</f>
        <v>999999</v>
      </c>
      <c r="EH73" s="535" cm="1">
        <f t="array" aca="1" ref="EH73" ca="1">INDEX(EH$13:EH72,$B73+1,1)</f>
        <v>999999</v>
      </c>
      <c r="EI73" s="535" cm="1">
        <f t="array" aca="1" ref="EI73" ca="1">INDEX(EI$13:EI72,$B73+1,1)</f>
        <v>999999</v>
      </c>
      <c r="EJ73" s="535" cm="1">
        <f t="array" aca="1" ref="EJ73" ca="1">INDEX(EJ$13:EJ72,$B73+1,1)</f>
        <v>999999</v>
      </c>
      <c r="EK73" s="535" cm="1">
        <f t="array" aca="1" ref="EK73" ca="1">INDEX(EK$13:EK72,$B73+1,1)</f>
        <v>999999</v>
      </c>
      <c r="EL73" s="535" cm="1">
        <f t="array" aca="1" ref="EL73" ca="1">INDEX(EL$13:EL72,$B73+1,1)</f>
        <v>999999</v>
      </c>
      <c r="EM73" s="535" cm="1">
        <f t="array" aca="1" ref="EM73" ca="1">INDEX(EM$13:EM72,$B73+1,1)</f>
        <v>999999</v>
      </c>
      <c r="EN73" s="782">
        <f t="shared" ca="1" si="257"/>
        <v>999999</v>
      </c>
      <c r="EO73" s="782">
        <f t="shared" ca="1" si="257"/>
        <v>999999</v>
      </c>
      <c r="EP73" s="782">
        <f t="shared" ca="1" si="257"/>
        <v>0</v>
      </c>
      <c r="EQ73" s="800">
        <f t="shared" ca="1" si="340"/>
        <v>999999</v>
      </c>
      <c r="ER73" s="800">
        <f t="shared" ca="1" si="258"/>
        <v>999999</v>
      </c>
      <c r="ES73" s="801">
        <f t="shared" ca="1" si="259"/>
        <v>999999</v>
      </c>
      <c r="ET73" s="802" t="str">
        <f t="shared" ca="1" si="341"/>
        <v>-</v>
      </c>
      <c r="EU73" s="781">
        <f t="shared" ca="1" si="260"/>
        <v>0</v>
      </c>
      <c r="EV73" s="779">
        <f t="shared" ca="1" si="342"/>
        <v>999999</v>
      </c>
      <c r="EW73" s="780">
        <f t="shared" ca="1" si="343"/>
        <v>0</v>
      </c>
      <c r="EX73" s="727" cm="1">
        <f t="array" aca="1" ref="EX73" ca="1">INDEX(i.ELMated,$AB73+1,1)</f>
        <v>0.3</v>
      </c>
      <c r="EY73" s="728" cm="1">
        <f t="array" aca="1" ref="EY73" ca="1">INDEX(i.ELMatedEst,$AA73+1,$T73)</f>
        <v>0.3</v>
      </c>
      <c r="EZ73" s="535" t="str" cm="1">
        <f t="array" aca="1" ref="EZ73" ca="1">INDEX(EZ$13:EZ72,$B73+1,1)</f>
        <v>-</v>
      </c>
      <c r="FA73" s="535" t="str" cm="1">
        <f t="array" aca="1" ref="FA73" ca="1">INDEX(FA$13:FA72,$B73+1,1)</f>
        <v>-</v>
      </c>
      <c r="FB73" s="664">
        <f t="shared" ca="1" si="261"/>
        <v>0.15</v>
      </c>
      <c r="FC73" s="666">
        <f t="shared" ca="1" si="262"/>
        <v>1.2500000000000001E-2</v>
      </c>
      <c r="FD73" s="191">
        <f t="shared" ca="1" si="349"/>
        <v>0.95</v>
      </c>
      <c r="FE73" s="667">
        <f t="shared" ca="1" si="263"/>
        <v>8.3999999999999991E-2</v>
      </c>
      <c r="FF73" s="667">
        <f ca="1">INDEX(CHOOSE($N73,DataAutumn!i.EL_PropnSold,DataWinter!i.EL_PropnSold,DataSpring!i.EL_PropnSold),$AI73,$T73)*INDEX(i.ELMatedEst,$AB73+1,$T73)*i.dAdultRR_ELPropSold
+INDEX(i.dryman,($AJ73-1)*4+$AI73,FF$7)</f>
        <v>8.879999999999999E-3</v>
      </c>
      <c r="FG73" s="667">
        <f ca="1">INDEX(CHOOSE($N73,DataAutumn!i.EL_PropnSold,DataWinter!i.EL_PropnSold,DataSpring!i.EL_PropnSold),$AI73,$T73)*INDEX(i.ELMatedEst,$AB73+1,$T73)*i.dAdultRR_ELPropSold
+INDEX(i.dryman,($AJ73-1)*4+$AI73,FG$7)</f>
        <v>7.1379999999999999E-2</v>
      </c>
      <c r="FH73" s="667">
        <f ca="1">INDEX(CHOOSE($N73,DataAutumn!i.EL_PropnSold,DataWinter!i.EL_PropnSold,DataSpring!i.EL_PropnSold),$AI73,$T73)*INDEX(i.ELMatedEst,$AB73+1,$T73)*i.dAdultRR_ELPropSold
+INDEX(i.dryman,($AJ73-1)*4+$AI73,FH$7)</f>
        <v>7.1379999999999999E-2</v>
      </c>
      <c r="FI73" s="667">
        <f ca="1">INDEX(CHOOSE($N73,DataAutumn!i.EL_PropnSold,DataWinter!i.EL_PropnSold,DataSpring!i.EL_PropnSold),$AI73,$T73)*INDEX(i.ELMatedEst,$AB73+1,$T73)*i.dAdultRR_ELPropSold
+INDEX(i.dryman,($AJ73-1)*4+$AI73,FI$7)</f>
        <v>7.1379999999999999E-2</v>
      </c>
      <c r="FJ73" s="668">
        <f ca="1">INDEX(CHOOSE($N73,DataAutumn!i.EL_PropnSold,DataWinter!i.EL_PropnSold,DataSpring!i.EL_PropnSold),$AI73,$T73)*INDEX(i.ELMatedEst,$AB73+1,$T73)*i.dAdultLSurv_ELPropSold</f>
        <v>-1.92E-3</v>
      </c>
      <c r="FK73" s="666" t="b">
        <f t="shared" ca="1" si="264"/>
        <v>1</v>
      </c>
      <c r="FL73" s="666" t="b">
        <f t="shared" ca="1" si="264"/>
        <v>1</v>
      </c>
      <c r="FM73" s="716" t="b">
        <f t="shared" ca="1" si="265"/>
        <v>0</v>
      </c>
      <c r="FN73" s="666" t="b">
        <f t="shared" ca="1" si="264"/>
        <v>0</v>
      </c>
      <c r="FO73" s="668">
        <f t="shared" ca="1" si="266"/>
        <v>0</v>
      </c>
      <c r="FP73" s="669">
        <f t="shared" ca="1" si="267"/>
        <v>0</v>
      </c>
      <c r="FQ73" s="670" t="b">
        <f t="shared" ca="1" si="268"/>
        <v>0</v>
      </c>
      <c r="FR73" s="665" t="b">
        <f t="shared" ca="1" si="269"/>
        <v>0</v>
      </c>
      <c r="FS73" s="411" t="b">
        <f t="shared" ca="1" si="269"/>
        <v>0</v>
      </c>
      <c r="FT73" s="411" t="b">
        <f t="shared" ca="1" si="269"/>
        <v>1</v>
      </c>
      <c r="FU73" s="87">
        <f t="shared" ca="1" si="270"/>
        <v>2</v>
      </c>
      <c r="FV73" s="87">
        <f t="shared" ca="1" si="270"/>
        <v>2</v>
      </c>
      <c r="FW73" s="411">
        <f t="shared" ca="1" si="271"/>
        <v>1</v>
      </c>
      <c r="FX73" s="411">
        <f t="shared" ca="1" si="272"/>
        <v>1</v>
      </c>
      <c r="FY73" s="411">
        <f t="shared" ca="1" si="272"/>
        <v>1</v>
      </c>
      <c r="FZ73" s="411">
        <f t="shared" ca="1" si="273"/>
        <v>1</v>
      </c>
      <c r="GA73" s="411">
        <f t="shared" ca="1" si="274"/>
        <v>0.35</v>
      </c>
      <c r="GB73" s="411" t="b">
        <f t="shared" ca="1" si="274"/>
        <v>1</v>
      </c>
      <c r="GC73" s="411" t="b">
        <f t="shared" ca="1" si="274"/>
        <v>0</v>
      </c>
      <c r="GD73" s="411" t="b">
        <f t="shared" ca="1" si="274"/>
        <v>0</v>
      </c>
      <c r="GE73" s="411" t="b">
        <f t="shared" ca="1" si="274"/>
        <v>0</v>
      </c>
      <c r="GF73" s="87">
        <f t="shared" ca="1" si="275"/>
        <v>1</v>
      </c>
      <c r="GG73" s="87">
        <f t="shared" ca="1" si="275"/>
        <v>1</v>
      </c>
      <c r="GH73" s="87">
        <f t="shared" ca="1" si="275"/>
        <v>1</v>
      </c>
      <c r="GI73" s="87">
        <f t="shared" ca="1" si="275"/>
        <v>1</v>
      </c>
      <c r="GJ73" s="87">
        <f t="shared" ca="1" si="275"/>
        <v>1</v>
      </c>
      <c r="GK73" s="87">
        <f t="shared" ca="1" si="275"/>
        <v>1</v>
      </c>
      <c r="GL73" s="87">
        <f t="shared" ca="1" si="275"/>
        <v>1</v>
      </c>
      <c r="GM73" s="87">
        <f t="shared" ca="1" si="275"/>
        <v>1</v>
      </c>
      <c r="GN73" s="411" cm="1">
        <f t="array" aca="1" ref="GN73" ca="1">INDEX(i.dse_type,1,$L73)</f>
        <v>0</v>
      </c>
      <c r="GO73" s="535" t="str" cm="1">
        <f t="array" aca="1" ref="GO73" ca="1">INDEX(GO$13:GO72,$B73+1,1)</f>
        <v>-</v>
      </c>
      <c r="GP73" s="535" t="str" cm="1">
        <f t="array" aca="1" ref="GP73" ca="1">INDEX(GP$13:GP72,$B73+1,1)</f>
        <v>-</v>
      </c>
      <c r="GQ73" s="535" t="str" cm="1">
        <f t="array" aca="1" ref="GQ73" ca="1">INDEX(GQ$13:GQ72,$B73+1,1)</f>
        <v>-</v>
      </c>
      <c r="GR73" s="18"/>
      <c r="GS73" s="535" t="str" cm="1">
        <f t="array" aca="1" ref="GS73" ca="1">INDEX(GS$13:GS72,$B73+1,1)</f>
        <v>-</v>
      </c>
      <c r="GT73" s="535" t="str" cm="1">
        <f t="array" aca="1" ref="GT73" ca="1">INDEX(GT$13:GT72,$B73+1,1)</f>
        <v>-</v>
      </c>
      <c r="GU73" s="535" t="str" cm="1">
        <f t="array" aca="1" ref="GU73" ca="1">INDEX(GU$13:GU72,$B73+1,1)</f>
        <v>-</v>
      </c>
      <c r="GV73" s="411">
        <f t="shared" ca="1" si="344"/>
        <v>0</v>
      </c>
      <c r="GW73" s="535" t="str" cm="1">
        <f t="array" aca="1" ref="GW73" ca="1">INDEX(GW$13:GW72,$B73+1,1)</f>
        <v>-</v>
      </c>
      <c r="GX73" s="535" cm="1">
        <f t="array" aca="1" ref="GX73" ca="1">INDEX(GX$13:GX72,$B73+1,1)</f>
        <v>1</v>
      </c>
      <c r="GY73" s="535" cm="1">
        <f t="array" aca="1" ref="GY73" ca="1">INDEX(GY$13:GY72,$B73+1,1)</f>
        <v>1</v>
      </c>
      <c r="GZ73" s="535" t="str" cm="1">
        <f t="array" aca="1" ref="GZ73" ca="1">INDEX(GZ$13:GZ72,$B73+1,1)</f>
        <v>-</v>
      </c>
      <c r="HA73" s="535" t="str" cm="1">
        <f t="array" aca="1" ref="HA73" ca="1">INDEX(HA$13:HA72,$B73+1,1)</f>
        <v>-</v>
      </c>
      <c r="HB73" s="535" t="str" cm="1">
        <f t="array" aca="1" ref="HB73" ca="1">INDEX(HB$13:HB72,$B73+1,1)</f>
        <v>-</v>
      </c>
      <c r="HC73" s="535" t="str" cm="1">
        <f t="array" aca="1" ref="HC73" ca="1">INDEX(HC$13:HC72,$B73+1,1)</f>
        <v>-</v>
      </c>
      <c r="HD73" s="535" t="str" cm="1">
        <f t="array" aca="1" ref="HD73" ca="1">INDEX(HD$13:HD72,$B73+1,1)</f>
        <v>-</v>
      </c>
      <c r="HE73" s="535" t="str" cm="1">
        <f t="array" aca="1" ref="HE73" ca="1">INDEX(HE$13:HE72,$B73+1,1)</f>
        <v>-</v>
      </c>
      <c r="HF73" s="535" t="str" cm="1">
        <f t="array" aca="1" ref="HF73" ca="1">INDEX(HF$13:HF72,$B73+1,1)</f>
        <v>-</v>
      </c>
      <c r="HG73" s="535" t="str" cm="1">
        <f t="array" aca="1" ref="HG73" ca="1">INDEX(HG$13:HG72,$B73+1,1)</f>
        <v>-</v>
      </c>
      <c r="HH73" s="535" t="str" cm="1">
        <f t="array" aca="1" ref="HH73" ca="1">INDEX(HH$13:HH72,$B73+1,1)</f>
        <v>-</v>
      </c>
      <c r="HI73" s="535" t="str" cm="1">
        <f t="array" aca="1" ref="HI73" ca="1">INDEX(HI$13:HI72,$B73+1,1)</f>
        <v>-</v>
      </c>
      <c r="HJ73" s="535" t="str" cm="1">
        <f t="array" aca="1" ref="HJ73" ca="1">INDEX(HJ$13:HJ72,$B73+1,1)</f>
        <v>-</v>
      </c>
      <c r="HK73" s="535" t="str" cm="1">
        <f t="array" aca="1" ref="HK73" ca="1">INDEX(HK$13:HK72,$B73+1,1)</f>
        <v>-</v>
      </c>
      <c r="HL73" s="535" t="str" cm="1">
        <f t="array" aca="1" ref="HL73" ca="1">INDEX(HL$13:HL72,$B73+1,1)</f>
        <v>-</v>
      </c>
      <c r="HM73" s="535" t="str" cm="1">
        <f t="array" aca="1" ref="HM73" ca="1">INDEX(HM$13:HM72,$B73+1,1)</f>
        <v>-</v>
      </c>
      <c r="HN73" s="535" t="str" cm="1">
        <f t="array" aca="1" ref="HN73" ca="1">INDEX(HN$13:HN72,$B73+1,1)</f>
        <v>-</v>
      </c>
      <c r="HO73" s="535" t="str" cm="1">
        <f t="array" aca="1" ref="HO73" ca="1">INDEX(HO$13:HO72,$B73+1,1)</f>
        <v>-</v>
      </c>
      <c r="HP73" s="535" t="str" cm="1">
        <f t="array" aca="1" ref="HP73" ca="1">INDEX(HP$13:HP72,$B73+1,1)</f>
        <v>-</v>
      </c>
      <c r="HQ73" s="535" t="str" cm="1">
        <f t="array" aca="1" ref="HQ73" ca="1">INDEX(HQ$13:HQ72,$B73+1,1)</f>
        <v>-</v>
      </c>
      <c r="HR73" s="535" t="str" cm="1">
        <f t="array" aca="1" ref="HR73" ca="1">INDEX(HR$13:HR72,$B73+1,1)</f>
        <v>-</v>
      </c>
      <c r="HS73" s="535" t="str" cm="1">
        <f t="array" aca="1" ref="HS73" ca="1">INDEX(HS$13:HS72,$B73+1,1)</f>
        <v>-</v>
      </c>
      <c r="HT73" s="535" t="str" cm="1">
        <f t="array" aca="1" ref="HT73" ca="1">INDEX(HT$13:HT72,$B73+1,1)</f>
        <v>-</v>
      </c>
      <c r="HU73" s="535" cm="1">
        <f t="array" aca="1" ref="HU73" ca="1">INDEX(HU$13:HU72,$B73+1,1)</f>
        <v>0</v>
      </c>
      <c r="HV73" s="535" t="str" cm="1">
        <f t="array" aca="1" ref="HV73" ca="1">INDEX(HV$13:HV72,$B73+1,1)</f>
        <v>-</v>
      </c>
      <c r="HW73" s="535" cm="1">
        <f t="array" aca="1" ref="HW73" ca="1">INDEX(HW$13:HW72,$B73+1,1)</f>
        <v>1</v>
      </c>
      <c r="HX73" s="727">
        <f t="shared" ca="1" si="276"/>
        <v>0</v>
      </c>
      <c r="HY73" s="727">
        <f t="shared" ca="1" si="276"/>
        <v>0</v>
      </c>
      <c r="HZ73" s="727">
        <f t="shared" ca="1" si="276"/>
        <v>0</v>
      </c>
      <c r="IA73" s="727">
        <f t="shared" ca="1" si="277"/>
        <v>0</v>
      </c>
      <c r="IB73" s="727">
        <f t="shared" ca="1" si="277"/>
        <v>0</v>
      </c>
      <c r="IC73" s="727">
        <f t="shared" ca="1" si="277"/>
        <v>0</v>
      </c>
      <c r="ID73" s="535" cm="1">
        <f t="array" aca="1" ref="ID73" ca="1">INDEX(ID$13:ID72,$B73+1,1)</f>
        <v>0</v>
      </c>
      <c r="IE73" s="727">
        <f t="shared" ca="1" si="278"/>
        <v>1</v>
      </c>
      <c r="IF73" s="727">
        <f t="shared" ca="1" si="278"/>
        <v>0</v>
      </c>
      <c r="IG73" s="727">
        <f t="shared" ca="1" si="278"/>
        <v>0</v>
      </c>
      <c r="IH73" s="727">
        <f t="shared" ca="1" si="278"/>
        <v>0</v>
      </c>
      <c r="II73" s="535" cm="1">
        <f t="array" aca="1" ref="II73" ca="1">INDEX(II$13:II72,$B73+1,1)</f>
        <v>0</v>
      </c>
      <c r="IJ73" s="727">
        <f t="shared" ca="1" si="278"/>
        <v>0</v>
      </c>
      <c r="IK73" s="18"/>
      <c r="IL73" s="535" t="str" cm="1">
        <f t="array" aca="1" ref="IL73" ca="1">INDEX(IL$13:IL72,$B73+1,1)</f>
        <v>-</v>
      </c>
      <c r="IM73" s="535" t="str" cm="1">
        <f t="array" aca="1" ref="IM73" ca="1">INDEX(IM$13:IM72,$B73+1,1)</f>
        <v>-</v>
      </c>
      <c r="IN73" s="535" t="str" cm="1">
        <f t="array" aca="1" ref="IN73" ca="1">INDEX(IN$13:IN72,$B73+1,1)</f>
        <v>-</v>
      </c>
      <c r="IO73" s="535" t="str" cm="1">
        <f t="array" aca="1" ref="IO73" ca="1">INDEX(IO$13:IO72,$B73+1,1)</f>
        <v>-</v>
      </c>
      <c r="IP73" s="535" t="str" cm="1">
        <f t="array" aca="1" ref="IP73" ca="1">INDEX(IP$13:IP72,$B73+1,1)</f>
        <v>-</v>
      </c>
      <c r="IQ73" s="535" t="str" cm="1">
        <f t="array" aca="1" ref="IQ73" ca="1">INDEX(IQ$13:IQ72,$B73+1,1)</f>
        <v>-</v>
      </c>
      <c r="IR73" s="535" t="str" cm="1">
        <f t="array" aca="1" ref="IR73" ca="1">INDEX(IR$13:IR72,$B73+1,1)</f>
        <v>-</v>
      </c>
      <c r="IS73" s="535" t="str" cm="1">
        <f t="array" aca="1" ref="IS73" ca="1">INDEX(IS$13:IS72,$B73+1,1)</f>
        <v>-</v>
      </c>
      <c r="IT73" s="535" t="str" cm="1">
        <f t="array" aca="1" ref="IT73" ca="1">INDEX(IT$13:IT72,$B73+1,1)</f>
        <v>-</v>
      </c>
      <c r="IU73" s="535" t="str" cm="1">
        <f t="array" aca="1" ref="IU73" ca="1">INDEX(IU$13:IU72,$B73+1,1)</f>
        <v>-</v>
      </c>
      <c r="IV73" s="535" t="str" cm="1">
        <f t="array" aca="1" ref="IV73" ca="1">INDEX(IV$13:IV72,$B73+1,1)</f>
        <v>-</v>
      </c>
      <c r="IW73" s="535" t="str" cm="1">
        <f t="array" aca="1" ref="IW73" ca="1">INDEX(IW$13:IW72,$B73+1,1)</f>
        <v>-</v>
      </c>
      <c r="IX73" s="535" t="str" cm="1">
        <f t="array" aca="1" ref="IX73" ca="1">INDEX(IX$13:IX72,$B73+1,1)</f>
        <v>-</v>
      </c>
      <c r="IY73" s="535" t="str" cm="1">
        <f t="array" aca="1" ref="IY73" ca="1">INDEX(IY$13:IY72,$B73+1,1)</f>
        <v>-</v>
      </c>
      <c r="IZ73" s="535" t="str" cm="1">
        <f t="array" aca="1" ref="IZ73" ca="1">INDEX(IZ$13:IZ72,$B73+1,1)</f>
        <v>-</v>
      </c>
      <c r="JA73" s="535" t="str" cm="1">
        <f t="array" aca="1" ref="JA73" ca="1">INDEX(JA$13:JA72,$B73+1,1)</f>
        <v>-</v>
      </c>
      <c r="JB73" s="535" cm="1">
        <f t="array" aca="1" ref="JB73" ca="1">INDEX(JB$13:JB72,$B73+1,1)</f>
        <v>0</v>
      </c>
      <c r="JC73" s="535" cm="1">
        <f t="array" aca="1" ref="JC73" ca="1">INDEX(JC$13:JC72,$B73+1,1)</f>
        <v>0</v>
      </c>
      <c r="JD73" s="545" cm="1">
        <f t="array" aca="1" ref="JD73" ca="1">IF(AND($N73=JD$10,$AS73&lt;&gt;0),INDEX(i.LTWFeedLevels,$AS73,12),0)</f>
        <v>0</v>
      </c>
      <c r="JE73" s="630" cm="1">
        <f t="array" aca="1" ref="JE73" ca="1">IF(AND($N73=JE$10,$AT73&lt;&gt;0),INDEX(i.LTWFeedLevels,$AT73,12),0)</f>
        <v>0</v>
      </c>
      <c r="JF73" s="457">
        <f t="shared" ref="JF73:JH73" ca="1" si="371">JE73</f>
        <v>0</v>
      </c>
      <c r="JG73" s="457">
        <f t="shared" ca="1" si="371"/>
        <v>0</v>
      </c>
      <c r="JH73" s="457">
        <f t="shared" ca="1" si="371"/>
        <v>0</v>
      </c>
      <c r="JI73" s="545" cm="1">
        <f t="array" aca="1" ref="JI73" ca="1">IF(AND($N73=JI$10,$AS73&lt;&gt;0),INDEX(i.LTWFeedLevels,$AS73,12),0)</f>
        <v>0</v>
      </c>
      <c r="JJ73" s="630" cm="1">
        <f t="array" aca="1" ref="JJ73" ca="1">IF(AND($N73=JJ$10,$AT73&lt;&gt;0),INDEX(i.LTWFeedLevels,$AT73,12),0)</f>
        <v>0</v>
      </c>
      <c r="JK73" s="457">
        <f t="shared" ref="JK73:JM73" ca="1" si="372">JJ73</f>
        <v>0</v>
      </c>
      <c r="JL73" s="457">
        <f t="shared" ca="1" si="372"/>
        <v>0</v>
      </c>
      <c r="JM73" s="457">
        <f t="shared" ca="1" si="372"/>
        <v>0</v>
      </c>
      <c r="JN73" s="545" cm="1">
        <f t="array" aca="1" ref="JN73" ca="1">IF(AND($N73=JN$10,$AS73&lt;&gt;0),INDEX(i.LTWFeedLevels,$AS73,12),0)</f>
        <v>0</v>
      </c>
      <c r="JO73" s="630" cm="1">
        <f t="array" aca="1" ref="JO73" ca="1">IF(AND($N73=JO$10,$AT73&lt;&gt;0),INDEX(i.LTWFeedLevels,$AT73,12),0)</f>
        <v>0</v>
      </c>
      <c r="JP73" s="457">
        <f t="shared" ref="JP73:JR73" ca="1" si="373">JO73</f>
        <v>0</v>
      </c>
      <c r="JQ73" s="457">
        <f t="shared" ca="1" si="373"/>
        <v>0</v>
      </c>
      <c r="JR73" s="457">
        <f t="shared" ca="1" si="373"/>
        <v>0</v>
      </c>
      <c r="JS73" s="189">
        <f t="shared" ca="1" si="282"/>
        <v>0</v>
      </c>
      <c r="JT73" s="189">
        <f t="shared" ca="1" si="282"/>
        <v>0</v>
      </c>
      <c r="JU73" s="189">
        <f t="shared" ca="1" si="282"/>
        <v>0</v>
      </c>
      <c r="JV73" s="189">
        <f t="shared" ca="1" si="282"/>
        <v>0</v>
      </c>
      <c r="JW73" s="189">
        <f t="shared" ca="1" si="282"/>
        <v>0</v>
      </c>
      <c r="JX73" s="189">
        <f t="shared" ca="1" si="282"/>
        <v>0</v>
      </c>
      <c r="JY73" s="189">
        <f t="shared" ca="1" si="282"/>
        <v>0</v>
      </c>
      <c r="JZ73" s="189">
        <f t="shared" ca="1" si="282"/>
        <v>0</v>
      </c>
      <c r="KA73" s="189">
        <f t="shared" ca="1" si="282"/>
        <v>0</v>
      </c>
      <c r="KB73" s="189">
        <f t="shared" ca="1" si="282"/>
        <v>0</v>
      </c>
      <c r="KC73" s="189">
        <f t="shared" ca="1" si="283"/>
        <v>0</v>
      </c>
      <c r="KD73" s="189">
        <f t="shared" ca="1" si="283"/>
        <v>0</v>
      </c>
      <c r="KE73" s="189">
        <f t="shared" ca="1" si="283"/>
        <v>0</v>
      </c>
      <c r="KF73" s="189">
        <f t="shared" ca="1" si="283"/>
        <v>0</v>
      </c>
      <c r="KG73" s="189">
        <f t="shared" ca="1" si="283"/>
        <v>0</v>
      </c>
      <c r="KH73" s="189">
        <f t="shared" ca="1" si="283"/>
        <v>0</v>
      </c>
      <c r="KI73" s="189">
        <f t="shared" ca="1" si="283"/>
        <v>0</v>
      </c>
      <c r="KJ73" s="189">
        <f t="shared" ca="1" si="283"/>
        <v>0</v>
      </c>
      <c r="KK73" s="189">
        <f t="shared" ca="1" si="283"/>
        <v>0</v>
      </c>
      <c r="KL73" s="189">
        <f t="shared" ca="1" si="283"/>
        <v>0</v>
      </c>
      <c r="KM73" s="189">
        <f t="shared" ca="1" si="284"/>
        <v>0</v>
      </c>
      <c r="KN73" s="189">
        <f t="shared" ca="1" si="284"/>
        <v>0</v>
      </c>
      <c r="KO73" s="189">
        <f t="shared" ca="1" si="284"/>
        <v>0</v>
      </c>
      <c r="KP73" s="189">
        <f t="shared" ca="1" si="284"/>
        <v>0</v>
      </c>
      <c r="KQ73" s="189">
        <f t="shared" ca="1" si="284"/>
        <v>0</v>
      </c>
      <c r="KR73" s="189">
        <f t="shared" ca="1" si="284"/>
        <v>0</v>
      </c>
      <c r="KS73" s="189">
        <f t="shared" ca="1" si="284"/>
        <v>0</v>
      </c>
      <c r="KT73" s="189">
        <f t="shared" ca="1" si="284"/>
        <v>0</v>
      </c>
      <c r="KU73" s="189">
        <f t="shared" ca="1" si="284"/>
        <v>0</v>
      </c>
      <c r="KV73" s="189">
        <f t="shared" ca="1" si="284"/>
        <v>0</v>
      </c>
      <c r="KW73" s="189">
        <f t="shared" ca="1" si="285"/>
        <v>0</v>
      </c>
      <c r="KX73" s="189">
        <f t="shared" ca="1" si="285"/>
        <v>0</v>
      </c>
      <c r="KY73" s="189">
        <f t="shared" ca="1" si="285"/>
        <v>0</v>
      </c>
      <c r="KZ73" s="189">
        <f t="shared" ca="1" si="285"/>
        <v>0</v>
      </c>
      <c r="LA73" s="189">
        <f t="shared" ca="1" si="285"/>
        <v>0</v>
      </c>
      <c r="LB73" s="189">
        <f t="shared" ca="1" si="285"/>
        <v>0</v>
      </c>
      <c r="LC73" s="189">
        <f t="shared" ca="1" si="285"/>
        <v>0</v>
      </c>
      <c r="LD73" s="189">
        <f t="shared" ca="1" si="285"/>
        <v>0</v>
      </c>
      <c r="LE73" s="189">
        <f t="shared" ca="1" si="285"/>
        <v>0</v>
      </c>
      <c r="LF73" s="189">
        <f t="shared" ca="1" si="285"/>
        <v>0</v>
      </c>
      <c r="LG73" s="189">
        <f t="shared" ca="1" si="286"/>
        <v>0</v>
      </c>
      <c r="LH73" s="189">
        <f t="shared" ca="1" si="286"/>
        <v>0</v>
      </c>
      <c r="LI73" s="189">
        <f t="shared" ca="1" si="286"/>
        <v>0</v>
      </c>
      <c r="LJ73" s="189">
        <f t="shared" ca="1" si="286"/>
        <v>0</v>
      </c>
      <c r="LK73" s="189">
        <f t="shared" ca="1" si="286"/>
        <v>0</v>
      </c>
      <c r="LL73" s="189">
        <f t="shared" ca="1" si="286"/>
        <v>0</v>
      </c>
      <c r="LM73" s="189">
        <f t="shared" ca="1" si="286"/>
        <v>0</v>
      </c>
      <c r="LN73" s="189">
        <f t="shared" ca="1" si="286"/>
        <v>0</v>
      </c>
      <c r="LO73" s="189">
        <f t="shared" ca="1" si="286"/>
        <v>0</v>
      </c>
      <c r="LP73" s="189">
        <f t="shared" ca="1" si="286"/>
        <v>0</v>
      </c>
      <c r="LQ73" s="189">
        <f t="shared" ca="1" si="287"/>
        <v>0</v>
      </c>
      <c r="LR73" s="189">
        <f t="shared" ca="1" si="287"/>
        <v>0</v>
      </c>
      <c r="LS73" s="189">
        <f t="shared" ca="1" si="287"/>
        <v>0</v>
      </c>
      <c r="LT73" s="189">
        <f t="shared" ca="1" si="287"/>
        <v>0</v>
      </c>
      <c r="LU73" s="189">
        <f t="shared" ca="1" si="287"/>
        <v>0</v>
      </c>
      <c r="LV73" s="189">
        <f t="shared" ca="1" si="287"/>
        <v>0</v>
      </c>
      <c r="LW73" s="189">
        <f t="shared" ca="1" si="287"/>
        <v>-3</v>
      </c>
      <c r="LX73" s="189">
        <f t="shared" ca="1" si="287"/>
        <v>-4</v>
      </c>
      <c r="LY73" s="189">
        <f t="shared" ca="1" si="287"/>
        <v>0</v>
      </c>
      <c r="LZ73" s="189">
        <f t="shared" ca="1" si="287"/>
        <v>0</v>
      </c>
      <c r="MA73" s="189">
        <f t="shared" ca="1" si="288"/>
        <v>0</v>
      </c>
      <c r="MB73" s="189">
        <f t="shared" ca="1" si="288"/>
        <v>0</v>
      </c>
      <c r="MC73" s="189">
        <f t="shared" ca="1" si="288"/>
        <v>0</v>
      </c>
      <c r="MD73" s="189">
        <f t="shared" ca="1" si="288"/>
        <v>0</v>
      </c>
      <c r="ME73" s="189">
        <f t="shared" ca="1" si="288"/>
        <v>0</v>
      </c>
      <c r="MF73" s="189">
        <f t="shared" ca="1" si="288"/>
        <v>0</v>
      </c>
      <c r="MG73" s="189">
        <f t="shared" ca="1" si="288"/>
        <v>0</v>
      </c>
      <c r="MH73" s="189">
        <f t="shared" ca="1" si="288"/>
        <v>0</v>
      </c>
      <c r="MI73" s="189">
        <f t="shared" ca="1" si="288"/>
        <v>0</v>
      </c>
      <c r="MJ73" s="189">
        <f t="shared" ca="1" si="288"/>
        <v>0</v>
      </c>
      <c r="MK73" s="189">
        <f t="shared" ca="1" si="288"/>
        <v>0</v>
      </c>
      <c r="ML73" s="189">
        <f t="shared" ca="1" si="288"/>
        <v>0</v>
      </c>
      <c r="MM73" s="557">
        <f t="shared" ca="1" si="289"/>
        <v>0</v>
      </c>
      <c r="MN73" s="557">
        <f t="shared" ca="1" si="289"/>
        <v>0</v>
      </c>
      <c r="MO73" s="557">
        <f t="shared" ca="1" si="289"/>
        <v>0</v>
      </c>
      <c r="MP73" s="557">
        <f t="shared" ca="1" si="289"/>
        <v>0</v>
      </c>
      <c r="MQ73" s="557">
        <f t="shared" ca="1" si="289"/>
        <v>0</v>
      </c>
      <c r="MR73" s="557">
        <f t="shared" ca="1" si="289"/>
        <v>0</v>
      </c>
      <c r="MS73" s="557">
        <f t="shared" ca="1" si="289"/>
        <v>0</v>
      </c>
      <c r="MT73" s="557">
        <f t="shared" ca="1" si="289"/>
        <v>0</v>
      </c>
      <c r="MU73" s="557">
        <f t="shared" ca="1" si="289"/>
        <v>0</v>
      </c>
      <c r="MV73" s="557">
        <f t="shared" ca="1" si="289"/>
        <v>0</v>
      </c>
      <c r="MW73" s="557">
        <f t="shared" ca="1" si="290"/>
        <v>0</v>
      </c>
      <c r="MX73" s="557">
        <f t="shared" ca="1" si="290"/>
        <v>0</v>
      </c>
      <c r="MY73" s="557">
        <f t="shared" ca="1" si="290"/>
        <v>0</v>
      </c>
      <c r="MZ73" s="557">
        <f t="shared" ca="1" si="290"/>
        <v>0</v>
      </c>
      <c r="NA73" s="557">
        <f t="shared" ca="1" si="290"/>
        <v>0</v>
      </c>
      <c r="NB73" s="557">
        <f t="shared" ca="1" si="290"/>
        <v>0</v>
      </c>
      <c r="NC73" s="557">
        <f t="shared" ca="1" si="290"/>
        <v>0</v>
      </c>
      <c r="ND73" s="557">
        <f t="shared" ca="1" si="290"/>
        <v>0</v>
      </c>
      <c r="NE73" s="557">
        <f t="shared" ca="1" si="290"/>
        <v>0</v>
      </c>
      <c r="NF73" s="557">
        <f t="shared" ca="1" si="290"/>
        <v>0</v>
      </c>
      <c r="NG73" s="557">
        <f t="shared" ca="1" si="291"/>
        <v>0</v>
      </c>
      <c r="NH73" s="557">
        <f t="shared" ca="1" si="291"/>
        <v>0</v>
      </c>
      <c r="NI73" s="557">
        <f t="shared" ca="1" si="291"/>
        <v>0</v>
      </c>
      <c r="NJ73" s="557">
        <f t="shared" ca="1" si="291"/>
        <v>0</v>
      </c>
      <c r="NK73" s="557">
        <f t="shared" ca="1" si="291"/>
        <v>0</v>
      </c>
      <c r="NL73" s="557">
        <f t="shared" ca="1" si="291"/>
        <v>0</v>
      </c>
      <c r="NM73" s="557">
        <f t="shared" ca="1" si="291"/>
        <v>0</v>
      </c>
      <c r="NN73" s="557">
        <f t="shared" ca="1" si="291"/>
        <v>0</v>
      </c>
      <c r="NO73" s="557">
        <f t="shared" ca="1" si="291"/>
        <v>0</v>
      </c>
      <c r="NP73" s="557">
        <f t="shared" ca="1" si="291"/>
        <v>0</v>
      </c>
      <c r="NQ73" s="557">
        <f t="shared" ca="1" si="292"/>
        <v>0</v>
      </c>
      <c r="NR73" s="557">
        <f t="shared" ca="1" si="292"/>
        <v>0</v>
      </c>
      <c r="NS73" s="557">
        <f t="shared" ca="1" si="292"/>
        <v>0</v>
      </c>
      <c r="NT73" s="557">
        <f t="shared" ca="1" si="292"/>
        <v>0</v>
      </c>
      <c r="NU73" s="557">
        <f t="shared" ca="1" si="292"/>
        <v>0</v>
      </c>
      <c r="NV73" s="557">
        <f t="shared" ca="1" si="292"/>
        <v>0</v>
      </c>
      <c r="NW73" s="557">
        <f t="shared" ca="1" si="292"/>
        <v>0</v>
      </c>
      <c r="NX73" s="557">
        <f t="shared" ca="1" si="292"/>
        <v>0</v>
      </c>
      <c r="NY73" s="557">
        <f t="shared" ca="1" si="292"/>
        <v>0</v>
      </c>
      <c r="NZ73" s="557">
        <f t="shared" ca="1" si="292"/>
        <v>0</v>
      </c>
      <c r="OA73" s="557">
        <f t="shared" ca="1" si="293"/>
        <v>0</v>
      </c>
      <c r="OB73" s="557">
        <f t="shared" ca="1" si="293"/>
        <v>0</v>
      </c>
      <c r="OC73" s="557">
        <f t="shared" ca="1" si="293"/>
        <v>0</v>
      </c>
      <c r="OD73" s="557">
        <f t="shared" ca="1" si="293"/>
        <v>0</v>
      </c>
      <c r="OE73" s="557">
        <f t="shared" ca="1" si="293"/>
        <v>0</v>
      </c>
      <c r="OF73" s="557">
        <f t="shared" ca="1" si="293"/>
        <v>0</v>
      </c>
      <c r="OG73" s="557">
        <f t="shared" ca="1" si="293"/>
        <v>0</v>
      </c>
      <c r="OH73" s="557">
        <f t="shared" ca="1" si="293"/>
        <v>0</v>
      </c>
      <c r="OI73" s="557">
        <f t="shared" ca="1" si="293"/>
        <v>0</v>
      </c>
      <c r="OJ73" s="557">
        <f t="shared" ca="1" si="293"/>
        <v>0</v>
      </c>
      <c r="OK73" s="557">
        <f t="shared" ca="1" si="294"/>
        <v>0</v>
      </c>
      <c r="OL73" s="557">
        <f t="shared" ca="1" si="294"/>
        <v>0</v>
      </c>
      <c r="OM73" s="557">
        <f t="shared" ca="1" si="294"/>
        <v>0</v>
      </c>
      <c r="ON73" s="557">
        <f t="shared" ca="1" si="294"/>
        <v>0</v>
      </c>
      <c r="OO73" s="557">
        <f t="shared" ca="1" si="294"/>
        <v>0</v>
      </c>
      <c r="OP73" s="557">
        <f t="shared" ca="1" si="294"/>
        <v>0</v>
      </c>
      <c r="OQ73" s="557">
        <f t="shared" ca="1" si="294"/>
        <v>0</v>
      </c>
      <c r="OR73" s="557">
        <f t="shared" ca="1" si="294"/>
        <v>0</v>
      </c>
      <c r="OS73" s="557">
        <f t="shared" ca="1" si="294"/>
        <v>0</v>
      </c>
      <c r="OT73" s="557">
        <f t="shared" ca="1" si="294"/>
        <v>0</v>
      </c>
      <c r="OU73" s="557">
        <f t="shared" ca="1" si="295"/>
        <v>0</v>
      </c>
      <c r="OV73" s="557">
        <f t="shared" ca="1" si="295"/>
        <v>0</v>
      </c>
      <c r="OW73" s="557">
        <f t="shared" ca="1" si="295"/>
        <v>0</v>
      </c>
      <c r="OX73" s="557">
        <f t="shared" ca="1" si="295"/>
        <v>0</v>
      </c>
      <c r="OY73" s="557">
        <f t="shared" ca="1" si="295"/>
        <v>0</v>
      </c>
      <c r="OZ73" s="557">
        <f t="shared" ca="1" si="295"/>
        <v>0</v>
      </c>
      <c r="PA73" s="557">
        <f t="shared" ca="1" si="295"/>
        <v>0</v>
      </c>
      <c r="PB73" s="557">
        <f t="shared" ca="1" si="295"/>
        <v>0</v>
      </c>
      <c r="PC73" s="557">
        <f t="shared" ca="1" si="295"/>
        <v>0</v>
      </c>
      <c r="PD73" s="557">
        <f t="shared" ca="1" si="295"/>
        <v>0</v>
      </c>
      <c r="PE73" s="557">
        <f t="shared" ca="1" si="296"/>
        <v>0</v>
      </c>
      <c r="PF73" s="557">
        <f t="shared" ca="1" si="296"/>
        <v>0</v>
      </c>
      <c r="PG73" s="557">
        <f t="shared" ca="1" si="296"/>
        <v>0</v>
      </c>
      <c r="PH73" s="557">
        <f t="shared" ca="1" si="296"/>
        <v>0</v>
      </c>
      <c r="PI73" s="557">
        <f t="shared" ca="1" si="296"/>
        <v>0</v>
      </c>
      <c r="PJ73" s="557">
        <f t="shared" ca="1" si="296"/>
        <v>0</v>
      </c>
      <c r="PK73" s="557">
        <f t="shared" ca="1" si="296"/>
        <v>0</v>
      </c>
      <c r="PL73" s="557">
        <f t="shared" ca="1" si="296"/>
        <v>0</v>
      </c>
      <c r="PM73" s="557">
        <f t="shared" ca="1" si="296"/>
        <v>0</v>
      </c>
      <c r="PN73" s="557">
        <f t="shared" ca="1" si="296"/>
        <v>0</v>
      </c>
      <c r="PO73" s="557">
        <f t="shared" ca="1" si="297"/>
        <v>0</v>
      </c>
      <c r="PP73" s="557">
        <f t="shared" ca="1" si="297"/>
        <v>0</v>
      </c>
      <c r="PQ73" s="557">
        <f t="shared" ca="1" si="297"/>
        <v>0</v>
      </c>
      <c r="PR73" s="557">
        <f t="shared" ca="1" si="297"/>
        <v>0</v>
      </c>
      <c r="PS73" s="557">
        <f t="shared" ca="1" si="297"/>
        <v>0</v>
      </c>
      <c r="PT73" s="557">
        <f t="shared" ca="1" si="297"/>
        <v>0</v>
      </c>
      <c r="PU73" s="557">
        <f t="shared" ca="1" si="297"/>
        <v>0</v>
      </c>
      <c r="PV73" s="557">
        <f t="shared" ca="1" si="297"/>
        <v>0</v>
      </c>
      <c r="PW73" s="557">
        <f t="shared" ca="1" si="297"/>
        <v>0</v>
      </c>
      <c r="PX73" s="557">
        <f t="shared" ca="1" si="297"/>
        <v>0</v>
      </c>
      <c r="PY73" s="557">
        <f t="shared" ca="1" si="298"/>
        <v>0</v>
      </c>
      <c r="PZ73" s="557">
        <f t="shared" ca="1" si="298"/>
        <v>0</v>
      </c>
      <c r="QA73" s="557">
        <f t="shared" ca="1" si="298"/>
        <v>0</v>
      </c>
      <c r="QB73" s="557">
        <f t="shared" ca="1" si="298"/>
        <v>0</v>
      </c>
      <c r="QC73" s="557">
        <f t="shared" ca="1" si="298"/>
        <v>0</v>
      </c>
      <c r="QD73" s="557">
        <f t="shared" ca="1" si="298"/>
        <v>0</v>
      </c>
      <c r="QE73" s="557">
        <f t="shared" ca="1" si="298"/>
        <v>0</v>
      </c>
      <c r="QF73" s="557">
        <f t="shared" ca="1" si="298"/>
        <v>0</v>
      </c>
      <c r="QG73" s="557">
        <f t="shared" ca="1" si="298"/>
        <v>0</v>
      </c>
      <c r="QH73" s="557">
        <f t="shared" ca="1" si="298"/>
        <v>0</v>
      </c>
      <c r="QI73" s="557">
        <f t="shared" ca="1" si="299"/>
        <v>0</v>
      </c>
      <c r="QJ73" s="557">
        <f t="shared" ca="1" si="299"/>
        <v>0</v>
      </c>
      <c r="QK73" s="557">
        <f t="shared" ca="1" si="299"/>
        <v>0</v>
      </c>
      <c r="QL73" s="557">
        <f t="shared" ca="1" si="299"/>
        <v>0</v>
      </c>
      <c r="QM73" s="557">
        <f t="shared" ca="1" si="299"/>
        <v>0</v>
      </c>
      <c r="QN73" s="557">
        <f t="shared" ca="1" si="299"/>
        <v>0</v>
      </c>
      <c r="QO73" s="557">
        <f t="shared" ca="1" si="299"/>
        <v>0</v>
      </c>
      <c r="QP73" s="557">
        <f t="shared" ca="1" si="299"/>
        <v>0</v>
      </c>
      <c r="QQ73" s="557">
        <f t="shared" ca="1" si="299"/>
        <v>0</v>
      </c>
      <c r="QR73" s="557">
        <f t="shared" ca="1" si="299"/>
        <v>0</v>
      </c>
      <c r="QS73" s="557">
        <f t="shared" ca="1" si="300"/>
        <v>0</v>
      </c>
      <c r="QT73" s="557">
        <f t="shared" ca="1" si="300"/>
        <v>0</v>
      </c>
      <c r="QU73" s="557">
        <f t="shared" ca="1" si="300"/>
        <v>0</v>
      </c>
      <c r="QV73" s="557">
        <f t="shared" ca="1" si="300"/>
        <v>0</v>
      </c>
      <c r="QW73" s="557">
        <f t="shared" ca="1" si="300"/>
        <v>0</v>
      </c>
      <c r="QX73" s="557">
        <f t="shared" ca="1" si="300"/>
        <v>0</v>
      </c>
      <c r="QY73" s="557">
        <f t="shared" ca="1" si="300"/>
        <v>0</v>
      </c>
      <c r="QZ73" s="557">
        <f t="shared" ca="1" si="300"/>
        <v>0</v>
      </c>
      <c r="RA73" s="557">
        <f t="shared" ca="1" si="300"/>
        <v>0</v>
      </c>
      <c r="RB73" s="557">
        <f t="shared" ca="1" si="300"/>
        <v>0</v>
      </c>
      <c r="RC73" s="557">
        <f t="shared" ca="1" si="301"/>
        <v>0</v>
      </c>
      <c r="RD73" s="557">
        <f t="shared" ca="1" si="301"/>
        <v>0</v>
      </c>
      <c r="RE73" s="557">
        <f t="shared" ca="1" si="301"/>
        <v>0</v>
      </c>
      <c r="RF73" s="557">
        <f t="shared" ca="1" si="301"/>
        <v>0</v>
      </c>
      <c r="RG73" s="557">
        <f t="shared" ca="1" si="301"/>
        <v>0</v>
      </c>
      <c r="RH73" s="557">
        <f t="shared" ca="1" si="301"/>
        <v>0</v>
      </c>
      <c r="RI73" s="557">
        <f t="shared" ca="1" si="301"/>
        <v>0</v>
      </c>
      <c r="RJ73" s="557">
        <f t="shared" ca="1" si="301"/>
        <v>0</v>
      </c>
      <c r="RK73" s="557">
        <f t="shared" ca="1" si="301"/>
        <v>0</v>
      </c>
      <c r="RL73" s="557">
        <f t="shared" ca="1" si="301"/>
        <v>0</v>
      </c>
      <c r="RM73" s="557">
        <f t="shared" ca="1" si="302"/>
        <v>0</v>
      </c>
      <c r="RN73" s="557">
        <f t="shared" ca="1" si="302"/>
        <v>0</v>
      </c>
      <c r="RO73" s="557">
        <f t="shared" ca="1" si="302"/>
        <v>0</v>
      </c>
      <c r="RP73" s="557">
        <f t="shared" ca="1" si="302"/>
        <v>0</v>
      </c>
      <c r="RQ73" s="557">
        <f t="shared" ca="1" si="302"/>
        <v>0</v>
      </c>
      <c r="RR73" s="557">
        <f t="shared" ca="1" si="302"/>
        <v>0</v>
      </c>
      <c r="RS73" s="557">
        <f t="shared" ca="1" si="302"/>
        <v>0</v>
      </c>
      <c r="RT73" s="557">
        <f t="shared" ca="1" si="302"/>
        <v>0</v>
      </c>
      <c r="RU73" s="557">
        <f t="shared" ca="1" si="302"/>
        <v>0</v>
      </c>
      <c r="RV73" s="557">
        <f t="shared" ca="1" si="302"/>
        <v>0</v>
      </c>
      <c r="RW73" s="557">
        <f t="shared" ca="1" si="303"/>
        <v>0</v>
      </c>
      <c r="RX73" s="557">
        <f t="shared" ca="1" si="303"/>
        <v>0</v>
      </c>
      <c r="RY73" s="557">
        <f t="shared" ca="1" si="303"/>
        <v>0</v>
      </c>
      <c r="RZ73" s="557">
        <f t="shared" ca="1" si="303"/>
        <v>0</v>
      </c>
      <c r="SA73" s="557">
        <f t="shared" ca="1" si="303"/>
        <v>0</v>
      </c>
      <c r="SB73" s="557">
        <f t="shared" ca="1" si="303"/>
        <v>0</v>
      </c>
      <c r="SC73" s="557">
        <f t="shared" ca="1" si="303"/>
        <v>0</v>
      </c>
      <c r="SD73" s="557">
        <f t="shared" ca="1" si="303"/>
        <v>0</v>
      </c>
      <c r="SE73" s="557">
        <f t="shared" ca="1" si="303"/>
        <v>0</v>
      </c>
      <c r="SF73" s="557">
        <f t="shared" ca="1" si="303"/>
        <v>0</v>
      </c>
      <c r="SG73" s="557">
        <f t="shared" ca="1" si="304"/>
        <v>0</v>
      </c>
      <c r="SH73" s="557">
        <f t="shared" ca="1" si="304"/>
        <v>0</v>
      </c>
      <c r="SI73" s="557">
        <f t="shared" ca="1" si="304"/>
        <v>0</v>
      </c>
      <c r="SJ73" s="557">
        <f t="shared" ca="1" si="304"/>
        <v>0</v>
      </c>
      <c r="SK73" s="557">
        <f t="shared" ca="1" si="304"/>
        <v>0</v>
      </c>
      <c r="SL73" s="557">
        <f t="shared" ca="1" si="304"/>
        <v>0</v>
      </c>
      <c r="SM73" s="557">
        <f t="shared" ca="1" si="304"/>
        <v>0</v>
      </c>
      <c r="SN73" s="557">
        <f t="shared" ca="1" si="304"/>
        <v>0</v>
      </c>
      <c r="SO73" s="557">
        <f t="shared" ca="1" si="304"/>
        <v>0</v>
      </c>
      <c r="SP73" s="557">
        <f t="shared" ca="1" si="304"/>
        <v>0</v>
      </c>
      <c r="SQ73" s="557">
        <f t="shared" ca="1" si="305"/>
        <v>0</v>
      </c>
      <c r="SR73" s="557">
        <f t="shared" ca="1" si="305"/>
        <v>0</v>
      </c>
      <c r="SS73" s="557">
        <f t="shared" ca="1" si="305"/>
        <v>0</v>
      </c>
      <c r="ST73" s="557">
        <f t="shared" ca="1" si="305"/>
        <v>0</v>
      </c>
      <c r="SU73" s="557">
        <f t="shared" ca="1" si="305"/>
        <v>0</v>
      </c>
      <c r="SV73" s="557">
        <f t="shared" ca="1" si="305"/>
        <v>0</v>
      </c>
      <c r="SW73" s="557">
        <f t="shared" ca="1" si="305"/>
        <v>0</v>
      </c>
      <c r="SX73" s="557">
        <f t="shared" ca="1" si="305"/>
        <v>0</v>
      </c>
      <c r="SY73" s="557">
        <f t="shared" ca="1" si="305"/>
        <v>0</v>
      </c>
      <c r="SZ73" s="557">
        <f t="shared" ca="1" si="305"/>
        <v>0</v>
      </c>
      <c r="TA73" s="557">
        <f t="shared" ca="1" si="306"/>
        <v>0</v>
      </c>
      <c r="TB73" s="557">
        <f t="shared" ca="1" si="306"/>
        <v>0</v>
      </c>
      <c r="TC73" s="557">
        <f t="shared" ca="1" si="306"/>
        <v>0</v>
      </c>
      <c r="TD73" s="557">
        <f t="shared" ca="1" si="306"/>
        <v>0</v>
      </c>
      <c r="TE73" s="557">
        <f t="shared" ca="1" si="306"/>
        <v>0</v>
      </c>
      <c r="TF73" s="557">
        <f t="shared" ca="1" si="306"/>
        <v>0</v>
      </c>
      <c r="TG73" s="557">
        <f t="shared" ca="1" si="306"/>
        <v>0</v>
      </c>
      <c r="TH73" s="557">
        <f t="shared" ca="1" si="306"/>
        <v>0</v>
      </c>
      <c r="TI73" s="557">
        <f t="shared" ca="1" si="306"/>
        <v>0</v>
      </c>
      <c r="TJ73" s="557">
        <f t="shared" ca="1" si="306"/>
        <v>0</v>
      </c>
      <c r="TK73" s="557">
        <f t="shared" ca="1" si="307"/>
        <v>0</v>
      </c>
      <c r="TL73" s="557">
        <f t="shared" ca="1" si="307"/>
        <v>0</v>
      </c>
      <c r="TM73" s="557">
        <f t="shared" ca="1" si="307"/>
        <v>0</v>
      </c>
      <c r="TN73" s="557">
        <f t="shared" ca="1" si="307"/>
        <v>0</v>
      </c>
      <c r="TO73" s="557">
        <f t="shared" ca="1" si="307"/>
        <v>0</v>
      </c>
      <c r="TP73" s="557">
        <f t="shared" ca="1" si="307"/>
        <v>0</v>
      </c>
      <c r="TQ73" s="557">
        <f t="shared" ca="1" si="307"/>
        <v>0</v>
      </c>
      <c r="TR73" s="557">
        <f t="shared" ca="1" si="307"/>
        <v>0</v>
      </c>
      <c r="TS73" s="557">
        <f t="shared" ca="1" si="307"/>
        <v>0</v>
      </c>
      <c r="TT73" s="557">
        <f t="shared" ca="1" si="307"/>
        <v>0</v>
      </c>
      <c r="TU73" s="557">
        <f t="shared" ca="1" si="308"/>
        <v>0</v>
      </c>
      <c r="TV73" s="557">
        <f t="shared" ca="1" si="308"/>
        <v>0</v>
      </c>
      <c r="TW73" s="557">
        <f t="shared" ca="1" si="308"/>
        <v>0</v>
      </c>
      <c r="TX73" s="557">
        <f t="shared" ca="1" si="308"/>
        <v>0</v>
      </c>
      <c r="TY73" s="557">
        <f t="shared" ca="1" si="308"/>
        <v>0</v>
      </c>
      <c r="TZ73" s="557">
        <f t="shared" ca="1" si="308"/>
        <v>0</v>
      </c>
      <c r="UA73" s="557">
        <f t="shared" ca="1" si="308"/>
        <v>0</v>
      </c>
      <c r="UB73" s="557">
        <f t="shared" ca="1" si="308"/>
        <v>0</v>
      </c>
      <c r="UC73" s="557">
        <f t="shared" ca="1" si="308"/>
        <v>0</v>
      </c>
      <c r="UD73" s="557">
        <f t="shared" ca="1" si="308"/>
        <v>0</v>
      </c>
      <c r="UE73" s="557">
        <f t="shared" ca="1" si="309"/>
        <v>0</v>
      </c>
      <c r="UF73" s="557">
        <f t="shared" ca="1" si="309"/>
        <v>0</v>
      </c>
      <c r="UG73" s="557">
        <f t="shared" ca="1" si="309"/>
        <v>0</v>
      </c>
      <c r="UH73" s="557">
        <f t="shared" ca="1" si="309"/>
        <v>0</v>
      </c>
      <c r="UI73" s="557">
        <f t="shared" ca="1" si="309"/>
        <v>0</v>
      </c>
      <c r="UJ73" s="557">
        <f t="shared" ca="1" si="309"/>
        <v>0</v>
      </c>
      <c r="UK73" s="557">
        <f t="shared" ca="1" si="309"/>
        <v>0</v>
      </c>
      <c r="UL73" s="557">
        <f t="shared" ca="1" si="309"/>
        <v>0</v>
      </c>
      <c r="UM73" s="557">
        <f t="shared" ca="1" si="309"/>
        <v>0</v>
      </c>
      <c r="UN73" s="557">
        <f t="shared" ca="1" si="309"/>
        <v>0</v>
      </c>
      <c r="UO73" s="557">
        <f t="shared" ca="1" si="310"/>
        <v>0</v>
      </c>
      <c r="UP73" s="557">
        <f t="shared" ca="1" si="310"/>
        <v>0</v>
      </c>
      <c r="UQ73" s="557">
        <f t="shared" ca="1" si="310"/>
        <v>0</v>
      </c>
      <c r="UR73" s="557">
        <f t="shared" ca="1" si="310"/>
        <v>0</v>
      </c>
      <c r="US73" s="557">
        <f t="shared" ca="1" si="310"/>
        <v>0</v>
      </c>
      <c r="UT73" s="557">
        <f t="shared" ca="1" si="310"/>
        <v>0</v>
      </c>
      <c r="UU73" s="557">
        <f t="shared" ca="1" si="310"/>
        <v>0</v>
      </c>
      <c r="UV73" s="557">
        <f t="shared" ca="1" si="310"/>
        <v>0</v>
      </c>
      <c r="UW73" s="557">
        <f t="shared" ca="1" si="310"/>
        <v>0</v>
      </c>
      <c r="UX73" s="557">
        <f t="shared" ca="1" si="310"/>
        <v>0</v>
      </c>
      <c r="UY73" s="557">
        <f t="shared" ca="1" si="311"/>
        <v>0</v>
      </c>
      <c r="UZ73" s="557">
        <f t="shared" ca="1" si="311"/>
        <v>0</v>
      </c>
      <c r="VA73" s="557">
        <f t="shared" ca="1" si="311"/>
        <v>0</v>
      </c>
      <c r="VB73" s="557">
        <f t="shared" ca="1" si="311"/>
        <v>0</v>
      </c>
      <c r="VC73" s="557">
        <f t="shared" ca="1" si="311"/>
        <v>0</v>
      </c>
      <c r="VD73" s="557">
        <f t="shared" ca="1" si="311"/>
        <v>0</v>
      </c>
      <c r="VE73" s="557">
        <f t="shared" ca="1" si="311"/>
        <v>0</v>
      </c>
      <c r="VF73" s="557">
        <f t="shared" ca="1" si="311"/>
        <v>0</v>
      </c>
      <c r="VG73" s="557">
        <f t="shared" ca="1" si="311"/>
        <v>0</v>
      </c>
      <c r="VH73" s="557">
        <f t="shared" ca="1" si="311"/>
        <v>0</v>
      </c>
      <c r="VI73" s="557">
        <f t="shared" ca="1" si="311"/>
        <v>0</v>
      </c>
      <c r="VJ73" s="189">
        <f t="shared" ca="1" si="312"/>
        <v>0</v>
      </c>
      <c r="VK73" s="189">
        <f t="shared" ca="1" si="312"/>
        <v>0</v>
      </c>
      <c r="VL73" s="189">
        <f t="shared" ca="1" si="312"/>
        <v>0</v>
      </c>
      <c r="VM73" s="189">
        <f t="shared" ca="1" si="312"/>
        <v>0</v>
      </c>
      <c r="VN73" s="189">
        <f t="shared" ca="1" si="312"/>
        <v>0</v>
      </c>
      <c r="VO73" s="230">
        <f t="shared" ca="1" si="313"/>
        <v>0</v>
      </c>
      <c r="VP73" s="189">
        <f t="shared" ca="1" si="314"/>
        <v>0</v>
      </c>
      <c r="VQ73" s="189">
        <f t="shared" ca="1" si="314"/>
        <v>0</v>
      </c>
      <c r="VR73" s="189">
        <f t="shared" ca="1" si="314"/>
        <v>0</v>
      </c>
      <c r="VS73" s="189">
        <f t="shared" ca="1" si="314"/>
        <v>0</v>
      </c>
      <c r="VT73" s="189">
        <f t="shared" ca="1" si="314"/>
        <v>0</v>
      </c>
      <c r="VU73" s="230">
        <f t="shared" ca="1" si="315"/>
        <v>0</v>
      </c>
      <c r="VV73" s="231">
        <f t="shared" ca="1" si="316"/>
        <v>0</v>
      </c>
      <c r="VW73" s="231">
        <f t="shared" ca="1" si="316"/>
        <v>0</v>
      </c>
      <c r="VX73" s="231">
        <f t="shared" ca="1" si="316"/>
        <v>0</v>
      </c>
      <c r="VY73" s="231">
        <f t="shared" ca="1" si="316"/>
        <v>0</v>
      </c>
      <c r="VZ73" s="544">
        <f t="shared" ca="1" si="317"/>
        <v>0</v>
      </c>
      <c r="WA73" s="231">
        <f t="shared" ca="1" si="318"/>
        <v>0</v>
      </c>
      <c r="WB73" s="231">
        <f t="shared" ca="1" si="318"/>
        <v>0</v>
      </c>
      <c r="WC73" s="231">
        <f t="shared" ca="1" si="318"/>
        <v>0</v>
      </c>
      <c r="WD73" s="231">
        <f t="shared" ca="1" si="318"/>
        <v>0</v>
      </c>
      <c r="WE73" s="544">
        <f t="shared" ca="1" si="319"/>
        <v>0</v>
      </c>
      <c r="WF73" s="544">
        <f t="shared" ca="1" si="319"/>
        <v>0</v>
      </c>
      <c r="WG73" s="544">
        <f t="shared" ca="1" si="319"/>
        <v>0</v>
      </c>
      <c r="WH73" s="544">
        <f t="shared" ca="1" si="319"/>
        <v>0</v>
      </c>
      <c r="WI73" s="544">
        <f t="shared" ca="1" si="319"/>
        <v>0</v>
      </c>
      <c r="WJ73" s="544">
        <f t="shared" ca="1" si="319"/>
        <v>0</v>
      </c>
      <c r="WK73" s="544">
        <f t="shared" ca="1" si="319"/>
        <v>0</v>
      </c>
      <c r="WL73" s="535" cm="1">
        <f t="array" aca="1" ref="WL73" ca="1">INDEX(WL$13:WL72,$B73+1,1)</f>
        <v>0</v>
      </c>
      <c r="WM73" s="411">
        <f t="shared" ca="1" si="320"/>
        <v>67</v>
      </c>
      <c r="WN73" s="18"/>
      <c r="WO73" s="535" cm="1">
        <f t="array" aca="1" ref="WO73" ca="1">INDEX(WO$13:WO72,$B73+1,1)</f>
        <v>0</v>
      </c>
      <c r="WP73" s="411">
        <f t="shared" si="321"/>
        <v>0</v>
      </c>
      <c r="WQ73" s="535" cm="1">
        <f t="array" aca="1" ref="WQ73" ca="1">INDEX(WQ$13:WQ72,$B73+1,1)</f>
        <v>0</v>
      </c>
      <c r="WR73" s="535" t="str" cm="1">
        <f t="array" aca="1" ref="WR73" ca="1">INDEX(WR$13:WR72,$B73+1,1)</f>
        <v>-</v>
      </c>
      <c r="WS73" s="535" t="str" cm="1">
        <f t="array" aca="1" ref="WS73" ca="1">INDEX(WS$13:WS72,$B73+1,1)</f>
        <v>-</v>
      </c>
      <c r="WT73" s="535" t="str" cm="1">
        <f t="array" aca="1" ref="WT73" ca="1">INDEX(WT$13:WT72,$B73+1,1)</f>
        <v>-</v>
      </c>
      <c r="WU73" s="535" t="str" cm="1">
        <f t="array" aca="1" ref="WU73" ca="1">INDEX(WU$13:WU72,$B73+1,1)</f>
        <v>-</v>
      </c>
      <c r="WV73" s="535" t="str" cm="1">
        <f t="array" aca="1" ref="WV73" ca="1">INDEX(WV$13:WV72,$B73+1,1)</f>
        <v>-</v>
      </c>
      <c r="WW73" s="535" t="str" cm="1">
        <f t="array" aca="1" ref="WW73" ca="1">INDEX(WW$13:WW72,$B73+1,1)</f>
        <v>-</v>
      </c>
      <c r="WX73" s="535" t="str" cm="1">
        <f t="array" aca="1" ref="WX73" ca="1">INDEX(WX$13:WX72,$B73+1,1)</f>
        <v>-</v>
      </c>
      <c r="WY73" s="535" t="str" cm="1">
        <f t="array" aca="1" ref="WY73" ca="1">INDEX(WY$13:WY72,$B73+1,1)</f>
        <v>-</v>
      </c>
      <c r="WZ73" s="535" t="str" cm="1">
        <f t="array" aca="1" ref="WZ73" ca="1">INDEX(WZ$13:WZ72,$B73+1,1)</f>
        <v>-</v>
      </c>
      <c r="XA73" s="535" t="str" cm="1">
        <f t="array" aca="1" ref="XA73" ca="1">INDEX(XA$13:XA72,$B73+1,1)</f>
        <v>-</v>
      </c>
      <c r="XB73" s="535" t="str" cm="1">
        <f t="array" aca="1" ref="XB73" ca="1">INDEX(XB$13:XB72,$B73+1,1)</f>
        <v>-</v>
      </c>
      <c r="XC73" s="535" t="str" cm="1">
        <f t="array" aca="1" ref="XC73" ca="1">INDEX(XC$13:XC72,$B73+1,1)</f>
        <v>-</v>
      </c>
      <c r="XD73" s="535" t="str" cm="1">
        <f t="array" aca="1" ref="XD73" ca="1">INDEX(XD$13:XD72,$B73+1,1)</f>
        <v>-</v>
      </c>
      <c r="XE73" s="535" t="str" cm="1">
        <f t="array" aca="1" ref="XE73" ca="1">INDEX(XE$13:XE72,$B73+1,1)</f>
        <v>-</v>
      </c>
      <c r="XF73" s="535" t="str" cm="1">
        <f t="array" aca="1" ref="XF73" ca="1">INDEX(XF$13:XF72,$B73+1,1)</f>
        <v>-</v>
      </c>
      <c r="XG73" s="535" t="str" cm="1">
        <f t="array" aca="1" ref="XG73" ca="1">INDEX(XG$13:XG72,$B73+1,1)</f>
        <v>-</v>
      </c>
      <c r="XH73" s="18"/>
      <c r="XI73" s="411" t="b">
        <f t="shared" ca="1" si="322"/>
        <v>0</v>
      </c>
      <c r="XJ73" s="411" t="str">
        <f t="shared" ca="1" si="323"/>
        <v>-</v>
      </c>
      <c r="XK73" s="535" t="str" cm="1">
        <f t="array" aca="1" ref="XK73" ca="1">INDEX(XK$13:XK72,$B73+1,1)</f>
        <v>-</v>
      </c>
      <c r="XL73" s="535" t="str" cm="1">
        <f t="array" aca="1" ref="XL73" ca="1">INDEX(XL$13:XL72,$B73+1,1)</f>
        <v>-</v>
      </c>
      <c r="XM73" s="535" t="str" cm="1">
        <f t="array" aca="1" ref="XM73" ca="1">INDEX(XM$13:XM72,$B73+1,1)</f>
        <v>-</v>
      </c>
      <c r="XN73" s="545" cm="1">
        <f t="array" aca="1" ref="XN73" ca="1">INDEX(i.AgeJ,$AD73,1)</f>
        <v>35</v>
      </c>
      <c r="XO73" s="535" t="str" cm="1">
        <f t="array" aca="1" ref="XO73" ca="1">INDEX(XO$13:XO72,$B73+1,1)</f>
        <v>-</v>
      </c>
      <c r="XP73" s="411" t="str">
        <f t="shared" ca="1" si="324"/>
        <v>-</v>
      </c>
      <c r="XQ73" s="411" t="str">
        <f t="shared" ca="1" si="324"/>
        <v>-</v>
      </c>
      <c r="XR73" s="535" t="str" cm="1">
        <f t="array" aca="1" ref="XR73" ca="1">INDEX(XR$13:XR72,$B73+1,1)</f>
        <v>-</v>
      </c>
      <c r="XS73" s="535" t="str" cm="1">
        <f t="array" aca="1" ref="XS73" ca="1">INDEX(XS$13:XS72,$B73+1,1)</f>
        <v>-</v>
      </c>
      <c r="XT73" s="535" t="str" cm="1">
        <f t="array" aca="1" ref="XT73" ca="1">INDEX(XT$13:XT72,$B73+1,1)</f>
        <v>-</v>
      </c>
      <c r="XU73" s="535" t="str" cm="1">
        <f t="array" aca="1" ref="XU73" ca="1">INDEX(XU$13:XU72,$B73+1,1)</f>
        <v>-</v>
      </c>
      <c r="XV73" s="535" t="str" cm="1">
        <f t="array" aca="1" ref="XV73" ca="1">INDEX(XV$13:XV72,$B73+1,1)</f>
        <v>-</v>
      </c>
      <c r="XW73" s="535" t="b" cm="1">
        <f t="array" aca="1" ref="XW73" ca="1">INDEX(XW$13:XW72,$B73+1,1)</f>
        <v>1</v>
      </c>
      <c r="XX73" s="535" t="str" cm="1">
        <f t="array" aca="1" ref="XX73" ca="1">INDEX(XX$13:XX72,$B73+1,1)</f>
        <v>-</v>
      </c>
      <c r="XY73" s="535" cm="1">
        <f t="array" aca="1" ref="XY73" ca="1">INDEX(XY$13:XY72,$B73+1,1)</f>
        <v>0</v>
      </c>
      <c r="XZ73" s="535" cm="1">
        <f t="array" aca="1" ref="XZ73" ca="1">INDEX(XZ$13:XZ72,$B73+1,1)</f>
        <v>0</v>
      </c>
      <c r="YA73" s="535" cm="1">
        <f t="array" aca="1" ref="YA73" ca="1">INDEX(YA$13:YA72,$B73+1,1)</f>
        <v>0</v>
      </c>
      <c r="YB73" s="18"/>
      <c r="YC73" s="411">
        <f t="shared" si="325"/>
        <v>50</v>
      </c>
      <c r="YD73" s="411">
        <f t="shared" si="325"/>
        <v>50</v>
      </c>
      <c r="YE73" s="411">
        <f t="shared" si="325"/>
        <v>50</v>
      </c>
      <c r="YF73" s="411">
        <f t="shared" si="325"/>
        <v>50</v>
      </c>
      <c r="YG73" s="535" cm="1">
        <f t="array" aca="1" ref="YG73" ca="1">INDEX(YG$13:YG72,$B73+1,1)</f>
        <v>1</v>
      </c>
      <c r="YH73" s="535" cm="1">
        <f t="array" aca="1" ref="YH73" ca="1">INDEX(YH$13:YH72,$B73+1,1)</f>
        <v>1</v>
      </c>
      <c r="YI73" s="535" cm="1">
        <f t="array" aca="1" ref="YI73" ca="1">INDEX(YI$13:YI72,$B73+1,1)</f>
        <v>1</v>
      </c>
      <c r="YJ73" s="535" cm="1">
        <f t="array" aca="1" ref="YJ73" ca="1">INDEX(YJ$13:YJ72,$B73+1,1)</f>
        <v>1</v>
      </c>
      <c r="YK73" s="535" t="str" cm="1">
        <f t="array" aca="1" ref="YK73" ca="1">INDEX(YK$13:YK72,$B73+1,1)</f>
        <v>-</v>
      </c>
      <c r="YL73" s="535" t="str" cm="1">
        <f t="array" aca="1" ref="YL73" ca="1">INDEX(YL$13:YL72,$B73+1,1)</f>
        <v>-</v>
      </c>
      <c r="YM73" s="535" t="str" cm="1">
        <f t="array" aca="1" ref="YM73" ca="1">INDEX(YM$13:YM72,$B73+1,1)</f>
        <v>-</v>
      </c>
      <c r="YN73" s="535" t="str" cm="1">
        <f t="array" aca="1" ref="YN73" ca="1">INDEX(YN$13:YN72,$B73+1,1)</f>
        <v>-</v>
      </c>
      <c r="YO73" s="535" t="str" cm="1">
        <f t="array" aca="1" ref="YO73" ca="1">INDEX(YO$13:YO72,$B73+1,1)</f>
        <v>-</v>
      </c>
      <c r="YP73" s="535" t="str" cm="1">
        <f t="array" aca="1" ref="YP73" ca="1">INDEX(YP$13:YP72,$B73+1,1)</f>
        <v>-</v>
      </c>
      <c r="YQ73" s="535" t="str" cm="1">
        <f t="array" aca="1" ref="YQ73" ca="1">INDEX(YQ$13:YQ72,$B73+1,1)</f>
        <v>-</v>
      </c>
      <c r="YR73" s="18"/>
      <c r="YS73" s="535" t="str" cm="1">
        <f t="array" aca="1" ref="YS73" ca="1">INDEX(YS$13:YS72,$B73+1,1)</f>
        <v>-</v>
      </c>
      <c r="YT73" s="411">
        <f t="shared" ca="1" si="326"/>
        <v>1</v>
      </c>
      <c r="YU73" s="18"/>
      <c r="YV73" s="535" t="str" cm="1">
        <f t="array" aca="1" ref="YV73" ca="1">INDEX(YV$13:YV72,$B73+1,1)</f>
        <v>-</v>
      </c>
      <c r="YW73" s="535" t="str" cm="1">
        <f t="array" aca="1" ref="YW73" ca="1">INDEX(YW$13:YW72,$B73+1,1)</f>
        <v>-</v>
      </c>
      <c r="YX73" s="535" t="str" cm="1">
        <f t="array" aca="1" ref="YX73" ca="1">INDEX(YX$13:YX72,$B73+1,1)</f>
        <v>-</v>
      </c>
      <c r="YY73" s="535" t="str" cm="1">
        <f t="array" aca="1" ref="YY73" ca="1">INDEX(YY$13:YY72,$B73+1,1)</f>
        <v>-</v>
      </c>
      <c r="YZ73" s="535" t="str" cm="1">
        <f t="array" aca="1" ref="YZ73" ca="1">INDEX(YZ$13:YZ72,$B73+1,1)</f>
        <v>-</v>
      </c>
      <c r="ZA73" s="535" t="str" cm="1">
        <f t="array" aca="1" ref="ZA73" ca="1">INDEX(ZA$13:ZA72,$B73+1,1)</f>
        <v>-</v>
      </c>
      <c r="ZB73" s="535" t="str" cm="1">
        <f t="array" aca="1" ref="ZB73" ca="1">INDEX(ZB$13:ZB72,$B73+1,1)</f>
        <v>-</v>
      </c>
      <c r="ZC73" s="535" t="str" cm="1">
        <f t="array" aca="1" ref="ZC73" ca="1">INDEX(ZC$13:ZC72,$B73+1,1)</f>
        <v>-</v>
      </c>
      <c r="ZD73" s="535" t="str" cm="1">
        <f t="array" aca="1" ref="ZD73" ca="1">INDEX(ZD$13:ZD72,$B73+1,1)</f>
        <v>-</v>
      </c>
      <c r="ZE73" s="543">
        <f t="shared" ca="1" si="327"/>
        <v>669</v>
      </c>
      <c r="ZF73" s="543">
        <f t="shared" ca="1" si="327"/>
        <v>703</v>
      </c>
      <c r="ZG73" s="543">
        <f t="shared" ca="1" si="327"/>
        <v>738</v>
      </c>
      <c r="ZH73" s="459">
        <f t="shared" ca="1" si="328"/>
        <v>504</v>
      </c>
      <c r="ZI73" s="459">
        <f t="shared" ca="1" si="328"/>
        <v>539</v>
      </c>
      <c r="ZJ73" s="459">
        <f t="shared" ca="1" si="328"/>
        <v>574</v>
      </c>
      <c r="ZK73" s="459">
        <f t="shared" ca="1" si="329"/>
        <v>420</v>
      </c>
      <c r="ZL73" s="459">
        <f t="shared" ca="1" si="329"/>
        <v>455</v>
      </c>
      <c r="ZM73" s="459">
        <f t="shared" ca="1" si="329"/>
        <v>490</v>
      </c>
      <c r="ZN73" s="535" t="str" cm="1">
        <f t="array" aca="1" ref="ZN73" ca="1">INDEX(ZN$13:ZN72,$B73+1,1)</f>
        <v>-</v>
      </c>
      <c r="ZO73" s="535" t="str" cm="1">
        <f t="array" aca="1" ref="ZO73" ca="1">INDEX(ZO$13:ZO72,$B73+1,1)</f>
        <v>-</v>
      </c>
      <c r="ZP73" s="535" t="str" cm="1">
        <f t="array" aca="1" ref="ZP73" ca="1">INDEX(ZP$13:ZP72,$B73+1,1)</f>
        <v>-</v>
      </c>
      <c r="ZQ73" s="535" t="str" cm="1">
        <f t="array" aca="1" ref="ZQ73" ca="1">INDEX(ZQ$13:ZQ72,$B73+1,1)</f>
        <v>-</v>
      </c>
      <c r="ZR73" s="535" t="str" cm="1">
        <f t="array" aca="1" ref="ZR73" ca="1">INDEX(ZR$13:ZR72,$B73+1,1)</f>
        <v>-</v>
      </c>
      <c r="ZS73" s="535" t="str" cm="1">
        <f t="array" aca="1" ref="ZS73" ca="1">INDEX(ZS$13:ZS72,$B73+1,1)</f>
        <v>-</v>
      </c>
      <c r="ZT73" s="535" t="str" cm="1">
        <f t="array" aca="1" ref="ZT73" ca="1">INDEX(ZT$13:ZT72,$B73+1,1)</f>
        <v>-</v>
      </c>
      <c r="ZU73" s="535" t="str" cm="1">
        <f t="array" aca="1" ref="ZU73" ca="1">INDEX(ZU$13:ZU72,$B73+1,1)</f>
        <v>-</v>
      </c>
      <c r="ZV73" s="535" t="str" cm="1">
        <f t="array" aca="1" ref="ZV73" ca="1">INDEX(ZV$13:ZV72,$B73+1,1)</f>
        <v>-</v>
      </c>
      <c r="ZW73" s="535" t="str" cm="1">
        <f t="array" aca="1" ref="ZW73" ca="1">INDEX(ZW$13:ZW72,$B73+1,1)</f>
        <v>-</v>
      </c>
      <c r="ZX73" s="535" t="str" cm="1">
        <f t="array" aca="1" ref="ZX73" ca="1">INDEX(ZX$13:ZX72,$B73+1,1)</f>
        <v>-</v>
      </c>
      <c r="ZY73" s="535" t="str" cm="1">
        <f t="array" aca="1" ref="ZY73" ca="1">INDEX(ZY$13:ZY72,$B73+1,1)</f>
        <v>-</v>
      </c>
      <c r="ZZ73" s="535" t="str" cm="1">
        <f t="array" aca="1" ref="ZZ73" ca="1">INDEX(ZZ$13:ZZ72,$B73+1,1)</f>
        <v>-</v>
      </c>
      <c r="AAA73" s="535" t="str" cm="1">
        <f t="array" aca="1" ref="AAA73" ca="1">INDEX(AAA$13:AAA72,$B73+1,1)</f>
        <v>-</v>
      </c>
      <c r="AAB73" s="535" cm="1">
        <f t="array" aca="1" ref="AAB73" ca="1">INDEX(AAB$13:AAB72,$B73+1,1)</f>
        <v>0</v>
      </c>
      <c r="AAC73" s="535" t="str" cm="1">
        <f t="array" aca="1" ref="AAC73" ca="1">INDEX(AAC$13:AAC72,$B73+1,1)</f>
        <v>-</v>
      </c>
      <c r="AAD73" s="535" t="str" cm="1">
        <f t="array" aca="1" ref="AAD73" ca="1">INDEX(AAD$13:AAD72,$B73+1,1)</f>
        <v>-</v>
      </c>
      <c r="AAE73" s="535" t="str" cm="1">
        <f t="array" aca="1" ref="AAE73" ca="1">INDEX(AAE$13:AAE72,$B73+1,1)</f>
        <v>-</v>
      </c>
      <c r="AAF73" s="535" t="str" cm="1">
        <f t="array" aca="1" ref="AAF73" ca="1">INDEX(AAF$13:AAF72,$B73+1,1)</f>
        <v>-</v>
      </c>
      <c r="AAG73" s="535" t="str" cm="1">
        <f t="array" aca="1" ref="AAG73" ca="1">INDEX(AAG$13:AAG72,$B73+1,1)</f>
        <v>-</v>
      </c>
      <c r="AAH73" s="535" cm="1">
        <f t="array" aca="1" ref="AAH73" ca="1">INDEX(AAH$13:AAH72,$B73+1,1)</f>
        <v>0</v>
      </c>
      <c r="AAI73" s="535" t="str" cm="1">
        <f t="array" aca="1" ref="AAI73" ca="1">INDEX(AAI$13:AAI72,$B73+1,1)</f>
        <v>-</v>
      </c>
      <c r="AAJ73" s="535" t="str" cm="1">
        <f t="array" aca="1" ref="AAJ73" ca="1">INDEX(AAJ$13:AAJ72,$B73+1,1)</f>
        <v>-</v>
      </c>
      <c r="AAK73" s="535" t="str" cm="1">
        <f t="array" aca="1" ref="AAK73" ca="1">INDEX(AAK$13:AAK72,$B73+1,1)</f>
        <v>-</v>
      </c>
      <c r="AAL73" s="535" cm="1">
        <f t="array" aca="1" ref="AAL73" ca="1">INDEX(AAL$13:AAL72,$B73+1,1)</f>
        <v>1</v>
      </c>
      <c r="AAM73" s="535" cm="1">
        <f t="array" aca="1" ref="AAM73" ca="1">INDEX(AAM$13:AAM72,$B73+1,1)</f>
        <v>1</v>
      </c>
      <c r="AAN73" s="535" t="str" cm="1">
        <f t="array" aca="1" ref="AAN73" ca="1">INDEX(AAN$13:AAN72,$B73+1,1)</f>
        <v>-</v>
      </c>
      <c r="AAO73" s="535" t="str" cm="1">
        <f t="array" aca="1" ref="AAO73" ca="1">INDEX(AAO$13:AAO72,$B73+1,1)</f>
        <v>-</v>
      </c>
      <c r="AAP73" s="535" t="str" cm="1">
        <f t="array" aca="1" ref="AAP73" ca="1">INDEX(AAP$13:AAP72,$B73+1,1)</f>
        <v>-</v>
      </c>
      <c r="AAQ73" s="535" t="str" cm="1">
        <f t="array" aca="1" ref="AAQ73" ca="1">INDEX(AAQ$13:AAQ72,$B73+1,1)</f>
        <v>-</v>
      </c>
      <c r="AAR73" s="535" t="str" cm="1">
        <f t="array" aca="1" ref="AAR73" ca="1">INDEX(AAR$13:AAR72,$B73+1,1)</f>
        <v>-</v>
      </c>
      <c r="AAS73" s="535" t="str" cm="1">
        <f t="array" aca="1" ref="AAS73" ca="1">INDEX(AAS$13:AAS72,$B73+1,1)</f>
        <v>-</v>
      </c>
      <c r="AAT73" s="535" t="str" cm="1">
        <f t="array" aca="1" ref="AAT73" ca="1">INDEX(AAT$13:AAT72,$B73+1,1)</f>
        <v>-</v>
      </c>
      <c r="AAU73" s="535" t="str" cm="1">
        <f t="array" aca="1" ref="AAU73" ca="1">INDEX(AAU$13:AAU72,$B73+1,1)</f>
        <v>-</v>
      </c>
      <c r="AAV73" s="535" t="str" cm="1">
        <f t="array" aca="1" ref="AAV73" ca="1">INDEX(AAV$13:AAV72,$B73+1,1)</f>
        <v>-</v>
      </c>
      <c r="AAW73" s="535" t="str" cm="1">
        <f t="array" aca="1" ref="AAW73" ca="1">INDEX(AAW$13:AAW72,$B73+1,1)</f>
        <v>-</v>
      </c>
      <c r="AAX73" s="535" t="str" cm="1">
        <f t="array" aca="1" ref="AAX73" ca="1">INDEX(AAX$13:AAX72,$B73+1,1)</f>
        <v>-</v>
      </c>
      <c r="AAY73" s="535" t="str" cm="1">
        <f t="array" aca="1" ref="AAY73" ca="1">INDEX(AAY$13:AAY72,$B73+1,1)</f>
        <v>-</v>
      </c>
      <c r="AAZ73" s="535" t="str" cm="1">
        <f t="array" aca="1" ref="AAZ73" ca="1">INDEX(AAZ$13:AAZ72,$B73+1,1)</f>
        <v>-</v>
      </c>
      <c r="ABA73" s="18"/>
      <c r="ABB73" s="545" t="str">
        <f t="shared" ca="1" si="330"/>
        <v>-</v>
      </c>
      <c r="ABC73" s="545" t="str">
        <f t="shared" ca="1" si="330"/>
        <v>-</v>
      </c>
      <c r="ABD73" s="545" t="str">
        <f t="shared" ca="1" si="330"/>
        <v>-</v>
      </c>
      <c r="ABE73" s="545" t="str">
        <f t="shared" ca="1" si="330"/>
        <v>-</v>
      </c>
      <c r="ABF73" s="545" t="str">
        <f t="shared" ca="1" si="330"/>
        <v>-</v>
      </c>
      <c r="ABG73" s="545" t="str">
        <f t="shared" ca="1" si="330"/>
        <v>-</v>
      </c>
      <c r="ABH73" s="545" t="str">
        <f t="shared" ca="1" si="330"/>
        <v>-</v>
      </c>
      <c r="ABI73" s="545" t="str">
        <f t="shared" ca="1" si="330"/>
        <v>-</v>
      </c>
      <c r="ABJ73" s="545" t="b">
        <f t="shared" ca="1" si="330"/>
        <v>1</v>
      </c>
      <c r="ABK73" s="545" t="str">
        <f t="shared" ca="1" si="330"/>
        <v>-</v>
      </c>
      <c r="ABL73" s="545" t="str">
        <f t="shared" ca="1" si="331"/>
        <v>-</v>
      </c>
      <c r="ABM73" s="545" t="str">
        <f t="shared" ca="1" si="331"/>
        <v>-</v>
      </c>
      <c r="ABN73" s="545" t="str">
        <f t="shared" ca="1" si="331"/>
        <v>-</v>
      </c>
      <c r="ABO73" s="545" t="str">
        <f t="shared" ca="1" si="331"/>
        <v>-</v>
      </c>
      <c r="ABP73" s="545" t="str">
        <f t="shared" ca="1" si="331"/>
        <v>-</v>
      </c>
      <c r="ABQ73" s="545" t="str">
        <f t="shared" ca="1" si="331"/>
        <v>-</v>
      </c>
      <c r="ABR73" s="545" t="str">
        <f t="shared" ca="1" si="331"/>
        <v>-</v>
      </c>
      <c r="ABS73" s="545" t="str">
        <f t="shared" ca="1" si="331"/>
        <v>-</v>
      </c>
      <c r="ABT73" s="545" t="str">
        <f t="shared" ca="1" si="331"/>
        <v>-</v>
      </c>
      <c r="ABU73" s="545" t="str">
        <f t="shared" ca="1" si="331"/>
        <v>-</v>
      </c>
      <c r="ABV73" s="545" t="str">
        <f t="shared" ca="1" si="332"/>
        <v>-</v>
      </c>
      <c r="ABW73" s="545" t="str">
        <f t="shared" ca="1" si="332"/>
        <v>-</v>
      </c>
      <c r="ABX73" s="545" t="str">
        <f t="shared" ca="1" si="332"/>
        <v>-</v>
      </c>
      <c r="ABY73" s="545" t="str">
        <f t="shared" ca="1" si="332"/>
        <v>-</v>
      </c>
      <c r="ABZ73" s="545" t="str">
        <f t="shared" ca="1" si="332"/>
        <v>-</v>
      </c>
      <c r="ACA73" s="545" t="str">
        <f t="shared" ca="1" si="332"/>
        <v>-</v>
      </c>
      <c r="ACB73" s="545" t="b">
        <f t="shared" ca="1" si="332"/>
        <v>1</v>
      </c>
      <c r="ACC73" s="545" t="str">
        <f t="shared" ca="1" si="332"/>
        <v>-</v>
      </c>
      <c r="ACD73" s="545" t="str">
        <f t="shared" ca="1" si="332"/>
        <v>-</v>
      </c>
      <c r="ACE73" s="545" t="str">
        <f t="shared" ca="1" si="332"/>
        <v>-</v>
      </c>
      <c r="ACF73" s="545" t="str">
        <f t="shared" ca="1" si="333"/>
        <v>-</v>
      </c>
      <c r="ACG73" s="545" t="str">
        <f t="shared" ca="1" si="333"/>
        <v>-</v>
      </c>
      <c r="ACH73" s="545" t="str">
        <f t="shared" ca="1" si="333"/>
        <v>-</v>
      </c>
      <c r="ACI73" s="545" t="str">
        <f t="shared" ca="1" si="333"/>
        <v>-</v>
      </c>
      <c r="ACJ73" s="545" t="str">
        <f t="shared" ca="1" si="333"/>
        <v>-</v>
      </c>
      <c r="ACK73" s="545" t="str">
        <f t="shared" ca="1" si="333"/>
        <v>-</v>
      </c>
      <c r="ACL73" s="545" t="str">
        <f t="shared" ca="1" si="333"/>
        <v>-</v>
      </c>
      <c r="ACM73" s="545" t="str">
        <f t="shared" ca="1" si="333"/>
        <v>-</v>
      </c>
      <c r="ACN73" s="545" t="str">
        <f t="shared" ca="1" si="333"/>
        <v>-</v>
      </c>
      <c r="ACO73" s="545" t="str">
        <f t="shared" ca="1" si="333"/>
        <v>-</v>
      </c>
      <c r="ACP73" s="545" t="str">
        <f t="shared" ca="1" si="334"/>
        <v>-</v>
      </c>
      <c r="ACQ73" s="545" t="str">
        <f t="shared" ca="1" si="334"/>
        <v>-</v>
      </c>
      <c r="ACR73" s="545" t="str">
        <f t="shared" ca="1" si="334"/>
        <v>-</v>
      </c>
      <c r="ACS73" s="545" t="str">
        <f t="shared" ca="1" si="334"/>
        <v>-</v>
      </c>
      <c r="ACT73" s="545" t="b">
        <f t="shared" ca="1" si="334"/>
        <v>1</v>
      </c>
      <c r="ACU73" s="545" t="str">
        <f t="shared" ca="1" si="334"/>
        <v>-</v>
      </c>
      <c r="ACV73" s="545" t="str">
        <f t="shared" ca="1" si="334"/>
        <v>-</v>
      </c>
      <c r="ACW73" s="545" t="str">
        <f t="shared" ca="1" si="334"/>
        <v>-</v>
      </c>
      <c r="ACX73" s="545" t="str">
        <f t="shared" ca="1" si="334"/>
        <v>-</v>
      </c>
      <c r="ACY73" s="545" t="str">
        <f t="shared" ca="1" si="334"/>
        <v>-</v>
      </c>
      <c r="ACZ73" s="545" t="str">
        <f t="shared" ca="1" si="335"/>
        <v>-</v>
      </c>
      <c r="ADA73" s="545" t="str">
        <f t="shared" ca="1" si="335"/>
        <v>-</v>
      </c>
      <c r="ADB73" s="545" t="str">
        <f t="shared" ca="1" si="335"/>
        <v>-</v>
      </c>
      <c r="ADC73" s="545" t="str">
        <f t="shared" ca="1" si="335"/>
        <v>-</v>
      </c>
      <c r="ADD73" s="545" t="str">
        <f t="shared" ca="1" si="335"/>
        <v>-</v>
      </c>
      <c r="ADE73" s="545" t="str">
        <f t="shared" ca="1" si="335"/>
        <v>-</v>
      </c>
      <c r="ADF73" s="545" t="str">
        <f t="shared" ca="1" si="335"/>
        <v>-</v>
      </c>
      <c r="ADG73" s="545" t="str">
        <f t="shared" ca="1" si="335"/>
        <v>-</v>
      </c>
      <c r="ADH73" s="545" t="str">
        <f t="shared" ca="1" si="335"/>
        <v>-</v>
      </c>
      <c r="ADI73" s="545" t="str">
        <f t="shared" ca="1" si="335"/>
        <v>-</v>
      </c>
      <c r="ADJ73" s="545" t="str">
        <f t="shared" ca="1" si="336"/>
        <v>-</v>
      </c>
      <c r="ADK73" s="545" t="str">
        <f t="shared" ca="1" si="336"/>
        <v>-</v>
      </c>
      <c r="ADL73" s="545" t="b">
        <f t="shared" ca="1" si="336"/>
        <v>1</v>
      </c>
      <c r="ADM73" s="545" t="str">
        <f t="shared" ca="1" si="336"/>
        <v>-</v>
      </c>
      <c r="ADN73" s="545" t="str">
        <f t="shared" ca="1" si="336"/>
        <v>-</v>
      </c>
      <c r="ADO73" s="545" t="str">
        <f t="shared" ca="1" si="336"/>
        <v>-</v>
      </c>
      <c r="ADP73" s="545" t="str">
        <f t="shared" ca="1" si="336"/>
        <v>-</v>
      </c>
      <c r="ADQ73" s="545" t="str">
        <f t="shared" ca="1" si="336"/>
        <v>-</v>
      </c>
      <c r="ADR73" s="545" t="str">
        <f t="shared" ca="1" si="336"/>
        <v>-</v>
      </c>
      <c r="ADS73" s="545" t="str">
        <f t="shared" ca="1" si="336"/>
        <v>-</v>
      </c>
      <c r="ADT73" s="545" t="str">
        <f t="shared" ca="1" si="337"/>
        <v>-</v>
      </c>
      <c r="ADU73" s="545" t="str">
        <f t="shared" ca="1" si="337"/>
        <v>-</v>
      </c>
      <c r="ADV73" s="545" t="str">
        <f t="shared" ca="1" si="337"/>
        <v>-</v>
      </c>
      <c r="ADW73" s="545" t="str">
        <f t="shared" ca="1" si="337"/>
        <v>-</v>
      </c>
      <c r="ADX73" s="545" t="str">
        <f t="shared" ca="1" si="337"/>
        <v>-</v>
      </c>
      <c r="ADY73" s="545" t="str">
        <f t="shared" ca="1" si="337"/>
        <v>-</v>
      </c>
      <c r="ADZ73" s="545" t="str">
        <f t="shared" ca="1" si="337"/>
        <v>-</v>
      </c>
      <c r="AEA73" s="545" t="str">
        <f t="shared" ca="1" si="337"/>
        <v>-</v>
      </c>
      <c r="AEB73" s="545" t="str">
        <f t="shared" ca="1" si="337"/>
        <v>-</v>
      </c>
      <c r="AEC73" s="545" t="str">
        <f t="shared" ca="1" si="337"/>
        <v>-</v>
      </c>
      <c r="AED73" s="545" t="b">
        <f t="shared" ca="1" si="338"/>
        <v>1</v>
      </c>
      <c r="AEE73" s="545" t="str">
        <f t="shared" ca="1" si="338"/>
        <v>-</v>
      </c>
      <c r="AEF73" s="545" t="str">
        <f t="shared" ca="1" si="338"/>
        <v>-</v>
      </c>
      <c r="AEG73" s="545" t="str">
        <f t="shared" ca="1" si="338"/>
        <v>-</v>
      </c>
      <c r="AEH73" s="545" t="str">
        <f t="shared" ca="1" si="338"/>
        <v>-</v>
      </c>
      <c r="AEI73" s="545" t="str">
        <f t="shared" ca="1" si="338"/>
        <v>-</v>
      </c>
      <c r="AEJ73" s="545" t="str">
        <f t="shared" ca="1" si="338"/>
        <v>-</v>
      </c>
      <c r="AEK73" s="545" t="str">
        <f t="shared" ca="1" si="338"/>
        <v>-</v>
      </c>
      <c r="AEL73" s="545" t="str">
        <f t="shared" ca="1" si="338"/>
        <v>-</v>
      </c>
      <c r="AEM73" s="545" t="str">
        <f t="shared" ca="1" si="338"/>
        <v>-</v>
      </c>
      <c r="AEN73" s="535" cm="1">
        <f t="array" aca="1" ref="AEN73" ca="1">INDEX(AEN$13:AEN72,$B73+1,1)</f>
        <v>0</v>
      </c>
      <c r="AEO73" s="483">
        <v>0</v>
      </c>
    </row>
    <row r="74" spans="1:821" outlineLevel="2">
      <c r="A74" s="18">
        <f t="shared" si="226"/>
        <v>61</v>
      </c>
      <c r="B74" s="191">
        <f t="shared" ca="1" si="353"/>
        <v>52</v>
      </c>
      <c r="C74" s="458">
        <f t="shared" ca="1" si="230"/>
        <v>1200</v>
      </c>
      <c r="D74" s="119" t="str">
        <f t="shared" ca="1" si="231"/>
        <v>GSW</v>
      </c>
      <c r="E74" t="b">
        <v>1</v>
      </c>
      <c r="F74" t="b">
        <v>0</v>
      </c>
      <c r="G74" t="b">
        <f t="shared" si="232"/>
        <v>1</v>
      </c>
      <c r="H74" s="191">
        <f t="shared" ca="1" si="348"/>
        <v>9</v>
      </c>
      <c r="I74" s="535" cm="1">
        <f t="array" aca="1" ref="I74" ca="1">INDEX(I$13:I73,$B74+1,1)</f>
        <v>1</v>
      </c>
      <c r="J74" s="535" cm="1">
        <f t="array" aca="1" ref="J74" ca="1">INDEX(J$13:J73,$B74+1,1)</f>
        <v>0</v>
      </c>
      <c r="K74" s="535" cm="1">
        <f t="array" aca="1" ref="K74" ca="1">INDEX(K$13:K73,$B74+1,1)</f>
        <v>1</v>
      </c>
      <c r="L74" s="535" cm="1">
        <f t="array" aca="1" ref="L74" ca="1">INDEX(L$13:L73,$B74+1,1)</f>
        <v>2</v>
      </c>
      <c r="M74" s="535" cm="1">
        <f t="array" aca="1" ref="M74" ca="1">INDEX(M$13:M73,$B74+1,1)</f>
        <v>0</v>
      </c>
      <c r="N74" s="230">
        <f t="shared" ca="1" si="233"/>
        <v>1</v>
      </c>
      <c r="O74" s="230">
        <f t="shared" ca="1" si="233"/>
        <v>15</v>
      </c>
      <c r="P74" s="230">
        <f t="shared" ca="1" si="233"/>
        <v>1</v>
      </c>
      <c r="Q74" s="230">
        <f t="shared" ca="1" si="233"/>
        <v>2</v>
      </c>
      <c r="R74" s="230">
        <f t="shared" ca="1" si="233"/>
        <v>2</v>
      </c>
      <c r="S74" s="230">
        <f t="shared" ca="1" si="233"/>
        <v>2</v>
      </c>
      <c r="T74" s="411">
        <f t="shared" ca="1" si="234"/>
        <v>4</v>
      </c>
      <c r="U74" s="411">
        <f t="shared" ca="1" si="234"/>
        <v>3</v>
      </c>
      <c r="V74" s="411">
        <f t="shared" ca="1" si="235"/>
        <v>1</v>
      </c>
      <c r="W74" s="777" t="b">
        <f t="shared" ca="1" si="236"/>
        <v>0</v>
      </c>
      <c r="X74" s="777" t="b">
        <f t="shared" ca="1" si="236"/>
        <v>0</v>
      </c>
      <c r="Y74" s="777" t="b">
        <f t="shared" ca="1" si="236"/>
        <v>1</v>
      </c>
      <c r="Z74" s="796" t="b" cm="1">
        <f t="array" aca="1" ref="Z74" ca="1">INDEX(Z$13:Z73,$B74+1,1)</f>
        <v>0</v>
      </c>
      <c r="AA74" s="411">
        <f t="shared" ca="1" si="237"/>
        <v>2</v>
      </c>
      <c r="AB74" s="411">
        <f t="shared" ca="1" si="238"/>
        <v>2</v>
      </c>
      <c r="AC74" s="230">
        <f t="shared" ca="1" si="357"/>
        <v>2</v>
      </c>
      <c r="AD74" s="230">
        <f t="shared" ca="1" si="357"/>
        <v>4</v>
      </c>
      <c r="AE74" s="230">
        <f t="shared" ca="1" si="357"/>
        <v>3</v>
      </c>
      <c r="AF74" s="230">
        <f t="shared" ca="1" si="357"/>
        <v>3</v>
      </c>
      <c r="AG74" s="230">
        <f t="shared" ca="1" si="357"/>
        <v>1</v>
      </c>
      <c r="AH74" s="230">
        <f t="shared" ca="1" si="357"/>
        <v>1</v>
      </c>
      <c r="AI74" s="87">
        <f t="shared" ca="1" si="358"/>
        <v>3</v>
      </c>
      <c r="AJ74" s="87">
        <f ca="1">INDEX(CHOOSE($N74,DataAutumn!i.AdultDrys,DataWinter!i.AdultDrys,DataSpring!i.AdultDrys),1,$T74)</f>
        <v>3</v>
      </c>
      <c r="AK74" s="230">
        <f t="shared" ca="1" si="240"/>
        <v>2</v>
      </c>
      <c r="AL74" s="535" cm="1">
        <f t="array" aca="1" ref="AL74" ca="1">INDEX(AL$13:AL73,$B74+1,1)</f>
        <v>0</v>
      </c>
      <c r="AM74" s="535" cm="1">
        <f t="array" aca="1" ref="AM74" ca="1">INDEX(AM$13:AM73,$B74+1,1)</f>
        <v>2</v>
      </c>
      <c r="AN74" s="230">
        <f t="shared" ca="1" si="241"/>
        <v>0</v>
      </c>
      <c r="AO74" s="230">
        <f t="shared" ca="1" si="241"/>
        <v>0</v>
      </c>
      <c r="AP74" s="230">
        <f t="shared" ca="1" si="241"/>
        <v>0</v>
      </c>
      <c r="AQ74" s="111"/>
      <c r="AR74" s="111"/>
      <c r="AS74" s="230">
        <f t="shared" ca="1" si="242"/>
        <v>0</v>
      </c>
      <c r="AT74" s="230">
        <f t="shared" ca="1" si="242"/>
        <v>0</v>
      </c>
      <c r="AU74" s="111"/>
      <c r="AV74" s="111"/>
      <c r="AW74" s="111"/>
      <c r="AX74" s="111"/>
      <c r="AY74" s="111"/>
      <c r="AZ74" s="111"/>
      <c r="BA74" s="312" t="str">
        <f t="shared" ca="1" si="243"/>
        <v>TemplateEx 00009 SE GSW Past     Mat     TOLAut Scan2 GFS RR+01% GP 65% WP 75% MP 80% EL050% Age262 FlkSt_Lmb_--6 LWJ3 LWCJ3 LWCP1 LW2tth1 Emptys_Sell   Mdn0 Adult0 (PT_F33N11L11)</v>
      </c>
      <c r="BB74" s="8" t="str">
        <f ca="1">IF(COUNTIF($BA$13:$BA74,$BA74)=1,"-","Dup")</f>
        <v>-</v>
      </c>
      <c r="BC74" s="18"/>
      <c r="BD74" s="535" t="str" cm="1">
        <f t="array" aca="1" ref="BD74" ca="1">INDEX(BD$13:BD73,$B74+1,1)</f>
        <v>-</v>
      </c>
      <c r="BE74" s="535" t="str" cm="1">
        <f t="array" aca="1" ref="BE74" ca="1">INDEX(BE$13:BE73,$B74+1,1)</f>
        <v>-</v>
      </c>
      <c r="BF74" s="535" t="str" cm="1">
        <f t="array" aca="1" ref="BF74" ca="1">INDEX(BF$13:BF73,$B74+1,1)</f>
        <v>-</v>
      </c>
      <c r="BG74" s="535" t="str" cm="1">
        <f t="array" aca="1" ref="BG74" ca="1">INDEX(BG$13:BG73,$B74+1,1)</f>
        <v>-</v>
      </c>
      <c r="BH74" s="535" t="str" cm="1">
        <f t="array" aca="1" ref="BH74" ca="1">INDEX(BH$13:BH73,$B74+1,1)</f>
        <v>-</v>
      </c>
      <c r="BI74" s="535" t="str" cm="1">
        <f t="array" aca="1" ref="BI74" ca="1">INDEX(BI$13:BI73,$B74+1,1)</f>
        <v>-</v>
      </c>
      <c r="BJ74" s="535" t="str" cm="1">
        <f t="array" aca="1" ref="BJ74" ca="1">INDEX(BJ$13:BJ73,$B74+1,1)</f>
        <v>-</v>
      </c>
      <c r="BK74" s="535" t="str" cm="1">
        <f t="array" aca="1" ref="BK74" ca="1">INDEX(BK$13:BK73,$B74+1,1)</f>
        <v>-</v>
      </c>
      <c r="BL74" s="535" t="str" cm="1">
        <f t="array" aca="1" ref="BL74" ca="1">INDEX(BL$13:BL73,$B74+1,1)</f>
        <v>-</v>
      </c>
      <c r="BM74" s="18"/>
      <c r="BN74" s="411" t="b">
        <f t="shared" ca="1" si="244"/>
        <v>1</v>
      </c>
      <c r="BO74" s="411" t="str">
        <f t="shared" ca="1" si="244"/>
        <v>-</v>
      </c>
      <c r="BP74" s="411" t="b">
        <f t="shared" ca="1" si="244"/>
        <v>0</v>
      </c>
      <c r="BQ74" s="411" t="str">
        <f t="shared" ca="1" si="244"/>
        <v>-</v>
      </c>
      <c r="BR74" s="411" t="str">
        <f t="shared" ca="1" si="244"/>
        <v>-</v>
      </c>
      <c r="BS74" s="411" t="str">
        <f t="shared" ca="1" si="244"/>
        <v>-</v>
      </c>
      <c r="BT74" s="411" t="str">
        <f t="shared" ca="1" si="244"/>
        <v>-</v>
      </c>
      <c r="BU74" s="411" t="str">
        <f t="shared" ca="1" si="244"/>
        <v>-</v>
      </c>
      <c r="BV74" s="411" t="str">
        <f t="shared" ca="1" si="244"/>
        <v>-</v>
      </c>
      <c r="BW74" s="411" t="str">
        <f t="shared" ca="1" si="244"/>
        <v>-</v>
      </c>
      <c r="BX74" s="411" t="str">
        <f t="shared" ca="1" si="244"/>
        <v>-</v>
      </c>
      <c r="BY74" s="411" t="str">
        <f t="shared" ca="1" si="244"/>
        <v>-</v>
      </c>
      <c r="BZ74" s="411" t="b">
        <f t="shared" ca="1" si="244"/>
        <v>0</v>
      </c>
      <c r="CA74" s="87">
        <f t="shared" ca="1" si="244"/>
        <v>0</v>
      </c>
      <c r="CB74" s="535" t="str" cm="1">
        <f t="array" aca="1" ref="CB74" ca="1">INDEX(CB$13:CB73,$B74+1,1)</f>
        <v>-</v>
      </c>
      <c r="CC74" s="535" t="str" cm="1">
        <f t="array" aca="1" ref="CC74" ca="1">INDEX(CC$13:CC73,$B74+1,1)</f>
        <v>-</v>
      </c>
      <c r="CD74" s="535" t="str" cm="1">
        <f t="array" aca="1" ref="CD74" ca="1">INDEX(CD$13:CD73,$B74+1,1)</f>
        <v>-</v>
      </c>
      <c r="CE74" s="535" t="b" cm="1">
        <f t="array" aca="1" ref="CE74" ca="1">INDEX(CE$13:CE73,$B74+1,1)</f>
        <v>1</v>
      </c>
      <c r="CF74" s="18"/>
      <c r="CG74" s="535" t="str" cm="1">
        <f t="array" aca="1" ref="CG74" ca="1">INDEX(CG$13:CG73,$B74+1,1)</f>
        <v>-</v>
      </c>
      <c r="CH74" s="411">
        <f t="shared" ca="1" si="245"/>
        <v>1</v>
      </c>
      <c r="CI74" s="411">
        <f t="shared" ca="1" si="246"/>
        <v>1</v>
      </c>
      <c r="CJ74" s="411">
        <f t="shared" ca="1" si="246"/>
        <v>1</v>
      </c>
      <c r="CK74" s="535" t="str" cm="1">
        <f t="array" aca="1" ref="CK74" ca="1">INDEX(CK$13:CK73,$B74+1,1)</f>
        <v>-</v>
      </c>
      <c r="CL74" s="535" t="str" cm="1">
        <f t="array" aca="1" ref="CL74" ca="1">INDEX(CL$13:CL73,$B74+1,1)</f>
        <v>-</v>
      </c>
      <c r="CM74" s="535" t="str" cm="1">
        <f t="array" aca="1" ref="CM74" ca="1">INDEX(CM$13:CM73,$B74+1,1)</f>
        <v>-</v>
      </c>
      <c r="CN74" s="411">
        <f t="shared" ca="1" si="247"/>
        <v>1</v>
      </c>
      <c r="CO74" s="411">
        <f t="shared" ca="1" si="248"/>
        <v>1</v>
      </c>
      <c r="CP74" s="411">
        <f t="shared" ca="1" si="248"/>
        <v>1</v>
      </c>
      <c r="CQ74" s="535" t="str" cm="1">
        <f t="array" aca="1" ref="CQ74" ca="1">INDEX(CQ$13:CQ73,$B74+1,1)</f>
        <v>-</v>
      </c>
      <c r="CR74" s="411">
        <f t="shared" ca="1" si="249"/>
        <v>1</v>
      </c>
      <c r="CS74" s="411">
        <f t="shared" ca="1" si="250"/>
        <v>1</v>
      </c>
      <c r="CT74" s="535" t="str" cm="1">
        <f t="array" aca="1" ref="CT74" ca="1">INDEX(CT$13:CT73,$B74+1,1)</f>
        <v>-</v>
      </c>
      <c r="CU74" s="535" t="str" cm="1">
        <f t="array" aca="1" ref="CU74" ca="1">INDEX(CU$13:CU73,$B74+1,1)</f>
        <v>-</v>
      </c>
      <c r="CV74" s="411">
        <f t="shared" ca="1" si="251"/>
        <v>1</v>
      </c>
      <c r="CW74" s="535" t="str" cm="1">
        <f t="array" aca="1" ref="CW74" ca="1">INDEX(CW$13:CW73,$B74+1,1)</f>
        <v>-</v>
      </c>
      <c r="CX74" s="411">
        <f t="shared" ca="1" si="252"/>
        <v>1</v>
      </c>
      <c r="CY74" s="411">
        <f t="shared" ca="1" si="253"/>
        <v>1</v>
      </c>
      <c r="CZ74" s="411">
        <f t="shared" ca="1" si="253"/>
        <v>1</v>
      </c>
      <c r="DA74" s="535" cm="1">
        <f t="array" aca="1" ref="DA74" ca="1">INDEX(DA$13:DA73,$B74+1,1)</f>
        <v>720</v>
      </c>
      <c r="DB74" s="535" cm="1">
        <f t="array" aca="1" ref="DB74" ca="1">INDEX(DB$13:DB73,$B74+1,1)</f>
        <v>720</v>
      </c>
      <c r="DC74" s="18"/>
      <c r="DD74" s="535" t="b" cm="1">
        <f t="array" aca="1" ref="DD74" ca="1">INDEX(DD$13:DD73,$B74+1,1)</f>
        <v>1</v>
      </c>
      <c r="DE74" s="535" t="b" cm="1">
        <f t="array" aca="1" ref="DE74" ca="1">INDEX(DE$13:DE73,$B74+1,1)</f>
        <v>1</v>
      </c>
      <c r="DF74" s="535" t="b" cm="1">
        <f t="array" aca="1" ref="DF74" ca="1">INDEX(DF$13:DF73,$B74+1,1)</f>
        <v>1</v>
      </c>
      <c r="DG74" s="87">
        <f t="shared" ca="1" si="339"/>
        <v>0</v>
      </c>
      <c r="DH74" s="804" cm="1">
        <f t="array" aca="1" ref="DH74" ca="1">VALUE(IFERROR(VALUE($K74),0) &amp; _xlfn.SWITCH($CD74,"-",4,$CD74) &amp; $L74 &amp; $T74 &amp; "00" &amp; $N74 &amp; $AK74 &amp; $R74 &amp; _xlfn.SWITCH($AM74,3,1,$AM74) &amp; _xlfn.SWITCH($M74,4,0,$M74) &amp; _xlfn.SWITCH($AD74,6,1,$AD74))</f>
        <v>142400122204</v>
      </c>
      <c r="DI74" s="535" cm="1">
        <f t="array" aca="1" ref="DI74" ca="1">INDEX(DI$13:DI73,$B74+1,1)</f>
        <v>1</v>
      </c>
      <c r="DJ74" s="535" cm="1">
        <f t="array" aca="1" ref="DJ74" ca="1">INDEX(DJ$13:DJ73,$B74+1,1)</f>
        <v>1</v>
      </c>
      <c r="DK74" s="411">
        <f t="shared" ca="1" si="254"/>
        <v>7</v>
      </c>
      <c r="DL74" s="411">
        <f t="shared" ca="1" si="254"/>
        <v>70</v>
      </c>
      <c r="DM74" s="411" t="str">
        <f t="shared" ca="1" si="254"/>
        <v>-</v>
      </c>
      <c r="DN74" s="411" t="str">
        <f t="shared" ca="1" si="254"/>
        <v>-</v>
      </c>
      <c r="DO74" s="411" t="str">
        <f t="shared" ca="1" si="254"/>
        <v>-</v>
      </c>
      <c r="DP74" s="411" t="str">
        <f t="shared" ca="1" si="254"/>
        <v>-</v>
      </c>
      <c r="DQ74" s="411" t="b">
        <f t="shared" ca="1" si="255"/>
        <v>0</v>
      </c>
      <c r="DR74" s="411" t="str">
        <f t="shared" ca="1" si="256"/>
        <v>-</v>
      </c>
      <c r="DS74" s="411" t="str">
        <f t="shared" ca="1" si="256"/>
        <v>-</v>
      </c>
      <c r="DT74" s="411" t="str">
        <f t="shared" ca="1" si="256"/>
        <v>-</v>
      </c>
      <c r="DU74" s="411" t="str">
        <f t="shared" ca="1" si="256"/>
        <v>-</v>
      </c>
      <c r="DV74" s="411">
        <f t="shared" ca="1" si="256"/>
        <v>0</v>
      </c>
      <c r="DW74" s="411">
        <f t="shared" ca="1" si="256"/>
        <v>0</v>
      </c>
      <c r="DX74" s="411" t="str">
        <f t="shared" ca="1" si="256"/>
        <v>-</v>
      </c>
      <c r="DY74" s="411" t="str">
        <f t="shared" ca="1" si="256"/>
        <v>-</v>
      </c>
      <c r="DZ74" s="411" t="str">
        <f t="shared" ca="1" si="256"/>
        <v>-</v>
      </c>
      <c r="EA74" s="535" cm="1">
        <f t="array" aca="1" ref="EA74" ca="1">INDEX(EA$13:EA73,$B74+1,1)</f>
        <v>0</v>
      </c>
      <c r="EB74" s="535" cm="1">
        <f t="array" aca="1" ref="EB74" ca="1">INDEX(EB$13:EB73,$B74+1,1)</f>
        <v>999999</v>
      </c>
      <c r="EC74" s="535" cm="1">
        <f t="array" aca="1" ref="EC74" ca="1">INDEX(EC$13:EC73,$B74+1,1)</f>
        <v>999999</v>
      </c>
      <c r="ED74" s="535" cm="1">
        <f t="array" aca="1" ref="ED74" ca="1">INDEX(ED$13:ED73,$B74+1,1)</f>
        <v>999999</v>
      </c>
      <c r="EE74" s="535" cm="1">
        <f t="array" aca="1" ref="EE74" ca="1">INDEX(EE$13:EE73,$B74+1,1)</f>
        <v>999999</v>
      </c>
      <c r="EF74" s="535" cm="1">
        <f t="array" aca="1" ref="EF74" ca="1">INDEX(EF$13:EF73,$B74+1,1)</f>
        <v>999999</v>
      </c>
      <c r="EG74" s="535" cm="1">
        <f t="array" aca="1" ref="EG74" ca="1">INDEX(EG$13:EG73,$B74+1,1)</f>
        <v>999999</v>
      </c>
      <c r="EH74" s="535" cm="1">
        <f t="array" aca="1" ref="EH74" ca="1">INDEX(EH$13:EH73,$B74+1,1)</f>
        <v>999999</v>
      </c>
      <c r="EI74" s="535" cm="1">
        <f t="array" aca="1" ref="EI74" ca="1">INDEX(EI$13:EI73,$B74+1,1)</f>
        <v>999999</v>
      </c>
      <c r="EJ74" s="535" cm="1">
        <f t="array" aca="1" ref="EJ74" ca="1">INDEX(EJ$13:EJ73,$B74+1,1)</f>
        <v>999999</v>
      </c>
      <c r="EK74" s="535" cm="1">
        <f t="array" aca="1" ref="EK74" ca="1">INDEX(EK$13:EK73,$B74+1,1)</f>
        <v>999999</v>
      </c>
      <c r="EL74" s="535" cm="1">
        <f t="array" aca="1" ref="EL74" ca="1">INDEX(EL$13:EL73,$B74+1,1)</f>
        <v>999999</v>
      </c>
      <c r="EM74" s="535" cm="1">
        <f t="array" aca="1" ref="EM74" ca="1">INDEX(EM$13:EM73,$B74+1,1)</f>
        <v>999999</v>
      </c>
      <c r="EN74" s="782">
        <f t="shared" ca="1" si="257"/>
        <v>999999</v>
      </c>
      <c r="EO74" s="782">
        <f t="shared" ca="1" si="257"/>
        <v>999999</v>
      </c>
      <c r="EP74" s="782">
        <f t="shared" ca="1" si="257"/>
        <v>0</v>
      </c>
      <c r="EQ74" s="800">
        <f t="shared" ca="1" si="340"/>
        <v>999999</v>
      </c>
      <c r="ER74" s="800">
        <f t="shared" ca="1" si="258"/>
        <v>999999</v>
      </c>
      <c r="ES74" s="801">
        <f t="shared" ca="1" si="259"/>
        <v>999999</v>
      </c>
      <c r="ET74" s="802" t="str">
        <f t="shared" ca="1" si="341"/>
        <v>-</v>
      </c>
      <c r="EU74" s="781">
        <f t="shared" ca="1" si="260"/>
        <v>0</v>
      </c>
      <c r="EV74" s="779">
        <f t="shared" ca="1" si="342"/>
        <v>0</v>
      </c>
      <c r="EW74" s="780">
        <f t="shared" ca="1" si="343"/>
        <v>999999</v>
      </c>
      <c r="EX74" s="727" cm="1">
        <f t="array" aca="1" ref="EX74" ca="1">INDEX(i.ELMated,$AB74+1,1)</f>
        <v>0.5</v>
      </c>
      <c r="EY74" s="728" cm="1">
        <f t="array" aca="1" ref="EY74" ca="1">INDEX(i.ELMatedEst,$AA74+1,$T74)</f>
        <v>0.5</v>
      </c>
      <c r="EZ74" s="535" t="str" cm="1">
        <f t="array" aca="1" ref="EZ74" ca="1">INDEX(EZ$13:EZ73,$B74+1,1)</f>
        <v>-</v>
      </c>
      <c r="FA74" s="535" t="str" cm="1">
        <f t="array" aca="1" ref="FA74" ca="1">INDEX(FA$13:FA73,$B74+1,1)</f>
        <v>-</v>
      </c>
      <c r="FB74" s="664">
        <f t="shared" ca="1" si="261"/>
        <v>0</v>
      </c>
      <c r="FC74" s="666">
        <f t="shared" ca="1" si="262"/>
        <v>1.2500000000000001E-2</v>
      </c>
      <c r="FD74" s="191">
        <f t="shared" ca="1" si="349"/>
        <v>0.95</v>
      </c>
      <c r="FE74" s="667">
        <f t="shared" ca="1" si="263"/>
        <v>0.06</v>
      </c>
      <c r="FF74" s="667">
        <f ca="1">INDEX(CHOOSE($N74,DataAutumn!i.EL_PropnSold,DataWinter!i.EL_PropnSold,DataSpring!i.EL_PropnSold),$AI74,$T74)*INDEX(i.ELMatedEst,$AB74+1,$T74)*i.dAdultRR_ELPropSold
+INDEX(i.dryman,($AJ74-1)*4+$AI74,FF$7)</f>
        <v>1.4800000000000001E-2</v>
      </c>
      <c r="FG74" s="667">
        <f ca="1">INDEX(CHOOSE($N74,DataAutumn!i.EL_PropnSold,DataWinter!i.EL_PropnSold,DataSpring!i.EL_PropnSold),$AI74,$T74)*INDEX(i.ELMatedEst,$AB74+1,$T74)*i.dAdultRR_ELPropSold
+INDEX(i.dryman,($AJ74-1)*4+$AI74,FG$7)</f>
        <v>7.7300000000000008E-2</v>
      </c>
      <c r="FH74" s="667">
        <f ca="1">INDEX(CHOOSE($N74,DataAutumn!i.EL_PropnSold,DataWinter!i.EL_PropnSold,DataSpring!i.EL_PropnSold),$AI74,$T74)*INDEX(i.ELMatedEst,$AB74+1,$T74)*i.dAdultRR_ELPropSold
+INDEX(i.dryman,($AJ74-1)*4+$AI74,FH$7)</f>
        <v>7.7300000000000008E-2</v>
      </c>
      <c r="FI74" s="667">
        <f ca="1">INDEX(CHOOSE($N74,DataAutumn!i.EL_PropnSold,DataWinter!i.EL_PropnSold,DataSpring!i.EL_PropnSold),$AI74,$T74)*INDEX(i.ELMatedEst,$AB74+1,$T74)*i.dAdultRR_ELPropSold
+INDEX(i.dryman,($AJ74-1)*4+$AI74,FI$7)</f>
        <v>7.7300000000000008E-2</v>
      </c>
      <c r="FJ74" s="668">
        <f ca="1">INDEX(CHOOSE($N74,DataAutumn!i.EL_PropnSold,DataWinter!i.EL_PropnSold,DataSpring!i.EL_PropnSold),$AI74,$T74)*INDEX(i.ELMatedEst,$AB74+1,$T74)*i.dAdultLSurv_ELPropSold</f>
        <v>-3.2000000000000002E-3</v>
      </c>
      <c r="FK74" s="666" t="b">
        <f t="shared" ca="1" si="264"/>
        <v>1</v>
      </c>
      <c r="FL74" s="666" t="b">
        <f t="shared" ca="1" si="264"/>
        <v>1</v>
      </c>
      <c r="FM74" s="716" t="b">
        <f t="shared" ca="1" si="265"/>
        <v>0</v>
      </c>
      <c r="FN74" s="666" t="b">
        <f t="shared" ca="1" si="264"/>
        <v>0</v>
      </c>
      <c r="FO74" s="668">
        <f t="shared" ca="1" si="266"/>
        <v>0</v>
      </c>
      <c r="FP74" s="669">
        <f t="shared" ca="1" si="267"/>
        <v>0</v>
      </c>
      <c r="FQ74" s="670" t="b">
        <f t="shared" ca="1" si="268"/>
        <v>0</v>
      </c>
      <c r="FR74" s="665" t="b">
        <f t="shared" ca="1" si="269"/>
        <v>1</v>
      </c>
      <c r="FS74" s="411" t="b">
        <f t="shared" ca="1" si="269"/>
        <v>0</v>
      </c>
      <c r="FT74" s="411" t="b">
        <f t="shared" ca="1" si="269"/>
        <v>0</v>
      </c>
      <c r="FU74" s="87">
        <f t="shared" ca="1" si="270"/>
        <v>2</v>
      </c>
      <c r="FV74" s="87">
        <f t="shared" ca="1" si="270"/>
        <v>2</v>
      </c>
      <c r="FW74" s="411">
        <f t="shared" ca="1" si="271"/>
        <v>0.75</v>
      </c>
      <c r="FX74" s="411">
        <f t="shared" ca="1" si="272"/>
        <v>0.8</v>
      </c>
      <c r="FY74" s="411">
        <f t="shared" ca="1" si="272"/>
        <v>0.8</v>
      </c>
      <c r="FZ74" s="411">
        <f t="shared" ca="1" si="273"/>
        <v>0.65</v>
      </c>
      <c r="GA74" s="411">
        <f t="shared" ca="1" si="274"/>
        <v>0.35</v>
      </c>
      <c r="GB74" s="411" t="b">
        <f t="shared" ca="1" si="274"/>
        <v>1</v>
      </c>
      <c r="GC74" s="411" t="b">
        <f t="shared" ca="1" si="274"/>
        <v>0</v>
      </c>
      <c r="GD74" s="411" t="b">
        <f t="shared" ca="1" si="274"/>
        <v>0</v>
      </c>
      <c r="GE74" s="411" t="b">
        <f t="shared" ca="1" si="274"/>
        <v>0</v>
      </c>
      <c r="GF74" s="87">
        <f t="shared" ca="1" si="275"/>
        <v>1</v>
      </c>
      <c r="GG74" s="87">
        <f t="shared" ca="1" si="275"/>
        <v>1</v>
      </c>
      <c r="GH74" s="87">
        <f t="shared" ca="1" si="275"/>
        <v>1</v>
      </c>
      <c r="GI74" s="87">
        <f t="shared" ca="1" si="275"/>
        <v>1</v>
      </c>
      <c r="GJ74" s="87">
        <f t="shared" ca="1" si="275"/>
        <v>1</v>
      </c>
      <c r="GK74" s="87">
        <f t="shared" ca="1" si="275"/>
        <v>1</v>
      </c>
      <c r="GL74" s="87">
        <f t="shared" ca="1" si="275"/>
        <v>1</v>
      </c>
      <c r="GM74" s="87">
        <f t="shared" ca="1" si="275"/>
        <v>1</v>
      </c>
      <c r="GN74" s="411" cm="1">
        <f t="array" aca="1" ref="GN74" ca="1">INDEX(i.dse_type,1,$L74)</f>
        <v>0</v>
      </c>
      <c r="GO74" s="535" t="str" cm="1">
        <f t="array" aca="1" ref="GO74" ca="1">INDEX(GO$13:GO73,$B74+1,1)</f>
        <v>-</v>
      </c>
      <c r="GP74" s="535" t="str" cm="1">
        <f t="array" aca="1" ref="GP74" ca="1">INDEX(GP$13:GP73,$B74+1,1)</f>
        <v>-</v>
      </c>
      <c r="GQ74" s="535" t="str" cm="1">
        <f t="array" aca="1" ref="GQ74" ca="1">INDEX(GQ$13:GQ73,$B74+1,1)</f>
        <v>-</v>
      </c>
      <c r="GR74" s="18"/>
      <c r="GS74" s="535" t="str" cm="1">
        <f t="array" aca="1" ref="GS74" ca="1">INDEX(GS$13:GS73,$B74+1,1)</f>
        <v>-</v>
      </c>
      <c r="GT74" s="535" t="str" cm="1">
        <f t="array" aca="1" ref="GT74" ca="1">INDEX(GT$13:GT73,$B74+1,1)</f>
        <v>-</v>
      </c>
      <c r="GU74" s="535" t="str" cm="1">
        <f t="array" aca="1" ref="GU74" ca="1">INDEX(GU$13:GU73,$B74+1,1)</f>
        <v>-</v>
      </c>
      <c r="GV74" s="411">
        <f t="shared" ca="1" si="344"/>
        <v>0</v>
      </c>
      <c r="GW74" s="535" t="str" cm="1">
        <f t="array" aca="1" ref="GW74" ca="1">INDEX(GW$13:GW73,$B74+1,1)</f>
        <v>-</v>
      </c>
      <c r="GX74" s="535" cm="1">
        <f t="array" aca="1" ref="GX74" ca="1">INDEX(GX$13:GX73,$B74+1,1)</f>
        <v>1</v>
      </c>
      <c r="GY74" s="535" cm="1">
        <f t="array" aca="1" ref="GY74" ca="1">INDEX(GY$13:GY73,$B74+1,1)</f>
        <v>1</v>
      </c>
      <c r="GZ74" s="535" t="str" cm="1">
        <f t="array" aca="1" ref="GZ74" ca="1">INDEX(GZ$13:GZ73,$B74+1,1)</f>
        <v>-</v>
      </c>
      <c r="HA74" s="535" t="str" cm="1">
        <f t="array" aca="1" ref="HA74" ca="1">INDEX(HA$13:HA73,$B74+1,1)</f>
        <v>-</v>
      </c>
      <c r="HB74" s="535" t="str" cm="1">
        <f t="array" aca="1" ref="HB74" ca="1">INDEX(HB$13:HB73,$B74+1,1)</f>
        <v>-</v>
      </c>
      <c r="HC74" s="535" t="str" cm="1">
        <f t="array" aca="1" ref="HC74" ca="1">INDEX(HC$13:HC73,$B74+1,1)</f>
        <v>-</v>
      </c>
      <c r="HD74" s="535" t="str" cm="1">
        <f t="array" aca="1" ref="HD74" ca="1">INDEX(HD$13:HD73,$B74+1,1)</f>
        <v>-</v>
      </c>
      <c r="HE74" s="535" t="str" cm="1">
        <f t="array" aca="1" ref="HE74" ca="1">INDEX(HE$13:HE73,$B74+1,1)</f>
        <v>-</v>
      </c>
      <c r="HF74" s="535" t="str" cm="1">
        <f t="array" aca="1" ref="HF74" ca="1">INDEX(HF$13:HF73,$B74+1,1)</f>
        <v>-</v>
      </c>
      <c r="HG74" s="535" t="str" cm="1">
        <f t="array" aca="1" ref="HG74" ca="1">INDEX(HG$13:HG73,$B74+1,1)</f>
        <v>-</v>
      </c>
      <c r="HH74" s="535" t="str" cm="1">
        <f t="array" aca="1" ref="HH74" ca="1">INDEX(HH$13:HH73,$B74+1,1)</f>
        <v>-</v>
      </c>
      <c r="HI74" s="535" t="str" cm="1">
        <f t="array" aca="1" ref="HI74" ca="1">INDEX(HI$13:HI73,$B74+1,1)</f>
        <v>-</v>
      </c>
      <c r="HJ74" s="535" t="str" cm="1">
        <f t="array" aca="1" ref="HJ74" ca="1">INDEX(HJ$13:HJ73,$B74+1,1)</f>
        <v>-</v>
      </c>
      <c r="HK74" s="535" t="str" cm="1">
        <f t="array" aca="1" ref="HK74" ca="1">INDEX(HK$13:HK73,$B74+1,1)</f>
        <v>-</v>
      </c>
      <c r="HL74" s="535" t="str" cm="1">
        <f t="array" aca="1" ref="HL74" ca="1">INDEX(HL$13:HL73,$B74+1,1)</f>
        <v>-</v>
      </c>
      <c r="HM74" s="535" t="str" cm="1">
        <f t="array" aca="1" ref="HM74" ca="1">INDEX(HM$13:HM73,$B74+1,1)</f>
        <v>-</v>
      </c>
      <c r="HN74" s="535" t="str" cm="1">
        <f t="array" aca="1" ref="HN74" ca="1">INDEX(HN$13:HN73,$B74+1,1)</f>
        <v>-</v>
      </c>
      <c r="HO74" s="535" t="str" cm="1">
        <f t="array" aca="1" ref="HO74" ca="1">INDEX(HO$13:HO73,$B74+1,1)</f>
        <v>-</v>
      </c>
      <c r="HP74" s="535" t="str" cm="1">
        <f t="array" aca="1" ref="HP74" ca="1">INDEX(HP$13:HP73,$B74+1,1)</f>
        <v>-</v>
      </c>
      <c r="HQ74" s="535" t="str" cm="1">
        <f t="array" aca="1" ref="HQ74" ca="1">INDEX(HQ$13:HQ73,$B74+1,1)</f>
        <v>-</v>
      </c>
      <c r="HR74" s="535" t="str" cm="1">
        <f t="array" aca="1" ref="HR74" ca="1">INDEX(HR$13:HR73,$B74+1,1)</f>
        <v>-</v>
      </c>
      <c r="HS74" s="535" t="str" cm="1">
        <f t="array" aca="1" ref="HS74" ca="1">INDEX(HS$13:HS73,$B74+1,1)</f>
        <v>-</v>
      </c>
      <c r="HT74" s="535" t="str" cm="1">
        <f t="array" aca="1" ref="HT74" ca="1">INDEX(HT$13:HT73,$B74+1,1)</f>
        <v>-</v>
      </c>
      <c r="HU74" s="535" cm="1">
        <f t="array" aca="1" ref="HU74" ca="1">INDEX(HU$13:HU73,$B74+1,1)</f>
        <v>0</v>
      </c>
      <c r="HV74" s="535" t="str" cm="1">
        <f t="array" aca="1" ref="HV74" ca="1">INDEX(HV$13:HV73,$B74+1,1)</f>
        <v>-</v>
      </c>
      <c r="HW74" s="535" cm="1">
        <f t="array" aca="1" ref="HW74" ca="1">INDEX(HW$13:HW73,$B74+1,1)</f>
        <v>1</v>
      </c>
      <c r="HX74" s="727">
        <f t="shared" ca="1" si="276"/>
        <v>0</v>
      </c>
      <c r="HY74" s="727">
        <f t="shared" ca="1" si="276"/>
        <v>0</v>
      </c>
      <c r="HZ74" s="727">
        <f t="shared" ca="1" si="276"/>
        <v>0</v>
      </c>
      <c r="IA74" s="727">
        <f t="shared" ca="1" si="277"/>
        <v>0</v>
      </c>
      <c r="IB74" s="727">
        <f t="shared" ca="1" si="277"/>
        <v>0</v>
      </c>
      <c r="IC74" s="727">
        <f t="shared" ca="1" si="277"/>
        <v>0</v>
      </c>
      <c r="ID74" s="535" cm="1">
        <f t="array" aca="1" ref="ID74" ca="1">INDEX(ID$13:ID73,$B74+1,1)</f>
        <v>0</v>
      </c>
      <c r="IE74" s="727">
        <f t="shared" ca="1" si="278"/>
        <v>1</v>
      </c>
      <c r="IF74" s="727">
        <f t="shared" ca="1" si="278"/>
        <v>0</v>
      </c>
      <c r="IG74" s="727">
        <f t="shared" ca="1" si="278"/>
        <v>0</v>
      </c>
      <c r="IH74" s="727">
        <f t="shared" ca="1" si="278"/>
        <v>0</v>
      </c>
      <c r="II74" s="535" cm="1">
        <f t="array" aca="1" ref="II74" ca="1">INDEX(II$13:II73,$B74+1,1)</f>
        <v>0</v>
      </c>
      <c r="IJ74" s="727">
        <f t="shared" ca="1" si="278"/>
        <v>0</v>
      </c>
      <c r="IK74" s="18"/>
      <c r="IL74" s="535" t="str" cm="1">
        <f t="array" aca="1" ref="IL74" ca="1">INDEX(IL$13:IL73,$B74+1,1)</f>
        <v>-</v>
      </c>
      <c r="IM74" s="535" t="str" cm="1">
        <f t="array" aca="1" ref="IM74" ca="1">INDEX(IM$13:IM73,$B74+1,1)</f>
        <v>-</v>
      </c>
      <c r="IN74" s="535" t="str" cm="1">
        <f t="array" aca="1" ref="IN74" ca="1">INDEX(IN$13:IN73,$B74+1,1)</f>
        <v>-</v>
      </c>
      <c r="IO74" s="535" t="str" cm="1">
        <f t="array" aca="1" ref="IO74" ca="1">INDEX(IO$13:IO73,$B74+1,1)</f>
        <v>-</v>
      </c>
      <c r="IP74" s="535" t="str" cm="1">
        <f t="array" aca="1" ref="IP74" ca="1">INDEX(IP$13:IP73,$B74+1,1)</f>
        <v>-</v>
      </c>
      <c r="IQ74" s="535" t="str" cm="1">
        <f t="array" aca="1" ref="IQ74" ca="1">INDEX(IQ$13:IQ73,$B74+1,1)</f>
        <v>-</v>
      </c>
      <c r="IR74" s="535" t="str" cm="1">
        <f t="array" aca="1" ref="IR74" ca="1">INDEX(IR$13:IR73,$B74+1,1)</f>
        <v>-</v>
      </c>
      <c r="IS74" s="535" t="str" cm="1">
        <f t="array" aca="1" ref="IS74" ca="1">INDEX(IS$13:IS73,$B74+1,1)</f>
        <v>-</v>
      </c>
      <c r="IT74" s="535" t="str" cm="1">
        <f t="array" aca="1" ref="IT74" ca="1">INDEX(IT$13:IT73,$B74+1,1)</f>
        <v>-</v>
      </c>
      <c r="IU74" s="535" t="str" cm="1">
        <f t="array" aca="1" ref="IU74" ca="1">INDEX(IU$13:IU73,$B74+1,1)</f>
        <v>-</v>
      </c>
      <c r="IV74" s="535" t="str" cm="1">
        <f t="array" aca="1" ref="IV74" ca="1">INDEX(IV$13:IV73,$B74+1,1)</f>
        <v>-</v>
      </c>
      <c r="IW74" s="535" t="str" cm="1">
        <f t="array" aca="1" ref="IW74" ca="1">INDEX(IW$13:IW73,$B74+1,1)</f>
        <v>-</v>
      </c>
      <c r="IX74" s="535" t="str" cm="1">
        <f t="array" aca="1" ref="IX74" ca="1">INDEX(IX$13:IX73,$B74+1,1)</f>
        <v>-</v>
      </c>
      <c r="IY74" s="535" t="str" cm="1">
        <f t="array" aca="1" ref="IY74" ca="1">INDEX(IY$13:IY73,$B74+1,1)</f>
        <v>-</v>
      </c>
      <c r="IZ74" s="535" t="str" cm="1">
        <f t="array" aca="1" ref="IZ74" ca="1">INDEX(IZ$13:IZ73,$B74+1,1)</f>
        <v>-</v>
      </c>
      <c r="JA74" s="535" t="str" cm="1">
        <f t="array" aca="1" ref="JA74" ca="1">INDEX(JA$13:JA73,$B74+1,1)</f>
        <v>-</v>
      </c>
      <c r="JB74" s="535" cm="1">
        <f t="array" aca="1" ref="JB74" ca="1">INDEX(JB$13:JB73,$B74+1,1)</f>
        <v>0</v>
      </c>
      <c r="JC74" s="535" cm="1">
        <f t="array" aca="1" ref="JC74" ca="1">INDEX(JC$13:JC73,$B74+1,1)</f>
        <v>0</v>
      </c>
      <c r="JD74" s="545" cm="1">
        <f t="array" aca="1" ref="JD74" ca="1">IF(AND($N74=JD$10,$AS74&lt;&gt;0),INDEX(i.LTWFeedLevels,$AS74,12),0)</f>
        <v>0</v>
      </c>
      <c r="JE74" s="630" cm="1">
        <f t="array" aca="1" ref="JE74" ca="1">IF(AND($N74=JE$10,$AT74&lt;&gt;0),INDEX(i.LTWFeedLevels,$AT74,12),0)</f>
        <v>0</v>
      </c>
      <c r="JF74" s="457">
        <f t="shared" ref="JF74:JH74" ca="1" si="374">JE74</f>
        <v>0</v>
      </c>
      <c r="JG74" s="457">
        <f t="shared" ca="1" si="374"/>
        <v>0</v>
      </c>
      <c r="JH74" s="457">
        <f t="shared" ca="1" si="374"/>
        <v>0</v>
      </c>
      <c r="JI74" s="545" cm="1">
        <f t="array" aca="1" ref="JI74" ca="1">IF(AND($N74=JI$10,$AS74&lt;&gt;0),INDEX(i.LTWFeedLevels,$AS74,12),0)</f>
        <v>0</v>
      </c>
      <c r="JJ74" s="630" cm="1">
        <f t="array" aca="1" ref="JJ74" ca="1">IF(AND($N74=JJ$10,$AT74&lt;&gt;0),INDEX(i.LTWFeedLevels,$AT74,12),0)</f>
        <v>0</v>
      </c>
      <c r="JK74" s="457">
        <f t="shared" ref="JK74:JM74" ca="1" si="375">JJ74</f>
        <v>0</v>
      </c>
      <c r="JL74" s="457">
        <f t="shared" ca="1" si="375"/>
        <v>0</v>
      </c>
      <c r="JM74" s="457">
        <f t="shared" ca="1" si="375"/>
        <v>0</v>
      </c>
      <c r="JN74" s="545" cm="1">
        <f t="array" aca="1" ref="JN74" ca="1">IF(AND($N74=JN$10,$AS74&lt;&gt;0),INDEX(i.LTWFeedLevels,$AS74,12),0)</f>
        <v>0</v>
      </c>
      <c r="JO74" s="630" cm="1">
        <f t="array" aca="1" ref="JO74" ca="1">IF(AND($N74=JO$10,$AT74&lt;&gt;0),INDEX(i.LTWFeedLevels,$AT74,12),0)</f>
        <v>0</v>
      </c>
      <c r="JP74" s="457">
        <f t="shared" ref="JP74:JR74" ca="1" si="376">JO74</f>
        <v>0</v>
      </c>
      <c r="JQ74" s="457">
        <f t="shared" ca="1" si="376"/>
        <v>0</v>
      </c>
      <c r="JR74" s="457">
        <f t="shared" ca="1" si="376"/>
        <v>0</v>
      </c>
      <c r="JS74" s="189">
        <f t="shared" ca="1" si="282"/>
        <v>0</v>
      </c>
      <c r="JT74" s="189">
        <f t="shared" ca="1" si="282"/>
        <v>0</v>
      </c>
      <c r="JU74" s="189">
        <f t="shared" ca="1" si="282"/>
        <v>0</v>
      </c>
      <c r="JV74" s="189">
        <f t="shared" ca="1" si="282"/>
        <v>0</v>
      </c>
      <c r="JW74" s="189">
        <f t="shared" ca="1" si="282"/>
        <v>0</v>
      </c>
      <c r="JX74" s="189">
        <f t="shared" ca="1" si="282"/>
        <v>0</v>
      </c>
      <c r="JY74" s="189">
        <f t="shared" ca="1" si="282"/>
        <v>0</v>
      </c>
      <c r="JZ74" s="189">
        <f t="shared" ca="1" si="282"/>
        <v>0</v>
      </c>
      <c r="KA74" s="189">
        <f t="shared" ca="1" si="282"/>
        <v>0</v>
      </c>
      <c r="KB74" s="189">
        <f t="shared" ca="1" si="282"/>
        <v>0</v>
      </c>
      <c r="KC74" s="189">
        <f t="shared" ca="1" si="283"/>
        <v>0</v>
      </c>
      <c r="KD74" s="189">
        <f t="shared" ca="1" si="283"/>
        <v>0</v>
      </c>
      <c r="KE74" s="189">
        <f t="shared" ca="1" si="283"/>
        <v>-5</v>
      </c>
      <c r="KF74" s="189">
        <f t="shared" ca="1" si="283"/>
        <v>2</v>
      </c>
      <c r="KG74" s="189">
        <f t="shared" ca="1" si="283"/>
        <v>-1.5</v>
      </c>
      <c r="KH74" s="189">
        <f t="shared" ca="1" si="283"/>
        <v>-2</v>
      </c>
      <c r="KI74" s="189">
        <f t="shared" ca="1" si="283"/>
        <v>0</v>
      </c>
      <c r="KJ74" s="189">
        <f t="shared" ca="1" si="283"/>
        <v>0</v>
      </c>
      <c r="KK74" s="189">
        <f t="shared" ca="1" si="283"/>
        <v>0</v>
      </c>
      <c r="KL74" s="189">
        <f t="shared" ca="1" si="283"/>
        <v>0</v>
      </c>
      <c r="KM74" s="189">
        <f t="shared" ca="1" si="284"/>
        <v>0</v>
      </c>
      <c r="KN74" s="189">
        <f t="shared" ca="1" si="284"/>
        <v>0</v>
      </c>
      <c r="KO74" s="189">
        <f t="shared" ca="1" si="284"/>
        <v>0</v>
      </c>
      <c r="KP74" s="189">
        <f t="shared" ca="1" si="284"/>
        <v>0</v>
      </c>
      <c r="KQ74" s="189">
        <f t="shared" ca="1" si="284"/>
        <v>0</v>
      </c>
      <c r="KR74" s="189">
        <f t="shared" ca="1" si="284"/>
        <v>0</v>
      </c>
      <c r="KS74" s="189">
        <f t="shared" ca="1" si="284"/>
        <v>0</v>
      </c>
      <c r="KT74" s="189">
        <f t="shared" ca="1" si="284"/>
        <v>0</v>
      </c>
      <c r="KU74" s="189">
        <f t="shared" ca="1" si="284"/>
        <v>0</v>
      </c>
      <c r="KV74" s="189">
        <f t="shared" ca="1" si="284"/>
        <v>0</v>
      </c>
      <c r="KW74" s="189">
        <f t="shared" ca="1" si="285"/>
        <v>0</v>
      </c>
      <c r="KX74" s="189">
        <f t="shared" ca="1" si="285"/>
        <v>0</v>
      </c>
      <c r="KY74" s="189">
        <f t="shared" ca="1" si="285"/>
        <v>0</v>
      </c>
      <c r="KZ74" s="189">
        <f t="shared" ca="1" si="285"/>
        <v>0</v>
      </c>
      <c r="LA74" s="189">
        <f t="shared" ca="1" si="285"/>
        <v>0</v>
      </c>
      <c r="LB74" s="189">
        <f t="shared" ca="1" si="285"/>
        <v>0</v>
      </c>
      <c r="LC74" s="189">
        <f t="shared" ca="1" si="285"/>
        <v>0</v>
      </c>
      <c r="LD74" s="189">
        <f t="shared" ca="1" si="285"/>
        <v>0</v>
      </c>
      <c r="LE74" s="189">
        <f t="shared" ca="1" si="285"/>
        <v>0</v>
      </c>
      <c r="LF74" s="189">
        <f t="shared" ca="1" si="285"/>
        <v>0</v>
      </c>
      <c r="LG74" s="189">
        <f t="shared" ca="1" si="286"/>
        <v>0</v>
      </c>
      <c r="LH74" s="189">
        <f t="shared" ca="1" si="286"/>
        <v>0</v>
      </c>
      <c r="LI74" s="189">
        <f t="shared" ca="1" si="286"/>
        <v>0</v>
      </c>
      <c r="LJ74" s="189">
        <f t="shared" ca="1" si="286"/>
        <v>0</v>
      </c>
      <c r="LK74" s="189">
        <f t="shared" ca="1" si="286"/>
        <v>0</v>
      </c>
      <c r="LL74" s="189">
        <f t="shared" ca="1" si="286"/>
        <v>0</v>
      </c>
      <c r="LM74" s="189">
        <f t="shared" ca="1" si="286"/>
        <v>0</v>
      </c>
      <c r="LN74" s="189">
        <f t="shared" ca="1" si="286"/>
        <v>0</v>
      </c>
      <c r="LO74" s="189">
        <f t="shared" ca="1" si="286"/>
        <v>0</v>
      </c>
      <c r="LP74" s="189">
        <f t="shared" ca="1" si="286"/>
        <v>0</v>
      </c>
      <c r="LQ74" s="189">
        <f t="shared" ca="1" si="287"/>
        <v>0</v>
      </c>
      <c r="LR74" s="189">
        <f t="shared" ca="1" si="287"/>
        <v>0</v>
      </c>
      <c r="LS74" s="189">
        <f t="shared" ca="1" si="287"/>
        <v>0</v>
      </c>
      <c r="LT74" s="189">
        <f t="shared" ca="1" si="287"/>
        <v>0</v>
      </c>
      <c r="LU74" s="189">
        <f t="shared" ca="1" si="287"/>
        <v>0</v>
      </c>
      <c r="LV74" s="189">
        <f t="shared" ca="1" si="287"/>
        <v>0</v>
      </c>
      <c r="LW74" s="189">
        <f t="shared" ca="1" si="287"/>
        <v>0</v>
      </c>
      <c r="LX74" s="189">
        <f t="shared" ca="1" si="287"/>
        <v>0</v>
      </c>
      <c r="LY74" s="189">
        <f t="shared" ca="1" si="287"/>
        <v>0</v>
      </c>
      <c r="LZ74" s="189">
        <f t="shared" ca="1" si="287"/>
        <v>0</v>
      </c>
      <c r="MA74" s="189">
        <f t="shared" ca="1" si="288"/>
        <v>0</v>
      </c>
      <c r="MB74" s="189">
        <f t="shared" ca="1" si="288"/>
        <v>0</v>
      </c>
      <c r="MC74" s="189">
        <f t="shared" ca="1" si="288"/>
        <v>0</v>
      </c>
      <c r="MD74" s="189">
        <f t="shared" ca="1" si="288"/>
        <v>0</v>
      </c>
      <c r="ME74" s="189">
        <f t="shared" ca="1" si="288"/>
        <v>0</v>
      </c>
      <c r="MF74" s="189">
        <f t="shared" ca="1" si="288"/>
        <v>0</v>
      </c>
      <c r="MG74" s="189">
        <f t="shared" ca="1" si="288"/>
        <v>0</v>
      </c>
      <c r="MH74" s="189">
        <f t="shared" ca="1" si="288"/>
        <v>0</v>
      </c>
      <c r="MI74" s="189">
        <f t="shared" ca="1" si="288"/>
        <v>0</v>
      </c>
      <c r="MJ74" s="189">
        <f t="shared" ca="1" si="288"/>
        <v>0</v>
      </c>
      <c r="MK74" s="189">
        <f t="shared" ca="1" si="288"/>
        <v>0</v>
      </c>
      <c r="ML74" s="189">
        <f t="shared" ca="1" si="288"/>
        <v>0</v>
      </c>
      <c r="MM74" s="557">
        <f t="shared" ca="1" si="289"/>
        <v>0</v>
      </c>
      <c r="MN74" s="557">
        <f t="shared" ca="1" si="289"/>
        <v>0</v>
      </c>
      <c r="MO74" s="557">
        <f t="shared" ca="1" si="289"/>
        <v>0</v>
      </c>
      <c r="MP74" s="557">
        <f t="shared" ca="1" si="289"/>
        <v>0</v>
      </c>
      <c r="MQ74" s="557">
        <f t="shared" ca="1" si="289"/>
        <v>0</v>
      </c>
      <c r="MR74" s="557">
        <f t="shared" ca="1" si="289"/>
        <v>0</v>
      </c>
      <c r="MS74" s="557">
        <f t="shared" ca="1" si="289"/>
        <v>0</v>
      </c>
      <c r="MT74" s="557">
        <f t="shared" ca="1" si="289"/>
        <v>0</v>
      </c>
      <c r="MU74" s="557">
        <f t="shared" ca="1" si="289"/>
        <v>0</v>
      </c>
      <c r="MV74" s="557">
        <f t="shared" ca="1" si="289"/>
        <v>0</v>
      </c>
      <c r="MW74" s="557">
        <f t="shared" ca="1" si="290"/>
        <v>0</v>
      </c>
      <c r="MX74" s="557">
        <f t="shared" ca="1" si="290"/>
        <v>0</v>
      </c>
      <c r="MY74" s="557">
        <f t="shared" ca="1" si="290"/>
        <v>0</v>
      </c>
      <c r="MZ74" s="557">
        <f t="shared" ca="1" si="290"/>
        <v>0</v>
      </c>
      <c r="NA74" s="557">
        <f t="shared" ca="1" si="290"/>
        <v>0</v>
      </c>
      <c r="NB74" s="557">
        <f t="shared" ca="1" si="290"/>
        <v>0</v>
      </c>
      <c r="NC74" s="557">
        <f t="shared" ca="1" si="290"/>
        <v>0</v>
      </c>
      <c r="ND74" s="557">
        <f t="shared" ca="1" si="290"/>
        <v>0</v>
      </c>
      <c r="NE74" s="557">
        <f t="shared" ca="1" si="290"/>
        <v>0</v>
      </c>
      <c r="NF74" s="557">
        <f t="shared" ca="1" si="290"/>
        <v>0</v>
      </c>
      <c r="NG74" s="557">
        <f t="shared" ca="1" si="291"/>
        <v>0</v>
      </c>
      <c r="NH74" s="557">
        <f t="shared" ca="1" si="291"/>
        <v>0</v>
      </c>
      <c r="NI74" s="557">
        <f t="shared" ca="1" si="291"/>
        <v>0</v>
      </c>
      <c r="NJ74" s="557">
        <f t="shared" ca="1" si="291"/>
        <v>0</v>
      </c>
      <c r="NK74" s="557">
        <f t="shared" ca="1" si="291"/>
        <v>0</v>
      </c>
      <c r="NL74" s="557">
        <f t="shared" ca="1" si="291"/>
        <v>0</v>
      </c>
      <c r="NM74" s="557">
        <f t="shared" ca="1" si="291"/>
        <v>0</v>
      </c>
      <c r="NN74" s="557">
        <f t="shared" ca="1" si="291"/>
        <v>0</v>
      </c>
      <c r="NO74" s="557">
        <f t="shared" ca="1" si="291"/>
        <v>0</v>
      </c>
      <c r="NP74" s="557">
        <f t="shared" ca="1" si="291"/>
        <v>0</v>
      </c>
      <c r="NQ74" s="557">
        <f t="shared" ca="1" si="292"/>
        <v>0</v>
      </c>
      <c r="NR74" s="557">
        <f t="shared" ca="1" si="292"/>
        <v>0</v>
      </c>
      <c r="NS74" s="557">
        <f t="shared" ca="1" si="292"/>
        <v>0</v>
      </c>
      <c r="NT74" s="557">
        <f t="shared" ca="1" si="292"/>
        <v>0</v>
      </c>
      <c r="NU74" s="557">
        <f t="shared" ca="1" si="292"/>
        <v>0</v>
      </c>
      <c r="NV74" s="557">
        <f t="shared" ca="1" si="292"/>
        <v>0</v>
      </c>
      <c r="NW74" s="557">
        <f t="shared" ca="1" si="292"/>
        <v>0</v>
      </c>
      <c r="NX74" s="557">
        <f t="shared" ca="1" si="292"/>
        <v>0</v>
      </c>
      <c r="NY74" s="557">
        <f t="shared" ca="1" si="292"/>
        <v>0</v>
      </c>
      <c r="NZ74" s="557">
        <f t="shared" ca="1" si="292"/>
        <v>0</v>
      </c>
      <c r="OA74" s="557">
        <f t="shared" ca="1" si="293"/>
        <v>0</v>
      </c>
      <c r="OB74" s="557">
        <f t="shared" ca="1" si="293"/>
        <v>0</v>
      </c>
      <c r="OC74" s="557">
        <f t="shared" ca="1" si="293"/>
        <v>0</v>
      </c>
      <c r="OD74" s="557">
        <f t="shared" ca="1" si="293"/>
        <v>0</v>
      </c>
      <c r="OE74" s="557">
        <f t="shared" ca="1" si="293"/>
        <v>0</v>
      </c>
      <c r="OF74" s="557">
        <f t="shared" ca="1" si="293"/>
        <v>0</v>
      </c>
      <c r="OG74" s="557">
        <f t="shared" ca="1" si="293"/>
        <v>0</v>
      </c>
      <c r="OH74" s="557">
        <f t="shared" ca="1" si="293"/>
        <v>0</v>
      </c>
      <c r="OI74" s="557">
        <f t="shared" ca="1" si="293"/>
        <v>0</v>
      </c>
      <c r="OJ74" s="557">
        <f t="shared" ca="1" si="293"/>
        <v>0</v>
      </c>
      <c r="OK74" s="557">
        <f t="shared" ca="1" si="294"/>
        <v>0</v>
      </c>
      <c r="OL74" s="557">
        <f t="shared" ca="1" si="294"/>
        <v>0</v>
      </c>
      <c r="OM74" s="557">
        <f t="shared" ca="1" si="294"/>
        <v>0</v>
      </c>
      <c r="ON74" s="557">
        <f t="shared" ca="1" si="294"/>
        <v>0</v>
      </c>
      <c r="OO74" s="557">
        <f t="shared" ca="1" si="294"/>
        <v>0</v>
      </c>
      <c r="OP74" s="557">
        <f t="shared" ca="1" si="294"/>
        <v>0</v>
      </c>
      <c r="OQ74" s="557">
        <f t="shared" ca="1" si="294"/>
        <v>0</v>
      </c>
      <c r="OR74" s="557">
        <f t="shared" ca="1" si="294"/>
        <v>0</v>
      </c>
      <c r="OS74" s="557">
        <f t="shared" ca="1" si="294"/>
        <v>0</v>
      </c>
      <c r="OT74" s="557">
        <f t="shared" ca="1" si="294"/>
        <v>0</v>
      </c>
      <c r="OU74" s="557">
        <f t="shared" ca="1" si="295"/>
        <v>0</v>
      </c>
      <c r="OV74" s="557">
        <f t="shared" ca="1" si="295"/>
        <v>0</v>
      </c>
      <c r="OW74" s="557">
        <f t="shared" ca="1" si="295"/>
        <v>0</v>
      </c>
      <c r="OX74" s="557">
        <f t="shared" ca="1" si="295"/>
        <v>0</v>
      </c>
      <c r="OY74" s="557">
        <f t="shared" ca="1" si="295"/>
        <v>0</v>
      </c>
      <c r="OZ74" s="557">
        <f t="shared" ca="1" si="295"/>
        <v>0</v>
      </c>
      <c r="PA74" s="557">
        <f t="shared" ca="1" si="295"/>
        <v>0</v>
      </c>
      <c r="PB74" s="557">
        <f t="shared" ca="1" si="295"/>
        <v>0</v>
      </c>
      <c r="PC74" s="557">
        <f t="shared" ca="1" si="295"/>
        <v>0</v>
      </c>
      <c r="PD74" s="557">
        <f t="shared" ca="1" si="295"/>
        <v>0</v>
      </c>
      <c r="PE74" s="557">
        <f t="shared" ca="1" si="296"/>
        <v>0</v>
      </c>
      <c r="PF74" s="557">
        <f t="shared" ca="1" si="296"/>
        <v>0</v>
      </c>
      <c r="PG74" s="557">
        <f t="shared" ca="1" si="296"/>
        <v>0</v>
      </c>
      <c r="PH74" s="557">
        <f t="shared" ca="1" si="296"/>
        <v>0</v>
      </c>
      <c r="PI74" s="557">
        <f t="shared" ca="1" si="296"/>
        <v>0</v>
      </c>
      <c r="PJ74" s="557">
        <f t="shared" ca="1" si="296"/>
        <v>0</v>
      </c>
      <c r="PK74" s="557">
        <f t="shared" ca="1" si="296"/>
        <v>0</v>
      </c>
      <c r="PL74" s="557">
        <f t="shared" ca="1" si="296"/>
        <v>0</v>
      </c>
      <c r="PM74" s="557">
        <f t="shared" ca="1" si="296"/>
        <v>0</v>
      </c>
      <c r="PN74" s="557">
        <f t="shared" ca="1" si="296"/>
        <v>0</v>
      </c>
      <c r="PO74" s="557">
        <f t="shared" ca="1" si="297"/>
        <v>0</v>
      </c>
      <c r="PP74" s="557">
        <f t="shared" ca="1" si="297"/>
        <v>0</v>
      </c>
      <c r="PQ74" s="557">
        <f t="shared" ca="1" si="297"/>
        <v>0</v>
      </c>
      <c r="PR74" s="557">
        <f t="shared" ca="1" si="297"/>
        <v>0</v>
      </c>
      <c r="PS74" s="557">
        <f t="shared" ca="1" si="297"/>
        <v>0</v>
      </c>
      <c r="PT74" s="557">
        <f t="shared" ca="1" si="297"/>
        <v>0</v>
      </c>
      <c r="PU74" s="557">
        <f t="shared" ca="1" si="297"/>
        <v>0</v>
      </c>
      <c r="PV74" s="557">
        <f t="shared" ca="1" si="297"/>
        <v>0</v>
      </c>
      <c r="PW74" s="557">
        <f t="shared" ca="1" si="297"/>
        <v>0</v>
      </c>
      <c r="PX74" s="557">
        <f t="shared" ca="1" si="297"/>
        <v>0</v>
      </c>
      <c r="PY74" s="557">
        <f t="shared" ca="1" si="298"/>
        <v>0</v>
      </c>
      <c r="PZ74" s="557">
        <f t="shared" ca="1" si="298"/>
        <v>0</v>
      </c>
      <c r="QA74" s="557">
        <f t="shared" ca="1" si="298"/>
        <v>0</v>
      </c>
      <c r="QB74" s="557">
        <f t="shared" ca="1" si="298"/>
        <v>0</v>
      </c>
      <c r="QC74" s="557">
        <f t="shared" ca="1" si="298"/>
        <v>0</v>
      </c>
      <c r="QD74" s="557">
        <f t="shared" ca="1" si="298"/>
        <v>0</v>
      </c>
      <c r="QE74" s="557">
        <f t="shared" ca="1" si="298"/>
        <v>0</v>
      </c>
      <c r="QF74" s="557">
        <f t="shared" ca="1" si="298"/>
        <v>0</v>
      </c>
      <c r="QG74" s="557">
        <f t="shared" ca="1" si="298"/>
        <v>0</v>
      </c>
      <c r="QH74" s="557">
        <f t="shared" ca="1" si="298"/>
        <v>0</v>
      </c>
      <c r="QI74" s="557">
        <f t="shared" ca="1" si="299"/>
        <v>0</v>
      </c>
      <c r="QJ74" s="557">
        <f t="shared" ca="1" si="299"/>
        <v>0</v>
      </c>
      <c r="QK74" s="557">
        <f t="shared" ca="1" si="299"/>
        <v>0</v>
      </c>
      <c r="QL74" s="557">
        <f t="shared" ca="1" si="299"/>
        <v>0</v>
      </c>
      <c r="QM74" s="557">
        <f t="shared" ca="1" si="299"/>
        <v>0</v>
      </c>
      <c r="QN74" s="557">
        <f t="shared" ca="1" si="299"/>
        <v>0</v>
      </c>
      <c r="QO74" s="557">
        <f t="shared" ca="1" si="299"/>
        <v>0</v>
      </c>
      <c r="QP74" s="557">
        <f t="shared" ca="1" si="299"/>
        <v>0</v>
      </c>
      <c r="QQ74" s="557">
        <f t="shared" ca="1" si="299"/>
        <v>0</v>
      </c>
      <c r="QR74" s="557">
        <f t="shared" ca="1" si="299"/>
        <v>0</v>
      </c>
      <c r="QS74" s="557">
        <f t="shared" ca="1" si="300"/>
        <v>0</v>
      </c>
      <c r="QT74" s="557">
        <f t="shared" ca="1" si="300"/>
        <v>0</v>
      </c>
      <c r="QU74" s="557">
        <f t="shared" ca="1" si="300"/>
        <v>0</v>
      </c>
      <c r="QV74" s="557">
        <f t="shared" ca="1" si="300"/>
        <v>0</v>
      </c>
      <c r="QW74" s="557">
        <f t="shared" ca="1" si="300"/>
        <v>0</v>
      </c>
      <c r="QX74" s="557">
        <f t="shared" ca="1" si="300"/>
        <v>0</v>
      </c>
      <c r="QY74" s="557">
        <f t="shared" ca="1" si="300"/>
        <v>0</v>
      </c>
      <c r="QZ74" s="557">
        <f t="shared" ca="1" si="300"/>
        <v>0</v>
      </c>
      <c r="RA74" s="557">
        <f t="shared" ca="1" si="300"/>
        <v>0</v>
      </c>
      <c r="RB74" s="557">
        <f t="shared" ca="1" si="300"/>
        <v>0</v>
      </c>
      <c r="RC74" s="557">
        <f t="shared" ca="1" si="301"/>
        <v>0</v>
      </c>
      <c r="RD74" s="557">
        <f t="shared" ca="1" si="301"/>
        <v>0</v>
      </c>
      <c r="RE74" s="557">
        <f t="shared" ca="1" si="301"/>
        <v>0</v>
      </c>
      <c r="RF74" s="557">
        <f t="shared" ca="1" si="301"/>
        <v>0</v>
      </c>
      <c r="RG74" s="557">
        <f t="shared" ca="1" si="301"/>
        <v>0</v>
      </c>
      <c r="RH74" s="557">
        <f t="shared" ca="1" si="301"/>
        <v>0</v>
      </c>
      <c r="RI74" s="557">
        <f t="shared" ca="1" si="301"/>
        <v>0</v>
      </c>
      <c r="RJ74" s="557">
        <f t="shared" ca="1" si="301"/>
        <v>0</v>
      </c>
      <c r="RK74" s="557">
        <f t="shared" ca="1" si="301"/>
        <v>0</v>
      </c>
      <c r="RL74" s="557">
        <f t="shared" ca="1" si="301"/>
        <v>0</v>
      </c>
      <c r="RM74" s="557">
        <f t="shared" ca="1" si="302"/>
        <v>0</v>
      </c>
      <c r="RN74" s="557">
        <f t="shared" ca="1" si="302"/>
        <v>0</v>
      </c>
      <c r="RO74" s="557">
        <f t="shared" ca="1" si="302"/>
        <v>0</v>
      </c>
      <c r="RP74" s="557">
        <f t="shared" ca="1" si="302"/>
        <v>0</v>
      </c>
      <c r="RQ74" s="557">
        <f t="shared" ca="1" si="302"/>
        <v>0</v>
      </c>
      <c r="RR74" s="557">
        <f t="shared" ca="1" si="302"/>
        <v>0</v>
      </c>
      <c r="RS74" s="557">
        <f t="shared" ca="1" si="302"/>
        <v>0</v>
      </c>
      <c r="RT74" s="557">
        <f t="shared" ca="1" si="302"/>
        <v>0</v>
      </c>
      <c r="RU74" s="557">
        <f t="shared" ca="1" si="302"/>
        <v>0</v>
      </c>
      <c r="RV74" s="557">
        <f t="shared" ca="1" si="302"/>
        <v>0</v>
      </c>
      <c r="RW74" s="557">
        <f t="shared" ca="1" si="303"/>
        <v>0</v>
      </c>
      <c r="RX74" s="557">
        <f t="shared" ca="1" si="303"/>
        <v>0</v>
      </c>
      <c r="RY74" s="557">
        <f t="shared" ca="1" si="303"/>
        <v>0</v>
      </c>
      <c r="RZ74" s="557">
        <f t="shared" ca="1" si="303"/>
        <v>0</v>
      </c>
      <c r="SA74" s="557">
        <f t="shared" ca="1" si="303"/>
        <v>0</v>
      </c>
      <c r="SB74" s="557">
        <f t="shared" ca="1" si="303"/>
        <v>0</v>
      </c>
      <c r="SC74" s="557">
        <f t="shared" ca="1" si="303"/>
        <v>0</v>
      </c>
      <c r="SD74" s="557">
        <f t="shared" ca="1" si="303"/>
        <v>0</v>
      </c>
      <c r="SE74" s="557">
        <f t="shared" ca="1" si="303"/>
        <v>0</v>
      </c>
      <c r="SF74" s="557">
        <f t="shared" ca="1" si="303"/>
        <v>0</v>
      </c>
      <c r="SG74" s="557">
        <f t="shared" ca="1" si="304"/>
        <v>0</v>
      </c>
      <c r="SH74" s="557">
        <f t="shared" ca="1" si="304"/>
        <v>0</v>
      </c>
      <c r="SI74" s="557">
        <f t="shared" ca="1" si="304"/>
        <v>0</v>
      </c>
      <c r="SJ74" s="557">
        <f t="shared" ca="1" si="304"/>
        <v>0</v>
      </c>
      <c r="SK74" s="557">
        <f t="shared" ca="1" si="304"/>
        <v>0</v>
      </c>
      <c r="SL74" s="557">
        <f t="shared" ca="1" si="304"/>
        <v>0</v>
      </c>
      <c r="SM74" s="557">
        <f t="shared" ca="1" si="304"/>
        <v>0</v>
      </c>
      <c r="SN74" s="557">
        <f t="shared" ca="1" si="304"/>
        <v>0</v>
      </c>
      <c r="SO74" s="557">
        <f t="shared" ca="1" si="304"/>
        <v>0</v>
      </c>
      <c r="SP74" s="557">
        <f t="shared" ca="1" si="304"/>
        <v>0</v>
      </c>
      <c r="SQ74" s="557">
        <f t="shared" ca="1" si="305"/>
        <v>0</v>
      </c>
      <c r="SR74" s="557">
        <f t="shared" ca="1" si="305"/>
        <v>0</v>
      </c>
      <c r="SS74" s="557">
        <f t="shared" ca="1" si="305"/>
        <v>0</v>
      </c>
      <c r="ST74" s="557">
        <f t="shared" ca="1" si="305"/>
        <v>0</v>
      </c>
      <c r="SU74" s="557">
        <f t="shared" ca="1" si="305"/>
        <v>0</v>
      </c>
      <c r="SV74" s="557">
        <f t="shared" ca="1" si="305"/>
        <v>0</v>
      </c>
      <c r="SW74" s="557">
        <f t="shared" ca="1" si="305"/>
        <v>0</v>
      </c>
      <c r="SX74" s="557">
        <f t="shared" ca="1" si="305"/>
        <v>0</v>
      </c>
      <c r="SY74" s="557">
        <f t="shared" ca="1" si="305"/>
        <v>0</v>
      </c>
      <c r="SZ74" s="557">
        <f t="shared" ca="1" si="305"/>
        <v>0</v>
      </c>
      <c r="TA74" s="557">
        <f t="shared" ca="1" si="306"/>
        <v>0</v>
      </c>
      <c r="TB74" s="557">
        <f t="shared" ca="1" si="306"/>
        <v>0</v>
      </c>
      <c r="TC74" s="557">
        <f t="shared" ca="1" si="306"/>
        <v>0</v>
      </c>
      <c r="TD74" s="557">
        <f t="shared" ca="1" si="306"/>
        <v>0</v>
      </c>
      <c r="TE74" s="557">
        <f t="shared" ca="1" si="306"/>
        <v>0</v>
      </c>
      <c r="TF74" s="557">
        <f t="shared" ca="1" si="306"/>
        <v>0</v>
      </c>
      <c r="TG74" s="557">
        <f t="shared" ca="1" si="306"/>
        <v>0</v>
      </c>
      <c r="TH74" s="557">
        <f t="shared" ca="1" si="306"/>
        <v>0</v>
      </c>
      <c r="TI74" s="557">
        <f t="shared" ca="1" si="306"/>
        <v>0</v>
      </c>
      <c r="TJ74" s="557">
        <f t="shared" ca="1" si="306"/>
        <v>0</v>
      </c>
      <c r="TK74" s="557">
        <f t="shared" ca="1" si="307"/>
        <v>0</v>
      </c>
      <c r="TL74" s="557">
        <f t="shared" ca="1" si="307"/>
        <v>0</v>
      </c>
      <c r="TM74" s="557">
        <f t="shared" ca="1" si="307"/>
        <v>0</v>
      </c>
      <c r="TN74" s="557">
        <f t="shared" ca="1" si="307"/>
        <v>0</v>
      </c>
      <c r="TO74" s="557">
        <f t="shared" ca="1" si="307"/>
        <v>0</v>
      </c>
      <c r="TP74" s="557">
        <f t="shared" ca="1" si="307"/>
        <v>0</v>
      </c>
      <c r="TQ74" s="557">
        <f t="shared" ca="1" si="307"/>
        <v>0</v>
      </c>
      <c r="TR74" s="557">
        <f t="shared" ca="1" si="307"/>
        <v>0</v>
      </c>
      <c r="TS74" s="557">
        <f t="shared" ca="1" si="307"/>
        <v>0</v>
      </c>
      <c r="TT74" s="557">
        <f t="shared" ca="1" si="307"/>
        <v>0</v>
      </c>
      <c r="TU74" s="557">
        <f t="shared" ca="1" si="308"/>
        <v>0</v>
      </c>
      <c r="TV74" s="557">
        <f t="shared" ca="1" si="308"/>
        <v>0</v>
      </c>
      <c r="TW74" s="557">
        <f t="shared" ca="1" si="308"/>
        <v>0</v>
      </c>
      <c r="TX74" s="557">
        <f t="shared" ca="1" si="308"/>
        <v>0</v>
      </c>
      <c r="TY74" s="557">
        <f t="shared" ca="1" si="308"/>
        <v>0</v>
      </c>
      <c r="TZ74" s="557">
        <f t="shared" ca="1" si="308"/>
        <v>0</v>
      </c>
      <c r="UA74" s="557">
        <f t="shared" ca="1" si="308"/>
        <v>0</v>
      </c>
      <c r="UB74" s="557">
        <f t="shared" ca="1" si="308"/>
        <v>0</v>
      </c>
      <c r="UC74" s="557">
        <f t="shared" ca="1" si="308"/>
        <v>0</v>
      </c>
      <c r="UD74" s="557">
        <f t="shared" ca="1" si="308"/>
        <v>0</v>
      </c>
      <c r="UE74" s="557">
        <f t="shared" ca="1" si="309"/>
        <v>0</v>
      </c>
      <c r="UF74" s="557">
        <f t="shared" ca="1" si="309"/>
        <v>0</v>
      </c>
      <c r="UG74" s="557">
        <f t="shared" ca="1" si="309"/>
        <v>0</v>
      </c>
      <c r="UH74" s="557">
        <f t="shared" ca="1" si="309"/>
        <v>0</v>
      </c>
      <c r="UI74" s="557">
        <f t="shared" ca="1" si="309"/>
        <v>0</v>
      </c>
      <c r="UJ74" s="557">
        <f t="shared" ca="1" si="309"/>
        <v>0</v>
      </c>
      <c r="UK74" s="557">
        <f t="shared" ca="1" si="309"/>
        <v>0</v>
      </c>
      <c r="UL74" s="557">
        <f t="shared" ca="1" si="309"/>
        <v>0</v>
      </c>
      <c r="UM74" s="557">
        <f t="shared" ca="1" si="309"/>
        <v>0</v>
      </c>
      <c r="UN74" s="557">
        <f t="shared" ca="1" si="309"/>
        <v>0</v>
      </c>
      <c r="UO74" s="557">
        <f t="shared" ca="1" si="310"/>
        <v>0</v>
      </c>
      <c r="UP74" s="557">
        <f t="shared" ca="1" si="310"/>
        <v>0</v>
      </c>
      <c r="UQ74" s="557">
        <f t="shared" ca="1" si="310"/>
        <v>0</v>
      </c>
      <c r="UR74" s="557">
        <f t="shared" ca="1" si="310"/>
        <v>0</v>
      </c>
      <c r="US74" s="557">
        <f t="shared" ca="1" si="310"/>
        <v>0</v>
      </c>
      <c r="UT74" s="557">
        <f t="shared" ca="1" si="310"/>
        <v>0</v>
      </c>
      <c r="UU74" s="557">
        <f t="shared" ca="1" si="310"/>
        <v>0</v>
      </c>
      <c r="UV74" s="557">
        <f t="shared" ca="1" si="310"/>
        <v>0</v>
      </c>
      <c r="UW74" s="557">
        <f t="shared" ca="1" si="310"/>
        <v>0</v>
      </c>
      <c r="UX74" s="557">
        <f t="shared" ca="1" si="310"/>
        <v>0</v>
      </c>
      <c r="UY74" s="557">
        <f t="shared" ca="1" si="311"/>
        <v>0</v>
      </c>
      <c r="UZ74" s="557">
        <f t="shared" ca="1" si="311"/>
        <v>0</v>
      </c>
      <c r="VA74" s="557">
        <f t="shared" ca="1" si="311"/>
        <v>0</v>
      </c>
      <c r="VB74" s="557">
        <f t="shared" ca="1" si="311"/>
        <v>0</v>
      </c>
      <c r="VC74" s="557">
        <f t="shared" ca="1" si="311"/>
        <v>0</v>
      </c>
      <c r="VD74" s="557">
        <f t="shared" ca="1" si="311"/>
        <v>0</v>
      </c>
      <c r="VE74" s="557">
        <f t="shared" ca="1" si="311"/>
        <v>0</v>
      </c>
      <c r="VF74" s="557">
        <f t="shared" ca="1" si="311"/>
        <v>0</v>
      </c>
      <c r="VG74" s="557">
        <f t="shared" ca="1" si="311"/>
        <v>0</v>
      </c>
      <c r="VH74" s="557">
        <f t="shared" ca="1" si="311"/>
        <v>0</v>
      </c>
      <c r="VI74" s="557">
        <f t="shared" ca="1" si="311"/>
        <v>0</v>
      </c>
      <c r="VJ74" s="189">
        <f t="shared" ca="1" si="312"/>
        <v>0</v>
      </c>
      <c r="VK74" s="189">
        <f t="shared" ca="1" si="312"/>
        <v>0</v>
      </c>
      <c r="VL74" s="189">
        <f t="shared" ca="1" si="312"/>
        <v>0</v>
      </c>
      <c r="VM74" s="189">
        <f t="shared" ca="1" si="312"/>
        <v>0</v>
      </c>
      <c r="VN74" s="189">
        <f t="shared" ca="1" si="312"/>
        <v>0</v>
      </c>
      <c r="VO74" s="230">
        <f t="shared" ca="1" si="313"/>
        <v>0</v>
      </c>
      <c r="VP74" s="189">
        <f t="shared" ca="1" si="314"/>
        <v>0</v>
      </c>
      <c r="VQ74" s="189">
        <f t="shared" ca="1" si="314"/>
        <v>0</v>
      </c>
      <c r="VR74" s="189">
        <f t="shared" ca="1" si="314"/>
        <v>0</v>
      </c>
      <c r="VS74" s="189">
        <f t="shared" ca="1" si="314"/>
        <v>0</v>
      </c>
      <c r="VT74" s="189">
        <f t="shared" ca="1" si="314"/>
        <v>0</v>
      </c>
      <c r="VU74" s="230">
        <f t="shared" ca="1" si="315"/>
        <v>0</v>
      </c>
      <c r="VV74" s="231">
        <f t="shared" ca="1" si="316"/>
        <v>0</v>
      </c>
      <c r="VW74" s="231">
        <f t="shared" ca="1" si="316"/>
        <v>0</v>
      </c>
      <c r="VX74" s="231">
        <f t="shared" ca="1" si="316"/>
        <v>0</v>
      </c>
      <c r="VY74" s="231">
        <f t="shared" ca="1" si="316"/>
        <v>0</v>
      </c>
      <c r="VZ74" s="544">
        <f t="shared" ca="1" si="317"/>
        <v>0</v>
      </c>
      <c r="WA74" s="231">
        <f t="shared" ca="1" si="318"/>
        <v>0</v>
      </c>
      <c r="WB74" s="231">
        <f t="shared" ca="1" si="318"/>
        <v>0</v>
      </c>
      <c r="WC74" s="231">
        <f t="shared" ca="1" si="318"/>
        <v>0</v>
      </c>
      <c r="WD74" s="231">
        <f t="shared" ca="1" si="318"/>
        <v>0</v>
      </c>
      <c r="WE74" s="544">
        <f t="shared" ca="1" si="319"/>
        <v>0</v>
      </c>
      <c r="WF74" s="544">
        <f t="shared" ca="1" si="319"/>
        <v>0</v>
      </c>
      <c r="WG74" s="544">
        <f t="shared" ca="1" si="319"/>
        <v>0</v>
      </c>
      <c r="WH74" s="544">
        <f t="shared" ca="1" si="319"/>
        <v>0</v>
      </c>
      <c r="WI74" s="544">
        <f t="shared" ca="1" si="319"/>
        <v>0</v>
      </c>
      <c r="WJ74" s="544">
        <f t="shared" ca="1" si="319"/>
        <v>0</v>
      </c>
      <c r="WK74" s="544">
        <f t="shared" ca="1" si="319"/>
        <v>0</v>
      </c>
      <c r="WL74" s="535" cm="1">
        <f t="array" aca="1" ref="WL74" ca="1">INDEX(WL$13:WL73,$B74+1,1)</f>
        <v>0</v>
      </c>
      <c r="WM74" s="411">
        <f t="shared" ca="1" si="320"/>
        <v>19</v>
      </c>
      <c r="WN74" s="18"/>
      <c r="WO74" s="535" cm="1">
        <f t="array" aca="1" ref="WO74" ca="1">INDEX(WO$13:WO73,$B74+1,1)</f>
        <v>0</v>
      </c>
      <c r="WP74" s="411">
        <f t="shared" si="321"/>
        <v>0</v>
      </c>
      <c r="WQ74" s="535" cm="1">
        <f t="array" aca="1" ref="WQ74" ca="1">INDEX(WQ$13:WQ73,$B74+1,1)</f>
        <v>0</v>
      </c>
      <c r="WR74" s="535" t="str" cm="1">
        <f t="array" aca="1" ref="WR74" ca="1">INDEX(WR$13:WR73,$B74+1,1)</f>
        <v>-</v>
      </c>
      <c r="WS74" s="535" t="str" cm="1">
        <f t="array" aca="1" ref="WS74" ca="1">INDEX(WS$13:WS73,$B74+1,1)</f>
        <v>-</v>
      </c>
      <c r="WT74" s="535" t="str" cm="1">
        <f t="array" aca="1" ref="WT74" ca="1">INDEX(WT$13:WT73,$B74+1,1)</f>
        <v>-</v>
      </c>
      <c r="WU74" s="535" t="str" cm="1">
        <f t="array" aca="1" ref="WU74" ca="1">INDEX(WU$13:WU73,$B74+1,1)</f>
        <v>-</v>
      </c>
      <c r="WV74" s="535" t="str" cm="1">
        <f t="array" aca="1" ref="WV74" ca="1">INDEX(WV$13:WV73,$B74+1,1)</f>
        <v>-</v>
      </c>
      <c r="WW74" s="535" t="str" cm="1">
        <f t="array" aca="1" ref="WW74" ca="1">INDEX(WW$13:WW73,$B74+1,1)</f>
        <v>-</v>
      </c>
      <c r="WX74" s="535" t="str" cm="1">
        <f t="array" aca="1" ref="WX74" ca="1">INDEX(WX$13:WX73,$B74+1,1)</f>
        <v>-</v>
      </c>
      <c r="WY74" s="535" t="str" cm="1">
        <f t="array" aca="1" ref="WY74" ca="1">INDEX(WY$13:WY73,$B74+1,1)</f>
        <v>-</v>
      </c>
      <c r="WZ74" s="535" t="str" cm="1">
        <f t="array" aca="1" ref="WZ74" ca="1">INDEX(WZ$13:WZ73,$B74+1,1)</f>
        <v>-</v>
      </c>
      <c r="XA74" s="535" t="str" cm="1">
        <f t="array" aca="1" ref="XA74" ca="1">INDEX(XA$13:XA73,$B74+1,1)</f>
        <v>-</v>
      </c>
      <c r="XB74" s="535" t="str" cm="1">
        <f t="array" aca="1" ref="XB74" ca="1">INDEX(XB$13:XB73,$B74+1,1)</f>
        <v>-</v>
      </c>
      <c r="XC74" s="535" t="str" cm="1">
        <f t="array" aca="1" ref="XC74" ca="1">INDEX(XC$13:XC73,$B74+1,1)</f>
        <v>-</v>
      </c>
      <c r="XD74" s="535" t="str" cm="1">
        <f t="array" aca="1" ref="XD74" ca="1">INDEX(XD$13:XD73,$B74+1,1)</f>
        <v>-</v>
      </c>
      <c r="XE74" s="535" t="str" cm="1">
        <f t="array" aca="1" ref="XE74" ca="1">INDEX(XE$13:XE73,$B74+1,1)</f>
        <v>-</v>
      </c>
      <c r="XF74" s="535" t="str" cm="1">
        <f t="array" aca="1" ref="XF74" ca="1">INDEX(XF$13:XF73,$B74+1,1)</f>
        <v>-</v>
      </c>
      <c r="XG74" s="535" t="str" cm="1">
        <f t="array" aca="1" ref="XG74" ca="1">INDEX(XG$13:XG73,$B74+1,1)</f>
        <v>-</v>
      </c>
      <c r="XH74" s="18"/>
      <c r="XI74" s="411" t="b">
        <f t="shared" ca="1" si="322"/>
        <v>0</v>
      </c>
      <c r="XJ74" s="411" t="str">
        <f t="shared" ca="1" si="323"/>
        <v>-</v>
      </c>
      <c r="XK74" s="535" t="str" cm="1">
        <f t="array" aca="1" ref="XK74" ca="1">INDEX(XK$13:XK73,$B74+1,1)</f>
        <v>-</v>
      </c>
      <c r="XL74" s="535" t="str" cm="1">
        <f t="array" aca="1" ref="XL74" ca="1">INDEX(XL$13:XL73,$B74+1,1)</f>
        <v>-</v>
      </c>
      <c r="XM74" s="535" t="str" cm="1">
        <f t="array" aca="1" ref="XM74" ca="1">INDEX(XM$13:XM73,$B74+1,1)</f>
        <v>-</v>
      </c>
      <c r="XN74" s="545" cm="1">
        <f t="array" aca="1" ref="XN74" ca="1">INDEX(i.AgeJ,$AD74,1)</f>
        <v>49</v>
      </c>
      <c r="XO74" s="535" t="str" cm="1">
        <f t="array" aca="1" ref="XO74" ca="1">INDEX(XO$13:XO73,$B74+1,1)</f>
        <v>-</v>
      </c>
      <c r="XP74" s="411" t="str">
        <f t="shared" ca="1" si="324"/>
        <v>-</v>
      </c>
      <c r="XQ74" s="411" t="str">
        <f t="shared" ca="1" si="324"/>
        <v>-</v>
      </c>
      <c r="XR74" s="535" t="str" cm="1">
        <f t="array" aca="1" ref="XR74" ca="1">INDEX(XR$13:XR73,$B74+1,1)</f>
        <v>-</v>
      </c>
      <c r="XS74" s="535" t="str" cm="1">
        <f t="array" aca="1" ref="XS74" ca="1">INDEX(XS$13:XS73,$B74+1,1)</f>
        <v>-</v>
      </c>
      <c r="XT74" s="535" t="str" cm="1">
        <f t="array" aca="1" ref="XT74" ca="1">INDEX(XT$13:XT73,$B74+1,1)</f>
        <v>-</v>
      </c>
      <c r="XU74" s="535" t="str" cm="1">
        <f t="array" aca="1" ref="XU74" ca="1">INDEX(XU$13:XU73,$B74+1,1)</f>
        <v>-</v>
      </c>
      <c r="XV74" s="535" t="str" cm="1">
        <f t="array" aca="1" ref="XV74" ca="1">INDEX(XV$13:XV73,$B74+1,1)</f>
        <v>-</v>
      </c>
      <c r="XW74" s="535" t="b" cm="1">
        <f t="array" aca="1" ref="XW74" ca="1">INDEX(XW$13:XW73,$B74+1,1)</f>
        <v>1</v>
      </c>
      <c r="XX74" s="535" t="str" cm="1">
        <f t="array" aca="1" ref="XX74" ca="1">INDEX(XX$13:XX73,$B74+1,1)</f>
        <v>-</v>
      </c>
      <c r="XY74" s="535" cm="1">
        <f t="array" aca="1" ref="XY74" ca="1">INDEX(XY$13:XY73,$B74+1,1)</f>
        <v>0</v>
      </c>
      <c r="XZ74" s="535" cm="1">
        <f t="array" aca="1" ref="XZ74" ca="1">INDEX(XZ$13:XZ73,$B74+1,1)</f>
        <v>0</v>
      </c>
      <c r="YA74" s="535" cm="1">
        <f t="array" aca="1" ref="YA74" ca="1">INDEX(YA$13:YA73,$B74+1,1)</f>
        <v>0</v>
      </c>
      <c r="YB74" s="18"/>
      <c r="YC74" s="411">
        <f t="shared" si="325"/>
        <v>50</v>
      </c>
      <c r="YD74" s="411">
        <f t="shared" si="325"/>
        <v>50</v>
      </c>
      <c r="YE74" s="411">
        <f t="shared" si="325"/>
        <v>50</v>
      </c>
      <c r="YF74" s="411">
        <f t="shared" si="325"/>
        <v>50</v>
      </c>
      <c r="YG74" s="535" cm="1">
        <f t="array" aca="1" ref="YG74" ca="1">INDEX(YG$13:YG73,$B74+1,1)</f>
        <v>1</v>
      </c>
      <c r="YH74" s="535" cm="1">
        <f t="array" aca="1" ref="YH74" ca="1">INDEX(YH$13:YH73,$B74+1,1)</f>
        <v>1</v>
      </c>
      <c r="YI74" s="535" cm="1">
        <f t="array" aca="1" ref="YI74" ca="1">INDEX(YI$13:YI73,$B74+1,1)</f>
        <v>1</v>
      </c>
      <c r="YJ74" s="535" cm="1">
        <f t="array" aca="1" ref="YJ74" ca="1">INDEX(YJ$13:YJ73,$B74+1,1)</f>
        <v>1</v>
      </c>
      <c r="YK74" s="535" t="str" cm="1">
        <f t="array" aca="1" ref="YK74" ca="1">INDEX(YK$13:YK73,$B74+1,1)</f>
        <v>-</v>
      </c>
      <c r="YL74" s="535" t="str" cm="1">
        <f t="array" aca="1" ref="YL74" ca="1">INDEX(YL$13:YL73,$B74+1,1)</f>
        <v>-</v>
      </c>
      <c r="YM74" s="535" t="str" cm="1">
        <f t="array" aca="1" ref="YM74" ca="1">INDEX(YM$13:YM73,$B74+1,1)</f>
        <v>-</v>
      </c>
      <c r="YN74" s="535" t="str" cm="1">
        <f t="array" aca="1" ref="YN74" ca="1">INDEX(YN$13:YN73,$B74+1,1)</f>
        <v>-</v>
      </c>
      <c r="YO74" s="535" t="str" cm="1">
        <f t="array" aca="1" ref="YO74" ca="1">INDEX(YO$13:YO73,$B74+1,1)</f>
        <v>-</v>
      </c>
      <c r="YP74" s="535" t="str" cm="1">
        <f t="array" aca="1" ref="YP74" ca="1">INDEX(YP$13:YP73,$B74+1,1)</f>
        <v>-</v>
      </c>
      <c r="YQ74" s="535" t="str" cm="1">
        <f t="array" aca="1" ref="YQ74" ca="1">INDEX(YQ$13:YQ73,$B74+1,1)</f>
        <v>-</v>
      </c>
      <c r="YR74" s="18"/>
      <c r="YS74" s="535" t="str" cm="1">
        <f t="array" aca="1" ref="YS74" ca="1">INDEX(YS$13:YS73,$B74+1,1)</f>
        <v>-</v>
      </c>
      <c r="YT74" s="411">
        <f t="shared" ca="1" si="326"/>
        <v>1</v>
      </c>
      <c r="YU74" s="18"/>
      <c r="YV74" s="535" t="str" cm="1">
        <f t="array" aca="1" ref="YV74" ca="1">INDEX(YV$13:YV73,$B74+1,1)</f>
        <v>-</v>
      </c>
      <c r="YW74" s="535" t="str" cm="1">
        <f t="array" aca="1" ref="YW74" ca="1">INDEX(YW$13:YW73,$B74+1,1)</f>
        <v>-</v>
      </c>
      <c r="YX74" s="535" t="str" cm="1">
        <f t="array" aca="1" ref="YX74" ca="1">INDEX(YX$13:YX73,$B74+1,1)</f>
        <v>-</v>
      </c>
      <c r="YY74" s="535" t="str" cm="1">
        <f t="array" aca="1" ref="YY74" ca="1">INDEX(YY$13:YY73,$B74+1,1)</f>
        <v>-</v>
      </c>
      <c r="YZ74" s="535" t="str" cm="1">
        <f t="array" aca="1" ref="YZ74" ca="1">INDEX(YZ$13:YZ73,$B74+1,1)</f>
        <v>-</v>
      </c>
      <c r="ZA74" s="535" t="str" cm="1">
        <f t="array" aca="1" ref="ZA74" ca="1">INDEX(ZA$13:ZA73,$B74+1,1)</f>
        <v>-</v>
      </c>
      <c r="ZB74" s="535" t="str" cm="1">
        <f t="array" aca="1" ref="ZB74" ca="1">INDEX(ZB$13:ZB73,$B74+1,1)</f>
        <v>-</v>
      </c>
      <c r="ZC74" s="535" t="str" cm="1">
        <f t="array" aca="1" ref="ZC74" ca="1">INDEX(ZC$13:ZC73,$B74+1,1)</f>
        <v>-</v>
      </c>
      <c r="ZD74" s="535" t="str" cm="1">
        <f t="array" aca="1" ref="ZD74" ca="1">INDEX(ZD$13:ZD73,$B74+1,1)</f>
        <v>-</v>
      </c>
      <c r="ZE74" s="543">
        <f t="shared" ca="1" si="327"/>
        <v>676</v>
      </c>
      <c r="ZF74" s="543">
        <f t="shared" ca="1" si="327"/>
        <v>710</v>
      </c>
      <c r="ZG74" s="543">
        <f t="shared" ca="1" si="327"/>
        <v>745</v>
      </c>
      <c r="ZH74" s="459">
        <f t="shared" ca="1" si="328"/>
        <v>518</v>
      </c>
      <c r="ZI74" s="459">
        <f t="shared" ca="1" si="328"/>
        <v>553</v>
      </c>
      <c r="ZJ74" s="459">
        <f t="shared" ca="1" si="328"/>
        <v>588</v>
      </c>
      <c r="ZK74" s="459">
        <f t="shared" ca="1" si="329"/>
        <v>434</v>
      </c>
      <c r="ZL74" s="459">
        <f t="shared" ca="1" si="329"/>
        <v>469</v>
      </c>
      <c r="ZM74" s="459">
        <f t="shared" ca="1" si="329"/>
        <v>504</v>
      </c>
      <c r="ZN74" s="535" t="str" cm="1">
        <f t="array" aca="1" ref="ZN74" ca="1">INDEX(ZN$13:ZN73,$B74+1,1)</f>
        <v>-</v>
      </c>
      <c r="ZO74" s="535" t="str" cm="1">
        <f t="array" aca="1" ref="ZO74" ca="1">INDEX(ZO$13:ZO73,$B74+1,1)</f>
        <v>-</v>
      </c>
      <c r="ZP74" s="535" t="str" cm="1">
        <f t="array" aca="1" ref="ZP74" ca="1">INDEX(ZP$13:ZP73,$B74+1,1)</f>
        <v>-</v>
      </c>
      <c r="ZQ74" s="535" t="str" cm="1">
        <f t="array" aca="1" ref="ZQ74" ca="1">INDEX(ZQ$13:ZQ73,$B74+1,1)</f>
        <v>-</v>
      </c>
      <c r="ZR74" s="535" t="str" cm="1">
        <f t="array" aca="1" ref="ZR74" ca="1">INDEX(ZR$13:ZR73,$B74+1,1)</f>
        <v>-</v>
      </c>
      <c r="ZS74" s="535" t="str" cm="1">
        <f t="array" aca="1" ref="ZS74" ca="1">INDEX(ZS$13:ZS73,$B74+1,1)</f>
        <v>-</v>
      </c>
      <c r="ZT74" s="535" t="str" cm="1">
        <f t="array" aca="1" ref="ZT74" ca="1">INDEX(ZT$13:ZT73,$B74+1,1)</f>
        <v>-</v>
      </c>
      <c r="ZU74" s="535" t="str" cm="1">
        <f t="array" aca="1" ref="ZU74" ca="1">INDEX(ZU$13:ZU73,$B74+1,1)</f>
        <v>-</v>
      </c>
      <c r="ZV74" s="535" t="str" cm="1">
        <f t="array" aca="1" ref="ZV74" ca="1">INDEX(ZV$13:ZV73,$B74+1,1)</f>
        <v>-</v>
      </c>
      <c r="ZW74" s="535" t="str" cm="1">
        <f t="array" aca="1" ref="ZW74" ca="1">INDEX(ZW$13:ZW73,$B74+1,1)</f>
        <v>-</v>
      </c>
      <c r="ZX74" s="535" t="str" cm="1">
        <f t="array" aca="1" ref="ZX74" ca="1">INDEX(ZX$13:ZX73,$B74+1,1)</f>
        <v>-</v>
      </c>
      <c r="ZY74" s="535" t="str" cm="1">
        <f t="array" aca="1" ref="ZY74" ca="1">INDEX(ZY$13:ZY73,$B74+1,1)</f>
        <v>-</v>
      </c>
      <c r="ZZ74" s="535" t="str" cm="1">
        <f t="array" aca="1" ref="ZZ74" ca="1">INDEX(ZZ$13:ZZ73,$B74+1,1)</f>
        <v>-</v>
      </c>
      <c r="AAA74" s="535" t="str" cm="1">
        <f t="array" aca="1" ref="AAA74" ca="1">INDEX(AAA$13:AAA73,$B74+1,1)</f>
        <v>-</v>
      </c>
      <c r="AAB74" s="535" cm="1">
        <f t="array" aca="1" ref="AAB74" ca="1">INDEX(AAB$13:AAB73,$B74+1,1)</f>
        <v>0</v>
      </c>
      <c r="AAC74" s="535" t="str" cm="1">
        <f t="array" aca="1" ref="AAC74" ca="1">INDEX(AAC$13:AAC73,$B74+1,1)</f>
        <v>-</v>
      </c>
      <c r="AAD74" s="535" t="str" cm="1">
        <f t="array" aca="1" ref="AAD74" ca="1">INDEX(AAD$13:AAD73,$B74+1,1)</f>
        <v>-</v>
      </c>
      <c r="AAE74" s="535" t="str" cm="1">
        <f t="array" aca="1" ref="AAE74" ca="1">INDEX(AAE$13:AAE73,$B74+1,1)</f>
        <v>-</v>
      </c>
      <c r="AAF74" s="535" t="str" cm="1">
        <f t="array" aca="1" ref="AAF74" ca="1">INDEX(AAF$13:AAF73,$B74+1,1)</f>
        <v>-</v>
      </c>
      <c r="AAG74" s="535" t="str" cm="1">
        <f t="array" aca="1" ref="AAG74" ca="1">INDEX(AAG$13:AAG73,$B74+1,1)</f>
        <v>-</v>
      </c>
      <c r="AAH74" s="535" cm="1">
        <f t="array" aca="1" ref="AAH74" ca="1">INDEX(AAH$13:AAH73,$B74+1,1)</f>
        <v>0</v>
      </c>
      <c r="AAI74" s="535" t="str" cm="1">
        <f t="array" aca="1" ref="AAI74" ca="1">INDEX(AAI$13:AAI73,$B74+1,1)</f>
        <v>-</v>
      </c>
      <c r="AAJ74" s="535" t="str" cm="1">
        <f t="array" aca="1" ref="AAJ74" ca="1">INDEX(AAJ$13:AAJ73,$B74+1,1)</f>
        <v>-</v>
      </c>
      <c r="AAK74" s="535" t="str" cm="1">
        <f t="array" aca="1" ref="AAK74" ca="1">INDEX(AAK$13:AAK73,$B74+1,1)</f>
        <v>-</v>
      </c>
      <c r="AAL74" s="535" cm="1">
        <f t="array" aca="1" ref="AAL74" ca="1">INDEX(AAL$13:AAL73,$B74+1,1)</f>
        <v>1</v>
      </c>
      <c r="AAM74" s="535" cm="1">
        <f t="array" aca="1" ref="AAM74" ca="1">INDEX(AAM$13:AAM73,$B74+1,1)</f>
        <v>1</v>
      </c>
      <c r="AAN74" s="535" t="str" cm="1">
        <f t="array" aca="1" ref="AAN74" ca="1">INDEX(AAN$13:AAN73,$B74+1,1)</f>
        <v>-</v>
      </c>
      <c r="AAO74" s="535" t="str" cm="1">
        <f t="array" aca="1" ref="AAO74" ca="1">INDEX(AAO$13:AAO73,$B74+1,1)</f>
        <v>-</v>
      </c>
      <c r="AAP74" s="535" t="str" cm="1">
        <f t="array" aca="1" ref="AAP74" ca="1">INDEX(AAP$13:AAP73,$B74+1,1)</f>
        <v>-</v>
      </c>
      <c r="AAQ74" s="535" t="str" cm="1">
        <f t="array" aca="1" ref="AAQ74" ca="1">INDEX(AAQ$13:AAQ73,$B74+1,1)</f>
        <v>-</v>
      </c>
      <c r="AAR74" s="535" t="str" cm="1">
        <f t="array" aca="1" ref="AAR74" ca="1">INDEX(AAR$13:AAR73,$B74+1,1)</f>
        <v>-</v>
      </c>
      <c r="AAS74" s="535" t="str" cm="1">
        <f t="array" aca="1" ref="AAS74" ca="1">INDEX(AAS$13:AAS73,$B74+1,1)</f>
        <v>-</v>
      </c>
      <c r="AAT74" s="535" t="str" cm="1">
        <f t="array" aca="1" ref="AAT74" ca="1">INDEX(AAT$13:AAT73,$B74+1,1)</f>
        <v>-</v>
      </c>
      <c r="AAU74" s="535" t="str" cm="1">
        <f t="array" aca="1" ref="AAU74" ca="1">INDEX(AAU$13:AAU73,$B74+1,1)</f>
        <v>-</v>
      </c>
      <c r="AAV74" s="535" t="str" cm="1">
        <f t="array" aca="1" ref="AAV74" ca="1">INDEX(AAV$13:AAV73,$B74+1,1)</f>
        <v>-</v>
      </c>
      <c r="AAW74" s="535" t="str" cm="1">
        <f t="array" aca="1" ref="AAW74" ca="1">INDEX(AAW$13:AAW73,$B74+1,1)</f>
        <v>-</v>
      </c>
      <c r="AAX74" s="535" t="str" cm="1">
        <f t="array" aca="1" ref="AAX74" ca="1">INDEX(AAX$13:AAX73,$B74+1,1)</f>
        <v>-</v>
      </c>
      <c r="AAY74" s="535" t="str" cm="1">
        <f t="array" aca="1" ref="AAY74" ca="1">INDEX(AAY$13:AAY73,$B74+1,1)</f>
        <v>-</v>
      </c>
      <c r="AAZ74" s="535" t="str" cm="1">
        <f t="array" aca="1" ref="AAZ74" ca="1">INDEX(AAZ$13:AAZ73,$B74+1,1)</f>
        <v>-</v>
      </c>
      <c r="ABA74" s="18"/>
      <c r="ABB74" s="545" t="str">
        <f t="shared" ca="1" si="330"/>
        <v>-</v>
      </c>
      <c r="ABC74" s="545" t="str">
        <f t="shared" ca="1" si="330"/>
        <v>-</v>
      </c>
      <c r="ABD74" s="545" t="str">
        <f t="shared" ca="1" si="330"/>
        <v>-</v>
      </c>
      <c r="ABE74" s="545" t="str">
        <f t="shared" ca="1" si="330"/>
        <v>-</v>
      </c>
      <c r="ABF74" s="545" t="str">
        <f t="shared" ca="1" si="330"/>
        <v>-</v>
      </c>
      <c r="ABG74" s="545" t="str">
        <f t="shared" ca="1" si="330"/>
        <v>-</v>
      </c>
      <c r="ABH74" s="545" t="str">
        <f t="shared" ca="1" si="330"/>
        <v>-</v>
      </c>
      <c r="ABI74" s="545" t="str">
        <f t="shared" ca="1" si="330"/>
        <v>-</v>
      </c>
      <c r="ABJ74" s="545" t="str">
        <f t="shared" ca="1" si="330"/>
        <v>-</v>
      </c>
      <c r="ABK74" s="545" t="b">
        <f t="shared" ca="1" si="330"/>
        <v>1</v>
      </c>
      <c r="ABL74" s="545" t="str">
        <f t="shared" ca="1" si="331"/>
        <v>-</v>
      </c>
      <c r="ABM74" s="545" t="str">
        <f t="shared" ca="1" si="331"/>
        <v>-</v>
      </c>
      <c r="ABN74" s="545" t="str">
        <f t="shared" ca="1" si="331"/>
        <v>-</v>
      </c>
      <c r="ABO74" s="545" t="str">
        <f t="shared" ca="1" si="331"/>
        <v>-</v>
      </c>
      <c r="ABP74" s="545" t="str">
        <f t="shared" ca="1" si="331"/>
        <v>-</v>
      </c>
      <c r="ABQ74" s="545" t="str">
        <f t="shared" ca="1" si="331"/>
        <v>-</v>
      </c>
      <c r="ABR74" s="545" t="str">
        <f t="shared" ca="1" si="331"/>
        <v>-</v>
      </c>
      <c r="ABS74" s="545" t="str">
        <f t="shared" ca="1" si="331"/>
        <v>-</v>
      </c>
      <c r="ABT74" s="545" t="str">
        <f t="shared" ca="1" si="331"/>
        <v>-</v>
      </c>
      <c r="ABU74" s="545" t="str">
        <f t="shared" ca="1" si="331"/>
        <v>-</v>
      </c>
      <c r="ABV74" s="545" t="str">
        <f t="shared" ca="1" si="332"/>
        <v>-</v>
      </c>
      <c r="ABW74" s="545" t="str">
        <f t="shared" ca="1" si="332"/>
        <v>-</v>
      </c>
      <c r="ABX74" s="545" t="str">
        <f t="shared" ca="1" si="332"/>
        <v>-</v>
      </c>
      <c r="ABY74" s="545" t="str">
        <f t="shared" ca="1" si="332"/>
        <v>-</v>
      </c>
      <c r="ABZ74" s="545" t="str">
        <f t="shared" ca="1" si="332"/>
        <v>-</v>
      </c>
      <c r="ACA74" s="545" t="str">
        <f t="shared" ca="1" si="332"/>
        <v>-</v>
      </c>
      <c r="ACB74" s="545" t="str">
        <f t="shared" ca="1" si="332"/>
        <v>-</v>
      </c>
      <c r="ACC74" s="545" t="b">
        <f t="shared" ca="1" si="332"/>
        <v>1</v>
      </c>
      <c r="ACD74" s="545" t="str">
        <f t="shared" ca="1" si="332"/>
        <v>-</v>
      </c>
      <c r="ACE74" s="545" t="str">
        <f t="shared" ca="1" si="332"/>
        <v>-</v>
      </c>
      <c r="ACF74" s="545" t="str">
        <f t="shared" ca="1" si="333"/>
        <v>-</v>
      </c>
      <c r="ACG74" s="545" t="str">
        <f t="shared" ca="1" si="333"/>
        <v>-</v>
      </c>
      <c r="ACH74" s="545" t="str">
        <f t="shared" ca="1" si="333"/>
        <v>-</v>
      </c>
      <c r="ACI74" s="545" t="str">
        <f t="shared" ca="1" si="333"/>
        <v>-</v>
      </c>
      <c r="ACJ74" s="545" t="str">
        <f t="shared" ca="1" si="333"/>
        <v>-</v>
      </c>
      <c r="ACK74" s="545" t="str">
        <f t="shared" ca="1" si="333"/>
        <v>-</v>
      </c>
      <c r="ACL74" s="545" t="str">
        <f t="shared" ca="1" si="333"/>
        <v>-</v>
      </c>
      <c r="ACM74" s="545" t="str">
        <f t="shared" ca="1" si="333"/>
        <v>-</v>
      </c>
      <c r="ACN74" s="545" t="str">
        <f t="shared" ca="1" si="333"/>
        <v>-</v>
      </c>
      <c r="ACO74" s="545" t="str">
        <f t="shared" ca="1" si="333"/>
        <v>-</v>
      </c>
      <c r="ACP74" s="545" t="str">
        <f t="shared" ca="1" si="334"/>
        <v>-</v>
      </c>
      <c r="ACQ74" s="545" t="str">
        <f t="shared" ca="1" si="334"/>
        <v>-</v>
      </c>
      <c r="ACR74" s="545" t="str">
        <f t="shared" ca="1" si="334"/>
        <v>-</v>
      </c>
      <c r="ACS74" s="545" t="str">
        <f t="shared" ca="1" si="334"/>
        <v>-</v>
      </c>
      <c r="ACT74" s="545" t="str">
        <f t="shared" ca="1" si="334"/>
        <v>-</v>
      </c>
      <c r="ACU74" s="545" t="b">
        <f t="shared" ca="1" si="334"/>
        <v>1</v>
      </c>
      <c r="ACV74" s="545" t="str">
        <f t="shared" ca="1" si="334"/>
        <v>-</v>
      </c>
      <c r="ACW74" s="545" t="str">
        <f t="shared" ca="1" si="334"/>
        <v>-</v>
      </c>
      <c r="ACX74" s="545" t="str">
        <f t="shared" ca="1" si="334"/>
        <v>-</v>
      </c>
      <c r="ACY74" s="545" t="str">
        <f t="shared" ca="1" si="334"/>
        <v>-</v>
      </c>
      <c r="ACZ74" s="545" t="str">
        <f t="shared" ca="1" si="335"/>
        <v>-</v>
      </c>
      <c r="ADA74" s="545" t="str">
        <f t="shared" ca="1" si="335"/>
        <v>-</v>
      </c>
      <c r="ADB74" s="545" t="str">
        <f t="shared" ca="1" si="335"/>
        <v>-</v>
      </c>
      <c r="ADC74" s="545" t="str">
        <f t="shared" ca="1" si="335"/>
        <v>-</v>
      </c>
      <c r="ADD74" s="545" t="str">
        <f t="shared" ca="1" si="335"/>
        <v>-</v>
      </c>
      <c r="ADE74" s="545" t="str">
        <f t="shared" ca="1" si="335"/>
        <v>-</v>
      </c>
      <c r="ADF74" s="545" t="str">
        <f t="shared" ca="1" si="335"/>
        <v>-</v>
      </c>
      <c r="ADG74" s="545" t="str">
        <f t="shared" ca="1" si="335"/>
        <v>-</v>
      </c>
      <c r="ADH74" s="545" t="str">
        <f t="shared" ca="1" si="335"/>
        <v>-</v>
      </c>
      <c r="ADI74" s="545" t="str">
        <f t="shared" ca="1" si="335"/>
        <v>-</v>
      </c>
      <c r="ADJ74" s="545" t="str">
        <f t="shared" ca="1" si="336"/>
        <v>-</v>
      </c>
      <c r="ADK74" s="545" t="str">
        <f t="shared" ca="1" si="336"/>
        <v>-</v>
      </c>
      <c r="ADL74" s="545" t="str">
        <f t="shared" ca="1" si="336"/>
        <v>-</v>
      </c>
      <c r="ADM74" s="545" t="b">
        <f t="shared" ca="1" si="336"/>
        <v>1</v>
      </c>
      <c r="ADN74" s="545" t="str">
        <f t="shared" ca="1" si="336"/>
        <v>-</v>
      </c>
      <c r="ADO74" s="545" t="str">
        <f t="shared" ca="1" si="336"/>
        <v>-</v>
      </c>
      <c r="ADP74" s="545" t="str">
        <f t="shared" ca="1" si="336"/>
        <v>-</v>
      </c>
      <c r="ADQ74" s="545" t="str">
        <f t="shared" ca="1" si="336"/>
        <v>-</v>
      </c>
      <c r="ADR74" s="545" t="str">
        <f t="shared" ca="1" si="336"/>
        <v>-</v>
      </c>
      <c r="ADS74" s="545" t="str">
        <f t="shared" ca="1" si="336"/>
        <v>-</v>
      </c>
      <c r="ADT74" s="545" t="str">
        <f t="shared" ca="1" si="337"/>
        <v>-</v>
      </c>
      <c r="ADU74" s="545" t="str">
        <f t="shared" ca="1" si="337"/>
        <v>-</v>
      </c>
      <c r="ADV74" s="545" t="str">
        <f t="shared" ca="1" si="337"/>
        <v>-</v>
      </c>
      <c r="ADW74" s="545" t="str">
        <f t="shared" ca="1" si="337"/>
        <v>-</v>
      </c>
      <c r="ADX74" s="545" t="str">
        <f t="shared" ca="1" si="337"/>
        <v>-</v>
      </c>
      <c r="ADY74" s="545" t="str">
        <f t="shared" ca="1" si="337"/>
        <v>-</v>
      </c>
      <c r="ADZ74" s="545" t="str">
        <f t="shared" ca="1" si="337"/>
        <v>-</v>
      </c>
      <c r="AEA74" s="545" t="str">
        <f t="shared" ca="1" si="337"/>
        <v>-</v>
      </c>
      <c r="AEB74" s="545" t="str">
        <f t="shared" ca="1" si="337"/>
        <v>-</v>
      </c>
      <c r="AEC74" s="545" t="str">
        <f t="shared" ca="1" si="337"/>
        <v>-</v>
      </c>
      <c r="AED74" s="545" t="str">
        <f t="shared" ca="1" si="338"/>
        <v>-</v>
      </c>
      <c r="AEE74" s="545" t="b">
        <f t="shared" ca="1" si="338"/>
        <v>1</v>
      </c>
      <c r="AEF74" s="545" t="str">
        <f t="shared" ca="1" si="338"/>
        <v>-</v>
      </c>
      <c r="AEG74" s="545" t="str">
        <f t="shared" ca="1" si="338"/>
        <v>-</v>
      </c>
      <c r="AEH74" s="545" t="str">
        <f t="shared" ca="1" si="338"/>
        <v>-</v>
      </c>
      <c r="AEI74" s="545" t="str">
        <f t="shared" ca="1" si="338"/>
        <v>-</v>
      </c>
      <c r="AEJ74" s="545" t="str">
        <f t="shared" ca="1" si="338"/>
        <v>-</v>
      </c>
      <c r="AEK74" s="545" t="str">
        <f t="shared" ca="1" si="338"/>
        <v>-</v>
      </c>
      <c r="AEL74" s="545" t="str">
        <f t="shared" ca="1" si="338"/>
        <v>-</v>
      </c>
      <c r="AEM74" s="545" t="str">
        <f t="shared" ca="1" si="338"/>
        <v>-</v>
      </c>
      <c r="AEN74" s="535" cm="1">
        <f t="array" aca="1" ref="AEN74" ca="1">INDEX(AEN$13:AEN73,$B74+1,1)</f>
        <v>0</v>
      </c>
      <c r="AEO74" s="483">
        <v>0</v>
      </c>
    </row>
    <row r="75" spans="1:821" outlineLevel="2">
      <c r="A75" s="18">
        <f t="shared" si="226"/>
        <v>62</v>
      </c>
      <c r="B75" s="191">
        <f t="shared" ca="1" si="353"/>
        <v>52</v>
      </c>
      <c r="C75" s="458">
        <f t="shared" ca="1" si="230"/>
        <v>1200</v>
      </c>
      <c r="D75" s="119" t="str">
        <f t="shared" ca="1" si="231"/>
        <v>GSW</v>
      </c>
      <c r="E75" t="b">
        <v>1</v>
      </c>
      <c r="F75" t="b">
        <v>0</v>
      </c>
      <c r="G75" t="b">
        <f t="shared" si="232"/>
        <v>1</v>
      </c>
      <c r="H75" s="191">
        <f t="shared" ca="1" si="348"/>
        <v>10</v>
      </c>
      <c r="I75" s="535" cm="1">
        <f t="array" aca="1" ref="I75" ca="1">INDEX(I$13:I74,$B75+1,1)</f>
        <v>1</v>
      </c>
      <c r="J75" s="535" cm="1">
        <f t="array" aca="1" ref="J75" ca="1">INDEX(J$13:J74,$B75+1,1)</f>
        <v>0</v>
      </c>
      <c r="K75" s="535" cm="1">
        <f t="array" aca="1" ref="K75" ca="1">INDEX(K$13:K74,$B75+1,1)</f>
        <v>1</v>
      </c>
      <c r="L75" s="535" cm="1">
        <f t="array" aca="1" ref="L75" ca="1">INDEX(L$13:L74,$B75+1,1)</f>
        <v>2</v>
      </c>
      <c r="M75" s="535" cm="1">
        <f t="array" aca="1" ref="M75" ca="1">INDEX(M$13:M74,$B75+1,1)</f>
        <v>0</v>
      </c>
      <c r="N75" s="230">
        <f t="shared" ca="1" si="233"/>
        <v>2</v>
      </c>
      <c r="O75" s="230">
        <f t="shared" ca="1" si="233"/>
        <v>16</v>
      </c>
      <c r="P75" s="230">
        <f t="shared" ca="1" si="233"/>
        <v>2</v>
      </c>
      <c r="Q75" s="230">
        <f t="shared" ca="1" si="233"/>
        <v>3</v>
      </c>
      <c r="R75" s="230">
        <f t="shared" ca="1" si="233"/>
        <v>3</v>
      </c>
      <c r="S75" s="230">
        <f t="shared" ca="1" si="233"/>
        <v>3</v>
      </c>
      <c r="T75" s="411">
        <f t="shared" ca="1" si="234"/>
        <v>4</v>
      </c>
      <c r="U75" s="411">
        <f t="shared" ca="1" si="234"/>
        <v>3</v>
      </c>
      <c r="V75" s="411">
        <f t="shared" ca="1" si="235"/>
        <v>1</v>
      </c>
      <c r="W75" s="777" t="b">
        <f t="shared" ca="1" si="236"/>
        <v>0</v>
      </c>
      <c r="X75" s="777" t="b">
        <f t="shared" ca="1" si="236"/>
        <v>1</v>
      </c>
      <c r="Y75" s="777" t="b">
        <f t="shared" ca="1" si="236"/>
        <v>0</v>
      </c>
      <c r="Z75" s="796" t="b" cm="1">
        <f t="array" aca="1" ref="Z75" ca="1">INDEX(Z$13:Z74,$B75+1,1)</f>
        <v>0</v>
      </c>
      <c r="AA75" s="411">
        <f t="shared" ca="1" si="237"/>
        <v>3</v>
      </c>
      <c r="AB75" s="411">
        <f t="shared" ca="1" si="238"/>
        <v>3</v>
      </c>
      <c r="AC75" s="230">
        <f t="shared" ca="1" si="357"/>
        <v>3</v>
      </c>
      <c r="AD75" s="230">
        <f t="shared" ca="1" si="357"/>
        <v>5</v>
      </c>
      <c r="AE75" s="230">
        <f t="shared" ca="1" si="357"/>
        <v>4</v>
      </c>
      <c r="AF75" s="230">
        <f t="shared" ca="1" si="357"/>
        <v>4</v>
      </c>
      <c r="AG75" s="230">
        <f t="shared" ca="1" si="357"/>
        <v>2</v>
      </c>
      <c r="AH75" s="230">
        <f t="shared" ca="1" si="357"/>
        <v>2</v>
      </c>
      <c r="AI75" s="87">
        <f t="shared" ca="1" si="358"/>
        <v>3</v>
      </c>
      <c r="AJ75" s="87">
        <f ca="1">INDEX(CHOOSE($N75,DataAutumn!i.AdultDrys,DataWinter!i.AdultDrys,DataSpring!i.AdultDrys),1,$T75)</f>
        <v>3</v>
      </c>
      <c r="AK75" s="230">
        <f t="shared" ca="1" si="240"/>
        <v>2</v>
      </c>
      <c r="AL75" s="535" cm="1">
        <f t="array" aca="1" ref="AL75" ca="1">INDEX(AL$13:AL74,$B75+1,1)</f>
        <v>0</v>
      </c>
      <c r="AM75" s="535" cm="1">
        <f t="array" aca="1" ref="AM75" ca="1">INDEX(AM$13:AM74,$B75+1,1)</f>
        <v>2</v>
      </c>
      <c r="AN75" s="230">
        <f t="shared" ca="1" si="241"/>
        <v>0</v>
      </c>
      <c r="AO75" s="230">
        <f t="shared" ca="1" si="241"/>
        <v>0</v>
      </c>
      <c r="AP75" s="230">
        <f t="shared" ca="1" si="241"/>
        <v>0</v>
      </c>
      <c r="AQ75" s="111"/>
      <c r="AR75" s="111"/>
      <c r="AS75" s="230">
        <f t="shared" ca="1" si="242"/>
        <v>0</v>
      </c>
      <c r="AT75" s="230">
        <f t="shared" ca="1" si="242"/>
        <v>0</v>
      </c>
      <c r="AU75" s="111"/>
      <c r="AV75" s="111"/>
      <c r="AW75" s="111"/>
      <c r="AX75" s="111"/>
      <c r="AY75" s="111"/>
      <c r="AZ75" s="111"/>
      <c r="BA75" s="312" t="str">
        <f t="shared" ca="1" si="243"/>
        <v>TemplateEx 00010 SE GSW Past     Mat     TOLWin Scan2 GFS RR-19% GP135% WP125% MP140% EL075% Age276 FlkSt_Lmb_-5- LWJ4 LWCJ4 LWCP2 LW2tth2 Emptys_Sell   Mdn0 Adult0 (PT_F33N11L11)</v>
      </c>
      <c r="BB75" s="8" t="str">
        <f ca="1">IF(COUNTIF($BA$13:$BA75,$BA75)=1,"-","Dup")</f>
        <v>-</v>
      </c>
      <c r="BC75" s="18"/>
      <c r="BD75" s="535" t="str" cm="1">
        <f t="array" aca="1" ref="BD75" ca="1">INDEX(BD$13:BD74,$B75+1,1)</f>
        <v>-</v>
      </c>
      <c r="BE75" s="535" t="str" cm="1">
        <f t="array" aca="1" ref="BE75" ca="1">INDEX(BE$13:BE74,$B75+1,1)</f>
        <v>-</v>
      </c>
      <c r="BF75" s="535" t="str" cm="1">
        <f t="array" aca="1" ref="BF75" ca="1">INDEX(BF$13:BF74,$B75+1,1)</f>
        <v>-</v>
      </c>
      <c r="BG75" s="535" t="str" cm="1">
        <f t="array" aca="1" ref="BG75" ca="1">INDEX(BG$13:BG74,$B75+1,1)</f>
        <v>-</v>
      </c>
      <c r="BH75" s="535" t="str" cm="1">
        <f t="array" aca="1" ref="BH75" ca="1">INDEX(BH$13:BH74,$B75+1,1)</f>
        <v>-</v>
      </c>
      <c r="BI75" s="535" t="str" cm="1">
        <f t="array" aca="1" ref="BI75" ca="1">INDEX(BI$13:BI74,$B75+1,1)</f>
        <v>-</v>
      </c>
      <c r="BJ75" s="535" t="str" cm="1">
        <f t="array" aca="1" ref="BJ75" ca="1">INDEX(BJ$13:BJ74,$B75+1,1)</f>
        <v>-</v>
      </c>
      <c r="BK75" s="535" t="str" cm="1">
        <f t="array" aca="1" ref="BK75" ca="1">INDEX(BK$13:BK74,$B75+1,1)</f>
        <v>-</v>
      </c>
      <c r="BL75" s="535" t="str" cm="1">
        <f t="array" aca="1" ref="BL75" ca="1">INDEX(BL$13:BL74,$B75+1,1)</f>
        <v>-</v>
      </c>
      <c r="BM75" s="18"/>
      <c r="BN75" s="411" t="b">
        <f t="shared" ca="1" si="244"/>
        <v>1</v>
      </c>
      <c r="BO75" s="411" t="str">
        <f t="shared" ca="1" si="244"/>
        <v>-</v>
      </c>
      <c r="BP75" s="411" t="b">
        <f t="shared" ca="1" si="244"/>
        <v>0</v>
      </c>
      <c r="BQ75" s="411" t="str">
        <f t="shared" ca="1" si="244"/>
        <v>-</v>
      </c>
      <c r="BR75" s="411" t="str">
        <f t="shared" ca="1" si="244"/>
        <v>-</v>
      </c>
      <c r="BS75" s="411" t="str">
        <f t="shared" ca="1" si="244"/>
        <v>-</v>
      </c>
      <c r="BT75" s="411" t="str">
        <f t="shared" ca="1" si="244"/>
        <v>-</v>
      </c>
      <c r="BU75" s="411" t="str">
        <f t="shared" ca="1" si="244"/>
        <v>-</v>
      </c>
      <c r="BV75" s="411" t="str">
        <f t="shared" ca="1" si="244"/>
        <v>-</v>
      </c>
      <c r="BW75" s="411" t="str">
        <f t="shared" ca="1" si="244"/>
        <v>-</v>
      </c>
      <c r="BX75" s="411" t="str">
        <f t="shared" ca="1" si="244"/>
        <v>-</v>
      </c>
      <c r="BY75" s="411" t="str">
        <f t="shared" ca="1" si="244"/>
        <v>-</v>
      </c>
      <c r="BZ75" s="411" t="b">
        <f t="shared" ca="1" si="244"/>
        <v>0</v>
      </c>
      <c r="CA75" s="87">
        <f t="shared" ca="1" si="244"/>
        <v>0</v>
      </c>
      <c r="CB75" s="535" t="str" cm="1">
        <f t="array" aca="1" ref="CB75" ca="1">INDEX(CB$13:CB74,$B75+1,1)</f>
        <v>-</v>
      </c>
      <c r="CC75" s="535" t="str" cm="1">
        <f t="array" aca="1" ref="CC75" ca="1">INDEX(CC$13:CC74,$B75+1,1)</f>
        <v>-</v>
      </c>
      <c r="CD75" s="535" t="str" cm="1">
        <f t="array" aca="1" ref="CD75" ca="1">INDEX(CD$13:CD74,$B75+1,1)</f>
        <v>-</v>
      </c>
      <c r="CE75" s="535" t="b" cm="1">
        <f t="array" aca="1" ref="CE75" ca="1">INDEX(CE$13:CE74,$B75+1,1)</f>
        <v>1</v>
      </c>
      <c r="CF75" s="18"/>
      <c r="CG75" s="535" t="str" cm="1">
        <f t="array" aca="1" ref="CG75" ca="1">INDEX(CG$13:CG74,$B75+1,1)</f>
        <v>-</v>
      </c>
      <c r="CH75" s="411">
        <f t="shared" ca="1" si="245"/>
        <v>1</v>
      </c>
      <c r="CI75" s="411">
        <f t="shared" ca="1" si="246"/>
        <v>1</v>
      </c>
      <c r="CJ75" s="411">
        <f t="shared" ca="1" si="246"/>
        <v>1</v>
      </c>
      <c r="CK75" s="535" t="str" cm="1">
        <f t="array" aca="1" ref="CK75" ca="1">INDEX(CK$13:CK74,$B75+1,1)</f>
        <v>-</v>
      </c>
      <c r="CL75" s="535" t="str" cm="1">
        <f t="array" aca="1" ref="CL75" ca="1">INDEX(CL$13:CL74,$B75+1,1)</f>
        <v>-</v>
      </c>
      <c r="CM75" s="535" t="str" cm="1">
        <f t="array" aca="1" ref="CM75" ca="1">INDEX(CM$13:CM74,$B75+1,1)</f>
        <v>-</v>
      </c>
      <c r="CN75" s="411">
        <f t="shared" ca="1" si="247"/>
        <v>1</v>
      </c>
      <c r="CO75" s="411">
        <f t="shared" ca="1" si="248"/>
        <v>1</v>
      </c>
      <c r="CP75" s="411">
        <f t="shared" ca="1" si="248"/>
        <v>1</v>
      </c>
      <c r="CQ75" s="535" t="str" cm="1">
        <f t="array" aca="1" ref="CQ75" ca="1">INDEX(CQ$13:CQ74,$B75+1,1)</f>
        <v>-</v>
      </c>
      <c r="CR75" s="411">
        <f t="shared" ca="1" si="249"/>
        <v>1</v>
      </c>
      <c r="CS75" s="411">
        <f t="shared" ca="1" si="250"/>
        <v>1</v>
      </c>
      <c r="CT75" s="535" t="str" cm="1">
        <f t="array" aca="1" ref="CT75" ca="1">INDEX(CT$13:CT74,$B75+1,1)</f>
        <v>-</v>
      </c>
      <c r="CU75" s="535" t="str" cm="1">
        <f t="array" aca="1" ref="CU75" ca="1">INDEX(CU$13:CU74,$B75+1,1)</f>
        <v>-</v>
      </c>
      <c r="CV75" s="411">
        <f t="shared" ca="1" si="251"/>
        <v>1</v>
      </c>
      <c r="CW75" s="535" t="str" cm="1">
        <f t="array" aca="1" ref="CW75" ca="1">INDEX(CW$13:CW74,$B75+1,1)</f>
        <v>-</v>
      </c>
      <c r="CX75" s="411">
        <f t="shared" ca="1" si="252"/>
        <v>1</v>
      </c>
      <c r="CY75" s="411">
        <f t="shared" ca="1" si="253"/>
        <v>1</v>
      </c>
      <c r="CZ75" s="411">
        <f t="shared" ca="1" si="253"/>
        <v>1</v>
      </c>
      <c r="DA75" s="535" cm="1">
        <f t="array" aca="1" ref="DA75" ca="1">INDEX(DA$13:DA74,$B75+1,1)</f>
        <v>720</v>
      </c>
      <c r="DB75" s="535" cm="1">
        <f t="array" aca="1" ref="DB75" ca="1">INDEX(DB$13:DB74,$B75+1,1)</f>
        <v>720</v>
      </c>
      <c r="DC75" s="18"/>
      <c r="DD75" s="535" t="b" cm="1">
        <f t="array" aca="1" ref="DD75" ca="1">INDEX(DD$13:DD74,$B75+1,1)</f>
        <v>1</v>
      </c>
      <c r="DE75" s="535" t="b" cm="1">
        <f t="array" aca="1" ref="DE75" ca="1">INDEX(DE$13:DE74,$B75+1,1)</f>
        <v>1</v>
      </c>
      <c r="DF75" s="535" t="b" cm="1">
        <f t="array" aca="1" ref="DF75" ca="1">INDEX(DF$13:DF74,$B75+1,1)</f>
        <v>1</v>
      </c>
      <c r="DG75" s="87">
        <f t="shared" ca="1" si="339"/>
        <v>0</v>
      </c>
      <c r="DH75" s="804" cm="1">
        <f t="array" aca="1" ref="DH75" ca="1">VALUE(IFERROR(VALUE($K75),0) &amp; _xlfn.SWITCH($CD75,"-",4,$CD75) &amp; $L75 &amp; $T75 &amp; "00" &amp; $N75 &amp; $AK75 &amp; $R75 &amp; _xlfn.SWITCH($AM75,3,1,$AM75) &amp; _xlfn.SWITCH($M75,4,0,$M75) &amp; _xlfn.SWITCH($AD75,6,1,$AD75))</f>
        <v>142400223205</v>
      </c>
      <c r="DI75" s="535" cm="1">
        <f t="array" aca="1" ref="DI75" ca="1">INDEX(DI$13:DI74,$B75+1,1)</f>
        <v>1</v>
      </c>
      <c r="DJ75" s="535" cm="1">
        <f t="array" aca="1" ref="DJ75" ca="1">INDEX(DJ$13:DJ74,$B75+1,1)</f>
        <v>1</v>
      </c>
      <c r="DK75" s="411">
        <f t="shared" ca="1" si="254"/>
        <v>7</v>
      </c>
      <c r="DL75" s="411">
        <f t="shared" ca="1" si="254"/>
        <v>70</v>
      </c>
      <c r="DM75" s="411" t="str">
        <f t="shared" ca="1" si="254"/>
        <v>-</v>
      </c>
      <c r="DN75" s="411" t="str">
        <f t="shared" ca="1" si="254"/>
        <v>-</v>
      </c>
      <c r="DO75" s="411" t="str">
        <f t="shared" ca="1" si="254"/>
        <v>-</v>
      </c>
      <c r="DP75" s="411" t="str">
        <f t="shared" ca="1" si="254"/>
        <v>-</v>
      </c>
      <c r="DQ75" s="411" t="b">
        <f t="shared" ca="1" si="255"/>
        <v>0</v>
      </c>
      <c r="DR75" s="411" t="str">
        <f t="shared" ca="1" si="256"/>
        <v>-</v>
      </c>
      <c r="DS75" s="411" t="str">
        <f t="shared" ca="1" si="256"/>
        <v>-</v>
      </c>
      <c r="DT75" s="411" t="str">
        <f t="shared" ca="1" si="256"/>
        <v>-</v>
      </c>
      <c r="DU75" s="411" t="str">
        <f t="shared" ca="1" si="256"/>
        <v>-</v>
      </c>
      <c r="DV75" s="411">
        <f t="shared" ca="1" si="256"/>
        <v>0</v>
      </c>
      <c r="DW75" s="411">
        <f t="shared" ca="1" si="256"/>
        <v>0</v>
      </c>
      <c r="DX75" s="411" t="str">
        <f t="shared" ca="1" si="256"/>
        <v>-</v>
      </c>
      <c r="DY75" s="411" t="str">
        <f t="shared" ca="1" si="256"/>
        <v>-</v>
      </c>
      <c r="DZ75" s="411" t="str">
        <f t="shared" ca="1" si="256"/>
        <v>-</v>
      </c>
      <c r="EA75" s="535" cm="1">
        <f t="array" aca="1" ref="EA75" ca="1">INDEX(EA$13:EA74,$B75+1,1)</f>
        <v>0</v>
      </c>
      <c r="EB75" s="535" cm="1">
        <f t="array" aca="1" ref="EB75" ca="1">INDEX(EB$13:EB74,$B75+1,1)</f>
        <v>999999</v>
      </c>
      <c r="EC75" s="535" cm="1">
        <f t="array" aca="1" ref="EC75" ca="1">INDEX(EC$13:EC74,$B75+1,1)</f>
        <v>999999</v>
      </c>
      <c r="ED75" s="535" cm="1">
        <f t="array" aca="1" ref="ED75" ca="1">INDEX(ED$13:ED74,$B75+1,1)</f>
        <v>999999</v>
      </c>
      <c r="EE75" s="535" cm="1">
        <f t="array" aca="1" ref="EE75" ca="1">INDEX(EE$13:EE74,$B75+1,1)</f>
        <v>999999</v>
      </c>
      <c r="EF75" s="535" cm="1">
        <f t="array" aca="1" ref="EF75" ca="1">INDEX(EF$13:EF74,$B75+1,1)</f>
        <v>999999</v>
      </c>
      <c r="EG75" s="535" cm="1">
        <f t="array" aca="1" ref="EG75" ca="1">INDEX(EG$13:EG74,$B75+1,1)</f>
        <v>999999</v>
      </c>
      <c r="EH75" s="535" cm="1">
        <f t="array" aca="1" ref="EH75" ca="1">INDEX(EH$13:EH74,$B75+1,1)</f>
        <v>999999</v>
      </c>
      <c r="EI75" s="535" cm="1">
        <f t="array" aca="1" ref="EI75" ca="1">INDEX(EI$13:EI74,$B75+1,1)</f>
        <v>999999</v>
      </c>
      <c r="EJ75" s="535" cm="1">
        <f t="array" aca="1" ref="EJ75" ca="1">INDEX(EJ$13:EJ74,$B75+1,1)</f>
        <v>999999</v>
      </c>
      <c r="EK75" s="535" cm="1">
        <f t="array" aca="1" ref="EK75" ca="1">INDEX(EK$13:EK74,$B75+1,1)</f>
        <v>999999</v>
      </c>
      <c r="EL75" s="535" cm="1">
        <f t="array" aca="1" ref="EL75" ca="1">INDEX(EL$13:EL74,$B75+1,1)</f>
        <v>999999</v>
      </c>
      <c r="EM75" s="535" cm="1">
        <f t="array" aca="1" ref="EM75" ca="1">INDEX(EM$13:EM74,$B75+1,1)</f>
        <v>999999</v>
      </c>
      <c r="EN75" s="782">
        <f t="shared" ca="1" si="257"/>
        <v>999999</v>
      </c>
      <c r="EO75" s="782">
        <f t="shared" ca="1" si="257"/>
        <v>999999</v>
      </c>
      <c r="EP75" s="782">
        <f t="shared" ca="1" si="257"/>
        <v>0</v>
      </c>
      <c r="EQ75" s="800">
        <f t="shared" ca="1" si="340"/>
        <v>999999</v>
      </c>
      <c r="ER75" s="800">
        <f t="shared" ca="1" si="258"/>
        <v>999999</v>
      </c>
      <c r="ES75" s="801">
        <f t="shared" ca="1" si="259"/>
        <v>999999</v>
      </c>
      <c r="ET75" s="802" t="str">
        <f t="shared" ca="1" si="341"/>
        <v>-</v>
      </c>
      <c r="EU75" s="781">
        <f t="shared" ca="1" si="260"/>
        <v>0</v>
      </c>
      <c r="EV75" s="779">
        <f t="shared" ca="1" si="342"/>
        <v>999999</v>
      </c>
      <c r="EW75" s="780">
        <f t="shared" ca="1" si="343"/>
        <v>0</v>
      </c>
      <c r="EX75" s="727" cm="1">
        <f t="array" aca="1" ref="EX75" ca="1">INDEX(i.ELMated,$AB75+1,1)</f>
        <v>0.75</v>
      </c>
      <c r="EY75" s="728" cm="1">
        <f t="array" aca="1" ref="EY75" ca="1">INDEX(i.ELMatedEst,$AA75+1,$T75)</f>
        <v>0.75</v>
      </c>
      <c r="EZ75" s="535" t="str" cm="1">
        <f t="array" aca="1" ref="EZ75" ca="1">INDEX(EZ$13:EZ74,$B75+1,1)</f>
        <v>-</v>
      </c>
      <c r="FA75" s="535" t="str" cm="1">
        <f t="array" aca="1" ref="FA75" ca="1">INDEX(FA$13:FA74,$B75+1,1)</f>
        <v>-</v>
      </c>
      <c r="FB75" s="664">
        <f t="shared" ca="1" si="261"/>
        <v>-0.2</v>
      </c>
      <c r="FC75" s="666">
        <f t="shared" ca="1" si="262"/>
        <v>1.2500000000000001E-2</v>
      </c>
      <c r="FD75" s="191">
        <f t="shared" ca="1" si="349"/>
        <v>0.95</v>
      </c>
      <c r="FE75" s="667">
        <f t="shared" ca="1" si="263"/>
        <v>0.03</v>
      </c>
      <c r="FF75" s="667">
        <f ca="1">INDEX(CHOOSE($N75,DataAutumn!i.EL_PropnSold,DataWinter!i.EL_PropnSold,DataSpring!i.EL_PropnSold),$AI75,$T75)*INDEX(i.ELMatedEst,$AB75+1,$T75)*i.dAdultRR_ELPropSold
+INDEX(i.dryman,($AJ75-1)*4+$AI75,FF$7)</f>
        <v>2.2200000000000001E-2</v>
      </c>
      <c r="FG75" s="667">
        <f ca="1">INDEX(CHOOSE($N75,DataAutumn!i.EL_PropnSold,DataWinter!i.EL_PropnSold,DataSpring!i.EL_PropnSold),$AI75,$T75)*INDEX(i.ELMatedEst,$AB75+1,$T75)*i.dAdultRR_ELPropSold
+INDEX(i.dryman,($AJ75-1)*4+$AI75,FG$7)</f>
        <v>8.4699999999999998E-2</v>
      </c>
      <c r="FH75" s="667">
        <f ca="1">INDEX(CHOOSE($N75,DataAutumn!i.EL_PropnSold,DataWinter!i.EL_PropnSold,DataSpring!i.EL_PropnSold),$AI75,$T75)*INDEX(i.ELMatedEst,$AB75+1,$T75)*i.dAdultRR_ELPropSold
+INDEX(i.dryman,($AJ75-1)*4+$AI75,FH$7)</f>
        <v>8.4699999999999998E-2</v>
      </c>
      <c r="FI75" s="667">
        <f ca="1">INDEX(CHOOSE($N75,DataAutumn!i.EL_PropnSold,DataWinter!i.EL_PropnSold,DataSpring!i.EL_PropnSold),$AI75,$T75)*INDEX(i.ELMatedEst,$AB75+1,$T75)*i.dAdultRR_ELPropSold
+INDEX(i.dryman,($AJ75-1)*4+$AI75,FI$7)</f>
        <v>8.4699999999999998E-2</v>
      </c>
      <c r="FJ75" s="668">
        <f ca="1">INDEX(CHOOSE($N75,DataAutumn!i.EL_PropnSold,DataWinter!i.EL_PropnSold,DataSpring!i.EL_PropnSold),$AI75,$T75)*INDEX(i.ELMatedEst,$AB75+1,$T75)*i.dAdultLSurv_ELPropSold</f>
        <v>-4.8000000000000004E-3</v>
      </c>
      <c r="FK75" s="666" t="b">
        <f t="shared" ca="1" si="264"/>
        <v>1</v>
      </c>
      <c r="FL75" s="666" t="b">
        <f t="shared" ca="1" si="264"/>
        <v>1</v>
      </c>
      <c r="FM75" s="716" t="b">
        <f t="shared" ca="1" si="265"/>
        <v>0</v>
      </c>
      <c r="FN75" s="666" t="b">
        <f t="shared" ca="1" si="264"/>
        <v>0</v>
      </c>
      <c r="FO75" s="668">
        <f t="shared" ca="1" si="266"/>
        <v>0</v>
      </c>
      <c r="FP75" s="669">
        <f t="shared" ca="1" si="267"/>
        <v>0</v>
      </c>
      <c r="FQ75" s="670" t="b">
        <f t="shared" ca="1" si="268"/>
        <v>0</v>
      </c>
      <c r="FR75" s="665" t="b">
        <f t="shared" ca="1" si="269"/>
        <v>0</v>
      </c>
      <c r="FS75" s="411" t="b">
        <f t="shared" ca="1" si="269"/>
        <v>1</v>
      </c>
      <c r="FT75" s="411" t="b">
        <f t="shared" ca="1" si="269"/>
        <v>0</v>
      </c>
      <c r="FU75" s="87">
        <f t="shared" ca="1" si="270"/>
        <v>2</v>
      </c>
      <c r="FV75" s="87">
        <f t="shared" ca="1" si="270"/>
        <v>2</v>
      </c>
      <c r="FW75" s="411">
        <f t="shared" ca="1" si="271"/>
        <v>1.25</v>
      </c>
      <c r="FX75" s="411">
        <f t="shared" ca="1" si="272"/>
        <v>1.4</v>
      </c>
      <c r="FY75" s="411">
        <f t="shared" ca="1" si="272"/>
        <v>1.4</v>
      </c>
      <c r="FZ75" s="411">
        <f t="shared" ca="1" si="273"/>
        <v>1.35</v>
      </c>
      <c r="GA75" s="411">
        <f t="shared" ca="1" si="274"/>
        <v>0.35</v>
      </c>
      <c r="GB75" s="411" t="b">
        <f t="shared" ca="1" si="274"/>
        <v>1</v>
      </c>
      <c r="GC75" s="411" t="b">
        <f t="shared" ca="1" si="274"/>
        <v>0</v>
      </c>
      <c r="GD75" s="411" t="b">
        <f t="shared" ca="1" si="274"/>
        <v>0</v>
      </c>
      <c r="GE75" s="411" t="b">
        <f t="shared" ca="1" si="274"/>
        <v>0</v>
      </c>
      <c r="GF75" s="87">
        <f t="shared" ca="1" si="275"/>
        <v>1</v>
      </c>
      <c r="GG75" s="87">
        <f t="shared" ca="1" si="275"/>
        <v>1</v>
      </c>
      <c r="GH75" s="87">
        <f t="shared" ca="1" si="275"/>
        <v>1</v>
      </c>
      <c r="GI75" s="87">
        <f t="shared" ca="1" si="275"/>
        <v>1</v>
      </c>
      <c r="GJ75" s="87">
        <f t="shared" ca="1" si="275"/>
        <v>1</v>
      </c>
      <c r="GK75" s="87">
        <f t="shared" ca="1" si="275"/>
        <v>1</v>
      </c>
      <c r="GL75" s="87">
        <f t="shared" ca="1" si="275"/>
        <v>1</v>
      </c>
      <c r="GM75" s="87">
        <f t="shared" ca="1" si="275"/>
        <v>1</v>
      </c>
      <c r="GN75" s="411" cm="1">
        <f t="array" aca="1" ref="GN75" ca="1">INDEX(i.dse_type,1,$L75)</f>
        <v>0</v>
      </c>
      <c r="GO75" s="535" t="str" cm="1">
        <f t="array" aca="1" ref="GO75" ca="1">INDEX(GO$13:GO74,$B75+1,1)</f>
        <v>-</v>
      </c>
      <c r="GP75" s="535" t="str" cm="1">
        <f t="array" aca="1" ref="GP75" ca="1">INDEX(GP$13:GP74,$B75+1,1)</f>
        <v>-</v>
      </c>
      <c r="GQ75" s="535" t="str" cm="1">
        <f t="array" aca="1" ref="GQ75" ca="1">INDEX(GQ$13:GQ74,$B75+1,1)</f>
        <v>-</v>
      </c>
      <c r="GR75" s="18"/>
      <c r="GS75" s="535" t="str" cm="1">
        <f t="array" aca="1" ref="GS75" ca="1">INDEX(GS$13:GS74,$B75+1,1)</f>
        <v>-</v>
      </c>
      <c r="GT75" s="535" t="str" cm="1">
        <f t="array" aca="1" ref="GT75" ca="1">INDEX(GT$13:GT74,$B75+1,1)</f>
        <v>-</v>
      </c>
      <c r="GU75" s="535" t="str" cm="1">
        <f t="array" aca="1" ref="GU75" ca="1">INDEX(GU$13:GU74,$B75+1,1)</f>
        <v>-</v>
      </c>
      <c r="GV75" s="411">
        <f t="shared" ca="1" si="344"/>
        <v>0</v>
      </c>
      <c r="GW75" s="535" t="str" cm="1">
        <f t="array" aca="1" ref="GW75" ca="1">INDEX(GW$13:GW74,$B75+1,1)</f>
        <v>-</v>
      </c>
      <c r="GX75" s="535" cm="1">
        <f t="array" aca="1" ref="GX75" ca="1">INDEX(GX$13:GX74,$B75+1,1)</f>
        <v>1</v>
      </c>
      <c r="GY75" s="535" cm="1">
        <f t="array" aca="1" ref="GY75" ca="1">INDEX(GY$13:GY74,$B75+1,1)</f>
        <v>1</v>
      </c>
      <c r="GZ75" s="535" t="str" cm="1">
        <f t="array" aca="1" ref="GZ75" ca="1">INDEX(GZ$13:GZ74,$B75+1,1)</f>
        <v>-</v>
      </c>
      <c r="HA75" s="535" t="str" cm="1">
        <f t="array" aca="1" ref="HA75" ca="1">INDEX(HA$13:HA74,$B75+1,1)</f>
        <v>-</v>
      </c>
      <c r="HB75" s="535" t="str" cm="1">
        <f t="array" aca="1" ref="HB75" ca="1">INDEX(HB$13:HB74,$B75+1,1)</f>
        <v>-</v>
      </c>
      <c r="HC75" s="535" t="str" cm="1">
        <f t="array" aca="1" ref="HC75" ca="1">INDEX(HC$13:HC74,$B75+1,1)</f>
        <v>-</v>
      </c>
      <c r="HD75" s="535" t="str" cm="1">
        <f t="array" aca="1" ref="HD75" ca="1">INDEX(HD$13:HD74,$B75+1,1)</f>
        <v>-</v>
      </c>
      <c r="HE75" s="535" t="str" cm="1">
        <f t="array" aca="1" ref="HE75" ca="1">INDEX(HE$13:HE74,$B75+1,1)</f>
        <v>-</v>
      </c>
      <c r="HF75" s="535" t="str" cm="1">
        <f t="array" aca="1" ref="HF75" ca="1">INDEX(HF$13:HF74,$B75+1,1)</f>
        <v>-</v>
      </c>
      <c r="HG75" s="535" t="str" cm="1">
        <f t="array" aca="1" ref="HG75" ca="1">INDEX(HG$13:HG74,$B75+1,1)</f>
        <v>-</v>
      </c>
      <c r="HH75" s="535" t="str" cm="1">
        <f t="array" aca="1" ref="HH75" ca="1">INDEX(HH$13:HH74,$B75+1,1)</f>
        <v>-</v>
      </c>
      <c r="HI75" s="535" t="str" cm="1">
        <f t="array" aca="1" ref="HI75" ca="1">INDEX(HI$13:HI74,$B75+1,1)</f>
        <v>-</v>
      </c>
      <c r="HJ75" s="535" t="str" cm="1">
        <f t="array" aca="1" ref="HJ75" ca="1">INDEX(HJ$13:HJ74,$B75+1,1)</f>
        <v>-</v>
      </c>
      <c r="HK75" s="535" t="str" cm="1">
        <f t="array" aca="1" ref="HK75" ca="1">INDEX(HK$13:HK74,$B75+1,1)</f>
        <v>-</v>
      </c>
      <c r="HL75" s="535" t="str" cm="1">
        <f t="array" aca="1" ref="HL75" ca="1">INDEX(HL$13:HL74,$B75+1,1)</f>
        <v>-</v>
      </c>
      <c r="HM75" s="535" t="str" cm="1">
        <f t="array" aca="1" ref="HM75" ca="1">INDEX(HM$13:HM74,$B75+1,1)</f>
        <v>-</v>
      </c>
      <c r="HN75" s="535" t="str" cm="1">
        <f t="array" aca="1" ref="HN75" ca="1">INDEX(HN$13:HN74,$B75+1,1)</f>
        <v>-</v>
      </c>
      <c r="HO75" s="535" t="str" cm="1">
        <f t="array" aca="1" ref="HO75" ca="1">INDEX(HO$13:HO74,$B75+1,1)</f>
        <v>-</v>
      </c>
      <c r="HP75" s="535" t="str" cm="1">
        <f t="array" aca="1" ref="HP75" ca="1">INDEX(HP$13:HP74,$B75+1,1)</f>
        <v>-</v>
      </c>
      <c r="HQ75" s="535" t="str" cm="1">
        <f t="array" aca="1" ref="HQ75" ca="1">INDEX(HQ$13:HQ74,$B75+1,1)</f>
        <v>-</v>
      </c>
      <c r="HR75" s="535" t="str" cm="1">
        <f t="array" aca="1" ref="HR75" ca="1">INDEX(HR$13:HR74,$B75+1,1)</f>
        <v>-</v>
      </c>
      <c r="HS75" s="535" t="str" cm="1">
        <f t="array" aca="1" ref="HS75" ca="1">INDEX(HS$13:HS74,$B75+1,1)</f>
        <v>-</v>
      </c>
      <c r="HT75" s="535" t="str" cm="1">
        <f t="array" aca="1" ref="HT75" ca="1">INDEX(HT$13:HT74,$B75+1,1)</f>
        <v>-</v>
      </c>
      <c r="HU75" s="535" cm="1">
        <f t="array" aca="1" ref="HU75" ca="1">INDEX(HU$13:HU74,$B75+1,1)</f>
        <v>0</v>
      </c>
      <c r="HV75" s="535" t="str" cm="1">
        <f t="array" aca="1" ref="HV75" ca="1">INDEX(HV$13:HV74,$B75+1,1)</f>
        <v>-</v>
      </c>
      <c r="HW75" s="535" cm="1">
        <f t="array" aca="1" ref="HW75" ca="1">INDEX(HW$13:HW74,$B75+1,1)</f>
        <v>1</v>
      </c>
      <c r="HX75" s="727">
        <f t="shared" ca="1" si="276"/>
        <v>0</v>
      </c>
      <c r="HY75" s="727">
        <f t="shared" ca="1" si="276"/>
        <v>0</v>
      </c>
      <c r="HZ75" s="727">
        <f t="shared" ca="1" si="276"/>
        <v>0</v>
      </c>
      <c r="IA75" s="727">
        <f t="shared" ca="1" si="277"/>
        <v>0</v>
      </c>
      <c r="IB75" s="727">
        <f t="shared" ca="1" si="277"/>
        <v>0</v>
      </c>
      <c r="IC75" s="727">
        <f t="shared" ca="1" si="277"/>
        <v>0</v>
      </c>
      <c r="ID75" s="535" cm="1">
        <f t="array" aca="1" ref="ID75" ca="1">INDEX(ID$13:ID74,$B75+1,1)</f>
        <v>0</v>
      </c>
      <c r="IE75" s="727">
        <f t="shared" ca="1" si="278"/>
        <v>1</v>
      </c>
      <c r="IF75" s="727">
        <f t="shared" ca="1" si="278"/>
        <v>0</v>
      </c>
      <c r="IG75" s="727">
        <f t="shared" ca="1" si="278"/>
        <v>0</v>
      </c>
      <c r="IH75" s="727">
        <f t="shared" ca="1" si="278"/>
        <v>0</v>
      </c>
      <c r="II75" s="535" cm="1">
        <f t="array" aca="1" ref="II75" ca="1">INDEX(II$13:II74,$B75+1,1)</f>
        <v>0</v>
      </c>
      <c r="IJ75" s="727">
        <f t="shared" ca="1" si="278"/>
        <v>0</v>
      </c>
      <c r="IK75" s="18"/>
      <c r="IL75" s="535" t="str" cm="1">
        <f t="array" aca="1" ref="IL75" ca="1">INDEX(IL$13:IL74,$B75+1,1)</f>
        <v>-</v>
      </c>
      <c r="IM75" s="535" t="str" cm="1">
        <f t="array" aca="1" ref="IM75" ca="1">INDEX(IM$13:IM74,$B75+1,1)</f>
        <v>-</v>
      </c>
      <c r="IN75" s="535" t="str" cm="1">
        <f t="array" aca="1" ref="IN75" ca="1">INDEX(IN$13:IN74,$B75+1,1)</f>
        <v>-</v>
      </c>
      <c r="IO75" s="535" t="str" cm="1">
        <f t="array" aca="1" ref="IO75" ca="1">INDEX(IO$13:IO74,$B75+1,1)</f>
        <v>-</v>
      </c>
      <c r="IP75" s="535" t="str" cm="1">
        <f t="array" aca="1" ref="IP75" ca="1">INDEX(IP$13:IP74,$B75+1,1)</f>
        <v>-</v>
      </c>
      <c r="IQ75" s="535" t="str" cm="1">
        <f t="array" aca="1" ref="IQ75" ca="1">INDEX(IQ$13:IQ74,$B75+1,1)</f>
        <v>-</v>
      </c>
      <c r="IR75" s="535" t="str" cm="1">
        <f t="array" aca="1" ref="IR75" ca="1">INDEX(IR$13:IR74,$B75+1,1)</f>
        <v>-</v>
      </c>
      <c r="IS75" s="535" t="str" cm="1">
        <f t="array" aca="1" ref="IS75" ca="1">INDEX(IS$13:IS74,$B75+1,1)</f>
        <v>-</v>
      </c>
      <c r="IT75" s="535" t="str" cm="1">
        <f t="array" aca="1" ref="IT75" ca="1">INDEX(IT$13:IT74,$B75+1,1)</f>
        <v>-</v>
      </c>
      <c r="IU75" s="535" t="str" cm="1">
        <f t="array" aca="1" ref="IU75" ca="1">INDEX(IU$13:IU74,$B75+1,1)</f>
        <v>-</v>
      </c>
      <c r="IV75" s="535" t="str" cm="1">
        <f t="array" aca="1" ref="IV75" ca="1">INDEX(IV$13:IV74,$B75+1,1)</f>
        <v>-</v>
      </c>
      <c r="IW75" s="535" t="str" cm="1">
        <f t="array" aca="1" ref="IW75" ca="1">INDEX(IW$13:IW74,$B75+1,1)</f>
        <v>-</v>
      </c>
      <c r="IX75" s="535" t="str" cm="1">
        <f t="array" aca="1" ref="IX75" ca="1">INDEX(IX$13:IX74,$B75+1,1)</f>
        <v>-</v>
      </c>
      <c r="IY75" s="535" t="str" cm="1">
        <f t="array" aca="1" ref="IY75" ca="1">INDEX(IY$13:IY74,$B75+1,1)</f>
        <v>-</v>
      </c>
      <c r="IZ75" s="535" t="str" cm="1">
        <f t="array" aca="1" ref="IZ75" ca="1">INDEX(IZ$13:IZ74,$B75+1,1)</f>
        <v>-</v>
      </c>
      <c r="JA75" s="535" t="str" cm="1">
        <f t="array" aca="1" ref="JA75" ca="1">INDEX(JA$13:JA74,$B75+1,1)</f>
        <v>-</v>
      </c>
      <c r="JB75" s="535" cm="1">
        <f t="array" aca="1" ref="JB75" ca="1">INDEX(JB$13:JB74,$B75+1,1)</f>
        <v>0</v>
      </c>
      <c r="JC75" s="535" cm="1">
        <f t="array" aca="1" ref="JC75" ca="1">INDEX(JC$13:JC74,$B75+1,1)</f>
        <v>0</v>
      </c>
      <c r="JD75" s="545" cm="1">
        <f t="array" aca="1" ref="JD75" ca="1">IF(AND($N75=JD$10,$AS75&lt;&gt;0),INDEX(i.LTWFeedLevels,$AS75,12),0)</f>
        <v>0</v>
      </c>
      <c r="JE75" s="630" cm="1">
        <f t="array" aca="1" ref="JE75" ca="1">IF(AND($N75=JE$10,$AT75&lt;&gt;0),INDEX(i.LTWFeedLevels,$AT75,12),0)</f>
        <v>0</v>
      </c>
      <c r="JF75" s="457">
        <f t="shared" ref="JF75:JH75" ca="1" si="377">JE75</f>
        <v>0</v>
      </c>
      <c r="JG75" s="457">
        <f t="shared" ca="1" si="377"/>
        <v>0</v>
      </c>
      <c r="JH75" s="457">
        <f t="shared" ca="1" si="377"/>
        <v>0</v>
      </c>
      <c r="JI75" s="545" cm="1">
        <f t="array" aca="1" ref="JI75" ca="1">IF(AND($N75=JI$10,$AS75&lt;&gt;0),INDEX(i.LTWFeedLevels,$AS75,12),0)</f>
        <v>0</v>
      </c>
      <c r="JJ75" s="630" cm="1">
        <f t="array" aca="1" ref="JJ75" ca="1">IF(AND($N75=JJ$10,$AT75&lt;&gt;0),INDEX(i.LTWFeedLevels,$AT75,12),0)</f>
        <v>0</v>
      </c>
      <c r="JK75" s="457">
        <f t="shared" ref="JK75:JM75" ca="1" si="378">JJ75</f>
        <v>0</v>
      </c>
      <c r="JL75" s="457">
        <f t="shared" ca="1" si="378"/>
        <v>0</v>
      </c>
      <c r="JM75" s="457">
        <f t="shared" ca="1" si="378"/>
        <v>0</v>
      </c>
      <c r="JN75" s="545" cm="1">
        <f t="array" aca="1" ref="JN75" ca="1">IF(AND($N75=JN$10,$AS75&lt;&gt;0),INDEX(i.LTWFeedLevels,$AS75,12),0)</f>
        <v>0</v>
      </c>
      <c r="JO75" s="630" cm="1">
        <f t="array" aca="1" ref="JO75" ca="1">IF(AND($N75=JO$10,$AT75&lt;&gt;0),INDEX(i.LTWFeedLevels,$AT75,12),0)</f>
        <v>0</v>
      </c>
      <c r="JP75" s="457">
        <f t="shared" ref="JP75:JR75" ca="1" si="379">JO75</f>
        <v>0</v>
      </c>
      <c r="JQ75" s="457">
        <f t="shared" ca="1" si="379"/>
        <v>0</v>
      </c>
      <c r="JR75" s="457">
        <f t="shared" ca="1" si="379"/>
        <v>0</v>
      </c>
      <c r="JS75" s="189">
        <f t="shared" ca="1" si="282"/>
        <v>0</v>
      </c>
      <c r="JT75" s="189">
        <f t="shared" ca="1" si="282"/>
        <v>0</v>
      </c>
      <c r="JU75" s="189">
        <f t="shared" ca="1" si="282"/>
        <v>0</v>
      </c>
      <c r="JV75" s="189">
        <f t="shared" ca="1" si="282"/>
        <v>0</v>
      </c>
      <c r="JW75" s="189">
        <f t="shared" ca="1" si="282"/>
        <v>0</v>
      </c>
      <c r="JX75" s="189">
        <f t="shared" ca="1" si="282"/>
        <v>0</v>
      </c>
      <c r="JY75" s="189">
        <f t="shared" ca="1" si="282"/>
        <v>0</v>
      </c>
      <c r="JZ75" s="189">
        <f t="shared" ca="1" si="282"/>
        <v>0</v>
      </c>
      <c r="KA75" s="189">
        <f t="shared" ca="1" si="282"/>
        <v>0</v>
      </c>
      <c r="KB75" s="189">
        <f t="shared" ca="1" si="282"/>
        <v>0</v>
      </c>
      <c r="KC75" s="189">
        <f t="shared" ca="1" si="283"/>
        <v>0</v>
      </c>
      <c r="KD75" s="189">
        <f t="shared" ca="1" si="283"/>
        <v>0</v>
      </c>
      <c r="KE75" s="189">
        <f t="shared" ca="1" si="283"/>
        <v>0</v>
      </c>
      <c r="KF75" s="189">
        <f t="shared" ca="1" si="283"/>
        <v>0</v>
      </c>
      <c r="KG75" s="189">
        <f t="shared" ca="1" si="283"/>
        <v>0</v>
      </c>
      <c r="KH75" s="189">
        <f t="shared" ca="1" si="283"/>
        <v>0</v>
      </c>
      <c r="KI75" s="189">
        <f t="shared" ca="1" si="283"/>
        <v>0</v>
      </c>
      <c r="KJ75" s="189">
        <f t="shared" ca="1" si="283"/>
        <v>0</v>
      </c>
      <c r="KK75" s="189">
        <f t="shared" ca="1" si="283"/>
        <v>0</v>
      </c>
      <c r="KL75" s="189">
        <f t="shared" ca="1" si="283"/>
        <v>0</v>
      </c>
      <c r="KM75" s="189">
        <f t="shared" ca="1" si="284"/>
        <v>0</v>
      </c>
      <c r="KN75" s="189">
        <f t="shared" ca="1" si="284"/>
        <v>0</v>
      </c>
      <c r="KO75" s="189">
        <f t="shared" ca="1" si="284"/>
        <v>0</v>
      </c>
      <c r="KP75" s="189">
        <f t="shared" ca="1" si="284"/>
        <v>0</v>
      </c>
      <c r="KQ75" s="189">
        <f t="shared" ca="1" si="284"/>
        <v>0</v>
      </c>
      <c r="KR75" s="189">
        <f t="shared" ca="1" si="284"/>
        <v>0</v>
      </c>
      <c r="KS75" s="189">
        <f t="shared" ca="1" si="284"/>
        <v>0</v>
      </c>
      <c r="KT75" s="189">
        <f t="shared" ca="1" si="284"/>
        <v>0</v>
      </c>
      <c r="KU75" s="189">
        <f t="shared" ca="1" si="284"/>
        <v>0</v>
      </c>
      <c r="KV75" s="189">
        <f t="shared" ca="1" si="284"/>
        <v>0</v>
      </c>
      <c r="KW75" s="189">
        <f t="shared" ca="1" si="285"/>
        <v>0</v>
      </c>
      <c r="KX75" s="189">
        <f t="shared" ca="1" si="285"/>
        <v>0</v>
      </c>
      <c r="KY75" s="189">
        <f t="shared" ca="1" si="285"/>
        <v>0</v>
      </c>
      <c r="KZ75" s="189">
        <f t="shared" ca="1" si="285"/>
        <v>0</v>
      </c>
      <c r="LA75" s="189">
        <f t="shared" ca="1" si="285"/>
        <v>0</v>
      </c>
      <c r="LB75" s="189">
        <f t="shared" ca="1" si="285"/>
        <v>0</v>
      </c>
      <c r="LC75" s="189">
        <f t="shared" ca="1" si="285"/>
        <v>0</v>
      </c>
      <c r="LD75" s="189">
        <f t="shared" ca="1" si="285"/>
        <v>0</v>
      </c>
      <c r="LE75" s="189">
        <f t="shared" ca="1" si="285"/>
        <v>0</v>
      </c>
      <c r="LF75" s="189">
        <f t="shared" ca="1" si="285"/>
        <v>0</v>
      </c>
      <c r="LG75" s="189">
        <f t="shared" ca="1" si="286"/>
        <v>2</v>
      </c>
      <c r="LH75" s="189">
        <f t="shared" ca="1" si="286"/>
        <v>4</v>
      </c>
      <c r="LI75" s="189">
        <f t="shared" ca="1" si="286"/>
        <v>2</v>
      </c>
      <c r="LJ75" s="189">
        <f t="shared" ca="1" si="286"/>
        <v>-4</v>
      </c>
      <c r="LK75" s="189">
        <f t="shared" ca="1" si="286"/>
        <v>0</v>
      </c>
      <c r="LL75" s="189">
        <f t="shared" ca="1" si="286"/>
        <v>0</v>
      </c>
      <c r="LM75" s="189">
        <f t="shared" ca="1" si="286"/>
        <v>0</v>
      </c>
      <c r="LN75" s="189">
        <f t="shared" ca="1" si="286"/>
        <v>0</v>
      </c>
      <c r="LO75" s="189">
        <f t="shared" ca="1" si="286"/>
        <v>0</v>
      </c>
      <c r="LP75" s="189">
        <f t="shared" ca="1" si="286"/>
        <v>0</v>
      </c>
      <c r="LQ75" s="189">
        <f t="shared" ca="1" si="287"/>
        <v>0</v>
      </c>
      <c r="LR75" s="189">
        <f t="shared" ca="1" si="287"/>
        <v>0</v>
      </c>
      <c r="LS75" s="189">
        <f t="shared" ca="1" si="287"/>
        <v>0</v>
      </c>
      <c r="LT75" s="189">
        <f t="shared" ca="1" si="287"/>
        <v>0</v>
      </c>
      <c r="LU75" s="189">
        <f t="shared" ca="1" si="287"/>
        <v>0</v>
      </c>
      <c r="LV75" s="189">
        <f t="shared" ca="1" si="287"/>
        <v>0</v>
      </c>
      <c r="LW75" s="189">
        <f t="shared" ca="1" si="287"/>
        <v>0</v>
      </c>
      <c r="LX75" s="189">
        <f t="shared" ca="1" si="287"/>
        <v>0</v>
      </c>
      <c r="LY75" s="189">
        <f t="shared" ca="1" si="287"/>
        <v>0</v>
      </c>
      <c r="LZ75" s="189">
        <f t="shared" ca="1" si="287"/>
        <v>0</v>
      </c>
      <c r="MA75" s="189">
        <f t="shared" ca="1" si="288"/>
        <v>0</v>
      </c>
      <c r="MB75" s="189">
        <f t="shared" ca="1" si="288"/>
        <v>0</v>
      </c>
      <c r="MC75" s="189">
        <f t="shared" ca="1" si="288"/>
        <v>0</v>
      </c>
      <c r="MD75" s="189">
        <f t="shared" ca="1" si="288"/>
        <v>0</v>
      </c>
      <c r="ME75" s="189">
        <f t="shared" ca="1" si="288"/>
        <v>0</v>
      </c>
      <c r="MF75" s="189">
        <f t="shared" ca="1" si="288"/>
        <v>0</v>
      </c>
      <c r="MG75" s="189">
        <f t="shared" ca="1" si="288"/>
        <v>0</v>
      </c>
      <c r="MH75" s="189">
        <f t="shared" ca="1" si="288"/>
        <v>0</v>
      </c>
      <c r="MI75" s="189">
        <f t="shared" ca="1" si="288"/>
        <v>0</v>
      </c>
      <c r="MJ75" s="189">
        <f t="shared" ca="1" si="288"/>
        <v>0</v>
      </c>
      <c r="MK75" s="189">
        <f t="shared" ca="1" si="288"/>
        <v>0</v>
      </c>
      <c r="ML75" s="189">
        <f t="shared" ca="1" si="288"/>
        <v>0</v>
      </c>
      <c r="MM75" s="557">
        <f t="shared" ca="1" si="289"/>
        <v>0</v>
      </c>
      <c r="MN75" s="557">
        <f t="shared" ca="1" si="289"/>
        <v>0</v>
      </c>
      <c r="MO75" s="557">
        <f t="shared" ca="1" si="289"/>
        <v>0</v>
      </c>
      <c r="MP75" s="557">
        <f t="shared" ca="1" si="289"/>
        <v>0</v>
      </c>
      <c r="MQ75" s="557">
        <f t="shared" ca="1" si="289"/>
        <v>0</v>
      </c>
      <c r="MR75" s="557">
        <f t="shared" ca="1" si="289"/>
        <v>0</v>
      </c>
      <c r="MS75" s="557">
        <f t="shared" ca="1" si="289"/>
        <v>0</v>
      </c>
      <c r="MT75" s="557">
        <f t="shared" ca="1" si="289"/>
        <v>0</v>
      </c>
      <c r="MU75" s="557">
        <f t="shared" ca="1" si="289"/>
        <v>0</v>
      </c>
      <c r="MV75" s="557">
        <f t="shared" ca="1" si="289"/>
        <v>0</v>
      </c>
      <c r="MW75" s="557">
        <f t="shared" ca="1" si="290"/>
        <v>0</v>
      </c>
      <c r="MX75" s="557">
        <f t="shared" ca="1" si="290"/>
        <v>0</v>
      </c>
      <c r="MY75" s="557">
        <f t="shared" ca="1" si="290"/>
        <v>0</v>
      </c>
      <c r="MZ75" s="557">
        <f t="shared" ca="1" si="290"/>
        <v>0</v>
      </c>
      <c r="NA75" s="557">
        <f t="shared" ca="1" si="290"/>
        <v>0</v>
      </c>
      <c r="NB75" s="557">
        <f t="shared" ca="1" si="290"/>
        <v>0</v>
      </c>
      <c r="NC75" s="557">
        <f t="shared" ca="1" si="290"/>
        <v>0</v>
      </c>
      <c r="ND75" s="557">
        <f t="shared" ca="1" si="290"/>
        <v>0</v>
      </c>
      <c r="NE75" s="557">
        <f t="shared" ca="1" si="290"/>
        <v>0</v>
      </c>
      <c r="NF75" s="557">
        <f t="shared" ca="1" si="290"/>
        <v>0</v>
      </c>
      <c r="NG75" s="557">
        <f t="shared" ca="1" si="291"/>
        <v>0</v>
      </c>
      <c r="NH75" s="557">
        <f t="shared" ca="1" si="291"/>
        <v>0</v>
      </c>
      <c r="NI75" s="557">
        <f t="shared" ca="1" si="291"/>
        <v>0</v>
      </c>
      <c r="NJ75" s="557">
        <f t="shared" ca="1" si="291"/>
        <v>0</v>
      </c>
      <c r="NK75" s="557">
        <f t="shared" ca="1" si="291"/>
        <v>0</v>
      </c>
      <c r="NL75" s="557">
        <f t="shared" ca="1" si="291"/>
        <v>0</v>
      </c>
      <c r="NM75" s="557">
        <f t="shared" ca="1" si="291"/>
        <v>0</v>
      </c>
      <c r="NN75" s="557">
        <f t="shared" ca="1" si="291"/>
        <v>0</v>
      </c>
      <c r="NO75" s="557">
        <f t="shared" ca="1" si="291"/>
        <v>0</v>
      </c>
      <c r="NP75" s="557">
        <f t="shared" ca="1" si="291"/>
        <v>0</v>
      </c>
      <c r="NQ75" s="557">
        <f t="shared" ca="1" si="292"/>
        <v>0</v>
      </c>
      <c r="NR75" s="557">
        <f t="shared" ca="1" si="292"/>
        <v>0</v>
      </c>
      <c r="NS75" s="557">
        <f t="shared" ca="1" si="292"/>
        <v>0</v>
      </c>
      <c r="NT75" s="557">
        <f t="shared" ca="1" si="292"/>
        <v>0</v>
      </c>
      <c r="NU75" s="557">
        <f t="shared" ca="1" si="292"/>
        <v>0</v>
      </c>
      <c r="NV75" s="557">
        <f t="shared" ca="1" si="292"/>
        <v>0</v>
      </c>
      <c r="NW75" s="557">
        <f t="shared" ca="1" si="292"/>
        <v>0</v>
      </c>
      <c r="NX75" s="557">
        <f t="shared" ca="1" si="292"/>
        <v>0</v>
      </c>
      <c r="NY75" s="557">
        <f t="shared" ca="1" si="292"/>
        <v>0</v>
      </c>
      <c r="NZ75" s="557">
        <f t="shared" ca="1" si="292"/>
        <v>0</v>
      </c>
      <c r="OA75" s="557">
        <f t="shared" ca="1" si="293"/>
        <v>0</v>
      </c>
      <c r="OB75" s="557">
        <f t="shared" ca="1" si="293"/>
        <v>0</v>
      </c>
      <c r="OC75" s="557">
        <f t="shared" ca="1" si="293"/>
        <v>0</v>
      </c>
      <c r="OD75" s="557">
        <f t="shared" ca="1" si="293"/>
        <v>0</v>
      </c>
      <c r="OE75" s="557">
        <f t="shared" ca="1" si="293"/>
        <v>0</v>
      </c>
      <c r="OF75" s="557">
        <f t="shared" ca="1" si="293"/>
        <v>0</v>
      </c>
      <c r="OG75" s="557">
        <f t="shared" ca="1" si="293"/>
        <v>0</v>
      </c>
      <c r="OH75" s="557">
        <f t="shared" ca="1" si="293"/>
        <v>0</v>
      </c>
      <c r="OI75" s="557">
        <f t="shared" ca="1" si="293"/>
        <v>0</v>
      </c>
      <c r="OJ75" s="557">
        <f t="shared" ca="1" si="293"/>
        <v>0</v>
      </c>
      <c r="OK75" s="557">
        <f t="shared" ca="1" si="294"/>
        <v>0</v>
      </c>
      <c r="OL75" s="557">
        <f t="shared" ca="1" si="294"/>
        <v>0</v>
      </c>
      <c r="OM75" s="557">
        <f t="shared" ca="1" si="294"/>
        <v>0</v>
      </c>
      <c r="ON75" s="557">
        <f t="shared" ca="1" si="294"/>
        <v>0</v>
      </c>
      <c r="OO75" s="557">
        <f t="shared" ca="1" si="294"/>
        <v>0</v>
      </c>
      <c r="OP75" s="557">
        <f t="shared" ca="1" si="294"/>
        <v>0</v>
      </c>
      <c r="OQ75" s="557">
        <f t="shared" ca="1" si="294"/>
        <v>0</v>
      </c>
      <c r="OR75" s="557">
        <f t="shared" ca="1" si="294"/>
        <v>0</v>
      </c>
      <c r="OS75" s="557">
        <f t="shared" ca="1" si="294"/>
        <v>0</v>
      </c>
      <c r="OT75" s="557">
        <f t="shared" ca="1" si="294"/>
        <v>0</v>
      </c>
      <c r="OU75" s="557">
        <f t="shared" ca="1" si="295"/>
        <v>0</v>
      </c>
      <c r="OV75" s="557">
        <f t="shared" ca="1" si="295"/>
        <v>0</v>
      </c>
      <c r="OW75" s="557">
        <f t="shared" ca="1" si="295"/>
        <v>0</v>
      </c>
      <c r="OX75" s="557">
        <f t="shared" ca="1" si="295"/>
        <v>0</v>
      </c>
      <c r="OY75" s="557">
        <f t="shared" ca="1" si="295"/>
        <v>0</v>
      </c>
      <c r="OZ75" s="557">
        <f t="shared" ca="1" si="295"/>
        <v>0</v>
      </c>
      <c r="PA75" s="557">
        <f t="shared" ca="1" si="295"/>
        <v>0</v>
      </c>
      <c r="PB75" s="557">
        <f t="shared" ca="1" si="295"/>
        <v>0</v>
      </c>
      <c r="PC75" s="557">
        <f t="shared" ca="1" si="295"/>
        <v>0</v>
      </c>
      <c r="PD75" s="557">
        <f t="shared" ca="1" si="295"/>
        <v>0</v>
      </c>
      <c r="PE75" s="557">
        <f t="shared" ca="1" si="296"/>
        <v>0</v>
      </c>
      <c r="PF75" s="557">
        <f t="shared" ca="1" si="296"/>
        <v>0</v>
      </c>
      <c r="PG75" s="557">
        <f t="shared" ca="1" si="296"/>
        <v>0</v>
      </c>
      <c r="PH75" s="557">
        <f t="shared" ca="1" si="296"/>
        <v>0</v>
      </c>
      <c r="PI75" s="557">
        <f t="shared" ca="1" si="296"/>
        <v>0</v>
      </c>
      <c r="PJ75" s="557">
        <f t="shared" ca="1" si="296"/>
        <v>0</v>
      </c>
      <c r="PK75" s="557">
        <f t="shared" ca="1" si="296"/>
        <v>0</v>
      </c>
      <c r="PL75" s="557">
        <f t="shared" ca="1" si="296"/>
        <v>0</v>
      </c>
      <c r="PM75" s="557">
        <f t="shared" ca="1" si="296"/>
        <v>0</v>
      </c>
      <c r="PN75" s="557">
        <f t="shared" ca="1" si="296"/>
        <v>0</v>
      </c>
      <c r="PO75" s="557">
        <f t="shared" ca="1" si="297"/>
        <v>0</v>
      </c>
      <c r="PP75" s="557">
        <f t="shared" ca="1" si="297"/>
        <v>0</v>
      </c>
      <c r="PQ75" s="557">
        <f t="shared" ca="1" si="297"/>
        <v>0</v>
      </c>
      <c r="PR75" s="557">
        <f t="shared" ca="1" si="297"/>
        <v>0</v>
      </c>
      <c r="PS75" s="557">
        <f t="shared" ca="1" si="297"/>
        <v>0</v>
      </c>
      <c r="PT75" s="557">
        <f t="shared" ca="1" si="297"/>
        <v>0</v>
      </c>
      <c r="PU75" s="557">
        <f t="shared" ca="1" si="297"/>
        <v>0</v>
      </c>
      <c r="PV75" s="557">
        <f t="shared" ca="1" si="297"/>
        <v>0</v>
      </c>
      <c r="PW75" s="557">
        <f t="shared" ca="1" si="297"/>
        <v>0</v>
      </c>
      <c r="PX75" s="557">
        <f t="shared" ca="1" si="297"/>
        <v>0</v>
      </c>
      <c r="PY75" s="557">
        <f t="shared" ca="1" si="298"/>
        <v>0</v>
      </c>
      <c r="PZ75" s="557">
        <f t="shared" ca="1" si="298"/>
        <v>0</v>
      </c>
      <c r="QA75" s="557">
        <f t="shared" ca="1" si="298"/>
        <v>0</v>
      </c>
      <c r="QB75" s="557">
        <f t="shared" ca="1" si="298"/>
        <v>0</v>
      </c>
      <c r="QC75" s="557">
        <f t="shared" ca="1" si="298"/>
        <v>0</v>
      </c>
      <c r="QD75" s="557">
        <f t="shared" ca="1" si="298"/>
        <v>0</v>
      </c>
      <c r="QE75" s="557">
        <f t="shared" ca="1" si="298"/>
        <v>0</v>
      </c>
      <c r="QF75" s="557">
        <f t="shared" ca="1" si="298"/>
        <v>0</v>
      </c>
      <c r="QG75" s="557">
        <f t="shared" ca="1" si="298"/>
        <v>0</v>
      </c>
      <c r="QH75" s="557">
        <f t="shared" ca="1" si="298"/>
        <v>0</v>
      </c>
      <c r="QI75" s="557">
        <f t="shared" ca="1" si="299"/>
        <v>0</v>
      </c>
      <c r="QJ75" s="557">
        <f t="shared" ca="1" si="299"/>
        <v>0</v>
      </c>
      <c r="QK75" s="557">
        <f t="shared" ca="1" si="299"/>
        <v>0</v>
      </c>
      <c r="QL75" s="557">
        <f t="shared" ca="1" si="299"/>
        <v>0</v>
      </c>
      <c r="QM75" s="557">
        <f t="shared" ca="1" si="299"/>
        <v>0</v>
      </c>
      <c r="QN75" s="557">
        <f t="shared" ca="1" si="299"/>
        <v>0</v>
      </c>
      <c r="QO75" s="557">
        <f t="shared" ca="1" si="299"/>
        <v>0</v>
      </c>
      <c r="QP75" s="557">
        <f t="shared" ca="1" si="299"/>
        <v>0</v>
      </c>
      <c r="QQ75" s="557">
        <f t="shared" ca="1" si="299"/>
        <v>0</v>
      </c>
      <c r="QR75" s="557">
        <f t="shared" ca="1" si="299"/>
        <v>0</v>
      </c>
      <c r="QS75" s="557">
        <f t="shared" ca="1" si="300"/>
        <v>0</v>
      </c>
      <c r="QT75" s="557">
        <f t="shared" ca="1" si="300"/>
        <v>0</v>
      </c>
      <c r="QU75" s="557">
        <f t="shared" ca="1" si="300"/>
        <v>0</v>
      </c>
      <c r="QV75" s="557">
        <f t="shared" ca="1" si="300"/>
        <v>0</v>
      </c>
      <c r="QW75" s="557">
        <f t="shared" ca="1" si="300"/>
        <v>0</v>
      </c>
      <c r="QX75" s="557">
        <f t="shared" ca="1" si="300"/>
        <v>0</v>
      </c>
      <c r="QY75" s="557">
        <f t="shared" ca="1" si="300"/>
        <v>0</v>
      </c>
      <c r="QZ75" s="557">
        <f t="shared" ca="1" si="300"/>
        <v>0</v>
      </c>
      <c r="RA75" s="557">
        <f t="shared" ca="1" si="300"/>
        <v>0</v>
      </c>
      <c r="RB75" s="557">
        <f t="shared" ca="1" si="300"/>
        <v>0</v>
      </c>
      <c r="RC75" s="557">
        <f t="shared" ca="1" si="301"/>
        <v>0</v>
      </c>
      <c r="RD75" s="557">
        <f t="shared" ca="1" si="301"/>
        <v>0</v>
      </c>
      <c r="RE75" s="557">
        <f t="shared" ca="1" si="301"/>
        <v>0</v>
      </c>
      <c r="RF75" s="557">
        <f t="shared" ca="1" si="301"/>
        <v>0</v>
      </c>
      <c r="RG75" s="557">
        <f t="shared" ca="1" si="301"/>
        <v>0</v>
      </c>
      <c r="RH75" s="557">
        <f t="shared" ca="1" si="301"/>
        <v>0</v>
      </c>
      <c r="RI75" s="557">
        <f t="shared" ca="1" si="301"/>
        <v>0</v>
      </c>
      <c r="RJ75" s="557">
        <f t="shared" ca="1" si="301"/>
        <v>0</v>
      </c>
      <c r="RK75" s="557">
        <f t="shared" ca="1" si="301"/>
        <v>0</v>
      </c>
      <c r="RL75" s="557">
        <f t="shared" ca="1" si="301"/>
        <v>0</v>
      </c>
      <c r="RM75" s="557">
        <f t="shared" ca="1" si="302"/>
        <v>0</v>
      </c>
      <c r="RN75" s="557">
        <f t="shared" ca="1" si="302"/>
        <v>0</v>
      </c>
      <c r="RO75" s="557">
        <f t="shared" ca="1" si="302"/>
        <v>0</v>
      </c>
      <c r="RP75" s="557">
        <f t="shared" ca="1" si="302"/>
        <v>0</v>
      </c>
      <c r="RQ75" s="557">
        <f t="shared" ca="1" si="302"/>
        <v>0</v>
      </c>
      <c r="RR75" s="557">
        <f t="shared" ca="1" si="302"/>
        <v>0</v>
      </c>
      <c r="RS75" s="557">
        <f t="shared" ca="1" si="302"/>
        <v>0</v>
      </c>
      <c r="RT75" s="557">
        <f t="shared" ca="1" si="302"/>
        <v>0</v>
      </c>
      <c r="RU75" s="557">
        <f t="shared" ca="1" si="302"/>
        <v>0</v>
      </c>
      <c r="RV75" s="557">
        <f t="shared" ca="1" si="302"/>
        <v>0</v>
      </c>
      <c r="RW75" s="557">
        <f t="shared" ca="1" si="303"/>
        <v>0</v>
      </c>
      <c r="RX75" s="557">
        <f t="shared" ca="1" si="303"/>
        <v>0</v>
      </c>
      <c r="RY75" s="557">
        <f t="shared" ca="1" si="303"/>
        <v>0</v>
      </c>
      <c r="RZ75" s="557">
        <f t="shared" ca="1" si="303"/>
        <v>0</v>
      </c>
      <c r="SA75" s="557">
        <f t="shared" ca="1" si="303"/>
        <v>0</v>
      </c>
      <c r="SB75" s="557">
        <f t="shared" ca="1" si="303"/>
        <v>0</v>
      </c>
      <c r="SC75" s="557">
        <f t="shared" ca="1" si="303"/>
        <v>0</v>
      </c>
      <c r="SD75" s="557">
        <f t="shared" ca="1" si="303"/>
        <v>0</v>
      </c>
      <c r="SE75" s="557">
        <f t="shared" ca="1" si="303"/>
        <v>0</v>
      </c>
      <c r="SF75" s="557">
        <f t="shared" ca="1" si="303"/>
        <v>0</v>
      </c>
      <c r="SG75" s="557">
        <f t="shared" ca="1" si="304"/>
        <v>0</v>
      </c>
      <c r="SH75" s="557">
        <f t="shared" ca="1" si="304"/>
        <v>0</v>
      </c>
      <c r="SI75" s="557">
        <f t="shared" ca="1" si="304"/>
        <v>0</v>
      </c>
      <c r="SJ75" s="557">
        <f t="shared" ca="1" si="304"/>
        <v>0</v>
      </c>
      <c r="SK75" s="557">
        <f t="shared" ca="1" si="304"/>
        <v>0</v>
      </c>
      <c r="SL75" s="557">
        <f t="shared" ca="1" si="304"/>
        <v>0</v>
      </c>
      <c r="SM75" s="557">
        <f t="shared" ca="1" si="304"/>
        <v>0</v>
      </c>
      <c r="SN75" s="557">
        <f t="shared" ca="1" si="304"/>
        <v>0</v>
      </c>
      <c r="SO75" s="557">
        <f t="shared" ca="1" si="304"/>
        <v>0</v>
      </c>
      <c r="SP75" s="557">
        <f t="shared" ca="1" si="304"/>
        <v>0</v>
      </c>
      <c r="SQ75" s="557">
        <f t="shared" ca="1" si="305"/>
        <v>0</v>
      </c>
      <c r="SR75" s="557">
        <f t="shared" ca="1" si="305"/>
        <v>0</v>
      </c>
      <c r="SS75" s="557">
        <f t="shared" ca="1" si="305"/>
        <v>0</v>
      </c>
      <c r="ST75" s="557">
        <f t="shared" ca="1" si="305"/>
        <v>0</v>
      </c>
      <c r="SU75" s="557">
        <f t="shared" ca="1" si="305"/>
        <v>0</v>
      </c>
      <c r="SV75" s="557">
        <f t="shared" ca="1" si="305"/>
        <v>0</v>
      </c>
      <c r="SW75" s="557">
        <f t="shared" ca="1" si="305"/>
        <v>0</v>
      </c>
      <c r="SX75" s="557">
        <f t="shared" ca="1" si="305"/>
        <v>0</v>
      </c>
      <c r="SY75" s="557">
        <f t="shared" ca="1" si="305"/>
        <v>0</v>
      </c>
      <c r="SZ75" s="557">
        <f t="shared" ca="1" si="305"/>
        <v>0</v>
      </c>
      <c r="TA75" s="557">
        <f t="shared" ca="1" si="306"/>
        <v>0</v>
      </c>
      <c r="TB75" s="557">
        <f t="shared" ca="1" si="306"/>
        <v>0</v>
      </c>
      <c r="TC75" s="557">
        <f t="shared" ca="1" si="306"/>
        <v>0</v>
      </c>
      <c r="TD75" s="557">
        <f t="shared" ca="1" si="306"/>
        <v>0</v>
      </c>
      <c r="TE75" s="557">
        <f t="shared" ca="1" si="306"/>
        <v>0</v>
      </c>
      <c r="TF75" s="557">
        <f t="shared" ca="1" si="306"/>
        <v>0</v>
      </c>
      <c r="TG75" s="557">
        <f t="shared" ca="1" si="306"/>
        <v>0</v>
      </c>
      <c r="TH75" s="557">
        <f t="shared" ca="1" si="306"/>
        <v>0</v>
      </c>
      <c r="TI75" s="557">
        <f t="shared" ca="1" si="306"/>
        <v>0</v>
      </c>
      <c r="TJ75" s="557">
        <f t="shared" ca="1" si="306"/>
        <v>0</v>
      </c>
      <c r="TK75" s="557">
        <f t="shared" ca="1" si="307"/>
        <v>0</v>
      </c>
      <c r="TL75" s="557">
        <f t="shared" ca="1" si="307"/>
        <v>0</v>
      </c>
      <c r="TM75" s="557">
        <f t="shared" ca="1" si="307"/>
        <v>0</v>
      </c>
      <c r="TN75" s="557">
        <f t="shared" ca="1" si="307"/>
        <v>0</v>
      </c>
      <c r="TO75" s="557">
        <f t="shared" ca="1" si="307"/>
        <v>0</v>
      </c>
      <c r="TP75" s="557">
        <f t="shared" ca="1" si="307"/>
        <v>0</v>
      </c>
      <c r="TQ75" s="557">
        <f t="shared" ca="1" si="307"/>
        <v>0</v>
      </c>
      <c r="TR75" s="557">
        <f t="shared" ca="1" si="307"/>
        <v>0</v>
      </c>
      <c r="TS75" s="557">
        <f t="shared" ca="1" si="307"/>
        <v>0</v>
      </c>
      <c r="TT75" s="557">
        <f t="shared" ca="1" si="307"/>
        <v>0</v>
      </c>
      <c r="TU75" s="557">
        <f t="shared" ca="1" si="308"/>
        <v>0</v>
      </c>
      <c r="TV75" s="557">
        <f t="shared" ca="1" si="308"/>
        <v>0</v>
      </c>
      <c r="TW75" s="557">
        <f t="shared" ca="1" si="308"/>
        <v>0</v>
      </c>
      <c r="TX75" s="557">
        <f t="shared" ca="1" si="308"/>
        <v>0</v>
      </c>
      <c r="TY75" s="557">
        <f t="shared" ca="1" si="308"/>
        <v>0</v>
      </c>
      <c r="TZ75" s="557">
        <f t="shared" ca="1" si="308"/>
        <v>0</v>
      </c>
      <c r="UA75" s="557">
        <f t="shared" ca="1" si="308"/>
        <v>0</v>
      </c>
      <c r="UB75" s="557">
        <f t="shared" ca="1" si="308"/>
        <v>0</v>
      </c>
      <c r="UC75" s="557">
        <f t="shared" ca="1" si="308"/>
        <v>0</v>
      </c>
      <c r="UD75" s="557">
        <f t="shared" ca="1" si="308"/>
        <v>0</v>
      </c>
      <c r="UE75" s="557">
        <f t="shared" ca="1" si="309"/>
        <v>0</v>
      </c>
      <c r="UF75" s="557">
        <f t="shared" ca="1" si="309"/>
        <v>0</v>
      </c>
      <c r="UG75" s="557">
        <f t="shared" ca="1" si="309"/>
        <v>0</v>
      </c>
      <c r="UH75" s="557">
        <f t="shared" ca="1" si="309"/>
        <v>0</v>
      </c>
      <c r="UI75" s="557">
        <f t="shared" ca="1" si="309"/>
        <v>0</v>
      </c>
      <c r="UJ75" s="557">
        <f t="shared" ca="1" si="309"/>
        <v>0</v>
      </c>
      <c r="UK75" s="557">
        <f t="shared" ca="1" si="309"/>
        <v>0</v>
      </c>
      <c r="UL75" s="557">
        <f t="shared" ca="1" si="309"/>
        <v>0</v>
      </c>
      <c r="UM75" s="557">
        <f t="shared" ca="1" si="309"/>
        <v>0</v>
      </c>
      <c r="UN75" s="557">
        <f t="shared" ca="1" si="309"/>
        <v>0</v>
      </c>
      <c r="UO75" s="557">
        <f t="shared" ca="1" si="310"/>
        <v>0</v>
      </c>
      <c r="UP75" s="557">
        <f t="shared" ca="1" si="310"/>
        <v>0</v>
      </c>
      <c r="UQ75" s="557">
        <f t="shared" ca="1" si="310"/>
        <v>0</v>
      </c>
      <c r="UR75" s="557">
        <f t="shared" ca="1" si="310"/>
        <v>0</v>
      </c>
      <c r="US75" s="557">
        <f t="shared" ca="1" si="310"/>
        <v>0</v>
      </c>
      <c r="UT75" s="557">
        <f t="shared" ca="1" si="310"/>
        <v>0</v>
      </c>
      <c r="UU75" s="557">
        <f t="shared" ca="1" si="310"/>
        <v>0</v>
      </c>
      <c r="UV75" s="557">
        <f t="shared" ca="1" si="310"/>
        <v>0</v>
      </c>
      <c r="UW75" s="557">
        <f t="shared" ca="1" si="310"/>
        <v>0</v>
      </c>
      <c r="UX75" s="557">
        <f t="shared" ca="1" si="310"/>
        <v>0</v>
      </c>
      <c r="UY75" s="557">
        <f t="shared" ca="1" si="311"/>
        <v>0</v>
      </c>
      <c r="UZ75" s="557">
        <f t="shared" ca="1" si="311"/>
        <v>0</v>
      </c>
      <c r="VA75" s="557">
        <f t="shared" ca="1" si="311"/>
        <v>0</v>
      </c>
      <c r="VB75" s="557">
        <f t="shared" ca="1" si="311"/>
        <v>0</v>
      </c>
      <c r="VC75" s="557">
        <f t="shared" ca="1" si="311"/>
        <v>0</v>
      </c>
      <c r="VD75" s="557">
        <f t="shared" ca="1" si="311"/>
        <v>0</v>
      </c>
      <c r="VE75" s="557">
        <f t="shared" ca="1" si="311"/>
        <v>0</v>
      </c>
      <c r="VF75" s="557">
        <f t="shared" ca="1" si="311"/>
        <v>0</v>
      </c>
      <c r="VG75" s="557">
        <f t="shared" ca="1" si="311"/>
        <v>0</v>
      </c>
      <c r="VH75" s="557">
        <f t="shared" ca="1" si="311"/>
        <v>0</v>
      </c>
      <c r="VI75" s="557">
        <f t="shared" ca="1" si="311"/>
        <v>0</v>
      </c>
      <c r="VJ75" s="189">
        <f t="shared" ca="1" si="312"/>
        <v>0</v>
      </c>
      <c r="VK75" s="189">
        <f t="shared" ca="1" si="312"/>
        <v>0</v>
      </c>
      <c r="VL75" s="189">
        <f t="shared" ca="1" si="312"/>
        <v>0</v>
      </c>
      <c r="VM75" s="189">
        <f t="shared" ca="1" si="312"/>
        <v>0</v>
      </c>
      <c r="VN75" s="189">
        <f t="shared" ca="1" si="312"/>
        <v>0</v>
      </c>
      <c r="VO75" s="230">
        <f t="shared" ca="1" si="313"/>
        <v>0</v>
      </c>
      <c r="VP75" s="189">
        <f t="shared" ca="1" si="314"/>
        <v>0</v>
      </c>
      <c r="VQ75" s="189">
        <f t="shared" ca="1" si="314"/>
        <v>0</v>
      </c>
      <c r="VR75" s="189">
        <f t="shared" ca="1" si="314"/>
        <v>0</v>
      </c>
      <c r="VS75" s="189">
        <f t="shared" ca="1" si="314"/>
        <v>0</v>
      </c>
      <c r="VT75" s="189">
        <f t="shared" ca="1" si="314"/>
        <v>0</v>
      </c>
      <c r="VU75" s="230">
        <f t="shared" ca="1" si="315"/>
        <v>0</v>
      </c>
      <c r="VV75" s="231">
        <f t="shared" ca="1" si="316"/>
        <v>0</v>
      </c>
      <c r="VW75" s="231">
        <f t="shared" ca="1" si="316"/>
        <v>0</v>
      </c>
      <c r="VX75" s="231">
        <f t="shared" ca="1" si="316"/>
        <v>0</v>
      </c>
      <c r="VY75" s="231">
        <f t="shared" ca="1" si="316"/>
        <v>0</v>
      </c>
      <c r="VZ75" s="544">
        <f t="shared" ca="1" si="317"/>
        <v>0</v>
      </c>
      <c r="WA75" s="231">
        <f t="shared" ca="1" si="318"/>
        <v>0</v>
      </c>
      <c r="WB75" s="231">
        <f t="shared" ca="1" si="318"/>
        <v>0</v>
      </c>
      <c r="WC75" s="231">
        <f t="shared" ca="1" si="318"/>
        <v>0</v>
      </c>
      <c r="WD75" s="231">
        <f t="shared" ca="1" si="318"/>
        <v>0</v>
      </c>
      <c r="WE75" s="544">
        <f t="shared" ca="1" si="319"/>
        <v>0</v>
      </c>
      <c r="WF75" s="544">
        <f t="shared" ca="1" si="319"/>
        <v>0</v>
      </c>
      <c r="WG75" s="544">
        <f t="shared" ca="1" si="319"/>
        <v>0</v>
      </c>
      <c r="WH75" s="544">
        <f t="shared" ca="1" si="319"/>
        <v>0</v>
      </c>
      <c r="WI75" s="544">
        <f t="shared" ca="1" si="319"/>
        <v>0</v>
      </c>
      <c r="WJ75" s="544">
        <f t="shared" ca="1" si="319"/>
        <v>0</v>
      </c>
      <c r="WK75" s="544">
        <f t="shared" ca="1" si="319"/>
        <v>0</v>
      </c>
      <c r="WL75" s="535" cm="1">
        <f t="array" aca="1" ref="WL75" ca="1">INDEX(WL$13:WL74,$B75+1,1)</f>
        <v>0</v>
      </c>
      <c r="WM75" s="411">
        <f t="shared" ca="1" si="320"/>
        <v>43</v>
      </c>
      <c r="WN75" s="18"/>
      <c r="WO75" s="535" cm="1">
        <f t="array" aca="1" ref="WO75" ca="1">INDEX(WO$13:WO74,$B75+1,1)</f>
        <v>0</v>
      </c>
      <c r="WP75" s="411">
        <f t="shared" si="321"/>
        <v>0</v>
      </c>
      <c r="WQ75" s="535" cm="1">
        <f t="array" aca="1" ref="WQ75" ca="1">INDEX(WQ$13:WQ74,$B75+1,1)</f>
        <v>0</v>
      </c>
      <c r="WR75" s="535" t="str" cm="1">
        <f t="array" aca="1" ref="WR75" ca="1">INDEX(WR$13:WR74,$B75+1,1)</f>
        <v>-</v>
      </c>
      <c r="WS75" s="535" t="str" cm="1">
        <f t="array" aca="1" ref="WS75" ca="1">INDEX(WS$13:WS74,$B75+1,1)</f>
        <v>-</v>
      </c>
      <c r="WT75" s="535" t="str" cm="1">
        <f t="array" aca="1" ref="WT75" ca="1">INDEX(WT$13:WT74,$B75+1,1)</f>
        <v>-</v>
      </c>
      <c r="WU75" s="535" t="str" cm="1">
        <f t="array" aca="1" ref="WU75" ca="1">INDEX(WU$13:WU74,$B75+1,1)</f>
        <v>-</v>
      </c>
      <c r="WV75" s="535" t="str" cm="1">
        <f t="array" aca="1" ref="WV75" ca="1">INDEX(WV$13:WV74,$B75+1,1)</f>
        <v>-</v>
      </c>
      <c r="WW75" s="535" t="str" cm="1">
        <f t="array" aca="1" ref="WW75" ca="1">INDEX(WW$13:WW74,$B75+1,1)</f>
        <v>-</v>
      </c>
      <c r="WX75" s="535" t="str" cm="1">
        <f t="array" aca="1" ref="WX75" ca="1">INDEX(WX$13:WX74,$B75+1,1)</f>
        <v>-</v>
      </c>
      <c r="WY75" s="535" t="str" cm="1">
        <f t="array" aca="1" ref="WY75" ca="1">INDEX(WY$13:WY74,$B75+1,1)</f>
        <v>-</v>
      </c>
      <c r="WZ75" s="535" t="str" cm="1">
        <f t="array" aca="1" ref="WZ75" ca="1">INDEX(WZ$13:WZ74,$B75+1,1)</f>
        <v>-</v>
      </c>
      <c r="XA75" s="535" t="str" cm="1">
        <f t="array" aca="1" ref="XA75" ca="1">INDEX(XA$13:XA74,$B75+1,1)</f>
        <v>-</v>
      </c>
      <c r="XB75" s="535" t="str" cm="1">
        <f t="array" aca="1" ref="XB75" ca="1">INDEX(XB$13:XB74,$B75+1,1)</f>
        <v>-</v>
      </c>
      <c r="XC75" s="535" t="str" cm="1">
        <f t="array" aca="1" ref="XC75" ca="1">INDEX(XC$13:XC74,$B75+1,1)</f>
        <v>-</v>
      </c>
      <c r="XD75" s="535" t="str" cm="1">
        <f t="array" aca="1" ref="XD75" ca="1">INDEX(XD$13:XD74,$B75+1,1)</f>
        <v>-</v>
      </c>
      <c r="XE75" s="535" t="str" cm="1">
        <f t="array" aca="1" ref="XE75" ca="1">INDEX(XE$13:XE74,$B75+1,1)</f>
        <v>-</v>
      </c>
      <c r="XF75" s="535" t="str" cm="1">
        <f t="array" aca="1" ref="XF75" ca="1">INDEX(XF$13:XF74,$B75+1,1)</f>
        <v>-</v>
      </c>
      <c r="XG75" s="535" t="str" cm="1">
        <f t="array" aca="1" ref="XG75" ca="1">INDEX(XG$13:XG74,$B75+1,1)</f>
        <v>-</v>
      </c>
      <c r="XH75" s="18"/>
      <c r="XI75" s="411" t="b">
        <f t="shared" ca="1" si="322"/>
        <v>0</v>
      </c>
      <c r="XJ75" s="411" t="str">
        <f t="shared" ca="1" si="323"/>
        <v>-</v>
      </c>
      <c r="XK75" s="535" t="str" cm="1">
        <f t="array" aca="1" ref="XK75" ca="1">INDEX(XK$13:XK74,$B75+1,1)</f>
        <v>-</v>
      </c>
      <c r="XL75" s="535" t="str" cm="1">
        <f t="array" aca="1" ref="XL75" ca="1">INDEX(XL$13:XL74,$B75+1,1)</f>
        <v>-</v>
      </c>
      <c r="XM75" s="535" t="str" cm="1">
        <f t="array" aca="1" ref="XM75" ca="1">INDEX(XM$13:XM74,$B75+1,1)</f>
        <v>-</v>
      </c>
      <c r="XN75" s="545" cm="1">
        <f t="array" aca="1" ref="XN75" ca="1">INDEX(i.AgeJ,$AD75,1)</f>
        <v>63</v>
      </c>
      <c r="XO75" s="535" t="str" cm="1">
        <f t="array" aca="1" ref="XO75" ca="1">INDEX(XO$13:XO74,$B75+1,1)</f>
        <v>-</v>
      </c>
      <c r="XP75" s="411" t="str">
        <f t="shared" ca="1" si="324"/>
        <v>-</v>
      </c>
      <c r="XQ75" s="411" t="str">
        <f t="shared" ca="1" si="324"/>
        <v>-</v>
      </c>
      <c r="XR75" s="535" t="str" cm="1">
        <f t="array" aca="1" ref="XR75" ca="1">INDEX(XR$13:XR74,$B75+1,1)</f>
        <v>-</v>
      </c>
      <c r="XS75" s="535" t="str" cm="1">
        <f t="array" aca="1" ref="XS75" ca="1">INDEX(XS$13:XS74,$B75+1,1)</f>
        <v>-</v>
      </c>
      <c r="XT75" s="535" t="str" cm="1">
        <f t="array" aca="1" ref="XT75" ca="1">INDEX(XT$13:XT74,$B75+1,1)</f>
        <v>-</v>
      </c>
      <c r="XU75" s="535" t="str" cm="1">
        <f t="array" aca="1" ref="XU75" ca="1">INDEX(XU$13:XU74,$B75+1,1)</f>
        <v>-</v>
      </c>
      <c r="XV75" s="535" t="str" cm="1">
        <f t="array" aca="1" ref="XV75" ca="1">INDEX(XV$13:XV74,$B75+1,1)</f>
        <v>-</v>
      </c>
      <c r="XW75" s="535" t="b" cm="1">
        <f t="array" aca="1" ref="XW75" ca="1">INDEX(XW$13:XW74,$B75+1,1)</f>
        <v>1</v>
      </c>
      <c r="XX75" s="535" t="str" cm="1">
        <f t="array" aca="1" ref="XX75" ca="1">INDEX(XX$13:XX74,$B75+1,1)</f>
        <v>-</v>
      </c>
      <c r="XY75" s="535" cm="1">
        <f t="array" aca="1" ref="XY75" ca="1">INDEX(XY$13:XY74,$B75+1,1)</f>
        <v>0</v>
      </c>
      <c r="XZ75" s="535" cm="1">
        <f t="array" aca="1" ref="XZ75" ca="1">INDEX(XZ$13:XZ74,$B75+1,1)</f>
        <v>0</v>
      </c>
      <c r="YA75" s="535" cm="1">
        <f t="array" aca="1" ref="YA75" ca="1">INDEX(YA$13:YA74,$B75+1,1)</f>
        <v>0</v>
      </c>
      <c r="YB75" s="18"/>
      <c r="YC75" s="411">
        <f t="shared" si="325"/>
        <v>50</v>
      </c>
      <c r="YD75" s="411">
        <f t="shared" si="325"/>
        <v>50</v>
      </c>
      <c r="YE75" s="411">
        <f t="shared" si="325"/>
        <v>50</v>
      </c>
      <c r="YF75" s="411">
        <f t="shared" si="325"/>
        <v>50</v>
      </c>
      <c r="YG75" s="535" cm="1">
        <f t="array" aca="1" ref="YG75" ca="1">INDEX(YG$13:YG74,$B75+1,1)</f>
        <v>1</v>
      </c>
      <c r="YH75" s="535" cm="1">
        <f t="array" aca="1" ref="YH75" ca="1">INDEX(YH$13:YH74,$B75+1,1)</f>
        <v>1</v>
      </c>
      <c r="YI75" s="535" cm="1">
        <f t="array" aca="1" ref="YI75" ca="1">INDEX(YI$13:YI74,$B75+1,1)</f>
        <v>1</v>
      </c>
      <c r="YJ75" s="535" cm="1">
        <f t="array" aca="1" ref="YJ75" ca="1">INDEX(YJ$13:YJ74,$B75+1,1)</f>
        <v>1</v>
      </c>
      <c r="YK75" s="535" t="str" cm="1">
        <f t="array" aca="1" ref="YK75" ca="1">INDEX(YK$13:YK74,$B75+1,1)</f>
        <v>-</v>
      </c>
      <c r="YL75" s="535" t="str" cm="1">
        <f t="array" aca="1" ref="YL75" ca="1">INDEX(YL$13:YL74,$B75+1,1)</f>
        <v>-</v>
      </c>
      <c r="YM75" s="535" t="str" cm="1">
        <f t="array" aca="1" ref="YM75" ca="1">INDEX(YM$13:YM74,$B75+1,1)</f>
        <v>-</v>
      </c>
      <c r="YN75" s="535" t="str" cm="1">
        <f t="array" aca="1" ref="YN75" ca="1">INDEX(YN$13:YN74,$B75+1,1)</f>
        <v>-</v>
      </c>
      <c r="YO75" s="535" t="str" cm="1">
        <f t="array" aca="1" ref="YO75" ca="1">INDEX(YO$13:YO74,$B75+1,1)</f>
        <v>-</v>
      </c>
      <c r="YP75" s="535" t="str" cm="1">
        <f t="array" aca="1" ref="YP75" ca="1">INDEX(YP$13:YP74,$B75+1,1)</f>
        <v>-</v>
      </c>
      <c r="YQ75" s="535" t="str" cm="1">
        <f t="array" aca="1" ref="YQ75" ca="1">INDEX(YQ$13:YQ74,$B75+1,1)</f>
        <v>-</v>
      </c>
      <c r="YR75" s="18"/>
      <c r="YS75" s="535" t="str" cm="1">
        <f t="array" aca="1" ref="YS75" ca="1">INDEX(YS$13:YS74,$B75+1,1)</f>
        <v>-</v>
      </c>
      <c r="YT75" s="411">
        <f t="shared" ca="1" si="326"/>
        <v>1</v>
      </c>
      <c r="YU75" s="18"/>
      <c r="YV75" s="535" t="str" cm="1">
        <f t="array" aca="1" ref="YV75" ca="1">INDEX(YV$13:YV74,$B75+1,1)</f>
        <v>-</v>
      </c>
      <c r="YW75" s="535" t="str" cm="1">
        <f t="array" aca="1" ref="YW75" ca="1">INDEX(YW$13:YW74,$B75+1,1)</f>
        <v>-</v>
      </c>
      <c r="YX75" s="535" t="str" cm="1">
        <f t="array" aca="1" ref="YX75" ca="1">INDEX(YX$13:YX74,$B75+1,1)</f>
        <v>-</v>
      </c>
      <c r="YY75" s="535" t="str" cm="1">
        <f t="array" aca="1" ref="YY75" ca="1">INDEX(YY$13:YY74,$B75+1,1)</f>
        <v>-</v>
      </c>
      <c r="YZ75" s="535" t="str" cm="1">
        <f t="array" aca="1" ref="YZ75" ca="1">INDEX(YZ$13:YZ74,$B75+1,1)</f>
        <v>-</v>
      </c>
      <c r="ZA75" s="535" t="str" cm="1">
        <f t="array" aca="1" ref="ZA75" ca="1">INDEX(ZA$13:ZA74,$B75+1,1)</f>
        <v>-</v>
      </c>
      <c r="ZB75" s="535" t="str" cm="1">
        <f t="array" aca="1" ref="ZB75" ca="1">INDEX(ZB$13:ZB74,$B75+1,1)</f>
        <v>-</v>
      </c>
      <c r="ZC75" s="535" t="str" cm="1">
        <f t="array" aca="1" ref="ZC75" ca="1">INDEX(ZC$13:ZC74,$B75+1,1)</f>
        <v>-</v>
      </c>
      <c r="ZD75" s="535" t="str" cm="1">
        <f t="array" aca="1" ref="ZD75" ca="1">INDEX(ZD$13:ZD74,$B75+1,1)</f>
        <v>-</v>
      </c>
      <c r="ZE75" s="543">
        <f t="shared" ca="1" si="327"/>
        <v>683</v>
      </c>
      <c r="ZF75" s="543">
        <f t="shared" ca="1" si="327"/>
        <v>717</v>
      </c>
      <c r="ZG75" s="543">
        <f t="shared" ca="1" si="327"/>
        <v>752</v>
      </c>
      <c r="ZH75" s="459">
        <f t="shared" ca="1" si="328"/>
        <v>532</v>
      </c>
      <c r="ZI75" s="459">
        <f t="shared" ca="1" si="328"/>
        <v>567</v>
      </c>
      <c r="ZJ75" s="459">
        <f t="shared" ca="1" si="328"/>
        <v>602</v>
      </c>
      <c r="ZK75" s="459">
        <f t="shared" ca="1" si="329"/>
        <v>448</v>
      </c>
      <c r="ZL75" s="459">
        <f t="shared" ca="1" si="329"/>
        <v>483</v>
      </c>
      <c r="ZM75" s="459">
        <f t="shared" ca="1" si="329"/>
        <v>518</v>
      </c>
      <c r="ZN75" s="535" t="str" cm="1">
        <f t="array" aca="1" ref="ZN75" ca="1">INDEX(ZN$13:ZN74,$B75+1,1)</f>
        <v>-</v>
      </c>
      <c r="ZO75" s="535" t="str" cm="1">
        <f t="array" aca="1" ref="ZO75" ca="1">INDEX(ZO$13:ZO74,$B75+1,1)</f>
        <v>-</v>
      </c>
      <c r="ZP75" s="535" t="str" cm="1">
        <f t="array" aca="1" ref="ZP75" ca="1">INDEX(ZP$13:ZP74,$B75+1,1)</f>
        <v>-</v>
      </c>
      <c r="ZQ75" s="535" t="str" cm="1">
        <f t="array" aca="1" ref="ZQ75" ca="1">INDEX(ZQ$13:ZQ74,$B75+1,1)</f>
        <v>-</v>
      </c>
      <c r="ZR75" s="535" t="str" cm="1">
        <f t="array" aca="1" ref="ZR75" ca="1">INDEX(ZR$13:ZR74,$B75+1,1)</f>
        <v>-</v>
      </c>
      <c r="ZS75" s="535" t="str" cm="1">
        <f t="array" aca="1" ref="ZS75" ca="1">INDEX(ZS$13:ZS74,$B75+1,1)</f>
        <v>-</v>
      </c>
      <c r="ZT75" s="535" t="str" cm="1">
        <f t="array" aca="1" ref="ZT75" ca="1">INDEX(ZT$13:ZT74,$B75+1,1)</f>
        <v>-</v>
      </c>
      <c r="ZU75" s="535" t="str" cm="1">
        <f t="array" aca="1" ref="ZU75" ca="1">INDEX(ZU$13:ZU74,$B75+1,1)</f>
        <v>-</v>
      </c>
      <c r="ZV75" s="535" t="str" cm="1">
        <f t="array" aca="1" ref="ZV75" ca="1">INDEX(ZV$13:ZV74,$B75+1,1)</f>
        <v>-</v>
      </c>
      <c r="ZW75" s="535" t="str" cm="1">
        <f t="array" aca="1" ref="ZW75" ca="1">INDEX(ZW$13:ZW74,$B75+1,1)</f>
        <v>-</v>
      </c>
      <c r="ZX75" s="535" t="str" cm="1">
        <f t="array" aca="1" ref="ZX75" ca="1">INDEX(ZX$13:ZX74,$B75+1,1)</f>
        <v>-</v>
      </c>
      <c r="ZY75" s="535" t="str" cm="1">
        <f t="array" aca="1" ref="ZY75" ca="1">INDEX(ZY$13:ZY74,$B75+1,1)</f>
        <v>-</v>
      </c>
      <c r="ZZ75" s="535" t="str" cm="1">
        <f t="array" aca="1" ref="ZZ75" ca="1">INDEX(ZZ$13:ZZ74,$B75+1,1)</f>
        <v>-</v>
      </c>
      <c r="AAA75" s="535" t="str" cm="1">
        <f t="array" aca="1" ref="AAA75" ca="1">INDEX(AAA$13:AAA74,$B75+1,1)</f>
        <v>-</v>
      </c>
      <c r="AAB75" s="535" cm="1">
        <f t="array" aca="1" ref="AAB75" ca="1">INDEX(AAB$13:AAB74,$B75+1,1)</f>
        <v>0</v>
      </c>
      <c r="AAC75" s="535" t="str" cm="1">
        <f t="array" aca="1" ref="AAC75" ca="1">INDEX(AAC$13:AAC74,$B75+1,1)</f>
        <v>-</v>
      </c>
      <c r="AAD75" s="535" t="str" cm="1">
        <f t="array" aca="1" ref="AAD75" ca="1">INDEX(AAD$13:AAD74,$B75+1,1)</f>
        <v>-</v>
      </c>
      <c r="AAE75" s="535" t="str" cm="1">
        <f t="array" aca="1" ref="AAE75" ca="1">INDEX(AAE$13:AAE74,$B75+1,1)</f>
        <v>-</v>
      </c>
      <c r="AAF75" s="535" t="str" cm="1">
        <f t="array" aca="1" ref="AAF75" ca="1">INDEX(AAF$13:AAF74,$B75+1,1)</f>
        <v>-</v>
      </c>
      <c r="AAG75" s="535" t="str" cm="1">
        <f t="array" aca="1" ref="AAG75" ca="1">INDEX(AAG$13:AAG74,$B75+1,1)</f>
        <v>-</v>
      </c>
      <c r="AAH75" s="535" cm="1">
        <f t="array" aca="1" ref="AAH75" ca="1">INDEX(AAH$13:AAH74,$B75+1,1)</f>
        <v>0</v>
      </c>
      <c r="AAI75" s="535" t="str" cm="1">
        <f t="array" aca="1" ref="AAI75" ca="1">INDEX(AAI$13:AAI74,$B75+1,1)</f>
        <v>-</v>
      </c>
      <c r="AAJ75" s="535" t="str" cm="1">
        <f t="array" aca="1" ref="AAJ75" ca="1">INDEX(AAJ$13:AAJ74,$B75+1,1)</f>
        <v>-</v>
      </c>
      <c r="AAK75" s="535" t="str" cm="1">
        <f t="array" aca="1" ref="AAK75" ca="1">INDEX(AAK$13:AAK74,$B75+1,1)</f>
        <v>-</v>
      </c>
      <c r="AAL75" s="535" cm="1">
        <f t="array" aca="1" ref="AAL75" ca="1">INDEX(AAL$13:AAL74,$B75+1,1)</f>
        <v>1</v>
      </c>
      <c r="AAM75" s="535" cm="1">
        <f t="array" aca="1" ref="AAM75" ca="1">INDEX(AAM$13:AAM74,$B75+1,1)</f>
        <v>1</v>
      </c>
      <c r="AAN75" s="535" t="str" cm="1">
        <f t="array" aca="1" ref="AAN75" ca="1">INDEX(AAN$13:AAN74,$B75+1,1)</f>
        <v>-</v>
      </c>
      <c r="AAO75" s="535" t="str" cm="1">
        <f t="array" aca="1" ref="AAO75" ca="1">INDEX(AAO$13:AAO74,$B75+1,1)</f>
        <v>-</v>
      </c>
      <c r="AAP75" s="535" t="str" cm="1">
        <f t="array" aca="1" ref="AAP75" ca="1">INDEX(AAP$13:AAP74,$B75+1,1)</f>
        <v>-</v>
      </c>
      <c r="AAQ75" s="535" t="str" cm="1">
        <f t="array" aca="1" ref="AAQ75" ca="1">INDEX(AAQ$13:AAQ74,$B75+1,1)</f>
        <v>-</v>
      </c>
      <c r="AAR75" s="535" t="str" cm="1">
        <f t="array" aca="1" ref="AAR75" ca="1">INDEX(AAR$13:AAR74,$B75+1,1)</f>
        <v>-</v>
      </c>
      <c r="AAS75" s="535" t="str" cm="1">
        <f t="array" aca="1" ref="AAS75" ca="1">INDEX(AAS$13:AAS74,$B75+1,1)</f>
        <v>-</v>
      </c>
      <c r="AAT75" s="535" t="str" cm="1">
        <f t="array" aca="1" ref="AAT75" ca="1">INDEX(AAT$13:AAT74,$B75+1,1)</f>
        <v>-</v>
      </c>
      <c r="AAU75" s="535" t="str" cm="1">
        <f t="array" aca="1" ref="AAU75" ca="1">INDEX(AAU$13:AAU74,$B75+1,1)</f>
        <v>-</v>
      </c>
      <c r="AAV75" s="535" t="str" cm="1">
        <f t="array" aca="1" ref="AAV75" ca="1">INDEX(AAV$13:AAV74,$B75+1,1)</f>
        <v>-</v>
      </c>
      <c r="AAW75" s="535" t="str" cm="1">
        <f t="array" aca="1" ref="AAW75" ca="1">INDEX(AAW$13:AAW74,$B75+1,1)</f>
        <v>-</v>
      </c>
      <c r="AAX75" s="535" t="str" cm="1">
        <f t="array" aca="1" ref="AAX75" ca="1">INDEX(AAX$13:AAX74,$B75+1,1)</f>
        <v>-</v>
      </c>
      <c r="AAY75" s="535" t="str" cm="1">
        <f t="array" aca="1" ref="AAY75" ca="1">INDEX(AAY$13:AAY74,$B75+1,1)</f>
        <v>-</v>
      </c>
      <c r="AAZ75" s="535" t="str" cm="1">
        <f t="array" aca="1" ref="AAZ75" ca="1">INDEX(AAZ$13:AAZ74,$B75+1,1)</f>
        <v>-</v>
      </c>
      <c r="ABA75" s="18"/>
      <c r="ABB75" s="545" t="str">
        <f t="shared" ca="1" si="330"/>
        <v>-</v>
      </c>
      <c r="ABC75" s="545" t="str">
        <f t="shared" ca="1" si="330"/>
        <v>-</v>
      </c>
      <c r="ABD75" s="545" t="str">
        <f t="shared" ca="1" si="330"/>
        <v>-</v>
      </c>
      <c r="ABE75" s="545" t="str">
        <f t="shared" ca="1" si="330"/>
        <v>-</v>
      </c>
      <c r="ABF75" s="545" t="str">
        <f t="shared" ca="1" si="330"/>
        <v>-</v>
      </c>
      <c r="ABG75" s="545" t="str">
        <f t="shared" ca="1" si="330"/>
        <v>-</v>
      </c>
      <c r="ABH75" s="545" t="str">
        <f t="shared" ca="1" si="330"/>
        <v>-</v>
      </c>
      <c r="ABI75" s="545" t="str">
        <f t="shared" ca="1" si="330"/>
        <v>-</v>
      </c>
      <c r="ABJ75" s="545" t="str">
        <f t="shared" ca="1" si="330"/>
        <v>-</v>
      </c>
      <c r="ABK75" s="545" t="str">
        <f t="shared" ca="1" si="330"/>
        <v>-</v>
      </c>
      <c r="ABL75" s="545" t="str">
        <f t="shared" ca="1" si="331"/>
        <v>-</v>
      </c>
      <c r="ABM75" s="545" t="str">
        <f t="shared" ca="1" si="331"/>
        <v>-</v>
      </c>
      <c r="ABN75" s="545" t="str">
        <f t="shared" ca="1" si="331"/>
        <v>-</v>
      </c>
      <c r="ABO75" s="545" t="b">
        <f t="shared" ca="1" si="331"/>
        <v>1</v>
      </c>
      <c r="ABP75" s="545" t="str">
        <f t="shared" ca="1" si="331"/>
        <v>-</v>
      </c>
      <c r="ABQ75" s="545" t="str">
        <f t="shared" ca="1" si="331"/>
        <v>-</v>
      </c>
      <c r="ABR75" s="545" t="str">
        <f t="shared" ca="1" si="331"/>
        <v>-</v>
      </c>
      <c r="ABS75" s="545" t="str">
        <f t="shared" ca="1" si="331"/>
        <v>-</v>
      </c>
      <c r="ABT75" s="545" t="str">
        <f t="shared" ca="1" si="331"/>
        <v>-</v>
      </c>
      <c r="ABU75" s="545" t="str">
        <f t="shared" ca="1" si="331"/>
        <v>-</v>
      </c>
      <c r="ABV75" s="545" t="str">
        <f t="shared" ca="1" si="332"/>
        <v>-</v>
      </c>
      <c r="ABW75" s="545" t="str">
        <f t="shared" ca="1" si="332"/>
        <v>-</v>
      </c>
      <c r="ABX75" s="545" t="str">
        <f t="shared" ca="1" si="332"/>
        <v>-</v>
      </c>
      <c r="ABY75" s="545" t="str">
        <f t="shared" ca="1" si="332"/>
        <v>-</v>
      </c>
      <c r="ABZ75" s="545" t="str">
        <f t="shared" ca="1" si="332"/>
        <v>-</v>
      </c>
      <c r="ACA75" s="545" t="str">
        <f t="shared" ca="1" si="332"/>
        <v>-</v>
      </c>
      <c r="ACB75" s="545" t="str">
        <f t="shared" ca="1" si="332"/>
        <v>-</v>
      </c>
      <c r="ACC75" s="545" t="str">
        <f t="shared" ca="1" si="332"/>
        <v>-</v>
      </c>
      <c r="ACD75" s="545" t="str">
        <f t="shared" ca="1" si="332"/>
        <v>-</v>
      </c>
      <c r="ACE75" s="545" t="str">
        <f t="shared" ca="1" si="332"/>
        <v>-</v>
      </c>
      <c r="ACF75" s="545" t="str">
        <f t="shared" ca="1" si="333"/>
        <v>-</v>
      </c>
      <c r="ACG75" s="545" t="b">
        <f t="shared" ca="1" si="333"/>
        <v>1</v>
      </c>
      <c r="ACH75" s="545" t="str">
        <f t="shared" ca="1" si="333"/>
        <v>-</v>
      </c>
      <c r="ACI75" s="545" t="str">
        <f t="shared" ca="1" si="333"/>
        <v>-</v>
      </c>
      <c r="ACJ75" s="545" t="str">
        <f t="shared" ca="1" si="333"/>
        <v>-</v>
      </c>
      <c r="ACK75" s="545" t="str">
        <f t="shared" ca="1" si="333"/>
        <v>-</v>
      </c>
      <c r="ACL75" s="545" t="str">
        <f t="shared" ca="1" si="333"/>
        <v>-</v>
      </c>
      <c r="ACM75" s="545" t="str">
        <f t="shared" ca="1" si="333"/>
        <v>-</v>
      </c>
      <c r="ACN75" s="545" t="str">
        <f t="shared" ca="1" si="333"/>
        <v>-</v>
      </c>
      <c r="ACO75" s="545" t="str">
        <f t="shared" ca="1" si="333"/>
        <v>-</v>
      </c>
      <c r="ACP75" s="545" t="str">
        <f t="shared" ca="1" si="334"/>
        <v>-</v>
      </c>
      <c r="ACQ75" s="545" t="str">
        <f t="shared" ca="1" si="334"/>
        <v>-</v>
      </c>
      <c r="ACR75" s="545" t="str">
        <f t="shared" ca="1" si="334"/>
        <v>-</v>
      </c>
      <c r="ACS75" s="545" t="str">
        <f t="shared" ca="1" si="334"/>
        <v>-</v>
      </c>
      <c r="ACT75" s="545" t="str">
        <f t="shared" ca="1" si="334"/>
        <v>-</v>
      </c>
      <c r="ACU75" s="545" t="str">
        <f t="shared" ca="1" si="334"/>
        <v>-</v>
      </c>
      <c r="ACV75" s="545" t="str">
        <f t="shared" ca="1" si="334"/>
        <v>-</v>
      </c>
      <c r="ACW75" s="545" t="str">
        <f t="shared" ca="1" si="334"/>
        <v>-</v>
      </c>
      <c r="ACX75" s="545" t="str">
        <f t="shared" ca="1" si="334"/>
        <v>-</v>
      </c>
      <c r="ACY75" s="545" t="b">
        <f t="shared" ca="1" si="334"/>
        <v>1</v>
      </c>
      <c r="ACZ75" s="545" t="str">
        <f t="shared" ca="1" si="335"/>
        <v>-</v>
      </c>
      <c r="ADA75" s="545" t="str">
        <f t="shared" ca="1" si="335"/>
        <v>-</v>
      </c>
      <c r="ADB75" s="545" t="str">
        <f t="shared" ca="1" si="335"/>
        <v>-</v>
      </c>
      <c r="ADC75" s="545" t="str">
        <f t="shared" ca="1" si="335"/>
        <v>-</v>
      </c>
      <c r="ADD75" s="545" t="str">
        <f t="shared" ca="1" si="335"/>
        <v>-</v>
      </c>
      <c r="ADE75" s="545" t="str">
        <f t="shared" ca="1" si="335"/>
        <v>-</v>
      </c>
      <c r="ADF75" s="545" t="str">
        <f t="shared" ca="1" si="335"/>
        <v>-</v>
      </c>
      <c r="ADG75" s="545" t="str">
        <f t="shared" ca="1" si="335"/>
        <v>-</v>
      </c>
      <c r="ADH75" s="545" t="str">
        <f t="shared" ca="1" si="335"/>
        <v>-</v>
      </c>
      <c r="ADI75" s="545" t="str">
        <f t="shared" ca="1" si="335"/>
        <v>-</v>
      </c>
      <c r="ADJ75" s="545" t="str">
        <f t="shared" ca="1" si="336"/>
        <v>-</v>
      </c>
      <c r="ADK75" s="545" t="str">
        <f t="shared" ca="1" si="336"/>
        <v>-</v>
      </c>
      <c r="ADL75" s="545" t="str">
        <f t="shared" ca="1" si="336"/>
        <v>-</v>
      </c>
      <c r="ADM75" s="545" t="str">
        <f t="shared" ca="1" si="336"/>
        <v>-</v>
      </c>
      <c r="ADN75" s="545" t="str">
        <f t="shared" ca="1" si="336"/>
        <v>-</v>
      </c>
      <c r="ADO75" s="545" t="str">
        <f t="shared" ca="1" si="336"/>
        <v>-</v>
      </c>
      <c r="ADP75" s="545" t="str">
        <f t="shared" ca="1" si="336"/>
        <v>-</v>
      </c>
      <c r="ADQ75" s="545" t="b">
        <f t="shared" ca="1" si="336"/>
        <v>1</v>
      </c>
      <c r="ADR75" s="545" t="str">
        <f t="shared" ca="1" si="336"/>
        <v>-</v>
      </c>
      <c r="ADS75" s="545" t="str">
        <f t="shared" ca="1" si="336"/>
        <v>-</v>
      </c>
      <c r="ADT75" s="545" t="str">
        <f t="shared" ca="1" si="337"/>
        <v>-</v>
      </c>
      <c r="ADU75" s="545" t="str">
        <f t="shared" ca="1" si="337"/>
        <v>-</v>
      </c>
      <c r="ADV75" s="545" t="str">
        <f t="shared" ca="1" si="337"/>
        <v>-</v>
      </c>
      <c r="ADW75" s="545" t="str">
        <f t="shared" ca="1" si="337"/>
        <v>-</v>
      </c>
      <c r="ADX75" s="545" t="str">
        <f t="shared" ca="1" si="337"/>
        <v>-</v>
      </c>
      <c r="ADY75" s="545" t="str">
        <f t="shared" ca="1" si="337"/>
        <v>-</v>
      </c>
      <c r="ADZ75" s="545" t="str">
        <f t="shared" ca="1" si="337"/>
        <v>-</v>
      </c>
      <c r="AEA75" s="545" t="str">
        <f t="shared" ca="1" si="337"/>
        <v>-</v>
      </c>
      <c r="AEB75" s="545" t="str">
        <f t="shared" ca="1" si="337"/>
        <v>-</v>
      </c>
      <c r="AEC75" s="545" t="str">
        <f t="shared" ca="1" si="337"/>
        <v>-</v>
      </c>
      <c r="AED75" s="545" t="str">
        <f t="shared" ca="1" si="338"/>
        <v>-</v>
      </c>
      <c r="AEE75" s="545" t="str">
        <f t="shared" ca="1" si="338"/>
        <v>-</v>
      </c>
      <c r="AEF75" s="545" t="str">
        <f t="shared" ca="1" si="338"/>
        <v>-</v>
      </c>
      <c r="AEG75" s="545" t="str">
        <f t="shared" ca="1" si="338"/>
        <v>-</v>
      </c>
      <c r="AEH75" s="545" t="str">
        <f t="shared" ca="1" si="338"/>
        <v>-</v>
      </c>
      <c r="AEI75" s="545" t="b">
        <f t="shared" ca="1" si="338"/>
        <v>1</v>
      </c>
      <c r="AEJ75" s="545" t="str">
        <f t="shared" ca="1" si="338"/>
        <v>-</v>
      </c>
      <c r="AEK75" s="545" t="str">
        <f t="shared" ca="1" si="338"/>
        <v>-</v>
      </c>
      <c r="AEL75" s="545" t="str">
        <f t="shared" ca="1" si="338"/>
        <v>-</v>
      </c>
      <c r="AEM75" s="545" t="str">
        <f t="shared" ca="1" si="338"/>
        <v>-</v>
      </c>
      <c r="AEN75" s="535" cm="1">
        <f t="array" aca="1" ref="AEN75" ca="1">INDEX(AEN$13:AEN74,$B75+1,1)</f>
        <v>0</v>
      </c>
      <c r="AEO75" s="483">
        <v>0</v>
      </c>
    </row>
    <row r="76" spans="1:821" outlineLevel="2">
      <c r="A76" s="18">
        <f t="shared" si="226"/>
        <v>63</v>
      </c>
      <c r="B76" s="191">
        <f t="shared" ca="1" si="353"/>
        <v>52</v>
      </c>
      <c r="C76" s="458">
        <f t="shared" ca="1" si="230"/>
        <v>1200</v>
      </c>
      <c r="D76" s="119" t="str">
        <f t="shared" ca="1" si="231"/>
        <v>GSW</v>
      </c>
      <c r="E76" t="b">
        <v>1</v>
      </c>
      <c r="F76" t="b">
        <v>0</v>
      </c>
      <c r="G76" t="b">
        <f t="shared" si="232"/>
        <v>1</v>
      </c>
      <c r="H76" s="191">
        <f t="shared" ca="1" si="348"/>
        <v>11</v>
      </c>
      <c r="I76" s="535" cm="1">
        <f t="array" aca="1" ref="I76" ca="1">INDEX(I$13:I75,$B76+1,1)</f>
        <v>1</v>
      </c>
      <c r="J76" s="535" cm="1">
        <f t="array" aca="1" ref="J76" ca="1">INDEX(J$13:J75,$B76+1,1)</f>
        <v>0</v>
      </c>
      <c r="K76" s="535" cm="1">
        <f t="array" aca="1" ref="K76" ca="1">INDEX(K$13:K75,$B76+1,1)</f>
        <v>1</v>
      </c>
      <c r="L76" s="535" cm="1">
        <f t="array" aca="1" ref="L76" ca="1">INDEX(L$13:L75,$B76+1,1)</f>
        <v>2</v>
      </c>
      <c r="M76" s="535" cm="1">
        <f t="array" aca="1" ref="M76" ca="1">INDEX(M$13:M75,$B76+1,1)</f>
        <v>0</v>
      </c>
      <c r="N76" s="230">
        <f t="shared" ca="1" si="233"/>
        <v>3</v>
      </c>
      <c r="O76" s="230">
        <f t="shared" ca="1" si="233"/>
        <v>17</v>
      </c>
      <c r="P76" s="230">
        <f t="shared" ca="1" si="233"/>
        <v>3</v>
      </c>
      <c r="Q76" s="230">
        <f t="shared" ca="1" si="233"/>
        <v>4</v>
      </c>
      <c r="R76" s="230">
        <f t="shared" ca="1" si="233"/>
        <v>4</v>
      </c>
      <c r="S76" s="230">
        <f t="shared" ca="1" si="233"/>
        <v>4</v>
      </c>
      <c r="T76" s="411">
        <f t="shared" ca="1" si="234"/>
        <v>4</v>
      </c>
      <c r="U76" s="411">
        <f t="shared" ca="1" si="234"/>
        <v>3</v>
      </c>
      <c r="V76" s="411">
        <f t="shared" ca="1" si="235"/>
        <v>1</v>
      </c>
      <c r="W76" s="777" t="b">
        <f t="shared" ca="1" si="236"/>
        <v>0</v>
      </c>
      <c r="X76" s="777" t="b">
        <f t="shared" ca="1" si="236"/>
        <v>0</v>
      </c>
      <c r="Y76" s="777" t="b">
        <f t="shared" ca="1" si="236"/>
        <v>1</v>
      </c>
      <c r="Z76" s="796" t="b" cm="1">
        <f t="array" aca="1" ref="Z76" ca="1">INDEX(Z$13:Z75,$B76+1,1)</f>
        <v>0</v>
      </c>
      <c r="AA76" s="411">
        <f t="shared" ca="1" si="237"/>
        <v>6</v>
      </c>
      <c r="AB76" s="411">
        <f t="shared" ca="1" si="238"/>
        <v>6</v>
      </c>
      <c r="AC76" s="230">
        <f t="shared" ca="1" si="357"/>
        <v>4</v>
      </c>
      <c r="AD76" s="230">
        <f t="shared" ca="1" si="357"/>
        <v>6</v>
      </c>
      <c r="AE76" s="230">
        <f t="shared" ca="1" si="357"/>
        <v>5</v>
      </c>
      <c r="AF76" s="230">
        <f t="shared" ca="1" si="357"/>
        <v>5</v>
      </c>
      <c r="AG76" s="230">
        <f t="shared" ca="1" si="357"/>
        <v>3</v>
      </c>
      <c r="AH76" s="230">
        <f t="shared" ca="1" si="357"/>
        <v>3</v>
      </c>
      <c r="AI76" s="87">
        <f t="shared" ca="1" si="358"/>
        <v>3</v>
      </c>
      <c r="AJ76" s="87">
        <f ca="1">INDEX(CHOOSE($N76,DataAutumn!i.AdultDrys,DataWinter!i.AdultDrys,DataSpring!i.AdultDrys),1,$T76)</f>
        <v>3</v>
      </c>
      <c r="AK76" s="230">
        <f t="shared" ca="1" si="240"/>
        <v>2</v>
      </c>
      <c r="AL76" s="535" cm="1">
        <f t="array" aca="1" ref="AL76" ca="1">INDEX(AL$13:AL75,$B76+1,1)</f>
        <v>0</v>
      </c>
      <c r="AM76" s="535" cm="1">
        <f t="array" aca="1" ref="AM76" ca="1">INDEX(AM$13:AM75,$B76+1,1)</f>
        <v>2</v>
      </c>
      <c r="AN76" s="230">
        <f t="shared" ca="1" si="241"/>
        <v>0</v>
      </c>
      <c r="AO76" s="230">
        <f t="shared" ca="1" si="241"/>
        <v>0</v>
      </c>
      <c r="AP76" s="230">
        <f t="shared" ca="1" si="241"/>
        <v>0</v>
      </c>
      <c r="AQ76" s="111"/>
      <c r="AR76" s="111"/>
      <c r="AS76" s="230">
        <f t="shared" ca="1" si="242"/>
        <v>0</v>
      </c>
      <c r="AT76" s="230">
        <f t="shared" ca="1" si="242"/>
        <v>0</v>
      </c>
      <c r="AU76" s="111"/>
      <c r="AV76" s="111"/>
      <c r="AW76" s="111"/>
      <c r="AX76" s="111"/>
      <c r="AY76" s="111"/>
      <c r="AZ76" s="111"/>
      <c r="BA76" s="312" t="str">
        <f t="shared" ca="1" si="243"/>
        <v>TemplateEx 00011 SE GSW Past     Mat     TOLSpr Scan2 GFS RR+16% GP170% WP150% MP180% EL000% Age213 FlkSt_Lmb_--6 LWJ5 LWCJ5 LWCP3 LW2tth3 Emptys_Sell   Mdn0 Adult0 (PT_F33N11L11)</v>
      </c>
      <c r="BB76" s="8" t="str">
        <f ca="1">IF(COUNTIF($BA$13:$BA76,$BA76)=1,"-","Dup")</f>
        <v>-</v>
      </c>
      <c r="BC76" s="18"/>
      <c r="BD76" s="535" t="str" cm="1">
        <f t="array" aca="1" ref="BD76" ca="1">INDEX(BD$13:BD75,$B76+1,1)</f>
        <v>-</v>
      </c>
      <c r="BE76" s="535" t="str" cm="1">
        <f t="array" aca="1" ref="BE76" ca="1">INDEX(BE$13:BE75,$B76+1,1)</f>
        <v>-</v>
      </c>
      <c r="BF76" s="535" t="str" cm="1">
        <f t="array" aca="1" ref="BF76" ca="1">INDEX(BF$13:BF75,$B76+1,1)</f>
        <v>-</v>
      </c>
      <c r="BG76" s="535" t="str" cm="1">
        <f t="array" aca="1" ref="BG76" ca="1">INDEX(BG$13:BG75,$B76+1,1)</f>
        <v>-</v>
      </c>
      <c r="BH76" s="535" t="str" cm="1">
        <f t="array" aca="1" ref="BH76" ca="1">INDEX(BH$13:BH75,$B76+1,1)</f>
        <v>-</v>
      </c>
      <c r="BI76" s="535" t="str" cm="1">
        <f t="array" aca="1" ref="BI76" ca="1">INDEX(BI$13:BI75,$B76+1,1)</f>
        <v>-</v>
      </c>
      <c r="BJ76" s="535" t="str" cm="1">
        <f t="array" aca="1" ref="BJ76" ca="1">INDEX(BJ$13:BJ75,$B76+1,1)</f>
        <v>-</v>
      </c>
      <c r="BK76" s="535" t="str" cm="1">
        <f t="array" aca="1" ref="BK76" ca="1">INDEX(BK$13:BK75,$B76+1,1)</f>
        <v>-</v>
      </c>
      <c r="BL76" s="535" t="str" cm="1">
        <f t="array" aca="1" ref="BL76" ca="1">INDEX(BL$13:BL75,$B76+1,1)</f>
        <v>-</v>
      </c>
      <c r="BM76" s="18"/>
      <c r="BN76" s="411" t="b">
        <f t="shared" ca="1" si="244"/>
        <v>1</v>
      </c>
      <c r="BO76" s="411" t="str">
        <f t="shared" ca="1" si="244"/>
        <v>-</v>
      </c>
      <c r="BP76" s="411" t="b">
        <f t="shared" ca="1" si="244"/>
        <v>0</v>
      </c>
      <c r="BQ76" s="411" t="str">
        <f t="shared" ca="1" si="244"/>
        <v>-</v>
      </c>
      <c r="BR76" s="411" t="str">
        <f t="shared" ca="1" si="244"/>
        <v>-</v>
      </c>
      <c r="BS76" s="411" t="str">
        <f t="shared" ca="1" si="244"/>
        <v>-</v>
      </c>
      <c r="BT76" s="411" t="str">
        <f t="shared" ca="1" si="244"/>
        <v>-</v>
      </c>
      <c r="BU76" s="411" t="str">
        <f t="shared" ca="1" si="244"/>
        <v>-</v>
      </c>
      <c r="BV76" s="411" t="str">
        <f t="shared" ca="1" si="244"/>
        <v>-</v>
      </c>
      <c r="BW76" s="411" t="str">
        <f t="shared" ca="1" si="244"/>
        <v>-</v>
      </c>
      <c r="BX76" s="411" t="str">
        <f t="shared" ca="1" si="244"/>
        <v>-</v>
      </c>
      <c r="BY76" s="411" t="str">
        <f t="shared" ca="1" si="244"/>
        <v>-</v>
      </c>
      <c r="BZ76" s="411" t="b">
        <f t="shared" ca="1" si="244"/>
        <v>0</v>
      </c>
      <c r="CA76" s="87">
        <f t="shared" ca="1" si="244"/>
        <v>0</v>
      </c>
      <c r="CB76" s="535" t="str" cm="1">
        <f t="array" aca="1" ref="CB76" ca="1">INDEX(CB$13:CB75,$B76+1,1)</f>
        <v>-</v>
      </c>
      <c r="CC76" s="535" t="str" cm="1">
        <f t="array" aca="1" ref="CC76" ca="1">INDEX(CC$13:CC75,$B76+1,1)</f>
        <v>-</v>
      </c>
      <c r="CD76" s="535" t="str" cm="1">
        <f t="array" aca="1" ref="CD76" ca="1">INDEX(CD$13:CD75,$B76+1,1)</f>
        <v>-</v>
      </c>
      <c r="CE76" s="535" t="b" cm="1">
        <f t="array" aca="1" ref="CE76" ca="1">INDEX(CE$13:CE75,$B76+1,1)</f>
        <v>1</v>
      </c>
      <c r="CF76" s="18"/>
      <c r="CG76" s="535" t="str" cm="1">
        <f t="array" aca="1" ref="CG76" ca="1">INDEX(CG$13:CG75,$B76+1,1)</f>
        <v>-</v>
      </c>
      <c r="CH76" s="411">
        <f t="shared" ca="1" si="245"/>
        <v>1</v>
      </c>
      <c r="CI76" s="411">
        <f t="shared" ca="1" si="246"/>
        <v>1</v>
      </c>
      <c r="CJ76" s="411">
        <f t="shared" ca="1" si="246"/>
        <v>1</v>
      </c>
      <c r="CK76" s="535" t="str" cm="1">
        <f t="array" aca="1" ref="CK76" ca="1">INDEX(CK$13:CK75,$B76+1,1)</f>
        <v>-</v>
      </c>
      <c r="CL76" s="535" t="str" cm="1">
        <f t="array" aca="1" ref="CL76" ca="1">INDEX(CL$13:CL75,$B76+1,1)</f>
        <v>-</v>
      </c>
      <c r="CM76" s="535" t="str" cm="1">
        <f t="array" aca="1" ref="CM76" ca="1">INDEX(CM$13:CM75,$B76+1,1)</f>
        <v>-</v>
      </c>
      <c r="CN76" s="411">
        <f t="shared" ca="1" si="247"/>
        <v>1</v>
      </c>
      <c r="CO76" s="411">
        <f t="shared" ca="1" si="248"/>
        <v>1</v>
      </c>
      <c r="CP76" s="411">
        <f t="shared" ca="1" si="248"/>
        <v>1</v>
      </c>
      <c r="CQ76" s="535" t="str" cm="1">
        <f t="array" aca="1" ref="CQ76" ca="1">INDEX(CQ$13:CQ75,$B76+1,1)</f>
        <v>-</v>
      </c>
      <c r="CR76" s="411">
        <f t="shared" ca="1" si="249"/>
        <v>1</v>
      </c>
      <c r="CS76" s="411">
        <f t="shared" ca="1" si="250"/>
        <v>1</v>
      </c>
      <c r="CT76" s="535" t="str" cm="1">
        <f t="array" aca="1" ref="CT76" ca="1">INDEX(CT$13:CT75,$B76+1,1)</f>
        <v>-</v>
      </c>
      <c r="CU76" s="535" t="str" cm="1">
        <f t="array" aca="1" ref="CU76" ca="1">INDEX(CU$13:CU75,$B76+1,1)</f>
        <v>-</v>
      </c>
      <c r="CV76" s="411">
        <f t="shared" ca="1" si="251"/>
        <v>1</v>
      </c>
      <c r="CW76" s="535" t="str" cm="1">
        <f t="array" aca="1" ref="CW76" ca="1">INDEX(CW$13:CW75,$B76+1,1)</f>
        <v>-</v>
      </c>
      <c r="CX76" s="411">
        <f t="shared" ca="1" si="252"/>
        <v>1</v>
      </c>
      <c r="CY76" s="411">
        <f t="shared" ca="1" si="253"/>
        <v>1</v>
      </c>
      <c r="CZ76" s="411">
        <f t="shared" ca="1" si="253"/>
        <v>1</v>
      </c>
      <c r="DA76" s="535" cm="1">
        <f t="array" aca="1" ref="DA76" ca="1">INDEX(DA$13:DA75,$B76+1,1)</f>
        <v>720</v>
      </c>
      <c r="DB76" s="535" cm="1">
        <f t="array" aca="1" ref="DB76" ca="1">INDEX(DB$13:DB75,$B76+1,1)</f>
        <v>720</v>
      </c>
      <c r="DC76" s="18"/>
      <c r="DD76" s="535" t="b" cm="1">
        <f t="array" aca="1" ref="DD76" ca="1">INDEX(DD$13:DD75,$B76+1,1)</f>
        <v>1</v>
      </c>
      <c r="DE76" s="535" t="b" cm="1">
        <f t="array" aca="1" ref="DE76" ca="1">INDEX(DE$13:DE75,$B76+1,1)</f>
        <v>1</v>
      </c>
      <c r="DF76" s="535" t="b" cm="1">
        <f t="array" aca="1" ref="DF76" ca="1">INDEX(DF$13:DF75,$B76+1,1)</f>
        <v>1</v>
      </c>
      <c r="DG76" s="87">
        <f t="shared" ca="1" si="339"/>
        <v>0</v>
      </c>
      <c r="DH76" s="804" cm="1">
        <f t="array" aca="1" ref="DH76" ca="1">VALUE(IFERROR(VALUE($K76),0) &amp; _xlfn.SWITCH($CD76,"-",4,$CD76) &amp; $L76 &amp; $T76 &amp; "00" &amp; $N76 &amp; $AK76 &amp; $R76 &amp; _xlfn.SWITCH($AM76,3,1,$AM76) &amp; _xlfn.SWITCH($M76,4,0,$M76) &amp; _xlfn.SWITCH($AD76,6,1,$AD76))</f>
        <v>142400324201</v>
      </c>
      <c r="DI76" s="535" cm="1">
        <f t="array" aca="1" ref="DI76" ca="1">INDEX(DI$13:DI75,$B76+1,1)</f>
        <v>1</v>
      </c>
      <c r="DJ76" s="535" cm="1">
        <f t="array" aca="1" ref="DJ76" ca="1">INDEX(DJ$13:DJ75,$B76+1,1)</f>
        <v>1</v>
      </c>
      <c r="DK76" s="411">
        <f t="shared" ca="1" si="254"/>
        <v>7</v>
      </c>
      <c r="DL76" s="411">
        <f t="shared" ca="1" si="254"/>
        <v>70</v>
      </c>
      <c r="DM76" s="411" t="str">
        <f t="shared" ca="1" si="254"/>
        <v>-</v>
      </c>
      <c r="DN76" s="411" t="str">
        <f t="shared" ca="1" si="254"/>
        <v>-</v>
      </c>
      <c r="DO76" s="411" t="str">
        <f t="shared" ca="1" si="254"/>
        <v>-</v>
      </c>
      <c r="DP76" s="411" t="str">
        <f t="shared" ca="1" si="254"/>
        <v>-</v>
      </c>
      <c r="DQ76" s="411" t="b">
        <f t="shared" ca="1" si="255"/>
        <v>0</v>
      </c>
      <c r="DR76" s="411" t="str">
        <f t="shared" ca="1" si="256"/>
        <v>-</v>
      </c>
      <c r="DS76" s="411" t="str">
        <f t="shared" ca="1" si="256"/>
        <v>-</v>
      </c>
      <c r="DT76" s="411" t="str">
        <f t="shared" ca="1" si="256"/>
        <v>-</v>
      </c>
      <c r="DU76" s="411" t="str">
        <f t="shared" ca="1" si="256"/>
        <v>-</v>
      </c>
      <c r="DV76" s="411">
        <f t="shared" ca="1" si="256"/>
        <v>0</v>
      </c>
      <c r="DW76" s="411">
        <f t="shared" ca="1" si="256"/>
        <v>0</v>
      </c>
      <c r="DX76" s="411" t="str">
        <f t="shared" ca="1" si="256"/>
        <v>-</v>
      </c>
      <c r="DY76" s="411" t="str">
        <f t="shared" ca="1" si="256"/>
        <v>-</v>
      </c>
      <c r="DZ76" s="411" t="str">
        <f t="shared" ca="1" si="256"/>
        <v>-</v>
      </c>
      <c r="EA76" s="535" cm="1">
        <f t="array" aca="1" ref="EA76" ca="1">INDEX(EA$13:EA75,$B76+1,1)</f>
        <v>0</v>
      </c>
      <c r="EB76" s="535" cm="1">
        <f t="array" aca="1" ref="EB76" ca="1">INDEX(EB$13:EB75,$B76+1,1)</f>
        <v>999999</v>
      </c>
      <c r="EC76" s="535" cm="1">
        <f t="array" aca="1" ref="EC76" ca="1">INDEX(EC$13:EC75,$B76+1,1)</f>
        <v>999999</v>
      </c>
      <c r="ED76" s="535" cm="1">
        <f t="array" aca="1" ref="ED76" ca="1">INDEX(ED$13:ED75,$B76+1,1)</f>
        <v>999999</v>
      </c>
      <c r="EE76" s="535" cm="1">
        <f t="array" aca="1" ref="EE76" ca="1">INDEX(EE$13:EE75,$B76+1,1)</f>
        <v>999999</v>
      </c>
      <c r="EF76" s="535" cm="1">
        <f t="array" aca="1" ref="EF76" ca="1">INDEX(EF$13:EF75,$B76+1,1)</f>
        <v>999999</v>
      </c>
      <c r="EG76" s="535" cm="1">
        <f t="array" aca="1" ref="EG76" ca="1">INDEX(EG$13:EG75,$B76+1,1)</f>
        <v>999999</v>
      </c>
      <c r="EH76" s="535" cm="1">
        <f t="array" aca="1" ref="EH76" ca="1">INDEX(EH$13:EH75,$B76+1,1)</f>
        <v>999999</v>
      </c>
      <c r="EI76" s="535" cm="1">
        <f t="array" aca="1" ref="EI76" ca="1">INDEX(EI$13:EI75,$B76+1,1)</f>
        <v>999999</v>
      </c>
      <c r="EJ76" s="535" cm="1">
        <f t="array" aca="1" ref="EJ76" ca="1">INDEX(EJ$13:EJ75,$B76+1,1)</f>
        <v>999999</v>
      </c>
      <c r="EK76" s="535" cm="1">
        <f t="array" aca="1" ref="EK76" ca="1">INDEX(EK$13:EK75,$B76+1,1)</f>
        <v>999999</v>
      </c>
      <c r="EL76" s="535" cm="1">
        <f t="array" aca="1" ref="EL76" ca="1">INDEX(EL$13:EL75,$B76+1,1)</f>
        <v>999999</v>
      </c>
      <c r="EM76" s="535" cm="1">
        <f t="array" aca="1" ref="EM76" ca="1">INDEX(EM$13:EM75,$B76+1,1)</f>
        <v>999999</v>
      </c>
      <c r="EN76" s="782">
        <f t="shared" ca="1" si="257"/>
        <v>999999</v>
      </c>
      <c r="EO76" s="782">
        <f t="shared" ca="1" si="257"/>
        <v>999999</v>
      </c>
      <c r="EP76" s="782">
        <f t="shared" ca="1" si="257"/>
        <v>0</v>
      </c>
      <c r="EQ76" s="800">
        <f t="shared" ca="1" si="340"/>
        <v>999999</v>
      </c>
      <c r="ER76" s="800">
        <f t="shared" ca="1" si="258"/>
        <v>999999</v>
      </c>
      <c r="ES76" s="801" t="str">
        <f t="shared" ca="1" si="259"/>
        <v>-</v>
      </c>
      <c r="ET76" s="802" t="str">
        <f t="shared" ca="1" si="341"/>
        <v>-</v>
      </c>
      <c r="EU76" s="781">
        <f t="shared" ca="1" si="260"/>
        <v>0</v>
      </c>
      <c r="EV76" s="779">
        <f t="shared" ca="1" si="342"/>
        <v>0</v>
      </c>
      <c r="EW76" s="780">
        <f t="shared" ca="1" si="343"/>
        <v>999999</v>
      </c>
      <c r="EX76" s="727" cm="1">
        <f t="array" aca="1" ref="EX76" ca="1">INDEX(i.ELMated,$AB76+1,1)</f>
        <v>0</v>
      </c>
      <c r="EY76" s="728" cm="1">
        <f t="array" aca="1" ref="EY76" ca="1">INDEX(i.ELMatedEst,$AA76+1,$T76)</f>
        <v>0</v>
      </c>
      <c r="EZ76" s="535" t="str" cm="1">
        <f t="array" aca="1" ref="EZ76" ca="1">INDEX(EZ$13:EZ75,$B76+1,1)</f>
        <v>-</v>
      </c>
      <c r="FA76" s="535" t="str" cm="1">
        <f t="array" aca="1" ref="FA76" ca="1">INDEX(FA$13:FA75,$B76+1,1)</f>
        <v>-</v>
      </c>
      <c r="FB76" s="664">
        <f t="shared" ca="1" si="261"/>
        <v>0.15</v>
      </c>
      <c r="FC76" s="666">
        <f t="shared" ca="1" si="262"/>
        <v>1.2500000000000001E-2</v>
      </c>
      <c r="FD76" s="191">
        <f t="shared" ca="1" si="349"/>
        <v>0.95</v>
      </c>
      <c r="FE76" s="667">
        <f t="shared" ca="1" si="263"/>
        <v>0.12</v>
      </c>
      <c r="FF76" s="667">
        <f ca="1">INDEX(CHOOSE($N76,DataAutumn!i.EL_PropnSold,DataWinter!i.EL_PropnSold,DataSpring!i.EL_PropnSold),$AI76,$T76)*INDEX(i.ELMatedEst,$AB76+1,$T76)*i.dAdultRR_ELPropSold
+INDEX(i.dryman,($AJ76-1)*4+$AI76,FF$7)</f>
        <v>0</v>
      </c>
      <c r="FG76" s="667">
        <f ca="1">INDEX(CHOOSE($N76,DataAutumn!i.EL_PropnSold,DataWinter!i.EL_PropnSold,DataSpring!i.EL_PropnSold),$AI76,$T76)*INDEX(i.ELMatedEst,$AB76+1,$T76)*i.dAdultRR_ELPropSold
+INDEX(i.dryman,($AJ76-1)*4+$AI76,FG$7)</f>
        <v>6.25E-2</v>
      </c>
      <c r="FH76" s="667">
        <f ca="1">INDEX(CHOOSE($N76,DataAutumn!i.EL_PropnSold,DataWinter!i.EL_PropnSold,DataSpring!i.EL_PropnSold),$AI76,$T76)*INDEX(i.ELMatedEst,$AB76+1,$T76)*i.dAdultRR_ELPropSold
+INDEX(i.dryman,($AJ76-1)*4+$AI76,FH$7)</f>
        <v>6.25E-2</v>
      </c>
      <c r="FI76" s="667">
        <f ca="1">INDEX(CHOOSE($N76,DataAutumn!i.EL_PropnSold,DataWinter!i.EL_PropnSold,DataSpring!i.EL_PropnSold),$AI76,$T76)*INDEX(i.ELMatedEst,$AB76+1,$T76)*i.dAdultRR_ELPropSold
+INDEX(i.dryman,($AJ76-1)*4+$AI76,FI$7)</f>
        <v>6.25E-2</v>
      </c>
      <c r="FJ76" s="668">
        <f ca="1">INDEX(CHOOSE($N76,DataAutumn!i.EL_PropnSold,DataWinter!i.EL_PropnSold,DataSpring!i.EL_PropnSold),$AI76,$T76)*INDEX(i.ELMatedEst,$AB76+1,$T76)*i.dAdultLSurv_ELPropSold</f>
        <v>0</v>
      </c>
      <c r="FK76" s="666" t="b">
        <f t="shared" ca="1" si="264"/>
        <v>1</v>
      </c>
      <c r="FL76" s="666" t="b">
        <f t="shared" ca="1" si="264"/>
        <v>1</v>
      </c>
      <c r="FM76" s="716" t="b">
        <f t="shared" ca="1" si="265"/>
        <v>0</v>
      </c>
      <c r="FN76" s="666" t="b">
        <f t="shared" ca="1" si="264"/>
        <v>0</v>
      </c>
      <c r="FO76" s="668">
        <f t="shared" ca="1" si="266"/>
        <v>0</v>
      </c>
      <c r="FP76" s="669">
        <f t="shared" ca="1" si="267"/>
        <v>0</v>
      </c>
      <c r="FQ76" s="670" t="b">
        <f t="shared" ca="1" si="268"/>
        <v>0</v>
      </c>
      <c r="FR76" s="665" t="b">
        <f t="shared" ca="1" si="269"/>
        <v>0</v>
      </c>
      <c r="FS76" s="411" t="b">
        <f t="shared" ca="1" si="269"/>
        <v>0</v>
      </c>
      <c r="FT76" s="411" t="b">
        <f t="shared" ca="1" si="269"/>
        <v>1</v>
      </c>
      <c r="FU76" s="87">
        <f t="shared" ca="1" si="270"/>
        <v>2</v>
      </c>
      <c r="FV76" s="87">
        <f t="shared" ca="1" si="270"/>
        <v>2</v>
      </c>
      <c r="FW76" s="411">
        <f t="shared" ca="1" si="271"/>
        <v>1.5</v>
      </c>
      <c r="FX76" s="411">
        <f t="shared" ca="1" si="272"/>
        <v>1.8</v>
      </c>
      <c r="FY76" s="411">
        <f t="shared" ca="1" si="272"/>
        <v>1.8</v>
      </c>
      <c r="FZ76" s="411">
        <f t="shared" ca="1" si="273"/>
        <v>1.7</v>
      </c>
      <c r="GA76" s="411">
        <f t="shared" ca="1" si="274"/>
        <v>0.35</v>
      </c>
      <c r="GB76" s="411" t="b">
        <f t="shared" ca="1" si="274"/>
        <v>1</v>
      </c>
      <c r="GC76" s="411" t="b">
        <f t="shared" ca="1" si="274"/>
        <v>0</v>
      </c>
      <c r="GD76" s="411" t="b">
        <f t="shared" ca="1" si="274"/>
        <v>0</v>
      </c>
      <c r="GE76" s="411" t="b">
        <f t="shared" ca="1" si="274"/>
        <v>0</v>
      </c>
      <c r="GF76" s="87">
        <f t="shared" ca="1" si="275"/>
        <v>1</v>
      </c>
      <c r="GG76" s="87">
        <f t="shared" ca="1" si="275"/>
        <v>1</v>
      </c>
      <c r="GH76" s="87">
        <f t="shared" ca="1" si="275"/>
        <v>1</v>
      </c>
      <c r="GI76" s="87">
        <f t="shared" ca="1" si="275"/>
        <v>1</v>
      </c>
      <c r="GJ76" s="87">
        <f t="shared" ca="1" si="275"/>
        <v>1</v>
      </c>
      <c r="GK76" s="87">
        <f t="shared" ca="1" si="275"/>
        <v>1</v>
      </c>
      <c r="GL76" s="87">
        <f t="shared" ca="1" si="275"/>
        <v>1</v>
      </c>
      <c r="GM76" s="87">
        <f t="shared" ca="1" si="275"/>
        <v>1</v>
      </c>
      <c r="GN76" s="411" cm="1">
        <f t="array" aca="1" ref="GN76" ca="1">INDEX(i.dse_type,1,$L76)</f>
        <v>0</v>
      </c>
      <c r="GO76" s="535" t="str" cm="1">
        <f t="array" aca="1" ref="GO76" ca="1">INDEX(GO$13:GO75,$B76+1,1)</f>
        <v>-</v>
      </c>
      <c r="GP76" s="535" t="str" cm="1">
        <f t="array" aca="1" ref="GP76" ca="1">INDEX(GP$13:GP75,$B76+1,1)</f>
        <v>-</v>
      </c>
      <c r="GQ76" s="535" t="str" cm="1">
        <f t="array" aca="1" ref="GQ76" ca="1">INDEX(GQ$13:GQ75,$B76+1,1)</f>
        <v>-</v>
      </c>
      <c r="GR76" s="18"/>
      <c r="GS76" s="535" t="str" cm="1">
        <f t="array" aca="1" ref="GS76" ca="1">INDEX(GS$13:GS75,$B76+1,1)</f>
        <v>-</v>
      </c>
      <c r="GT76" s="535" t="str" cm="1">
        <f t="array" aca="1" ref="GT76" ca="1">INDEX(GT$13:GT75,$B76+1,1)</f>
        <v>-</v>
      </c>
      <c r="GU76" s="535" t="str" cm="1">
        <f t="array" aca="1" ref="GU76" ca="1">INDEX(GU$13:GU75,$B76+1,1)</f>
        <v>-</v>
      </c>
      <c r="GV76" s="411">
        <f t="shared" ca="1" si="344"/>
        <v>0</v>
      </c>
      <c r="GW76" s="535" t="str" cm="1">
        <f t="array" aca="1" ref="GW76" ca="1">INDEX(GW$13:GW75,$B76+1,1)</f>
        <v>-</v>
      </c>
      <c r="GX76" s="535" cm="1">
        <f t="array" aca="1" ref="GX76" ca="1">INDEX(GX$13:GX75,$B76+1,1)</f>
        <v>1</v>
      </c>
      <c r="GY76" s="535" cm="1">
        <f t="array" aca="1" ref="GY76" ca="1">INDEX(GY$13:GY75,$B76+1,1)</f>
        <v>1</v>
      </c>
      <c r="GZ76" s="535" t="str" cm="1">
        <f t="array" aca="1" ref="GZ76" ca="1">INDEX(GZ$13:GZ75,$B76+1,1)</f>
        <v>-</v>
      </c>
      <c r="HA76" s="535" t="str" cm="1">
        <f t="array" aca="1" ref="HA76" ca="1">INDEX(HA$13:HA75,$B76+1,1)</f>
        <v>-</v>
      </c>
      <c r="HB76" s="535" t="str" cm="1">
        <f t="array" aca="1" ref="HB76" ca="1">INDEX(HB$13:HB75,$B76+1,1)</f>
        <v>-</v>
      </c>
      <c r="HC76" s="535" t="str" cm="1">
        <f t="array" aca="1" ref="HC76" ca="1">INDEX(HC$13:HC75,$B76+1,1)</f>
        <v>-</v>
      </c>
      <c r="HD76" s="535" t="str" cm="1">
        <f t="array" aca="1" ref="HD76" ca="1">INDEX(HD$13:HD75,$B76+1,1)</f>
        <v>-</v>
      </c>
      <c r="HE76" s="535" t="str" cm="1">
        <f t="array" aca="1" ref="HE76" ca="1">INDEX(HE$13:HE75,$B76+1,1)</f>
        <v>-</v>
      </c>
      <c r="HF76" s="535" t="str" cm="1">
        <f t="array" aca="1" ref="HF76" ca="1">INDEX(HF$13:HF75,$B76+1,1)</f>
        <v>-</v>
      </c>
      <c r="HG76" s="535" t="str" cm="1">
        <f t="array" aca="1" ref="HG76" ca="1">INDEX(HG$13:HG75,$B76+1,1)</f>
        <v>-</v>
      </c>
      <c r="HH76" s="535" t="str" cm="1">
        <f t="array" aca="1" ref="HH76" ca="1">INDEX(HH$13:HH75,$B76+1,1)</f>
        <v>-</v>
      </c>
      <c r="HI76" s="535" t="str" cm="1">
        <f t="array" aca="1" ref="HI76" ca="1">INDEX(HI$13:HI75,$B76+1,1)</f>
        <v>-</v>
      </c>
      <c r="HJ76" s="535" t="str" cm="1">
        <f t="array" aca="1" ref="HJ76" ca="1">INDEX(HJ$13:HJ75,$B76+1,1)</f>
        <v>-</v>
      </c>
      <c r="HK76" s="535" t="str" cm="1">
        <f t="array" aca="1" ref="HK76" ca="1">INDEX(HK$13:HK75,$B76+1,1)</f>
        <v>-</v>
      </c>
      <c r="HL76" s="535" t="str" cm="1">
        <f t="array" aca="1" ref="HL76" ca="1">INDEX(HL$13:HL75,$B76+1,1)</f>
        <v>-</v>
      </c>
      <c r="HM76" s="535" t="str" cm="1">
        <f t="array" aca="1" ref="HM76" ca="1">INDEX(HM$13:HM75,$B76+1,1)</f>
        <v>-</v>
      </c>
      <c r="HN76" s="535" t="str" cm="1">
        <f t="array" aca="1" ref="HN76" ca="1">INDEX(HN$13:HN75,$B76+1,1)</f>
        <v>-</v>
      </c>
      <c r="HO76" s="535" t="str" cm="1">
        <f t="array" aca="1" ref="HO76" ca="1">INDEX(HO$13:HO75,$B76+1,1)</f>
        <v>-</v>
      </c>
      <c r="HP76" s="535" t="str" cm="1">
        <f t="array" aca="1" ref="HP76" ca="1">INDEX(HP$13:HP75,$B76+1,1)</f>
        <v>-</v>
      </c>
      <c r="HQ76" s="535" t="str" cm="1">
        <f t="array" aca="1" ref="HQ76" ca="1">INDEX(HQ$13:HQ75,$B76+1,1)</f>
        <v>-</v>
      </c>
      <c r="HR76" s="535" t="str" cm="1">
        <f t="array" aca="1" ref="HR76" ca="1">INDEX(HR$13:HR75,$B76+1,1)</f>
        <v>-</v>
      </c>
      <c r="HS76" s="535" t="str" cm="1">
        <f t="array" aca="1" ref="HS76" ca="1">INDEX(HS$13:HS75,$B76+1,1)</f>
        <v>-</v>
      </c>
      <c r="HT76" s="535" t="str" cm="1">
        <f t="array" aca="1" ref="HT76" ca="1">INDEX(HT$13:HT75,$B76+1,1)</f>
        <v>-</v>
      </c>
      <c r="HU76" s="535" cm="1">
        <f t="array" aca="1" ref="HU76" ca="1">INDEX(HU$13:HU75,$B76+1,1)</f>
        <v>0</v>
      </c>
      <c r="HV76" s="535" t="str" cm="1">
        <f t="array" aca="1" ref="HV76" ca="1">INDEX(HV$13:HV75,$B76+1,1)</f>
        <v>-</v>
      </c>
      <c r="HW76" s="535" cm="1">
        <f t="array" aca="1" ref="HW76" ca="1">INDEX(HW$13:HW75,$B76+1,1)</f>
        <v>1</v>
      </c>
      <c r="HX76" s="727">
        <f t="shared" ca="1" si="276"/>
        <v>0</v>
      </c>
      <c r="HY76" s="727">
        <f t="shared" ca="1" si="276"/>
        <v>0</v>
      </c>
      <c r="HZ76" s="727">
        <f t="shared" ca="1" si="276"/>
        <v>0</v>
      </c>
      <c r="IA76" s="727">
        <f t="shared" ca="1" si="277"/>
        <v>0</v>
      </c>
      <c r="IB76" s="727">
        <f t="shared" ca="1" si="277"/>
        <v>0</v>
      </c>
      <c r="IC76" s="727">
        <f t="shared" ca="1" si="277"/>
        <v>0</v>
      </c>
      <c r="ID76" s="535" cm="1">
        <f t="array" aca="1" ref="ID76" ca="1">INDEX(ID$13:ID75,$B76+1,1)</f>
        <v>0</v>
      </c>
      <c r="IE76" s="727">
        <f t="shared" ca="1" si="278"/>
        <v>1</v>
      </c>
      <c r="IF76" s="727">
        <f t="shared" ca="1" si="278"/>
        <v>0</v>
      </c>
      <c r="IG76" s="727">
        <f t="shared" ca="1" si="278"/>
        <v>0</v>
      </c>
      <c r="IH76" s="727">
        <f t="shared" ca="1" si="278"/>
        <v>0</v>
      </c>
      <c r="II76" s="535" cm="1">
        <f t="array" aca="1" ref="II76" ca="1">INDEX(II$13:II75,$B76+1,1)</f>
        <v>0</v>
      </c>
      <c r="IJ76" s="727">
        <f t="shared" ca="1" si="278"/>
        <v>0</v>
      </c>
      <c r="IK76" s="18"/>
      <c r="IL76" s="535" t="str" cm="1">
        <f t="array" aca="1" ref="IL76" ca="1">INDEX(IL$13:IL75,$B76+1,1)</f>
        <v>-</v>
      </c>
      <c r="IM76" s="535" t="str" cm="1">
        <f t="array" aca="1" ref="IM76" ca="1">INDEX(IM$13:IM75,$B76+1,1)</f>
        <v>-</v>
      </c>
      <c r="IN76" s="535" t="str" cm="1">
        <f t="array" aca="1" ref="IN76" ca="1">INDEX(IN$13:IN75,$B76+1,1)</f>
        <v>-</v>
      </c>
      <c r="IO76" s="535" t="str" cm="1">
        <f t="array" aca="1" ref="IO76" ca="1">INDEX(IO$13:IO75,$B76+1,1)</f>
        <v>-</v>
      </c>
      <c r="IP76" s="535" t="str" cm="1">
        <f t="array" aca="1" ref="IP76" ca="1">INDEX(IP$13:IP75,$B76+1,1)</f>
        <v>-</v>
      </c>
      <c r="IQ76" s="535" t="str" cm="1">
        <f t="array" aca="1" ref="IQ76" ca="1">INDEX(IQ$13:IQ75,$B76+1,1)</f>
        <v>-</v>
      </c>
      <c r="IR76" s="535" t="str" cm="1">
        <f t="array" aca="1" ref="IR76" ca="1">INDEX(IR$13:IR75,$B76+1,1)</f>
        <v>-</v>
      </c>
      <c r="IS76" s="535" t="str" cm="1">
        <f t="array" aca="1" ref="IS76" ca="1">INDEX(IS$13:IS75,$B76+1,1)</f>
        <v>-</v>
      </c>
      <c r="IT76" s="535" t="str" cm="1">
        <f t="array" aca="1" ref="IT76" ca="1">INDEX(IT$13:IT75,$B76+1,1)</f>
        <v>-</v>
      </c>
      <c r="IU76" s="535" t="str" cm="1">
        <f t="array" aca="1" ref="IU76" ca="1">INDEX(IU$13:IU75,$B76+1,1)</f>
        <v>-</v>
      </c>
      <c r="IV76" s="535" t="str" cm="1">
        <f t="array" aca="1" ref="IV76" ca="1">INDEX(IV$13:IV75,$B76+1,1)</f>
        <v>-</v>
      </c>
      <c r="IW76" s="535" t="str" cm="1">
        <f t="array" aca="1" ref="IW76" ca="1">INDEX(IW$13:IW75,$B76+1,1)</f>
        <v>-</v>
      </c>
      <c r="IX76" s="535" t="str" cm="1">
        <f t="array" aca="1" ref="IX76" ca="1">INDEX(IX$13:IX75,$B76+1,1)</f>
        <v>-</v>
      </c>
      <c r="IY76" s="535" t="str" cm="1">
        <f t="array" aca="1" ref="IY76" ca="1">INDEX(IY$13:IY75,$B76+1,1)</f>
        <v>-</v>
      </c>
      <c r="IZ76" s="535" t="str" cm="1">
        <f t="array" aca="1" ref="IZ76" ca="1">INDEX(IZ$13:IZ75,$B76+1,1)</f>
        <v>-</v>
      </c>
      <c r="JA76" s="535" t="str" cm="1">
        <f t="array" aca="1" ref="JA76" ca="1">INDEX(JA$13:JA75,$B76+1,1)</f>
        <v>-</v>
      </c>
      <c r="JB76" s="535" cm="1">
        <f t="array" aca="1" ref="JB76" ca="1">INDEX(JB$13:JB75,$B76+1,1)</f>
        <v>0</v>
      </c>
      <c r="JC76" s="535" cm="1">
        <f t="array" aca="1" ref="JC76" ca="1">INDEX(JC$13:JC75,$B76+1,1)</f>
        <v>0</v>
      </c>
      <c r="JD76" s="545" cm="1">
        <f t="array" aca="1" ref="JD76" ca="1">IF(AND($N76=JD$10,$AS76&lt;&gt;0),INDEX(i.LTWFeedLevels,$AS76,12),0)</f>
        <v>0</v>
      </c>
      <c r="JE76" s="630" cm="1">
        <f t="array" aca="1" ref="JE76" ca="1">IF(AND($N76=JE$10,$AT76&lt;&gt;0),INDEX(i.LTWFeedLevels,$AT76,12),0)</f>
        <v>0</v>
      </c>
      <c r="JF76" s="457">
        <f t="shared" ref="JF76:JH76" ca="1" si="380">JE76</f>
        <v>0</v>
      </c>
      <c r="JG76" s="457">
        <f t="shared" ca="1" si="380"/>
        <v>0</v>
      </c>
      <c r="JH76" s="457">
        <f t="shared" ca="1" si="380"/>
        <v>0</v>
      </c>
      <c r="JI76" s="545" cm="1">
        <f t="array" aca="1" ref="JI76" ca="1">IF(AND($N76=JI$10,$AS76&lt;&gt;0),INDEX(i.LTWFeedLevels,$AS76,12),0)</f>
        <v>0</v>
      </c>
      <c r="JJ76" s="630" cm="1">
        <f t="array" aca="1" ref="JJ76" ca="1">IF(AND($N76=JJ$10,$AT76&lt;&gt;0),INDEX(i.LTWFeedLevels,$AT76,12),0)</f>
        <v>0</v>
      </c>
      <c r="JK76" s="457">
        <f t="shared" ref="JK76:JM76" ca="1" si="381">JJ76</f>
        <v>0</v>
      </c>
      <c r="JL76" s="457">
        <f t="shared" ca="1" si="381"/>
        <v>0</v>
      </c>
      <c r="JM76" s="457">
        <f t="shared" ca="1" si="381"/>
        <v>0</v>
      </c>
      <c r="JN76" s="545" cm="1">
        <f t="array" aca="1" ref="JN76" ca="1">IF(AND($N76=JN$10,$AS76&lt;&gt;0),INDEX(i.LTWFeedLevels,$AS76,12),0)</f>
        <v>0</v>
      </c>
      <c r="JO76" s="630" cm="1">
        <f t="array" aca="1" ref="JO76" ca="1">IF(AND($N76=JO$10,$AT76&lt;&gt;0),INDEX(i.LTWFeedLevels,$AT76,12),0)</f>
        <v>0</v>
      </c>
      <c r="JP76" s="457">
        <f t="shared" ref="JP76:JR76" ca="1" si="382">JO76</f>
        <v>0</v>
      </c>
      <c r="JQ76" s="457">
        <f t="shared" ca="1" si="382"/>
        <v>0</v>
      </c>
      <c r="JR76" s="457">
        <f t="shared" ca="1" si="382"/>
        <v>0</v>
      </c>
      <c r="JS76" s="189">
        <f t="shared" ca="1" si="282"/>
        <v>0</v>
      </c>
      <c r="JT76" s="189">
        <f t="shared" ca="1" si="282"/>
        <v>0</v>
      </c>
      <c r="JU76" s="189">
        <f t="shared" ca="1" si="282"/>
        <v>0</v>
      </c>
      <c r="JV76" s="189">
        <f t="shared" ca="1" si="282"/>
        <v>0</v>
      </c>
      <c r="JW76" s="189">
        <f t="shared" ca="1" si="282"/>
        <v>0</v>
      </c>
      <c r="JX76" s="189">
        <f t="shared" ca="1" si="282"/>
        <v>0</v>
      </c>
      <c r="JY76" s="189">
        <f t="shared" ca="1" si="282"/>
        <v>0</v>
      </c>
      <c r="JZ76" s="189">
        <f t="shared" ca="1" si="282"/>
        <v>0</v>
      </c>
      <c r="KA76" s="189">
        <f t="shared" ca="1" si="282"/>
        <v>0</v>
      </c>
      <c r="KB76" s="189">
        <f t="shared" ca="1" si="282"/>
        <v>0</v>
      </c>
      <c r="KC76" s="189">
        <f t="shared" ca="1" si="283"/>
        <v>0</v>
      </c>
      <c r="KD76" s="189">
        <f t="shared" ca="1" si="283"/>
        <v>0</v>
      </c>
      <c r="KE76" s="189">
        <f t="shared" ca="1" si="283"/>
        <v>0</v>
      </c>
      <c r="KF76" s="189">
        <f t="shared" ca="1" si="283"/>
        <v>0</v>
      </c>
      <c r="KG76" s="189">
        <f t="shared" ca="1" si="283"/>
        <v>0</v>
      </c>
      <c r="KH76" s="189">
        <f t="shared" ca="1" si="283"/>
        <v>0</v>
      </c>
      <c r="KI76" s="189">
        <f t="shared" ca="1" si="283"/>
        <v>0</v>
      </c>
      <c r="KJ76" s="189">
        <f t="shared" ca="1" si="283"/>
        <v>0</v>
      </c>
      <c r="KK76" s="189">
        <f t="shared" ca="1" si="283"/>
        <v>0</v>
      </c>
      <c r="KL76" s="189">
        <f t="shared" ca="1" si="283"/>
        <v>0</v>
      </c>
      <c r="KM76" s="189">
        <f t="shared" ca="1" si="284"/>
        <v>0</v>
      </c>
      <c r="KN76" s="189">
        <f t="shared" ca="1" si="284"/>
        <v>0</v>
      </c>
      <c r="KO76" s="189">
        <f t="shared" ca="1" si="284"/>
        <v>0</v>
      </c>
      <c r="KP76" s="189">
        <f t="shared" ca="1" si="284"/>
        <v>0</v>
      </c>
      <c r="KQ76" s="189">
        <f t="shared" ca="1" si="284"/>
        <v>0</v>
      </c>
      <c r="KR76" s="189">
        <f t="shared" ca="1" si="284"/>
        <v>0</v>
      </c>
      <c r="KS76" s="189">
        <f t="shared" ca="1" si="284"/>
        <v>0</v>
      </c>
      <c r="KT76" s="189">
        <f t="shared" ca="1" si="284"/>
        <v>0</v>
      </c>
      <c r="KU76" s="189">
        <f t="shared" ca="1" si="284"/>
        <v>0</v>
      </c>
      <c r="KV76" s="189">
        <f t="shared" ca="1" si="284"/>
        <v>0</v>
      </c>
      <c r="KW76" s="189">
        <f t="shared" ca="1" si="285"/>
        <v>0</v>
      </c>
      <c r="KX76" s="189">
        <f t="shared" ca="1" si="285"/>
        <v>0</v>
      </c>
      <c r="KY76" s="189">
        <f t="shared" ca="1" si="285"/>
        <v>0</v>
      </c>
      <c r="KZ76" s="189">
        <f t="shared" ca="1" si="285"/>
        <v>0</v>
      </c>
      <c r="LA76" s="189">
        <f t="shared" ca="1" si="285"/>
        <v>0</v>
      </c>
      <c r="LB76" s="189">
        <f t="shared" ca="1" si="285"/>
        <v>0</v>
      </c>
      <c r="LC76" s="189">
        <f t="shared" ca="1" si="285"/>
        <v>0</v>
      </c>
      <c r="LD76" s="189">
        <f t="shared" ca="1" si="285"/>
        <v>0</v>
      </c>
      <c r="LE76" s="189">
        <f t="shared" ca="1" si="285"/>
        <v>0</v>
      </c>
      <c r="LF76" s="189">
        <f t="shared" ca="1" si="285"/>
        <v>0</v>
      </c>
      <c r="LG76" s="189">
        <f t="shared" ca="1" si="286"/>
        <v>0</v>
      </c>
      <c r="LH76" s="189">
        <f t="shared" ca="1" si="286"/>
        <v>0</v>
      </c>
      <c r="LI76" s="189">
        <f t="shared" ca="1" si="286"/>
        <v>0</v>
      </c>
      <c r="LJ76" s="189">
        <f t="shared" ca="1" si="286"/>
        <v>0</v>
      </c>
      <c r="LK76" s="189">
        <f t="shared" ca="1" si="286"/>
        <v>0</v>
      </c>
      <c r="LL76" s="189">
        <f t="shared" ca="1" si="286"/>
        <v>0</v>
      </c>
      <c r="LM76" s="189">
        <f t="shared" ca="1" si="286"/>
        <v>0</v>
      </c>
      <c r="LN76" s="189">
        <f t="shared" ca="1" si="286"/>
        <v>0</v>
      </c>
      <c r="LO76" s="189">
        <f t="shared" ca="1" si="286"/>
        <v>0</v>
      </c>
      <c r="LP76" s="189">
        <f t="shared" ca="1" si="286"/>
        <v>0</v>
      </c>
      <c r="LQ76" s="189">
        <f t="shared" ca="1" si="287"/>
        <v>0</v>
      </c>
      <c r="LR76" s="189">
        <f t="shared" ca="1" si="287"/>
        <v>0</v>
      </c>
      <c r="LS76" s="189">
        <f t="shared" ca="1" si="287"/>
        <v>0</v>
      </c>
      <c r="LT76" s="189">
        <f t="shared" ca="1" si="287"/>
        <v>0</v>
      </c>
      <c r="LU76" s="189">
        <f t="shared" ca="1" si="287"/>
        <v>0</v>
      </c>
      <c r="LV76" s="189">
        <f t="shared" ca="1" si="287"/>
        <v>0</v>
      </c>
      <c r="LW76" s="189">
        <f t="shared" ca="1" si="287"/>
        <v>0</v>
      </c>
      <c r="LX76" s="189">
        <f t="shared" ca="1" si="287"/>
        <v>0</v>
      </c>
      <c r="LY76" s="189">
        <f t="shared" ca="1" si="287"/>
        <v>0</v>
      </c>
      <c r="LZ76" s="189">
        <f t="shared" ca="1" si="287"/>
        <v>0</v>
      </c>
      <c r="MA76" s="189">
        <f t="shared" ca="1" si="288"/>
        <v>0</v>
      </c>
      <c r="MB76" s="189">
        <f t="shared" ca="1" si="288"/>
        <v>0</v>
      </c>
      <c r="MC76" s="189">
        <f t="shared" ca="1" si="288"/>
        <v>0</v>
      </c>
      <c r="MD76" s="189">
        <f t="shared" ca="1" si="288"/>
        <v>0</v>
      </c>
      <c r="ME76" s="189">
        <f t="shared" ca="1" si="288"/>
        <v>0</v>
      </c>
      <c r="MF76" s="189">
        <f t="shared" ca="1" si="288"/>
        <v>0</v>
      </c>
      <c r="MG76" s="189">
        <f t="shared" ca="1" si="288"/>
        <v>0</v>
      </c>
      <c r="MH76" s="189">
        <f t="shared" ca="1" si="288"/>
        <v>0</v>
      </c>
      <c r="MI76" s="189">
        <f t="shared" ca="1" si="288"/>
        <v>4</v>
      </c>
      <c r="MJ76" s="189">
        <f t="shared" ca="1" si="288"/>
        <v>6</v>
      </c>
      <c r="MK76" s="189">
        <f t="shared" ca="1" si="288"/>
        <v>5</v>
      </c>
      <c r="ML76" s="189">
        <f t="shared" ca="1" si="288"/>
        <v>3</v>
      </c>
      <c r="MM76" s="557">
        <f t="shared" ca="1" si="289"/>
        <v>0</v>
      </c>
      <c r="MN76" s="557">
        <f t="shared" ca="1" si="289"/>
        <v>0</v>
      </c>
      <c r="MO76" s="557">
        <f t="shared" ca="1" si="289"/>
        <v>0</v>
      </c>
      <c r="MP76" s="557">
        <f t="shared" ca="1" si="289"/>
        <v>0</v>
      </c>
      <c r="MQ76" s="557">
        <f t="shared" ca="1" si="289"/>
        <v>0</v>
      </c>
      <c r="MR76" s="557">
        <f t="shared" ca="1" si="289"/>
        <v>0</v>
      </c>
      <c r="MS76" s="557">
        <f t="shared" ca="1" si="289"/>
        <v>0</v>
      </c>
      <c r="MT76" s="557">
        <f t="shared" ca="1" si="289"/>
        <v>0</v>
      </c>
      <c r="MU76" s="557">
        <f t="shared" ca="1" si="289"/>
        <v>0</v>
      </c>
      <c r="MV76" s="557">
        <f t="shared" ca="1" si="289"/>
        <v>0</v>
      </c>
      <c r="MW76" s="557">
        <f t="shared" ca="1" si="290"/>
        <v>0</v>
      </c>
      <c r="MX76" s="557">
        <f t="shared" ca="1" si="290"/>
        <v>0</v>
      </c>
      <c r="MY76" s="557">
        <f t="shared" ca="1" si="290"/>
        <v>0</v>
      </c>
      <c r="MZ76" s="557">
        <f t="shared" ca="1" si="290"/>
        <v>0</v>
      </c>
      <c r="NA76" s="557">
        <f t="shared" ca="1" si="290"/>
        <v>0</v>
      </c>
      <c r="NB76" s="557">
        <f t="shared" ca="1" si="290"/>
        <v>0</v>
      </c>
      <c r="NC76" s="557">
        <f t="shared" ca="1" si="290"/>
        <v>0</v>
      </c>
      <c r="ND76" s="557">
        <f t="shared" ca="1" si="290"/>
        <v>0</v>
      </c>
      <c r="NE76" s="557">
        <f t="shared" ca="1" si="290"/>
        <v>0</v>
      </c>
      <c r="NF76" s="557">
        <f t="shared" ca="1" si="290"/>
        <v>0</v>
      </c>
      <c r="NG76" s="557">
        <f t="shared" ca="1" si="291"/>
        <v>0</v>
      </c>
      <c r="NH76" s="557">
        <f t="shared" ca="1" si="291"/>
        <v>0</v>
      </c>
      <c r="NI76" s="557">
        <f t="shared" ca="1" si="291"/>
        <v>0</v>
      </c>
      <c r="NJ76" s="557">
        <f t="shared" ca="1" si="291"/>
        <v>0</v>
      </c>
      <c r="NK76" s="557">
        <f t="shared" ca="1" si="291"/>
        <v>0</v>
      </c>
      <c r="NL76" s="557">
        <f t="shared" ca="1" si="291"/>
        <v>0</v>
      </c>
      <c r="NM76" s="557">
        <f t="shared" ca="1" si="291"/>
        <v>0</v>
      </c>
      <c r="NN76" s="557">
        <f t="shared" ca="1" si="291"/>
        <v>0</v>
      </c>
      <c r="NO76" s="557">
        <f t="shared" ca="1" si="291"/>
        <v>0</v>
      </c>
      <c r="NP76" s="557">
        <f t="shared" ca="1" si="291"/>
        <v>0</v>
      </c>
      <c r="NQ76" s="557">
        <f t="shared" ca="1" si="292"/>
        <v>0</v>
      </c>
      <c r="NR76" s="557">
        <f t="shared" ca="1" si="292"/>
        <v>0</v>
      </c>
      <c r="NS76" s="557">
        <f t="shared" ca="1" si="292"/>
        <v>0</v>
      </c>
      <c r="NT76" s="557">
        <f t="shared" ca="1" si="292"/>
        <v>0</v>
      </c>
      <c r="NU76" s="557">
        <f t="shared" ca="1" si="292"/>
        <v>0</v>
      </c>
      <c r="NV76" s="557">
        <f t="shared" ca="1" si="292"/>
        <v>0</v>
      </c>
      <c r="NW76" s="557">
        <f t="shared" ca="1" si="292"/>
        <v>0</v>
      </c>
      <c r="NX76" s="557">
        <f t="shared" ca="1" si="292"/>
        <v>0</v>
      </c>
      <c r="NY76" s="557">
        <f t="shared" ca="1" si="292"/>
        <v>0</v>
      </c>
      <c r="NZ76" s="557">
        <f t="shared" ca="1" si="292"/>
        <v>0</v>
      </c>
      <c r="OA76" s="557">
        <f t="shared" ca="1" si="293"/>
        <v>0</v>
      </c>
      <c r="OB76" s="557">
        <f t="shared" ca="1" si="293"/>
        <v>0</v>
      </c>
      <c r="OC76" s="557">
        <f t="shared" ca="1" si="293"/>
        <v>0</v>
      </c>
      <c r="OD76" s="557">
        <f t="shared" ca="1" si="293"/>
        <v>0</v>
      </c>
      <c r="OE76" s="557">
        <f t="shared" ca="1" si="293"/>
        <v>0</v>
      </c>
      <c r="OF76" s="557">
        <f t="shared" ca="1" si="293"/>
        <v>0</v>
      </c>
      <c r="OG76" s="557">
        <f t="shared" ca="1" si="293"/>
        <v>0</v>
      </c>
      <c r="OH76" s="557">
        <f t="shared" ca="1" si="293"/>
        <v>0</v>
      </c>
      <c r="OI76" s="557">
        <f t="shared" ca="1" si="293"/>
        <v>0</v>
      </c>
      <c r="OJ76" s="557">
        <f t="shared" ca="1" si="293"/>
        <v>0</v>
      </c>
      <c r="OK76" s="557">
        <f t="shared" ca="1" si="294"/>
        <v>0</v>
      </c>
      <c r="OL76" s="557">
        <f t="shared" ca="1" si="294"/>
        <v>0</v>
      </c>
      <c r="OM76" s="557">
        <f t="shared" ca="1" si="294"/>
        <v>0</v>
      </c>
      <c r="ON76" s="557">
        <f t="shared" ca="1" si="294"/>
        <v>0</v>
      </c>
      <c r="OO76" s="557">
        <f t="shared" ca="1" si="294"/>
        <v>0</v>
      </c>
      <c r="OP76" s="557">
        <f t="shared" ca="1" si="294"/>
        <v>0</v>
      </c>
      <c r="OQ76" s="557">
        <f t="shared" ca="1" si="294"/>
        <v>0</v>
      </c>
      <c r="OR76" s="557">
        <f t="shared" ca="1" si="294"/>
        <v>0</v>
      </c>
      <c r="OS76" s="557">
        <f t="shared" ca="1" si="294"/>
        <v>0</v>
      </c>
      <c r="OT76" s="557">
        <f t="shared" ca="1" si="294"/>
        <v>0</v>
      </c>
      <c r="OU76" s="557">
        <f t="shared" ca="1" si="295"/>
        <v>0</v>
      </c>
      <c r="OV76" s="557">
        <f t="shared" ca="1" si="295"/>
        <v>0</v>
      </c>
      <c r="OW76" s="557">
        <f t="shared" ca="1" si="295"/>
        <v>0</v>
      </c>
      <c r="OX76" s="557">
        <f t="shared" ca="1" si="295"/>
        <v>0</v>
      </c>
      <c r="OY76" s="557">
        <f t="shared" ca="1" si="295"/>
        <v>0</v>
      </c>
      <c r="OZ76" s="557">
        <f t="shared" ca="1" si="295"/>
        <v>0</v>
      </c>
      <c r="PA76" s="557">
        <f t="shared" ca="1" si="295"/>
        <v>0</v>
      </c>
      <c r="PB76" s="557">
        <f t="shared" ca="1" si="295"/>
        <v>0</v>
      </c>
      <c r="PC76" s="557">
        <f t="shared" ca="1" si="295"/>
        <v>0</v>
      </c>
      <c r="PD76" s="557">
        <f t="shared" ca="1" si="295"/>
        <v>0</v>
      </c>
      <c r="PE76" s="557">
        <f t="shared" ca="1" si="296"/>
        <v>0</v>
      </c>
      <c r="PF76" s="557">
        <f t="shared" ca="1" si="296"/>
        <v>0</v>
      </c>
      <c r="PG76" s="557">
        <f t="shared" ca="1" si="296"/>
        <v>0</v>
      </c>
      <c r="PH76" s="557">
        <f t="shared" ca="1" si="296"/>
        <v>0</v>
      </c>
      <c r="PI76" s="557">
        <f t="shared" ca="1" si="296"/>
        <v>0</v>
      </c>
      <c r="PJ76" s="557">
        <f t="shared" ca="1" si="296"/>
        <v>0</v>
      </c>
      <c r="PK76" s="557">
        <f t="shared" ca="1" si="296"/>
        <v>0</v>
      </c>
      <c r="PL76" s="557">
        <f t="shared" ca="1" si="296"/>
        <v>0</v>
      </c>
      <c r="PM76" s="557">
        <f t="shared" ca="1" si="296"/>
        <v>0</v>
      </c>
      <c r="PN76" s="557">
        <f t="shared" ca="1" si="296"/>
        <v>0</v>
      </c>
      <c r="PO76" s="557">
        <f t="shared" ca="1" si="297"/>
        <v>0</v>
      </c>
      <c r="PP76" s="557">
        <f t="shared" ca="1" si="297"/>
        <v>0</v>
      </c>
      <c r="PQ76" s="557">
        <f t="shared" ca="1" si="297"/>
        <v>0</v>
      </c>
      <c r="PR76" s="557">
        <f t="shared" ca="1" si="297"/>
        <v>0</v>
      </c>
      <c r="PS76" s="557">
        <f t="shared" ca="1" si="297"/>
        <v>0</v>
      </c>
      <c r="PT76" s="557">
        <f t="shared" ca="1" si="297"/>
        <v>0</v>
      </c>
      <c r="PU76" s="557">
        <f t="shared" ca="1" si="297"/>
        <v>0</v>
      </c>
      <c r="PV76" s="557">
        <f t="shared" ca="1" si="297"/>
        <v>0</v>
      </c>
      <c r="PW76" s="557">
        <f t="shared" ca="1" si="297"/>
        <v>0</v>
      </c>
      <c r="PX76" s="557">
        <f t="shared" ca="1" si="297"/>
        <v>0</v>
      </c>
      <c r="PY76" s="557">
        <f t="shared" ca="1" si="298"/>
        <v>0</v>
      </c>
      <c r="PZ76" s="557">
        <f t="shared" ca="1" si="298"/>
        <v>0</v>
      </c>
      <c r="QA76" s="557">
        <f t="shared" ca="1" si="298"/>
        <v>0</v>
      </c>
      <c r="QB76" s="557">
        <f t="shared" ca="1" si="298"/>
        <v>0</v>
      </c>
      <c r="QC76" s="557">
        <f t="shared" ca="1" si="298"/>
        <v>0</v>
      </c>
      <c r="QD76" s="557">
        <f t="shared" ca="1" si="298"/>
        <v>0</v>
      </c>
      <c r="QE76" s="557">
        <f t="shared" ca="1" si="298"/>
        <v>0</v>
      </c>
      <c r="QF76" s="557">
        <f t="shared" ca="1" si="298"/>
        <v>0</v>
      </c>
      <c r="QG76" s="557">
        <f t="shared" ca="1" si="298"/>
        <v>0</v>
      </c>
      <c r="QH76" s="557">
        <f t="shared" ca="1" si="298"/>
        <v>0</v>
      </c>
      <c r="QI76" s="557">
        <f t="shared" ca="1" si="299"/>
        <v>0</v>
      </c>
      <c r="QJ76" s="557">
        <f t="shared" ca="1" si="299"/>
        <v>0</v>
      </c>
      <c r="QK76" s="557">
        <f t="shared" ca="1" si="299"/>
        <v>0</v>
      </c>
      <c r="QL76" s="557">
        <f t="shared" ca="1" si="299"/>
        <v>0</v>
      </c>
      <c r="QM76" s="557">
        <f t="shared" ca="1" si="299"/>
        <v>0</v>
      </c>
      <c r="QN76" s="557">
        <f t="shared" ca="1" si="299"/>
        <v>0</v>
      </c>
      <c r="QO76" s="557">
        <f t="shared" ca="1" si="299"/>
        <v>0</v>
      </c>
      <c r="QP76" s="557">
        <f t="shared" ca="1" si="299"/>
        <v>0</v>
      </c>
      <c r="QQ76" s="557">
        <f t="shared" ca="1" si="299"/>
        <v>0</v>
      </c>
      <c r="QR76" s="557">
        <f t="shared" ca="1" si="299"/>
        <v>0</v>
      </c>
      <c r="QS76" s="557">
        <f t="shared" ca="1" si="300"/>
        <v>0</v>
      </c>
      <c r="QT76" s="557">
        <f t="shared" ca="1" si="300"/>
        <v>0</v>
      </c>
      <c r="QU76" s="557">
        <f t="shared" ca="1" si="300"/>
        <v>0</v>
      </c>
      <c r="QV76" s="557">
        <f t="shared" ca="1" si="300"/>
        <v>0</v>
      </c>
      <c r="QW76" s="557">
        <f t="shared" ca="1" si="300"/>
        <v>0</v>
      </c>
      <c r="QX76" s="557">
        <f t="shared" ca="1" si="300"/>
        <v>0</v>
      </c>
      <c r="QY76" s="557">
        <f t="shared" ca="1" si="300"/>
        <v>0</v>
      </c>
      <c r="QZ76" s="557">
        <f t="shared" ca="1" si="300"/>
        <v>0</v>
      </c>
      <c r="RA76" s="557">
        <f t="shared" ca="1" si="300"/>
        <v>0</v>
      </c>
      <c r="RB76" s="557">
        <f t="shared" ca="1" si="300"/>
        <v>0</v>
      </c>
      <c r="RC76" s="557">
        <f t="shared" ca="1" si="301"/>
        <v>0</v>
      </c>
      <c r="RD76" s="557">
        <f t="shared" ca="1" si="301"/>
        <v>0</v>
      </c>
      <c r="RE76" s="557">
        <f t="shared" ca="1" si="301"/>
        <v>0</v>
      </c>
      <c r="RF76" s="557">
        <f t="shared" ca="1" si="301"/>
        <v>0</v>
      </c>
      <c r="RG76" s="557">
        <f t="shared" ca="1" si="301"/>
        <v>0</v>
      </c>
      <c r="RH76" s="557">
        <f t="shared" ca="1" si="301"/>
        <v>0</v>
      </c>
      <c r="RI76" s="557">
        <f t="shared" ca="1" si="301"/>
        <v>0</v>
      </c>
      <c r="RJ76" s="557">
        <f t="shared" ca="1" si="301"/>
        <v>0</v>
      </c>
      <c r="RK76" s="557">
        <f t="shared" ca="1" si="301"/>
        <v>0</v>
      </c>
      <c r="RL76" s="557">
        <f t="shared" ca="1" si="301"/>
        <v>0</v>
      </c>
      <c r="RM76" s="557">
        <f t="shared" ca="1" si="302"/>
        <v>0</v>
      </c>
      <c r="RN76" s="557">
        <f t="shared" ca="1" si="302"/>
        <v>0</v>
      </c>
      <c r="RO76" s="557">
        <f t="shared" ca="1" si="302"/>
        <v>0</v>
      </c>
      <c r="RP76" s="557">
        <f t="shared" ca="1" si="302"/>
        <v>0</v>
      </c>
      <c r="RQ76" s="557">
        <f t="shared" ca="1" si="302"/>
        <v>0</v>
      </c>
      <c r="RR76" s="557">
        <f t="shared" ca="1" si="302"/>
        <v>0</v>
      </c>
      <c r="RS76" s="557">
        <f t="shared" ca="1" si="302"/>
        <v>0</v>
      </c>
      <c r="RT76" s="557">
        <f t="shared" ca="1" si="302"/>
        <v>0</v>
      </c>
      <c r="RU76" s="557">
        <f t="shared" ca="1" si="302"/>
        <v>0</v>
      </c>
      <c r="RV76" s="557">
        <f t="shared" ca="1" si="302"/>
        <v>0</v>
      </c>
      <c r="RW76" s="557">
        <f t="shared" ca="1" si="303"/>
        <v>0</v>
      </c>
      <c r="RX76" s="557">
        <f t="shared" ca="1" si="303"/>
        <v>0</v>
      </c>
      <c r="RY76" s="557">
        <f t="shared" ca="1" si="303"/>
        <v>0</v>
      </c>
      <c r="RZ76" s="557">
        <f t="shared" ca="1" si="303"/>
        <v>0</v>
      </c>
      <c r="SA76" s="557">
        <f t="shared" ca="1" si="303"/>
        <v>0</v>
      </c>
      <c r="SB76" s="557">
        <f t="shared" ca="1" si="303"/>
        <v>0</v>
      </c>
      <c r="SC76" s="557">
        <f t="shared" ca="1" si="303"/>
        <v>0</v>
      </c>
      <c r="SD76" s="557">
        <f t="shared" ca="1" si="303"/>
        <v>0</v>
      </c>
      <c r="SE76" s="557">
        <f t="shared" ca="1" si="303"/>
        <v>0</v>
      </c>
      <c r="SF76" s="557">
        <f t="shared" ca="1" si="303"/>
        <v>0</v>
      </c>
      <c r="SG76" s="557">
        <f t="shared" ca="1" si="304"/>
        <v>0</v>
      </c>
      <c r="SH76" s="557">
        <f t="shared" ca="1" si="304"/>
        <v>0</v>
      </c>
      <c r="SI76" s="557">
        <f t="shared" ca="1" si="304"/>
        <v>0</v>
      </c>
      <c r="SJ76" s="557">
        <f t="shared" ca="1" si="304"/>
        <v>0</v>
      </c>
      <c r="SK76" s="557">
        <f t="shared" ca="1" si="304"/>
        <v>0</v>
      </c>
      <c r="SL76" s="557">
        <f t="shared" ca="1" si="304"/>
        <v>0</v>
      </c>
      <c r="SM76" s="557">
        <f t="shared" ca="1" si="304"/>
        <v>0</v>
      </c>
      <c r="SN76" s="557">
        <f t="shared" ca="1" si="304"/>
        <v>0</v>
      </c>
      <c r="SO76" s="557">
        <f t="shared" ca="1" si="304"/>
        <v>0</v>
      </c>
      <c r="SP76" s="557">
        <f t="shared" ca="1" si="304"/>
        <v>0</v>
      </c>
      <c r="SQ76" s="557">
        <f t="shared" ca="1" si="305"/>
        <v>0</v>
      </c>
      <c r="SR76" s="557">
        <f t="shared" ca="1" si="305"/>
        <v>0</v>
      </c>
      <c r="SS76" s="557">
        <f t="shared" ca="1" si="305"/>
        <v>0</v>
      </c>
      <c r="ST76" s="557">
        <f t="shared" ca="1" si="305"/>
        <v>0</v>
      </c>
      <c r="SU76" s="557">
        <f t="shared" ca="1" si="305"/>
        <v>0</v>
      </c>
      <c r="SV76" s="557">
        <f t="shared" ca="1" si="305"/>
        <v>0</v>
      </c>
      <c r="SW76" s="557">
        <f t="shared" ca="1" si="305"/>
        <v>0</v>
      </c>
      <c r="SX76" s="557">
        <f t="shared" ca="1" si="305"/>
        <v>0</v>
      </c>
      <c r="SY76" s="557">
        <f t="shared" ca="1" si="305"/>
        <v>0</v>
      </c>
      <c r="SZ76" s="557">
        <f t="shared" ca="1" si="305"/>
        <v>0</v>
      </c>
      <c r="TA76" s="557">
        <f t="shared" ca="1" si="306"/>
        <v>0</v>
      </c>
      <c r="TB76" s="557">
        <f t="shared" ca="1" si="306"/>
        <v>0</v>
      </c>
      <c r="TC76" s="557">
        <f t="shared" ca="1" si="306"/>
        <v>0</v>
      </c>
      <c r="TD76" s="557">
        <f t="shared" ca="1" si="306"/>
        <v>0</v>
      </c>
      <c r="TE76" s="557">
        <f t="shared" ca="1" si="306"/>
        <v>0</v>
      </c>
      <c r="TF76" s="557">
        <f t="shared" ca="1" si="306"/>
        <v>0</v>
      </c>
      <c r="TG76" s="557">
        <f t="shared" ca="1" si="306"/>
        <v>0</v>
      </c>
      <c r="TH76" s="557">
        <f t="shared" ca="1" si="306"/>
        <v>0</v>
      </c>
      <c r="TI76" s="557">
        <f t="shared" ca="1" si="306"/>
        <v>0</v>
      </c>
      <c r="TJ76" s="557">
        <f t="shared" ca="1" si="306"/>
        <v>0</v>
      </c>
      <c r="TK76" s="557">
        <f t="shared" ca="1" si="307"/>
        <v>0</v>
      </c>
      <c r="TL76" s="557">
        <f t="shared" ca="1" si="307"/>
        <v>0</v>
      </c>
      <c r="TM76" s="557">
        <f t="shared" ca="1" si="307"/>
        <v>0</v>
      </c>
      <c r="TN76" s="557">
        <f t="shared" ca="1" si="307"/>
        <v>0</v>
      </c>
      <c r="TO76" s="557">
        <f t="shared" ca="1" si="307"/>
        <v>0</v>
      </c>
      <c r="TP76" s="557">
        <f t="shared" ca="1" si="307"/>
        <v>0</v>
      </c>
      <c r="TQ76" s="557">
        <f t="shared" ca="1" si="307"/>
        <v>0</v>
      </c>
      <c r="TR76" s="557">
        <f t="shared" ca="1" si="307"/>
        <v>0</v>
      </c>
      <c r="TS76" s="557">
        <f t="shared" ca="1" si="307"/>
        <v>0</v>
      </c>
      <c r="TT76" s="557">
        <f t="shared" ca="1" si="307"/>
        <v>0</v>
      </c>
      <c r="TU76" s="557">
        <f t="shared" ca="1" si="308"/>
        <v>0</v>
      </c>
      <c r="TV76" s="557">
        <f t="shared" ca="1" si="308"/>
        <v>0</v>
      </c>
      <c r="TW76" s="557">
        <f t="shared" ca="1" si="308"/>
        <v>0</v>
      </c>
      <c r="TX76" s="557">
        <f t="shared" ca="1" si="308"/>
        <v>0</v>
      </c>
      <c r="TY76" s="557">
        <f t="shared" ca="1" si="308"/>
        <v>0</v>
      </c>
      <c r="TZ76" s="557">
        <f t="shared" ca="1" si="308"/>
        <v>0</v>
      </c>
      <c r="UA76" s="557">
        <f t="shared" ca="1" si="308"/>
        <v>0</v>
      </c>
      <c r="UB76" s="557">
        <f t="shared" ca="1" si="308"/>
        <v>0</v>
      </c>
      <c r="UC76" s="557">
        <f t="shared" ca="1" si="308"/>
        <v>0</v>
      </c>
      <c r="UD76" s="557">
        <f t="shared" ca="1" si="308"/>
        <v>0</v>
      </c>
      <c r="UE76" s="557">
        <f t="shared" ca="1" si="309"/>
        <v>0</v>
      </c>
      <c r="UF76" s="557">
        <f t="shared" ca="1" si="309"/>
        <v>0</v>
      </c>
      <c r="UG76" s="557">
        <f t="shared" ca="1" si="309"/>
        <v>0</v>
      </c>
      <c r="UH76" s="557">
        <f t="shared" ca="1" si="309"/>
        <v>0</v>
      </c>
      <c r="UI76" s="557">
        <f t="shared" ca="1" si="309"/>
        <v>0</v>
      </c>
      <c r="UJ76" s="557">
        <f t="shared" ca="1" si="309"/>
        <v>0</v>
      </c>
      <c r="UK76" s="557">
        <f t="shared" ca="1" si="309"/>
        <v>0</v>
      </c>
      <c r="UL76" s="557">
        <f t="shared" ca="1" si="309"/>
        <v>0</v>
      </c>
      <c r="UM76" s="557">
        <f t="shared" ca="1" si="309"/>
        <v>0</v>
      </c>
      <c r="UN76" s="557">
        <f t="shared" ca="1" si="309"/>
        <v>0</v>
      </c>
      <c r="UO76" s="557">
        <f t="shared" ca="1" si="310"/>
        <v>0</v>
      </c>
      <c r="UP76" s="557">
        <f t="shared" ca="1" si="310"/>
        <v>0</v>
      </c>
      <c r="UQ76" s="557">
        <f t="shared" ca="1" si="310"/>
        <v>0</v>
      </c>
      <c r="UR76" s="557">
        <f t="shared" ca="1" si="310"/>
        <v>0</v>
      </c>
      <c r="US76" s="557">
        <f t="shared" ca="1" si="310"/>
        <v>0</v>
      </c>
      <c r="UT76" s="557">
        <f t="shared" ca="1" si="310"/>
        <v>0</v>
      </c>
      <c r="UU76" s="557">
        <f t="shared" ca="1" si="310"/>
        <v>0</v>
      </c>
      <c r="UV76" s="557">
        <f t="shared" ca="1" si="310"/>
        <v>0</v>
      </c>
      <c r="UW76" s="557">
        <f t="shared" ca="1" si="310"/>
        <v>0</v>
      </c>
      <c r="UX76" s="557">
        <f t="shared" ca="1" si="310"/>
        <v>0</v>
      </c>
      <c r="UY76" s="557">
        <f t="shared" ca="1" si="311"/>
        <v>0</v>
      </c>
      <c r="UZ76" s="557">
        <f t="shared" ca="1" si="311"/>
        <v>0</v>
      </c>
      <c r="VA76" s="557">
        <f t="shared" ca="1" si="311"/>
        <v>0</v>
      </c>
      <c r="VB76" s="557">
        <f t="shared" ca="1" si="311"/>
        <v>0</v>
      </c>
      <c r="VC76" s="557">
        <f t="shared" ca="1" si="311"/>
        <v>0</v>
      </c>
      <c r="VD76" s="557">
        <f t="shared" ca="1" si="311"/>
        <v>0</v>
      </c>
      <c r="VE76" s="557">
        <f t="shared" ca="1" si="311"/>
        <v>0</v>
      </c>
      <c r="VF76" s="557">
        <f t="shared" ca="1" si="311"/>
        <v>0</v>
      </c>
      <c r="VG76" s="557">
        <f t="shared" ca="1" si="311"/>
        <v>0</v>
      </c>
      <c r="VH76" s="557">
        <f t="shared" ca="1" si="311"/>
        <v>0</v>
      </c>
      <c r="VI76" s="557">
        <f t="shared" ca="1" si="311"/>
        <v>0</v>
      </c>
      <c r="VJ76" s="189">
        <f t="shared" ca="1" si="312"/>
        <v>0</v>
      </c>
      <c r="VK76" s="189">
        <f t="shared" ca="1" si="312"/>
        <v>0</v>
      </c>
      <c r="VL76" s="189">
        <f t="shared" ca="1" si="312"/>
        <v>0</v>
      </c>
      <c r="VM76" s="189">
        <f t="shared" ca="1" si="312"/>
        <v>0</v>
      </c>
      <c r="VN76" s="189">
        <f t="shared" ca="1" si="312"/>
        <v>0</v>
      </c>
      <c r="VO76" s="230">
        <f t="shared" ca="1" si="313"/>
        <v>0</v>
      </c>
      <c r="VP76" s="189">
        <f t="shared" ca="1" si="314"/>
        <v>0</v>
      </c>
      <c r="VQ76" s="189">
        <f t="shared" ca="1" si="314"/>
        <v>0</v>
      </c>
      <c r="VR76" s="189">
        <f t="shared" ca="1" si="314"/>
        <v>0</v>
      </c>
      <c r="VS76" s="189">
        <f t="shared" ca="1" si="314"/>
        <v>0</v>
      </c>
      <c r="VT76" s="189">
        <f t="shared" ca="1" si="314"/>
        <v>0</v>
      </c>
      <c r="VU76" s="230">
        <f t="shared" ca="1" si="315"/>
        <v>0</v>
      </c>
      <c r="VV76" s="231">
        <f t="shared" ca="1" si="316"/>
        <v>0</v>
      </c>
      <c r="VW76" s="231">
        <f t="shared" ca="1" si="316"/>
        <v>0</v>
      </c>
      <c r="VX76" s="231">
        <f t="shared" ca="1" si="316"/>
        <v>0</v>
      </c>
      <c r="VY76" s="231">
        <f t="shared" ca="1" si="316"/>
        <v>0</v>
      </c>
      <c r="VZ76" s="544">
        <f t="shared" ca="1" si="317"/>
        <v>0</v>
      </c>
      <c r="WA76" s="231">
        <f t="shared" ca="1" si="318"/>
        <v>0</v>
      </c>
      <c r="WB76" s="231">
        <f t="shared" ca="1" si="318"/>
        <v>0</v>
      </c>
      <c r="WC76" s="231">
        <f t="shared" ca="1" si="318"/>
        <v>0</v>
      </c>
      <c r="WD76" s="231">
        <f t="shared" ca="1" si="318"/>
        <v>0</v>
      </c>
      <c r="WE76" s="544">
        <f t="shared" ca="1" si="319"/>
        <v>0</v>
      </c>
      <c r="WF76" s="544">
        <f t="shared" ca="1" si="319"/>
        <v>0</v>
      </c>
      <c r="WG76" s="544">
        <f t="shared" ca="1" si="319"/>
        <v>0</v>
      </c>
      <c r="WH76" s="544">
        <f t="shared" ca="1" si="319"/>
        <v>0</v>
      </c>
      <c r="WI76" s="544">
        <f t="shared" ca="1" si="319"/>
        <v>0</v>
      </c>
      <c r="WJ76" s="544">
        <f t="shared" ca="1" si="319"/>
        <v>0</v>
      </c>
      <c r="WK76" s="544">
        <f t="shared" ca="1" si="319"/>
        <v>0</v>
      </c>
      <c r="WL76" s="535" cm="1">
        <f t="array" aca="1" ref="WL76" ca="1">INDEX(WL$13:WL75,$B76+1,1)</f>
        <v>0</v>
      </c>
      <c r="WM76" s="411">
        <f t="shared" ca="1" si="320"/>
        <v>67</v>
      </c>
      <c r="WN76" s="18"/>
      <c r="WO76" s="535" cm="1">
        <f t="array" aca="1" ref="WO76" ca="1">INDEX(WO$13:WO75,$B76+1,1)</f>
        <v>0</v>
      </c>
      <c r="WP76" s="411">
        <f t="shared" si="321"/>
        <v>0</v>
      </c>
      <c r="WQ76" s="535" cm="1">
        <f t="array" aca="1" ref="WQ76" ca="1">INDEX(WQ$13:WQ75,$B76+1,1)</f>
        <v>0</v>
      </c>
      <c r="WR76" s="535" t="str" cm="1">
        <f t="array" aca="1" ref="WR76" ca="1">INDEX(WR$13:WR75,$B76+1,1)</f>
        <v>-</v>
      </c>
      <c r="WS76" s="535" t="str" cm="1">
        <f t="array" aca="1" ref="WS76" ca="1">INDEX(WS$13:WS75,$B76+1,1)</f>
        <v>-</v>
      </c>
      <c r="WT76" s="535" t="str" cm="1">
        <f t="array" aca="1" ref="WT76" ca="1">INDEX(WT$13:WT75,$B76+1,1)</f>
        <v>-</v>
      </c>
      <c r="WU76" s="535" t="str" cm="1">
        <f t="array" aca="1" ref="WU76" ca="1">INDEX(WU$13:WU75,$B76+1,1)</f>
        <v>-</v>
      </c>
      <c r="WV76" s="535" t="str" cm="1">
        <f t="array" aca="1" ref="WV76" ca="1">INDEX(WV$13:WV75,$B76+1,1)</f>
        <v>-</v>
      </c>
      <c r="WW76" s="535" t="str" cm="1">
        <f t="array" aca="1" ref="WW76" ca="1">INDEX(WW$13:WW75,$B76+1,1)</f>
        <v>-</v>
      </c>
      <c r="WX76" s="535" t="str" cm="1">
        <f t="array" aca="1" ref="WX76" ca="1">INDEX(WX$13:WX75,$B76+1,1)</f>
        <v>-</v>
      </c>
      <c r="WY76" s="535" t="str" cm="1">
        <f t="array" aca="1" ref="WY76" ca="1">INDEX(WY$13:WY75,$B76+1,1)</f>
        <v>-</v>
      </c>
      <c r="WZ76" s="535" t="str" cm="1">
        <f t="array" aca="1" ref="WZ76" ca="1">INDEX(WZ$13:WZ75,$B76+1,1)</f>
        <v>-</v>
      </c>
      <c r="XA76" s="535" t="str" cm="1">
        <f t="array" aca="1" ref="XA76" ca="1">INDEX(XA$13:XA75,$B76+1,1)</f>
        <v>-</v>
      </c>
      <c r="XB76" s="535" t="str" cm="1">
        <f t="array" aca="1" ref="XB76" ca="1">INDEX(XB$13:XB75,$B76+1,1)</f>
        <v>-</v>
      </c>
      <c r="XC76" s="535" t="str" cm="1">
        <f t="array" aca="1" ref="XC76" ca="1">INDEX(XC$13:XC75,$B76+1,1)</f>
        <v>-</v>
      </c>
      <c r="XD76" s="535" t="str" cm="1">
        <f t="array" aca="1" ref="XD76" ca="1">INDEX(XD$13:XD75,$B76+1,1)</f>
        <v>-</v>
      </c>
      <c r="XE76" s="535" t="str" cm="1">
        <f t="array" aca="1" ref="XE76" ca="1">INDEX(XE$13:XE75,$B76+1,1)</f>
        <v>-</v>
      </c>
      <c r="XF76" s="535" t="str" cm="1">
        <f t="array" aca="1" ref="XF76" ca="1">INDEX(XF$13:XF75,$B76+1,1)</f>
        <v>-</v>
      </c>
      <c r="XG76" s="535" t="str" cm="1">
        <f t="array" aca="1" ref="XG76" ca="1">INDEX(XG$13:XG75,$B76+1,1)</f>
        <v>-</v>
      </c>
      <c r="XH76" s="18"/>
      <c r="XI76" s="411" t="b">
        <f t="shared" ca="1" si="322"/>
        <v>0</v>
      </c>
      <c r="XJ76" s="411" t="str">
        <f t="shared" ca="1" si="323"/>
        <v>-</v>
      </c>
      <c r="XK76" s="535" t="str" cm="1">
        <f t="array" aca="1" ref="XK76" ca="1">INDEX(XK$13:XK75,$B76+1,1)</f>
        <v>-</v>
      </c>
      <c r="XL76" s="535" t="str" cm="1">
        <f t="array" aca="1" ref="XL76" ca="1">INDEX(XL$13:XL75,$B76+1,1)</f>
        <v>-</v>
      </c>
      <c r="XM76" s="535" t="str" cm="1">
        <f t="array" aca="1" ref="XM76" ca="1">INDEX(XM$13:XM75,$B76+1,1)</f>
        <v>-</v>
      </c>
      <c r="XN76" s="545" cm="1">
        <f t="array" aca="1" ref="XN76" ca="1">INDEX(i.AgeJ,$AD76,1)</f>
        <v>0</v>
      </c>
      <c r="XO76" s="535" t="str" cm="1">
        <f t="array" aca="1" ref="XO76" ca="1">INDEX(XO$13:XO75,$B76+1,1)</f>
        <v>-</v>
      </c>
      <c r="XP76" s="411" t="str">
        <f t="shared" ca="1" si="324"/>
        <v>-</v>
      </c>
      <c r="XQ76" s="411" t="str">
        <f t="shared" ca="1" si="324"/>
        <v>-</v>
      </c>
      <c r="XR76" s="535" t="str" cm="1">
        <f t="array" aca="1" ref="XR76" ca="1">INDEX(XR$13:XR75,$B76+1,1)</f>
        <v>-</v>
      </c>
      <c r="XS76" s="535" t="str" cm="1">
        <f t="array" aca="1" ref="XS76" ca="1">INDEX(XS$13:XS75,$B76+1,1)</f>
        <v>-</v>
      </c>
      <c r="XT76" s="535" t="str" cm="1">
        <f t="array" aca="1" ref="XT76" ca="1">INDEX(XT$13:XT75,$B76+1,1)</f>
        <v>-</v>
      </c>
      <c r="XU76" s="535" t="str" cm="1">
        <f t="array" aca="1" ref="XU76" ca="1">INDEX(XU$13:XU75,$B76+1,1)</f>
        <v>-</v>
      </c>
      <c r="XV76" s="535" t="str" cm="1">
        <f t="array" aca="1" ref="XV76" ca="1">INDEX(XV$13:XV75,$B76+1,1)</f>
        <v>-</v>
      </c>
      <c r="XW76" s="535" t="b" cm="1">
        <f t="array" aca="1" ref="XW76" ca="1">INDEX(XW$13:XW75,$B76+1,1)</f>
        <v>1</v>
      </c>
      <c r="XX76" s="535" t="str" cm="1">
        <f t="array" aca="1" ref="XX76" ca="1">INDEX(XX$13:XX75,$B76+1,1)</f>
        <v>-</v>
      </c>
      <c r="XY76" s="535" cm="1">
        <f t="array" aca="1" ref="XY76" ca="1">INDEX(XY$13:XY75,$B76+1,1)</f>
        <v>0</v>
      </c>
      <c r="XZ76" s="535" cm="1">
        <f t="array" aca="1" ref="XZ76" ca="1">INDEX(XZ$13:XZ75,$B76+1,1)</f>
        <v>0</v>
      </c>
      <c r="YA76" s="535" cm="1">
        <f t="array" aca="1" ref="YA76" ca="1">INDEX(YA$13:YA75,$B76+1,1)</f>
        <v>0</v>
      </c>
      <c r="YB76" s="18"/>
      <c r="YC76" s="411">
        <f t="shared" si="325"/>
        <v>50</v>
      </c>
      <c r="YD76" s="411">
        <f t="shared" si="325"/>
        <v>50</v>
      </c>
      <c r="YE76" s="411">
        <f t="shared" si="325"/>
        <v>50</v>
      </c>
      <c r="YF76" s="411">
        <f t="shared" si="325"/>
        <v>50</v>
      </c>
      <c r="YG76" s="535" cm="1">
        <f t="array" aca="1" ref="YG76" ca="1">INDEX(YG$13:YG75,$B76+1,1)</f>
        <v>1</v>
      </c>
      <c r="YH76" s="535" cm="1">
        <f t="array" aca="1" ref="YH76" ca="1">INDEX(YH$13:YH75,$B76+1,1)</f>
        <v>1</v>
      </c>
      <c r="YI76" s="535" cm="1">
        <f t="array" aca="1" ref="YI76" ca="1">INDEX(YI$13:YI75,$B76+1,1)</f>
        <v>1</v>
      </c>
      <c r="YJ76" s="535" cm="1">
        <f t="array" aca="1" ref="YJ76" ca="1">INDEX(YJ$13:YJ75,$B76+1,1)</f>
        <v>1</v>
      </c>
      <c r="YK76" s="535" t="str" cm="1">
        <f t="array" aca="1" ref="YK76" ca="1">INDEX(YK$13:YK75,$B76+1,1)</f>
        <v>-</v>
      </c>
      <c r="YL76" s="535" t="str" cm="1">
        <f t="array" aca="1" ref="YL76" ca="1">INDEX(YL$13:YL75,$B76+1,1)</f>
        <v>-</v>
      </c>
      <c r="YM76" s="535" t="str" cm="1">
        <f t="array" aca="1" ref="YM76" ca="1">INDEX(YM$13:YM75,$B76+1,1)</f>
        <v>-</v>
      </c>
      <c r="YN76" s="535" t="str" cm="1">
        <f t="array" aca="1" ref="YN76" ca="1">INDEX(YN$13:YN75,$B76+1,1)</f>
        <v>-</v>
      </c>
      <c r="YO76" s="535" t="str" cm="1">
        <f t="array" aca="1" ref="YO76" ca="1">INDEX(YO$13:YO75,$B76+1,1)</f>
        <v>-</v>
      </c>
      <c r="YP76" s="535" t="str" cm="1">
        <f t="array" aca="1" ref="YP76" ca="1">INDEX(YP$13:YP75,$B76+1,1)</f>
        <v>-</v>
      </c>
      <c r="YQ76" s="535" t="str" cm="1">
        <f t="array" aca="1" ref="YQ76" ca="1">INDEX(YQ$13:YQ75,$B76+1,1)</f>
        <v>-</v>
      </c>
      <c r="YR76" s="18"/>
      <c r="YS76" s="535" t="str" cm="1">
        <f t="array" aca="1" ref="YS76" ca="1">INDEX(YS$13:YS75,$B76+1,1)</f>
        <v>-</v>
      </c>
      <c r="YT76" s="411">
        <f t="shared" ca="1" si="326"/>
        <v>1</v>
      </c>
      <c r="YU76" s="18"/>
      <c r="YV76" s="535" t="str" cm="1">
        <f t="array" aca="1" ref="YV76" ca="1">INDEX(YV$13:YV75,$B76+1,1)</f>
        <v>-</v>
      </c>
      <c r="YW76" s="535" t="str" cm="1">
        <f t="array" aca="1" ref="YW76" ca="1">INDEX(YW$13:YW75,$B76+1,1)</f>
        <v>-</v>
      </c>
      <c r="YX76" s="535" t="str" cm="1">
        <f t="array" aca="1" ref="YX76" ca="1">INDEX(YX$13:YX75,$B76+1,1)</f>
        <v>-</v>
      </c>
      <c r="YY76" s="535" t="str" cm="1">
        <f t="array" aca="1" ref="YY76" ca="1">INDEX(YY$13:YY75,$B76+1,1)</f>
        <v>-</v>
      </c>
      <c r="YZ76" s="535" t="str" cm="1">
        <f t="array" aca="1" ref="YZ76" ca="1">INDEX(YZ$13:YZ75,$B76+1,1)</f>
        <v>-</v>
      </c>
      <c r="ZA76" s="535" t="str" cm="1">
        <f t="array" aca="1" ref="ZA76" ca="1">INDEX(ZA$13:ZA75,$B76+1,1)</f>
        <v>-</v>
      </c>
      <c r="ZB76" s="535" t="str" cm="1">
        <f t="array" aca="1" ref="ZB76" ca="1">INDEX(ZB$13:ZB75,$B76+1,1)</f>
        <v>-</v>
      </c>
      <c r="ZC76" s="535" t="str" cm="1">
        <f t="array" aca="1" ref="ZC76" ca="1">INDEX(ZC$13:ZC75,$B76+1,1)</f>
        <v>-</v>
      </c>
      <c r="ZD76" s="535" t="str" cm="1">
        <f t="array" aca="1" ref="ZD76" ca="1">INDEX(ZD$13:ZD75,$B76+1,1)</f>
        <v>-</v>
      </c>
      <c r="ZE76" s="543">
        <f t="shared" ca="1" si="327"/>
        <v>652</v>
      </c>
      <c r="ZF76" s="543">
        <f t="shared" ca="1" si="327"/>
        <v>686</v>
      </c>
      <c r="ZG76" s="543">
        <f t="shared" ca="1" si="327"/>
        <v>721</v>
      </c>
      <c r="ZH76" s="459">
        <f t="shared" ca="1" si="328"/>
        <v>469</v>
      </c>
      <c r="ZI76" s="459">
        <f t="shared" ca="1" si="328"/>
        <v>504</v>
      </c>
      <c r="ZJ76" s="459">
        <f t="shared" ca="1" si="328"/>
        <v>539</v>
      </c>
      <c r="ZK76" s="459">
        <f t="shared" ca="1" si="329"/>
        <v>385</v>
      </c>
      <c r="ZL76" s="459">
        <f t="shared" ca="1" si="329"/>
        <v>420</v>
      </c>
      <c r="ZM76" s="459">
        <f t="shared" ca="1" si="329"/>
        <v>455</v>
      </c>
      <c r="ZN76" s="535" t="str" cm="1">
        <f t="array" aca="1" ref="ZN76" ca="1">INDEX(ZN$13:ZN75,$B76+1,1)</f>
        <v>-</v>
      </c>
      <c r="ZO76" s="535" t="str" cm="1">
        <f t="array" aca="1" ref="ZO76" ca="1">INDEX(ZO$13:ZO75,$B76+1,1)</f>
        <v>-</v>
      </c>
      <c r="ZP76" s="535" t="str" cm="1">
        <f t="array" aca="1" ref="ZP76" ca="1">INDEX(ZP$13:ZP75,$B76+1,1)</f>
        <v>-</v>
      </c>
      <c r="ZQ76" s="535" t="str" cm="1">
        <f t="array" aca="1" ref="ZQ76" ca="1">INDEX(ZQ$13:ZQ75,$B76+1,1)</f>
        <v>-</v>
      </c>
      <c r="ZR76" s="535" t="str" cm="1">
        <f t="array" aca="1" ref="ZR76" ca="1">INDEX(ZR$13:ZR75,$B76+1,1)</f>
        <v>-</v>
      </c>
      <c r="ZS76" s="535" t="str" cm="1">
        <f t="array" aca="1" ref="ZS76" ca="1">INDEX(ZS$13:ZS75,$B76+1,1)</f>
        <v>-</v>
      </c>
      <c r="ZT76" s="535" t="str" cm="1">
        <f t="array" aca="1" ref="ZT76" ca="1">INDEX(ZT$13:ZT75,$B76+1,1)</f>
        <v>-</v>
      </c>
      <c r="ZU76" s="535" t="str" cm="1">
        <f t="array" aca="1" ref="ZU76" ca="1">INDEX(ZU$13:ZU75,$B76+1,1)</f>
        <v>-</v>
      </c>
      <c r="ZV76" s="535" t="str" cm="1">
        <f t="array" aca="1" ref="ZV76" ca="1">INDEX(ZV$13:ZV75,$B76+1,1)</f>
        <v>-</v>
      </c>
      <c r="ZW76" s="535" t="str" cm="1">
        <f t="array" aca="1" ref="ZW76" ca="1">INDEX(ZW$13:ZW75,$B76+1,1)</f>
        <v>-</v>
      </c>
      <c r="ZX76" s="535" t="str" cm="1">
        <f t="array" aca="1" ref="ZX76" ca="1">INDEX(ZX$13:ZX75,$B76+1,1)</f>
        <v>-</v>
      </c>
      <c r="ZY76" s="535" t="str" cm="1">
        <f t="array" aca="1" ref="ZY76" ca="1">INDEX(ZY$13:ZY75,$B76+1,1)</f>
        <v>-</v>
      </c>
      <c r="ZZ76" s="535" t="str" cm="1">
        <f t="array" aca="1" ref="ZZ76" ca="1">INDEX(ZZ$13:ZZ75,$B76+1,1)</f>
        <v>-</v>
      </c>
      <c r="AAA76" s="535" t="str" cm="1">
        <f t="array" aca="1" ref="AAA76" ca="1">INDEX(AAA$13:AAA75,$B76+1,1)</f>
        <v>-</v>
      </c>
      <c r="AAB76" s="535" cm="1">
        <f t="array" aca="1" ref="AAB76" ca="1">INDEX(AAB$13:AAB75,$B76+1,1)</f>
        <v>0</v>
      </c>
      <c r="AAC76" s="535" t="str" cm="1">
        <f t="array" aca="1" ref="AAC76" ca="1">INDEX(AAC$13:AAC75,$B76+1,1)</f>
        <v>-</v>
      </c>
      <c r="AAD76" s="535" t="str" cm="1">
        <f t="array" aca="1" ref="AAD76" ca="1">INDEX(AAD$13:AAD75,$B76+1,1)</f>
        <v>-</v>
      </c>
      <c r="AAE76" s="535" t="str" cm="1">
        <f t="array" aca="1" ref="AAE76" ca="1">INDEX(AAE$13:AAE75,$B76+1,1)</f>
        <v>-</v>
      </c>
      <c r="AAF76" s="535" t="str" cm="1">
        <f t="array" aca="1" ref="AAF76" ca="1">INDEX(AAF$13:AAF75,$B76+1,1)</f>
        <v>-</v>
      </c>
      <c r="AAG76" s="535" t="str" cm="1">
        <f t="array" aca="1" ref="AAG76" ca="1">INDEX(AAG$13:AAG75,$B76+1,1)</f>
        <v>-</v>
      </c>
      <c r="AAH76" s="535" cm="1">
        <f t="array" aca="1" ref="AAH76" ca="1">INDEX(AAH$13:AAH75,$B76+1,1)</f>
        <v>0</v>
      </c>
      <c r="AAI76" s="535" t="str" cm="1">
        <f t="array" aca="1" ref="AAI76" ca="1">INDEX(AAI$13:AAI75,$B76+1,1)</f>
        <v>-</v>
      </c>
      <c r="AAJ76" s="535" t="str" cm="1">
        <f t="array" aca="1" ref="AAJ76" ca="1">INDEX(AAJ$13:AAJ75,$B76+1,1)</f>
        <v>-</v>
      </c>
      <c r="AAK76" s="535" t="str" cm="1">
        <f t="array" aca="1" ref="AAK76" ca="1">INDEX(AAK$13:AAK75,$B76+1,1)</f>
        <v>-</v>
      </c>
      <c r="AAL76" s="535" cm="1">
        <f t="array" aca="1" ref="AAL76" ca="1">INDEX(AAL$13:AAL75,$B76+1,1)</f>
        <v>1</v>
      </c>
      <c r="AAM76" s="535" cm="1">
        <f t="array" aca="1" ref="AAM76" ca="1">INDEX(AAM$13:AAM75,$B76+1,1)</f>
        <v>1</v>
      </c>
      <c r="AAN76" s="535" t="str" cm="1">
        <f t="array" aca="1" ref="AAN76" ca="1">INDEX(AAN$13:AAN75,$B76+1,1)</f>
        <v>-</v>
      </c>
      <c r="AAO76" s="535" t="str" cm="1">
        <f t="array" aca="1" ref="AAO76" ca="1">INDEX(AAO$13:AAO75,$B76+1,1)</f>
        <v>-</v>
      </c>
      <c r="AAP76" s="535" t="str" cm="1">
        <f t="array" aca="1" ref="AAP76" ca="1">INDEX(AAP$13:AAP75,$B76+1,1)</f>
        <v>-</v>
      </c>
      <c r="AAQ76" s="535" t="str" cm="1">
        <f t="array" aca="1" ref="AAQ76" ca="1">INDEX(AAQ$13:AAQ75,$B76+1,1)</f>
        <v>-</v>
      </c>
      <c r="AAR76" s="535" t="str" cm="1">
        <f t="array" aca="1" ref="AAR76" ca="1">INDEX(AAR$13:AAR75,$B76+1,1)</f>
        <v>-</v>
      </c>
      <c r="AAS76" s="535" t="str" cm="1">
        <f t="array" aca="1" ref="AAS76" ca="1">INDEX(AAS$13:AAS75,$B76+1,1)</f>
        <v>-</v>
      </c>
      <c r="AAT76" s="535" t="str" cm="1">
        <f t="array" aca="1" ref="AAT76" ca="1">INDEX(AAT$13:AAT75,$B76+1,1)</f>
        <v>-</v>
      </c>
      <c r="AAU76" s="535" t="str" cm="1">
        <f t="array" aca="1" ref="AAU76" ca="1">INDEX(AAU$13:AAU75,$B76+1,1)</f>
        <v>-</v>
      </c>
      <c r="AAV76" s="535" t="str" cm="1">
        <f t="array" aca="1" ref="AAV76" ca="1">INDEX(AAV$13:AAV75,$B76+1,1)</f>
        <v>-</v>
      </c>
      <c r="AAW76" s="535" t="str" cm="1">
        <f t="array" aca="1" ref="AAW76" ca="1">INDEX(AAW$13:AAW75,$B76+1,1)</f>
        <v>-</v>
      </c>
      <c r="AAX76" s="535" t="str" cm="1">
        <f t="array" aca="1" ref="AAX76" ca="1">INDEX(AAX$13:AAX75,$B76+1,1)</f>
        <v>-</v>
      </c>
      <c r="AAY76" s="535" t="str" cm="1">
        <f t="array" aca="1" ref="AAY76" ca="1">INDEX(AAY$13:AAY75,$B76+1,1)</f>
        <v>-</v>
      </c>
      <c r="AAZ76" s="535" t="str" cm="1">
        <f t="array" aca="1" ref="AAZ76" ca="1">INDEX(AAZ$13:AAZ75,$B76+1,1)</f>
        <v>-</v>
      </c>
      <c r="ABA76" s="18"/>
      <c r="ABB76" s="545" t="str">
        <f t="shared" ca="1" si="330"/>
        <v>-</v>
      </c>
      <c r="ABC76" s="545" t="str">
        <f t="shared" ca="1" si="330"/>
        <v>-</v>
      </c>
      <c r="ABD76" s="545" t="str">
        <f t="shared" ca="1" si="330"/>
        <v>-</v>
      </c>
      <c r="ABE76" s="545" t="str">
        <f t="shared" ca="1" si="330"/>
        <v>-</v>
      </c>
      <c r="ABF76" s="545" t="str">
        <f t="shared" ca="1" si="330"/>
        <v>-</v>
      </c>
      <c r="ABG76" s="545" t="str">
        <f t="shared" ca="1" si="330"/>
        <v>-</v>
      </c>
      <c r="ABH76" s="545" t="str">
        <f t="shared" ca="1" si="330"/>
        <v>-</v>
      </c>
      <c r="ABI76" s="545" t="str">
        <f t="shared" ca="1" si="330"/>
        <v>-</v>
      </c>
      <c r="ABJ76" s="545" t="str">
        <f t="shared" ca="1" si="330"/>
        <v>-</v>
      </c>
      <c r="ABK76" s="545" t="str">
        <f t="shared" ca="1" si="330"/>
        <v>-</v>
      </c>
      <c r="ABL76" s="545" t="str">
        <f t="shared" ca="1" si="331"/>
        <v>-</v>
      </c>
      <c r="ABM76" s="545" t="str">
        <f t="shared" ca="1" si="331"/>
        <v>-</v>
      </c>
      <c r="ABN76" s="545" t="str">
        <f t="shared" ca="1" si="331"/>
        <v>-</v>
      </c>
      <c r="ABO76" s="545" t="str">
        <f t="shared" ca="1" si="331"/>
        <v>-</v>
      </c>
      <c r="ABP76" s="545" t="str">
        <f t="shared" ca="1" si="331"/>
        <v>-</v>
      </c>
      <c r="ABQ76" s="545" t="str">
        <f t="shared" ca="1" si="331"/>
        <v>-</v>
      </c>
      <c r="ABR76" s="545" t="str">
        <f t="shared" ca="1" si="331"/>
        <v>-</v>
      </c>
      <c r="ABS76" s="545" t="b">
        <f t="shared" ca="1" si="331"/>
        <v>1</v>
      </c>
      <c r="ABT76" s="545" t="str">
        <f t="shared" ca="1" si="331"/>
        <v>-</v>
      </c>
      <c r="ABU76" s="545" t="str">
        <f t="shared" ca="1" si="331"/>
        <v>-</v>
      </c>
      <c r="ABV76" s="545" t="str">
        <f t="shared" ca="1" si="332"/>
        <v>-</v>
      </c>
      <c r="ABW76" s="545" t="str">
        <f t="shared" ca="1" si="332"/>
        <v>-</v>
      </c>
      <c r="ABX76" s="545" t="str">
        <f t="shared" ca="1" si="332"/>
        <v>-</v>
      </c>
      <c r="ABY76" s="545" t="str">
        <f t="shared" ca="1" si="332"/>
        <v>-</v>
      </c>
      <c r="ABZ76" s="545" t="str">
        <f t="shared" ca="1" si="332"/>
        <v>-</v>
      </c>
      <c r="ACA76" s="545" t="str">
        <f t="shared" ca="1" si="332"/>
        <v>-</v>
      </c>
      <c r="ACB76" s="545" t="str">
        <f t="shared" ca="1" si="332"/>
        <v>-</v>
      </c>
      <c r="ACC76" s="545" t="str">
        <f t="shared" ca="1" si="332"/>
        <v>-</v>
      </c>
      <c r="ACD76" s="545" t="str">
        <f t="shared" ca="1" si="332"/>
        <v>-</v>
      </c>
      <c r="ACE76" s="545" t="str">
        <f t="shared" ca="1" si="332"/>
        <v>-</v>
      </c>
      <c r="ACF76" s="545" t="str">
        <f t="shared" ca="1" si="333"/>
        <v>-</v>
      </c>
      <c r="ACG76" s="545" t="str">
        <f t="shared" ca="1" si="333"/>
        <v>-</v>
      </c>
      <c r="ACH76" s="545" t="str">
        <f t="shared" ca="1" si="333"/>
        <v>-</v>
      </c>
      <c r="ACI76" s="545" t="str">
        <f t="shared" ca="1" si="333"/>
        <v>-</v>
      </c>
      <c r="ACJ76" s="545" t="str">
        <f t="shared" ca="1" si="333"/>
        <v>-</v>
      </c>
      <c r="ACK76" s="545" t="b">
        <f t="shared" ca="1" si="333"/>
        <v>1</v>
      </c>
      <c r="ACL76" s="545" t="str">
        <f t="shared" ca="1" si="333"/>
        <v>-</v>
      </c>
      <c r="ACM76" s="545" t="str">
        <f t="shared" ca="1" si="333"/>
        <v>-</v>
      </c>
      <c r="ACN76" s="545" t="str">
        <f t="shared" ca="1" si="333"/>
        <v>-</v>
      </c>
      <c r="ACO76" s="545" t="str">
        <f t="shared" ca="1" si="333"/>
        <v>-</v>
      </c>
      <c r="ACP76" s="545" t="str">
        <f t="shared" ca="1" si="334"/>
        <v>-</v>
      </c>
      <c r="ACQ76" s="545" t="str">
        <f t="shared" ca="1" si="334"/>
        <v>-</v>
      </c>
      <c r="ACR76" s="545" t="str">
        <f t="shared" ca="1" si="334"/>
        <v>-</v>
      </c>
      <c r="ACS76" s="545" t="str">
        <f t="shared" ca="1" si="334"/>
        <v>-</v>
      </c>
      <c r="ACT76" s="545" t="str">
        <f t="shared" ca="1" si="334"/>
        <v>-</v>
      </c>
      <c r="ACU76" s="545" t="str">
        <f t="shared" ca="1" si="334"/>
        <v>-</v>
      </c>
      <c r="ACV76" s="545" t="str">
        <f t="shared" ca="1" si="334"/>
        <v>-</v>
      </c>
      <c r="ACW76" s="545" t="str">
        <f t="shared" ca="1" si="334"/>
        <v>-</v>
      </c>
      <c r="ACX76" s="545" t="str">
        <f t="shared" ca="1" si="334"/>
        <v>-</v>
      </c>
      <c r="ACY76" s="545" t="str">
        <f t="shared" ca="1" si="334"/>
        <v>-</v>
      </c>
      <c r="ACZ76" s="545" t="str">
        <f t="shared" ca="1" si="335"/>
        <v>-</v>
      </c>
      <c r="ADA76" s="545" t="str">
        <f t="shared" ca="1" si="335"/>
        <v>-</v>
      </c>
      <c r="ADB76" s="545" t="str">
        <f t="shared" ca="1" si="335"/>
        <v>-</v>
      </c>
      <c r="ADC76" s="545" t="b">
        <f t="shared" ca="1" si="335"/>
        <v>1</v>
      </c>
      <c r="ADD76" s="545" t="str">
        <f t="shared" ca="1" si="335"/>
        <v>-</v>
      </c>
      <c r="ADE76" s="545" t="str">
        <f t="shared" ca="1" si="335"/>
        <v>-</v>
      </c>
      <c r="ADF76" s="545" t="str">
        <f t="shared" ca="1" si="335"/>
        <v>-</v>
      </c>
      <c r="ADG76" s="545" t="str">
        <f t="shared" ca="1" si="335"/>
        <v>-</v>
      </c>
      <c r="ADH76" s="545" t="str">
        <f t="shared" ca="1" si="335"/>
        <v>-</v>
      </c>
      <c r="ADI76" s="545" t="str">
        <f t="shared" ca="1" si="335"/>
        <v>-</v>
      </c>
      <c r="ADJ76" s="545" t="str">
        <f t="shared" ca="1" si="336"/>
        <v>-</v>
      </c>
      <c r="ADK76" s="545" t="str">
        <f t="shared" ca="1" si="336"/>
        <v>-</v>
      </c>
      <c r="ADL76" s="545" t="str">
        <f t="shared" ca="1" si="336"/>
        <v>-</v>
      </c>
      <c r="ADM76" s="545" t="str">
        <f t="shared" ca="1" si="336"/>
        <v>-</v>
      </c>
      <c r="ADN76" s="545" t="str">
        <f t="shared" ca="1" si="336"/>
        <v>-</v>
      </c>
      <c r="ADO76" s="545" t="str">
        <f t="shared" ca="1" si="336"/>
        <v>-</v>
      </c>
      <c r="ADP76" s="545" t="str">
        <f t="shared" ca="1" si="336"/>
        <v>-</v>
      </c>
      <c r="ADQ76" s="545" t="str">
        <f t="shared" ca="1" si="336"/>
        <v>-</v>
      </c>
      <c r="ADR76" s="545" t="str">
        <f t="shared" ca="1" si="336"/>
        <v>-</v>
      </c>
      <c r="ADS76" s="545" t="str">
        <f t="shared" ca="1" si="336"/>
        <v>-</v>
      </c>
      <c r="ADT76" s="545" t="str">
        <f t="shared" ca="1" si="337"/>
        <v>-</v>
      </c>
      <c r="ADU76" s="545" t="b">
        <f t="shared" ca="1" si="337"/>
        <v>1</v>
      </c>
      <c r="ADV76" s="545" t="str">
        <f t="shared" ca="1" si="337"/>
        <v>-</v>
      </c>
      <c r="ADW76" s="545" t="str">
        <f t="shared" ca="1" si="337"/>
        <v>-</v>
      </c>
      <c r="ADX76" s="545" t="str">
        <f t="shared" ca="1" si="337"/>
        <v>-</v>
      </c>
      <c r="ADY76" s="545" t="str">
        <f t="shared" ca="1" si="337"/>
        <v>-</v>
      </c>
      <c r="ADZ76" s="545" t="str">
        <f t="shared" ca="1" si="337"/>
        <v>-</v>
      </c>
      <c r="AEA76" s="545" t="str">
        <f t="shared" ca="1" si="337"/>
        <v>-</v>
      </c>
      <c r="AEB76" s="545" t="str">
        <f t="shared" ca="1" si="337"/>
        <v>-</v>
      </c>
      <c r="AEC76" s="545" t="str">
        <f t="shared" ca="1" si="337"/>
        <v>-</v>
      </c>
      <c r="AED76" s="545" t="str">
        <f t="shared" ca="1" si="338"/>
        <v>-</v>
      </c>
      <c r="AEE76" s="545" t="str">
        <f t="shared" ca="1" si="338"/>
        <v>-</v>
      </c>
      <c r="AEF76" s="545" t="str">
        <f t="shared" ca="1" si="338"/>
        <v>-</v>
      </c>
      <c r="AEG76" s="545" t="str">
        <f t="shared" ca="1" si="338"/>
        <v>-</v>
      </c>
      <c r="AEH76" s="545" t="str">
        <f t="shared" ca="1" si="338"/>
        <v>-</v>
      </c>
      <c r="AEI76" s="545" t="str">
        <f t="shared" ca="1" si="338"/>
        <v>-</v>
      </c>
      <c r="AEJ76" s="545" t="str">
        <f t="shared" ca="1" si="338"/>
        <v>-</v>
      </c>
      <c r="AEK76" s="545" t="str">
        <f t="shared" ca="1" si="338"/>
        <v>-</v>
      </c>
      <c r="AEL76" s="545" t="str">
        <f t="shared" ca="1" si="338"/>
        <v>-</v>
      </c>
      <c r="AEM76" s="545" t="b">
        <f t="shared" ca="1" si="338"/>
        <v>1</v>
      </c>
      <c r="AEN76" s="535" cm="1">
        <f t="array" aca="1" ref="AEN76" ca="1">INDEX(AEN$13:AEN75,$B76+1,1)</f>
        <v>0</v>
      </c>
      <c r="AEO76" s="483">
        <v>0</v>
      </c>
    </row>
    <row r="77" spans="1:821" outlineLevel="2">
      <c r="A77" s="18">
        <f t="shared" si="226"/>
        <v>64</v>
      </c>
      <c r="B77" s="18"/>
      <c r="D77" s="12"/>
      <c r="E77" t="b">
        <v>0</v>
      </c>
      <c r="H77" s="111"/>
      <c r="I77" s="18"/>
      <c r="J77" s="18"/>
      <c r="K77" s="18"/>
      <c r="L77" s="18"/>
      <c r="M77" s="18"/>
      <c r="N77" s="18"/>
      <c r="O77" s="18"/>
      <c r="P77" s="18"/>
      <c r="Q77" s="18"/>
      <c r="R77" s="18"/>
      <c r="S77" s="18"/>
      <c r="T77" s="18"/>
      <c r="U77" s="18"/>
      <c r="V77" s="18"/>
      <c r="W77" s="18"/>
      <c r="X77" s="18"/>
      <c r="Y77" s="18"/>
      <c r="Z77" s="18"/>
      <c r="AA77" s="18"/>
      <c r="AB77" s="18"/>
      <c r="AC77" s="18"/>
      <c r="AD77" s="18"/>
      <c r="AE77" s="111"/>
      <c r="AF77" s="111"/>
      <c r="AG77" s="111"/>
      <c r="AH77" s="111"/>
      <c r="AI77" s="18"/>
      <c r="AJ77" s="18"/>
      <c r="AK77" s="18"/>
      <c r="AL77" s="18"/>
      <c r="AM77" s="18"/>
      <c r="AN77" s="18"/>
      <c r="AO77" s="18"/>
      <c r="AP77" s="18"/>
      <c r="AQ77" s="111"/>
      <c r="AR77" s="111"/>
      <c r="AS77" s="111"/>
      <c r="AT77" s="111"/>
      <c r="AU77" s="111"/>
      <c r="AV77" s="111"/>
      <c r="AW77" s="111"/>
      <c r="AX77" s="111"/>
      <c r="AY77" s="111"/>
      <c r="AZ77" s="111"/>
      <c r="BA77" s="202" t="str">
        <f>"blank "&amp;TEXT(ROW($A77),"0")</f>
        <v>blank 77</v>
      </c>
      <c r="BB77" s="8" t="str">
        <f ca="1">IF(COUNTIF($BA$13:$BA77,$BA77)=1,"-","Dup")</f>
        <v>-</v>
      </c>
      <c r="BC77" s="18"/>
      <c r="BD77" s="517"/>
      <c r="BE77" s="517"/>
      <c r="BF77" s="517"/>
      <c r="BG77" s="517"/>
      <c r="BH77" s="517"/>
      <c r="BI77" s="517"/>
      <c r="BJ77" s="517"/>
      <c r="BK77" s="517"/>
      <c r="BL77" s="517"/>
      <c r="BM77" s="18"/>
      <c r="BN77" s="517"/>
      <c r="BO77" s="517"/>
      <c r="BP77" s="517"/>
      <c r="BQ77" s="517"/>
      <c r="BR77" s="517"/>
      <c r="BS77" s="517"/>
      <c r="BT77" s="517"/>
      <c r="BU77" s="517"/>
      <c r="BV77" s="517"/>
      <c r="BW77" s="517"/>
      <c r="BX77" s="517"/>
      <c r="BY77" s="517"/>
      <c r="BZ77" s="517"/>
      <c r="CA77" s="517"/>
      <c r="CB77" s="517"/>
      <c r="CC77" s="517"/>
      <c r="CD77" s="517"/>
      <c r="CE77" s="517"/>
      <c r="CF77" s="18"/>
      <c r="CG77" s="517"/>
      <c r="CH77" s="517"/>
      <c r="CI77" s="517"/>
      <c r="CJ77" s="517"/>
      <c r="CK77" s="517"/>
      <c r="CL77" s="517"/>
      <c r="CM77" s="517"/>
      <c r="CN77" s="517"/>
      <c r="CO77" s="517"/>
      <c r="CP77" s="517"/>
      <c r="CQ77" s="517"/>
      <c r="CR77" s="517"/>
      <c r="CS77" s="517"/>
      <c r="CT77" s="517"/>
      <c r="CU77" s="517"/>
      <c r="CV77" s="517"/>
      <c r="CW77" s="517"/>
      <c r="CX77" s="517"/>
      <c r="CY77" s="517"/>
      <c r="CZ77" s="517"/>
      <c r="DA77" s="517"/>
      <c r="DB77" s="517"/>
      <c r="DC77" s="18"/>
      <c r="DD77" s="517"/>
      <c r="DE77" s="517"/>
      <c r="DF77" s="517"/>
      <c r="DG77" s="517"/>
      <c r="DH77" s="518"/>
      <c r="DI77" s="517"/>
      <c r="DJ77" s="517"/>
      <c r="DK77" s="517"/>
      <c r="DL77" s="517"/>
      <c r="DM77" s="517"/>
      <c r="DN77" s="517"/>
      <c r="DO77" s="517"/>
      <c r="DP77" s="517"/>
      <c r="DQ77" s="517"/>
      <c r="DR77" s="517"/>
      <c r="DS77" s="517"/>
      <c r="DT77" s="517"/>
      <c r="DU77" s="517"/>
      <c r="DV77" s="517"/>
      <c r="DW77" s="517"/>
      <c r="DX77" s="517"/>
      <c r="DY77" s="517"/>
      <c r="DZ77" s="517"/>
      <c r="EA77" s="517"/>
      <c r="EB77" s="517"/>
      <c r="EC77" s="517"/>
      <c r="ED77" s="517"/>
      <c r="EE77" s="517"/>
      <c r="EF77" s="517"/>
      <c r="EG77" s="517"/>
      <c r="EH77" s="517"/>
      <c r="EI77" s="517"/>
      <c r="EJ77" s="517"/>
      <c r="EK77" s="517"/>
      <c r="EL77" s="517"/>
      <c r="EM77" s="517"/>
      <c r="EN77" s="517"/>
      <c r="EO77" s="517"/>
      <c r="EP77" s="517"/>
      <c r="EQ77" s="517"/>
      <c r="ER77" s="517"/>
      <c r="ES77" s="517"/>
      <c r="ET77" s="517"/>
      <c r="EU77" s="517"/>
      <c r="EV77" s="517"/>
      <c r="EW77" s="517"/>
      <c r="EX77" s="517"/>
      <c r="EY77" s="517"/>
      <c r="EZ77" s="517"/>
      <c r="FA77" s="517"/>
      <c r="FB77" s="517"/>
      <c r="FC77" s="517"/>
      <c r="FD77" s="517"/>
      <c r="FE77" s="517"/>
      <c r="FF77" s="517"/>
      <c r="FG77" s="517"/>
      <c r="FH77" s="517"/>
      <c r="FI77" s="517"/>
      <c r="FJ77" s="517"/>
      <c r="FK77" s="517"/>
      <c r="FL77" s="517"/>
      <c r="FM77" s="517"/>
      <c r="FN77" s="517"/>
      <c r="FO77" s="517"/>
      <c r="FP77" s="517"/>
      <c r="FQ77" s="517"/>
      <c r="FR77" s="517"/>
      <c r="FS77" s="517"/>
      <c r="FT77" s="517"/>
      <c r="FU77" s="517"/>
      <c r="FV77" s="517"/>
      <c r="FW77" s="517"/>
      <c r="FX77" s="517"/>
      <c r="FY77" s="517"/>
      <c r="FZ77" s="517"/>
      <c r="GA77" s="517"/>
      <c r="GB77" s="517"/>
      <c r="GC77" s="517"/>
      <c r="GD77" s="517"/>
      <c r="GE77" s="517"/>
      <c r="GF77" s="517"/>
      <c r="GG77" s="517"/>
      <c r="GH77" s="517"/>
      <c r="GI77" s="517"/>
      <c r="GJ77" s="517"/>
      <c r="GK77" s="517"/>
      <c r="GL77" s="517"/>
      <c r="GM77" s="517"/>
      <c r="GN77" s="517"/>
      <c r="GO77" s="517"/>
      <c r="GP77" s="517"/>
      <c r="GQ77" s="517"/>
      <c r="GR77" s="18"/>
      <c r="GS77" s="517"/>
      <c r="GT77" s="517"/>
      <c r="GU77" s="517"/>
      <c r="GV77" s="517"/>
      <c r="GW77" s="517"/>
      <c r="GX77" s="517"/>
      <c r="GY77" s="517"/>
      <c r="GZ77" s="517"/>
      <c r="HA77" s="517"/>
      <c r="HB77" s="517"/>
      <c r="HC77" s="517"/>
      <c r="HD77" s="517"/>
      <c r="HE77" s="517"/>
      <c r="HF77" s="517"/>
      <c r="HG77" s="517"/>
      <c r="HH77" s="517"/>
      <c r="HI77" s="517"/>
      <c r="HJ77" s="517"/>
      <c r="HK77" s="517"/>
      <c r="HL77" s="517"/>
      <c r="HM77" s="517"/>
      <c r="HN77" s="517"/>
      <c r="HO77" s="517"/>
      <c r="HP77" s="517"/>
      <c r="HQ77" s="517"/>
      <c r="HR77" s="517"/>
      <c r="HS77" s="517"/>
      <c r="HT77" s="517"/>
      <c r="HU77" s="517"/>
      <c r="HV77" s="517"/>
      <c r="HW77" s="517"/>
      <c r="HX77" s="517"/>
      <c r="HY77" s="517"/>
      <c r="HZ77" s="517"/>
      <c r="IA77" s="517"/>
      <c r="IB77" s="517"/>
      <c r="IC77" s="517"/>
      <c r="ID77" s="517"/>
      <c r="IE77" s="517"/>
      <c r="IF77" s="517"/>
      <c r="IG77" s="517"/>
      <c r="IH77" s="517"/>
      <c r="II77" s="517"/>
      <c r="IJ77" s="517"/>
      <c r="IK77" s="18"/>
      <c r="IL77" s="517"/>
      <c r="IM77" s="517"/>
      <c r="IN77" s="517"/>
      <c r="IO77" s="517"/>
      <c r="IP77" s="517"/>
      <c r="IQ77" s="517"/>
      <c r="IR77" s="517"/>
      <c r="IS77" s="517"/>
      <c r="IT77" s="517"/>
      <c r="IU77" s="517"/>
      <c r="IV77" s="517"/>
      <c r="IW77" s="517"/>
      <c r="IX77" s="517"/>
      <c r="IY77" s="517"/>
      <c r="IZ77" s="517"/>
      <c r="JA77" s="517"/>
      <c r="JB77" s="517"/>
      <c r="JC77" s="517"/>
      <c r="JD77" s="517"/>
      <c r="JE77" s="517"/>
      <c r="JF77" s="517"/>
      <c r="JG77" s="517"/>
      <c r="JH77" s="517"/>
      <c r="JI77" s="517"/>
      <c r="JJ77" s="517"/>
      <c r="JK77" s="517"/>
      <c r="JL77" s="517"/>
      <c r="JM77" s="517"/>
      <c r="JN77" s="517"/>
      <c r="JO77" s="517"/>
      <c r="JP77" s="517"/>
      <c r="JQ77" s="517"/>
      <c r="JR77" s="517"/>
      <c r="JS77" s="517"/>
      <c r="JT77" s="517"/>
      <c r="JU77" s="517"/>
      <c r="JV77" s="517"/>
      <c r="JW77" s="517"/>
      <c r="JX77" s="517"/>
      <c r="JY77" s="517"/>
      <c r="JZ77" s="517"/>
      <c r="KA77" s="517"/>
      <c r="KB77" s="517"/>
      <c r="KC77" s="517"/>
      <c r="KD77" s="517"/>
      <c r="KE77" s="517"/>
      <c r="KF77" s="517"/>
      <c r="KG77" s="517"/>
      <c r="KH77" s="517"/>
      <c r="KI77" s="517"/>
      <c r="KJ77" s="517"/>
      <c r="KK77" s="517"/>
      <c r="KL77" s="517"/>
      <c r="KM77" s="517"/>
      <c r="KN77" s="517"/>
      <c r="KO77" s="517"/>
      <c r="KP77" s="517"/>
      <c r="KQ77" s="517"/>
      <c r="KR77" s="517"/>
      <c r="KS77" s="517"/>
      <c r="KT77" s="517"/>
      <c r="KU77" s="517"/>
      <c r="KV77" s="517"/>
      <c r="KW77" s="517"/>
      <c r="KX77" s="517"/>
      <c r="KY77" s="517"/>
      <c r="KZ77" s="517"/>
      <c r="LA77" s="517"/>
      <c r="LB77" s="517"/>
      <c r="LC77" s="517"/>
      <c r="LD77" s="517"/>
      <c r="LE77" s="517"/>
      <c r="LF77" s="517"/>
      <c r="LG77" s="517"/>
      <c r="LH77" s="517"/>
      <c r="LI77" s="517"/>
      <c r="LJ77" s="517"/>
      <c r="LK77" s="517"/>
      <c r="LL77" s="517"/>
      <c r="LM77" s="517"/>
      <c r="LN77" s="517"/>
      <c r="LO77" s="517"/>
      <c r="LP77" s="517"/>
      <c r="LQ77" s="517"/>
      <c r="LR77" s="517"/>
      <c r="LS77" s="517"/>
      <c r="LT77" s="517"/>
      <c r="LU77" s="517"/>
      <c r="LV77" s="517"/>
      <c r="LW77" s="517"/>
      <c r="LX77" s="517"/>
      <c r="LY77" s="517"/>
      <c r="LZ77" s="517"/>
      <c r="MA77" s="517"/>
      <c r="MB77" s="517"/>
      <c r="MC77" s="517"/>
      <c r="MD77" s="517"/>
      <c r="ME77" s="517"/>
      <c r="MF77" s="517"/>
      <c r="MG77" s="517"/>
      <c r="MH77" s="517"/>
      <c r="MI77" s="517"/>
      <c r="MJ77" s="517"/>
      <c r="MK77" s="517"/>
      <c r="ML77" s="517"/>
      <c r="MM77" s="517"/>
      <c r="MN77" s="517"/>
      <c r="MO77" s="517"/>
      <c r="MP77" s="517"/>
      <c r="MQ77" s="517"/>
      <c r="MR77" s="517"/>
      <c r="MS77" s="517"/>
      <c r="MT77" s="517"/>
      <c r="MU77" s="517"/>
      <c r="MV77" s="517"/>
      <c r="MW77" s="517"/>
      <c r="MX77" s="517"/>
      <c r="MY77" s="517"/>
      <c r="MZ77" s="517"/>
      <c r="NA77" s="517"/>
      <c r="NB77" s="517"/>
      <c r="NC77" s="517"/>
      <c r="ND77" s="517"/>
      <c r="NE77" s="517"/>
      <c r="NF77" s="517"/>
      <c r="NG77" s="517"/>
      <c r="NH77" s="517"/>
      <c r="NI77" s="517"/>
      <c r="NJ77" s="517"/>
      <c r="NK77" s="517"/>
      <c r="NL77" s="517"/>
      <c r="NM77" s="517"/>
      <c r="NN77" s="517"/>
      <c r="NO77" s="517"/>
      <c r="NP77" s="517"/>
      <c r="NQ77" s="517"/>
      <c r="NR77" s="517"/>
      <c r="NS77" s="517"/>
      <c r="NT77" s="517"/>
      <c r="NU77" s="517"/>
      <c r="NV77" s="517"/>
      <c r="NW77" s="517"/>
      <c r="NX77" s="517"/>
      <c r="NY77" s="517"/>
      <c r="NZ77" s="517"/>
      <c r="OA77" s="517"/>
      <c r="OB77" s="517"/>
      <c r="OC77" s="517"/>
      <c r="OD77" s="517"/>
      <c r="OE77" s="517"/>
      <c r="OF77" s="517"/>
      <c r="OG77" s="517"/>
      <c r="OH77" s="517"/>
      <c r="OI77" s="517"/>
      <c r="OJ77" s="517"/>
      <c r="OK77" s="517"/>
      <c r="OL77" s="517"/>
      <c r="OM77" s="517"/>
      <c r="ON77" s="517"/>
      <c r="OO77" s="517"/>
      <c r="OP77" s="517"/>
      <c r="OQ77" s="517"/>
      <c r="OR77" s="517"/>
      <c r="OS77" s="517"/>
      <c r="OT77" s="517"/>
      <c r="OU77" s="517"/>
      <c r="OV77" s="517"/>
      <c r="OW77" s="517"/>
      <c r="OX77" s="517"/>
      <c r="OY77" s="517"/>
      <c r="OZ77" s="517"/>
      <c r="PA77" s="517"/>
      <c r="PB77" s="517"/>
      <c r="PC77" s="517"/>
      <c r="PD77" s="517"/>
      <c r="PE77" s="517"/>
      <c r="PF77" s="517"/>
      <c r="PG77" s="517"/>
      <c r="PH77" s="517"/>
      <c r="PI77" s="517"/>
      <c r="PJ77" s="517"/>
      <c r="PK77" s="517"/>
      <c r="PL77" s="517"/>
      <c r="PM77" s="517"/>
      <c r="PN77" s="517"/>
      <c r="PO77" s="517"/>
      <c r="PP77" s="517"/>
      <c r="PQ77" s="517"/>
      <c r="PR77" s="517"/>
      <c r="PS77" s="517"/>
      <c r="PT77" s="517"/>
      <c r="PU77" s="517"/>
      <c r="PV77" s="517"/>
      <c r="PW77" s="517"/>
      <c r="PX77" s="517"/>
      <c r="PY77" s="517"/>
      <c r="PZ77" s="517"/>
      <c r="QA77" s="517"/>
      <c r="QB77" s="517"/>
      <c r="QC77" s="517"/>
      <c r="QD77" s="517"/>
      <c r="QE77" s="517"/>
      <c r="QF77" s="517"/>
      <c r="QG77" s="517"/>
      <c r="QH77" s="517"/>
      <c r="QI77" s="517"/>
      <c r="QJ77" s="517"/>
      <c r="QK77" s="517"/>
      <c r="QL77" s="517"/>
      <c r="QM77" s="517"/>
      <c r="QN77" s="517"/>
      <c r="QO77" s="517"/>
      <c r="QP77" s="517"/>
      <c r="QQ77" s="517"/>
      <c r="QR77" s="517"/>
      <c r="QS77" s="517"/>
      <c r="QT77" s="517"/>
      <c r="QU77" s="517"/>
      <c r="QV77" s="517"/>
      <c r="QW77" s="517"/>
      <c r="QX77" s="517"/>
      <c r="QY77" s="517"/>
      <c r="QZ77" s="517"/>
      <c r="RA77" s="517"/>
      <c r="RB77" s="517"/>
      <c r="RC77" s="517"/>
      <c r="RD77" s="517"/>
      <c r="RE77" s="517"/>
      <c r="RF77" s="517"/>
      <c r="RG77" s="517"/>
      <c r="RH77" s="517"/>
      <c r="RI77" s="517"/>
      <c r="RJ77" s="517"/>
      <c r="RK77" s="517"/>
      <c r="RL77" s="517"/>
      <c r="RM77" s="517"/>
      <c r="RN77" s="517"/>
      <c r="RO77" s="517"/>
      <c r="RP77" s="517"/>
      <c r="RQ77" s="517"/>
      <c r="RR77" s="517"/>
      <c r="RS77" s="517"/>
      <c r="RT77" s="517"/>
      <c r="RU77" s="517"/>
      <c r="RV77" s="517"/>
      <c r="RW77" s="517"/>
      <c r="RX77" s="517"/>
      <c r="RY77" s="517"/>
      <c r="RZ77" s="517"/>
      <c r="SA77" s="517"/>
      <c r="SB77" s="517"/>
      <c r="SC77" s="517"/>
      <c r="SD77" s="517"/>
      <c r="SE77" s="517"/>
      <c r="SF77" s="517"/>
      <c r="SG77" s="517"/>
      <c r="SH77" s="517"/>
      <c r="SI77" s="517"/>
      <c r="SJ77" s="517"/>
      <c r="SK77" s="517"/>
      <c r="SL77" s="517"/>
      <c r="SM77" s="517"/>
      <c r="SN77" s="517"/>
      <c r="SO77" s="517"/>
      <c r="SP77" s="517"/>
      <c r="SQ77" s="517"/>
      <c r="SR77" s="517"/>
      <c r="SS77" s="517"/>
      <c r="ST77" s="517"/>
      <c r="SU77" s="517"/>
      <c r="SV77" s="517"/>
      <c r="SW77" s="517"/>
      <c r="SX77" s="517"/>
      <c r="SY77" s="517"/>
      <c r="SZ77" s="517"/>
      <c r="TA77" s="517"/>
      <c r="TB77" s="517"/>
      <c r="TC77" s="517"/>
      <c r="TD77" s="517"/>
      <c r="TE77" s="517"/>
      <c r="TF77" s="517"/>
      <c r="TG77" s="517"/>
      <c r="TH77" s="517"/>
      <c r="TI77" s="517"/>
      <c r="TJ77" s="517"/>
      <c r="TK77" s="517"/>
      <c r="TL77" s="517"/>
      <c r="TM77" s="517"/>
      <c r="TN77" s="517"/>
      <c r="TO77" s="517"/>
      <c r="TP77" s="517"/>
      <c r="TQ77" s="517"/>
      <c r="TR77" s="517"/>
      <c r="TS77" s="517"/>
      <c r="TT77" s="517"/>
      <c r="TU77" s="517"/>
      <c r="TV77" s="517"/>
      <c r="TW77" s="517"/>
      <c r="TX77" s="517"/>
      <c r="TY77" s="517"/>
      <c r="TZ77" s="517"/>
      <c r="UA77" s="517"/>
      <c r="UB77" s="517"/>
      <c r="UC77" s="517"/>
      <c r="UD77" s="517"/>
      <c r="UE77" s="517"/>
      <c r="UF77" s="517"/>
      <c r="UG77" s="517"/>
      <c r="UH77" s="517"/>
      <c r="UI77" s="517"/>
      <c r="UJ77" s="517"/>
      <c r="UK77" s="517"/>
      <c r="UL77" s="517"/>
      <c r="UM77" s="517"/>
      <c r="UN77" s="517"/>
      <c r="UO77" s="517"/>
      <c r="UP77" s="517"/>
      <c r="UQ77" s="517"/>
      <c r="UR77" s="517"/>
      <c r="US77" s="517"/>
      <c r="UT77" s="517"/>
      <c r="UU77" s="517"/>
      <c r="UV77" s="517"/>
      <c r="UW77" s="517"/>
      <c r="UX77" s="517"/>
      <c r="UY77" s="517"/>
      <c r="UZ77" s="517"/>
      <c r="VA77" s="517"/>
      <c r="VB77" s="517"/>
      <c r="VC77" s="517"/>
      <c r="VD77" s="517"/>
      <c r="VE77" s="517"/>
      <c r="VF77" s="517"/>
      <c r="VG77" s="517"/>
      <c r="VH77" s="517"/>
      <c r="VI77" s="517"/>
      <c r="VJ77" s="517"/>
      <c r="VK77" s="517"/>
      <c r="VL77" s="517"/>
      <c r="VM77" s="517"/>
      <c r="VN77" s="517"/>
      <c r="VO77" s="517"/>
      <c r="VP77" s="517"/>
      <c r="VQ77" s="517"/>
      <c r="VR77" s="517"/>
      <c r="VS77" s="517"/>
      <c r="VT77" s="517"/>
      <c r="VU77" s="517"/>
      <c r="VV77" s="517"/>
      <c r="VW77" s="517"/>
      <c r="VX77" s="517"/>
      <c r="VY77" s="517"/>
      <c r="VZ77" s="517"/>
      <c r="WA77" s="517"/>
      <c r="WB77" s="517"/>
      <c r="WC77" s="517"/>
      <c r="WD77" s="517"/>
      <c r="WE77" s="517"/>
      <c r="WF77" s="517"/>
      <c r="WG77" s="517"/>
      <c r="WH77" s="517"/>
      <c r="WI77" s="517"/>
      <c r="WJ77" s="517"/>
      <c r="WK77" s="517"/>
      <c r="WL77" s="517"/>
      <c r="WM77" s="517"/>
      <c r="WN77" s="18"/>
      <c r="WO77" s="517"/>
      <c r="WP77" s="517"/>
      <c r="WQ77" s="517"/>
      <c r="WR77" s="517"/>
      <c r="WS77" s="517"/>
      <c r="WT77" s="517"/>
      <c r="WU77" s="517"/>
      <c r="WV77" s="517"/>
      <c r="WW77" s="517"/>
      <c r="WX77" s="517"/>
      <c r="WY77" s="517"/>
      <c r="WZ77" s="517"/>
      <c r="XA77" s="517"/>
      <c r="XB77" s="517"/>
      <c r="XC77" s="517"/>
      <c r="XD77" s="517"/>
      <c r="XE77" s="517"/>
      <c r="XF77" s="517"/>
      <c r="XG77" s="517"/>
      <c r="XH77" s="18"/>
      <c r="XI77" s="517"/>
      <c r="XJ77" s="517"/>
      <c r="XK77" s="517"/>
      <c r="XL77" s="517"/>
      <c r="XM77" s="517"/>
      <c r="XN77" s="517"/>
      <c r="XO77" s="517"/>
      <c r="XP77" s="517"/>
      <c r="XQ77" s="517"/>
      <c r="XR77" s="517"/>
      <c r="XS77" s="517"/>
      <c r="XT77" s="517"/>
      <c r="XU77" s="517"/>
      <c r="XV77" s="517"/>
      <c r="XW77" s="517"/>
      <c r="XX77" s="517"/>
      <c r="XY77" s="517"/>
      <c r="XZ77" s="517"/>
      <c r="YA77" s="517"/>
      <c r="YB77" s="18"/>
      <c r="YC77" s="517"/>
      <c r="YD77" s="517"/>
      <c r="YE77" s="517"/>
      <c r="YF77" s="517"/>
      <c r="YG77" s="517"/>
      <c r="YH77" s="517"/>
      <c r="YI77" s="517"/>
      <c r="YJ77" s="517"/>
      <c r="YK77" s="517"/>
      <c r="YL77" s="517"/>
      <c r="YM77" s="517"/>
      <c r="YN77" s="517"/>
      <c r="YO77" s="517"/>
      <c r="YP77" s="517"/>
      <c r="YQ77" s="517"/>
      <c r="YR77" s="18"/>
      <c r="YS77" s="517"/>
      <c r="YT77" s="517"/>
      <c r="YU77" s="18"/>
      <c r="YV77" s="517"/>
      <c r="YW77" s="517"/>
      <c r="YX77" s="517"/>
      <c r="YY77" s="517"/>
      <c r="YZ77" s="517"/>
      <c r="ZA77" s="517"/>
      <c r="ZB77" s="517"/>
      <c r="ZC77" s="518"/>
      <c r="ZD77" s="518"/>
      <c r="ZE77" s="517"/>
      <c r="ZF77" s="517"/>
      <c r="ZG77" s="517"/>
      <c r="ZH77" s="517"/>
      <c r="ZI77" s="517"/>
      <c r="ZJ77" s="517"/>
      <c r="ZK77" s="517"/>
      <c r="ZL77" s="517"/>
      <c r="ZM77" s="517"/>
      <c r="ZN77" s="517"/>
      <c r="ZO77" s="517"/>
      <c r="ZP77" s="517"/>
      <c r="ZQ77" s="517"/>
      <c r="ZR77" s="517"/>
      <c r="ZS77" s="517"/>
      <c r="ZT77" s="517"/>
      <c r="ZU77" s="517"/>
      <c r="ZV77" s="517"/>
      <c r="ZW77" s="517"/>
      <c r="ZX77" s="517"/>
      <c r="ZY77" s="517"/>
      <c r="ZZ77" s="517"/>
      <c r="AAA77" s="517"/>
      <c r="AAB77" s="517"/>
      <c r="AAC77" s="517"/>
      <c r="AAD77" s="517"/>
      <c r="AAE77" s="517"/>
      <c r="AAF77" s="517"/>
      <c r="AAG77" s="517"/>
      <c r="AAH77" s="517"/>
      <c r="AAI77" s="517"/>
      <c r="AAJ77" s="517"/>
      <c r="AAK77" s="517"/>
      <c r="AAL77" s="517"/>
      <c r="AAM77" s="517"/>
      <c r="AAN77" s="517"/>
      <c r="AAO77" s="517"/>
      <c r="AAP77" s="517"/>
      <c r="AAQ77" s="517"/>
      <c r="AAR77" s="517"/>
      <c r="AAS77" s="517"/>
      <c r="AAT77" s="517"/>
      <c r="AAU77" s="517"/>
      <c r="AAV77" s="517"/>
      <c r="AAW77" s="517"/>
      <c r="AAX77" s="517"/>
      <c r="AAY77" s="517"/>
      <c r="AAZ77" s="517"/>
      <c r="ABA77" s="18"/>
      <c r="ABB77" s="517"/>
      <c r="ABC77" s="517"/>
      <c r="ABD77" s="517"/>
      <c r="ABE77" s="517"/>
      <c r="ABF77" s="517"/>
      <c r="ABG77" s="517"/>
      <c r="ABH77" s="517"/>
      <c r="ABI77" s="517"/>
      <c r="ABJ77" s="517"/>
      <c r="ABK77" s="517"/>
      <c r="ABL77" s="517"/>
      <c r="ABM77" s="517"/>
      <c r="ABN77" s="517"/>
      <c r="ABO77" s="517"/>
      <c r="ABP77" s="517"/>
      <c r="ABQ77" s="517"/>
      <c r="ABR77" s="517"/>
      <c r="ABS77" s="517"/>
      <c r="ABT77" s="517"/>
      <c r="ABU77" s="517"/>
      <c r="ABV77" s="517"/>
      <c r="ABW77" s="517"/>
      <c r="ABX77" s="517"/>
      <c r="ABY77" s="517"/>
      <c r="ABZ77" s="517"/>
      <c r="ACA77" s="517"/>
      <c r="ACB77" s="517"/>
      <c r="ACC77" s="517"/>
      <c r="ACD77" s="517"/>
      <c r="ACE77" s="517"/>
      <c r="ACF77" s="517"/>
      <c r="ACG77" s="517"/>
      <c r="ACH77" s="517"/>
      <c r="ACI77" s="517"/>
      <c r="ACJ77" s="517"/>
      <c r="ACK77" s="517"/>
      <c r="ACL77" s="517"/>
      <c r="ACM77" s="517"/>
      <c r="ACN77" s="517"/>
      <c r="ACO77" s="517"/>
      <c r="ACP77" s="517"/>
      <c r="ACQ77" s="517"/>
      <c r="ACR77" s="517"/>
      <c r="ACS77" s="517"/>
      <c r="ACT77" s="517"/>
      <c r="ACU77" s="517"/>
      <c r="ACV77" s="517"/>
      <c r="ACW77" s="517"/>
      <c r="ACX77" s="517"/>
      <c r="ACY77" s="517"/>
      <c r="ACZ77" s="517"/>
      <c r="ADA77" s="517"/>
      <c r="ADB77" s="517"/>
      <c r="ADC77" s="517"/>
      <c r="ADD77" s="517"/>
      <c r="ADE77" s="517"/>
      <c r="ADF77" s="517"/>
      <c r="ADG77" s="517"/>
      <c r="ADH77" s="517"/>
      <c r="ADI77" s="517"/>
      <c r="ADJ77" s="517"/>
      <c r="ADK77" s="517"/>
      <c r="ADL77" s="517"/>
      <c r="ADM77" s="517"/>
      <c r="ADN77" s="517"/>
      <c r="ADO77" s="517"/>
      <c r="ADP77" s="517"/>
      <c r="ADQ77" s="517"/>
      <c r="ADR77" s="517"/>
      <c r="ADS77" s="517"/>
      <c r="ADT77" s="517"/>
      <c r="ADU77" s="517"/>
      <c r="ADV77" s="517"/>
      <c r="ADW77" s="517"/>
      <c r="ADX77" s="517"/>
      <c r="ADY77" s="517"/>
      <c r="ADZ77" s="517"/>
      <c r="AEA77" s="517"/>
      <c r="AEB77" s="517"/>
      <c r="AEC77" s="517"/>
      <c r="AED77" s="517"/>
      <c r="AEE77" s="517"/>
      <c r="AEF77" s="517"/>
      <c r="AEG77" s="517"/>
      <c r="AEH77" s="517"/>
      <c r="AEI77" s="517"/>
      <c r="AEJ77" s="517"/>
      <c r="AEK77" s="517"/>
      <c r="AEL77" s="517"/>
      <c r="AEM77" s="517"/>
      <c r="AEN77" s="517"/>
      <c r="AEO77" s="483">
        <v>0</v>
      </c>
    </row>
    <row r="78" spans="1:821">
      <c r="A78" s="18">
        <f t="shared" si="226"/>
        <v>65</v>
      </c>
      <c r="B78" s="18"/>
      <c r="C78" s="11">
        <v>2000</v>
      </c>
      <c r="D78" s="444"/>
      <c r="E78" t="b">
        <v>0</v>
      </c>
      <c r="H78" s="25" t="s">
        <v>1708</v>
      </c>
      <c r="I78" s="111"/>
      <c r="J78" s="111"/>
      <c r="K78" s="111"/>
      <c r="L78" s="111"/>
      <c r="M78" s="111"/>
      <c r="N78" s="537">
        <v>3</v>
      </c>
      <c r="O78" s="537">
        <v>3</v>
      </c>
      <c r="P78" s="537">
        <v>3</v>
      </c>
      <c r="Q78" s="537">
        <v>1</v>
      </c>
      <c r="R78" s="537">
        <v>4</v>
      </c>
      <c r="S78" s="537">
        <v>1</v>
      </c>
      <c r="T78" s="537">
        <v>2</v>
      </c>
      <c r="U78" s="537">
        <v>1</v>
      </c>
      <c r="V78" s="111"/>
      <c r="W78" s="111"/>
      <c r="X78" s="111"/>
      <c r="Y78" s="111"/>
      <c r="Z78" s="111"/>
      <c r="AA78" s="111"/>
      <c r="AB78" s="111"/>
      <c r="AC78" s="537">
        <v>5</v>
      </c>
      <c r="AD78" s="537">
        <v>6</v>
      </c>
      <c r="AE78" s="537">
        <v>6</v>
      </c>
      <c r="AF78" s="537">
        <v>6</v>
      </c>
      <c r="AG78" s="537">
        <v>4</v>
      </c>
      <c r="AH78" s="537">
        <v>4</v>
      </c>
      <c r="AI78" s="537">
        <v>2</v>
      </c>
      <c r="AJ78" s="111"/>
      <c r="AK78" s="537">
        <v>1</v>
      </c>
      <c r="AL78" s="111"/>
      <c r="AM78" s="111"/>
      <c r="AN78" s="111"/>
      <c r="AO78" s="111"/>
      <c r="AP78" s="111"/>
      <c r="AQ78" s="111"/>
      <c r="AR78" s="111"/>
      <c r="AS78" s="111"/>
      <c r="AT78" s="111"/>
      <c r="AU78" s="111"/>
      <c r="AV78" s="111"/>
      <c r="AW78" s="111"/>
      <c r="AX78" s="111"/>
      <c r="AY78" s="661">
        <v>21</v>
      </c>
      <c r="AZ78" s="659">
        <v>1</v>
      </c>
      <c r="BA78" s="22" t="s">
        <v>2719</v>
      </c>
      <c r="BB78" s="8"/>
      <c r="BC78" s="18" t="s">
        <v>2597</v>
      </c>
      <c r="BD78" s="525"/>
      <c r="BE78" s="525"/>
      <c r="BF78" s="525"/>
      <c r="BG78" s="525"/>
      <c r="BH78" s="525"/>
      <c r="BI78" s="525"/>
      <c r="BJ78" s="525"/>
      <c r="BK78" s="525"/>
      <c r="BL78" s="525"/>
      <c r="BM78" s="18" t="s">
        <v>2597</v>
      </c>
      <c r="BN78" s="525"/>
      <c r="BO78" s="525"/>
      <c r="BP78" s="525"/>
      <c r="BQ78" s="525"/>
      <c r="BR78" s="525"/>
      <c r="BS78" s="525"/>
      <c r="BT78" s="525"/>
      <c r="BU78" s="525"/>
      <c r="BV78" s="525"/>
      <c r="BW78" s="525"/>
      <c r="BX78" s="525"/>
      <c r="BY78" s="525"/>
      <c r="BZ78" s="525"/>
      <c r="CA78" s="525"/>
      <c r="CB78" s="525"/>
      <c r="CC78" s="525"/>
      <c r="CD78" s="525"/>
      <c r="CE78" s="525"/>
      <c r="CF78" s="18" t="s">
        <v>2597</v>
      </c>
      <c r="CG78" s="525"/>
      <c r="CH78" s="525"/>
      <c r="CI78" s="525"/>
      <c r="CJ78" s="525"/>
      <c r="CK78" s="525"/>
      <c r="CL78" s="525"/>
      <c r="CM78" s="525"/>
      <c r="CN78" s="525"/>
      <c r="CO78" s="525"/>
      <c r="CP78" s="525"/>
      <c r="CQ78" s="525"/>
      <c r="CR78" s="525"/>
      <c r="CS78" s="525"/>
      <c r="CT78" s="525"/>
      <c r="CU78" s="525"/>
      <c r="CV78" s="525"/>
      <c r="CW78" s="525"/>
      <c r="CX78" s="525"/>
      <c r="CY78" s="525"/>
      <c r="CZ78" s="525"/>
      <c r="DA78" s="525"/>
      <c r="DB78" s="525"/>
      <c r="DC78" s="18" t="s">
        <v>2597</v>
      </c>
      <c r="DD78" s="525"/>
      <c r="DE78" s="525"/>
      <c r="DF78" s="525"/>
      <c r="DG78" s="525"/>
      <c r="DH78" s="542"/>
      <c r="DI78" s="525"/>
      <c r="DJ78" s="525"/>
      <c r="DK78" s="525"/>
      <c r="DL78" s="525"/>
      <c r="DM78" s="525"/>
      <c r="DN78" s="525"/>
      <c r="DO78" s="525"/>
      <c r="DP78" s="525"/>
      <c r="DQ78" s="525"/>
      <c r="DR78" s="525"/>
      <c r="DS78" s="525"/>
      <c r="DT78" s="525"/>
      <c r="DU78" s="525"/>
      <c r="DV78" s="525"/>
      <c r="DW78" s="525"/>
      <c r="DX78" s="525"/>
      <c r="DY78" s="525"/>
      <c r="DZ78" s="525"/>
      <c r="EA78" s="525"/>
      <c r="EB78" s="525"/>
      <c r="EC78" s="525"/>
      <c r="ED78" s="525"/>
      <c r="EE78" s="525"/>
      <c r="EF78" s="525"/>
      <c r="EG78" s="525"/>
      <c r="EH78" s="525"/>
      <c r="EI78" s="525"/>
      <c r="EJ78" s="525"/>
      <c r="EK78" s="525"/>
      <c r="EL78" s="525"/>
      <c r="EM78" s="525"/>
      <c r="EN78" s="525"/>
      <c r="EO78" s="525"/>
      <c r="EP78" s="525"/>
      <c r="EQ78" s="525"/>
      <c r="ER78" s="525"/>
      <c r="ES78" s="525"/>
      <c r="ET78" s="525"/>
      <c r="EU78" s="525"/>
      <c r="EV78" s="525"/>
      <c r="EW78" s="525"/>
      <c r="EX78" s="525"/>
      <c r="EY78" s="525"/>
      <c r="EZ78" s="525"/>
      <c r="FA78" s="525"/>
      <c r="FB78" s="525"/>
      <c r="FC78" s="525"/>
      <c r="FD78" s="525"/>
      <c r="FE78" s="525"/>
      <c r="FF78" s="525"/>
      <c r="FG78" s="525"/>
      <c r="FH78" s="525"/>
      <c r="FI78" s="525"/>
      <c r="FJ78" s="525"/>
      <c r="FK78" s="525"/>
      <c r="FL78" s="525"/>
      <c r="FM78" s="525"/>
      <c r="FN78" s="525"/>
      <c r="FO78" s="525"/>
      <c r="FP78" s="525"/>
      <c r="FQ78" s="525"/>
      <c r="FR78" s="525"/>
      <c r="FS78" s="525"/>
      <c r="FT78" s="525"/>
      <c r="FU78" s="525"/>
      <c r="FV78" s="525"/>
      <c r="FW78" s="525"/>
      <c r="FX78" s="525"/>
      <c r="FY78" s="525"/>
      <c r="FZ78" s="525"/>
      <c r="GA78" s="525"/>
      <c r="GB78" s="525"/>
      <c r="GC78" s="525"/>
      <c r="GD78" s="525"/>
      <c r="GE78" s="525"/>
      <c r="GF78" s="525"/>
      <c r="GG78" s="525"/>
      <c r="GH78" s="525"/>
      <c r="GI78" s="525"/>
      <c r="GJ78" s="525"/>
      <c r="GK78" s="525"/>
      <c r="GL78" s="525"/>
      <c r="GM78" s="525"/>
      <c r="GN78" s="525"/>
      <c r="GO78" s="525"/>
      <c r="GP78" s="525"/>
      <c r="GQ78" s="525"/>
      <c r="GR78" s="18" t="s">
        <v>2597</v>
      </c>
      <c r="GS78" s="525"/>
      <c r="GT78" s="525"/>
      <c r="GU78" s="525"/>
      <c r="GV78" s="525"/>
      <c r="GW78" s="525"/>
      <c r="GX78" s="525"/>
      <c r="GY78" s="525"/>
      <c r="GZ78" s="525"/>
      <c r="HA78" s="525"/>
      <c r="HB78" s="525"/>
      <c r="HC78" s="525"/>
      <c r="HD78" s="525"/>
      <c r="HE78" s="525"/>
      <c r="HF78" s="525"/>
      <c r="HG78" s="525"/>
      <c r="HH78" s="525"/>
      <c r="HI78" s="525"/>
      <c r="HJ78" s="525"/>
      <c r="HK78" s="525"/>
      <c r="HL78" s="525"/>
      <c r="HM78" s="525"/>
      <c r="HN78" s="525"/>
      <c r="HO78" s="525"/>
      <c r="HP78" s="525"/>
      <c r="HQ78" s="525"/>
      <c r="HR78" s="525"/>
      <c r="HS78" s="525"/>
      <c r="HT78" s="525"/>
      <c r="HU78" s="525"/>
      <c r="HV78" s="525"/>
      <c r="HW78" s="525"/>
      <c r="HX78" s="525"/>
      <c r="HY78" s="525"/>
      <c r="HZ78" s="525"/>
      <c r="IA78" s="525"/>
      <c r="IB78" s="525"/>
      <c r="IC78" s="525"/>
      <c r="ID78" s="525"/>
      <c r="IE78" s="525"/>
      <c r="IF78" s="525"/>
      <c r="IG78" s="525"/>
      <c r="IH78" s="525"/>
      <c r="II78" s="525"/>
      <c r="IJ78" s="525"/>
      <c r="IK78" s="18" t="s">
        <v>2597</v>
      </c>
      <c r="IL78" s="525"/>
      <c r="IM78" s="525"/>
      <c r="IN78" s="525"/>
      <c r="IO78" s="525"/>
      <c r="IP78" s="525"/>
      <c r="IQ78" s="525"/>
      <c r="IR78" s="525"/>
      <c r="IS78" s="525"/>
      <c r="IT78" s="525"/>
      <c r="IU78" s="525"/>
      <c r="IV78" s="525"/>
      <c r="IW78" s="525"/>
      <c r="IX78" s="525"/>
      <c r="IY78" s="525"/>
      <c r="IZ78" s="525"/>
      <c r="JA78" s="525"/>
      <c r="JB78" s="525"/>
      <c r="JC78" s="525"/>
      <c r="JD78" s="525"/>
      <c r="JE78" s="525"/>
      <c r="JF78" s="525"/>
      <c r="JG78" s="525"/>
      <c r="JH78" s="525"/>
      <c r="JI78" s="525"/>
      <c r="JJ78" s="525"/>
      <c r="JK78" s="525"/>
      <c r="JL78" s="525"/>
      <c r="JM78" s="525"/>
      <c r="JN78" s="525"/>
      <c r="JO78" s="525"/>
      <c r="JP78" s="525"/>
      <c r="JQ78" s="525"/>
      <c r="JR78" s="525"/>
      <c r="JS78" s="525"/>
      <c r="JT78" s="525"/>
      <c r="JU78" s="525"/>
      <c r="JV78" s="525"/>
      <c r="JW78" s="525"/>
      <c r="JX78" s="525"/>
      <c r="JY78" s="525"/>
      <c r="JZ78" s="525"/>
      <c r="KA78" s="525"/>
      <c r="KB78" s="525"/>
      <c r="KC78" s="525"/>
      <c r="KD78" s="525"/>
      <c r="KE78" s="525"/>
      <c r="KF78" s="525"/>
      <c r="KG78" s="525"/>
      <c r="KH78" s="525"/>
      <c r="KI78" s="525"/>
      <c r="KJ78" s="525"/>
      <c r="KK78" s="525"/>
      <c r="KL78" s="525"/>
      <c r="KM78" s="525"/>
      <c r="KN78" s="525"/>
      <c r="KO78" s="525"/>
      <c r="KP78" s="525"/>
      <c r="KQ78" s="525"/>
      <c r="KR78" s="525"/>
      <c r="KS78" s="525"/>
      <c r="KT78" s="525"/>
      <c r="KU78" s="525"/>
      <c r="KV78" s="525"/>
      <c r="KW78" s="525"/>
      <c r="KX78" s="525"/>
      <c r="KY78" s="525"/>
      <c r="KZ78" s="525"/>
      <c r="LA78" s="525"/>
      <c r="LB78" s="525"/>
      <c r="LC78" s="525"/>
      <c r="LD78" s="525"/>
      <c r="LE78" s="525"/>
      <c r="LF78" s="525"/>
      <c r="LG78" s="525"/>
      <c r="LH78" s="525"/>
      <c r="LI78" s="525"/>
      <c r="LJ78" s="525"/>
      <c r="LK78" s="525"/>
      <c r="LL78" s="525"/>
      <c r="LM78" s="525"/>
      <c r="LN78" s="525"/>
      <c r="LO78" s="525"/>
      <c r="LP78" s="525"/>
      <c r="LQ78" s="525"/>
      <c r="LR78" s="525"/>
      <c r="LS78" s="525"/>
      <c r="LT78" s="525"/>
      <c r="LU78" s="525"/>
      <c r="LV78" s="525"/>
      <c r="LW78" s="525"/>
      <c r="LX78" s="525"/>
      <c r="LY78" s="525"/>
      <c r="LZ78" s="525"/>
      <c r="MA78" s="525"/>
      <c r="MB78" s="525"/>
      <c r="MC78" s="525"/>
      <c r="MD78" s="525"/>
      <c r="ME78" s="525"/>
      <c r="MF78" s="525"/>
      <c r="MG78" s="525"/>
      <c r="MH78" s="525"/>
      <c r="MI78" s="525"/>
      <c r="MJ78" s="525"/>
      <c r="MK78" s="525"/>
      <c r="ML78" s="525"/>
      <c r="MM78" s="525"/>
      <c r="MN78" s="525"/>
      <c r="MO78" s="525"/>
      <c r="MP78" s="525"/>
      <c r="MQ78" s="525"/>
      <c r="MR78" s="525"/>
      <c r="MS78" s="525"/>
      <c r="MT78" s="525"/>
      <c r="MU78" s="525"/>
      <c r="MV78" s="525"/>
      <c r="MW78" s="525"/>
      <c r="MX78" s="525"/>
      <c r="MY78" s="525"/>
      <c r="MZ78" s="525"/>
      <c r="NA78" s="525"/>
      <c r="NB78" s="525"/>
      <c r="NC78" s="525"/>
      <c r="ND78" s="525"/>
      <c r="NE78" s="525"/>
      <c r="NF78" s="525"/>
      <c r="NG78" s="525"/>
      <c r="NH78" s="525"/>
      <c r="NI78" s="525"/>
      <c r="NJ78" s="525"/>
      <c r="NK78" s="525"/>
      <c r="NL78" s="525"/>
      <c r="NM78" s="525"/>
      <c r="NN78" s="525"/>
      <c r="NO78" s="525"/>
      <c r="NP78" s="525"/>
      <c r="NQ78" s="525"/>
      <c r="NR78" s="525"/>
      <c r="NS78" s="525"/>
      <c r="NT78" s="525"/>
      <c r="NU78" s="525"/>
      <c r="NV78" s="525"/>
      <c r="NW78" s="525"/>
      <c r="NX78" s="525"/>
      <c r="NY78" s="525"/>
      <c r="NZ78" s="525"/>
      <c r="OA78" s="525"/>
      <c r="OB78" s="525"/>
      <c r="OC78" s="525"/>
      <c r="OD78" s="525"/>
      <c r="OE78" s="525"/>
      <c r="OF78" s="525"/>
      <c r="OG78" s="525"/>
      <c r="OH78" s="525"/>
      <c r="OI78" s="525"/>
      <c r="OJ78" s="525"/>
      <c r="OK78" s="525"/>
      <c r="OL78" s="525"/>
      <c r="OM78" s="525"/>
      <c r="ON78" s="525"/>
      <c r="OO78" s="525"/>
      <c r="OP78" s="525"/>
      <c r="OQ78" s="525"/>
      <c r="OR78" s="525"/>
      <c r="OS78" s="525"/>
      <c r="OT78" s="525"/>
      <c r="OU78" s="525"/>
      <c r="OV78" s="525"/>
      <c r="OW78" s="525"/>
      <c r="OX78" s="525"/>
      <c r="OY78" s="525"/>
      <c r="OZ78" s="525"/>
      <c r="PA78" s="525"/>
      <c r="PB78" s="525"/>
      <c r="PC78" s="525"/>
      <c r="PD78" s="525"/>
      <c r="PE78" s="525"/>
      <c r="PF78" s="525"/>
      <c r="PG78" s="525"/>
      <c r="PH78" s="525"/>
      <c r="PI78" s="525"/>
      <c r="PJ78" s="525"/>
      <c r="PK78" s="525"/>
      <c r="PL78" s="525"/>
      <c r="PM78" s="525"/>
      <c r="PN78" s="525"/>
      <c r="PO78" s="525"/>
      <c r="PP78" s="525"/>
      <c r="PQ78" s="525"/>
      <c r="PR78" s="525"/>
      <c r="PS78" s="525"/>
      <c r="PT78" s="525"/>
      <c r="PU78" s="525"/>
      <c r="PV78" s="525"/>
      <c r="PW78" s="525"/>
      <c r="PX78" s="525"/>
      <c r="PY78" s="525"/>
      <c r="PZ78" s="525"/>
      <c r="QA78" s="525"/>
      <c r="QB78" s="525"/>
      <c r="QC78" s="525"/>
      <c r="QD78" s="525"/>
      <c r="QE78" s="525"/>
      <c r="QF78" s="525"/>
      <c r="QG78" s="525"/>
      <c r="QH78" s="525"/>
      <c r="QI78" s="525"/>
      <c r="QJ78" s="525"/>
      <c r="QK78" s="525"/>
      <c r="QL78" s="525"/>
      <c r="QM78" s="525"/>
      <c r="QN78" s="525"/>
      <c r="QO78" s="525"/>
      <c r="QP78" s="525"/>
      <c r="QQ78" s="525"/>
      <c r="QR78" s="525"/>
      <c r="QS78" s="525"/>
      <c r="QT78" s="525"/>
      <c r="QU78" s="525"/>
      <c r="QV78" s="525"/>
      <c r="QW78" s="525"/>
      <c r="QX78" s="525"/>
      <c r="QY78" s="525"/>
      <c r="QZ78" s="525"/>
      <c r="RA78" s="525"/>
      <c r="RB78" s="525"/>
      <c r="RC78" s="525"/>
      <c r="RD78" s="525"/>
      <c r="RE78" s="525"/>
      <c r="RF78" s="525"/>
      <c r="RG78" s="525"/>
      <c r="RH78" s="525"/>
      <c r="RI78" s="525"/>
      <c r="RJ78" s="525"/>
      <c r="RK78" s="525"/>
      <c r="RL78" s="525"/>
      <c r="RM78" s="525"/>
      <c r="RN78" s="525"/>
      <c r="RO78" s="525"/>
      <c r="RP78" s="525"/>
      <c r="RQ78" s="525"/>
      <c r="RR78" s="525"/>
      <c r="RS78" s="525"/>
      <c r="RT78" s="525"/>
      <c r="RU78" s="525"/>
      <c r="RV78" s="525"/>
      <c r="RW78" s="525"/>
      <c r="RX78" s="525"/>
      <c r="RY78" s="525"/>
      <c r="RZ78" s="525"/>
      <c r="SA78" s="525"/>
      <c r="SB78" s="525"/>
      <c r="SC78" s="525"/>
      <c r="SD78" s="525"/>
      <c r="SE78" s="525"/>
      <c r="SF78" s="525"/>
      <c r="SG78" s="525"/>
      <c r="SH78" s="525"/>
      <c r="SI78" s="525"/>
      <c r="SJ78" s="525"/>
      <c r="SK78" s="525"/>
      <c r="SL78" s="525"/>
      <c r="SM78" s="525"/>
      <c r="SN78" s="525"/>
      <c r="SO78" s="525"/>
      <c r="SP78" s="525"/>
      <c r="SQ78" s="525"/>
      <c r="SR78" s="525"/>
      <c r="SS78" s="525"/>
      <c r="ST78" s="525"/>
      <c r="SU78" s="525"/>
      <c r="SV78" s="525"/>
      <c r="SW78" s="525"/>
      <c r="SX78" s="525"/>
      <c r="SY78" s="525"/>
      <c r="SZ78" s="525"/>
      <c r="TA78" s="525"/>
      <c r="TB78" s="525"/>
      <c r="TC78" s="525"/>
      <c r="TD78" s="525"/>
      <c r="TE78" s="525"/>
      <c r="TF78" s="525"/>
      <c r="TG78" s="525"/>
      <c r="TH78" s="525"/>
      <c r="TI78" s="525"/>
      <c r="TJ78" s="525"/>
      <c r="TK78" s="525"/>
      <c r="TL78" s="525"/>
      <c r="TM78" s="525"/>
      <c r="TN78" s="525"/>
      <c r="TO78" s="525"/>
      <c r="TP78" s="525"/>
      <c r="TQ78" s="525"/>
      <c r="TR78" s="525"/>
      <c r="TS78" s="525"/>
      <c r="TT78" s="525"/>
      <c r="TU78" s="525"/>
      <c r="TV78" s="525"/>
      <c r="TW78" s="525"/>
      <c r="TX78" s="525"/>
      <c r="TY78" s="525"/>
      <c r="TZ78" s="525"/>
      <c r="UA78" s="525"/>
      <c r="UB78" s="525"/>
      <c r="UC78" s="525"/>
      <c r="UD78" s="525"/>
      <c r="UE78" s="525"/>
      <c r="UF78" s="525"/>
      <c r="UG78" s="525"/>
      <c r="UH78" s="525"/>
      <c r="UI78" s="525"/>
      <c r="UJ78" s="525"/>
      <c r="UK78" s="525"/>
      <c r="UL78" s="525"/>
      <c r="UM78" s="525"/>
      <c r="UN78" s="525"/>
      <c r="UO78" s="525"/>
      <c r="UP78" s="525"/>
      <c r="UQ78" s="525"/>
      <c r="UR78" s="525"/>
      <c r="US78" s="525"/>
      <c r="UT78" s="525"/>
      <c r="UU78" s="525"/>
      <c r="UV78" s="525"/>
      <c r="UW78" s="525"/>
      <c r="UX78" s="525"/>
      <c r="UY78" s="525"/>
      <c r="UZ78" s="525"/>
      <c r="VA78" s="525"/>
      <c r="VB78" s="525"/>
      <c r="VC78" s="525"/>
      <c r="VD78" s="525"/>
      <c r="VE78" s="525"/>
      <c r="VF78" s="525"/>
      <c r="VG78" s="525"/>
      <c r="VH78" s="525"/>
      <c r="VI78" s="525"/>
      <c r="VJ78" s="525"/>
      <c r="VK78" s="525"/>
      <c r="VL78" s="525"/>
      <c r="VM78" s="525"/>
      <c r="VN78" s="525"/>
      <c r="VO78" s="525"/>
      <c r="VP78" s="525"/>
      <c r="VQ78" s="525"/>
      <c r="VR78" s="525"/>
      <c r="VS78" s="525"/>
      <c r="VT78" s="525"/>
      <c r="VU78" s="525"/>
      <c r="VV78" s="525"/>
      <c r="VW78" s="525"/>
      <c r="VX78" s="525"/>
      <c r="VY78" s="525"/>
      <c r="VZ78" s="525"/>
      <c r="WA78" s="525"/>
      <c r="WB78" s="525"/>
      <c r="WC78" s="525"/>
      <c r="WD78" s="525"/>
      <c r="WE78" s="525"/>
      <c r="WF78" s="525"/>
      <c r="WG78" s="525"/>
      <c r="WH78" s="525"/>
      <c r="WI78" s="525"/>
      <c r="WJ78" s="525"/>
      <c r="WK78" s="525"/>
      <c r="WL78" s="525"/>
      <c r="WM78" s="525"/>
      <c r="WN78" s="18" t="s">
        <v>2597</v>
      </c>
      <c r="WO78" s="525"/>
      <c r="WP78" s="525"/>
      <c r="WQ78" s="525"/>
      <c r="WR78" s="525"/>
      <c r="WS78" s="525"/>
      <c r="WT78" s="525"/>
      <c r="WU78" s="525"/>
      <c r="WV78" s="525"/>
      <c r="WW78" s="525"/>
      <c r="WX78" s="525"/>
      <c r="WY78" s="525"/>
      <c r="WZ78" s="525"/>
      <c r="XA78" s="525"/>
      <c r="XB78" s="525"/>
      <c r="XC78" s="525"/>
      <c r="XD78" s="525"/>
      <c r="XE78" s="525"/>
      <c r="XF78" s="525"/>
      <c r="XG78" s="525"/>
      <c r="XH78" s="18" t="s">
        <v>2597</v>
      </c>
      <c r="XI78" s="525"/>
      <c r="XJ78" s="525"/>
      <c r="XK78" s="525"/>
      <c r="XL78" s="525"/>
      <c r="XM78" s="525"/>
      <c r="XN78" s="525"/>
      <c r="XO78" s="525"/>
      <c r="XP78" s="525"/>
      <c r="XQ78" s="525"/>
      <c r="XR78" s="525"/>
      <c r="XS78" s="525"/>
      <c r="XT78" s="525"/>
      <c r="XU78" s="525"/>
      <c r="XV78" s="525"/>
      <c r="XW78" s="525"/>
      <c r="XX78" s="525"/>
      <c r="XY78" s="525"/>
      <c r="XZ78" s="525"/>
      <c r="YA78" s="525"/>
      <c r="YB78" s="18" t="s">
        <v>2597</v>
      </c>
      <c r="YC78" s="525"/>
      <c r="YD78" s="525"/>
      <c r="YE78" s="525"/>
      <c r="YF78" s="525"/>
      <c r="YG78" s="525"/>
      <c r="YH78" s="525"/>
      <c r="YI78" s="525"/>
      <c r="YJ78" s="525"/>
      <c r="YK78" s="525"/>
      <c r="YL78" s="525"/>
      <c r="YM78" s="525"/>
      <c r="YN78" s="525"/>
      <c r="YO78" s="525"/>
      <c r="YP78" s="525"/>
      <c r="YQ78" s="525"/>
      <c r="YR78" s="18" t="s">
        <v>2597</v>
      </c>
      <c r="YS78" s="525"/>
      <c r="YT78" s="525"/>
      <c r="YU78" s="18" t="s">
        <v>2597</v>
      </c>
      <c r="YV78" s="525"/>
      <c r="YW78" s="525"/>
      <c r="YX78" s="525"/>
      <c r="YY78" s="525"/>
      <c r="YZ78" s="525"/>
      <c r="ZA78" s="525"/>
      <c r="ZB78" s="525"/>
      <c r="ZC78" s="542"/>
      <c r="ZD78" s="542"/>
      <c r="ZE78" s="525"/>
      <c r="ZF78" s="525"/>
      <c r="ZG78" s="525"/>
      <c r="ZH78" s="525"/>
      <c r="ZI78" s="525"/>
      <c r="ZJ78" s="525"/>
      <c r="ZK78" s="525"/>
      <c r="ZL78" s="525"/>
      <c r="ZM78" s="525"/>
      <c r="ZN78" s="525"/>
      <c r="ZO78" s="525"/>
      <c r="ZP78" s="525"/>
      <c r="ZQ78" s="525"/>
      <c r="ZR78" s="525"/>
      <c r="ZS78" s="525"/>
      <c r="ZT78" s="525"/>
      <c r="ZU78" s="525"/>
      <c r="ZV78" s="525"/>
      <c r="ZW78" s="525"/>
      <c r="ZX78" s="525"/>
      <c r="ZY78" s="525"/>
      <c r="ZZ78" s="525"/>
      <c r="AAA78" s="525"/>
      <c r="AAB78" s="525"/>
      <c r="AAC78" s="525"/>
      <c r="AAD78" s="525"/>
      <c r="AAE78" s="525"/>
      <c r="AAF78" s="525"/>
      <c r="AAG78" s="525"/>
      <c r="AAH78" s="525"/>
      <c r="AAI78" s="525"/>
      <c r="AAJ78" s="525"/>
      <c r="AAK78" s="525"/>
      <c r="AAL78" s="525"/>
      <c r="AAM78" s="525"/>
      <c r="AAN78" s="525"/>
      <c r="AAO78" s="525"/>
      <c r="AAP78" s="525"/>
      <c r="AAQ78" s="525"/>
      <c r="AAR78" s="525"/>
      <c r="AAS78" s="525"/>
      <c r="AAT78" s="525"/>
      <c r="AAU78" s="525"/>
      <c r="AAV78" s="525"/>
      <c r="AAW78" s="525"/>
      <c r="AAX78" s="525"/>
      <c r="AAY78" s="525"/>
      <c r="AAZ78" s="525"/>
      <c r="ABA78" s="18" t="s">
        <v>2597</v>
      </c>
      <c r="ABB78" s="525"/>
      <c r="ABC78" s="525"/>
      <c r="ABD78" s="525"/>
      <c r="ABE78" s="525"/>
      <c r="ABF78" s="525"/>
      <c r="ABG78" s="525"/>
      <c r="ABH78" s="525"/>
      <c r="ABI78" s="525"/>
      <c r="ABJ78" s="525"/>
      <c r="ABK78" s="525"/>
      <c r="ABL78" s="525"/>
      <c r="ABM78" s="525"/>
      <c r="ABN78" s="525"/>
      <c r="ABO78" s="525"/>
      <c r="ABP78" s="525"/>
      <c r="ABQ78" s="525"/>
      <c r="ABR78" s="525"/>
      <c r="ABS78" s="525"/>
      <c r="ABT78" s="525"/>
      <c r="ABU78" s="525"/>
      <c r="ABV78" s="525"/>
      <c r="ABW78" s="525"/>
      <c r="ABX78" s="525"/>
      <c r="ABY78" s="525"/>
      <c r="ABZ78" s="525"/>
      <c r="ACA78" s="525"/>
      <c r="ACB78" s="525"/>
      <c r="ACC78" s="525"/>
      <c r="ACD78" s="525"/>
      <c r="ACE78" s="525"/>
      <c r="ACF78" s="525"/>
      <c r="ACG78" s="525"/>
      <c r="ACH78" s="525"/>
      <c r="ACI78" s="525"/>
      <c r="ACJ78" s="525"/>
      <c r="ACK78" s="525"/>
      <c r="ACL78" s="525"/>
      <c r="ACM78" s="525"/>
      <c r="ACN78" s="525"/>
      <c r="ACO78" s="525"/>
      <c r="ACP78" s="525"/>
      <c r="ACQ78" s="525"/>
      <c r="ACR78" s="525"/>
      <c r="ACS78" s="525"/>
      <c r="ACT78" s="525"/>
      <c r="ACU78" s="525"/>
      <c r="ACV78" s="525"/>
      <c r="ACW78" s="525"/>
      <c r="ACX78" s="525"/>
      <c r="ACY78" s="525"/>
      <c r="ACZ78" s="525"/>
      <c r="ADA78" s="525"/>
      <c r="ADB78" s="525"/>
      <c r="ADC78" s="525"/>
      <c r="ADD78" s="525"/>
      <c r="ADE78" s="525"/>
      <c r="ADF78" s="525"/>
      <c r="ADG78" s="525"/>
      <c r="ADH78" s="525"/>
      <c r="ADI78" s="525"/>
      <c r="ADJ78" s="525"/>
      <c r="ADK78" s="525"/>
      <c r="ADL78" s="525"/>
      <c r="ADM78" s="525"/>
      <c r="ADN78" s="525"/>
      <c r="ADO78" s="525"/>
      <c r="ADP78" s="525"/>
      <c r="ADQ78" s="525"/>
      <c r="ADR78" s="525"/>
      <c r="ADS78" s="525"/>
      <c r="ADT78" s="525"/>
      <c r="ADU78" s="525"/>
      <c r="ADV78" s="525"/>
      <c r="ADW78" s="525"/>
      <c r="ADX78" s="525"/>
      <c r="ADY78" s="525"/>
      <c r="ADZ78" s="525"/>
      <c r="AEA78" s="525"/>
      <c r="AEB78" s="525"/>
      <c r="AEC78" s="525"/>
      <c r="AED78" s="525"/>
      <c r="AEE78" s="525"/>
      <c r="AEF78" s="525"/>
      <c r="AEG78" s="525"/>
      <c r="AEH78" s="525"/>
      <c r="AEI78" s="525"/>
      <c r="AEJ78" s="525"/>
      <c r="AEK78" s="525"/>
      <c r="AEL78" s="525"/>
      <c r="AEM78" s="525"/>
      <c r="AEN78" s="525"/>
      <c r="AEO78" s="483">
        <v>0</v>
      </c>
    </row>
    <row r="79" spans="1:821" outlineLevel="2">
      <c r="A79" s="18">
        <f t="shared" si="226"/>
        <v>66</v>
      </c>
      <c r="B79" s="18"/>
      <c r="D79" s="444"/>
      <c r="E79" t="b">
        <v>0</v>
      </c>
      <c r="H79" s="25" t="s">
        <v>1604</v>
      </c>
      <c r="I79" s="111"/>
      <c r="J79" s="111"/>
      <c r="K79" s="111"/>
      <c r="L79" s="111"/>
      <c r="M79" s="111"/>
      <c r="N79" s="562">
        <f>PRODUCT($AY78:$AY79)</f>
        <v>21</v>
      </c>
      <c r="O79" s="562">
        <f>PRODUCT($AY78:$AY79)</f>
        <v>21</v>
      </c>
      <c r="P79" s="562">
        <f>PRODUCT($AY78:$AY79)</f>
        <v>21</v>
      </c>
      <c r="Q79" s="553">
        <f>PRODUCT($R78:$R79)</f>
        <v>84</v>
      </c>
      <c r="R79" s="554">
        <f>PRODUCT($AY78:$AY79)</f>
        <v>21</v>
      </c>
      <c r="S79" s="554">
        <f>PRODUCT($Q78:$Q79)</f>
        <v>84</v>
      </c>
      <c r="T79" s="567">
        <f>PRODUCT($N78:$N79)</f>
        <v>63</v>
      </c>
      <c r="U79" s="567">
        <f>PRODUCT($N78:$N79)</f>
        <v>63</v>
      </c>
      <c r="V79" s="111"/>
      <c r="W79" s="111"/>
      <c r="X79" s="111"/>
      <c r="Y79" s="111"/>
      <c r="Z79" s="111"/>
      <c r="AA79" s="111"/>
      <c r="AB79" s="111"/>
      <c r="AC79" s="562">
        <f>PRODUCT($AY78:$AY79)</f>
        <v>21</v>
      </c>
      <c r="AD79" s="562">
        <f>PRODUCT($AY78:$AY79)</f>
        <v>21</v>
      </c>
      <c r="AE79" s="562">
        <f t="shared" ref="AE79:AH79" si="383">PRODUCT($AY78:$AY79)</f>
        <v>21</v>
      </c>
      <c r="AF79" s="562">
        <f t="shared" si="383"/>
        <v>21</v>
      </c>
      <c r="AG79" s="562">
        <f t="shared" si="383"/>
        <v>21</v>
      </c>
      <c r="AH79" s="562">
        <f t="shared" si="383"/>
        <v>21</v>
      </c>
      <c r="AI79" s="562">
        <f t="shared" ref="AI79" si="384">PRODUCT($AY78:$AY79)</f>
        <v>21</v>
      </c>
      <c r="AJ79" s="111"/>
      <c r="AK79" s="559">
        <f>PRODUCT($P78:$P79)</f>
        <v>63</v>
      </c>
      <c r="AL79" s="111"/>
      <c r="AM79" s="111"/>
      <c r="AN79" s="111"/>
      <c r="AO79" s="111"/>
      <c r="AP79" s="111"/>
      <c r="AQ79" s="111"/>
      <c r="AR79" s="111"/>
      <c r="AS79" s="111"/>
      <c r="AT79" s="111"/>
      <c r="AU79" s="111"/>
      <c r="AV79" s="111"/>
      <c r="AW79" s="111"/>
      <c r="AX79" s="111"/>
      <c r="AY79" s="660">
        <v>1</v>
      </c>
      <c r="AZ79" s="111">
        <f>MAX($I79:$AY79)*INDEX($I78:$AY78,1,MATCH(MAX($I79:$AY79),$I79:$AY79,0))</f>
        <v>84</v>
      </c>
      <c r="BA79" s="11" t="s">
        <v>2659</v>
      </c>
      <c r="BB79" s="8"/>
      <c r="BC79" s="18"/>
      <c r="BD79" s="525"/>
      <c r="BE79" s="525"/>
      <c r="BF79" s="525"/>
      <c r="BG79" s="525"/>
      <c r="BH79" s="525"/>
      <c r="BI79" s="525"/>
      <c r="BJ79" s="525"/>
      <c r="BK79" s="525"/>
      <c r="BL79" s="525"/>
      <c r="BM79" s="18"/>
      <c r="BN79" s="525"/>
      <c r="BO79" s="525"/>
      <c r="BP79" s="525"/>
      <c r="BQ79" s="525"/>
      <c r="BR79" s="525"/>
      <c r="BS79" s="525"/>
      <c r="BT79" s="525"/>
      <c r="BU79" s="525"/>
      <c r="BV79" s="525"/>
      <c r="BW79" s="525"/>
      <c r="BX79" s="525"/>
      <c r="BY79" s="525"/>
      <c r="BZ79" s="525"/>
      <c r="CA79" s="525"/>
      <c r="CB79" s="525"/>
      <c r="CC79" s="525"/>
      <c r="CD79" s="525"/>
      <c r="CE79" s="525"/>
      <c r="CF79" s="18"/>
      <c r="CG79" s="525"/>
      <c r="CH79" s="525"/>
      <c r="CI79" s="525"/>
      <c r="CJ79" s="525"/>
      <c r="CK79" s="525"/>
      <c r="CL79" s="525"/>
      <c r="CM79" s="525"/>
      <c r="CN79" s="525"/>
      <c r="CO79" s="525"/>
      <c r="CP79" s="525"/>
      <c r="CQ79" s="525"/>
      <c r="CR79" s="525"/>
      <c r="CS79" s="525"/>
      <c r="CT79" s="525"/>
      <c r="CU79" s="525"/>
      <c r="CV79" s="525"/>
      <c r="CW79" s="525"/>
      <c r="CX79" s="525"/>
      <c r="CY79" s="525"/>
      <c r="CZ79" s="525"/>
      <c r="DA79" s="525"/>
      <c r="DB79" s="525"/>
      <c r="DC79" s="18"/>
      <c r="DD79" s="525"/>
      <c r="DE79" s="525"/>
      <c r="DF79" s="525"/>
      <c r="DG79" s="525"/>
      <c r="DH79" s="542"/>
      <c r="DI79" s="525"/>
      <c r="DJ79" s="525"/>
      <c r="DK79" s="525"/>
      <c r="DL79" s="525"/>
      <c r="DM79" s="525"/>
      <c r="DN79" s="525"/>
      <c r="DO79" s="525"/>
      <c r="DP79" s="525"/>
      <c r="DQ79" s="525"/>
      <c r="DR79" s="525"/>
      <c r="DS79" s="525"/>
      <c r="DT79" s="525"/>
      <c r="DU79" s="525"/>
      <c r="DV79" s="525"/>
      <c r="DW79" s="525"/>
      <c r="DX79" s="525"/>
      <c r="DY79" s="525"/>
      <c r="DZ79" s="525"/>
      <c r="EA79" s="525"/>
      <c r="EB79" s="525"/>
      <c r="EC79" s="525"/>
      <c r="ED79" s="525"/>
      <c r="EE79" s="525"/>
      <c r="EF79" s="525"/>
      <c r="EG79" s="525"/>
      <c r="EH79" s="525"/>
      <c r="EI79" s="525"/>
      <c r="EJ79" s="525"/>
      <c r="EK79" s="525"/>
      <c r="EL79" s="525"/>
      <c r="EM79" s="525"/>
      <c r="EN79" s="525"/>
      <c r="EO79" s="525"/>
      <c r="EP79" s="525"/>
      <c r="EQ79" s="525"/>
      <c r="ER79" s="525"/>
      <c r="ES79" s="525"/>
      <c r="ET79" s="525"/>
      <c r="EU79" s="525"/>
      <c r="EV79" s="525"/>
      <c r="EW79" s="525"/>
      <c r="EX79" s="525"/>
      <c r="EY79" s="525"/>
      <c r="EZ79" s="525"/>
      <c r="FA79" s="525"/>
      <c r="FB79" s="525"/>
      <c r="FC79" s="525"/>
      <c r="FD79" s="525"/>
      <c r="FE79" s="525"/>
      <c r="FF79" s="525"/>
      <c r="FG79" s="525"/>
      <c r="FH79" s="525"/>
      <c r="FI79" s="525"/>
      <c r="FJ79" s="525"/>
      <c r="FK79" s="525"/>
      <c r="FL79" s="525"/>
      <c r="FM79" s="525"/>
      <c r="FN79" s="525"/>
      <c r="FO79" s="525"/>
      <c r="FP79" s="525"/>
      <c r="FQ79" s="525"/>
      <c r="FR79" s="525"/>
      <c r="FS79" s="525"/>
      <c r="FT79" s="525"/>
      <c r="FU79" s="525"/>
      <c r="FV79" s="525"/>
      <c r="FW79" s="525"/>
      <c r="FX79" s="525"/>
      <c r="FY79" s="525"/>
      <c r="FZ79" s="525"/>
      <c r="GA79" s="525"/>
      <c r="GB79" s="525"/>
      <c r="GC79" s="525"/>
      <c r="GD79" s="525"/>
      <c r="GE79" s="525"/>
      <c r="GF79" s="525"/>
      <c r="GG79" s="525"/>
      <c r="GH79" s="525"/>
      <c r="GI79" s="525"/>
      <c r="GJ79" s="525"/>
      <c r="GK79" s="525"/>
      <c r="GL79" s="525"/>
      <c r="GM79" s="525"/>
      <c r="GN79" s="525"/>
      <c r="GO79" s="525"/>
      <c r="GP79" s="525"/>
      <c r="GQ79" s="525"/>
      <c r="GR79" s="18"/>
      <c r="GS79" s="525"/>
      <c r="GT79" s="525"/>
      <c r="GU79" s="525"/>
      <c r="GV79" s="525"/>
      <c r="GW79" s="525"/>
      <c r="GX79" s="525"/>
      <c r="GY79" s="525"/>
      <c r="GZ79" s="525"/>
      <c r="HA79" s="525"/>
      <c r="HB79" s="525"/>
      <c r="HC79" s="525"/>
      <c r="HD79" s="525"/>
      <c r="HE79" s="525"/>
      <c r="HF79" s="525"/>
      <c r="HG79" s="525"/>
      <c r="HH79" s="525"/>
      <c r="HI79" s="525"/>
      <c r="HJ79" s="525"/>
      <c r="HK79" s="525"/>
      <c r="HL79" s="525"/>
      <c r="HM79" s="525"/>
      <c r="HN79" s="525"/>
      <c r="HO79" s="525"/>
      <c r="HP79" s="525"/>
      <c r="HQ79" s="525"/>
      <c r="HR79" s="525"/>
      <c r="HS79" s="525"/>
      <c r="HT79" s="525"/>
      <c r="HU79" s="525"/>
      <c r="HV79" s="525"/>
      <c r="HW79" s="525"/>
      <c r="HX79" s="525"/>
      <c r="HY79" s="525"/>
      <c r="HZ79" s="525"/>
      <c r="IA79" s="525"/>
      <c r="IB79" s="525"/>
      <c r="IC79" s="525"/>
      <c r="ID79" s="525"/>
      <c r="IE79" s="525"/>
      <c r="IF79" s="525"/>
      <c r="IG79" s="525"/>
      <c r="IH79" s="525"/>
      <c r="II79" s="525"/>
      <c r="IJ79" s="525"/>
      <c r="IK79" s="18"/>
      <c r="IL79" s="525"/>
      <c r="IM79" s="525"/>
      <c r="IN79" s="525"/>
      <c r="IO79" s="525"/>
      <c r="IP79" s="525"/>
      <c r="IQ79" s="525"/>
      <c r="IR79" s="525"/>
      <c r="IS79" s="525"/>
      <c r="IT79" s="525"/>
      <c r="IU79" s="525"/>
      <c r="IV79" s="525"/>
      <c r="IW79" s="525"/>
      <c r="IX79" s="525"/>
      <c r="IY79" s="525"/>
      <c r="IZ79" s="525"/>
      <c r="JA79" s="525"/>
      <c r="JB79" s="525"/>
      <c r="JC79" s="525"/>
      <c r="JD79" s="525"/>
      <c r="JE79" s="525"/>
      <c r="JF79" s="525"/>
      <c r="JG79" s="525"/>
      <c r="JH79" s="525"/>
      <c r="JI79" s="525"/>
      <c r="JJ79" s="525"/>
      <c r="JK79" s="525"/>
      <c r="JL79" s="525"/>
      <c r="JM79" s="525"/>
      <c r="JN79" s="525"/>
      <c r="JO79" s="525"/>
      <c r="JP79" s="525"/>
      <c r="JQ79" s="525"/>
      <c r="JR79" s="525"/>
      <c r="JS79" s="525"/>
      <c r="JT79" s="525"/>
      <c r="JU79" s="525"/>
      <c r="JV79" s="525"/>
      <c r="JW79" s="525"/>
      <c r="JX79" s="525"/>
      <c r="JY79" s="525"/>
      <c r="JZ79" s="525"/>
      <c r="KA79" s="525"/>
      <c r="KB79" s="525"/>
      <c r="KC79" s="525"/>
      <c r="KD79" s="525"/>
      <c r="KE79" s="525"/>
      <c r="KF79" s="525"/>
      <c r="KG79" s="525"/>
      <c r="KH79" s="525"/>
      <c r="KI79" s="525"/>
      <c r="KJ79" s="525"/>
      <c r="KK79" s="525"/>
      <c r="KL79" s="525"/>
      <c r="KM79" s="525"/>
      <c r="KN79" s="525"/>
      <c r="KO79" s="525"/>
      <c r="KP79" s="525"/>
      <c r="KQ79" s="525"/>
      <c r="KR79" s="525"/>
      <c r="KS79" s="525"/>
      <c r="KT79" s="525"/>
      <c r="KU79" s="525"/>
      <c r="KV79" s="525"/>
      <c r="KW79" s="525"/>
      <c r="KX79" s="525"/>
      <c r="KY79" s="525"/>
      <c r="KZ79" s="525"/>
      <c r="LA79" s="525"/>
      <c r="LB79" s="525"/>
      <c r="LC79" s="525"/>
      <c r="LD79" s="525"/>
      <c r="LE79" s="525"/>
      <c r="LF79" s="525"/>
      <c r="LG79" s="525"/>
      <c r="LH79" s="525"/>
      <c r="LI79" s="525"/>
      <c r="LJ79" s="525"/>
      <c r="LK79" s="525"/>
      <c r="LL79" s="525"/>
      <c r="LM79" s="525"/>
      <c r="LN79" s="525"/>
      <c r="LO79" s="525"/>
      <c r="LP79" s="525"/>
      <c r="LQ79" s="525"/>
      <c r="LR79" s="525"/>
      <c r="LS79" s="525"/>
      <c r="LT79" s="525"/>
      <c r="LU79" s="525"/>
      <c r="LV79" s="525"/>
      <c r="LW79" s="525"/>
      <c r="LX79" s="525"/>
      <c r="LY79" s="525"/>
      <c r="LZ79" s="525"/>
      <c r="MA79" s="525"/>
      <c r="MB79" s="525"/>
      <c r="MC79" s="525"/>
      <c r="MD79" s="525"/>
      <c r="ME79" s="525"/>
      <c r="MF79" s="525"/>
      <c r="MG79" s="525"/>
      <c r="MH79" s="525"/>
      <c r="MI79" s="525"/>
      <c r="MJ79" s="525"/>
      <c r="MK79" s="525"/>
      <c r="ML79" s="525"/>
      <c r="MM79" s="525"/>
      <c r="MN79" s="525"/>
      <c r="MO79" s="525"/>
      <c r="MP79" s="525"/>
      <c r="MQ79" s="525"/>
      <c r="MR79" s="525"/>
      <c r="MS79" s="525"/>
      <c r="MT79" s="525"/>
      <c r="MU79" s="525"/>
      <c r="MV79" s="525"/>
      <c r="MW79" s="525"/>
      <c r="MX79" s="525"/>
      <c r="MY79" s="525"/>
      <c r="MZ79" s="525"/>
      <c r="NA79" s="525"/>
      <c r="NB79" s="525"/>
      <c r="NC79" s="525"/>
      <c r="ND79" s="525"/>
      <c r="NE79" s="525"/>
      <c r="NF79" s="525"/>
      <c r="NG79" s="525"/>
      <c r="NH79" s="525"/>
      <c r="NI79" s="525"/>
      <c r="NJ79" s="525"/>
      <c r="NK79" s="525"/>
      <c r="NL79" s="525"/>
      <c r="NM79" s="525"/>
      <c r="NN79" s="525"/>
      <c r="NO79" s="525"/>
      <c r="NP79" s="525"/>
      <c r="NQ79" s="525"/>
      <c r="NR79" s="525"/>
      <c r="NS79" s="525"/>
      <c r="NT79" s="525"/>
      <c r="NU79" s="525"/>
      <c r="NV79" s="525"/>
      <c r="NW79" s="525"/>
      <c r="NX79" s="525"/>
      <c r="NY79" s="525"/>
      <c r="NZ79" s="525"/>
      <c r="OA79" s="525"/>
      <c r="OB79" s="525"/>
      <c r="OC79" s="525"/>
      <c r="OD79" s="525"/>
      <c r="OE79" s="525"/>
      <c r="OF79" s="525"/>
      <c r="OG79" s="525"/>
      <c r="OH79" s="525"/>
      <c r="OI79" s="525"/>
      <c r="OJ79" s="525"/>
      <c r="OK79" s="525"/>
      <c r="OL79" s="525"/>
      <c r="OM79" s="525"/>
      <c r="ON79" s="525"/>
      <c r="OO79" s="525"/>
      <c r="OP79" s="525"/>
      <c r="OQ79" s="525"/>
      <c r="OR79" s="525"/>
      <c r="OS79" s="525"/>
      <c r="OT79" s="525"/>
      <c r="OU79" s="525"/>
      <c r="OV79" s="525"/>
      <c r="OW79" s="525"/>
      <c r="OX79" s="525"/>
      <c r="OY79" s="525"/>
      <c r="OZ79" s="525"/>
      <c r="PA79" s="525"/>
      <c r="PB79" s="525"/>
      <c r="PC79" s="525"/>
      <c r="PD79" s="525"/>
      <c r="PE79" s="525"/>
      <c r="PF79" s="525"/>
      <c r="PG79" s="525"/>
      <c r="PH79" s="525"/>
      <c r="PI79" s="525"/>
      <c r="PJ79" s="525"/>
      <c r="PK79" s="525"/>
      <c r="PL79" s="525"/>
      <c r="PM79" s="525"/>
      <c r="PN79" s="525"/>
      <c r="PO79" s="525"/>
      <c r="PP79" s="525"/>
      <c r="PQ79" s="525"/>
      <c r="PR79" s="525"/>
      <c r="PS79" s="525"/>
      <c r="PT79" s="525"/>
      <c r="PU79" s="525"/>
      <c r="PV79" s="525"/>
      <c r="PW79" s="525"/>
      <c r="PX79" s="525"/>
      <c r="PY79" s="525"/>
      <c r="PZ79" s="525"/>
      <c r="QA79" s="525"/>
      <c r="QB79" s="525"/>
      <c r="QC79" s="525"/>
      <c r="QD79" s="525"/>
      <c r="QE79" s="525"/>
      <c r="QF79" s="525"/>
      <c r="QG79" s="525"/>
      <c r="QH79" s="525"/>
      <c r="QI79" s="525"/>
      <c r="QJ79" s="525"/>
      <c r="QK79" s="525"/>
      <c r="QL79" s="525"/>
      <c r="QM79" s="525"/>
      <c r="QN79" s="525"/>
      <c r="QO79" s="525"/>
      <c r="QP79" s="525"/>
      <c r="QQ79" s="525"/>
      <c r="QR79" s="525"/>
      <c r="QS79" s="525"/>
      <c r="QT79" s="525"/>
      <c r="QU79" s="525"/>
      <c r="QV79" s="525"/>
      <c r="QW79" s="525"/>
      <c r="QX79" s="525"/>
      <c r="QY79" s="525"/>
      <c r="QZ79" s="525"/>
      <c r="RA79" s="525"/>
      <c r="RB79" s="525"/>
      <c r="RC79" s="525"/>
      <c r="RD79" s="525"/>
      <c r="RE79" s="525"/>
      <c r="RF79" s="525"/>
      <c r="RG79" s="525"/>
      <c r="RH79" s="525"/>
      <c r="RI79" s="525"/>
      <c r="RJ79" s="525"/>
      <c r="RK79" s="525"/>
      <c r="RL79" s="525"/>
      <c r="RM79" s="525"/>
      <c r="RN79" s="525"/>
      <c r="RO79" s="525"/>
      <c r="RP79" s="525"/>
      <c r="RQ79" s="525"/>
      <c r="RR79" s="525"/>
      <c r="RS79" s="525"/>
      <c r="RT79" s="525"/>
      <c r="RU79" s="525"/>
      <c r="RV79" s="525"/>
      <c r="RW79" s="525"/>
      <c r="RX79" s="525"/>
      <c r="RY79" s="525"/>
      <c r="RZ79" s="525"/>
      <c r="SA79" s="525"/>
      <c r="SB79" s="525"/>
      <c r="SC79" s="525"/>
      <c r="SD79" s="525"/>
      <c r="SE79" s="525"/>
      <c r="SF79" s="525"/>
      <c r="SG79" s="525"/>
      <c r="SH79" s="525"/>
      <c r="SI79" s="525"/>
      <c r="SJ79" s="525"/>
      <c r="SK79" s="525"/>
      <c r="SL79" s="525"/>
      <c r="SM79" s="525"/>
      <c r="SN79" s="525"/>
      <c r="SO79" s="525"/>
      <c r="SP79" s="525"/>
      <c r="SQ79" s="525"/>
      <c r="SR79" s="525"/>
      <c r="SS79" s="525"/>
      <c r="ST79" s="525"/>
      <c r="SU79" s="525"/>
      <c r="SV79" s="525"/>
      <c r="SW79" s="525"/>
      <c r="SX79" s="525"/>
      <c r="SY79" s="525"/>
      <c r="SZ79" s="525"/>
      <c r="TA79" s="525"/>
      <c r="TB79" s="525"/>
      <c r="TC79" s="525"/>
      <c r="TD79" s="525"/>
      <c r="TE79" s="525"/>
      <c r="TF79" s="525"/>
      <c r="TG79" s="525"/>
      <c r="TH79" s="525"/>
      <c r="TI79" s="525"/>
      <c r="TJ79" s="525"/>
      <c r="TK79" s="525"/>
      <c r="TL79" s="525"/>
      <c r="TM79" s="525"/>
      <c r="TN79" s="525"/>
      <c r="TO79" s="525"/>
      <c r="TP79" s="525"/>
      <c r="TQ79" s="525"/>
      <c r="TR79" s="525"/>
      <c r="TS79" s="525"/>
      <c r="TT79" s="525"/>
      <c r="TU79" s="525"/>
      <c r="TV79" s="525"/>
      <c r="TW79" s="525"/>
      <c r="TX79" s="525"/>
      <c r="TY79" s="525"/>
      <c r="TZ79" s="525"/>
      <c r="UA79" s="525"/>
      <c r="UB79" s="525"/>
      <c r="UC79" s="525"/>
      <c r="UD79" s="525"/>
      <c r="UE79" s="525"/>
      <c r="UF79" s="525"/>
      <c r="UG79" s="525"/>
      <c r="UH79" s="525"/>
      <c r="UI79" s="525"/>
      <c r="UJ79" s="525"/>
      <c r="UK79" s="525"/>
      <c r="UL79" s="525"/>
      <c r="UM79" s="525"/>
      <c r="UN79" s="525"/>
      <c r="UO79" s="525"/>
      <c r="UP79" s="525"/>
      <c r="UQ79" s="525"/>
      <c r="UR79" s="525"/>
      <c r="US79" s="525"/>
      <c r="UT79" s="525"/>
      <c r="UU79" s="525"/>
      <c r="UV79" s="525"/>
      <c r="UW79" s="525"/>
      <c r="UX79" s="525"/>
      <c r="UY79" s="525"/>
      <c r="UZ79" s="525"/>
      <c r="VA79" s="525"/>
      <c r="VB79" s="525"/>
      <c r="VC79" s="525"/>
      <c r="VD79" s="525"/>
      <c r="VE79" s="525"/>
      <c r="VF79" s="525"/>
      <c r="VG79" s="525"/>
      <c r="VH79" s="525"/>
      <c r="VI79" s="525"/>
      <c r="VJ79" s="525"/>
      <c r="VK79" s="525"/>
      <c r="VL79" s="525"/>
      <c r="VM79" s="525"/>
      <c r="VN79" s="525"/>
      <c r="VO79" s="525"/>
      <c r="VP79" s="525"/>
      <c r="VQ79" s="525"/>
      <c r="VR79" s="525"/>
      <c r="VS79" s="525"/>
      <c r="VT79" s="525"/>
      <c r="VU79" s="525"/>
      <c r="VV79" s="525"/>
      <c r="VW79" s="525"/>
      <c r="VX79" s="525"/>
      <c r="VY79" s="525"/>
      <c r="VZ79" s="525"/>
      <c r="WA79" s="525"/>
      <c r="WB79" s="525"/>
      <c r="WC79" s="525"/>
      <c r="WD79" s="525"/>
      <c r="WE79" s="525"/>
      <c r="WF79" s="525"/>
      <c r="WG79" s="525"/>
      <c r="WH79" s="525"/>
      <c r="WI79" s="525"/>
      <c r="WJ79" s="525"/>
      <c r="WK79" s="525"/>
      <c r="WL79" s="525"/>
      <c r="WM79" s="525"/>
      <c r="WN79" s="18"/>
      <c r="WO79" s="525"/>
      <c r="WP79" s="525"/>
      <c r="WQ79" s="525"/>
      <c r="WR79" s="525"/>
      <c r="WS79" s="525"/>
      <c r="WT79" s="525"/>
      <c r="WU79" s="525"/>
      <c r="WV79" s="525"/>
      <c r="WW79" s="525"/>
      <c r="WX79" s="525"/>
      <c r="WY79" s="525"/>
      <c r="WZ79" s="525"/>
      <c r="XA79" s="525"/>
      <c r="XB79" s="525"/>
      <c r="XC79" s="525"/>
      <c r="XD79" s="525"/>
      <c r="XE79" s="525"/>
      <c r="XF79" s="525"/>
      <c r="XG79" s="525"/>
      <c r="XH79" s="18"/>
      <c r="XI79" s="525"/>
      <c r="XJ79" s="525"/>
      <c r="XK79" s="525"/>
      <c r="XL79" s="525"/>
      <c r="XM79" s="525"/>
      <c r="XN79" s="525"/>
      <c r="XO79" s="525"/>
      <c r="XP79" s="525"/>
      <c r="XQ79" s="525"/>
      <c r="XR79" s="525"/>
      <c r="XS79" s="525"/>
      <c r="XT79" s="525"/>
      <c r="XU79" s="525"/>
      <c r="XV79" s="525"/>
      <c r="XW79" s="525"/>
      <c r="XX79" s="525"/>
      <c r="XY79" s="525"/>
      <c r="XZ79" s="525"/>
      <c r="YA79" s="525"/>
      <c r="YB79" s="18"/>
      <c r="YC79" s="525"/>
      <c r="YD79" s="525"/>
      <c r="YE79" s="525"/>
      <c r="YF79" s="525"/>
      <c r="YG79" s="525"/>
      <c r="YH79" s="525"/>
      <c r="YI79" s="525"/>
      <c r="YJ79" s="525"/>
      <c r="YK79" s="525"/>
      <c r="YL79" s="525"/>
      <c r="YM79" s="525"/>
      <c r="YN79" s="525"/>
      <c r="YO79" s="525"/>
      <c r="YP79" s="525"/>
      <c r="YQ79" s="525"/>
      <c r="YR79" s="18"/>
      <c r="YS79" s="525"/>
      <c r="YT79" s="525"/>
      <c r="YU79" s="18"/>
      <c r="YV79" s="525"/>
      <c r="YW79" s="525"/>
      <c r="YX79" s="525"/>
      <c r="YY79" s="525"/>
      <c r="YZ79" s="525"/>
      <c r="ZA79" s="525"/>
      <c r="ZB79" s="525"/>
      <c r="ZC79" s="542"/>
      <c r="ZD79" s="542"/>
      <c r="ZE79" s="525"/>
      <c r="ZF79" s="525"/>
      <c r="ZG79" s="525"/>
      <c r="ZH79" s="525"/>
      <c r="ZI79" s="525"/>
      <c r="ZJ79" s="525"/>
      <c r="ZK79" s="525"/>
      <c r="ZL79" s="525"/>
      <c r="ZM79" s="525"/>
      <c r="ZN79" s="525"/>
      <c r="ZO79" s="525"/>
      <c r="ZP79" s="525"/>
      <c r="ZQ79" s="525"/>
      <c r="ZR79" s="525"/>
      <c r="ZS79" s="525"/>
      <c r="ZT79" s="525"/>
      <c r="ZU79" s="525"/>
      <c r="ZV79" s="525"/>
      <c r="ZW79" s="525"/>
      <c r="ZX79" s="525"/>
      <c r="ZY79" s="525"/>
      <c r="ZZ79" s="525"/>
      <c r="AAA79" s="525"/>
      <c r="AAB79" s="525"/>
      <c r="AAC79" s="525"/>
      <c r="AAD79" s="525"/>
      <c r="AAE79" s="525"/>
      <c r="AAF79" s="525"/>
      <c r="AAG79" s="525"/>
      <c r="AAH79" s="525"/>
      <c r="AAI79" s="525"/>
      <c r="AAJ79" s="525"/>
      <c r="AAK79" s="525"/>
      <c r="AAL79" s="525"/>
      <c r="AAM79" s="525"/>
      <c r="AAN79" s="525"/>
      <c r="AAO79" s="525"/>
      <c r="AAP79" s="525"/>
      <c r="AAQ79" s="525"/>
      <c r="AAR79" s="525"/>
      <c r="AAS79" s="525"/>
      <c r="AAT79" s="525"/>
      <c r="AAU79" s="525"/>
      <c r="AAV79" s="525"/>
      <c r="AAW79" s="525"/>
      <c r="AAX79" s="525"/>
      <c r="AAY79" s="525"/>
      <c r="AAZ79" s="525"/>
      <c r="ABA79" s="18"/>
      <c r="ABB79" s="525"/>
      <c r="ABC79" s="525"/>
      <c r="ABD79" s="525"/>
      <c r="ABE79" s="525"/>
      <c r="ABF79" s="525"/>
      <c r="ABG79" s="525"/>
      <c r="ABH79" s="525"/>
      <c r="ABI79" s="525"/>
      <c r="ABJ79" s="525"/>
      <c r="ABK79" s="525"/>
      <c r="ABL79" s="525"/>
      <c r="ABM79" s="525"/>
      <c r="ABN79" s="525"/>
      <c r="ABO79" s="525"/>
      <c r="ABP79" s="525"/>
      <c r="ABQ79" s="525"/>
      <c r="ABR79" s="525"/>
      <c r="ABS79" s="525"/>
      <c r="ABT79" s="525"/>
      <c r="ABU79" s="525"/>
      <c r="ABV79" s="525"/>
      <c r="ABW79" s="525"/>
      <c r="ABX79" s="525"/>
      <c r="ABY79" s="525"/>
      <c r="ABZ79" s="525"/>
      <c r="ACA79" s="525"/>
      <c r="ACB79" s="525"/>
      <c r="ACC79" s="525"/>
      <c r="ACD79" s="525"/>
      <c r="ACE79" s="525"/>
      <c r="ACF79" s="525"/>
      <c r="ACG79" s="525"/>
      <c r="ACH79" s="525"/>
      <c r="ACI79" s="525"/>
      <c r="ACJ79" s="525"/>
      <c r="ACK79" s="525"/>
      <c r="ACL79" s="525"/>
      <c r="ACM79" s="525"/>
      <c r="ACN79" s="525"/>
      <c r="ACO79" s="525"/>
      <c r="ACP79" s="525"/>
      <c r="ACQ79" s="525"/>
      <c r="ACR79" s="525"/>
      <c r="ACS79" s="525"/>
      <c r="ACT79" s="525"/>
      <c r="ACU79" s="525"/>
      <c r="ACV79" s="525"/>
      <c r="ACW79" s="525"/>
      <c r="ACX79" s="525"/>
      <c r="ACY79" s="525"/>
      <c r="ACZ79" s="525"/>
      <c r="ADA79" s="525"/>
      <c r="ADB79" s="525"/>
      <c r="ADC79" s="525"/>
      <c r="ADD79" s="525"/>
      <c r="ADE79" s="525"/>
      <c r="ADF79" s="525"/>
      <c r="ADG79" s="525"/>
      <c r="ADH79" s="525"/>
      <c r="ADI79" s="525"/>
      <c r="ADJ79" s="525"/>
      <c r="ADK79" s="525"/>
      <c r="ADL79" s="525"/>
      <c r="ADM79" s="525"/>
      <c r="ADN79" s="525"/>
      <c r="ADO79" s="525"/>
      <c r="ADP79" s="525"/>
      <c r="ADQ79" s="525"/>
      <c r="ADR79" s="525"/>
      <c r="ADS79" s="525"/>
      <c r="ADT79" s="525"/>
      <c r="ADU79" s="525"/>
      <c r="ADV79" s="525"/>
      <c r="ADW79" s="525"/>
      <c r="ADX79" s="525"/>
      <c r="ADY79" s="525"/>
      <c r="ADZ79" s="525"/>
      <c r="AEA79" s="525"/>
      <c r="AEB79" s="525"/>
      <c r="AEC79" s="525"/>
      <c r="AED79" s="525"/>
      <c r="AEE79" s="525"/>
      <c r="AEF79" s="525"/>
      <c r="AEG79" s="525"/>
      <c r="AEH79" s="525"/>
      <c r="AEI79" s="525"/>
      <c r="AEJ79" s="525"/>
      <c r="AEK79" s="525"/>
      <c r="AEL79" s="525"/>
      <c r="AEM79" s="525"/>
      <c r="AEN79" s="525"/>
      <c r="AEO79" s="483">
        <v>0</v>
      </c>
    </row>
    <row r="80" spans="1:821" outlineLevel="1">
      <c r="A80" s="18">
        <f t="shared" si="226"/>
        <v>67</v>
      </c>
      <c r="B80" s="18"/>
      <c r="D80" s="444"/>
      <c r="E80" t="b">
        <v>0</v>
      </c>
      <c r="H80" s="25" t="s">
        <v>2164</v>
      </c>
      <c r="I80" s="558"/>
      <c r="J80" s="558"/>
      <c r="K80" s="558"/>
      <c r="L80" s="558"/>
      <c r="M80" s="558"/>
      <c r="N80" s="558" t="b">
        <v>1</v>
      </c>
      <c r="O80" s="558" t="b">
        <v>1</v>
      </c>
      <c r="P80" s="558" t="b">
        <v>1</v>
      </c>
      <c r="Q80" s="558" t="b">
        <v>1</v>
      </c>
      <c r="R80" s="558" t="b">
        <v>1</v>
      </c>
      <c r="S80" s="558" t="b">
        <v>1</v>
      </c>
      <c r="T80" s="558" t="b">
        <v>0</v>
      </c>
      <c r="U80" s="558" t="b">
        <v>0</v>
      </c>
      <c r="V80" s="558"/>
      <c r="W80" s="558"/>
      <c r="X80" s="558"/>
      <c r="Y80" s="558"/>
      <c r="Z80" s="558"/>
      <c r="AA80" s="558"/>
      <c r="AB80" s="558"/>
      <c r="AC80" s="558" t="b">
        <v>1</v>
      </c>
      <c r="AD80" s="558" t="b">
        <v>1</v>
      </c>
      <c r="AE80" s="558" t="b">
        <v>1</v>
      </c>
      <c r="AF80" s="558" t="b">
        <v>1</v>
      </c>
      <c r="AG80" s="558" t="b">
        <v>1</v>
      </c>
      <c r="AH80" s="558" t="b">
        <v>1</v>
      </c>
      <c r="AI80" s="558" t="b">
        <v>1</v>
      </c>
      <c r="AJ80" s="558"/>
      <c r="AK80" s="558" t="b">
        <v>0</v>
      </c>
      <c r="AL80" s="558"/>
      <c r="AM80" s="558"/>
      <c r="AN80" s="558"/>
      <c r="AO80" s="558"/>
      <c r="AP80" s="558"/>
      <c r="AQ80" s="558"/>
      <c r="AR80" s="558"/>
      <c r="AS80" s="558"/>
      <c r="AT80" s="558"/>
      <c r="AU80" s="558"/>
      <c r="AV80" s="558"/>
      <c r="AW80" s="558"/>
      <c r="AX80" s="558"/>
      <c r="AY80" s="558"/>
      <c r="AZ80" s="566"/>
      <c r="BA80" s="465" t="str">
        <f>BA78&amp;" "&amp;$AZ79&amp;" trials (if complete)"</f>
        <v>FS_Opt_TemplateExperiment 84 trials (if complete)</v>
      </c>
      <c r="BB80" s="8"/>
      <c r="BC80" s="18"/>
      <c r="BD80" s="525"/>
      <c r="BE80" s="525"/>
      <c r="BF80" s="525"/>
      <c r="BG80" s="525"/>
      <c r="BH80" s="525"/>
      <c r="BI80" s="525"/>
      <c r="BJ80" s="525"/>
      <c r="BK80" s="525"/>
      <c r="BL80" s="525"/>
      <c r="BM80" s="18"/>
      <c r="BN80" s="525"/>
      <c r="BO80" s="525"/>
      <c r="BP80" s="525"/>
      <c r="BQ80" s="525"/>
      <c r="BR80" s="525"/>
      <c r="BS80" s="525"/>
      <c r="BT80" s="525"/>
      <c r="BU80" s="525"/>
      <c r="BV80" s="525"/>
      <c r="BW80" s="525"/>
      <c r="BX80" s="525"/>
      <c r="BY80" s="525"/>
      <c r="BZ80" s="525"/>
      <c r="CA80" s="525"/>
      <c r="CB80" s="525"/>
      <c r="CC80" s="525"/>
      <c r="CD80" s="525"/>
      <c r="CE80" s="525"/>
      <c r="CF80" s="18"/>
      <c r="CG80" s="525"/>
      <c r="CH80" s="525"/>
      <c r="CI80" s="525"/>
      <c r="CJ80" s="525"/>
      <c r="CK80" s="525"/>
      <c r="CL80" s="525"/>
      <c r="CM80" s="525"/>
      <c r="CN80" s="525"/>
      <c r="CO80" s="525"/>
      <c r="CP80" s="525"/>
      <c r="CQ80" s="525"/>
      <c r="CR80" s="525"/>
      <c r="CS80" s="525"/>
      <c r="CT80" s="525"/>
      <c r="CU80" s="525"/>
      <c r="CV80" s="525"/>
      <c r="CW80" s="525"/>
      <c r="CX80" s="525"/>
      <c r="CY80" s="525"/>
      <c r="CZ80" s="525"/>
      <c r="DA80" s="525"/>
      <c r="DB80" s="525"/>
      <c r="DC80" s="18"/>
      <c r="DD80" s="525"/>
      <c r="DE80" s="525"/>
      <c r="DF80" s="525"/>
      <c r="DG80" s="525"/>
      <c r="DH80" s="542"/>
      <c r="DI80" s="525"/>
      <c r="DJ80" s="525"/>
      <c r="DK80" s="525"/>
      <c r="DL80" s="525"/>
      <c r="DM80" s="525"/>
      <c r="DN80" s="525"/>
      <c r="DO80" s="525"/>
      <c r="DP80" s="525"/>
      <c r="DQ80" s="525"/>
      <c r="DR80" s="525"/>
      <c r="DS80" s="525"/>
      <c r="DT80" s="525"/>
      <c r="DU80" s="525"/>
      <c r="DV80" s="525"/>
      <c r="DW80" s="525"/>
      <c r="DX80" s="525"/>
      <c r="DY80" s="525"/>
      <c r="DZ80" s="525"/>
      <c r="EA80" s="525"/>
      <c r="EB80" s="525"/>
      <c r="EC80" s="525"/>
      <c r="ED80" s="525"/>
      <c r="EE80" s="525"/>
      <c r="EF80" s="525"/>
      <c r="EG80" s="525"/>
      <c r="EH80" s="525"/>
      <c r="EI80" s="525"/>
      <c r="EJ80" s="525"/>
      <c r="EK80" s="525"/>
      <c r="EL80" s="525"/>
      <c r="EM80" s="525"/>
      <c r="EN80" s="525"/>
      <c r="EO80" s="525"/>
      <c r="EP80" s="525"/>
      <c r="EQ80" s="525"/>
      <c r="ER80" s="525"/>
      <c r="ES80" s="525"/>
      <c r="ET80" s="525"/>
      <c r="EU80" s="525"/>
      <c r="EV80" s="525"/>
      <c r="EW80" s="525"/>
      <c r="EX80" s="525"/>
      <c r="EY80" s="525"/>
      <c r="EZ80" s="525"/>
      <c r="FA80" s="525"/>
      <c r="FB80" s="525"/>
      <c r="FC80" s="525"/>
      <c r="FD80" s="525"/>
      <c r="FE80" s="525"/>
      <c r="FF80" s="525"/>
      <c r="FG80" s="525"/>
      <c r="FH80" s="525"/>
      <c r="FI80" s="525"/>
      <c r="FJ80" s="525"/>
      <c r="FK80" s="525"/>
      <c r="FL80" s="525"/>
      <c r="FM80" s="525"/>
      <c r="FN80" s="525"/>
      <c r="FO80" s="525"/>
      <c r="FP80" s="525"/>
      <c r="FQ80" s="525"/>
      <c r="FR80" s="525"/>
      <c r="FS80" s="525"/>
      <c r="FT80" s="525"/>
      <c r="FU80" s="525"/>
      <c r="FV80" s="525"/>
      <c r="FW80" s="525"/>
      <c r="FX80" s="525"/>
      <c r="FY80" s="525"/>
      <c r="FZ80" s="525"/>
      <c r="GA80" s="525"/>
      <c r="GB80" s="525"/>
      <c r="GC80" s="525"/>
      <c r="GD80" s="525"/>
      <c r="GE80" s="525"/>
      <c r="GF80" s="525"/>
      <c r="GG80" s="525"/>
      <c r="GH80" s="525"/>
      <c r="GI80" s="525"/>
      <c r="GJ80" s="525"/>
      <c r="GK80" s="525"/>
      <c r="GL80" s="525"/>
      <c r="GM80" s="525"/>
      <c r="GN80" s="525"/>
      <c r="GO80" s="525"/>
      <c r="GP80" s="525"/>
      <c r="GQ80" s="525"/>
      <c r="GR80" s="18"/>
      <c r="GS80" s="525"/>
      <c r="GT80" s="525"/>
      <c r="GU80" s="525"/>
      <c r="GV80" s="525"/>
      <c r="GW80" s="525"/>
      <c r="GX80" s="525"/>
      <c r="GY80" s="525"/>
      <c r="GZ80" s="525"/>
      <c r="HA80" s="525"/>
      <c r="HB80" s="525"/>
      <c r="HC80" s="525"/>
      <c r="HD80" s="525"/>
      <c r="HE80" s="525"/>
      <c r="HF80" s="525"/>
      <c r="HG80" s="525"/>
      <c r="HH80" s="525"/>
      <c r="HI80" s="525"/>
      <c r="HJ80" s="525"/>
      <c r="HK80" s="525"/>
      <c r="HL80" s="525"/>
      <c r="HM80" s="525"/>
      <c r="HN80" s="525"/>
      <c r="HO80" s="525"/>
      <c r="HP80" s="525"/>
      <c r="HQ80" s="525"/>
      <c r="HR80" s="525"/>
      <c r="HS80" s="525"/>
      <c r="HT80" s="525"/>
      <c r="HU80" s="525"/>
      <c r="HV80" s="525"/>
      <c r="HW80" s="525"/>
      <c r="HX80" s="525"/>
      <c r="HY80" s="525"/>
      <c r="HZ80" s="525"/>
      <c r="IA80" s="525"/>
      <c r="IB80" s="525"/>
      <c r="IC80" s="525"/>
      <c r="ID80" s="525"/>
      <c r="IE80" s="525"/>
      <c r="IF80" s="525"/>
      <c r="IG80" s="525"/>
      <c r="IH80" s="525"/>
      <c r="II80" s="525"/>
      <c r="IJ80" s="525"/>
      <c r="IK80" s="18"/>
      <c r="IL80" s="525"/>
      <c r="IM80" s="525"/>
      <c r="IN80" s="525"/>
      <c r="IO80" s="525"/>
      <c r="IP80" s="525"/>
      <c r="IQ80" s="525"/>
      <c r="IR80" s="525"/>
      <c r="IS80" s="525"/>
      <c r="IT80" s="525"/>
      <c r="IU80" s="525"/>
      <c r="IV80" s="525"/>
      <c r="IW80" s="525"/>
      <c r="IX80" s="525"/>
      <c r="IY80" s="525"/>
      <c r="IZ80" s="525"/>
      <c r="JA80" s="525"/>
      <c r="JB80" s="525"/>
      <c r="JC80" s="525"/>
      <c r="JD80" s="525"/>
      <c r="JE80" s="525"/>
      <c r="JF80" s="525"/>
      <c r="JG80" s="525"/>
      <c r="JH80" s="525"/>
      <c r="JI80" s="525"/>
      <c r="JJ80" s="525"/>
      <c r="JK80" s="525"/>
      <c r="JL80" s="525"/>
      <c r="JM80" s="525"/>
      <c r="JN80" s="525"/>
      <c r="JO80" s="525"/>
      <c r="JP80" s="525"/>
      <c r="JQ80" s="525"/>
      <c r="JR80" s="525"/>
      <c r="JS80" s="525"/>
      <c r="JT80" s="525"/>
      <c r="JU80" s="525"/>
      <c r="JV80" s="525"/>
      <c r="JW80" s="525"/>
      <c r="JX80" s="525"/>
      <c r="JY80" s="525"/>
      <c r="JZ80" s="525"/>
      <c r="KA80" s="525"/>
      <c r="KB80" s="525"/>
      <c r="KC80" s="525"/>
      <c r="KD80" s="525"/>
      <c r="KE80" s="525"/>
      <c r="KF80" s="525"/>
      <c r="KG80" s="525"/>
      <c r="KH80" s="525"/>
      <c r="KI80" s="525"/>
      <c r="KJ80" s="525"/>
      <c r="KK80" s="525"/>
      <c r="KL80" s="525"/>
      <c r="KM80" s="525"/>
      <c r="KN80" s="525"/>
      <c r="KO80" s="525"/>
      <c r="KP80" s="525"/>
      <c r="KQ80" s="525"/>
      <c r="KR80" s="525"/>
      <c r="KS80" s="525"/>
      <c r="KT80" s="525"/>
      <c r="KU80" s="525"/>
      <c r="KV80" s="525"/>
      <c r="KW80" s="525"/>
      <c r="KX80" s="525"/>
      <c r="KY80" s="525"/>
      <c r="KZ80" s="525"/>
      <c r="LA80" s="525"/>
      <c r="LB80" s="525"/>
      <c r="LC80" s="525"/>
      <c r="LD80" s="525"/>
      <c r="LE80" s="525"/>
      <c r="LF80" s="525"/>
      <c r="LG80" s="525"/>
      <c r="LH80" s="525"/>
      <c r="LI80" s="525"/>
      <c r="LJ80" s="525"/>
      <c r="LK80" s="525"/>
      <c r="LL80" s="525"/>
      <c r="LM80" s="525"/>
      <c r="LN80" s="525"/>
      <c r="LO80" s="525"/>
      <c r="LP80" s="525"/>
      <c r="LQ80" s="525"/>
      <c r="LR80" s="525"/>
      <c r="LS80" s="525"/>
      <c r="LT80" s="525"/>
      <c r="LU80" s="525"/>
      <c r="LV80" s="525"/>
      <c r="LW80" s="525"/>
      <c r="LX80" s="525"/>
      <c r="LY80" s="525"/>
      <c r="LZ80" s="525"/>
      <c r="MA80" s="525"/>
      <c r="MB80" s="525"/>
      <c r="MC80" s="525"/>
      <c r="MD80" s="525"/>
      <c r="ME80" s="525"/>
      <c r="MF80" s="525"/>
      <c r="MG80" s="525"/>
      <c r="MH80" s="525"/>
      <c r="MI80" s="525"/>
      <c r="MJ80" s="525"/>
      <c r="MK80" s="525"/>
      <c r="ML80" s="525"/>
      <c r="MM80" s="525"/>
      <c r="MN80" s="525"/>
      <c r="MO80" s="525"/>
      <c r="MP80" s="525"/>
      <c r="MQ80" s="525"/>
      <c r="MR80" s="525"/>
      <c r="MS80" s="525"/>
      <c r="MT80" s="525"/>
      <c r="MU80" s="525"/>
      <c r="MV80" s="525"/>
      <c r="MW80" s="525"/>
      <c r="MX80" s="525"/>
      <c r="MY80" s="525"/>
      <c r="MZ80" s="525"/>
      <c r="NA80" s="525"/>
      <c r="NB80" s="525"/>
      <c r="NC80" s="525"/>
      <c r="ND80" s="525"/>
      <c r="NE80" s="525"/>
      <c r="NF80" s="525"/>
      <c r="NG80" s="525"/>
      <c r="NH80" s="525"/>
      <c r="NI80" s="525"/>
      <c r="NJ80" s="525"/>
      <c r="NK80" s="525"/>
      <c r="NL80" s="525"/>
      <c r="NM80" s="525"/>
      <c r="NN80" s="525"/>
      <c r="NO80" s="525"/>
      <c r="NP80" s="525"/>
      <c r="NQ80" s="525"/>
      <c r="NR80" s="525"/>
      <c r="NS80" s="525"/>
      <c r="NT80" s="525"/>
      <c r="NU80" s="525"/>
      <c r="NV80" s="525"/>
      <c r="NW80" s="525"/>
      <c r="NX80" s="525"/>
      <c r="NY80" s="525"/>
      <c r="NZ80" s="525"/>
      <c r="OA80" s="525"/>
      <c r="OB80" s="525"/>
      <c r="OC80" s="525"/>
      <c r="OD80" s="525"/>
      <c r="OE80" s="525"/>
      <c r="OF80" s="525"/>
      <c r="OG80" s="525"/>
      <c r="OH80" s="525"/>
      <c r="OI80" s="525"/>
      <c r="OJ80" s="525"/>
      <c r="OK80" s="525"/>
      <c r="OL80" s="525"/>
      <c r="OM80" s="525"/>
      <c r="ON80" s="525"/>
      <c r="OO80" s="525"/>
      <c r="OP80" s="525"/>
      <c r="OQ80" s="525"/>
      <c r="OR80" s="525"/>
      <c r="OS80" s="525"/>
      <c r="OT80" s="525"/>
      <c r="OU80" s="525"/>
      <c r="OV80" s="525"/>
      <c r="OW80" s="525"/>
      <c r="OX80" s="525"/>
      <c r="OY80" s="525"/>
      <c r="OZ80" s="525"/>
      <c r="PA80" s="525"/>
      <c r="PB80" s="525"/>
      <c r="PC80" s="525"/>
      <c r="PD80" s="525"/>
      <c r="PE80" s="525"/>
      <c r="PF80" s="525"/>
      <c r="PG80" s="525"/>
      <c r="PH80" s="525"/>
      <c r="PI80" s="525"/>
      <c r="PJ80" s="525"/>
      <c r="PK80" s="525"/>
      <c r="PL80" s="525"/>
      <c r="PM80" s="525"/>
      <c r="PN80" s="525"/>
      <c r="PO80" s="525"/>
      <c r="PP80" s="525"/>
      <c r="PQ80" s="525"/>
      <c r="PR80" s="525"/>
      <c r="PS80" s="525"/>
      <c r="PT80" s="525"/>
      <c r="PU80" s="525"/>
      <c r="PV80" s="525"/>
      <c r="PW80" s="525"/>
      <c r="PX80" s="525"/>
      <c r="PY80" s="525"/>
      <c r="PZ80" s="525"/>
      <c r="QA80" s="525"/>
      <c r="QB80" s="525"/>
      <c r="QC80" s="525"/>
      <c r="QD80" s="525"/>
      <c r="QE80" s="525"/>
      <c r="QF80" s="525"/>
      <c r="QG80" s="525"/>
      <c r="QH80" s="525"/>
      <c r="QI80" s="525"/>
      <c r="QJ80" s="525"/>
      <c r="QK80" s="525"/>
      <c r="QL80" s="525"/>
      <c r="QM80" s="525"/>
      <c r="QN80" s="525"/>
      <c r="QO80" s="525"/>
      <c r="QP80" s="525"/>
      <c r="QQ80" s="525"/>
      <c r="QR80" s="525"/>
      <c r="QS80" s="525"/>
      <c r="QT80" s="525"/>
      <c r="QU80" s="525"/>
      <c r="QV80" s="525"/>
      <c r="QW80" s="525"/>
      <c r="QX80" s="525"/>
      <c r="QY80" s="525"/>
      <c r="QZ80" s="525"/>
      <c r="RA80" s="525"/>
      <c r="RB80" s="525"/>
      <c r="RC80" s="525"/>
      <c r="RD80" s="525"/>
      <c r="RE80" s="525"/>
      <c r="RF80" s="525"/>
      <c r="RG80" s="525"/>
      <c r="RH80" s="525"/>
      <c r="RI80" s="525"/>
      <c r="RJ80" s="525"/>
      <c r="RK80" s="525"/>
      <c r="RL80" s="525"/>
      <c r="RM80" s="525"/>
      <c r="RN80" s="525"/>
      <c r="RO80" s="525"/>
      <c r="RP80" s="525"/>
      <c r="RQ80" s="525"/>
      <c r="RR80" s="525"/>
      <c r="RS80" s="525"/>
      <c r="RT80" s="525"/>
      <c r="RU80" s="525"/>
      <c r="RV80" s="525"/>
      <c r="RW80" s="525"/>
      <c r="RX80" s="525"/>
      <c r="RY80" s="525"/>
      <c r="RZ80" s="525"/>
      <c r="SA80" s="525"/>
      <c r="SB80" s="525"/>
      <c r="SC80" s="525"/>
      <c r="SD80" s="525"/>
      <c r="SE80" s="525"/>
      <c r="SF80" s="525"/>
      <c r="SG80" s="525"/>
      <c r="SH80" s="525"/>
      <c r="SI80" s="525"/>
      <c r="SJ80" s="525"/>
      <c r="SK80" s="525"/>
      <c r="SL80" s="525"/>
      <c r="SM80" s="525"/>
      <c r="SN80" s="525"/>
      <c r="SO80" s="525"/>
      <c r="SP80" s="525"/>
      <c r="SQ80" s="525"/>
      <c r="SR80" s="525"/>
      <c r="SS80" s="525"/>
      <c r="ST80" s="525"/>
      <c r="SU80" s="525"/>
      <c r="SV80" s="525"/>
      <c r="SW80" s="525"/>
      <c r="SX80" s="525"/>
      <c r="SY80" s="525"/>
      <c r="SZ80" s="525"/>
      <c r="TA80" s="525"/>
      <c r="TB80" s="525"/>
      <c r="TC80" s="525"/>
      <c r="TD80" s="525"/>
      <c r="TE80" s="525"/>
      <c r="TF80" s="525"/>
      <c r="TG80" s="525"/>
      <c r="TH80" s="525"/>
      <c r="TI80" s="525"/>
      <c r="TJ80" s="525"/>
      <c r="TK80" s="525"/>
      <c r="TL80" s="525"/>
      <c r="TM80" s="525"/>
      <c r="TN80" s="525"/>
      <c r="TO80" s="525"/>
      <c r="TP80" s="525"/>
      <c r="TQ80" s="525"/>
      <c r="TR80" s="525"/>
      <c r="TS80" s="525"/>
      <c r="TT80" s="525"/>
      <c r="TU80" s="525"/>
      <c r="TV80" s="525"/>
      <c r="TW80" s="525"/>
      <c r="TX80" s="525"/>
      <c r="TY80" s="525"/>
      <c r="TZ80" s="525"/>
      <c r="UA80" s="525"/>
      <c r="UB80" s="525"/>
      <c r="UC80" s="525"/>
      <c r="UD80" s="525"/>
      <c r="UE80" s="525"/>
      <c r="UF80" s="525"/>
      <c r="UG80" s="525"/>
      <c r="UH80" s="525"/>
      <c r="UI80" s="525"/>
      <c r="UJ80" s="525"/>
      <c r="UK80" s="525"/>
      <c r="UL80" s="525"/>
      <c r="UM80" s="525"/>
      <c r="UN80" s="525"/>
      <c r="UO80" s="525"/>
      <c r="UP80" s="525"/>
      <c r="UQ80" s="525"/>
      <c r="UR80" s="525"/>
      <c r="US80" s="525"/>
      <c r="UT80" s="525"/>
      <c r="UU80" s="525"/>
      <c r="UV80" s="525"/>
      <c r="UW80" s="525"/>
      <c r="UX80" s="525"/>
      <c r="UY80" s="525"/>
      <c r="UZ80" s="525"/>
      <c r="VA80" s="525"/>
      <c r="VB80" s="525"/>
      <c r="VC80" s="525"/>
      <c r="VD80" s="525"/>
      <c r="VE80" s="525"/>
      <c r="VF80" s="525"/>
      <c r="VG80" s="525"/>
      <c r="VH80" s="525"/>
      <c r="VI80" s="525"/>
      <c r="VJ80" s="525"/>
      <c r="VK80" s="525"/>
      <c r="VL80" s="525"/>
      <c r="VM80" s="525"/>
      <c r="VN80" s="525"/>
      <c r="VO80" s="525"/>
      <c r="VP80" s="525"/>
      <c r="VQ80" s="525"/>
      <c r="VR80" s="525"/>
      <c r="VS80" s="525"/>
      <c r="VT80" s="525"/>
      <c r="VU80" s="525"/>
      <c r="VV80" s="525"/>
      <c r="VW80" s="525"/>
      <c r="VX80" s="525"/>
      <c r="VY80" s="525"/>
      <c r="VZ80" s="525"/>
      <c r="WA80" s="525"/>
      <c r="WB80" s="525"/>
      <c r="WC80" s="525"/>
      <c r="WD80" s="525"/>
      <c r="WE80" s="525"/>
      <c r="WF80" s="525"/>
      <c r="WG80" s="525"/>
      <c r="WH80" s="525"/>
      <c r="WI80" s="525"/>
      <c r="WJ80" s="525"/>
      <c r="WK80" s="525"/>
      <c r="WL80" s="525"/>
      <c r="WM80" s="525"/>
      <c r="WN80" s="18"/>
      <c r="WO80" s="525"/>
      <c r="WP80" s="525"/>
      <c r="WQ80" s="525"/>
      <c r="WR80" s="525"/>
      <c r="WS80" s="525"/>
      <c r="WT80" s="525"/>
      <c r="WU80" s="525"/>
      <c r="WV80" s="525"/>
      <c r="WW80" s="525"/>
      <c r="WX80" s="525"/>
      <c r="WY80" s="525"/>
      <c r="WZ80" s="525"/>
      <c r="XA80" s="525"/>
      <c r="XB80" s="525"/>
      <c r="XC80" s="525"/>
      <c r="XD80" s="525"/>
      <c r="XE80" s="525"/>
      <c r="XF80" s="525"/>
      <c r="XG80" s="525"/>
      <c r="XH80" s="18"/>
      <c r="XI80" s="525"/>
      <c r="XJ80" s="525"/>
      <c r="XK80" s="525"/>
      <c r="XL80" s="525"/>
      <c r="XM80" s="525"/>
      <c r="XN80" s="525"/>
      <c r="XO80" s="525"/>
      <c r="XP80" s="525"/>
      <c r="XQ80" s="525"/>
      <c r="XR80" s="525"/>
      <c r="XS80" s="525"/>
      <c r="XT80" s="525"/>
      <c r="XU80" s="525"/>
      <c r="XV80" s="525"/>
      <c r="XW80" s="525"/>
      <c r="XX80" s="525"/>
      <c r="XY80" s="525"/>
      <c r="XZ80" s="525"/>
      <c r="YA80" s="525"/>
      <c r="YB80" s="18"/>
      <c r="YC80" s="525"/>
      <c r="YD80" s="525"/>
      <c r="YE80" s="525"/>
      <c r="YF80" s="525"/>
      <c r="YG80" s="525"/>
      <c r="YH80" s="525"/>
      <c r="YI80" s="525"/>
      <c r="YJ80" s="525"/>
      <c r="YK80" s="525"/>
      <c r="YL80" s="525"/>
      <c r="YM80" s="525"/>
      <c r="YN80" s="525"/>
      <c r="YO80" s="525"/>
      <c r="YP80" s="525"/>
      <c r="YQ80" s="525"/>
      <c r="YR80" s="18"/>
      <c r="YS80" s="525"/>
      <c r="YT80" s="525"/>
      <c r="YU80" s="18"/>
      <c r="YV80" s="525"/>
      <c r="YW80" s="525"/>
      <c r="YX80" s="525"/>
      <c r="YY80" s="525"/>
      <c r="YZ80" s="525"/>
      <c r="ZA80" s="525"/>
      <c r="ZB80" s="525"/>
      <c r="ZC80" s="542"/>
      <c r="ZD80" s="542"/>
      <c r="ZE80" s="525"/>
      <c r="ZF80" s="525"/>
      <c r="ZG80" s="525"/>
      <c r="ZH80" s="525"/>
      <c r="ZI80" s="525"/>
      <c r="ZJ80" s="525"/>
      <c r="ZK80" s="525"/>
      <c r="ZL80" s="525"/>
      <c r="ZM80" s="525"/>
      <c r="ZN80" s="525"/>
      <c r="ZO80" s="525"/>
      <c r="ZP80" s="525"/>
      <c r="ZQ80" s="525"/>
      <c r="ZR80" s="525"/>
      <c r="ZS80" s="525"/>
      <c r="ZT80" s="525"/>
      <c r="ZU80" s="525"/>
      <c r="ZV80" s="525"/>
      <c r="ZW80" s="525"/>
      <c r="ZX80" s="525"/>
      <c r="ZY80" s="525"/>
      <c r="ZZ80" s="525"/>
      <c r="AAA80" s="525"/>
      <c r="AAB80" s="525"/>
      <c r="AAC80" s="525"/>
      <c r="AAD80" s="525"/>
      <c r="AAE80" s="525"/>
      <c r="AAF80" s="525"/>
      <c r="AAG80" s="525"/>
      <c r="AAH80" s="525"/>
      <c r="AAI80" s="525"/>
      <c r="AAJ80" s="525"/>
      <c r="AAK80" s="525"/>
      <c r="AAL80" s="525"/>
      <c r="AAM80" s="525"/>
      <c r="AAN80" s="525"/>
      <c r="AAO80" s="525"/>
      <c r="AAP80" s="525"/>
      <c r="AAQ80" s="525"/>
      <c r="AAR80" s="525"/>
      <c r="AAS80" s="525"/>
      <c r="AAT80" s="525"/>
      <c r="AAU80" s="525"/>
      <c r="AAV80" s="525"/>
      <c r="AAW80" s="525"/>
      <c r="AAX80" s="525"/>
      <c r="AAY80" s="525"/>
      <c r="AAZ80" s="525"/>
      <c r="ABA80" s="18"/>
      <c r="ABB80" s="525"/>
      <c r="ABC80" s="525"/>
      <c r="ABD80" s="525"/>
      <c r="ABE80" s="525"/>
      <c r="ABF80" s="525"/>
      <c r="ABG80" s="525"/>
      <c r="ABH80" s="525"/>
      <c r="ABI80" s="525"/>
      <c r="ABJ80" s="525"/>
      <c r="ABK80" s="525"/>
      <c r="ABL80" s="525"/>
      <c r="ABM80" s="525"/>
      <c r="ABN80" s="525"/>
      <c r="ABO80" s="525"/>
      <c r="ABP80" s="525"/>
      <c r="ABQ80" s="525"/>
      <c r="ABR80" s="525"/>
      <c r="ABS80" s="525"/>
      <c r="ABT80" s="525"/>
      <c r="ABU80" s="525"/>
      <c r="ABV80" s="525"/>
      <c r="ABW80" s="525"/>
      <c r="ABX80" s="525"/>
      <c r="ABY80" s="525"/>
      <c r="ABZ80" s="525"/>
      <c r="ACA80" s="525"/>
      <c r="ACB80" s="525"/>
      <c r="ACC80" s="525"/>
      <c r="ACD80" s="525"/>
      <c r="ACE80" s="525"/>
      <c r="ACF80" s="525"/>
      <c r="ACG80" s="525"/>
      <c r="ACH80" s="525"/>
      <c r="ACI80" s="525"/>
      <c r="ACJ80" s="525"/>
      <c r="ACK80" s="525"/>
      <c r="ACL80" s="525"/>
      <c r="ACM80" s="525"/>
      <c r="ACN80" s="525"/>
      <c r="ACO80" s="525"/>
      <c r="ACP80" s="525"/>
      <c r="ACQ80" s="525"/>
      <c r="ACR80" s="525"/>
      <c r="ACS80" s="525"/>
      <c r="ACT80" s="525"/>
      <c r="ACU80" s="525"/>
      <c r="ACV80" s="525"/>
      <c r="ACW80" s="525"/>
      <c r="ACX80" s="525"/>
      <c r="ACY80" s="525"/>
      <c r="ACZ80" s="525"/>
      <c r="ADA80" s="525"/>
      <c r="ADB80" s="525"/>
      <c r="ADC80" s="525"/>
      <c r="ADD80" s="525"/>
      <c r="ADE80" s="525"/>
      <c r="ADF80" s="525"/>
      <c r="ADG80" s="525"/>
      <c r="ADH80" s="525"/>
      <c r="ADI80" s="525"/>
      <c r="ADJ80" s="525"/>
      <c r="ADK80" s="525"/>
      <c r="ADL80" s="525"/>
      <c r="ADM80" s="525"/>
      <c r="ADN80" s="525"/>
      <c r="ADO80" s="525"/>
      <c r="ADP80" s="525"/>
      <c r="ADQ80" s="525"/>
      <c r="ADR80" s="525"/>
      <c r="ADS80" s="525"/>
      <c r="ADT80" s="525"/>
      <c r="ADU80" s="525"/>
      <c r="ADV80" s="525"/>
      <c r="ADW80" s="525"/>
      <c r="ADX80" s="525"/>
      <c r="ADY80" s="525"/>
      <c r="ADZ80" s="525"/>
      <c r="AEA80" s="525"/>
      <c r="AEB80" s="525"/>
      <c r="AEC80" s="525"/>
      <c r="AED80" s="525"/>
      <c r="AEE80" s="525"/>
      <c r="AEF80" s="525"/>
      <c r="AEG80" s="525"/>
      <c r="AEH80" s="525"/>
      <c r="AEI80" s="525"/>
      <c r="AEJ80" s="525"/>
      <c r="AEK80" s="525"/>
      <c r="AEL80" s="525"/>
      <c r="AEM80" s="525"/>
      <c r="AEN80" s="525"/>
      <c r="AEO80" s="483">
        <v>0</v>
      </c>
    </row>
    <row r="81" spans="1:821" outlineLevel="2">
      <c r="A81" s="18">
        <f t="shared" si="226"/>
        <v>68</v>
      </c>
      <c r="B81" s="18"/>
      <c r="C81" s="12"/>
      <c r="D81" s="12"/>
      <c r="E81" t="b">
        <v>0</v>
      </c>
      <c r="H81" s="25" t="s">
        <v>2303</v>
      </c>
      <c r="I81" s="110"/>
      <c r="J81" s="110"/>
      <c r="K81" s="110"/>
      <c r="L81" s="110"/>
      <c r="M81" s="110"/>
      <c r="N81" s="213">
        <v>1</v>
      </c>
      <c r="O81" s="213">
        <v>9</v>
      </c>
      <c r="P81" s="213">
        <v>1</v>
      </c>
      <c r="Q81" s="213">
        <v>1</v>
      </c>
      <c r="R81" s="213">
        <v>1</v>
      </c>
      <c r="S81" s="213">
        <v>1</v>
      </c>
      <c r="T81" s="213">
        <v>2</v>
      </c>
      <c r="U81" s="213">
        <v>1</v>
      </c>
      <c r="V81" s="110"/>
      <c r="W81" s="110"/>
      <c r="X81" s="110"/>
      <c r="Y81" s="110"/>
      <c r="Z81" s="110"/>
      <c r="AA81" s="110"/>
      <c r="AB81" s="110"/>
      <c r="AC81" s="213">
        <v>1</v>
      </c>
      <c r="AD81" s="213">
        <v>1</v>
      </c>
      <c r="AE81" s="213">
        <v>0</v>
      </c>
      <c r="AF81" s="213">
        <v>0</v>
      </c>
      <c r="AG81" s="213">
        <v>0</v>
      </c>
      <c r="AH81" s="213">
        <v>0</v>
      </c>
      <c r="AI81" s="213">
        <v>2</v>
      </c>
      <c r="AJ81" s="110"/>
      <c r="AK81" s="213">
        <v>2</v>
      </c>
      <c r="AL81" s="110"/>
      <c r="AM81" s="110"/>
      <c r="AN81" s="110"/>
      <c r="AO81" s="110"/>
      <c r="AP81" s="110"/>
      <c r="AQ81" s="110"/>
      <c r="AR81" s="110"/>
      <c r="AS81" s="110"/>
      <c r="AT81" s="110"/>
      <c r="AU81" s="110"/>
      <c r="AV81" s="110"/>
      <c r="AW81" s="110"/>
      <c r="AX81" s="110"/>
      <c r="AY81" s="110"/>
      <c r="AZ81" s="110"/>
      <c r="BA81" s="22"/>
      <c r="BB81" s="8"/>
      <c r="BC81" s="18"/>
      <c r="BD81" s="510"/>
      <c r="BE81" s="510"/>
      <c r="BF81" s="510"/>
      <c r="BG81" s="510"/>
      <c r="BH81" s="510"/>
      <c r="BI81" s="510"/>
      <c r="BJ81" s="510"/>
      <c r="BK81" s="510"/>
      <c r="BL81" s="510"/>
      <c r="BM81" s="18"/>
      <c r="BN81" s="510"/>
      <c r="BO81" s="510"/>
      <c r="BP81" s="510"/>
      <c r="BQ81" s="510"/>
      <c r="BR81" s="510"/>
      <c r="BS81" s="510"/>
      <c r="BT81" s="510"/>
      <c r="BU81" s="510"/>
      <c r="BV81" s="510"/>
      <c r="BW81" s="510"/>
      <c r="BX81" s="510"/>
      <c r="BY81" s="510"/>
      <c r="BZ81" s="510"/>
      <c r="CA81" s="510"/>
      <c r="CB81" s="510"/>
      <c r="CC81" s="510"/>
      <c r="CD81" s="510"/>
      <c r="CE81" s="510"/>
      <c r="CF81" s="18"/>
      <c r="CG81" s="510"/>
      <c r="CH81" s="510"/>
      <c r="CI81" s="510"/>
      <c r="CJ81" s="510"/>
      <c r="CK81" s="510"/>
      <c r="CL81" s="510"/>
      <c r="CM81" s="510"/>
      <c r="CN81" s="510"/>
      <c r="CO81" s="510"/>
      <c r="CP81" s="510"/>
      <c r="CQ81" s="510"/>
      <c r="CR81" s="510"/>
      <c r="CS81" s="510"/>
      <c r="CT81" s="510"/>
      <c r="CU81" s="510"/>
      <c r="CV81" s="510"/>
      <c r="CW81" s="510"/>
      <c r="CX81" s="510"/>
      <c r="CY81" s="510"/>
      <c r="CZ81" s="510"/>
      <c r="DA81" s="510"/>
      <c r="DB81" s="510"/>
      <c r="DC81" s="18"/>
      <c r="DD81" s="510"/>
      <c r="DE81" s="510"/>
      <c r="DF81" s="510"/>
      <c r="DG81" s="512"/>
      <c r="DH81" s="511"/>
      <c r="DI81" s="510"/>
      <c r="DJ81" s="510"/>
      <c r="DK81" s="510"/>
      <c r="DL81" s="510"/>
      <c r="DM81" s="510"/>
      <c r="DN81" s="510"/>
      <c r="DO81" s="510"/>
      <c r="DP81" s="510"/>
      <c r="DQ81" s="510"/>
      <c r="DR81" s="510"/>
      <c r="DS81" s="510"/>
      <c r="DT81" s="510"/>
      <c r="DU81" s="510"/>
      <c r="DV81" s="510"/>
      <c r="DW81" s="510"/>
      <c r="DX81" s="510"/>
      <c r="DY81" s="510"/>
      <c r="DZ81" s="510"/>
      <c r="EA81" s="510"/>
      <c r="EB81" s="510"/>
      <c r="EC81" s="510"/>
      <c r="ED81" s="510"/>
      <c r="EE81" s="510"/>
      <c r="EF81" s="510"/>
      <c r="EG81" s="510"/>
      <c r="EH81" s="510"/>
      <c r="EI81" s="510"/>
      <c r="EJ81" s="510"/>
      <c r="EK81" s="510"/>
      <c r="EL81" s="510"/>
      <c r="EM81" s="510"/>
      <c r="EN81" s="510"/>
      <c r="EO81" s="510"/>
      <c r="EP81" s="510"/>
      <c r="EQ81" s="510"/>
      <c r="ER81" s="510"/>
      <c r="ES81" s="510"/>
      <c r="ET81" s="510"/>
      <c r="EU81" s="510"/>
      <c r="EV81" s="510"/>
      <c r="EW81" s="510"/>
      <c r="EX81" s="510"/>
      <c r="EY81" s="510"/>
      <c r="EZ81" s="510"/>
      <c r="FA81" s="510"/>
      <c r="FB81" s="510"/>
      <c r="FC81" s="510"/>
      <c r="FD81" s="510"/>
      <c r="FE81" s="510"/>
      <c r="FF81" s="510"/>
      <c r="FG81" s="510"/>
      <c r="FH81" s="510"/>
      <c r="FI81" s="510"/>
      <c r="FJ81" s="510"/>
      <c r="FK81" s="510"/>
      <c r="FL81" s="510"/>
      <c r="FM81" s="510"/>
      <c r="FN81" s="510"/>
      <c r="FO81" s="510"/>
      <c r="FP81" s="510"/>
      <c r="FQ81" s="510"/>
      <c r="FR81" s="510"/>
      <c r="FS81" s="510"/>
      <c r="FT81" s="510"/>
      <c r="FU81" s="510"/>
      <c r="FV81" s="510"/>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18"/>
      <c r="GS81" s="510"/>
      <c r="GT81" s="510"/>
      <c r="GU81" s="510"/>
      <c r="GV81" s="510"/>
      <c r="GW81" s="510"/>
      <c r="GX81" s="510"/>
      <c r="GY81" s="510"/>
      <c r="GZ81" s="510"/>
      <c r="HA81" s="510"/>
      <c r="HB81" s="510"/>
      <c r="HC81" s="510"/>
      <c r="HD81" s="510"/>
      <c r="HE81" s="510"/>
      <c r="HF81" s="510"/>
      <c r="HG81" s="510"/>
      <c r="HH81" s="510"/>
      <c r="HI81" s="510"/>
      <c r="HJ81" s="510"/>
      <c r="HK81" s="510"/>
      <c r="HL81" s="510"/>
      <c r="HM81" s="510"/>
      <c r="HN81" s="510"/>
      <c r="HO81" s="510"/>
      <c r="HP81" s="510"/>
      <c r="HQ81" s="510"/>
      <c r="HR81" s="510"/>
      <c r="HS81" s="510"/>
      <c r="HT81" s="510"/>
      <c r="HU81" s="510"/>
      <c r="HV81" s="510"/>
      <c r="HW81" s="510"/>
      <c r="HX81" s="510"/>
      <c r="HY81" s="510"/>
      <c r="HZ81" s="510"/>
      <c r="IA81" s="510"/>
      <c r="IB81" s="510"/>
      <c r="IC81" s="510"/>
      <c r="ID81" s="510"/>
      <c r="IE81" s="510"/>
      <c r="IF81" s="510"/>
      <c r="IG81" s="510"/>
      <c r="IH81" s="510"/>
      <c r="II81" s="510"/>
      <c r="IJ81" s="510"/>
      <c r="IK81" s="18"/>
      <c r="IL81" s="510"/>
      <c r="IM81" s="510"/>
      <c r="IN81" s="510"/>
      <c r="IO81" s="510"/>
      <c r="IP81" s="510"/>
      <c r="IQ81" s="510"/>
      <c r="IR81" s="510"/>
      <c r="IS81" s="510"/>
      <c r="IT81" s="510"/>
      <c r="IU81" s="510"/>
      <c r="IV81" s="510"/>
      <c r="IW81" s="510"/>
      <c r="IX81" s="510"/>
      <c r="IY81" s="510"/>
      <c r="IZ81" s="510"/>
      <c r="JA81" s="510"/>
      <c r="JB81" s="510"/>
      <c r="JC81" s="512"/>
      <c r="JD81" s="510"/>
      <c r="JE81" s="510"/>
      <c r="JF81" s="510"/>
      <c r="JG81" s="510"/>
      <c r="JH81" s="510"/>
      <c r="JI81" s="510"/>
      <c r="JJ81" s="510"/>
      <c r="JK81" s="510"/>
      <c r="JL81" s="510"/>
      <c r="JM81" s="510"/>
      <c r="JN81" s="510"/>
      <c r="JO81" s="510"/>
      <c r="JP81" s="510"/>
      <c r="JQ81" s="510"/>
      <c r="JR81" s="510"/>
      <c r="JS81" s="513"/>
      <c r="JT81" s="513"/>
      <c r="JU81" s="513"/>
      <c r="JV81" s="513"/>
      <c r="JW81" s="513"/>
      <c r="JX81" s="513"/>
      <c r="JY81" s="513"/>
      <c r="JZ81" s="513"/>
      <c r="KA81" s="513"/>
      <c r="KB81" s="513"/>
      <c r="KC81" s="513"/>
      <c r="KD81" s="513"/>
      <c r="KE81" s="513"/>
      <c r="KF81" s="513"/>
      <c r="KG81" s="513"/>
      <c r="KH81" s="513"/>
      <c r="KI81" s="513"/>
      <c r="KJ81" s="513"/>
      <c r="KK81" s="513"/>
      <c r="KL81" s="513"/>
      <c r="KM81" s="513"/>
      <c r="KN81" s="513"/>
      <c r="KO81" s="513"/>
      <c r="KP81" s="513"/>
      <c r="KQ81" s="513"/>
      <c r="KR81" s="513"/>
      <c r="KS81" s="513"/>
      <c r="KT81" s="513"/>
      <c r="KU81" s="513"/>
      <c r="KV81" s="513"/>
      <c r="KW81" s="513"/>
      <c r="KX81" s="513"/>
      <c r="KY81" s="513"/>
      <c r="KZ81" s="513"/>
      <c r="LA81" s="513"/>
      <c r="LB81" s="513"/>
      <c r="LC81" s="513"/>
      <c r="LD81" s="513"/>
      <c r="LE81" s="513"/>
      <c r="LF81" s="513"/>
      <c r="LG81" s="513"/>
      <c r="LH81" s="513"/>
      <c r="LI81" s="513"/>
      <c r="LJ81" s="513"/>
      <c r="LK81" s="513"/>
      <c r="LL81" s="513"/>
      <c r="LM81" s="513"/>
      <c r="LN81" s="513"/>
      <c r="LO81" s="513"/>
      <c r="LP81" s="513"/>
      <c r="LQ81" s="513"/>
      <c r="LR81" s="513"/>
      <c r="LS81" s="513"/>
      <c r="LT81" s="513"/>
      <c r="LU81" s="513"/>
      <c r="LV81" s="513"/>
      <c r="LW81" s="513"/>
      <c r="LX81" s="513"/>
      <c r="LY81" s="513"/>
      <c r="LZ81" s="513"/>
      <c r="MA81" s="513"/>
      <c r="MB81" s="513"/>
      <c r="MC81" s="513"/>
      <c r="MD81" s="513"/>
      <c r="ME81" s="513"/>
      <c r="MF81" s="513"/>
      <c r="MG81" s="513"/>
      <c r="MH81" s="513"/>
      <c r="MI81" s="513"/>
      <c r="MJ81" s="513"/>
      <c r="MK81" s="513"/>
      <c r="ML81" s="513"/>
      <c r="MM81" s="513"/>
      <c r="MN81" s="513"/>
      <c r="MO81" s="513"/>
      <c r="MP81" s="513"/>
      <c r="MQ81" s="513"/>
      <c r="MR81" s="513"/>
      <c r="MS81" s="513"/>
      <c r="MT81" s="513"/>
      <c r="MU81" s="513"/>
      <c r="MV81" s="513"/>
      <c r="MW81" s="513"/>
      <c r="MX81" s="513"/>
      <c r="MY81" s="513"/>
      <c r="MZ81" s="513"/>
      <c r="NA81" s="513"/>
      <c r="NB81" s="513"/>
      <c r="NC81" s="513"/>
      <c r="ND81" s="513"/>
      <c r="NE81" s="513"/>
      <c r="NF81" s="513"/>
      <c r="NG81" s="513"/>
      <c r="NH81" s="513"/>
      <c r="NI81" s="513"/>
      <c r="NJ81" s="513"/>
      <c r="NK81" s="513"/>
      <c r="NL81" s="513"/>
      <c r="NM81" s="513"/>
      <c r="NN81" s="513"/>
      <c r="NO81" s="513"/>
      <c r="NP81" s="513"/>
      <c r="NQ81" s="513"/>
      <c r="NR81" s="513"/>
      <c r="NS81" s="513"/>
      <c r="NT81" s="513"/>
      <c r="NU81" s="513"/>
      <c r="NV81" s="513"/>
      <c r="NW81" s="513"/>
      <c r="NX81" s="513"/>
      <c r="NY81" s="513"/>
      <c r="NZ81" s="513"/>
      <c r="OA81" s="513"/>
      <c r="OB81" s="513"/>
      <c r="OC81" s="513"/>
      <c r="OD81" s="513"/>
      <c r="OE81" s="513"/>
      <c r="OF81" s="513"/>
      <c r="OG81" s="513"/>
      <c r="OH81" s="513"/>
      <c r="OI81" s="513"/>
      <c r="OJ81" s="513"/>
      <c r="OK81" s="513"/>
      <c r="OL81" s="513"/>
      <c r="OM81" s="513"/>
      <c r="ON81" s="513"/>
      <c r="OO81" s="513"/>
      <c r="OP81" s="513"/>
      <c r="OQ81" s="513"/>
      <c r="OR81" s="513"/>
      <c r="OS81" s="513"/>
      <c r="OT81" s="513"/>
      <c r="OU81" s="513"/>
      <c r="OV81" s="513"/>
      <c r="OW81" s="513"/>
      <c r="OX81" s="513"/>
      <c r="OY81" s="513"/>
      <c r="OZ81" s="513"/>
      <c r="PA81" s="513"/>
      <c r="PB81" s="513"/>
      <c r="PC81" s="513"/>
      <c r="PD81" s="513"/>
      <c r="PE81" s="513"/>
      <c r="PF81" s="513"/>
      <c r="PG81" s="513"/>
      <c r="PH81" s="513"/>
      <c r="PI81" s="513"/>
      <c r="PJ81" s="513"/>
      <c r="PK81" s="513"/>
      <c r="PL81" s="513"/>
      <c r="PM81" s="513"/>
      <c r="PN81" s="513"/>
      <c r="PO81" s="513"/>
      <c r="PP81" s="513"/>
      <c r="PQ81" s="513"/>
      <c r="PR81" s="513"/>
      <c r="PS81" s="513"/>
      <c r="PT81" s="513"/>
      <c r="PU81" s="513"/>
      <c r="PV81" s="513"/>
      <c r="PW81" s="513"/>
      <c r="PX81" s="513"/>
      <c r="PY81" s="513"/>
      <c r="PZ81" s="513"/>
      <c r="QA81" s="513"/>
      <c r="QB81" s="513"/>
      <c r="QC81" s="513"/>
      <c r="QD81" s="513"/>
      <c r="QE81" s="513"/>
      <c r="QF81" s="513"/>
      <c r="QG81" s="513"/>
      <c r="QH81" s="513"/>
      <c r="QI81" s="513"/>
      <c r="QJ81" s="513"/>
      <c r="QK81" s="513"/>
      <c r="QL81" s="513"/>
      <c r="QM81" s="513"/>
      <c r="QN81" s="513"/>
      <c r="QO81" s="513"/>
      <c r="QP81" s="513"/>
      <c r="QQ81" s="513"/>
      <c r="QR81" s="513"/>
      <c r="QS81" s="513"/>
      <c r="QT81" s="513"/>
      <c r="QU81" s="513"/>
      <c r="QV81" s="513"/>
      <c r="QW81" s="513"/>
      <c r="QX81" s="513"/>
      <c r="QY81" s="513"/>
      <c r="QZ81" s="513"/>
      <c r="RA81" s="513"/>
      <c r="RB81" s="513"/>
      <c r="RC81" s="513"/>
      <c r="RD81" s="513"/>
      <c r="RE81" s="513"/>
      <c r="RF81" s="513"/>
      <c r="RG81" s="513"/>
      <c r="RH81" s="513"/>
      <c r="RI81" s="513"/>
      <c r="RJ81" s="513"/>
      <c r="RK81" s="513"/>
      <c r="RL81" s="513"/>
      <c r="RM81" s="513"/>
      <c r="RN81" s="513"/>
      <c r="RO81" s="513"/>
      <c r="RP81" s="513"/>
      <c r="RQ81" s="513"/>
      <c r="RR81" s="513"/>
      <c r="RS81" s="513"/>
      <c r="RT81" s="513"/>
      <c r="RU81" s="513"/>
      <c r="RV81" s="513"/>
      <c r="RW81" s="513"/>
      <c r="RX81" s="513"/>
      <c r="RY81" s="513"/>
      <c r="RZ81" s="513"/>
      <c r="SA81" s="513"/>
      <c r="SB81" s="513"/>
      <c r="SC81" s="513"/>
      <c r="SD81" s="513"/>
      <c r="SE81" s="513"/>
      <c r="SF81" s="513"/>
      <c r="SG81" s="513"/>
      <c r="SH81" s="513"/>
      <c r="SI81" s="513"/>
      <c r="SJ81" s="513"/>
      <c r="SK81" s="513"/>
      <c r="SL81" s="513"/>
      <c r="SM81" s="513"/>
      <c r="SN81" s="513"/>
      <c r="SO81" s="513"/>
      <c r="SP81" s="513"/>
      <c r="SQ81" s="513"/>
      <c r="SR81" s="513"/>
      <c r="SS81" s="513"/>
      <c r="ST81" s="513"/>
      <c r="SU81" s="513"/>
      <c r="SV81" s="513"/>
      <c r="SW81" s="513"/>
      <c r="SX81" s="513"/>
      <c r="SY81" s="513"/>
      <c r="SZ81" s="513"/>
      <c r="TA81" s="513"/>
      <c r="TB81" s="513"/>
      <c r="TC81" s="513"/>
      <c r="TD81" s="513"/>
      <c r="TE81" s="513"/>
      <c r="TF81" s="513"/>
      <c r="TG81" s="513"/>
      <c r="TH81" s="513"/>
      <c r="TI81" s="513"/>
      <c r="TJ81" s="513"/>
      <c r="TK81" s="513"/>
      <c r="TL81" s="513"/>
      <c r="TM81" s="513"/>
      <c r="TN81" s="513"/>
      <c r="TO81" s="513"/>
      <c r="TP81" s="513"/>
      <c r="TQ81" s="513"/>
      <c r="TR81" s="513"/>
      <c r="TS81" s="513"/>
      <c r="TT81" s="513"/>
      <c r="TU81" s="513"/>
      <c r="TV81" s="513"/>
      <c r="TW81" s="513"/>
      <c r="TX81" s="513"/>
      <c r="TY81" s="513"/>
      <c r="TZ81" s="513"/>
      <c r="UA81" s="513"/>
      <c r="UB81" s="513"/>
      <c r="UC81" s="513"/>
      <c r="UD81" s="513"/>
      <c r="UE81" s="513"/>
      <c r="UF81" s="513"/>
      <c r="UG81" s="513"/>
      <c r="UH81" s="513"/>
      <c r="UI81" s="513"/>
      <c r="UJ81" s="513"/>
      <c r="UK81" s="513"/>
      <c r="UL81" s="513"/>
      <c r="UM81" s="513"/>
      <c r="UN81" s="513"/>
      <c r="UO81" s="513"/>
      <c r="UP81" s="513"/>
      <c r="UQ81" s="513"/>
      <c r="UR81" s="513"/>
      <c r="US81" s="513"/>
      <c r="UT81" s="513"/>
      <c r="UU81" s="513"/>
      <c r="UV81" s="513"/>
      <c r="UW81" s="513"/>
      <c r="UX81" s="513"/>
      <c r="UY81" s="513"/>
      <c r="UZ81" s="513"/>
      <c r="VA81" s="513"/>
      <c r="VB81" s="513"/>
      <c r="VC81" s="513"/>
      <c r="VD81" s="513"/>
      <c r="VE81" s="513"/>
      <c r="VF81" s="513"/>
      <c r="VG81" s="513"/>
      <c r="VH81" s="513"/>
      <c r="VI81" s="513"/>
      <c r="VJ81" s="513"/>
      <c r="VK81" s="513"/>
      <c r="VL81" s="513"/>
      <c r="VM81" s="513"/>
      <c r="VN81" s="513"/>
      <c r="VO81" s="513"/>
      <c r="VP81" s="514"/>
      <c r="VQ81" s="514"/>
      <c r="VR81" s="514"/>
      <c r="VS81" s="514"/>
      <c r="VT81" s="514"/>
      <c r="VU81" s="514"/>
      <c r="VV81" s="513"/>
      <c r="VW81" s="513"/>
      <c r="VX81" s="513"/>
      <c r="VY81" s="513"/>
      <c r="VZ81" s="513"/>
      <c r="WA81" s="513"/>
      <c r="WB81" s="513"/>
      <c r="WC81" s="513"/>
      <c r="WD81" s="513"/>
      <c r="WE81" s="513"/>
      <c r="WF81" s="513"/>
      <c r="WG81" s="513"/>
      <c r="WH81" s="513"/>
      <c r="WI81" s="513"/>
      <c r="WJ81" s="513"/>
      <c r="WK81" s="513"/>
      <c r="WL81" s="513"/>
      <c r="WM81" s="510"/>
      <c r="WN81" s="18"/>
      <c r="WO81" s="510"/>
      <c r="WP81" s="510"/>
      <c r="WQ81" s="510"/>
      <c r="WR81" s="510"/>
      <c r="WS81" s="510"/>
      <c r="WT81" s="510"/>
      <c r="WU81" s="510"/>
      <c r="WV81" s="510"/>
      <c r="WW81" s="510"/>
      <c r="WX81" s="510"/>
      <c r="WY81" s="510"/>
      <c r="WZ81" s="510"/>
      <c r="XA81" s="510"/>
      <c r="XB81" s="510"/>
      <c r="XC81" s="510"/>
      <c r="XD81" s="510"/>
      <c r="XE81" s="510"/>
      <c r="XF81" s="510"/>
      <c r="XG81" s="510"/>
      <c r="XH81" s="18"/>
      <c r="XI81" s="510"/>
      <c r="XJ81" s="510"/>
      <c r="XK81" s="510"/>
      <c r="XL81" s="510"/>
      <c r="XM81" s="510"/>
      <c r="XN81" s="510"/>
      <c r="XO81" s="510"/>
      <c r="XP81" s="510"/>
      <c r="XQ81" s="510"/>
      <c r="XR81" s="510"/>
      <c r="XS81" s="510"/>
      <c r="XT81" s="510"/>
      <c r="XU81" s="510"/>
      <c r="XV81" s="510"/>
      <c r="XW81" s="510"/>
      <c r="XX81" s="510"/>
      <c r="XY81" s="510"/>
      <c r="XZ81" s="510"/>
      <c r="YA81" s="510"/>
      <c r="YB81" s="18"/>
      <c r="YC81" s="510"/>
      <c r="YD81" s="510"/>
      <c r="YE81" s="510"/>
      <c r="YF81" s="510"/>
      <c r="YG81" s="510"/>
      <c r="YH81" s="510"/>
      <c r="YI81" s="510"/>
      <c r="YJ81" s="510"/>
      <c r="YK81" s="510"/>
      <c r="YL81" s="510"/>
      <c r="YM81" s="510"/>
      <c r="YN81" s="510"/>
      <c r="YO81" s="510"/>
      <c r="YP81" s="510"/>
      <c r="YQ81" s="510"/>
      <c r="YR81" s="18"/>
      <c r="YS81" s="510"/>
      <c r="YT81" s="510"/>
      <c r="YU81" s="18"/>
      <c r="YV81" s="510"/>
      <c r="YW81" s="510"/>
      <c r="YX81" s="510"/>
      <c r="YY81" s="510"/>
      <c r="YZ81" s="510"/>
      <c r="ZA81" s="510"/>
      <c r="ZB81" s="512"/>
      <c r="ZC81" s="511"/>
      <c r="ZD81" s="511"/>
      <c r="ZE81" s="510"/>
      <c r="ZF81" s="510"/>
      <c r="ZG81" s="510"/>
      <c r="ZH81" s="510"/>
      <c r="ZI81" s="510"/>
      <c r="ZJ81" s="510"/>
      <c r="ZK81" s="510"/>
      <c r="ZL81" s="510"/>
      <c r="ZM81" s="510"/>
      <c r="ZN81" s="510"/>
      <c r="ZO81" s="510"/>
      <c r="ZP81" s="510"/>
      <c r="ZQ81" s="510"/>
      <c r="ZR81" s="510"/>
      <c r="ZS81" s="510"/>
      <c r="ZT81" s="510"/>
      <c r="ZU81" s="510"/>
      <c r="ZV81" s="510"/>
      <c r="ZW81" s="510"/>
      <c r="ZX81" s="510"/>
      <c r="ZY81" s="510"/>
      <c r="ZZ81" s="510"/>
      <c r="AAA81" s="510"/>
      <c r="AAB81" s="510"/>
      <c r="AAC81" s="510"/>
      <c r="AAD81" s="510"/>
      <c r="AAE81" s="510"/>
      <c r="AAF81" s="510"/>
      <c r="AAG81" s="510"/>
      <c r="AAH81" s="510"/>
      <c r="AAI81" s="510"/>
      <c r="AAJ81" s="510"/>
      <c r="AAK81" s="510"/>
      <c r="AAL81" s="510"/>
      <c r="AAM81" s="510"/>
      <c r="AAN81" s="510"/>
      <c r="AAO81" s="510"/>
      <c r="AAP81" s="510"/>
      <c r="AAQ81" s="510"/>
      <c r="AAR81" s="510"/>
      <c r="AAS81" s="510"/>
      <c r="AAT81" s="510"/>
      <c r="AAU81" s="510"/>
      <c r="AAV81" s="510"/>
      <c r="AAW81" s="510"/>
      <c r="AAX81" s="510"/>
      <c r="AAY81" s="510"/>
      <c r="AAZ81" s="510"/>
      <c r="ABA81" s="18"/>
      <c r="ABB81" s="451"/>
      <c r="ABC81" s="451"/>
      <c r="ABD81" s="451"/>
      <c r="ABE81" s="451"/>
      <c r="ABF81" s="451"/>
      <c r="ABG81" s="451"/>
      <c r="ABH81" s="451"/>
      <c r="ABI81" s="451"/>
      <c r="ABJ81" s="451"/>
      <c r="ABK81" s="451"/>
      <c r="ABL81" s="451"/>
      <c r="ABM81" s="451"/>
      <c r="ABN81" s="451"/>
      <c r="ABO81" s="451"/>
      <c r="ABP81" s="451"/>
      <c r="ABQ81" s="451"/>
      <c r="ABR81" s="451"/>
      <c r="ABS81" s="451"/>
      <c r="ABT81" s="451"/>
      <c r="ABU81" s="451"/>
      <c r="ABV81" s="451"/>
      <c r="ABW81" s="451"/>
      <c r="ABX81" s="451"/>
      <c r="ABY81" s="451"/>
      <c r="ABZ81" s="451"/>
      <c r="ACA81" s="451"/>
      <c r="ACB81" s="451"/>
      <c r="ACC81" s="451"/>
      <c r="ACD81" s="451"/>
      <c r="ACE81" s="451"/>
      <c r="ACF81" s="515"/>
      <c r="ACG81" s="515"/>
      <c r="ACH81" s="515"/>
      <c r="ACI81" s="515"/>
      <c r="ACJ81" s="515"/>
      <c r="ACK81" s="515"/>
      <c r="ACL81" s="515"/>
      <c r="ACM81" s="515"/>
      <c r="ACN81" s="515"/>
      <c r="ACO81" s="515"/>
      <c r="ACP81" s="515"/>
      <c r="ACQ81" s="515"/>
      <c r="ACR81" s="515"/>
      <c r="ACS81" s="515"/>
      <c r="ACT81" s="515"/>
      <c r="ACU81" s="515"/>
      <c r="ACV81" s="515"/>
      <c r="ACW81" s="515"/>
      <c r="ACX81" s="515"/>
      <c r="ACY81" s="515"/>
      <c r="ACZ81" s="515"/>
      <c r="ADA81" s="515"/>
      <c r="ADB81" s="515"/>
      <c r="ADC81" s="515"/>
      <c r="ADD81" s="515"/>
      <c r="ADE81" s="515"/>
      <c r="ADF81" s="515"/>
      <c r="ADG81" s="515"/>
      <c r="ADH81" s="515"/>
      <c r="ADI81" s="515"/>
      <c r="ADJ81" s="515"/>
      <c r="ADK81" s="515"/>
      <c r="ADL81" s="515"/>
      <c r="ADM81" s="515"/>
      <c r="ADN81" s="515"/>
      <c r="ADO81" s="515"/>
      <c r="ADP81" s="515"/>
      <c r="ADQ81" s="515"/>
      <c r="ADR81" s="515"/>
      <c r="ADS81" s="515"/>
      <c r="ADT81" s="515"/>
      <c r="ADU81" s="515"/>
      <c r="ADV81" s="515"/>
      <c r="ADW81" s="515"/>
      <c r="ADX81" s="515"/>
      <c r="ADY81" s="515"/>
      <c r="ADZ81" s="515"/>
      <c r="AEA81" s="515"/>
      <c r="AEB81" s="515"/>
      <c r="AEC81" s="515"/>
      <c r="AED81" s="515"/>
      <c r="AEE81" s="515"/>
      <c r="AEF81" s="515"/>
      <c r="AEG81" s="515"/>
      <c r="AEH81" s="515"/>
      <c r="AEI81" s="515"/>
      <c r="AEJ81" s="515"/>
      <c r="AEK81" s="515"/>
      <c r="AEL81" s="515"/>
      <c r="AEM81" s="515"/>
      <c r="AEN81" s="510"/>
      <c r="AEO81" s="483">
        <v>0</v>
      </c>
    </row>
    <row r="82" spans="1:821" outlineLevel="2">
      <c r="A82" s="18">
        <f t="shared" si="226"/>
        <v>69</v>
      </c>
      <c r="B82" s="18"/>
      <c r="C82" s="12"/>
      <c r="D82" s="12"/>
      <c r="E82" t="b">
        <v>0</v>
      </c>
      <c r="H82" s="25" t="str">
        <f>"Step/SA "&amp;RIGHT(H81,2)+1</f>
        <v>Step/SA 2</v>
      </c>
      <c r="I82" s="110"/>
      <c r="J82" s="110"/>
      <c r="K82" s="110"/>
      <c r="L82" s="110"/>
      <c r="M82" s="110"/>
      <c r="N82" s="110"/>
      <c r="O82" s="213">
        <v>4</v>
      </c>
      <c r="P82" s="110"/>
      <c r="Q82" s="110"/>
      <c r="R82" s="110"/>
      <c r="S82" s="110"/>
      <c r="T82" s="213">
        <v>4</v>
      </c>
      <c r="U82" s="213">
        <v>2</v>
      </c>
      <c r="V82" s="110"/>
      <c r="W82" s="110"/>
      <c r="X82" s="110"/>
      <c r="Y82" s="110"/>
      <c r="Z82" s="110"/>
      <c r="AA82" s="110"/>
      <c r="AB82" s="110"/>
      <c r="AC82" s="110"/>
      <c r="AD82" s="110"/>
      <c r="AE82" s="110"/>
      <c r="AF82" s="110"/>
      <c r="AG82" s="110"/>
      <c r="AH82" s="110"/>
      <c r="AI82" s="110"/>
      <c r="AJ82" s="110"/>
      <c r="AK82" s="213">
        <v>2</v>
      </c>
      <c r="AL82" s="110"/>
      <c r="AM82" s="110"/>
      <c r="AN82" s="110"/>
      <c r="AO82" s="110"/>
      <c r="AP82" s="110"/>
      <c r="AQ82" s="110"/>
      <c r="AR82" s="110"/>
      <c r="AS82" s="110"/>
      <c r="AT82" s="110"/>
      <c r="AU82" s="110"/>
      <c r="AV82" s="110"/>
      <c r="AW82" s="110"/>
      <c r="AX82" s="110"/>
      <c r="AY82" s="110"/>
      <c r="AZ82" s="110"/>
      <c r="BA82" s="22"/>
      <c r="BB82" s="8"/>
      <c r="BC82" s="18"/>
      <c r="BD82" s="510"/>
      <c r="BE82" s="510"/>
      <c r="BF82" s="510"/>
      <c r="BG82" s="510"/>
      <c r="BH82" s="510"/>
      <c r="BI82" s="510"/>
      <c r="BJ82" s="510"/>
      <c r="BK82" s="510"/>
      <c r="BL82" s="510"/>
      <c r="BM82" s="18"/>
      <c r="BN82" s="510"/>
      <c r="BO82" s="510"/>
      <c r="BP82" s="510"/>
      <c r="BQ82" s="510"/>
      <c r="BR82" s="510"/>
      <c r="BS82" s="510"/>
      <c r="BT82" s="510"/>
      <c r="BU82" s="510"/>
      <c r="BV82" s="510"/>
      <c r="BW82" s="510"/>
      <c r="BX82" s="510"/>
      <c r="BY82" s="510"/>
      <c r="BZ82" s="510"/>
      <c r="CA82" s="510"/>
      <c r="CB82" s="510"/>
      <c r="CC82" s="510"/>
      <c r="CD82" s="510"/>
      <c r="CE82" s="510"/>
      <c r="CF82" s="18"/>
      <c r="CG82" s="510"/>
      <c r="CH82" s="510"/>
      <c r="CI82" s="510"/>
      <c r="CJ82" s="510"/>
      <c r="CK82" s="510"/>
      <c r="CL82" s="510"/>
      <c r="CM82" s="510"/>
      <c r="CN82" s="510"/>
      <c r="CO82" s="510"/>
      <c r="CP82" s="510"/>
      <c r="CQ82" s="510"/>
      <c r="CR82" s="510"/>
      <c r="CS82" s="510"/>
      <c r="CT82" s="510"/>
      <c r="CU82" s="510"/>
      <c r="CV82" s="510"/>
      <c r="CW82" s="510"/>
      <c r="CX82" s="510"/>
      <c r="CY82" s="510"/>
      <c r="CZ82" s="510"/>
      <c r="DA82" s="510"/>
      <c r="DB82" s="510"/>
      <c r="DC82" s="18"/>
      <c r="DD82" s="510"/>
      <c r="DE82" s="510"/>
      <c r="DF82" s="510"/>
      <c r="DG82" s="512"/>
      <c r="DH82" s="511"/>
      <c r="DI82" s="510"/>
      <c r="DJ82" s="510"/>
      <c r="DK82" s="516"/>
      <c r="DL82" s="510"/>
      <c r="DM82" s="516"/>
      <c r="DN82" s="516"/>
      <c r="DO82" s="516"/>
      <c r="DP82" s="516"/>
      <c r="DQ82" s="516"/>
      <c r="DR82" s="510"/>
      <c r="DS82" s="510"/>
      <c r="DT82" s="510"/>
      <c r="DU82" s="510"/>
      <c r="DV82" s="516"/>
      <c r="DW82" s="516"/>
      <c r="DX82" s="510"/>
      <c r="DY82" s="510"/>
      <c r="DZ82" s="510"/>
      <c r="EA82" s="516"/>
      <c r="EB82" s="516"/>
      <c r="EC82" s="516"/>
      <c r="ED82" s="516"/>
      <c r="EE82" s="516"/>
      <c r="EF82" s="516"/>
      <c r="EG82" s="516"/>
      <c r="EH82" s="516"/>
      <c r="EI82" s="516"/>
      <c r="EJ82" s="516"/>
      <c r="EK82" s="516"/>
      <c r="EL82" s="516"/>
      <c r="EM82" s="516"/>
      <c r="EN82" s="516"/>
      <c r="EO82" s="516"/>
      <c r="EP82" s="516"/>
      <c r="EQ82" s="516"/>
      <c r="ER82" s="516"/>
      <c r="ES82" s="516"/>
      <c r="ET82" s="516"/>
      <c r="EU82" s="516"/>
      <c r="EV82" s="516"/>
      <c r="EW82" s="516"/>
      <c r="EX82" s="510"/>
      <c r="EY82" s="510"/>
      <c r="EZ82" s="510"/>
      <c r="FA82" s="510"/>
      <c r="FB82" s="510"/>
      <c r="FC82" s="516"/>
      <c r="FD82" s="516"/>
      <c r="FE82" s="516"/>
      <c r="FF82" s="516"/>
      <c r="FG82" s="516"/>
      <c r="FH82" s="516"/>
      <c r="FI82" s="516"/>
      <c r="FJ82" s="516"/>
      <c r="FK82" s="516"/>
      <c r="FL82" s="516"/>
      <c r="FM82" s="516"/>
      <c r="FN82" s="516"/>
      <c r="FO82" s="516"/>
      <c r="FP82" s="516"/>
      <c r="FQ82" s="516"/>
      <c r="FR82" s="516"/>
      <c r="FS82" s="516"/>
      <c r="FT82" s="516"/>
      <c r="FU82" s="516"/>
      <c r="FV82" s="516"/>
      <c r="FW82" s="510"/>
      <c r="FX82" s="510"/>
      <c r="FY82" s="510"/>
      <c r="FZ82" s="510"/>
      <c r="GA82" s="510"/>
      <c r="GB82" s="510"/>
      <c r="GC82" s="510"/>
      <c r="GD82" s="510"/>
      <c r="GE82" s="510"/>
      <c r="GF82" s="510"/>
      <c r="GG82" s="510"/>
      <c r="GH82" s="510"/>
      <c r="GI82" s="510"/>
      <c r="GJ82" s="510"/>
      <c r="GK82" s="510"/>
      <c r="GL82" s="510"/>
      <c r="GM82" s="510"/>
      <c r="GN82" s="510"/>
      <c r="GO82" s="510"/>
      <c r="GP82" s="510"/>
      <c r="GQ82" s="510"/>
      <c r="GR82" s="18"/>
      <c r="GS82" s="510"/>
      <c r="GT82" s="510"/>
      <c r="GU82" s="510"/>
      <c r="GV82" s="510"/>
      <c r="GW82" s="510"/>
      <c r="GX82" s="510"/>
      <c r="GY82" s="510"/>
      <c r="GZ82" s="510"/>
      <c r="HA82" s="510"/>
      <c r="HB82" s="510"/>
      <c r="HC82" s="510"/>
      <c r="HD82" s="510"/>
      <c r="HE82" s="510"/>
      <c r="HF82" s="510"/>
      <c r="HG82" s="510"/>
      <c r="HH82" s="510"/>
      <c r="HI82" s="510"/>
      <c r="HJ82" s="510"/>
      <c r="HK82" s="510"/>
      <c r="HL82" s="510"/>
      <c r="HM82" s="510"/>
      <c r="HN82" s="510"/>
      <c r="HO82" s="510"/>
      <c r="HP82" s="510"/>
      <c r="HQ82" s="510"/>
      <c r="HR82" s="510"/>
      <c r="HS82" s="510"/>
      <c r="HT82" s="510"/>
      <c r="HU82" s="510"/>
      <c r="HV82" s="516"/>
      <c r="HW82" s="516"/>
      <c r="HX82" s="510"/>
      <c r="HY82" s="510"/>
      <c r="HZ82" s="510"/>
      <c r="IA82" s="510"/>
      <c r="IB82" s="510"/>
      <c r="IC82" s="510"/>
      <c r="ID82" s="510"/>
      <c r="IE82" s="510"/>
      <c r="IF82" s="510"/>
      <c r="IG82" s="510"/>
      <c r="IH82" s="510"/>
      <c r="II82" s="510"/>
      <c r="IJ82" s="510"/>
      <c r="IK82" s="18"/>
      <c r="IL82" s="510"/>
      <c r="IM82" s="510"/>
      <c r="IN82" s="510"/>
      <c r="IO82" s="510"/>
      <c r="IP82" s="510"/>
      <c r="IQ82" s="510"/>
      <c r="IR82" s="510"/>
      <c r="IS82" s="510"/>
      <c r="IT82" s="510"/>
      <c r="IU82" s="510"/>
      <c r="IV82" s="510"/>
      <c r="IW82" s="510"/>
      <c r="IX82" s="510"/>
      <c r="IY82" s="510"/>
      <c r="IZ82" s="510"/>
      <c r="JA82" s="510"/>
      <c r="JB82" s="510"/>
      <c r="JC82" s="512"/>
      <c r="JD82" s="510"/>
      <c r="JE82" s="510"/>
      <c r="JF82" s="510"/>
      <c r="JG82" s="510"/>
      <c r="JH82" s="510"/>
      <c r="JI82" s="510"/>
      <c r="JJ82" s="510"/>
      <c r="JK82" s="510"/>
      <c r="JL82" s="510"/>
      <c r="JM82" s="510"/>
      <c r="JN82" s="510"/>
      <c r="JO82" s="510"/>
      <c r="JP82" s="510"/>
      <c r="JQ82" s="510"/>
      <c r="JR82" s="510"/>
      <c r="JS82" s="513"/>
      <c r="JT82" s="513"/>
      <c r="JU82" s="513"/>
      <c r="JV82" s="513"/>
      <c r="JW82" s="513"/>
      <c r="JX82" s="513"/>
      <c r="JY82" s="513"/>
      <c r="JZ82" s="513"/>
      <c r="KA82" s="513"/>
      <c r="KB82" s="513"/>
      <c r="KC82" s="513"/>
      <c r="KD82" s="513"/>
      <c r="KE82" s="513"/>
      <c r="KF82" s="513"/>
      <c r="KG82" s="513"/>
      <c r="KH82" s="513"/>
      <c r="KI82" s="513"/>
      <c r="KJ82" s="513"/>
      <c r="KK82" s="513"/>
      <c r="KL82" s="513"/>
      <c r="KM82" s="513"/>
      <c r="KN82" s="513"/>
      <c r="KO82" s="513"/>
      <c r="KP82" s="513"/>
      <c r="KQ82" s="513"/>
      <c r="KR82" s="513"/>
      <c r="KS82" s="513"/>
      <c r="KT82" s="513"/>
      <c r="KU82" s="513"/>
      <c r="KV82" s="513"/>
      <c r="KW82" s="513"/>
      <c r="KX82" s="513"/>
      <c r="KY82" s="513"/>
      <c r="KZ82" s="513"/>
      <c r="LA82" s="513"/>
      <c r="LB82" s="513"/>
      <c r="LC82" s="513"/>
      <c r="LD82" s="513"/>
      <c r="LE82" s="513"/>
      <c r="LF82" s="513"/>
      <c r="LG82" s="513"/>
      <c r="LH82" s="513"/>
      <c r="LI82" s="513"/>
      <c r="LJ82" s="513"/>
      <c r="LK82" s="513"/>
      <c r="LL82" s="513"/>
      <c r="LM82" s="513"/>
      <c r="LN82" s="513"/>
      <c r="LO82" s="513"/>
      <c r="LP82" s="513"/>
      <c r="LQ82" s="513"/>
      <c r="LR82" s="513"/>
      <c r="LS82" s="513"/>
      <c r="LT82" s="513"/>
      <c r="LU82" s="513"/>
      <c r="LV82" s="513"/>
      <c r="LW82" s="513"/>
      <c r="LX82" s="513"/>
      <c r="LY82" s="513"/>
      <c r="LZ82" s="513"/>
      <c r="MA82" s="513"/>
      <c r="MB82" s="513"/>
      <c r="MC82" s="513"/>
      <c r="MD82" s="513"/>
      <c r="ME82" s="513"/>
      <c r="MF82" s="513"/>
      <c r="MG82" s="513"/>
      <c r="MH82" s="513"/>
      <c r="MI82" s="513"/>
      <c r="MJ82" s="513"/>
      <c r="MK82" s="513"/>
      <c r="ML82" s="513"/>
      <c r="MM82" s="513"/>
      <c r="MN82" s="513"/>
      <c r="MO82" s="513"/>
      <c r="MP82" s="513"/>
      <c r="MQ82" s="513"/>
      <c r="MR82" s="513"/>
      <c r="MS82" s="513"/>
      <c r="MT82" s="513"/>
      <c r="MU82" s="513"/>
      <c r="MV82" s="513"/>
      <c r="MW82" s="513"/>
      <c r="MX82" s="513"/>
      <c r="MY82" s="513"/>
      <c r="MZ82" s="513"/>
      <c r="NA82" s="513"/>
      <c r="NB82" s="513"/>
      <c r="NC82" s="513"/>
      <c r="ND82" s="513"/>
      <c r="NE82" s="513"/>
      <c r="NF82" s="513"/>
      <c r="NG82" s="513"/>
      <c r="NH82" s="513"/>
      <c r="NI82" s="513"/>
      <c r="NJ82" s="513"/>
      <c r="NK82" s="513"/>
      <c r="NL82" s="513"/>
      <c r="NM82" s="513"/>
      <c r="NN82" s="513"/>
      <c r="NO82" s="513"/>
      <c r="NP82" s="513"/>
      <c r="NQ82" s="513"/>
      <c r="NR82" s="513"/>
      <c r="NS82" s="513"/>
      <c r="NT82" s="513"/>
      <c r="NU82" s="513"/>
      <c r="NV82" s="513"/>
      <c r="NW82" s="513"/>
      <c r="NX82" s="513"/>
      <c r="NY82" s="513"/>
      <c r="NZ82" s="513"/>
      <c r="OA82" s="513"/>
      <c r="OB82" s="513"/>
      <c r="OC82" s="513"/>
      <c r="OD82" s="513"/>
      <c r="OE82" s="513"/>
      <c r="OF82" s="513"/>
      <c r="OG82" s="513"/>
      <c r="OH82" s="513"/>
      <c r="OI82" s="513"/>
      <c r="OJ82" s="513"/>
      <c r="OK82" s="513"/>
      <c r="OL82" s="513"/>
      <c r="OM82" s="513"/>
      <c r="ON82" s="513"/>
      <c r="OO82" s="513"/>
      <c r="OP82" s="513"/>
      <c r="OQ82" s="513"/>
      <c r="OR82" s="513"/>
      <c r="OS82" s="513"/>
      <c r="OT82" s="513"/>
      <c r="OU82" s="513"/>
      <c r="OV82" s="513"/>
      <c r="OW82" s="513"/>
      <c r="OX82" s="513"/>
      <c r="OY82" s="513"/>
      <c r="OZ82" s="513"/>
      <c r="PA82" s="513"/>
      <c r="PB82" s="513"/>
      <c r="PC82" s="513"/>
      <c r="PD82" s="513"/>
      <c r="PE82" s="513"/>
      <c r="PF82" s="513"/>
      <c r="PG82" s="513"/>
      <c r="PH82" s="513"/>
      <c r="PI82" s="513"/>
      <c r="PJ82" s="513"/>
      <c r="PK82" s="513"/>
      <c r="PL82" s="513"/>
      <c r="PM82" s="513"/>
      <c r="PN82" s="513"/>
      <c r="PO82" s="513"/>
      <c r="PP82" s="513"/>
      <c r="PQ82" s="513"/>
      <c r="PR82" s="513"/>
      <c r="PS82" s="513"/>
      <c r="PT82" s="513"/>
      <c r="PU82" s="513"/>
      <c r="PV82" s="513"/>
      <c r="PW82" s="513"/>
      <c r="PX82" s="513"/>
      <c r="PY82" s="513"/>
      <c r="PZ82" s="513"/>
      <c r="QA82" s="513"/>
      <c r="QB82" s="513"/>
      <c r="QC82" s="513"/>
      <c r="QD82" s="513"/>
      <c r="QE82" s="513"/>
      <c r="QF82" s="513"/>
      <c r="QG82" s="513"/>
      <c r="QH82" s="513"/>
      <c r="QI82" s="513"/>
      <c r="QJ82" s="513"/>
      <c r="QK82" s="513"/>
      <c r="QL82" s="513"/>
      <c r="QM82" s="513"/>
      <c r="QN82" s="513"/>
      <c r="QO82" s="513"/>
      <c r="QP82" s="513"/>
      <c r="QQ82" s="513"/>
      <c r="QR82" s="513"/>
      <c r="QS82" s="513"/>
      <c r="QT82" s="513"/>
      <c r="QU82" s="513"/>
      <c r="QV82" s="513"/>
      <c r="QW82" s="513"/>
      <c r="QX82" s="513"/>
      <c r="QY82" s="513"/>
      <c r="QZ82" s="513"/>
      <c r="RA82" s="513"/>
      <c r="RB82" s="513"/>
      <c r="RC82" s="513"/>
      <c r="RD82" s="513"/>
      <c r="RE82" s="513"/>
      <c r="RF82" s="513"/>
      <c r="RG82" s="513"/>
      <c r="RH82" s="513"/>
      <c r="RI82" s="513"/>
      <c r="RJ82" s="513"/>
      <c r="RK82" s="513"/>
      <c r="RL82" s="513"/>
      <c r="RM82" s="513"/>
      <c r="RN82" s="513"/>
      <c r="RO82" s="513"/>
      <c r="RP82" s="513"/>
      <c r="RQ82" s="513"/>
      <c r="RR82" s="513"/>
      <c r="RS82" s="513"/>
      <c r="RT82" s="513"/>
      <c r="RU82" s="513"/>
      <c r="RV82" s="513"/>
      <c r="RW82" s="513"/>
      <c r="RX82" s="513"/>
      <c r="RY82" s="513"/>
      <c r="RZ82" s="513"/>
      <c r="SA82" s="513"/>
      <c r="SB82" s="513"/>
      <c r="SC82" s="513"/>
      <c r="SD82" s="513"/>
      <c r="SE82" s="513"/>
      <c r="SF82" s="513"/>
      <c r="SG82" s="513"/>
      <c r="SH82" s="513"/>
      <c r="SI82" s="513"/>
      <c r="SJ82" s="513"/>
      <c r="SK82" s="513"/>
      <c r="SL82" s="513"/>
      <c r="SM82" s="513"/>
      <c r="SN82" s="513"/>
      <c r="SO82" s="513"/>
      <c r="SP82" s="513"/>
      <c r="SQ82" s="513"/>
      <c r="SR82" s="513"/>
      <c r="SS82" s="513"/>
      <c r="ST82" s="513"/>
      <c r="SU82" s="513"/>
      <c r="SV82" s="513"/>
      <c r="SW82" s="513"/>
      <c r="SX82" s="513"/>
      <c r="SY82" s="513"/>
      <c r="SZ82" s="513"/>
      <c r="TA82" s="513"/>
      <c r="TB82" s="513"/>
      <c r="TC82" s="513"/>
      <c r="TD82" s="513"/>
      <c r="TE82" s="513"/>
      <c r="TF82" s="513"/>
      <c r="TG82" s="513"/>
      <c r="TH82" s="513"/>
      <c r="TI82" s="513"/>
      <c r="TJ82" s="513"/>
      <c r="TK82" s="513"/>
      <c r="TL82" s="513"/>
      <c r="TM82" s="513"/>
      <c r="TN82" s="513"/>
      <c r="TO82" s="513"/>
      <c r="TP82" s="513"/>
      <c r="TQ82" s="513"/>
      <c r="TR82" s="513"/>
      <c r="TS82" s="513"/>
      <c r="TT82" s="513"/>
      <c r="TU82" s="513"/>
      <c r="TV82" s="513"/>
      <c r="TW82" s="513"/>
      <c r="TX82" s="513"/>
      <c r="TY82" s="513"/>
      <c r="TZ82" s="513"/>
      <c r="UA82" s="513"/>
      <c r="UB82" s="513"/>
      <c r="UC82" s="513"/>
      <c r="UD82" s="513"/>
      <c r="UE82" s="513"/>
      <c r="UF82" s="513"/>
      <c r="UG82" s="513"/>
      <c r="UH82" s="513"/>
      <c r="UI82" s="513"/>
      <c r="UJ82" s="513"/>
      <c r="UK82" s="513"/>
      <c r="UL82" s="513"/>
      <c r="UM82" s="513"/>
      <c r="UN82" s="513"/>
      <c r="UO82" s="513"/>
      <c r="UP82" s="513"/>
      <c r="UQ82" s="513"/>
      <c r="UR82" s="513"/>
      <c r="US82" s="513"/>
      <c r="UT82" s="513"/>
      <c r="UU82" s="513"/>
      <c r="UV82" s="513"/>
      <c r="UW82" s="513"/>
      <c r="UX82" s="513"/>
      <c r="UY82" s="513"/>
      <c r="UZ82" s="513"/>
      <c r="VA82" s="513"/>
      <c r="VB82" s="513"/>
      <c r="VC82" s="513"/>
      <c r="VD82" s="513"/>
      <c r="VE82" s="513"/>
      <c r="VF82" s="513"/>
      <c r="VG82" s="513"/>
      <c r="VH82" s="513"/>
      <c r="VI82" s="513"/>
      <c r="VJ82" s="513"/>
      <c r="VK82" s="513"/>
      <c r="VL82" s="513"/>
      <c r="VM82" s="513"/>
      <c r="VN82" s="513"/>
      <c r="VO82" s="513"/>
      <c r="VP82" s="87"/>
      <c r="VQ82" s="87"/>
      <c r="VR82" s="87"/>
      <c r="VS82" s="87"/>
      <c r="VT82" s="87"/>
      <c r="VU82" s="87"/>
      <c r="VV82" s="513"/>
      <c r="VW82" s="513"/>
      <c r="VX82" s="513"/>
      <c r="VY82" s="513"/>
      <c r="VZ82" s="513"/>
      <c r="WA82" s="513"/>
      <c r="WB82" s="513"/>
      <c r="WC82" s="513"/>
      <c r="WD82" s="513"/>
      <c r="WE82" s="513"/>
      <c r="WF82" s="513"/>
      <c r="WG82" s="513"/>
      <c r="WH82" s="513"/>
      <c r="WI82" s="513"/>
      <c r="WJ82" s="513"/>
      <c r="WK82" s="513"/>
      <c r="WL82" s="513"/>
      <c r="WM82" s="510"/>
      <c r="WN82" s="18"/>
      <c r="WO82" s="510"/>
      <c r="WP82" s="510"/>
      <c r="WQ82" s="510"/>
      <c r="WR82" s="516"/>
      <c r="WS82" s="516"/>
      <c r="WT82" s="516"/>
      <c r="WU82" s="516"/>
      <c r="WV82" s="516"/>
      <c r="WW82" s="516"/>
      <c r="WX82" s="516"/>
      <c r="WY82" s="516"/>
      <c r="WZ82" s="516"/>
      <c r="XA82" s="516"/>
      <c r="XB82" s="516"/>
      <c r="XC82" s="516"/>
      <c r="XD82" s="516"/>
      <c r="XE82" s="516"/>
      <c r="XF82" s="516"/>
      <c r="XG82" s="516"/>
      <c r="XH82" s="18"/>
      <c r="XI82" s="510"/>
      <c r="XJ82" s="510"/>
      <c r="XK82" s="510"/>
      <c r="XL82" s="510"/>
      <c r="XM82" s="510"/>
      <c r="XN82" s="510"/>
      <c r="XO82" s="510"/>
      <c r="XP82" s="510"/>
      <c r="XQ82" s="510"/>
      <c r="XR82" s="516"/>
      <c r="XS82" s="516"/>
      <c r="XT82" s="516"/>
      <c r="XU82" s="516"/>
      <c r="XV82" s="516"/>
      <c r="XW82" s="516"/>
      <c r="XX82" s="516"/>
      <c r="XY82" s="510"/>
      <c r="XZ82" s="510"/>
      <c r="YA82" s="510"/>
      <c r="YB82" s="18"/>
      <c r="YC82" s="510"/>
      <c r="YD82" s="510"/>
      <c r="YE82" s="510"/>
      <c r="YF82" s="510"/>
      <c r="YG82" s="510"/>
      <c r="YH82" s="510"/>
      <c r="YI82" s="510"/>
      <c r="YJ82" s="510"/>
      <c r="YK82" s="510"/>
      <c r="YL82" s="510"/>
      <c r="YM82" s="510"/>
      <c r="YN82" s="510"/>
      <c r="YO82" s="510"/>
      <c r="YP82" s="510"/>
      <c r="YQ82" s="510"/>
      <c r="YR82" s="18"/>
      <c r="YS82" s="510"/>
      <c r="YT82" s="510"/>
      <c r="YU82" s="18"/>
      <c r="YV82" s="510"/>
      <c r="YW82" s="510"/>
      <c r="YX82" s="510"/>
      <c r="YY82" s="510"/>
      <c r="YZ82" s="510"/>
      <c r="ZA82" s="510"/>
      <c r="ZB82" s="512"/>
      <c r="ZC82" s="511"/>
      <c r="ZD82" s="511"/>
      <c r="ZE82" s="510"/>
      <c r="ZF82" s="510"/>
      <c r="ZG82" s="510"/>
      <c r="ZH82" s="510"/>
      <c r="ZI82" s="510"/>
      <c r="ZJ82" s="510"/>
      <c r="ZK82" s="510"/>
      <c r="ZL82" s="510"/>
      <c r="ZM82" s="510"/>
      <c r="ZN82" s="510"/>
      <c r="ZO82" s="510"/>
      <c r="ZP82" s="510"/>
      <c r="ZQ82" s="510"/>
      <c r="ZR82" s="510"/>
      <c r="ZS82" s="510"/>
      <c r="ZT82" s="510"/>
      <c r="ZU82" s="510"/>
      <c r="ZV82" s="510"/>
      <c r="ZW82" s="510"/>
      <c r="ZX82" s="510"/>
      <c r="ZY82" s="510"/>
      <c r="ZZ82" s="510"/>
      <c r="AAA82" s="510"/>
      <c r="AAB82" s="510"/>
      <c r="AAC82" s="510"/>
      <c r="AAD82" s="510"/>
      <c r="AAE82" s="510"/>
      <c r="AAF82" s="510"/>
      <c r="AAG82" s="510"/>
      <c r="AAH82" s="510"/>
      <c r="AAI82" s="510"/>
      <c r="AAJ82" s="510"/>
      <c r="AAK82" s="510"/>
      <c r="AAL82" s="510"/>
      <c r="AAM82" s="510"/>
      <c r="AAN82" s="510"/>
      <c r="AAO82" s="510"/>
      <c r="AAP82" s="510"/>
      <c r="AAQ82" s="510"/>
      <c r="AAR82" s="510"/>
      <c r="AAS82" s="510"/>
      <c r="AAT82" s="510"/>
      <c r="AAU82" s="510"/>
      <c r="AAV82" s="510"/>
      <c r="AAW82" s="510"/>
      <c r="AAX82" s="510"/>
      <c r="AAY82" s="510"/>
      <c r="AAZ82" s="510"/>
      <c r="ABA82" s="18"/>
      <c r="ABB82" s="22"/>
      <c r="ABC82" s="22"/>
      <c r="ABD82" s="22"/>
      <c r="ABE82" s="22"/>
      <c r="ABF82" s="22"/>
      <c r="ABG82" s="22"/>
      <c r="ABH82" s="22"/>
      <c r="ABI82" s="22"/>
      <c r="ABJ82" s="22"/>
      <c r="ABK82" s="22"/>
      <c r="ABL82" s="22"/>
      <c r="ABM82" s="22"/>
      <c r="ABN82" s="22"/>
      <c r="ABO82" s="22"/>
      <c r="ABP82" s="22"/>
      <c r="ABQ82" s="22"/>
      <c r="ABR82" s="22"/>
      <c r="ABS82" s="22"/>
      <c r="ABT82" s="22"/>
      <c r="ABU82" s="22"/>
      <c r="ABV82" s="22"/>
      <c r="ABW82" s="22"/>
      <c r="ABX82" s="22"/>
      <c r="ABY82" s="22"/>
      <c r="ABZ82" s="22"/>
      <c r="ACA82" s="22"/>
      <c r="ACB82" s="22"/>
      <c r="ACC82" s="22"/>
      <c r="ACD82" s="22"/>
      <c r="ACE82" s="22"/>
      <c r="ACF82" s="515"/>
      <c r="ACG82" s="515"/>
      <c r="ACH82" s="515"/>
      <c r="ACI82" s="515"/>
      <c r="ACJ82" s="515"/>
      <c r="ACK82" s="515"/>
      <c r="ACL82" s="515"/>
      <c r="ACM82" s="515"/>
      <c r="ACN82" s="515"/>
      <c r="ACO82" s="515"/>
      <c r="ACP82" s="515"/>
      <c r="ACQ82" s="515"/>
      <c r="ACR82" s="515"/>
      <c r="ACS82" s="515"/>
      <c r="ACT82" s="515"/>
      <c r="ACU82" s="515"/>
      <c r="ACV82" s="515"/>
      <c r="ACW82" s="515"/>
      <c r="ACX82" s="515"/>
      <c r="ACY82" s="515"/>
      <c r="ACZ82" s="515"/>
      <c r="ADA82" s="515"/>
      <c r="ADB82" s="515"/>
      <c r="ADC82" s="515"/>
      <c r="ADD82" s="515"/>
      <c r="ADE82" s="515"/>
      <c r="ADF82" s="515"/>
      <c r="ADG82" s="515"/>
      <c r="ADH82" s="515"/>
      <c r="ADI82" s="515"/>
      <c r="ADJ82" s="515"/>
      <c r="ADK82" s="515"/>
      <c r="ADL82" s="515"/>
      <c r="ADM82" s="515"/>
      <c r="ADN82" s="515"/>
      <c r="ADO82" s="515"/>
      <c r="ADP82" s="515"/>
      <c r="ADQ82" s="515"/>
      <c r="ADR82" s="515"/>
      <c r="ADS82" s="515"/>
      <c r="ADT82" s="515"/>
      <c r="ADU82" s="515"/>
      <c r="ADV82" s="515"/>
      <c r="ADW82" s="515"/>
      <c r="ADX82" s="515"/>
      <c r="ADY82" s="515"/>
      <c r="ADZ82" s="515"/>
      <c r="AEA82" s="515"/>
      <c r="AEB82" s="515"/>
      <c r="AEC82" s="515"/>
      <c r="AED82" s="515"/>
      <c r="AEE82" s="515"/>
      <c r="AEF82" s="515"/>
      <c r="AEG82" s="515"/>
      <c r="AEH82" s="515"/>
      <c r="AEI82" s="515"/>
      <c r="AEJ82" s="515"/>
      <c r="AEK82" s="515"/>
      <c r="AEL82" s="515"/>
      <c r="AEM82" s="515"/>
      <c r="AEN82" s="516"/>
      <c r="AEO82" s="483">
        <v>0</v>
      </c>
    </row>
    <row r="83" spans="1:821" outlineLevel="2">
      <c r="A83" s="18">
        <f t="shared" si="226"/>
        <v>70</v>
      </c>
      <c r="B83" s="18"/>
      <c r="C83" s="12"/>
      <c r="D83" s="12"/>
      <c r="E83" t="b">
        <v>0</v>
      </c>
      <c r="H83" s="25" t="str">
        <f>"SA "&amp;RIGHT(H82,2)+1</f>
        <v>SA 3</v>
      </c>
      <c r="I83" s="110"/>
      <c r="J83" s="110"/>
      <c r="K83" s="110"/>
      <c r="L83" s="110"/>
      <c r="M83" s="110"/>
      <c r="N83" s="110"/>
      <c r="O83" s="213"/>
      <c r="P83" s="110"/>
      <c r="Q83" s="110"/>
      <c r="R83" s="110"/>
      <c r="S83" s="110"/>
      <c r="T83" s="213"/>
      <c r="U83" s="213">
        <v>3</v>
      </c>
      <c r="V83" s="110"/>
      <c r="W83" s="110"/>
      <c r="X83" s="110"/>
      <c r="Y83" s="110"/>
      <c r="Z83" s="110"/>
      <c r="AA83" s="110"/>
      <c r="AB83" s="110"/>
      <c r="AC83" s="110"/>
      <c r="AD83" s="110"/>
      <c r="AE83" s="110"/>
      <c r="AF83" s="110"/>
      <c r="AG83" s="110"/>
      <c r="AH83" s="110"/>
      <c r="AI83" s="110"/>
      <c r="AJ83" s="110"/>
      <c r="AK83" s="213">
        <v>1</v>
      </c>
      <c r="AL83" s="110"/>
      <c r="AM83" s="110"/>
      <c r="AN83" s="110"/>
      <c r="AO83" s="110"/>
      <c r="AP83" s="110"/>
      <c r="AQ83" s="110"/>
      <c r="AR83" s="110"/>
      <c r="AS83" s="110"/>
      <c r="AT83" s="110"/>
      <c r="AU83" s="110"/>
      <c r="AV83" s="110"/>
      <c r="AW83" s="110"/>
      <c r="AX83" s="110"/>
      <c r="AY83" s="110"/>
      <c r="AZ83" s="110"/>
      <c r="BA83" s="22"/>
      <c r="BB83" s="8"/>
      <c r="BC83" s="18"/>
      <c r="BD83" s="510"/>
      <c r="BE83" s="510"/>
      <c r="BF83" s="510"/>
      <c r="BG83" s="510"/>
      <c r="BH83" s="510"/>
      <c r="BI83" s="510"/>
      <c r="BJ83" s="510"/>
      <c r="BK83" s="510"/>
      <c r="BL83" s="510"/>
      <c r="BM83" s="18"/>
      <c r="BN83" s="510"/>
      <c r="BO83" s="510"/>
      <c r="BP83" s="510"/>
      <c r="BQ83" s="510"/>
      <c r="BR83" s="510"/>
      <c r="BS83" s="510"/>
      <c r="BT83" s="510"/>
      <c r="BU83" s="510"/>
      <c r="BV83" s="510"/>
      <c r="BW83" s="510"/>
      <c r="BX83" s="510"/>
      <c r="BY83" s="510"/>
      <c r="BZ83" s="510"/>
      <c r="CA83" s="510"/>
      <c r="CB83" s="510"/>
      <c r="CC83" s="510"/>
      <c r="CD83" s="510"/>
      <c r="CE83" s="510"/>
      <c r="CF83" s="18"/>
      <c r="CG83" s="510"/>
      <c r="CH83" s="510"/>
      <c r="CI83" s="510"/>
      <c r="CJ83" s="510"/>
      <c r="CK83" s="510"/>
      <c r="CL83" s="510"/>
      <c r="CM83" s="510"/>
      <c r="CN83" s="510"/>
      <c r="CO83" s="510"/>
      <c r="CP83" s="510"/>
      <c r="CQ83" s="510"/>
      <c r="CR83" s="510"/>
      <c r="CS83" s="510"/>
      <c r="CT83" s="510"/>
      <c r="CU83" s="510"/>
      <c r="CV83" s="510"/>
      <c r="CW83" s="510"/>
      <c r="CX83" s="510"/>
      <c r="CY83" s="510"/>
      <c r="CZ83" s="510"/>
      <c r="DA83" s="510"/>
      <c r="DB83" s="510"/>
      <c r="DC83" s="18"/>
      <c r="DD83" s="510"/>
      <c r="DE83" s="510"/>
      <c r="DF83" s="510"/>
      <c r="DG83" s="512"/>
      <c r="DH83" s="511"/>
      <c r="DI83" s="510"/>
      <c r="DJ83" s="510"/>
      <c r="DK83" s="516"/>
      <c r="DL83" s="510"/>
      <c r="DM83" s="516"/>
      <c r="DN83" s="516"/>
      <c r="DO83" s="516"/>
      <c r="DP83" s="516"/>
      <c r="DQ83" s="516"/>
      <c r="DR83" s="510"/>
      <c r="DS83" s="510"/>
      <c r="DT83" s="510"/>
      <c r="DU83" s="510"/>
      <c r="DV83" s="516"/>
      <c r="DW83" s="516"/>
      <c r="DX83" s="510"/>
      <c r="DY83" s="510"/>
      <c r="DZ83" s="510"/>
      <c r="EA83" s="516"/>
      <c r="EB83" s="516"/>
      <c r="EC83" s="516"/>
      <c r="ED83" s="516"/>
      <c r="EE83" s="516"/>
      <c r="EF83" s="516"/>
      <c r="EG83" s="516"/>
      <c r="EH83" s="516"/>
      <c r="EI83" s="516"/>
      <c r="EJ83" s="516"/>
      <c r="EK83" s="516"/>
      <c r="EL83" s="516"/>
      <c r="EM83" s="516"/>
      <c r="EN83" s="516"/>
      <c r="EO83" s="516"/>
      <c r="EP83" s="516"/>
      <c r="EQ83" s="516"/>
      <c r="ER83" s="516"/>
      <c r="ES83" s="516"/>
      <c r="ET83" s="516"/>
      <c r="EU83" s="516"/>
      <c r="EV83" s="516"/>
      <c r="EW83" s="516"/>
      <c r="EX83" s="510"/>
      <c r="EY83" s="510"/>
      <c r="EZ83" s="510"/>
      <c r="FA83" s="510"/>
      <c r="FB83" s="510"/>
      <c r="FC83" s="516"/>
      <c r="FD83" s="516"/>
      <c r="FE83" s="516"/>
      <c r="FF83" s="516"/>
      <c r="FG83" s="516"/>
      <c r="FH83" s="516"/>
      <c r="FI83" s="516"/>
      <c r="FJ83" s="516"/>
      <c r="FK83" s="516"/>
      <c r="FL83" s="516"/>
      <c r="FM83" s="516"/>
      <c r="FN83" s="516"/>
      <c r="FO83" s="516"/>
      <c r="FP83" s="516"/>
      <c r="FQ83" s="516"/>
      <c r="FR83" s="516"/>
      <c r="FS83" s="516"/>
      <c r="FT83" s="516"/>
      <c r="FU83" s="516"/>
      <c r="FV83" s="516"/>
      <c r="FW83" s="510"/>
      <c r="FX83" s="510"/>
      <c r="FY83" s="510"/>
      <c r="FZ83" s="510"/>
      <c r="GA83" s="510"/>
      <c r="GB83" s="510"/>
      <c r="GC83" s="510"/>
      <c r="GD83" s="510"/>
      <c r="GE83" s="510"/>
      <c r="GF83" s="510"/>
      <c r="GG83" s="510"/>
      <c r="GH83" s="510"/>
      <c r="GI83" s="510"/>
      <c r="GJ83" s="510"/>
      <c r="GK83" s="510"/>
      <c r="GL83" s="510"/>
      <c r="GM83" s="510"/>
      <c r="GN83" s="510"/>
      <c r="GO83" s="510"/>
      <c r="GP83" s="510"/>
      <c r="GQ83" s="510"/>
      <c r="GR83" s="18"/>
      <c r="GS83" s="510"/>
      <c r="GT83" s="510"/>
      <c r="GU83" s="510"/>
      <c r="GV83" s="510"/>
      <c r="GW83" s="510"/>
      <c r="GX83" s="510"/>
      <c r="GY83" s="510"/>
      <c r="GZ83" s="510"/>
      <c r="HA83" s="510"/>
      <c r="HB83" s="510"/>
      <c r="HC83" s="510"/>
      <c r="HD83" s="510"/>
      <c r="HE83" s="510"/>
      <c r="HF83" s="510"/>
      <c r="HG83" s="510"/>
      <c r="HH83" s="510"/>
      <c r="HI83" s="510"/>
      <c r="HJ83" s="510"/>
      <c r="HK83" s="510"/>
      <c r="HL83" s="510"/>
      <c r="HM83" s="510"/>
      <c r="HN83" s="510"/>
      <c r="HO83" s="510"/>
      <c r="HP83" s="510"/>
      <c r="HQ83" s="510"/>
      <c r="HR83" s="510"/>
      <c r="HS83" s="510"/>
      <c r="HT83" s="510"/>
      <c r="HU83" s="510"/>
      <c r="HV83" s="516"/>
      <c r="HW83" s="516"/>
      <c r="HX83" s="510"/>
      <c r="HY83" s="510"/>
      <c r="HZ83" s="510"/>
      <c r="IA83" s="510"/>
      <c r="IB83" s="510"/>
      <c r="IC83" s="510"/>
      <c r="ID83" s="510"/>
      <c r="IE83" s="510"/>
      <c r="IF83" s="510"/>
      <c r="IG83" s="510"/>
      <c r="IH83" s="510"/>
      <c r="II83" s="510"/>
      <c r="IJ83" s="510"/>
      <c r="IK83" s="18"/>
      <c r="IL83" s="510"/>
      <c r="IM83" s="510"/>
      <c r="IN83" s="510"/>
      <c r="IO83" s="510"/>
      <c r="IP83" s="510"/>
      <c r="IQ83" s="510"/>
      <c r="IR83" s="510"/>
      <c r="IS83" s="510"/>
      <c r="IT83" s="510"/>
      <c r="IU83" s="510"/>
      <c r="IV83" s="510"/>
      <c r="IW83" s="510"/>
      <c r="IX83" s="510"/>
      <c r="IY83" s="510"/>
      <c r="IZ83" s="510"/>
      <c r="JA83" s="510"/>
      <c r="JB83" s="510"/>
      <c r="JC83" s="512"/>
      <c r="JD83" s="510"/>
      <c r="JE83" s="510"/>
      <c r="JF83" s="510"/>
      <c r="JG83" s="510"/>
      <c r="JH83" s="510"/>
      <c r="JI83" s="510"/>
      <c r="JJ83" s="510"/>
      <c r="JK83" s="510"/>
      <c r="JL83" s="510"/>
      <c r="JM83" s="510"/>
      <c r="JN83" s="510"/>
      <c r="JO83" s="510"/>
      <c r="JP83" s="510"/>
      <c r="JQ83" s="510"/>
      <c r="JR83" s="510"/>
      <c r="JS83" s="513"/>
      <c r="JT83" s="513"/>
      <c r="JU83" s="513"/>
      <c r="JV83" s="513"/>
      <c r="JW83" s="513"/>
      <c r="JX83" s="513"/>
      <c r="JY83" s="513"/>
      <c r="JZ83" s="513"/>
      <c r="KA83" s="513"/>
      <c r="KB83" s="513"/>
      <c r="KC83" s="513"/>
      <c r="KD83" s="513"/>
      <c r="KE83" s="513"/>
      <c r="KF83" s="513"/>
      <c r="KG83" s="513"/>
      <c r="KH83" s="513"/>
      <c r="KI83" s="513"/>
      <c r="KJ83" s="513"/>
      <c r="KK83" s="513"/>
      <c r="KL83" s="513"/>
      <c r="KM83" s="513"/>
      <c r="KN83" s="513"/>
      <c r="KO83" s="513"/>
      <c r="KP83" s="513"/>
      <c r="KQ83" s="513"/>
      <c r="KR83" s="513"/>
      <c r="KS83" s="513"/>
      <c r="KT83" s="513"/>
      <c r="KU83" s="513"/>
      <c r="KV83" s="513"/>
      <c r="KW83" s="513"/>
      <c r="KX83" s="513"/>
      <c r="KY83" s="513"/>
      <c r="KZ83" s="513"/>
      <c r="LA83" s="513"/>
      <c r="LB83" s="513"/>
      <c r="LC83" s="513"/>
      <c r="LD83" s="513"/>
      <c r="LE83" s="513"/>
      <c r="LF83" s="513"/>
      <c r="LG83" s="513"/>
      <c r="LH83" s="513"/>
      <c r="LI83" s="513"/>
      <c r="LJ83" s="513"/>
      <c r="LK83" s="513"/>
      <c r="LL83" s="513"/>
      <c r="LM83" s="513"/>
      <c r="LN83" s="513"/>
      <c r="LO83" s="513"/>
      <c r="LP83" s="513"/>
      <c r="LQ83" s="513"/>
      <c r="LR83" s="513"/>
      <c r="LS83" s="513"/>
      <c r="LT83" s="513"/>
      <c r="LU83" s="513"/>
      <c r="LV83" s="513"/>
      <c r="LW83" s="513"/>
      <c r="LX83" s="513"/>
      <c r="LY83" s="513"/>
      <c r="LZ83" s="513"/>
      <c r="MA83" s="513"/>
      <c r="MB83" s="513"/>
      <c r="MC83" s="513"/>
      <c r="MD83" s="513"/>
      <c r="ME83" s="513"/>
      <c r="MF83" s="513"/>
      <c r="MG83" s="513"/>
      <c r="MH83" s="513"/>
      <c r="MI83" s="513"/>
      <c r="MJ83" s="513"/>
      <c r="MK83" s="513"/>
      <c r="ML83" s="513"/>
      <c r="MM83" s="513"/>
      <c r="MN83" s="513"/>
      <c r="MO83" s="513"/>
      <c r="MP83" s="513"/>
      <c r="MQ83" s="513"/>
      <c r="MR83" s="513"/>
      <c r="MS83" s="513"/>
      <c r="MT83" s="513"/>
      <c r="MU83" s="513"/>
      <c r="MV83" s="513"/>
      <c r="MW83" s="513"/>
      <c r="MX83" s="513"/>
      <c r="MY83" s="513"/>
      <c r="MZ83" s="513"/>
      <c r="NA83" s="513"/>
      <c r="NB83" s="513"/>
      <c r="NC83" s="513"/>
      <c r="ND83" s="513"/>
      <c r="NE83" s="513"/>
      <c r="NF83" s="513"/>
      <c r="NG83" s="513"/>
      <c r="NH83" s="513"/>
      <c r="NI83" s="513"/>
      <c r="NJ83" s="513"/>
      <c r="NK83" s="513"/>
      <c r="NL83" s="513"/>
      <c r="NM83" s="513"/>
      <c r="NN83" s="513"/>
      <c r="NO83" s="513"/>
      <c r="NP83" s="513"/>
      <c r="NQ83" s="513"/>
      <c r="NR83" s="513"/>
      <c r="NS83" s="513"/>
      <c r="NT83" s="513"/>
      <c r="NU83" s="513"/>
      <c r="NV83" s="513"/>
      <c r="NW83" s="513"/>
      <c r="NX83" s="513"/>
      <c r="NY83" s="513"/>
      <c r="NZ83" s="513"/>
      <c r="OA83" s="513"/>
      <c r="OB83" s="513"/>
      <c r="OC83" s="513"/>
      <c r="OD83" s="513"/>
      <c r="OE83" s="513"/>
      <c r="OF83" s="513"/>
      <c r="OG83" s="513"/>
      <c r="OH83" s="513"/>
      <c r="OI83" s="513"/>
      <c r="OJ83" s="513"/>
      <c r="OK83" s="513"/>
      <c r="OL83" s="513"/>
      <c r="OM83" s="513"/>
      <c r="ON83" s="513"/>
      <c r="OO83" s="513"/>
      <c r="OP83" s="513"/>
      <c r="OQ83" s="513"/>
      <c r="OR83" s="513"/>
      <c r="OS83" s="513"/>
      <c r="OT83" s="513"/>
      <c r="OU83" s="513"/>
      <c r="OV83" s="513"/>
      <c r="OW83" s="513"/>
      <c r="OX83" s="513"/>
      <c r="OY83" s="513"/>
      <c r="OZ83" s="513"/>
      <c r="PA83" s="513"/>
      <c r="PB83" s="513"/>
      <c r="PC83" s="513"/>
      <c r="PD83" s="513"/>
      <c r="PE83" s="513"/>
      <c r="PF83" s="513"/>
      <c r="PG83" s="513"/>
      <c r="PH83" s="513"/>
      <c r="PI83" s="513"/>
      <c r="PJ83" s="513"/>
      <c r="PK83" s="513"/>
      <c r="PL83" s="513"/>
      <c r="PM83" s="513"/>
      <c r="PN83" s="513"/>
      <c r="PO83" s="513"/>
      <c r="PP83" s="513"/>
      <c r="PQ83" s="513"/>
      <c r="PR83" s="513"/>
      <c r="PS83" s="513"/>
      <c r="PT83" s="513"/>
      <c r="PU83" s="513"/>
      <c r="PV83" s="513"/>
      <c r="PW83" s="513"/>
      <c r="PX83" s="513"/>
      <c r="PY83" s="513"/>
      <c r="PZ83" s="513"/>
      <c r="QA83" s="513"/>
      <c r="QB83" s="513"/>
      <c r="QC83" s="513"/>
      <c r="QD83" s="513"/>
      <c r="QE83" s="513"/>
      <c r="QF83" s="513"/>
      <c r="QG83" s="513"/>
      <c r="QH83" s="513"/>
      <c r="QI83" s="513"/>
      <c r="QJ83" s="513"/>
      <c r="QK83" s="513"/>
      <c r="QL83" s="513"/>
      <c r="QM83" s="513"/>
      <c r="QN83" s="513"/>
      <c r="QO83" s="513"/>
      <c r="QP83" s="513"/>
      <c r="QQ83" s="513"/>
      <c r="QR83" s="513"/>
      <c r="QS83" s="513"/>
      <c r="QT83" s="513"/>
      <c r="QU83" s="513"/>
      <c r="QV83" s="513"/>
      <c r="QW83" s="513"/>
      <c r="QX83" s="513"/>
      <c r="QY83" s="513"/>
      <c r="QZ83" s="513"/>
      <c r="RA83" s="513"/>
      <c r="RB83" s="513"/>
      <c r="RC83" s="513"/>
      <c r="RD83" s="513"/>
      <c r="RE83" s="513"/>
      <c r="RF83" s="513"/>
      <c r="RG83" s="513"/>
      <c r="RH83" s="513"/>
      <c r="RI83" s="513"/>
      <c r="RJ83" s="513"/>
      <c r="RK83" s="513"/>
      <c r="RL83" s="513"/>
      <c r="RM83" s="513"/>
      <c r="RN83" s="513"/>
      <c r="RO83" s="513"/>
      <c r="RP83" s="513"/>
      <c r="RQ83" s="513"/>
      <c r="RR83" s="513"/>
      <c r="RS83" s="513"/>
      <c r="RT83" s="513"/>
      <c r="RU83" s="513"/>
      <c r="RV83" s="513"/>
      <c r="RW83" s="513"/>
      <c r="RX83" s="513"/>
      <c r="RY83" s="513"/>
      <c r="RZ83" s="513"/>
      <c r="SA83" s="513"/>
      <c r="SB83" s="513"/>
      <c r="SC83" s="513"/>
      <c r="SD83" s="513"/>
      <c r="SE83" s="513"/>
      <c r="SF83" s="513"/>
      <c r="SG83" s="513"/>
      <c r="SH83" s="513"/>
      <c r="SI83" s="513"/>
      <c r="SJ83" s="513"/>
      <c r="SK83" s="513"/>
      <c r="SL83" s="513"/>
      <c r="SM83" s="513"/>
      <c r="SN83" s="513"/>
      <c r="SO83" s="513"/>
      <c r="SP83" s="513"/>
      <c r="SQ83" s="513"/>
      <c r="SR83" s="513"/>
      <c r="SS83" s="513"/>
      <c r="ST83" s="513"/>
      <c r="SU83" s="513"/>
      <c r="SV83" s="513"/>
      <c r="SW83" s="513"/>
      <c r="SX83" s="513"/>
      <c r="SY83" s="513"/>
      <c r="SZ83" s="513"/>
      <c r="TA83" s="513"/>
      <c r="TB83" s="513"/>
      <c r="TC83" s="513"/>
      <c r="TD83" s="513"/>
      <c r="TE83" s="513"/>
      <c r="TF83" s="513"/>
      <c r="TG83" s="513"/>
      <c r="TH83" s="513"/>
      <c r="TI83" s="513"/>
      <c r="TJ83" s="513"/>
      <c r="TK83" s="513"/>
      <c r="TL83" s="513"/>
      <c r="TM83" s="513"/>
      <c r="TN83" s="513"/>
      <c r="TO83" s="513"/>
      <c r="TP83" s="513"/>
      <c r="TQ83" s="513"/>
      <c r="TR83" s="513"/>
      <c r="TS83" s="513"/>
      <c r="TT83" s="513"/>
      <c r="TU83" s="513"/>
      <c r="TV83" s="513"/>
      <c r="TW83" s="513"/>
      <c r="TX83" s="513"/>
      <c r="TY83" s="513"/>
      <c r="TZ83" s="513"/>
      <c r="UA83" s="513"/>
      <c r="UB83" s="513"/>
      <c r="UC83" s="513"/>
      <c r="UD83" s="513"/>
      <c r="UE83" s="513"/>
      <c r="UF83" s="513"/>
      <c r="UG83" s="513"/>
      <c r="UH83" s="513"/>
      <c r="UI83" s="513"/>
      <c r="UJ83" s="513"/>
      <c r="UK83" s="513"/>
      <c r="UL83" s="513"/>
      <c r="UM83" s="513"/>
      <c r="UN83" s="513"/>
      <c r="UO83" s="513"/>
      <c r="UP83" s="513"/>
      <c r="UQ83" s="513"/>
      <c r="UR83" s="513"/>
      <c r="US83" s="513"/>
      <c r="UT83" s="513"/>
      <c r="UU83" s="513"/>
      <c r="UV83" s="513"/>
      <c r="UW83" s="513"/>
      <c r="UX83" s="513"/>
      <c r="UY83" s="513"/>
      <c r="UZ83" s="513"/>
      <c r="VA83" s="513"/>
      <c r="VB83" s="513"/>
      <c r="VC83" s="513"/>
      <c r="VD83" s="513"/>
      <c r="VE83" s="513"/>
      <c r="VF83" s="513"/>
      <c r="VG83" s="513"/>
      <c r="VH83" s="513"/>
      <c r="VI83" s="513"/>
      <c r="VJ83" s="513"/>
      <c r="VK83" s="513"/>
      <c r="VL83" s="513"/>
      <c r="VM83" s="513"/>
      <c r="VN83" s="513"/>
      <c r="VO83" s="513"/>
      <c r="VP83" s="87"/>
      <c r="VQ83" s="87"/>
      <c r="VR83" s="87"/>
      <c r="VS83" s="87"/>
      <c r="VT83" s="87"/>
      <c r="VU83" s="87"/>
      <c r="VV83" s="513"/>
      <c r="VW83" s="513"/>
      <c r="VX83" s="513"/>
      <c r="VY83" s="513"/>
      <c r="VZ83" s="513"/>
      <c r="WA83" s="513"/>
      <c r="WB83" s="513"/>
      <c r="WC83" s="513"/>
      <c r="WD83" s="513"/>
      <c r="WE83" s="513"/>
      <c r="WF83" s="513"/>
      <c r="WG83" s="513"/>
      <c r="WH83" s="513"/>
      <c r="WI83" s="513"/>
      <c r="WJ83" s="513"/>
      <c r="WK83" s="513"/>
      <c r="WL83" s="513"/>
      <c r="WM83" s="510"/>
      <c r="WN83" s="18"/>
      <c r="WO83" s="510"/>
      <c r="WP83" s="510"/>
      <c r="WQ83" s="510"/>
      <c r="WR83" s="516"/>
      <c r="WS83" s="516"/>
      <c r="WT83" s="516"/>
      <c r="WU83" s="516"/>
      <c r="WV83" s="516"/>
      <c r="WW83" s="516"/>
      <c r="WX83" s="516"/>
      <c r="WY83" s="516"/>
      <c r="WZ83" s="516"/>
      <c r="XA83" s="516"/>
      <c r="XB83" s="516"/>
      <c r="XC83" s="516"/>
      <c r="XD83" s="516"/>
      <c r="XE83" s="516"/>
      <c r="XF83" s="516"/>
      <c r="XG83" s="516"/>
      <c r="XH83" s="18"/>
      <c r="XI83" s="510"/>
      <c r="XJ83" s="510"/>
      <c r="XK83" s="510"/>
      <c r="XL83" s="510"/>
      <c r="XM83" s="510"/>
      <c r="XN83" s="510"/>
      <c r="XO83" s="510"/>
      <c r="XP83" s="510"/>
      <c r="XQ83" s="510"/>
      <c r="XR83" s="516"/>
      <c r="XS83" s="516"/>
      <c r="XT83" s="516"/>
      <c r="XU83" s="516"/>
      <c r="XV83" s="516"/>
      <c r="XW83" s="516"/>
      <c r="XX83" s="516"/>
      <c r="XY83" s="510"/>
      <c r="XZ83" s="510"/>
      <c r="YA83" s="510"/>
      <c r="YB83" s="18"/>
      <c r="YC83" s="510"/>
      <c r="YD83" s="510"/>
      <c r="YE83" s="510"/>
      <c r="YF83" s="510"/>
      <c r="YG83" s="510"/>
      <c r="YH83" s="510"/>
      <c r="YI83" s="510"/>
      <c r="YJ83" s="510"/>
      <c r="YK83" s="510"/>
      <c r="YL83" s="510"/>
      <c r="YM83" s="510"/>
      <c r="YN83" s="510"/>
      <c r="YO83" s="510"/>
      <c r="YP83" s="510"/>
      <c r="YQ83" s="510"/>
      <c r="YR83" s="18"/>
      <c r="YS83" s="510"/>
      <c r="YT83" s="510"/>
      <c r="YU83" s="18"/>
      <c r="YV83" s="510"/>
      <c r="YW83" s="510"/>
      <c r="YX83" s="510"/>
      <c r="YY83" s="510"/>
      <c r="YZ83" s="510"/>
      <c r="ZA83" s="510"/>
      <c r="ZB83" s="512"/>
      <c r="ZC83" s="511"/>
      <c r="ZD83" s="511"/>
      <c r="ZE83" s="510"/>
      <c r="ZF83" s="510"/>
      <c r="ZG83" s="510"/>
      <c r="ZH83" s="510"/>
      <c r="ZI83" s="510"/>
      <c r="ZJ83" s="510"/>
      <c r="ZK83" s="510"/>
      <c r="ZL83" s="510"/>
      <c r="ZM83" s="510"/>
      <c r="ZN83" s="510"/>
      <c r="ZO83" s="510"/>
      <c r="ZP83" s="510"/>
      <c r="ZQ83" s="510"/>
      <c r="ZR83" s="510"/>
      <c r="ZS83" s="510"/>
      <c r="ZT83" s="510"/>
      <c r="ZU83" s="510"/>
      <c r="ZV83" s="510"/>
      <c r="ZW83" s="510"/>
      <c r="ZX83" s="510"/>
      <c r="ZY83" s="510"/>
      <c r="ZZ83" s="510"/>
      <c r="AAA83" s="510"/>
      <c r="AAB83" s="510"/>
      <c r="AAC83" s="510"/>
      <c r="AAD83" s="510"/>
      <c r="AAE83" s="510"/>
      <c r="AAF83" s="510"/>
      <c r="AAG83" s="510"/>
      <c r="AAH83" s="510"/>
      <c r="AAI83" s="510"/>
      <c r="AAJ83" s="510"/>
      <c r="AAK83" s="510"/>
      <c r="AAL83" s="510"/>
      <c r="AAM83" s="510"/>
      <c r="AAN83" s="510"/>
      <c r="AAO83" s="510"/>
      <c r="AAP83" s="510"/>
      <c r="AAQ83" s="510"/>
      <c r="AAR83" s="510"/>
      <c r="AAS83" s="510"/>
      <c r="AAT83" s="510"/>
      <c r="AAU83" s="510"/>
      <c r="AAV83" s="510"/>
      <c r="AAW83" s="510"/>
      <c r="AAX83" s="510"/>
      <c r="AAY83" s="510"/>
      <c r="AAZ83" s="510"/>
      <c r="ABA83" s="18"/>
      <c r="ABB83" s="22"/>
      <c r="ABC83" s="22"/>
      <c r="ABD83" s="22"/>
      <c r="ABE83" s="22"/>
      <c r="ABF83" s="22"/>
      <c r="ABG83" s="22"/>
      <c r="ABH83" s="22"/>
      <c r="ABI83" s="22"/>
      <c r="ABJ83" s="22"/>
      <c r="ABK83" s="22"/>
      <c r="ABL83" s="22"/>
      <c r="ABM83" s="22"/>
      <c r="ABN83" s="22"/>
      <c r="ABO83" s="22"/>
      <c r="ABP83" s="22"/>
      <c r="ABQ83" s="22"/>
      <c r="ABR83" s="22"/>
      <c r="ABS83" s="22"/>
      <c r="ABT83" s="22"/>
      <c r="ABU83" s="22"/>
      <c r="ABV83" s="22"/>
      <c r="ABW83" s="22"/>
      <c r="ABX83" s="22"/>
      <c r="ABY83" s="22"/>
      <c r="ABZ83" s="22"/>
      <c r="ACA83" s="22"/>
      <c r="ACB83" s="22"/>
      <c r="ACC83" s="22"/>
      <c r="ACD83" s="22"/>
      <c r="ACE83" s="22"/>
      <c r="ACF83" s="515"/>
      <c r="ACG83" s="515"/>
      <c r="ACH83" s="515"/>
      <c r="ACI83" s="515"/>
      <c r="ACJ83" s="515"/>
      <c r="ACK83" s="515"/>
      <c r="ACL83" s="515"/>
      <c r="ACM83" s="515"/>
      <c r="ACN83" s="515"/>
      <c r="ACO83" s="515"/>
      <c r="ACP83" s="515"/>
      <c r="ACQ83" s="515"/>
      <c r="ACR83" s="515"/>
      <c r="ACS83" s="515"/>
      <c r="ACT83" s="515"/>
      <c r="ACU83" s="515"/>
      <c r="ACV83" s="515"/>
      <c r="ACW83" s="515"/>
      <c r="ACX83" s="515"/>
      <c r="ACY83" s="515"/>
      <c r="ACZ83" s="515"/>
      <c r="ADA83" s="515"/>
      <c r="ADB83" s="515"/>
      <c r="ADC83" s="515"/>
      <c r="ADD83" s="515"/>
      <c r="ADE83" s="515"/>
      <c r="ADF83" s="515"/>
      <c r="ADG83" s="515"/>
      <c r="ADH83" s="515"/>
      <c r="ADI83" s="515"/>
      <c r="ADJ83" s="515"/>
      <c r="ADK83" s="515"/>
      <c r="ADL83" s="515"/>
      <c r="ADM83" s="515"/>
      <c r="ADN83" s="515"/>
      <c r="ADO83" s="515"/>
      <c r="ADP83" s="515"/>
      <c r="ADQ83" s="515"/>
      <c r="ADR83" s="515"/>
      <c r="ADS83" s="515"/>
      <c r="ADT83" s="515"/>
      <c r="ADU83" s="515"/>
      <c r="ADV83" s="515"/>
      <c r="ADW83" s="515"/>
      <c r="ADX83" s="515"/>
      <c r="ADY83" s="515"/>
      <c r="ADZ83" s="515"/>
      <c r="AEA83" s="515"/>
      <c r="AEB83" s="515"/>
      <c r="AEC83" s="515"/>
      <c r="AED83" s="515"/>
      <c r="AEE83" s="515"/>
      <c r="AEF83" s="515"/>
      <c r="AEG83" s="515"/>
      <c r="AEH83" s="515"/>
      <c r="AEI83" s="515"/>
      <c r="AEJ83" s="515"/>
      <c r="AEK83" s="515"/>
      <c r="AEL83" s="515"/>
      <c r="AEM83" s="515"/>
      <c r="AEN83" s="516"/>
      <c r="AEO83" s="483">
        <v>0</v>
      </c>
    </row>
    <row r="84" spans="1:821" ht="6.75" customHeight="1" outlineLevel="2">
      <c r="A84" s="18">
        <f t="shared" si="226"/>
        <v>71</v>
      </c>
      <c r="B84" s="18"/>
      <c r="C84" s="12"/>
      <c r="D84" s="12"/>
      <c r="E84" t="b">
        <v>0</v>
      </c>
      <c r="G84" s="25"/>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c r="AJ84" s="110"/>
      <c r="AK84" s="110"/>
      <c r="AL84" s="110"/>
      <c r="AM84" s="110"/>
      <c r="AN84" s="110"/>
      <c r="AO84" s="110"/>
      <c r="AP84" s="110"/>
      <c r="AQ84" s="110"/>
      <c r="AR84" s="110"/>
      <c r="AS84" s="110"/>
      <c r="AT84" s="110"/>
      <c r="AU84" s="110"/>
      <c r="AV84" s="110"/>
      <c r="AW84" s="110"/>
      <c r="AX84" s="110"/>
      <c r="AY84" s="110"/>
      <c r="AZ84" s="110"/>
      <c r="BA84" s="363" t="str">
        <f>BA78</f>
        <v>FS_Opt_TemplateExperiment</v>
      </c>
      <c r="BB84" s="8"/>
      <c r="BC84" s="510"/>
      <c r="BD84" s="510"/>
      <c r="BE84" s="510"/>
      <c r="BF84" s="510"/>
      <c r="BG84" s="510"/>
      <c r="BH84" s="510"/>
      <c r="BI84" s="510"/>
      <c r="BJ84" s="510"/>
      <c r="BK84" s="510"/>
      <c r="BL84" s="510"/>
      <c r="BM84" s="510"/>
      <c r="BN84" s="510"/>
      <c r="BO84" s="510"/>
      <c r="BP84" s="510"/>
      <c r="BQ84" s="510"/>
      <c r="BR84" s="510"/>
      <c r="BS84" s="510"/>
      <c r="BT84" s="510"/>
      <c r="BU84" s="510"/>
      <c r="BV84" s="510"/>
      <c r="BW84" s="510"/>
      <c r="BX84" s="510"/>
      <c r="BY84" s="510"/>
      <c r="BZ84" s="510"/>
      <c r="CA84" s="510"/>
      <c r="CB84" s="510"/>
      <c r="CC84" s="510"/>
      <c r="CD84" s="510"/>
      <c r="CE84" s="510"/>
      <c r="CF84" s="510"/>
      <c r="CG84" s="510"/>
      <c r="CH84" s="510"/>
      <c r="CI84" s="510"/>
      <c r="CJ84" s="510"/>
      <c r="CK84" s="510"/>
      <c r="CL84" s="510"/>
      <c r="CM84" s="510"/>
      <c r="CN84" s="510"/>
      <c r="CO84" s="510"/>
      <c r="CP84" s="510"/>
      <c r="CQ84" s="510"/>
      <c r="CR84" s="510"/>
      <c r="CS84" s="510"/>
      <c r="CT84" s="510"/>
      <c r="CU84" s="510"/>
      <c r="CV84" s="510"/>
      <c r="CW84" s="510"/>
      <c r="CX84" s="510"/>
      <c r="CY84" s="510"/>
      <c r="CZ84" s="510"/>
      <c r="DA84" s="510"/>
      <c r="DB84" s="510"/>
      <c r="DC84" s="510"/>
      <c r="DD84" s="510"/>
      <c r="DE84" s="510"/>
      <c r="DF84" s="510"/>
      <c r="DG84" s="510"/>
      <c r="DH84" s="510"/>
      <c r="DI84" s="510"/>
      <c r="DJ84" s="510"/>
      <c r="DK84" s="510"/>
      <c r="DL84" s="510"/>
      <c r="DM84" s="510"/>
      <c r="DN84" s="510"/>
      <c r="DO84" s="510"/>
      <c r="DP84" s="510"/>
      <c r="DQ84" s="510"/>
      <c r="DR84" s="510"/>
      <c r="DS84" s="510"/>
      <c r="DT84" s="510"/>
      <c r="DU84" s="510"/>
      <c r="DV84" s="510"/>
      <c r="DW84" s="510"/>
      <c r="DX84" s="510"/>
      <c r="DY84" s="510"/>
      <c r="DZ84" s="510"/>
      <c r="EA84" s="510"/>
      <c r="EB84" s="510"/>
      <c r="EC84" s="510"/>
      <c r="ED84" s="510"/>
      <c r="EE84" s="510"/>
      <c r="EF84" s="510"/>
      <c r="EG84" s="510"/>
      <c r="EH84" s="510"/>
      <c r="EI84" s="510"/>
      <c r="EJ84" s="510"/>
      <c r="EK84" s="510"/>
      <c r="EL84" s="510"/>
      <c r="EM84" s="510"/>
      <c r="EN84" s="510"/>
      <c r="EO84" s="510"/>
      <c r="EP84" s="510"/>
      <c r="EQ84" s="510"/>
      <c r="ER84" s="510"/>
      <c r="ES84" s="510"/>
      <c r="ET84" s="510"/>
      <c r="EU84" s="510"/>
      <c r="EV84" s="510"/>
      <c r="EW84" s="510"/>
      <c r="EX84" s="510"/>
      <c r="EY84" s="510"/>
      <c r="EZ84" s="510"/>
      <c r="FA84" s="510"/>
      <c r="FB84" s="510"/>
      <c r="FC84" s="510"/>
      <c r="FD84" s="510"/>
      <c r="FE84" s="510"/>
      <c r="FF84" s="510"/>
      <c r="FG84" s="510"/>
      <c r="FH84" s="510"/>
      <c r="FI84" s="510"/>
      <c r="FJ84" s="510"/>
      <c r="FK84" s="510"/>
      <c r="FL84" s="510"/>
      <c r="FM84" s="510"/>
      <c r="FN84" s="510"/>
      <c r="FO84" s="510"/>
      <c r="FP84" s="510"/>
      <c r="FQ84" s="510"/>
      <c r="FR84" s="510"/>
      <c r="FS84" s="510"/>
      <c r="FT84" s="510"/>
      <c r="FU84" s="510"/>
      <c r="FV84" s="510"/>
      <c r="FW84" s="510"/>
      <c r="FX84" s="510"/>
      <c r="FY84" s="510"/>
      <c r="FZ84" s="510"/>
      <c r="GA84" s="510"/>
      <c r="GB84" s="510"/>
      <c r="GC84" s="510"/>
      <c r="GD84" s="510"/>
      <c r="GE84" s="510"/>
      <c r="GF84" s="510"/>
      <c r="GG84" s="510"/>
      <c r="GH84" s="510"/>
      <c r="GI84" s="510"/>
      <c r="GJ84" s="510"/>
      <c r="GK84" s="510"/>
      <c r="GL84" s="510"/>
      <c r="GM84" s="510"/>
      <c r="GN84" s="510"/>
      <c r="GO84" s="510"/>
      <c r="GP84" s="510"/>
      <c r="GQ84" s="510"/>
      <c r="GR84" s="510"/>
      <c r="GS84" s="510"/>
      <c r="GT84" s="510"/>
      <c r="GU84" s="510"/>
      <c r="GV84" s="510"/>
      <c r="GW84" s="510"/>
      <c r="GX84" s="510"/>
      <c r="GY84" s="510"/>
      <c r="GZ84" s="510"/>
      <c r="HA84" s="510"/>
      <c r="HB84" s="510"/>
      <c r="HC84" s="510"/>
      <c r="HD84" s="510"/>
      <c r="HE84" s="510"/>
      <c r="HF84" s="510"/>
      <c r="HG84" s="510"/>
      <c r="HH84" s="510"/>
      <c r="HI84" s="510"/>
      <c r="HJ84" s="510"/>
      <c r="HK84" s="510"/>
      <c r="HL84" s="510"/>
      <c r="HM84" s="510"/>
      <c r="HN84" s="510"/>
      <c r="HO84" s="510"/>
      <c r="HP84" s="510"/>
      <c r="HQ84" s="510"/>
      <c r="HR84" s="510"/>
      <c r="HS84" s="510"/>
      <c r="HT84" s="510"/>
      <c r="HU84" s="510"/>
      <c r="HV84" s="510"/>
      <c r="HW84" s="510"/>
      <c r="HX84" s="510"/>
      <c r="HY84" s="510"/>
      <c r="HZ84" s="510"/>
      <c r="IA84" s="510"/>
      <c r="IB84" s="510"/>
      <c r="IC84" s="510"/>
      <c r="ID84" s="510"/>
      <c r="IE84" s="510"/>
      <c r="IF84" s="510"/>
      <c r="IG84" s="510"/>
      <c r="IH84" s="510"/>
      <c r="II84" s="510"/>
      <c r="IJ84" s="510"/>
      <c r="IK84" s="510"/>
      <c r="IL84" s="510"/>
      <c r="IM84" s="510"/>
      <c r="IN84" s="510"/>
      <c r="IO84" s="510"/>
      <c r="IP84" s="510"/>
      <c r="IQ84" s="510"/>
      <c r="IR84" s="510"/>
      <c r="IS84" s="510"/>
      <c r="IT84" s="510"/>
      <c r="IU84" s="510"/>
      <c r="IV84" s="510"/>
      <c r="IW84" s="510"/>
      <c r="IX84" s="510"/>
      <c r="IY84" s="510"/>
      <c r="IZ84" s="510"/>
      <c r="JA84" s="510"/>
      <c r="JB84" s="510"/>
      <c r="JC84" s="510"/>
      <c r="JD84" s="510"/>
      <c r="JE84" s="510"/>
      <c r="JF84" s="510"/>
      <c r="JG84" s="510"/>
      <c r="JH84" s="510"/>
      <c r="JI84" s="510"/>
      <c r="JJ84" s="510"/>
      <c r="JK84" s="510"/>
      <c r="JL84" s="510"/>
      <c r="JM84" s="510"/>
      <c r="JN84" s="510"/>
      <c r="JO84" s="510"/>
      <c r="JP84" s="510"/>
      <c r="JQ84" s="510"/>
      <c r="JR84" s="510"/>
      <c r="JS84" s="510"/>
      <c r="JT84" s="510"/>
      <c r="JU84" s="510"/>
      <c r="JV84" s="510"/>
      <c r="JW84" s="510"/>
      <c r="JX84" s="510"/>
      <c r="JY84" s="510"/>
      <c r="JZ84" s="510"/>
      <c r="KA84" s="510"/>
      <c r="KB84" s="510"/>
      <c r="KC84" s="510"/>
      <c r="KD84" s="510"/>
      <c r="KE84" s="510"/>
      <c r="KF84" s="510"/>
      <c r="KG84" s="510"/>
      <c r="KH84" s="510"/>
      <c r="KI84" s="510"/>
      <c r="KJ84" s="510"/>
      <c r="KK84" s="510"/>
      <c r="KL84" s="510"/>
      <c r="KM84" s="510"/>
      <c r="KN84" s="510"/>
      <c r="KO84" s="510"/>
      <c r="KP84" s="510"/>
      <c r="KQ84" s="510"/>
      <c r="KR84" s="510"/>
      <c r="KS84" s="510"/>
      <c r="KT84" s="510"/>
      <c r="KU84" s="510"/>
      <c r="KV84" s="510"/>
      <c r="KW84" s="510"/>
      <c r="KX84" s="510"/>
      <c r="KY84" s="510"/>
      <c r="KZ84" s="510"/>
      <c r="LA84" s="510"/>
      <c r="LB84" s="510"/>
      <c r="LC84" s="510"/>
      <c r="LD84" s="510"/>
      <c r="LE84" s="510"/>
      <c r="LF84" s="510"/>
      <c r="LG84" s="510"/>
      <c r="LH84" s="510"/>
      <c r="LI84" s="510"/>
      <c r="LJ84" s="510"/>
      <c r="LK84" s="510"/>
      <c r="LL84" s="510"/>
      <c r="LM84" s="510"/>
      <c r="LN84" s="510"/>
      <c r="LO84" s="510"/>
      <c r="LP84" s="510"/>
      <c r="LQ84" s="510"/>
      <c r="LR84" s="510"/>
      <c r="LS84" s="510"/>
      <c r="LT84" s="510"/>
      <c r="LU84" s="510"/>
      <c r="LV84" s="510"/>
      <c r="LW84" s="510"/>
      <c r="LX84" s="510"/>
      <c r="LY84" s="510"/>
      <c r="LZ84" s="510"/>
      <c r="MA84" s="510"/>
      <c r="MB84" s="510"/>
      <c r="MC84" s="510"/>
      <c r="MD84" s="510"/>
      <c r="ME84" s="510"/>
      <c r="MF84" s="510"/>
      <c r="MG84" s="510"/>
      <c r="MH84" s="510"/>
      <c r="MI84" s="510"/>
      <c r="MJ84" s="510"/>
      <c r="MK84" s="510"/>
      <c r="ML84" s="510"/>
      <c r="MM84" s="510"/>
      <c r="MN84" s="510"/>
      <c r="MO84" s="510"/>
      <c r="MP84" s="510"/>
      <c r="MQ84" s="510"/>
      <c r="MR84" s="510"/>
      <c r="MS84" s="510"/>
      <c r="MT84" s="510"/>
      <c r="MU84" s="510"/>
      <c r="MV84" s="510"/>
      <c r="MW84" s="510"/>
      <c r="MX84" s="510"/>
      <c r="MY84" s="510"/>
      <c r="MZ84" s="510"/>
      <c r="NA84" s="510"/>
      <c r="NB84" s="510"/>
      <c r="NC84" s="510"/>
      <c r="ND84" s="510"/>
      <c r="NE84" s="510"/>
      <c r="NF84" s="510"/>
      <c r="NG84" s="510"/>
      <c r="NH84" s="510"/>
      <c r="NI84" s="510"/>
      <c r="NJ84" s="510"/>
      <c r="NK84" s="510"/>
      <c r="NL84" s="510"/>
      <c r="NM84" s="510"/>
      <c r="NN84" s="510"/>
      <c r="NO84" s="510"/>
      <c r="NP84" s="510"/>
      <c r="NQ84" s="510"/>
      <c r="NR84" s="510"/>
      <c r="NS84" s="510"/>
      <c r="NT84" s="510"/>
      <c r="NU84" s="510"/>
      <c r="NV84" s="510"/>
      <c r="NW84" s="510"/>
      <c r="NX84" s="510"/>
      <c r="NY84" s="510"/>
      <c r="NZ84" s="510"/>
      <c r="OA84" s="510"/>
      <c r="OB84" s="510"/>
      <c r="OC84" s="510"/>
      <c r="OD84" s="510"/>
      <c r="OE84" s="510"/>
      <c r="OF84" s="510"/>
      <c r="OG84" s="510"/>
      <c r="OH84" s="510"/>
      <c r="OI84" s="510"/>
      <c r="OJ84" s="510"/>
      <c r="OK84" s="510"/>
      <c r="OL84" s="510"/>
      <c r="OM84" s="510"/>
      <c r="ON84" s="510"/>
      <c r="OO84" s="510"/>
      <c r="OP84" s="510"/>
      <c r="OQ84" s="510"/>
      <c r="OR84" s="510"/>
      <c r="OS84" s="510"/>
      <c r="OT84" s="510"/>
      <c r="OU84" s="510"/>
      <c r="OV84" s="510"/>
      <c r="OW84" s="510"/>
      <c r="OX84" s="510"/>
      <c r="OY84" s="510"/>
      <c r="OZ84" s="510"/>
      <c r="PA84" s="510"/>
      <c r="PB84" s="510"/>
      <c r="PC84" s="510"/>
      <c r="PD84" s="510"/>
      <c r="PE84" s="510"/>
      <c r="PF84" s="510"/>
      <c r="PG84" s="510"/>
      <c r="PH84" s="510"/>
      <c r="PI84" s="510"/>
      <c r="PJ84" s="510"/>
      <c r="PK84" s="510"/>
      <c r="PL84" s="510"/>
      <c r="PM84" s="510"/>
      <c r="PN84" s="510"/>
      <c r="PO84" s="510"/>
      <c r="PP84" s="510"/>
      <c r="PQ84" s="510"/>
      <c r="PR84" s="510"/>
      <c r="PS84" s="510"/>
      <c r="PT84" s="510"/>
      <c r="PU84" s="510"/>
      <c r="PV84" s="510"/>
      <c r="PW84" s="510"/>
      <c r="PX84" s="510"/>
      <c r="PY84" s="510"/>
      <c r="PZ84" s="510"/>
      <c r="QA84" s="510"/>
      <c r="QB84" s="510"/>
      <c r="QC84" s="510"/>
      <c r="QD84" s="510"/>
      <c r="QE84" s="510"/>
      <c r="QF84" s="510"/>
      <c r="QG84" s="510"/>
      <c r="QH84" s="510"/>
      <c r="QI84" s="510"/>
      <c r="QJ84" s="510"/>
      <c r="QK84" s="510"/>
      <c r="QL84" s="510"/>
      <c r="QM84" s="510"/>
      <c r="QN84" s="510"/>
      <c r="QO84" s="510"/>
      <c r="QP84" s="510"/>
      <c r="QQ84" s="510"/>
      <c r="QR84" s="510"/>
      <c r="QS84" s="510"/>
      <c r="QT84" s="510"/>
      <c r="QU84" s="510"/>
      <c r="QV84" s="510"/>
      <c r="QW84" s="510"/>
      <c r="QX84" s="510"/>
      <c r="QY84" s="510"/>
      <c r="QZ84" s="510"/>
      <c r="RA84" s="510"/>
      <c r="RB84" s="510"/>
      <c r="RC84" s="510"/>
      <c r="RD84" s="510"/>
      <c r="RE84" s="510"/>
      <c r="RF84" s="510"/>
      <c r="RG84" s="510"/>
      <c r="RH84" s="510"/>
      <c r="RI84" s="510"/>
      <c r="RJ84" s="510"/>
      <c r="RK84" s="510"/>
      <c r="RL84" s="510"/>
      <c r="RM84" s="510"/>
      <c r="RN84" s="510"/>
      <c r="RO84" s="510"/>
      <c r="RP84" s="510"/>
      <c r="RQ84" s="510"/>
      <c r="RR84" s="510"/>
      <c r="RS84" s="510"/>
      <c r="RT84" s="510"/>
      <c r="RU84" s="510"/>
      <c r="RV84" s="510"/>
      <c r="RW84" s="510"/>
      <c r="RX84" s="510"/>
      <c r="RY84" s="510"/>
      <c r="RZ84" s="510"/>
      <c r="SA84" s="510"/>
      <c r="SB84" s="510"/>
      <c r="SC84" s="510"/>
      <c r="SD84" s="510"/>
      <c r="SE84" s="510"/>
      <c r="SF84" s="510"/>
      <c r="SG84" s="510"/>
      <c r="SH84" s="510"/>
      <c r="SI84" s="510"/>
      <c r="SJ84" s="510"/>
      <c r="SK84" s="510"/>
      <c r="SL84" s="510"/>
      <c r="SM84" s="510"/>
      <c r="SN84" s="510"/>
      <c r="SO84" s="510"/>
      <c r="SP84" s="510"/>
      <c r="SQ84" s="510"/>
      <c r="SR84" s="510"/>
      <c r="SS84" s="510"/>
      <c r="ST84" s="510"/>
      <c r="SU84" s="510"/>
      <c r="SV84" s="510"/>
      <c r="SW84" s="510"/>
      <c r="SX84" s="510"/>
      <c r="SY84" s="510"/>
      <c r="SZ84" s="510"/>
      <c r="TA84" s="510"/>
      <c r="TB84" s="510"/>
      <c r="TC84" s="510"/>
      <c r="TD84" s="510"/>
      <c r="TE84" s="510"/>
      <c r="TF84" s="510"/>
      <c r="TG84" s="510"/>
      <c r="TH84" s="510"/>
      <c r="TI84" s="510"/>
      <c r="TJ84" s="510"/>
      <c r="TK84" s="510"/>
      <c r="TL84" s="510"/>
      <c r="TM84" s="510"/>
      <c r="TN84" s="510"/>
      <c r="TO84" s="510"/>
      <c r="TP84" s="510"/>
      <c r="TQ84" s="510"/>
      <c r="TR84" s="510"/>
      <c r="TS84" s="510"/>
      <c r="TT84" s="510"/>
      <c r="TU84" s="510"/>
      <c r="TV84" s="510"/>
      <c r="TW84" s="510"/>
      <c r="TX84" s="510"/>
      <c r="TY84" s="510"/>
      <c r="TZ84" s="510"/>
      <c r="UA84" s="510"/>
      <c r="UB84" s="510"/>
      <c r="UC84" s="510"/>
      <c r="UD84" s="510"/>
      <c r="UE84" s="510"/>
      <c r="UF84" s="510"/>
      <c r="UG84" s="510"/>
      <c r="UH84" s="510"/>
      <c r="UI84" s="510"/>
      <c r="UJ84" s="510"/>
      <c r="UK84" s="510"/>
      <c r="UL84" s="510"/>
      <c r="UM84" s="510"/>
      <c r="UN84" s="510"/>
      <c r="UO84" s="510"/>
      <c r="UP84" s="510"/>
      <c r="UQ84" s="510"/>
      <c r="UR84" s="510"/>
      <c r="US84" s="510"/>
      <c r="UT84" s="510"/>
      <c r="UU84" s="510"/>
      <c r="UV84" s="510"/>
      <c r="UW84" s="510"/>
      <c r="UX84" s="510"/>
      <c r="UY84" s="510"/>
      <c r="UZ84" s="510"/>
      <c r="VA84" s="510"/>
      <c r="VB84" s="510"/>
      <c r="VC84" s="510"/>
      <c r="VD84" s="510"/>
      <c r="VE84" s="510"/>
      <c r="VF84" s="510"/>
      <c r="VG84" s="510"/>
      <c r="VH84" s="510"/>
      <c r="VI84" s="510"/>
      <c r="VJ84" s="510"/>
      <c r="VK84" s="510"/>
      <c r="VL84" s="510"/>
      <c r="VM84" s="510"/>
      <c r="VN84" s="510"/>
      <c r="VO84" s="510"/>
      <c r="VP84" s="510"/>
      <c r="VQ84" s="510"/>
      <c r="VR84" s="510"/>
      <c r="VS84" s="510"/>
      <c r="VT84" s="510"/>
      <c r="VU84" s="510"/>
      <c r="VV84" s="510"/>
      <c r="VW84" s="510"/>
      <c r="VX84" s="510"/>
      <c r="VY84" s="510"/>
      <c r="VZ84" s="510"/>
      <c r="WA84" s="510"/>
      <c r="WB84" s="510"/>
      <c r="WC84" s="510"/>
      <c r="WD84" s="510"/>
      <c r="WE84" s="510"/>
      <c r="WF84" s="510"/>
      <c r="WG84" s="510"/>
      <c r="WH84" s="510"/>
      <c r="WI84" s="510"/>
      <c r="WJ84" s="510"/>
      <c r="WK84" s="510"/>
      <c r="WL84" s="510"/>
      <c r="WM84" s="510"/>
      <c r="WN84" s="510"/>
      <c r="WO84" s="510"/>
      <c r="WP84" s="510"/>
      <c r="WQ84" s="510"/>
      <c r="WR84" s="510"/>
      <c r="WS84" s="510"/>
      <c r="WT84" s="510"/>
      <c r="WU84" s="510"/>
      <c r="WV84" s="510"/>
      <c r="WW84" s="510"/>
      <c r="WX84" s="510"/>
      <c r="WY84" s="510"/>
      <c r="WZ84" s="510"/>
      <c r="XA84" s="510"/>
      <c r="XB84" s="510"/>
      <c r="XC84" s="510"/>
      <c r="XD84" s="510"/>
      <c r="XE84" s="510"/>
      <c r="XF84" s="510"/>
      <c r="XG84" s="510"/>
      <c r="XH84" s="510"/>
      <c r="XI84" s="510"/>
      <c r="XJ84" s="510"/>
      <c r="XK84" s="510"/>
      <c r="XL84" s="510"/>
      <c r="XM84" s="510"/>
      <c r="XN84" s="510"/>
      <c r="XO84" s="510"/>
      <c r="XP84" s="510"/>
      <c r="XQ84" s="510"/>
      <c r="XR84" s="510"/>
      <c r="XS84" s="510"/>
      <c r="XT84" s="510"/>
      <c r="XU84" s="510"/>
      <c r="XV84" s="510"/>
      <c r="XW84" s="510"/>
      <c r="XX84" s="510"/>
      <c r="XY84" s="510"/>
      <c r="XZ84" s="510"/>
      <c r="YA84" s="510"/>
      <c r="YB84" s="510"/>
      <c r="YC84" s="510"/>
      <c r="YD84" s="510"/>
      <c r="YE84" s="510"/>
      <c r="YF84" s="510"/>
      <c r="YG84" s="510"/>
      <c r="YH84" s="510"/>
      <c r="YI84" s="510"/>
      <c r="YJ84" s="510"/>
      <c r="YK84" s="510"/>
      <c r="YL84" s="510"/>
      <c r="YM84" s="510"/>
      <c r="YN84" s="510"/>
      <c r="YO84" s="510"/>
      <c r="YP84" s="510"/>
      <c r="YQ84" s="510"/>
      <c r="YR84" s="510"/>
      <c r="YS84" s="510"/>
      <c r="YT84" s="510"/>
      <c r="YU84" s="510"/>
      <c r="YV84" s="510"/>
      <c r="YW84" s="510"/>
      <c r="YX84" s="510"/>
      <c r="YY84" s="510"/>
      <c r="YZ84" s="510"/>
      <c r="ZA84" s="510"/>
      <c r="ZB84" s="510"/>
      <c r="ZC84" s="510"/>
      <c r="ZD84" s="510"/>
      <c r="ZE84" s="510"/>
      <c r="ZF84" s="510"/>
      <c r="ZG84" s="510"/>
      <c r="ZH84" s="510"/>
      <c r="ZI84" s="510"/>
      <c r="ZJ84" s="510"/>
      <c r="ZK84" s="510"/>
      <c r="ZL84" s="510"/>
      <c r="ZM84" s="510"/>
      <c r="ZN84" s="510"/>
      <c r="ZO84" s="510"/>
      <c r="ZP84" s="510"/>
      <c r="ZQ84" s="510"/>
      <c r="ZR84" s="510"/>
      <c r="ZS84" s="510"/>
      <c r="ZT84" s="510"/>
      <c r="ZU84" s="510"/>
      <c r="ZV84" s="510"/>
      <c r="ZW84" s="510"/>
      <c r="ZX84" s="510"/>
      <c r="ZY84" s="510"/>
      <c r="ZZ84" s="510"/>
      <c r="AAA84" s="510"/>
      <c r="AAB84" s="510"/>
      <c r="AAC84" s="510"/>
      <c r="AAD84" s="510"/>
      <c r="AAE84" s="510"/>
      <c r="AAF84" s="510"/>
      <c r="AAG84" s="510"/>
      <c r="AAH84" s="510"/>
      <c r="AAI84" s="510"/>
      <c r="AAJ84" s="510"/>
      <c r="AAK84" s="510"/>
      <c r="AAL84" s="510"/>
      <c r="AAM84" s="510"/>
      <c r="AAN84" s="510"/>
      <c r="AAO84" s="510"/>
      <c r="AAP84" s="510"/>
      <c r="AAQ84" s="510"/>
      <c r="AAR84" s="510"/>
      <c r="AAS84" s="510"/>
      <c r="AAT84" s="510"/>
      <c r="AAU84" s="510"/>
      <c r="AAV84" s="510"/>
      <c r="AAW84" s="510"/>
      <c r="AAX84" s="510"/>
      <c r="AAY84" s="510"/>
      <c r="AAZ84" s="510"/>
      <c r="ABA84" s="510"/>
      <c r="ABB84" s="510"/>
      <c r="ABC84" s="510"/>
      <c r="ABD84" s="510"/>
      <c r="ABE84" s="510"/>
      <c r="ABF84" s="510"/>
      <c r="ABG84" s="510"/>
      <c r="ABH84" s="510"/>
      <c r="ABI84" s="510"/>
      <c r="ABJ84" s="510"/>
      <c r="ABK84" s="510"/>
      <c r="ABL84" s="510"/>
      <c r="ABM84" s="510"/>
      <c r="ABN84" s="510"/>
      <c r="ABO84" s="510"/>
      <c r="ABP84" s="510"/>
      <c r="ABQ84" s="510"/>
      <c r="ABR84" s="510"/>
      <c r="ABS84" s="510"/>
      <c r="ABT84" s="510"/>
      <c r="ABU84" s="510"/>
      <c r="ABV84" s="510"/>
      <c r="ABW84" s="510"/>
      <c r="ABX84" s="510"/>
      <c r="ABY84" s="510"/>
      <c r="ABZ84" s="510"/>
      <c r="ACA84" s="510"/>
      <c r="ACB84" s="510"/>
      <c r="ACC84" s="510"/>
      <c r="ACD84" s="510"/>
      <c r="ACE84" s="510"/>
      <c r="ACF84" s="510"/>
      <c r="ACG84" s="510"/>
      <c r="ACH84" s="510"/>
      <c r="ACI84" s="510"/>
      <c r="ACJ84" s="510"/>
      <c r="ACK84" s="510"/>
      <c r="ACL84" s="510"/>
      <c r="ACM84" s="510"/>
      <c r="ACN84" s="510"/>
      <c r="ACO84" s="510"/>
      <c r="ACP84" s="510"/>
      <c r="ACQ84" s="510"/>
      <c r="ACR84" s="510"/>
      <c r="ACS84" s="510"/>
      <c r="ACT84" s="510"/>
      <c r="ACU84" s="510"/>
      <c r="ACV84" s="510"/>
      <c r="ACW84" s="510"/>
      <c r="ACX84" s="510"/>
      <c r="ACY84" s="510"/>
      <c r="ACZ84" s="510"/>
      <c r="ADA84" s="510"/>
      <c r="ADB84" s="510"/>
      <c r="ADC84" s="510"/>
      <c r="ADD84" s="510"/>
      <c r="ADE84" s="510"/>
      <c r="ADF84" s="510"/>
      <c r="ADG84" s="510"/>
      <c r="ADH84" s="510"/>
      <c r="ADI84" s="510"/>
      <c r="ADJ84" s="510"/>
      <c r="ADK84" s="510"/>
      <c r="ADL84" s="510"/>
      <c r="ADM84" s="510"/>
      <c r="ADN84" s="510"/>
      <c r="ADO84" s="510"/>
      <c r="ADP84" s="510"/>
      <c r="ADQ84" s="510"/>
      <c r="ADR84" s="510"/>
      <c r="ADS84" s="510"/>
      <c r="ADT84" s="510"/>
      <c r="ADU84" s="510"/>
      <c r="ADV84" s="510"/>
      <c r="ADW84" s="510"/>
      <c r="ADX84" s="510"/>
      <c r="ADY84" s="510"/>
      <c r="ADZ84" s="510"/>
      <c r="AEA84" s="510"/>
      <c r="AEB84" s="510"/>
      <c r="AEC84" s="510"/>
      <c r="AED84" s="510"/>
      <c r="AEE84" s="510"/>
      <c r="AEF84" s="510"/>
      <c r="AEG84" s="510"/>
      <c r="AEH84" s="510"/>
      <c r="AEI84" s="510"/>
      <c r="AEJ84" s="510"/>
      <c r="AEK84" s="510"/>
      <c r="AEL84" s="510"/>
      <c r="AEM84" s="510"/>
      <c r="AEN84" s="510"/>
      <c r="AEO84" s="483">
        <v>0</v>
      </c>
    </row>
    <row r="85" spans="1:821" outlineLevel="1">
      <c r="A85" s="18">
        <f t="shared" si="226"/>
        <v>72</v>
      </c>
      <c r="B85" s="22">
        <f>$A$15</f>
        <v>2</v>
      </c>
      <c r="C85" s="458">
        <f t="shared" ref="C85:C108" si="385">nLevelsFS + IF(ExptNo&gt;=1,$L85*100,0) + IF(ExptNo&gt;=2,$T85*10,0) + IF(ExptNo&gt;=3,$N85*1,0)</f>
        <v>2200</v>
      </c>
      <c r="D85" s="119" t="str">
        <f t="shared" ref="D85:D108" si="386">INDEX(i.Region_Desc,1,$L85)</f>
        <v>GSW</v>
      </c>
      <c r="E85" t="b">
        <v>1</v>
      </c>
      <c r="F85" t="b">
        <v>0</v>
      </c>
      <c r="G85" t="b">
        <f t="shared" ref="G85:G108" si="387">E85</f>
        <v>1</v>
      </c>
      <c r="H85" s="22">
        <v>0</v>
      </c>
      <c r="I85" s="535" cm="1">
        <f t="array" ref="I85">INDEX(I$13:I84,$B85+1,1)</f>
        <v>1</v>
      </c>
      <c r="J85" s="535" cm="1">
        <f t="array" ref="J85">INDEX(J$13:J84,$B85+1,1)</f>
        <v>0</v>
      </c>
      <c r="K85" s="535" cm="1">
        <f t="array" ref="K85">INDEX(K$13:K84,$B85+1,1)</f>
        <v>1</v>
      </c>
      <c r="L85" s="535" cm="1">
        <f t="array" ref="L85">INDEX(L$13:L84,$B85+1,1)</f>
        <v>2</v>
      </c>
      <c r="M85" s="535" cm="1">
        <f t="array" ref="M85">INDEX(M$13:M84,$B85+1,1)</f>
        <v>0</v>
      </c>
      <c r="N85" s="230">
        <f t="shared" ref="N85:S94" si="388">INDEX(IF(IsSequentialFS,_xlfn.SEQUENCE(nLevelsFS,1,N$81,sStepFS),N$81:N$84),MOD(INT($H85/cStepFS),nLevelsFS)+1,1)</f>
        <v>1</v>
      </c>
      <c r="O85" s="230">
        <f t="shared" si="388"/>
        <v>9</v>
      </c>
      <c r="P85" s="230">
        <f t="shared" si="388"/>
        <v>1</v>
      </c>
      <c r="Q85" s="230">
        <f t="shared" si="388"/>
        <v>1</v>
      </c>
      <c r="R85" s="230">
        <f t="shared" si="388"/>
        <v>1</v>
      </c>
      <c r="S85" s="230">
        <f t="shared" si="388"/>
        <v>1</v>
      </c>
      <c r="T85" s="411">
        <f t="shared" ref="T85:U108" si="389">INDEX(i.Breed,$O85,T$6)</f>
        <v>1</v>
      </c>
      <c r="U85" s="411">
        <f t="shared" si="389"/>
        <v>1</v>
      </c>
      <c r="V85" s="411">
        <f t="shared" ref="V85:V108" si="390">INDEX(i.Breed,$O85,V$6)</f>
        <v>2</v>
      </c>
      <c r="W85" s="777" t="b">
        <f t="shared" ref="W85:Y108" si="391">OR(INDEX(i.Breed,$O85,W$6)=0,INDEX(i.Breed,$O85,W$6)=W$7)</f>
        <v>0</v>
      </c>
      <c r="X85" s="777" t="b">
        <f t="shared" si="391"/>
        <v>0</v>
      </c>
      <c r="Y85" s="777" t="b">
        <f t="shared" si="391"/>
        <v>1</v>
      </c>
      <c r="Z85" s="796" t="b" cm="1">
        <f t="array" ref="Z85">INDEX(Z$13:Z84,$B85+1,1)</f>
        <v>0</v>
      </c>
      <c r="AA85" s="411">
        <f t="shared" ref="AA85:AA108" si="392">IF(AND($Z85,$AD85=6),0,$AB85)</f>
        <v>1</v>
      </c>
      <c r="AB85" s="411">
        <f t="shared" ref="AB85:AB108" si="393">IF($AD85=6,6,$AC85)</f>
        <v>1</v>
      </c>
      <c r="AC85" s="230">
        <f t="shared" ref="AC85:AH94" si="394">INDEX(IF(IsSequentialFS,_xlfn.SEQUENCE(nLevelsFS,1,AC$81,sStepFS),AC$81:AC$84),MOD(INT($H85/cStepFS),nLevelsFS)+1,1)</f>
        <v>1</v>
      </c>
      <c r="AD85" s="230">
        <f t="shared" si="394"/>
        <v>1</v>
      </c>
      <c r="AE85" s="230">
        <f t="shared" si="394"/>
        <v>0</v>
      </c>
      <c r="AF85" s="230">
        <f t="shared" si="394"/>
        <v>0</v>
      </c>
      <c r="AG85" s="230">
        <f t="shared" si="394"/>
        <v>0</v>
      </c>
      <c r="AH85" s="230">
        <f t="shared" si="394"/>
        <v>0</v>
      </c>
      <c r="AI85" s="87">
        <f t="shared" ref="AI85:AI108" si="395">INDEX(i.StdELMan,($L85-1)*12+($T85-1)*3+$N85,AI$7)</f>
        <v>2</v>
      </c>
      <c r="AJ85" s="87">
        <f>INDEX(CHOOSE($N85,DataAutumn!i.AdultDrys,DataWinter!i.AdultDrys,DataSpring!i.AdultDrys),1,$T85)</f>
        <v>1</v>
      </c>
      <c r="AK85" s="230">
        <f t="shared" ref="AK85:AK94" si="396">INDEX(IF(IsSequentialFS,_xlfn.SEQUENCE(nLevelsFS,1,AK$61),AK$61:AK$64),MOD(INT($H85/cStepFS),nLevelsFS)+1,1)</f>
        <v>2</v>
      </c>
      <c r="AL85" s="535" cm="1">
        <f t="array" ref="AL85">INDEX(AL$13:AL84,$B85+1,1)</f>
        <v>0</v>
      </c>
      <c r="AM85" s="535" cm="1">
        <f t="array" ref="AM85">INDEX(AM$13:AM84,$B85+1,1)</f>
        <v>2</v>
      </c>
      <c r="AN85" s="111"/>
      <c r="AO85" s="111"/>
      <c r="AP85" s="111"/>
      <c r="AQ85" s="111"/>
      <c r="AR85" s="111"/>
      <c r="AS85" s="111"/>
      <c r="AT85" s="111"/>
      <c r="AU85" s="111"/>
      <c r="AV85" s="111"/>
      <c r="AW85" s="111"/>
      <c r="AX85" s="111"/>
      <c r="AY85" s="111"/>
      <c r="AZ85" s="111"/>
      <c r="BA85" s="312" t="str">
        <f t="shared" ref="BA85:BA108" si="397">LEFT(BA84,10)     &amp;    TEXT($H85," 00000 ")        &amp;    INDEX(i.ModelStructure,$I85,1)    &amp;" "
&amp; $D85                &amp;    " Past" &amp; TEXT($XJ85,"??0%;;??0%;    ")          &amp;    IF($DK85=0," SFM","")&amp;IF($DK85=1," MFM","")&amp;IF($DK85=7," Mat","")&amp;IF($DQ85=TRUE,"&amp;BBT","    ")
&amp; " TOL"&amp;INDEX(i.TOL_Desc,1,$N85)                   &amp;    " Scan"&amp;$AK85     &amp;    CHOOSE($K85+1," CFS"," GFS"," NFS")
&amp; " RR"&amp;TEXT(SUM($FB85:$FC85),"+00%;-00%;    ;@")    &amp;    " GP"&amp;TEXT($FZ85,"?00%")          &amp;    " WP"&amp;TEXT($FW85*$YH85*$YJ85,"?00%")     &amp;     " MP"&amp;TEXT($FX85*$YG85*$YI85,"?00%")
&amp; " ("&amp;IF(OR($YX85,AND($YX85="-",$DD85)),"P","E")    &amp;    IF(OR($YZ85,AND($YZ85="-",$DE85)),"T","t")
&amp; "_F"&amp;IF($ZW85&lt;&gt;FALSE,3,0)+COUNTIF($ZO85:$ZS85,TRUE)+COUNTIF($BV85:$BW85,"&gt;0")&amp;IF($ZU85&lt;&gt;FALSE,3,0)+COUNTIF($BV85:$BW85,"&gt;0")
&amp; "N"&amp;IF($ZZ85&lt;&gt;"-",$ZZ85,$DI85)&amp;IF($AAA85&lt;&gt;"-",$AAA85,$DJ85)&amp;"L"&amp;$AAL85&amp;$AAM85&amp;")"
&amp; IFERROR(CHOOSE(MATCH(TRUE,$ZO85:$ZS85,0)," Wean ", " MidS ", " LateS", " PregT", " EJoin"), "      ")    &amp; IFERROR(" NutS"&amp;TEXT($AAC85*1,"0.0"),"")      &amp;  IF($YV85=TRUE," Forced","")</f>
        <v xml:space="preserve">FS_Opt_Tem 00000 SE GSW Past     SFM     TOLAut Scan2 GFS RR+01% GP100% WP100% MP100% (Et_F33N11L11)      </v>
      </c>
      <c r="BB85" s="8" t="str">
        <f ca="1">IF(COUNTIF($BA$13:$BA85,$BA85)=1,"-","Dup")</f>
        <v>-</v>
      </c>
      <c r="BC85" s="18"/>
      <c r="BD85" s="22" t="b">
        <v>0</v>
      </c>
      <c r="BE85" s="22" t="b">
        <v>0</v>
      </c>
      <c r="BF85" s="22" t="b">
        <v>0</v>
      </c>
      <c r="BG85" s="22" t="b">
        <v>0</v>
      </c>
      <c r="BH85" s="22" t="b">
        <v>0</v>
      </c>
      <c r="BI85" s="22" t="b">
        <v>0</v>
      </c>
      <c r="BJ85" s="22" t="b">
        <v>0</v>
      </c>
      <c r="BK85" s="22" t="b">
        <v>0</v>
      </c>
      <c r="BL85" s="22" t="b">
        <v>0</v>
      </c>
      <c r="BM85" s="18"/>
      <c r="BN85" s="411" t="b">
        <f t="shared" ref="BN85:CA103" si="398">INDEX(i.model_structure,$I85,BN$6)</f>
        <v>1</v>
      </c>
      <c r="BO85" s="411" t="str">
        <f t="shared" si="398"/>
        <v>-</v>
      </c>
      <c r="BP85" s="411" t="b">
        <f t="shared" si="398"/>
        <v>0</v>
      </c>
      <c r="BQ85" s="411" t="str">
        <f t="shared" si="398"/>
        <v>-</v>
      </c>
      <c r="BR85" s="411" t="str">
        <f t="shared" si="398"/>
        <v>-</v>
      </c>
      <c r="BS85" s="411" t="str">
        <f t="shared" si="398"/>
        <v>-</v>
      </c>
      <c r="BT85" s="411" t="str">
        <f t="shared" si="398"/>
        <v>-</v>
      </c>
      <c r="BU85" s="411" t="str">
        <f t="shared" si="398"/>
        <v>-</v>
      </c>
      <c r="BV85" s="411" t="str">
        <f t="shared" si="398"/>
        <v>-</v>
      </c>
      <c r="BW85" s="411" t="str">
        <f t="shared" si="398"/>
        <v>-</v>
      </c>
      <c r="BX85" s="411" t="str">
        <f t="shared" si="398"/>
        <v>-</v>
      </c>
      <c r="BY85" s="411" t="str">
        <f t="shared" si="398"/>
        <v>-</v>
      </c>
      <c r="BZ85" s="411" t="b">
        <f t="shared" si="398"/>
        <v>0</v>
      </c>
      <c r="CA85" s="87">
        <f t="shared" si="398"/>
        <v>0</v>
      </c>
      <c r="CB85" s="535" t="str" cm="1">
        <f t="array" ref="CB85">INDEX(CB$13:CB84,$B85+1,1)</f>
        <v>-</v>
      </c>
      <c r="CC85" s="535" t="str" cm="1">
        <f t="array" ref="CC85">INDEX(CC$13:CC84,$B85+1,1)</f>
        <v>-</v>
      </c>
      <c r="CD85" s="22" t="s">
        <v>30</v>
      </c>
      <c r="CE85" s="535" t="b" cm="1">
        <f t="array" ref="CE85">INDEX(CE$13:CE84,$B85+1,1)</f>
        <v>1</v>
      </c>
      <c r="CF85" s="18"/>
      <c r="CG85" s="535" t="str" cm="1">
        <f t="array" ref="CG85">INDEX(CG$13:CG84,$B85+1,1)</f>
        <v>-</v>
      </c>
      <c r="CH85" s="411" t="str">
        <f t="shared" ref="CH85:CH108" ca="1" si="399">IF($T85&lt;&gt;4,OFFSET(CH$13,$B85,0),1)</f>
        <v>-</v>
      </c>
      <c r="CI85" s="411">
        <f t="shared" ref="CI85:CJ108" si="400">$K85</f>
        <v>1</v>
      </c>
      <c r="CJ85" s="411">
        <f t="shared" si="400"/>
        <v>1</v>
      </c>
      <c r="CK85" s="535" t="str" cm="1">
        <f t="array" ref="CK85">INDEX(CK$13:CK84,$B85+1,1)</f>
        <v>-</v>
      </c>
      <c r="CL85" s="535" t="str" cm="1">
        <f t="array" ref="CL85">INDEX(CL$13:CL84,$B85+1,1)</f>
        <v>-</v>
      </c>
      <c r="CM85" s="535" t="str" cm="1">
        <f t="array" ref="CM85">INDEX(CM$13:CM84,$B85+1,1)</f>
        <v>-</v>
      </c>
      <c r="CN85" s="411" t="str">
        <f t="shared" ref="CN85:CN108" ca="1" si="401">IF($T85&lt;&gt;4,OFFSET(CN$13,$B85,0),1)</f>
        <v>-</v>
      </c>
      <c r="CO85" s="411">
        <f t="shared" ref="CO85:CP108" si="402">$K85</f>
        <v>1</v>
      </c>
      <c r="CP85" s="411">
        <f t="shared" si="402"/>
        <v>1</v>
      </c>
      <c r="CQ85" s="535" t="str" cm="1">
        <f t="array" ref="CQ85">INDEX(CQ$13:CQ84,$B85+1,1)</f>
        <v>-</v>
      </c>
      <c r="CR85" s="411" t="str">
        <f t="shared" ref="CR85:CR108" ca="1" si="403">IF($T85&lt;&gt;4,OFFSET(CR$13,$B85,0),1)</f>
        <v>-</v>
      </c>
      <c r="CS85" s="411">
        <f t="shared" ref="CS85:CS108" si="404">$K85</f>
        <v>1</v>
      </c>
      <c r="CT85" s="535" t="str" cm="1">
        <f t="array" ref="CT85">INDEX(CT$13:CT84,$B85+1,1)</f>
        <v>-</v>
      </c>
      <c r="CU85" s="535" t="str" cm="1">
        <f t="array" ref="CU85">INDEX(CU$13:CU84,$B85+1,1)</f>
        <v>-</v>
      </c>
      <c r="CV85" s="411">
        <f t="shared" ref="CV85:CV108" si="405">$K85</f>
        <v>1</v>
      </c>
      <c r="CW85" s="535" t="str" cm="1">
        <f t="array" ref="CW85">INDEX(CW$13:CW84,$B85+1,1)</f>
        <v>-</v>
      </c>
      <c r="CX85" s="411" t="str">
        <f t="shared" ref="CX85:CX108" ca="1" si="406">IF($T85&lt;&gt;4,OFFSET(CX$13,$B85,0),1)</f>
        <v>-</v>
      </c>
      <c r="CY85" s="411">
        <f t="shared" ref="CY85:CZ108" si="407">$K85</f>
        <v>1</v>
      </c>
      <c r="CZ85" s="411">
        <f t="shared" si="407"/>
        <v>1</v>
      </c>
      <c r="DA85" s="535" cm="1">
        <f t="array" ref="DA85">INDEX(DA$13:DA84,$B85+1,1)</f>
        <v>720</v>
      </c>
      <c r="DB85" s="535" cm="1">
        <f t="array" ref="DB85">INDEX(DB$13:DB84,$B85+1,1)</f>
        <v>720</v>
      </c>
      <c r="DC85" s="18"/>
      <c r="DD85" s="22" t="s">
        <v>30</v>
      </c>
      <c r="DE85" s="22" t="s">
        <v>30</v>
      </c>
      <c r="DF85" s="22" t="s">
        <v>30</v>
      </c>
      <c r="DG85" s="22" t="s">
        <v>30</v>
      </c>
      <c r="DH85" s="804" cm="1">
        <f t="array" ref="DH85">VALUE(IFERROR(VALUE($K85),0) &amp; _xlfn.SWITCH($CD85,"-",4,$CD85) &amp; $L85 &amp; $T85 &amp; "00" &amp; $N85 &amp; $AK85 &amp; $R85 &amp; _xlfn.SWITCH($AM85,3,1,$AM85) &amp; _xlfn.SWITCH($M85,4,0,$M85) &amp; _xlfn.SWITCH($AD85,6,1,$AD85))</f>
        <v>142100121201</v>
      </c>
      <c r="DI85" s="535" cm="1">
        <f t="array" ref="DI85">INDEX(DI$13:DI84,$B85+1,1)</f>
        <v>1</v>
      </c>
      <c r="DJ85" s="535" cm="1">
        <f t="array" ref="DJ85">INDEX(DJ$13:DJ84,$B85+1,1)</f>
        <v>1</v>
      </c>
      <c r="DK85" s="411">
        <f t="shared" ref="DK85:DP108" si="408">INDEX(i.Genotype,$U85,DK$6)</f>
        <v>0</v>
      </c>
      <c r="DL85" s="411">
        <f t="shared" si="408"/>
        <v>50</v>
      </c>
      <c r="DM85" s="411" t="str">
        <f t="shared" si="408"/>
        <v>-</v>
      </c>
      <c r="DN85" s="411" t="str">
        <f t="shared" si="408"/>
        <v>-</v>
      </c>
      <c r="DO85" s="411">
        <f t="shared" si="408"/>
        <v>25.5</v>
      </c>
      <c r="DP85" s="411">
        <f t="shared" si="408"/>
        <v>18.8</v>
      </c>
      <c r="DQ85" s="411" t="b">
        <f t="shared" ref="DQ85:DQ108" si="409">INDEX(i.Breed,$T85,DQ$6)</f>
        <v>0</v>
      </c>
      <c r="DR85" s="411" t="str">
        <f t="shared" ref="DR85:DZ108" si="410">INDEX(i.Breed,$O85,DR$6)</f>
        <v>-</v>
      </c>
      <c r="DS85" s="411" t="str">
        <f t="shared" si="410"/>
        <v>-</v>
      </c>
      <c r="DT85" s="411" t="str">
        <f t="shared" si="410"/>
        <v>-</v>
      </c>
      <c r="DU85" s="411" t="str">
        <f t="shared" si="410"/>
        <v>-</v>
      </c>
      <c r="DV85" s="411">
        <f t="shared" si="410"/>
        <v>500</v>
      </c>
      <c r="DW85" s="411">
        <f t="shared" si="410"/>
        <v>500</v>
      </c>
      <c r="DX85" s="411" t="str">
        <f t="shared" si="410"/>
        <v>-</v>
      </c>
      <c r="DY85" s="411" t="str">
        <f t="shared" si="410"/>
        <v>-</v>
      </c>
      <c r="DZ85" s="411" t="str">
        <f t="shared" si="410"/>
        <v>-</v>
      </c>
      <c r="EA85" s="535" cm="1">
        <f t="array" ref="EA85">INDEX(EA$13:EA84,$B85+1,1)</f>
        <v>0</v>
      </c>
      <c r="EB85" s="535" cm="1">
        <f t="array" ref="EB85">INDEX(EB$13:EB84,$B85+1,1)</f>
        <v>999999</v>
      </c>
      <c r="EC85" s="535" cm="1">
        <f t="array" ref="EC85">INDEX(EC$13:EC84,$B85+1,1)</f>
        <v>999999</v>
      </c>
      <c r="ED85" s="535" cm="1">
        <f t="array" ref="ED85">INDEX(ED$13:ED84,$B85+1,1)</f>
        <v>999999</v>
      </c>
      <c r="EE85" s="535" cm="1">
        <f t="array" ref="EE85">INDEX(EE$13:EE84,$B85+1,1)</f>
        <v>999999</v>
      </c>
      <c r="EF85" s="535" cm="1">
        <f t="array" ref="EF85">INDEX(EF$13:EF84,$B85+1,1)</f>
        <v>999999</v>
      </c>
      <c r="EG85" s="535" cm="1">
        <f t="array" ref="EG85">INDEX(EG$13:EG84,$B85+1,1)</f>
        <v>999999</v>
      </c>
      <c r="EH85" s="535" cm="1">
        <f t="array" ref="EH85">INDEX(EH$13:EH84,$B85+1,1)</f>
        <v>999999</v>
      </c>
      <c r="EI85" s="535" cm="1">
        <f t="array" ref="EI85">INDEX(EI$13:EI84,$B85+1,1)</f>
        <v>999999</v>
      </c>
      <c r="EJ85" s="535" cm="1">
        <f t="array" ref="EJ85">INDEX(EJ$13:EJ84,$B85+1,1)</f>
        <v>999999</v>
      </c>
      <c r="EK85" s="535" cm="1">
        <f t="array" ref="EK85">INDEX(EK$13:EK84,$B85+1,1)</f>
        <v>999999</v>
      </c>
      <c r="EL85" s="535" cm="1">
        <f t="array" ref="EL85">INDEX(EL$13:EL84,$B85+1,1)</f>
        <v>999999</v>
      </c>
      <c r="EM85" s="535" cm="1">
        <f t="array" ref="EM85">INDEX(EM$13:EM84,$B85+1,1)</f>
        <v>999999</v>
      </c>
      <c r="EN85" s="782">
        <f t="shared" ref="EN85:EP108" si="411">IF(OR($V85=0,$V85=EN$6),999999,0)</f>
        <v>0</v>
      </c>
      <c r="EO85" s="782">
        <f t="shared" si="411"/>
        <v>0</v>
      </c>
      <c r="EP85" s="782">
        <f t="shared" si="411"/>
        <v>999999</v>
      </c>
      <c r="EQ85" s="800" t="str">
        <f>IF(OR($AI85=1,$AI85&gt;=EQ$6),999999,"-")</f>
        <v>-</v>
      </c>
      <c r="ER85" s="800" t="str">
        <f t="shared" ref="ER85:ER108" si="412">IF(OR($AI85=1,$AI85&gt;=ER$6),999999,"-")</f>
        <v>-</v>
      </c>
      <c r="ES85" s="801">
        <f t="shared" ref="ES85:ES108" si="413">IF(OR($AB85=6,$FU85&lt;2),ES$13,INDEX(i.dryman,($AJ85-1)*4+$AI85,ES$6))</f>
        <v>999999</v>
      </c>
      <c r="ET85" s="802" t="str">
        <f>IF(ES85=0,999999,"-")</f>
        <v>-</v>
      </c>
      <c r="EU85" s="781">
        <f t="shared" ref="EU85:EU108" si="414">IF($W85,999999,0)</f>
        <v>0</v>
      </c>
      <c r="EV85" s="779">
        <f>IF($X85,999999,0)</f>
        <v>0</v>
      </c>
      <c r="EW85" s="780">
        <f>IF($Y85,999999,0)</f>
        <v>999999</v>
      </c>
      <c r="EX85" s="545" cm="1">
        <f t="array" ref="EX85">INDEX(i.ELMated,$AB85+1,1)</f>
        <v>0.3</v>
      </c>
      <c r="EY85" s="630" cm="1">
        <f t="array" ref="EY85">INDEX(i.ELMatedEst,$AA85+1,$T85)</f>
        <v>0.3</v>
      </c>
      <c r="EZ85" s="535" t="str" cm="1">
        <f t="array" ref="EZ85">INDEX(EZ$13:EZ84,$B85+1,1)</f>
        <v>-</v>
      </c>
      <c r="FA85" s="535" t="str" cm="1">
        <f t="array" ref="FA85">INDEX(FA$13:FA84,$B85+1,1)</f>
        <v>-</v>
      </c>
      <c r="FB85" s="664">
        <f t="shared" ref="FB85:FB108" si="415">IF($P85=0,FB$13,INDEX(i.RR_scenario,$P85,$T85))</f>
        <v>0</v>
      </c>
      <c r="FC85" s="666">
        <f t="shared" ref="FC85:FC108" si="416">INDEX(i.dryman,($AJ85-1)*4+$AI85,FC$6)</f>
        <v>5.0000000000000001E-3</v>
      </c>
      <c r="FD85" s="22">
        <v>0.95</v>
      </c>
      <c r="FE85" s="667">
        <f t="shared" ref="FE85:FE108" si="417">(1-INDEX(i.ELMatedEst,$AB85+1,$T85))*i.dELRR_ELPropNotMated</f>
        <v>8.3999999999999991E-2</v>
      </c>
      <c r="FF85" s="667">
        <f>INDEX(CHOOSE($N85,DataAutumn!i.EL_PropnSold,DataWinter!i.EL_PropnSold,DataSpring!i.EL_PropnSold),$AI85,$T85)*INDEX(i.ELMatedEst,$AB85+1,$T85)*i.dAdultRR_ELPropSold
+INDEX(i.dryman,($AJ85-1)*4+$AI85,FF$7)</f>
        <v>0</v>
      </c>
      <c r="FG85" s="667">
        <f>INDEX(CHOOSE($N85,DataAutumn!i.EL_PropnSold,DataWinter!i.EL_PropnSold,DataSpring!i.EL_PropnSold),$AI85,$T85)*INDEX(i.ELMatedEst,$AB85+1,$T85)*i.dAdultRR_ELPropSold
+INDEX(i.dryman,($AJ85-1)*4+$AI85,FG$7)</f>
        <v>3.125E-2</v>
      </c>
      <c r="FH85" s="667">
        <f>INDEX(CHOOSE($N85,DataAutumn!i.EL_PropnSold,DataWinter!i.EL_PropnSold,DataSpring!i.EL_PropnSold),$AI85,$T85)*INDEX(i.ELMatedEst,$AB85+1,$T85)*i.dAdultRR_ELPropSold
+INDEX(i.dryman,($AJ85-1)*4+$AI85,FH$7)</f>
        <v>3.125E-2</v>
      </c>
      <c r="FI85" s="667">
        <f>INDEX(CHOOSE($N85,DataAutumn!i.EL_PropnSold,DataWinter!i.EL_PropnSold,DataSpring!i.EL_PropnSold),$AI85,$T85)*INDEX(i.ELMatedEst,$AB85+1,$T85)*i.dAdultRR_ELPropSold
+INDEX(i.dryman,($AJ85-1)*4+$AI85,FI$7)</f>
        <v>3.125E-2</v>
      </c>
      <c r="FJ85" s="668">
        <f>INDEX(CHOOSE($N85,DataAutumn!i.EL_PropnSold,DataWinter!i.EL_PropnSold,DataSpring!i.EL_PropnSold),$AI85,$T85)*INDEX(i.ELMatedEst,$AB85+1,$T85)*i.dAdultLSurv_ELPropSold</f>
        <v>0</v>
      </c>
      <c r="FK85" s="666" t="b">
        <f t="shared" ref="FK85:FN108" si="418">INDEX(i.dryman,($AJ85-1)*4+$AI85,FK$6)</f>
        <v>0</v>
      </c>
      <c r="FL85" s="666" t="b">
        <f t="shared" si="418"/>
        <v>0</v>
      </c>
      <c r="FM85" s="716" t="b">
        <f t="shared" ref="FM85:FM108" si="419">IF($V85=1,FALSE,INDEX(i.dryman,($AJ85-1)*4+$AI85,FM$6))</f>
        <v>1</v>
      </c>
      <c r="FN85" s="666" t="b">
        <f t="shared" si="418"/>
        <v>0</v>
      </c>
      <c r="FO85" s="668">
        <f t="shared" ref="FO85:FO108" si="420">INDEX(i.dryman,($AJ85-1)*4+$AI85,FO$6+$T85-1)</f>
        <v>1</v>
      </c>
      <c r="FP85" s="669">
        <f t="shared" ref="FP85:FP108" si="421">INDEX(i.dryman,($AJ85-1)*4+$AI85,FP$6+IF($T85=5,2,$T85)-1)</f>
        <v>0</v>
      </c>
      <c r="FQ85" s="670" t="b">
        <f t="shared" ref="FQ85:FQ108" si="422">AND(INDEX(i.dryman,($AJ85-1)*4+$AI85,FQ$6),($FV85&gt;0))</f>
        <v>0</v>
      </c>
      <c r="FR85" s="665" t="b">
        <f t="shared" ref="FR85:FT108" si="423">($N85=FR$10)</f>
        <v>1</v>
      </c>
      <c r="FS85" s="411" t="b">
        <f t="shared" si="423"/>
        <v>0</v>
      </c>
      <c r="FT85" s="411" t="b">
        <f t="shared" si="423"/>
        <v>0</v>
      </c>
      <c r="FU85" s="87">
        <f t="shared" ref="FU85:FV108" si="424">$AK85</f>
        <v>2</v>
      </c>
      <c r="FV85" s="87">
        <f t="shared" si="424"/>
        <v>2</v>
      </c>
      <c r="FW85" s="411">
        <f t="shared" ref="FW85:FW108" si="425">INDEX(i.WoolPrices,$Q85,FW$6)</f>
        <v>1</v>
      </c>
      <c r="FX85" s="411">
        <f t="shared" ref="FX85:FY108" si="426">INDEX(i.MeatPrices,$R85,FX$6)</f>
        <v>1</v>
      </c>
      <c r="FY85" s="411">
        <f t="shared" si="426"/>
        <v>1</v>
      </c>
      <c r="FZ85" s="411">
        <f t="shared" ref="FZ85:FZ108" si="427">INDEX(i.GrainPrices,$S85,FZ$6)</f>
        <v>1</v>
      </c>
      <c r="GA85" s="411">
        <f t="shared" ref="GA85:GE94" si="428">INDEX(IF($T85&lt;4,i.ProdnCal_Mer,i.ProdnCal_Mat),$N85,($L85-1)*10+GA$6)</f>
        <v>0.35</v>
      </c>
      <c r="GB85" s="411" t="b">
        <f t="shared" si="428"/>
        <v>1</v>
      </c>
      <c r="GC85" s="411" t="b">
        <f t="shared" si="428"/>
        <v>0</v>
      </c>
      <c r="GD85" s="411" t="b">
        <f t="shared" si="428"/>
        <v>0</v>
      </c>
      <c r="GE85" s="411" t="b">
        <f t="shared" si="428"/>
        <v>0</v>
      </c>
      <c r="GF85" s="87">
        <f t="shared" ref="GF85:GM108" si="429">INDEX(i.PGRscalar,1,($L85-1)*10+GF$6)</f>
        <v>1</v>
      </c>
      <c r="GG85" s="87">
        <f t="shared" si="429"/>
        <v>1</v>
      </c>
      <c r="GH85" s="87">
        <f t="shared" si="429"/>
        <v>1</v>
      </c>
      <c r="GI85" s="87">
        <f t="shared" si="429"/>
        <v>1</v>
      </c>
      <c r="GJ85" s="87">
        <f t="shared" si="429"/>
        <v>1</v>
      </c>
      <c r="GK85" s="87">
        <f t="shared" si="429"/>
        <v>1</v>
      </c>
      <c r="GL85" s="87">
        <f t="shared" si="429"/>
        <v>1</v>
      </c>
      <c r="GM85" s="87">
        <f t="shared" si="429"/>
        <v>1</v>
      </c>
      <c r="GN85" s="411" cm="1">
        <f t="array" ref="GN85">INDEX(i.dse_type,1,$L85)</f>
        <v>0</v>
      </c>
      <c r="GO85" s="535" t="str" cm="1">
        <f t="array" ref="GO85">INDEX(GO$13:GO84,$B85+1,1)</f>
        <v>-</v>
      </c>
      <c r="GP85" s="535" t="str" cm="1">
        <f t="array" ref="GP85">INDEX(GP$13:GP84,$B85+1,1)</f>
        <v>-</v>
      </c>
      <c r="GQ85" s="535" t="str" cm="1">
        <f t="array" ref="GQ85">INDEX(GQ$13:GQ84,$B85+1,1)</f>
        <v>-</v>
      </c>
      <c r="GR85" s="18"/>
      <c r="GS85" s="535" t="str" cm="1">
        <f t="array" ref="GS85">INDEX(GS$13:GS84,$B85+1,1)</f>
        <v>-</v>
      </c>
      <c r="GT85" s="535" t="str" cm="1">
        <f t="array" ref="GT85">INDEX(GT$13:GT84,$B85+1,1)</f>
        <v>-</v>
      </c>
      <c r="GU85" s="535" t="str" cm="1">
        <f t="array" ref="GU85">INDEX(GU$13:GU84,$B85+1,1)</f>
        <v>-</v>
      </c>
      <c r="GV85" s="411" t="str">
        <f t="shared" ref="GV85:GV108" si="430">IF(OR(OR($AN85="",$AN85="-"),$AN85&lt;&gt;GV$6),GV$13,INDEX(i.MLP_PvP,$AP85+IF($T85&lt;&gt;4,0,9),GV$7))</f>
        <v>-</v>
      </c>
      <c r="GW85" s="535" t="str" cm="1">
        <f t="array" ref="GW85">INDEX(GW$13:GW84,$B85+1,1)</f>
        <v>-</v>
      </c>
      <c r="GX85" s="535" cm="1">
        <f t="array" ref="GX85">INDEX(GX$13:GX84,$B85+1,1)</f>
        <v>1</v>
      </c>
      <c r="GY85" s="535" cm="1">
        <f t="array" ref="GY85">INDEX(GY$13:GY84,$B85+1,1)</f>
        <v>1</v>
      </c>
      <c r="GZ85" s="535" t="str" cm="1">
        <f t="array" ref="GZ85">INDEX(GZ$13:GZ84,$B85+1,1)</f>
        <v>-</v>
      </c>
      <c r="HA85" s="535" t="str" cm="1">
        <f t="array" ref="HA85">INDEX(HA$13:HA84,$B85+1,1)</f>
        <v>-</v>
      </c>
      <c r="HB85" s="535" t="str" cm="1">
        <f t="array" ref="HB85">INDEX(HB$13:HB84,$B85+1,1)</f>
        <v>-</v>
      </c>
      <c r="HC85" s="535" t="str" cm="1">
        <f t="array" ref="HC85">INDEX(HC$13:HC84,$B85+1,1)</f>
        <v>-</v>
      </c>
      <c r="HD85" s="535" t="str" cm="1">
        <f t="array" ref="HD85">INDEX(HD$13:HD84,$B85+1,1)</f>
        <v>-</v>
      </c>
      <c r="HE85" s="535" t="str" cm="1">
        <f t="array" ref="HE85">INDEX(HE$13:HE84,$B85+1,1)</f>
        <v>-</v>
      </c>
      <c r="HF85" s="535" t="str" cm="1">
        <f t="array" ref="HF85">INDEX(HF$13:HF84,$B85+1,1)</f>
        <v>-</v>
      </c>
      <c r="HG85" s="535" t="str" cm="1">
        <f t="array" ref="HG85">INDEX(HG$13:HG84,$B85+1,1)</f>
        <v>-</v>
      </c>
      <c r="HH85" s="535" t="str" cm="1">
        <f t="array" ref="HH85">INDEX(HH$13:HH84,$B85+1,1)</f>
        <v>-</v>
      </c>
      <c r="HI85" s="535" t="str" cm="1">
        <f t="array" ref="HI85">INDEX(HI$13:HI84,$B85+1,1)</f>
        <v>-</v>
      </c>
      <c r="HJ85" s="535" t="str" cm="1">
        <f t="array" ref="HJ85">INDEX(HJ$13:HJ84,$B85+1,1)</f>
        <v>-</v>
      </c>
      <c r="HK85" s="535" t="str" cm="1">
        <f t="array" ref="HK85">INDEX(HK$13:HK84,$B85+1,1)</f>
        <v>-</v>
      </c>
      <c r="HL85" s="535" t="str" cm="1">
        <f t="array" ref="HL85">INDEX(HL$13:HL84,$B85+1,1)</f>
        <v>-</v>
      </c>
      <c r="HM85" s="535" t="str" cm="1">
        <f t="array" ref="HM85">INDEX(HM$13:HM84,$B85+1,1)</f>
        <v>-</v>
      </c>
      <c r="HN85" s="535" t="str" cm="1">
        <f t="array" ref="HN85">INDEX(HN$13:HN84,$B85+1,1)</f>
        <v>-</v>
      </c>
      <c r="HO85" s="535" t="str" cm="1">
        <f t="array" ref="HO85">INDEX(HO$13:HO84,$B85+1,1)</f>
        <v>-</v>
      </c>
      <c r="HP85" s="535" t="str" cm="1">
        <f t="array" ref="HP85">INDEX(HP$13:HP84,$B85+1,1)</f>
        <v>-</v>
      </c>
      <c r="HQ85" s="535" t="str" cm="1">
        <f t="array" ref="HQ85">INDEX(HQ$13:HQ84,$B85+1,1)</f>
        <v>-</v>
      </c>
      <c r="HR85" s="535" t="str" cm="1">
        <f t="array" ref="HR85">INDEX(HR$13:HR84,$B85+1,1)</f>
        <v>-</v>
      </c>
      <c r="HS85" s="535" t="str" cm="1">
        <f t="array" ref="HS85">INDEX(HS$13:HS84,$B85+1,1)</f>
        <v>-</v>
      </c>
      <c r="HT85" s="535" t="str" cm="1">
        <f t="array" ref="HT85">INDEX(HT$13:HT84,$B85+1,1)</f>
        <v>-</v>
      </c>
      <c r="HU85" s="411">
        <f t="shared" ref="HU85:HU108" si="431">IF(OR(OR($AN85="",$AN85="-"),$AN85&lt;&gt;HU$6),HU$13,INDEX(i.MLP_PvP,$AP85+IF($T85&lt;&gt;4,0,9),HU$7))</f>
        <v>0</v>
      </c>
      <c r="HV85" s="535" t="str" cm="1">
        <f t="array" ref="HV85">INDEX(HV$13:HV84,$B85+1,1)</f>
        <v>-</v>
      </c>
      <c r="HW85" s="535" cm="1">
        <f t="array" ref="HW85">INDEX(HW$13:HW84,$B85+1,1)</f>
        <v>1</v>
      </c>
      <c r="HX85" s="535" cm="1">
        <f t="array" ref="HX85">INDEX(HX$13:HX84,$B85+1,1)</f>
        <v>0</v>
      </c>
      <c r="HY85" s="411">
        <f t="shared" ref="HY85:HY108" si="432">IF(OR(OR($AN85="",$AN85="-"),$AN85&lt;&gt;HY$6),HY$13,INDEX(i.MLP_PvP,$AP85+IF($T85&lt;&gt;4,0,9),HY$7))</f>
        <v>0</v>
      </c>
      <c r="HZ85" s="535" cm="1">
        <f t="array" ref="HZ85">INDEX(HZ$13:HZ84,$B85+1,1)</f>
        <v>0</v>
      </c>
      <c r="IA85" s="411">
        <f t="shared" ref="IA85:IF94" si="433">IF(OR(OR($AN85="",$AN85="-"),$AN85&lt;&gt;IA$6),IA$13,INDEX(i.MLP_PvP,$AP85+IF($T85&lt;&gt;4,0,9),IA$7))</f>
        <v>0</v>
      </c>
      <c r="IB85" s="411">
        <f t="shared" si="433"/>
        <v>0</v>
      </c>
      <c r="IC85" s="411">
        <f t="shared" si="433"/>
        <v>0</v>
      </c>
      <c r="ID85" s="411">
        <f t="shared" si="433"/>
        <v>0</v>
      </c>
      <c r="IE85" s="411">
        <f t="shared" si="433"/>
        <v>1</v>
      </c>
      <c r="IF85" s="411">
        <f t="shared" si="433"/>
        <v>0</v>
      </c>
      <c r="IG85" s="535" cm="1">
        <f t="array" ref="IG85">INDEX(IG$13:IG84,$B85+1,1)</f>
        <v>0</v>
      </c>
      <c r="IH85" s="535" cm="1">
        <f t="array" ref="IH85">INDEX(IH$13:IH84,$B85+1,1)</f>
        <v>0</v>
      </c>
      <c r="II85" s="535" cm="1">
        <f t="array" ref="II85">INDEX(II$13:II84,$B85+1,1)</f>
        <v>0</v>
      </c>
      <c r="IJ85" s="535" cm="1">
        <f t="array" ref="IJ85">INDEX(IJ$13:IJ84,$B85+1,1)</f>
        <v>0</v>
      </c>
      <c r="IK85" s="18"/>
      <c r="IL85" s="535" t="str" cm="1">
        <f t="array" ref="IL85">INDEX(IL$13:IL84,$B85+1,1)</f>
        <v>-</v>
      </c>
      <c r="IM85" s="535" t="str" cm="1">
        <f t="array" ref="IM85">INDEX(IM$13:IM84,$B85+1,1)</f>
        <v>-</v>
      </c>
      <c r="IN85" s="535" t="str" cm="1">
        <f t="array" ref="IN85">INDEX(IN$13:IN84,$B85+1,1)</f>
        <v>-</v>
      </c>
      <c r="IO85" s="535" t="str" cm="1">
        <f t="array" ref="IO85">INDEX(IO$13:IO84,$B85+1,1)</f>
        <v>-</v>
      </c>
      <c r="IP85" s="535" t="str" cm="1">
        <f t="array" ref="IP85">INDEX(IP$13:IP84,$B85+1,1)</f>
        <v>-</v>
      </c>
      <c r="IQ85" s="535" t="str" cm="1">
        <f t="array" ref="IQ85">INDEX(IQ$13:IQ84,$B85+1,1)</f>
        <v>-</v>
      </c>
      <c r="IR85" s="535" t="str" cm="1">
        <f t="array" ref="IR85">INDEX(IR$13:IR84,$B85+1,1)</f>
        <v>-</v>
      </c>
      <c r="IS85" s="535" t="str" cm="1">
        <f t="array" ref="IS85">INDEX(IS$13:IS84,$B85+1,1)</f>
        <v>-</v>
      </c>
      <c r="IT85" s="535" t="str" cm="1">
        <f t="array" ref="IT85">INDEX(IT$13:IT84,$B85+1,1)</f>
        <v>-</v>
      </c>
      <c r="IU85" s="535" t="str" cm="1">
        <f t="array" ref="IU85">INDEX(IU$13:IU84,$B85+1,1)</f>
        <v>-</v>
      </c>
      <c r="IV85" s="535" t="str" cm="1">
        <f t="array" ref="IV85">INDEX(IV$13:IV84,$B85+1,1)</f>
        <v>-</v>
      </c>
      <c r="IW85" s="535" t="str" cm="1">
        <f t="array" ref="IW85">INDEX(IW$13:IW84,$B85+1,1)</f>
        <v>-</v>
      </c>
      <c r="IX85" s="535" t="str" cm="1">
        <f t="array" ref="IX85">INDEX(IX$13:IX84,$B85+1,1)</f>
        <v>-</v>
      </c>
      <c r="IY85" s="535" t="str" cm="1">
        <f t="array" ref="IY85">INDEX(IY$13:IY84,$B85+1,1)</f>
        <v>-</v>
      </c>
      <c r="IZ85" s="535" t="str" cm="1">
        <f t="array" ref="IZ85">INDEX(IZ$13:IZ84,$B85+1,1)</f>
        <v>-</v>
      </c>
      <c r="JA85" s="535" t="str" cm="1">
        <f t="array" ref="JA85">INDEX(JA$13:JA84,$B85+1,1)</f>
        <v>-</v>
      </c>
      <c r="JB85" s="535" cm="1">
        <f t="array" ref="JB85">INDEX(JB$13:JB84,$B85+1,1)</f>
        <v>0</v>
      </c>
      <c r="JC85" s="535" cm="1">
        <f t="array" ref="JC85">INDEX(JC$13:JC84,$B85+1,1)</f>
        <v>0</v>
      </c>
      <c r="JD85" s="545" cm="1">
        <f t="array" ref="JD85">IF(AND($N85=JD$10,$AS85&lt;&gt;0),INDEX(i.LTWFeedLevels,$AS85,12),0)</f>
        <v>0</v>
      </c>
      <c r="JE85" s="630" cm="1">
        <f t="array" ref="JE85">IF(AND($N85=JE$10,$AT85&lt;&gt;0),INDEX(i.LTWFeedLevels,$AT85,12),0)</f>
        <v>0</v>
      </c>
      <c r="JF85" s="457">
        <f>JE85</f>
        <v>0</v>
      </c>
      <c r="JG85" s="457">
        <f t="shared" ref="JG85:JG108" si="434">JF85</f>
        <v>0</v>
      </c>
      <c r="JH85" s="457">
        <f t="shared" ref="JH85:JH108" si="435">JG85</f>
        <v>0</v>
      </c>
      <c r="JI85" s="545" cm="1">
        <f t="array" ref="JI85">IF(AND($N85=JI$10,$AS85&lt;&gt;0),INDEX(i.LTWFeedLevels,$AS85,12),0)</f>
        <v>0</v>
      </c>
      <c r="JJ85" s="630" cm="1">
        <f t="array" ref="JJ85">IF(AND($N85=JJ$10,$AT85&lt;&gt;0),INDEX(i.LTWFeedLevels,$AT85,12),0)</f>
        <v>0</v>
      </c>
      <c r="JK85" s="457">
        <f t="shared" ref="JK85:JK108" si="436">JJ85</f>
        <v>0</v>
      </c>
      <c r="JL85" s="457">
        <f t="shared" ref="JL85:JL108" si="437">JK85</f>
        <v>0</v>
      </c>
      <c r="JM85" s="457">
        <f t="shared" ref="JM85:JM108" si="438">JL85</f>
        <v>0</v>
      </c>
      <c r="JN85" s="545" cm="1">
        <f t="array" ref="JN85">IF(AND($N85=JN$10,$AS85&lt;&gt;0),INDEX(i.LTWFeedLevels,$AS85,12),0)</f>
        <v>0</v>
      </c>
      <c r="JO85" s="630" cm="1">
        <f t="array" ref="JO85">IF(AND($N85=JO$10,$AT85&lt;&gt;0),INDEX(i.LTWFeedLevels,$AT85,12),0)</f>
        <v>0</v>
      </c>
      <c r="JP85" s="457">
        <f t="shared" ref="JP85:JP108" si="439">JO85</f>
        <v>0</v>
      </c>
      <c r="JQ85" s="457">
        <f t="shared" ref="JQ85:JQ108" si="440">JP85</f>
        <v>0</v>
      </c>
      <c r="JR85" s="457">
        <f t="shared" ref="JR85:JR108" si="441">JQ85</f>
        <v>0</v>
      </c>
      <c r="JS85" s="189">
        <f t="shared" ref="JS85:KB94" si="442">IF(AND($N85=JS$10,$AD85=JS$12),INDEX(i.FS_Strategy,INDEX($AE85:$AH85,1,JS$7)+1,JS$6),0)</f>
        <v>0</v>
      </c>
      <c r="JT85" s="189">
        <f t="shared" si="442"/>
        <v>0</v>
      </c>
      <c r="JU85" s="189">
        <f t="shared" si="442"/>
        <v>0</v>
      </c>
      <c r="JV85" s="189">
        <f t="shared" si="442"/>
        <v>0</v>
      </c>
      <c r="JW85" s="189">
        <f t="shared" si="442"/>
        <v>0</v>
      </c>
      <c r="JX85" s="189">
        <f t="shared" si="442"/>
        <v>0</v>
      </c>
      <c r="JY85" s="189">
        <f t="shared" si="442"/>
        <v>0</v>
      </c>
      <c r="JZ85" s="189">
        <f t="shared" si="442"/>
        <v>0</v>
      </c>
      <c r="KA85" s="189">
        <f t="shared" si="442"/>
        <v>0</v>
      </c>
      <c r="KB85" s="189">
        <f t="shared" si="442"/>
        <v>0</v>
      </c>
      <c r="KC85" s="189">
        <f t="shared" ref="KC85:KL94" si="443">IF(AND($N85=KC$10,$AD85=KC$12),INDEX(i.FS_Strategy,INDEX($AE85:$AH85,1,KC$7)+1,KC$6),0)</f>
        <v>0</v>
      </c>
      <c r="KD85" s="189">
        <f t="shared" si="443"/>
        <v>0</v>
      </c>
      <c r="KE85" s="189">
        <f t="shared" si="443"/>
        <v>0</v>
      </c>
      <c r="KF85" s="189">
        <f t="shared" si="443"/>
        <v>0</v>
      </c>
      <c r="KG85" s="189">
        <f t="shared" si="443"/>
        <v>0</v>
      </c>
      <c r="KH85" s="189">
        <f t="shared" si="443"/>
        <v>0</v>
      </c>
      <c r="KI85" s="189">
        <f t="shared" si="443"/>
        <v>0</v>
      </c>
      <c r="KJ85" s="189">
        <f t="shared" si="443"/>
        <v>0</v>
      </c>
      <c r="KK85" s="189">
        <f t="shared" si="443"/>
        <v>0</v>
      </c>
      <c r="KL85" s="189">
        <f t="shared" si="443"/>
        <v>0</v>
      </c>
      <c r="KM85" s="189">
        <f t="shared" ref="KM85:KV94" si="444">IF(AND($N85=KM$10,$AD85=KM$12),INDEX(i.FS_Strategy,INDEX($AE85:$AH85,1,KM$7)+1,KM$6),0)</f>
        <v>0</v>
      </c>
      <c r="KN85" s="189">
        <f t="shared" si="444"/>
        <v>0</v>
      </c>
      <c r="KO85" s="189">
        <f t="shared" si="444"/>
        <v>0</v>
      </c>
      <c r="KP85" s="189">
        <f t="shared" si="444"/>
        <v>0</v>
      </c>
      <c r="KQ85" s="189">
        <f t="shared" si="444"/>
        <v>0</v>
      </c>
      <c r="KR85" s="189">
        <f t="shared" si="444"/>
        <v>0</v>
      </c>
      <c r="KS85" s="189">
        <f t="shared" si="444"/>
        <v>0</v>
      </c>
      <c r="KT85" s="189">
        <f t="shared" si="444"/>
        <v>0</v>
      </c>
      <c r="KU85" s="189">
        <f t="shared" si="444"/>
        <v>0</v>
      </c>
      <c r="KV85" s="189">
        <f t="shared" si="444"/>
        <v>0</v>
      </c>
      <c r="KW85" s="189">
        <f t="shared" ref="KW85:LF94" si="445">IF(AND($N85=KW$10,$AD85=KW$12),INDEX(i.FS_Strategy,INDEX($AE85:$AH85,1,KW$7)+1,KW$6),0)</f>
        <v>0</v>
      </c>
      <c r="KX85" s="189">
        <f t="shared" si="445"/>
        <v>0</v>
      </c>
      <c r="KY85" s="189">
        <f t="shared" si="445"/>
        <v>0</v>
      </c>
      <c r="KZ85" s="189">
        <f t="shared" si="445"/>
        <v>0</v>
      </c>
      <c r="LA85" s="189">
        <f t="shared" si="445"/>
        <v>0</v>
      </c>
      <c r="LB85" s="189">
        <f t="shared" si="445"/>
        <v>0</v>
      </c>
      <c r="LC85" s="189">
        <f t="shared" si="445"/>
        <v>0</v>
      </c>
      <c r="LD85" s="189">
        <f t="shared" si="445"/>
        <v>0</v>
      </c>
      <c r="LE85" s="189">
        <f t="shared" si="445"/>
        <v>0</v>
      </c>
      <c r="LF85" s="189">
        <f t="shared" si="445"/>
        <v>0</v>
      </c>
      <c r="LG85" s="189">
        <f t="shared" ref="LG85:LP94" si="446">IF(AND($N85=LG$10,$AD85=LG$12),INDEX(i.FS_Strategy,INDEX($AE85:$AH85,1,LG$7)+1,LG$6),0)</f>
        <v>0</v>
      </c>
      <c r="LH85" s="189">
        <f t="shared" si="446"/>
        <v>0</v>
      </c>
      <c r="LI85" s="189">
        <f t="shared" si="446"/>
        <v>0</v>
      </c>
      <c r="LJ85" s="189">
        <f t="shared" si="446"/>
        <v>0</v>
      </c>
      <c r="LK85" s="189">
        <f t="shared" si="446"/>
        <v>0</v>
      </c>
      <c r="LL85" s="189">
        <f t="shared" si="446"/>
        <v>0</v>
      </c>
      <c r="LM85" s="189">
        <f t="shared" si="446"/>
        <v>0</v>
      </c>
      <c r="LN85" s="189">
        <f t="shared" si="446"/>
        <v>0</v>
      </c>
      <c r="LO85" s="189">
        <f t="shared" si="446"/>
        <v>0</v>
      </c>
      <c r="LP85" s="189">
        <f t="shared" si="446"/>
        <v>0</v>
      </c>
      <c r="LQ85" s="189">
        <f t="shared" ref="LQ85:LZ94" si="447">IF(AND($N85=LQ$10,$AD85=LQ$12),INDEX(i.FS_Strategy,INDEX($AE85:$AH85,1,LQ$7)+1,LQ$6),0)</f>
        <v>0</v>
      </c>
      <c r="LR85" s="189">
        <f t="shared" si="447"/>
        <v>0</v>
      </c>
      <c r="LS85" s="189">
        <f t="shared" si="447"/>
        <v>0</v>
      </c>
      <c r="LT85" s="189">
        <f t="shared" si="447"/>
        <v>0</v>
      </c>
      <c r="LU85" s="189">
        <f t="shared" si="447"/>
        <v>0</v>
      </c>
      <c r="LV85" s="189">
        <f t="shared" si="447"/>
        <v>0</v>
      </c>
      <c r="LW85" s="189">
        <f t="shared" si="447"/>
        <v>0</v>
      </c>
      <c r="LX85" s="189">
        <f t="shared" si="447"/>
        <v>0</v>
      </c>
      <c r="LY85" s="189">
        <f t="shared" si="447"/>
        <v>0</v>
      </c>
      <c r="LZ85" s="189">
        <f t="shared" si="447"/>
        <v>0</v>
      </c>
      <c r="MA85" s="189">
        <f t="shared" ref="MA85:ML94" si="448">IF(AND($N85=MA$10,$AD85=MA$12),INDEX(i.FS_Strategy,INDEX($AE85:$AH85,1,MA$7)+1,MA$6),0)</f>
        <v>0</v>
      </c>
      <c r="MB85" s="189">
        <f t="shared" si="448"/>
        <v>0</v>
      </c>
      <c r="MC85" s="189">
        <f t="shared" si="448"/>
        <v>0</v>
      </c>
      <c r="MD85" s="189">
        <f t="shared" si="448"/>
        <v>0</v>
      </c>
      <c r="ME85" s="189">
        <f t="shared" si="448"/>
        <v>0</v>
      </c>
      <c r="MF85" s="189">
        <f t="shared" si="448"/>
        <v>0</v>
      </c>
      <c r="MG85" s="189">
        <f t="shared" si="448"/>
        <v>0</v>
      </c>
      <c r="MH85" s="189">
        <f t="shared" si="448"/>
        <v>0</v>
      </c>
      <c r="MI85" s="189">
        <f t="shared" si="448"/>
        <v>0</v>
      </c>
      <c r="MJ85" s="189">
        <f t="shared" si="448"/>
        <v>0</v>
      </c>
      <c r="MK85" s="189">
        <f t="shared" si="448"/>
        <v>0</v>
      </c>
      <c r="ML85" s="189">
        <f t="shared" si="448"/>
        <v>0</v>
      </c>
      <c r="MM85" s="557">
        <f t="shared" ref="MM85:MV94" si="449">IF(AND($N85=MM$10,INDEX($AR85:$AT85,1,MM$7)&lt;&gt;0,OR(MM$7&lt;&gt;1,$AD85=MM$12)),INDEX(i.LTWFeedLevels,INDEX($AR85:$AT85,1,MM$7),MOD(MM$6-1,7)+1),0)</f>
        <v>0</v>
      </c>
      <c r="MN85" s="557">
        <f t="shared" si="449"/>
        <v>0</v>
      </c>
      <c r="MO85" s="557">
        <f t="shared" si="449"/>
        <v>0</v>
      </c>
      <c r="MP85" s="557">
        <f t="shared" si="449"/>
        <v>0</v>
      </c>
      <c r="MQ85" s="557">
        <f t="shared" si="449"/>
        <v>0</v>
      </c>
      <c r="MR85" s="557">
        <f t="shared" si="449"/>
        <v>0</v>
      </c>
      <c r="MS85" s="557">
        <f t="shared" si="449"/>
        <v>0</v>
      </c>
      <c r="MT85" s="557">
        <f t="shared" si="449"/>
        <v>0</v>
      </c>
      <c r="MU85" s="557">
        <f t="shared" si="449"/>
        <v>0</v>
      </c>
      <c r="MV85" s="557">
        <f t="shared" si="449"/>
        <v>0</v>
      </c>
      <c r="MW85" s="557">
        <f t="shared" ref="MW85:NF94" si="450">IF(AND($N85=MW$10,INDEX($AR85:$AT85,1,MW$7)&lt;&gt;0,OR(MW$7&lt;&gt;1,$AD85=MW$12)),INDEX(i.LTWFeedLevels,INDEX($AR85:$AT85,1,MW$7),MOD(MW$6-1,7)+1),0)</f>
        <v>0</v>
      </c>
      <c r="MX85" s="557">
        <f t="shared" si="450"/>
        <v>0</v>
      </c>
      <c r="MY85" s="557">
        <f t="shared" si="450"/>
        <v>0</v>
      </c>
      <c r="MZ85" s="557">
        <f t="shared" si="450"/>
        <v>0</v>
      </c>
      <c r="NA85" s="557">
        <f t="shared" si="450"/>
        <v>0</v>
      </c>
      <c r="NB85" s="557">
        <f t="shared" si="450"/>
        <v>0</v>
      </c>
      <c r="NC85" s="557">
        <f t="shared" si="450"/>
        <v>0</v>
      </c>
      <c r="ND85" s="557">
        <f t="shared" si="450"/>
        <v>0</v>
      </c>
      <c r="NE85" s="557">
        <f t="shared" si="450"/>
        <v>0</v>
      </c>
      <c r="NF85" s="557">
        <f t="shared" si="450"/>
        <v>0</v>
      </c>
      <c r="NG85" s="557">
        <f t="shared" ref="NG85:NP94" si="451">IF(AND($N85=NG$10,INDEX($AR85:$AT85,1,NG$7)&lt;&gt;0,OR(NG$7&lt;&gt;1,$AD85=NG$12)),INDEX(i.LTWFeedLevels,INDEX($AR85:$AT85,1,NG$7),MOD(NG$6-1,7)+1),0)</f>
        <v>0</v>
      </c>
      <c r="NH85" s="557">
        <f t="shared" si="451"/>
        <v>0</v>
      </c>
      <c r="NI85" s="557">
        <f t="shared" si="451"/>
        <v>0</v>
      </c>
      <c r="NJ85" s="557">
        <f t="shared" si="451"/>
        <v>0</v>
      </c>
      <c r="NK85" s="557">
        <f t="shared" si="451"/>
        <v>0</v>
      </c>
      <c r="NL85" s="557">
        <f t="shared" si="451"/>
        <v>0</v>
      </c>
      <c r="NM85" s="557">
        <f t="shared" si="451"/>
        <v>0</v>
      </c>
      <c r="NN85" s="557">
        <f t="shared" si="451"/>
        <v>0</v>
      </c>
      <c r="NO85" s="557">
        <f t="shared" si="451"/>
        <v>0</v>
      </c>
      <c r="NP85" s="557">
        <f t="shared" si="451"/>
        <v>0</v>
      </c>
      <c r="NQ85" s="557">
        <f t="shared" ref="NQ85:NZ94" si="452">IF(AND($N85=NQ$10,INDEX($AR85:$AT85,1,NQ$7)&lt;&gt;0,OR(NQ$7&lt;&gt;1,$AD85=NQ$12)),INDEX(i.LTWFeedLevels,INDEX($AR85:$AT85,1,NQ$7),MOD(NQ$6-1,7)+1),0)</f>
        <v>0</v>
      </c>
      <c r="NR85" s="557">
        <f t="shared" si="452"/>
        <v>0</v>
      </c>
      <c r="NS85" s="557">
        <f t="shared" si="452"/>
        <v>0</v>
      </c>
      <c r="NT85" s="557">
        <f t="shared" si="452"/>
        <v>0</v>
      </c>
      <c r="NU85" s="557">
        <f t="shared" si="452"/>
        <v>0</v>
      </c>
      <c r="NV85" s="557">
        <f t="shared" si="452"/>
        <v>0</v>
      </c>
      <c r="NW85" s="557">
        <f t="shared" si="452"/>
        <v>0</v>
      </c>
      <c r="NX85" s="557">
        <f t="shared" si="452"/>
        <v>0</v>
      </c>
      <c r="NY85" s="557">
        <f t="shared" si="452"/>
        <v>0</v>
      </c>
      <c r="NZ85" s="557">
        <f t="shared" si="452"/>
        <v>0</v>
      </c>
      <c r="OA85" s="557">
        <f t="shared" ref="OA85:OJ94" si="453">IF(AND($N85=OA$10,INDEX($AR85:$AT85,1,OA$7)&lt;&gt;0,OR(OA$7&lt;&gt;1,$AD85=OA$12)),INDEX(i.LTWFeedLevels,INDEX($AR85:$AT85,1,OA$7),MOD(OA$6-1,7)+1),0)</f>
        <v>0</v>
      </c>
      <c r="OB85" s="557">
        <f t="shared" si="453"/>
        <v>0</v>
      </c>
      <c r="OC85" s="557">
        <f t="shared" si="453"/>
        <v>0</v>
      </c>
      <c r="OD85" s="557">
        <f t="shared" si="453"/>
        <v>0</v>
      </c>
      <c r="OE85" s="557">
        <f t="shared" si="453"/>
        <v>0</v>
      </c>
      <c r="OF85" s="557">
        <f t="shared" si="453"/>
        <v>0</v>
      </c>
      <c r="OG85" s="557">
        <f t="shared" si="453"/>
        <v>0</v>
      </c>
      <c r="OH85" s="557">
        <f t="shared" si="453"/>
        <v>0</v>
      </c>
      <c r="OI85" s="557">
        <f t="shared" si="453"/>
        <v>0</v>
      </c>
      <c r="OJ85" s="557">
        <f t="shared" si="453"/>
        <v>0</v>
      </c>
      <c r="OK85" s="557">
        <f t="shared" ref="OK85:OT94" si="454">IF(AND($N85=OK$10,INDEX($AR85:$AT85,1,OK$7)&lt;&gt;0,OR(OK$7&lt;&gt;1,$AD85=OK$12)),INDEX(i.LTWFeedLevels,INDEX($AR85:$AT85,1,OK$7),MOD(OK$6-1,7)+1),0)</f>
        <v>0</v>
      </c>
      <c r="OL85" s="557">
        <f t="shared" si="454"/>
        <v>0</v>
      </c>
      <c r="OM85" s="557">
        <f t="shared" si="454"/>
        <v>0</v>
      </c>
      <c r="ON85" s="557">
        <f t="shared" si="454"/>
        <v>0</v>
      </c>
      <c r="OO85" s="557">
        <f t="shared" si="454"/>
        <v>0</v>
      </c>
      <c r="OP85" s="557">
        <f t="shared" si="454"/>
        <v>0</v>
      </c>
      <c r="OQ85" s="557">
        <f t="shared" si="454"/>
        <v>0</v>
      </c>
      <c r="OR85" s="557">
        <f t="shared" si="454"/>
        <v>0</v>
      </c>
      <c r="OS85" s="557">
        <f t="shared" si="454"/>
        <v>0</v>
      </c>
      <c r="OT85" s="557">
        <f t="shared" si="454"/>
        <v>0</v>
      </c>
      <c r="OU85" s="557">
        <f t="shared" ref="OU85:PD94" si="455">IF(AND($N85=OU$10,INDEX($AR85:$AT85,1,OU$7)&lt;&gt;0,OR(OU$7&lt;&gt;1,$AD85=OU$12)),INDEX(i.LTWFeedLevels,INDEX($AR85:$AT85,1,OU$7),MOD(OU$6-1,7)+1),0)</f>
        <v>0</v>
      </c>
      <c r="OV85" s="557">
        <f t="shared" si="455"/>
        <v>0</v>
      </c>
      <c r="OW85" s="557">
        <f t="shared" si="455"/>
        <v>0</v>
      </c>
      <c r="OX85" s="557">
        <f t="shared" si="455"/>
        <v>0</v>
      </c>
      <c r="OY85" s="557">
        <f t="shared" si="455"/>
        <v>0</v>
      </c>
      <c r="OZ85" s="557">
        <f t="shared" si="455"/>
        <v>0</v>
      </c>
      <c r="PA85" s="557">
        <f t="shared" si="455"/>
        <v>0</v>
      </c>
      <c r="PB85" s="557">
        <f t="shared" si="455"/>
        <v>0</v>
      </c>
      <c r="PC85" s="557">
        <f t="shared" si="455"/>
        <v>0</v>
      </c>
      <c r="PD85" s="557">
        <f t="shared" si="455"/>
        <v>0</v>
      </c>
      <c r="PE85" s="557">
        <f t="shared" ref="PE85:PN94" si="456">IF(AND($N85=PE$10,INDEX($AR85:$AT85,1,PE$7)&lt;&gt;0,OR(PE$7&lt;&gt;1,$AD85=PE$12)),INDEX(i.LTWFeedLevels,INDEX($AR85:$AT85,1,PE$7),MOD(PE$6-1,7)+1),0)</f>
        <v>0</v>
      </c>
      <c r="PF85" s="557">
        <f t="shared" si="456"/>
        <v>0</v>
      </c>
      <c r="PG85" s="557">
        <f t="shared" si="456"/>
        <v>0</v>
      </c>
      <c r="PH85" s="557">
        <f t="shared" si="456"/>
        <v>0</v>
      </c>
      <c r="PI85" s="557">
        <f t="shared" si="456"/>
        <v>0</v>
      </c>
      <c r="PJ85" s="557">
        <f t="shared" si="456"/>
        <v>0</v>
      </c>
      <c r="PK85" s="557">
        <f t="shared" si="456"/>
        <v>0</v>
      </c>
      <c r="PL85" s="557">
        <f t="shared" si="456"/>
        <v>0</v>
      </c>
      <c r="PM85" s="557">
        <f t="shared" si="456"/>
        <v>0</v>
      </c>
      <c r="PN85" s="557">
        <f t="shared" si="456"/>
        <v>0</v>
      </c>
      <c r="PO85" s="557">
        <f t="shared" ref="PO85:PX94" si="457">IF(AND($N85=PO$10,INDEX($AR85:$AT85,1,PO$7)&lt;&gt;0,OR(PO$7&lt;&gt;1,$AD85=PO$12)),INDEX(i.LTWFeedLevels,INDEX($AR85:$AT85,1,PO$7),MOD(PO$6-1,7)+1),0)</f>
        <v>0</v>
      </c>
      <c r="PP85" s="557">
        <f t="shared" si="457"/>
        <v>0</v>
      </c>
      <c r="PQ85" s="557">
        <f t="shared" si="457"/>
        <v>0</v>
      </c>
      <c r="PR85" s="557">
        <f t="shared" si="457"/>
        <v>0</v>
      </c>
      <c r="PS85" s="557">
        <f t="shared" si="457"/>
        <v>0</v>
      </c>
      <c r="PT85" s="557">
        <f t="shared" si="457"/>
        <v>0</v>
      </c>
      <c r="PU85" s="557">
        <f t="shared" si="457"/>
        <v>0</v>
      </c>
      <c r="PV85" s="557">
        <f t="shared" si="457"/>
        <v>0</v>
      </c>
      <c r="PW85" s="557">
        <f t="shared" si="457"/>
        <v>0</v>
      </c>
      <c r="PX85" s="557">
        <f t="shared" si="457"/>
        <v>0</v>
      </c>
      <c r="PY85" s="557">
        <f t="shared" ref="PY85:QH94" si="458">IF(AND($N85=PY$10,INDEX($AR85:$AT85,1,PY$7)&lt;&gt;0,OR(PY$7&lt;&gt;1,$AD85=PY$12)),INDEX(i.LTWFeedLevels,INDEX($AR85:$AT85,1,PY$7),MOD(PY$6-1,7)+1),0)</f>
        <v>0</v>
      </c>
      <c r="PZ85" s="557">
        <f t="shared" si="458"/>
        <v>0</v>
      </c>
      <c r="QA85" s="557">
        <f t="shared" si="458"/>
        <v>0</v>
      </c>
      <c r="QB85" s="557">
        <f t="shared" si="458"/>
        <v>0</v>
      </c>
      <c r="QC85" s="557">
        <f t="shared" si="458"/>
        <v>0</v>
      </c>
      <c r="QD85" s="557">
        <f t="shared" si="458"/>
        <v>0</v>
      </c>
      <c r="QE85" s="557">
        <f t="shared" si="458"/>
        <v>0</v>
      </c>
      <c r="QF85" s="557">
        <f t="shared" si="458"/>
        <v>0</v>
      </c>
      <c r="QG85" s="557">
        <f t="shared" si="458"/>
        <v>0</v>
      </c>
      <c r="QH85" s="557">
        <f t="shared" si="458"/>
        <v>0</v>
      </c>
      <c r="QI85" s="557">
        <f t="shared" ref="QI85:QR94" si="459">IF(AND($N85=QI$10,INDEX($AR85:$AT85,1,QI$7)&lt;&gt;0,OR(QI$7&lt;&gt;1,$AD85=QI$12)),INDEX(i.LTWFeedLevels,INDEX($AR85:$AT85,1,QI$7),MOD(QI$6-1,7)+1),0)</f>
        <v>0</v>
      </c>
      <c r="QJ85" s="557">
        <f t="shared" si="459"/>
        <v>0</v>
      </c>
      <c r="QK85" s="557">
        <f t="shared" si="459"/>
        <v>0</v>
      </c>
      <c r="QL85" s="557">
        <f t="shared" si="459"/>
        <v>0</v>
      </c>
      <c r="QM85" s="557">
        <f t="shared" si="459"/>
        <v>0</v>
      </c>
      <c r="QN85" s="557">
        <f t="shared" si="459"/>
        <v>0</v>
      </c>
      <c r="QO85" s="557">
        <f t="shared" si="459"/>
        <v>0</v>
      </c>
      <c r="QP85" s="557">
        <f t="shared" si="459"/>
        <v>0</v>
      </c>
      <c r="QQ85" s="557">
        <f t="shared" si="459"/>
        <v>0</v>
      </c>
      <c r="QR85" s="557">
        <f t="shared" si="459"/>
        <v>0</v>
      </c>
      <c r="QS85" s="557">
        <f t="shared" ref="QS85:RB94" si="460">IF(AND($N85=QS$10,INDEX($AR85:$AT85,1,QS$7)&lt;&gt;0,OR(QS$7&lt;&gt;1,$AD85=QS$12)),INDEX(i.LTWFeedLevels,INDEX($AR85:$AT85,1,QS$7),MOD(QS$6-1,7)+1),0)</f>
        <v>0</v>
      </c>
      <c r="QT85" s="557">
        <f t="shared" si="460"/>
        <v>0</v>
      </c>
      <c r="QU85" s="557">
        <f t="shared" si="460"/>
        <v>0</v>
      </c>
      <c r="QV85" s="557">
        <f t="shared" si="460"/>
        <v>0</v>
      </c>
      <c r="QW85" s="557">
        <f t="shared" si="460"/>
        <v>0</v>
      </c>
      <c r="QX85" s="557">
        <f t="shared" si="460"/>
        <v>0</v>
      </c>
      <c r="QY85" s="557">
        <f t="shared" si="460"/>
        <v>0</v>
      </c>
      <c r="QZ85" s="557">
        <f t="shared" si="460"/>
        <v>0</v>
      </c>
      <c r="RA85" s="557">
        <f t="shared" si="460"/>
        <v>0</v>
      </c>
      <c r="RB85" s="557">
        <f t="shared" si="460"/>
        <v>0</v>
      </c>
      <c r="RC85" s="557">
        <f t="shared" ref="RC85:RL94" si="461">IF(AND($N85=RC$10,INDEX($AR85:$AT85,1,RC$7)&lt;&gt;0,OR(RC$7&lt;&gt;1,$AD85=RC$12)),INDEX(i.LTWFeedLevels,INDEX($AR85:$AT85,1,RC$7),MOD(RC$6-1,7)+1),0)</f>
        <v>0</v>
      </c>
      <c r="RD85" s="557">
        <f t="shared" si="461"/>
        <v>0</v>
      </c>
      <c r="RE85" s="557">
        <f t="shared" si="461"/>
        <v>0</v>
      </c>
      <c r="RF85" s="557">
        <f t="shared" si="461"/>
        <v>0</v>
      </c>
      <c r="RG85" s="557">
        <f t="shared" si="461"/>
        <v>0</v>
      </c>
      <c r="RH85" s="557">
        <f t="shared" si="461"/>
        <v>0</v>
      </c>
      <c r="RI85" s="557">
        <f t="shared" si="461"/>
        <v>0</v>
      </c>
      <c r="RJ85" s="557">
        <f t="shared" si="461"/>
        <v>0</v>
      </c>
      <c r="RK85" s="557">
        <f t="shared" si="461"/>
        <v>0</v>
      </c>
      <c r="RL85" s="557">
        <f t="shared" si="461"/>
        <v>0</v>
      </c>
      <c r="RM85" s="557">
        <f t="shared" ref="RM85:RV94" si="462">IF(AND($N85=RM$10,INDEX($AR85:$AT85,1,RM$7)&lt;&gt;0,OR(RM$7&lt;&gt;1,$AD85=RM$12)),INDEX(i.LTWFeedLevels,INDEX($AR85:$AT85,1,RM$7),MOD(RM$6-1,7)+1),0)</f>
        <v>0</v>
      </c>
      <c r="RN85" s="557">
        <f t="shared" si="462"/>
        <v>0</v>
      </c>
      <c r="RO85" s="557">
        <f t="shared" si="462"/>
        <v>0</v>
      </c>
      <c r="RP85" s="557">
        <f t="shared" si="462"/>
        <v>0</v>
      </c>
      <c r="RQ85" s="557">
        <f t="shared" si="462"/>
        <v>0</v>
      </c>
      <c r="RR85" s="557">
        <f t="shared" si="462"/>
        <v>0</v>
      </c>
      <c r="RS85" s="557">
        <f t="shared" si="462"/>
        <v>0</v>
      </c>
      <c r="RT85" s="557">
        <f t="shared" si="462"/>
        <v>0</v>
      </c>
      <c r="RU85" s="557">
        <f t="shared" si="462"/>
        <v>0</v>
      </c>
      <c r="RV85" s="557">
        <f t="shared" si="462"/>
        <v>0</v>
      </c>
      <c r="RW85" s="557">
        <f t="shared" ref="RW85:SF94" si="463">IF(AND($N85=RW$10,INDEX($AR85:$AT85,1,RW$7)&lt;&gt;0,OR(RW$7&lt;&gt;1,$AD85=RW$12)),INDEX(i.LTWFeedLevels,INDEX($AR85:$AT85,1,RW$7),MOD(RW$6-1,7)+1),0)</f>
        <v>0</v>
      </c>
      <c r="RX85" s="557">
        <f t="shared" si="463"/>
        <v>0</v>
      </c>
      <c r="RY85" s="557">
        <f t="shared" si="463"/>
        <v>0</v>
      </c>
      <c r="RZ85" s="557">
        <f t="shared" si="463"/>
        <v>0</v>
      </c>
      <c r="SA85" s="557">
        <f t="shared" si="463"/>
        <v>0</v>
      </c>
      <c r="SB85" s="557">
        <f t="shared" si="463"/>
        <v>0</v>
      </c>
      <c r="SC85" s="557">
        <f t="shared" si="463"/>
        <v>0</v>
      </c>
      <c r="SD85" s="557">
        <f t="shared" si="463"/>
        <v>0</v>
      </c>
      <c r="SE85" s="557">
        <f t="shared" si="463"/>
        <v>0</v>
      </c>
      <c r="SF85" s="557">
        <f t="shared" si="463"/>
        <v>0</v>
      </c>
      <c r="SG85" s="557">
        <f t="shared" ref="SG85:SP94" si="464">IF(AND($N85=SG$10,INDEX($AR85:$AT85,1,SG$7)&lt;&gt;0,OR(SG$7&lt;&gt;1,$AD85=SG$12)),INDEX(i.LTWFeedLevels,INDEX($AR85:$AT85,1,SG$7),MOD(SG$6-1,7)+1),0)</f>
        <v>0</v>
      </c>
      <c r="SH85" s="557">
        <f t="shared" si="464"/>
        <v>0</v>
      </c>
      <c r="SI85" s="557">
        <f t="shared" si="464"/>
        <v>0</v>
      </c>
      <c r="SJ85" s="557">
        <f t="shared" si="464"/>
        <v>0</v>
      </c>
      <c r="SK85" s="557">
        <f t="shared" si="464"/>
        <v>0</v>
      </c>
      <c r="SL85" s="557">
        <f t="shared" si="464"/>
        <v>0</v>
      </c>
      <c r="SM85" s="557">
        <f t="shared" si="464"/>
        <v>0</v>
      </c>
      <c r="SN85" s="557">
        <f t="shared" si="464"/>
        <v>0</v>
      </c>
      <c r="SO85" s="557">
        <f t="shared" si="464"/>
        <v>0</v>
      </c>
      <c r="SP85" s="557">
        <f t="shared" si="464"/>
        <v>0</v>
      </c>
      <c r="SQ85" s="557">
        <f t="shared" ref="SQ85:SZ94" si="465">IF(AND($N85=SQ$10,INDEX($AR85:$AT85,1,SQ$7)&lt;&gt;0,OR(SQ$7&lt;&gt;1,$AD85=SQ$12)),INDEX(i.LTWFeedLevels,INDEX($AR85:$AT85,1,SQ$7),MOD(SQ$6-1,7)+1),0)</f>
        <v>0</v>
      </c>
      <c r="SR85" s="557">
        <f t="shared" si="465"/>
        <v>0</v>
      </c>
      <c r="SS85" s="557">
        <f t="shared" si="465"/>
        <v>0</v>
      </c>
      <c r="ST85" s="557">
        <f t="shared" si="465"/>
        <v>0</v>
      </c>
      <c r="SU85" s="557">
        <f t="shared" si="465"/>
        <v>0</v>
      </c>
      <c r="SV85" s="557">
        <f t="shared" si="465"/>
        <v>0</v>
      </c>
      <c r="SW85" s="557">
        <f t="shared" si="465"/>
        <v>0</v>
      </c>
      <c r="SX85" s="557">
        <f t="shared" si="465"/>
        <v>0</v>
      </c>
      <c r="SY85" s="557">
        <f t="shared" si="465"/>
        <v>0</v>
      </c>
      <c r="SZ85" s="557">
        <f t="shared" si="465"/>
        <v>0</v>
      </c>
      <c r="TA85" s="557">
        <f t="shared" ref="TA85:TJ94" si="466">IF(AND($N85=TA$10,INDEX($AR85:$AT85,1,TA$7)&lt;&gt;0,OR(TA$7&lt;&gt;1,$AD85=TA$12)),INDEX(i.LTWFeedLevels,INDEX($AR85:$AT85,1,TA$7),MOD(TA$6-1,7)+1),0)</f>
        <v>0</v>
      </c>
      <c r="TB85" s="557">
        <f t="shared" si="466"/>
        <v>0</v>
      </c>
      <c r="TC85" s="557">
        <f t="shared" si="466"/>
        <v>0</v>
      </c>
      <c r="TD85" s="557">
        <f t="shared" si="466"/>
        <v>0</v>
      </c>
      <c r="TE85" s="557">
        <f t="shared" si="466"/>
        <v>0</v>
      </c>
      <c r="TF85" s="557">
        <f t="shared" si="466"/>
        <v>0</v>
      </c>
      <c r="TG85" s="557">
        <f t="shared" si="466"/>
        <v>0</v>
      </c>
      <c r="TH85" s="557">
        <f t="shared" si="466"/>
        <v>0</v>
      </c>
      <c r="TI85" s="557">
        <f t="shared" si="466"/>
        <v>0</v>
      </c>
      <c r="TJ85" s="557">
        <f t="shared" si="466"/>
        <v>0</v>
      </c>
      <c r="TK85" s="557">
        <f t="shared" ref="TK85:TT94" si="467">IF(AND($N85=TK$10,INDEX($AR85:$AT85,1,TK$7)&lt;&gt;0,OR(TK$7&lt;&gt;1,$AD85=TK$12)),INDEX(i.LTWFeedLevels,INDEX($AR85:$AT85,1,TK$7),MOD(TK$6-1,7)+1),0)</f>
        <v>0</v>
      </c>
      <c r="TL85" s="557">
        <f t="shared" si="467"/>
        <v>0</v>
      </c>
      <c r="TM85" s="557">
        <f t="shared" si="467"/>
        <v>0</v>
      </c>
      <c r="TN85" s="557">
        <f t="shared" si="467"/>
        <v>0</v>
      </c>
      <c r="TO85" s="557">
        <f t="shared" si="467"/>
        <v>0</v>
      </c>
      <c r="TP85" s="557">
        <f t="shared" si="467"/>
        <v>0</v>
      </c>
      <c r="TQ85" s="557">
        <f t="shared" si="467"/>
        <v>0</v>
      </c>
      <c r="TR85" s="557">
        <f t="shared" si="467"/>
        <v>0</v>
      </c>
      <c r="TS85" s="557">
        <f t="shared" si="467"/>
        <v>0</v>
      </c>
      <c r="TT85" s="557">
        <f t="shared" si="467"/>
        <v>0</v>
      </c>
      <c r="TU85" s="557">
        <f t="shared" ref="TU85:UD94" si="468">IF(AND($N85=TU$10,INDEX($AR85:$AT85,1,TU$7)&lt;&gt;0,OR(TU$7&lt;&gt;1,$AD85=TU$12)),INDEX(i.LTWFeedLevels,INDEX($AR85:$AT85,1,TU$7),MOD(TU$6-1,7)+1),0)</f>
        <v>0</v>
      </c>
      <c r="TV85" s="557">
        <f t="shared" si="468"/>
        <v>0</v>
      </c>
      <c r="TW85" s="557">
        <f t="shared" si="468"/>
        <v>0</v>
      </c>
      <c r="TX85" s="557">
        <f t="shared" si="468"/>
        <v>0</v>
      </c>
      <c r="TY85" s="557">
        <f t="shared" si="468"/>
        <v>0</v>
      </c>
      <c r="TZ85" s="557">
        <f t="shared" si="468"/>
        <v>0</v>
      </c>
      <c r="UA85" s="557">
        <f t="shared" si="468"/>
        <v>0</v>
      </c>
      <c r="UB85" s="557">
        <f t="shared" si="468"/>
        <v>0</v>
      </c>
      <c r="UC85" s="557">
        <f t="shared" si="468"/>
        <v>0</v>
      </c>
      <c r="UD85" s="557">
        <f t="shared" si="468"/>
        <v>0</v>
      </c>
      <c r="UE85" s="557">
        <f t="shared" ref="UE85:UN94" si="469">IF(AND($N85=UE$10,INDEX($AR85:$AT85,1,UE$7)&lt;&gt;0,OR(UE$7&lt;&gt;1,$AD85=UE$12)),INDEX(i.LTWFeedLevels,INDEX($AR85:$AT85,1,UE$7),MOD(UE$6-1,7)+1),0)</f>
        <v>0</v>
      </c>
      <c r="UF85" s="557">
        <f t="shared" si="469"/>
        <v>0</v>
      </c>
      <c r="UG85" s="557">
        <f t="shared" si="469"/>
        <v>0</v>
      </c>
      <c r="UH85" s="557">
        <f t="shared" si="469"/>
        <v>0</v>
      </c>
      <c r="UI85" s="557">
        <f t="shared" si="469"/>
        <v>0</v>
      </c>
      <c r="UJ85" s="557">
        <f t="shared" si="469"/>
        <v>0</v>
      </c>
      <c r="UK85" s="557">
        <f t="shared" si="469"/>
        <v>0</v>
      </c>
      <c r="UL85" s="557">
        <f t="shared" si="469"/>
        <v>0</v>
      </c>
      <c r="UM85" s="557">
        <f t="shared" si="469"/>
        <v>0</v>
      </c>
      <c r="UN85" s="557">
        <f t="shared" si="469"/>
        <v>0</v>
      </c>
      <c r="UO85" s="557">
        <f t="shared" ref="UO85:UX94" si="470">IF(AND($N85=UO$10,INDEX($AR85:$AT85,1,UO$7)&lt;&gt;0,OR(UO$7&lt;&gt;1,$AD85=UO$12)),INDEX(i.LTWFeedLevels,INDEX($AR85:$AT85,1,UO$7),MOD(UO$6-1,7)+1),0)</f>
        <v>0</v>
      </c>
      <c r="UP85" s="557">
        <f t="shared" si="470"/>
        <v>0</v>
      </c>
      <c r="UQ85" s="557">
        <f t="shared" si="470"/>
        <v>0</v>
      </c>
      <c r="UR85" s="557">
        <f t="shared" si="470"/>
        <v>0</v>
      </c>
      <c r="US85" s="557">
        <f t="shared" si="470"/>
        <v>0</v>
      </c>
      <c r="UT85" s="557">
        <f t="shared" si="470"/>
        <v>0</v>
      </c>
      <c r="UU85" s="557">
        <f t="shared" si="470"/>
        <v>0</v>
      </c>
      <c r="UV85" s="557">
        <f t="shared" si="470"/>
        <v>0</v>
      </c>
      <c r="UW85" s="557">
        <f t="shared" si="470"/>
        <v>0</v>
      </c>
      <c r="UX85" s="557">
        <f t="shared" si="470"/>
        <v>0</v>
      </c>
      <c r="UY85" s="557">
        <f t="shared" ref="UY85:VI94" si="471">IF(AND($N85=UY$10,INDEX($AR85:$AT85,1,UY$7)&lt;&gt;0,OR(UY$7&lt;&gt;1,$AD85=UY$12)),INDEX(i.LTWFeedLevels,INDEX($AR85:$AT85,1,UY$7),MOD(UY$6-1,7)+1),0)</f>
        <v>0</v>
      </c>
      <c r="UZ85" s="557">
        <f t="shared" si="471"/>
        <v>0</v>
      </c>
      <c r="VA85" s="557">
        <f t="shared" si="471"/>
        <v>0</v>
      </c>
      <c r="VB85" s="557">
        <f t="shared" si="471"/>
        <v>0</v>
      </c>
      <c r="VC85" s="557">
        <f t="shared" si="471"/>
        <v>0</v>
      </c>
      <c r="VD85" s="557">
        <f t="shared" si="471"/>
        <v>0</v>
      </c>
      <c r="VE85" s="557">
        <f t="shared" si="471"/>
        <v>0</v>
      </c>
      <c r="VF85" s="557">
        <f t="shared" si="471"/>
        <v>0</v>
      </c>
      <c r="VG85" s="557">
        <f t="shared" si="471"/>
        <v>0</v>
      </c>
      <c r="VH85" s="557">
        <f t="shared" si="471"/>
        <v>0</v>
      </c>
      <c r="VI85" s="557">
        <f t="shared" si="471"/>
        <v>0</v>
      </c>
      <c r="VJ85" s="189">
        <f t="shared" ref="VJ85:VN94" si="472">IF(AND($L85=VJ$8,$N85=VJ$10,$AU85=VJ$7,OR($AK85=VJ$11,VJ$11=1),$AD85=VJ$12),INDEX(i.FS_Strategy,$AV85+1,$AU85),0)</f>
        <v>0</v>
      </c>
      <c r="VK85" s="189">
        <f t="shared" ca="1" si="472"/>
        <v>0</v>
      </c>
      <c r="VL85" s="189">
        <f t="shared" ca="1" si="472"/>
        <v>0</v>
      </c>
      <c r="VM85" s="189">
        <f t="shared" ca="1" si="472"/>
        <v>0</v>
      </c>
      <c r="VN85" s="189">
        <f t="shared" ca="1" si="472"/>
        <v>0</v>
      </c>
      <c r="VO85" s="230">
        <f t="shared" ref="VO85:VO108" ca="1" si="473">IF(AND($L85=VO$8,$N85=VO$10,$AU85=VO$7,OR($AK85=VO$11,VO$11=1),$AD85=VO$12),INDEX(i.FS_Strategy,$AW85+1,$AU85),0)</f>
        <v>0</v>
      </c>
      <c r="VP85" s="189">
        <f t="shared" ref="VP85:VT94" ca="1" si="474">IF(AND($L85=VP$8,$N85=VP$10,$AU85=VP$7,OR($AK85=VP$11,VP$11=1),$AD85=VP$12),INDEX(i.FS_Strategy,$AV85+1,$AU85),0)</f>
        <v>0</v>
      </c>
      <c r="VQ85" s="189">
        <f t="shared" ca="1" si="474"/>
        <v>0</v>
      </c>
      <c r="VR85" s="189">
        <f t="shared" ca="1" si="474"/>
        <v>0</v>
      </c>
      <c r="VS85" s="189">
        <f t="shared" ca="1" si="474"/>
        <v>0</v>
      </c>
      <c r="VT85" s="189">
        <f t="shared" ca="1" si="474"/>
        <v>0</v>
      </c>
      <c r="VU85" s="230">
        <f t="shared" ref="VU85:VU108" ca="1" si="475">IF(AND($L85=VU$8,$N85=VU$10,$AU85=VU$7,OR($AK85=VU$11,VU$11=1),$AD85=VU$12),INDEX(i.FS_Strategy,$AW85+1,$AU85),0)</f>
        <v>0</v>
      </c>
      <c r="VV85" s="231">
        <f t="shared" ref="VV85:VY108" ca="1" si="476">IF(AND($L85=VV$8,$N85=VV$10,$AU85=VV$7,OR($AK85=VV$11,VV$11=1)),INDEX(i.FS_Strategy,$AW85+1,$AU85),0)</f>
        <v>0</v>
      </c>
      <c r="VW85" s="231">
        <f t="shared" ca="1" si="476"/>
        <v>0</v>
      </c>
      <c r="VX85" s="231">
        <f t="shared" ca="1" si="476"/>
        <v>0</v>
      </c>
      <c r="VY85" s="231">
        <f t="shared" ca="1" si="476"/>
        <v>0</v>
      </c>
      <c r="VZ85" s="544">
        <f t="shared" ref="VZ85:VZ108" ca="1" si="477">IF(AND($L85=VZ$8,$N85=VZ$10,$AU85=VZ$7,OR($AK85=VZ$11,VZ$11=1)),INDEX(i.FS_Strategy,$AX85+1,$AU85),0)</f>
        <v>0</v>
      </c>
      <c r="WA85" s="231">
        <f t="shared" ref="WA85:WD108" ca="1" si="478">IF(AND($L85=WA$8,$N85=WA$10,$AU85=WA$7,OR($AK85=WA$11,WA$11=1)),INDEX(i.FS_Strategy,$AW85+1,$AU85),0)</f>
        <v>0</v>
      </c>
      <c r="WB85" s="231">
        <f t="shared" ca="1" si="478"/>
        <v>0</v>
      </c>
      <c r="WC85" s="231">
        <f t="shared" ca="1" si="478"/>
        <v>0</v>
      </c>
      <c r="WD85" s="231">
        <f t="shared" ca="1" si="478"/>
        <v>0</v>
      </c>
      <c r="WE85" s="544">
        <f t="shared" ref="WE85:WK94" ca="1" si="479">IF(AND($L85=WE$8,$N85=WE$10,$AU85=WE$7,OR($AK85=WE$11,WE$11=1)),INDEX(i.FS_Strategy,$AX85+1,$AU85),0)</f>
        <v>0</v>
      </c>
      <c r="WF85" s="544">
        <f t="shared" ca="1" si="479"/>
        <v>0</v>
      </c>
      <c r="WG85" s="544">
        <f t="shared" ca="1" si="479"/>
        <v>0</v>
      </c>
      <c r="WH85" s="544">
        <f t="shared" ca="1" si="479"/>
        <v>0</v>
      </c>
      <c r="WI85" s="544">
        <f t="shared" ca="1" si="479"/>
        <v>0</v>
      </c>
      <c r="WJ85" s="544">
        <f t="shared" ca="1" si="479"/>
        <v>0</v>
      </c>
      <c r="WK85" s="544">
        <f t="shared" ca="1" si="479"/>
        <v>0</v>
      </c>
      <c r="WL85" s="535" cm="1">
        <f t="array" ref="WL85">INDEX(WL$13:WL84,$B85+1,1)</f>
        <v>0</v>
      </c>
      <c r="WM85" s="411">
        <f t="shared" ref="WM85:WM108" si="480">INDEX(i.TOL,$N85,WM$6)</f>
        <v>19</v>
      </c>
      <c r="WN85" s="18"/>
      <c r="WO85" s="535" cm="1">
        <f t="array" ref="WO85">INDEX(WO$13:WO84,$B85+1,1)</f>
        <v>0</v>
      </c>
      <c r="WP85" s="411">
        <f t="shared" ref="WP85:WP108" si="481">INDEX(i.Triplets_mortality,$AQ85+1,WP$6)</f>
        <v>0</v>
      </c>
      <c r="WQ85" s="535" cm="1">
        <f t="array" ref="WQ85">INDEX(WQ$13:WQ84,$B85+1,1)</f>
        <v>0</v>
      </c>
      <c r="WR85" s="535" t="str" cm="1">
        <f t="array" ref="WR85">INDEX(WR$13:WR84,$B85+1,1)</f>
        <v>-</v>
      </c>
      <c r="WS85" s="535" t="str" cm="1">
        <f t="array" ref="WS85">INDEX(WS$13:WS84,$B85+1,1)</f>
        <v>-</v>
      </c>
      <c r="WT85" s="535" t="str" cm="1">
        <f t="array" ref="WT85">INDEX(WT$13:WT84,$B85+1,1)</f>
        <v>-</v>
      </c>
      <c r="WU85" s="535" t="str" cm="1">
        <f t="array" ref="WU85">INDEX(WU$13:WU84,$B85+1,1)</f>
        <v>-</v>
      </c>
      <c r="WV85" s="535" t="str" cm="1">
        <f t="array" ref="WV85">INDEX(WV$13:WV84,$B85+1,1)</f>
        <v>-</v>
      </c>
      <c r="WW85" s="535" t="str" cm="1">
        <f t="array" ref="WW85">INDEX(WW$13:WW84,$B85+1,1)</f>
        <v>-</v>
      </c>
      <c r="WX85" s="535" t="str" cm="1">
        <f t="array" ref="WX85">INDEX(WX$13:WX84,$B85+1,1)</f>
        <v>-</v>
      </c>
      <c r="WY85" s="535" t="str" cm="1">
        <f t="array" ref="WY85">INDEX(WY$13:WY84,$B85+1,1)</f>
        <v>-</v>
      </c>
      <c r="WZ85" s="535" t="str" cm="1">
        <f t="array" ref="WZ85">INDEX(WZ$13:WZ84,$B85+1,1)</f>
        <v>-</v>
      </c>
      <c r="XA85" s="535" t="str" cm="1">
        <f t="array" ref="XA85">INDEX(XA$13:XA84,$B85+1,1)</f>
        <v>-</v>
      </c>
      <c r="XB85" s="535" t="str" cm="1">
        <f t="array" ref="XB85">INDEX(XB$13:XB84,$B85+1,1)</f>
        <v>-</v>
      </c>
      <c r="XC85" s="535" t="str" cm="1">
        <f t="array" ref="XC85">INDEX(XC$13:XC84,$B85+1,1)</f>
        <v>-</v>
      </c>
      <c r="XD85" s="535" t="str" cm="1">
        <f t="array" ref="XD85">INDEX(XD$13:XD84,$B85+1,1)</f>
        <v>-</v>
      </c>
      <c r="XE85" s="535" t="str" cm="1">
        <f t="array" ref="XE85">INDEX(XE$13:XE84,$B85+1,1)</f>
        <v>-</v>
      </c>
      <c r="XF85" s="535" t="str" cm="1">
        <f t="array" ref="XF85">INDEX(XF$13:XF84,$B85+1,1)</f>
        <v>-</v>
      </c>
      <c r="XG85" s="535" t="str" cm="1">
        <f t="array" ref="XG85">INDEX(XG$13:XG84,$B85+1,1)</f>
        <v>-</v>
      </c>
      <c r="XH85" s="18"/>
      <c r="XI85" s="411" t="b">
        <f t="shared" ref="XI85:XI108" ca="1" si="482">IF($AM85&lt;&gt;0,INDEX(i.cropgraze_inc,$AM85,XI$6),OFFSET(XI$13,$B85,0))</f>
        <v>0</v>
      </c>
      <c r="XJ85" s="411" t="str">
        <f t="shared" ref="XJ85:XJ108" si="483">INDEX(i.PastArea,$M85+1,XJ$6)</f>
        <v>-</v>
      </c>
      <c r="XK85" s="535" t="str" cm="1">
        <f t="array" ref="XK85">INDEX(XK$13:XK84,$B85+1,1)</f>
        <v>-</v>
      </c>
      <c r="XL85" s="535" t="str" cm="1">
        <f t="array" ref="XL85">INDEX(XL$13:XL84,$B85+1,1)</f>
        <v>-</v>
      </c>
      <c r="XM85" s="535" t="str" cm="1">
        <f t="array" ref="XM85">INDEX(XM$13:XM84,$B85+1,1)</f>
        <v>-</v>
      </c>
      <c r="XN85" s="545" cm="1">
        <f t="array" ref="XN85">INDEX(i.AgeJ,$AD85,1)</f>
        <v>0</v>
      </c>
      <c r="XO85" s="535" t="str" cm="1">
        <f t="array" ref="XO85">INDEX(XO$13:XO84,$B85+1,1)</f>
        <v>-</v>
      </c>
      <c r="XP85" s="411" t="str">
        <f t="shared" ref="XP85:XQ108" si="484">IF(OR(OR($AN85="",$AN85="-"),$AN85&lt;&gt;XP$6),XP$13,INDEX(i.MLP_PvP,$AP85,XP$7))</f>
        <v>-</v>
      </c>
      <c r="XQ85" s="411" t="str">
        <f t="shared" si="484"/>
        <v>-</v>
      </c>
      <c r="XR85" s="535" t="str" cm="1">
        <f t="array" ref="XR85">INDEX(XR$13:XR84,$B85+1,1)</f>
        <v>-</v>
      </c>
      <c r="XS85" s="535" t="str" cm="1">
        <f t="array" ref="XS85">INDEX(XS$13:XS84,$B85+1,1)</f>
        <v>-</v>
      </c>
      <c r="XT85" s="535" t="str" cm="1">
        <f t="array" ref="XT85">INDEX(XT$13:XT84,$B85+1,1)</f>
        <v>-</v>
      </c>
      <c r="XU85" s="535" t="str" cm="1">
        <f t="array" ref="XU85">INDEX(XU$13:XU84,$B85+1,1)</f>
        <v>-</v>
      </c>
      <c r="XV85" s="535" t="str" cm="1">
        <f t="array" ref="XV85">INDEX(XV$13:XV84,$B85+1,1)</f>
        <v>-</v>
      </c>
      <c r="XW85" s="535" t="b" cm="1">
        <f t="array" ref="XW85">INDEX(XW$13:XW84,$B85+1,1)</f>
        <v>1</v>
      </c>
      <c r="XX85" s="535" t="str" cm="1">
        <f t="array" ref="XX85">INDEX(XX$13:XX84,$B85+1,1)</f>
        <v>-</v>
      </c>
      <c r="XY85" s="535" cm="1">
        <f t="array" ref="XY85">INDEX(XY$13:XY84,$B85+1,1)</f>
        <v>0</v>
      </c>
      <c r="XZ85" s="535" cm="1">
        <f t="array" ref="XZ85">INDEX(XZ$13:XZ84,$B85+1,1)</f>
        <v>0</v>
      </c>
      <c r="YA85" s="535" cm="1">
        <f t="array" ref="YA85">INDEX(YA$13:YA84,$B85+1,1)</f>
        <v>0</v>
      </c>
      <c r="YB85" s="18"/>
      <c r="YC85" s="411">
        <f t="shared" ref="YC85:YF108" si="485">INDEX(i.std_prices,1,YC$6)</f>
        <v>50</v>
      </c>
      <c r="YD85" s="411">
        <f t="shared" si="485"/>
        <v>50</v>
      </c>
      <c r="YE85" s="411">
        <f t="shared" si="485"/>
        <v>50</v>
      </c>
      <c r="YF85" s="411">
        <f t="shared" si="485"/>
        <v>50</v>
      </c>
      <c r="YG85" s="535" cm="1">
        <f t="array" ref="YG85">INDEX(YG$13:YG84,$B85+1,1)</f>
        <v>1</v>
      </c>
      <c r="YH85" s="535" cm="1">
        <f t="array" ref="YH85">INDEX(YH$13:YH84,$B85+1,1)</f>
        <v>1</v>
      </c>
      <c r="YI85" s="535" cm="1">
        <f t="array" ref="YI85">INDEX(YI$13:YI84,$B85+1,1)</f>
        <v>1</v>
      </c>
      <c r="YJ85" s="535" cm="1">
        <f t="array" ref="YJ85">INDEX(YJ$13:YJ84,$B85+1,1)</f>
        <v>1</v>
      </c>
      <c r="YK85" s="535" t="str" cm="1">
        <f t="array" ref="YK85">INDEX(YK$13:YK84,$B85+1,1)</f>
        <v>-</v>
      </c>
      <c r="YL85" s="535" t="str" cm="1">
        <f t="array" ref="YL85">INDEX(YL$13:YL84,$B85+1,1)</f>
        <v>-</v>
      </c>
      <c r="YM85" s="535" t="str" cm="1">
        <f t="array" ref="YM85">INDEX(YM$13:YM84,$B85+1,1)</f>
        <v>-</v>
      </c>
      <c r="YN85" s="535" t="str" cm="1">
        <f t="array" ref="YN85">INDEX(YN$13:YN84,$B85+1,1)</f>
        <v>-</v>
      </c>
      <c r="YO85" s="535" t="str" cm="1">
        <f t="array" ref="YO85">INDEX(YO$13:YO84,$B85+1,1)</f>
        <v>-</v>
      </c>
      <c r="YP85" s="535" t="str" cm="1">
        <f t="array" ref="YP85">INDEX(YP$13:YP84,$B85+1,1)</f>
        <v>-</v>
      </c>
      <c r="YQ85" s="535" t="str" cm="1">
        <f t="array" ref="YQ85">INDEX(YQ$13:YQ84,$B85+1,1)</f>
        <v>-</v>
      </c>
      <c r="YR85" s="18"/>
      <c r="YS85" s="535" t="str" cm="1">
        <f t="array" ref="YS85">INDEX(YS$13:YS84,$B85+1,1)</f>
        <v>-</v>
      </c>
      <c r="YT85" s="411">
        <f t="shared" ref="YT85:YT108" si="486">INDEX(i.conservation,$AL85+1,($L85-1)*3+$N85)</f>
        <v>1</v>
      </c>
      <c r="YU85" s="18"/>
      <c r="YV85" s="669" t="str">
        <f t="shared" ref="YV85:YV105" si="487">IF(OR($ZZ85=1,MOD($H85,21)&gt;YV$6),"-",TRUE)</f>
        <v>-</v>
      </c>
      <c r="YW85" s="22" t="b">
        <v>0</v>
      </c>
      <c r="YX85" s="22" t="b">
        <v>0</v>
      </c>
      <c r="YY85" s="535" t="str" cm="1">
        <f t="array" ref="YY85">INDEX(YY$13:YY84,$B85+1,1)</f>
        <v>-</v>
      </c>
      <c r="YZ85" s="411" t="b">
        <f>YX85</f>
        <v>0</v>
      </c>
      <c r="ZA85" s="22" t="b">
        <v>1</v>
      </c>
      <c r="ZB85" s="22" t="s">
        <v>30</v>
      </c>
      <c r="ZC85" s="547" t="str" cm="1">
        <f t="array" ref="ZC85">IF(YX85&lt;&gt;TRUE,"-",VALUE(IFERROR(VALUE($K85),0) &amp; _xlfn.SWITCH($CD85,"-",4,$CD85) &amp; $L85 &amp; $T85 &amp; "00" &amp; $N85 &amp; $AK85 &amp; $R85 &amp; _xlfn.SWITCH($AM85,3,1,$AM85) &amp; _xlfn.SWITCH($M85,4,0,$M85) &amp; $AD85 &amp; IF(MOD($H85-2,ZC$6)&gt;=ZC$7,"",TEXT(INT(MOD($H85-2,ZC$6)/2)+1,"00"))))</f>
        <v>-</v>
      </c>
      <c r="ZD85" s="662" t="str" cm="1">
        <f t="array" ref="ZD85">IF(YY85&lt;&gt;TRUE,"-",VALUE(IFERROR(VALUE($K85),0) &amp; _xlfn.SWITCH($CD85,"-",4,$CD85) &amp; $L85 &amp; $T85 &amp; "00" &amp; $N85 &amp; $AK85 &amp; $R85 &amp; _xlfn.SWITCH($AM85,3,1,$AM85) &amp; _xlfn.SWITCH($M85,4,0,$M85) &amp; $AD85 &amp; IF(MOD($H85-1,ZD$6)&gt;=ZD$7,"",TEXT(INT(MOD($H85-1,ZD$6)/2)+1,"00"))))</f>
        <v>-</v>
      </c>
      <c r="ZE85" s="543">
        <f t="shared" ref="ZE85:ZG108" si="488">INDEX(i.UserPeriod0,$AD85,ZE$6)</f>
        <v>652</v>
      </c>
      <c r="ZF85" s="543">
        <f t="shared" si="488"/>
        <v>686</v>
      </c>
      <c r="ZG85" s="543">
        <f t="shared" si="488"/>
        <v>721</v>
      </c>
      <c r="ZH85" s="459">
        <f t="shared" ref="ZH85:ZJ108" si="489">7*(INDEX(i.late_preg,1,ZH$6+($AD85-1)*3)-3)</f>
        <v>469</v>
      </c>
      <c r="ZI85" s="459">
        <f t="shared" si="489"/>
        <v>504</v>
      </c>
      <c r="ZJ85" s="459">
        <f t="shared" si="489"/>
        <v>539</v>
      </c>
      <c r="ZK85" s="459">
        <f t="shared" ref="ZK85:ZM108" si="490">7*INDEX(i.end_joining,1,ZK$6+($AD85-1)*3)</f>
        <v>385</v>
      </c>
      <c r="ZL85" s="459">
        <f t="shared" si="490"/>
        <v>420</v>
      </c>
      <c r="ZM85" s="459">
        <f t="shared" si="490"/>
        <v>455</v>
      </c>
      <c r="ZN85" s="535" t="str" cm="1">
        <f t="array" ref="ZN85">INDEX(ZN$13:ZN84,$B85+1,1)</f>
        <v>-</v>
      </c>
      <c r="ZO85" s="535" t="str" cm="1">
        <f t="array" ref="ZO85">INDEX(ZO$13:ZO84,$B85+1,1)</f>
        <v>-</v>
      </c>
      <c r="ZP85" s="535" t="str" cm="1">
        <f t="array" ref="ZP85">INDEX(ZP$13:ZP84,$B85+1,1)</f>
        <v>-</v>
      </c>
      <c r="ZQ85" s="535" t="str" cm="1">
        <f t="array" ref="ZQ85">INDEX(ZQ$13:ZQ84,$B85+1,1)</f>
        <v>-</v>
      </c>
      <c r="ZR85" s="535" t="str" cm="1">
        <f t="array" ref="ZR85">INDEX(ZR$13:ZR84,$B85+1,1)</f>
        <v>-</v>
      </c>
      <c r="ZS85" s="535" t="str" cm="1">
        <f t="array" ref="ZS85">INDEX(ZS$13:ZS84,$B85+1,1)</f>
        <v>-</v>
      </c>
      <c r="ZT85" s="535" t="str" cm="1">
        <f t="array" ref="ZT85">INDEX(ZT$13:ZT84,$B85+1,1)</f>
        <v>-</v>
      </c>
      <c r="ZU85" s="535" t="str" cm="1">
        <f t="array" ref="ZU85">INDEX(ZU$13:ZU84,$B85+1,1)</f>
        <v>-</v>
      </c>
      <c r="ZV85" s="535" t="str" cm="1">
        <f t="array" ref="ZV85">INDEX(ZV$13:ZV84,$B85+1,1)</f>
        <v>-</v>
      </c>
      <c r="ZW85" s="535" t="str" cm="1">
        <f t="array" ref="ZW85">INDEX(ZW$13:ZW84,$B85+1,1)</f>
        <v>-</v>
      </c>
      <c r="ZX85" s="535" t="str" cm="1">
        <f t="array" ref="ZX85">INDEX(ZX$13:ZX84,$B85+1,1)</f>
        <v>-</v>
      </c>
      <c r="ZY85" s="535" t="str" cm="1">
        <f t="array" ref="ZY85">INDEX(ZY$13:ZY84,$B85+1,1)</f>
        <v>-</v>
      </c>
      <c r="ZZ85" s="22">
        <v>1</v>
      </c>
      <c r="AAA85" s="22">
        <v>1</v>
      </c>
      <c r="AAB85" s="535" cm="1">
        <f t="array" ref="AAB85">INDEX(AAB$13:AAB84,$B85+1,1)</f>
        <v>0</v>
      </c>
      <c r="AAC85" s="535" t="str" cm="1">
        <f t="array" ref="AAC85">INDEX(AAC$13:AAC84,$B85+1,1)</f>
        <v>-</v>
      </c>
      <c r="AAD85" s="535" t="str" cm="1">
        <f t="array" ref="AAD85">INDEX(AAD$13:AAD84,$B85+1,1)</f>
        <v>-</v>
      </c>
      <c r="AAE85" s="535" t="str" cm="1">
        <f t="array" ref="AAE85">INDEX(AAE$13:AAE84,$B85+1,1)</f>
        <v>-</v>
      </c>
      <c r="AAF85" s="535" t="str" cm="1">
        <f t="array" ref="AAF85">INDEX(AAF$13:AAF84,$B85+1,1)</f>
        <v>-</v>
      </c>
      <c r="AAG85" s="535" t="str" cm="1">
        <f t="array" ref="AAG85">INDEX(AAG$13:AAG84,$B85+1,1)</f>
        <v>-</v>
      </c>
      <c r="AAH85" s="535" cm="1">
        <f t="array" ref="AAH85">INDEX(AAH$13:AAH84,$B85+1,1)</f>
        <v>0</v>
      </c>
      <c r="AAI85" s="535" t="str" cm="1">
        <f t="array" ref="AAI85">INDEX(AAI$13:AAI84,$B85+1,1)</f>
        <v>-</v>
      </c>
      <c r="AAJ85" s="535" t="str" cm="1">
        <f t="array" ref="AAJ85">INDEX(AAJ$13:AAJ84,$B85+1,1)</f>
        <v>-</v>
      </c>
      <c r="AAK85" s="535" t="str" cm="1">
        <f t="array" ref="AAK85">INDEX(AAK$13:AAK84,$B85+1,1)</f>
        <v>-</v>
      </c>
      <c r="AAL85" s="535" cm="1">
        <f t="array" ref="AAL85">INDEX(AAL$13:AAL84,$B85+1,1)</f>
        <v>1</v>
      </c>
      <c r="AAM85" s="535" cm="1">
        <f t="array" ref="AAM85">INDEX(AAM$13:AAM84,$B85+1,1)</f>
        <v>1</v>
      </c>
      <c r="AAN85" s="666" t="str">
        <f t="shared" ref="AAN85:AAQ105" si="491">IF(OR($ZZ85=1,MOD($H85,21)&gt;AAN$6),"-",FALSE)</f>
        <v>-</v>
      </c>
      <c r="AAO85" s="666" t="str">
        <f t="shared" si="491"/>
        <v>-</v>
      </c>
      <c r="AAP85" s="666" t="str">
        <f t="shared" si="491"/>
        <v>-</v>
      </c>
      <c r="AAQ85" s="666" t="str">
        <f t="shared" si="491"/>
        <v>-</v>
      </c>
      <c r="AAR85" s="667" t="str">
        <f t="shared" ref="AAR85:AAR105" si="492">IF(OR($ZZ85=1,MOD($H85,21)&gt;AAR$6),"-",0.9)</f>
        <v>-</v>
      </c>
      <c r="AAS85" s="668" t="str">
        <f t="shared" ref="AAS85:AAS105" si="493">IF(OR($ZZ85=1,MOD($H85,21)&gt;AAS$6),"-",0.66)</f>
        <v>-</v>
      </c>
      <c r="AAT85" s="669" t="str">
        <f t="shared" ref="AAT85:AAT105" si="494">IF(OR($ZZ85=1,MOD($H85,21)&gt;AAT$6),"-",TRUE)</f>
        <v>-</v>
      </c>
      <c r="AAU85" s="716" t="str">
        <f t="shared" ref="AAU85:AAU105" si="495">IF(OR($ZZ85=1,MOD($H85,21)&gt;AAU$6),"-",999)</f>
        <v>-</v>
      </c>
      <c r="AAV85" s="22" t="b">
        <v>0</v>
      </c>
      <c r="AAW85" s="715" t="str">
        <f t="shared" ref="AAW85:AAW105" si="496">IF(OR($ZZ85=1,MOD($H85,21)&gt;AAW$6),"-",0.5)</f>
        <v>-</v>
      </c>
      <c r="AAX85" s="717" t="str">
        <f t="shared" ref="AAX85:AAY105" si="497">IF(OR($ZZ85=1,MOD($H85,21)&gt;AAX$6),"-",0)</f>
        <v>-</v>
      </c>
      <c r="AAY85" s="717" t="str">
        <f t="shared" si="497"/>
        <v>-</v>
      </c>
      <c r="AAZ85" s="670" t="str">
        <f t="shared" ref="AAZ85:AAZ105" si="498">IF(OR($ZZ85=1,MOD($H85,21)&gt;AAZ$6),"-",999999)</f>
        <v>-</v>
      </c>
      <c r="ABA85" s="18"/>
      <c r="ABB85" s="545" t="b">
        <f t="shared" ref="ABB85:ABK94" si="499">IF(AND($N85=ABB$10, $AD85=ABB$12),TRUE,"-")</f>
        <v>1</v>
      </c>
      <c r="ABC85" s="545" t="str">
        <f t="shared" si="499"/>
        <v>-</v>
      </c>
      <c r="ABD85" s="545" t="str">
        <f t="shared" si="499"/>
        <v>-</v>
      </c>
      <c r="ABE85" s="545" t="str">
        <f t="shared" si="499"/>
        <v>-</v>
      </c>
      <c r="ABF85" s="545" t="str">
        <f t="shared" si="499"/>
        <v>-</v>
      </c>
      <c r="ABG85" s="545" t="str">
        <f t="shared" si="499"/>
        <v>-</v>
      </c>
      <c r="ABH85" s="545" t="str">
        <f t="shared" si="499"/>
        <v>-</v>
      </c>
      <c r="ABI85" s="545" t="str">
        <f t="shared" si="499"/>
        <v>-</v>
      </c>
      <c r="ABJ85" s="545" t="str">
        <f t="shared" si="499"/>
        <v>-</v>
      </c>
      <c r="ABK85" s="545" t="str">
        <f t="shared" si="499"/>
        <v>-</v>
      </c>
      <c r="ABL85" s="545" t="str">
        <f t="shared" ref="ABL85:ABU94" si="500">IF(AND($N85=ABL$10, $AD85=ABL$12),TRUE,"-")</f>
        <v>-</v>
      </c>
      <c r="ABM85" s="545" t="str">
        <f t="shared" si="500"/>
        <v>-</v>
      </c>
      <c r="ABN85" s="545" t="str">
        <f t="shared" si="500"/>
        <v>-</v>
      </c>
      <c r="ABO85" s="545" t="str">
        <f t="shared" si="500"/>
        <v>-</v>
      </c>
      <c r="ABP85" s="545" t="str">
        <f t="shared" si="500"/>
        <v>-</v>
      </c>
      <c r="ABQ85" s="545" t="str">
        <f t="shared" si="500"/>
        <v>-</v>
      </c>
      <c r="ABR85" s="545" t="str">
        <f t="shared" si="500"/>
        <v>-</v>
      </c>
      <c r="ABS85" s="545" t="str">
        <f t="shared" si="500"/>
        <v>-</v>
      </c>
      <c r="ABT85" s="545" t="b">
        <f t="shared" si="500"/>
        <v>1</v>
      </c>
      <c r="ABU85" s="545" t="str">
        <f t="shared" si="500"/>
        <v>-</v>
      </c>
      <c r="ABV85" s="545" t="str">
        <f t="shared" ref="ABV85:ACE94" si="501">IF(AND($N85=ABV$10, $AD85=ABV$12),TRUE,"-")</f>
        <v>-</v>
      </c>
      <c r="ABW85" s="545" t="str">
        <f t="shared" si="501"/>
        <v>-</v>
      </c>
      <c r="ABX85" s="545" t="str">
        <f t="shared" si="501"/>
        <v>-</v>
      </c>
      <c r="ABY85" s="545" t="str">
        <f t="shared" si="501"/>
        <v>-</v>
      </c>
      <c r="ABZ85" s="545" t="str">
        <f t="shared" si="501"/>
        <v>-</v>
      </c>
      <c r="ACA85" s="545" t="str">
        <f t="shared" si="501"/>
        <v>-</v>
      </c>
      <c r="ACB85" s="545" t="str">
        <f t="shared" si="501"/>
        <v>-</v>
      </c>
      <c r="ACC85" s="545" t="str">
        <f t="shared" si="501"/>
        <v>-</v>
      </c>
      <c r="ACD85" s="545" t="str">
        <f t="shared" si="501"/>
        <v>-</v>
      </c>
      <c r="ACE85" s="545" t="str">
        <f t="shared" si="501"/>
        <v>-</v>
      </c>
      <c r="ACF85" s="545" t="str">
        <f t="shared" ref="ACF85:ACO94" si="502">IF(AND($N85=ACF$10, $AD85=ACF$12),TRUE,"-")</f>
        <v>-</v>
      </c>
      <c r="ACG85" s="545" t="str">
        <f t="shared" si="502"/>
        <v>-</v>
      </c>
      <c r="ACH85" s="545" t="str">
        <f t="shared" si="502"/>
        <v>-</v>
      </c>
      <c r="ACI85" s="545" t="str">
        <f t="shared" si="502"/>
        <v>-</v>
      </c>
      <c r="ACJ85" s="545" t="str">
        <f t="shared" si="502"/>
        <v>-</v>
      </c>
      <c r="ACK85" s="545" t="str">
        <f t="shared" si="502"/>
        <v>-</v>
      </c>
      <c r="ACL85" s="545" t="b">
        <f t="shared" si="502"/>
        <v>1</v>
      </c>
      <c r="ACM85" s="545" t="str">
        <f t="shared" si="502"/>
        <v>-</v>
      </c>
      <c r="ACN85" s="545" t="str">
        <f t="shared" si="502"/>
        <v>-</v>
      </c>
      <c r="ACO85" s="545" t="str">
        <f t="shared" si="502"/>
        <v>-</v>
      </c>
      <c r="ACP85" s="545" t="str">
        <f t="shared" ref="ACP85:ACY94" si="503">IF(AND($N85=ACP$10, $AD85=ACP$12),TRUE,"-")</f>
        <v>-</v>
      </c>
      <c r="ACQ85" s="545" t="str">
        <f t="shared" si="503"/>
        <v>-</v>
      </c>
      <c r="ACR85" s="545" t="str">
        <f t="shared" si="503"/>
        <v>-</v>
      </c>
      <c r="ACS85" s="545" t="str">
        <f t="shared" si="503"/>
        <v>-</v>
      </c>
      <c r="ACT85" s="545" t="str">
        <f t="shared" si="503"/>
        <v>-</v>
      </c>
      <c r="ACU85" s="545" t="str">
        <f t="shared" si="503"/>
        <v>-</v>
      </c>
      <c r="ACV85" s="545" t="str">
        <f t="shared" si="503"/>
        <v>-</v>
      </c>
      <c r="ACW85" s="545" t="str">
        <f t="shared" si="503"/>
        <v>-</v>
      </c>
      <c r="ACX85" s="545" t="str">
        <f t="shared" si="503"/>
        <v>-</v>
      </c>
      <c r="ACY85" s="545" t="str">
        <f t="shared" si="503"/>
        <v>-</v>
      </c>
      <c r="ACZ85" s="545" t="str">
        <f t="shared" ref="ACZ85:ADI94" si="504">IF(AND($N85=ACZ$10, $AD85=ACZ$12),TRUE,"-")</f>
        <v>-</v>
      </c>
      <c r="ADA85" s="545" t="str">
        <f t="shared" si="504"/>
        <v>-</v>
      </c>
      <c r="ADB85" s="545" t="str">
        <f t="shared" si="504"/>
        <v>-</v>
      </c>
      <c r="ADC85" s="545" t="str">
        <f t="shared" si="504"/>
        <v>-</v>
      </c>
      <c r="ADD85" s="545" t="b">
        <f t="shared" si="504"/>
        <v>1</v>
      </c>
      <c r="ADE85" s="545" t="str">
        <f t="shared" si="504"/>
        <v>-</v>
      </c>
      <c r="ADF85" s="545" t="str">
        <f t="shared" si="504"/>
        <v>-</v>
      </c>
      <c r="ADG85" s="545" t="str">
        <f t="shared" si="504"/>
        <v>-</v>
      </c>
      <c r="ADH85" s="545" t="str">
        <f t="shared" si="504"/>
        <v>-</v>
      </c>
      <c r="ADI85" s="545" t="str">
        <f t="shared" si="504"/>
        <v>-</v>
      </c>
      <c r="ADJ85" s="545" t="str">
        <f t="shared" ref="ADJ85:ADS94" si="505">IF(AND($N85=ADJ$10, $AD85=ADJ$12),TRUE,"-")</f>
        <v>-</v>
      </c>
      <c r="ADK85" s="545" t="str">
        <f t="shared" si="505"/>
        <v>-</v>
      </c>
      <c r="ADL85" s="545" t="str">
        <f t="shared" si="505"/>
        <v>-</v>
      </c>
      <c r="ADM85" s="545" t="str">
        <f t="shared" si="505"/>
        <v>-</v>
      </c>
      <c r="ADN85" s="545" t="str">
        <f t="shared" si="505"/>
        <v>-</v>
      </c>
      <c r="ADO85" s="545" t="str">
        <f t="shared" si="505"/>
        <v>-</v>
      </c>
      <c r="ADP85" s="545" t="str">
        <f t="shared" si="505"/>
        <v>-</v>
      </c>
      <c r="ADQ85" s="545" t="str">
        <f t="shared" si="505"/>
        <v>-</v>
      </c>
      <c r="ADR85" s="545" t="str">
        <f t="shared" si="505"/>
        <v>-</v>
      </c>
      <c r="ADS85" s="545" t="str">
        <f t="shared" si="505"/>
        <v>-</v>
      </c>
      <c r="ADT85" s="545" t="str">
        <f t="shared" ref="ADT85:AEC94" si="506">IF(AND($N85=ADT$10, $AD85=ADT$12),TRUE,"-")</f>
        <v>-</v>
      </c>
      <c r="ADU85" s="545" t="str">
        <f t="shared" si="506"/>
        <v>-</v>
      </c>
      <c r="ADV85" s="545" t="b">
        <f t="shared" si="506"/>
        <v>1</v>
      </c>
      <c r="ADW85" s="545" t="str">
        <f t="shared" si="506"/>
        <v>-</v>
      </c>
      <c r="ADX85" s="545" t="str">
        <f t="shared" si="506"/>
        <v>-</v>
      </c>
      <c r="ADY85" s="545" t="str">
        <f t="shared" si="506"/>
        <v>-</v>
      </c>
      <c r="ADZ85" s="545" t="str">
        <f t="shared" si="506"/>
        <v>-</v>
      </c>
      <c r="AEA85" s="545" t="str">
        <f t="shared" si="506"/>
        <v>-</v>
      </c>
      <c r="AEB85" s="545" t="str">
        <f t="shared" si="506"/>
        <v>-</v>
      </c>
      <c r="AEC85" s="545" t="str">
        <f t="shared" si="506"/>
        <v>-</v>
      </c>
      <c r="AED85" s="545" t="str">
        <f t="shared" ref="AED85:AEM94" si="507">IF(AND($N85=AED$10, $AD85=AED$12),TRUE,"-")</f>
        <v>-</v>
      </c>
      <c r="AEE85" s="545" t="str">
        <f t="shared" si="507"/>
        <v>-</v>
      </c>
      <c r="AEF85" s="545" t="str">
        <f t="shared" si="507"/>
        <v>-</v>
      </c>
      <c r="AEG85" s="545" t="str">
        <f t="shared" si="507"/>
        <v>-</v>
      </c>
      <c r="AEH85" s="545" t="str">
        <f t="shared" si="507"/>
        <v>-</v>
      </c>
      <c r="AEI85" s="545" t="str">
        <f t="shared" si="507"/>
        <v>-</v>
      </c>
      <c r="AEJ85" s="545" t="str">
        <f t="shared" si="507"/>
        <v>-</v>
      </c>
      <c r="AEK85" s="545" t="str">
        <f t="shared" si="507"/>
        <v>-</v>
      </c>
      <c r="AEL85" s="545" t="str">
        <f t="shared" si="507"/>
        <v>-</v>
      </c>
      <c r="AEM85" s="545" t="str">
        <f t="shared" si="507"/>
        <v>-</v>
      </c>
      <c r="AEN85" s="535" cm="1">
        <f t="array" ref="AEN85">INDEX(AEN$13:AEN84,$B85+1,1)</f>
        <v>0</v>
      </c>
      <c r="AEO85" s="483">
        <v>0</v>
      </c>
    </row>
    <row r="86" spans="1:821" outlineLevel="2">
      <c r="A86" s="18">
        <f t="shared" si="226"/>
        <v>73</v>
      </c>
      <c r="B86" s="557">
        <f ca="1">OFFSET($A86,-1,0)</f>
        <v>72</v>
      </c>
      <c r="C86" s="458">
        <f t="shared" ca="1" si="385"/>
        <v>2200</v>
      </c>
      <c r="D86" s="119" t="str">
        <f t="shared" ca="1" si="386"/>
        <v>GSW</v>
      </c>
      <c r="E86" t="b">
        <v>1</v>
      </c>
      <c r="F86" t="b">
        <v>0</v>
      </c>
      <c r="G86" t="b">
        <f t="shared" si="387"/>
        <v>1</v>
      </c>
      <c r="H86" s="191">
        <f ca="1">OFFSET(H86,-1,0)+1</f>
        <v>1</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388"/>
        <v>1</v>
      </c>
      <c r="O86" s="230">
        <f t="shared" ca="1" si="388"/>
        <v>9</v>
      </c>
      <c r="P86" s="230">
        <f t="shared" ca="1" si="388"/>
        <v>1</v>
      </c>
      <c r="Q86" s="230">
        <f t="shared" ca="1" si="388"/>
        <v>1</v>
      </c>
      <c r="R86" s="230">
        <f t="shared" ca="1" si="388"/>
        <v>1</v>
      </c>
      <c r="S86" s="230">
        <f t="shared" ca="1" si="388"/>
        <v>1</v>
      </c>
      <c r="T86" s="411">
        <f t="shared" ca="1" si="389"/>
        <v>1</v>
      </c>
      <c r="U86" s="411">
        <f t="shared" ca="1" si="389"/>
        <v>1</v>
      </c>
      <c r="V86" s="411">
        <f t="shared" ca="1" si="390"/>
        <v>2</v>
      </c>
      <c r="W86" s="777" t="b">
        <f t="shared" ca="1" si="391"/>
        <v>0</v>
      </c>
      <c r="X86" s="777" t="b">
        <f t="shared" ca="1" si="391"/>
        <v>0</v>
      </c>
      <c r="Y86" s="777" t="b">
        <f t="shared" ca="1" si="391"/>
        <v>1</v>
      </c>
      <c r="Z86" s="796" t="b" cm="1">
        <f t="array" aca="1" ref="Z86" ca="1">INDEX(Z$13:Z85,$B86+1,1)</f>
        <v>0</v>
      </c>
      <c r="AA86" s="411">
        <f t="shared" ca="1" si="392"/>
        <v>1</v>
      </c>
      <c r="AB86" s="411">
        <f t="shared" ca="1" si="393"/>
        <v>1</v>
      </c>
      <c r="AC86" s="230">
        <f t="shared" ca="1" si="394"/>
        <v>1</v>
      </c>
      <c r="AD86" s="230">
        <f t="shared" ca="1" si="394"/>
        <v>1</v>
      </c>
      <c r="AE86" s="230">
        <f t="shared" ca="1" si="394"/>
        <v>0</v>
      </c>
      <c r="AF86" s="230">
        <f t="shared" ca="1" si="394"/>
        <v>0</v>
      </c>
      <c r="AG86" s="230">
        <f t="shared" ca="1" si="394"/>
        <v>0</v>
      </c>
      <c r="AH86" s="230">
        <f t="shared" ca="1" si="394"/>
        <v>0</v>
      </c>
      <c r="AI86" s="87">
        <f t="shared" ca="1" si="395"/>
        <v>2</v>
      </c>
      <c r="AJ86" s="87">
        <f ca="1">INDEX(CHOOSE($N86,DataAutumn!i.AdultDrys,DataWinter!i.AdultDrys,DataSpring!i.AdultDrys),1,$T86)</f>
        <v>1</v>
      </c>
      <c r="AK86" s="230">
        <f t="shared" ca="1" si="396"/>
        <v>2</v>
      </c>
      <c r="AL86" s="535" cm="1">
        <f t="array" aca="1" ref="AL86" ca="1">INDEX(AL$13:AL85,$B86+1,1)</f>
        <v>0</v>
      </c>
      <c r="AM86" s="535" cm="1">
        <f t="array" aca="1" ref="AM86" ca="1">INDEX(AM$13:AM85,$B86+1,1)</f>
        <v>2</v>
      </c>
      <c r="AN86" s="111"/>
      <c r="AO86" s="111"/>
      <c r="AP86" s="111"/>
      <c r="AQ86" s="111"/>
      <c r="AR86" s="111"/>
      <c r="AS86" s="111"/>
      <c r="AT86" s="111"/>
      <c r="AU86" s="111"/>
      <c r="AV86" s="111"/>
      <c r="AW86" s="111"/>
      <c r="AX86" s="111"/>
      <c r="AY86" s="111"/>
      <c r="AZ86" s="111"/>
      <c r="BA86" s="312" t="str">
        <f t="shared" ca="1" si="397"/>
        <v>FS_Opt_Tem 00001 SE GSW Past     SFM     TOLAut Scan2 GFS RR+01% GP100% WP100% MP100% (Et_F33N33L11)       NutS1.0 Forced</v>
      </c>
      <c r="BB86" s="8" t="str">
        <f ca="1">IF(COUNTIF($BA$13:$BA86,$BA86)=1,"-","Dup")</f>
        <v>-</v>
      </c>
      <c r="BC86" s="18"/>
      <c r="BD86" s="535" t="b" cm="1">
        <f t="array" aca="1" ref="BD86" ca="1">INDEX(BD$13:BD85,$B86+1,1)</f>
        <v>0</v>
      </c>
      <c r="BE86" s="535" t="b" cm="1">
        <f t="array" aca="1" ref="BE86" ca="1">INDEX(BE$13:BE85,$B86+1,1)</f>
        <v>0</v>
      </c>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535" t="b" cm="1">
        <f t="array" aca="1" ref="BK86" ca="1">INDEX(BK$13:BK85,$B86+1,1)</f>
        <v>0</v>
      </c>
      <c r="BL86" s="535" t="b" cm="1">
        <f t="array" aca="1" ref="BL86" ca="1">INDEX(BL$13:BL85,$B86+1,1)</f>
        <v>0</v>
      </c>
      <c r="BM86" s="18"/>
      <c r="BN86" s="411" t="b">
        <f t="shared" ca="1" si="398"/>
        <v>1</v>
      </c>
      <c r="BO86" s="411" t="str">
        <f t="shared" ca="1" si="398"/>
        <v>-</v>
      </c>
      <c r="BP86" s="411" t="b">
        <f t="shared" ca="1" si="398"/>
        <v>0</v>
      </c>
      <c r="BQ86" s="411" t="str">
        <f t="shared" ca="1" si="398"/>
        <v>-</v>
      </c>
      <c r="BR86" s="411" t="str">
        <f t="shared" ca="1" si="398"/>
        <v>-</v>
      </c>
      <c r="BS86" s="411" t="str">
        <f t="shared" ca="1" si="398"/>
        <v>-</v>
      </c>
      <c r="BT86" s="411" t="str">
        <f t="shared" ca="1" si="398"/>
        <v>-</v>
      </c>
      <c r="BU86" s="411" t="str">
        <f t="shared" ca="1" si="398"/>
        <v>-</v>
      </c>
      <c r="BV86" s="411" t="str">
        <f t="shared" ca="1" si="398"/>
        <v>-</v>
      </c>
      <c r="BW86" s="411" t="str">
        <f t="shared" ca="1" si="398"/>
        <v>-</v>
      </c>
      <c r="BX86" s="411" t="str">
        <f t="shared" ca="1" si="398"/>
        <v>-</v>
      </c>
      <c r="BY86" s="411" t="str">
        <f t="shared" ca="1" si="398"/>
        <v>-</v>
      </c>
      <c r="BZ86" s="411" t="b">
        <f t="shared" ca="1" si="398"/>
        <v>0</v>
      </c>
      <c r="CA86" s="87">
        <f t="shared" ca="1" si="398"/>
        <v>0</v>
      </c>
      <c r="CB86" s="535" t="str" cm="1">
        <f t="array" aca="1" ref="CB86" ca="1">INDEX(CB$13:CB85,$B86+1,1)</f>
        <v>-</v>
      </c>
      <c r="CC86" s="535" t="str" cm="1">
        <f t="array" aca="1" ref="CC86" ca="1">INDEX(CC$13:CC85,$B86+1,1)</f>
        <v>-</v>
      </c>
      <c r="CD86" s="535" t="str" cm="1">
        <f t="array" aca="1" ref="CD86" ca="1">INDEX(CD$13:CD85,$B86+1,1)</f>
        <v>-</v>
      </c>
      <c r="CE86" s="535" t="b" cm="1">
        <f t="array" aca="1" ref="CE86" ca="1">INDEX(CE$13:CE85,$B86+1,1)</f>
        <v>1</v>
      </c>
      <c r="CF86" s="18"/>
      <c r="CG86" s="535" t="str" cm="1">
        <f t="array" aca="1" ref="CG86" ca="1">INDEX(CG$13:CG85,$B86+1,1)</f>
        <v>-</v>
      </c>
      <c r="CH86" s="411" t="str">
        <f t="shared" ca="1" si="399"/>
        <v>-</v>
      </c>
      <c r="CI86" s="411">
        <f t="shared" ca="1" si="400"/>
        <v>1</v>
      </c>
      <c r="CJ86" s="411">
        <f t="shared" ca="1" si="400"/>
        <v>1</v>
      </c>
      <c r="CK86" s="535" t="str" cm="1">
        <f t="array" aca="1" ref="CK86" ca="1">INDEX(CK$13:CK85,$B86+1,1)</f>
        <v>-</v>
      </c>
      <c r="CL86" s="535" t="str" cm="1">
        <f t="array" aca="1" ref="CL86" ca="1">INDEX(CL$13:CL85,$B86+1,1)</f>
        <v>-</v>
      </c>
      <c r="CM86" s="535" t="str" cm="1">
        <f t="array" aca="1" ref="CM86" ca="1">INDEX(CM$13:CM85,$B86+1,1)</f>
        <v>-</v>
      </c>
      <c r="CN86" s="411" t="str">
        <f t="shared" ca="1" si="401"/>
        <v>-</v>
      </c>
      <c r="CO86" s="411">
        <f t="shared" ca="1" si="402"/>
        <v>1</v>
      </c>
      <c r="CP86" s="411">
        <f t="shared" ca="1" si="402"/>
        <v>1</v>
      </c>
      <c r="CQ86" s="535" t="str" cm="1">
        <f t="array" aca="1" ref="CQ86" ca="1">INDEX(CQ$13:CQ85,$B86+1,1)</f>
        <v>-</v>
      </c>
      <c r="CR86" s="411" t="str">
        <f t="shared" ca="1" si="403"/>
        <v>-</v>
      </c>
      <c r="CS86" s="411">
        <f t="shared" ca="1" si="404"/>
        <v>1</v>
      </c>
      <c r="CT86" s="535" t="str" cm="1">
        <f t="array" aca="1" ref="CT86" ca="1">INDEX(CT$13:CT85,$B86+1,1)</f>
        <v>-</v>
      </c>
      <c r="CU86" s="535" t="str" cm="1">
        <f t="array" aca="1" ref="CU86" ca="1">INDEX(CU$13:CU85,$B86+1,1)</f>
        <v>-</v>
      </c>
      <c r="CV86" s="411">
        <f t="shared" ca="1" si="405"/>
        <v>1</v>
      </c>
      <c r="CW86" s="535" t="str" cm="1">
        <f t="array" aca="1" ref="CW86" ca="1">INDEX(CW$13:CW85,$B86+1,1)</f>
        <v>-</v>
      </c>
      <c r="CX86" s="411" t="str">
        <f t="shared" ca="1" si="406"/>
        <v>-</v>
      </c>
      <c r="CY86" s="411">
        <f t="shared" ca="1" si="407"/>
        <v>1</v>
      </c>
      <c r="CZ86" s="411">
        <f t="shared" ca="1" si="407"/>
        <v>1</v>
      </c>
      <c r="DA86" s="535" cm="1">
        <f t="array" aca="1" ref="DA86" ca="1">INDEX(DA$13:DA85,$B86+1,1)</f>
        <v>720</v>
      </c>
      <c r="DB86" s="535" cm="1">
        <f t="array" aca="1" ref="DB86" ca="1">INDEX(DB$13:DB85,$B86+1,1)</f>
        <v>720</v>
      </c>
      <c r="DC86" s="18"/>
      <c r="DD86" s="535" t="str" cm="1">
        <f t="array" aca="1" ref="DD86" ca="1">INDEX(DD$13:DD85,$B86+1,1)</f>
        <v>-</v>
      </c>
      <c r="DE86" s="535" t="str" cm="1">
        <f t="array" aca="1" ref="DE86" ca="1">INDEX(DE$13:DE85,$B86+1,1)</f>
        <v>-</v>
      </c>
      <c r="DF86" s="535" t="str" cm="1">
        <f t="array" aca="1" ref="DF86" ca="1">INDEX(DF$13:DF85,$B86+1,1)</f>
        <v>-</v>
      </c>
      <c r="DG86" s="535" t="str" cm="1">
        <f t="array" aca="1" ref="DG86" ca="1">INDEX(DG$13:DG85,$B86+1,1)</f>
        <v>-</v>
      </c>
      <c r="DH86" s="804" cm="1">
        <f t="array" aca="1" ref="DH86" ca="1">VALUE(IFERROR(VALUE($K86),0) &amp; _xlfn.SWITCH($CD86,"-",4,$CD86) &amp; $L86 &amp; $T86 &amp; "00" &amp; $N86 &amp; $AK86 &amp; $R86 &amp; _xlfn.SWITCH($AM86,3,1,$AM86) &amp; _xlfn.SWITCH($M86,4,0,$M86) &amp; _xlfn.SWITCH($AD86,6,1,$AD86))</f>
        <v>142100121201</v>
      </c>
      <c r="DI86" s="535" cm="1">
        <f t="array" aca="1" ref="DI86" ca="1">INDEX(DI$13:DI85,$B86+1,1)</f>
        <v>1</v>
      </c>
      <c r="DJ86" s="535" cm="1">
        <f t="array" aca="1" ref="DJ86" ca="1">INDEX(DJ$13:DJ85,$B86+1,1)</f>
        <v>1</v>
      </c>
      <c r="DK86" s="411">
        <f t="shared" ca="1" si="408"/>
        <v>0</v>
      </c>
      <c r="DL86" s="411">
        <f t="shared" ca="1" si="408"/>
        <v>50</v>
      </c>
      <c r="DM86" s="411" t="str">
        <f t="shared" ca="1" si="408"/>
        <v>-</v>
      </c>
      <c r="DN86" s="411" t="str">
        <f t="shared" ca="1" si="408"/>
        <v>-</v>
      </c>
      <c r="DO86" s="411">
        <f t="shared" ca="1" si="408"/>
        <v>25.5</v>
      </c>
      <c r="DP86" s="411">
        <f t="shared" ca="1" si="408"/>
        <v>18.8</v>
      </c>
      <c r="DQ86" s="411" t="b">
        <f t="shared" ca="1" si="409"/>
        <v>0</v>
      </c>
      <c r="DR86" s="411" t="str">
        <f t="shared" ca="1" si="410"/>
        <v>-</v>
      </c>
      <c r="DS86" s="411" t="str">
        <f t="shared" ca="1" si="410"/>
        <v>-</v>
      </c>
      <c r="DT86" s="411" t="str">
        <f t="shared" ca="1" si="410"/>
        <v>-</v>
      </c>
      <c r="DU86" s="411" t="str">
        <f t="shared" ca="1" si="410"/>
        <v>-</v>
      </c>
      <c r="DV86" s="411">
        <f t="shared" ca="1" si="410"/>
        <v>500</v>
      </c>
      <c r="DW86" s="411">
        <f t="shared" ca="1" si="410"/>
        <v>500</v>
      </c>
      <c r="DX86" s="411" t="str">
        <f t="shared" ca="1" si="410"/>
        <v>-</v>
      </c>
      <c r="DY86" s="411" t="str">
        <f t="shared" ca="1" si="410"/>
        <v>-</v>
      </c>
      <c r="DZ86" s="411" t="str">
        <f t="shared" ca="1" si="410"/>
        <v>-</v>
      </c>
      <c r="EA86" s="535" cm="1">
        <f t="array" aca="1" ref="EA86" ca="1">INDEX(EA$13:EA85,$B86+1,1)</f>
        <v>0</v>
      </c>
      <c r="EB86" s="535" cm="1">
        <f t="array" aca="1" ref="EB86" ca="1">INDEX(EB$13:EB85,$B86+1,1)</f>
        <v>999999</v>
      </c>
      <c r="EC86" s="535" cm="1">
        <f t="array" aca="1" ref="EC86" ca="1">INDEX(EC$13:EC85,$B86+1,1)</f>
        <v>999999</v>
      </c>
      <c r="ED86" s="535" cm="1">
        <f t="array" aca="1" ref="ED86" ca="1">INDEX(ED$13:ED85,$B86+1,1)</f>
        <v>999999</v>
      </c>
      <c r="EE86" s="535" cm="1">
        <f t="array" aca="1" ref="EE86" ca="1">INDEX(EE$13:EE85,$B86+1,1)</f>
        <v>999999</v>
      </c>
      <c r="EF86" s="535" cm="1">
        <f t="array" aca="1" ref="EF86" ca="1">INDEX(EF$13:EF85,$B86+1,1)</f>
        <v>999999</v>
      </c>
      <c r="EG86" s="535" cm="1">
        <f t="array" aca="1" ref="EG86" ca="1">INDEX(EG$13:EG85,$B86+1,1)</f>
        <v>999999</v>
      </c>
      <c r="EH86" s="535" cm="1">
        <f t="array" aca="1" ref="EH86" ca="1">INDEX(EH$13:EH85,$B86+1,1)</f>
        <v>999999</v>
      </c>
      <c r="EI86" s="535" cm="1">
        <f t="array" aca="1" ref="EI86" ca="1">INDEX(EI$13:EI85,$B86+1,1)</f>
        <v>999999</v>
      </c>
      <c r="EJ86" s="535" cm="1">
        <f t="array" aca="1" ref="EJ86" ca="1">INDEX(EJ$13:EJ85,$B86+1,1)</f>
        <v>999999</v>
      </c>
      <c r="EK86" s="535" cm="1">
        <f t="array" aca="1" ref="EK86" ca="1">INDEX(EK$13:EK85,$B86+1,1)</f>
        <v>999999</v>
      </c>
      <c r="EL86" s="535" cm="1">
        <f t="array" aca="1" ref="EL86" ca="1">INDEX(EL$13:EL85,$B86+1,1)</f>
        <v>999999</v>
      </c>
      <c r="EM86" s="535" cm="1">
        <f t="array" aca="1" ref="EM86" ca="1">INDEX(EM$13:EM85,$B86+1,1)</f>
        <v>999999</v>
      </c>
      <c r="EN86" s="782">
        <f t="shared" ca="1" si="411"/>
        <v>0</v>
      </c>
      <c r="EO86" s="782">
        <f t="shared" ca="1" si="411"/>
        <v>0</v>
      </c>
      <c r="EP86" s="782">
        <f t="shared" ca="1" si="411"/>
        <v>999999</v>
      </c>
      <c r="EQ86" s="800" t="str">
        <f t="shared" ref="EQ86:EQ101" ca="1" si="508">IF(OR($AI86=1,$AI86&gt;=EQ$6),999999,"-")</f>
        <v>-</v>
      </c>
      <c r="ER86" s="800" t="str">
        <f t="shared" ca="1" si="412"/>
        <v>-</v>
      </c>
      <c r="ES86" s="801">
        <f t="shared" ca="1" si="413"/>
        <v>999999</v>
      </c>
      <c r="ET86" s="802" t="str">
        <f t="shared" ref="ET86:ET108" ca="1" si="509">IF(ES86=0,999999,"-")</f>
        <v>-</v>
      </c>
      <c r="EU86" s="781">
        <f t="shared" ca="1" si="414"/>
        <v>0</v>
      </c>
      <c r="EV86" s="779">
        <f t="shared" ref="EV86:EV108" ca="1" si="510">IF($X86,999999,0)</f>
        <v>0</v>
      </c>
      <c r="EW86" s="780">
        <f t="shared" ref="EW86:EW108" ca="1" si="511">IF($Y86,999999,0)</f>
        <v>999999</v>
      </c>
      <c r="EX86" s="545" cm="1">
        <f t="array" aca="1" ref="EX86" ca="1">INDEX(i.ELMated,$AB86+1,1)</f>
        <v>0.3</v>
      </c>
      <c r="EY86" s="630" cm="1">
        <f t="array" aca="1" ref="EY86" ca="1">INDEX(i.ELMatedEst,$AA86+1,$T86)</f>
        <v>0.3</v>
      </c>
      <c r="EZ86" s="535" t="str" cm="1">
        <f t="array" aca="1" ref="EZ86" ca="1">INDEX(EZ$13:EZ85,$B86+1,1)</f>
        <v>-</v>
      </c>
      <c r="FA86" s="535" t="str" cm="1">
        <f t="array" aca="1" ref="FA86" ca="1">INDEX(FA$13:FA85,$B86+1,1)</f>
        <v>-</v>
      </c>
      <c r="FB86" s="664">
        <f t="shared" ca="1" si="415"/>
        <v>0</v>
      </c>
      <c r="FC86" s="666">
        <f t="shared" ca="1" si="416"/>
        <v>5.0000000000000001E-3</v>
      </c>
      <c r="FD86" s="191">
        <f t="shared" ref="FD86:FD108" ca="1" si="512">OFFSET(FD86,-1,0)</f>
        <v>0.95</v>
      </c>
      <c r="FE86" s="667">
        <f t="shared" ca="1" si="417"/>
        <v>8.3999999999999991E-2</v>
      </c>
      <c r="FF86" s="667">
        <f ca="1">INDEX(CHOOSE($N86,DataAutumn!i.EL_PropnSold,DataWinter!i.EL_PropnSold,DataSpring!i.EL_PropnSold),$AI86,$T86)*INDEX(i.ELMatedEst,$AB86+1,$T86)*i.dAdultRR_ELPropSold
+INDEX(i.dryman,($AJ86-1)*4+$AI86,FF$7)</f>
        <v>0</v>
      </c>
      <c r="FG86" s="667">
        <f ca="1">INDEX(CHOOSE($N86,DataAutumn!i.EL_PropnSold,DataWinter!i.EL_PropnSold,DataSpring!i.EL_PropnSold),$AI86,$T86)*INDEX(i.ELMatedEst,$AB86+1,$T86)*i.dAdultRR_ELPropSold
+INDEX(i.dryman,($AJ86-1)*4+$AI86,FG$7)</f>
        <v>3.125E-2</v>
      </c>
      <c r="FH86" s="667">
        <f ca="1">INDEX(CHOOSE($N86,DataAutumn!i.EL_PropnSold,DataWinter!i.EL_PropnSold,DataSpring!i.EL_PropnSold),$AI86,$T86)*INDEX(i.ELMatedEst,$AB86+1,$T86)*i.dAdultRR_ELPropSold
+INDEX(i.dryman,($AJ86-1)*4+$AI86,FH$7)</f>
        <v>3.125E-2</v>
      </c>
      <c r="FI86" s="667">
        <f ca="1">INDEX(CHOOSE($N86,DataAutumn!i.EL_PropnSold,DataWinter!i.EL_PropnSold,DataSpring!i.EL_PropnSold),$AI86,$T86)*INDEX(i.ELMatedEst,$AB86+1,$T86)*i.dAdultRR_ELPropSold
+INDEX(i.dryman,($AJ86-1)*4+$AI86,FI$7)</f>
        <v>3.125E-2</v>
      </c>
      <c r="FJ86" s="668">
        <f ca="1">INDEX(CHOOSE($N86,DataAutumn!i.EL_PropnSold,DataWinter!i.EL_PropnSold,DataSpring!i.EL_PropnSold),$AI86,$T86)*INDEX(i.ELMatedEst,$AB86+1,$T86)*i.dAdultLSurv_ELPropSold</f>
        <v>0</v>
      </c>
      <c r="FK86" s="666" t="b">
        <f t="shared" ca="1" si="418"/>
        <v>0</v>
      </c>
      <c r="FL86" s="666" t="b">
        <f t="shared" ca="1" si="418"/>
        <v>0</v>
      </c>
      <c r="FM86" s="716" t="b">
        <f t="shared" ca="1" si="419"/>
        <v>1</v>
      </c>
      <c r="FN86" s="666" t="b">
        <f t="shared" ca="1" si="418"/>
        <v>0</v>
      </c>
      <c r="FO86" s="668">
        <f t="shared" ca="1" si="420"/>
        <v>1</v>
      </c>
      <c r="FP86" s="669">
        <f t="shared" ca="1" si="421"/>
        <v>0</v>
      </c>
      <c r="FQ86" s="670" t="b">
        <f t="shared" ca="1" si="422"/>
        <v>0</v>
      </c>
      <c r="FR86" s="665" t="b">
        <f t="shared" ca="1" si="423"/>
        <v>1</v>
      </c>
      <c r="FS86" s="411" t="b">
        <f t="shared" ca="1" si="423"/>
        <v>0</v>
      </c>
      <c r="FT86" s="411" t="b">
        <f t="shared" ca="1" si="423"/>
        <v>0</v>
      </c>
      <c r="FU86" s="87">
        <f t="shared" ca="1" si="424"/>
        <v>2</v>
      </c>
      <c r="FV86" s="87">
        <f t="shared" ca="1" si="424"/>
        <v>2</v>
      </c>
      <c r="FW86" s="411">
        <f t="shared" ca="1" si="425"/>
        <v>1</v>
      </c>
      <c r="FX86" s="411">
        <f t="shared" ca="1" si="426"/>
        <v>1</v>
      </c>
      <c r="FY86" s="411">
        <f t="shared" ca="1" si="426"/>
        <v>1</v>
      </c>
      <c r="FZ86" s="411">
        <f t="shared" ca="1" si="427"/>
        <v>1</v>
      </c>
      <c r="GA86" s="411">
        <f t="shared" ca="1" si="428"/>
        <v>0.35</v>
      </c>
      <c r="GB86" s="411" t="b">
        <f t="shared" ca="1" si="428"/>
        <v>1</v>
      </c>
      <c r="GC86" s="411" t="b">
        <f t="shared" ca="1" si="428"/>
        <v>0</v>
      </c>
      <c r="GD86" s="411" t="b">
        <f t="shared" ca="1" si="428"/>
        <v>0</v>
      </c>
      <c r="GE86" s="411" t="b">
        <f t="shared" ca="1" si="428"/>
        <v>0</v>
      </c>
      <c r="GF86" s="87">
        <f t="shared" ca="1" si="429"/>
        <v>1</v>
      </c>
      <c r="GG86" s="87">
        <f t="shared" ca="1" si="429"/>
        <v>1</v>
      </c>
      <c r="GH86" s="87">
        <f t="shared" ca="1" si="429"/>
        <v>1</v>
      </c>
      <c r="GI86" s="87">
        <f t="shared" ca="1" si="429"/>
        <v>1</v>
      </c>
      <c r="GJ86" s="87">
        <f t="shared" ca="1" si="429"/>
        <v>1</v>
      </c>
      <c r="GK86" s="87">
        <f t="shared" ca="1" si="429"/>
        <v>1</v>
      </c>
      <c r="GL86" s="87">
        <f t="shared" ca="1" si="429"/>
        <v>1</v>
      </c>
      <c r="GM86" s="87">
        <f t="shared" ca="1" si="429"/>
        <v>1</v>
      </c>
      <c r="GN86" s="411" cm="1">
        <f t="array" aca="1" ref="GN86" ca="1">INDEX(i.dse_type,1,$L86)</f>
        <v>0</v>
      </c>
      <c r="GO86" s="535" t="str" cm="1">
        <f t="array" aca="1" ref="GO86" ca="1">INDEX(GO$13:GO85,$B86+1,1)</f>
        <v>-</v>
      </c>
      <c r="GP86" s="535" t="str" cm="1">
        <f t="array" aca="1" ref="GP86" ca="1">INDEX(GP$13:GP85,$B86+1,1)</f>
        <v>-</v>
      </c>
      <c r="GQ86" s="535" t="str" cm="1">
        <f t="array" aca="1" ref="GQ86" ca="1">INDEX(GQ$13:GQ85,$B86+1,1)</f>
        <v>-</v>
      </c>
      <c r="GR86" s="18"/>
      <c r="GS86" s="535" t="str" cm="1">
        <f t="array" aca="1" ref="GS86" ca="1">INDEX(GS$13:GS85,$B86+1,1)</f>
        <v>-</v>
      </c>
      <c r="GT86" s="535" t="str" cm="1">
        <f t="array" aca="1" ref="GT86" ca="1">INDEX(GT$13:GT85,$B86+1,1)</f>
        <v>-</v>
      </c>
      <c r="GU86" s="535" t="str" cm="1">
        <f t="array" aca="1" ref="GU86" ca="1">INDEX(GU$13:GU85,$B86+1,1)</f>
        <v>-</v>
      </c>
      <c r="GV86" s="411" t="str">
        <f t="shared" si="430"/>
        <v>-</v>
      </c>
      <c r="GW86" s="535" t="str" cm="1">
        <f t="array" aca="1" ref="GW86" ca="1">INDEX(GW$13:GW85,$B86+1,1)</f>
        <v>-</v>
      </c>
      <c r="GX86" s="535" cm="1">
        <f t="array" aca="1" ref="GX86" ca="1">INDEX(GX$13:GX85,$B86+1,1)</f>
        <v>1</v>
      </c>
      <c r="GY86" s="535" cm="1">
        <f t="array" aca="1" ref="GY86" ca="1">INDEX(GY$13:GY85,$B86+1,1)</f>
        <v>1</v>
      </c>
      <c r="GZ86" s="535" t="str" cm="1">
        <f t="array" aca="1" ref="GZ86" ca="1">INDEX(GZ$13:GZ85,$B86+1,1)</f>
        <v>-</v>
      </c>
      <c r="HA86" s="535" t="str" cm="1">
        <f t="array" aca="1" ref="HA86" ca="1">INDEX(HA$13:HA85,$B86+1,1)</f>
        <v>-</v>
      </c>
      <c r="HB86" s="535" t="str" cm="1">
        <f t="array" aca="1" ref="HB86" ca="1">INDEX(HB$13:HB85,$B86+1,1)</f>
        <v>-</v>
      </c>
      <c r="HC86" s="535" t="str" cm="1">
        <f t="array" aca="1" ref="HC86" ca="1">INDEX(HC$13:HC85,$B86+1,1)</f>
        <v>-</v>
      </c>
      <c r="HD86" s="535" t="str" cm="1">
        <f t="array" aca="1" ref="HD86" ca="1">INDEX(HD$13:HD85,$B86+1,1)</f>
        <v>-</v>
      </c>
      <c r="HE86" s="535" t="str" cm="1">
        <f t="array" aca="1" ref="HE86" ca="1">INDEX(HE$13:HE85,$B86+1,1)</f>
        <v>-</v>
      </c>
      <c r="HF86" s="535" t="str" cm="1">
        <f t="array" aca="1" ref="HF86" ca="1">INDEX(HF$13:HF85,$B86+1,1)</f>
        <v>-</v>
      </c>
      <c r="HG86" s="535" t="str" cm="1">
        <f t="array" aca="1" ref="HG86" ca="1">INDEX(HG$13:HG85,$B86+1,1)</f>
        <v>-</v>
      </c>
      <c r="HH86" s="535" t="str" cm="1">
        <f t="array" aca="1" ref="HH86" ca="1">INDEX(HH$13:HH85,$B86+1,1)</f>
        <v>-</v>
      </c>
      <c r="HI86" s="535" t="str" cm="1">
        <f t="array" aca="1" ref="HI86" ca="1">INDEX(HI$13:HI85,$B86+1,1)</f>
        <v>-</v>
      </c>
      <c r="HJ86" s="535" t="str" cm="1">
        <f t="array" aca="1" ref="HJ86" ca="1">INDEX(HJ$13:HJ85,$B86+1,1)</f>
        <v>-</v>
      </c>
      <c r="HK86" s="535" t="str" cm="1">
        <f t="array" aca="1" ref="HK86" ca="1">INDEX(HK$13:HK85,$B86+1,1)</f>
        <v>-</v>
      </c>
      <c r="HL86" s="535" t="str" cm="1">
        <f t="array" aca="1" ref="HL86" ca="1">INDEX(HL$13:HL85,$B86+1,1)</f>
        <v>-</v>
      </c>
      <c r="HM86" s="535" t="str" cm="1">
        <f t="array" aca="1" ref="HM86" ca="1">INDEX(HM$13:HM85,$B86+1,1)</f>
        <v>-</v>
      </c>
      <c r="HN86" s="535" t="str" cm="1">
        <f t="array" aca="1" ref="HN86" ca="1">INDEX(HN$13:HN85,$B86+1,1)</f>
        <v>-</v>
      </c>
      <c r="HO86" s="535" t="str" cm="1">
        <f t="array" aca="1" ref="HO86" ca="1">INDEX(HO$13:HO85,$B86+1,1)</f>
        <v>-</v>
      </c>
      <c r="HP86" s="535" t="str" cm="1">
        <f t="array" aca="1" ref="HP86" ca="1">INDEX(HP$13:HP85,$B86+1,1)</f>
        <v>-</v>
      </c>
      <c r="HQ86" s="535" t="str" cm="1">
        <f t="array" aca="1" ref="HQ86" ca="1">INDEX(HQ$13:HQ85,$B86+1,1)</f>
        <v>-</v>
      </c>
      <c r="HR86" s="535" t="str" cm="1">
        <f t="array" aca="1" ref="HR86" ca="1">INDEX(HR$13:HR85,$B86+1,1)</f>
        <v>-</v>
      </c>
      <c r="HS86" s="535" t="str" cm="1">
        <f t="array" aca="1" ref="HS86" ca="1">INDEX(HS$13:HS85,$B86+1,1)</f>
        <v>-</v>
      </c>
      <c r="HT86" s="535" t="str" cm="1">
        <f t="array" aca="1" ref="HT86" ca="1">INDEX(HT$13:HT85,$B86+1,1)</f>
        <v>-</v>
      </c>
      <c r="HU86" s="411">
        <f t="shared" si="431"/>
        <v>0</v>
      </c>
      <c r="HV86" s="535" t="str" cm="1">
        <f t="array" aca="1" ref="HV86" ca="1">INDEX(HV$13:HV85,$B86+1,1)</f>
        <v>-</v>
      </c>
      <c r="HW86" s="535" cm="1">
        <f t="array" aca="1" ref="HW86" ca="1">INDEX(HW$13:HW85,$B86+1,1)</f>
        <v>1</v>
      </c>
      <c r="HX86" s="535" cm="1">
        <f t="array" aca="1" ref="HX86" ca="1">INDEX(HX$13:HX85,$B86+1,1)</f>
        <v>0</v>
      </c>
      <c r="HY86" s="411">
        <f t="shared" si="432"/>
        <v>0</v>
      </c>
      <c r="HZ86" s="535" cm="1">
        <f t="array" aca="1" ref="HZ86" ca="1">INDEX(HZ$13:HZ85,$B86+1,1)</f>
        <v>0</v>
      </c>
      <c r="IA86" s="411">
        <f t="shared" si="433"/>
        <v>0</v>
      </c>
      <c r="IB86" s="411">
        <f t="shared" si="433"/>
        <v>0</v>
      </c>
      <c r="IC86" s="411">
        <f t="shared" si="433"/>
        <v>0</v>
      </c>
      <c r="ID86" s="411">
        <f t="shared" si="433"/>
        <v>0</v>
      </c>
      <c r="IE86" s="411">
        <f t="shared" si="433"/>
        <v>1</v>
      </c>
      <c r="IF86" s="411">
        <f t="shared" si="433"/>
        <v>0</v>
      </c>
      <c r="IG86" s="535" cm="1">
        <f t="array" aca="1" ref="IG86" ca="1">INDEX(IG$13:IG85,$B86+1,1)</f>
        <v>0</v>
      </c>
      <c r="IH86" s="535" cm="1">
        <f t="array" aca="1" ref="IH86" ca="1">INDEX(IH$13:IH85,$B86+1,1)</f>
        <v>0</v>
      </c>
      <c r="II86" s="535" cm="1">
        <f t="array" aca="1" ref="II86" ca="1">INDEX(II$13:II85,$B86+1,1)</f>
        <v>0</v>
      </c>
      <c r="IJ86" s="535" cm="1">
        <f t="array" aca="1" ref="IJ86" ca="1">INDEX(IJ$13:IJ85,$B86+1,1)</f>
        <v>0</v>
      </c>
      <c r="IK86" s="18"/>
      <c r="IL86" s="535" t="str" cm="1">
        <f t="array" aca="1" ref="IL86" ca="1">INDEX(IL$13:IL85,$B86+1,1)</f>
        <v>-</v>
      </c>
      <c r="IM86" s="535" t="str" cm="1">
        <f t="array" aca="1" ref="IM86" ca="1">INDEX(IM$13:IM85,$B86+1,1)</f>
        <v>-</v>
      </c>
      <c r="IN86" s="535" t="str" cm="1">
        <f t="array" aca="1" ref="IN86" ca="1">INDEX(IN$13:IN85,$B86+1,1)</f>
        <v>-</v>
      </c>
      <c r="IO86" s="535" t="str" cm="1">
        <f t="array" aca="1" ref="IO86" ca="1">INDEX(IO$13:IO85,$B86+1,1)</f>
        <v>-</v>
      </c>
      <c r="IP86" s="535" t="str" cm="1">
        <f t="array" aca="1" ref="IP86" ca="1">INDEX(IP$13:IP85,$B86+1,1)</f>
        <v>-</v>
      </c>
      <c r="IQ86" s="535" t="str" cm="1">
        <f t="array" aca="1" ref="IQ86" ca="1">INDEX(IQ$13:IQ85,$B86+1,1)</f>
        <v>-</v>
      </c>
      <c r="IR86" s="535" t="str" cm="1">
        <f t="array" aca="1" ref="IR86" ca="1">INDEX(IR$13:IR85,$B86+1,1)</f>
        <v>-</v>
      </c>
      <c r="IS86" s="535" t="str" cm="1">
        <f t="array" aca="1" ref="IS86" ca="1">INDEX(IS$13:IS85,$B86+1,1)</f>
        <v>-</v>
      </c>
      <c r="IT86" s="535" t="str" cm="1">
        <f t="array" aca="1" ref="IT86" ca="1">INDEX(IT$13:IT85,$B86+1,1)</f>
        <v>-</v>
      </c>
      <c r="IU86" s="535" t="str" cm="1">
        <f t="array" aca="1" ref="IU86" ca="1">INDEX(IU$13:IU85,$B86+1,1)</f>
        <v>-</v>
      </c>
      <c r="IV86" s="535" t="str" cm="1">
        <f t="array" aca="1" ref="IV86" ca="1">INDEX(IV$13:IV85,$B86+1,1)</f>
        <v>-</v>
      </c>
      <c r="IW86" s="535" t="str" cm="1">
        <f t="array" aca="1" ref="IW86" ca="1">INDEX(IW$13:IW85,$B86+1,1)</f>
        <v>-</v>
      </c>
      <c r="IX86" s="535" t="str" cm="1">
        <f t="array" aca="1" ref="IX86" ca="1">INDEX(IX$13:IX85,$B86+1,1)</f>
        <v>-</v>
      </c>
      <c r="IY86" s="535" t="str" cm="1">
        <f t="array" aca="1" ref="IY86" ca="1">INDEX(IY$13:IY85,$B86+1,1)</f>
        <v>-</v>
      </c>
      <c r="IZ86" s="535" t="str" cm="1">
        <f t="array" aca="1" ref="IZ86" ca="1">INDEX(IZ$13:IZ85,$B86+1,1)</f>
        <v>-</v>
      </c>
      <c r="JA86" s="535" t="str" cm="1">
        <f t="array" aca="1" ref="JA86" ca="1">INDEX(JA$13:JA85,$B86+1,1)</f>
        <v>-</v>
      </c>
      <c r="JB86" s="535" cm="1">
        <f t="array" aca="1" ref="JB86" ca="1">INDEX(JB$13:JB85,$B86+1,1)</f>
        <v>0</v>
      </c>
      <c r="JC86" s="535" cm="1">
        <f t="array" aca="1" ref="JC86" ca="1">INDEX(JC$13:JC85,$B86+1,1)</f>
        <v>0</v>
      </c>
      <c r="JD86" s="545" cm="1">
        <f t="array" aca="1" ref="JD86" ca="1">IF(AND($N86=JD$10,$AS86&lt;&gt;0),INDEX(i.LTWFeedLevels,$AS86,12),0)</f>
        <v>0</v>
      </c>
      <c r="JE86" s="630" cm="1">
        <f t="array" aca="1" ref="JE86" ca="1">IF(AND($N86=JE$10,$AT86&lt;&gt;0),INDEX(i.LTWFeedLevels,$AT86,12),0)</f>
        <v>0</v>
      </c>
      <c r="JF86" s="457">
        <f t="shared" ref="JF86:JF108" ca="1" si="513">JE86</f>
        <v>0</v>
      </c>
      <c r="JG86" s="457">
        <f t="shared" ca="1" si="434"/>
        <v>0</v>
      </c>
      <c r="JH86" s="457">
        <f t="shared" ca="1" si="435"/>
        <v>0</v>
      </c>
      <c r="JI86" s="545" cm="1">
        <f t="array" aca="1" ref="JI86" ca="1">IF(AND($N86=JI$10,$AS86&lt;&gt;0),INDEX(i.LTWFeedLevels,$AS86,12),0)</f>
        <v>0</v>
      </c>
      <c r="JJ86" s="630" cm="1">
        <f t="array" aca="1" ref="JJ86" ca="1">IF(AND($N86=JJ$10,$AT86&lt;&gt;0),INDEX(i.LTWFeedLevels,$AT86,12),0)</f>
        <v>0</v>
      </c>
      <c r="JK86" s="457">
        <f t="shared" ca="1" si="436"/>
        <v>0</v>
      </c>
      <c r="JL86" s="457">
        <f t="shared" ca="1" si="437"/>
        <v>0</v>
      </c>
      <c r="JM86" s="457">
        <f t="shared" ca="1" si="438"/>
        <v>0</v>
      </c>
      <c r="JN86" s="545" cm="1">
        <f t="array" aca="1" ref="JN86" ca="1">IF(AND($N86=JN$10,$AS86&lt;&gt;0),INDEX(i.LTWFeedLevels,$AS86,12),0)</f>
        <v>0</v>
      </c>
      <c r="JO86" s="630" cm="1">
        <f t="array" aca="1" ref="JO86" ca="1">IF(AND($N86=JO$10,$AT86&lt;&gt;0),INDEX(i.LTWFeedLevels,$AT86,12),0)</f>
        <v>0</v>
      </c>
      <c r="JP86" s="457">
        <f t="shared" ca="1" si="439"/>
        <v>0</v>
      </c>
      <c r="JQ86" s="457">
        <f t="shared" ca="1" si="440"/>
        <v>0</v>
      </c>
      <c r="JR86" s="457">
        <f t="shared" ca="1" si="441"/>
        <v>0</v>
      </c>
      <c r="JS86" s="189">
        <f t="shared" ca="1" si="442"/>
        <v>0</v>
      </c>
      <c r="JT86" s="189">
        <f t="shared" ca="1" si="442"/>
        <v>0</v>
      </c>
      <c r="JU86" s="189">
        <f t="shared" ca="1" si="442"/>
        <v>0</v>
      </c>
      <c r="JV86" s="189">
        <f t="shared" ca="1" si="442"/>
        <v>0</v>
      </c>
      <c r="JW86" s="189">
        <f t="shared" ca="1" si="442"/>
        <v>0</v>
      </c>
      <c r="JX86" s="189">
        <f t="shared" ca="1" si="442"/>
        <v>0</v>
      </c>
      <c r="JY86" s="189">
        <f t="shared" ca="1" si="442"/>
        <v>0</v>
      </c>
      <c r="JZ86" s="189">
        <f t="shared" ca="1" si="442"/>
        <v>0</v>
      </c>
      <c r="KA86" s="189">
        <f t="shared" ca="1" si="442"/>
        <v>0</v>
      </c>
      <c r="KB86" s="189">
        <f t="shared" ca="1" si="442"/>
        <v>0</v>
      </c>
      <c r="KC86" s="189">
        <f t="shared" ca="1" si="443"/>
        <v>0</v>
      </c>
      <c r="KD86" s="189">
        <f t="shared" ca="1" si="443"/>
        <v>0</v>
      </c>
      <c r="KE86" s="189">
        <f t="shared" ca="1" si="443"/>
        <v>0</v>
      </c>
      <c r="KF86" s="189">
        <f t="shared" ca="1" si="443"/>
        <v>0</v>
      </c>
      <c r="KG86" s="189">
        <f t="shared" ca="1" si="443"/>
        <v>0</v>
      </c>
      <c r="KH86" s="189">
        <f t="shared" ca="1" si="443"/>
        <v>0</v>
      </c>
      <c r="KI86" s="189">
        <f t="shared" ca="1" si="443"/>
        <v>0</v>
      </c>
      <c r="KJ86" s="189">
        <f t="shared" ca="1" si="443"/>
        <v>0</v>
      </c>
      <c r="KK86" s="189">
        <f t="shared" ca="1" si="443"/>
        <v>0</v>
      </c>
      <c r="KL86" s="189">
        <f t="shared" ca="1" si="443"/>
        <v>0</v>
      </c>
      <c r="KM86" s="189">
        <f t="shared" ca="1" si="444"/>
        <v>0</v>
      </c>
      <c r="KN86" s="189">
        <f t="shared" ca="1" si="444"/>
        <v>0</v>
      </c>
      <c r="KO86" s="189">
        <f t="shared" ca="1" si="444"/>
        <v>0</v>
      </c>
      <c r="KP86" s="189">
        <f t="shared" ca="1" si="444"/>
        <v>0</v>
      </c>
      <c r="KQ86" s="189">
        <f t="shared" ca="1" si="444"/>
        <v>0</v>
      </c>
      <c r="KR86" s="189">
        <f t="shared" ca="1" si="444"/>
        <v>0</v>
      </c>
      <c r="KS86" s="189">
        <f t="shared" ca="1" si="444"/>
        <v>0</v>
      </c>
      <c r="KT86" s="189">
        <f t="shared" ca="1" si="444"/>
        <v>0</v>
      </c>
      <c r="KU86" s="189">
        <f t="shared" ca="1" si="444"/>
        <v>0</v>
      </c>
      <c r="KV86" s="189">
        <f t="shared" ca="1" si="444"/>
        <v>0</v>
      </c>
      <c r="KW86" s="189">
        <f t="shared" ca="1" si="445"/>
        <v>0</v>
      </c>
      <c r="KX86" s="189">
        <f t="shared" ca="1" si="445"/>
        <v>0</v>
      </c>
      <c r="KY86" s="189">
        <f t="shared" ca="1" si="445"/>
        <v>0</v>
      </c>
      <c r="KZ86" s="189">
        <f t="shared" ca="1" si="445"/>
        <v>0</v>
      </c>
      <c r="LA86" s="189">
        <f t="shared" ca="1" si="445"/>
        <v>0</v>
      </c>
      <c r="LB86" s="189">
        <f t="shared" ca="1" si="445"/>
        <v>0</v>
      </c>
      <c r="LC86" s="189">
        <f t="shared" ca="1" si="445"/>
        <v>0</v>
      </c>
      <c r="LD86" s="189">
        <f t="shared" ca="1" si="445"/>
        <v>0</v>
      </c>
      <c r="LE86" s="189">
        <f t="shared" ca="1" si="445"/>
        <v>0</v>
      </c>
      <c r="LF86" s="189">
        <f t="shared" ca="1" si="445"/>
        <v>0</v>
      </c>
      <c r="LG86" s="189">
        <f t="shared" ca="1" si="446"/>
        <v>0</v>
      </c>
      <c r="LH86" s="189">
        <f t="shared" ca="1" si="446"/>
        <v>0</v>
      </c>
      <c r="LI86" s="189">
        <f t="shared" ca="1" si="446"/>
        <v>0</v>
      </c>
      <c r="LJ86" s="189">
        <f t="shared" ca="1" si="446"/>
        <v>0</v>
      </c>
      <c r="LK86" s="189">
        <f t="shared" ca="1" si="446"/>
        <v>0</v>
      </c>
      <c r="LL86" s="189">
        <f t="shared" ca="1" si="446"/>
        <v>0</v>
      </c>
      <c r="LM86" s="189">
        <f t="shared" ca="1" si="446"/>
        <v>0</v>
      </c>
      <c r="LN86" s="189">
        <f t="shared" ca="1" si="446"/>
        <v>0</v>
      </c>
      <c r="LO86" s="189">
        <f t="shared" ca="1" si="446"/>
        <v>0</v>
      </c>
      <c r="LP86" s="189">
        <f t="shared" ca="1" si="446"/>
        <v>0</v>
      </c>
      <c r="LQ86" s="189">
        <f t="shared" ca="1" si="447"/>
        <v>0</v>
      </c>
      <c r="LR86" s="189">
        <f t="shared" ca="1" si="447"/>
        <v>0</v>
      </c>
      <c r="LS86" s="189">
        <f t="shared" ca="1" si="447"/>
        <v>0</v>
      </c>
      <c r="LT86" s="189">
        <f t="shared" ca="1" si="447"/>
        <v>0</v>
      </c>
      <c r="LU86" s="189">
        <f t="shared" ca="1" si="447"/>
        <v>0</v>
      </c>
      <c r="LV86" s="189">
        <f t="shared" ca="1" si="447"/>
        <v>0</v>
      </c>
      <c r="LW86" s="189">
        <f t="shared" ca="1" si="447"/>
        <v>0</v>
      </c>
      <c r="LX86" s="189">
        <f t="shared" ca="1" si="447"/>
        <v>0</v>
      </c>
      <c r="LY86" s="189">
        <f t="shared" ca="1" si="447"/>
        <v>0</v>
      </c>
      <c r="LZ86" s="189">
        <f t="shared" ca="1" si="447"/>
        <v>0</v>
      </c>
      <c r="MA86" s="189">
        <f t="shared" ca="1" si="448"/>
        <v>0</v>
      </c>
      <c r="MB86" s="189">
        <f t="shared" ca="1" si="448"/>
        <v>0</v>
      </c>
      <c r="MC86" s="189">
        <f t="shared" ca="1" si="448"/>
        <v>0</v>
      </c>
      <c r="MD86" s="189">
        <f t="shared" ca="1" si="448"/>
        <v>0</v>
      </c>
      <c r="ME86" s="189">
        <f t="shared" ca="1" si="448"/>
        <v>0</v>
      </c>
      <c r="MF86" s="189">
        <f t="shared" ca="1" si="448"/>
        <v>0</v>
      </c>
      <c r="MG86" s="189">
        <f t="shared" ca="1" si="448"/>
        <v>0</v>
      </c>
      <c r="MH86" s="189">
        <f t="shared" ca="1" si="448"/>
        <v>0</v>
      </c>
      <c r="MI86" s="189">
        <f t="shared" ca="1" si="448"/>
        <v>0</v>
      </c>
      <c r="MJ86" s="189">
        <f t="shared" ca="1" si="448"/>
        <v>0</v>
      </c>
      <c r="MK86" s="189">
        <f t="shared" ca="1" si="448"/>
        <v>0</v>
      </c>
      <c r="ML86" s="189">
        <f t="shared" ca="1" si="448"/>
        <v>0</v>
      </c>
      <c r="MM86" s="557">
        <f t="shared" ca="1" si="449"/>
        <v>0</v>
      </c>
      <c r="MN86" s="557">
        <f t="shared" ca="1" si="449"/>
        <v>0</v>
      </c>
      <c r="MO86" s="557">
        <f t="shared" ca="1" si="449"/>
        <v>0</v>
      </c>
      <c r="MP86" s="557">
        <f t="shared" ca="1" si="449"/>
        <v>0</v>
      </c>
      <c r="MQ86" s="557">
        <f t="shared" ca="1" si="449"/>
        <v>0</v>
      </c>
      <c r="MR86" s="557">
        <f t="shared" ca="1" si="449"/>
        <v>0</v>
      </c>
      <c r="MS86" s="557">
        <f t="shared" ca="1" si="449"/>
        <v>0</v>
      </c>
      <c r="MT86" s="557">
        <f t="shared" ca="1" si="449"/>
        <v>0</v>
      </c>
      <c r="MU86" s="557">
        <f t="shared" ca="1" si="449"/>
        <v>0</v>
      </c>
      <c r="MV86" s="557">
        <f t="shared" ca="1" si="449"/>
        <v>0</v>
      </c>
      <c r="MW86" s="557">
        <f t="shared" ca="1" si="450"/>
        <v>0</v>
      </c>
      <c r="MX86" s="557">
        <f t="shared" ca="1" si="450"/>
        <v>0</v>
      </c>
      <c r="MY86" s="557">
        <f t="shared" ca="1" si="450"/>
        <v>0</v>
      </c>
      <c r="MZ86" s="557">
        <f t="shared" ca="1" si="450"/>
        <v>0</v>
      </c>
      <c r="NA86" s="557">
        <f t="shared" ca="1" si="450"/>
        <v>0</v>
      </c>
      <c r="NB86" s="557">
        <f t="shared" ca="1" si="450"/>
        <v>0</v>
      </c>
      <c r="NC86" s="557">
        <f t="shared" ca="1" si="450"/>
        <v>0</v>
      </c>
      <c r="ND86" s="557">
        <f t="shared" ca="1" si="450"/>
        <v>0</v>
      </c>
      <c r="NE86" s="557">
        <f t="shared" ca="1" si="450"/>
        <v>0</v>
      </c>
      <c r="NF86" s="557">
        <f t="shared" ca="1" si="450"/>
        <v>0</v>
      </c>
      <c r="NG86" s="557">
        <f t="shared" ca="1" si="451"/>
        <v>0</v>
      </c>
      <c r="NH86" s="557">
        <f t="shared" ca="1" si="451"/>
        <v>0</v>
      </c>
      <c r="NI86" s="557">
        <f t="shared" ca="1" si="451"/>
        <v>0</v>
      </c>
      <c r="NJ86" s="557">
        <f t="shared" ca="1" si="451"/>
        <v>0</v>
      </c>
      <c r="NK86" s="557">
        <f t="shared" ca="1" si="451"/>
        <v>0</v>
      </c>
      <c r="NL86" s="557">
        <f t="shared" ca="1" si="451"/>
        <v>0</v>
      </c>
      <c r="NM86" s="557">
        <f t="shared" ca="1" si="451"/>
        <v>0</v>
      </c>
      <c r="NN86" s="557">
        <f t="shared" ca="1" si="451"/>
        <v>0</v>
      </c>
      <c r="NO86" s="557">
        <f t="shared" ca="1" si="451"/>
        <v>0</v>
      </c>
      <c r="NP86" s="557">
        <f t="shared" ca="1" si="451"/>
        <v>0</v>
      </c>
      <c r="NQ86" s="557">
        <f t="shared" ca="1" si="452"/>
        <v>0</v>
      </c>
      <c r="NR86" s="557">
        <f t="shared" ca="1" si="452"/>
        <v>0</v>
      </c>
      <c r="NS86" s="557">
        <f t="shared" ca="1" si="452"/>
        <v>0</v>
      </c>
      <c r="NT86" s="557">
        <f t="shared" ca="1" si="452"/>
        <v>0</v>
      </c>
      <c r="NU86" s="557">
        <f t="shared" ca="1" si="452"/>
        <v>0</v>
      </c>
      <c r="NV86" s="557">
        <f t="shared" ca="1" si="452"/>
        <v>0</v>
      </c>
      <c r="NW86" s="557">
        <f t="shared" ca="1" si="452"/>
        <v>0</v>
      </c>
      <c r="NX86" s="557">
        <f t="shared" ca="1" si="452"/>
        <v>0</v>
      </c>
      <c r="NY86" s="557">
        <f t="shared" ca="1" si="452"/>
        <v>0</v>
      </c>
      <c r="NZ86" s="557">
        <f t="shared" ca="1" si="452"/>
        <v>0</v>
      </c>
      <c r="OA86" s="557">
        <f t="shared" ca="1" si="453"/>
        <v>0</v>
      </c>
      <c r="OB86" s="557">
        <f t="shared" ca="1" si="453"/>
        <v>0</v>
      </c>
      <c r="OC86" s="557">
        <f t="shared" ca="1" si="453"/>
        <v>0</v>
      </c>
      <c r="OD86" s="557">
        <f t="shared" ca="1" si="453"/>
        <v>0</v>
      </c>
      <c r="OE86" s="557">
        <f t="shared" ca="1" si="453"/>
        <v>0</v>
      </c>
      <c r="OF86" s="557">
        <f t="shared" ca="1" si="453"/>
        <v>0</v>
      </c>
      <c r="OG86" s="557">
        <f t="shared" ca="1" si="453"/>
        <v>0</v>
      </c>
      <c r="OH86" s="557">
        <f t="shared" ca="1" si="453"/>
        <v>0</v>
      </c>
      <c r="OI86" s="557">
        <f t="shared" ca="1" si="453"/>
        <v>0</v>
      </c>
      <c r="OJ86" s="557">
        <f t="shared" ca="1" si="453"/>
        <v>0</v>
      </c>
      <c r="OK86" s="557">
        <f t="shared" ca="1" si="454"/>
        <v>0</v>
      </c>
      <c r="OL86" s="557">
        <f t="shared" ca="1" si="454"/>
        <v>0</v>
      </c>
      <c r="OM86" s="557">
        <f t="shared" ca="1" si="454"/>
        <v>0</v>
      </c>
      <c r="ON86" s="557">
        <f t="shared" ca="1" si="454"/>
        <v>0</v>
      </c>
      <c r="OO86" s="557">
        <f t="shared" ca="1" si="454"/>
        <v>0</v>
      </c>
      <c r="OP86" s="557">
        <f t="shared" ca="1" si="454"/>
        <v>0</v>
      </c>
      <c r="OQ86" s="557">
        <f t="shared" ca="1" si="454"/>
        <v>0</v>
      </c>
      <c r="OR86" s="557">
        <f t="shared" ca="1" si="454"/>
        <v>0</v>
      </c>
      <c r="OS86" s="557">
        <f t="shared" ca="1" si="454"/>
        <v>0</v>
      </c>
      <c r="OT86" s="557">
        <f t="shared" ca="1" si="454"/>
        <v>0</v>
      </c>
      <c r="OU86" s="557">
        <f t="shared" ca="1" si="455"/>
        <v>0</v>
      </c>
      <c r="OV86" s="557">
        <f t="shared" ca="1" si="455"/>
        <v>0</v>
      </c>
      <c r="OW86" s="557">
        <f t="shared" ca="1" si="455"/>
        <v>0</v>
      </c>
      <c r="OX86" s="557">
        <f t="shared" ca="1" si="455"/>
        <v>0</v>
      </c>
      <c r="OY86" s="557">
        <f t="shared" ca="1" si="455"/>
        <v>0</v>
      </c>
      <c r="OZ86" s="557">
        <f t="shared" ca="1" si="455"/>
        <v>0</v>
      </c>
      <c r="PA86" s="557">
        <f t="shared" ca="1" si="455"/>
        <v>0</v>
      </c>
      <c r="PB86" s="557">
        <f t="shared" ca="1" si="455"/>
        <v>0</v>
      </c>
      <c r="PC86" s="557">
        <f t="shared" ca="1" si="455"/>
        <v>0</v>
      </c>
      <c r="PD86" s="557">
        <f t="shared" ca="1" si="455"/>
        <v>0</v>
      </c>
      <c r="PE86" s="557">
        <f t="shared" ca="1" si="456"/>
        <v>0</v>
      </c>
      <c r="PF86" s="557">
        <f t="shared" ca="1" si="456"/>
        <v>0</v>
      </c>
      <c r="PG86" s="557">
        <f t="shared" ca="1" si="456"/>
        <v>0</v>
      </c>
      <c r="PH86" s="557">
        <f t="shared" ca="1" si="456"/>
        <v>0</v>
      </c>
      <c r="PI86" s="557">
        <f t="shared" ca="1" si="456"/>
        <v>0</v>
      </c>
      <c r="PJ86" s="557">
        <f t="shared" ca="1" si="456"/>
        <v>0</v>
      </c>
      <c r="PK86" s="557">
        <f t="shared" ca="1" si="456"/>
        <v>0</v>
      </c>
      <c r="PL86" s="557">
        <f t="shared" ca="1" si="456"/>
        <v>0</v>
      </c>
      <c r="PM86" s="557">
        <f t="shared" ca="1" si="456"/>
        <v>0</v>
      </c>
      <c r="PN86" s="557">
        <f t="shared" ca="1" si="456"/>
        <v>0</v>
      </c>
      <c r="PO86" s="557">
        <f t="shared" ca="1" si="457"/>
        <v>0</v>
      </c>
      <c r="PP86" s="557">
        <f t="shared" ca="1" si="457"/>
        <v>0</v>
      </c>
      <c r="PQ86" s="557">
        <f t="shared" ca="1" si="457"/>
        <v>0</v>
      </c>
      <c r="PR86" s="557">
        <f t="shared" ca="1" si="457"/>
        <v>0</v>
      </c>
      <c r="PS86" s="557">
        <f t="shared" ca="1" si="457"/>
        <v>0</v>
      </c>
      <c r="PT86" s="557">
        <f t="shared" ca="1" si="457"/>
        <v>0</v>
      </c>
      <c r="PU86" s="557">
        <f t="shared" ca="1" si="457"/>
        <v>0</v>
      </c>
      <c r="PV86" s="557">
        <f t="shared" ca="1" si="457"/>
        <v>0</v>
      </c>
      <c r="PW86" s="557">
        <f t="shared" ca="1" si="457"/>
        <v>0</v>
      </c>
      <c r="PX86" s="557">
        <f t="shared" ca="1" si="457"/>
        <v>0</v>
      </c>
      <c r="PY86" s="557">
        <f t="shared" ca="1" si="458"/>
        <v>0</v>
      </c>
      <c r="PZ86" s="557">
        <f t="shared" ca="1" si="458"/>
        <v>0</v>
      </c>
      <c r="QA86" s="557">
        <f t="shared" ca="1" si="458"/>
        <v>0</v>
      </c>
      <c r="QB86" s="557">
        <f t="shared" ca="1" si="458"/>
        <v>0</v>
      </c>
      <c r="QC86" s="557">
        <f t="shared" ca="1" si="458"/>
        <v>0</v>
      </c>
      <c r="QD86" s="557">
        <f t="shared" ca="1" si="458"/>
        <v>0</v>
      </c>
      <c r="QE86" s="557">
        <f t="shared" ca="1" si="458"/>
        <v>0</v>
      </c>
      <c r="QF86" s="557">
        <f t="shared" ca="1" si="458"/>
        <v>0</v>
      </c>
      <c r="QG86" s="557">
        <f t="shared" ca="1" si="458"/>
        <v>0</v>
      </c>
      <c r="QH86" s="557">
        <f t="shared" ca="1" si="458"/>
        <v>0</v>
      </c>
      <c r="QI86" s="557">
        <f t="shared" ca="1" si="459"/>
        <v>0</v>
      </c>
      <c r="QJ86" s="557">
        <f t="shared" ca="1" si="459"/>
        <v>0</v>
      </c>
      <c r="QK86" s="557">
        <f t="shared" ca="1" si="459"/>
        <v>0</v>
      </c>
      <c r="QL86" s="557">
        <f t="shared" ca="1" si="459"/>
        <v>0</v>
      </c>
      <c r="QM86" s="557">
        <f t="shared" ca="1" si="459"/>
        <v>0</v>
      </c>
      <c r="QN86" s="557">
        <f t="shared" ca="1" si="459"/>
        <v>0</v>
      </c>
      <c r="QO86" s="557">
        <f t="shared" ca="1" si="459"/>
        <v>0</v>
      </c>
      <c r="QP86" s="557">
        <f t="shared" ca="1" si="459"/>
        <v>0</v>
      </c>
      <c r="QQ86" s="557">
        <f t="shared" ca="1" si="459"/>
        <v>0</v>
      </c>
      <c r="QR86" s="557">
        <f t="shared" ca="1" si="459"/>
        <v>0</v>
      </c>
      <c r="QS86" s="557">
        <f t="shared" ca="1" si="460"/>
        <v>0</v>
      </c>
      <c r="QT86" s="557">
        <f t="shared" ca="1" si="460"/>
        <v>0</v>
      </c>
      <c r="QU86" s="557">
        <f t="shared" ca="1" si="460"/>
        <v>0</v>
      </c>
      <c r="QV86" s="557">
        <f t="shared" ca="1" si="460"/>
        <v>0</v>
      </c>
      <c r="QW86" s="557">
        <f t="shared" ca="1" si="460"/>
        <v>0</v>
      </c>
      <c r="QX86" s="557">
        <f t="shared" ca="1" si="460"/>
        <v>0</v>
      </c>
      <c r="QY86" s="557">
        <f t="shared" ca="1" si="460"/>
        <v>0</v>
      </c>
      <c r="QZ86" s="557">
        <f t="shared" ca="1" si="460"/>
        <v>0</v>
      </c>
      <c r="RA86" s="557">
        <f t="shared" ca="1" si="460"/>
        <v>0</v>
      </c>
      <c r="RB86" s="557">
        <f t="shared" ca="1" si="460"/>
        <v>0</v>
      </c>
      <c r="RC86" s="557">
        <f t="shared" ca="1" si="461"/>
        <v>0</v>
      </c>
      <c r="RD86" s="557">
        <f t="shared" ca="1" si="461"/>
        <v>0</v>
      </c>
      <c r="RE86" s="557">
        <f t="shared" ca="1" si="461"/>
        <v>0</v>
      </c>
      <c r="RF86" s="557">
        <f t="shared" ca="1" si="461"/>
        <v>0</v>
      </c>
      <c r="RG86" s="557">
        <f t="shared" ca="1" si="461"/>
        <v>0</v>
      </c>
      <c r="RH86" s="557">
        <f t="shared" ca="1" si="461"/>
        <v>0</v>
      </c>
      <c r="RI86" s="557">
        <f t="shared" ca="1" si="461"/>
        <v>0</v>
      </c>
      <c r="RJ86" s="557">
        <f t="shared" ca="1" si="461"/>
        <v>0</v>
      </c>
      <c r="RK86" s="557">
        <f t="shared" ca="1" si="461"/>
        <v>0</v>
      </c>
      <c r="RL86" s="557">
        <f t="shared" ca="1" si="461"/>
        <v>0</v>
      </c>
      <c r="RM86" s="557">
        <f t="shared" ca="1" si="462"/>
        <v>0</v>
      </c>
      <c r="RN86" s="557">
        <f t="shared" ca="1" si="462"/>
        <v>0</v>
      </c>
      <c r="RO86" s="557">
        <f t="shared" ca="1" si="462"/>
        <v>0</v>
      </c>
      <c r="RP86" s="557">
        <f t="shared" ca="1" si="462"/>
        <v>0</v>
      </c>
      <c r="RQ86" s="557">
        <f t="shared" ca="1" si="462"/>
        <v>0</v>
      </c>
      <c r="RR86" s="557">
        <f t="shared" ca="1" si="462"/>
        <v>0</v>
      </c>
      <c r="RS86" s="557">
        <f t="shared" ca="1" si="462"/>
        <v>0</v>
      </c>
      <c r="RT86" s="557">
        <f t="shared" ca="1" si="462"/>
        <v>0</v>
      </c>
      <c r="RU86" s="557">
        <f t="shared" ca="1" si="462"/>
        <v>0</v>
      </c>
      <c r="RV86" s="557">
        <f t="shared" ca="1" si="462"/>
        <v>0</v>
      </c>
      <c r="RW86" s="557">
        <f t="shared" ca="1" si="463"/>
        <v>0</v>
      </c>
      <c r="RX86" s="557">
        <f t="shared" ca="1" si="463"/>
        <v>0</v>
      </c>
      <c r="RY86" s="557">
        <f t="shared" ca="1" si="463"/>
        <v>0</v>
      </c>
      <c r="RZ86" s="557">
        <f t="shared" ca="1" si="463"/>
        <v>0</v>
      </c>
      <c r="SA86" s="557">
        <f t="shared" ca="1" si="463"/>
        <v>0</v>
      </c>
      <c r="SB86" s="557">
        <f t="shared" ca="1" si="463"/>
        <v>0</v>
      </c>
      <c r="SC86" s="557">
        <f t="shared" ca="1" si="463"/>
        <v>0</v>
      </c>
      <c r="SD86" s="557">
        <f t="shared" ca="1" si="463"/>
        <v>0</v>
      </c>
      <c r="SE86" s="557">
        <f t="shared" ca="1" si="463"/>
        <v>0</v>
      </c>
      <c r="SF86" s="557">
        <f t="shared" ca="1" si="463"/>
        <v>0</v>
      </c>
      <c r="SG86" s="557">
        <f t="shared" ca="1" si="464"/>
        <v>0</v>
      </c>
      <c r="SH86" s="557">
        <f t="shared" ca="1" si="464"/>
        <v>0</v>
      </c>
      <c r="SI86" s="557">
        <f t="shared" ca="1" si="464"/>
        <v>0</v>
      </c>
      <c r="SJ86" s="557">
        <f t="shared" ca="1" si="464"/>
        <v>0</v>
      </c>
      <c r="SK86" s="557">
        <f t="shared" ca="1" si="464"/>
        <v>0</v>
      </c>
      <c r="SL86" s="557">
        <f t="shared" ca="1" si="464"/>
        <v>0</v>
      </c>
      <c r="SM86" s="557">
        <f t="shared" ca="1" si="464"/>
        <v>0</v>
      </c>
      <c r="SN86" s="557">
        <f t="shared" ca="1" si="464"/>
        <v>0</v>
      </c>
      <c r="SO86" s="557">
        <f t="shared" ca="1" si="464"/>
        <v>0</v>
      </c>
      <c r="SP86" s="557">
        <f t="shared" ca="1" si="464"/>
        <v>0</v>
      </c>
      <c r="SQ86" s="557">
        <f t="shared" ca="1" si="465"/>
        <v>0</v>
      </c>
      <c r="SR86" s="557">
        <f t="shared" ca="1" si="465"/>
        <v>0</v>
      </c>
      <c r="SS86" s="557">
        <f t="shared" ca="1" si="465"/>
        <v>0</v>
      </c>
      <c r="ST86" s="557">
        <f t="shared" ca="1" si="465"/>
        <v>0</v>
      </c>
      <c r="SU86" s="557">
        <f t="shared" ca="1" si="465"/>
        <v>0</v>
      </c>
      <c r="SV86" s="557">
        <f t="shared" ca="1" si="465"/>
        <v>0</v>
      </c>
      <c r="SW86" s="557">
        <f t="shared" ca="1" si="465"/>
        <v>0</v>
      </c>
      <c r="SX86" s="557">
        <f t="shared" ca="1" si="465"/>
        <v>0</v>
      </c>
      <c r="SY86" s="557">
        <f t="shared" ca="1" si="465"/>
        <v>0</v>
      </c>
      <c r="SZ86" s="557">
        <f t="shared" ca="1" si="465"/>
        <v>0</v>
      </c>
      <c r="TA86" s="557">
        <f t="shared" ca="1" si="466"/>
        <v>0</v>
      </c>
      <c r="TB86" s="557">
        <f t="shared" ca="1" si="466"/>
        <v>0</v>
      </c>
      <c r="TC86" s="557">
        <f t="shared" ca="1" si="466"/>
        <v>0</v>
      </c>
      <c r="TD86" s="557">
        <f t="shared" ca="1" si="466"/>
        <v>0</v>
      </c>
      <c r="TE86" s="557">
        <f t="shared" ca="1" si="466"/>
        <v>0</v>
      </c>
      <c r="TF86" s="557">
        <f t="shared" ca="1" si="466"/>
        <v>0</v>
      </c>
      <c r="TG86" s="557">
        <f t="shared" ca="1" si="466"/>
        <v>0</v>
      </c>
      <c r="TH86" s="557">
        <f t="shared" ca="1" si="466"/>
        <v>0</v>
      </c>
      <c r="TI86" s="557">
        <f t="shared" ca="1" si="466"/>
        <v>0</v>
      </c>
      <c r="TJ86" s="557">
        <f t="shared" ca="1" si="466"/>
        <v>0</v>
      </c>
      <c r="TK86" s="557">
        <f t="shared" ca="1" si="467"/>
        <v>0</v>
      </c>
      <c r="TL86" s="557">
        <f t="shared" ca="1" si="467"/>
        <v>0</v>
      </c>
      <c r="TM86" s="557">
        <f t="shared" ca="1" si="467"/>
        <v>0</v>
      </c>
      <c r="TN86" s="557">
        <f t="shared" ca="1" si="467"/>
        <v>0</v>
      </c>
      <c r="TO86" s="557">
        <f t="shared" ca="1" si="467"/>
        <v>0</v>
      </c>
      <c r="TP86" s="557">
        <f t="shared" ca="1" si="467"/>
        <v>0</v>
      </c>
      <c r="TQ86" s="557">
        <f t="shared" ca="1" si="467"/>
        <v>0</v>
      </c>
      <c r="TR86" s="557">
        <f t="shared" ca="1" si="467"/>
        <v>0</v>
      </c>
      <c r="TS86" s="557">
        <f t="shared" ca="1" si="467"/>
        <v>0</v>
      </c>
      <c r="TT86" s="557">
        <f t="shared" ca="1" si="467"/>
        <v>0</v>
      </c>
      <c r="TU86" s="557">
        <f t="shared" ca="1" si="468"/>
        <v>0</v>
      </c>
      <c r="TV86" s="557">
        <f t="shared" ca="1" si="468"/>
        <v>0</v>
      </c>
      <c r="TW86" s="557">
        <f t="shared" ca="1" si="468"/>
        <v>0</v>
      </c>
      <c r="TX86" s="557">
        <f t="shared" ca="1" si="468"/>
        <v>0</v>
      </c>
      <c r="TY86" s="557">
        <f t="shared" ca="1" si="468"/>
        <v>0</v>
      </c>
      <c r="TZ86" s="557">
        <f t="shared" ca="1" si="468"/>
        <v>0</v>
      </c>
      <c r="UA86" s="557">
        <f t="shared" ca="1" si="468"/>
        <v>0</v>
      </c>
      <c r="UB86" s="557">
        <f t="shared" ca="1" si="468"/>
        <v>0</v>
      </c>
      <c r="UC86" s="557">
        <f t="shared" ca="1" si="468"/>
        <v>0</v>
      </c>
      <c r="UD86" s="557">
        <f t="shared" ca="1" si="468"/>
        <v>0</v>
      </c>
      <c r="UE86" s="557">
        <f t="shared" ca="1" si="469"/>
        <v>0</v>
      </c>
      <c r="UF86" s="557">
        <f t="shared" ca="1" si="469"/>
        <v>0</v>
      </c>
      <c r="UG86" s="557">
        <f t="shared" ca="1" si="469"/>
        <v>0</v>
      </c>
      <c r="UH86" s="557">
        <f t="shared" ca="1" si="469"/>
        <v>0</v>
      </c>
      <c r="UI86" s="557">
        <f t="shared" ca="1" si="469"/>
        <v>0</v>
      </c>
      <c r="UJ86" s="557">
        <f t="shared" ca="1" si="469"/>
        <v>0</v>
      </c>
      <c r="UK86" s="557">
        <f t="shared" ca="1" si="469"/>
        <v>0</v>
      </c>
      <c r="UL86" s="557">
        <f t="shared" ca="1" si="469"/>
        <v>0</v>
      </c>
      <c r="UM86" s="557">
        <f t="shared" ca="1" si="469"/>
        <v>0</v>
      </c>
      <c r="UN86" s="557">
        <f t="shared" ca="1" si="469"/>
        <v>0</v>
      </c>
      <c r="UO86" s="557">
        <f t="shared" ca="1" si="470"/>
        <v>0</v>
      </c>
      <c r="UP86" s="557">
        <f t="shared" ca="1" si="470"/>
        <v>0</v>
      </c>
      <c r="UQ86" s="557">
        <f t="shared" ca="1" si="470"/>
        <v>0</v>
      </c>
      <c r="UR86" s="557">
        <f t="shared" ca="1" si="470"/>
        <v>0</v>
      </c>
      <c r="US86" s="557">
        <f t="shared" ca="1" si="470"/>
        <v>0</v>
      </c>
      <c r="UT86" s="557">
        <f t="shared" ca="1" si="470"/>
        <v>0</v>
      </c>
      <c r="UU86" s="557">
        <f t="shared" ca="1" si="470"/>
        <v>0</v>
      </c>
      <c r="UV86" s="557">
        <f t="shared" ca="1" si="470"/>
        <v>0</v>
      </c>
      <c r="UW86" s="557">
        <f t="shared" ca="1" si="470"/>
        <v>0</v>
      </c>
      <c r="UX86" s="557">
        <f t="shared" ca="1" si="470"/>
        <v>0</v>
      </c>
      <c r="UY86" s="557">
        <f t="shared" ca="1" si="471"/>
        <v>0</v>
      </c>
      <c r="UZ86" s="557">
        <f t="shared" ca="1" si="471"/>
        <v>0</v>
      </c>
      <c r="VA86" s="557">
        <f t="shared" ca="1" si="471"/>
        <v>0</v>
      </c>
      <c r="VB86" s="557">
        <f t="shared" ca="1" si="471"/>
        <v>0</v>
      </c>
      <c r="VC86" s="557">
        <f t="shared" ca="1" si="471"/>
        <v>0</v>
      </c>
      <c r="VD86" s="557">
        <f t="shared" ca="1" si="471"/>
        <v>0</v>
      </c>
      <c r="VE86" s="557">
        <f t="shared" ca="1" si="471"/>
        <v>0</v>
      </c>
      <c r="VF86" s="557">
        <f t="shared" ca="1" si="471"/>
        <v>0</v>
      </c>
      <c r="VG86" s="557">
        <f t="shared" ca="1" si="471"/>
        <v>0</v>
      </c>
      <c r="VH86" s="557">
        <f t="shared" ca="1" si="471"/>
        <v>0</v>
      </c>
      <c r="VI86" s="557">
        <f t="shared" ca="1" si="471"/>
        <v>0</v>
      </c>
      <c r="VJ86" s="189">
        <f t="shared" ca="1" si="472"/>
        <v>0</v>
      </c>
      <c r="VK86" s="189">
        <f t="shared" ca="1" si="472"/>
        <v>0</v>
      </c>
      <c r="VL86" s="189">
        <f t="shared" ca="1" si="472"/>
        <v>0</v>
      </c>
      <c r="VM86" s="189">
        <f t="shared" ca="1" si="472"/>
        <v>0</v>
      </c>
      <c r="VN86" s="189">
        <f t="shared" ca="1" si="472"/>
        <v>0</v>
      </c>
      <c r="VO86" s="230">
        <f t="shared" ca="1" si="473"/>
        <v>0</v>
      </c>
      <c r="VP86" s="189">
        <f t="shared" ca="1" si="474"/>
        <v>0</v>
      </c>
      <c r="VQ86" s="189">
        <f t="shared" ca="1" si="474"/>
        <v>0</v>
      </c>
      <c r="VR86" s="189">
        <f t="shared" ca="1" si="474"/>
        <v>0</v>
      </c>
      <c r="VS86" s="189">
        <f t="shared" ca="1" si="474"/>
        <v>0</v>
      </c>
      <c r="VT86" s="189">
        <f t="shared" ca="1" si="474"/>
        <v>0</v>
      </c>
      <c r="VU86" s="230">
        <f t="shared" ca="1" si="475"/>
        <v>0</v>
      </c>
      <c r="VV86" s="231">
        <f t="shared" ca="1" si="476"/>
        <v>0</v>
      </c>
      <c r="VW86" s="231">
        <f t="shared" ca="1" si="476"/>
        <v>0</v>
      </c>
      <c r="VX86" s="231">
        <f t="shared" ca="1" si="476"/>
        <v>0</v>
      </c>
      <c r="VY86" s="231">
        <f t="shared" ca="1" si="476"/>
        <v>0</v>
      </c>
      <c r="VZ86" s="544">
        <f t="shared" ca="1" si="477"/>
        <v>0</v>
      </c>
      <c r="WA86" s="231">
        <f t="shared" ca="1" si="478"/>
        <v>0</v>
      </c>
      <c r="WB86" s="231">
        <f t="shared" ca="1" si="478"/>
        <v>0</v>
      </c>
      <c r="WC86" s="231">
        <f t="shared" ca="1" si="478"/>
        <v>0</v>
      </c>
      <c r="WD86" s="231">
        <f t="shared" ca="1" si="478"/>
        <v>0</v>
      </c>
      <c r="WE86" s="544">
        <f t="shared" ca="1" si="479"/>
        <v>0</v>
      </c>
      <c r="WF86" s="544">
        <f t="shared" ca="1" si="479"/>
        <v>0</v>
      </c>
      <c r="WG86" s="544">
        <f t="shared" ca="1" si="479"/>
        <v>0</v>
      </c>
      <c r="WH86" s="544">
        <f t="shared" ca="1" si="479"/>
        <v>0</v>
      </c>
      <c r="WI86" s="544">
        <f t="shared" ca="1" si="479"/>
        <v>0</v>
      </c>
      <c r="WJ86" s="544">
        <f t="shared" ca="1" si="479"/>
        <v>0</v>
      </c>
      <c r="WK86" s="544">
        <f t="shared" ca="1" si="479"/>
        <v>0</v>
      </c>
      <c r="WL86" s="535" cm="1">
        <f t="array" aca="1" ref="WL86" ca="1">INDEX(WL$13:WL85,$B86+1,1)</f>
        <v>0</v>
      </c>
      <c r="WM86" s="411">
        <f t="shared" ca="1" si="480"/>
        <v>19</v>
      </c>
      <c r="WN86" s="18"/>
      <c r="WO86" s="535" cm="1">
        <f t="array" aca="1" ref="WO86" ca="1">INDEX(WO$13:WO85,$B86+1,1)</f>
        <v>0</v>
      </c>
      <c r="WP86" s="411">
        <f t="shared" si="481"/>
        <v>0</v>
      </c>
      <c r="WQ86" s="535" cm="1">
        <f t="array" aca="1" ref="WQ86" ca="1">INDEX(WQ$13:WQ85,$B86+1,1)</f>
        <v>0</v>
      </c>
      <c r="WR86" s="535" t="str" cm="1">
        <f t="array" aca="1" ref="WR86" ca="1">INDEX(WR$13:WR85,$B86+1,1)</f>
        <v>-</v>
      </c>
      <c r="WS86" s="535" t="str" cm="1">
        <f t="array" aca="1" ref="WS86" ca="1">INDEX(WS$13:WS85,$B86+1,1)</f>
        <v>-</v>
      </c>
      <c r="WT86" s="535" t="str" cm="1">
        <f t="array" aca="1" ref="WT86" ca="1">INDEX(WT$13:WT85,$B86+1,1)</f>
        <v>-</v>
      </c>
      <c r="WU86" s="535" t="str" cm="1">
        <f t="array" aca="1" ref="WU86" ca="1">INDEX(WU$13:WU85,$B86+1,1)</f>
        <v>-</v>
      </c>
      <c r="WV86" s="535" t="str" cm="1">
        <f t="array" aca="1" ref="WV86" ca="1">INDEX(WV$13:WV85,$B86+1,1)</f>
        <v>-</v>
      </c>
      <c r="WW86" s="535" t="str" cm="1">
        <f t="array" aca="1" ref="WW86" ca="1">INDEX(WW$13:WW85,$B86+1,1)</f>
        <v>-</v>
      </c>
      <c r="WX86" s="535" t="str" cm="1">
        <f t="array" aca="1" ref="WX86" ca="1">INDEX(WX$13:WX85,$B86+1,1)</f>
        <v>-</v>
      </c>
      <c r="WY86" s="535" t="str" cm="1">
        <f t="array" aca="1" ref="WY86" ca="1">INDEX(WY$13:WY85,$B86+1,1)</f>
        <v>-</v>
      </c>
      <c r="WZ86" s="535" t="str" cm="1">
        <f t="array" aca="1" ref="WZ86" ca="1">INDEX(WZ$13:WZ85,$B86+1,1)</f>
        <v>-</v>
      </c>
      <c r="XA86" s="535" t="str" cm="1">
        <f t="array" aca="1" ref="XA86" ca="1">INDEX(XA$13:XA85,$B86+1,1)</f>
        <v>-</v>
      </c>
      <c r="XB86" s="535" t="str" cm="1">
        <f t="array" aca="1" ref="XB86" ca="1">INDEX(XB$13:XB85,$B86+1,1)</f>
        <v>-</v>
      </c>
      <c r="XC86" s="535" t="str" cm="1">
        <f t="array" aca="1" ref="XC86" ca="1">INDEX(XC$13:XC85,$B86+1,1)</f>
        <v>-</v>
      </c>
      <c r="XD86" s="535" t="str" cm="1">
        <f t="array" aca="1" ref="XD86" ca="1">INDEX(XD$13:XD85,$B86+1,1)</f>
        <v>-</v>
      </c>
      <c r="XE86" s="535" t="str" cm="1">
        <f t="array" aca="1" ref="XE86" ca="1">INDEX(XE$13:XE85,$B86+1,1)</f>
        <v>-</v>
      </c>
      <c r="XF86" s="535" t="str" cm="1">
        <f t="array" aca="1" ref="XF86" ca="1">INDEX(XF$13:XF85,$B86+1,1)</f>
        <v>-</v>
      </c>
      <c r="XG86" s="535" t="str" cm="1">
        <f t="array" aca="1" ref="XG86" ca="1">INDEX(XG$13:XG85,$B86+1,1)</f>
        <v>-</v>
      </c>
      <c r="XH86" s="18"/>
      <c r="XI86" s="411" t="b">
        <f t="shared" ca="1" si="482"/>
        <v>0</v>
      </c>
      <c r="XJ86" s="411" t="str">
        <f t="shared" ca="1" si="483"/>
        <v>-</v>
      </c>
      <c r="XK86" s="535" t="str" cm="1">
        <f t="array" aca="1" ref="XK86" ca="1">INDEX(XK$13:XK85,$B86+1,1)</f>
        <v>-</v>
      </c>
      <c r="XL86" s="535" t="str" cm="1">
        <f t="array" aca="1" ref="XL86" ca="1">INDEX(XL$13:XL85,$B86+1,1)</f>
        <v>-</v>
      </c>
      <c r="XM86" s="535" t="str" cm="1">
        <f t="array" aca="1" ref="XM86" ca="1">INDEX(XM$13:XM85,$B86+1,1)</f>
        <v>-</v>
      </c>
      <c r="XN86" s="545" cm="1">
        <f t="array" aca="1" ref="XN86" ca="1">INDEX(i.AgeJ,$AD86,1)</f>
        <v>0</v>
      </c>
      <c r="XO86" s="535" t="str" cm="1">
        <f t="array" aca="1" ref="XO86" ca="1">INDEX(XO$13:XO85,$B86+1,1)</f>
        <v>-</v>
      </c>
      <c r="XP86" s="411" t="str">
        <f t="shared" si="484"/>
        <v>-</v>
      </c>
      <c r="XQ86" s="411" t="str">
        <f t="shared" si="484"/>
        <v>-</v>
      </c>
      <c r="XR86" s="535" t="str" cm="1">
        <f t="array" aca="1" ref="XR86" ca="1">INDEX(XR$13:XR85,$B86+1,1)</f>
        <v>-</v>
      </c>
      <c r="XS86" s="535" t="str" cm="1">
        <f t="array" aca="1" ref="XS86" ca="1">INDEX(XS$13:XS85,$B86+1,1)</f>
        <v>-</v>
      </c>
      <c r="XT86" s="535" t="str" cm="1">
        <f t="array" aca="1" ref="XT86" ca="1">INDEX(XT$13:XT85,$B86+1,1)</f>
        <v>-</v>
      </c>
      <c r="XU86" s="535" t="str" cm="1">
        <f t="array" aca="1" ref="XU86" ca="1">INDEX(XU$13:XU85,$B86+1,1)</f>
        <v>-</v>
      </c>
      <c r="XV86" s="535" t="str" cm="1">
        <f t="array" aca="1" ref="XV86" ca="1">INDEX(XV$13:XV85,$B86+1,1)</f>
        <v>-</v>
      </c>
      <c r="XW86" s="535" t="b" cm="1">
        <f t="array" aca="1" ref="XW86" ca="1">INDEX(XW$13:XW85,$B86+1,1)</f>
        <v>1</v>
      </c>
      <c r="XX86" s="535" t="str" cm="1">
        <f t="array" aca="1" ref="XX86" ca="1">INDEX(XX$13:XX85,$B86+1,1)</f>
        <v>-</v>
      </c>
      <c r="XY86" s="535" cm="1">
        <f t="array" aca="1" ref="XY86" ca="1">INDEX(XY$13:XY85,$B86+1,1)</f>
        <v>0</v>
      </c>
      <c r="XZ86" s="535" cm="1">
        <f t="array" aca="1" ref="XZ86" ca="1">INDEX(XZ$13:XZ85,$B86+1,1)</f>
        <v>0</v>
      </c>
      <c r="YA86" s="535" cm="1">
        <f t="array" aca="1" ref="YA86" ca="1">INDEX(YA$13:YA85,$B86+1,1)</f>
        <v>0</v>
      </c>
      <c r="YB86" s="18"/>
      <c r="YC86" s="411">
        <f t="shared" si="485"/>
        <v>50</v>
      </c>
      <c r="YD86" s="411">
        <f t="shared" si="485"/>
        <v>50</v>
      </c>
      <c r="YE86" s="411">
        <f t="shared" si="485"/>
        <v>50</v>
      </c>
      <c r="YF86" s="411">
        <f t="shared" si="485"/>
        <v>50</v>
      </c>
      <c r="YG86" s="535" cm="1">
        <f t="array" aca="1" ref="YG86" ca="1">INDEX(YG$13:YG85,$B86+1,1)</f>
        <v>1</v>
      </c>
      <c r="YH86" s="535" cm="1">
        <f t="array" aca="1" ref="YH86" ca="1">INDEX(YH$13:YH85,$B86+1,1)</f>
        <v>1</v>
      </c>
      <c r="YI86" s="535" cm="1">
        <f t="array" aca="1" ref="YI86" ca="1">INDEX(YI$13:YI85,$B86+1,1)</f>
        <v>1</v>
      </c>
      <c r="YJ86" s="535" cm="1">
        <f t="array" aca="1" ref="YJ86" ca="1">INDEX(YJ$13:YJ85,$B86+1,1)</f>
        <v>1</v>
      </c>
      <c r="YK86" s="535" t="str" cm="1">
        <f t="array" aca="1" ref="YK86" ca="1">INDEX(YK$13:YK85,$B86+1,1)</f>
        <v>-</v>
      </c>
      <c r="YL86" s="535" t="str" cm="1">
        <f t="array" aca="1" ref="YL86" ca="1">INDEX(YL$13:YL85,$B86+1,1)</f>
        <v>-</v>
      </c>
      <c r="YM86" s="535" t="str" cm="1">
        <f t="array" aca="1" ref="YM86" ca="1">INDEX(YM$13:YM85,$B86+1,1)</f>
        <v>-</v>
      </c>
      <c r="YN86" s="535" t="str" cm="1">
        <f t="array" aca="1" ref="YN86" ca="1">INDEX(YN$13:YN85,$B86+1,1)</f>
        <v>-</v>
      </c>
      <c r="YO86" s="535" t="str" cm="1">
        <f t="array" aca="1" ref="YO86" ca="1">INDEX(YO$13:YO85,$B86+1,1)</f>
        <v>-</v>
      </c>
      <c r="YP86" s="535" t="str" cm="1">
        <f t="array" aca="1" ref="YP86" ca="1">INDEX(YP$13:YP85,$B86+1,1)</f>
        <v>-</v>
      </c>
      <c r="YQ86" s="535" t="str" cm="1">
        <f t="array" aca="1" ref="YQ86" ca="1">INDEX(YQ$13:YQ85,$B86+1,1)</f>
        <v>-</v>
      </c>
      <c r="YR86" s="18"/>
      <c r="YS86" s="535" t="str" cm="1">
        <f t="array" aca="1" ref="YS86" ca="1">INDEX(YS$13:YS85,$B86+1,1)</f>
        <v>-</v>
      </c>
      <c r="YT86" s="411">
        <f t="shared" ca="1" si="486"/>
        <v>1</v>
      </c>
      <c r="YU86" s="18"/>
      <c r="YV86" s="669" t="b">
        <f t="shared" ca="1" si="487"/>
        <v>1</v>
      </c>
      <c r="YW86" s="535" t="b" cm="1">
        <f t="array" aca="1" ref="YW86" ca="1">INDEX(YW$13:YW85,$B86+1,1)</f>
        <v>0</v>
      </c>
      <c r="YX86" s="535" t="b" cm="1">
        <f t="array" aca="1" ref="YX86" ca="1">INDEX(YX$13:YX85,$B86+1,1)</f>
        <v>0</v>
      </c>
      <c r="YY86" s="22" t="b">
        <v>1</v>
      </c>
      <c r="YZ86" s="411" t="b">
        <f t="shared" ref="YZ86:YZ105" ca="1" si="514">YX86</f>
        <v>0</v>
      </c>
      <c r="ZA86" s="535" t="b" cm="1">
        <f t="array" aca="1" ref="ZA86" ca="1">INDEX(ZA$13:ZA85,$B86+1,1)</f>
        <v>1</v>
      </c>
      <c r="ZB86" s="22" t="s">
        <v>30</v>
      </c>
      <c r="ZC86" s="547" t="str" cm="1">
        <f t="array" aca="1" ref="ZC86" ca="1">IF(YX86&lt;&gt;TRUE,"-",VALUE(IFERROR(VALUE($K86),0) &amp; _xlfn.SWITCH($CD86,"-",4,$CD86) &amp; $L86 &amp; $T86 &amp; "00" &amp; $N86 &amp; $AK86 &amp; $R86 &amp; _xlfn.SWITCH($AM86,3,1,$AM86) &amp; _xlfn.SWITCH($M86,4,0,$M86) &amp; $AD86 &amp; IF(MOD($H86-2,ZC$6)&gt;=ZC$7,"",TEXT(INT(MOD($H86-2,ZC$6)/2)+1,"00"))))</f>
        <v>-</v>
      </c>
      <c r="ZD86" s="662" cm="1">
        <f t="array" aca="1" ref="ZD86" ca="1">IF(YY86&lt;&gt;TRUE,"-",VALUE(IFERROR(VALUE($K86),0) &amp; _xlfn.SWITCH($CD86,"-",4,$CD86) &amp; $L86 &amp; $T86 &amp; "00" &amp; $N86 &amp; $AK86 &amp; $R86 &amp; _xlfn.SWITCH($AM86,3,1,$AM86) &amp; _xlfn.SWITCH($M86,4,0,$M86) &amp; $AD86 &amp; IF(MOD($H86-1,ZD$6)&gt;=ZD$7,"",TEXT(INT(MOD($H86-1,ZD$6)/2)+1,"00"))))</f>
        <v>14210012120101</v>
      </c>
      <c r="ZE86" s="543">
        <f t="shared" ca="1" si="488"/>
        <v>652</v>
      </c>
      <c r="ZF86" s="543">
        <f t="shared" ca="1" si="488"/>
        <v>686</v>
      </c>
      <c r="ZG86" s="543">
        <f t="shared" ca="1" si="488"/>
        <v>721</v>
      </c>
      <c r="ZH86" s="459">
        <f t="shared" ca="1" si="489"/>
        <v>469</v>
      </c>
      <c r="ZI86" s="459">
        <f t="shared" ca="1" si="489"/>
        <v>504</v>
      </c>
      <c r="ZJ86" s="459">
        <f t="shared" ca="1" si="489"/>
        <v>539</v>
      </c>
      <c r="ZK86" s="459">
        <f t="shared" ca="1" si="490"/>
        <v>385</v>
      </c>
      <c r="ZL86" s="459">
        <f t="shared" ca="1" si="490"/>
        <v>420</v>
      </c>
      <c r="ZM86" s="459">
        <f t="shared" ca="1" si="490"/>
        <v>455</v>
      </c>
      <c r="ZN86" s="535" t="str" cm="1">
        <f t="array" aca="1" ref="ZN86" ca="1">INDEX(ZN$13:ZN85,$B86+1,1)</f>
        <v>-</v>
      </c>
      <c r="ZO86" s="535" t="str" cm="1">
        <f t="array" aca="1" ref="ZO86" ca="1">INDEX(ZO$13:ZO85,$B86+1,1)</f>
        <v>-</v>
      </c>
      <c r="ZP86" s="535" t="str" cm="1">
        <f t="array" aca="1" ref="ZP86" ca="1">INDEX(ZP$13:ZP85,$B86+1,1)</f>
        <v>-</v>
      </c>
      <c r="ZQ86" s="535" t="str" cm="1">
        <f t="array" aca="1" ref="ZQ86" ca="1">INDEX(ZQ$13:ZQ85,$B86+1,1)</f>
        <v>-</v>
      </c>
      <c r="ZR86" s="535" t="str" cm="1">
        <f t="array" aca="1" ref="ZR86" ca="1">INDEX(ZR$13:ZR85,$B86+1,1)</f>
        <v>-</v>
      </c>
      <c r="ZS86" s="535" t="str" cm="1">
        <f t="array" aca="1" ref="ZS86" ca="1">INDEX(ZS$13:ZS85,$B86+1,1)</f>
        <v>-</v>
      </c>
      <c r="ZT86" s="535" t="str" cm="1">
        <f t="array" aca="1" ref="ZT86" ca="1">INDEX(ZT$13:ZT85,$B86+1,1)</f>
        <v>-</v>
      </c>
      <c r="ZU86" s="535" t="str" cm="1">
        <f t="array" aca="1" ref="ZU86" ca="1">INDEX(ZU$13:ZU85,$B86+1,1)</f>
        <v>-</v>
      </c>
      <c r="ZV86" s="535" t="str" cm="1">
        <f t="array" aca="1" ref="ZV86" ca="1">INDEX(ZV$13:ZV85,$B86+1,1)</f>
        <v>-</v>
      </c>
      <c r="ZW86" s="535" t="str" cm="1">
        <f t="array" aca="1" ref="ZW86" ca="1">INDEX(ZW$13:ZW85,$B86+1,1)</f>
        <v>-</v>
      </c>
      <c r="ZX86" s="535" t="str" cm="1">
        <f t="array" aca="1" ref="ZX86" ca="1">INDEX(ZX$13:ZX85,$B86+1,1)</f>
        <v>-</v>
      </c>
      <c r="ZY86" s="535" t="str" cm="1">
        <f t="array" aca="1" ref="ZY86" ca="1">INDEX(ZY$13:ZY85,$B86+1,1)</f>
        <v>-</v>
      </c>
      <c r="ZZ86" s="22">
        <v>3</v>
      </c>
      <c r="AAA86" s="22">
        <v>3</v>
      </c>
      <c r="AAB86" s="22" cm="1">
        <f t="array" aca="1" ref="AAB86" ca="1">INDEX(AAB$13:AAB85,$B86+1,1)</f>
        <v>0</v>
      </c>
      <c r="AAC86" s="22">
        <v>1</v>
      </c>
      <c r="AAD86" s="22">
        <v>-1</v>
      </c>
      <c r="AAE86" s="535" t="str" cm="1">
        <f t="array" aca="1" ref="AAE86" ca="1">INDEX(AAE$13:AAE85,$B86+1,1)</f>
        <v>-</v>
      </c>
      <c r="AAF86" s="535" t="str" cm="1">
        <f t="array" aca="1" ref="AAF86" ca="1">INDEX(AAF$13:AAF85,$B86+1,1)</f>
        <v>-</v>
      </c>
      <c r="AAG86" s="535" t="str" cm="1">
        <f t="array" aca="1" ref="AAG86" ca="1">INDEX(AAG$13:AAG85,$B86+1,1)</f>
        <v>-</v>
      </c>
      <c r="AAH86" s="520">
        <f ca="1">AAB86</f>
        <v>0</v>
      </c>
      <c r="AAI86" s="520">
        <f t="shared" ref="AAI86" si="515">AAC86</f>
        <v>1</v>
      </c>
      <c r="AAJ86" s="520">
        <f t="shared" ref="AAJ86" si="516">AAD86</f>
        <v>-1</v>
      </c>
      <c r="AAK86" s="535" t="str" cm="1">
        <f t="array" aca="1" ref="AAK86" ca="1">INDEX(AAK$13:AAK85,$B86+1,1)</f>
        <v>-</v>
      </c>
      <c r="AAL86" s="535" cm="1">
        <f t="array" aca="1" ref="AAL86" ca="1">INDEX(AAL$13:AAL85,$B86+1,1)</f>
        <v>1</v>
      </c>
      <c r="AAM86" s="535" cm="1">
        <f t="array" aca="1" ref="AAM86" ca="1">INDEX(AAM$13:AAM85,$B86+1,1)</f>
        <v>1</v>
      </c>
      <c r="AAN86" s="666" t="b">
        <f t="shared" ca="1" si="491"/>
        <v>0</v>
      </c>
      <c r="AAO86" s="666" t="b">
        <f t="shared" ca="1" si="491"/>
        <v>0</v>
      </c>
      <c r="AAP86" s="666" t="b">
        <f t="shared" ca="1" si="491"/>
        <v>0</v>
      </c>
      <c r="AAQ86" s="666" t="b">
        <f t="shared" ca="1" si="491"/>
        <v>0</v>
      </c>
      <c r="AAR86" s="667">
        <f t="shared" ca="1" si="492"/>
        <v>0.9</v>
      </c>
      <c r="AAS86" s="668">
        <f t="shared" ca="1" si="493"/>
        <v>0.66</v>
      </c>
      <c r="AAT86" s="669" t="b">
        <f t="shared" ca="1" si="494"/>
        <v>1</v>
      </c>
      <c r="AAU86" s="716">
        <f t="shared" ca="1" si="495"/>
        <v>999</v>
      </c>
      <c r="AAV86" s="191" t="b">
        <f>AAV85</f>
        <v>0</v>
      </c>
      <c r="AAW86" s="715">
        <f t="shared" ca="1" si="496"/>
        <v>0.5</v>
      </c>
      <c r="AAX86" s="717">
        <f t="shared" ca="1" si="497"/>
        <v>0</v>
      </c>
      <c r="AAY86" s="717">
        <f t="shared" ca="1" si="497"/>
        <v>0</v>
      </c>
      <c r="AAZ86" s="670">
        <f t="shared" ca="1" si="498"/>
        <v>999999</v>
      </c>
      <c r="ABA86" s="18"/>
      <c r="ABB86" s="545" t="b">
        <f t="shared" ca="1" si="499"/>
        <v>1</v>
      </c>
      <c r="ABC86" s="545" t="str">
        <f t="shared" ca="1" si="499"/>
        <v>-</v>
      </c>
      <c r="ABD86" s="545" t="str">
        <f t="shared" ca="1" si="499"/>
        <v>-</v>
      </c>
      <c r="ABE86" s="545" t="str">
        <f t="shared" ca="1" si="499"/>
        <v>-</v>
      </c>
      <c r="ABF86" s="545" t="str">
        <f t="shared" ca="1" si="499"/>
        <v>-</v>
      </c>
      <c r="ABG86" s="545" t="str">
        <f t="shared" ca="1" si="499"/>
        <v>-</v>
      </c>
      <c r="ABH86" s="545" t="str">
        <f t="shared" ca="1" si="499"/>
        <v>-</v>
      </c>
      <c r="ABI86" s="545" t="str">
        <f t="shared" ca="1" si="499"/>
        <v>-</v>
      </c>
      <c r="ABJ86" s="545" t="str">
        <f t="shared" ca="1" si="499"/>
        <v>-</v>
      </c>
      <c r="ABK86" s="545" t="str">
        <f t="shared" ca="1" si="499"/>
        <v>-</v>
      </c>
      <c r="ABL86" s="545" t="str">
        <f t="shared" ca="1" si="500"/>
        <v>-</v>
      </c>
      <c r="ABM86" s="545" t="str">
        <f t="shared" ca="1" si="500"/>
        <v>-</v>
      </c>
      <c r="ABN86" s="545" t="str">
        <f t="shared" ca="1" si="500"/>
        <v>-</v>
      </c>
      <c r="ABO86" s="545" t="str">
        <f t="shared" ca="1" si="500"/>
        <v>-</v>
      </c>
      <c r="ABP86" s="545" t="str">
        <f t="shared" ca="1" si="500"/>
        <v>-</v>
      </c>
      <c r="ABQ86" s="545" t="str">
        <f t="shared" ca="1" si="500"/>
        <v>-</v>
      </c>
      <c r="ABR86" s="545" t="str">
        <f t="shared" ca="1" si="500"/>
        <v>-</v>
      </c>
      <c r="ABS86" s="545" t="str">
        <f t="shared" ca="1" si="500"/>
        <v>-</v>
      </c>
      <c r="ABT86" s="545" t="b">
        <f t="shared" ca="1" si="500"/>
        <v>1</v>
      </c>
      <c r="ABU86" s="545" t="str">
        <f t="shared" ca="1" si="500"/>
        <v>-</v>
      </c>
      <c r="ABV86" s="545" t="str">
        <f t="shared" ca="1" si="501"/>
        <v>-</v>
      </c>
      <c r="ABW86" s="545" t="str">
        <f t="shared" ca="1" si="501"/>
        <v>-</v>
      </c>
      <c r="ABX86" s="545" t="str">
        <f t="shared" ca="1" si="501"/>
        <v>-</v>
      </c>
      <c r="ABY86" s="545" t="str">
        <f t="shared" ca="1" si="501"/>
        <v>-</v>
      </c>
      <c r="ABZ86" s="545" t="str">
        <f t="shared" ca="1" si="501"/>
        <v>-</v>
      </c>
      <c r="ACA86" s="545" t="str">
        <f t="shared" ca="1" si="501"/>
        <v>-</v>
      </c>
      <c r="ACB86" s="545" t="str">
        <f t="shared" ca="1" si="501"/>
        <v>-</v>
      </c>
      <c r="ACC86" s="545" t="str">
        <f t="shared" ca="1" si="501"/>
        <v>-</v>
      </c>
      <c r="ACD86" s="545" t="str">
        <f t="shared" ca="1" si="501"/>
        <v>-</v>
      </c>
      <c r="ACE86" s="545" t="str">
        <f t="shared" ca="1" si="501"/>
        <v>-</v>
      </c>
      <c r="ACF86" s="545" t="str">
        <f t="shared" ca="1" si="502"/>
        <v>-</v>
      </c>
      <c r="ACG86" s="545" t="str">
        <f t="shared" ca="1" si="502"/>
        <v>-</v>
      </c>
      <c r="ACH86" s="545" t="str">
        <f t="shared" ca="1" si="502"/>
        <v>-</v>
      </c>
      <c r="ACI86" s="545" t="str">
        <f t="shared" ca="1" si="502"/>
        <v>-</v>
      </c>
      <c r="ACJ86" s="545" t="str">
        <f t="shared" ca="1" si="502"/>
        <v>-</v>
      </c>
      <c r="ACK86" s="545" t="str">
        <f t="shared" ca="1" si="502"/>
        <v>-</v>
      </c>
      <c r="ACL86" s="545" t="b">
        <f t="shared" ca="1" si="502"/>
        <v>1</v>
      </c>
      <c r="ACM86" s="545" t="str">
        <f t="shared" ca="1" si="502"/>
        <v>-</v>
      </c>
      <c r="ACN86" s="545" t="str">
        <f t="shared" ca="1" si="502"/>
        <v>-</v>
      </c>
      <c r="ACO86" s="545" t="str">
        <f t="shared" ca="1" si="502"/>
        <v>-</v>
      </c>
      <c r="ACP86" s="545" t="str">
        <f t="shared" ca="1" si="503"/>
        <v>-</v>
      </c>
      <c r="ACQ86" s="545" t="str">
        <f t="shared" ca="1" si="503"/>
        <v>-</v>
      </c>
      <c r="ACR86" s="545" t="str">
        <f t="shared" ca="1" si="503"/>
        <v>-</v>
      </c>
      <c r="ACS86" s="545" t="str">
        <f t="shared" ca="1" si="503"/>
        <v>-</v>
      </c>
      <c r="ACT86" s="545" t="str">
        <f t="shared" ca="1" si="503"/>
        <v>-</v>
      </c>
      <c r="ACU86" s="545" t="str">
        <f t="shared" ca="1" si="503"/>
        <v>-</v>
      </c>
      <c r="ACV86" s="545" t="str">
        <f t="shared" ca="1" si="503"/>
        <v>-</v>
      </c>
      <c r="ACW86" s="545" t="str">
        <f t="shared" ca="1" si="503"/>
        <v>-</v>
      </c>
      <c r="ACX86" s="545" t="str">
        <f t="shared" ca="1" si="503"/>
        <v>-</v>
      </c>
      <c r="ACY86" s="545" t="str">
        <f t="shared" ca="1" si="503"/>
        <v>-</v>
      </c>
      <c r="ACZ86" s="545" t="str">
        <f t="shared" ca="1" si="504"/>
        <v>-</v>
      </c>
      <c r="ADA86" s="545" t="str">
        <f t="shared" ca="1" si="504"/>
        <v>-</v>
      </c>
      <c r="ADB86" s="545" t="str">
        <f t="shared" ca="1" si="504"/>
        <v>-</v>
      </c>
      <c r="ADC86" s="545" t="str">
        <f t="shared" ca="1" si="504"/>
        <v>-</v>
      </c>
      <c r="ADD86" s="545" t="b">
        <f t="shared" ca="1" si="504"/>
        <v>1</v>
      </c>
      <c r="ADE86" s="545" t="str">
        <f t="shared" ca="1" si="504"/>
        <v>-</v>
      </c>
      <c r="ADF86" s="545" t="str">
        <f t="shared" ca="1" si="504"/>
        <v>-</v>
      </c>
      <c r="ADG86" s="545" t="str">
        <f t="shared" ca="1" si="504"/>
        <v>-</v>
      </c>
      <c r="ADH86" s="545" t="str">
        <f t="shared" ca="1" si="504"/>
        <v>-</v>
      </c>
      <c r="ADI86" s="545" t="str">
        <f t="shared" ca="1" si="504"/>
        <v>-</v>
      </c>
      <c r="ADJ86" s="545" t="str">
        <f t="shared" ca="1" si="505"/>
        <v>-</v>
      </c>
      <c r="ADK86" s="545" t="str">
        <f t="shared" ca="1" si="505"/>
        <v>-</v>
      </c>
      <c r="ADL86" s="545" t="str">
        <f t="shared" ca="1" si="505"/>
        <v>-</v>
      </c>
      <c r="ADM86" s="545" t="str">
        <f t="shared" ca="1" si="505"/>
        <v>-</v>
      </c>
      <c r="ADN86" s="545" t="str">
        <f t="shared" ca="1" si="505"/>
        <v>-</v>
      </c>
      <c r="ADO86" s="545" t="str">
        <f t="shared" ca="1" si="505"/>
        <v>-</v>
      </c>
      <c r="ADP86" s="545" t="str">
        <f t="shared" ca="1" si="505"/>
        <v>-</v>
      </c>
      <c r="ADQ86" s="545" t="str">
        <f t="shared" ca="1" si="505"/>
        <v>-</v>
      </c>
      <c r="ADR86" s="545" t="str">
        <f t="shared" ca="1" si="505"/>
        <v>-</v>
      </c>
      <c r="ADS86" s="545" t="str">
        <f t="shared" ca="1" si="505"/>
        <v>-</v>
      </c>
      <c r="ADT86" s="545" t="str">
        <f t="shared" ca="1" si="506"/>
        <v>-</v>
      </c>
      <c r="ADU86" s="545" t="str">
        <f t="shared" ca="1" si="506"/>
        <v>-</v>
      </c>
      <c r="ADV86" s="545" t="b">
        <f t="shared" ca="1" si="506"/>
        <v>1</v>
      </c>
      <c r="ADW86" s="545" t="str">
        <f t="shared" ca="1" si="506"/>
        <v>-</v>
      </c>
      <c r="ADX86" s="545" t="str">
        <f t="shared" ca="1" si="506"/>
        <v>-</v>
      </c>
      <c r="ADY86" s="545" t="str">
        <f t="shared" ca="1" si="506"/>
        <v>-</v>
      </c>
      <c r="ADZ86" s="545" t="str">
        <f t="shared" ca="1" si="506"/>
        <v>-</v>
      </c>
      <c r="AEA86" s="545" t="str">
        <f t="shared" ca="1" si="506"/>
        <v>-</v>
      </c>
      <c r="AEB86" s="545" t="str">
        <f t="shared" ca="1" si="506"/>
        <v>-</v>
      </c>
      <c r="AEC86" s="545" t="str">
        <f t="shared" ca="1" si="506"/>
        <v>-</v>
      </c>
      <c r="AED86" s="545" t="str">
        <f t="shared" ca="1" si="507"/>
        <v>-</v>
      </c>
      <c r="AEE86" s="545" t="str">
        <f t="shared" ca="1" si="507"/>
        <v>-</v>
      </c>
      <c r="AEF86" s="545" t="str">
        <f t="shared" ca="1" si="507"/>
        <v>-</v>
      </c>
      <c r="AEG86" s="545" t="str">
        <f t="shared" ca="1" si="507"/>
        <v>-</v>
      </c>
      <c r="AEH86" s="545" t="str">
        <f t="shared" ca="1" si="507"/>
        <v>-</v>
      </c>
      <c r="AEI86" s="545" t="str">
        <f t="shared" ca="1" si="507"/>
        <v>-</v>
      </c>
      <c r="AEJ86" s="545" t="str">
        <f t="shared" ca="1" si="507"/>
        <v>-</v>
      </c>
      <c r="AEK86" s="545" t="str">
        <f t="shared" ca="1" si="507"/>
        <v>-</v>
      </c>
      <c r="AEL86" s="545" t="str">
        <f t="shared" ca="1" si="507"/>
        <v>-</v>
      </c>
      <c r="AEM86" s="545" t="str">
        <f t="shared" ca="1" si="507"/>
        <v>-</v>
      </c>
      <c r="AEN86" s="535" cm="1">
        <f t="array" aca="1" ref="AEN86" ca="1">INDEX(AEN$13:AEN85,$B86+1,1)</f>
        <v>0</v>
      </c>
      <c r="AEO86" s="483">
        <v>0</v>
      </c>
    </row>
    <row r="87" spans="1:821" outlineLevel="2">
      <c r="A87" s="18">
        <f t="shared" si="226"/>
        <v>74</v>
      </c>
      <c r="B87" s="657">
        <f ca="1">OFFSET($A87,-2,0)</f>
        <v>72</v>
      </c>
      <c r="C87" s="458">
        <f t="shared" ca="1" si="385"/>
        <v>2200</v>
      </c>
      <c r="D87" s="119" t="str">
        <f t="shared" ca="1" si="386"/>
        <v>GSW</v>
      </c>
      <c r="E87" t="b">
        <v>1</v>
      </c>
      <c r="F87" t="b">
        <v>0</v>
      </c>
      <c r="G87" t="b">
        <f t="shared" si="387"/>
        <v>1</v>
      </c>
      <c r="H87" s="191">
        <f t="shared" ref="H87:H108" ca="1" si="517">OFFSET(H87,-1,0)+1</f>
        <v>2</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388"/>
        <v>1</v>
      </c>
      <c r="O87" s="230">
        <f t="shared" ca="1" si="388"/>
        <v>9</v>
      </c>
      <c r="P87" s="230">
        <f t="shared" ca="1" si="388"/>
        <v>1</v>
      </c>
      <c r="Q87" s="230">
        <f t="shared" ca="1" si="388"/>
        <v>1</v>
      </c>
      <c r="R87" s="230">
        <f t="shared" ca="1" si="388"/>
        <v>1</v>
      </c>
      <c r="S87" s="230">
        <f t="shared" ca="1" si="388"/>
        <v>1</v>
      </c>
      <c r="T87" s="411">
        <f t="shared" ca="1" si="389"/>
        <v>1</v>
      </c>
      <c r="U87" s="411">
        <f t="shared" ca="1" si="389"/>
        <v>1</v>
      </c>
      <c r="V87" s="411">
        <f t="shared" ca="1" si="390"/>
        <v>2</v>
      </c>
      <c r="W87" s="777" t="b">
        <f t="shared" ca="1" si="391"/>
        <v>0</v>
      </c>
      <c r="X87" s="777" t="b">
        <f t="shared" ca="1" si="391"/>
        <v>0</v>
      </c>
      <c r="Y87" s="777" t="b">
        <f t="shared" ca="1" si="391"/>
        <v>1</v>
      </c>
      <c r="Z87" s="796" t="b" cm="1">
        <f t="array" aca="1" ref="Z87" ca="1">INDEX(Z$13:Z86,$B87+1,1)</f>
        <v>0</v>
      </c>
      <c r="AA87" s="411">
        <f t="shared" ca="1" si="392"/>
        <v>1</v>
      </c>
      <c r="AB87" s="411">
        <f t="shared" ca="1" si="393"/>
        <v>1</v>
      </c>
      <c r="AC87" s="230">
        <f t="shared" ca="1" si="394"/>
        <v>1</v>
      </c>
      <c r="AD87" s="230">
        <f t="shared" ca="1" si="394"/>
        <v>1</v>
      </c>
      <c r="AE87" s="230">
        <f t="shared" ca="1" si="394"/>
        <v>0</v>
      </c>
      <c r="AF87" s="230">
        <f t="shared" ca="1" si="394"/>
        <v>0</v>
      </c>
      <c r="AG87" s="230">
        <f t="shared" ca="1" si="394"/>
        <v>0</v>
      </c>
      <c r="AH87" s="230">
        <f t="shared" ca="1" si="394"/>
        <v>0</v>
      </c>
      <c r="AI87" s="87">
        <f t="shared" ca="1" si="395"/>
        <v>2</v>
      </c>
      <c r="AJ87" s="87">
        <f ca="1">INDEX(CHOOSE($N87,DataAutumn!i.AdultDrys,DataWinter!i.AdultDrys,DataSpring!i.AdultDrys),1,$T87)</f>
        <v>1</v>
      </c>
      <c r="AK87" s="230">
        <f t="shared" ca="1" si="396"/>
        <v>2</v>
      </c>
      <c r="AL87" s="535" cm="1">
        <f t="array" aca="1" ref="AL87" ca="1">INDEX(AL$13:AL86,$B87+1,1)</f>
        <v>0</v>
      </c>
      <c r="AM87" s="535" cm="1">
        <f t="array" aca="1" ref="AM87" ca="1">INDEX(AM$13:AM86,$B87+1,1)</f>
        <v>2</v>
      </c>
      <c r="AN87" s="111"/>
      <c r="AO87" s="111"/>
      <c r="AP87" s="111"/>
      <c r="AQ87" s="111"/>
      <c r="AR87" s="111"/>
      <c r="AS87" s="111"/>
      <c r="AT87" s="111"/>
      <c r="AU87" s="111"/>
      <c r="AV87" s="111"/>
      <c r="AW87" s="111"/>
      <c r="AX87" s="111"/>
      <c r="AY87" s="111"/>
      <c r="AZ87" s="111"/>
      <c r="BA87" s="312" t="str">
        <f t="shared" ca="1" si="397"/>
        <v xml:space="preserve">FS_Opt_Tem 00002 SE GSW Past     SFM     TOLAut Scan2 GFS RR+01% GP100% WP100% MP100% (PT_F33N11L11)      </v>
      </c>
      <c r="BB87" s="8" t="str">
        <f ca="1">IF(COUNTIF($BA$13:$BA87,$BA87)=1,"-","Dup")</f>
        <v>-</v>
      </c>
      <c r="BC87" s="18"/>
      <c r="BD87" s="535" t="b" cm="1">
        <f t="array" aca="1" ref="BD87" ca="1">INDEX(BD$13:BD86,$B87+1,1)</f>
        <v>0</v>
      </c>
      <c r="BE87" s="535" t="b" cm="1">
        <f t="array" aca="1" ref="BE87" ca="1">INDEX(BE$13:BE86,$B87+1,1)</f>
        <v>0</v>
      </c>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535" t="b" cm="1">
        <f t="array" aca="1" ref="BK87" ca="1">INDEX(BK$13:BK86,$B87+1,1)</f>
        <v>0</v>
      </c>
      <c r="BL87" s="535" t="b" cm="1">
        <f t="array" aca="1" ref="BL87" ca="1">INDEX(BL$13:BL86,$B87+1,1)</f>
        <v>0</v>
      </c>
      <c r="BM87" s="18"/>
      <c r="BN87" s="411" t="b">
        <f t="shared" ca="1" si="398"/>
        <v>1</v>
      </c>
      <c r="BO87" s="411" t="str">
        <f t="shared" ca="1" si="398"/>
        <v>-</v>
      </c>
      <c r="BP87" s="411" t="b">
        <f t="shared" ca="1" si="398"/>
        <v>0</v>
      </c>
      <c r="BQ87" s="411" t="str">
        <f t="shared" ca="1" si="398"/>
        <v>-</v>
      </c>
      <c r="BR87" s="411" t="str">
        <f t="shared" ca="1" si="398"/>
        <v>-</v>
      </c>
      <c r="BS87" s="411" t="str">
        <f t="shared" ca="1" si="398"/>
        <v>-</v>
      </c>
      <c r="BT87" s="411" t="str">
        <f t="shared" ca="1" si="398"/>
        <v>-</v>
      </c>
      <c r="BU87" s="411" t="str">
        <f t="shared" ca="1" si="398"/>
        <v>-</v>
      </c>
      <c r="BV87" s="411" t="str">
        <f t="shared" ca="1" si="398"/>
        <v>-</v>
      </c>
      <c r="BW87" s="411" t="str">
        <f t="shared" ca="1" si="398"/>
        <v>-</v>
      </c>
      <c r="BX87" s="411" t="str">
        <f t="shared" ca="1" si="398"/>
        <v>-</v>
      </c>
      <c r="BY87" s="411" t="str">
        <f t="shared" ca="1" si="398"/>
        <v>-</v>
      </c>
      <c r="BZ87" s="411" t="b">
        <f t="shared" ca="1" si="398"/>
        <v>0</v>
      </c>
      <c r="CA87" s="87">
        <f t="shared" ca="1" si="398"/>
        <v>0</v>
      </c>
      <c r="CB87" s="535" t="str" cm="1">
        <f t="array" aca="1" ref="CB87" ca="1">INDEX(CB$13:CB86,$B87+1,1)</f>
        <v>-</v>
      </c>
      <c r="CC87" s="535" t="str" cm="1">
        <f t="array" aca="1" ref="CC87" ca="1">INDEX(CC$13:CC86,$B87+1,1)</f>
        <v>-</v>
      </c>
      <c r="CD87" s="535" t="str" cm="1">
        <f t="array" aca="1" ref="CD87" ca="1">INDEX(CD$13:CD86,$B87+1,1)</f>
        <v>-</v>
      </c>
      <c r="CE87" s="535" t="b" cm="1">
        <f t="array" aca="1" ref="CE87" ca="1">INDEX(CE$13:CE86,$B87+1,1)</f>
        <v>1</v>
      </c>
      <c r="CF87" s="18"/>
      <c r="CG87" s="535" t="str" cm="1">
        <f t="array" aca="1" ref="CG87" ca="1">INDEX(CG$13:CG86,$B87+1,1)</f>
        <v>-</v>
      </c>
      <c r="CH87" s="411" t="str">
        <f t="shared" ca="1" si="399"/>
        <v>-</v>
      </c>
      <c r="CI87" s="411">
        <f t="shared" ca="1" si="400"/>
        <v>1</v>
      </c>
      <c r="CJ87" s="411">
        <f t="shared" ca="1" si="400"/>
        <v>1</v>
      </c>
      <c r="CK87" s="535" t="str" cm="1">
        <f t="array" aca="1" ref="CK87" ca="1">INDEX(CK$13:CK86,$B87+1,1)</f>
        <v>-</v>
      </c>
      <c r="CL87" s="535" t="str" cm="1">
        <f t="array" aca="1" ref="CL87" ca="1">INDEX(CL$13:CL86,$B87+1,1)</f>
        <v>-</v>
      </c>
      <c r="CM87" s="535" t="str" cm="1">
        <f t="array" aca="1" ref="CM87" ca="1">INDEX(CM$13:CM86,$B87+1,1)</f>
        <v>-</v>
      </c>
      <c r="CN87" s="411" t="str">
        <f t="shared" ca="1" si="401"/>
        <v>-</v>
      </c>
      <c r="CO87" s="411">
        <f t="shared" ca="1" si="402"/>
        <v>1</v>
      </c>
      <c r="CP87" s="411">
        <f t="shared" ca="1" si="402"/>
        <v>1</v>
      </c>
      <c r="CQ87" s="535" t="str" cm="1">
        <f t="array" aca="1" ref="CQ87" ca="1">INDEX(CQ$13:CQ86,$B87+1,1)</f>
        <v>-</v>
      </c>
      <c r="CR87" s="411" t="str">
        <f t="shared" ca="1" si="403"/>
        <v>-</v>
      </c>
      <c r="CS87" s="411">
        <f t="shared" ca="1" si="404"/>
        <v>1</v>
      </c>
      <c r="CT87" s="535" t="str" cm="1">
        <f t="array" aca="1" ref="CT87" ca="1">INDEX(CT$13:CT86,$B87+1,1)</f>
        <v>-</v>
      </c>
      <c r="CU87" s="535" t="str" cm="1">
        <f t="array" aca="1" ref="CU87" ca="1">INDEX(CU$13:CU86,$B87+1,1)</f>
        <v>-</v>
      </c>
      <c r="CV87" s="411">
        <f t="shared" ca="1" si="405"/>
        <v>1</v>
      </c>
      <c r="CW87" s="535" t="str" cm="1">
        <f t="array" aca="1" ref="CW87" ca="1">INDEX(CW$13:CW86,$B87+1,1)</f>
        <v>-</v>
      </c>
      <c r="CX87" s="411" t="str">
        <f t="shared" ca="1" si="406"/>
        <v>-</v>
      </c>
      <c r="CY87" s="411">
        <f t="shared" ca="1" si="407"/>
        <v>1</v>
      </c>
      <c r="CZ87" s="411">
        <f t="shared" ca="1" si="407"/>
        <v>1</v>
      </c>
      <c r="DA87" s="535" cm="1">
        <f t="array" aca="1" ref="DA87" ca="1">INDEX(DA$13:DA86,$B87+1,1)</f>
        <v>720</v>
      </c>
      <c r="DB87" s="535" cm="1">
        <f t="array" aca="1" ref="DB87" ca="1">INDEX(DB$13:DB86,$B87+1,1)</f>
        <v>720</v>
      </c>
      <c r="DC87" s="18"/>
      <c r="DD87" s="535" t="str" cm="1">
        <f t="array" aca="1" ref="DD87" ca="1">INDEX(DD$13:DD86,$B87+1,1)</f>
        <v>-</v>
      </c>
      <c r="DE87" s="535" t="str" cm="1">
        <f t="array" aca="1" ref="DE87" ca="1">INDEX(DE$13:DE86,$B87+1,1)</f>
        <v>-</v>
      </c>
      <c r="DF87" s="535" t="str" cm="1">
        <f t="array" aca="1" ref="DF87" ca="1">INDEX(DF$13:DF86,$B87+1,1)</f>
        <v>-</v>
      </c>
      <c r="DG87" s="535" t="str" cm="1">
        <f t="array" aca="1" ref="DG87" ca="1">INDEX(DG$13:DG86,$B87+1,1)</f>
        <v>-</v>
      </c>
      <c r="DH87" s="804" cm="1">
        <f t="array" aca="1" ref="DH87" ca="1">VALUE(IFERROR(VALUE($K87),0) &amp; _xlfn.SWITCH($CD87,"-",4,$CD87) &amp; $L87 &amp; $T87 &amp; "00" &amp; $N87 &amp; $AK87 &amp; $R87 &amp; _xlfn.SWITCH($AM87,3,1,$AM87) &amp; _xlfn.SWITCH($M87,4,0,$M87) &amp; _xlfn.SWITCH($AD87,6,1,$AD87))</f>
        <v>142100121201</v>
      </c>
      <c r="DI87" s="535" cm="1">
        <f t="array" aca="1" ref="DI87" ca="1">INDEX(DI$13:DI86,$B87+1,1)</f>
        <v>1</v>
      </c>
      <c r="DJ87" s="535" cm="1">
        <f t="array" aca="1" ref="DJ87" ca="1">INDEX(DJ$13:DJ86,$B87+1,1)</f>
        <v>1</v>
      </c>
      <c r="DK87" s="411">
        <f t="shared" ca="1" si="408"/>
        <v>0</v>
      </c>
      <c r="DL87" s="411">
        <f t="shared" ca="1" si="408"/>
        <v>50</v>
      </c>
      <c r="DM87" s="411" t="str">
        <f t="shared" ca="1" si="408"/>
        <v>-</v>
      </c>
      <c r="DN87" s="411" t="str">
        <f t="shared" ca="1" si="408"/>
        <v>-</v>
      </c>
      <c r="DO87" s="411">
        <f t="shared" ca="1" si="408"/>
        <v>25.5</v>
      </c>
      <c r="DP87" s="411">
        <f t="shared" ca="1" si="408"/>
        <v>18.8</v>
      </c>
      <c r="DQ87" s="411" t="b">
        <f t="shared" ca="1" si="409"/>
        <v>0</v>
      </c>
      <c r="DR87" s="411" t="str">
        <f t="shared" ca="1" si="410"/>
        <v>-</v>
      </c>
      <c r="DS87" s="411" t="str">
        <f t="shared" ca="1" si="410"/>
        <v>-</v>
      </c>
      <c r="DT87" s="411" t="str">
        <f t="shared" ca="1" si="410"/>
        <v>-</v>
      </c>
      <c r="DU87" s="411" t="str">
        <f t="shared" ca="1" si="410"/>
        <v>-</v>
      </c>
      <c r="DV87" s="411">
        <f t="shared" ca="1" si="410"/>
        <v>500</v>
      </c>
      <c r="DW87" s="411">
        <f t="shared" ca="1" si="410"/>
        <v>500</v>
      </c>
      <c r="DX87" s="411" t="str">
        <f t="shared" ca="1" si="410"/>
        <v>-</v>
      </c>
      <c r="DY87" s="411" t="str">
        <f t="shared" ca="1" si="410"/>
        <v>-</v>
      </c>
      <c r="DZ87" s="411" t="str">
        <f t="shared" ca="1" si="410"/>
        <v>-</v>
      </c>
      <c r="EA87" s="535" cm="1">
        <f t="array" aca="1" ref="EA87" ca="1">INDEX(EA$13:EA86,$B87+1,1)</f>
        <v>0</v>
      </c>
      <c r="EB87" s="535" cm="1">
        <f t="array" aca="1" ref="EB87" ca="1">INDEX(EB$13:EB86,$B87+1,1)</f>
        <v>999999</v>
      </c>
      <c r="EC87" s="535" cm="1">
        <f t="array" aca="1" ref="EC87" ca="1">INDEX(EC$13:EC86,$B87+1,1)</f>
        <v>999999</v>
      </c>
      <c r="ED87" s="535" cm="1">
        <f t="array" aca="1" ref="ED87" ca="1">INDEX(ED$13:ED86,$B87+1,1)</f>
        <v>999999</v>
      </c>
      <c r="EE87" s="535" cm="1">
        <f t="array" aca="1" ref="EE87" ca="1">INDEX(EE$13:EE86,$B87+1,1)</f>
        <v>999999</v>
      </c>
      <c r="EF87" s="535" cm="1">
        <f t="array" aca="1" ref="EF87" ca="1">INDEX(EF$13:EF86,$B87+1,1)</f>
        <v>999999</v>
      </c>
      <c r="EG87" s="535" cm="1">
        <f t="array" aca="1" ref="EG87" ca="1">INDEX(EG$13:EG86,$B87+1,1)</f>
        <v>999999</v>
      </c>
      <c r="EH87" s="535" cm="1">
        <f t="array" aca="1" ref="EH87" ca="1">INDEX(EH$13:EH86,$B87+1,1)</f>
        <v>999999</v>
      </c>
      <c r="EI87" s="535" cm="1">
        <f t="array" aca="1" ref="EI87" ca="1">INDEX(EI$13:EI86,$B87+1,1)</f>
        <v>999999</v>
      </c>
      <c r="EJ87" s="535" cm="1">
        <f t="array" aca="1" ref="EJ87" ca="1">INDEX(EJ$13:EJ86,$B87+1,1)</f>
        <v>999999</v>
      </c>
      <c r="EK87" s="535" cm="1">
        <f t="array" aca="1" ref="EK87" ca="1">INDEX(EK$13:EK86,$B87+1,1)</f>
        <v>999999</v>
      </c>
      <c r="EL87" s="535" cm="1">
        <f t="array" aca="1" ref="EL87" ca="1">INDEX(EL$13:EL86,$B87+1,1)</f>
        <v>999999</v>
      </c>
      <c r="EM87" s="535" cm="1">
        <f t="array" aca="1" ref="EM87" ca="1">INDEX(EM$13:EM86,$B87+1,1)</f>
        <v>999999</v>
      </c>
      <c r="EN87" s="782">
        <f t="shared" ca="1" si="411"/>
        <v>0</v>
      </c>
      <c r="EO87" s="782">
        <f t="shared" ca="1" si="411"/>
        <v>0</v>
      </c>
      <c r="EP87" s="782">
        <f t="shared" ca="1" si="411"/>
        <v>999999</v>
      </c>
      <c r="EQ87" s="800" t="str">
        <f t="shared" ca="1" si="508"/>
        <v>-</v>
      </c>
      <c r="ER87" s="800" t="str">
        <f t="shared" ca="1" si="412"/>
        <v>-</v>
      </c>
      <c r="ES87" s="801">
        <f t="shared" ca="1" si="413"/>
        <v>999999</v>
      </c>
      <c r="ET87" s="802" t="str">
        <f t="shared" ca="1" si="509"/>
        <v>-</v>
      </c>
      <c r="EU87" s="781">
        <f t="shared" ca="1" si="414"/>
        <v>0</v>
      </c>
      <c r="EV87" s="779">
        <f t="shared" ca="1" si="510"/>
        <v>0</v>
      </c>
      <c r="EW87" s="780">
        <f t="shared" ca="1" si="511"/>
        <v>999999</v>
      </c>
      <c r="EX87" s="545" cm="1">
        <f t="array" aca="1" ref="EX87" ca="1">INDEX(i.ELMated,$AB87+1,1)</f>
        <v>0.3</v>
      </c>
      <c r="EY87" s="630" cm="1">
        <f t="array" aca="1" ref="EY87" ca="1">INDEX(i.ELMatedEst,$AA87+1,$T87)</f>
        <v>0.3</v>
      </c>
      <c r="EZ87" s="535" t="str" cm="1">
        <f t="array" aca="1" ref="EZ87" ca="1">INDEX(EZ$13:EZ86,$B87+1,1)</f>
        <v>-</v>
      </c>
      <c r="FA87" s="535" t="str" cm="1">
        <f t="array" aca="1" ref="FA87" ca="1">INDEX(FA$13:FA86,$B87+1,1)</f>
        <v>-</v>
      </c>
      <c r="FB87" s="664">
        <f t="shared" ca="1" si="415"/>
        <v>0</v>
      </c>
      <c r="FC87" s="666">
        <f t="shared" ca="1" si="416"/>
        <v>5.0000000000000001E-3</v>
      </c>
      <c r="FD87" s="191">
        <f t="shared" ca="1" si="512"/>
        <v>0.95</v>
      </c>
      <c r="FE87" s="667">
        <f t="shared" ca="1" si="417"/>
        <v>8.3999999999999991E-2</v>
      </c>
      <c r="FF87" s="667">
        <f ca="1">INDEX(CHOOSE($N87,DataAutumn!i.EL_PropnSold,DataWinter!i.EL_PropnSold,DataSpring!i.EL_PropnSold),$AI87,$T87)*INDEX(i.ELMatedEst,$AB87+1,$T87)*i.dAdultRR_ELPropSold
+INDEX(i.dryman,($AJ87-1)*4+$AI87,FF$7)</f>
        <v>0</v>
      </c>
      <c r="FG87" s="667">
        <f ca="1">INDEX(CHOOSE($N87,DataAutumn!i.EL_PropnSold,DataWinter!i.EL_PropnSold,DataSpring!i.EL_PropnSold),$AI87,$T87)*INDEX(i.ELMatedEst,$AB87+1,$T87)*i.dAdultRR_ELPropSold
+INDEX(i.dryman,($AJ87-1)*4+$AI87,FG$7)</f>
        <v>3.125E-2</v>
      </c>
      <c r="FH87" s="667">
        <f ca="1">INDEX(CHOOSE($N87,DataAutumn!i.EL_PropnSold,DataWinter!i.EL_PropnSold,DataSpring!i.EL_PropnSold),$AI87,$T87)*INDEX(i.ELMatedEst,$AB87+1,$T87)*i.dAdultRR_ELPropSold
+INDEX(i.dryman,($AJ87-1)*4+$AI87,FH$7)</f>
        <v>3.125E-2</v>
      </c>
      <c r="FI87" s="667">
        <f ca="1">INDEX(CHOOSE($N87,DataAutumn!i.EL_PropnSold,DataWinter!i.EL_PropnSold,DataSpring!i.EL_PropnSold),$AI87,$T87)*INDEX(i.ELMatedEst,$AB87+1,$T87)*i.dAdultRR_ELPropSold
+INDEX(i.dryman,($AJ87-1)*4+$AI87,FI$7)</f>
        <v>3.125E-2</v>
      </c>
      <c r="FJ87" s="668">
        <f ca="1">INDEX(CHOOSE($N87,DataAutumn!i.EL_PropnSold,DataWinter!i.EL_PropnSold,DataSpring!i.EL_PropnSold),$AI87,$T87)*INDEX(i.ELMatedEst,$AB87+1,$T87)*i.dAdultLSurv_ELPropSold</f>
        <v>0</v>
      </c>
      <c r="FK87" s="666" t="b">
        <f t="shared" ca="1" si="418"/>
        <v>0</v>
      </c>
      <c r="FL87" s="666" t="b">
        <f t="shared" ca="1" si="418"/>
        <v>0</v>
      </c>
      <c r="FM87" s="716" t="b">
        <f t="shared" ca="1" si="419"/>
        <v>1</v>
      </c>
      <c r="FN87" s="666" t="b">
        <f t="shared" ca="1" si="418"/>
        <v>0</v>
      </c>
      <c r="FO87" s="668">
        <f t="shared" ca="1" si="420"/>
        <v>1</v>
      </c>
      <c r="FP87" s="669">
        <f t="shared" ca="1" si="421"/>
        <v>0</v>
      </c>
      <c r="FQ87" s="670" t="b">
        <f t="shared" ca="1" si="422"/>
        <v>0</v>
      </c>
      <c r="FR87" s="665" t="b">
        <f t="shared" ca="1" si="423"/>
        <v>1</v>
      </c>
      <c r="FS87" s="411" t="b">
        <f t="shared" ca="1" si="423"/>
        <v>0</v>
      </c>
      <c r="FT87" s="411" t="b">
        <f t="shared" ca="1" si="423"/>
        <v>0</v>
      </c>
      <c r="FU87" s="87">
        <f t="shared" ca="1" si="424"/>
        <v>2</v>
      </c>
      <c r="FV87" s="87">
        <f t="shared" ca="1" si="424"/>
        <v>2</v>
      </c>
      <c r="FW87" s="411">
        <f t="shared" ca="1" si="425"/>
        <v>1</v>
      </c>
      <c r="FX87" s="411">
        <f t="shared" ca="1" si="426"/>
        <v>1</v>
      </c>
      <c r="FY87" s="411">
        <f t="shared" ca="1" si="426"/>
        <v>1</v>
      </c>
      <c r="FZ87" s="411">
        <f t="shared" ca="1" si="427"/>
        <v>1</v>
      </c>
      <c r="GA87" s="411">
        <f t="shared" ca="1" si="428"/>
        <v>0.35</v>
      </c>
      <c r="GB87" s="411" t="b">
        <f t="shared" ca="1" si="428"/>
        <v>1</v>
      </c>
      <c r="GC87" s="411" t="b">
        <f t="shared" ca="1" si="428"/>
        <v>0</v>
      </c>
      <c r="GD87" s="411" t="b">
        <f t="shared" ca="1" si="428"/>
        <v>0</v>
      </c>
      <c r="GE87" s="411" t="b">
        <f t="shared" ca="1" si="428"/>
        <v>0</v>
      </c>
      <c r="GF87" s="87">
        <f t="shared" ca="1" si="429"/>
        <v>1</v>
      </c>
      <c r="GG87" s="87">
        <f t="shared" ca="1" si="429"/>
        <v>1</v>
      </c>
      <c r="GH87" s="87">
        <f t="shared" ca="1" si="429"/>
        <v>1</v>
      </c>
      <c r="GI87" s="87">
        <f t="shared" ca="1" si="429"/>
        <v>1</v>
      </c>
      <c r="GJ87" s="87">
        <f t="shared" ca="1" si="429"/>
        <v>1</v>
      </c>
      <c r="GK87" s="87">
        <f t="shared" ca="1" si="429"/>
        <v>1</v>
      </c>
      <c r="GL87" s="87">
        <f t="shared" ca="1" si="429"/>
        <v>1</v>
      </c>
      <c r="GM87" s="87">
        <f t="shared" ca="1" si="429"/>
        <v>1</v>
      </c>
      <c r="GN87" s="411" cm="1">
        <f t="array" aca="1" ref="GN87" ca="1">INDEX(i.dse_type,1,$L87)</f>
        <v>0</v>
      </c>
      <c r="GO87" s="535" t="str" cm="1">
        <f t="array" aca="1" ref="GO87" ca="1">INDEX(GO$13:GO86,$B87+1,1)</f>
        <v>-</v>
      </c>
      <c r="GP87" s="535" t="str" cm="1">
        <f t="array" aca="1" ref="GP87" ca="1">INDEX(GP$13:GP86,$B87+1,1)</f>
        <v>-</v>
      </c>
      <c r="GQ87" s="535" t="str" cm="1">
        <f t="array" aca="1" ref="GQ87" ca="1">INDEX(GQ$13:GQ86,$B87+1,1)</f>
        <v>-</v>
      </c>
      <c r="GR87" s="18"/>
      <c r="GS87" s="535" t="str" cm="1">
        <f t="array" aca="1" ref="GS87" ca="1">INDEX(GS$13:GS86,$B87+1,1)</f>
        <v>-</v>
      </c>
      <c r="GT87" s="535" t="str" cm="1">
        <f t="array" aca="1" ref="GT87" ca="1">INDEX(GT$13:GT86,$B87+1,1)</f>
        <v>-</v>
      </c>
      <c r="GU87" s="535" t="str" cm="1">
        <f t="array" aca="1" ref="GU87" ca="1">INDEX(GU$13:GU86,$B87+1,1)</f>
        <v>-</v>
      </c>
      <c r="GV87" s="411" t="str">
        <f t="shared" si="430"/>
        <v>-</v>
      </c>
      <c r="GW87" s="535" t="str" cm="1">
        <f t="array" aca="1" ref="GW87" ca="1">INDEX(GW$13:GW86,$B87+1,1)</f>
        <v>-</v>
      </c>
      <c r="GX87" s="535" cm="1">
        <f t="array" aca="1" ref="GX87" ca="1">INDEX(GX$13:GX86,$B87+1,1)</f>
        <v>1</v>
      </c>
      <c r="GY87" s="535" cm="1">
        <f t="array" aca="1" ref="GY87" ca="1">INDEX(GY$13:GY86,$B87+1,1)</f>
        <v>1</v>
      </c>
      <c r="GZ87" s="535" t="str" cm="1">
        <f t="array" aca="1" ref="GZ87" ca="1">INDEX(GZ$13:GZ86,$B87+1,1)</f>
        <v>-</v>
      </c>
      <c r="HA87" s="535" t="str" cm="1">
        <f t="array" aca="1" ref="HA87" ca="1">INDEX(HA$13:HA86,$B87+1,1)</f>
        <v>-</v>
      </c>
      <c r="HB87" s="535" t="str" cm="1">
        <f t="array" aca="1" ref="HB87" ca="1">INDEX(HB$13:HB86,$B87+1,1)</f>
        <v>-</v>
      </c>
      <c r="HC87" s="535" t="str" cm="1">
        <f t="array" aca="1" ref="HC87" ca="1">INDEX(HC$13:HC86,$B87+1,1)</f>
        <v>-</v>
      </c>
      <c r="HD87" s="535" t="str" cm="1">
        <f t="array" aca="1" ref="HD87" ca="1">INDEX(HD$13:HD86,$B87+1,1)</f>
        <v>-</v>
      </c>
      <c r="HE87" s="535" t="str" cm="1">
        <f t="array" aca="1" ref="HE87" ca="1">INDEX(HE$13:HE86,$B87+1,1)</f>
        <v>-</v>
      </c>
      <c r="HF87" s="535" t="str" cm="1">
        <f t="array" aca="1" ref="HF87" ca="1">INDEX(HF$13:HF86,$B87+1,1)</f>
        <v>-</v>
      </c>
      <c r="HG87" s="535" t="str" cm="1">
        <f t="array" aca="1" ref="HG87" ca="1">INDEX(HG$13:HG86,$B87+1,1)</f>
        <v>-</v>
      </c>
      <c r="HH87" s="535" t="str" cm="1">
        <f t="array" aca="1" ref="HH87" ca="1">INDEX(HH$13:HH86,$B87+1,1)</f>
        <v>-</v>
      </c>
      <c r="HI87" s="535" t="str" cm="1">
        <f t="array" aca="1" ref="HI87" ca="1">INDEX(HI$13:HI86,$B87+1,1)</f>
        <v>-</v>
      </c>
      <c r="HJ87" s="535" t="str" cm="1">
        <f t="array" aca="1" ref="HJ87" ca="1">INDEX(HJ$13:HJ86,$B87+1,1)</f>
        <v>-</v>
      </c>
      <c r="HK87" s="535" t="str" cm="1">
        <f t="array" aca="1" ref="HK87" ca="1">INDEX(HK$13:HK86,$B87+1,1)</f>
        <v>-</v>
      </c>
      <c r="HL87" s="535" t="str" cm="1">
        <f t="array" aca="1" ref="HL87" ca="1">INDEX(HL$13:HL86,$B87+1,1)</f>
        <v>-</v>
      </c>
      <c r="HM87" s="535" t="str" cm="1">
        <f t="array" aca="1" ref="HM87" ca="1">INDEX(HM$13:HM86,$B87+1,1)</f>
        <v>-</v>
      </c>
      <c r="HN87" s="535" t="str" cm="1">
        <f t="array" aca="1" ref="HN87" ca="1">INDEX(HN$13:HN86,$B87+1,1)</f>
        <v>-</v>
      </c>
      <c r="HO87" s="535" t="str" cm="1">
        <f t="array" aca="1" ref="HO87" ca="1">INDEX(HO$13:HO86,$B87+1,1)</f>
        <v>-</v>
      </c>
      <c r="HP87" s="535" t="str" cm="1">
        <f t="array" aca="1" ref="HP87" ca="1">INDEX(HP$13:HP86,$B87+1,1)</f>
        <v>-</v>
      </c>
      <c r="HQ87" s="535" t="str" cm="1">
        <f t="array" aca="1" ref="HQ87" ca="1">INDEX(HQ$13:HQ86,$B87+1,1)</f>
        <v>-</v>
      </c>
      <c r="HR87" s="535" t="str" cm="1">
        <f t="array" aca="1" ref="HR87" ca="1">INDEX(HR$13:HR86,$B87+1,1)</f>
        <v>-</v>
      </c>
      <c r="HS87" s="535" t="str" cm="1">
        <f t="array" aca="1" ref="HS87" ca="1">INDEX(HS$13:HS86,$B87+1,1)</f>
        <v>-</v>
      </c>
      <c r="HT87" s="535" t="str" cm="1">
        <f t="array" aca="1" ref="HT87" ca="1">INDEX(HT$13:HT86,$B87+1,1)</f>
        <v>-</v>
      </c>
      <c r="HU87" s="411">
        <f t="shared" si="431"/>
        <v>0</v>
      </c>
      <c r="HV87" s="535" t="str" cm="1">
        <f t="array" aca="1" ref="HV87" ca="1">INDEX(HV$13:HV86,$B87+1,1)</f>
        <v>-</v>
      </c>
      <c r="HW87" s="535" cm="1">
        <f t="array" aca="1" ref="HW87" ca="1">INDEX(HW$13:HW86,$B87+1,1)</f>
        <v>1</v>
      </c>
      <c r="HX87" s="535" cm="1">
        <f t="array" aca="1" ref="HX87" ca="1">INDEX(HX$13:HX86,$B87+1,1)</f>
        <v>0</v>
      </c>
      <c r="HY87" s="411">
        <f t="shared" si="432"/>
        <v>0</v>
      </c>
      <c r="HZ87" s="535" cm="1">
        <f t="array" aca="1" ref="HZ87" ca="1">INDEX(HZ$13:HZ86,$B87+1,1)</f>
        <v>0</v>
      </c>
      <c r="IA87" s="411">
        <f t="shared" si="433"/>
        <v>0</v>
      </c>
      <c r="IB87" s="411">
        <f t="shared" si="433"/>
        <v>0</v>
      </c>
      <c r="IC87" s="411">
        <f t="shared" si="433"/>
        <v>0</v>
      </c>
      <c r="ID87" s="411">
        <f t="shared" si="433"/>
        <v>0</v>
      </c>
      <c r="IE87" s="411">
        <f t="shared" si="433"/>
        <v>1</v>
      </c>
      <c r="IF87" s="411">
        <f t="shared" si="433"/>
        <v>0</v>
      </c>
      <c r="IG87" s="535" cm="1">
        <f t="array" aca="1" ref="IG87" ca="1">INDEX(IG$13:IG86,$B87+1,1)</f>
        <v>0</v>
      </c>
      <c r="IH87" s="535" cm="1">
        <f t="array" aca="1" ref="IH87" ca="1">INDEX(IH$13:IH86,$B87+1,1)</f>
        <v>0</v>
      </c>
      <c r="II87" s="535" cm="1">
        <f t="array" aca="1" ref="II87" ca="1">INDEX(II$13:II86,$B87+1,1)</f>
        <v>0</v>
      </c>
      <c r="IJ87" s="535" cm="1">
        <f t="array" aca="1" ref="IJ87" ca="1">INDEX(IJ$13:IJ86,$B87+1,1)</f>
        <v>0</v>
      </c>
      <c r="IK87" s="18"/>
      <c r="IL87" s="535" t="str" cm="1">
        <f t="array" aca="1" ref="IL87" ca="1">INDEX(IL$13:IL86,$B87+1,1)</f>
        <v>-</v>
      </c>
      <c r="IM87" s="535" t="str" cm="1">
        <f t="array" aca="1" ref="IM87" ca="1">INDEX(IM$13:IM86,$B87+1,1)</f>
        <v>-</v>
      </c>
      <c r="IN87" s="535" t="str" cm="1">
        <f t="array" aca="1" ref="IN87" ca="1">INDEX(IN$13:IN86,$B87+1,1)</f>
        <v>-</v>
      </c>
      <c r="IO87" s="535" t="str" cm="1">
        <f t="array" aca="1" ref="IO87" ca="1">INDEX(IO$13:IO86,$B87+1,1)</f>
        <v>-</v>
      </c>
      <c r="IP87" s="535" t="str" cm="1">
        <f t="array" aca="1" ref="IP87" ca="1">INDEX(IP$13:IP86,$B87+1,1)</f>
        <v>-</v>
      </c>
      <c r="IQ87" s="535" t="str" cm="1">
        <f t="array" aca="1" ref="IQ87" ca="1">INDEX(IQ$13:IQ86,$B87+1,1)</f>
        <v>-</v>
      </c>
      <c r="IR87" s="535" t="str" cm="1">
        <f t="array" aca="1" ref="IR87" ca="1">INDEX(IR$13:IR86,$B87+1,1)</f>
        <v>-</v>
      </c>
      <c r="IS87" s="535" t="str" cm="1">
        <f t="array" aca="1" ref="IS87" ca="1">INDEX(IS$13:IS86,$B87+1,1)</f>
        <v>-</v>
      </c>
      <c r="IT87" s="535" t="str" cm="1">
        <f t="array" aca="1" ref="IT87" ca="1">INDEX(IT$13:IT86,$B87+1,1)</f>
        <v>-</v>
      </c>
      <c r="IU87" s="535" t="str" cm="1">
        <f t="array" aca="1" ref="IU87" ca="1">INDEX(IU$13:IU86,$B87+1,1)</f>
        <v>-</v>
      </c>
      <c r="IV87" s="535" t="str" cm="1">
        <f t="array" aca="1" ref="IV87" ca="1">INDEX(IV$13:IV86,$B87+1,1)</f>
        <v>-</v>
      </c>
      <c r="IW87" s="535" t="str" cm="1">
        <f t="array" aca="1" ref="IW87" ca="1">INDEX(IW$13:IW86,$B87+1,1)</f>
        <v>-</v>
      </c>
      <c r="IX87" s="535" t="str" cm="1">
        <f t="array" aca="1" ref="IX87" ca="1">INDEX(IX$13:IX86,$B87+1,1)</f>
        <v>-</v>
      </c>
      <c r="IY87" s="535" t="str" cm="1">
        <f t="array" aca="1" ref="IY87" ca="1">INDEX(IY$13:IY86,$B87+1,1)</f>
        <v>-</v>
      </c>
      <c r="IZ87" s="535" t="str" cm="1">
        <f t="array" aca="1" ref="IZ87" ca="1">INDEX(IZ$13:IZ86,$B87+1,1)</f>
        <v>-</v>
      </c>
      <c r="JA87" s="535" t="str" cm="1">
        <f t="array" aca="1" ref="JA87" ca="1">INDEX(JA$13:JA86,$B87+1,1)</f>
        <v>-</v>
      </c>
      <c r="JB87" s="535" cm="1">
        <f t="array" aca="1" ref="JB87" ca="1">INDEX(JB$13:JB86,$B87+1,1)</f>
        <v>0</v>
      </c>
      <c r="JC87" s="535" cm="1">
        <f t="array" aca="1" ref="JC87" ca="1">INDEX(JC$13:JC86,$B87+1,1)</f>
        <v>0</v>
      </c>
      <c r="JD87" s="545" cm="1">
        <f t="array" aca="1" ref="JD87" ca="1">IF(AND($N87=JD$10,$AS87&lt;&gt;0),INDEX(i.LTWFeedLevels,$AS87,12),0)</f>
        <v>0</v>
      </c>
      <c r="JE87" s="630" cm="1">
        <f t="array" aca="1" ref="JE87" ca="1">IF(AND($N87=JE$10,$AT87&lt;&gt;0),INDEX(i.LTWFeedLevels,$AT87,12),0)</f>
        <v>0</v>
      </c>
      <c r="JF87" s="457">
        <f t="shared" ca="1" si="513"/>
        <v>0</v>
      </c>
      <c r="JG87" s="457">
        <f t="shared" ca="1" si="434"/>
        <v>0</v>
      </c>
      <c r="JH87" s="457">
        <f t="shared" ca="1" si="435"/>
        <v>0</v>
      </c>
      <c r="JI87" s="545" cm="1">
        <f t="array" aca="1" ref="JI87" ca="1">IF(AND($N87=JI$10,$AS87&lt;&gt;0),INDEX(i.LTWFeedLevels,$AS87,12),0)</f>
        <v>0</v>
      </c>
      <c r="JJ87" s="630" cm="1">
        <f t="array" aca="1" ref="JJ87" ca="1">IF(AND($N87=JJ$10,$AT87&lt;&gt;0),INDEX(i.LTWFeedLevels,$AT87,12),0)</f>
        <v>0</v>
      </c>
      <c r="JK87" s="457">
        <f t="shared" ca="1" si="436"/>
        <v>0</v>
      </c>
      <c r="JL87" s="457">
        <f t="shared" ca="1" si="437"/>
        <v>0</v>
      </c>
      <c r="JM87" s="457">
        <f t="shared" ca="1" si="438"/>
        <v>0</v>
      </c>
      <c r="JN87" s="545" cm="1">
        <f t="array" aca="1" ref="JN87" ca="1">IF(AND($N87=JN$10,$AS87&lt;&gt;0),INDEX(i.LTWFeedLevels,$AS87,12),0)</f>
        <v>0</v>
      </c>
      <c r="JO87" s="630" cm="1">
        <f t="array" aca="1" ref="JO87" ca="1">IF(AND($N87=JO$10,$AT87&lt;&gt;0),INDEX(i.LTWFeedLevels,$AT87,12),0)</f>
        <v>0</v>
      </c>
      <c r="JP87" s="457">
        <f t="shared" ca="1" si="439"/>
        <v>0</v>
      </c>
      <c r="JQ87" s="457">
        <f t="shared" ca="1" si="440"/>
        <v>0</v>
      </c>
      <c r="JR87" s="457">
        <f t="shared" ca="1" si="441"/>
        <v>0</v>
      </c>
      <c r="JS87" s="189">
        <f t="shared" ca="1" si="442"/>
        <v>0</v>
      </c>
      <c r="JT87" s="189">
        <f t="shared" ca="1" si="442"/>
        <v>0</v>
      </c>
      <c r="JU87" s="189">
        <f t="shared" ca="1" si="442"/>
        <v>0</v>
      </c>
      <c r="JV87" s="189">
        <f t="shared" ca="1" si="442"/>
        <v>0</v>
      </c>
      <c r="JW87" s="189">
        <f t="shared" ca="1" si="442"/>
        <v>0</v>
      </c>
      <c r="JX87" s="189">
        <f t="shared" ca="1" si="442"/>
        <v>0</v>
      </c>
      <c r="JY87" s="189">
        <f t="shared" ca="1" si="442"/>
        <v>0</v>
      </c>
      <c r="JZ87" s="189">
        <f t="shared" ca="1" si="442"/>
        <v>0</v>
      </c>
      <c r="KA87" s="189">
        <f t="shared" ca="1" si="442"/>
        <v>0</v>
      </c>
      <c r="KB87" s="189">
        <f t="shared" ca="1" si="442"/>
        <v>0</v>
      </c>
      <c r="KC87" s="189">
        <f t="shared" ca="1" si="443"/>
        <v>0</v>
      </c>
      <c r="KD87" s="189">
        <f t="shared" ca="1" si="443"/>
        <v>0</v>
      </c>
      <c r="KE87" s="189">
        <f t="shared" ca="1" si="443"/>
        <v>0</v>
      </c>
      <c r="KF87" s="189">
        <f t="shared" ca="1" si="443"/>
        <v>0</v>
      </c>
      <c r="KG87" s="189">
        <f t="shared" ca="1" si="443"/>
        <v>0</v>
      </c>
      <c r="KH87" s="189">
        <f t="shared" ca="1" si="443"/>
        <v>0</v>
      </c>
      <c r="KI87" s="189">
        <f t="shared" ca="1" si="443"/>
        <v>0</v>
      </c>
      <c r="KJ87" s="189">
        <f t="shared" ca="1" si="443"/>
        <v>0</v>
      </c>
      <c r="KK87" s="189">
        <f t="shared" ca="1" si="443"/>
        <v>0</v>
      </c>
      <c r="KL87" s="189">
        <f t="shared" ca="1" si="443"/>
        <v>0</v>
      </c>
      <c r="KM87" s="189">
        <f t="shared" ca="1" si="444"/>
        <v>0</v>
      </c>
      <c r="KN87" s="189">
        <f t="shared" ca="1" si="444"/>
        <v>0</v>
      </c>
      <c r="KO87" s="189">
        <f t="shared" ca="1" si="444"/>
        <v>0</v>
      </c>
      <c r="KP87" s="189">
        <f t="shared" ca="1" si="444"/>
        <v>0</v>
      </c>
      <c r="KQ87" s="189">
        <f t="shared" ca="1" si="444"/>
        <v>0</v>
      </c>
      <c r="KR87" s="189">
        <f t="shared" ca="1" si="444"/>
        <v>0</v>
      </c>
      <c r="KS87" s="189">
        <f t="shared" ca="1" si="444"/>
        <v>0</v>
      </c>
      <c r="KT87" s="189">
        <f t="shared" ca="1" si="444"/>
        <v>0</v>
      </c>
      <c r="KU87" s="189">
        <f t="shared" ca="1" si="444"/>
        <v>0</v>
      </c>
      <c r="KV87" s="189">
        <f t="shared" ca="1" si="444"/>
        <v>0</v>
      </c>
      <c r="KW87" s="189">
        <f t="shared" ca="1" si="445"/>
        <v>0</v>
      </c>
      <c r="KX87" s="189">
        <f t="shared" ca="1" si="445"/>
        <v>0</v>
      </c>
      <c r="KY87" s="189">
        <f t="shared" ca="1" si="445"/>
        <v>0</v>
      </c>
      <c r="KZ87" s="189">
        <f t="shared" ca="1" si="445"/>
        <v>0</v>
      </c>
      <c r="LA87" s="189">
        <f t="shared" ca="1" si="445"/>
        <v>0</v>
      </c>
      <c r="LB87" s="189">
        <f t="shared" ca="1" si="445"/>
        <v>0</v>
      </c>
      <c r="LC87" s="189">
        <f t="shared" ca="1" si="445"/>
        <v>0</v>
      </c>
      <c r="LD87" s="189">
        <f t="shared" ca="1" si="445"/>
        <v>0</v>
      </c>
      <c r="LE87" s="189">
        <f t="shared" ca="1" si="445"/>
        <v>0</v>
      </c>
      <c r="LF87" s="189">
        <f t="shared" ca="1" si="445"/>
        <v>0</v>
      </c>
      <c r="LG87" s="189">
        <f t="shared" ca="1" si="446"/>
        <v>0</v>
      </c>
      <c r="LH87" s="189">
        <f t="shared" ca="1" si="446"/>
        <v>0</v>
      </c>
      <c r="LI87" s="189">
        <f t="shared" ca="1" si="446"/>
        <v>0</v>
      </c>
      <c r="LJ87" s="189">
        <f t="shared" ca="1" si="446"/>
        <v>0</v>
      </c>
      <c r="LK87" s="189">
        <f t="shared" ca="1" si="446"/>
        <v>0</v>
      </c>
      <c r="LL87" s="189">
        <f t="shared" ca="1" si="446"/>
        <v>0</v>
      </c>
      <c r="LM87" s="189">
        <f t="shared" ca="1" si="446"/>
        <v>0</v>
      </c>
      <c r="LN87" s="189">
        <f t="shared" ca="1" si="446"/>
        <v>0</v>
      </c>
      <c r="LO87" s="189">
        <f t="shared" ca="1" si="446"/>
        <v>0</v>
      </c>
      <c r="LP87" s="189">
        <f t="shared" ca="1" si="446"/>
        <v>0</v>
      </c>
      <c r="LQ87" s="189">
        <f t="shared" ca="1" si="447"/>
        <v>0</v>
      </c>
      <c r="LR87" s="189">
        <f t="shared" ca="1" si="447"/>
        <v>0</v>
      </c>
      <c r="LS87" s="189">
        <f t="shared" ca="1" si="447"/>
        <v>0</v>
      </c>
      <c r="LT87" s="189">
        <f t="shared" ca="1" si="447"/>
        <v>0</v>
      </c>
      <c r="LU87" s="189">
        <f t="shared" ca="1" si="447"/>
        <v>0</v>
      </c>
      <c r="LV87" s="189">
        <f t="shared" ca="1" si="447"/>
        <v>0</v>
      </c>
      <c r="LW87" s="189">
        <f t="shared" ca="1" si="447"/>
        <v>0</v>
      </c>
      <c r="LX87" s="189">
        <f t="shared" ca="1" si="447"/>
        <v>0</v>
      </c>
      <c r="LY87" s="189">
        <f t="shared" ca="1" si="447"/>
        <v>0</v>
      </c>
      <c r="LZ87" s="189">
        <f t="shared" ca="1" si="447"/>
        <v>0</v>
      </c>
      <c r="MA87" s="189">
        <f t="shared" ca="1" si="448"/>
        <v>0</v>
      </c>
      <c r="MB87" s="189">
        <f t="shared" ca="1" si="448"/>
        <v>0</v>
      </c>
      <c r="MC87" s="189">
        <f t="shared" ca="1" si="448"/>
        <v>0</v>
      </c>
      <c r="MD87" s="189">
        <f t="shared" ca="1" si="448"/>
        <v>0</v>
      </c>
      <c r="ME87" s="189">
        <f t="shared" ca="1" si="448"/>
        <v>0</v>
      </c>
      <c r="MF87" s="189">
        <f t="shared" ca="1" si="448"/>
        <v>0</v>
      </c>
      <c r="MG87" s="189">
        <f t="shared" ca="1" si="448"/>
        <v>0</v>
      </c>
      <c r="MH87" s="189">
        <f t="shared" ca="1" si="448"/>
        <v>0</v>
      </c>
      <c r="MI87" s="189">
        <f t="shared" ca="1" si="448"/>
        <v>0</v>
      </c>
      <c r="MJ87" s="189">
        <f t="shared" ca="1" si="448"/>
        <v>0</v>
      </c>
      <c r="MK87" s="189">
        <f t="shared" ca="1" si="448"/>
        <v>0</v>
      </c>
      <c r="ML87" s="189">
        <f t="shared" ca="1" si="448"/>
        <v>0</v>
      </c>
      <c r="MM87" s="557">
        <f t="shared" ca="1" si="449"/>
        <v>0</v>
      </c>
      <c r="MN87" s="557">
        <f t="shared" ca="1" si="449"/>
        <v>0</v>
      </c>
      <c r="MO87" s="557">
        <f t="shared" ca="1" si="449"/>
        <v>0</v>
      </c>
      <c r="MP87" s="557">
        <f t="shared" ca="1" si="449"/>
        <v>0</v>
      </c>
      <c r="MQ87" s="557">
        <f t="shared" ca="1" si="449"/>
        <v>0</v>
      </c>
      <c r="MR87" s="557">
        <f t="shared" ca="1" si="449"/>
        <v>0</v>
      </c>
      <c r="MS87" s="557">
        <f t="shared" ca="1" si="449"/>
        <v>0</v>
      </c>
      <c r="MT87" s="557">
        <f t="shared" ca="1" si="449"/>
        <v>0</v>
      </c>
      <c r="MU87" s="557">
        <f t="shared" ca="1" si="449"/>
        <v>0</v>
      </c>
      <c r="MV87" s="557">
        <f t="shared" ca="1" si="449"/>
        <v>0</v>
      </c>
      <c r="MW87" s="557">
        <f t="shared" ca="1" si="450"/>
        <v>0</v>
      </c>
      <c r="MX87" s="557">
        <f t="shared" ca="1" si="450"/>
        <v>0</v>
      </c>
      <c r="MY87" s="557">
        <f t="shared" ca="1" si="450"/>
        <v>0</v>
      </c>
      <c r="MZ87" s="557">
        <f t="shared" ca="1" si="450"/>
        <v>0</v>
      </c>
      <c r="NA87" s="557">
        <f t="shared" ca="1" si="450"/>
        <v>0</v>
      </c>
      <c r="NB87" s="557">
        <f t="shared" ca="1" si="450"/>
        <v>0</v>
      </c>
      <c r="NC87" s="557">
        <f t="shared" ca="1" si="450"/>
        <v>0</v>
      </c>
      <c r="ND87" s="557">
        <f t="shared" ca="1" si="450"/>
        <v>0</v>
      </c>
      <c r="NE87" s="557">
        <f t="shared" ca="1" si="450"/>
        <v>0</v>
      </c>
      <c r="NF87" s="557">
        <f t="shared" ca="1" si="450"/>
        <v>0</v>
      </c>
      <c r="NG87" s="557">
        <f t="shared" ca="1" si="451"/>
        <v>0</v>
      </c>
      <c r="NH87" s="557">
        <f t="shared" ca="1" si="451"/>
        <v>0</v>
      </c>
      <c r="NI87" s="557">
        <f t="shared" ca="1" si="451"/>
        <v>0</v>
      </c>
      <c r="NJ87" s="557">
        <f t="shared" ca="1" si="451"/>
        <v>0</v>
      </c>
      <c r="NK87" s="557">
        <f t="shared" ca="1" si="451"/>
        <v>0</v>
      </c>
      <c r="NL87" s="557">
        <f t="shared" ca="1" si="451"/>
        <v>0</v>
      </c>
      <c r="NM87" s="557">
        <f t="shared" ca="1" si="451"/>
        <v>0</v>
      </c>
      <c r="NN87" s="557">
        <f t="shared" ca="1" si="451"/>
        <v>0</v>
      </c>
      <c r="NO87" s="557">
        <f t="shared" ca="1" si="451"/>
        <v>0</v>
      </c>
      <c r="NP87" s="557">
        <f t="shared" ca="1" si="451"/>
        <v>0</v>
      </c>
      <c r="NQ87" s="557">
        <f t="shared" ca="1" si="452"/>
        <v>0</v>
      </c>
      <c r="NR87" s="557">
        <f t="shared" ca="1" si="452"/>
        <v>0</v>
      </c>
      <c r="NS87" s="557">
        <f t="shared" ca="1" si="452"/>
        <v>0</v>
      </c>
      <c r="NT87" s="557">
        <f t="shared" ca="1" si="452"/>
        <v>0</v>
      </c>
      <c r="NU87" s="557">
        <f t="shared" ca="1" si="452"/>
        <v>0</v>
      </c>
      <c r="NV87" s="557">
        <f t="shared" ca="1" si="452"/>
        <v>0</v>
      </c>
      <c r="NW87" s="557">
        <f t="shared" ca="1" si="452"/>
        <v>0</v>
      </c>
      <c r="NX87" s="557">
        <f t="shared" ca="1" si="452"/>
        <v>0</v>
      </c>
      <c r="NY87" s="557">
        <f t="shared" ca="1" si="452"/>
        <v>0</v>
      </c>
      <c r="NZ87" s="557">
        <f t="shared" ca="1" si="452"/>
        <v>0</v>
      </c>
      <c r="OA87" s="557">
        <f t="shared" ca="1" si="453"/>
        <v>0</v>
      </c>
      <c r="OB87" s="557">
        <f t="shared" ca="1" si="453"/>
        <v>0</v>
      </c>
      <c r="OC87" s="557">
        <f t="shared" ca="1" si="453"/>
        <v>0</v>
      </c>
      <c r="OD87" s="557">
        <f t="shared" ca="1" si="453"/>
        <v>0</v>
      </c>
      <c r="OE87" s="557">
        <f t="shared" ca="1" si="453"/>
        <v>0</v>
      </c>
      <c r="OF87" s="557">
        <f t="shared" ca="1" si="453"/>
        <v>0</v>
      </c>
      <c r="OG87" s="557">
        <f t="shared" ca="1" si="453"/>
        <v>0</v>
      </c>
      <c r="OH87" s="557">
        <f t="shared" ca="1" si="453"/>
        <v>0</v>
      </c>
      <c r="OI87" s="557">
        <f t="shared" ca="1" si="453"/>
        <v>0</v>
      </c>
      <c r="OJ87" s="557">
        <f t="shared" ca="1" si="453"/>
        <v>0</v>
      </c>
      <c r="OK87" s="557">
        <f t="shared" ca="1" si="454"/>
        <v>0</v>
      </c>
      <c r="OL87" s="557">
        <f t="shared" ca="1" si="454"/>
        <v>0</v>
      </c>
      <c r="OM87" s="557">
        <f t="shared" ca="1" si="454"/>
        <v>0</v>
      </c>
      <c r="ON87" s="557">
        <f t="shared" ca="1" si="454"/>
        <v>0</v>
      </c>
      <c r="OO87" s="557">
        <f t="shared" ca="1" si="454"/>
        <v>0</v>
      </c>
      <c r="OP87" s="557">
        <f t="shared" ca="1" si="454"/>
        <v>0</v>
      </c>
      <c r="OQ87" s="557">
        <f t="shared" ca="1" si="454"/>
        <v>0</v>
      </c>
      <c r="OR87" s="557">
        <f t="shared" ca="1" si="454"/>
        <v>0</v>
      </c>
      <c r="OS87" s="557">
        <f t="shared" ca="1" si="454"/>
        <v>0</v>
      </c>
      <c r="OT87" s="557">
        <f t="shared" ca="1" si="454"/>
        <v>0</v>
      </c>
      <c r="OU87" s="557">
        <f t="shared" ca="1" si="455"/>
        <v>0</v>
      </c>
      <c r="OV87" s="557">
        <f t="shared" ca="1" si="455"/>
        <v>0</v>
      </c>
      <c r="OW87" s="557">
        <f t="shared" ca="1" si="455"/>
        <v>0</v>
      </c>
      <c r="OX87" s="557">
        <f t="shared" ca="1" si="455"/>
        <v>0</v>
      </c>
      <c r="OY87" s="557">
        <f t="shared" ca="1" si="455"/>
        <v>0</v>
      </c>
      <c r="OZ87" s="557">
        <f t="shared" ca="1" si="455"/>
        <v>0</v>
      </c>
      <c r="PA87" s="557">
        <f t="shared" ca="1" si="455"/>
        <v>0</v>
      </c>
      <c r="PB87" s="557">
        <f t="shared" ca="1" si="455"/>
        <v>0</v>
      </c>
      <c r="PC87" s="557">
        <f t="shared" ca="1" si="455"/>
        <v>0</v>
      </c>
      <c r="PD87" s="557">
        <f t="shared" ca="1" si="455"/>
        <v>0</v>
      </c>
      <c r="PE87" s="557">
        <f t="shared" ca="1" si="456"/>
        <v>0</v>
      </c>
      <c r="PF87" s="557">
        <f t="shared" ca="1" si="456"/>
        <v>0</v>
      </c>
      <c r="PG87" s="557">
        <f t="shared" ca="1" si="456"/>
        <v>0</v>
      </c>
      <c r="PH87" s="557">
        <f t="shared" ca="1" si="456"/>
        <v>0</v>
      </c>
      <c r="PI87" s="557">
        <f t="shared" ca="1" si="456"/>
        <v>0</v>
      </c>
      <c r="PJ87" s="557">
        <f t="shared" ca="1" si="456"/>
        <v>0</v>
      </c>
      <c r="PK87" s="557">
        <f t="shared" ca="1" si="456"/>
        <v>0</v>
      </c>
      <c r="PL87" s="557">
        <f t="shared" ca="1" si="456"/>
        <v>0</v>
      </c>
      <c r="PM87" s="557">
        <f t="shared" ca="1" si="456"/>
        <v>0</v>
      </c>
      <c r="PN87" s="557">
        <f t="shared" ca="1" si="456"/>
        <v>0</v>
      </c>
      <c r="PO87" s="557">
        <f t="shared" ca="1" si="457"/>
        <v>0</v>
      </c>
      <c r="PP87" s="557">
        <f t="shared" ca="1" si="457"/>
        <v>0</v>
      </c>
      <c r="PQ87" s="557">
        <f t="shared" ca="1" si="457"/>
        <v>0</v>
      </c>
      <c r="PR87" s="557">
        <f t="shared" ca="1" si="457"/>
        <v>0</v>
      </c>
      <c r="PS87" s="557">
        <f t="shared" ca="1" si="457"/>
        <v>0</v>
      </c>
      <c r="PT87" s="557">
        <f t="shared" ca="1" si="457"/>
        <v>0</v>
      </c>
      <c r="PU87" s="557">
        <f t="shared" ca="1" si="457"/>
        <v>0</v>
      </c>
      <c r="PV87" s="557">
        <f t="shared" ca="1" si="457"/>
        <v>0</v>
      </c>
      <c r="PW87" s="557">
        <f t="shared" ca="1" si="457"/>
        <v>0</v>
      </c>
      <c r="PX87" s="557">
        <f t="shared" ca="1" si="457"/>
        <v>0</v>
      </c>
      <c r="PY87" s="557">
        <f t="shared" ca="1" si="458"/>
        <v>0</v>
      </c>
      <c r="PZ87" s="557">
        <f t="shared" ca="1" si="458"/>
        <v>0</v>
      </c>
      <c r="QA87" s="557">
        <f t="shared" ca="1" si="458"/>
        <v>0</v>
      </c>
      <c r="QB87" s="557">
        <f t="shared" ca="1" si="458"/>
        <v>0</v>
      </c>
      <c r="QC87" s="557">
        <f t="shared" ca="1" si="458"/>
        <v>0</v>
      </c>
      <c r="QD87" s="557">
        <f t="shared" ca="1" si="458"/>
        <v>0</v>
      </c>
      <c r="QE87" s="557">
        <f t="shared" ca="1" si="458"/>
        <v>0</v>
      </c>
      <c r="QF87" s="557">
        <f t="shared" ca="1" si="458"/>
        <v>0</v>
      </c>
      <c r="QG87" s="557">
        <f t="shared" ca="1" si="458"/>
        <v>0</v>
      </c>
      <c r="QH87" s="557">
        <f t="shared" ca="1" si="458"/>
        <v>0</v>
      </c>
      <c r="QI87" s="557">
        <f t="shared" ca="1" si="459"/>
        <v>0</v>
      </c>
      <c r="QJ87" s="557">
        <f t="shared" ca="1" si="459"/>
        <v>0</v>
      </c>
      <c r="QK87" s="557">
        <f t="shared" ca="1" si="459"/>
        <v>0</v>
      </c>
      <c r="QL87" s="557">
        <f t="shared" ca="1" si="459"/>
        <v>0</v>
      </c>
      <c r="QM87" s="557">
        <f t="shared" ca="1" si="459"/>
        <v>0</v>
      </c>
      <c r="QN87" s="557">
        <f t="shared" ca="1" si="459"/>
        <v>0</v>
      </c>
      <c r="QO87" s="557">
        <f t="shared" ca="1" si="459"/>
        <v>0</v>
      </c>
      <c r="QP87" s="557">
        <f t="shared" ca="1" si="459"/>
        <v>0</v>
      </c>
      <c r="QQ87" s="557">
        <f t="shared" ca="1" si="459"/>
        <v>0</v>
      </c>
      <c r="QR87" s="557">
        <f t="shared" ca="1" si="459"/>
        <v>0</v>
      </c>
      <c r="QS87" s="557">
        <f t="shared" ca="1" si="460"/>
        <v>0</v>
      </c>
      <c r="QT87" s="557">
        <f t="shared" ca="1" si="460"/>
        <v>0</v>
      </c>
      <c r="QU87" s="557">
        <f t="shared" ca="1" si="460"/>
        <v>0</v>
      </c>
      <c r="QV87" s="557">
        <f t="shared" ca="1" si="460"/>
        <v>0</v>
      </c>
      <c r="QW87" s="557">
        <f t="shared" ca="1" si="460"/>
        <v>0</v>
      </c>
      <c r="QX87" s="557">
        <f t="shared" ca="1" si="460"/>
        <v>0</v>
      </c>
      <c r="QY87" s="557">
        <f t="shared" ca="1" si="460"/>
        <v>0</v>
      </c>
      <c r="QZ87" s="557">
        <f t="shared" ca="1" si="460"/>
        <v>0</v>
      </c>
      <c r="RA87" s="557">
        <f t="shared" ca="1" si="460"/>
        <v>0</v>
      </c>
      <c r="RB87" s="557">
        <f t="shared" ca="1" si="460"/>
        <v>0</v>
      </c>
      <c r="RC87" s="557">
        <f t="shared" ca="1" si="461"/>
        <v>0</v>
      </c>
      <c r="RD87" s="557">
        <f t="shared" ca="1" si="461"/>
        <v>0</v>
      </c>
      <c r="RE87" s="557">
        <f t="shared" ca="1" si="461"/>
        <v>0</v>
      </c>
      <c r="RF87" s="557">
        <f t="shared" ca="1" si="461"/>
        <v>0</v>
      </c>
      <c r="RG87" s="557">
        <f t="shared" ca="1" si="461"/>
        <v>0</v>
      </c>
      <c r="RH87" s="557">
        <f t="shared" ca="1" si="461"/>
        <v>0</v>
      </c>
      <c r="RI87" s="557">
        <f t="shared" ca="1" si="461"/>
        <v>0</v>
      </c>
      <c r="RJ87" s="557">
        <f t="shared" ca="1" si="461"/>
        <v>0</v>
      </c>
      <c r="RK87" s="557">
        <f t="shared" ca="1" si="461"/>
        <v>0</v>
      </c>
      <c r="RL87" s="557">
        <f t="shared" ca="1" si="461"/>
        <v>0</v>
      </c>
      <c r="RM87" s="557">
        <f t="shared" ca="1" si="462"/>
        <v>0</v>
      </c>
      <c r="RN87" s="557">
        <f t="shared" ca="1" si="462"/>
        <v>0</v>
      </c>
      <c r="RO87" s="557">
        <f t="shared" ca="1" si="462"/>
        <v>0</v>
      </c>
      <c r="RP87" s="557">
        <f t="shared" ca="1" si="462"/>
        <v>0</v>
      </c>
      <c r="RQ87" s="557">
        <f t="shared" ca="1" si="462"/>
        <v>0</v>
      </c>
      <c r="RR87" s="557">
        <f t="shared" ca="1" si="462"/>
        <v>0</v>
      </c>
      <c r="RS87" s="557">
        <f t="shared" ca="1" si="462"/>
        <v>0</v>
      </c>
      <c r="RT87" s="557">
        <f t="shared" ca="1" si="462"/>
        <v>0</v>
      </c>
      <c r="RU87" s="557">
        <f t="shared" ca="1" si="462"/>
        <v>0</v>
      </c>
      <c r="RV87" s="557">
        <f t="shared" ca="1" si="462"/>
        <v>0</v>
      </c>
      <c r="RW87" s="557">
        <f t="shared" ca="1" si="463"/>
        <v>0</v>
      </c>
      <c r="RX87" s="557">
        <f t="shared" ca="1" si="463"/>
        <v>0</v>
      </c>
      <c r="RY87" s="557">
        <f t="shared" ca="1" si="463"/>
        <v>0</v>
      </c>
      <c r="RZ87" s="557">
        <f t="shared" ca="1" si="463"/>
        <v>0</v>
      </c>
      <c r="SA87" s="557">
        <f t="shared" ca="1" si="463"/>
        <v>0</v>
      </c>
      <c r="SB87" s="557">
        <f t="shared" ca="1" si="463"/>
        <v>0</v>
      </c>
      <c r="SC87" s="557">
        <f t="shared" ca="1" si="463"/>
        <v>0</v>
      </c>
      <c r="SD87" s="557">
        <f t="shared" ca="1" si="463"/>
        <v>0</v>
      </c>
      <c r="SE87" s="557">
        <f t="shared" ca="1" si="463"/>
        <v>0</v>
      </c>
      <c r="SF87" s="557">
        <f t="shared" ca="1" si="463"/>
        <v>0</v>
      </c>
      <c r="SG87" s="557">
        <f t="shared" ca="1" si="464"/>
        <v>0</v>
      </c>
      <c r="SH87" s="557">
        <f t="shared" ca="1" si="464"/>
        <v>0</v>
      </c>
      <c r="SI87" s="557">
        <f t="shared" ca="1" si="464"/>
        <v>0</v>
      </c>
      <c r="SJ87" s="557">
        <f t="shared" ca="1" si="464"/>
        <v>0</v>
      </c>
      <c r="SK87" s="557">
        <f t="shared" ca="1" si="464"/>
        <v>0</v>
      </c>
      <c r="SL87" s="557">
        <f t="shared" ca="1" si="464"/>
        <v>0</v>
      </c>
      <c r="SM87" s="557">
        <f t="shared" ca="1" si="464"/>
        <v>0</v>
      </c>
      <c r="SN87" s="557">
        <f t="shared" ca="1" si="464"/>
        <v>0</v>
      </c>
      <c r="SO87" s="557">
        <f t="shared" ca="1" si="464"/>
        <v>0</v>
      </c>
      <c r="SP87" s="557">
        <f t="shared" ca="1" si="464"/>
        <v>0</v>
      </c>
      <c r="SQ87" s="557">
        <f t="shared" ca="1" si="465"/>
        <v>0</v>
      </c>
      <c r="SR87" s="557">
        <f t="shared" ca="1" si="465"/>
        <v>0</v>
      </c>
      <c r="SS87" s="557">
        <f t="shared" ca="1" si="465"/>
        <v>0</v>
      </c>
      <c r="ST87" s="557">
        <f t="shared" ca="1" si="465"/>
        <v>0</v>
      </c>
      <c r="SU87" s="557">
        <f t="shared" ca="1" si="465"/>
        <v>0</v>
      </c>
      <c r="SV87" s="557">
        <f t="shared" ca="1" si="465"/>
        <v>0</v>
      </c>
      <c r="SW87" s="557">
        <f t="shared" ca="1" si="465"/>
        <v>0</v>
      </c>
      <c r="SX87" s="557">
        <f t="shared" ca="1" si="465"/>
        <v>0</v>
      </c>
      <c r="SY87" s="557">
        <f t="shared" ca="1" si="465"/>
        <v>0</v>
      </c>
      <c r="SZ87" s="557">
        <f t="shared" ca="1" si="465"/>
        <v>0</v>
      </c>
      <c r="TA87" s="557">
        <f t="shared" ca="1" si="466"/>
        <v>0</v>
      </c>
      <c r="TB87" s="557">
        <f t="shared" ca="1" si="466"/>
        <v>0</v>
      </c>
      <c r="TC87" s="557">
        <f t="shared" ca="1" si="466"/>
        <v>0</v>
      </c>
      <c r="TD87" s="557">
        <f t="shared" ca="1" si="466"/>
        <v>0</v>
      </c>
      <c r="TE87" s="557">
        <f t="shared" ca="1" si="466"/>
        <v>0</v>
      </c>
      <c r="TF87" s="557">
        <f t="shared" ca="1" si="466"/>
        <v>0</v>
      </c>
      <c r="TG87" s="557">
        <f t="shared" ca="1" si="466"/>
        <v>0</v>
      </c>
      <c r="TH87" s="557">
        <f t="shared" ca="1" si="466"/>
        <v>0</v>
      </c>
      <c r="TI87" s="557">
        <f t="shared" ca="1" si="466"/>
        <v>0</v>
      </c>
      <c r="TJ87" s="557">
        <f t="shared" ca="1" si="466"/>
        <v>0</v>
      </c>
      <c r="TK87" s="557">
        <f t="shared" ca="1" si="467"/>
        <v>0</v>
      </c>
      <c r="TL87" s="557">
        <f t="shared" ca="1" si="467"/>
        <v>0</v>
      </c>
      <c r="TM87" s="557">
        <f t="shared" ca="1" si="467"/>
        <v>0</v>
      </c>
      <c r="TN87" s="557">
        <f t="shared" ca="1" si="467"/>
        <v>0</v>
      </c>
      <c r="TO87" s="557">
        <f t="shared" ca="1" si="467"/>
        <v>0</v>
      </c>
      <c r="TP87" s="557">
        <f t="shared" ca="1" si="467"/>
        <v>0</v>
      </c>
      <c r="TQ87" s="557">
        <f t="shared" ca="1" si="467"/>
        <v>0</v>
      </c>
      <c r="TR87" s="557">
        <f t="shared" ca="1" si="467"/>
        <v>0</v>
      </c>
      <c r="TS87" s="557">
        <f t="shared" ca="1" si="467"/>
        <v>0</v>
      </c>
      <c r="TT87" s="557">
        <f t="shared" ca="1" si="467"/>
        <v>0</v>
      </c>
      <c r="TU87" s="557">
        <f t="shared" ca="1" si="468"/>
        <v>0</v>
      </c>
      <c r="TV87" s="557">
        <f t="shared" ca="1" si="468"/>
        <v>0</v>
      </c>
      <c r="TW87" s="557">
        <f t="shared" ca="1" si="468"/>
        <v>0</v>
      </c>
      <c r="TX87" s="557">
        <f t="shared" ca="1" si="468"/>
        <v>0</v>
      </c>
      <c r="TY87" s="557">
        <f t="shared" ca="1" si="468"/>
        <v>0</v>
      </c>
      <c r="TZ87" s="557">
        <f t="shared" ca="1" si="468"/>
        <v>0</v>
      </c>
      <c r="UA87" s="557">
        <f t="shared" ca="1" si="468"/>
        <v>0</v>
      </c>
      <c r="UB87" s="557">
        <f t="shared" ca="1" si="468"/>
        <v>0</v>
      </c>
      <c r="UC87" s="557">
        <f t="shared" ca="1" si="468"/>
        <v>0</v>
      </c>
      <c r="UD87" s="557">
        <f t="shared" ca="1" si="468"/>
        <v>0</v>
      </c>
      <c r="UE87" s="557">
        <f t="shared" ca="1" si="469"/>
        <v>0</v>
      </c>
      <c r="UF87" s="557">
        <f t="shared" ca="1" si="469"/>
        <v>0</v>
      </c>
      <c r="UG87" s="557">
        <f t="shared" ca="1" si="469"/>
        <v>0</v>
      </c>
      <c r="UH87" s="557">
        <f t="shared" ca="1" si="469"/>
        <v>0</v>
      </c>
      <c r="UI87" s="557">
        <f t="shared" ca="1" si="469"/>
        <v>0</v>
      </c>
      <c r="UJ87" s="557">
        <f t="shared" ca="1" si="469"/>
        <v>0</v>
      </c>
      <c r="UK87" s="557">
        <f t="shared" ca="1" si="469"/>
        <v>0</v>
      </c>
      <c r="UL87" s="557">
        <f t="shared" ca="1" si="469"/>
        <v>0</v>
      </c>
      <c r="UM87" s="557">
        <f t="shared" ca="1" si="469"/>
        <v>0</v>
      </c>
      <c r="UN87" s="557">
        <f t="shared" ca="1" si="469"/>
        <v>0</v>
      </c>
      <c r="UO87" s="557">
        <f t="shared" ca="1" si="470"/>
        <v>0</v>
      </c>
      <c r="UP87" s="557">
        <f t="shared" ca="1" si="470"/>
        <v>0</v>
      </c>
      <c r="UQ87" s="557">
        <f t="shared" ca="1" si="470"/>
        <v>0</v>
      </c>
      <c r="UR87" s="557">
        <f t="shared" ca="1" si="470"/>
        <v>0</v>
      </c>
      <c r="US87" s="557">
        <f t="shared" ca="1" si="470"/>
        <v>0</v>
      </c>
      <c r="UT87" s="557">
        <f t="shared" ca="1" si="470"/>
        <v>0</v>
      </c>
      <c r="UU87" s="557">
        <f t="shared" ca="1" si="470"/>
        <v>0</v>
      </c>
      <c r="UV87" s="557">
        <f t="shared" ca="1" si="470"/>
        <v>0</v>
      </c>
      <c r="UW87" s="557">
        <f t="shared" ca="1" si="470"/>
        <v>0</v>
      </c>
      <c r="UX87" s="557">
        <f t="shared" ca="1" si="470"/>
        <v>0</v>
      </c>
      <c r="UY87" s="557">
        <f t="shared" ca="1" si="471"/>
        <v>0</v>
      </c>
      <c r="UZ87" s="557">
        <f t="shared" ca="1" si="471"/>
        <v>0</v>
      </c>
      <c r="VA87" s="557">
        <f t="shared" ca="1" si="471"/>
        <v>0</v>
      </c>
      <c r="VB87" s="557">
        <f t="shared" ca="1" si="471"/>
        <v>0</v>
      </c>
      <c r="VC87" s="557">
        <f t="shared" ca="1" si="471"/>
        <v>0</v>
      </c>
      <c r="VD87" s="557">
        <f t="shared" ca="1" si="471"/>
        <v>0</v>
      </c>
      <c r="VE87" s="557">
        <f t="shared" ca="1" si="471"/>
        <v>0</v>
      </c>
      <c r="VF87" s="557">
        <f t="shared" ca="1" si="471"/>
        <v>0</v>
      </c>
      <c r="VG87" s="557">
        <f t="shared" ca="1" si="471"/>
        <v>0</v>
      </c>
      <c r="VH87" s="557">
        <f t="shared" ca="1" si="471"/>
        <v>0</v>
      </c>
      <c r="VI87" s="557">
        <f t="shared" ca="1" si="471"/>
        <v>0</v>
      </c>
      <c r="VJ87" s="189">
        <f t="shared" ca="1" si="472"/>
        <v>0</v>
      </c>
      <c r="VK87" s="189">
        <f t="shared" ca="1" si="472"/>
        <v>0</v>
      </c>
      <c r="VL87" s="189">
        <f t="shared" ca="1" si="472"/>
        <v>0</v>
      </c>
      <c r="VM87" s="189">
        <f t="shared" ca="1" si="472"/>
        <v>0</v>
      </c>
      <c r="VN87" s="189">
        <f t="shared" ca="1" si="472"/>
        <v>0</v>
      </c>
      <c r="VO87" s="230">
        <f t="shared" ca="1" si="473"/>
        <v>0</v>
      </c>
      <c r="VP87" s="189">
        <f t="shared" ca="1" si="474"/>
        <v>0</v>
      </c>
      <c r="VQ87" s="189">
        <f t="shared" ca="1" si="474"/>
        <v>0</v>
      </c>
      <c r="VR87" s="189">
        <f t="shared" ca="1" si="474"/>
        <v>0</v>
      </c>
      <c r="VS87" s="189">
        <f t="shared" ca="1" si="474"/>
        <v>0</v>
      </c>
      <c r="VT87" s="189">
        <f t="shared" ca="1" si="474"/>
        <v>0</v>
      </c>
      <c r="VU87" s="230">
        <f t="shared" ca="1" si="475"/>
        <v>0</v>
      </c>
      <c r="VV87" s="231">
        <f t="shared" ca="1" si="476"/>
        <v>0</v>
      </c>
      <c r="VW87" s="231">
        <f t="shared" ca="1" si="476"/>
        <v>0</v>
      </c>
      <c r="VX87" s="231">
        <f t="shared" ca="1" si="476"/>
        <v>0</v>
      </c>
      <c r="VY87" s="231">
        <f t="shared" ca="1" si="476"/>
        <v>0</v>
      </c>
      <c r="VZ87" s="544">
        <f t="shared" ca="1" si="477"/>
        <v>0</v>
      </c>
      <c r="WA87" s="231">
        <f t="shared" ca="1" si="478"/>
        <v>0</v>
      </c>
      <c r="WB87" s="231">
        <f t="shared" ca="1" si="478"/>
        <v>0</v>
      </c>
      <c r="WC87" s="231">
        <f t="shared" ca="1" si="478"/>
        <v>0</v>
      </c>
      <c r="WD87" s="231">
        <f t="shared" ca="1" si="478"/>
        <v>0</v>
      </c>
      <c r="WE87" s="544">
        <f t="shared" ca="1" si="479"/>
        <v>0</v>
      </c>
      <c r="WF87" s="544">
        <f t="shared" ca="1" si="479"/>
        <v>0</v>
      </c>
      <c r="WG87" s="544">
        <f t="shared" ca="1" si="479"/>
        <v>0</v>
      </c>
      <c r="WH87" s="544">
        <f t="shared" ca="1" si="479"/>
        <v>0</v>
      </c>
      <c r="WI87" s="544">
        <f t="shared" ca="1" si="479"/>
        <v>0</v>
      </c>
      <c r="WJ87" s="544">
        <f t="shared" ca="1" si="479"/>
        <v>0</v>
      </c>
      <c r="WK87" s="544">
        <f t="shared" ca="1" si="479"/>
        <v>0</v>
      </c>
      <c r="WL87" s="535" cm="1">
        <f t="array" aca="1" ref="WL87" ca="1">INDEX(WL$13:WL86,$B87+1,1)</f>
        <v>0</v>
      </c>
      <c r="WM87" s="411">
        <f t="shared" ca="1" si="480"/>
        <v>19</v>
      </c>
      <c r="WN87" s="18"/>
      <c r="WO87" s="535" cm="1">
        <f t="array" aca="1" ref="WO87" ca="1">INDEX(WO$13:WO86,$B87+1,1)</f>
        <v>0</v>
      </c>
      <c r="WP87" s="411">
        <f t="shared" si="481"/>
        <v>0</v>
      </c>
      <c r="WQ87" s="535" cm="1">
        <f t="array" aca="1" ref="WQ87" ca="1">INDEX(WQ$13:WQ86,$B87+1,1)</f>
        <v>0</v>
      </c>
      <c r="WR87" s="535" t="str" cm="1">
        <f t="array" aca="1" ref="WR87" ca="1">INDEX(WR$13:WR86,$B87+1,1)</f>
        <v>-</v>
      </c>
      <c r="WS87" s="535" t="str" cm="1">
        <f t="array" aca="1" ref="WS87" ca="1">INDEX(WS$13:WS86,$B87+1,1)</f>
        <v>-</v>
      </c>
      <c r="WT87" s="535" t="str" cm="1">
        <f t="array" aca="1" ref="WT87" ca="1">INDEX(WT$13:WT86,$B87+1,1)</f>
        <v>-</v>
      </c>
      <c r="WU87" s="535" t="str" cm="1">
        <f t="array" aca="1" ref="WU87" ca="1">INDEX(WU$13:WU86,$B87+1,1)</f>
        <v>-</v>
      </c>
      <c r="WV87" s="535" t="str" cm="1">
        <f t="array" aca="1" ref="WV87" ca="1">INDEX(WV$13:WV86,$B87+1,1)</f>
        <v>-</v>
      </c>
      <c r="WW87" s="535" t="str" cm="1">
        <f t="array" aca="1" ref="WW87" ca="1">INDEX(WW$13:WW86,$B87+1,1)</f>
        <v>-</v>
      </c>
      <c r="WX87" s="535" t="str" cm="1">
        <f t="array" aca="1" ref="WX87" ca="1">INDEX(WX$13:WX86,$B87+1,1)</f>
        <v>-</v>
      </c>
      <c r="WY87" s="535" t="str" cm="1">
        <f t="array" aca="1" ref="WY87" ca="1">INDEX(WY$13:WY86,$B87+1,1)</f>
        <v>-</v>
      </c>
      <c r="WZ87" s="535" t="str" cm="1">
        <f t="array" aca="1" ref="WZ87" ca="1">INDEX(WZ$13:WZ86,$B87+1,1)</f>
        <v>-</v>
      </c>
      <c r="XA87" s="535" t="str" cm="1">
        <f t="array" aca="1" ref="XA87" ca="1">INDEX(XA$13:XA86,$B87+1,1)</f>
        <v>-</v>
      </c>
      <c r="XB87" s="535" t="str" cm="1">
        <f t="array" aca="1" ref="XB87" ca="1">INDEX(XB$13:XB86,$B87+1,1)</f>
        <v>-</v>
      </c>
      <c r="XC87" s="535" t="str" cm="1">
        <f t="array" aca="1" ref="XC87" ca="1">INDEX(XC$13:XC86,$B87+1,1)</f>
        <v>-</v>
      </c>
      <c r="XD87" s="535" t="str" cm="1">
        <f t="array" aca="1" ref="XD87" ca="1">INDEX(XD$13:XD86,$B87+1,1)</f>
        <v>-</v>
      </c>
      <c r="XE87" s="535" t="str" cm="1">
        <f t="array" aca="1" ref="XE87" ca="1">INDEX(XE$13:XE86,$B87+1,1)</f>
        <v>-</v>
      </c>
      <c r="XF87" s="535" t="str" cm="1">
        <f t="array" aca="1" ref="XF87" ca="1">INDEX(XF$13:XF86,$B87+1,1)</f>
        <v>-</v>
      </c>
      <c r="XG87" s="535" t="str" cm="1">
        <f t="array" aca="1" ref="XG87" ca="1">INDEX(XG$13:XG86,$B87+1,1)</f>
        <v>-</v>
      </c>
      <c r="XH87" s="18"/>
      <c r="XI87" s="411" t="b">
        <f t="shared" ca="1" si="482"/>
        <v>0</v>
      </c>
      <c r="XJ87" s="411" t="str">
        <f t="shared" ca="1" si="483"/>
        <v>-</v>
      </c>
      <c r="XK87" s="535" t="str" cm="1">
        <f t="array" aca="1" ref="XK87" ca="1">INDEX(XK$13:XK86,$B87+1,1)</f>
        <v>-</v>
      </c>
      <c r="XL87" s="535" t="str" cm="1">
        <f t="array" aca="1" ref="XL87" ca="1">INDEX(XL$13:XL86,$B87+1,1)</f>
        <v>-</v>
      </c>
      <c r="XM87" s="535" t="str" cm="1">
        <f t="array" aca="1" ref="XM87" ca="1">INDEX(XM$13:XM86,$B87+1,1)</f>
        <v>-</v>
      </c>
      <c r="XN87" s="545" cm="1">
        <f t="array" aca="1" ref="XN87" ca="1">INDEX(i.AgeJ,$AD87,1)</f>
        <v>0</v>
      </c>
      <c r="XO87" s="535" t="str" cm="1">
        <f t="array" aca="1" ref="XO87" ca="1">INDEX(XO$13:XO86,$B87+1,1)</f>
        <v>-</v>
      </c>
      <c r="XP87" s="411" t="str">
        <f t="shared" si="484"/>
        <v>-</v>
      </c>
      <c r="XQ87" s="411" t="str">
        <f t="shared" si="484"/>
        <v>-</v>
      </c>
      <c r="XR87" s="535" t="str" cm="1">
        <f t="array" aca="1" ref="XR87" ca="1">INDEX(XR$13:XR86,$B87+1,1)</f>
        <v>-</v>
      </c>
      <c r="XS87" s="535" t="str" cm="1">
        <f t="array" aca="1" ref="XS87" ca="1">INDEX(XS$13:XS86,$B87+1,1)</f>
        <v>-</v>
      </c>
      <c r="XT87" s="535" t="str" cm="1">
        <f t="array" aca="1" ref="XT87" ca="1">INDEX(XT$13:XT86,$B87+1,1)</f>
        <v>-</v>
      </c>
      <c r="XU87" s="535" t="str" cm="1">
        <f t="array" aca="1" ref="XU87" ca="1">INDEX(XU$13:XU86,$B87+1,1)</f>
        <v>-</v>
      </c>
      <c r="XV87" s="535" t="str" cm="1">
        <f t="array" aca="1" ref="XV87" ca="1">INDEX(XV$13:XV86,$B87+1,1)</f>
        <v>-</v>
      </c>
      <c r="XW87" s="535" t="b" cm="1">
        <f t="array" aca="1" ref="XW87" ca="1">INDEX(XW$13:XW86,$B87+1,1)</f>
        <v>1</v>
      </c>
      <c r="XX87" s="535" t="str" cm="1">
        <f t="array" aca="1" ref="XX87" ca="1">INDEX(XX$13:XX86,$B87+1,1)</f>
        <v>-</v>
      </c>
      <c r="XY87" s="535" cm="1">
        <f t="array" aca="1" ref="XY87" ca="1">INDEX(XY$13:XY86,$B87+1,1)</f>
        <v>0</v>
      </c>
      <c r="XZ87" s="535" cm="1">
        <f t="array" aca="1" ref="XZ87" ca="1">INDEX(XZ$13:XZ86,$B87+1,1)</f>
        <v>0</v>
      </c>
      <c r="YA87" s="535" cm="1">
        <f t="array" aca="1" ref="YA87" ca="1">INDEX(YA$13:YA86,$B87+1,1)</f>
        <v>0</v>
      </c>
      <c r="YB87" s="18"/>
      <c r="YC87" s="411">
        <f t="shared" si="485"/>
        <v>50</v>
      </c>
      <c r="YD87" s="411">
        <f t="shared" si="485"/>
        <v>50</v>
      </c>
      <c r="YE87" s="411">
        <f t="shared" si="485"/>
        <v>50</v>
      </c>
      <c r="YF87" s="411">
        <f t="shared" si="485"/>
        <v>50</v>
      </c>
      <c r="YG87" s="535" cm="1">
        <f t="array" aca="1" ref="YG87" ca="1">INDEX(YG$13:YG86,$B87+1,1)</f>
        <v>1</v>
      </c>
      <c r="YH87" s="535" cm="1">
        <f t="array" aca="1" ref="YH87" ca="1">INDEX(YH$13:YH86,$B87+1,1)</f>
        <v>1</v>
      </c>
      <c r="YI87" s="535" cm="1">
        <f t="array" aca="1" ref="YI87" ca="1">INDEX(YI$13:YI86,$B87+1,1)</f>
        <v>1</v>
      </c>
      <c r="YJ87" s="535" cm="1">
        <f t="array" aca="1" ref="YJ87" ca="1">INDEX(YJ$13:YJ86,$B87+1,1)</f>
        <v>1</v>
      </c>
      <c r="YK87" s="535" t="str" cm="1">
        <f t="array" aca="1" ref="YK87" ca="1">INDEX(YK$13:YK86,$B87+1,1)</f>
        <v>-</v>
      </c>
      <c r="YL87" s="535" t="str" cm="1">
        <f t="array" aca="1" ref="YL87" ca="1">INDEX(YL$13:YL86,$B87+1,1)</f>
        <v>-</v>
      </c>
      <c r="YM87" s="535" t="str" cm="1">
        <f t="array" aca="1" ref="YM87" ca="1">INDEX(YM$13:YM86,$B87+1,1)</f>
        <v>-</v>
      </c>
      <c r="YN87" s="535" t="str" cm="1">
        <f t="array" aca="1" ref="YN87" ca="1">INDEX(YN$13:YN86,$B87+1,1)</f>
        <v>-</v>
      </c>
      <c r="YO87" s="535" t="str" cm="1">
        <f t="array" aca="1" ref="YO87" ca="1">INDEX(YO$13:YO86,$B87+1,1)</f>
        <v>-</v>
      </c>
      <c r="YP87" s="535" t="str" cm="1">
        <f t="array" aca="1" ref="YP87" ca="1">INDEX(YP$13:YP86,$B87+1,1)</f>
        <v>-</v>
      </c>
      <c r="YQ87" s="535" t="str" cm="1">
        <f t="array" aca="1" ref="YQ87" ca="1">INDEX(YQ$13:YQ86,$B87+1,1)</f>
        <v>-</v>
      </c>
      <c r="YR87" s="18"/>
      <c r="YS87" s="535" t="str" cm="1">
        <f t="array" aca="1" ref="YS87" ca="1">INDEX(YS$13:YS86,$B87+1,1)</f>
        <v>-</v>
      </c>
      <c r="YT87" s="411">
        <f t="shared" ca="1" si="486"/>
        <v>1</v>
      </c>
      <c r="YU87" s="18"/>
      <c r="YV87" s="669" t="str">
        <f t="shared" ca="1" si="487"/>
        <v>-</v>
      </c>
      <c r="YW87" s="535" t="b" cm="1">
        <f t="array" aca="1" ref="YW87" ca="1">INDEX(YW$13:YW86,$B87+1,1)</f>
        <v>0</v>
      </c>
      <c r="YX87" s="22" t="b">
        <v>1</v>
      </c>
      <c r="YY87" s="535" t="str" cm="1">
        <f t="array" aca="1" ref="YY87" ca="1">INDEX(YY$13:YY86,$B87+1,1)</f>
        <v>-</v>
      </c>
      <c r="YZ87" s="411" t="b">
        <f t="shared" si="514"/>
        <v>1</v>
      </c>
      <c r="ZA87" s="22" t="b">
        <v>0</v>
      </c>
      <c r="ZB87" s="22">
        <v>0</v>
      </c>
      <c r="ZC87" s="547" cm="1">
        <f t="array" aca="1" ref="ZC87" ca="1">IF(YX87&lt;&gt;TRUE,"-",VALUE(IFERROR(VALUE($K87),0) &amp; _xlfn.SWITCH($CD87,"-",4,$CD87) &amp; $L87 &amp; $T87 &amp; "00" &amp; $N87 &amp; $AK87 &amp; $R87 &amp; _xlfn.SWITCH($AM87,3,1,$AM87) &amp; _xlfn.SWITCH($M87,4,0,$M87) &amp; $AD87 &amp; IF(MOD($H87-2,ZC$6)&gt;=ZC$7,"",TEXT(INT(MOD($H87-2,ZC$6)/2)+1,"00"))))</f>
        <v>14210012120101</v>
      </c>
      <c r="ZD87" s="662" t="str" cm="1">
        <f t="array" aca="1" ref="ZD87" ca="1">IF(YY87&lt;&gt;TRUE,"-",VALUE(IFERROR(VALUE($K87),0) &amp; _xlfn.SWITCH($CD87,"-",4,$CD87) &amp; $L87 &amp; $T87 &amp; "00" &amp; $N87 &amp; $AK87 &amp; $R87 &amp; _xlfn.SWITCH($AM87,3,1,$AM87) &amp; _xlfn.SWITCH($M87,4,0,$M87) &amp; $AD87 &amp; IF(MOD($H87-1,ZD$6)&gt;=ZD$7,"",TEXT(INT(MOD($H87-1,ZD$6)/2)+1,"00"))))</f>
        <v>-</v>
      </c>
      <c r="ZE87" s="543">
        <f t="shared" ca="1" si="488"/>
        <v>652</v>
      </c>
      <c r="ZF87" s="543">
        <f t="shared" ca="1" si="488"/>
        <v>686</v>
      </c>
      <c r="ZG87" s="543">
        <f t="shared" ca="1" si="488"/>
        <v>721</v>
      </c>
      <c r="ZH87" s="459">
        <f t="shared" ca="1" si="489"/>
        <v>469</v>
      </c>
      <c r="ZI87" s="459">
        <f t="shared" ca="1" si="489"/>
        <v>504</v>
      </c>
      <c r="ZJ87" s="459">
        <f t="shared" ca="1" si="489"/>
        <v>539</v>
      </c>
      <c r="ZK87" s="459">
        <f t="shared" ca="1" si="490"/>
        <v>385</v>
      </c>
      <c r="ZL87" s="459">
        <f t="shared" ca="1" si="490"/>
        <v>420</v>
      </c>
      <c r="ZM87" s="459">
        <f t="shared" ca="1" si="490"/>
        <v>455</v>
      </c>
      <c r="ZN87" s="535" t="str" cm="1">
        <f t="array" aca="1" ref="ZN87" ca="1">INDEX(ZN$13:ZN86,$B87+1,1)</f>
        <v>-</v>
      </c>
      <c r="ZO87" s="535" t="str" cm="1">
        <f t="array" aca="1" ref="ZO87" ca="1">INDEX(ZO$13:ZO86,$B87+1,1)</f>
        <v>-</v>
      </c>
      <c r="ZP87" s="535" t="str" cm="1">
        <f t="array" aca="1" ref="ZP87" ca="1">INDEX(ZP$13:ZP86,$B87+1,1)</f>
        <v>-</v>
      </c>
      <c r="ZQ87" s="535" t="str" cm="1">
        <f t="array" aca="1" ref="ZQ87" ca="1">INDEX(ZQ$13:ZQ86,$B87+1,1)</f>
        <v>-</v>
      </c>
      <c r="ZR87" s="535" t="str" cm="1">
        <f t="array" aca="1" ref="ZR87" ca="1">INDEX(ZR$13:ZR86,$B87+1,1)</f>
        <v>-</v>
      </c>
      <c r="ZS87" s="535" t="str" cm="1">
        <f t="array" aca="1" ref="ZS87" ca="1">INDEX(ZS$13:ZS86,$B87+1,1)</f>
        <v>-</v>
      </c>
      <c r="ZT87" s="535" t="str" cm="1">
        <f t="array" aca="1" ref="ZT87" ca="1">INDEX(ZT$13:ZT86,$B87+1,1)</f>
        <v>-</v>
      </c>
      <c r="ZU87" s="535" t="str" cm="1">
        <f t="array" aca="1" ref="ZU87" ca="1">INDEX(ZU$13:ZU86,$B87+1,1)</f>
        <v>-</v>
      </c>
      <c r="ZV87" s="535" t="str" cm="1">
        <f t="array" aca="1" ref="ZV87" ca="1">INDEX(ZV$13:ZV86,$B87+1,1)</f>
        <v>-</v>
      </c>
      <c r="ZW87" s="535" t="str" cm="1">
        <f t="array" aca="1" ref="ZW87" ca="1">INDEX(ZW$13:ZW86,$B87+1,1)</f>
        <v>-</v>
      </c>
      <c r="ZX87" s="535" t="str" cm="1">
        <f t="array" aca="1" ref="ZX87" ca="1">INDEX(ZX$13:ZX86,$B87+1,1)</f>
        <v>-</v>
      </c>
      <c r="ZY87" s="535" t="str" cm="1">
        <f t="array" aca="1" ref="ZY87" ca="1">INDEX(ZY$13:ZY86,$B87+1,1)</f>
        <v>-</v>
      </c>
      <c r="ZZ87" s="22">
        <v>1</v>
      </c>
      <c r="AAA87" s="22">
        <v>1</v>
      </c>
      <c r="AAB87" s="535" cm="1">
        <f t="array" aca="1" ref="AAB87" ca="1">INDEX(AAB$13:AAB86,$B87+1,1)</f>
        <v>0</v>
      </c>
      <c r="AAC87" s="535" t="str" cm="1">
        <f t="array" aca="1" ref="AAC87" ca="1">INDEX(AAC$13:AAC86,$B87+1,1)</f>
        <v>-</v>
      </c>
      <c r="AAD87" s="535" t="str" cm="1">
        <f t="array" aca="1" ref="AAD87" ca="1">INDEX(AAD$13:AAD86,$B87+1,1)</f>
        <v>-</v>
      </c>
      <c r="AAE87" s="535" t="str" cm="1">
        <f t="array" aca="1" ref="AAE87" ca="1">INDEX(AAE$13:AAE86,$B87+1,1)</f>
        <v>-</v>
      </c>
      <c r="AAF87" s="535" t="str" cm="1">
        <f t="array" aca="1" ref="AAF87" ca="1">INDEX(AAF$13:AAF86,$B87+1,1)</f>
        <v>-</v>
      </c>
      <c r="AAG87" s="535" t="str" cm="1">
        <f t="array" aca="1" ref="AAG87" ca="1">INDEX(AAG$13:AAG86,$B87+1,1)</f>
        <v>-</v>
      </c>
      <c r="AAH87" s="535" cm="1">
        <f t="array" aca="1" ref="AAH87" ca="1">INDEX(AAH$13:AAH86,$B87+1,1)</f>
        <v>0</v>
      </c>
      <c r="AAI87" s="535" t="str" cm="1">
        <f t="array" aca="1" ref="AAI87" ca="1">INDEX(AAI$13:AAI86,$B87+1,1)</f>
        <v>-</v>
      </c>
      <c r="AAJ87" s="535" t="str" cm="1">
        <f t="array" aca="1" ref="AAJ87" ca="1">INDEX(AAJ$13:AAJ86,$B87+1,1)</f>
        <v>-</v>
      </c>
      <c r="AAK87" s="535" t="str" cm="1">
        <f t="array" aca="1" ref="AAK87" ca="1">INDEX(AAK$13:AAK86,$B87+1,1)</f>
        <v>-</v>
      </c>
      <c r="AAL87" s="535" cm="1">
        <f t="array" aca="1" ref="AAL87" ca="1">INDEX(AAL$13:AAL86,$B87+1,1)</f>
        <v>1</v>
      </c>
      <c r="AAM87" s="535" cm="1">
        <f t="array" aca="1" ref="AAM87" ca="1">INDEX(AAM$13:AAM86,$B87+1,1)</f>
        <v>1</v>
      </c>
      <c r="AAN87" s="666" t="str">
        <f t="shared" ca="1" si="491"/>
        <v>-</v>
      </c>
      <c r="AAO87" s="666" t="str">
        <f t="shared" ca="1" si="491"/>
        <v>-</v>
      </c>
      <c r="AAP87" s="666" t="str">
        <f t="shared" ca="1" si="491"/>
        <v>-</v>
      </c>
      <c r="AAQ87" s="666" t="str">
        <f t="shared" ca="1" si="491"/>
        <v>-</v>
      </c>
      <c r="AAR87" s="667" t="str">
        <f t="shared" ca="1" si="492"/>
        <v>-</v>
      </c>
      <c r="AAS87" s="668" t="str">
        <f t="shared" ca="1" si="493"/>
        <v>-</v>
      </c>
      <c r="AAT87" s="669" t="str">
        <f t="shared" ca="1" si="494"/>
        <v>-</v>
      </c>
      <c r="AAU87" s="716" t="str">
        <f t="shared" ca="1" si="495"/>
        <v>-</v>
      </c>
      <c r="AAV87" s="191" t="b">
        <f t="shared" ref="AAV87:AAV108" si="518">AAV86</f>
        <v>0</v>
      </c>
      <c r="AAW87" s="715" t="str">
        <f t="shared" ca="1" si="496"/>
        <v>-</v>
      </c>
      <c r="AAX87" s="717" t="str">
        <f t="shared" ca="1" si="497"/>
        <v>-</v>
      </c>
      <c r="AAY87" s="717" t="str">
        <f t="shared" ca="1" si="497"/>
        <v>-</v>
      </c>
      <c r="AAZ87" s="670" t="str">
        <f t="shared" ca="1" si="498"/>
        <v>-</v>
      </c>
      <c r="ABA87" s="18"/>
      <c r="ABB87" s="545" t="b">
        <f t="shared" ca="1" si="499"/>
        <v>1</v>
      </c>
      <c r="ABC87" s="545" t="str">
        <f t="shared" ca="1" si="499"/>
        <v>-</v>
      </c>
      <c r="ABD87" s="545" t="str">
        <f t="shared" ca="1" si="499"/>
        <v>-</v>
      </c>
      <c r="ABE87" s="545" t="str">
        <f t="shared" ca="1" si="499"/>
        <v>-</v>
      </c>
      <c r="ABF87" s="545" t="str">
        <f t="shared" ca="1" si="499"/>
        <v>-</v>
      </c>
      <c r="ABG87" s="545" t="str">
        <f t="shared" ca="1" si="499"/>
        <v>-</v>
      </c>
      <c r="ABH87" s="545" t="str">
        <f t="shared" ca="1" si="499"/>
        <v>-</v>
      </c>
      <c r="ABI87" s="545" t="str">
        <f t="shared" ca="1" si="499"/>
        <v>-</v>
      </c>
      <c r="ABJ87" s="545" t="str">
        <f t="shared" ca="1" si="499"/>
        <v>-</v>
      </c>
      <c r="ABK87" s="545" t="str">
        <f t="shared" ca="1" si="499"/>
        <v>-</v>
      </c>
      <c r="ABL87" s="545" t="str">
        <f t="shared" ca="1" si="500"/>
        <v>-</v>
      </c>
      <c r="ABM87" s="545" t="str">
        <f t="shared" ca="1" si="500"/>
        <v>-</v>
      </c>
      <c r="ABN87" s="545" t="str">
        <f t="shared" ca="1" si="500"/>
        <v>-</v>
      </c>
      <c r="ABO87" s="545" t="str">
        <f t="shared" ca="1" si="500"/>
        <v>-</v>
      </c>
      <c r="ABP87" s="545" t="str">
        <f t="shared" ca="1" si="500"/>
        <v>-</v>
      </c>
      <c r="ABQ87" s="545" t="str">
        <f t="shared" ca="1" si="500"/>
        <v>-</v>
      </c>
      <c r="ABR87" s="545" t="str">
        <f t="shared" ca="1" si="500"/>
        <v>-</v>
      </c>
      <c r="ABS87" s="545" t="str">
        <f t="shared" ca="1" si="500"/>
        <v>-</v>
      </c>
      <c r="ABT87" s="545" t="b">
        <f t="shared" ca="1" si="500"/>
        <v>1</v>
      </c>
      <c r="ABU87" s="545" t="str">
        <f t="shared" ca="1" si="500"/>
        <v>-</v>
      </c>
      <c r="ABV87" s="545" t="str">
        <f t="shared" ca="1" si="501"/>
        <v>-</v>
      </c>
      <c r="ABW87" s="545" t="str">
        <f t="shared" ca="1" si="501"/>
        <v>-</v>
      </c>
      <c r="ABX87" s="545" t="str">
        <f t="shared" ca="1" si="501"/>
        <v>-</v>
      </c>
      <c r="ABY87" s="545" t="str">
        <f t="shared" ca="1" si="501"/>
        <v>-</v>
      </c>
      <c r="ABZ87" s="545" t="str">
        <f t="shared" ca="1" si="501"/>
        <v>-</v>
      </c>
      <c r="ACA87" s="545" t="str">
        <f t="shared" ca="1" si="501"/>
        <v>-</v>
      </c>
      <c r="ACB87" s="545" t="str">
        <f t="shared" ca="1" si="501"/>
        <v>-</v>
      </c>
      <c r="ACC87" s="545" t="str">
        <f t="shared" ca="1" si="501"/>
        <v>-</v>
      </c>
      <c r="ACD87" s="545" t="str">
        <f t="shared" ca="1" si="501"/>
        <v>-</v>
      </c>
      <c r="ACE87" s="545" t="str">
        <f t="shared" ca="1" si="501"/>
        <v>-</v>
      </c>
      <c r="ACF87" s="545" t="str">
        <f t="shared" ca="1" si="502"/>
        <v>-</v>
      </c>
      <c r="ACG87" s="545" t="str">
        <f t="shared" ca="1" si="502"/>
        <v>-</v>
      </c>
      <c r="ACH87" s="545" t="str">
        <f t="shared" ca="1" si="502"/>
        <v>-</v>
      </c>
      <c r="ACI87" s="545" t="str">
        <f t="shared" ca="1" si="502"/>
        <v>-</v>
      </c>
      <c r="ACJ87" s="545" t="str">
        <f t="shared" ca="1" si="502"/>
        <v>-</v>
      </c>
      <c r="ACK87" s="545" t="str">
        <f t="shared" ca="1" si="502"/>
        <v>-</v>
      </c>
      <c r="ACL87" s="545" t="b">
        <f t="shared" ca="1" si="502"/>
        <v>1</v>
      </c>
      <c r="ACM87" s="545" t="str">
        <f t="shared" ca="1" si="502"/>
        <v>-</v>
      </c>
      <c r="ACN87" s="545" t="str">
        <f t="shared" ca="1" si="502"/>
        <v>-</v>
      </c>
      <c r="ACO87" s="545" t="str">
        <f t="shared" ca="1" si="502"/>
        <v>-</v>
      </c>
      <c r="ACP87" s="545" t="str">
        <f t="shared" ca="1" si="503"/>
        <v>-</v>
      </c>
      <c r="ACQ87" s="545" t="str">
        <f t="shared" ca="1" si="503"/>
        <v>-</v>
      </c>
      <c r="ACR87" s="545" t="str">
        <f t="shared" ca="1" si="503"/>
        <v>-</v>
      </c>
      <c r="ACS87" s="545" t="str">
        <f t="shared" ca="1" si="503"/>
        <v>-</v>
      </c>
      <c r="ACT87" s="545" t="str">
        <f t="shared" ca="1" si="503"/>
        <v>-</v>
      </c>
      <c r="ACU87" s="545" t="str">
        <f t="shared" ca="1" si="503"/>
        <v>-</v>
      </c>
      <c r="ACV87" s="545" t="str">
        <f t="shared" ca="1" si="503"/>
        <v>-</v>
      </c>
      <c r="ACW87" s="545" t="str">
        <f t="shared" ca="1" si="503"/>
        <v>-</v>
      </c>
      <c r="ACX87" s="545" t="str">
        <f t="shared" ca="1" si="503"/>
        <v>-</v>
      </c>
      <c r="ACY87" s="545" t="str">
        <f t="shared" ca="1" si="503"/>
        <v>-</v>
      </c>
      <c r="ACZ87" s="545" t="str">
        <f t="shared" ca="1" si="504"/>
        <v>-</v>
      </c>
      <c r="ADA87" s="545" t="str">
        <f t="shared" ca="1" si="504"/>
        <v>-</v>
      </c>
      <c r="ADB87" s="545" t="str">
        <f t="shared" ca="1" si="504"/>
        <v>-</v>
      </c>
      <c r="ADC87" s="545" t="str">
        <f t="shared" ca="1" si="504"/>
        <v>-</v>
      </c>
      <c r="ADD87" s="545" t="b">
        <f t="shared" ca="1" si="504"/>
        <v>1</v>
      </c>
      <c r="ADE87" s="545" t="str">
        <f t="shared" ca="1" si="504"/>
        <v>-</v>
      </c>
      <c r="ADF87" s="545" t="str">
        <f t="shared" ca="1" si="504"/>
        <v>-</v>
      </c>
      <c r="ADG87" s="545" t="str">
        <f t="shared" ca="1" si="504"/>
        <v>-</v>
      </c>
      <c r="ADH87" s="545" t="str">
        <f t="shared" ca="1" si="504"/>
        <v>-</v>
      </c>
      <c r="ADI87" s="545" t="str">
        <f t="shared" ca="1" si="504"/>
        <v>-</v>
      </c>
      <c r="ADJ87" s="545" t="str">
        <f t="shared" ca="1" si="505"/>
        <v>-</v>
      </c>
      <c r="ADK87" s="545" t="str">
        <f t="shared" ca="1" si="505"/>
        <v>-</v>
      </c>
      <c r="ADL87" s="545" t="str">
        <f t="shared" ca="1" si="505"/>
        <v>-</v>
      </c>
      <c r="ADM87" s="545" t="str">
        <f t="shared" ca="1" si="505"/>
        <v>-</v>
      </c>
      <c r="ADN87" s="545" t="str">
        <f t="shared" ca="1" si="505"/>
        <v>-</v>
      </c>
      <c r="ADO87" s="545" t="str">
        <f t="shared" ca="1" si="505"/>
        <v>-</v>
      </c>
      <c r="ADP87" s="545" t="str">
        <f t="shared" ca="1" si="505"/>
        <v>-</v>
      </c>
      <c r="ADQ87" s="545" t="str">
        <f t="shared" ca="1" si="505"/>
        <v>-</v>
      </c>
      <c r="ADR87" s="545" t="str">
        <f t="shared" ca="1" si="505"/>
        <v>-</v>
      </c>
      <c r="ADS87" s="545" t="str">
        <f t="shared" ca="1" si="505"/>
        <v>-</v>
      </c>
      <c r="ADT87" s="545" t="str">
        <f t="shared" ca="1" si="506"/>
        <v>-</v>
      </c>
      <c r="ADU87" s="545" t="str">
        <f t="shared" ca="1" si="506"/>
        <v>-</v>
      </c>
      <c r="ADV87" s="545" t="b">
        <f t="shared" ca="1" si="506"/>
        <v>1</v>
      </c>
      <c r="ADW87" s="545" t="str">
        <f t="shared" ca="1" si="506"/>
        <v>-</v>
      </c>
      <c r="ADX87" s="545" t="str">
        <f t="shared" ca="1" si="506"/>
        <v>-</v>
      </c>
      <c r="ADY87" s="545" t="str">
        <f t="shared" ca="1" si="506"/>
        <v>-</v>
      </c>
      <c r="ADZ87" s="545" t="str">
        <f t="shared" ca="1" si="506"/>
        <v>-</v>
      </c>
      <c r="AEA87" s="545" t="str">
        <f t="shared" ca="1" si="506"/>
        <v>-</v>
      </c>
      <c r="AEB87" s="545" t="str">
        <f t="shared" ca="1" si="506"/>
        <v>-</v>
      </c>
      <c r="AEC87" s="545" t="str">
        <f t="shared" ca="1" si="506"/>
        <v>-</v>
      </c>
      <c r="AED87" s="545" t="str">
        <f t="shared" ca="1" si="507"/>
        <v>-</v>
      </c>
      <c r="AEE87" s="545" t="str">
        <f t="shared" ca="1" si="507"/>
        <v>-</v>
      </c>
      <c r="AEF87" s="545" t="str">
        <f t="shared" ca="1" si="507"/>
        <v>-</v>
      </c>
      <c r="AEG87" s="545" t="str">
        <f t="shared" ca="1" si="507"/>
        <v>-</v>
      </c>
      <c r="AEH87" s="545" t="str">
        <f t="shared" ca="1" si="507"/>
        <v>-</v>
      </c>
      <c r="AEI87" s="545" t="str">
        <f t="shared" ca="1" si="507"/>
        <v>-</v>
      </c>
      <c r="AEJ87" s="545" t="str">
        <f t="shared" ca="1" si="507"/>
        <v>-</v>
      </c>
      <c r="AEK87" s="545" t="str">
        <f t="shared" ca="1" si="507"/>
        <v>-</v>
      </c>
      <c r="AEL87" s="545" t="str">
        <f t="shared" ca="1" si="507"/>
        <v>-</v>
      </c>
      <c r="AEM87" s="545" t="str">
        <f t="shared" ca="1" si="507"/>
        <v>-</v>
      </c>
      <c r="AEN87" s="535" cm="1">
        <f t="array" aca="1" ref="AEN87" ca="1">INDEX(AEN$13:AEN86,$B87+1,1)</f>
        <v>0</v>
      </c>
      <c r="AEO87" s="483">
        <v>0</v>
      </c>
    </row>
    <row r="88" spans="1:821" outlineLevel="2">
      <c r="A88" s="18">
        <f t="shared" si="226"/>
        <v>75</v>
      </c>
      <c r="B88" s="657">
        <f t="shared" ref="B88:B105" ca="1" si="519">OFFSET($A88,-2,0)</f>
        <v>73</v>
      </c>
      <c r="C88" s="458">
        <f t="shared" ca="1" si="385"/>
        <v>2200</v>
      </c>
      <c r="D88" s="119" t="str">
        <f t="shared" ca="1" si="386"/>
        <v>GSW</v>
      </c>
      <c r="E88" t="b">
        <v>1</v>
      </c>
      <c r="F88" t="b">
        <v>0</v>
      </c>
      <c r="G88" t="b">
        <f t="shared" si="387"/>
        <v>1</v>
      </c>
      <c r="H88" s="191">
        <f t="shared" ca="1" si="517"/>
        <v>3</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388"/>
        <v>1</v>
      </c>
      <c r="O88" s="230">
        <f t="shared" ca="1" si="388"/>
        <v>9</v>
      </c>
      <c r="P88" s="230">
        <f t="shared" ca="1" si="388"/>
        <v>1</v>
      </c>
      <c r="Q88" s="230">
        <f t="shared" ca="1" si="388"/>
        <v>1</v>
      </c>
      <c r="R88" s="230">
        <f t="shared" ca="1" si="388"/>
        <v>1</v>
      </c>
      <c r="S88" s="230">
        <f t="shared" ca="1" si="388"/>
        <v>1</v>
      </c>
      <c r="T88" s="411">
        <f t="shared" ca="1" si="389"/>
        <v>1</v>
      </c>
      <c r="U88" s="411">
        <f t="shared" ca="1" si="389"/>
        <v>1</v>
      </c>
      <c r="V88" s="411">
        <f t="shared" ca="1" si="390"/>
        <v>2</v>
      </c>
      <c r="W88" s="777" t="b">
        <f t="shared" ca="1" si="391"/>
        <v>0</v>
      </c>
      <c r="X88" s="777" t="b">
        <f t="shared" ca="1" si="391"/>
        <v>0</v>
      </c>
      <c r="Y88" s="777" t="b">
        <f t="shared" ca="1" si="391"/>
        <v>1</v>
      </c>
      <c r="Z88" s="796" t="b" cm="1">
        <f t="array" aca="1" ref="Z88" ca="1">INDEX(Z$13:Z87,$B88+1,1)</f>
        <v>0</v>
      </c>
      <c r="AA88" s="411">
        <f t="shared" ca="1" si="392"/>
        <v>1</v>
      </c>
      <c r="AB88" s="411">
        <f t="shared" ca="1" si="393"/>
        <v>1</v>
      </c>
      <c r="AC88" s="230">
        <f t="shared" ca="1" si="394"/>
        <v>1</v>
      </c>
      <c r="AD88" s="230">
        <f t="shared" ca="1" si="394"/>
        <v>1</v>
      </c>
      <c r="AE88" s="230">
        <f t="shared" ca="1" si="394"/>
        <v>0</v>
      </c>
      <c r="AF88" s="230">
        <f t="shared" ca="1" si="394"/>
        <v>0</v>
      </c>
      <c r="AG88" s="230">
        <f t="shared" ca="1" si="394"/>
        <v>0</v>
      </c>
      <c r="AH88" s="230">
        <f t="shared" ca="1" si="394"/>
        <v>0</v>
      </c>
      <c r="AI88" s="87">
        <f t="shared" ca="1" si="395"/>
        <v>2</v>
      </c>
      <c r="AJ88" s="87">
        <f ca="1">INDEX(CHOOSE($N88,DataAutumn!i.AdultDrys,DataWinter!i.AdultDrys,DataSpring!i.AdultDrys),1,$T88)</f>
        <v>1</v>
      </c>
      <c r="AK88" s="230">
        <f t="shared" ca="1" si="396"/>
        <v>2</v>
      </c>
      <c r="AL88" s="535" cm="1">
        <f t="array" aca="1" ref="AL88" ca="1">INDEX(AL$13:AL87,$B88+1,1)</f>
        <v>0</v>
      </c>
      <c r="AM88" s="535" cm="1">
        <f t="array" aca="1" ref="AM88" ca="1">INDEX(AM$13:AM87,$B88+1,1)</f>
        <v>2</v>
      </c>
      <c r="AN88" s="111"/>
      <c r="AO88" s="111"/>
      <c r="AP88" s="111"/>
      <c r="AQ88" s="111"/>
      <c r="AR88" s="111"/>
      <c r="AS88" s="111"/>
      <c r="AT88" s="111"/>
      <c r="AU88" s="111"/>
      <c r="AV88" s="111"/>
      <c r="AW88" s="111"/>
      <c r="AX88" s="111"/>
      <c r="AY88" s="111"/>
      <c r="AZ88" s="111"/>
      <c r="BA88" s="312" t="str">
        <f t="shared" ca="1" si="397"/>
        <v>FS_Opt_Tem 00003 SE GSW Past     SFM     TOLAut Scan2 GFS RR+01% GP100% WP100% MP100% (PT_F33N33L11)       NutS1.0 Forced</v>
      </c>
      <c r="BB88" s="8" t="str">
        <f ca="1">IF(COUNTIF($BA$13:$BA88,$BA88)=1,"-","Dup")</f>
        <v>-</v>
      </c>
      <c r="BC88" s="18"/>
      <c r="BD88" s="535" t="b" cm="1">
        <f t="array" aca="1" ref="BD88" ca="1">INDEX(BD$13:BD87,$B88+1,1)</f>
        <v>0</v>
      </c>
      <c r="BE88" s="535" t="b" cm="1">
        <f t="array" aca="1" ref="BE88" ca="1">INDEX(BE$13:BE87,$B88+1,1)</f>
        <v>0</v>
      </c>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535" t="b" cm="1">
        <f t="array" aca="1" ref="BK88" ca="1">INDEX(BK$13:BK87,$B88+1,1)</f>
        <v>0</v>
      </c>
      <c r="BL88" s="535" t="b" cm="1">
        <f t="array" aca="1" ref="BL88" ca="1">INDEX(BL$13:BL87,$B88+1,1)</f>
        <v>0</v>
      </c>
      <c r="BM88" s="18"/>
      <c r="BN88" s="411" t="b">
        <f t="shared" ca="1" si="398"/>
        <v>1</v>
      </c>
      <c r="BO88" s="411" t="str">
        <f t="shared" ca="1" si="398"/>
        <v>-</v>
      </c>
      <c r="BP88" s="411" t="b">
        <f t="shared" ca="1" si="398"/>
        <v>0</v>
      </c>
      <c r="BQ88" s="411" t="str">
        <f t="shared" ca="1" si="398"/>
        <v>-</v>
      </c>
      <c r="BR88" s="411" t="str">
        <f t="shared" ca="1" si="398"/>
        <v>-</v>
      </c>
      <c r="BS88" s="411" t="str">
        <f t="shared" ca="1" si="398"/>
        <v>-</v>
      </c>
      <c r="BT88" s="411" t="str">
        <f t="shared" ca="1" si="398"/>
        <v>-</v>
      </c>
      <c r="BU88" s="411" t="str">
        <f t="shared" ca="1" si="398"/>
        <v>-</v>
      </c>
      <c r="BV88" s="411" t="str">
        <f t="shared" ca="1" si="398"/>
        <v>-</v>
      </c>
      <c r="BW88" s="411" t="str">
        <f t="shared" ca="1" si="398"/>
        <v>-</v>
      </c>
      <c r="BX88" s="411" t="str">
        <f t="shared" ca="1" si="398"/>
        <v>-</v>
      </c>
      <c r="BY88" s="411" t="str">
        <f t="shared" ca="1" si="398"/>
        <v>-</v>
      </c>
      <c r="BZ88" s="411" t="b">
        <f t="shared" ca="1" si="398"/>
        <v>0</v>
      </c>
      <c r="CA88" s="87">
        <f t="shared" ca="1" si="398"/>
        <v>0</v>
      </c>
      <c r="CB88" s="535" t="str" cm="1">
        <f t="array" aca="1" ref="CB88" ca="1">INDEX(CB$13:CB87,$B88+1,1)</f>
        <v>-</v>
      </c>
      <c r="CC88" s="535" t="str" cm="1">
        <f t="array" aca="1" ref="CC88" ca="1">INDEX(CC$13:CC87,$B88+1,1)</f>
        <v>-</v>
      </c>
      <c r="CD88" s="535" t="str" cm="1">
        <f t="array" aca="1" ref="CD88" ca="1">INDEX(CD$13:CD87,$B88+1,1)</f>
        <v>-</v>
      </c>
      <c r="CE88" s="535" t="b" cm="1">
        <f t="array" aca="1" ref="CE88" ca="1">INDEX(CE$13:CE87,$B88+1,1)</f>
        <v>1</v>
      </c>
      <c r="CF88" s="18"/>
      <c r="CG88" s="535" t="str" cm="1">
        <f t="array" aca="1" ref="CG88" ca="1">INDEX(CG$13:CG87,$B88+1,1)</f>
        <v>-</v>
      </c>
      <c r="CH88" s="411" t="str">
        <f t="shared" ca="1" si="399"/>
        <v>-</v>
      </c>
      <c r="CI88" s="411">
        <f t="shared" ca="1" si="400"/>
        <v>1</v>
      </c>
      <c r="CJ88" s="411">
        <f t="shared" ca="1" si="400"/>
        <v>1</v>
      </c>
      <c r="CK88" s="535" t="str" cm="1">
        <f t="array" aca="1" ref="CK88" ca="1">INDEX(CK$13:CK87,$B88+1,1)</f>
        <v>-</v>
      </c>
      <c r="CL88" s="535" t="str" cm="1">
        <f t="array" aca="1" ref="CL88" ca="1">INDEX(CL$13:CL87,$B88+1,1)</f>
        <v>-</v>
      </c>
      <c r="CM88" s="535" t="str" cm="1">
        <f t="array" aca="1" ref="CM88" ca="1">INDEX(CM$13:CM87,$B88+1,1)</f>
        <v>-</v>
      </c>
      <c r="CN88" s="411" t="str">
        <f t="shared" ca="1" si="401"/>
        <v>-</v>
      </c>
      <c r="CO88" s="411">
        <f t="shared" ca="1" si="402"/>
        <v>1</v>
      </c>
      <c r="CP88" s="411">
        <f t="shared" ca="1" si="402"/>
        <v>1</v>
      </c>
      <c r="CQ88" s="535" t="str" cm="1">
        <f t="array" aca="1" ref="CQ88" ca="1">INDEX(CQ$13:CQ87,$B88+1,1)</f>
        <v>-</v>
      </c>
      <c r="CR88" s="411" t="str">
        <f t="shared" ca="1" si="403"/>
        <v>-</v>
      </c>
      <c r="CS88" s="411">
        <f t="shared" ca="1" si="404"/>
        <v>1</v>
      </c>
      <c r="CT88" s="535" t="str" cm="1">
        <f t="array" aca="1" ref="CT88" ca="1">INDEX(CT$13:CT87,$B88+1,1)</f>
        <v>-</v>
      </c>
      <c r="CU88" s="535" t="str" cm="1">
        <f t="array" aca="1" ref="CU88" ca="1">INDEX(CU$13:CU87,$B88+1,1)</f>
        <v>-</v>
      </c>
      <c r="CV88" s="411">
        <f t="shared" ca="1" si="405"/>
        <v>1</v>
      </c>
      <c r="CW88" s="535" t="str" cm="1">
        <f t="array" aca="1" ref="CW88" ca="1">INDEX(CW$13:CW87,$B88+1,1)</f>
        <v>-</v>
      </c>
      <c r="CX88" s="411" t="str">
        <f t="shared" ca="1" si="406"/>
        <v>-</v>
      </c>
      <c r="CY88" s="411">
        <f t="shared" ca="1" si="407"/>
        <v>1</v>
      </c>
      <c r="CZ88" s="411">
        <f t="shared" ca="1" si="407"/>
        <v>1</v>
      </c>
      <c r="DA88" s="535" cm="1">
        <f t="array" aca="1" ref="DA88" ca="1">INDEX(DA$13:DA87,$B88+1,1)</f>
        <v>720</v>
      </c>
      <c r="DB88" s="535" cm="1">
        <f t="array" aca="1" ref="DB88" ca="1">INDEX(DB$13:DB87,$B88+1,1)</f>
        <v>720</v>
      </c>
      <c r="DC88" s="18"/>
      <c r="DD88" s="535" t="str" cm="1">
        <f t="array" aca="1" ref="DD88" ca="1">INDEX(DD$13:DD87,$B88+1,1)</f>
        <v>-</v>
      </c>
      <c r="DE88" s="535" t="str" cm="1">
        <f t="array" aca="1" ref="DE88" ca="1">INDEX(DE$13:DE87,$B88+1,1)</f>
        <v>-</v>
      </c>
      <c r="DF88" s="535" t="str" cm="1">
        <f t="array" aca="1" ref="DF88" ca="1">INDEX(DF$13:DF87,$B88+1,1)</f>
        <v>-</v>
      </c>
      <c r="DG88" s="535" t="str" cm="1">
        <f t="array" aca="1" ref="DG88" ca="1">INDEX(DG$13:DG87,$B88+1,1)</f>
        <v>-</v>
      </c>
      <c r="DH88" s="804" cm="1">
        <f t="array" aca="1" ref="DH88" ca="1">VALUE(IFERROR(VALUE($K88),0) &amp; _xlfn.SWITCH($CD88,"-",4,$CD88) &amp; $L88 &amp; $T88 &amp; "00" &amp; $N88 &amp; $AK88 &amp; $R88 &amp; _xlfn.SWITCH($AM88,3,1,$AM88) &amp; _xlfn.SWITCH($M88,4,0,$M88) &amp; _xlfn.SWITCH($AD88,6,1,$AD88))</f>
        <v>142100121201</v>
      </c>
      <c r="DI88" s="535" cm="1">
        <f t="array" aca="1" ref="DI88" ca="1">INDEX(DI$13:DI87,$B88+1,1)</f>
        <v>1</v>
      </c>
      <c r="DJ88" s="535" cm="1">
        <f t="array" aca="1" ref="DJ88" ca="1">INDEX(DJ$13:DJ87,$B88+1,1)</f>
        <v>1</v>
      </c>
      <c r="DK88" s="411">
        <f t="shared" ca="1" si="408"/>
        <v>0</v>
      </c>
      <c r="DL88" s="411">
        <f t="shared" ca="1" si="408"/>
        <v>50</v>
      </c>
      <c r="DM88" s="411" t="str">
        <f t="shared" ca="1" si="408"/>
        <v>-</v>
      </c>
      <c r="DN88" s="411" t="str">
        <f t="shared" ca="1" si="408"/>
        <v>-</v>
      </c>
      <c r="DO88" s="411">
        <f t="shared" ca="1" si="408"/>
        <v>25.5</v>
      </c>
      <c r="DP88" s="411">
        <f t="shared" ca="1" si="408"/>
        <v>18.8</v>
      </c>
      <c r="DQ88" s="411" t="b">
        <f t="shared" ca="1" si="409"/>
        <v>0</v>
      </c>
      <c r="DR88" s="411" t="str">
        <f t="shared" ca="1" si="410"/>
        <v>-</v>
      </c>
      <c r="DS88" s="411" t="str">
        <f t="shared" ca="1" si="410"/>
        <v>-</v>
      </c>
      <c r="DT88" s="411" t="str">
        <f t="shared" ca="1" si="410"/>
        <v>-</v>
      </c>
      <c r="DU88" s="411" t="str">
        <f t="shared" ca="1" si="410"/>
        <v>-</v>
      </c>
      <c r="DV88" s="411">
        <f t="shared" ca="1" si="410"/>
        <v>500</v>
      </c>
      <c r="DW88" s="411">
        <f t="shared" ca="1" si="410"/>
        <v>500</v>
      </c>
      <c r="DX88" s="411" t="str">
        <f t="shared" ca="1" si="410"/>
        <v>-</v>
      </c>
      <c r="DY88" s="411" t="str">
        <f t="shared" ca="1" si="410"/>
        <v>-</v>
      </c>
      <c r="DZ88" s="411" t="str">
        <f t="shared" ca="1" si="410"/>
        <v>-</v>
      </c>
      <c r="EA88" s="535" cm="1">
        <f t="array" aca="1" ref="EA88" ca="1">INDEX(EA$13:EA87,$B88+1,1)</f>
        <v>0</v>
      </c>
      <c r="EB88" s="535" cm="1">
        <f t="array" aca="1" ref="EB88" ca="1">INDEX(EB$13:EB87,$B88+1,1)</f>
        <v>999999</v>
      </c>
      <c r="EC88" s="535" cm="1">
        <f t="array" aca="1" ref="EC88" ca="1">INDEX(EC$13:EC87,$B88+1,1)</f>
        <v>999999</v>
      </c>
      <c r="ED88" s="535" cm="1">
        <f t="array" aca="1" ref="ED88" ca="1">INDEX(ED$13:ED87,$B88+1,1)</f>
        <v>999999</v>
      </c>
      <c r="EE88" s="535" cm="1">
        <f t="array" aca="1" ref="EE88" ca="1">INDEX(EE$13:EE87,$B88+1,1)</f>
        <v>999999</v>
      </c>
      <c r="EF88" s="535" cm="1">
        <f t="array" aca="1" ref="EF88" ca="1">INDEX(EF$13:EF87,$B88+1,1)</f>
        <v>999999</v>
      </c>
      <c r="EG88" s="535" cm="1">
        <f t="array" aca="1" ref="EG88" ca="1">INDEX(EG$13:EG87,$B88+1,1)</f>
        <v>999999</v>
      </c>
      <c r="EH88" s="535" cm="1">
        <f t="array" aca="1" ref="EH88" ca="1">INDEX(EH$13:EH87,$B88+1,1)</f>
        <v>999999</v>
      </c>
      <c r="EI88" s="535" cm="1">
        <f t="array" aca="1" ref="EI88" ca="1">INDEX(EI$13:EI87,$B88+1,1)</f>
        <v>999999</v>
      </c>
      <c r="EJ88" s="535" cm="1">
        <f t="array" aca="1" ref="EJ88" ca="1">INDEX(EJ$13:EJ87,$B88+1,1)</f>
        <v>999999</v>
      </c>
      <c r="EK88" s="535" cm="1">
        <f t="array" aca="1" ref="EK88" ca="1">INDEX(EK$13:EK87,$B88+1,1)</f>
        <v>999999</v>
      </c>
      <c r="EL88" s="535" cm="1">
        <f t="array" aca="1" ref="EL88" ca="1">INDEX(EL$13:EL87,$B88+1,1)</f>
        <v>999999</v>
      </c>
      <c r="EM88" s="535" cm="1">
        <f t="array" aca="1" ref="EM88" ca="1">INDEX(EM$13:EM87,$B88+1,1)</f>
        <v>999999</v>
      </c>
      <c r="EN88" s="782">
        <f t="shared" ca="1" si="411"/>
        <v>0</v>
      </c>
      <c r="EO88" s="782">
        <f t="shared" ca="1" si="411"/>
        <v>0</v>
      </c>
      <c r="EP88" s="782">
        <f t="shared" ca="1" si="411"/>
        <v>999999</v>
      </c>
      <c r="EQ88" s="800" t="str">
        <f t="shared" ca="1" si="508"/>
        <v>-</v>
      </c>
      <c r="ER88" s="800" t="str">
        <f t="shared" ca="1" si="412"/>
        <v>-</v>
      </c>
      <c r="ES88" s="801">
        <f t="shared" ca="1" si="413"/>
        <v>999999</v>
      </c>
      <c r="ET88" s="802" t="str">
        <f t="shared" ca="1" si="509"/>
        <v>-</v>
      </c>
      <c r="EU88" s="781">
        <f t="shared" ca="1" si="414"/>
        <v>0</v>
      </c>
      <c r="EV88" s="779">
        <f t="shared" ca="1" si="510"/>
        <v>0</v>
      </c>
      <c r="EW88" s="780">
        <f t="shared" ca="1" si="511"/>
        <v>999999</v>
      </c>
      <c r="EX88" s="545" cm="1">
        <f t="array" aca="1" ref="EX88" ca="1">INDEX(i.ELMated,$AB88+1,1)</f>
        <v>0.3</v>
      </c>
      <c r="EY88" s="630" cm="1">
        <f t="array" aca="1" ref="EY88" ca="1">INDEX(i.ELMatedEst,$AA88+1,$T88)</f>
        <v>0.3</v>
      </c>
      <c r="EZ88" s="535" t="str" cm="1">
        <f t="array" aca="1" ref="EZ88" ca="1">INDEX(EZ$13:EZ87,$B88+1,1)</f>
        <v>-</v>
      </c>
      <c r="FA88" s="535" t="str" cm="1">
        <f t="array" aca="1" ref="FA88" ca="1">INDEX(FA$13:FA87,$B88+1,1)</f>
        <v>-</v>
      </c>
      <c r="FB88" s="664">
        <f t="shared" ca="1" si="415"/>
        <v>0</v>
      </c>
      <c r="FC88" s="666">
        <f t="shared" ca="1" si="416"/>
        <v>5.0000000000000001E-3</v>
      </c>
      <c r="FD88" s="191">
        <f t="shared" ca="1" si="512"/>
        <v>0.95</v>
      </c>
      <c r="FE88" s="667">
        <f t="shared" ca="1" si="417"/>
        <v>8.3999999999999991E-2</v>
      </c>
      <c r="FF88" s="667">
        <f ca="1">INDEX(CHOOSE($N88,DataAutumn!i.EL_PropnSold,DataWinter!i.EL_PropnSold,DataSpring!i.EL_PropnSold),$AI88,$T88)*INDEX(i.ELMatedEst,$AB88+1,$T88)*i.dAdultRR_ELPropSold
+INDEX(i.dryman,($AJ88-1)*4+$AI88,FF$7)</f>
        <v>0</v>
      </c>
      <c r="FG88" s="667">
        <f ca="1">INDEX(CHOOSE($N88,DataAutumn!i.EL_PropnSold,DataWinter!i.EL_PropnSold,DataSpring!i.EL_PropnSold),$AI88,$T88)*INDEX(i.ELMatedEst,$AB88+1,$T88)*i.dAdultRR_ELPropSold
+INDEX(i.dryman,($AJ88-1)*4+$AI88,FG$7)</f>
        <v>3.125E-2</v>
      </c>
      <c r="FH88" s="667">
        <f ca="1">INDEX(CHOOSE($N88,DataAutumn!i.EL_PropnSold,DataWinter!i.EL_PropnSold,DataSpring!i.EL_PropnSold),$AI88,$T88)*INDEX(i.ELMatedEst,$AB88+1,$T88)*i.dAdultRR_ELPropSold
+INDEX(i.dryman,($AJ88-1)*4+$AI88,FH$7)</f>
        <v>3.125E-2</v>
      </c>
      <c r="FI88" s="667">
        <f ca="1">INDEX(CHOOSE($N88,DataAutumn!i.EL_PropnSold,DataWinter!i.EL_PropnSold,DataSpring!i.EL_PropnSold),$AI88,$T88)*INDEX(i.ELMatedEst,$AB88+1,$T88)*i.dAdultRR_ELPropSold
+INDEX(i.dryman,($AJ88-1)*4+$AI88,FI$7)</f>
        <v>3.125E-2</v>
      </c>
      <c r="FJ88" s="668">
        <f ca="1">INDEX(CHOOSE($N88,DataAutumn!i.EL_PropnSold,DataWinter!i.EL_PropnSold,DataSpring!i.EL_PropnSold),$AI88,$T88)*INDEX(i.ELMatedEst,$AB88+1,$T88)*i.dAdultLSurv_ELPropSold</f>
        <v>0</v>
      </c>
      <c r="FK88" s="666" t="b">
        <f t="shared" ca="1" si="418"/>
        <v>0</v>
      </c>
      <c r="FL88" s="666" t="b">
        <f t="shared" ca="1" si="418"/>
        <v>0</v>
      </c>
      <c r="FM88" s="716" t="b">
        <f t="shared" ca="1" si="419"/>
        <v>1</v>
      </c>
      <c r="FN88" s="666" t="b">
        <f t="shared" ca="1" si="418"/>
        <v>0</v>
      </c>
      <c r="FO88" s="668">
        <f t="shared" ca="1" si="420"/>
        <v>1</v>
      </c>
      <c r="FP88" s="669">
        <f t="shared" ca="1" si="421"/>
        <v>0</v>
      </c>
      <c r="FQ88" s="670" t="b">
        <f t="shared" ca="1" si="422"/>
        <v>0</v>
      </c>
      <c r="FR88" s="665" t="b">
        <f t="shared" ca="1" si="423"/>
        <v>1</v>
      </c>
      <c r="FS88" s="411" t="b">
        <f t="shared" ca="1" si="423"/>
        <v>0</v>
      </c>
      <c r="FT88" s="411" t="b">
        <f t="shared" ca="1" si="423"/>
        <v>0</v>
      </c>
      <c r="FU88" s="87">
        <f t="shared" ca="1" si="424"/>
        <v>2</v>
      </c>
      <c r="FV88" s="87">
        <f t="shared" ca="1" si="424"/>
        <v>2</v>
      </c>
      <c r="FW88" s="411">
        <f t="shared" ca="1" si="425"/>
        <v>1</v>
      </c>
      <c r="FX88" s="411">
        <f t="shared" ca="1" si="426"/>
        <v>1</v>
      </c>
      <c r="FY88" s="411">
        <f t="shared" ca="1" si="426"/>
        <v>1</v>
      </c>
      <c r="FZ88" s="411">
        <f t="shared" ca="1" si="427"/>
        <v>1</v>
      </c>
      <c r="GA88" s="411">
        <f t="shared" ca="1" si="428"/>
        <v>0.35</v>
      </c>
      <c r="GB88" s="411" t="b">
        <f t="shared" ca="1" si="428"/>
        <v>1</v>
      </c>
      <c r="GC88" s="411" t="b">
        <f t="shared" ca="1" si="428"/>
        <v>0</v>
      </c>
      <c r="GD88" s="411" t="b">
        <f t="shared" ca="1" si="428"/>
        <v>0</v>
      </c>
      <c r="GE88" s="411" t="b">
        <f t="shared" ca="1" si="428"/>
        <v>0</v>
      </c>
      <c r="GF88" s="87">
        <f t="shared" ca="1" si="429"/>
        <v>1</v>
      </c>
      <c r="GG88" s="87">
        <f t="shared" ca="1" si="429"/>
        <v>1</v>
      </c>
      <c r="GH88" s="87">
        <f t="shared" ca="1" si="429"/>
        <v>1</v>
      </c>
      <c r="GI88" s="87">
        <f t="shared" ca="1" si="429"/>
        <v>1</v>
      </c>
      <c r="GJ88" s="87">
        <f t="shared" ca="1" si="429"/>
        <v>1</v>
      </c>
      <c r="GK88" s="87">
        <f t="shared" ca="1" si="429"/>
        <v>1</v>
      </c>
      <c r="GL88" s="87">
        <f t="shared" ca="1" si="429"/>
        <v>1</v>
      </c>
      <c r="GM88" s="87">
        <f t="shared" ca="1" si="429"/>
        <v>1</v>
      </c>
      <c r="GN88" s="411" cm="1">
        <f t="array" aca="1" ref="GN88" ca="1">INDEX(i.dse_type,1,$L88)</f>
        <v>0</v>
      </c>
      <c r="GO88" s="535" t="str" cm="1">
        <f t="array" aca="1" ref="GO88" ca="1">INDEX(GO$13:GO87,$B88+1,1)</f>
        <v>-</v>
      </c>
      <c r="GP88" s="535" t="str" cm="1">
        <f t="array" aca="1" ref="GP88" ca="1">INDEX(GP$13:GP87,$B88+1,1)</f>
        <v>-</v>
      </c>
      <c r="GQ88" s="535" t="str" cm="1">
        <f t="array" aca="1" ref="GQ88" ca="1">INDEX(GQ$13:GQ87,$B88+1,1)</f>
        <v>-</v>
      </c>
      <c r="GR88" s="18"/>
      <c r="GS88" s="535" t="str" cm="1">
        <f t="array" aca="1" ref="GS88" ca="1">INDEX(GS$13:GS87,$B88+1,1)</f>
        <v>-</v>
      </c>
      <c r="GT88" s="535" t="str" cm="1">
        <f t="array" aca="1" ref="GT88" ca="1">INDEX(GT$13:GT87,$B88+1,1)</f>
        <v>-</v>
      </c>
      <c r="GU88" s="535" t="str" cm="1">
        <f t="array" aca="1" ref="GU88" ca="1">INDEX(GU$13:GU87,$B88+1,1)</f>
        <v>-</v>
      </c>
      <c r="GV88" s="411" t="str">
        <f t="shared" si="430"/>
        <v>-</v>
      </c>
      <c r="GW88" s="535" t="str" cm="1">
        <f t="array" aca="1" ref="GW88" ca="1">INDEX(GW$13:GW87,$B88+1,1)</f>
        <v>-</v>
      </c>
      <c r="GX88" s="535" cm="1">
        <f t="array" aca="1" ref="GX88" ca="1">INDEX(GX$13:GX87,$B88+1,1)</f>
        <v>1</v>
      </c>
      <c r="GY88" s="535" cm="1">
        <f t="array" aca="1" ref="GY88" ca="1">INDEX(GY$13:GY87,$B88+1,1)</f>
        <v>1</v>
      </c>
      <c r="GZ88" s="535" t="str" cm="1">
        <f t="array" aca="1" ref="GZ88" ca="1">INDEX(GZ$13:GZ87,$B88+1,1)</f>
        <v>-</v>
      </c>
      <c r="HA88" s="535" t="str" cm="1">
        <f t="array" aca="1" ref="HA88" ca="1">INDEX(HA$13:HA87,$B88+1,1)</f>
        <v>-</v>
      </c>
      <c r="HB88" s="535" t="str" cm="1">
        <f t="array" aca="1" ref="HB88" ca="1">INDEX(HB$13:HB87,$B88+1,1)</f>
        <v>-</v>
      </c>
      <c r="HC88" s="535" t="str" cm="1">
        <f t="array" aca="1" ref="HC88" ca="1">INDEX(HC$13:HC87,$B88+1,1)</f>
        <v>-</v>
      </c>
      <c r="HD88" s="535" t="str" cm="1">
        <f t="array" aca="1" ref="HD88" ca="1">INDEX(HD$13:HD87,$B88+1,1)</f>
        <v>-</v>
      </c>
      <c r="HE88" s="535" t="str" cm="1">
        <f t="array" aca="1" ref="HE88" ca="1">INDEX(HE$13:HE87,$B88+1,1)</f>
        <v>-</v>
      </c>
      <c r="HF88" s="535" t="str" cm="1">
        <f t="array" aca="1" ref="HF88" ca="1">INDEX(HF$13:HF87,$B88+1,1)</f>
        <v>-</v>
      </c>
      <c r="HG88" s="535" t="str" cm="1">
        <f t="array" aca="1" ref="HG88" ca="1">INDEX(HG$13:HG87,$B88+1,1)</f>
        <v>-</v>
      </c>
      <c r="HH88" s="535" t="str" cm="1">
        <f t="array" aca="1" ref="HH88" ca="1">INDEX(HH$13:HH87,$B88+1,1)</f>
        <v>-</v>
      </c>
      <c r="HI88" s="535" t="str" cm="1">
        <f t="array" aca="1" ref="HI88" ca="1">INDEX(HI$13:HI87,$B88+1,1)</f>
        <v>-</v>
      </c>
      <c r="HJ88" s="535" t="str" cm="1">
        <f t="array" aca="1" ref="HJ88" ca="1">INDEX(HJ$13:HJ87,$B88+1,1)</f>
        <v>-</v>
      </c>
      <c r="HK88" s="535" t="str" cm="1">
        <f t="array" aca="1" ref="HK88" ca="1">INDEX(HK$13:HK87,$B88+1,1)</f>
        <v>-</v>
      </c>
      <c r="HL88" s="535" t="str" cm="1">
        <f t="array" aca="1" ref="HL88" ca="1">INDEX(HL$13:HL87,$B88+1,1)</f>
        <v>-</v>
      </c>
      <c r="HM88" s="535" t="str" cm="1">
        <f t="array" aca="1" ref="HM88" ca="1">INDEX(HM$13:HM87,$B88+1,1)</f>
        <v>-</v>
      </c>
      <c r="HN88" s="535" t="str" cm="1">
        <f t="array" aca="1" ref="HN88" ca="1">INDEX(HN$13:HN87,$B88+1,1)</f>
        <v>-</v>
      </c>
      <c r="HO88" s="535" t="str" cm="1">
        <f t="array" aca="1" ref="HO88" ca="1">INDEX(HO$13:HO87,$B88+1,1)</f>
        <v>-</v>
      </c>
      <c r="HP88" s="535" t="str" cm="1">
        <f t="array" aca="1" ref="HP88" ca="1">INDEX(HP$13:HP87,$B88+1,1)</f>
        <v>-</v>
      </c>
      <c r="HQ88" s="535" t="str" cm="1">
        <f t="array" aca="1" ref="HQ88" ca="1">INDEX(HQ$13:HQ87,$B88+1,1)</f>
        <v>-</v>
      </c>
      <c r="HR88" s="535" t="str" cm="1">
        <f t="array" aca="1" ref="HR88" ca="1">INDEX(HR$13:HR87,$B88+1,1)</f>
        <v>-</v>
      </c>
      <c r="HS88" s="535" t="str" cm="1">
        <f t="array" aca="1" ref="HS88" ca="1">INDEX(HS$13:HS87,$B88+1,1)</f>
        <v>-</v>
      </c>
      <c r="HT88" s="535" t="str" cm="1">
        <f t="array" aca="1" ref="HT88" ca="1">INDEX(HT$13:HT87,$B88+1,1)</f>
        <v>-</v>
      </c>
      <c r="HU88" s="411">
        <f t="shared" si="431"/>
        <v>0</v>
      </c>
      <c r="HV88" s="535" t="str" cm="1">
        <f t="array" aca="1" ref="HV88" ca="1">INDEX(HV$13:HV87,$B88+1,1)</f>
        <v>-</v>
      </c>
      <c r="HW88" s="535" cm="1">
        <f t="array" aca="1" ref="HW88" ca="1">INDEX(HW$13:HW87,$B88+1,1)</f>
        <v>1</v>
      </c>
      <c r="HX88" s="535" cm="1">
        <f t="array" aca="1" ref="HX88" ca="1">INDEX(HX$13:HX87,$B88+1,1)</f>
        <v>0</v>
      </c>
      <c r="HY88" s="411">
        <f t="shared" si="432"/>
        <v>0</v>
      </c>
      <c r="HZ88" s="535" cm="1">
        <f t="array" aca="1" ref="HZ88" ca="1">INDEX(HZ$13:HZ87,$B88+1,1)</f>
        <v>0</v>
      </c>
      <c r="IA88" s="411">
        <f t="shared" si="433"/>
        <v>0</v>
      </c>
      <c r="IB88" s="411">
        <f t="shared" si="433"/>
        <v>0</v>
      </c>
      <c r="IC88" s="411">
        <f t="shared" si="433"/>
        <v>0</v>
      </c>
      <c r="ID88" s="411">
        <f t="shared" si="433"/>
        <v>0</v>
      </c>
      <c r="IE88" s="411">
        <f t="shared" si="433"/>
        <v>1</v>
      </c>
      <c r="IF88" s="411">
        <f t="shared" si="433"/>
        <v>0</v>
      </c>
      <c r="IG88" s="535" cm="1">
        <f t="array" aca="1" ref="IG88" ca="1">INDEX(IG$13:IG87,$B88+1,1)</f>
        <v>0</v>
      </c>
      <c r="IH88" s="535" cm="1">
        <f t="array" aca="1" ref="IH88" ca="1">INDEX(IH$13:IH87,$B88+1,1)</f>
        <v>0</v>
      </c>
      <c r="II88" s="535" cm="1">
        <f t="array" aca="1" ref="II88" ca="1">INDEX(II$13:II87,$B88+1,1)</f>
        <v>0</v>
      </c>
      <c r="IJ88" s="535" cm="1">
        <f t="array" aca="1" ref="IJ88" ca="1">INDEX(IJ$13:IJ87,$B88+1,1)</f>
        <v>0</v>
      </c>
      <c r="IK88" s="18"/>
      <c r="IL88" s="535" t="str" cm="1">
        <f t="array" aca="1" ref="IL88" ca="1">INDEX(IL$13:IL87,$B88+1,1)</f>
        <v>-</v>
      </c>
      <c r="IM88" s="535" t="str" cm="1">
        <f t="array" aca="1" ref="IM88" ca="1">INDEX(IM$13:IM87,$B88+1,1)</f>
        <v>-</v>
      </c>
      <c r="IN88" s="535" t="str" cm="1">
        <f t="array" aca="1" ref="IN88" ca="1">INDEX(IN$13:IN87,$B88+1,1)</f>
        <v>-</v>
      </c>
      <c r="IO88" s="535" t="str" cm="1">
        <f t="array" aca="1" ref="IO88" ca="1">INDEX(IO$13:IO87,$B88+1,1)</f>
        <v>-</v>
      </c>
      <c r="IP88" s="535" t="str" cm="1">
        <f t="array" aca="1" ref="IP88" ca="1">INDEX(IP$13:IP87,$B88+1,1)</f>
        <v>-</v>
      </c>
      <c r="IQ88" s="535" t="str" cm="1">
        <f t="array" aca="1" ref="IQ88" ca="1">INDEX(IQ$13:IQ87,$B88+1,1)</f>
        <v>-</v>
      </c>
      <c r="IR88" s="535" t="str" cm="1">
        <f t="array" aca="1" ref="IR88" ca="1">INDEX(IR$13:IR87,$B88+1,1)</f>
        <v>-</v>
      </c>
      <c r="IS88" s="535" t="str" cm="1">
        <f t="array" aca="1" ref="IS88" ca="1">INDEX(IS$13:IS87,$B88+1,1)</f>
        <v>-</v>
      </c>
      <c r="IT88" s="535" t="str" cm="1">
        <f t="array" aca="1" ref="IT88" ca="1">INDEX(IT$13:IT87,$B88+1,1)</f>
        <v>-</v>
      </c>
      <c r="IU88" s="535" t="str" cm="1">
        <f t="array" aca="1" ref="IU88" ca="1">INDEX(IU$13:IU87,$B88+1,1)</f>
        <v>-</v>
      </c>
      <c r="IV88" s="535" t="str" cm="1">
        <f t="array" aca="1" ref="IV88" ca="1">INDEX(IV$13:IV87,$B88+1,1)</f>
        <v>-</v>
      </c>
      <c r="IW88" s="535" t="str" cm="1">
        <f t="array" aca="1" ref="IW88" ca="1">INDEX(IW$13:IW87,$B88+1,1)</f>
        <v>-</v>
      </c>
      <c r="IX88" s="535" t="str" cm="1">
        <f t="array" aca="1" ref="IX88" ca="1">INDEX(IX$13:IX87,$B88+1,1)</f>
        <v>-</v>
      </c>
      <c r="IY88" s="535" t="str" cm="1">
        <f t="array" aca="1" ref="IY88" ca="1">INDEX(IY$13:IY87,$B88+1,1)</f>
        <v>-</v>
      </c>
      <c r="IZ88" s="535" t="str" cm="1">
        <f t="array" aca="1" ref="IZ88" ca="1">INDEX(IZ$13:IZ87,$B88+1,1)</f>
        <v>-</v>
      </c>
      <c r="JA88" s="535" t="str" cm="1">
        <f t="array" aca="1" ref="JA88" ca="1">INDEX(JA$13:JA87,$B88+1,1)</f>
        <v>-</v>
      </c>
      <c r="JB88" s="535" cm="1">
        <f t="array" aca="1" ref="JB88" ca="1">INDEX(JB$13:JB87,$B88+1,1)</f>
        <v>0</v>
      </c>
      <c r="JC88" s="535" cm="1">
        <f t="array" aca="1" ref="JC88" ca="1">INDEX(JC$13:JC87,$B88+1,1)</f>
        <v>0</v>
      </c>
      <c r="JD88" s="545" cm="1">
        <f t="array" aca="1" ref="JD88" ca="1">IF(AND($N88=JD$10,$AS88&lt;&gt;0),INDEX(i.LTWFeedLevels,$AS88,12),0)</f>
        <v>0</v>
      </c>
      <c r="JE88" s="630" cm="1">
        <f t="array" aca="1" ref="JE88" ca="1">IF(AND($N88=JE$10,$AT88&lt;&gt;0),INDEX(i.LTWFeedLevels,$AT88,12),0)</f>
        <v>0</v>
      </c>
      <c r="JF88" s="457">
        <f t="shared" ca="1" si="513"/>
        <v>0</v>
      </c>
      <c r="JG88" s="457">
        <f t="shared" ca="1" si="434"/>
        <v>0</v>
      </c>
      <c r="JH88" s="457">
        <f t="shared" ca="1" si="435"/>
        <v>0</v>
      </c>
      <c r="JI88" s="545" cm="1">
        <f t="array" aca="1" ref="JI88" ca="1">IF(AND($N88=JI$10,$AS88&lt;&gt;0),INDEX(i.LTWFeedLevels,$AS88,12),0)</f>
        <v>0</v>
      </c>
      <c r="JJ88" s="630" cm="1">
        <f t="array" aca="1" ref="JJ88" ca="1">IF(AND($N88=JJ$10,$AT88&lt;&gt;0),INDEX(i.LTWFeedLevels,$AT88,12),0)</f>
        <v>0</v>
      </c>
      <c r="JK88" s="457">
        <f t="shared" ca="1" si="436"/>
        <v>0</v>
      </c>
      <c r="JL88" s="457">
        <f t="shared" ca="1" si="437"/>
        <v>0</v>
      </c>
      <c r="JM88" s="457">
        <f t="shared" ca="1" si="438"/>
        <v>0</v>
      </c>
      <c r="JN88" s="545" cm="1">
        <f t="array" aca="1" ref="JN88" ca="1">IF(AND($N88=JN$10,$AS88&lt;&gt;0),INDEX(i.LTWFeedLevels,$AS88,12),0)</f>
        <v>0</v>
      </c>
      <c r="JO88" s="630" cm="1">
        <f t="array" aca="1" ref="JO88" ca="1">IF(AND($N88=JO$10,$AT88&lt;&gt;0),INDEX(i.LTWFeedLevels,$AT88,12),0)</f>
        <v>0</v>
      </c>
      <c r="JP88" s="457">
        <f t="shared" ca="1" si="439"/>
        <v>0</v>
      </c>
      <c r="JQ88" s="457">
        <f t="shared" ca="1" si="440"/>
        <v>0</v>
      </c>
      <c r="JR88" s="457">
        <f t="shared" ca="1" si="441"/>
        <v>0</v>
      </c>
      <c r="JS88" s="189">
        <f t="shared" ca="1" si="442"/>
        <v>0</v>
      </c>
      <c r="JT88" s="189">
        <f t="shared" ca="1" si="442"/>
        <v>0</v>
      </c>
      <c r="JU88" s="189">
        <f t="shared" ca="1" si="442"/>
        <v>0</v>
      </c>
      <c r="JV88" s="189">
        <f t="shared" ca="1" si="442"/>
        <v>0</v>
      </c>
      <c r="JW88" s="189">
        <f t="shared" ca="1" si="442"/>
        <v>0</v>
      </c>
      <c r="JX88" s="189">
        <f t="shared" ca="1" si="442"/>
        <v>0</v>
      </c>
      <c r="JY88" s="189">
        <f t="shared" ca="1" si="442"/>
        <v>0</v>
      </c>
      <c r="JZ88" s="189">
        <f t="shared" ca="1" si="442"/>
        <v>0</v>
      </c>
      <c r="KA88" s="189">
        <f t="shared" ca="1" si="442"/>
        <v>0</v>
      </c>
      <c r="KB88" s="189">
        <f t="shared" ca="1" si="442"/>
        <v>0</v>
      </c>
      <c r="KC88" s="189">
        <f t="shared" ca="1" si="443"/>
        <v>0</v>
      </c>
      <c r="KD88" s="189">
        <f t="shared" ca="1" si="443"/>
        <v>0</v>
      </c>
      <c r="KE88" s="189">
        <f t="shared" ca="1" si="443"/>
        <v>0</v>
      </c>
      <c r="KF88" s="189">
        <f t="shared" ca="1" si="443"/>
        <v>0</v>
      </c>
      <c r="KG88" s="189">
        <f t="shared" ca="1" si="443"/>
        <v>0</v>
      </c>
      <c r="KH88" s="189">
        <f t="shared" ca="1" si="443"/>
        <v>0</v>
      </c>
      <c r="KI88" s="189">
        <f t="shared" ca="1" si="443"/>
        <v>0</v>
      </c>
      <c r="KJ88" s="189">
        <f t="shared" ca="1" si="443"/>
        <v>0</v>
      </c>
      <c r="KK88" s="189">
        <f t="shared" ca="1" si="443"/>
        <v>0</v>
      </c>
      <c r="KL88" s="189">
        <f t="shared" ca="1" si="443"/>
        <v>0</v>
      </c>
      <c r="KM88" s="189">
        <f t="shared" ca="1" si="444"/>
        <v>0</v>
      </c>
      <c r="KN88" s="189">
        <f t="shared" ca="1" si="444"/>
        <v>0</v>
      </c>
      <c r="KO88" s="189">
        <f t="shared" ca="1" si="444"/>
        <v>0</v>
      </c>
      <c r="KP88" s="189">
        <f t="shared" ca="1" si="444"/>
        <v>0</v>
      </c>
      <c r="KQ88" s="189">
        <f t="shared" ca="1" si="444"/>
        <v>0</v>
      </c>
      <c r="KR88" s="189">
        <f t="shared" ca="1" si="444"/>
        <v>0</v>
      </c>
      <c r="KS88" s="189">
        <f t="shared" ca="1" si="444"/>
        <v>0</v>
      </c>
      <c r="KT88" s="189">
        <f t="shared" ca="1" si="444"/>
        <v>0</v>
      </c>
      <c r="KU88" s="189">
        <f t="shared" ca="1" si="444"/>
        <v>0</v>
      </c>
      <c r="KV88" s="189">
        <f t="shared" ca="1" si="444"/>
        <v>0</v>
      </c>
      <c r="KW88" s="189">
        <f t="shared" ca="1" si="445"/>
        <v>0</v>
      </c>
      <c r="KX88" s="189">
        <f t="shared" ca="1" si="445"/>
        <v>0</v>
      </c>
      <c r="KY88" s="189">
        <f t="shared" ca="1" si="445"/>
        <v>0</v>
      </c>
      <c r="KZ88" s="189">
        <f t="shared" ca="1" si="445"/>
        <v>0</v>
      </c>
      <c r="LA88" s="189">
        <f t="shared" ca="1" si="445"/>
        <v>0</v>
      </c>
      <c r="LB88" s="189">
        <f t="shared" ca="1" si="445"/>
        <v>0</v>
      </c>
      <c r="LC88" s="189">
        <f t="shared" ca="1" si="445"/>
        <v>0</v>
      </c>
      <c r="LD88" s="189">
        <f t="shared" ca="1" si="445"/>
        <v>0</v>
      </c>
      <c r="LE88" s="189">
        <f t="shared" ca="1" si="445"/>
        <v>0</v>
      </c>
      <c r="LF88" s="189">
        <f t="shared" ca="1" si="445"/>
        <v>0</v>
      </c>
      <c r="LG88" s="189">
        <f t="shared" ca="1" si="446"/>
        <v>0</v>
      </c>
      <c r="LH88" s="189">
        <f t="shared" ca="1" si="446"/>
        <v>0</v>
      </c>
      <c r="LI88" s="189">
        <f t="shared" ca="1" si="446"/>
        <v>0</v>
      </c>
      <c r="LJ88" s="189">
        <f t="shared" ca="1" si="446"/>
        <v>0</v>
      </c>
      <c r="LK88" s="189">
        <f t="shared" ca="1" si="446"/>
        <v>0</v>
      </c>
      <c r="LL88" s="189">
        <f t="shared" ca="1" si="446"/>
        <v>0</v>
      </c>
      <c r="LM88" s="189">
        <f t="shared" ca="1" si="446"/>
        <v>0</v>
      </c>
      <c r="LN88" s="189">
        <f t="shared" ca="1" si="446"/>
        <v>0</v>
      </c>
      <c r="LO88" s="189">
        <f t="shared" ca="1" si="446"/>
        <v>0</v>
      </c>
      <c r="LP88" s="189">
        <f t="shared" ca="1" si="446"/>
        <v>0</v>
      </c>
      <c r="LQ88" s="189">
        <f t="shared" ca="1" si="447"/>
        <v>0</v>
      </c>
      <c r="LR88" s="189">
        <f t="shared" ca="1" si="447"/>
        <v>0</v>
      </c>
      <c r="LS88" s="189">
        <f t="shared" ca="1" si="447"/>
        <v>0</v>
      </c>
      <c r="LT88" s="189">
        <f t="shared" ca="1" si="447"/>
        <v>0</v>
      </c>
      <c r="LU88" s="189">
        <f t="shared" ca="1" si="447"/>
        <v>0</v>
      </c>
      <c r="LV88" s="189">
        <f t="shared" ca="1" si="447"/>
        <v>0</v>
      </c>
      <c r="LW88" s="189">
        <f t="shared" ca="1" si="447"/>
        <v>0</v>
      </c>
      <c r="LX88" s="189">
        <f t="shared" ca="1" si="447"/>
        <v>0</v>
      </c>
      <c r="LY88" s="189">
        <f t="shared" ca="1" si="447"/>
        <v>0</v>
      </c>
      <c r="LZ88" s="189">
        <f t="shared" ca="1" si="447"/>
        <v>0</v>
      </c>
      <c r="MA88" s="189">
        <f t="shared" ca="1" si="448"/>
        <v>0</v>
      </c>
      <c r="MB88" s="189">
        <f t="shared" ca="1" si="448"/>
        <v>0</v>
      </c>
      <c r="MC88" s="189">
        <f t="shared" ca="1" si="448"/>
        <v>0</v>
      </c>
      <c r="MD88" s="189">
        <f t="shared" ca="1" si="448"/>
        <v>0</v>
      </c>
      <c r="ME88" s="189">
        <f t="shared" ca="1" si="448"/>
        <v>0</v>
      </c>
      <c r="MF88" s="189">
        <f t="shared" ca="1" si="448"/>
        <v>0</v>
      </c>
      <c r="MG88" s="189">
        <f t="shared" ca="1" si="448"/>
        <v>0</v>
      </c>
      <c r="MH88" s="189">
        <f t="shared" ca="1" si="448"/>
        <v>0</v>
      </c>
      <c r="MI88" s="189">
        <f t="shared" ca="1" si="448"/>
        <v>0</v>
      </c>
      <c r="MJ88" s="189">
        <f t="shared" ca="1" si="448"/>
        <v>0</v>
      </c>
      <c r="MK88" s="189">
        <f t="shared" ca="1" si="448"/>
        <v>0</v>
      </c>
      <c r="ML88" s="189">
        <f t="shared" ca="1" si="448"/>
        <v>0</v>
      </c>
      <c r="MM88" s="557">
        <f t="shared" ca="1" si="449"/>
        <v>0</v>
      </c>
      <c r="MN88" s="557">
        <f t="shared" ca="1" si="449"/>
        <v>0</v>
      </c>
      <c r="MO88" s="557">
        <f t="shared" ca="1" si="449"/>
        <v>0</v>
      </c>
      <c r="MP88" s="557">
        <f t="shared" ca="1" si="449"/>
        <v>0</v>
      </c>
      <c r="MQ88" s="557">
        <f t="shared" ca="1" si="449"/>
        <v>0</v>
      </c>
      <c r="MR88" s="557">
        <f t="shared" ca="1" si="449"/>
        <v>0</v>
      </c>
      <c r="MS88" s="557">
        <f t="shared" ca="1" si="449"/>
        <v>0</v>
      </c>
      <c r="MT88" s="557">
        <f t="shared" ca="1" si="449"/>
        <v>0</v>
      </c>
      <c r="MU88" s="557">
        <f t="shared" ca="1" si="449"/>
        <v>0</v>
      </c>
      <c r="MV88" s="557">
        <f t="shared" ca="1" si="449"/>
        <v>0</v>
      </c>
      <c r="MW88" s="557">
        <f t="shared" ca="1" si="450"/>
        <v>0</v>
      </c>
      <c r="MX88" s="557">
        <f t="shared" ca="1" si="450"/>
        <v>0</v>
      </c>
      <c r="MY88" s="557">
        <f t="shared" ca="1" si="450"/>
        <v>0</v>
      </c>
      <c r="MZ88" s="557">
        <f t="shared" ca="1" si="450"/>
        <v>0</v>
      </c>
      <c r="NA88" s="557">
        <f t="shared" ca="1" si="450"/>
        <v>0</v>
      </c>
      <c r="NB88" s="557">
        <f t="shared" ca="1" si="450"/>
        <v>0</v>
      </c>
      <c r="NC88" s="557">
        <f t="shared" ca="1" si="450"/>
        <v>0</v>
      </c>
      <c r="ND88" s="557">
        <f t="shared" ca="1" si="450"/>
        <v>0</v>
      </c>
      <c r="NE88" s="557">
        <f t="shared" ca="1" si="450"/>
        <v>0</v>
      </c>
      <c r="NF88" s="557">
        <f t="shared" ca="1" si="450"/>
        <v>0</v>
      </c>
      <c r="NG88" s="557">
        <f t="shared" ca="1" si="451"/>
        <v>0</v>
      </c>
      <c r="NH88" s="557">
        <f t="shared" ca="1" si="451"/>
        <v>0</v>
      </c>
      <c r="NI88" s="557">
        <f t="shared" ca="1" si="451"/>
        <v>0</v>
      </c>
      <c r="NJ88" s="557">
        <f t="shared" ca="1" si="451"/>
        <v>0</v>
      </c>
      <c r="NK88" s="557">
        <f t="shared" ca="1" si="451"/>
        <v>0</v>
      </c>
      <c r="NL88" s="557">
        <f t="shared" ca="1" si="451"/>
        <v>0</v>
      </c>
      <c r="NM88" s="557">
        <f t="shared" ca="1" si="451"/>
        <v>0</v>
      </c>
      <c r="NN88" s="557">
        <f t="shared" ca="1" si="451"/>
        <v>0</v>
      </c>
      <c r="NO88" s="557">
        <f t="shared" ca="1" si="451"/>
        <v>0</v>
      </c>
      <c r="NP88" s="557">
        <f t="shared" ca="1" si="451"/>
        <v>0</v>
      </c>
      <c r="NQ88" s="557">
        <f t="shared" ca="1" si="452"/>
        <v>0</v>
      </c>
      <c r="NR88" s="557">
        <f t="shared" ca="1" si="452"/>
        <v>0</v>
      </c>
      <c r="NS88" s="557">
        <f t="shared" ca="1" si="452"/>
        <v>0</v>
      </c>
      <c r="NT88" s="557">
        <f t="shared" ca="1" si="452"/>
        <v>0</v>
      </c>
      <c r="NU88" s="557">
        <f t="shared" ca="1" si="452"/>
        <v>0</v>
      </c>
      <c r="NV88" s="557">
        <f t="shared" ca="1" si="452"/>
        <v>0</v>
      </c>
      <c r="NW88" s="557">
        <f t="shared" ca="1" si="452"/>
        <v>0</v>
      </c>
      <c r="NX88" s="557">
        <f t="shared" ca="1" si="452"/>
        <v>0</v>
      </c>
      <c r="NY88" s="557">
        <f t="shared" ca="1" si="452"/>
        <v>0</v>
      </c>
      <c r="NZ88" s="557">
        <f t="shared" ca="1" si="452"/>
        <v>0</v>
      </c>
      <c r="OA88" s="557">
        <f t="shared" ca="1" si="453"/>
        <v>0</v>
      </c>
      <c r="OB88" s="557">
        <f t="shared" ca="1" si="453"/>
        <v>0</v>
      </c>
      <c r="OC88" s="557">
        <f t="shared" ca="1" si="453"/>
        <v>0</v>
      </c>
      <c r="OD88" s="557">
        <f t="shared" ca="1" si="453"/>
        <v>0</v>
      </c>
      <c r="OE88" s="557">
        <f t="shared" ca="1" si="453"/>
        <v>0</v>
      </c>
      <c r="OF88" s="557">
        <f t="shared" ca="1" si="453"/>
        <v>0</v>
      </c>
      <c r="OG88" s="557">
        <f t="shared" ca="1" si="453"/>
        <v>0</v>
      </c>
      <c r="OH88" s="557">
        <f t="shared" ca="1" si="453"/>
        <v>0</v>
      </c>
      <c r="OI88" s="557">
        <f t="shared" ca="1" si="453"/>
        <v>0</v>
      </c>
      <c r="OJ88" s="557">
        <f t="shared" ca="1" si="453"/>
        <v>0</v>
      </c>
      <c r="OK88" s="557">
        <f t="shared" ca="1" si="454"/>
        <v>0</v>
      </c>
      <c r="OL88" s="557">
        <f t="shared" ca="1" si="454"/>
        <v>0</v>
      </c>
      <c r="OM88" s="557">
        <f t="shared" ca="1" si="454"/>
        <v>0</v>
      </c>
      <c r="ON88" s="557">
        <f t="shared" ca="1" si="454"/>
        <v>0</v>
      </c>
      <c r="OO88" s="557">
        <f t="shared" ca="1" si="454"/>
        <v>0</v>
      </c>
      <c r="OP88" s="557">
        <f t="shared" ca="1" si="454"/>
        <v>0</v>
      </c>
      <c r="OQ88" s="557">
        <f t="shared" ca="1" si="454"/>
        <v>0</v>
      </c>
      <c r="OR88" s="557">
        <f t="shared" ca="1" si="454"/>
        <v>0</v>
      </c>
      <c r="OS88" s="557">
        <f t="shared" ca="1" si="454"/>
        <v>0</v>
      </c>
      <c r="OT88" s="557">
        <f t="shared" ca="1" si="454"/>
        <v>0</v>
      </c>
      <c r="OU88" s="557">
        <f t="shared" ca="1" si="455"/>
        <v>0</v>
      </c>
      <c r="OV88" s="557">
        <f t="shared" ca="1" si="455"/>
        <v>0</v>
      </c>
      <c r="OW88" s="557">
        <f t="shared" ca="1" si="455"/>
        <v>0</v>
      </c>
      <c r="OX88" s="557">
        <f t="shared" ca="1" si="455"/>
        <v>0</v>
      </c>
      <c r="OY88" s="557">
        <f t="shared" ca="1" si="455"/>
        <v>0</v>
      </c>
      <c r="OZ88" s="557">
        <f t="shared" ca="1" si="455"/>
        <v>0</v>
      </c>
      <c r="PA88" s="557">
        <f t="shared" ca="1" si="455"/>
        <v>0</v>
      </c>
      <c r="PB88" s="557">
        <f t="shared" ca="1" si="455"/>
        <v>0</v>
      </c>
      <c r="PC88" s="557">
        <f t="shared" ca="1" si="455"/>
        <v>0</v>
      </c>
      <c r="PD88" s="557">
        <f t="shared" ca="1" si="455"/>
        <v>0</v>
      </c>
      <c r="PE88" s="557">
        <f t="shared" ca="1" si="456"/>
        <v>0</v>
      </c>
      <c r="PF88" s="557">
        <f t="shared" ca="1" si="456"/>
        <v>0</v>
      </c>
      <c r="PG88" s="557">
        <f t="shared" ca="1" si="456"/>
        <v>0</v>
      </c>
      <c r="PH88" s="557">
        <f t="shared" ca="1" si="456"/>
        <v>0</v>
      </c>
      <c r="PI88" s="557">
        <f t="shared" ca="1" si="456"/>
        <v>0</v>
      </c>
      <c r="PJ88" s="557">
        <f t="shared" ca="1" si="456"/>
        <v>0</v>
      </c>
      <c r="PK88" s="557">
        <f t="shared" ca="1" si="456"/>
        <v>0</v>
      </c>
      <c r="PL88" s="557">
        <f t="shared" ca="1" si="456"/>
        <v>0</v>
      </c>
      <c r="PM88" s="557">
        <f t="shared" ca="1" si="456"/>
        <v>0</v>
      </c>
      <c r="PN88" s="557">
        <f t="shared" ca="1" si="456"/>
        <v>0</v>
      </c>
      <c r="PO88" s="557">
        <f t="shared" ca="1" si="457"/>
        <v>0</v>
      </c>
      <c r="PP88" s="557">
        <f t="shared" ca="1" si="457"/>
        <v>0</v>
      </c>
      <c r="PQ88" s="557">
        <f t="shared" ca="1" si="457"/>
        <v>0</v>
      </c>
      <c r="PR88" s="557">
        <f t="shared" ca="1" si="457"/>
        <v>0</v>
      </c>
      <c r="PS88" s="557">
        <f t="shared" ca="1" si="457"/>
        <v>0</v>
      </c>
      <c r="PT88" s="557">
        <f t="shared" ca="1" si="457"/>
        <v>0</v>
      </c>
      <c r="PU88" s="557">
        <f t="shared" ca="1" si="457"/>
        <v>0</v>
      </c>
      <c r="PV88" s="557">
        <f t="shared" ca="1" si="457"/>
        <v>0</v>
      </c>
      <c r="PW88" s="557">
        <f t="shared" ca="1" si="457"/>
        <v>0</v>
      </c>
      <c r="PX88" s="557">
        <f t="shared" ca="1" si="457"/>
        <v>0</v>
      </c>
      <c r="PY88" s="557">
        <f t="shared" ca="1" si="458"/>
        <v>0</v>
      </c>
      <c r="PZ88" s="557">
        <f t="shared" ca="1" si="458"/>
        <v>0</v>
      </c>
      <c r="QA88" s="557">
        <f t="shared" ca="1" si="458"/>
        <v>0</v>
      </c>
      <c r="QB88" s="557">
        <f t="shared" ca="1" si="458"/>
        <v>0</v>
      </c>
      <c r="QC88" s="557">
        <f t="shared" ca="1" si="458"/>
        <v>0</v>
      </c>
      <c r="QD88" s="557">
        <f t="shared" ca="1" si="458"/>
        <v>0</v>
      </c>
      <c r="QE88" s="557">
        <f t="shared" ca="1" si="458"/>
        <v>0</v>
      </c>
      <c r="QF88" s="557">
        <f t="shared" ca="1" si="458"/>
        <v>0</v>
      </c>
      <c r="QG88" s="557">
        <f t="shared" ca="1" si="458"/>
        <v>0</v>
      </c>
      <c r="QH88" s="557">
        <f t="shared" ca="1" si="458"/>
        <v>0</v>
      </c>
      <c r="QI88" s="557">
        <f t="shared" ca="1" si="459"/>
        <v>0</v>
      </c>
      <c r="QJ88" s="557">
        <f t="shared" ca="1" si="459"/>
        <v>0</v>
      </c>
      <c r="QK88" s="557">
        <f t="shared" ca="1" si="459"/>
        <v>0</v>
      </c>
      <c r="QL88" s="557">
        <f t="shared" ca="1" si="459"/>
        <v>0</v>
      </c>
      <c r="QM88" s="557">
        <f t="shared" ca="1" si="459"/>
        <v>0</v>
      </c>
      <c r="QN88" s="557">
        <f t="shared" ca="1" si="459"/>
        <v>0</v>
      </c>
      <c r="QO88" s="557">
        <f t="shared" ca="1" si="459"/>
        <v>0</v>
      </c>
      <c r="QP88" s="557">
        <f t="shared" ca="1" si="459"/>
        <v>0</v>
      </c>
      <c r="QQ88" s="557">
        <f t="shared" ca="1" si="459"/>
        <v>0</v>
      </c>
      <c r="QR88" s="557">
        <f t="shared" ca="1" si="459"/>
        <v>0</v>
      </c>
      <c r="QS88" s="557">
        <f t="shared" ca="1" si="460"/>
        <v>0</v>
      </c>
      <c r="QT88" s="557">
        <f t="shared" ca="1" si="460"/>
        <v>0</v>
      </c>
      <c r="QU88" s="557">
        <f t="shared" ca="1" si="460"/>
        <v>0</v>
      </c>
      <c r="QV88" s="557">
        <f t="shared" ca="1" si="460"/>
        <v>0</v>
      </c>
      <c r="QW88" s="557">
        <f t="shared" ca="1" si="460"/>
        <v>0</v>
      </c>
      <c r="QX88" s="557">
        <f t="shared" ca="1" si="460"/>
        <v>0</v>
      </c>
      <c r="QY88" s="557">
        <f t="shared" ca="1" si="460"/>
        <v>0</v>
      </c>
      <c r="QZ88" s="557">
        <f t="shared" ca="1" si="460"/>
        <v>0</v>
      </c>
      <c r="RA88" s="557">
        <f t="shared" ca="1" si="460"/>
        <v>0</v>
      </c>
      <c r="RB88" s="557">
        <f t="shared" ca="1" si="460"/>
        <v>0</v>
      </c>
      <c r="RC88" s="557">
        <f t="shared" ca="1" si="461"/>
        <v>0</v>
      </c>
      <c r="RD88" s="557">
        <f t="shared" ca="1" si="461"/>
        <v>0</v>
      </c>
      <c r="RE88" s="557">
        <f t="shared" ca="1" si="461"/>
        <v>0</v>
      </c>
      <c r="RF88" s="557">
        <f t="shared" ca="1" si="461"/>
        <v>0</v>
      </c>
      <c r="RG88" s="557">
        <f t="shared" ca="1" si="461"/>
        <v>0</v>
      </c>
      <c r="RH88" s="557">
        <f t="shared" ca="1" si="461"/>
        <v>0</v>
      </c>
      <c r="RI88" s="557">
        <f t="shared" ca="1" si="461"/>
        <v>0</v>
      </c>
      <c r="RJ88" s="557">
        <f t="shared" ca="1" si="461"/>
        <v>0</v>
      </c>
      <c r="RK88" s="557">
        <f t="shared" ca="1" si="461"/>
        <v>0</v>
      </c>
      <c r="RL88" s="557">
        <f t="shared" ca="1" si="461"/>
        <v>0</v>
      </c>
      <c r="RM88" s="557">
        <f t="shared" ca="1" si="462"/>
        <v>0</v>
      </c>
      <c r="RN88" s="557">
        <f t="shared" ca="1" si="462"/>
        <v>0</v>
      </c>
      <c r="RO88" s="557">
        <f t="shared" ca="1" si="462"/>
        <v>0</v>
      </c>
      <c r="RP88" s="557">
        <f t="shared" ca="1" si="462"/>
        <v>0</v>
      </c>
      <c r="RQ88" s="557">
        <f t="shared" ca="1" si="462"/>
        <v>0</v>
      </c>
      <c r="RR88" s="557">
        <f t="shared" ca="1" si="462"/>
        <v>0</v>
      </c>
      <c r="RS88" s="557">
        <f t="shared" ca="1" si="462"/>
        <v>0</v>
      </c>
      <c r="RT88" s="557">
        <f t="shared" ca="1" si="462"/>
        <v>0</v>
      </c>
      <c r="RU88" s="557">
        <f t="shared" ca="1" si="462"/>
        <v>0</v>
      </c>
      <c r="RV88" s="557">
        <f t="shared" ca="1" si="462"/>
        <v>0</v>
      </c>
      <c r="RW88" s="557">
        <f t="shared" ca="1" si="463"/>
        <v>0</v>
      </c>
      <c r="RX88" s="557">
        <f t="shared" ca="1" si="463"/>
        <v>0</v>
      </c>
      <c r="RY88" s="557">
        <f t="shared" ca="1" si="463"/>
        <v>0</v>
      </c>
      <c r="RZ88" s="557">
        <f t="shared" ca="1" si="463"/>
        <v>0</v>
      </c>
      <c r="SA88" s="557">
        <f t="shared" ca="1" si="463"/>
        <v>0</v>
      </c>
      <c r="SB88" s="557">
        <f t="shared" ca="1" si="463"/>
        <v>0</v>
      </c>
      <c r="SC88" s="557">
        <f t="shared" ca="1" si="463"/>
        <v>0</v>
      </c>
      <c r="SD88" s="557">
        <f t="shared" ca="1" si="463"/>
        <v>0</v>
      </c>
      <c r="SE88" s="557">
        <f t="shared" ca="1" si="463"/>
        <v>0</v>
      </c>
      <c r="SF88" s="557">
        <f t="shared" ca="1" si="463"/>
        <v>0</v>
      </c>
      <c r="SG88" s="557">
        <f t="shared" ca="1" si="464"/>
        <v>0</v>
      </c>
      <c r="SH88" s="557">
        <f t="shared" ca="1" si="464"/>
        <v>0</v>
      </c>
      <c r="SI88" s="557">
        <f t="shared" ca="1" si="464"/>
        <v>0</v>
      </c>
      <c r="SJ88" s="557">
        <f t="shared" ca="1" si="464"/>
        <v>0</v>
      </c>
      <c r="SK88" s="557">
        <f t="shared" ca="1" si="464"/>
        <v>0</v>
      </c>
      <c r="SL88" s="557">
        <f t="shared" ca="1" si="464"/>
        <v>0</v>
      </c>
      <c r="SM88" s="557">
        <f t="shared" ca="1" si="464"/>
        <v>0</v>
      </c>
      <c r="SN88" s="557">
        <f t="shared" ca="1" si="464"/>
        <v>0</v>
      </c>
      <c r="SO88" s="557">
        <f t="shared" ca="1" si="464"/>
        <v>0</v>
      </c>
      <c r="SP88" s="557">
        <f t="shared" ca="1" si="464"/>
        <v>0</v>
      </c>
      <c r="SQ88" s="557">
        <f t="shared" ca="1" si="465"/>
        <v>0</v>
      </c>
      <c r="SR88" s="557">
        <f t="shared" ca="1" si="465"/>
        <v>0</v>
      </c>
      <c r="SS88" s="557">
        <f t="shared" ca="1" si="465"/>
        <v>0</v>
      </c>
      <c r="ST88" s="557">
        <f t="shared" ca="1" si="465"/>
        <v>0</v>
      </c>
      <c r="SU88" s="557">
        <f t="shared" ca="1" si="465"/>
        <v>0</v>
      </c>
      <c r="SV88" s="557">
        <f t="shared" ca="1" si="465"/>
        <v>0</v>
      </c>
      <c r="SW88" s="557">
        <f t="shared" ca="1" si="465"/>
        <v>0</v>
      </c>
      <c r="SX88" s="557">
        <f t="shared" ca="1" si="465"/>
        <v>0</v>
      </c>
      <c r="SY88" s="557">
        <f t="shared" ca="1" si="465"/>
        <v>0</v>
      </c>
      <c r="SZ88" s="557">
        <f t="shared" ca="1" si="465"/>
        <v>0</v>
      </c>
      <c r="TA88" s="557">
        <f t="shared" ca="1" si="466"/>
        <v>0</v>
      </c>
      <c r="TB88" s="557">
        <f t="shared" ca="1" si="466"/>
        <v>0</v>
      </c>
      <c r="TC88" s="557">
        <f t="shared" ca="1" si="466"/>
        <v>0</v>
      </c>
      <c r="TD88" s="557">
        <f t="shared" ca="1" si="466"/>
        <v>0</v>
      </c>
      <c r="TE88" s="557">
        <f t="shared" ca="1" si="466"/>
        <v>0</v>
      </c>
      <c r="TF88" s="557">
        <f t="shared" ca="1" si="466"/>
        <v>0</v>
      </c>
      <c r="TG88" s="557">
        <f t="shared" ca="1" si="466"/>
        <v>0</v>
      </c>
      <c r="TH88" s="557">
        <f t="shared" ca="1" si="466"/>
        <v>0</v>
      </c>
      <c r="TI88" s="557">
        <f t="shared" ca="1" si="466"/>
        <v>0</v>
      </c>
      <c r="TJ88" s="557">
        <f t="shared" ca="1" si="466"/>
        <v>0</v>
      </c>
      <c r="TK88" s="557">
        <f t="shared" ca="1" si="467"/>
        <v>0</v>
      </c>
      <c r="TL88" s="557">
        <f t="shared" ca="1" si="467"/>
        <v>0</v>
      </c>
      <c r="TM88" s="557">
        <f t="shared" ca="1" si="467"/>
        <v>0</v>
      </c>
      <c r="TN88" s="557">
        <f t="shared" ca="1" si="467"/>
        <v>0</v>
      </c>
      <c r="TO88" s="557">
        <f t="shared" ca="1" si="467"/>
        <v>0</v>
      </c>
      <c r="TP88" s="557">
        <f t="shared" ca="1" si="467"/>
        <v>0</v>
      </c>
      <c r="TQ88" s="557">
        <f t="shared" ca="1" si="467"/>
        <v>0</v>
      </c>
      <c r="TR88" s="557">
        <f t="shared" ca="1" si="467"/>
        <v>0</v>
      </c>
      <c r="TS88" s="557">
        <f t="shared" ca="1" si="467"/>
        <v>0</v>
      </c>
      <c r="TT88" s="557">
        <f t="shared" ca="1" si="467"/>
        <v>0</v>
      </c>
      <c r="TU88" s="557">
        <f t="shared" ca="1" si="468"/>
        <v>0</v>
      </c>
      <c r="TV88" s="557">
        <f t="shared" ca="1" si="468"/>
        <v>0</v>
      </c>
      <c r="TW88" s="557">
        <f t="shared" ca="1" si="468"/>
        <v>0</v>
      </c>
      <c r="TX88" s="557">
        <f t="shared" ca="1" si="468"/>
        <v>0</v>
      </c>
      <c r="TY88" s="557">
        <f t="shared" ca="1" si="468"/>
        <v>0</v>
      </c>
      <c r="TZ88" s="557">
        <f t="shared" ca="1" si="468"/>
        <v>0</v>
      </c>
      <c r="UA88" s="557">
        <f t="shared" ca="1" si="468"/>
        <v>0</v>
      </c>
      <c r="UB88" s="557">
        <f t="shared" ca="1" si="468"/>
        <v>0</v>
      </c>
      <c r="UC88" s="557">
        <f t="shared" ca="1" si="468"/>
        <v>0</v>
      </c>
      <c r="UD88" s="557">
        <f t="shared" ca="1" si="468"/>
        <v>0</v>
      </c>
      <c r="UE88" s="557">
        <f t="shared" ca="1" si="469"/>
        <v>0</v>
      </c>
      <c r="UF88" s="557">
        <f t="shared" ca="1" si="469"/>
        <v>0</v>
      </c>
      <c r="UG88" s="557">
        <f t="shared" ca="1" si="469"/>
        <v>0</v>
      </c>
      <c r="UH88" s="557">
        <f t="shared" ca="1" si="469"/>
        <v>0</v>
      </c>
      <c r="UI88" s="557">
        <f t="shared" ca="1" si="469"/>
        <v>0</v>
      </c>
      <c r="UJ88" s="557">
        <f t="shared" ca="1" si="469"/>
        <v>0</v>
      </c>
      <c r="UK88" s="557">
        <f t="shared" ca="1" si="469"/>
        <v>0</v>
      </c>
      <c r="UL88" s="557">
        <f t="shared" ca="1" si="469"/>
        <v>0</v>
      </c>
      <c r="UM88" s="557">
        <f t="shared" ca="1" si="469"/>
        <v>0</v>
      </c>
      <c r="UN88" s="557">
        <f t="shared" ca="1" si="469"/>
        <v>0</v>
      </c>
      <c r="UO88" s="557">
        <f t="shared" ca="1" si="470"/>
        <v>0</v>
      </c>
      <c r="UP88" s="557">
        <f t="shared" ca="1" si="470"/>
        <v>0</v>
      </c>
      <c r="UQ88" s="557">
        <f t="shared" ca="1" si="470"/>
        <v>0</v>
      </c>
      <c r="UR88" s="557">
        <f t="shared" ca="1" si="470"/>
        <v>0</v>
      </c>
      <c r="US88" s="557">
        <f t="shared" ca="1" si="470"/>
        <v>0</v>
      </c>
      <c r="UT88" s="557">
        <f t="shared" ca="1" si="470"/>
        <v>0</v>
      </c>
      <c r="UU88" s="557">
        <f t="shared" ca="1" si="470"/>
        <v>0</v>
      </c>
      <c r="UV88" s="557">
        <f t="shared" ca="1" si="470"/>
        <v>0</v>
      </c>
      <c r="UW88" s="557">
        <f t="shared" ca="1" si="470"/>
        <v>0</v>
      </c>
      <c r="UX88" s="557">
        <f t="shared" ca="1" si="470"/>
        <v>0</v>
      </c>
      <c r="UY88" s="557">
        <f t="shared" ca="1" si="471"/>
        <v>0</v>
      </c>
      <c r="UZ88" s="557">
        <f t="shared" ca="1" si="471"/>
        <v>0</v>
      </c>
      <c r="VA88" s="557">
        <f t="shared" ca="1" si="471"/>
        <v>0</v>
      </c>
      <c r="VB88" s="557">
        <f t="shared" ca="1" si="471"/>
        <v>0</v>
      </c>
      <c r="VC88" s="557">
        <f t="shared" ca="1" si="471"/>
        <v>0</v>
      </c>
      <c r="VD88" s="557">
        <f t="shared" ca="1" si="471"/>
        <v>0</v>
      </c>
      <c r="VE88" s="557">
        <f t="shared" ca="1" si="471"/>
        <v>0</v>
      </c>
      <c r="VF88" s="557">
        <f t="shared" ca="1" si="471"/>
        <v>0</v>
      </c>
      <c r="VG88" s="557">
        <f t="shared" ca="1" si="471"/>
        <v>0</v>
      </c>
      <c r="VH88" s="557">
        <f t="shared" ca="1" si="471"/>
        <v>0</v>
      </c>
      <c r="VI88" s="557">
        <f t="shared" ca="1" si="471"/>
        <v>0</v>
      </c>
      <c r="VJ88" s="189">
        <f t="shared" ca="1" si="472"/>
        <v>0</v>
      </c>
      <c r="VK88" s="189">
        <f t="shared" ca="1" si="472"/>
        <v>0</v>
      </c>
      <c r="VL88" s="189">
        <f t="shared" ca="1" si="472"/>
        <v>0</v>
      </c>
      <c r="VM88" s="189">
        <f t="shared" ca="1" si="472"/>
        <v>0</v>
      </c>
      <c r="VN88" s="189">
        <f t="shared" ca="1" si="472"/>
        <v>0</v>
      </c>
      <c r="VO88" s="230">
        <f t="shared" ca="1" si="473"/>
        <v>0</v>
      </c>
      <c r="VP88" s="189">
        <f t="shared" ca="1" si="474"/>
        <v>0</v>
      </c>
      <c r="VQ88" s="189">
        <f t="shared" ca="1" si="474"/>
        <v>0</v>
      </c>
      <c r="VR88" s="189">
        <f t="shared" ca="1" si="474"/>
        <v>0</v>
      </c>
      <c r="VS88" s="189">
        <f t="shared" ca="1" si="474"/>
        <v>0</v>
      </c>
      <c r="VT88" s="189">
        <f t="shared" ca="1" si="474"/>
        <v>0</v>
      </c>
      <c r="VU88" s="230">
        <f t="shared" ca="1" si="475"/>
        <v>0</v>
      </c>
      <c r="VV88" s="231">
        <f t="shared" ca="1" si="476"/>
        <v>0</v>
      </c>
      <c r="VW88" s="231">
        <f t="shared" ca="1" si="476"/>
        <v>0</v>
      </c>
      <c r="VX88" s="231">
        <f t="shared" ca="1" si="476"/>
        <v>0</v>
      </c>
      <c r="VY88" s="231">
        <f t="shared" ca="1" si="476"/>
        <v>0</v>
      </c>
      <c r="VZ88" s="544">
        <f t="shared" ca="1" si="477"/>
        <v>0</v>
      </c>
      <c r="WA88" s="231">
        <f t="shared" ca="1" si="478"/>
        <v>0</v>
      </c>
      <c r="WB88" s="231">
        <f t="shared" ca="1" si="478"/>
        <v>0</v>
      </c>
      <c r="WC88" s="231">
        <f t="shared" ca="1" si="478"/>
        <v>0</v>
      </c>
      <c r="WD88" s="231">
        <f t="shared" ca="1" si="478"/>
        <v>0</v>
      </c>
      <c r="WE88" s="544">
        <f t="shared" ca="1" si="479"/>
        <v>0</v>
      </c>
      <c r="WF88" s="544">
        <f t="shared" ca="1" si="479"/>
        <v>0</v>
      </c>
      <c r="WG88" s="544">
        <f t="shared" ca="1" si="479"/>
        <v>0</v>
      </c>
      <c r="WH88" s="544">
        <f t="shared" ca="1" si="479"/>
        <v>0</v>
      </c>
      <c r="WI88" s="544">
        <f t="shared" ca="1" si="479"/>
        <v>0</v>
      </c>
      <c r="WJ88" s="544">
        <f t="shared" ca="1" si="479"/>
        <v>0</v>
      </c>
      <c r="WK88" s="544">
        <f t="shared" ca="1" si="479"/>
        <v>0</v>
      </c>
      <c r="WL88" s="535" cm="1">
        <f t="array" aca="1" ref="WL88" ca="1">INDEX(WL$13:WL87,$B88+1,1)</f>
        <v>0</v>
      </c>
      <c r="WM88" s="411">
        <f t="shared" ca="1" si="480"/>
        <v>19</v>
      </c>
      <c r="WN88" s="18"/>
      <c r="WO88" s="535" cm="1">
        <f t="array" aca="1" ref="WO88" ca="1">INDEX(WO$13:WO87,$B88+1,1)</f>
        <v>0</v>
      </c>
      <c r="WP88" s="411">
        <f t="shared" si="481"/>
        <v>0</v>
      </c>
      <c r="WQ88" s="535" cm="1">
        <f t="array" aca="1" ref="WQ88" ca="1">INDEX(WQ$13:WQ87,$B88+1,1)</f>
        <v>0</v>
      </c>
      <c r="WR88" s="535" t="str" cm="1">
        <f t="array" aca="1" ref="WR88" ca="1">INDEX(WR$13:WR87,$B88+1,1)</f>
        <v>-</v>
      </c>
      <c r="WS88" s="535" t="str" cm="1">
        <f t="array" aca="1" ref="WS88" ca="1">INDEX(WS$13:WS87,$B88+1,1)</f>
        <v>-</v>
      </c>
      <c r="WT88" s="535" t="str" cm="1">
        <f t="array" aca="1" ref="WT88" ca="1">INDEX(WT$13:WT87,$B88+1,1)</f>
        <v>-</v>
      </c>
      <c r="WU88" s="535" t="str" cm="1">
        <f t="array" aca="1" ref="WU88" ca="1">INDEX(WU$13:WU87,$B88+1,1)</f>
        <v>-</v>
      </c>
      <c r="WV88" s="535" t="str" cm="1">
        <f t="array" aca="1" ref="WV88" ca="1">INDEX(WV$13:WV87,$B88+1,1)</f>
        <v>-</v>
      </c>
      <c r="WW88" s="535" t="str" cm="1">
        <f t="array" aca="1" ref="WW88" ca="1">INDEX(WW$13:WW87,$B88+1,1)</f>
        <v>-</v>
      </c>
      <c r="WX88" s="535" t="str" cm="1">
        <f t="array" aca="1" ref="WX88" ca="1">INDEX(WX$13:WX87,$B88+1,1)</f>
        <v>-</v>
      </c>
      <c r="WY88" s="535" t="str" cm="1">
        <f t="array" aca="1" ref="WY88" ca="1">INDEX(WY$13:WY87,$B88+1,1)</f>
        <v>-</v>
      </c>
      <c r="WZ88" s="535" t="str" cm="1">
        <f t="array" aca="1" ref="WZ88" ca="1">INDEX(WZ$13:WZ87,$B88+1,1)</f>
        <v>-</v>
      </c>
      <c r="XA88" s="535" t="str" cm="1">
        <f t="array" aca="1" ref="XA88" ca="1">INDEX(XA$13:XA87,$B88+1,1)</f>
        <v>-</v>
      </c>
      <c r="XB88" s="535" t="str" cm="1">
        <f t="array" aca="1" ref="XB88" ca="1">INDEX(XB$13:XB87,$B88+1,1)</f>
        <v>-</v>
      </c>
      <c r="XC88" s="535" t="str" cm="1">
        <f t="array" aca="1" ref="XC88" ca="1">INDEX(XC$13:XC87,$B88+1,1)</f>
        <v>-</v>
      </c>
      <c r="XD88" s="535" t="str" cm="1">
        <f t="array" aca="1" ref="XD88" ca="1">INDEX(XD$13:XD87,$B88+1,1)</f>
        <v>-</v>
      </c>
      <c r="XE88" s="535" t="str" cm="1">
        <f t="array" aca="1" ref="XE88" ca="1">INDEX(XE$13:XE87,$B88+1,1)</f>
        <v>-</v>
      </c>
      <c r="XF88" s="535" t="str" cm="1">
        <f t="array" aca="1" ref="XF88" ca="1">INDEX(XF$13:XF87,$B88+1,1)</f>
        <v>-</v>
      </c>
      <c r="XG88" s="535" t="str" cm="1">
        <f t="array" aca="1" ref="XG88" ca="1">INDEX(XG$13:XG87,$B88+1,1)</f>
        <v>-</v>
      </c>
      <c r="XH88" s="18"/>
      <c r="XI88" s="411" t="b">
        <f t="shared" ca="1" si="482"/>
        <v>0</v>
      </c>
      <c r="XJ88" s="411" t="str">
        <f t="shared" ca="1" si="483"/>
        <v>-</v>
      </c>
      <c r="XK88" s="535" t="str" cm="1">
        <f t="array" aca="1" ref="XK88" ca="1">INDEX(XK$13:XK87,$B88+1,1)</f>
        <v>-</v>
      </c>
      <c r="XL88" s="535" t="str" cm="1">
        <f t="array" aca="1" ref="XL88" ca="1">INDEX(XL$13:XL87,$B88+1,1)</f>
        <v>-</v>
      </c>
      <c r="XM88" s="535" t="str" cm="1">
        <f t="array" aca="1" ref="XM88" ca="1">INDEX(XM$13:XM87,$B88+1,1)</f>
        <v>-</v>
      </c>
      <c r="XN88" s="545" cm="1">
        <f t="array" aca="1" ref="XN88" ca="1">INDEX(i.AgeJ,$AD88,1)</f>
        <v>0</v>
      </c>
      <c r="XO88" s="535" t="str" cm="1">
        <f t="array" aca="1" ref="XO88" ca="1">INDEX(XO$13:XO87,$B88+1,1)</f>
        <v>-</v>
      </c>
      <c r="XP88" s="411" t="str">
        <f t="shared" si="484"/>
        <v>-</v>
      </c>
      <c r="XQ88" s="411" t="str">
        <f t="shared" si="484"/>
        <v>-</v>
      </c>
      <c r="XR88" s="535" t="str" cm="1">
        <f t="array" aca="1" ref="XR88" ca="1">INDEX(XR$13:XR87,$B88+1,1)</f>
        <v>-</v>
      </c>
      <c r="XS88" s="535" t="str" cm="1">
        <f t="array" aca="1" ref="XS88" ca="1">INDEX(XS$13:XS87,$B88+1,1)</f>
        <v>-</v>
      </c>
      <c r="XT88" s="535" t="str" cm="1">
        <f t="array" aca="1" ref="XT88" ca="1">INDEX(XT$13:XT87,$B88+1,1)</f>
        <v>-</v>
      </c>
      <c r="XU88" s="535" t="str" cm="1">
        <f t="array" aca="1" ref="XU88" ca="1">INDEX(XU$13:XU87,$B88+1,1)</f>
        <v>-</v>
      </c>
      <c r="XV88" s="535" t="str" cm="1">
        <f t="array" aca="1" ref="XV88" ca="1">INDEX(XV$13:XV87,$B88+1,1)</f>
        <v>-</v>
      </c>
      <c r="XW88" s="535" t="b" cm="1">
        <f t="array" aca="1" ref="XW88" ca="1">INDEX(XW$13:XW87,$B88+1,1)</f>
        <v>1</v>
      </c>
      <c r="XX88" s="535" t="str" cm="1">
        <f t="array" aca="1" ref="XX88" ca="1">INDEX(XX$13:XX87,$B88+1,1)</f>
        <v>-</v>
      </c>
      <c r="XY88" s="535" cm="1">
        <f t="array" aca="1" ref="XY88" ca="1">INDEX(XY$13:XY87,$B88+1,1)</f>
        <v>0</v>
      </c>
      <c r="XZ88" s="535" cm="1">
        <f t="array" aca="1" ref="XZ88" ca="1">INDEX(XZ$13:XZ87,$B88+1,1)</f>
        <v>0</v>
      </c>
      <c r="YA88" s="535" cm="1">
        <f t="array" aca="1" ref="YA88" ca="1">INDEX(YA$13:YA87,$B88+1,1)</f>
        <v>0</v>
      </c>
      <c r="YB88" s="18"/>
      <c r="YC88" s="411">
        <f t="shared" si="485"/>
        <v>50</v>
      </c>
      <c r="YD88" s="411">
        <f t="shared" si="485"/>
        <v>50</v>
      </c>
      <c r="YE88" s="411">
        <f t="shared" si="485"/>
        <v>50</v>
      </c>
      <c r="YF88" s="411">
        <f t="shared" si="485"/>
        <v>50</v>
      </c>
      <c r="YG88" s="535" cm="1">
        <f t="array" aca="1" ref="YG88" ca="1">INDEX(YG$13:YG87,$B88+1,1)</f>
        <v>1</v>
      </c>
      <c r="YH88" s="535" cm="1">
        <f t="array" aca="1" ref="YH88" ca="1">INDEX(YH$13:YH87,$B88+1,1)</f>
        <v>1</v>
      </c>
      <c r="YI88" s="535" cm="1">
        <f t="array" aca="1" ref="YI88" ca="1">INDEX(YI$13:YI87,$B88+1,1)</f>
        <v>1</v>
      </c>
      <c r="YJ88" s="535" cm="1">
        <f t="array" aca="1" ref="YJ88" ca="1">INDEX(YJ$13:YJ87,$B88+1,1)</f>
        <v>1</v>
      </c>
      <c r="YK88" s="535" t="str" cm="1">
        <f t="array" aca="1" ref="YK88" ca="1">INDEX(YK$13:YK87,$B88+1,1)</f>
        <v>-</v>
      </c>
      <c r="YL88" s="535" t="str" cm="1">
        <f t="array" aca="1" ref="YL88" ca="1">INDEX(YL$13:YL87,$B88+1,1)</f>
        <v>-</v>
      </c>
      <c r="YM88" s="535" t="str" cm="1">
        <f t="array" aca="1" ref="YM88" ca="1">INDEX(YM$13:YM87,$B88+1,1)</f>
        <v>-</v>
      </c>
      <c r="YN88" s="535" t="str" cm="1">
        <f t="array" aca="1" ref="YN88" ca="1">INDEX(YN$13:YN87,$B88+1,1)</f>
        <v>-</v>
      </c>
      <c r="YO88" s="535" t="str" cm="1">
        <f t="array" aca="1" ref="YO88" ca="1">INDEX(YO$13:YO87,$B88+1,1)</f>
        <v>-</v>
      </c>
      <c r="YP88" s="535" t="str" cm="1">
        <f t="array" aca="1" ref="YP88" ca="1">INDEX(YP$13:YP87,$B88+1,1)</f>
        <v>-</v>
      </c>
      <c r="YQ88" s="535" t="str" cm="1">
        <f t="array" aca="1" ref="YQ88" ca="1">INDEX(YQ$13:YQ87,$B88+1,1)</f>
        <v>-</v>
      </c>
      <c r="YR88" s="18"/>
      <c r="YS88" s="535" t="str" cm="1">
        <f t="array" aca="1" ref="YS88" ca="1">INDEX(YS$13:YS87,$B88+1,1)</f>
        <v>-</v>
      </c>
      <c r="YT88" s="411">
        <f t="shared" ca="1" si="486"/>
        <v>1</v>
      </c>
      <c r="YU88" s="18"/>
      <c r="YV88" s="669" t="b">
        <f t="shared" ca="1" si="487"/>
        <v>1</v>
      </c>
      <c r="YW88" s="535" t="b" cm="1">
        <f t="array" aca="1" ref="YW88" ca="1">INDEX(YW$13:YW87,$B88+1,1)</f>
        <v>0</v>
      </c>
      <c r="YX88" s="22" t="b">
        <v>1</v>
      </c>
      <c r="YY88" s="535" t="b" cm="1">
        <f t="array" aca="1" ref="YY88" ca="1">INDEX(YY$13:YY87,$B88+1,1)</f>
        <v>1</v>
      </c>
      <c r="YZ88" s="411" t="b">
        <f t="shared" si="514"/>
        <v>1</v>
      </c>
      <c r="ZA88" s="22" t="b">
        <v>0</v>
      </c>
      <c r="ZB88" s="22">
        <v>0</v>
      </c>
      <c r="ZC88" s="547" cm="1">
        <f t="array" aca="1" ref="ZC88" ca="1">IF(YX88&lt;&gt;TRUE,"-",VALUE(IFERROR(VALUE($K88),0) &amp; _xlfn.SWITCH($CD88,"-",4,$CD88) &amp; $L88 &amp; $T88 &amp; "00" &amp; $N88 &amp; $AK88 &amp; $R88 &amp; _xlfn.SWITCH($AM88,3,1,$AM88) &amp; _xlfn.SWITCH($M88,4,0,$M88) &amp; $AD88 &amp; IF(MOD($H88-2,ZC$6)&gt;=ZC$7,"",TEXT(INT(MOD($H88-2,ZC$6)/2)+1,"00"))))</f>
        <v>14210012120101</v>
      </c>
      <c r="ZD88" s="662" cm="1">
        <f t="array" aca="1" ref="ZD88" ca="1">IF(YY88&lt;&gt;TRUE,"-",VALUE(IFERROR(VALUE($K88),0) &amp; _xlfn.SWITCH($CD88,"-",4,$CD88) &amp; $L88 &amp; $T88 &amp; "00" &amp; $N88 &amp; $AK88 &amp; $R88 &amp; _xlfn.SWITCH($AM88,3,1,$AM88) &amp; _xlfn.SWITCH($M88,4,0,$M88) &amp; $AD88 &amp; IF(MOD($H88-1,ZD$6)&gt;=ZD$7,"",TEXT(INT(MOD($H88-1,ZD$6)/2)+1,"00"))))</f>
        <v>14210012120102</v>
      </c>
      <c r="ZE88" s="543">
        <f t="shared" ca="1" si="488"/>
        <v>652</v>
      </c>
      <c r="ZF88" s="543">
        <f t="shared" ca="1" si="488"/>
        <v>686</v>
      </c>
      <c r="ZG88" s="543">
        <f t="shared" ca="1" si="488"/>
        <v>721</v>
      </c>
      <c r="ZH88" s="459">
        <f t="shared" ca="1" si="489"/>
        <v>469</v>
      </c>
      <c r="ZI88" s="459">
        <f t="shared" ca="1" si="489"/>
        <v>504</v>
      </c>
      <c r="ZJ88" s="459">
        <f t="shared" ca="1" si="489"/>
        <v>539</v>
      </c>
      <c r="ZK88" s="459">
        <f t="shared" ca="1" si="490"/>
        <v>385</v>
      </c>
      <c r="ZL88" s="459">
        <f t="shared" ca="1" si="490"/>
        <v>420</v>
      </c>
      <c r="ZM88" s="459">
        <f t="shared" ca="1" si="490"/>
        <v>455</v>
      </c>
      <c r="ZN88" s="535" t="str" cm="1">
        <f t="array" aca="1" ref="ZN88" ca="1">INDEX(ZN$13:ZN87,$B88+1,1)</f>
        <v>-</v>
      </c>
      <c r="ZO88" s="535" t="str" cm="1">
        <f t="array" aca="1" ref="ZO88" ca="1">INDEX(ZO$13:ZO87,$B88+1,1)</f>
        <v>-</v>
      </c>
      <c r="ZP88" s="535" t="str" cm="1">
        <f t="array" aca="1" ref="ZP88" ca="1">INDEX(ZP$13:ZP87,$B88+1,1)</f>
        <v>-</v>
      </c>
      <c r="ZQ88" s="535" t="str" cm="1">
        <f t="array" aca="1" ref="ZQ88" ca="1">INDEX(ZQ$13:ZQ87,$B88+1,1)</f>
        <v>-</v>
      </c>
      <c r="ZR88" s="535" t="str" cm="1">
        <f t="array" aca="1" ref="ZR88" ca="1">INDEX(ZR$13:ZR87,$B88+1,1)</f>
        <v>-</v>
      </c>
      <c r="ZS88" s="535" t="str" cm="1">
        <f t="array" aca="1" ref="ZS88" ca="1">INDEX(ZS$13:ZS87,$B88+1,1)</f>
        <v>-</v>
      </c>
      <c r="ZT88" s="535" t="str" cm="1">
        <f t="array" aca="1" ref="ZT88" ca="1">INDEX(ZT$13:ZT87,$B88+1,1)</f>
        <v>-</v>
      </c>
      <c r="ZU88" s="535" t="str" cm="1">
        <f t="array" aca="1" ref="ZU88" ca="1">INDEX(ZU$13:ZU87,$B88+1,1)</f>
        <v>-</v>
      </c>
      <c r="ZV88" s="535" t="str" cm="1">
        <f t="array" aca="1" ref="ZV88" ca="1">INDEX(ZV$13:ZV87,$B88+1,1)</f>
        <v>-</v>
      </c>
      <c r="ZW88" s="535" t="str" cm="1">
        <f t="array" aca="1" ref="ZW88" ca="1">INDEX(ZW$13:ZW87,$B88+1,1)</f>
        <v>-</v>
      </c>
      <c r="ZX88" s="535" t="str" cm="1">
        <f t="array" aca="1" ref="ZX88" ca="1">INDEX(ZX$13:ZX87,$B88+1,1)</f>
        <v>-</v>
      </c>
      <c r="ZY88" s="535" t="str" cm="1">
        <f t="array" aca="1" ref="ZY88" ca="1">INDEX(ZY$13:ZY87,$B88+1,1)</f>
        <v>-</v>
      </c>
      <c r="ZZ88" s="22">
        <v>3</v>
      </c>
      <c r="AAA88" s="22">
        <v>3</v>
      </c>
      <c r="AAB88" s="22" cm="1">
        <f t="array" aca="1" ref="AAB88" ca="1">INDEX(AAB$13:AAB87,$B88+1,1)</f>
        <v>0</v>
      </c>
      <c r="AAC88" s="22">
        <v>1</v>
      </c>
      <c r="AAD88" s="22">
        <v>-1</v>
      </c>
      <c r="AAE88" s="535" t="str" cm="1">
        <f t="array" aca="1" ref="AAE88" ca="1">INDEX(AAE$13:AAE87,$B88+1,1)</f>
        <v>-</v>
      </c>
      <c r="AAF88" s="535" t="str" cm="1">
        <f t="array" aca="1" ref="AAF88" ca="1">INDEX(AAF$13:AAF87,$B88+1,1)</f>
        <v>-</v>
      </c>
      <c r="AAG88" s="535" t="str" cm="1">
        <f t="array" aca="1" ref="AAG88" ca="1">INDEX(AAG$13:AAG87,$B88+1,1)</f>
        <v>-</v>
      </c>
      <c r="AAH88" s="520">
        <f ca="1">AAB88</f>
        <v>0</v>
      </c>
      <c r="AAI88" s="520">
        <f t="shared" ref="AAI88" si="520">AAC88</f>
        <v>1</v>
      </c>
      <c r="AAJ88" s="520">
        <f t="shared" ref="AAJ88" si="521">AAD88</f>
        <v>-1</v>
      </c>
      <c r="AAK88" s="535" t="str" cm="1">
        <f t="array" aca="1" ref="AAK88" ca="1">INDEX(AAK$13:AAK87,$B88+1,1)</f>
        <v>-</v>
      </c>
      <c r="AAL88" s="535" cm="1">
        <f t="array" aca="1" ref="AAL88" ca="1">INDEX(AAL$13:AAL87,$B88+1,1)</f>
        <v>1</v>
      </c>
      <c r="AAM88" s="535" cm="1">
        <f t="array" aca="1" ref="AAM88" ca="1">INDEX(AAM$13:AAM87,$B88+1,1)</f>
        <v>1</v>
      </c>
      <c r="AAN88" s="666" t="b">
        <f t="shared" ca="1" si="491"/>
        <v>0</v>
      </c>
      <c r="AAO88" s="666" t="b">
        <f t="shared" ca="1" si="491"/>
        <v>0</v>
      </c>
      <c r="AAP88" s="666" t="b">
        <f t="shared" ca="1" si="491"/>
        <v>0</v>
      </c>
      <c r="AAQ88" s="666" t="b">
        <f t="shared" ca="1" si="491"/>
        <v>0</v>
      </c>
      <c r="AAR88" s="667">
        <f t="shared" ca="1" si="492"/>
        <v>0.9</v>
      </c>
      <c r="AAS88" s="668">
        <f t="shared" ca="1" si="493"/>
        <v>0.66</v>
      </c>
      <c r="AAT88" s="669" t="b">
        <f t="shared" ca="1" si="494"/>
        <v>1</v>
      </c>
      <c r="AAU88" s="716">
        <f t="shared" ca="1" si="495"/>
        <v>999</v>
      </c>
      <c r="AAV88" s="191" t="b">
        <f t="shared" si="518"/>
        <v>0</v>
      </c>
      <c r="AAW88" s="715">
        <f t="shared" ca="1" si="496"/>
        <v>0.5</v>
      </c>
      <c r="AAX88" s="717">
        <f t="shared" ca="1" si="497"/>
        <v>0</v>
      </c>
      <c r="AAY88" s="717">
        <f t="shared" ca="1" si="497"/>
        <v>0</v>
      </c>
      <c r="AAZ88" s="670">
        <f t="shared" ca="1" si="498"/>
        <v>999999</v>
      </c>
      <c r="ABA88" s="18"/>
      <c r="ABB88" s="545" t="b">
        <f t="shared" ca="1" si="499"/>
        <v>1</v>
      </c>
      <c r="ABC88" s="545" t="str">
        <f t="shared" ca="1" si="499"/>
        <v>-</v>
      </c>
      <c r="ABD88" s="545" t="str">
        <f t="shared" ca="1" si="499"/>
        <v>-</v>
      </c>
      <c r="ABE88" s="545" t="str">
        <f t="shared" ca="1" si="499"/>
        <v>-</v>
      </c>
      <c r="ABF88" s="545" t="str">
        <f t="shared" ca="1" si="499"/>
        <v>-</v>
      </c>
      <c r="ABG88" s="545" t="str">
        <f t="shared" ca="1" si="499"/>
        <v>-</v>
      </c>
      <c r="ABH88" s="545" t="str">
        <f t="shared" ca="1" si="499"/>
        <v>-</v>
      </c>
      <c r="ABI88" s="545" t="str">
        <f t="shared" ca="1" si="499"/>
        <v>-</v>
      </c>
      <c r="ABJ88" s="545" t="str">
        <f t="shared" ca="1" si="499"/>
        <v>-</v>
      </c>
      <c r="ABK88" s="545" t="str">
        <f t="shared" ca="1" si="499"/>
        <v>-</v>
      </c>
      <c r="ABL88" s="545" t="str">
        <f t="shared" ca="1" si="500"/>
        <v>-</v>
      </c>
      <c r="ABM88" s="545" t="str">
        <f t="shared" ca="1" si="500"/>
        <v>-</v>
      </c>
      <c r="ABN88" s="545" t="str">
        <f t="shared" ca="1" si="500"/>
        <v>-</v>
      </c>
      <c r="ABO88" s="545" t="str">
        <f t="shared" ca="1" si="500"/>
        <v>-</v>
      </c>
      <c r="ABP88" s="545" t="str">
        <f t="shared" ca="1" si="500"/>
        <v>-</v>
      </c>
      <c r="ABQ88" s="545" t="str">
        <f t="shared" ca="1" si="500"/>
        <v>-</v>
      </c>
      <c r="ABR88" s="545" t="str">
        <f t="shared" ca="1" si="500"/>
        <v>-</v>
      </c>
      <c r="ABS88" s="545" t="str">
        <f t="shared" ca="1" si="500"/>
        <v>-</v>
      </c>
      <c r="ABT88" s="545" t="b">
        <f t="shared" ca="1" si="500"/>
        <v>1</v>
      </c>
      <c r="ABU88" s="545" t="str">
        <f t="shared" ca="1" si="500"/>
        <v>-</v>
      </c>
      <c r="ABV88" s="545" t="str">
        <f t="shared" ca="1" si="501"/>
        <v>-</v>
      </c>
      <c r="ABW88" s="545" t="str">
        <f t="shared" ca="1" si="501"/>
        <v>-</v>
      </c>
      <c r="ABX88" s="545" t="str">
        <f t="shared" ca="1" si="501"/>
        <v>-</v>
      </c>
      <c r="ABY88" s="545" t="str">
        <f t="shared" ca="1" si="501"/>
        <v>-</v>
      </c>
      <c r="ABZ88" s="545" t="str">
        <f t="shared" ca="1" si="501"/>
        <v>-</v>
      </c>
      <c r="ACA88" s="545" t="str">
        <f t="shared" ca="1" si="501"/>
        <v>-</v>
      </c>
      <c r="ACB88" s="545" t="str">
        <f t="shared" ca="1" si="501"/>
        <v>-</v>
      </c>
      <c r="ACC88" s="545" t="str">
        <f t="shared" ca="1" si="501"/>
        <v>-</v>
      </c>
      <c r="ACD88" s="545" t="str">
        <f t="shared" ca="1" si="501"/>
        <v>-</v>
      </c>
      <c r="ACE88" s="545" t="str">
        <f t="shared" ca="1" si="501"/>
        <v>-</v>
      </c>
      <c r="ACF88" s="545" t="str">
        <f t="shared" ca="1" si="502"/>
        <v>-</v>
      </c>
      <c r="ACG88" s="545" t="str">
        <f t="shared" ca="1" si="502"/>
        <v>-</v>
      </c>
      <c r="ACH88" s="545" t="str">
        <f t="shared" ca="1" si="502"/>
        <v>-</v>
      </c>
      <c r="ACI88" s="545" t="str">
        <f t="shared" ca="1" si="502"/>
        <v>-</v>
      </c>
      <c r="ACJ88" s="545" t="str">
        <f t="shared" ca="1" si="502"/>
        <v>-</v>
      </c>
      <c r="ACK88" s="545" t="str">
        <f t="shared" ca="1" si="502"/>
        <v>-</v>
      </c>
      <c r="ACL88" s="545" t="b">
        <f t="shared" ca="1" si="502"/>
        <v>1</v>
      </c>
      <c r="ACM88" s="545" t="str">
        <f t="shared" ca="1" si="502"/>
        <v>-</v>
      </c>
      <c r="ACN88" s="545" t="str">
        <f t="shared" ca="1" si="502"/>
        <v>-</v>
      </c>
      <c r="ACO88" s="545" t="str">
        <f t="shared" ca="1" si="502"/>
        <v>-</v>
      </c>
      <c r="ACP88" s="545" t="str">
        <f t="shared" ca="1" si="503"/>
        <v>-</v>
      </c>
      <c r="ACQ88" s="545" t="str">
        <f t="shared" ca="1" si="503"/>
        <v>-</v>
      </c>
      <c r="ACR88" s="545" t="str">
        <f t="shared" ca="1" si="503"/>
        <v>-</v>
      </c>
      <c r="ACS88" s="545" t="str">
        <f t="shared" ca="1" si="503"/>
        <v>-</v>
      </c>
      <c r="ACT88" s="545" t="str">
        <f t="shared" ca="1" si="503"/>
        <v>-</v>
      </c>
      <c r="ACU88" s="545" t="str">
        <f t="shared" ca="1" si="503"/>
        <v>-</v>
      </c>
      <c r="ACV88" s="545" t="str">
        <f t="shared" ca="1" si="503"/>
        <v>-</v>
      </c>
      <c r="ACW88" s="545" t="str">
        <f t="shared" ca="1" si="503"/>
        <v>-</v>
      </c>
      <c r="ACX88" s="545" t="str">
        <f t="shared" ca="1" si="503"/>
        <v>-</v>
      </c>
      <c r="ACY88" s="545" t="str">
        <f t="shared" ca="1" si="503"/>
        <v>-</v>
      </c>
      <c r="ACZ88" s="545" t="str">
        <f t="shared" ca="1" si="504"/>
        <v>-</v>
      </c>
      <c r="ADA88" s="545" t="str">
        <f t="shared" ca="1" si="504"/>
        <v>-</v>
      </c>
      <c r="ADB88" s="545" t="str">
        <f t="shared" ca="1" si="504"/>
        <v>-</v>
      </c>
      <c r="ADC88" s="545" t="str">
        <f t="shared" ca="1" si="504"/>
        <v>-</v>
      </c>
      <c r="ADD88" s="545" t="b">
        <f t="shared" ca="1" si="504"/>
        <v>1</v>
      </c>
      <c r="ADE88" s="545" t="str">
        <f t="shared" ca="1" si="504"/>
        <v>-</v>
      </c>
      <c r="ADF88" s="545" t="str">
        <f t="shared" ca="1" si="504"/>
        <v>-</v>
      </c>
      <c r="ADG88" s="545" t="str">
        <f t="shared" ca="1" si="504"/>
        <v>-</v>
      </c>
      <c r="ADH88" s="545" t="str">
        <f t="shared" ca="1" si="504"/>
        <v>-</v>
      </c>
      <c r="ADI88" s="545" t="str">
        <f t="shared" ca="1" si="504"/>
        <v>-</v>
      </c>
      <c r="ADJ88" s="545" t="str">
        <f t="shared" ca="1" si="505"/>
        <v>-</v>
      </c>
      <c r="ADK88" s="545" t="str">
        <f t="shared" ca="1" si="505"/>
        <v>-</v>
      </c>
      <c r="ADL88" s="545" t="str">
        <f t="shared" ca="1" si="505"/>
        <v>-</v>
      </c>
      <c r="ADM88" s="545" t="str">
        <f t="shared" ca="1" si="505"/>
        <v>-</v>
      </c>
      <c r="ADN88" s="545" t="str">
        <f t="shared" ca="1" si="505"/>
        <v>-</v>
      </c>
      <c r="ADO88" s="545" t="str">
        <f t="shared" ca="1" si="505"/>
        <v>-</v>
      </c>
      <c r="ADP88" s="545" t="str">
        <f t="shared" ca="1" si="505"/>
        <v>-</v>
      </c>
      <c r="ADQ88" s="545" t="str">
        <f t="shared" ca="1" si="505"/>
        <v>-</v>
      </c>
      <c r="ADR88" s="545" t="str">
        <f t="shared" ca="1" si="505"/>
        <v>-</v>
      </c>
      <c r="ADS88" s="545" t="str">
        <f t="shared" ca="1" si="505"/>
        <v>-</v>
      </c>
      <c r="ADT88" s="545" t="str">
        <f t="shared" ca="1" si="506"/>
        <v>-</v>
      </c>
      <c r="ADU88" s="545" t="str">
        <f t="shared" ca="1" si="506"/>
        <v>-</v>
      </c>
      <c r="ADV88" s="545" t="b">
        <f t="shared" ca="1" si="506"/>
        <v>1</v>
      </c>
      <c r="ADW88" s="545" t="str">
        <f t="shared" ca="1" si="506"/>
        <v>-</v>
      </c>
      <c r="ADX88" s="545" t="str">
        <f t="shared" ca="1" si="506"/>
        <v>-</v>
      </c>
      <c r="ADY88" s="545" t="str">
        <f t="shared" ca="1" si="506"/>
        <v>-</v>
      </c>
      <c r="ADZ88" s="545" t="str">
        <f t="shared" ca="1" si="506"/>
        <v>-</v>
      </c>
      <c r="AEA88" s="545" t="str">
        <f t="shared" ca="1" si="506"/>
        <v>-</v>
      </c>
      <c r="AEB88" s="545" t="str">
        <f t="shared" ca="1" si="506"/>
        <v>-</v>
      </c>
      <c r="AEC88" s="545" t="str">
        <f t="shared" ca="1" si="506"/>
        <v>-</v>
      </c>
      <c r="AED88" s="545" t="str">
        <f t="shared" ca="1" si="507"/>
        <v>-</v>
      </c>
      <c r="AEE88" s="545" t="str">
        <f t="shared" ca="1" si="507"/>
        <v>-</v>
      </c>
      <c r="AEF88" s="545" t="str">
        <f t="shared" ca="1" si="507"/>
        <v>-</v>
      </c>
      <c r="AEG88" s="545" t="str">
        <f t="shared" ca="1" si="507"/>
        <v>-</v>
      </c>
      <c r="AEH88" s="545" t="str">
        <f t="shared" ca="1" si="507"/>
        <v>-</v>
      </c>
      <c r="AEI88" s="545" t="str">
        <f t="shared" ca="1" si="507"/>
        <v>-</v>
      </c>
      <c r="AEJ88" s="545" t="str">
        <f t="shared" ca="1" si="507"/>
        <v>-</v>
      </c>
      <c r="AEK88" s="545" t="str">
        <f t="shared" ca="1" si="507"/>
        <v>-</v>
      </c>
      <c r="AEL88" s="545" t="str">
        <f t="shared" ca="1" si="507"/>
        <v>-</v>
      </c>
      <c r="AEM88" s="545" t="str">
        <f t="shared" ca="1" si="507"/>
        <v>-</v>
      </c>
      <c r="AEN88" s="535" cm="1">
        <f t="array" aca="1" ref="AEN88" ca="1">INDEX(AEN$13:AEN87,$B88+1,1)</f>
        <v>0</v>
      </c>
      <c r="AEO88" s="483">
        <v>0</v>
      </c>
    </row>
    <row r="89" spans="1:821" outlineLevel="2">
      <c r="A89" s="18">
        <f t="shared" si="226"/>
        <v>76</v>
      </c>
      <c r="B89" s="657">
        <f t="shared" ca="1" si="519"/>
        <v>74</v>
      </c>
      <c r="C89" s="458">
        <f t="shared" ca="1" si="385"/>
        <v>2200</v>
      </c>
      <c r="D89" s="119" t="str">
        <f t="shared" ca="1" si="386"/>
        <v>GSW</v>
      </c>
      <c r="E89" t="b">
        <v>1</v>
      </c>
      <c r="F89" t="b">
        <v>0</v>
      </c>
      <c r="G89" t="b">
        <f t="shared" si="387"/>
        <v>1</v>
      </c>
      <c r="H89" s="191">
        <f t="shared" ca="1" si="517"/>
        <v>4</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388"/>
        <v>1</v>
      </c>
      <c r="O89" s="230">
        <f t="shared" ca="1" si="388"/>
        <v>9</v>
      </c>
      <c r="P89" s="230">
        <f t="shared" ca="1" si="388"/>
        <v>1</v>
      </c>
      <c r="Q89" s="230">
        <f t="shared" ca="1" si="388"/>
        <v>1</v>
      </c>
      <c r="R89" s="230">
        <f t="shared" ca="1" si="388"/>
        <v>1</v>
      </c>
      <c r="S89" s="230">
        <f t="shared" ca="1" si="388"/>
        <v>1</v>
      </c>
      <c r="T89" s="411">
        <f t="shared" ca="1" si="389"/>
        <v>1</v>
      </c>
      <c r="U89" s="411">
        <f t="shared" ca="1" si="389"/>
        <v>1</v>
      </c>
      <c r="V89" s="411">
        <f t="shared" ca="1" si="390"/>
        <v>2</v>
      </c>
      <c r="W89" s="777" t="b">
        <f t="shared" ca="1" si="391"/>
        <v>0</v>
      </c>
      <c r="X89" s="777" t="b">
        <f t="shared" ca="1" si="391"/>
        <v>0</v>
      </c>
      <c r="Y89" s="777" t="b">
        <f t="shared" ca="1" si="391"/>
        <v>1</v>
      </c>
      <c r="Z89" s="796" t="b" cm="1">
        <f t="array" aca="1" ref="Z89" ca="1">INDEX(Z$13:Z88,$B89+1,1)</f>
        <v>0</v>
      </c>
      <c r="AA89" s="411">
        <f t="shared" ca="1" si="392"/>
        <v>1</v>
      </c>
      <c r="AB89" s="411">
        <f t="shared" ca="1" si="393"/>
        <v>1</v>
      </c>
      <c r="AC89" s="230">
        <f t="shared" ca="1" si="394"/>
        <v>1</v>
      </c>
      <c r="AD89" s="230">
        <f t="shared" ca="1" si="394"/>
        <v>1</v>
      </c>
      <c r="AE89" s="230">
        <f t="shared" ca="1" si="394"/>
        <v>0</v>
      </c>
      <c r="AF89" s="230">
        <f t="shared" ca="1" si="394"/>
        <v>0</v>
      </c>
      <c r="AG89" s="230">
        <f t="shared" ca="1" si="394"/>
        <v>0</v>
      </c>
      <c r="AH89" s="230">
        <f t="shared" ca="1" si="394"/>
        <v>0</v>
      </c>
      <c r="AI89" s="87">
        <f t="shared" ca="1" si="395"/>
        <v>2</v>
      </c>
      <c r="AJ89" s="87">
        <f ca="1">INDEX(CHOOSE($N89,DataAutumn!i.AdultDrys,DataWinter!i.AdultDrys,DataSpring!i.AdultDrys),1,$T89)</f>
        <v>1</v>
      </c>
      <c r="AK89" s="230">
        <f t="shared" ca="1" si="396"/>
        <v>2</v>
      </c>
      <c r="AL89" s="535" cm="1">
        <f t="array" aca="1" ref="AL89" ca="1">INDEX(AL$13:AL88,$B89+1,1)</f>
        <v>0</v>
      </c>
      <c r="AM89" s="535" cm="1">
        <f t="array" aca="1" ref="AM89" ca="1">INDEX(AM$13:AM88,$B89+1,1)</f>
        <v>2</v>
      </c>
      <c r="AN89" s="111"/>
      <c r="AO89" s="111"/>
      <c r="AP89" s="111"/>
      <c r="AQ89" s="111"/>
      <c r="AR89" s="111"/>
      <c r="AS89" s="111"/>
      <c r="AT89" s="111"/>
      <c r="AU89" s="111"/>
      <c r="AV89" s="111"/>
      <c r="AW89" s="111"/>
      <c r="AX89" s="111"/>
      <c r="AY89" s="111"/>
      <c r="AZ89" s="111"/>
      <c r="BA89" s="312" t="str">
        <f t="shared" ca="1" si="397"/>
        <v xml:space="preserve">FS_Opt_Tem 00004 SE GSW Past     SFM     TOLAut Scan2 GFS RR+01% GP100% WP100% MP100% (PT_F33N11L11)      </v>
      </c>
      <c r="BB89" s="8" t="str">
        <f ca="1">IF(COUNTIF($BA$13:$BA89,$BA89)=1,"-","Dup")</f>
        <v>-</v>
      </c>
      <c r="BC89" s="18"/>
      <c r="BD89" s="535" t="b" cm="1">
        <f t="array" aca="1" ref="BD89" ca="1">INDEX(BD$13:BD88,$B89+1,1)</f>
        <v>0</v>
      </c>
      <c r="BE89" s="535" t="b" cm="1">
        <f t="array" aca="1" ref="BE89" ca="1">INDEX(BE$13:BE88,$B89+1,1)</f>
        <v>0</v>
      </c>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535" t="b" cm="1">
        <f t="array" aca="1" ref="BK89" ca="1">INDEX(BK$13:BK88,$B89+1,1)</f>
        <v>0</v>
      </c>
      <c r="BL89" s="535" t="b" cm="1">
        <f t="array" aca="1" ref="BL89" ca="1">INDEX(BL$13:BL88,$B89+1,1)</f>
        <v>0</v>
      </c>
      <c r="BM89" s="18"/>
      <c r="BN89" s="411" t="b">
        <f t="shared" ca="1" si="398"/>
        <v>1</v>
      </c>
      <c r="BO89" s="411" t="str">
        <f t="shared" ca="1" si="398"/>
        <v>-</v>
      </c>
      <c r="BP89" s="411" t="b">
        <f t="shared" ca="1" si="398"/>
        <v>0</v>
      </c>
      <c r="BQ89" s="411" t="str">
        <f t="shared" ca="1" si="398"/>
        <v>-</v>
      </c>
      <c r="BR89" s="411" t="str">
        <f t="shared" ca="1" si="398"/>
        <v>-</v>
      </c>
      <c r="BS89" s="411" t="str">
        <f t="shared" ca="1" si="398"/>
        <v>-</v>
      </c>
      <c r="BT89" s="411" t="str">
        <f t="shared" ca="1" si="398"/>
        <v>-</v>
      </c>
      <c r="BU89" s="411" t="str">
        <f t="shared" ca="1" si="398"/>
        <v>-</v>
      </c>
      <c r="BV89" s="411" t="str">
        <f t="shared" ca="1" si="398"/>
        <v>-</v>
      </c>
      <c r="BW89" s="411" t="str">
        <f t="shared" ca="1" si="398"/>
        <v>-</v>
      </c>
      <c r="BX89" s="411" t="str">
        <f t="shared" ca="1" si="398"/>
        <v>-</v>
      </c>
      <c r="BY89" s="411" t="str">
        <f t="shared" ca="1" si="398"/>
        <v>-</v>
      </c>
      <c r="BZ89" s="411" t="b">
        <f t="shared" ca="1" si="398"/>
        <v>0</v>
      </c>
      <c r="CA89" s="87">
        <f t="shared" ca="1" si="398"/>
        <v>0</v>
      </c>
      <c r="CB89" s="535" t="str" cm="1">
        <f t="array" aca="1" ref="CB89" ca="1">INDEX(CB$13:CB88,$B89+1,1)</f>
        <v>-</v>
      </c>
      <c r="CC89" s="535" t="str" cm="1">
        <f t="array" aca="1" ref="CC89" ca="1">INDEX(CC$13:CC88,$B89+1,1)</f>
        <v>-</v>
      </c>
      <c r="CD89" s="535" t="str" cm="1">
        <f t="array" aca="1" ref="CD89" ca="1">INDEX(CD$13:CD88,$B89+1,1)</f>
        <v>-</v>
      </c>
      <c r="CE89" s="535" t="b" cm="1">
        <f t="array" aca="1" ref="CE89" ca="1">INDEX(CE$13:CE88,$B89+1,1)</f>
        <v>1</v>
      </c>
      <c r="CF89" s="18"/>
      <c r="CG89" s="535" t="str" cm="1">
        <f t="array" aca="1" ref="CG89" ca="1">INDEX(CG$13:CG88,$B89+1,1)</f>
        <v>-</v>
      </c>
      <c r="CH89" s="411" t="str">
        <f t="shared" ca="1" si="399"/>
        <v>-</v>
      </c>
      <c r="CI89" s="411">
        <f t="shared" ca="1" si="400"/>
        <v>1</v>
      </c>
      <c r="CJ89" s="411">
        <f t="shared" ca="1" si="400"/>
        <v>1</v>
      </c>
      <c r="CK89" s="535" t="str" cm="1">
        <f t="array" aca="1" ref="CK89" ca="1">INDEX(CK$13:CK88,$B89+1,1)</f>
        <v>-</v>
      </c>
      <c r="CL89" s="535" t="str" cm="1">
        <f t="array" aca="1" ref="CL89" ca="1">INDEX(CL$13:CL88,$B89+1,1)</f>
        <v>-</v>
      </c>
      <c r="CM89" s="535" t="str" cm="1">
        <f t="array" aca="1" ref="CM89" ca="1">INDEX(CM$13:CM88,$B89+1,1)</f>
        <v>-</v>
      </c>
      <c r="CN89" s="411" t="str">
        <f t="shared" ca="1" si="401"/>
        <v>-</v>
      </c>
      <c r="CO89" s="411">
        <f t="shared" ca="1" si="402"/>
        <v>1</v>
      </c>
      <c r="CP89" s="411">
        <f t="shared" ca="1" si="402"/>
        <v>1</v>
      </c>
      <c r="CQ89" s="535" t="str" cm="1">
        <f t="array" aca="1" ref="CQ89" ca="1">INDEX(CQ$13:CQ88,$B89+1,1)</f>
        <v>-</v>
      </c>
      <c r="CR89" s="411" t="str">
        <f t="shared" ca="1" si="403"/>
        <v>-</v>
      </c>
      <c r="CS89" s="411">
        <f t="shared" ca="1" si="404"/>
        <v>1</v>
      </c>
      <c r="CT89" s="535" t="str" cm="1">
        <f t="array" aca="1" ref="CT89" ca="1">INDEX(CT$13:CT88,$B89+1,1)</f>
        <v>-</v>
      </c>
      <c r="CU89" s="535" t="str" cm="1">
        <f t="array" aca="1" ref="CU89" ca="1">INDEX(CU$13:CU88,$B89+1,1)</f>
        <v>-</v>
      </c>
      <c r="CV89" s="411">
        <f t="shared" ca="1" si="405"/>
        <v>1</v>
      </c>
      <c r="CW89" s="535" t="str" cm="1">
        <f t="array" aca="1" ref="CW89" ca="1">INDEX(CW$13:CW88,$B89+1,1)</f>
        <v>-</v>
      </c>
      <c r="CX89" s="411" t="str">
        <f t="shared" ca="1" si="406"/>
        <v>-</v>
      </c>
      <c r="CY89" s="411">
        <f t="shared" ca="1" si="407"/>
        <v>1</v>
      </c>
      <c r="CZ89" s="411">
        <f t="shared" ca="1" si="407"/>
        <v>1</v>
      </c>
      <c r="DA89" s="535" cm="1">
        <f t="array" aca="1" ref="DA89" ca="1">INDEX(DA$13:DA88,$B89+1,1)</f>
        <v>720</v>
      </c>
      <c r="DB89" s="535" cm="1">
        <f t="array" aca="1" ref="DB89" ca="1">INDEX(DB$13:DB88,$B89+1,1)</f>
        <v>720</v>
      </c>
      <c r="DC89" s="18"/>
      <c r="DD89" s="535" t="str" cm="1">
        <f t="array" aca="1" ref="DD89" ca="1">INDEX(DD$13:DD88,$B89+1,1)</f>
        <v>-</v>
      </c>
      <c r="DE89" s="535" t="str" cm="1">
        <f t="array" aca="1" ref="DE89" ca="1">INDEX(DE$13:DE88,$B89+1,1)</f>
        <v>-</v>
      </c>
      <c r="DF89" s="535" t="str" cm="1">
        <f t="array" aca="1" ref="DF89" ca="1">INDEX(DF$13:DF88,$B89+1,1)</f>
        <v>-</v>
      </c>
      <c r="DG89" s="535" t="str" cm="1">
        <f t="array" aca="1" ref="DG89" ca="1">INDEX(DG$13:DG88,$B89+1,1)</f>
        <v>-</v>
      </c>
      <c r="DH89" s="804" cm="1">
        <f t="array" aca="1" ref="DH89" ca="1">VALUE(IFERROR(VALUE($K89),0) &amp; _xlfn.SWITCH($CD89,"-",4,$CD89) &amp; $L89 &amp; $T89 &amp; "00" &amp; $N89 &amp; $AK89 &amp; $R89 &amp; _xlfn.SWITCH($AM89,3,1,$AM89) &amp; _xlfn.SWITCH($M89,4,0,$M89) &amp; _xlfn.SWITCH($AD89,6,1,$AD89))</f>
        <v>142100121201</v>
      </c>
      <c r="DI89" s="535" cm="1">
        <f t="array" aca="1" ref="DI89" ca="1">INDEX(DI$13:DI88,$B89+1,1)</f>
        <v>1</v>
      </c>
      <c r="DJ89" s="535" cm="1">
        <f t="array" aca="1" ref="DJ89" ca="1">INDEX(DJ$13:DJ88,$B89+1,1)</f>
        <v>1</v>
      </c>
      <c r="DK89" s="411">
        <f t="shared" ca="1" si="408"/>
        <v>0</v>
      </c>
      <c r="DL89" s="411">
        <f t="shared" ca="1" si="408"/>
        <v>50</v>
      </c>
      <c r="DM89" s="411" t="str">
        <f t="shared" ca="1" si="408"/>
        <v>-</v>
      </c>
      <c r="DN89" s="411" t="str">
        <f t="shared" ca="1" si="408"/>
        <v>-</v>
      </c>
      <c r="DO89" s="411">
        <f t="shared" ca="1" si="408"/>
        <v>25.5</v>
      </c>
      <c r="DP89" s="411">
        <f t="shared" ca="1" si="408"/>
        <v>18.8</v>
      </c>
      <c r="DQ89" s="411" t="b">
        <f t="shared" ca="1" si="409"/>
        <v>0</v>
      </c>
      <c r="DR89" s="411" t="str">
        <f t="shared" ca="1" si="410"/>
        <v>-</v>
      </c>
      <c r="DS89" s="411" t="str">
        <f t="shared" ca="1" si="410"/>
        <v>-</v>
      </c>
      <c r="DT89" s="411" t="str">
        <f t="shared" ca="1" si="410"/>
        <v>-</v>
      </c>
      <c r="DU89" s="411" t="str">
        <f t="shared" ca="1" si="410"/>
        <v>-</v>
      </c>
      <c r="DV89" s="411">
        <f t="shared" ca="1" si="410"/>
        <v>500</v>
      </c>
      <c r="DW89" s="411">
        <f t="shared" ca="1" si="410"/>
        <v>500</v>
      </c>
      <c r="DX89" s="411" t="str">
        <f t="shared" ca="1" si="410"/>
        <v>-</v>
      </c>
      <c r="DY89" s="411" t="str">
        <f t="shared" ca="1" si="410"/>
        <v>-</v>
      </c>
      <c r="DZ89" s="411" t="str">
        <f t="shared" ca="1" si="410"/>
        <v>-</v>
      </c>
      <c r="EA89" s="535" cm="1">
        <f t="array" aca="1" ref="EA89" ca="1">INDEX(EA$13:EA88,$B89+1,1)</f>
        <v>0</v>
      </c>
      <c r="EB89" s="535" cm="1">
        <f t="array" aca="1" ref="EB89" ca="1">INDEX(EB$13:EB88,$B89+1,1)</f>
        <v>999999</v>
      </c>
      <c r="EC89" s="535" cm="1">
        <f t="array" aca="1" ref="EC89" ca="1">INDEX(EC$13:EC88,$B89+1,1)</f>
        <v>999999</v>
      </c>
      <c r="ED89" s="535" cm="1">
        <f t="array" aca="1" ref="ED89" ca="1">INDEX(ED$13:ED88,$B89+1,1)</f>
        <v>999999</v>
      </c>
      <c r="EE89" s="535" cm="1">
        <f t="array" aca="1" ref="EE89" ca="1">INDEX(EE$13:EE88,$B89+1,1)</f>
        <v>999999</v>
      </c>
      <c r="EF89" s="535" cm="1">
        <f t="array" aca="1" ref="EF89" ca="1">INDEX(EF$13:EF88,$B89+1,1)</f>
        <v>999999</v>
      </c>
      <c r="EG89" s="535" cm="1">
        <f t="array" aca="1" ref="EG89" ca="1">INDEX(EG$13:EG88,$B89+1,1)</f>
        <v>999999</v>
      </c>
      <c r="EH89" s="535" cm="1">
        <f t="array" aca="1" ref="EH89" ca="1">INDEX(EH$13:EH88,$B89+1,1)</f>
        <v>999999</v>
      </c>
      <c r="EI89" s="535" cm="1">
        <f t="array" aca="1" ref="EI89" ca="1">INDEX(EI$13:EI88,$B89+1,1)</f>
        <v>999999</v>
      </c>
      <c r="EJ89" s="535" cm="1">
        <f t="array" aca="1" ref="EJ89" ca="1">INDEX(EJ$13:EJ88,$B89+1,1)</f>
        <v>999999</v>
      </c>
      <c r="EK89" s="535" cm="1">
        <f t="array" aca="1" ref="EK89" ca="1">INDEX(EK$13:EK88,$B89+1,1)</f>
        <v>999999</v>
      </c>
      <c r="EL89" s="535" cm="1">
        <f t="array" aca="1" ref="EL89" ca="1">INDEX(EL$13:EL88,$B89+1,1)</f>
        <v>999999</v>
      </c>
      <c r="EM89" s="535" cm="1">
        <f t="array" aca="1" ref="EM89" ca="1">INDEX(EM$13:EM88,$B89+1,1)</f>
        <v>999999</v>
      </c>
      <c r="EN89" s="782">
        <f t="shared" ca="1" si="411"/>
        <v>0</v>
      </c>
      <c r="EO89" s="782">
        <f t="shared" ca="1" si="411"/>
        <v>0</v>
      </c>
      <c r="EP89" s="782">
        <f t="shared" ca="1" si="411"/>
        <v>999999</v>
      </c>
      <c r="EQ89" s="800" t="str">
        <f t="shared" ca="1" si="508"/>
        <v>-</v>
      </c>
      <c r="ER89" s="800" t="str">
        <f t="shared" ca="1" si="412"/>
        <v>-</v>
      </c>
      <c r="ES89" s="801">
        <f t="shared" ca="1" si="413"/>
        <v>999999</v>
      </c>
      <c r="ET89" s="802" t="str">
        <f t="shared" ca="1" si="509"/>
        <v>-</v>
      </c>
      <c r="EU89" s="781">
        <f t="shared" ca="1" si="414"/>
        <v>0</v>
      </c>
      <c r="EV89" s="779">
        <f t="shared" ca="1" si="510"/>
        <v>0</v>
      </c>
      <c r="EW89" s="780">
        <f t="shared" ca="1" si="511"/>
        <v>999999</v>
      </c>
      <c r="EX89" s="545" cm="1">
        <f t="array" aca="1" ref="EX89" ca="1">INDEX(i.ELMated,$AB89+1,1)</f>
        <v>0.3</v>
      </c>
      <c r="EY89" s="630" cm="1">
        <f t="array" aca="1" ref="EY89" ca="1">INDEX(i.ELMatedEst,$AA89+1,$T89)</f>
        <v>0.3</v>
      </c>
      <c r="EZ89" s="535" t="str" cm="1">
        <f t="array" aca="1" ref="EZ89" ca="1">INDEX(EZ$13:EZ88,$B89+1,1)</f>
        <v>-</v>
      </c>
      <c r="FA89" s="535" t="str" cm="1">
        <f t="array" aca="1" ref="FA89" ca="1">INDEX(FA$13:FA88,$B89+1,1)</f>
        <v>-</v>
      </c>
      <c r="FB89" s="664">
        <f t="shared" ca="1" si="415"/>
        <v>0</v>
      </c>
      <c r="FC89" s="666">
        <f t="shared" ca="1" si="416"/>
        <v>5.0000000000000001E-3</v>
      </c>
      <c r="FD89" s="191">
        <f t="shared" ca="1" si="512"/>
        <v>0.95</v>
      </c>
      <c r="FE89" s="667">
        <f t="shared" ca="1" si="417"/>
        <v>8.3999999999999991E-2</v>
      </c>
      <c r="FF89" s="667">
        <f ca="1">INDEX(CHOOSE($N89,DataAutumn!i.EL_PropnSold,DataWinter!i.EL_PropnSold,DataSpring!i.EL_PropnSold),$AI89,$T89)*INDEX(i.ELMatedEst,$AB89+1,$T89)*i.dAdultRR_ELPropSold
+INDEX(i.dryman,($AJ89-1)*4+$AI89,FF$7)</f>
        <v>0</v>
      </c>
      <c r="FG89" s="667">
        <f ca="1">INDEX(CHOOSE($N89,DataAutumn!i.EL_PropnSold,DataWinter!i.EL_PropnSold,DataSpring!i.EL_PropnSold),$AI89,$T89)*INDEX(i.ELMatedEst,$AB89+1,$T89)*i.dAdultRR_ELPropSold
+INDEX(i.dryman,($AJ89-1)*4+$AI89,FG$7)</f>
        <v>3.125E-2</v>
      </c>
      <c r="FH89" s="667">
        <f ca="1">INDEX(CHOOSE($N89,DataAutumn!i.EL_PropnSold,DataWinter!i.EL_PropnSold,DataSpring!i.EL_PropnSold),$AI89,$T89)*INDEX(i.ELMatedEst,$AB89+1,$T89)*i.dAdultRR_ELPropSold
+INDEX(i.dryman,($AJ89-1)*4+$AI89,FH$7)</f>
        <v>3.125E-2</v>
      </c>
      <c r="FI89" s="667">
        <f ca="1">INDEX(CHOOSE($N89,DataAutumn!i.EL_PropnSold,DataWinter!i.EL_PropnSold,DataSpring!i.EL_PropnSold),$AI89,$T89)*INDEX(i.ELMatedEst,$AB89+1,$T89)*i.dAdultRR_ELPropSold
+INDEX(i.dryman,($AJ89-1)*4+$AI89,FI$7)</f>
        <v>3.125E-2</v>
      </c>
      <c r="FJ89" s="668">
        <f ca="1">INDEX(CHOOSE($N89,DataAutumn!i.EL_PropnSold,DataWinter!i.EL_PropnSold,DataSpring!i.EL_PropnSold),$AI89,$T89)*INDEX(i.ELMatedEst,$AB89+1,$T89)*i.dAdultLSurv_ELPropSold</f>
        <v>0</v>
      </c>
      <c r="FK89" s="666" t="b">
        <f t="shared" ca="1" si="418"/>
        <v>0</v>
      </c>
      <c r="FL89" s="666" t="b">
        <f t="shared" ca="1" si="418"/>
        <v>0</v>
      </c>
      <c r="FM89" s="716" t="b">
        <f t="shared" ca="1" si="419"/>
        <v>1</v>
      </c>
      <c r="FN89" s="666" t="b">
        <f t="shared" ca="1" si="418"/>
        <v>0</v>
      </c>
      <c r="FO89" s="668">
        <f t="shared" ca="1" si="420"/>
        <v>1</v>
      </c>
      <c r="FP89" s="669">
        <f t="shared" ca="1" si="421"/>
        <v>0</v>
      </c>
      <c r="FQ89" s="670" t="b">
        <f t="shared" ca="1" si="422"/>
        <v>0</v>
      </c>
      <c r="FR89" s="665" t="b">
        <f t="shared" ca="1" si="423"/>
        <v>1</v>
      </c>
      <c r="FS89" s="411" t="b">
        <f t="shared" ca="1" si="423"/>
        <v>0</v>
      </c>
      <c r="FT89" s="411" t="b">
        <f t="shared" ca="1" si="423"/>
        <v>0</v>
      </c>
      <c r="FU89" s="87">
        <f t="shared" ca="1" si="424"/>
        <v>2</v>
      </c>
      <c r="FV89" s="87">
        <f t="shared" ca="1" si="424"/>
        <v>2</v>
      </c>
      <c r="FW89" s="411">
        <f t="shared" ca="1" si="425"/>
        <v>1</v>
      </c>
      <c r="FX89" s="411">
        <f t="shared" ca="1" si="426"/>
        <v>1</v>
      </c>
      <c r="FY89" s="411">
        <f t="shared" ca="1" si="426"/>
        <v>1</v>
      </c>
      <c r="FZ89" s="411">
        <f t="shared" ca="1" si="427"/>
        <v>1</v>
      </c>
      <c r="GA89" s="411">
        <f t="shared" ca="1" si="428"/>
        <v>0.35</v>
      </c>
      <c r="GB89" s="411" t="b">
        <f t="shared" ca="1" si="428"/>
        <v>1</v>
      </c>
      <c r="GC89" s="411" t="b">
        <f t="shared" ca="1" si="428"/>
        <v>0</v>
      </c>
      <c r="GD89" s="411" t="b">
        <f t="shared" ca="1" si="428"/>
        <v>0</v>
      </c>
      <c r="GE89" s="411" t="b">
        <f t="shared" ca="1" si="428"/>
        <v>0</v>
      </c>
      <c r="GF89" s="87">
        <f t="shared" ca="1" si="429"/>
        <v>1</v>
      </c>
      <c r="GG89" s="87">
        <f t="shared" ca="1" si="429"/>
        <v>1</v>
      </c>
      <c r="GH89" s="87">
        <f t="shared" ca="1" si="429"/>
        <v>1</v>
      </c>
      <c r="GI89" s="87">
        <f t="shared" ca="1" si="429"/>
        <v>1</v>
      </c>
      <c r="GJ89" s="87">
        <f t="shared" ca="1" si="429"/>
        <v>1</v>
      </c>
      <c r="GK89" s="87">
        <f t="shared" ca="1" si="429"/>
        <v>1</v>
      </c>
      <c r="GL89" s="87">
        <f t="shared" ca="1" si="429"/>
        <v>1</v>
      </c>
      <c r="GM89" s="87">
        <f t="shared" ca="1" si="429"/>
        <v>1</v>
      </c>
      <c r="GN89" s="411" cm="1">
        <f t="array" aca="1" ref="GN89" ca="1">INDEX(i.dse_type,1,$L89)</f>
        <v>0</v>
      </c>
      <c r="GO89" s="535" t="str" cm="1">
        <f t="array" aca="1" ref="GO89" ca="1">INDEX(GO$13:GO88,$B89+1,1)</f>
        <v>-</v>
      </c>
      <c r="GP89" s="535" t="str" cm="1">
        <f t="array" aca="1" ref="GP89" ca="1">INDEX(GP$13:GP88,$B89+1,1)</f>
        <v>-</v>
      </c>
      <c r="GQ89" s="535" t="str" cm="1">
        <f t="array" aca="1" ref="GQ89" ca="1">INDEX(GQ$13:GQ88,$B89+1,1)</f>
        <v>-</v>
      </c>
      <c r="GR89" s="18"/>
      <c r="GS89" s="535" t="str" cm="1">
        <f t="array" aca="1" ref="GS89" ca="1">INDEX(GS$13:GS88,$B89+1,1)</f>
        <v>-</v>
      </c>
      <c r="GT89" s="535" t="str" cm="1">
        <f t="array" aca="1" ref="GT89" ca="1">INDEX(GT$13:GT88,$B89+1,1)</f>
        <v>-</v>
      </c>
      <c r="GU89" s="535" t="str" cm="1">
        <f t="array" aca="1" ref="GU89" ca="1">INDEX(GU$13:GU88,$B89+1,1)</f>
        <v>-</v>
      </c>
      <c r="GV89" s="411" t="str">
        <f t="shared" si="430"/>
        <v>-</v>
      </c>
      <c r="GW89" s="535" t="str" cm="1">
        <f t="array" aca="1" ref="GW89" ca="1">INDEX(GW$13:GW88,$B89+1,1)</f>
        <v>-</v>
      </c>
      <c r="GX89" s="535" cm="1">
        <f t="array" aca="1" ref="GX89" ca="1">INDEX(GX$13:GX88,$B89+1,1)</f>
        <v>1</v>
      </c>
      <c r="GY89" s="535" cm="1">
        <f t="array" aca="1" ref="GY89" ca="1">INDEX(GY$13:GY88,$B89+1,1)</f>
        <v>1</v>
      </c>
      <c r="GZ89" s="535" t="str" cm="1">
        <f t="array" aca="1" ref="GZ89" ca="1">INDEX(GZ$13:GZ88,$B89+1,1)</f>
        <v>-</v>
      </c>
      <c r="HA89" s="535" t="str" cm="1">
        <f t="array" aca="1" ref="HA89" ca="1">INDEX(HA$13:HA88,$B89+1,1)</f>
        <v>-</v>
      </c>
      <c r="HB89" s="535" t="str" cm="1">
        <f t="array" aca="1" ref="HB89" ca="1">INDEX(HB$13:HB88,$B89+1,1)</f>
        <v>-</v>
      </c>
      <c r="HC89" s="535" t="str" cm="1">
        <f t="array" aca="1" ref="HC89" ca="1">INDEX(HC$13:HC88,$B89+1,1)</f>
        <v>-</v>
      </c>
      <c r="HD89" s="535" t="str" cm="1">
        <f t="array" aca="1" ref="HD89" ca="1">INDEX(HD$13:HD88,$B89+1,1)</f>
        <v>-</v>
      </c>
      <c r="HE89" s="535" t="str" cm="1">
        <f t="array" aca="1" ref="HE89" ca="1">INDEX(HE$13:HE88,$B89+1,1)</f>
        <v>-</v>
      </c>
      <c r="HF89" s="535" t="str" cm="1">
        <f t="array" aca="1" ref="HF89" ca="1">INDEX(HF$13:HF88,$B89+1,1)</f>
        <v>-</v>
      </c>
      <c r="HG89" s="535" t="str" cm="1">
        <f t="array" aca="1" ref="HG89" ca="1">INDEX(HG$13:HG88,$B89+1,1)</f>
        <v>-</v>
      </c>
      <c r="HH89" s="535" t="str" cm="1">
        <f t="array" aca="1" ref="HH89" ca="1">INDEX(HH$13:HH88,$B89+1,1)</f>
        <v>-</v>
      </c>
      <c r="HI89" s="535" t="str" cm="1">
        <f t="array" aca="1" ref="HI89" ca="1">INDEX(HI$13:HI88,$B89+1,1)</f>
        <v>-</v>
      </c>
      <c r="HJ89" s="535" t="str" cm="1">
        <f t="array" aca="1" ref="HJ89" ca="1">INDEX(HJ$13:HJ88,$B89+1,1)</f>
        <v>-</v>
      </c>
      <c r="HK89" s="535" t="str" cm="1">
        <f t="array" aca="1" ref="HK89" ca="1">INDEX(HK$13:HK88,$B89+1,1)</f>
        <v>-</v>
      </c>
      <c r="HL89" s="535" t="str" cm="1">
        <f t="array" aca="1" ref="HL89" ca="1">INDEX(HL$13:HL88,$B89+1,1)</f>
        <v>-</v>
      </c>
      <c r="HM89" s="535" t="str" cm="1">
        <f t="array" aca="1" ref="HM89" ca="1">INDEX(HM$13:HM88,$B89+1,1)</f>
        <v>-</v>
      </c>
      <c r="HN89" s="535" t="str" cm="1">
        <f t="array" aca="1" ref="HN89" ca="1">INDEX(HN$13:HN88,$B89+1,1)</f>
        <v>-</v>
      </c>
      <c r="HO89" s="535" t="str" cm="1">
        <f t="array" aca="1" ref="HO89" ca="1">INDEX(HO$13:HO88,$B89+1,1)</f>
        <v>-</v>
      </c>
      <c r="HP89" s="535" t="str" cm="1">
        <f t="array" aca="1" ref="HP89" ca="1">INDEX(HP$13:HP88,$B89+1,1)</f>
        <v>-</v>
      </c>
      <c r="HQ89" s="535" t="str" cm="1">
        <f t="array" aca="1" ref="HQ89" ca="1">INDEX(HQ$13:HQ88,$B89+1,1)</f>
        <v>-</v>
      </c>
      <c r="HR89" s="535" t="str" cm="1">
        <f t="array" aca="1" ref="HR89" ca="1">INDEX(HR$13:HR88,$B89+1,1)</f>
        <v>-</v>
      </c>
      <c r="HS89" s="535" t="str" cm="1">
        <f t="array" aca="1" ref="HS89" ca="1">INDEX(HS$13:HS88,$B89+1,1)</f>
        <v>-</v>
      </c>
      <c r="HT89" s="535" t="str" cm="1">
        <f t="array" aca="1" ref="HT89" ca="1">INDEX(HT$13:HT88,$B89+1,1)</f>
        <v>-</v>
      </c>
      <c r="HU89" s="411">
        <f t="shared" si="431"/>
        <v>0</v>
      </c>
      <c r="HV89" s="535" t="str" cm="1">
        <f t="array" aca="1" ref="HV89" ca="1">INDEX(HV$13:HV88,$B89+1,1)</f>
        <v>-</v>
      </c>
      <c r="HW89" s="535" cm="1">
        <f t="array" aca="1" ref="HW89" ca="1">INDEX(HW$13:HW88,$B89+1,1)</f>
        <v>1</v>
      </c>
      <c r="HX89" s="535" cm="1">
        <f t="array" aca="1" ref="HX89" ca="1">INDEX(HX$13:HX88,$B89+1,1)</f>
        <v>0</v>
      </c>
      <c r="HY89" s="411">
        <f t="shared" si="432"/>
        <v>0</v>
      </c>
      <c r="HZ89" s="535" cm="1">
        <f t="array" aca="1" ref="HZ89" ca="1">INDEX(HZ$13:HZ88,$B89+1,1)</f>
        <v>0</v>
      </c>
      <c r="IA89" s="411">
        <f t="shared" si="433"/>
        <v>0</v>
      </c>
      <c r="IB89" s="411">
        <f t="shared" si="433"/>
        <v>0</v>
      </c>
      <c r="IC89" s="411">
        <f t="shared" si="433"/>
        <v>0</v>
      </c>
      <c r="ID89" s="411">
        <f t="shared" si="433"/>
        <v>0</v>
      </c>
      <c r="IE89" s="411">
        <f t="shared" si="433"/>
        <v>1</v>
      </c>
      <c r="IF89" s="411">
        <f t="shared" si="433"/>
        <v>0</v>
      </c>
      <c r="IG89" s="535" cm="1">
        <f t="array" aca="1" ref="IG89" ca="1">INDEX(IG$13:IG88,$B89+1,1)</f>
        <v>0</v>
      </c>
      <c r="IH89" s="535" cm="1">
        <f t="array" aca="1" ref="IH89" ca="1">INDEX(IH$13:IH88,$B89+1,1)</f>
        <v>0</v>
      </c>
      <c r="II89" s="535" cm="1">
        <f t="array" aca="1" ref="II89" ca="1">INDEX(II$13:II88,$B89+1,1)</f>
        <v>0</v>
      </c>
      <c r="IJ89" s="535" cm="1">
        <f t="array" aca="1" ref="IJ89" ca="1">INDEX(IJ$13:IJ88,$B89+1,1)</f>
        <v>0</v>
      </c>
      <c r="IK89" s="18"/>
      <c r="IL89" s="535" t="str" cm="1">
        <f t="array" aca="1" ref="IL89" ca="1">INDEX(IL$13:IL88,$B89+1,1)</f>
        <v>-</v>
      </c>
      <c r="IM89" s="535" t="str" cm="1">
        <f t="array" aca="1" ref="IM89" ca="1">INDEX(IM$13:IM88,$B89+1,1)</f>
        <v>-</v>
      </c>
      <c r="IN89" s="535" t="str" cm="1">
        <f t="array" aca="1" ref="IN89" ca="1">INDEX(IN$13:IN88,$B89+1,1)</f>
        <v>-</v>
      </c>
      <c r="IO89" s="535" t="str" cm="1">
        <f t="array" aca="1" ref="IO89" ca="1">INDEX(IO$13:IO88,$B89+1,1)</f>
        <v>-</v>
      </c>
      <c r="IP89" s="535" t="str" cm="1">
        <f t="array" aca="1" ref="IP89" ca="1">INDEX(IP$13:IP88,$B89+1,1)</f>
        <v>-</v>
      </c>
      <c r="IQ89" s="535" t="str" cm="1">
        <f t="array" aca="1" ref="IQ89" ca="1">INDEX(IQ$13:IQ88,$B89+1,1)</f>
        <v>-</v>
      </c>
      <c r="IR89" s="535" t="str" cm="1">
        <f t="array" aca="1" ref="IR89" ca="1">INDEX(IR$13:IR88,$B89+1,1)</f>
        <v>-</v>
      </c>
      <c r="IS89" s="535" t="str" cm="1">
        <f t="array" aca="1" ref="IS89" ca="1">INDEX(IS$13:IS88,$B89+1,1)</f>
        <v>-</v>
      </c>
      <c r="IT89" s="535" t="str" cm="1">
        <f t="array" aca="1" ref="IT89" ca="1">INDEX(IT$13:IT88,$B89+1,1)</f>
        <v>-</v>
      </c>
      <c r="IU89" s="535" t="str" cm="1">
        <f t="array" aca="1" ref="IU89" ca="1">INDEX(IU$13:IU88,$B89+1,1)</f>
        <v>-</v>
      </c>
      <c r="IV89" s="535" t="str" cm="1">
        <f t="array" aca="1" ref="IV89" ca="1">INDEX(IV$13:IV88,$B89+1,1)</f>
        <v>-</v>
      </c>
      <c r="IW89" s="535" t="str" cm="1">
        <f t="array" aca="1" ref="IW89" ca="1">INDEX(IW$13:IW88,$B89+1,1)</f>
        <v>-</v>
      </c>
      <c r="IX89" s="535" t="str" cm="1">
        <f t="array" aca="1" ref="IX89" ca="1">INDEX(IX$13:IX88,$B89+1,1)</f>
        <v>-</v>
      </c>
      <c r="IY89" s="535" t="str" cm="1">
        <f t="array" aca="1" ref="IY89" ca="1">INDEX(IY$13:IY88,$B89+1,1)</f>
        <v>-</v>
      </c>
      <c r="IZ89" s="535" t="str" cm="1">
        <f t="array" aca="1" ref="IZ89" ca="1">INDEX(IZ$13:IZ88,$B89+1,1)</f>
        <v>-</v>
      </c>
      <c r="JA89" s="535" t="str" cm="1">
        <f t="array" aca="1" ref="JA89" ca="1">INDEX(JA$13:JA88,$B89+1,1)</f>
        <v>-</v>
      </c>
      <c r="JB89" s="535" cm="1">
        <f t="array" aca="1" ref="JB89" ca="1">INDEX(JB$13:JB88,$B89+1,1)</f>
        <v>0</v>
      </c>
      <c r="JC89" s="535" cm="1">
        <f t="array" aca="1" ref="JC89" ca="1">INDEX(JC$13:JC88,$B89+1,1)</f>
        <v>0</v>
      </c>
      <c r="JD89" s="545" cm="1">
        <f t="array" aca="1" ref="JD89" ca="1">IF(AND($N89=JD$10,$AS89&lt;&gt;0),INDEX(i.LTWFeedLevels,$AS89,12),0)</f>
        <v>0</v>
      </c>
      <c r="JE89" s="630" cm="1">
        <f t="array" aca="1" ref="JE89" ca="1">IF(AND($N89=JE$10,$AT89&lt;&gt;0),INDEX(i.LTWFeedLevels,$AT89,12),0)</f>
        <v>0</v>
      </c>
      <c r="JF89" s="457">
        <f t="shared" ca="1" si="513"/>
        <v>0</v>
      </c>
      <c r="JG89" s="457">
        <f t="shared" ca="1" si="434"/>
        <v>0</v>
      </c>
      <c r="JH89" s="457">
        <f t="shared" ca="1" si="435"/>
        <v>0</v>
      </c>
      <c r="JI89" s="545" cm="1">
        <f t="array" aca="1" ref="JI89" ca="1">IF(AND($N89=JI$10,$AS89&lt;&gt;0),INDEX(i.LTWFeedLevels,$AS89,12),0)</f>
        <v>0</v>
      </c>
      <c r="JJ89" s="630" cm="1">
        <f t="array" aca="1" ref="JJ89" ca="1">IF(AND($N89=JJ$10,$AT89&lt;&gt;0),INDEX(i.LTWFeedLevels,$AT89,12),0)</f>
        <v>0</v>
      </c>
      <c r="JK89" s="457">
        <f t="shared" ca="1" si="436"/>
        <v>0</v>
      </c>
      <c r="JL89" s="457">
        <f t="shared" ca="1" si="437"/>
        <v>0</v>
      </c>
      <c r="JM89" s="457">
        <f t="shared" ca="1" si="438"/>
        <v>0</v>
      </c>
      <c r="JN89" s="545" cm="1">
        <f t="array" aca="1" ref="JN89" ca="1">IF(AND($N89=JN$10,$AS89&lt;&gt;0),INDEX(i.LTWFeedLevels,$AS89,12),0)</f>
        <v>0</v>
      </c>
      <c r="JO89" s="630" cm="1">
        <f t="array" aca="1" ref="JO89" ca="1">IF(AND($N89=JO$10,$AT89&lt;&gt;0),INDEX(i.LTWFeedLevels,$AT89,12),0)</f>
        <v>0</v>
      </c>
      <c r="JP89" s="457">
        <f t="shared" ca="1" si="439"/>
        <v>0</v>
      </c>
      <c r="JQ89" s="457">
        <f t="shared" ca="1" si="440"/>
        <v>0</v>
      </c>
      <c r="JR89" s="457">
        <f t="shared" ca="1" si="441"/>
        <v>0</v>
      </c>
      <c r="JS89" s="189">
        <f t="shared" ca="1" si="442"/>
        <v>0</v>
      </c>
      <c r="JT89" s="189">
        <f t="shared" ca="1" si="442"/>
        <v>0</v>
      </c>
      <c r="JU89" s="189">
        <f t="shared" ca="1" si="442"/>
        <v>0</v>
      </c>
      <c r="JV89" s="189">
        <f t="shared" ca="1" si="442"/>
        <v>0</v>
      </c>
      <c r="JW89" s="189">
        <f t="shared" ca="1" si="442"/>
        <v>0</v>
      </c>
      <c r="JX89" s="189">
        <f t="shared" ca="1" si="442"/>
        <v>0</v>
      </c>
      <c r="JY89" s="189">
        <f t="shared" ca="1" si="442"/>
        <v>0</v>
      </c>
      <c r="JZ89" s="189">
        <f t="shared" ca="1" si="442"/>
        <v>0</v>
      </c>
      <c r="KA89" s="189">
        <f t="shared" ca="1" si="442"/>
        <v>0</v>
      </c>
      <c r="KB89" s="189">
        <f t="shared" ca="1" si="442"/>
        <v>0</v>
      </c>
      <c r="KC89" s="189">
        <f t="shared" ca="1" si="443"/>
        <v>0</v>
      </c>
      <c r="KD89" s="189">
        <f t="shared" ca="1" si="443"/>
        <v>0</v>
      </c>
      <c r="KE89" s="189">
        <f t="shared" ca="1" si="443"/>
        <v>0</v>
      </c>
      <c r="KF89" s="189">
        <f t="shared" ca="1" si="443"/>
        <v>0</v>
      </c>
      <c r="KG89" s="189">
        <f t="shared" ca="1" si="443"/>
        <v>0</v>
      </c>
      <c r="KH89" s="189">
        <f t="shared" ca="1" si="443"/>
        <v>0</v>
      </c>
      <c r="KI89" s="189">
        <f t="shared" ca="1" si="443"/>
        <v>0</v>
      </c>
      <c r="KJ89" s="189">
        <f t="shared" ca="1" si="443"/>
        <v>0</v>
      </c>
      <c r="KK89" s="189">
        <f t="shared" ca="1" si="443"/>
        <v>0</v>
      </c>
      <c r="KL89" s="189">
        <f t="shared" ca="1" si="443"/>
        <v>0</v>
      </c>
      <c r="KM89" s="189">
        <f t="shared" ca="1" si="444"/>
        <v>0</v>
      </c>
      <c r="KN89" s="189">
        <f t="shared" ca="1" si="444"/>
        <v>0</v>
      </c>
      <c r="KO89" s="189">
        <f t="shared" ca="1" si="444"/>
        <v>0</v>
      </c>
      <c r="KP89" s="189">
        <f t="shared" ca="1" si="444"/>
        <v>0</v>
      </c>
      <c r="KQ89" s="189">
        <f t="shared" ca="1" si="444"/>
        <v>0</v>
      </c>
      <c r="KR89" s="189">
        <f t="shared" ca="1" si="444"/>
        <v>0</v>
      </c>
      <c r="KS89" s="189">
        <f t="shared" ca="1" si="444"/>
        <v>0</v>
      </c>
      <c r="KT89" s="189">
        <f t="shared" ca="1" si="444"/>
        <v>0</v>
      </c>
      <c r="KU89" s="189">
        <f t="shared" ca="1" si="444"/>
        <v>0</v>
      </c>
      <c r="KV89" s="189">
        <f t="shared" ca="1" si="444"/>
        <v>0</v>
      </c>
      <c r="KW89" s="189">
        <f t="shared" ca="1" si="445"/>
        <v>0</v>
      </c>
      <c r="KX89" s="189">
        <f t="shared" ca="1" si="445"/>
        <v>0</v>
      </c>
      <c r="KY89" s="189">
        <f t="shared" ca="1" si="445"/>
        <v>0</v>
      </c>
      <c r="KZ89" s="189">
        <f t="shared" ca="1" si="445"/>
        <v>0</v>
      </c>
      <c r="LA89" s="189">
        <f t="shared" ca="1" si="445"/>
        <v>0</v>
      </c>
      <c r="LB89" s="189">
        <f t="shared" ca="1" si="445"/>
        <v>0</v>
      </c>
      <c r="LC89" s="189">
        <f t="shared" ca="1" si="445"/>
        <v>0</v>
      </c>
      <c r="LD89" s="189">
        <f t="shared" ca="1" si="445"/>
        <v>0</v>
      </c>
      <c r="LE89" s="189">
        <f t="shared" ca="1" si="445"/>
        <v>0</v>
      </c>
      <c r="LF89" s="189">
        <f t="shared" ca="1" si="445"/>
        <v>0</v>
      </c>
      <c r="LG89" s="189">
        <f t="shared" ca="1" si="446"/>
        <v>0</v>
      </c>
      <c r="LH89" s="189">
        <f t="shared" ca="1" si="446"/>
        <v>0</v>
      </c>
      <c r="LI89" s="189">
        <f t="shared" ca="1" si="446"/>
        <v>0</v>
      </c>
      <c r="LJ89" s="189">
        <f t="shared" ca="1" si="446"/>
        <v>0</v>
      </c>
      <c r="LK89" s="189">
        <f t="shared" ca="1" si="446"/>
        <v>0</v>
      </c>
      <c r="LL89" s="189">
        <f t="shared" ca="1" si="446"/>
        <v>0</v>
      </c>
      <c r="LM89" s="189">
        <f t="shared" ca="1" si="446"/>
        <v>0</v>
      </c>
      <c r="LN89" s="189">
        <f t="shared" ca="1" si="446"/>
        <v>0</v>
      </c>
      <c r="LO89" s="189">
        <f t="shared" ca="1" si="446"/>
        <v>0</v>
      </c>
      <c r="LP89" s="189">
        <f t="shared" ca="1" si="446"/>
        <v>0</v>
      </c>
      <c r="LQ89" s="189">
        <f t="shared" ca="1" si="447"/>
        <v>0</v>
      </c>
      <c r="LR89" s="189">
        <f t="shared" ca="1" si="447"/>
        <v>0</v>
      </c>
      <c r="LS89" s="189">
        <f t="shared" ca="1" si="447"/>
        <v>0</v>
      </c>
      <c r="LT89" s="189">
        <f t="shared" ca="1" si="447"/>
        <v>0</v>
      </c>
      <c r="LU89" s="189">
        <f t="shared" ca="1" si="447"/>
        <v>0</v>
      </c>
      <c r="LV89" s="189">
        <f t="shared" ca="1" si="447"/>
        <v>0</v>
      </c>
      <c r="LW89" s="189">
        <f t="shared" ca="1" si="447"/>
        <v>0</v>
      </c>
      <c r="LX89" s="189">
        <f t="shared" ca="1" si="447"/>
        <v>0</v>
      </c>
      <c r="LY89" s="189">
        <f t="shared" ca="1" si="447"/>
        <v>0</v>
      </c>
      <c r="LZ89" s="189">
        <f t="shared" ca="1" si="447"/>
        <v>0</v>
      </c>
      <c r="MA89" s="189">
        <f t="shared" ca="1" si="448"/>
        <v>0</v>
      </c>
      <c r="MB89" s="189">
        <f t="shared" ca="1" si="448"/>
        <v>0</v>
      </c>
      <c r="MC89" s="189">
        <f t="shared" ca="1" si="448"/>
        <v>0</v>
      </c>
      <c r="MD89" s="189">
        <f t="shared" ca="1" si="448"/>
        <v>0</v>
      </c>
      <c r="ME89" s="189">
        <f t="shared" ca="1" si="448"/>
        <v>0</v>
      </c>
      <c r="MF89" s="189">
        <f t="shared" ca="1" si="448"/>
        <v>0</v>
      </c>
      <c r="MG89" s="189">
        <f t="shared" ca="1" si="448"/>
        <v>0</v>
      </c>
      <c r="MH89" s="189">
        <f t="shared" ca="1" si="448"/>
        <v>0</v>
      </c>
      <c r="MI89" s="189">
        <f t="shared" ca="1" si="448"/>
        <v>0</v>
      </c>
      <c r="MJ89" s="189">
        <f t="shared" ca="1" si="448"/>
        <v>0</v>
      </c>
      <c r="MK89" s="189">
        <f t="shared" ca="1" si="448"/>
        <v>0</v>
      </c>
      <c r="ML89" s="189">
        <f t="shared" ca="1" si="448"/>
        <v>0</v>
      </c>
      <c r="MM89" s="557">
        <f t="shared" ca="1" si="449"/>
        <v>0</v>
      </c>
      <c r="MN89" s="557">
        <f t="shared" ca="1" si="449"/>
        <v>0</v>
      </c>
      <c r="MO89" s="557">
        <f t="shared" ca="1" si="449"/>
        <v>0</v>
      </c>
      <c r="MP89" s="557">
        <f t="shared" ca="1" si="449"/>
        <v>0</v>
      </c>
      <c r="MQ89" s="557">
        <f t="shared" ca="1" si="449"/>
        <v>0</v>
      </c>
      <c r="MR89" s="557">
        <f t="shared" ca="1" si="449"/>
        <v>0</v>
      </c>
      <c r="MS89" s="557">
        <f t="shared" ca="1" si="449"/>
        <v>0</v>
      </c>
      <c r="MT89" s="557">
        <f t="shared" ca="1" si="449"/>
        <v>0</v>
      </c>
      <c r="MU89" s="557">
        <f t="shared" ca="1" si="449"/>
        <v>0</v>
      </c>
      <c r="MV89" s="557">
        <f t="shared" ca="1" si="449"/>
        <v>0</v>
      </c>
      <c r="MW89" s="557">
        <f t="shared" ca="1" si="450"/>
        <v>0</v>
      </c>
      <c r="MX89" s="557">
        <f t="shared" ca="1" si="450"/>
        <v>0</v>
      </c>
      <c r="MY89" s="557">
        <f t="shared" ca="1" si="450"/>
        <v>0</v>
      </c>
      <c r="MZ89" s="557">
        <f t="shared" ca="1" si="450"/>
        <v>0</v>
      </c>
      <c r="NA89" s="557">
        <f t="shared" ca="1" si="450"/>
        <v>0</v>
      </c>
      <c r="NB89" s="557">
        <f t="shared" ca="1" si="450"/>
        <v>0</v>
      </c>
      <c r="NC89" s="557">
        <f t="shared" ca="1" si="450"/>
        <v>0</v>
      </c>
      <c r="ND89" s="557">
        <f t="shared" ca="1" si="450"/>
        <v>0</v>
      </c>
      <c r="NE89" s="557">
        <f t="shared" ca="1" si="450"/>
        <v>0</v>
      </c>
      <c r="NF89" s="557">
        <f t="shared" ca="1" si="450"/>
        <v>0</v>
      </c>
      <c r="NG89" s="557">
        <f t="shared" ca="1" si="451"/>
        <v>0</v>
      </c>
      <c r="NH89" s="557">
        <f t="shared" ca="1" si="451"/>
        <v>0</v>
      </c>
      <c r="NI89" s="557">
        <f t="shared" ca="1" si="451"/>
        <v>0</v>
      </c>
      <c r="NJ89" s="557">
        <f t="shared" ca="1" si="451"/>
        <v>0</v>
      </c>
      <c r="NK89" s="557">
        <f t="shared" ca="1" si="451"/>
        <v>0</v>
      </c>
      <c r="NL89" s="557">
        <f t="shared" ca="1" si="451"/>
        <v>0</v>
      </c>
      <c r="NM89" s="557">
        <f t="shared" ca="1" si="451"/>
        <v>0</v>
      </c>
      <c r="NN89" s="557">
        <f t="shared" ca="1" si="451"/>
        <v>0</v>
      </c>
      <c r="NO89" s="557">
        <f t="shared" ca="1" si="451"/>
        <v>0</v>
      </c>
      <c r="NP89" s="557">
        <f t="shared" ca="1" si="451"/>
        <v>0</v>
      </c>
      <c r="NQ89" s="557">
        <f t="shared" ca="1" si="452"/>
        <v>0</v>
      </c>
      <c r="NR89" s="557">
        <f t="shared" ca="1" si="452"/>
        <v>0</v>
      </c>
      <c r="NS89" s="557">
        <f t="shared" ca="1" si="452"/>
        <v>0</v>
      </c>
      <c r="NT89" s="557">
        <f t="shared" ca="1" si="452"/>
        <v>0</v>
      </c>
      <c r="NU89" s="557">
        <f t="shared" ca="1" si="452"/>
        <v>0</v>
      </c>
      <c r="NV89" s="557">
        <f t="shared" ca="1" si="452"/>
        <v>0</v>
      </c>
      <c r="NW89" s="557">
        <f t="shared" ca="1" si="452"/>
        <v>0</v>
      </c>
      <c r="NX89" s="557">
        <f t="shared" ca="1" si="452"/>
        <v>0</v>
      </c>
      <c r="NY89" s="557">
        <f t="shared" ca="1" si="452"/>
        <v>0</v>
      </c>
      <c r="NZ89" s="557">
        <f t="shared" ca="1" si="452"/>
        <v>0</v>
      </c>
      <c r="OA89" s="557">
        <f t="shared" ca="1" si="453"/>
        <v>0</v>
      </c>
      <c r="OB89" s="557">
        <f t="shared" ca="1" si="453"/>
        <v>0</v>
      </c>
      <c r="OC89" s="557">
        <f t="shared" ca="1" si="453"/>
        <v>0</v>
      </c>
      <c r="OD89" s="557">
        <f t="shared" ca="1" si="453"/>
        <v>0</v>
      </c>
      <c r="OE89" s="557">
        <f t="shared" ca="1" si="453"/>
        <v>0</v>
      </c>
      <c r="OF89" s="557">
        <f t="shared" ca="1" si="453"/>
        <v>0</v>
      </c>
      <c r="OG89" s="557">
        <f t="shared" ca="1" si="453"/>
        <v>0</v>
      </c>
      <c r="OH89" s="557">
        <f t="shared" ca="1" si="453"/>
        <v>0</v>
      </c>
      <c r="OI89" s="557">
        <f t="shared" ca="1" si="453"/>
        <v>0</v>
      </c>
      <c r="OJ89" s="557">
        <f t="shared" ca="1" si="453"/>
        <v>0</v>
      </c>
      <c r="OK89" s="557">
        <f t="shared" ca="1" si="454"/>
        <v>0</v>
      </c>
      <c r="OL89" s="557">
        <f t="shared" ca="1" si="454"/>
        <v>0</v>
      </c>
      <c r="OM89" s="557">
        <f t="shared" ca="1" si="454"/>
        <v>0</v>
      </c>
      <c r="ON89" s="557">
        <f t="shared" ca="1" si="454"/>
        <v>0</v>
      </c>
      <c r="OO89" s="557">
        <f t="shared" ca="1" si="454"/>
        <v>0</v>
      </c>
      <c r="OP89" s="557">
        <f t="shared" ca="1" si="454"/>
        <v>0</v>
      </c>
      <c r="OQ89" s="557">
        <f t="shared" ca="1" si="454"/>
        <v>0</v>
      </c>
      <c r="OR89" s="557">
        <f t="shared" ca="1" si="454"/>
        <v>0</v>
      </c>
      <c r="OS89" s="557">
        <f t="shared" ca="1" si="454"/>
        <v>0</v>
      </c>
      <c r="OT89" s="557">
        <f t="shared" ca="1" si="454"/>
        <v>0</v>
      </c>
      <c r="OU89" s="557">
        <f t="shared" ca="1" si="455"/>
        <v>0</v>
      </c>
      <c r="OV89" s="557">
        <f t="shared" ca="1" si="455"/>
        <v>0</v>
      </c>
      <c r="OW89" s="557">
        <f t="shared" ca="1" si="455"/>
        <v>0</v>
      </c>
      <c r="OX89" s="557">
        <f t="shared" ca="1" si="455"/>
        <v>0</v>
      </c>
      <c r="OY89" s="557">
        <f t="shared" ca="1" si="455"/>
        <v>0</v>
      </c>
      <c r="OZ89" s="557">
        <f t="shared" ca="1" si="455"/>
        <v>0</v>
      </c>
      <c r="PA89" s="557">
        <f t="shared" ca="1" si="455"/>
        <v>0</v>
      </c>
      <c r="PB89" s="557">
        <f t="shared" ca="1" si="455"/>
        <v>0</v>
      </c>
      <c r="PC89" s="557">
        <f t="shared" ca="1" si="455"/>
        <v>0</v>
      </c>
      <c r="PD89" s="557">
        <f t="shared" ca="1" si="455"/>
        <v>0</v>
      </c>
      <c r="PE89" s="557">
        <f t="shared" ca="1" si="456"/>
        <v>0</v>
      </c>
      <c r="PF89" s="557">
        <f t="shared" ca="1" si="456"/>
        <v>0</v>
      </c>
      <c r="PG89" s="557">
        <f t="shared" ca="1" si="456"/>
        <v>0</v>
      </c>
      <c r="PH89" s="557">
        <f t="shared" ca="1" si="456"/>
        <v>0</v>
      </c>
      <c r="PI89" s="557">
        <f t="shared" ca="1" si="456"/>
        <v>0</v>
      </c>
      <c r="PJ89" s="557">
        <f t="shared" ca="1" si="456"/>
        <v>0</v>
      </c>
      <c r="PK89" s="557">
        <f t="shared" ca="1" si="456"/>
        <v>0</v>
      </c>
      <c r="PL89" s="557">
        <f t="shared" ca="1" si="456"/>
        <v>0</v>
      </c>
      <c r="PM89" s="557">
        <f t="shared" ca="1" si="456"/>
        <v>0</v>
      </c>
      <c r="PN89" s="557">
        <f t="shared" ca="1" si="456"/>
        <v>0</v>
      </c>
      <c r="PO89" s="557">
        <f t="shared" ca="1" si="457"/>
        <v>0</v>
      </c>
      <c r="PP89" s="557">
        <f t="shared" ca="1" si="457"/>
        <v>0</v>
      </c>
      <c r="PQ89" s="557">
        <f t="shared" ca="1" si="457"/>
        <v>0</v>
      </c>
      <c r="PR89" s="557">
        <f t="shared" ca="1" si="457"/>
        <v>0</v>
      </c>
      <c r="PS89" s="557">
        <f t="shared" ca="1" si="457"/>
        <v>0</v>
      </c>
      <c r="PT89" s="557">
        <f t="shared" ca="1" si="457"/>
        <v>0</v>
      </c>
      <c r="PU89" s="557">
        <f t="shared" ca="1" si="457"/>
        <v>0</v>
      </c>
      <c r="PV89" s="557">
        <f t="shared" ca="1" si="457"/>
        <v>0</v>
      </c>
      <c r="PW89" s="557">
        <f t="shared" ca="1" si="457"/>
        <v>0</v>
      </c>
      <c r="PX89" s="557">
        <f t="shared" ca="1" si="457"/>
        <v>0</v>
      </c>
      <c r="PY89" s="557">
        <f t="shared" ca="1" si="458"/>
        <v>0</v>
      </c>
      <c r="PZ89" s="557">
        <f t="shared" ca="1" si="458"/>
        <v>0</v>
      </c>
      <c r="QA89" s="557">
        <f t="shared" ca="1" si="458"/>
        <v>0</v>
      </c>
      <c r="QB89" s="557">
        <f t="shared" ca="1" si="458"/>
        <v>0</v>
      </c>
      <c r="QC89" s="557">
        <f t="shared" ca="1" si="458"/>
        <v>0</v>
      </c>
      <c r="QD89" s="557">
        <f t="shared" ca="1" si="458"/>
        <v>0</v>
      </c>
      <c r="QE89" s="557">
        <f t="shared" ca="1" si="458"/>
        <v>0</v>
      </c>
      <c r="QF89" s="557">
        <f t="shared" ca="1" si="458"/>
        <v>0</v>
      </c>
      <c r="QG89" s="557">
        <f t="shared" ca="1" si="458"/>
        <v>0</v>
      </c>
      <c r="QH89" s="557">
        <f t="shared" ca="1" si="458"/>
        <v>0</v>
      </c>
      <c r="QI89" s="557">
        <f t="shared" ca="1" si="459"/>
        <v>0</v>
      </c>
      <c r="QJ89" s="557">
        <f t="shared" ca="1" si="459"/>
        <v>0</v>
      </c>
      <c r="QK89" s="557">
        <f t="shared" ca="1" si="459"/>
        <v>0</v>
      </c>
      <c r="QL89" s="557">
        <f t="shared" ca="1" si="459"/>
        <v>0</v>
      </c>
      <c r="QM89" s="557">
        <f t="shared" ca="1" si="459"/>
        <v>0</v>
      </c>
      <c r="QN89" s="557">
        <f t="shared" ca="1" si="459"/>
        <v>0</v>
      </c>
      <c r="QO89" s="557">
        <f t="shared" ca="1" si="459"/>
        <v>0</v>
      </c>
      <c r="QP89" s="557">
        <f t="shared" ca="1" si="459"/>
        <v>0</v>
      </c>
      <c r="QQ89" s="557">
        <f t="shared" ca="1" si="459"/>
        <v>0</v>
      </c>
      <c r="QR89" s="557">
        <f t="shared" ca="1" si="459"/>
        <v>0</v>
      </c>
      <c r="QS89" s="557">
        <f t="shared" ca="1" si="460"/>
        <v>0</v>
      </c>
      <c r="QT89" s="557">
        <f t="shared" ca="1" si="460"/>
        <v>0</v>
      </c>
      <c r="QU89" s="557">
        <f t="shared" ca="1" si="460"/>
        <v>0</v>
      </c>
      <c r="QV89" s="557">
        <f t="shared" ca="1" si="460"/>
        <v>0</v>
      </c>
      <c r="QW89" s="557">
        <f t="shared" ca="1" si="460"/>
        <v>0</v>
      </c>
      <c r="QX89" s="557">
        <f t="shared" ca="1" si="460"/>
        <v>0</v>
      </c>
      <c r="QY89" s="557">
        <f t="shared" ca="1" si="460"/>
        <v>0</v>
      </c>
      <c r="QZ89" s="557">
        <f t="shared" ca="1" si="460"/>
        <v>0</v>
      </c>
      <c r="RA89" s="557">
        <f t="shared" ca="1" si="460"/>
        <v>0</v>
      </c>
      <c r="RB89" s="557">
        <f t="shared" ca="1" si="460"/>
        <v>0</v>
      </c>
      <c r="RC89" s="557">
        <f t="shared" ca="1" si="461"/>
        <v>0</v>
      </c>
      <c r="RD89" s="557">
        <f t="shared" ca="1" si="461"/>
        <v>0</v>
      </c>
      <c r="RE89" s="557">
        <f t="shared" ca="1" si="461"/>
        <v>0</v>
      </c>
      <c r="RF89" s="557">
        <f t="shared" ca="1" si="461"/>
        <v>0</v>
      </c>
      <c r="RG89" s="557">
        <f t="shared" ca="1" si="461"/>
        <v>0</v>
      </c>
      <c r="RH89" s="557">
        <f t="shared" ca="1" si="461"/>
        <v>0</v>
      </c>
      <c r="RI89" s="557">
        <f t="shared" ca="1" si="461"/>
        <v>0</v>
      </c>
      <c r="RJ89" s="557">
        <f t="shared" ca="1" si="461"/>
        <v>0</v>
      </c>
      <c r="RK89" s="557">
        <f t="shared" ca="1" si="461"/>
        <v>0</v>
      </c>
      <c r="RL89" s="557">
        <f t="shared" ca="1" si="461"/>
        <v>0</v>
      </c>
      <c r="RM89" s="557">
        <f t="shared" ca="1" si="462"/>
        <v>0</v>
      </c>
      <c r="RN89" s="557">
        <f t="shared" ca="1" si="462"/>
        <v>0</v>
      </c>
      <c r="RO89" s="557">
        <f t="shared" ca="1" si="462"/>
        <v>0</v>
      </c>
      <c r="RP89" s="557">
        <f t="shared" ca="1" si="462"/>
        <v>0</v>
      </c>
      <c r="RQ89" s="557">
        <f t="shared" ca="1" si="462"/>
        <v>0</v>
      </c>
      <c r="RR89" s="557">
        <f t="shared" ca="1" si="462"/>
        <v>0</v>
      </c>
      <c r="RS89" s="557">
        <f t="shared" ca="1" si="462"/>
        <v>0</v>
      </c>
      <c r="RT89" s="557">
        <f t="shared" ca="1" si="462"/>
        <v>0</v>
      </c>
      <c r="RU89" s="557">
        <f t="shared" ca="1" si="462"/>
        <v>0</v>
      </c>
      <c r="RV89" s="557">
        <f t="shared" ca="1" si="462"/>
        <v>0</v>
      </c>
      <c r="RW89" s="557">
        <f t="shared" ca="1" si="463"/>
        <v>0</v>
      </c>
      <c r="RX89" s="557">
        <f t="shared" ca="1" si="463"/>
        <v>0</v>
      </c>
      <c r="RY89" s="557">
        <f t="shared" ca="1" si="463"/>
        <v>0</v>
      </c>
      <c r="RZ89" s="557">
        <f t="shared" ca="1" si="463"/>
        <v>0</v>
      </c>
      <c r="SA89" s="557">
        <f t="shared" ca="1" si="463"/>
        <v>0</v>
      </c>
      <c r="SB89" s="557">
        <f t="shared" ca="1" si="463"/>
        <v>0</v>
      </c>
      <c r="SC89" s="557">
        <f t="shared" ca="1" si="463"/>
        <v>0</v>
      </c>
      <c r="SD89" s="557">
        <f t="shared" ca="1" si="463"/>
        <v>0</v>
      </c>
      <c r="SE89" s="557">
        <f t="shared" ca="1" si="463"/>
        <v>0</v>
      </c>
      <c r="SF89" s="557">
        <f t="shared" ca="1" si="463"/>
        <v>0</v>
      </c>
      <c r="SG89" s="557">
        <f t="shared" ca="1" si="464"/>
        <v>0</v>
      </c>
      <c r="SH89" s="557">
        <f t="shared" ca="1" si="464"/>
        <v>0</v>
      </c>
      <c r="SI89" s="557">
        <f t="shared" ca="1" si="464"/>
        <v>0</v>
      </c>
      <c r="SJ89" s="557">
        <f t="shared" ca="1" si="464"/>
        <v>0</v>
      </c>
      <c r="SK89" s="557">
        <f t="shared" ca="1" si="464"/>
        <v>0</v>
      </c>
      <c r="SL89" s="557">
        <f t="shared" ca="1" si="464"/>
        <v>0</v>
      </c>
      <c r="SM89" s="557">
        <f t="shared" ca="1" si="464"/>
        <v>0</v>
      </c>
      <c r="SN89" s="557">
        <f t="shared" ca="1" si="464"/>
        <v>0</v>
      </c>
      <c r="SO89" s="557">
        <f t="shared" ca="1" si="464"/>
        <v>0</v>
      </c>
      <c r="SP89" s="557">
        <f t="shared" ca="1" si="464"/>
        <v>0</v>
      </c>
      <c r="SQ89" s="557">
        <f t="shared" ca="1" si="465"/>
        <v>0</v>
      </c>
      <c r="SR89" s="557">
        <f t="shared" ca="1" si="465"/>
        <v>0</v>
      </c>
      <c r="SS89" s="557">
        <f t="shared" ca="1" si="465"/>
        <v>0</v>
      </c>
      <c r="ST89" s="557">
        <f t="shared" ca="1" si="465"/>
        <v>0</v>
      </c>
      <c r="SU89" s="557">
        <f t="shared" ca="1" si="465"/>
        <v>0</v>
      </c>
      <c r="SV89" s="557">
        <f t="shared" ca="1" si="465"/>
        <v>0</v>
      </c>
      <c r="SW89" s="557">
        <f t="shared" ca="1" si="465"/>
        <v>0</v>
      </c>
      <c r="SX89" s="557">
        <f t="shared" ca="1" si="465"/>
        <v>0</v>
      </c>
      <c r="SY89" s="557">
        <f t="shared" ca="1" si="465"/>
        <v>0</v>
      </c>
      <c r="SZ89" s="557">
        <f t="shared" ca="1" si="465"/>
        <v>0</v>
      </c>
      <c r="TA89" s="557">
        <f t="shared" ca="1" si="466"/>
        <v>0</v>
      </c>
      <c r="TB89" s="557">
        <f t="shared" ca="1" si="466"/>
        <v>0</v>
      </c>
      <c r="TC89" s="557">
        <f t="shared" ca="1" si="466"/>
        <v>0</v>
      </c>
      <c r="TD89" s="557">
        <f t="shared" ca="1" si="466"/>
        <v>0</v>
      </c>
      <c r="TE89" s="557">
        <f t="shared" ca="1" si="466"/>
        <v>0</v>
      </c>
      <c r="TF89" s="557">
        <f t="shared" ca="1" si="466"/>
        <v>0</v>
      </c>
      <c r="TG89" s="557">
        <f t="shared" ca="1" si="466"/>
        <v>0</v>
      </c>
      <c r="TH89" s="557">
        <f t="shared" ca="1" si="466"/>
        <v>0</v>
      </c>
      <c r="TI89" s="557">
        <f t="shared" ca="1" si="466"/>
        <v>0</v>
      </c>
      <c r="TJ89" s="557">
        <f t="shared" ca="1" si="466"/>
        <v>0</v>
      </c>
      <c r="TK89" s="557">
        <f t="shared" ca="1" si="467"/>
        <v>0</v>
      </c>
      <c r="TL89" s="557">
        <f t="shared" ca="1" si="467"/>
        <v>0</v>
      </c>
      <c r="TM89" s="557">
        <f t="shared" ca="1" si="467"/>
        <v>0</v>
      </c>
      <c r="TN89" s="557">
        <f t="shared" ca="1" si="467"/>
        <v>0</v>
      </c>
      <c r="TO89" s="557">
        <f t="shared" ca="1" si="467"/>
        <v>0</v>
      </c>
      <c r="TP89" s="557">
        <f t="shared" ca="1" si="467"/>
        <v>0</v>
      </c>
      <c r="TQ89" s="557">
        <f t="shared" ca="1" si="467"/>
        <v>0</v>
      </c>
      <c r="TR89" s="557">
        <f t="shared" ca="1" si="467"/>
        <v>0</v>
      </c>
      <c r="TS89" s="557">
        <f t="shared" ca="1" si="467"/>
        <v>0</v>
      </c>
      <c r="TT89" s="557">
        <f t="shared" ca="1" si="467"/>
        <v>0</v>
      </c>
      <c r="TU89" s="557">
        <f t="shared" ca="1" si="468"/>
        <v>0</v>
      </c>
      <c r="TV89" s="557">
        <f t="shared" ca="1" si="468"/>
        <v>0</v>
      </c>
      <c r="TW89" s="557">
        <f t="shared" ca="1" si="468"/>
        <v>0</v>
      </c>
      <c r="TX89" s="557">
        <f t="shared" ca="1" si="468"/>
        <v>0</v>
      </c>
      <c r="TY89" s="557">
        <f t="shared" ca="1" si="468"/>
        <v>0</v>
      </c>
      <c r="TZ89" s="557">
        <f t="shared" ca="1" si="468"/>
        <v>0</v>
      </c>
      <c r="UA89" s="557">
        <f t="shared" ca="1" si="468"/>
        <v>0</v>
      </c>
      <c r="UB89" s="557">
        <f t="shared" ca="1" si="468"/>
        <v>0</v>
      </c>
      <c r="UC89" s="557">
        <f t="shared" ca="1" si="468"/>
        <v>0</v>
      </c>
      <c r="UD89" s="557">
        <f t="shared" ca="1" si="468"/>
        <v>0</v>
      </c>
      <c r="UE89" s="557">
        <f t="shared" ca="1" si="469"/>
        <v>0</v>
      </c>
      <c r="UF89" s="557">
        <f t="shared" ca="1" si="469"/>
        <v>0</v>
      </c>
      <c r="UG89" s="557">
        <f t="shared" ca="1" si="469"/>
        <v>0</v>
      </c>
      <c r="UH89" s="557">
        <f t="shared" ca="1" si="469"/>
        <v>0</v>
      </c>
      <c r="UI89" s="557">
        <f t="shared" ca="1" si="469"/>
        <v>0</v>
      </c>
      <c r="UJ89" s="557">
        <f t="shared" ca="1" si="469"/>
        <v>0</v>
      </c>
      <c r="UK89" s="557">
        <f t="shared" ca="1" si="469"/>
        <v>0</v>
      </c>
      <c r="UL89" s="557">
        <f t="shared" ca="1" si="469"/>
        <v>0</v>
      </c>
      <c r="UM89" s="557">
        <f t="shared" ca="1" si="469"/>
        <v>0</v>
      </c>
      <c r="UN89" s="557">
        <f t="shared" ca="1" si="469"/>
        <v>0</v>
      </c>
      <c r="UO89" s="557">
        <f t="shared" ca="1" si="470"/>
        <v>0</v>
      </c>
      <c r="UP89" s="557">
        <f t="shared" ca="1" si="470"/>
        <v>0</v>
      </c>
      <c r="UQ89" s="557">
        <f t="shared" ca="1" si="470"/>
        <v>0</v>
      </c>
      <c r="UR89" s="557">
        <f t="shared" ca="1" si="470"/>
        <v>0</v>
      </c>
      <c r="US89" s="557">
        <f t="shared" ca="1" si="470"/>
        <v>0</v>
      </c>
      <c r="UT89" s="557">
        <f t="shared" ca="1" si="470"/>
        <v>0</v>
      </c>
      <c r="UU89" s="557">
        <f t="shared" ca="1" si="470"/>
        <v>0</v>
      </c>
      <c r="UV89" s="557">
        <f t="shared" ca="1" si="470"/>
        <v>0</v>
      </c>
      <c r="UW89" s="557">
        <f t="shared" ca="1" si="470"/>
        <v>0</v>
      </c>
      <c r="UX89" s="557">
        <f t="shared" ca="1" si="470"/>
        <v>0</v>
      </c>
      <c r="UY89" s="557">
        <f t="shared" ca="1" si="471"/>
        <v>0</v>
      </c>
      <c r="UZ89" s="557">
        <f t="shared" ca="1" si="471"/>
        <v>0</v>
      </c>
      <c r="VA89" s="557">
        <f t="shared" ca="1" si="471"/>
        <v>0</v>
      </c>
      <c r="VB89" s="557">
        <f t="shared" ca="1" si="471"/>
        <v>0</v>
      </c>
      <c r="VC89" s="557">
        <f t="shared" ca="1" si="471"/>
        <v>0</v>
      </c>
      <c r="VD89" s="557">
        <f t="shared" ca="1" si="471"/>
        <v>0</v>
      </c>
      <c r="VE89" s="557">
        <f t="shared" ca="1" si="471"/>
        <v>0</v>
      </c>
      <c r="VF89" s="557">
        <f t="shared" ca="1" si="471"/>
        <v>0</v>
      </c>
      <c r="VG89" s="557">
        <f t="shared" ca="1" si="471"/>
        <v>0</v>
      </c>
      <c r="VH89" s="557">
        <f t="shared" ca="1" si="471"/>
        <v>0</v>
      </c>
      <c r="VI89" s="557">
        <f t="shared" ca="1" si="471"/>
        <v>0</v>
      </c>
      <c r="VJ89" s="189">
        <f t="shared" ca="1" si="472"/>
        <v>0</v>
      </c>
      <c r="VK89" s="189">
        <f t="shared" ca="1" si="472"/>
        <v>0</v>
      </c>
      <c r="VL89" s="189">
        <f t="shared" ca="1" si="472"/>
        <v>0</v>
      </c>
      <c r="VM89" s="189">
        <f t="shared" ca="1" si="472"/>
        <v>0</v>
      </c>
      <c r="VN89" s="189">
        <f t="shared" ca="1" si="472"/>
        <v>0</v>
      </c>
      <c r="VO89" s="230">
        <f t="shared" ca="1" si="473"/>
        <v>0</v>
      </c>
      <c r="VP89" s="189">
        <f t="shared" ca="1" si="474"/>
        <v>0</v>
      </c>
      <c r="VQ89" s="189">
        <f t="shared" ca="1" si="474"/>
        <v>0</v>
      </c>
      <c r="VR89" s="189">
        <f t="shared" ca="1" si="474"/>
        <v>0</v>
      </c>
      <c r="VS89" s="189">
        <f t="shared" ca="1" si="474"/>
        <v>0</v>
      </c>
      <c r="VT89" s="189">
        <f t="shared" ca="1" si="474"/>
        <v>0</v>
      </c>
      <c r="VU89" s="230">
        <f t="shared" ca="1" si="475"/>
        <v>0</v>
      </c>
      <c r="VV89" s="231">
        <f t="shared" ca="1" si="476"/>
        <v>0</v>
      </c>
      <c r="VW89" s="231">
        <f t="shared" ca="1" si="476"/>
        <v>0</v>
      </c>
      <c r="VX89" s="231">
        <f t="shared" ca="1" si="476"/>
        <v>0</v>
      </c>
      <c r="VY89" s="231">
        <f t="shared" ca="1" si="476"/>
        <v>0</v>
      </c>
      <c r="VZ89" s="544">
        <f t="shared" ca="1" si="477"/>
        <v>0</v>
      </c>
      <c r="WA89" s="231">
        <f t="shared" ca="1" si="478"/>
        <v>0</v>
      </c>
      <c r="WB89" s="231">
        <f t="shared" ca="1" si="478"/>
        <v>0</v>
      </c>
      <c r="WC89" s="231">
        <f t="shared" ca="1" si="478"/>
        <v>0</v>
      </c>
      <c r="WD89" s="231">
        <f t="shared" ca="1" si="478"/>
        <v>0</v>
      </c>
      <c r="WE89" s="544">
        <f t="shared" ca="1" si="479"/>
        <v>0</v>
      </c>
      <c r="WF89" s="544">
        <f t="shared" ca="1" si="479"/>
        <v>0</v>
      </c>
      <c r="WG89" s="544">
        <f t="shared" ca="1" si="479"/>
        <v>0</v>
      </c>
      <c r="WH89" s="544">
        <f t="shared" ca="1" si="479"/>
        <v>0</v>
      </c>
      <c r="WI89" s="544">
        <f t="shared" ca="1" si="479"/>
        <v>0</v>
      </c>
      <c r="WJ89" s="544">
        <f t="shared" ca="1" si="479"/>
        <v>0</v>
      </c>
      <c r="WK89" s="544">
        <f t="shared" ca="1" si="479"/>
        <v>0</v>
      </c>
      <c r="WL89" s="535" cm="1">
        <f t="array" aca="1" ref="WL89" ca="1">INDEX(WL$13:WL88,$B89+1,1)</f>
        <v>0</v>
      </c>
      <c r="WM89" s="411">
        <f t="shared" ca="1" si="480"/>
        <v>19</v>
      </c>
      <c r="WN89" s="18"/>
      <c r="WO89" s="535" cm="1">
        <f t="array" aca="1" ref="WO89" ca="1">INDEX(WO$13:WO88,$B89+1,1)</f>
        <v>0</v>
      </c>
      <c r="WP89" s="411">
        <f t="shared" si="481"/>
        <v>0</v>
      </c>
      <c r="WQ89" s="535" cm="1">
        <f t="array" aca="1" ref="WQ89" ca="1">INDEX(WQ$13:WQ88,$B89+1,1)</f>
        <v>0</v>
      </c>
      <c r="WR89" s="535" t="str" cm="1">
        <f t="array" aca="1" ref="WR89" ca="1">INDEX(WR$13:WR88,$B89+1,1)</f>
        <v>-</v>
      </c>
      <c r="WS89" s="535" t="str" cm="1">
        <f t="array" aca="1" ref="WS89" ca="1">INDEX(WS$13:WS88,$B89+1,1)</f>
        <v>-</v>
      </c>
      <c r="WT89" s="535" t="str" cm="1">
        <f t="array" aca="1" ref="WT89" ca="1">INDEX(WT$13:WT88,$B89+1,1)</f>
        <v>-</v>
      </c>
      <c r="WU89" s="535" t="str" cm="1">
        <f t="array" aca="1" ref="WU89" ca="1">INDEX(WU$13:WU88,$B89+1,1)</f>
        <v>-</v>
      </c>
      <c r="WV89" s="535" t="str" cm="1">
        <f t="array" aca="1" ref="WV89" ca="1">INDEX(WV$13:WV88,$B89+1,1)</f>
        <v>-</v>
      </c>
      <c r="WW89" s="535" t="str" cm="1">
        <f t="array" aca="1" ref="WW89" ca="1">INDEX(WW$13:WW88,$B89+1,1)</f>
        <v>-</v>
      </c>
      <c r="WX89" s="535" t="str" cm="1">
        <f t="array" aca="1" ref="WX89" ca="1">INDEX(WX$13:WX88,$B89+1,1)</f>
        <v>-</v>
      </c>
      <c r="WY89" s="535" t="str" cm="1">
        <f t="array" aca="1" ref="WY89" ca="1">INDEX(WY$13:WY88,$B89+1,1)</f>
        <v>-</v>
      </c>
      <c r="WZ89" s="535" t="str" cm="1">
        <f t="array" aca="1" ref="WZ89" ca="1">INDEX(WZ$13:WZ88,$B89+1,1)</f>
        <v>-</v>
      </c>
      <c r="XA89" s="535" t="str" cm="1">
        <f t="array" aca="1" ref="XA89" ca="1">INDEX(XA$13:XA88,$B89+1,1)</f>
        <v>-</v>
      </c>
      <c r="XB89" s="535" t="str" cm="1">
        <f t="array" aca="1" ref="XB89" ca="1">INDEX(XB$13:XB88,$B89+1,1)</f>
        <v>-</v>
      </c>
      <c r="XC89" s="535" t="str" cm="1">
        <f t="array" aca="1" ref="XC89" ca="1">INDEX(XC$13:XC88,$B89+1,1)</f>
        <v>-</v>
      </c>
      <c r="XD89" s="535" t="str" cm="1">
        <f t="array" aca="1" ref="XD89" ca="1">INDEX(XD$13:XD88,$B89+1,1)</f>
        <v>-</v>
      </c>
      <c r="XE89" s="535" t="str" cm="1">
        <f t="array" aca="1" ref="XE89" ca="1">INDEX(XE$13:XE88,$B89+1,1)</f>
        <v>-</v>
      </c>
      <c r="XF89" s="535" t="str" cm="1">
        <f t="array" aca="1" ref="XF89" ca="1">INDEX(XF$13:XF88,$B89+1,1)</f>
        <v>-</v>
      </c>
      <c r="XG89" s="535" t="str" cm="1">
        <f t="array" aca="1" ref="XG89" ca="1">INDEX(XG$13:XG88,$B89+1,1)</f>
        <v>-</v>
      </c>
      <c r="XH89" s="18"/>
      <c r="XI89" s="411" t="b">
        <f t="shared" ca="1" si="482"/>
        <v>0</v>
      </c>
      <c r="XJ89" s="411" t="str">
        <f t="shared" ca="1" si="483"/>
        <v>-</v>
      </c>
      <c r="XK89" s="535" t="str" cm="1">
        <f t="array" aca="1" ref="XK89" ca="1">INDEX(XK$13:XK88,$B89+1,1)</f>
        <v>-</v>
      </c>
      <c r="XL89" s="535" t="str" cm="1">
        <f t="array" aca="1" ref="XL89" ca="1">INDEX(XL$13:XL88,$B89+1,1)</f>
        <v>-</v>
      </c>
      <c r="XM89" s="535" t="str" cm="1">
        <f t="array" aca="1" ref="XM89" ca="1">INDEX(XM$13:XM88,$B89+1,1)</f>
        <v>-</v>
      </c>
      <c r="XN89" s="545" cm="1">
        <f t="array" aca="1" ref="XN89" ca="1">INDEX(i.AgeJ,$AD89,1)</f>
        <v>0</v>
      </c>
      <c r="XO89" s="535" t="str" cm="1">
        <f t="array" aca="1" ref="XO89" ca="1">INDEX(XO$13:XO88,$B89+1,1)</f>
        <v>-</v>
      </c>
      <c r="XP89" s="411" t="str">
        <f t="shared" si="484"/>
        <v>-</v>
      </c>
      <c r="XQ89" s="411" t="str">
        <f t="shared" si="484"/>
        <v>-</v>
      </c>
      <c r="XR89" s="535" t="str" cm="1">
        <f t="array" aca="1" ref="XR89" ca="1">INDEX(XR$13:XR88,$B89+1,1)</f>
        <v>-</v>
      </c>
      <c r="XS89" s="535" t="str" cm="1">
        <f t="array" aca="1" ref="XS89" ca="1">INDEX(XS$13:XS88,$B89+1,1)</f>
        <v>-</v>
      </c>
      <c r="XT89" s="535" t="str" cm="1">
        <f t="array" aca="1" ref="XT89" ca="1">INDEX(XT$13:XT88,$B89+1,1)</f>
        <v>-</v>
      </c>
      <c r="XU89" s="535" t="str" cm="1">
        <f t="array" aca="1" ref="XU89" ca="1">INDEX(XU$13:XU88,$B89+1,1)</f>
        <v>-</v>
      </c>
      <c r="XV89" s="535" t="str" cm="1">
        <f t="array" aca="1" ref="XV89" ca="1">INDEX(XV$13:XV88,$B89+1,1)</f>
        <v>-</v>
      </c>
      <c r="XW89" s="535" t="b" cm="1">
        <f t="array" aca="1" ref="XW89" ca="1">INDEX(XW$13:XW88,$B89+1,1)</f>
        <v>1</v>
      </c>
      <c r="XX89" s="535" t="str" cm="1">
        <f t="array" aca="1" ref="XX89" ca="1">INDEX(XX$13:XX88,$B89+1,1)</f>
        <v>-</v>
      </c>
      <c r="XY89" s="535" cm="1">
        <f t="array" aca="1" ref="XY89" ca="1">INDEX(XY$13:XY88,$B89+1,1)</f>
        <v>0</v>
      </c>
      <c r="XZ89" s="535" cm="1">
        <f t="array" aca="1" ref="XZ89" ca="1">INDEX(XZ$13:XZ88,$B89+1,1)</f>
        <v>0</v>
      </c>
      <c r="YA89" s="535" cm="1">
        <f t="array" aca="1" ref="YA89" ca="1">INDEX(YA$13:YA88,$B89+1,1)</f>
        <v>0</v>
      </c>
      <c r="YB89" s="18"/>
      <c r="YC89" s="411">
        <f t="shared" si="485"/>
        <v>50</v>
      </c>
      <c r="YD89" s="411">
        <f t="shared" si="485"/>
        <v>50</v>
      </c>
      <c r="YE89" s="411">
        <f t="shared" si="485"/>
        <v>50</v>
      </c>
      <c r="YF89" s="411">
        <f t="shared" si="485"/>
        <v>50</v>
      </c>
      <c r="YG89" s="535" cm="1">
        <f t="array" aca="1" ref="YG89" ca="1">INDEX(YG$13:YG88,$B89+1,1)</f>
        <v>1</v>
      </c>
      <c r="YH89" s="535" cm="1">
        <f t="array" aca="1" ref="YH89" ca="1">INDEX(YH$13:YH88,$B89+1,1)</f>
        <v>1</v>
      </c>
      <c r="YI89" s="535" cm="1">
        <f t="array" aca="1" ref="YI89" ca="1">INDEX(YI$13:YI88,$B89+1,1)</f>
        <v>1</v>
      </c>
      <c r="YJ89" s="535" cm="1">
        <f t="array" aca="1" ref="YJ89" ca="1">INDEX(YJ$13:YJ88,$B89+1,1)</f>
        <v>1</v>
      </c>
      <c r="YK89" s="535" t="str" cm="1">
        <f t="array" aca="1" ref="YK89" ca="1">INDEX(YK$13:YK88,$B89+1,1)</f>
        <v>-</v>
      </c>
      <c r="YL89" s="535" t="str" cm="1">
        <f t="array" aca="1" ref="YL89" ca="1">INDEX(YL$13:YL88,$B89+1,1)</f>
        <v>-</v>
      </c>
      <c r="YM89" s="535" t="str" cm="1">
        <f t="array" aca="1" ref="YM89" ca="1">INDEX(YM$13:YM88,$B89+1,1)</f>
        <v>-</v>
      </c>
      <c r="YN89" s="535" t="str" cm="1">
        <f t="array" aca="1" ref="YN89" ca="1">INDEX(YN$13:YN88,$B89+1,1)</f>
        <v>-</v>
      </c>
      <c r="YO89" s="535" t="str" cm="1">
        <f t="array" aca="1" ref="YO89" ca="1">INDEX(YO$13:YO88,$B89+1,1)</f>
        <v>-</v>
      </c>
      <c r="YP89" s="535" t="str" cm="1">
        <f t="array" aca="1" ref="YP89" ca="1">INDEX(YP$13:YP88,$B89+1,1)</f>
        <v>-</v>
      </c>
      <c r="YQ89" s="535" t="str" cm="1">
        <f t="array" aca="1" ref="YQ89" ca="1">INDEX(YQ$13:YQ88,$B89+1,1)</f>
        <v>-</v>
      </c>
      <c r="YR89" s="18"/>
      <c r="YS89" s="535" t="str" cm="1">
        <f t="array" aca="1" ref="YS89" ca="1">INDEX(YS$13:YS88,$B89+1,1)</f>
        <v>-</v>
      </c>
      <c r="YT89" s="411">
        <f t="shared" ca="1" si="486"/>
        <v>1</v>
      </c>
      <c r="YU89" s="18"/>
      <c r="YV89" s="669" t="str">
        <f t="shared" ca="1" si="487"/>
        <v>-</v>
      </c>
      <c r="YW89" s="535" t="b" cm="1">
        <f t="array" aca="1" ref="YW89" ca="1">INDEX(YW$13:YW88,$B89+1,1)</f>
        <v>0</v>
      </c>
      <c r="YX89" s="535" t="b" cm="1">
        <f t="array" aca="1" ref="YX89" ca="1">INDEX(YX$13:YX88,$B89+1,1)</f>
        <v>1</v>
      </c>
      <c r="YY89" s="535" t="str" cm="1">
        <f t="array" aca="1" ref="YY89" ca="1">INDEX(YY$13:YY88,$B89+1,1)</f>
        <v>-</v>
      </c>
      <c r="YZ89" s="411" t="b">
        <f t="shared" ca="1" si="514"/>
        <v>1</v>
      </c>
      <c r="ZA89" s="535" t="b" cm="1">
        <f t="array" aca="1" ref="ZA89" ca="1">INDEX(ZA$13:ZA88,$B89+1,1)</f>
        <v>0</v>
      </c>
      <c r="ZB89" s="535" cm="1">
        <f t="array" aca="1" ref="ZB89" ca="1">INDEX(ZB$13:ZB88,$B89+1,1)</f>
        <v>0</v>
      </c>
      <c r="ZC89" s="547" cm="1">
        <f t="array" aca="1" ref="ZC89" ca="1">IF(YX89&lt;&gt;TRUE,"-",VALUE(IFERROR(VALUE($K89),0) &amp; _xlfn.SWITCH($CD89,"-",4,$CD89) &amp; $L89 &amp; $T89 &amp; "00" &amp; $N89 &amp; $AK89 &amp; $R89 &amp; _xlfn.SWITCH($AM89,3,1,$AM89) &amp; _xlfn.SWITCH($M89,4,0,$M89) &amp; $AD89 &amp; IF(MOD($H89-2,ZC$6)&gt;=ZC$7,"",TEXT(INT(MOD($H89-2,ZC$6)/2)+1,"00"))))</f>
        <v>14210012120102</v>
      </c>
      <c r="ZD89" s="662" t="str" cm="1">
        <f t="array" aca="1" ref="ZD89" ca="1">IF(YY89&lt;&gt;TRUE,"-",VALUE(IFERROR(VALUE($K89),0) &amp; _xlfn.SWITCH($CD89,"-",4,$CD89) &amp; $L89 &amp; $T89 &amp; "00" &amp; $N89 &amp; $AK89 &amp; $R89 &amp; _xlfn.SWITCH($AM89,3,1,$AM89) &amp; _xlfn.SWITCH($M89,4,0,$M89) &amp; $AD89 &amp; IF(MOD($H89-1,ZD$6)&gt;=ZD$7,"",TEXT(INT(MOD($H89-1,ZD$6)/2)+1,"00"))))</f>
        <v>-</v>
      </c>
      <c r="ZE89" s="543">
        <f t="shared" ca="1" si="488"/>
        <v>652</v>
      </c>
      <c r="ZF89" s="543">
        <f t="shared" ca="1" si="488"/>
        <v>686</v>
      </c>
      <c r="ZG89" s="543">
        <f t="shared" ca="1" si="488"/>
        <v>721</v>
      </c>
      <c r="ZH89" s="459">
        <f t="shared" ca="1" si="489"/>
        <v>469</v>
      </c>
      <c r="ZI89" s="459">
        <f t="shared" ca="1" si="489"/>
        <v>504</v>
      </c>
      <c r="ZJ89" s="459">
        <f t="shared" ca="1" si="489"/>
        <v>539</v>
      </c>
      <c r="ZK89" s="459">
        <f t="shared" ca="1" si="490"/>
        <v>385</v>
      </c>
      <c r="ZL89" s="459">
        <f t="shared" ca="1" si="490"/>
        <v>420</v>
      </c>
      <c r="ZM89" s="459">
        <f t="shared" ca="1" si="490"/>
        <v>455</v>
      </c>
      <c r="ZN89" s="535" t="str" cm="1">
        <f t="array" aca="1" ref="ZN89" ca="1">INDEX(ZN$13:ZN88,$B89+1,1)</f>
        <v>-</v>
      </c>
      <c r="ZO89" s="535" t="str" cm="1">
        <f t="array" aca="1" ref="ZO89" ca="1">INDEX(ZO$13:ZO88,$B89+1,1)</f>
        <v>-</v>
      </c>
      <c r="ZP89" s="535" t="str" cm="1">
        <f t="array" aca="1" ref="ZP89" ca="1">INDEX(ZP$13:ZP88,$B89+1,1)</f>
        <v>-</v>
      </c>
      <c r="ZQ89" s="535" t="str" cm="1">
        <f t="array" aca="1" ref="ZQ89" ca="1">INDEX(ZQ$13:ZQ88,$B89+1,1)</f>
        <v>-</v>
      </c>
      <c r="ZR89" s="535" t="str" cm="1">
        <f t="array" aca="1" ref="ZR89" ca="1">INDEX(ZR$13:ZR88,$B89+1,1)</f>
        <v>-</v>
      </c>
      <c r="ZS89" s="535" t="str" cm="1">
        <f t="array" aca="1" ref="ZS89" ca="1">INDEX(ZS$13:ZS88,$B89+1,1)</f>
        <v>-</v>
      </c>
      <c r="ZT89" s="535" t="str" cm="1">
        <f t="array" aca="1" ref="ZT89" ca="1">INDEX(ZT$13:ZT88,$B89+1,1)</f>
        <v>-</v>
      </c>
      <c r="ZU89" s="535" t="str" cm="1">
        <f t="array" aca="1" ref="ZU89" ca="1">INDEX(ZU$13:ZU88,$B89+1,1)</f>
        <v>-</v>
      </c>
      <c r="ZV89" s="535" t="str" cm="1">
        <f t="array" aca="1" ref="ZV89" ca="1">INDEX(ZV$13:ZV88,$B89+1,1)</f>
        <v>-</v>
      </c>
      <c r="ZW89" s="535" t="str" cm="1">
        <f t="array" aca="1" ref="ZW89" ca="1">INDEX(ZW$13:ZW88,$B89+1,1)</f>
        <v>-</v>
      </c>
      <c r="ZX89" s="535" t="str" cm="1">
        <f t="array" aca="1" ref="ZX89" ca="1">INDEX(ZX$13:ZX88,$B89+1,1)</f>
        <v>-</v>
      </c>
      <c r="ZY89" s="535" t="str" cm="1">
        <f t="array" aca="1" ref="ZY89" ca="1">INDEX(ZY$13:ZY88,$B89+1,1)</f>
        <v>-</v>
      </c>
      <c r="ZZ89" s="22">
        <v>1</v>
      </c>
      <c r="AAA89" s="22">
        <v>1</v>
      </c>
      <c r="AAB89" s="535" cm="1">
        <f t="array" aca="1" ref="AAB89" ca="1">INDEX(AAB$13:AAB88,$B89+1,1)</f>
        <v>0</v>
      </c>
      <c r="AAC89" s="535" t="str" cm="1">
        <f t="array" aca="1" ref="AAC89" ca="1">INDEX(AAC$13:AAC88,$B89+1,1)</f>
        <v>-</v>
      </c>
      <c r="AAD89" s="535" t="str" cm="1">
        <f t="array" aca="1" ref="AAD89" ca="1">INDEX(AAD$13:AAD88,$B89+1,1)</f>
        <v>-</v>
      </c>
      <c r="AAE89" s="535" t="str" cm="1">
        <f t="array" aca="1" ref="AAE89" ca="1">INDEX(AAE$13:AAE88,$B89+1,1)</f>
        <v>-</v>
      </c>
      <c r="AAF89" s="535" t="str" cm="1">
        <f t="array" aca="1" ref="AAF89" ca="1">INDEX(AAF$13:AAF88,$B89+1,1)</f>
        <v>-</v>
      </c>
      <c r="AAG89" s="535" t="str" cm="1">
        <f t="array" aca="1" ref="AAG89" ca="1">INDEX(AAG$13:AAG88,$B89+1,1)</f>
        <v>-</v>
      </c>
      <c r="AAH89" s="535" cm="1">
        <f t="array" aca="1" ref="AAH89" ca="1">INDEX(AAH$13:AAH88,$B89+1,1)</f>
        <v>0</v>
      </c>
      <c r="AAI89" s="535" t="str" cm="1">
        <f t="array" aca="1" ref="AAI89" ca="1">INDEX(AAI$13:AAI88,$B89+1,1)</f>
        <v>-</v>
      </c>
      <c r="AAJ89" s="535" t="str" cm="1">
        <f t="array" aca="1" ref="AAJ89" ca="1">INDEX(AAJ$13:AAJ88,$B89+1,1)</f>
        <v>-</v>
      </c>
      <c r="AAK89" s="535" t="str" cm="1">
        <f t="array" aca="1" ref="AAK89" ca="1">INDEX(AAK$13:AAK88,$B89+1,1)</f>
        <v>-</v>
      </c>
      <c r="AAL89" s="535" cm="1">
        <f t="array" aca="1" ref="AAL89" ca="1">INDEX(AAL$13:AAL88,$B89+1,1)</f>
        <v>1</v>
      </c>
      <c r="AAM89" s="535" cm="1">
        <f t="array" aca="1" ref="AAM89" ca="1">INDEX(AAM$13:AAM88,$B89+1,1)</f>
        <v>1</v>
      </c>
      <c r="AAN89" s="666" t="str">
        <f t="shared" ca="1" si="491"/>
        <v>-</v>
      </c>
      <c r="AAO89" s="666" t="str">
        <f t="shared" ca="1" si="491"/>
        <v>-</v>
      </c>
      <c r="AAP89" s="666" t="str">
        <f t="shared" ca="1" si="491"/>
        <v>-</v>
      </c>
      <c r="AAQ89" s="666" t="str">
        <f t="shared" ca="1" si="491"/>
        <v>-</v>
      </c>
      <c r="AAR89" s="667" t="str">
        <f t="shared" ca="1" si="492"/>
        <v>-</v>
      </c>
      <c r="AAS89" s="668" t="str">
        <f t="shared" ca="1" si="493"/>
        <v>-</v>
      </c>
      <c r="AAT89" s="669" t="str">
        <f t="shared" ca="1" si="494"/>
        <v>-</v>
      </c>
      <c r="AAU89" s="716" t="str">
        <f t="shared" ca="1" si="495"/>
        <v>-</v>
      </c>
      <c r="AAV89" s="191" t="b">
        <f t="shared" si="518"/>
        <v>0</v>
      </c>
      <c r="AAW89" s="715" t="str">
        <f t="shared" ca="1" si="496"/>
        <v>-</v>
      </c>
      <c r="AAX89" s="717" t="str">
        <f t="shared" ca="1" si="497"/>
        <v>-</v>
      </c>
      <c r="AAY89" s="717" t="str">
        <f t="shared" ca="1" si="497"/>
        <v>-</v>
      </c>
      <c r="AAZ89" s="670" t="str">
        <f t="shared" ca="1" si="498"/>
        <v>-</v>
      </c>
      <c r="ABA89" s="18"/>
      <c r="ABB89" s="545" t="b">
        <f t="shared" ca="1" si="499"/>
        <v>1</v>
      </c>
      <c r="ABC89" s="545" t="str">
        <f t="shared" ca="1" si="499"/>
        <v>-</v>
      </c>
      <c r="ABD89" s="545" t="str">
        <f t="shared" ca="1" si="499"/>
        <v>-</v>
      </c>
      <c r="ABE89" s="545" t="str">
        <f t="shared" ca="1" si="499"/>
        <v>-</v>
      </c>
      <c r="ABF89" s="545" t="str">
        <f t="shared" ca="1" si="499"/>
        <v>-</v>
      </c>
      <c r="ABG89" s="545" t="str">
        <f t="shared" ca="1" si="499"/>
        <v>-</v>
      </c>
      <c r="ABH89" s="545" t="str">
        <f t="shared" ca="1" si="499"/>
        <v>-</v>
      </c>
      <c r="ABI89" s="545" t="str">
        <f t="shared" ca="1" si="499"/>
        <v>-</v>
      </c>
      <c r="ABJ89" s="545" t="str">
        <f t="shared" ca="1" si="499"/>
        <v>-</v>
      </c>
      <c r="ABK89" s="545" t="str">
        <f t="shared" ca="1" si="499"/>
        <v>-</v>
      </c>
      <c r="ABL89" s="545" t="str">
        <f t="shared" ca="1" si="500"/>
        <v>-</v>
      </c>
      <c r="ABM89" s="545" t="str">
        <f t="shared" ca="1" si="500"/>
        <v>-</v>
      </c>
      <c r="ABN89" s="545" t="str">
        <f t="shared" ca="1" si="500"/>
        <v>-</v>
      </c>
      <c r="ABO89" s="545" t="str">
        <f t="shared" ca="1" si="500"/>
        <v>-</v>
      </c>
      <c r="ABP89" s="545" t="str">
        <f t="shared" ca="1" si="500"/>
        <v>-</v>
      </c>
      <c r="ABQ89" s="545" t="str">
        <f t="shared" ca="1" si="500"/>
        <v>-</v>
      </c>
      <c r="ABR89" s="545" t="str">
        <f t="shared" ca="1" si="500"/>
        <v>-</v>
      </c>
      <c r="ABS89" s="545" t="str">
        <f t="shared" ca="1" si="500"/>
        <v>-</v>
      </c>
      <c r="ABT89" s="545" t="b">
        <f t="shared" ca="1" si="500"/>
        <v>1</v>
      </c>
      <c r="ABU89" s="545" t="str">
        <f t="shared" ca="1" si="500"/>
        <v>-</v>
      </c>
      <c r="ABV89" s="545" t="str">
        <f t="shared" ca="1" si="501"/>
        <v>-</v>
      </c>
      <c r="ABW89" s="545" t="str">
        <f t="shared" ca="1" si="501"/>
        <v>-</v>
      </c>
      <c r="ABX89" s="545" t="str">
        <f t="shared" ca="1" si="501"/>
        <v>-</v>
      </c>
      <c r="ABY89" s="545" t="str">
        <f t="shared" ca="1" si="501"/>
        <v>-</v>
      </c>
      <c r="ABZ89" s="545" t="str">
        <f t="shared" ca="1" si="501"/>
        <v>-</v>
      </c>
      <c r="ACA89" s="545" t="str">
        <f t="shared" ca="1" si="501"/>
        <v>-</v>
      </c>
      <c r="ACB89" s="545" t="str">
        <f t="shared" ca="1" si="501"/>
        <v>-</v>
      </c>
      <c r="ACC89" s="545" t="str">
        <f t="shared" ca="1" si="501"/>
        <v>-</v>
      </c>
      <c r="ACD89" s="545" t="str">
        <f t="shared" ca="1" si="501"/>
        <v>-</v>
      </c>
      <c r="ACE89" s="545" t="str">
        <f t="shared" ca="1" si="501"/>
        <v>-</v>
      </c>
      <c r="ACF89" s="545" t="str">
        <f t="shared" ca="1" si="502"/>
        <v>-</v>
      </c>
      <c r="ACG89" s="545" t="str">
        <f t="shared" ca="1" si="502"/>
        <v>-</v>
      </c>
      <c r="ACH89" s="545" t="str">
        <f t="shared" ca="1" si="502"/>
        <v>-</v>
      </c>
      <c r="ACI89" s="545" t="str">
        <f t="shared" ca="1" si="502"/>
        <v>-</v>
      </c>
      <c r="ACJ89" s="545" t="str">
        <f t="shared" ca="1" si="502"/>
        <v>-</v>
      </c>
      <c r="ACK89" s="545" t="str">
        <f t="shared" ca="1" si="502"/>
        <v>-</v>
      </c>
      <c r="ACL89" s="545" t="b">
        <f t="shared" ca="1" si="502"/>
        <v>1</v>
      </c>
      <c r="ACM89" s="545" t="str">
        <f t="shared" ca="1" si="502"/>
        <v>-</v>
      </c>
      <c r="ACN89" s="545" t="str">
        <f t="shared" ca="1" si="502"/>
        <v>-</v>
      </c>
      <c r="ACO89" s="545" t="str">
        <f t="shared" ca="1" si="502"/>
        <v>-</v>
      </c>
      <c r="ACP89" s="545" t="str">
        <f t="shared" ca="1" si="503"/>
        <v>-</v>
      </c>
      <c r="ACQ89" s="545" t="str">
        <f t="shared" ca="1" si="503"/>
        <v>-</v>
      </c>
      <c r="ACR89" s="545" t="str">
        <f t="shared" ca="1" si="503"/>
        <v>-</v>
      </c>
      <c r="ACS89" s="545" t="str">
        <f t="shared" ca="1" si="503"/>
        <v>-</v>
      </c>
      <c r="ACT89" s="545" t="str">
        <f t="shared" ca="1" si="503"/>
        <v>-</v>
      </c>
      <c r="ACU89" s="545" t="str">
        <f t="shared" ca="1" si="503"/>
        <v>-</v>
      </c>
      <c r="ACV89" s="545" t="str">
        <f t="shared" ca="1" si="503"/>
        <v>-</v>
      </c>
      <c r="ACW89" s="545" t="str">
        <f t="shared" ca="1" si="503"/>
        <v>-</v>
      </c>
      <c r="ACX89" s="545" t="str">
        <f t="shared" ca="1" si="503"/>
        <v>-</v>
      </c>
      <c r="ACY89" s="545" t="str">
        <f t="shared" ca="1" si="503"/>
        <v>-</v>
      </c>
      <c r="ACZ89" s="545" t="str">
        <f t="shared" ca="1" si="504"/>
        <v>-</v>
      </c>
      <c r="ADA89" s="545" t="str">
        <f t="shared" ca="1" si="504"/>
        <v>-</v>
      </c>
      <c r="ADB89" s="545" t="str">
        <f t="shared" ca="1" si="504"/>
        <v>-</v>
      </c>
      <c r="ADC89" s="545" t="str">
        <f t="shared" ca="1" si="504"/>
        <v>-</v>
      </c>
      <c r="ADD89" s="545" t="b">
        <f t="shared" ca="1" si="504"/>
        <v>1</v>
      </c>
      <c r="ADE89" s="545" t="str">
        <f t="shared" ca="1" si="504"/>
        <v>-</v>
      </c>
      <c r="ADF89" s="545" t="str">
        <f t="shared" ca="1" si="504"/>
        <v>-</v>
      </c>
      <c r="ADG89" s="545" t="str">
        <f t="shared" ca="1" si="504"/>
        <v>-</v>
      </c>
      <c r="ADH89" s="545" t="str">
        <f t="shared" ca="1" si="504"/>
        <v>-</v>
      </c>
      <c r="ADI89" s="545" t="str">
        <f t="shared" ca="1" si="504"/>
        <v>-</v>
      </c>
      <c r="ADJ89" s="545" t="str">
        <f t="shared" ca="1" si="505"/>
        <v>-</v>
      </c>
      <c r="ADK89" s="545" t="str">
        <f t="shared" ca="1" si="505"/>
        <v>-</v>
      </c>
      <c r="ADL89" s="545" t="str">
        <f t="shared" ca="1" si="505"/>
        <v>-</v>
      </c>
      <c r="ADM89" s="545" t="str">
        <f t="shared" ca="1" si="505"/>
        <v>-</v>
      </c>
      <c r="ADN89" s="545" t="str">
        <f t="shared" ca="1" si="505"/>
        <v>-</v>
      </c>
      <c r="ADO89" s="545" t="str">
        <f t="shared" ca="1" si="505"/>
        <v>-</v>
      </c>
      <c r="ADP89" s="545" t="str">
        <f t="shared" ca="1" si="505"/>
        <v>-</v>
      </c>
      <c r="ADQ89" s="545" t="str">
        <f t="shared" ca="1" si="505"/>
        <v>-</v>
      </c>
      <c r="ADR89" s="545" t="str">
        <f t="shared" ca="1" si="505"/>
        <v>-</v>
      </c>
      <c r="ADS89" s="545" t="str">
        <f t="shared" ca="1" si="505"/>
        <v>-</v>
      </c>
      <c r="ADT89" s="545" t="str">
        <f t="shared" ca="1" si="506"/>
        <v>-</v>
      </c>
      <c r="ADU89" s="545" t="str">
        <f t="shared" ca="1" si="506"/>
        <v>-</v>
      </c>
      <c r="ADV89" s="545" t="b">
        <f t="shared" ca="1" si="506"/>
        <v>1</v>
      </c>
      <c r="ADW89" s="545" t="str">
        <f t="shared" ca="1" si="506"/>
        <v>-</v>
      </c>
      <c r="ADX89" s="545" t="str">
        <f t="shared" ca="1" si="506"/>
        <v>-</v>
      </c>
      <c r="ADY89" s="545" t="str">
        <f t="shared" ca="1" si="506"/>
        <v>-</v>
      </c>
      <c r="ADZ89" s="545" t="str">
        <f t="shared" ca="1" si="506"/>
        <v>-</v>
      </c>
      <c r="AEA89" s="545" t="str">
        <f t="shared" ca="1" si="506"/>
        <v>-</v>
      </c>
      <c r="AEB89" s="545" t="str">
        <f t="shared" ca="1" si="506"/>
        <v>-</v>
      </c>
      <c r="AEC89" s="545" t="str">
        <f t="shared" ca="1" si="506"/>
        <v>-</v>
      </c>
      <c r="AED89" s="545" t="str">
        <f t="shared" ca="1" si="507"/>
        <v>-</v>
      </c>
      <c r="AEE89" s="545" t="str">
        <f t="shared" ca="1" si="507"/>
        <v>-</v>
      </c>
      <c r="AEF89" s="545" t="str">
        <f t="shared" ca="1" si="507"/>
        <v>-</v>
      </c>
      <c r="AEG89" s="545" t="str">
        <f t="shared" ca="1" si="507"/>
        <v>-</v>
      </c>
      <c r="AEH89" s="545" t="str">
        <f t="shared" ca="1" si="507"/>
        <v>-</v>
      </c>
      <c r="AEI89" s="545" t="str">
        <f t="shared" ca="1" si="507"/>
        <v>-</v>
      </c>
      <c r="AEJ89" s="545" t="str">
        <f t="shared" ca="1" si="507"/>
        <v>-</v>
      </c>
      <c r="AEK89" s="545" t="str">
        <f t="shared" ca="1" si="507"/>
        <v>-</v>
      </c>
      <c r="AEL89" s="545" t="str">
        <f t="shared" ca="1" si="507"/>
        <v>-</v>
      </c>
      <c r="AEM89" s="545" t="str">
        <f t="shared" ca="1" si="507"/>
        <v>-</v>
      </c>
      <c r="AEN89" s="535" cm="1">
        <f t="array" aca="1" ref="AEN89" ca="1">INDEX(AEN$13:AEN88,$B89+1,1)</f>
        <v>0</v>
      </c>
      <c r="AEO89" s="483">
        <v>0</v>
      </c>
    </row>
    <row r="90" spans="1:821" outlineLevel="2">
      <c r="A90" s="18">
        <f t="shared" si="226"/>
        <v>77</v>
      </c>
      <c r="B90" s="657">
        <f t="shared" ca="1" si="519"/>
        <v>75</v>
      </c>
      <c r="C90" s="458">
        <f t="shared" ca="1" si="385"/>
        <v>2200</v>
      </c>
      <c r="D90" s="119" t="str">
        <f t="shared" ca="1" si="386"/>
        <v>GSW</v>
      </c>
      <c r="E90" t="b">
        <v>1</v>
      </c>
      <c r="F90" t="b">
        <v>0</v>
      </c>
      <c r="G90" t="b">
        <f t="shared" si="387"/>
        <v>1</v>
      </c>
      <c r="H90" s="191">
        <f t="shared" ca="1" si="517"/>
        <v>5</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388"/>
        <v>1</v>
      </c>
      <c r="O90" s="230">
        <f t="shared" ca="1" si="388"/>
        <v>9</v>
      </c>
      <c r="P90" s="230">
        <f t="shared" ca="1" si="388"/>
        <v>1</v>
      </c>
      <c r="Q90" s="230">
        <f t="shared" ca="1" si="388"/>
        <v>1</v>
      </c>
      <c r="R90" s="230">
        <f t="shared" ca="1" si="388"/>
        <v>1</v>
      </c>
      <c r="S90" s="230">
        <f t="shared" ca="1" si="388"/>
        <v>1</v>
      </c>
      <c r="T90" s="411">
        <f t="shared" ca="1" si="389"/>
        <v>1</v>
      </c>
      <c r="U90" s="411">
        <f t="shared" ca="1" si="389"/>
        <v>1</v>
      </c>
      <c r="V90" s="411">
        <f t="shared" ca="1" si="390"/>
        <v>2</v>
      </c>
      <c r="W90" s="777" t="b">
        <f t="shared" ca="1" si="391"/>
        <v>0</v>
      </c>
      <c r="X90" s="777" t="b">
        <f t="shared" ca="1" si="391"/>
        <v>0</v>
      </c>
      <c r="Y90" s="777" t="b">
        <f t="shared" ca="1" si="391"/>
        <v>1</v>
      </c>
      <c r="Z90" s="796" t="b" cm="1">
        <f t="array" aca="1" ref="Z90" ca="1">INDEX(Z$13:Z89,$B90+1,1)</f>
        <v>0</v>
      </c>
      <c r="AA90" s="411">
        <f t="shared" ca="1" si="392"/>
        <v>1</v>
      </c>
      <c r="AB90" s="411">
        <f t="shared" ca="1" si="393"/>
        <v>1</v>
      </c>
      <c r="AC90" s="230">
        <f t="shared" ca="1" si="394"/>
        <v>1</v>
      </c>
      <c r="AD90" s="230">
        <f t="shared" ca="1" si="394"/>
        <v>1</v>
      </c>
      <c r="AE90" s="230">
        <f t="shared" ca="1" si="394"/>
        <v>0</v>
      </c>
      <c r="AF90" s="230">
        <f t="shared" ca="1" si="394"/>
        <v>0</v>
      </c>
      <c r="AG90" s="230">
        <f t="shared" ca="1" si="394"/>
        <v>0</v>
      </c>
      <c r="AH90" s="230">
        <f t="shared" ca="1" si="394"/>
        <v>0</v>
      </c>
      <c r="AI90" s="87">
        <f t="shared" ca="1" si="395"/>
        <v>2</v>
      </c>
      <c r="AJ90" s="87">
        <f ca="1">INDEX(CHOOSE($N90,DataAutumn!i.AdultDrys,DataWinter!i.AdultDrys,DataSpring!i.AdultDrys),1,$T90)</f>
        <v>1</v>
      </c>
      <c r="AK90" s="230">
        <f t="shared" ca="1" si="396"/>
        <v>2</v>
      </c>
      <c r="AL90" s="535" cm="1">
        <f t="array" aca="1" ref="AL90" ca="1">INDEX(AL$13:AL89,$B90+1,1)</f>
        <v>0</v>
      </c>
      <c r="AM90" s="535" cm="1">
        <f t="array" aca="1" ref="AM90" ca="1">INDEX(AM$13:AM89,$B90+1,1)</f>
        <v>2</v>
      </c>
      <c r="AN90" s="111"/>
      <c r="AO90" s="111"/>
      <c r="AP90" s="111"/>
      <c r="AQ90" s="111"/>
      <c r="AR90" s="111"/>
      <c r="AS90" s="111"/>
      <c r="AT90" s="111"/>
      <c r="AU90" s="111"/>
      <c r="AV90" s="111"/>
      <c r="AW90" s="111"/>
      <c r="AX90" s="111"/>
      <c r="AY90" s="111"/>
      <c r="AZ90" s="111"/>
      <c r="BA90" s="312" t="str">
        <f t="shared" ca="1" si="397"/>
        <v>FS_Opt_Tem 00005 SE GSW Past     SFM     TOLAut Scan2 GFS RR+01% GP100% WP100% MP100% (PT_F43N33L11) Wean  NutS1.0 Forced</v>
      </c>
      <c r="BB90" s="8" t="str">
        <f ca="1">IF(COUNTIF($BA$13:$BA90,$BA90)=1,"-","Dup")</f>
        <v>-</v>
      </c>
      <c r="BC90" s="18"/>
      <c r="BD90" s="535" t="b" cm="1">
        <f t="array" aca="1" ref="BD90" ca="1">INDEX(BD$13:BD89,$B90+1,1)</f>
        <v>0</v>
      </c>
      <c r="BE90" s="535" t="b" cm="1">
        <f t="array" aca="1" ref="BE90" ca="1">INDEX(BE$13:BE89,$B90+1,1)</f>
        <v>0</v>
      </c>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535" t="b" cm="1">
        <f t="array" aca="1" ref="BK90" ca="1">INDEX(BK$13:BK89,$B90+1,1)</f>
        <v>0</v>
      </c>
      <c r="BL90" s="535" t="b" cm="1">
        <f t="array" aca="1" ref="BL90" ca="1">INDEX(BL$13:BL89,$B90+1,1)</f>
        <v>0</v>
      </c>
      <c r="BM90" s="18"/>
      <c r="BN90" s="411" t="b">
        <f t="shared" ca="1" si="398"/>
        <v>1</v>
      </c>
      <c r="BO90" s="411" t="str">
        <f t="shared" ca="1" si="398"/>
        <v>-</v>
      </c>
      <c r="BP90" s="411" t="b">
        <f t="shared" ca="1" si="398"/>
        <v>0</v>
      </c>
      <c r="BQ90" s="411" t="str">
        <f t="shared" ca="1" si="398"/>
        <v>-</v>
      </c>
      <c r="BR90" s="411" t="str">
        <f t="shared" ca="1" si="398"/>
        <v>-</v>
      </c>
      <c r="BS90" s="411" t="str">
        <f t="shared" ca="1" si="398"/>
        <v>-</v>
      </c>
      <c r="BT90" s="411" t="str">
        <f t="shared" ca="1" si="398"/>
        <v>-</v>
      </c>
      <c r="BU90" s="411" t="str">
        <f t="shared" ca="1" si="398"/>
        <v>-</v>
      </c>
      <c r="BV90" s="411" t="str">
        <f t="shared" ca="1" si="398"/>
        <v>-</v>
      </c>
      <c r="BW90" s="411" t="str">
        <f t="shared" ca="1" si="398"/>
        <v>-</v>
      </c>
      <c r="BX90" s="411" t="str">
        <f t="shared" ca="1" si="398"/>
        <v>-</v>
      </c>
      <c r="BY90" s="411" t="str">
        <f t="shared" ca="1" si="398"/>
        <v>-</v>
      </c>
      <c r="BZ90" s="411" t="b">
        <f t="shared" ca="1" si="398"/>
        <v>0</v>
      </c>
      <c r="CA90" s="87">
        <f t="shared" ca="1" si="398"/>
        <v>0</v>
      </c>
      <c r="CB90" s="535" t="str" cm="1">
        <f t="array" aca="1" ref="CB90" ca="1">INDEX(CB$13:CB89,$B90+1,1)</f>
        <v>-</v>
      </c>
      <c r="CC90" s="535" t="str" cm="1">
        <f t="array" aca="1" ref="CC90" ca="1">INDEX(CC$13:CC89,$B90+1,1)</f>
        <v>-</v>
      </c>
      <c r="CD90" s="535" t="str" cm="1">
        <f t="array" aca="1" ref="CD90" ca="1">INDEX(CD$13:CD89,$B90+1,1)</f>
        <v>-</v>
      </c>
      <c r="CE90" s="535" t="b" cm="1">
        <f t="array" aca="1" ref="CE90" ca="1">INDEX(CE$13:CE89,$B90+1,1)</f>
        <v>1</v>
      </c>
      <c r="CF90" s="18"/>
      <c r="CG90" s="535" t="str" cm="1">
        <f t="array" aca="1" ref="CG90" ca="1">INDEX(CG$13:CG89,$B90+1,1)</f>
        <v>-</v>
      </c>
      <c r="CH90" s="411" t="str">
        <f t="shared" ca="1" si="399"/>
        <v>-</v>
      </c>
      <c r="CI90" s="411">
        <f t="shared" ca="1" si="400"/>
        <v>1</v>
      </c>
      <c r="CJ90" s="411">
        <f t="shared" ca="1" si="400"/>
        <v>1</v>
      </c>
      <c r="CK90" s="535" t="str" cm="1">
        <f t="array" aca="1" ref="CK90" ca="1">INDEX(CK$13:CK89,$B90+1,1)</f>
        <v>-</v>
      </c>
      <c r="CL90" s="535" t="str" cm="1">
        <f t="array" aca="1" ref="CL90" ca="1">INDEX(CL$13:CL89,$B90+1,1)</f>
        <v>-</v>
      </c>
      <c r="CM90" s="535" t="str" cm="1">
        <f t="array" aca="1" ref="CM90" ca="1">INDEX(CM$13:CM89,$B90+1,1)</f>
        <v>-</v>
      </c>
      <c r="CN90" s="411" t="str">
        <f t="shared" ca="1" si="401"/>
        <v>-</v>
      </c>
      <c r="CO90" s="411">
        <f t="shared" ca="1" si="402"/>
        <v>1</v>
      </c>
      <c r="CP90" s="411">
        <f t="shared" ca="1" si="402"/>
        <v>1</v>
      </c>
      <c r="CQ90" s="535" t="str" cm="1">
        <f t="array" aca="1" ref="CQ90" ca="1">INDEX(CQ$13:CQ89,$B90+1,1)</f>
        <v>-</v>
      </c>
      <c r="CR90" s="411" t="str">
        <f t="shared" ca="1" si="403"/>
        <v>-</v>
      </c>
      <c r="CS90" s="411">
        <f t="shared" ca="1" si="404"/>
        <v>1</v>
      </c>
      <c r="CT90" s="535" t="str" cm="1">
        <f t="array" aca="1" ref="CT90" ca="1">INDEX(CT$13:CT89,$B90+1,1)</f>
        <v>-</v>
      </c>
      <c r="CU90" s="535" t="str" cm="1">
        <f t="array" aca="1" ref="CU90" ca="1">INDEX(CU$13:CU89,$B90+1,1)</f>
        <v>-</v>
      </c>
      <c r="CV90" s="411">
        <f t="shared" ca="1" si="405"/>
        <v>1</v>
      </c>
      <c r="CW90" s="535" t="str" cm="1">
        <f t="array" aca="1" ref="CW90" ca="1">INDEX(CW$13:CW89,$B90+1,1)</f>
        <v>-</v>
      </c>
      <c r="CX90" s="411" t="str">
        <f t="shared" ca="1" si="406"/>
        <v>-</v>
      </c>
      <c r="CY90" s="411">
        <f t="shared" ca="1" si="407"/>
        <v>1</v>
      </c>
      <c r="CZ90" s="411">
        <f t="shared" ca="1" si="407"/>
        <v>1</v>
      </c>
      <c r="DA90" s="535" cm="1">
        <f t="array" aca="1" ref="DA90" ca="1">INDEX(DA$13:DA89,$B90+1,1)</f>
        <v>720</v>
      </c>
      <c r="DB90" s="535" cm="1">
        <f t="array" aca="1" ref="DB90" ca="1">INDEX(DB$13:DB89,$B90+1,1)</f>
        <v>720</v>
      </c>
      <c r="DC90" s="18"/>
      <c r="DD90" s="535" t="str" cm="1">
        <f t="array" aca="1" ref="DD90" ca="1">INDEX(DD$13:DD89,$B90+1,1)</f>
        <v>-</v>
      </c>
      <c r="DE90" s="535" t="str" cm="1">
        <f t="array" aca="1" ref="DE90" ca="1">INDEX(DE$13:DE89,$B90+1,1)</f>
        <v>-</v>
      </c>
      <c r="DF90" s="535" t="str" cm="1">
        <f t="array" aca="1" ref="DF90" ca="1">INDEX(DF$13:DF89,$B90+1,1)</f>
        <v>-</v>
      </c>
      <c r="DG90" s="535" t="str" cm="1">
        <f t="array" aca="1" ref="DG90" ca="1">INDEX(DG$13:DG89,$B90+1,1)</f>
        <v>-</v>
      </c>
      <c r="DH90" s="804" cm="1">
        <f t="array" aca="1" ref="DH90" ca="1">VALUE(IFERROR(VALUE($K90),0) &amp; _xlfn.SWITCH($CD90,"-",4,$CD90) &amp; $L90 &amp; $T90 &amp; "00" &amp; $N90 &amp; $AK90 &amp; $R90 &amp; _xlfn.SWITCH($AM90,3,1,$AM90) &amp; _xlfn.SWITCH($M90,4,0,$M90) &amp; _xlfn.SWITCH($AD90,6,1,$AD90))</f>
        <v>142100121201</v>
      </c>
      <c r="DI90" s="535" cm="1">
        <f t="array" aca="1" ref="DI90" ca="1">INDEX(DI$13:DI89,$B90+1,1)</f>
        <v>1</v>
      </c>
      <c r="DJ90" s="535" cm="1">
        <f t="array" aca="1" ref="DJ90" ca="1">INDEX(DJ$13:DJ89,$B90+1,1)</f>
        <v>1</v>
      </c>
      <c r="DK90" s="411">
        <f t="shared" ca="1" si="408"/>
        <v>0</v>
      </c>
      <c r="DL90" s="411">
        <f t="shared" ca="1" si="408"/>
        <v>50</v>
      </c>
      <c r="DM90" s="411" t="str">
        <f t="shared" ca="1" si="408"/>
        <v>-</v>
      </c>
      <c r="DN90" s="411" t="str">
        <f t="shared" ca="1" si="408"/>
        <v>-</v>
      </c>
      <c r="DO90" s="411">
        <f t="shared" ca="1" si="408"/>
        <v>25.5</v>
      </c>
      <c r="DP90" s="411">
        <f t="shared" ca="1" si="408"/>
        <v>18.8</v>
      </c>
      <c r="DQ90" s="411" t="b">
        <f t="shared" ca="1" si="409"/>
        <v>0</v>
      </c>
      <c r="DR90" s="411" t="str">
        <f t="shared" ca="1" si="410"/>
        <v>-</v>
      </c>
      <c r="DS90" s="411" t="str">
        <f t="shared" ca="1" si="410"/>
        <v>-</v>
      </c>
      <c r="DT90" s="411" t="str">
        <f t="shared" ca="1" si="410"/>
        <v>-</v>
      </c>
      <c r="DU90" s="411" t="str">
        <f t="shared" ca="1" si="410"/>
        <v>-</v>
      </c>
      <c r="DV90" s="411">
        <f t="shared" ca="1" si="410"/>
        <v>500</v>
      </c>
      <c r="DW90" s="411">
        <f t="shared" ca="1" si="410"/>
        <v>500</v>
      </c>
      <c r="DX90" s="411" t="str">
        <f t="shared" ca="1" si="410"/>
        <v>-</v>
      </c>
      <c r="DY90" s="411" t="str">
        <f t="shared" ca="1" si="410"/>
        <v>-</v>
      </c>
      <c r="DZ90" s="411" t="str">
        <f t="shared" ca="1" si="410"/>
        <v>-</v>
      </c>
      <c r="EA90" s="535" cm="1">
        <f t="array" aca="1" ref="EA90" ca="1">INDEX(EA$13:EA89,$B90+1,1)</f>
        <v>0</v>
      </c>
      <c r="EB90" s="535" cm="1">
        <f t="array" aca="1" ref="EB90" ca="1">INDEX(EB$13:EB89,$B90+1,1)</f>
        <v>999999</v>
      </c>
      <c r="EC90" s="535" cm="1">
        <f t="array" aca="1" ref="EC90" ca="1">INDEX(EC$13:EC89,$B90+1,1)</f>
        <v>999999</v>
      </c>
      <c r="ED90" s="535" cm="1">
        <f t="array" aca="1" ref="ED90" ca="1">INDEX(ED$13:ED89,$B90+1,1)</f>
        <v>999999</v>
      </c>
      <c r="EE90" s="535" cm="1">
        <f t="array" aca="1" ref="EE90" ca="1">INDEX(EE$13:EE89,$B90+1,1)</f>
        <v>999999</v>
      </c>
      <c r="EF90" s="535" cm="1">
        <f t="array" aca="1" ref="EF90" ca="1">INDEX(EF$13:EF89,$B90+1,1)</f>
        <v>999999</v>
      </c>
      <c r="EG90" s="535" cm="1">
        <f t="array" aca="1" ref="EG90" ca="1">INDEX(EG$13:EG89,$B90+1,1)</f>
        <v>999999</v>
      </c>
      <c r="EH90" s="535" cm="1">
        <f t="array" aca="1" ref="EH90" ca="1">INDEX(EH$13:EH89,$B90+1,1)</f>
        <v>999999</v>
      </c>
      <c r="EI90" s="535" cm="1">
        <f t="array" aca="1" ref="EI90" ca="1">INDEX(EI$13:EI89,$B90+1,1)</f>
        <v>999999</v>
      </c>
      <c r="EJ90" s="535" cm="1">
        <f t="array" aca="1" ref="EJ90" ca="1">INDEX(EJ$13:EJ89,$B90+1,1)</f>
        <v>999999</v>
      </c>
      <c r="EK90" s="535" cm="1">
        <f t="array" aca="1" ref="EK90" ca="1">INDEX(EK$13:EK89,$B90+1,1)</f>
        <v>999999</v>
      </c>
      <c r="EL90" s="535" cm="1">
        <f t="array" aca="1" ref="EL90" ca="1">INDEX(EL$13:EL89,$B90+1,1)</f>
        <v>999999</v>
      </c>
      <c r="EM90" s="535" cm="1">
        <f t="array" aca="1" ref="EM90" ca="1">INDEX(EM$13:EM89,$B90+1,1)</f>
        <v>999999</v>
      </c>
      <c r="EN90" s="782">
        <f t="shared" ca="1" si="411"/>
        <v>0</v>
      </c>
      <c r="EO90" s="782">
        <f t="shared" ca="1" si="411"/>
        <v>0</v>
      </c>
      <c r="EP90" s="782">
        <f t="shared" ca="1" si="411"/>
        <v>999999</v>
      </c>
      <c r="EQ90" s="800" t="str">
        <f t="shared" ca="1" si="508"/>
        <v>-</v>
      </c>
      <c r="ER90" s="800" t="str">
        <f t="shared" ca="1" si="412"/>
        <v>-</v>
      </c>
      <c r="ES90" s="801">
        <f t="shared" ca="1" si="413"/>
        <v>999999</v>
      </c>
      <c r="ET90" s="802" t="str">
        <f t="shared" ca="1" si="509"/>
        <v>-</v>
      </c>
      <c r="EU90" s="781">
        <f t="shared" ca="1" si="414"/>
        <v>0</v>
      </c>
      <c r="EV90" s="779">
        <f t="shared" ca="1" si="510"/>
        <v>0</v>
      </c>
      <c r="EW90" s="780">
        <f t="shared" ca="1" si="511"/>
        <v>999999</v>
      </c>
      <c r="EX90" s="545" cm="1">
        <f t="array" aca="1" ref="EX90" ca="1">INDEX(i.ELMated,$AB90+1,1)</f>
        <v>0.3</v>
      </c>
      <c r="EY90" s="630" cm="1">
        <f t="array" aca="1" ref="EY90" ca="1">INDEX(i.ELMatedEst,$AA90+1,$T90)</f>
        <v>0.3</v>
      </c>
      <c r="EZ90" s="535" t="str" cm="1">
        <f t="array" aca="1" ref="EZ90" ca="1">INDEX(EZ$13:EZ89,$B90+1,1)</f>
        <v>-</v>
      </c>
      <c r="FA90" s="535" t="str" cm="1">
        <f t="array" aca="1" ref="FA90" ca="1">INDEX(FA$13:FA89,$B90+1,1)</f>
        <v>-</v>
      </c>
      <c r="FB90" s="664">
        <f t="shared" ca="1" si="415"/>
        <v>0</v>
      </c>
      <c r="FC90" s="666">
        <f t="shared" ca="1" si="416"/>
        <v>5.0000000000000001E-3</v>
      </c>
      <c r="FD90" s="191">
        <f t="shared" ca="1" si="512"/>
        <v>0.95</v>
      </c>
      <c r="FE90" s="667">
        <f t="shared" ca="1" si="417"/>
        <v>8.3999999999999991E-2</v>
      </c>
      <c r="FF90" s="667">
        <f ca="1">INDEX(CHOOSE($N90,DataAutumn!i.EL_PropnSold,DataWinter!i.EL_PropnSold,DataSpring!i.EL_PropnSold),$AI90,$T90)*INDEX(i.ELMatedEst,$AB90+1,$T90)*i.dAdultRR_ELPropSold
+INDEX(i.dryman,($AJ90-1)*4+$AI90,FF$7)</f>
        <v>0</v>
      </c>
      <c r="FG90" s="667">
        <f ca="1">INDEX(CHOOSE($N90,DataAutumn!i.EL_PropnSold,DataWinter!i.EL_PropnSold,DataSpring!i.EL_PropnSold),$AI90,$T90)*INDEX(i.ELMatedEst,$AB90+1,$T90)*i.dAdultRR_ELPropSold
+INDEX(i.dryman,($AJ90-1)*4+$AI90,FG$7)</f>
        <v>3.125E-2</v>
      </c>
      <c r="FH90" s="667">
        <f ca="1">INDEX(CHOOSE($N90,DataAutumn!i.EL_PropnSold,DataWinter!i.EL_PropnSold,DataSpring!i.EL_PropnSold),$AI90,$T90)*INDEX(i.ELMatedEst,$AB90+1,$T90)*i.dAdultRR_ELPropSold
+INDEX(i.dryman,($AJ90-1)*4+$AI90,FH$7)</f>
        <v>3.125E-2</v>
      </c>
      <c r="FI90" s="667">
        <f ca="1">INDEX(CHOOSE($N90,DataAutumn!i.EL_PropnSold,DataWinter!i.EL_PropnSold,DataSpring!i.EL_PropnSold),$AI90,$T90)*INDEX(i.ELMatedEst,$AB90+1,$T90)*i.dAdultRR_ELPropSold
+INDEX(i.dryman,($AJ90-1)*4+$AI90,FI$7)</f>
        <v>3.125E-2</v>
      </c>
      <c r="FJ90" s="668">
        <f ca="1">INDEX(CHOOSE($N90,DataAutumn!i.EL_PropnSold,DataWinter!i.EL_PropnSold,DataSpring!i.EL_PropnSold),$AI90,$T90)*INDEX(i.ELMatedEst,$AB90+1,$T90)*i.dAdultLSurv_ELPropSold</f>
        <v>0</v>
      </c>
      <c r="FK90" s="666" t="b">
        <f t="shared" ca="1" si="418"/>
        <v>0</v>
      </c>
      <c r="FL90" s="666" t="b">
        <f t="shared" ca="1" si="418"/>
        <v>0</v>
      </c>
      <c r="FM90" s="716" t="b">
        <f t="shared" ca="1" si="419"/>
        <v>1</v>
      </c>
      <c r="FN90" s="666" t="b">
        <f t="shared" ca="1" si="418"/>
        <v>0</v>
      </c>
      <c r="FO90" s="668">
        <f t="shared" ca="1" si="420"/>
        <v>1</v>
      </c>
      <c r="FP90" s="669">
        <f t="shared" ca="1" si="421"/>
        <v>0</v>
      </c>
      <c r="FQ90" s="670" t="b">
        <f t="shared" ca="1" si="422"/>
        <v>0</v>
      </c>
      <c r="FR90" s="665" t="b">
        <f t="shared" ca="1" si="423"/>
        <v>1</v>
      </c>
      <c r="FS90" s="411" t="b">
        <f t="shared" ca="1" si="423"/>
        <v>0</v>
      </c>
      <c r="FT90" s="411" t="b">
        <f t="shared" ca="1" si="423"/>
        <v>0</v>
      </c>
      <c r="FU90" s="87">
        <f t="shared" ca="1" si="424"/>
        <v>2</v>
      </c>
      <c r="FV90" s="87">
        <f t="shared" ca="1" si="424"/>
        <v>2</v>
      </c>
      <c r="FW90" s="411">
        <f t="shared" ca="1" si="425"/>
        <v>1</v>
      </c>
      <c r="FX90" s="411">
        <f t="shared" ca="1" si="426"/>
        <v>1</v>
      </c>
      <c r="FY90" s="411">
        <f t="shared" ca="1" si="426"/>
        <v>1</v>
      </c>
      <c r="FZ90" s="411">
        <f t="shared" ca="1" si="427"/>
        <v>1</v>
      </c>
      <c r="GA90" s="411">
        <f t="shared" ca="1" si="428"/>
        <v>0.35</v>
      </c>
      <c r="GB90" s="411" t="b">
        <f t="shared" ca="1" si="428"/>
        <v>1</v>
      </c>
      <c r="GC90" s="411" t="b">
        <f t="shared" ca="1" si="428"/>
        <v>0</v>
      </c>
      <c r="GD90" s="411" t="b">
        <f t="shared" ca="1" si="428"/>
        <v>0</v>
      </c>
      <c r="GE90" s="411" t="b">
        <f t="shared" ca="1" si="428"/>
        <v>0</v>
      </c>
      <c r="GF90" s="87">
        <f t="shared" ca="1" si="429"/>
        <v>1</v>
      </c>
      <c r="GG90" s="87">
        <f t="shared" ca="1" si="429"/>
        <v>1</v>
      </c>
      <c r="GH90" s="87">
        <f t="shared" ca="1" si="429"/>
        <v>1</v>
      </c>
      <c r="GI90" s="87">
        <f t="shared" ca="1" si="429"/>
        <v>1</v>
      </c>
      <c r="GJ90" s="87">
        <f t="shared" ca="1" si="429"/>
        <v>1</v>
      </c>
      <c r="GK90" s="87">
        <f t="shared" ca="1" si="429"/>
        <v>1</v>
      </c>
      <c r="GL90" s="87">
        <f t="shared" ca="1" si="429"/>
        <v>1</v>
      </c>
      <c r="GM90" s="87">
        <f t="shared" ca="1" si="429"/>
        <v>1</v>
      </c>
      <c r="GN90" s="411" cm="1">
        <f t="array" aca="1" ref="GN90" ca="1">INDEX(i.dse_type,1,$L90)</f>
        <v>0</v>
      </c>
      <c r="GO90" s="535" t="str" cm="1">
        <f t="array" aca="1" ref="GO90" ca="1">INDEX(GO$13:GO89,$B90+1,1)</f>
        <v>-</v>
      </c>
      <c r="GP90" s="535" t="str" cm="1">
        <f t="array" aca="1" ref="GP90" ca="1">INDEX(GP$13:GP89,$B90+1,1)</f>
        <v>-</v>
      </c>
      <c r="GQ90" s="535" t="str" cm="1">
        <f t="array" aca="1" ref="GQ90" ca="1">INDEX(GQ$13:GQ89,$B90+1,1)</f>
        <v>-</v>
      </c>
      <c r="GR90" s="18"/>
      <c r="GS90" s="535" t="str" cm="1">
        <f t="array" aca="1" ref="GS90" ca="1">INDEX(GS$13:GS89,$B90+1,1)</f>
        <v>-</v>
      </c>
      <c r="GT90" s="535" t="str" cm="1">
        <f t="array" aca="1" ref="GT90" ca="1">INDEX(GT$13:GT89,$B90+1,1)</f>
        <v>-</v>
      </c>
      <c r="GU90" s="535" t="str" cm="1">
        <f t="array" aca="1" ref="GU90" ca="1">INDEX(GU$13:GU89,$B90+1,1)</f>
        <v>-</v>
      </c>
      <c r="GV90" s="411" t="str">
        <f t="shared" si="430"/>
        <v>-</v>
      </c>
      <c r="GW90" s="535" t="str" cm="1">
        <f t="array" aca="1" ref="GW90" ca="1">INDEX(GW$13:GW89,$B90+1,1)</f>
        <v>-</v>
      </c>
      <c r="GX90" s="535" cm="1">
        <f t="array" aca="1" ref="GX90" ca="1">INDEX(GX$13:GX89,$B90+1,1)</f>
        <v>1</v>
      </c>
      <c r="GY90" s="535" cm="1">
        <f t="array" aca="1" ref="GY90" ca="1">INDEX(GY$13:GY89,$B90+1,1)</f>
        <v>1</v>
      </c>
      <c r="GZ90" s="535" t="str" cm="1">
        <f t="array" aca="1" ref="GZ90" ca="1">INDEX(GZ$13:GZ89,$B90+1,1)</f>
        <v>-</v>
      </c>
      <c r="HA90" s="535" t="str" cm="1">
        <f t="array" aca="1" ref="HA90" ca="1">INDEX(HA$13:HA89,$B90+1,1)</f>
        <v>-</v>
      </c>
      <c r="HB90" s="535" t="str" cm="1">
        <f t="array" aca="1" ref="HB90" ca="1">INDEX(HB$13:HB89,$B90+1,1)</f>
        <v>-</v>
      </c>
      <c r="HC90" s="535" t="str" cm="1">
        <f t="array" aca="1" ref="HC90" ca="1">INDEX(HC$13:HC89,$B90+1,1)</f>
        <v>-</v>
      </c>
      <c r="HD90" s="535" t="str" cm="1">
        <f t="array" aca="1" ref="HD90" ca="1">INDEX(HD$13:HD89,$B90+1,1)</f>
        <v>-</v>
      </c>
      <c r="HE90" s="535" t="str" cm="1">
        <f t="array" aca="1" ref="HE90" ca="1">INDEX(HE$13:HE89,$B90+1,1)</f>
        <v>-</v>
      </c>
      <c r="HF90" s="535" t="str" cm="1">
        <f t="array" aca="1" ref="HF90" ca="1">INDEX(HF$13:HF89,$B90+1,1)</f>
        <v>-</v>
      </c>
      <c r="HG90" s="535" t="str" cm="1">
        <f t="array" aca="1" ref="HG90" ca="1">INDEX(HG$13:HG89,$B90+1,1)</f>
        <v>-</v>
      </c>
      <c r="HH90" s="535" t="str" cm="1">
        <f t="array" aca="1" ref="HH90" ca="1">INDEX(HH$13:HH89,$B90+1,1)</f>
        <v>-</v>
      </c>
      <c r="HI90" s="535" t="str" cm="1">
        <f t="array" aca="1" ref="HI90" ca="1">INDEX(HI$13:HI89,$B90+1,1)</f>
        <v>-</v>
      </c>
      <c r="HJ90" s="535" t="str" cm="1">
        <f t="array" aca="1" ref="HJ90" ca="1">INDEX(HJ$13:HJ89,$B90+1,1)</f>
        <v>-</v>
      </c>
      <c r="HK90" s="535" t="str" cm="1">
        <f t="array" aca="1" ref="HK90" ca="1">INDEX(HK$13:HK89,$B90+1,1)</f>
        <v>-</v>
      </c>
      <c r="HL90" s="535" t="str" cm="1">
        <f t="array" aca="1" ref="HL90" ca="1">INDEX(HL$13:HL89,$B90+1,1)</f>
        <v>-</v>
      </c>
      <c r="HM90" s="535" t="str" cm="1">
        <f t="array" aca="1" ref="HM90" ca="1">INDEX(HM$13:HM89,$B90+1,1)</f>
        <v>-</v>
      </c>
      <c r="HN90" s="535" t="str" cm="1">
        <f t="array" aca="1" ref="HN90" ca="1">INDEX(HN$13:HN89,$B90+1,1)</f>
        <v>-</v>
      </c>
      <c r="HO90" s="535" t="str" cm="1">
        <f t="array" aca="1" ref="HO90" ca="1">INDEX(HO$13:HO89,$B90+1,1)</f>
        <v>-</v>
      </c>
      <c r="HP90" s="535" t="str" cm="1">
        <f t="array" aca="1" ref="HP90" ca="1">INDEX(HP$13:HP89,$B90+1,1)</f>
        <v>-</v>
      </c>
      <c r="HQ90" s="535" t="str" cm="1">
        <f t="array" aca="1" ref="HQ90" ca="1">INDEX(HQ$13:HQ89,$B90+1,1)</f>
        <v>-</v>
      </c>
      <c r="HR90" s="535" t="str" cm="1">
        <f t="array" aca="1" ref="HR90" ca="1">INDEX(HR$13:HR89,$B90+1,1)</f>
        <v>-</v>
      </c>
      <c r="HS90" s="535" t="str" cm="1">
        <f t="array" aca="1" ref="HS90" ca="1">INDEX(HS$13:HS89,$B90+1,1)</f>
        <v>-</v>
      </c>
      <c r="HT90" s="535" t="str" cm="1">
        <f t="array" aca="1" ref="HT90" ca="1">INDEX(HT$13:HT89,$B90+1,1)</f>
        <v>-</v>
      </c>
      <c r="HU90" s="411">
        <f t="shared" si="431"/>
        <v>0</v>
      </c>
      <c r="HV90" s="535" t="str" cm="1">
        <f t="array" aca="1" ref="HV90" ca="1">INDEX(HV$13:HV89,$B90+1,1)</f>
        <v>-</v>
      </c>
      <c r="HW90" s="535" cm="1">
        <f t="array" aca="1" ref="HW90" ca="1">INDEX(HW$13:HW89,$B90+1,1)</f>
        <v>1</v>
      </c>
      <c r="HX90" s="535" cm="1">
        <f t="array" aca="1" ref="HX90" ca="1">INDEX(HX$13:HX89,$B90+1,1)</f>
        <v>0</v>
      </c>
      <c r="HY90" s="411">
        <f t="shared" si="432"/>
        <v>0</v>
      </c>
      <c r="HZ90" s="535" cm="1">
        <f t="array" aca="1" ref="HZ90" ca="1">INDEX(HZ$13:HZ89,$B90+1,1)</f>
        <v>0</v>
      </c>
      <c r="IA90" s="411">
        <f t="shared" si="433"/>
        <v>0</v>
      </c>
      <c r="IB90" s="411">
        <f t="shared" si="433"/>
        <v>0</v>
      </c>
      <c r="IC90" s="411">
        <f t="shared" si="433"/>
        <v>0</v>
      </c>
      <c r="ID90" s="411">
        <f t="shared" si="433"/>
        <v>0</v>
      </c>
      <c r="IE90" s="411">
        <f t="shared" si="433"/>
        <v>1</v>
      </c>
      <c r="IF90" s="411">
        <f t="shared" si="433"/>
        <v>0</v>
      </c>
      <c r="IG90" s="535" cm="1">
        <f t="array" aca="1" ref="IG90" ca="1">INDEX(IG$13:IG89,$B90+1,1)</f>
        <v>0</v>
      </c>
      <c r="IH90" s="535" cm="1">
        <f t="array" aca="1" ref="IH90" ca="1">INDEX(IH$13:IH89,$B90+1,1)</f>
        <v>0</v>
      </c>
      <c r="II90" s="535" cm="1">
        <f t="array" aca="1" ref="II90" ca="1">INDEX(II$13:II89,$B90+1,1)</f>
        <v>0</v>
      </c>
      <c r="IJ90" s="535" cm="1">
        <f t="array" aca="1" ref="IJ90" ca="1">INDEX(IJ$13:IJ89,$B90+1,1)</f>
        <v>0</v>
      </c>
      <c r="IK90" s="18"/>
      <c r="IL90" s="535" t="str" cm="1">
        <f t="array" aca="1" ref="IL90" ca="1">INDEX(IL$13:IL89,$B90+1,1)</f>
        <v>-</v>
      </c>
      <c r="IM90" s="535" t="str" cm="1">
        <f t="array" aca="1" ref="IM90" ca="1">INDEX(IM$13:IM89,$B90+1,1)</f>
        <v>-</v>
      </c>
      <c r="IN90" s="535" t="str" cm="1">
        <f t="array" aca="1" ref="IN90" ca="1">INDEX(IN$13:IN89,$B90+1,1)</f>
        <v>-</v>
      </c>
      <c r="IO90" s="535" t="str" cm="1">
        <f t="array" aca="1" ref="IO90" ca="1">INDEX(IO$13:IO89,$B90+1,1)</f>
        <v>-</v>
      </c>
      <c r="IP90" s="535" t="str" cm="1">
        <f t="array" aca="1" ref="IP90" ca="1">INDEX(IP$13:IP89,$B90+1,1)</f>
        <v>-</v>
      </c>
      <c r="IQ90" s="535" t="str" cm="1">
        <f t="array" aca="1" ref="IQ90" ca="1">INDEX(IQ$13:IQ89,$B90+1,1)</f>
        <v>-</v>
      </c>
      <c r="IR90" s="535" t="str" cm="1">
        <f t="array" aca="1" ref="IR90" ca="1">INDEX(IR$13:IR89,$B90+1,1)</f>
        <v>-</v>
      </c>
      <c r="IS90" s="535" t="str" cm="1">
        <f t="array" aca="1" ref="IS90" ca="1">INDEX(IS$13:IS89,$B90+1,1)</f>
        <v>-</v>
      </c>
      <c r="IT90" s="535" t="str" cm="1">
        <f t="array" aca="1" ref="IT90" ca="1">INDEX(IT$13:IT89,$B90+1,1)</f>
        <v>-</v>
      </c>
      <c r="IU90" s="535" t="str" cm="1">
        <f t="array" aca="1" ref="IU90" ca="1">INDEX(IU$13:IU89,$B90+1,1)</f>
        <v>-</v>
      </c>
      <c r="IV90" s="535" t="str" cm="1">
        <f t="array" aca="1" ref="IV90" ca="1">INDEX(IV$13:IV89,$B90+1,1)</f>
        <v>-</v>
      </c>
      <c r="IW90" s="535" t="str" cm="1">
        <f t="array" aca="1" ref="IW90" ca="1">INDEX(IW$13:IW89,$B90+1,1)</f>
        <v>-</v>
      </c>
      <c r="IX90" s="535" t="str" cm="1">
        <f t="array" aca="1" ref="IX90" ca="1">INDEX(IX$13:IX89,$B90+1,1)</f>
        <v>-</v>
      </c>
      <c r="IY90" s="535" t="str" cm="1">
        <f t="array" aca="1" ref="IY90" ca="1">INDEX(IY$13:IY89,$B90+1,1)</f>
        <v>-</v>
      </c>
      <c r="IZ90" s="535" t="str" cm="1">
        <f t="array" aca="1" ref="IZ90" ca="1">INDEX(IZ$13:IZ89,$B90+1,1)</f>
        <v>-</v>
      </c>
      <c r="JA90" s="535" t="str" cm="1">
        <f t="array" aca="1" ref="JA90" ca="1">INDEX(JA$13:JA89,$B90+1,1)</f>
        <v>-</v>
      </c>
      <c r="JB90" s="535" cm="1">
        <f t="array" aca="1" ref="JB90" ca="1">INDEX(JB$13:JB89,$B90+1,1)</f>
        <v>0</v>
      </c>
      <c r="JC90" s="535" cm="1">
        <f t="array" aca="1" ref="JC90" ca="1">INDEX(JC$13:JC89,$B90+1,1)</f>
        <v>0</v>
      </c>
      <c r="JD90" s="545" cm="1">
        <f t="array" aca="1" ref="JD90" ca="1">IF(AND($N90=JD$10,$AS90&lt;&gt;0),INDEX(i.LTWFeedLevels,$AS90,12),0)</f>
        <v>0</v>
      </c>
      <c r="JE90" s="630" cm="1">
        <f t="array" aca="1" ref="JE90" ca="1">IF(AND($N90=JE$10,$AT90&lt;&gt;0),INDEX(i.LTWFeedLevels,$AT90,12),0)</f>
        <v>0</v>
      </c>
      <c r="JF90" s="457">
        <f t="shared" ca="1" si="513"/>
        <v>0</v>
      </c>
      <c r="JG90" s="457">
        <f t="shared" ca="1" si="434"/>
        <v>0</v>
      </c>
      <c r="JH90" s="457">
        <f t="shared" ca="1" si="435"/>
        <v>0</v>
      </c>
      <c r="JI90" s="545" cm="1">
        <f t="array" aca="1" ref="JI90" ca="1">IF(AND($N90=JI$10,$AS90&lt;&gt;0),INDEX(i.LTWFeedLevels,$AS90,12),0)</f>
        <v>0</v>
      </c>
      <c r="JJ90" s="630" cm="1">
        <f t="array" aca="1" ref="JJ90" ca="1">IF(AND($N90=JJ$10,$AT90&lt;&gt;0),INDEX(i.LTWFeedLevels,$AT90,12),0)</f>
        <v>0</v>
      </c>
      <c r="JK90" s="457">
        <f t="shared" ca="1" si="436"/>
        <v>0</v>
      </c>
      <c r="JL90" s="457">
        <f t="shared" ca="1" si="437"/>
        <v>0</v>
      </c>
      <c r="JM90" s="457">
        <f t="shared" ca="1" si="438"/>
        <v>0</v>
      </c>
      <c r="JN90" s="545" cm="1">
        <f t="array" aca="1" ref="JN90" ca="1">IF(AND($N90=JN$10,$AS90&lt;&gt;0),INDEX(i.LTWFeedLevels,$AS90,12),0)</f>
        <v>0</v>
      </c>
      <c r="JO90" s="630" cm="1">
        <f t="array" aca="1" ref="JO90" ca="1">IF(AND($N90=JO$10,$AT90&lt;&gt;0),INDEX(i.LTWFeedLevels,$AT90,12),0)</f>
        <v>0</v>
      </c>
      <c r="JP90" s="457">
        <f t="shared" ca="1" si="439"/>
        <v>0</v>
      </c>
      <c r="JQ90" s="457">
        <f t="shared" ca="1" si="440"/>
        <v>0</v>
      </c>
      <c r="JR90" s="457">
        <f t="shared" ca="1" si="441"/>
        <v>0</v>
      </c>
      <c r="JS90" s="189">
        <f t="shared" ca="1" si="442"/>
        <v>0</v>
      </c>
      <c r="JT90" s="189">
        <f t="shared" ca="1" si="442"/>
        <v>0</v>
      </c>
      <c r="JU90" s="189">
        <f t="shared" ca="1" si="442"/>
        <v>0</v>
      </c>
      <c r="JV90" s="189">
        <f t="shared" ca="1" si="442"/>
        <v>0</v>
      </c>
      <c r="JW90" s="189">
        <f t="shared" ca="1" si="442"/>
        <v>0</v>
      </c>
      <c r="JX90" s="189">
        <f t="shared" ca="1" si="442"/>
        <v>0</v>
      </c>
      <c r="JY90" s="189">
        <f t="shared" ca="1" si="442"/>
        <v>0</v>
      </c>
      <c r="JZ90" s="189">
        <f t="shared" ca="1" si="442"/>
        <v>0</v>
      </c>
      <c r="KA90" s="189">
        <f t="shared" ca="1" si="442"/>
        <v>0</v>
      </c>
      <c r="KB90" s="189">
        <f t="shared" ca="1" si="442"/>
        <v>0</v>
      </c>
      <c r="KC90" s="189">
        <f t="shared" ca="1" si="443"/>
        <v>0</v>
      </c>
      <c r="KD90" s="189">
        <f t="shared" ca="1" si="443"/>
        <v>0</v>
      </c>
      <c r="KE90" s="189">
        <f t="shared" ca="1" si="443"/>
        <v>0</v>
      </c>
      <c r="KF90" s="189">
        <f t="shared" ca="1" si="443"/>
        <v>0</v>
      </c>
      <c r="KG90" s="189">
        <f t="shared" ca="1" si="443"/>
        <v>0</v>
      </c>
      <c r="KH90" s="189">
        <f t="shared" ca="1" si="443"/>
        <v>0</v>
      </c>
      <c r="KI90" s="189">
        <f t="shared" ca="1" si="443"/>
        <v>0</v>
      </c>
      <c r="KJ90" s="189">
        <f t="shared" ca="1" si="443"/>
        <v>0</v>
      </c>
      <c r="KK90" s="189">
        <f t="shared" ca="1" si="443"/>
        <v>0</v>
      </c>
      <c r="KL90" s="189">
        <f t="shared" ca="1" si="443"/>
        <v>0</v>
      </c>
      <c r="KM90" s="189">
        <f t="shared" ca="1" si="444"/>
        <v>0</v>
      </c>
      <c r="KN90" s="189">
        <f t="shared" ca="1" si="444"/>
        <v>0</v>
      </c>
      <c r="KO90" s="189">
        <f t="shared" ca="1" si="444"/>
        <v>0</v>
      </c>
      <c r="KP90" s="189">
        <f t="shared" ca="1" si="444"/>
        <v>0</v>
      </c>
      <c r="KQ90" s="189">
        <f t="shared" ca="1" si="444"/>
        <v>0</v>
      </c>
      <c r="KR90" s="189">
        <f t="shared" ca="1" si="444"/>
        <v>0</v>
      </c>
      <c r="KS90" s="189">
        <f t="shared" ca="1" si="444"/>
        <v>0</v>
      </c>
      <c r="KT90" s="189">
        <f t="shared" ca="1" si="444"/>
        <v>0</v>
      </c>
      <c r="KU90" s="189">
        <f t="shared" ca="1" si="444"/>
        <v>0</v>
      </c>
      <c r="KV90" s="189">
        <f t="shared" ca="1" si="444"/>
        <v>0</v>
      </c>
      <c r="KW90" s="189">
        <f t="shared" ca="1" si="445"/>
        <v>0</v>
      </c>
      <c r="KX90" s="189">
        <f t="shared" ca="1" si="445"/>
        <v>0</v>
      </c>
      <c r="KY90" s="189">
        <f t="shared" ca="1" si="445"/>
        <v>0</v>
      </c>
      <c r="KZ90" s="189">
        <f t="shared" ca="1" si="445"/>
        <v>0</v>
      </c>
      <c r="LA90" s="189">
        <f t="shared" ca="1" si="445"/>
        <v>0</v>
      </c>
      <c r="LB90" s="189">
        <f t="shared" ca="1" si="445"/>
        <v>0</v>
      </c>
      <c r="LC90" s="189">
        <f t="shared" ca="1" si="445"/>
        <v>0</v>
      </c>
      <c r="LD90" s="189">
        <f t="shared" ca="1" si="445"/>
        <v>0</v>
      </c>
      <c r="LE90" s="189">
        <f t="shared" ca="1" si="445"/>
        <v>0</v>
      </c>
      <c r="LF90" s="189">
        <f t="shared" ca="1" si="445"/>
        <v>0</v>
      </c>
      <c r="LG90" s="189">
        <f t="shared" ca="1" si="446"/>
        <v>0</v>
      </c>
      <c r="LH90" s="189">
        <f t="shared" ca="1" si="446"/>
        <v>0</v>
      </c>
      <c r="LI90" s="189">
        <f t="shared" ca="1" si="446"/>
        <v>0</v>
      </c>
      <c r="LJ90" s="189">
        <f t="shared" ca="1" si="446"/>
        <v>0</v>
      </c>
      <c r="LK90" s="189">
        <f t="shared" ca="1" si="446"/>
        <v>0</v>
      </c>
      <c r="LL90" s="189">
        <f t="shared" ca="1" si="446"/>
        <v>0</v>
      </c>
      <c r="LM90" s="189">
        <f t="shared" ca="1" si="446"/>
        <v>0</v>
      </c>
      <c r="LN90" s="189">
        <f t="shared" ca="1" si="446"/>
        <v>0</v>
      </c>
      <c r="LO90" s="189">
        <f t="shared" ca="1" si="446"/>
        <v>0</v>
      </c>
      <c r="LP90" s="189">
        <f t="shared" ca="1" si="446"/>
        <v>0</v>
      </c>
      <c r="LQ90" s="189">
        <f t="shared" ca="1" si="447"/>
        <v>0</v>
      </c>
      <c r="LR90" s="189">
        <f t="shared" ca="1" si="447"/>
        <v>0</v>
      </c>
      <c r="LS90" s="189">
        <f t="shared" ca="1" si="447"/>
        <v>0</v>
      </c>
      <c r="LT90" s="189">
        <f t="shared" ca="1" si="447"/>
        <v>0</v>
      </c>
      <c r="LU90" s="189">
        <f t="shared" ca="1" si="447"/>
        <v>0</v>
      </c>
      <c r="LV90" s="189">
        <f t="shared" ca="1" si="447"/>
        <v>0</v>
      </c>
      <c r="LW90" s="189">
        <f t="shared" ca="1" si="447"/>
        <v>0</v>
      </c>
      <c r="LX90" s="189">
        <f t="shared" ca="1" si="447"/>
        <v>0</v>
      </c>
      <c r="LY90" s="189">
        <f t="shared" ca="1" si="447"/>
        <v>0</v>
      </c>
      <c r="LZ90" s="189">
        <f t="shared" ca="1" si="447"/>
        <v>0</v>
      </c>
      <c r="MA90" s="189">
        <f t="shared" ca="1" si="448"/>
        <v>0</v>
      </c>
      <c r="MB90" s="189">
        <f t="shared" ca="1" si="448"/>
        <v>0</v>
      </c>
      <c r="MC90" s="189">
        <f t="shared" ca="1" si="448"/>
        <v>0</v>
      </c>
      <c r="MD90" s="189">
        <f t="shared" ca="1" si="448"/>
        <v>0</v>
      </c>
      <c r="ME90" s="189">
        <f t="shared" ca="1" si="448"/>
        <v>0</v>
      </c>
      <c r="MF90" s="189">
        <f t="shared" ca="1" si="448"/>
        <v>0</v>
      </c>
      <c r="MG90" s="189">
        <f t="shared" ca="1" si="448"/>
        <v>0</v>
      </c>
      <c r="MH90" s="189">
        <f t="shared" ca="1" si="448"/>
        <v>0</v>
      </c>
      <c r="MI90" s="189">
        <f t="shared" ca="1" si="448"/>
        <v>0</v>
      </c>
      <c r="MJ90" s="189">
        <f t="shared" ca="1" si="448"/>
        <v>0</v>
      </c>
      <c r="MK90" s="189">
        <f t="shared" ca="1" si="448"/>
        <v>0</v>
      </c>
      <c r="ML90" s="189">
        <f t="shared" ca="1" si="448"/>
        <v>0</v>
      </c>
      <c r="MM90" s="557">
        <f t="shared" ca="1" si="449"/>
        <v>0</v>
      </c>
      <c r="MN90" s="557">
        <f t="shared" ca="1" si="449"/>
        <v>0</v>
      </c>
      <c r="MO90" s="557">
        <f t="shared" ca="1" si="449"/>
        <v>0</v>
      </c>
      <c r="MP90" s="557">
        <f t="shared" ca="1" si="449"/>
        <v>0</v>
      </c>
      <c r="MQ90" s="557">
        <f t="shared" ca="1" si="449"/>
        <v>0</v>
      </c>
      <c r="MR90" s="557">
        <f t="shared" ca="1" si="449"/>
        <v>0</v>
      </c>
      <c r="MS90" s="557">
        <f t="shared" ca="1" si="449"/>
        <v>0</v>
      </c>
      <c r="MT90" s="557">
        <f t="shared" ca="1" si="449"/>
        <v>0</v>
      </c>
      <c r="MU90" s="557">
        <f t="shared" ca="1" si="449"/>
        <v>0</v>
      </c>
      <c r="MV90" s="557">
        <f t="shared" ca="1" si="449"/>
        <v>0</v>
      </c>
      <c r="MW90" s="557">
        <f t="shared" ca="1" si="450"/>
        <v>0</v>
      </c>
      <c r="MX90" s="557">
        <f t="shared" ca="1" si="450"/>
        <v>0</v>
      </c>
      <c r="MY90" s="557">
        <f t="shared" ca="1" si="450"/>
        <v>0</v>
      </c>
      <c r="MZ90" s="557">
        <f t="shared" ca="1" si="450"/>
        <v>0</v>
      </c>
      <c r="NA90" s="557">
        <f t="shared" ca="1" si="450"/>
        <v>0</v>
      </c>
      <c r="NB90" s="557">
        <f t="shared" ca="1" si="450"/>
        <v>0</v>
      </c>
      <c r="NC90" s="557">
        <f t="shared" ca="1" si="450"/>
        <v>0</v>
      </c>
      <c r="ND90" s="557">
        <f t="shared" ca="1" si="450"/>
        <v>0</v>
      </c>
      <c r="NE90" s="557">
        <f t="shared" ca="1" si="450"/>
        <v>0</v>
      </c>
      <c r="NF90" s="557">
        <f t="shared" ca="1" si="450"/>
        <v>0</v>
      </c>
      <c r="NG90" s="557">
        <f t="shared" ca="1" si="451"/>
        <v>0</v>
      </c>
      <c r="NH90" s="557">
        <f t="shared" ca="1" si="451"/>
        <v>0</v>
      </c>
      <c r="NI90" s="557">
        <f t="shared" ca="1" si="451"/>
        <v>0</v>
      </c>
      <c r="NJ90" s="557">
        <f t="shared" ca="1" si="451"/>
        <v>0</v>
      </c>
      <c r="NK90" s="557">
        <f t="shared" ca="1" si="451"/>
        <v>0</v>
      </c>
      <c r="NL90" s="557">
        <f t="shared" ca="1" si="451"/>
        <v>0</v>
      </c>
      <c r="NM90" s="557">
        <f t="shared" ca="1" si="451"/>
        <v>0</v>
      </c>
      <c r="NN90" s="557">
        <f t="shared" ca="1" si="451"/>
        <v>0</v>
      </c>
      <c r="NO90" s="557">
        <f t="shared" ca="1" si="451"/>
        <v>0</v>
      </c>
      <c r="NP90" s="557">
        <f t="shared" ca="1" si="451"/>
        <v>0</v>
      </c>
      <c r="NQ90" s="557">
        <f t="shared" ca="1" si="452"/>
        <v>0</v>
      </c>
      <c r="NR90" s="557">
        <f t="shared" ca="1" si="452"/>
        <v>0</v>
      </c>
      <c r="NS90" s="557">
        <f t="shared" ca="1" si="452"/>
        <v>0</v>
      </c>
      <c r="NT90" s="557">
        <f t="shared" ca="1" si="452"/>
        <v>0</v>
      </c>
      <c r="NU90" s="557">
        <f t="shared" ca="1" si="452"/>
        <v>0</v>
      </c>
      <c r="NV90" s="557">
        <f t="shared" ca="1" si="452"/>
        <v>0</v>
      </c>
      <c r="NW90" s="557">
        <f t="shared" ca="1" si="452"/>
        <v>0</v>
      </c>
      <c r="NX90" s="557">
        <f t="shared" ca="1" si="452"/>
        <v>0</v>
      </c>
      <c r="NY90" s="557">
        <f t="shared" ca="1" si="452"/>
        <v>0</v>
      </c>
      <c r="NZ90" s="557">
        <f t="shared" ca="1" si="452"/>
        <v>0</v>
      </c>
      <c r="OA90" s="557">
        <f t="shared" ca="1" si="453"/>
        <v>0</v>
      </c>
      <c r="OB90" s="557">
        <f t="shared" ca="1" si="453"/>
        <v>0</v>
      </c>
      <c r="OC90" s="557">
        <f t="shared" ca="1" si="453"/>
        <v>0</v>
      </c>
      <c r="OD90" s="557">
        <f t="shared" ca="1" si="453"/>
        <v>0</v>
      </c>
      <c r="OE90" s="557">
        <f t="shared" ca="1" si="453"/>
        <v>0</v>
      </c>
      <c r="OF90" s="557">
        <f t="shared" ca="1" si="453"/>
        <v>0</v>
      </c>
      <c r="OG90" s="557">
        <f t="shared" ca="1" si="453"/>
        <v>0</v>
      </c>
      <c r="OH90" s="557">
        <f t="shared" ca="1" si="453"/>
        <v>0</v>
      </c>
      <c r="OI90" s="557">
        <f t="shared" ca="1" si="453"/>
        <v>0</v>
      </c>
      <c r="OJ90" s="557">
        <f t="shared" ca="1" si="453"/>
        <v>0</v>
      </c>
      <c r="OK90" s="557">
        <f t="shared" ca="1" si="454"/>
        <v>0</v>
      </c>
      <c r="OL90" s="557">
        <f t="shared" ca="1" si="454"/>
        <v>0</v>
      </c>
      <c r="OM90" s="557">
        <f t="shared" ca="1" si="454"/>
        <v>0</v>
      </c>
      <c r="ON90" s="557">
        <f t="shared" ca="1" si="454"/>
        <v>0</v>
      </c>
      <c r="OO90" s="557">
        <f t="shared" ca="1" si="454"/>
        <v>0</v>
      </c>
      <c r="OP90" s="557">
        <f t="shared" ca="1" si="454"/>
        <v>0</v>
      </c>
      <c r="OQ90" s="557">
        <f t="shared" ca="1" si="454"/>
        <v>0</v>
      </c>
      <c r="OR90" s="557">
        <f t="shared" ca="1" si="454"/>
        <v>0</v>
      </c>
      <c r="OS90" s="557">
        <f t="shared" ca="1" si="454"/>
        <v>0</v>
      </c>
      <c r="OT90" s="557">
        <f t="shared" ca="1" si="454"/>
        <v>0</v>
      </c>
      <c r="OU90" s="557">
        <f t="shared" ca="1" si="455"/>
        <v>0</v>
      </c>
      <c r="OV90" s="557">
        <f t="shared" ca="1" si="455"/>
        <v>0</v>
      </c>
      <c r="OW90" s="557">
        <f t="shared" ca="1" si="455"/>
        <v>0</v>
      </c>
      <c r="OX90" s="557">
        <f t="shared" ca="1" si="455"/>
        <v>0</v>
      </c>
      <c r="OY90" s="557">
        <f t="shared" ca="1" si="455"/>
        <v>0</v>
      </c>
      <c r="OZ90" s="557">
        <f t="shared" ca="1" si="455"/>
        <v>0</v>
      </c>
      <c r="PA90" s="557">
        <f t="shared" ca="1" si="455"/>
        <v>0</v>
      </c>
      <c r="PB90" s="557">
        <f t="shared" ca="1" si="455"/>
        <v>0</v>
      </c>
      <c r="PC90" s="557">
        <f t="shared" ca="1" si="455"/>
        <v>0</v>
      </c>
      <c r="PD90" s="557">
        <f t="shared" ca="1" si="455"/>
        <v>0</v>
      </c>
      <c r="PE90" s="557">
        <f t="shared" ca="1" si="456"/>
        <v>0</v>
      </c>
      <c r="PF90" s="557">
        <f t="shared" ca="1" si="456"/>
        <v>0</v>
      </c>
      <c r="PG90" s="557">
        <f t="shared" ca="1" si="456"/>
        <v>0</v>
      </c>
      <c r="PH90" s="557">
        <f t="shared" ca="1" si="456"/>
        <v>0</v>
      </c>
      <c r="PI90" s="557">
        <f t="shared" ca="1" si="456"/>
        <v>0</v>
      </c>
      <c r="PJ90" s="557">
        <f t="shared" ca="1" si="456"/>
        <v>0</v>
      </c>
      <c r="PK90" s="557">
        <f t="shared" ca="1" si="456"/>
        <v>0</v>
      </c>
      <c r="PL90" s="557">
        <f t="shared" ca="1" si="456"/>
        <v>0</v>
      </c>
      <c r="PM90" s="557">
        <f t="shared" ca="1" si="456"/>
        <v>0</v>
      </c>
      <c r="PN90" s="557">
        <f t="shared" ca="1" si="456"/>
        <v>0</v>
      </c>
      <c r="PO90" s="557">
        <f t="shared" ca="1" si="457"/>
        <v>0</v>
      </c>
      <c r="PP90" s="557">
        <f t="shared" ca="1" si="457"/>
        <v>0</v>
      </c>
      <c r="PQ90" s="557">
        <f t="shared" ca="1" si="457"/>
        <v>0</v>
      </c>
      <c r="PR90" s="557">
        <f t="shared" ca="1" si="457"/>
        <v>0</v>
      </c>
      <c r="PS90" s="557">
        <f t="shared" ca="1" si="457"/>
        <v>0</v>
      </c>
      <c r="PT90" s="557">
        <f t="shared" ca="1" si="457"/>
        <v>0</v>
      </c>
      <c r="PU90" s="557">
        <f t="shared" ca="1" si="457"/>
        <v>0</v>
      </c>
      <c r="PV90" s="557">
        <f t="shared" ca="1" si="457"/>
        <v>0</v>
      </c>
      <c r="PW90" s="557">
        <f t="shared" ca="1" si="457"/>
        <v>0</v>
      </c>
      <c r="PX90" s="557">
        <f t="shared" ca="1" si="457"/>
        <v>0</v>
      </c>
      <c r="PY90" s="557">
        <f t="shared" ca="1" si="458"/>
        <v>0</v>
      </c>
      <c r="PZ90" s="557">
        <f t="shared" ca="1" si="458"/>
        <v>0</v>
      </c>
      <c r="QA90" s="557">
        <f t="shared" ca="1" si="458"/>
        <v>0</v>
      </c>
      <c r="QB90" s="557">
        <f t="shared" ca="1" si="458"/>
        <v>0</v>
      </c>
      <c r="QC90" s="557">
        <f t="shared" ca="1" si="458"/>
        <v>0</v>
      </c>
      <c r="QD90" s="557">
        <f t="shared" ca="1" si="458"/>
        <v>0</v>
      </c>
      <c r="QE90" s="557">
        <f t="shared" ca="1" si="458"/>
        <v>0</v>
      </c>
      <c r="QF90" s="557">
        <f t="shared" ca="1" si="458"/>
        <v>0</v>
      </c>
      <c r="QG90" s="557">
        <f t="shared" ca="1" si="458"/>
        <v>0</v>
      </c>
      <c r="QH90" s="557">
        <f t="shared" ca="1" si="458"/>
        <v>0</v>
      </c>
      <c r="QI90" s="557">
        <f t="shared" ca="1" si="459"/>
        <v>0</v>
      </c>
      <c r="QJ90" s="557">
        <f t="shared" ca="1" si="459"/>
        <v>0</v>
      </c>
      <c r="QK90" s="557">
        <f t="shared" ca="1" si="459"/>
        <v>0</v>
      </c>
      <c r="QL90" s="557">
        <f t="shared" ca="1" si="459"/>
        <v>0</v>
      </c>
      <c r="QM90" s="557">
        <f t="shared" ca="1" si="459"/>
        <v>0</v>
      </c>
      <c r="QN90" s="557">
        <f t="shared" ca="1" si="459"/>
        <v>0</v>
      </c>
      <c r="QO90" s="557">
        <f t="shared" ca="1" si="459"/>
        <v>0</v>
      </c>
      <c r="QP90" s="557">
        <f t="shared" ca="1" si="459"/>
        <v>0</v>
      </c>
      <c r="QQ90" s="557">
        <f t="shared" ca="1" si="459"/>
        <v>0</v>
      </c>
      <c r="QR90" s="557">
        <f t="shared" ca="1" si="459"/>
        <v>0</v>
      </c>
      <c r="QS90" s="557">
        <f t="shared" ca="1" si="460"/>
        <v>0</v>
      </c>
      <c r="QT90" s="557">
        <f t="shared" ca="1" si="460"/>
        <v>0</v>
      </c>
      <c r="QU90" s="557">
        <f t="shared" ca="1" si="460"/>
        <v>0</v>
      </c>
      <c r="QV90" s="557">
        <f t="shared" ca="1" si="460"/>
        <v>0</v>
      </c>
      <c r="QW90" s="557">
        <f t="shared" ca="1" si="460"/>
        <v>0</v>
      </c>
      <c r="QX90" s="557">
        <f t="shared" ca="1" si="460"/>
        <v>0</v>
      </c>
      <c r="QY90" s="557">
        <f t="shared" ca="1" si="460"/>
        <v>0</v>
      </c>
      <c r="QZ90" s="557">
        <f t="shared" ca="1" si="460"/>
        <v>0</v>
      </c>
      <c r="RA90" s="557">
        <f t="shared" ca="1" si="460"/>
        <v>0</v>
      </c>
      <c r="RB90" s="557">
        <f t="shared" ca="1" si="460"/>
        <v>0</v>
      </c>
      <c r="RC90" s="557">
        <f t="shared" ca="1" si="461"/>
        <v>0</v>
      </c>
      <c r="RD90" s="557">
        <f t="shared" ca="1" si="461"/>
        <v>0</v>
      </c>
      <c r="RE90" s="557">
        <f t="shared" ca="1" si="461"/>
        <v>0</v>
      </c>
      <c r="RF90" s="557">
        <f t="shared" ca="1" si="461"/>
        <v>0</v>
      </c>
      <c r="RG90" s="557">
        <f t="shared" ca="1" si="461"/>
        <v>0</v>
      </c>
      <c r="RH90" s="557">
        <f t="shared" ca="1" si="461"/>
        <v>0</v>
      </c>
      <c r="RI90" s="557">
        <f t="shared" ca="1" si="461"/>
        <v>0</v>
      </c>
      <c r="RJ90" s="557">
        <f t="shared" ca="1" si="461"/>
        <v>0</v>
      </c>
      <c r="RK90" s="557">
        <f t="shared" ca="1" si="461"/>
        <v>0</v>
      </c>
      <c r="RL90" s="557">
        <f t="shared" ca="1" si="461"/>
        <v>0</v>
      </c>
      <c r="RM90" s="557">
        <f t="shared" ca="1" si="462"/>
        <v>0</v>
      </c>
      <c r="RN90" s="557">
        <f t="shared" ca="1" si="462"/>
        <v>0</v>
      </c>
      <c r="RO90" s="557">
        <f t="shared" ca="1" si="462"/>
        <v>0</v>
      </c>
      <c r="RP90" s="557">
        <f t="shared" ca="1" si="462"/>
        <v>0</v>
      </c>
      <c r="RQ90" s="557">
        <f t="shared" ca="1" si="462"/>
        <v>0</v>
      </c>
      <c r="RR90" s="557">
        <f t="shared" ca="1" si="462"/>
        <v>0</v>
      </c>
      <c r="RS90" s="557">
        <f t="shared" ca="1" si="462"/>
        <v>0</v>
      </c>
      <c r="RT90" s="557">
        <f t="shared" ca="1" si="462"/>
        <v>0</v>
      </c>
      <c r="RU90" s="557">
        <f t="shared" ca="1" si="462"/>
        <v>0</v>
      </c>
      <c r="RV90" s="557">
        <f t="shared" ca="1" si="462"/>
        <v>0</v>
      </c>
      <c r="RW90" s="557">
        <f t="shared" ca="1" si="463"/>
        <v>0</v>
      </c>
      <c r="RX90" s="557">
        <f t="shared" ca="1" si="463"/>
        <v>0</v>
      </c>
      <c r="RY90" s="557">
        <f t="shared" ca="1" si="463"/>
        <v>0</v>
      </c>
      <c r="RZ90" s="557">
        <f t="shared" ca="1" si="463"/>
        <v>0</v>
      </c>
      <c r="SA90" s="557">
        <f t="shared" ca="1" si="463"/>
        <v>0</v>
      </c>
      <c r="SB90" s="557">
        <f t="shared" ca="1" si="463"/>
        <v>0</v>
      </c>
      <c r="SC90" s="557">
        <f t="shared" ca="1" si="463"/>
        <v>0</v>
      </c>
      <c r="SD90" s="557">
        <f t="shared" ca="1" si="463"/>
        <v>0</v>
      </c>
      <c r="SE90" s="557">
        <f t="shared" ca="1" si="463"/>
        <v>0</v>
      </c>
      <c r="SF90" s="557">
        <f t="shared" ca="1" si="463"/>
        <v>0</v>
      </c>
      <c r="SG90" s="557">
        <f t="shared" ca="1" si="464"/>
        <v>0</v>
      </c>
      <c r="SH90" s="557">
        <f t="shared" ca="1" si="464"/>
        <v>0</v>
      </c>
      <c r="SI90" s="557">
        <f t="shared" ca="1" si="464"/>
        <v>0</v>
      </c>
      <c r="SJ90" s="557">
        <f t="shared" ca="1" si="464"/>
        <v>0</v>
      </c>
      <c r="SK90" s="557">
        <f t="shared" ca="1" si="464"/>
        <v>0</v>
      </c>
      <c r="SL90" s="557">
        <f t="shared" ca="1" si="464"/>
        <v>0</v>
      </c>
      <c r="SM90" s="557">
        <f t="shared" ca="1" si="464"/>
        <v>0</v>
      </c>
      <c r="SN90" s="557">
        <f t="shared" ca="1" si="464"/>
        <v>0</v>
      </c>
      <c r="SO90" s="557">
        <f t="shared" ca="1" si="464"/>
        <v>0</v>
      </c>
      <c r="SP90" s="557">
        <f t="shared" ca="1" si="464"/>
        <v>0</v>
      </c>
      <c r="SQ90" s="557">
        <f t="shared" ca="1" si="465"/>
        <v>0</v>
      </c>
      <c r="SR90" s="557">
        <f t="shared" ca="1" si="465"/>
        <v>0</v>
      </c>
      <c r="SS90" s="557">
        <f t="shared" ca="1" si="465"/>
        <v>0</v>
      </c>
      <c r="ST90" s="557">
        <f t="shared" ca="1" si="465"/>
        <v>0</v>
      </c>
      <c r="SU90" s="557">
        <f t="shared" ca="1" si="465"/>
        <v>0</v>
      </c>
      <c r="SV90" s="557">
        <f t="shared" ca="1" si="465"/>
        <v>0</v>
      </c>
      <c r="SW90" s="557">
        <f t="shared" ca="1" si="465"/>
        <v>0</v>
      </c>
      <c r="SX90" s="557">
        <f t="shared" ca="1" si="465"/>
        <v>0</v>
      </c>
      <c r="SY90" s="557">
        <f t="shared" ca="1" si="465"/>
        <v>0</v>
      </c>
      <c r="SZ90" s="557">
        <f t="shared" ca="1" si="465"/>
        <v>0</v>
      </c>
      <c r="TA90" s="557">
        <f t="shared" ca="1" si="466"/>
        <v>0</v>
      </c>
      <c r="TB90" s="557">
        <f t="shared" ca="1" si="466"/>
        <v>0</v>
      </c>
      <c r="TC90" s="557">
        <f t="shared" ca="1" si="466"/>
        <v>0</v>
      </c>
      <c r="TD90" s="557">
        <f t="shared" ca="1" si="466"/>
        <v>0</v>
      </c>
      <c r="TE90" s="557">
        <f t="shared" ca="1" si="466"/>
        <v>0</v>
      </c>
      <c r="TF90" s="557">
        <f t="shared" ca="1" si="466"/>
        <v>0</v>
      </c>
      <c r="TG90" s="557">
        <f t="shared" ca="1" si="466"/>
        <v>0</v>
      </c>
      <c r="TH90" s="557">
        <f t="shared" ca="1" si="466"/>
        <v>0</v>
      </c>
      <c r="TI90" s="557">
        <f t="shared" ca="1" si="466"/>
        <v>0</v>
      </c>
      <c r="TJ90" s="557">
        <f t="shared" ca="1" si="466"/>
        <v>0</v>
      </c>
      <c r="TK90" s="557">
        <f t="shared" ca="1" si="467"/>
        <v>0</v>
      </c>
      <c r="TL90" s="557">
        <f t="shared" ca="1" si="467"/>
        <v>0</v>
      </c>
      <c r="TM90" s="557">
        <f t="shared" ca="1" si="467"/>
        <v>0</v>
      </c>
      <c r="TN90" s="557">
        <f t="shared" ca="1" si="467"/>
        <v>0</v>
      </c>
      <c r="TO90" s="557">
        <f t="shared" ca="1" si="467"/>
        <v>0</v>
      </c>
      <c r="TP90" s="557">
        <f t="shared" ca="1" si="467"/>
        <v>0</v>
      </c>
      <c r="TQ90" s="557">
        <f t="shared" ca="1" si="467"/>
        <v>0</v>
      </c>
      <c r="TR90" s="557">
        <f t="shared" ca="1" si="467"/>
        <v>0</v>
      </c>
      <c r="TS90" s="557">
        <f t="shared" ca="1" si="467"/>
        <v>0</v>
      </c>
      <c r="TT90" s="557">
        <f t="shared" ca="1" si="467"/>
        <v>0</v>
      </c>
      <c r="TU90" s="557">
        <f t="shared" ca="1" si="468"/>
        <v>0</v>
      </c>
      <c r="TV90" s="557">
        <f t="shared" ca="1" si="468"/>
        <v>0</v>
      </c>
      <c r="TW90" s="557">
        <f t="shared" ca="1" si="468"/>
        <v>0</v>
      </c>
      <c r="TX90" s="557">
        <f t="shared" ca="1" si="468"/>
        <v>0</v>
      </c>
      <c r="TY90" s="557">
        <f t="shared" ca="1" si="468"/>
        <v>0</v>
      </c>
      <c r="TZ90" s="557">
        <f t="shared" ca="1" si="468"/>
        <v>0</v>
      </c>
      <c r="UA90" s="557">
        <f t="shared" ca="1" si="468"/>
        <v>0</v>
      </c>
      <c r="UB90" s="557">
        <f t="shared" ca="1" si="468"/>
        <v>0</v>
      </c>
      <c r="UC90" s="557">
        <f t="shared" ca="1" si="468"/>
        <v>0</v>
      </c>
      <c r="UD90" s="557">
        <f t="shared" ca="1" si="468"/>
        <v>0</v>
      </c>
      <c r="UE90" s="557">
        <f t="shared" ca="1" si="469"/>
        <v>0</v>
      </c>
      <c r="UF90" s="557">
        <f t="shared" ca="1" si="469"/>
        <v>0</v>
      </c>
      <c r="UG90" s="557">
        <f t="shared" ca="1" si="469"/>
        <v>0</v>
      </c>
      <c r="UH90" s="557">
        <f t="shared" ca="1" si="469"/>
        <v>0</v>
      </c>
      <c r="UI90" s="557">
        <f t="shared" ca="1" si="469"/>
        <v>0</v>
      </c>
      <c r="UJ90" s="557">
        <f t="shared" ca="1" si="469"/>
        <v>0</v>
      </c>
      <c r="UK90" s="557">
        <f t="shared" ca="1" si="469"/>
        <v>0</v>
      </c>
      <c r="UL90" s="557">
        <f t="shared" ca="1" si="469"/>
        <v>0</v>
      </c>
      <c r="UM90" s="557">
        <f t="shared" ca="1" si="469"/>
        <v>0</v>
      </c>
      <c r="UN90" s="557">
        <f t="shared" ca="1" si="469"/>
        <v>0</v>
      </c>
      <c r="UO90" s="557">
        <f t="shared" ca="1" si="470"/>
        <v>0</v>
      </c>
      <c r="UP90" s="557">
        <f t="shared" ca="1" si="470"/>
        <v>0</v>
      </c>
      <c r="UQ90" s="557">
        <f t="shared" ca="1" si="470"/>
        <v>0</v>
      </c>
      <c r="UR90" s="557">
        <f t="shared" ca="1" si="470"/>
        <v>0</v>
      </c>
      <c r="US90" s="557">
        <f t="shared" ca="1" si="470"/>
        <v>0</v>
      </c>
      <c r="UT90" s="557">
        <f t="shared" ca="1" si="470"/>
        <v>0</v>
      </c>
      <c r="UU90" s="557">
        <f t="shared" ca="1" si="470"/>
        <v>0</v>
      </c>
      <c r="UV90" s="557">
        <f t="shared" ca="1" si="470"/>
        <v>0</v>
      </c>
      <c r="UW90" s="557">
        <f t="shared" ca="1" si="470"/>
        <v>0</v>
      </c>
      <c r="UX90" s="557">
        <f t="shared" ca="1" si="470"/>
        <v>0</v>
      </c>
      <c r="UY90" s="557">
        <f t="shared" ca="1" si="471"/>
        <v>0</v>
      </c>
      <c r="UZ90" s="557">
        <f t="shared" ca="1" si="471"/>
        <v>0</v>
      </c>
      <c r="VA90" s="557">
        <f t="shared" ca="1" si="471"/>
        <v>0</v>
      </c>
      <c r="VB90" s="557">
        <f t="shared" ca="1" si="471"/>
        <v>0</v>
      </c>
      <c r="VC90" s="557">
        <f t="shared" ca="1" si="471"/>
        <v>0</v>
      </c>
      <c r="VD90" s="557">
        <f t="shared" ca="1" si="471"/>
        <v>0</v>
      </c>
      <c r="VE90" s="557">
        <f t="shared" ca="1" si="471"/>
        <v>0</v>
      </c>
      <c r="VF90" s="557">
        <f t="shared" ca="1" si="471"/>
        <v>0</v>
      </c>
      <c r="VG90" s="557">
        <f t="shared" ca="1" si="471"/>
        <v>0</v>
      </c>
      <c r="VH90" s="557">
        <f t="shared" ca="1" si="471"/>
        <v>0</v>
      </c>
      <c r="VI90" s="557">
        <f t="shared" ca="1" si="471"/>
        <v>0</v>
      </c>
      <c r="VJ90" s="189">
        <f t="shared" ca="1" si="472"/>
        <v>0</v>
      </c>
      <c r="VK90" s="189">
        <f t="shared" ca="1" si="472"/>
        <v>0</v>
      </c>
      <c r="VL90" s="189">
        <f t="shared" ca="1" si="472"/>
        <v>0</v>
      </c>
      <c r="VM90" s="189">
        <f t="shared" ca="1" si="472"/>
        <v>0</v>
      </c>
      <c r="VN90" s="189">
        <f t="shared" ca="1" si="472"/>
        <v>0</v>
      </c>
      <c r="VO90" s="230">
        <f t="shared" ca="1" si="473"/>
        <v>0</v>
      </c>
      <c r="VP90" s="189">
        <f t="shared" ca="1" si="474"/>
        <v>0</v>
      </c>
      <c r="VQ90" s="189">
        <f t="shared" ca="1" si="474"/>
        <v>0</v>
      </c>
      <c r="VR90" s="189">
        <f t="shared" ca="1" si="474"/>
        <v>0</v>
      </c>
      <c r="VS90" s="189">
        <f t="shared" ca="1" si="474"/>
        <v>0</v>
      </c>
      <c r="VT90" s="189">
        <f t="shared" ca="1" si="474"/>
        <v>0</v>
      </c>
      <c r="VU90" s="230">
        <f t="shared" ca="1" si="475"/>
        <v>0</v>
      </c>
      <c r="VV90" s="231">
        <f t="shared" ca="1" si="476"/>
        <v>0</v>
      </c>
      <c r="VW90" s="231">
        <f t="shared" ca="1" si="476"/>
        <v>0</v>
      </c>
      <c r="VX90" s="231">
        <f t="shared" ca="1" si="476"/>
        <v>0</v>
      </c>
      <c r="VY90" s="231">
        <f t="shared" ca="1" si="476"/>
        <v>0</v>
      </c>
      <c r="VZ90" s="544">
        <f t="shared" ca="1" si="477"/>
        <v>0</v>
      </c>
      <c r="WA90" s="231">
        <f t="shared" ca="1" si="478"/>
        <v>0</v>
      </c>
      <c r="WB90" s="231">
        <f t="shared" ca="1" si="478"/>
        <v>0</v>
      </c>
      <c r="WC90" s="231">
        <f t="shared" ca="1" si="478"/>
        <v>0</v>
      </c>
      <c r="WD90" s="231">
        <f t="shared" ca="1" si="478"/>
        <v>0</v>
      </c>
      <c r="WE90" s="544">
        <f t="shared" ca="1" si="479"/>
        <v>0</v>
      </c>
      <c r="WF90" s="544">
        <f t="shared" ca="1" si="479"/>
        <v>0</v>
      </c>
      <c r="WG90" s="544">
        <f t="shared" ca="1" si="479"/>
        <v>0</v>
      </c>
      <c r="WH90" s="544">
        <f t="shared" ca="1" si="479"/>
        <v>0</v>
      </c>
      <c r="WI90" s="544">
        <f t="shared" ca="1" si="479"/>
        <v>0</v>
      </c>
      <c r="WJ90" s="544">
        <f t="shared" ca="1" si="479"/>
        <v>0</v>
      </c>
      <c r="WK90" s="544">
        <f t="shared" ca="1" si="479"/>
        <v>0</v>
      </c>
      <c r="WL90" s="535" cm="1">
        <f t="array" aca="1" ref="WL90" ca="1">INDEX(WL$13:WL89,$B90+1,1)</f>
        <v>0</v>
      </c>
      <c r="WM90" s="411">
        <f t="shared" ca="1" si="480"/>
        <v>19</v>
      </c>
      <c r="WN90" s="18"/>
      <c r="WO90" s="535" cm="1">
        <f t="array" aca="1" ref="WO90" ca="1">INDEX(WO$13:WO89,$B90+1,1)</f>
        <v>0</v>
      </c>
      <c r="WP90" s="411">
        <f t="shared" si="481"/>
        <v>0</v>
      </c>
      <c r="WQ90" s="535" cm="1">
        <f t="array" aca="1" ref="WQ90" ca="1">INDEX(WQ$13:WQ89,$B90+1,1)</f>
        <v>0</v>
      </c>
      <c r="WR90" s="535" t="str" cm="1">
        <f t="array" aca="1" ref="WR90" ca="1">INDEX(WR$13:WR89,$B90+1,1)</f>
        <v>-</v>
      </c>
      <c r="WS90" s="535" t="str" cm="1">
        <f t="array" aca="1" ref="WS90" ca="1">INDEX(WS$13:WS89,$B90+1,1)</f>
        <v>-</v>
      </c>
      <c r="WT90" s="535" t="str" cm="1">
        <f t="array" aca="1" ref="WT90" ca="1">INDEX(WT$13:WT89,$B90+1,1)</f>
        <v>-</v>
      </c>
      <c r="WU90" s="535" t="str" cm="1">
        <f t="array" aca="1" ref="WU90" ca="1">INDEX(WU$13:WU89,$B90+1,1)</f>
        <v>-</v>
      </c>
      <c r="WV90" s="535" t="str" cm="1">
        <f t="array" aca="1" ref="WV90" ca="1">INDEX(WV$13:WV89,$B90+1,1)</f>
        <v>-</v>
      </c>
      <c r="WW90" s="535" t="str" cm="1">
        <f t="array" aca="1" ref="WW90" ca="1">INDEX(WW$13:WW89,$B90+1,1)</f>
        <v>-</v>
      </c>
      <c r="WX90" s="535" t="str" cm="1">
        <f t="array" aca="1" ref="WX90" ca="1">INDEX(WX$13:WX89,$B90+1,1)</f>
        <v>-</v>
      </c>
      <c r="WY90" s="535" t="str" cm="1">
        <f t="array" aca="1" ref="WY90" ca="1">INDEX(WY$13:WY89,$B90+1,1)</f>
        <v>-</v>
      </c>
      <c r="WZ90" s="535" t="str" cm="1">
        <f t="array" aca="1" ref="WZ90" ca="1">INDEX(WZ$13:WZ89,$B90+1,1)</f>
        <v>-</v>
      </c>
      <c r="XA90" s="535" t="str" cm="1">
        <f t="array" aca="1" ref="XA90" ca="1">INDEX(XA$13:XA89,$B90+1,1)</f>
        <v>-</v>
      </c>
      <c r="XB90" s="535" t="str" cm="1">
        <f t="array" aca="1" ref="XB90" ca="1">INDEX(XB$13:XB89,$B90+1,1)</f>
        <v>-</v>
      </c>
      <c r="XC90" s="535" t="str" cm="1">
        <f t="array" aca="1" ref="XC90" ca="1">INDEX(XC$13:XC89,$B90+1,1)</f>
        <v>-</v>
      </c>
      <c r="XD90" s="535" t="str" cm="1">
        <f t="array" aca="1" ref="XD90" ca="1">INDEX(XD$13:XD89,$B90+1,1)</f>
        <v>-</v>
      </c>
      <c r="XE90" s="535" t="str" cm="1">
        <f t="array" aca="1" ref="XE90" ca="1">INDEX(XE$13:XE89,$B90+1,1)</f>
        <v>-</v>
      </c>
      <c r="XF90" s="535" t="str" cm="1">
        <f t="array" aca="1" ref="XF90" ca="1">INDEX(XF$13:XF89,$B90+1,1)</f>
        <v>-</v>
      </c>
      <c r="XG90" s="535" t="str" cm="1">
        <f t="array" aca="1" ref="XG90" ca="1">INDEX(XG$13:XG89,$B90+1,1)</f>
        <v>-</v>
      </c>
      <c r="XH90" s="18"/>
      <c r="XI90" s="411" t="b">
        <f t="shared" ca="1" si="482"/>
        <v>0</v>
      </c>
      <c r="XJ90" s="411" t="str">
        <f t="shared" ca="1" si="483"/>
        <v>-</v>
      </c>
      <c r="XK90" s="535" t="str" cm="1">
        <f t="array" aca="1" ref="XK90" ca="1">INDEX(XK$13:XK89,$B90+1,1)</f>
        <v>-</v>
      </c>
      <c r="XL90" s="535" t="str" cm="1">
        <f t="array" aca="1" ref="XL90" ca="1">INDEX(XL$13:XL89,$B90+1,1)</f>
        <v>-</v>
      </c>
      <c r="XM90" s="535" t="str" cm="1">
        <f t="array" aca="1" ref="XM90" ca="1">INDEX(XM$13:XM89,$B90+1,1)</f>
        <v>-</v>
      </c>
      <c r="XN90" s="545" cm="1">
        <f t="array" aca="1" ref="XN90" ca="1">INDEX(i.AgeJ,$AD90,1)</f>
        <v>0</v>
      </c>
      <c r="XO90" s="535" t="str" cm="1">
        <f t="array" aca="1" ref="XO90" ca="1">INDEX(XO$13:XO89,$B90+1,1)</f>
        <v>-</v>
      </c>
      <c r="XP90" s="411" t="str">
        <f t="shared" si="484"/>
        <v>-</v>
      </c>
      <c r="XQ90" s="411" t="str">
        <f t="shared" si="484"/>
        <v>-</v>
      </c>
      <c r="XR90" s="535" t="str" cm="1">
        <f t="array" aca="1" ref="XR90" ca="1">INDEX(XR$13:XR89,$B90+1,1)</f>
        <v>-</v>
      </c>
      <c r="XS90" s="535" t="str" cm="1">
        <f t="array" aca="1" ref="XS90" ca="1">INDEX(XS$13:XS89,$B90+1,1)</f>
        <v>-</v>
      </c>
      <c r="XT90" s="535" t="str" cm="1">
        <f t="array" aca="1" ref="XT90" ca="1">INDEX(XT$13:XT89,$B90+1,1)</f>
        <v>-</v>
      </c>
      <c r="XU90" s="535" t="str" cm="1">
        <f t="array" aca="1" ref="XU90" ca="1">INDEX(XU$13:XU89,$B90+1,1)</f>
        <v>-</v>
      </c>
      <c r="XV90" s="535" t="str" cm="1">
        <f t="array" aca="1" ref="XV90" ca="1">INDEX(XV$13:XV89,$B90+1,1)</f>
        <v>-</v>
      </c>
      <c r="XW90" s="535" t="b" cm="1">
        <f t="array" aca="1" ref="XW90" ca="1">INDEX(XW$13:XW89,$B90+1,1)</f>
        <v>1</v>
      </c>
      <c r="XX90" s="535" t="str" cm="1">
        <f t="array" aca="1" ref="XX90" ca="1">INDEX(XX$13:XX89,$B90+1,1)</f>
        <v>-</v>
      </c>
      <c r="XY90" s="535" cm="1">
        <f t="array" aca="1" ref="XY90" ca="1">INDEX(XY$13:XY89,$B90+1,1)</f>
        <v>0</v>
      </c>
      <c r="XZ90" s="535" cm="1">
        <f t="array" aca="1" ref="XZ90" ca="1">INDEX(XZ$13:XZ89,$B90+1,1)</f>
        <v>0</v>
      </c>
      <c r="YA90" s="535" cm="1">
        <f t="array" aca="1" ref="YA90" ca="1">INDEX(YA$13:YA89,$B90+1,1)</f>
        <v>0</v>
      </c>
      <c r="YB90" s="18"/>
      <c r="YC90" s="411">
        <f t="shared" si="485"/>
        <v>50</v>
      </c>
      <c r="YD90" s="411">
        <f t="shared" si="485"/>
        <v>50</v>
      </c>
      <c r="YE90" s="411">
        <f t="shared" si="485"/>
        <v>50</v>
      </c>
      <c r="YF90" s="411">
        <f t="shared" si="485"/>
        <v>50</v>
      </c>
      <c r="YG90" s="535" cm="1">
        <f t="array" aca="1" ref="YG90" ca="1">INDEX(YG$13:YG89,$B90+1,1)</f>
        <v>1</v>
      </c>
      <c r="YH90" s="535" cm="1">
        <f t="array" aca="1" ref="YH90" ca="1">INDEX(YH$13:YH89,$B90+1,1)</f>
        <v>1</v>
      </c>
      <c r="YI90" s="535" cm="1">
        <f t="array" aca="1" ref="YI90" ca="1">INDEX(YI$13:YI89,$B90+1,1)</f>
        <v>1</v>
      </c>
      <c r="YJ90" s="535" cm="1">
        <f t="array" aca="1" ref="YJ90" ca="1">INDEX(YJ$13:YJ89,$B90+1,1)</f>
        <v>1</v>
      </c>
      <c r="YK90" s="535" t="str" cm="1">
        <f t="array" aca="1" ref="YK90" ca="1">INDEX(YK$13:YK89,$B90+1,1)</f>
        <v>-</v>
      </c>
      <c r="YL90" s="535" t="str" cm="1">
        <f t="array" aca="1" ref="YL90" ca="1">INDEX(YL$13:YL89,$B90+1,1)</f>
        <v>-</v>
      </c>
      <c r="YM90" s="535" t="str" cm="1">
        <f t="array" aca="1" ref="YM90" ca="1">INDEX(YM$13:YM89,$B90+1,1)</f>
        <v>-</v>
      </c>
      <c r="YN90" s="535" t="str" cm="1">
        <f t="array" aca="1" ref="YN90" ca="1">INDEX(YN$13:YN89,$B90+1,1)</f>
        <v>-</v>
      </c>
      <c r="YO90" s="535" t="str" cm="1">
        <f t="array" aca="1" ref="YO90" ca="1">INDEX(YO$13:YO89,$B90+1,1)</f>
        <v>-</v>
      </c>
      <c r="YP90" s="535" t="str" cm="1">
        <f t="array" aca="1" ref="YP90" ca="1">INDEX(YP$13:YP89,$B90+1,1)</f>
        <v>-</v>
      </c>
      <c r="YQ90" s="535" t="str" cm="1">
        <f t="array" aca="1" ref="YQ90" ca="1">INDEX(YQ$13:YQ89,$B90+1,1)</f>
        <v>-</v>
      </c>
      <c r="YR90" s="18"/>
      <c r="YS90" s="535" t="str" cm="1">
        <f t="array" aca="1" ref="YS90" ca="1">INDEX(YS$13:YS89,$B90+1,1)</f>
        <v>-</v>
      </c>
      <c r="YT90" s="411">
        <f t="shared" ca="1" si="486"/>
        <v>1</v>
      </c>
      <c r="YU90" s="18"/>
      <c r="YV90" s="669" t="b">
        <f t="shared" ca="1" si="487"/>
        <v>1</v>
      </c>
      <c r="YW90" s="535" t="b" cm="1">
        <f t="array" aca="1" ref="YW90" ca="1">INDEX(YW$13:YW89,$B90+1,1)</f>
        <v>0</v>
      </c>
      <c r="YX90" s="535" t="b" cm="1">
        <f t="array" aca="1" ref="YX90" ca="1">INDEX(YX$13:YX89,$B90+1,1)</f>
        <v>1</v>
      </c>
      <c r="YY90" s="535" t="b" cm="1">
        <f t="array" aca="1" ref="YY90" ca="1">INDEX(YY$13:YY89,$B90+1,1)</f>
        <v>1</v>
      </c>
      <c r="YZ90" s="411" t="b">
        <f t="shared" ca="1" si="514"/>
        <v>1</v>
      </c>
      <c r="ZA90" s="535" t="b" cm="1">
        <f t="array" aca="1" ref="ZA90" ca="1">INDEX(ZA$13:ZA89,$B90+1,1)</f>
        <v>0</v>
      </c>
      <c r="ZB90" s="535" cm="1">
        <f t="array" aca="1" ref="ZB90" ca="1">INDEX(ZB$13:ZB89,$B90+1,1)</f>
        <v>0</v>
      </c>
      <c r="ZC90" s="547" cm="1">
        <f t="array" aca="1" ref="ZC90" ca="1">IF(YX90&lt;&gt;TRUE,"-",VALUE(IFERROR(VALUE($K90),0) &amp; _xlfn.SWITCH($CD90,"-",4,$CD90) &amp; $L90 &amp; $T90 &amp; "00" &amp; $N90 &amp; $AK90 &amp; $R90 &amp; _xlfn.SWITCH($AM90,3,1,$AM90) &amp; _xlfn.SWITCH($M90,4,0,$M90) &amp; $AD90 &amp; IF(MOD($H90-2,ZC$6)&gt;=ZC$7,"",TEXT(INT(MOD($H90-2,ZC$6)/2)+1,"00"))))</f>
        <v>14210012120102</v>
      </c>
      <c r="ZD90" s="662" cm="1">
        <f t="array" aca="1" ref="ZD90" ca="1">IF(YY90&lt;&gt;TRUE,"-",VALUE(IFERROR(VALUE($K90),0) &amp; _xlfn.SWITCH($CD90,"-",4,$CD90) &amp; $L90 &amp; $T90 &amp; "00" &amp; $N90 &amp; $AK90 &amp; $R90 &amp; _xlfn.SWITCH($AM90,3,1,$AM90) &amp; _xlfn.SWITCH($M90,4,0,$M90) &amp; $AD90 &amp; IF(MOD($H90-1,ZD$6)&gt;=ZD$7,"",TEXT(INT(MOD($H90-1,ZD$6)/2)+1,"00"))))</f>
        <v>14210012120103</v>
      </c>
      <c r="ZE90" s="543">
        <f t="shared" ca="1" si="488"/>
        <v>652</v>
      </c>
      <c r="ZF90" s="543">
        <f t="shared" ca="1" si="488"/>
        <v>686</v>
      </c>
      <c r="ZG90" s="543">
        <f t="shared" ca="1" si="488"/>
        <v>721</v>
      </c>
      <c r="ZH90" s="459">
        <f t="shared" ca="1" si="489"/>
        <v>469</v>
      </c>
      <c r="ZI90" s="459">
        <f t="shared" ca="1" si="489"/>
        <v>504</v>
      </c>
      <c r="ZJ90" s="459">
        <f t="shared" ca="1" si="489"/>
        <v>539</v>
      </c>
      <c r="ZK90" s="459">
        <f t="shared" ca="1" si="490"/>
        <v>385</v>
      </c>
      <c r="ZL90" s="459">
        <f t="shared" ca="1" si="490"/>
        <v>420</v>
      </c>
      <c r="ZM90" s="459">
        <f t="shared" ca="1" si="490"/>
        <v>455</v>
      </c>
      <c r="ZN90" s="535" t="str" cm="1">
        <f t="array" aca="1" ref="ZN90" ca="1">INDEX(ZN$13:ZN89,$B90+1,1)</f>
        <v>-</v>
      </c>
      <c r="ZO90" s="22" t="b">
        <v>1</v>
      </c>
      <c r="ZP90" s="22" t="b">
        <v>0</v>
      </c>
      <c r="ZQ90" s="22" t="b">
        <v>0</v>
      </c>
      <c r="ZR90" s="22" t="b">
        <v>0</v>
      </c>
      <c r="ZS90" s="22" t="b">
        <v>0</v>
      </c>
      <c r="ZT90" s="535" t="str" cm="1">
        <f t="array" aca="1" ref="ZT90" ca="1">INDEX(ZT$13:ZT89,$B90+1,1)</f>
        <v>-</v>
      </c>
      <c r="ZU90" s="535" t="str" cm="1">
        <f t="array" aca="1" ref="ZU90" ca="1">INDEX(ZU$13:ZU89,$B90+1,1)</f>
        <v>-</v>
      </c>
      <c r="ZV90" s="535" t="str" cm="1">
        <f t="array" aca="1" ref="ZV90" ca="1">INDEX(ZV$13:ZV89,$B90+1,1)</f>
        <v>-</v>
      </c>
      <c r="ZW90" s="535" t="str" cm="1">
        <f t="array" aca="1" ref="ZW90" ca="1">INDEX(ZW$13:ZW89,$B90+1,1)</f>
        <v>-</v>
      </c>
      <c r="ZX90" s="535" t="str" cm="1">
        <f t="array" aca="1" ref="ZX90" ca="1">INDEX(ZX$13:ZX89,$B90+1,1)</f>
        <v>-</v>
      </c>
      <c r="ZY90" s="535" t="str" cm="1">
        <f t="array" aca="1" ref="ZY90" ca="1">INDEX(ZY$13:ZY89,$B90+1,1)</f>
        <v>-</v>
      </c>
      <c r="ZZ90" s="22">
        <v>3</v>
      </c>
      <c r="AAA90" s="22">
        <v>3</v>
      </c>
      <c r="AAB90" s="22" cm="1">
        <f t="array" aca="1" ref="AAB90" ca="1">INDEX(AAB$13:AAB89,$B90+1,1)</f>
        <v>0</v>
      </c>
      <c r="AAC90" s="22">
        <v>1</v>
      </c>
      <c r="AAD90" s="22">
        <v>-1</v>
      </c>
      <c r="AAE90" s="535" t="str" cm="1">
        <f t="array" aca="1" ref="AAE90" ca="1">INDEX(AAE$13:AAE89,$B90+1,1)</f>
        <v>-</v>
      </c>
      <c r="AAF90" s="535" t="str" cm="1">
        <f t="array" aca="1" ref="AAF90" ca="1">INDEX(AAF$13:AAF89,$B90+1,1)</f>
        <v>-</v>
      </c>
      <c r="AAG90" s="535" t="str" cm="1">
        <f t="array" aca="1" ref="AAG90" ca="1">INDEX(AAG$13:AAG89,$B90+1,1)</f>
        <v>-</v>
      </c>
      <c r="AAH90" s="520">
        <f ca="1">AAB90</f>
        <v>0</v>
      </c>
      <c r="AAI90" s="520">
        <f t="shared" ref="AAI90" si="522">AAC90</f>
        <v>1</v>
      </c>
      <c r="AAJ90" s="520">
        <f t="shared" ref="AAJ90" si="523">AAD90</f>
        <v>-1</v>
      </c>
      <c r="AAK90" s="535" t="str" cm="1">
        <f t="array" aca="1" ref="AAK90" ca="1">INDEX(AAK$13:AAK89,$B90+1,1)</f>
        <v>-</v>
      </c>
      <c r="AAL90" s="535" cm="1">
        <f t="array" aca="1" ref="AAL90" ca="1">INDEX(AAL$13:AAL89,$B90+1,1)</f>
        <v>1</v>
      </c>
      <c r="AAM90" s="535" cm="1">
        <f t="array" aca="1" ref="AAM90" ca="1">INDEX(AAM$13:AAM89,$B90+1,1)</f>
        <v>1</v>
      </c>
      <c r="AAN90" s="666" t="b">
        <f t="shared" ca="1" si="491"/>
        <v>0</v>
      </c>
      <c r="AAO90" s="666" t="b">
        <f t="shared" ca="1" si="491"/>
        <v>0</v>
      </c>
      <c r="AAP90" s="666" t="b">
        <f t="shared" ca="1" si="491"/>
        <v>0</v>
      </c>
      <c r="AAQ90" s="666" t="b">
        <f t="shared" ca="1" si="491"/>
        <v>0</v>
      </c>
      <c r="AAR90" s="667">
        <f t="shared" ca="1" si="492"/>
        <v>0.9</v>
      </c>
      <c r="AAS90" s="668">
        <f t="shared" ca="1" si="493"/>
        <v>0.66</v>
      </c>
      <c r="AAT90" s="669" t="b">
        <f t="shared" ca="1" si="494"/>
        <v>1</v>
      </c>
      <c r="AAU90" s="716">
        <f t="shared" ca="1" si="495"/>
        <v>999</v>
      </c>
      <c r="AAV90" s="191" t="b">
        <f t="shared" si="518"/>
        <v>0</v>
      </c>
      <c r="AAW90" s="715">
        <f t="shared" ca="1" si="496"/>
        <v>0.5</v>
      </c>
      <c r="AAX90" s="717">
        <f t="shared" ca="1" si="497"/>
        <v>0</v>
      </c>
      <c r="AAY90" s="717">
        <f t="shared" ca="1" si="497"/>
        <v>0</v>
      </c>
      <c r="AAZ90" s="670">
        <f t="shared" ca="1" si="498"/>
        <v>999999</v>
      </c>
      <c r="ABA90" s="18"/>
      <c r="ABB90" s="545" t="b">
        <f t="shared" ca="1" si="499"/>
        <v>1</v>
      </c>
      <c r="ABC90" s="545" t="str">
        <f t="shared" ca="1" si="499"/>
        <v>-</v>
      </c>
      <c r="ABD90" s="545" t="str">
        <f t="shared" ca="1" si="499"/>
        <v>-</v>
      </c>
      <c r="ABE90" s="545" t="str">
        <f t="shared" ca="1" si="499"/>
        <v>-</v>
      </c>
      <c r="ABF90" s="545" t="str">
        <f t="shared" ca="1" si="499"/>
        <v>-</v>
      </c>
      <c r="ABG90" s="545" t="str">
        <f t="shared" ca="1" si="499"/>
        <v>-</v>
      </c>
      <c r="ABH90" s="545" t="str">
        <f t="shared" ca="1" si="499"/>
        <v>-</v>
      </c>
      <c r="ABI90" s="545" t="str">
        <f t="shared" ca="1" si="499"/>
        <v>-</v>
      </c>
      <c r="ABJ90" s="545" t="str">
        <f t="shared" ca="1" si="499"/>
        <v>-</v>
      </c>
      <c r="ABK90" s="545" t="str">
        <f t="shared" ca="1" si="499"/>
        <v>-</v>
      </c>
      <c r="ABL90" s="545" t="str">
        <f t="shared" ca="1" si="500"/>
        <v>-</v>
      </c>
      <c r="ABM90" s="545" t="str">
        <f t="shared" ca="1" si="500"/>
        <v>-</v>
      </c>
      <c r="ABN90" s="545" t="str">
        <f t="shared" ca="1" si="500"/>
        <v>-</v>
      </c>
      <c r="ABO90" s="545" t="str">
        <f t="shared" ca="1" si="500"/>
        <v>-</v>
      </c>
      <c r="ABP90" s="545" t="str">
        <f t="shared" ca="1" si="500"/>
        <v>-</v>
      </c>
      <c r="ABQ90" s="545" t="str">
        <f t="shared" ca="1" si="500"/>
        <v>-</v>
      </c>
      <c r="ABR90" s="545" t="str">
        <f t="shared" ca="1" si="500"/>
        <v>-</v>
      </c>
      <c r="ABS90" s="545" t="str">
        <f t="shared" ca="1" si="500"/>
        <v>-</v>
      </c>
      <c r="ABT90" s="545" t="b">
        <f t="shared" ca="1" si="500"/>
        <v>1</v>
      </c>
      <c r="ABU90" s="545" t="str">
        <f t="shared" ca="1" si="500"/>
        <v>-</v>
      </c>
      <c r="ABV90" s="545" t="str">
        <f t="shared" ca="1" si="501"/>
        <v>-</v>
      </c>
      <c r="ABW90" s="545" t="str">
        <f t="shared" ca="1" si="501"/>
        <v>-</v>
      </c>
      <c r="ABX90" s="545" t="str">
        <f t="shared" ca="1" si="501"/>
        <v>-</v>
      </c>
      <c r="ABY90" s="545" t="str">
        <f t="shared" ca="1" si="501"/>
        <v>-</v>
      </c>
      <c r="ABZ90" s="545" t="str">
        <f t="shared" ca="1" si="501"/>
        <v>-</v>
      </c>
      <c r="ACA90" s="545" t="str">
        <f t="shared" ca="1" si="501"/>
        <v>-</v>
      </c>
      <c r="ACB90" s="545" t="str">
        <f t="shared" ca="1" si="501"/>
        <v>-</v>
      </c>
      <c r="ACC90" s="545" t="str">
        <f t="shared" ca="1" si="501"/>
        <v>-</v>
      </c>
      <c r="ACD90" s="545" t="str">
        <f t="shared" ca="1" si="501"/>
        <v>-</v>
      </c>
      <c r="ACE90" s="545" t="str">
        <f t="shared" ca="1" si="501"/>
        <v>-</v>
      </c>
      <c r="ACF90" s="545" t="str">
        <f t="shared" ca="1" si="502"/>
        <v>-</v>
      </c>
      <c r="ACG90" s="545" t="str">
        <f t="shared" ca="1" si="502"/>
        <v>-</v>
      </c>
      <c r="ACH90" s="545" t="str">
        <f t="shared" ca="1" si="502"/>
        <v>-</v>
      </c>
      <c r="ACI90" s="545" t="str">
        <f t="shared" ca="1" si="502"/>
        <v>-</v>
      </c>
      <c r="ACJ90" s="545" t="str">
        <f t="shared" ca="1" si="502"/>
        <v>-</v>
      </c>
      <c r="ACK90" s="545" t="str">
        <f t="shared" ca="1" si="502"/>
        <v>-</v>
      </c>
      <c r="ACL90" s="545" t="b">
        <f t="shared" ca="1" si="502"/>
        <v>1</v>
      </c>
      <c r="ACM90" s="545" t="str">
        <f t="shared" ca="1" si="502"/>
        <v>-</v>
      </c>
      <c r="ACN90" s="545" t="str">
        <f t="shared" ca="1" si="502"/>
        <v>-</v>
      </c>
      <c r="ACO90" s="545" t="str">
        <f t="shared" ca="1" si="502"/>
        <v>-</v>
      </c>
      <c r="ACP90" s="545" t="str">
        <f t="shared" ca="1" si="503"/>
        <v>-</v>
      </c>
      <c r="ACQ90" s="545" t="str">
        <f t="shared" ca="1" si="503"/>
        <v>-</v>
      </c>
      <c r="ACR90" s="545" t="str">
        <f t="shared" ca="1" si="503"/>
        <v>-</v>
      </c>
      <c r="ACS90" s="545" t="str">
        <f t="shared" ca="1" si="503"/>
        <v>-</v>
      </c>
      <c r="ACT90" s="545" t="str">
        <f t="shared" ca="1" si="503"/>
        <v>-</v>
      </c>
      <c r="ACU90" s="545" t="str">
        <f t="shared" ca="1" si="503"/>
        <v>-</v>
      </c>
      <c r="ACV90" s="545" t="str">
        <f t="shared" ca="1" si="503"/>
        <v>-</v>
      </c>
      <c r="ACW90" s="545" t="str">
        <f t="shared" ca="1" si="503"/>
        <v>-</v>
      </c>
      <c r="ACX90" s="545" t="str">
        <f t="shared" ca="1" si="503"/>
        <v>-</v>
      </c>
      <c r="ACY90" s="545" t="str">
        <f t="shared" ca="1" si="503"/>
        <v>-</v>
      </c>
      <c r="ACZ90" s="545" t="str">
        <f t="shared" ca="1" si="504"/>
        <v>-</v>
      </c>
      <c r="ADA90" s="545" t="str">
        <f t="shared" ca="1" si="504"/>
        <v>-</v>
      </c>
      <c r="ADB90" s="545" t="str">
        <f t="shared" ca="1" si="504"/>
        <v>-</v>
      </c>
      <c r="ADC90" s="545" t="str">
        <f t="shared" ca="1" si="504"/>
        <v>-</v>
      </c>
      <c r="ADD90" s="545" t="b">
        <f t="shared" ca="1" si="504"/>
        <v>1</v>
      </c>
      <c r="ADE90" s="545" t="str">
        <f t="shared" ca="1" si="504"/>
        <v>-</v>
      </c>
      <c r="ADF90" s="545" t="str">
        <f t="shared" ca="1" si="504"/>
        <v>-</v>
      </c>
      <c r="ADG90" s="545" t="str">
        <f t="shared" ca="1" si="504"/>
        <v>-</v>
      </c>
      <c r="ADH90" s="545" t="str">
        <f t="shared" ca="1" si="504"/>
        <v>-</v>
      </c>
      <c r="ADI90" s="545" t="str">
        <f t="shared" ca="1" si="504"/>
        <v>-</v>
      </c>
      <c r="ADJ90" s="545" t="str">
        <f t="shared" ca="1" si="505"/>
        <v>-</v>
      </c>
      <c r="ADK90" s="545" t="str">
        <f t="shared" ca="1" si="505"/>
        <v>-</v>
      </c>
      <c r="ADL90" s="545" t="str">
        <f t="shared" ca="1" si="505"/>
        <v>-</v>
      </c>
      <c r="ADM90" s="545" t="str">
        <f t="shared" ca="1" si="505"/>
        <v>-</v>
      </c>
      <c r="ADN90" s="545" t="str">
        <f t="shared" ca="1" si="505"/>
        <v>-</v>
      </c>
      <c r="ADO90" s="545" t="str">
        <f t="shared" ca="1" si="505"/>
        <v>-</v>
      </c>
      <c r="ADP90" s="545" t="str">
        <f t="shared" ca="1" si="505"/>
        <v>-</v>
      </c>
      <c r="ADQ90" s="545" t="str">
        <f t="shared" ca="1" si="505"/>
        <v>-</v>
      </c>
      <c r="ADR90" s="545" t="str">
        <f t="shared" ca="1" si="505"/>
        <v>-</v>
      </c>
      <c r="ADS90" s="545" t="str">
        <f t="shared" ca="1" si="505"/>
        <v>-</v>
      </c>
      <c r="ADT90" s="545" t="str">
        <f t="shared" ca="1" si="506"/>
        <v>-</v>
      </c>
      <c r="ADU90" s="545" t="str">
        <f t="shared" ca="1" si="506"/>
        <v>-</v>
      </c>
      <c r="ADV90" s="545" t="b">
        <f t="shared" ca="1" si="506"/>
        <v>1</v>
      </c>
      <c r="ADW90" s="545" t="str">
        <f t="shared" ca="1" si="506"/>
        <v>-</v>
      </c>
      <c r="ADX90" s="545" t="str">
        <f t="shared" ca="1" si="506"/>
        <v>-</v>
      </c>
      <c r="ADY90" s="545" t="str">
        <f t="shared" ca="1" si="506"/>
        <v>-</v>
      </c>
      <c r="ADZ90" s="545" t="str">
        <f t="shared" ca="1" si="506"/>
        <v>-</v>
      </c>
      <c r="AEA90" s="545" t="str">
        <f t="shared" ca="1" si="506"/>
        <v>-</v>
      </c>
      <c r="AEB90" s="545" t="str">
        <f t="shared" ca="1" si="506"/>
        <v>-</v>
      </c>
      <c r="AEC90" s="545" t="str">
        <f t="shared" ca="1" si="506"/>
        <v>-</v>
      </c>
      <c r="AED90" s="545" t="str">
        <f t="shared" ca="1" si="507"/>
        <v>-</v>
      </c>
      <c r="AEE90" s="545" t="str">
        <f t="shared" ca="1" si="507"/>
        <v>-</v>
      </c>
      <c r="AEF90" s="545" t="str">
        <f t="shared" ca="1" si="507"/>
        <v>-</v>
      </c>
      <c r="AEG90" s="545" t="str">
        <f t="shared" ca="1" si="507"/>
        <v>-</v>
      </c>
      <c r="AEH90" s="545" t="str">
        <f t="shared" ca="1" si="507"/>
        <v>-</v>
      </c>
      <c r="AEI90" s="545" t="str">
        <f t="shared" ca="1" si="507"/>
        <v>-</v>
      </c>
      <c r="AEJ90" s="545" t="str">
        <f t="shared" ca="1" si="507"/>
        <v>-</v>
      </c>
      <c r="AEK90" s="545" t="str">
        <f t="shared" ca="1" si="507"/>
        <v>-</v>
      </c>
      <c r="AEL90" s="545" t="str">
        <f t="shared" ca="1" si="507"/>
        <v>-</v>
      </c>
      <c r="AEM90" s="545" t="str">
        <f t="shared" ca="1" si="507"/>
        <v>-</v>
      </c>
      <c r="AEN90" s="535" cm="1">
        <f t="array" aca="1" ref="AEN90" ca="1">INDEX(AEN$13:AEN89,$B90+1,1)</f>
        <v>0</v>
      </c>
      <c r="AEO90" s="483">
        <v>0</v>
      </c>
    </row>
    <row r="91" spans="1:821" outlineLevel="2">
      <c r="A91" s="18">
        <f t="shared" si="226"/>
        <v>78</v>
      </c>
      <c r="B91" s="657">
        <f t="shared" ca="1" si="519"/>
        <v>76</v>
      </c>
      <c r="C91" s="458">
        <f t="shared" ca="1" si="385"/>
        <v>2200</v>
      </c>
      <c r="D91" s="119" t="str">
        <f t="shared" ca="1" si="386"/>
        <v>GSW</v>
      </c>
      <c r="E91" t="b">
        <v>1</v>
      </c>
      <c r="F91" t="b">
        <v>0</v>
      </c>
      <c r="G91" t="b">
        <f t="shared" si="387"/>
        <v>1</v>
      </c>
      <c r="H91" s="191">
        <f t="shared" ca="1" si="517"/>
        <v>6</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388"/>
        <v>1</v>
      </c>
      <c r="O91" s="230">
        <f t="shared" ca="1" si="388"/>
        <v>9</v>
      </c>
      <c r="P91" s="230">
        <f t="shared" ca="1" si="388"/>
        <v>1</v>
      </c>
      <c r="Q91" s="230">
        <f t="shared" ca="1" si="388"/>
        <v>1</v>
      </c>
      <c r="R91" s="230">
        <f t="shared" ca="1" si="388"/>
        <v>1</v>
      </c>
      <c r="S91" s="230">
        <f t="shared" ca="1" si="388"/>
        <v>1</v>
      </c>
      <c r="T91" s="411">
        <f t="shared" ca="1" si="389"/>
        <v>1</v>
      </c>
      <c r="U91" s="411">
        <f t="shared" ca="1" si="389"/>
        <v>1</v>
      </c>
      <c r="V91" s="411">
        <f t="shared" ca="1" si="390"/>
        <v>2</v>
      </c>
      <c r="W91" s="777" t="b">
        <f t="shared" ca="1" si="391"/>
        <v>0</v>
      </c>
      <c r="X91" s="777" t="b">
        <f t="shared" ca="1" si="391"/>
        <v>0</v>
      </c>
      <c r="Y91" s="777" t="b">
        <f t="shared" ca="1" si="391"/>
        <v>1</v>
      </c>
      <c r="Z91" s="796" t="b" cm="1">
        <f t="array" aca="1" ref="Z91" ca="1">INDEX(Z$13:Z90,$B91+1,1)</f>
        <v>0</v>
      </c>
      <c r="AA91" s="411">
        <f t="shared" ca="1" si="392"/>
        <v>1</v>
      </c>
      <c r="AB91" s="411">
        <f t="shared" ca="1" si="393"/>
        <v>1</v>
      </c>
      <c r="AC91" s="230">
        <f t="shared" ca="1" si="394"/>
        <v>1</v>
      </c>
      <c r="AD91" s="230">
        <f t="shared" ca="1" si="394"/>
        <v>1</v>
      </c>
      <c r="AE91" s="230">
        <f t="shared" ca="1" si="394"/>
        <v>0</v>
      </c>
      <c r="AF91" s="230">
        <f t="shared" ca="1" si="394"/>
        <v>0</v>
      </c>
      <c r="AG91" s="230">
        <f t="shared" ca="1" si="394"/>
        <v>0</v>
      </c>
      <c r="AH91" s="230">
        <f t="shared" ca="1" si="394"/>
        <v>0</v>
      </c>
      <c r="AI91" s="87">
        <f t="shared" ca="1" si="395"/>
        <v>2</v>
      </c>
      <c r="AJ91" s="87">
        <f ca="1">INDEX(CHOOSE($N91,DataAutumn!i.AdultDrys,DataWinter!i.AdultDrys,DataSpring!i.AdultDrys),1,$T91)</f>
        <v>1</v>
      </c>
      <c r="AK91" s="230">
        <f t="shared" ca="1" si="396"/>
        <v>2</v>
      </c>
      <c r="AL91" s="535" cm="1">
        <f t="array" aca="1" ref="AL91" ca="1">INDEX(AL$13:AL90,$B91+1,1)</f>
        <v>0</v>
      </c>
      <c r="AM91" s="535" cm="1">
        <f t="array" aca="1" ref="AM91" ca="1">INDEX(AM$13:AM90,$B91+1,1)</f>
        <v>2</v>
      </c>
      <c r="AN91" s="111"/>
      <c r="AO91" s="111"/>
      <c r="AP91" s="111"/>
      <c r="AQ91" s="111"/>
      <c r="AR91" s="111"/>
      <c r="AS91" s="111"/>
      <c r="AT91" s="111"/>
      <c r="AU91" s="111"/>
      <c r="AV91" s="111"/>
      <c r="AW91" s="111"/>
      <c r="AX91" s="111"/>
      <c r="AY91" s="111"/>
      <c r="AZ91" s="111"/>
      <c r="BA91" s="312" t="str">
        <f t="shared" ca="1" si="397"/>
        <v xml:space="preserve">FS_Opt_Tem 00006 SE GSW Past     SFM     TOLAut Scan2 GFS RR+01% GP100% WP100% MP100% (PT_F33N11L11)      </v>
      </c>
      <c r="BB91" s="8" t="str">
        <f ca="1">IF(COUNTIF($BA$13:$BA91,$BA91)=1,"-","Dup")</f>
        <v>-</v>
      </c>
      <c r="BC91" s="18"/>
      <c r="BD91" s="535" t="b" cm="1">
        <f t="array" aca="1" ref="BD91" ca="1">INDEX(BD$13:BD90,$B91+1,1)</f>
        <v>0</v>
      </c>
      <c r="BE91" s="535" t="b" cm="1">
        <f t="array" aca="1" ref="BE91" ca="1">INDEX(BE$13:BE90,$B91+1,1)</f>
        <v>0</v>
      </c>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535" t="b" cm="1">
        <f t="array" aca="1" ref="BK91" ca="1">INDEX(BK$13:BK90,$B91+1,1)</f>
        <v>0</v>
      </c>
      <c r="BL91" s="535" t="b" cm="1">
        <f t="array" aca="1" ref="BL91" ca="1">INDEX(BL$13:BL90,$B91+1,1)</f>
        <v>0</v>
      </c>
      <c r="BM91" s="18"/>
      <c r="BN91" s="411" t="b">
        <f t="shared" ca="1" si="398"/>
        <v>1</v>
      </c>
      <c r="BO91" s="411" t="str">
        <f t="shared" ca="1" si="398"/>
        <v>-</v>
      </c>
      <c r="BP91" s="411" t="b">
        <f t="shared" ca="1" si="398"/>
        <v>0</v>
      </c>
      <c r="BQ91" s="411" t="str">
        <f t="shared" ca="1" si="398"/>
        <v>-</v>
      </c>
      <c r="BR91" s="411" t="str">
        <f t="shared" ca="1" si="398"/>
        <v>-</v>
      </c>
      <c r="BS91" s="411" t="str">
        <f t="shared" ca="1" si="398"/>
        <v>-</v>
      </c>
      <c r="BT91" s="411" t="str">
        <f t="shared" ca="1" si="398"/>
        <v>-</v>
      </c>
      <c r="BU91" s="411" t="str">
        <f t="shared" ca="1" si="398"/>
        <v>-</v>
      </c>
      <c r="BV91" s="411" t="str">
        <f t="shared" ca="1" si="398"/>
        <v>-</v>
      </c>
      <c r="BW91" s="411" t="str">
        <f t="shared" ca="1" si="398"/>
        <v>-</v>
      </c>
      <c r="BX91" s="411" t="str">
        <f t="shared" ca="1" si="398"/>
        <v>-</v>
      </c>
      <c r="BY91" s="411" t="str">
        <f t="shared" ca="1" si="398"/>
        <v>-</v>
      </c>
      <c r="BZ91" s="411" t="b">
        <f t="shared" ca="1" si="398"/>
        <v>0</v>
      </c>
      <c r="CA91" s="87">
        <f t="shared" ca="1" si="398"/>
        <v>0</v>
      </c>
      <c r="CB91" s="535" t="str" cm="1">
        <f t="array" aca="1" ref="CB91" ca="1">INDEX(CB$13:CB90,$B91+1,1)</f>
        <v>-</v>
      </c>
      <c r="CC91" s="535" t="str" cm="1">
        <f t="array" aca="1" ref="CC91" ca="1">INDEX(CC$13:CC90,$B91+1,1)</f>
        <v>-</v>
      </c>
      <c r="CD91" s="535" t="str" cm="1">
        <f t="array" aca="1" ref="CD91" ca="1">INDEX(CD$13:CD90,$B91+1,1)</f>
        <v>-</v>
      </c>
      <c r="CE91" s="535" t="b" cm="1">
        <f t="array" aca="1" ref="CE91" ca="1">INDEX(CE$13:CE90,$B91+1,1)</f>
        <v>1</v>
      </c>
      <c r="CF91" s="18"/>
      <c r="CG91" s="535" t="str" cm="1">
        <f t="array" aca="1" ref="CG91" ca="1">INDEX(CG$13:CG90,$B91+1,1)</f>
        <v>-</v>
      </c>
      <c r="CH91" s="411" t="str">
        <f t="shared" ca="1" si="399"/>
        <v>-</v>
      </c>
      <c r="CI91" s="411">
        <f t="shared" ca="1" si="400"/>
        <v>1</v>
      </c>
      <c r="CJ91" s="411">
        <f t="shared" ca="1" si="400"/>
        <v>1</v>
      </c>
      <c r="CK91" s="535" t="str" cm="1">
        <f t="array" aca="1" ref="CK91" ca="1">INDEX(CK$13:CK90,$B91+1,1)</f>
        <v>-</v>
      </c>
      <c r="CL91" s="535" t="str" cm="1">
        <f t="array" aca="1" ref="CL91" ca="1">INDEX(CL$13:CL90,$B91+1,1)</f>
        <v>-</v>
      </c>
      <c r="CM91" s="535" t="str" cm="1">
        <f t="array" aca="1" ref="CM91" ca="1">INDEX(CM$13:CM90,$B91+1,1)</f>
        <v>-</v>
      </c>
      <c r="CN91" s="411" t="str">
        <f t="shared" ca="1" si="401"/>
        <v>-</v>
      </c>
      <c r="CO91" s="411">
        <f t="shared" ca="1" si="402"/>
        <v>1</v>
      </c>
      <c r="CP91" s="411">
        <f t="shared" ca="1" si="402"/>
        <v>1</v>
      </c>
      <c r="CQ91" s="535" t="str" cm="1">
        <f t="array" aca="1" ref="CQ91" ca="1">INDEX(CQ$13:CQ90,$B91+1,1)</f>
        <v>-</v>
      </c>
      <c r="CR91" s="411" t="str">
        <f t="shared" ca="1" si="403"/>
        <v>-</v>
      </c>
      <c r="CS91" s="411">
        <f t="shared" ca="1" si="404"/>
        <v>1</v>
      </c>
      <c r="CT91" s="535" t="str" cm="1">
        <f t="array" aca="1" ref="CT91" ca="1">INDEX(CT$13:CT90,$B91+1,1)</f>
        <v>-</v>
      </c>
      <c r="CU91" s="535" t="str" cm="1">
        <f t="array" aca="1" ref="CU91" ca="1">INDEX(CU$13:CU90,$B91+1,1)</f>
        <v>-</v>
      </c>
      <c r="CV91" s="411">
        <f t="shared" ca="1" si="405"/>
        <v>1</v>
      </c>
      <c r="CW91" s="535" t="str" cm="1">
        <f t="array" aca="1" ref="CW91" ca="1">INDEX(CW$13:CW90,$B91+1,1)</f>
        <v>-</v>
      </c>
      <c r="CX91" s="411" t="str">
        <f t="shared" ca="1" si="406"/>
        <v>-</v>
      </c>
      <c r="CY91" s="411">
        <f t="shared" ca="1" si="407"/>
        <v>1</v>
      </c>
      <c r="CZ91" s="411">
        <f t="shared" ca="1" si="407"/>
        <v>1</v>
      </c>
      <c r="DA91" s="535" cm="1">
        <f t="array" aca="1" ref="DA91" ca="1">INDEX(DA$13:DA90,$B91+1,1)</f>
        <v>720</v>
      </c>
      <c r="DB91" s="535" cm="1">
        <f t="array" aca="1" ref="DB91" ca="1">INDEX(DB$13:DB90,$B91+1,1)</f>
        <v>720</v>
      </c>
      <c r="DC91" s="18"/>
      <c r="DD91" s="535" t="str" cm="1">
        <f t="array" aca="1" ref="DD91" ca="1">INDEX(DD$13:DD90,$B91+1,1)</f>
        <v>-</v>
      </c>
      <c r="DE91" s="535" t="str" cm="1">
        <f t="array" aca="1" ref="DE91" ca="1">INDEX(DE$13:DE90,$B91+1,1)</f>
        <v>-</v>
      </c>
      <c r="DF91" s="535" t="str" cm="1">
        <f t="array" aca="1" ref="DF91" ca="1">INDEX(DF$13:DF90,$B91+1,1)</f>
        <v>-</v>
      </c>
      <c r="DG91" s="535" t="str" cm="1">
        <f t="array" aca="1" ref="DG91" ca="1">INDEX(DG$13:DG90,$B91+1,1)</f>
        <v>-</v>
      </c>
      <c r="DH91" s="804" cm="1">
        <f t="array" aca="1" ref="DH91" ca="1">VALUE(IFERROR(VALUE($K91),0) &amp; _xlfn.SWITCH($CD91,"-",4,$CD91) &amp; $L91 &amp; $T91 &amp; "00" &amp; $N91 &amp; $AK91 &amp; $R91 &amp; _xlfn.SWITCH($AM91,3,1,$AM91) &amp; _xlfn.SWITCH($M91,4,0,$M91) &amp; _xlfn.SWITCH($AD91,6,1,$AD91))</f>
        <v>142100121201</v>
      </c>
      <c r="DI91" s="535" cm="1">
        <f t="array" aca="1" ref="DI91" ca="1">INDEX(DI$13:DI90,$B91+1,1)</f>
        <v>1</v>
      </c>
      <c r="DJ91" s="535" cm="1">
        <f t="array" aca="1" ref="DJ91" ca="1">INDEX(DJ$13:DJ90,$B91+1,1)</f>
        <v>1</v>
      </c>
      <c r="DK91" s="411">
        <f t="shared" ca="1" si="408"/>
        <v>0</v>
      </c>
      <c r="DL91" s="411">
        <f t="shared" ca="1" si="408"/>
        <v>50</v>
      </c>
      <c r="DM91" s="411" t="str">
        <f t="shared" ca="1" si="408"/>
        <v>-</v>
      </c>
      <c r="DN91" s="411" t="str">
        <f t="shared" ca="1" si="408"/>
        <v>-</v>
      </c>
      <c r="DO91" s="411">
        <f t="shared" ca="1" si="408"/>
        <v>25.5</v>
      </c>
      <c r="DP91" s="411">
        <f t="shared" ca="1" si="408"/>
        <v>18.8</v>
      </c>
      <c r="DQ91" s="411" t="b">
        <f t="shared" ca="1" si="409"/>
        <v>0</v>
      </c>
      <c r="DR91" s="411" t="str">
        <f t="shared" ca="1" si="410"/>
        <v>-</v>
      </c>
      <c r="DS91" s="411" t="str">
        <f t="shared" ca="1" si="410"/>
        <v>-</v>
      </c>
      <c r="DT91" s="411" t="str">
        <f t="shared" ca="1" si="410"/>
        <v>-</v>
      </c>
      <c r="DU91" s="411" t="str">
        <f t="shared" ca="1" si="410"/>
        <v>-</v>
      </c>
      <c r="DV91" s="411">
        <f t="shared" ca="1" si="410"/>
        <v>500</v>
      </c>
      <c r="DW91" s="411">
        <f t="shared" ca="1" si="410"/>
        <v>500</v>
      </c>
      <c r="DX91" s="411" t="str">
        <f t="shared" ca="1" si="410"/>
        <v>-</v>
      </c>
      <c r="DY91" s="411" t="str">
        <f t="shared" ca="1" si="410"/>
        <v>-</v>
      </c>
      <c r="DZ91" s="411" t="str">
        <f t="shared" ca="1" si="410"/>
        <v>-</v>
      </c>
      <c r="EA91" s="535" cm="1">
        <f t="array" aca="1" ref="EA91" ca="1">INDEX(EA$13:EA90,$B91+1,1)</f>
        <v>0</v>
      </c>
      <c r="EB91" s="535" cm="1">
        <f t="array" aca="1" ref="EB91" ca="1">INDEX(EB$13:EB90,$B91+1,1)</f>
        <v>999999</v>
      </c>
      <c r="EC91" s="535" cm="1">
        <f t="array" aca="1" ref="EC91" ca="1">INDEX(EC$13:EC90,$B91+1,1)</f>
        <v>999999</v>
      </c>
      <c r="ED91" s="535" cm="1">
        <f t="array" aca="1" ref="ED91" ca="1">INDEX(ED$13:ED90,$B91+1,1)</f>
        <v>999999</v>
      </c>
      <c r="EE91" s="535" cm="1">
        <f t="array" aca="1" ref="EE91" ca="1">INDEX(EE$13:EE90,$B91+1,1)</f>
        <v>999999</v>
      </c>
      <c r="EF91" s="535" cm="1">
        <f t="array" aca="1" ref="EF91" ca="1">INDEX(EF$13:EF90,$B91+1,1)</f>
        <v>999999</v>
      </c>
      <c r="EG91" s="535" cm="1">
        <f t="array" aca="1" ref="EG91" ca="1">INDEX(EG$13:EG90,$B91+1,1)</f>
        <v>999999</v>
      </c>
      <c r="EH91" s="535" cm="1">
        <f t="array" aca="1" ref="EH91" ca="1">INDEX(EH$13:EH90,$B91+1,1)</f>
        <v>999999</v>
      </c>
      <c r="EI91" s="535" cm="1">
        <f t="array" aca="1" ref="EI91" ca="1">INDEX(EI$13:EI90,$B91+1,1)</f>
        <v>999999</v>
      </c>
      <c r="EJ91" s="535" cm="1">
        <f t="array" aca="1" ref="EJ91" ca="1">INDEX(EJ$13:EJ90,$B91+1,1)</f>
        <v>999999</v>
      </c>
      <c r="EK91" s="535" cm="1">
        <f t="array" aca="1" ref="EK91" ca="1">INDEX(EK$13:EK90,$B91+1,1)</f>
        <v>999999</v>
      </c>
      <c r="EL91" s="535" cm="1">
        <f t="array" aca="1" ref="EL91" ca="1">INDEX(EL$13:EL90,$B91+1,1)</f>
        <v>999999</v>
      </c>
      <c r="EM91" s="535" cm="1">
        <f t="array" aca="1" ref="EM91" ca="1">INDEX(EM$13:EM90,$B91+1,1)</f>
        <v>999999</v>
      </c>
      <c r="EN91" s="782">
        <f t="shared" ca="1" si="411"/>
        <v>0</v>
      </c>
      <c r="EO91" s="782">
        <f t="shared" ca="1" si="411"/>
        <v>0</v>
      </c>
      <c r="EP91" s="782">
        <f t="shared" ca="1" si="411"/>
        <v>999999</v>
      </c>
      <c r="EQ91" s="800" t="str">
        <f t="shared" ca="1" si="508"/>
        <v>-</v>
      </c>
      <c r="ER91" s="800" t="str">
        <f t="shared" ca="1" si="412"/>
        <v>-</v>
      </c>
      <c r="ES91" s="801">
        <f t="shared" ca="1" si="413"/>
        <v>999999</v>
      </c>
      <c r="ET91" s="802" t="str">
        <f t="shared" ca="1" si="509"/>
        <v>-</v>
      </c>
      <c r="EU91" s="781">
        <f t="shared" ca="1" si="414"/>
        <v>0</v>
      </c>
      <c r="EV91" s="779">
        <f t="shared" ca="1" si="510"/>
        <v>0</v>
      </c>
      <c r="EW91" s="780">
        <f t="shared" ca="1" si="511"/>
        <v>999999</v>
      </c>
      <c r="EX91" s="545" cm="1">
        <f t="array" aca="1" ref="EX91" ca="1">INDEX(i.ELMated,$AB91+1,1)</f>
        <v>0.3</v>
      </c>
      <c r="EY91" s="630" cm="1">
        <f t="array" aca="1" ref="EY91" ca="1">INDEX(i.ELMatedEst,$AA91+1,$T91)</f>
        <v>0.3</v>
      </c>
      <c r="EZ91" s="535" t="str" cm="1">
        <f t="array" aca="1" ref="EZ91" ca="1">INDEX(EZ$13:EZ90,$B91+1,1)</f>
        <v>-</v>
      </c>
      <c r="FA91" s="535" t="str" cm="1">
        <f t="array" aca="1" ref="FA91" ca="1">INDEX(FA$13:FA90,$B91+1,1)</f>
        <v>-</v>
      </c>
      <c r="FB91" s="664">
        <f t="shared" ca="1" si="415"/>
        <v>0</v>
      </c>
      <c r="FC91" s="666">
        <f t="shared" ca="1" si="416"/>
        <v>5.0000000000000001E-3</v>
      </c>
      <c r="FD91" s="191">
        <f t="shared" ca="1" si="512"/>
        <v>0.95</v>
      </c>
      <c r="FE91" s="667">
        <f t="shared" ca="1" si="417"/>
        <v>8.3999999999999991E-2</v>
      </c>
      <c r="FF91" s="667">
        <f ca="1">INDEX(CHOOSE($N91,DataAutumn!i.EL_PropnSold,DataWinter!i.EL_PropnSold,DataSpring!i.EL_PropnSold),$AI91,$T91)*INDEX(i.ELMatedEst,$AB91+1,$T91)*i.dAdultRR_ELPropSold
+INDEX(i.dryman,($AJ91-1)*4+$AI91,FF$7)</f>
        <v>0</v>
      </c>
      <c r="FG91" s="667">
        <f ca="1">INDEX(CHOOSE($N91,DataAutumn!i.EL_PropnSold,DataWinter!i.EL_PropnSold,DataSpring!i.EL_PropnSold),$AI91,$T91)*INDEX(i.ELMatedEst,$AB91+1,$T91)*i.dAdultRR_ELPropSold
+INDEX(i.dryman,($AJ91-1)*4+$AI91,FG$7)</f>
        <v>3.125E-2</v>
      </c>
      <c r="FH91" s="667">
        <f ca="1">INDEX(CHOOSE($N91,DataAutumn!i.EL_PropnSold,DataWinter!i.EL_PropnSold,DataSpring!i.EL_PropnSold),$AI91,$T91)*INDEX(i.ELMatedEst,$AB91+1,$T91)*i.dAdultRR_ELPropSold
+INDEX(i.dryman,($AJ91-1)*4+$AI91,FH$7)</f>
        <v>3.125E-2</v>
      </c>
      <c r="FI91" s="667">
        <f ca="1">INDEX(CHOOSE($N91,DataAutumn!i.EL_PropnSold,DataWinter!i.EL_PropnSold,DataSpring!i.EL_PropnSold),$AI91,$T91)*INDEX(i.ELMatedEst,$AB91+1,$T91)*i.dAdultRR_ELPropSold
+INDEX(i.dryman,($AJ91-1)*4+$AI91,FI$7)</f>
        <v>3.125E-2</v>
      </c>
      <c r="FJ91" s="668">
        <f ca="1">INDEX(CHOOSE($N91,DataAutumn!i.EL_PropnSold,DataWinter!i.EL_PropnSold,DataSpring!i.EL_PropnSold),$AI91,$T91)*INDEX(i.ELMatedEst,$AB91+1,$T91)*i.dAdultLSurv_ELPropSold</f>
        <v>0</v>
      </c>
      <c r="FK91" s="666" t="b">
        <f t="shared" ca="1" si="418"/>
        <v>0</v>
      </c>
      <c r="FL91" s="666" t="b">
        <f t="shared" ca="1" si="418"/>
        <v>0</v>
      </c>
      <c r="FM91" s="716" t="b">
        <f t="shared" ca="1" si="419"/>
        <v>1</v>
      </c>
      <c r="FN91" s="666" t="b">
        <f t="shared" ca="1" si="418"/>
        <v>0</v>
      </c>
      <c r="FO91" s="668">
        <f t="shared" ca="1" si="420"/>
        <v>1</v>
      </c>
      <c r="FP91" s="669">
        <f t="shared" ca="1" si="421"/>
        <v>0</v>
      </c>
      <c r="FQ91" s="670" t="b">
        <f t="shared" ca="1" si="422"/>
        <v>0</v>
      </c>
      <c r="FR91" s="665" t="b">
        <f t="shared" ca="1" si="423"/>
        <v>1</v>
      </c>
      <c r="FS91" s="411" t="b">
        <f t="shared" ca="1" si="423"/>
        <v>0</v>
      </c>
      <c r="FT91" s="411" t="b">
        <f t="shared" ca="1" si="423"/>
        <v>0</v>
      </c>
      <c r="FU91" s="87">
        <f t="shared" ca="1" si="424"/>
        <v>2</v>
      </c>
      <c r="FV91" s="87">
        <f t="shared" ca="1" si="424"/>
        <v>2</v>
      </c>
      <c r="FW91" s="411">
        <f t="shared" ca="1" si="425"/>
        <v>1</v>
      </c>
      <c r="FX91" s="411">
        <f t="shared" ca="1" si="426"/>
        <v>1</v>
      </c>
      <c r="FY91" s="411">
        <f t="shared" ca="1" si="426"/>
        <v>1</v>
      </c>
      <c r="FZ91" s="411">
        <f t="shared" ca="1" si="427"/>
        <v>1</v>
      </c>
      <c r="GA91" s="411">
        <f t="shared" ca="1" si="428"/>
        <v>0.35</v>
      </c>
      <c r="GB91" s="411" t="b">
        <f t="shared" ca="1" si="428"/>
        <v>1</v>
      </c>
      <c r="GC91" s="411" t="b">
        <f t="shared" ca="1" si="428"/>
        <v>0</v>
      </c>
      <c r="GD91" s="411" t="b">
        <f t="shared" ca="1" si="428"/>
        <v>0</v>
      </c>
      <c r="GE91" s="411" t="b">
        <f t="shared" ca="1" si="428"/>
        <v>0</v>
      </c>
      <c r="GF91" s="87">
        <f t="shared" ca="1" si="429"/>
        <v>1</v>
      </c>
      <c r="GG91" s="87">
        <f t="shared" ca="1" si="429"/>
        <v>1</v>
      </c>
      <c r="GH91" s="87">
        <f t="shared" ca="1" si="429"/>
        <v>1</v>
      </c>
      <c r="GI91" s="87">
        <f t="shared" ca="1" si="429"/>
        <v>1</v>
      </c>
      <c r="GJ91" s="87">
        <f t="shared" ca="1" si="429"/>
        <v>1</v>
      </c>
      <c r="GK91" s="87">
        <f t="shared" ca="1" si="429"/>
        <v>1</v>
      </c>
      <c r="GL91" s="87">
        <f t="shared" ca="1" si="429"/>
        <v>1</v>
      </c>
      <c r="GM91" s="87">
        <f t="shared" ca="1" si="429"/>
        <v>1</v>
      </c>
      <c r="GN91" s="411" cm="1">
        <f t="array" aca="1" ref="GN91" ca="1">INDEX(i.dse_type,1,$L91)</f>
        <v>0</v>
      </c>
      <c r="GO91" s="535" t="str" cm="1">
        <f t="array" aca="1" ref="GO91" ca="1">INDEX(GO$13:GO90,$B91+1,1)</f>
        <v>-</v>
      </c>
      <c r="GP91" s="535" t="str" cm="1">
        <f t="array" aca="1" ref="GP91" ca="1">INDEX(GP$13:GP90,$B91+1,1)</f>
        <v>-</v>
      </c>
      <c r="GQ91" s="535" t="str" cm="1">
        <f t="array" aca="1" ref="GQ91" ca="1">INDEX(GQ$13:GQ90,$B91+1,1)</f>
        <v>-</v>
      </c>
      <c r="GR91" s="18"/>
      <c r="GS91" s="535" t="str" cm="1">
        <f t="array" aca="1" ref="GS91" ca="1">INDEX(GS$13:GS90,$B91+1,1)</f>
        <v>-</v>
      </c>
      <c r="GT91" s="535" t="str" cm="1">
        <f t="array" aca="1" ref="GT91" ca="1">INDEX(GT$13:GT90,$B91+1,1)</f>
        <v>-</v>
      </c>
      <c r="GU91" s="535" t="str" cm="1">
        <f t="array" aca="1" ref="GU91" ca="1">INDEX(GU$13:GU90,$B91+1,1)</f>
        <v>-</v>
      </c>
      <c r="GV91" s="411" t="str">
        <f t="shared" si="430"/>
        <v>-</v>
      </c>
      <c r="GW91" s="535" t="str" cm="1">
        <f t="array" aca="1" ref="GW91" ca="1">INDEX(GW$13:GW90,$B91+1,1)</f>
        <v>-</v>
      </c>
      <c r="GX91" s="535" cm="1">
        <f t="array" aca="1" ref="GX91" ca="1">INDEX(GX$13:GX90,$B91+1,1)</f>
        <v>1</v>
      </c>
      <c r="GY91" s="535" cm="1">
        <f t="array" aca="1" ref="GY91" ca="1">INDEX(GY$13:GY90,$B91+1,1)</f>
        <v>1</v>
      </c>
      <c r="GZ91" s="535" t="str" cm="1">
        <f t="array" aca="1" ref="GZ91" ca="1">INDEX(GZ$13:GZ90,$B91+1,1)</f>
        <v>-</v>
      </c>
      <c r="HA91" s="535" t="str" cm="1">
        <f t="array" aca="1" ref="HA91" ca="1">INDEX(HA$13:HA90,$B91+1,1)</f>
        <v>-</v>
      </c>
      <c r="HB91" s="535" t="str" cm="1">
        <f t="array" aca="1" ref="HB91" ca="1">INDEX(HB$13:HB90,$B91+1,1)</f>
        <v>-</v>
      </c>
      <c r="HC91" s="535" t="str" cm="1">
        <f t="array" aca="1" ref="HC91" ca="1">INDEX(HC$13:HC90,$B91+1,1)</f>
        <v>-</v>
      </c>
      <c r="HD91" s="535" t="str" cm="1">
        <f t="array" aca="1" ref="HD91" ca="1">INDEX(HD$13:HD90,$B91+1,1)</f>
        <v>-</v>
      </c>
      <c r="HE91" s="535" t="str" cm="1">
        <f t="array" aca="1" ref="HE91" ca="1">INDEX(HE$13:HE90,$B91+1,1)</f>
        <v>-</v>
      </c>
      <c r="HF91" s="535" t="str" cm="1">
        <f t="array" aca="1" ref="HF91" ca="1">INDEX(HF$13:HF90,$B91+1,1)</f>
        <v>-</v>
      </c>
      <c r="HG91" s="535" t="str" cm="1">
        <f t="array" aca="1" ref="HG91" ca="1">INDEX(HG$13:HG90,$B91+1,1)</f>
        <v>-</v>
      </c>
      <c r="HH91" s="535" t="str" cm="1">
        <f t="array" aca="1" ref="HH91" ca="1">INDEX(HH$13:HH90,$B91+1,1)</f>
        <v>-</v>
      </c>
      <c r="HI91" s="535" t="str" cm="1">
        <f t="array" aca="1" ref="HI91" ca="1">INDEX(HI$13:HI90,$B91+1,1)</f>
        <v>-</v>
      </c>
      <c r="HJ91" s="535" t="str" cm="1">
        <f t="array" aca="1" ref="HJ91" ca="1">INDEX(HJ$13:HJ90,$B91+1,1)</f>
        <v>-</v>
      </c>
      <c r="HK91" s="535" t="str" cm="1">
        <f t="array" aca="1" ref="HK91" ca="1">INDEX(HK$13:HK90,$B91+1,1)</f>
        <v>-</v>
      </c>
      <c r="HL91" s="535" t="str" cm="1">
        <f t="array" aca="1" ref="HL91" ca="1">INDEX(HL$13:HL90,$B91+1,1)</f>
        <v>-</v>
      </c>
      <c r="HM91" s="535" t="str" cm="1">
        <f t="array" aca="1" ref="HM91" ca="1">INDEX(HM$13:HM90,$B91+1,1)</f>
        <v>-</v>
      </c>
      <c r="HN91" s="535" t="str" cm="1">
        <f t="array" aca="1" ref="HN91" ca="1">INDEX(HN$13:HN90,$B91+1,1)</f>
        <v>-</v>
      </c>
      <c r="HO91" s="535" t="str" cm="1">
        <f t="array" aca="1" ref="HO91" ca="1">INDEX(HO$13:HO90,$B91+1,1)</f>
        <v>-</v>
      </c>
      <c r="HP91" s="535" t="str" cm="1">
        <f t="array" aca="1" ref="HP91" ca="1">INDEX(HP$13:HP90,$B91+1,1)</f>
        <v>-</v>
      </c>
      <c r="HQ91" s="535" t="str" cm="1">
        <f t="array" aca="1" ref="HQ91" ca="1">INDEX(HQ$13:HQ90,$B91+1,1)</f>
        <v>-</v>
      </c>
      <c r="HR91" s="535" t="str" cm="1">
        <f t="array" aca="1" ref="HR91" ca="1">INDEX(HR$13:HR90,$B91+1,1)</f>
        <v>-</v>
      </c>
      <c r="HS91" s="535" t="str" cm="1">
        <f t="array" aca="1" ref="HS91" ca="1">INDEX(HS$13:HS90,$B91+1,1)</f>
        <v>-</v>
      </c>
      <c r="HT91" s="535" t="str" cm="1">
        <f t="array" aca="1" ref="HT91" ca="1">INDEX(HT$13:HT90,$B91+1,1)</f>
        <v>-</v>
      </c>
      <c r="HU91" s="411">
        <f t="shared" si="431"/>
        <v>0</v>
      </c>
      <c r="HV91" s="535" t="str" cm="1">
        <f t="array" aca="1" ref="HV91" ca="1">INDEX(HV$13:HV90,$B91+1,1)</f>
        <v>-</v>
      </c>
      <c r="HW91" s="535" cm="1">
        <f t="array" aca="1" ref="HW91" ca="1">INDEX(HW$13:HW90,$B91+1,1)</f>
        <v>1</v>
      </c>
      <c r="HX91" s="535" cm="1">
        <f t="array" aca="1" ref="HX91" ca="1">INDEX(HX$13:HX90,$B91+1,1)</f>
        <v>0</v>
      </c>
      <c r="HY91" s="411">
        <f t="shared" si="432"/>
        <v>0</v>
      </c>
      <c r="HZ91" s="535" cm="1">
        <f t="array" aca="1" ref="HZ91" ca="1">INDEX(HZ$13:HZ90,$B91+1,1)</f>
        <v>0</v>
      </c>
      <c r="IA91" s="411">
        <f t="shared" si="433"/>
        <v>0</v>
      </c>
      <c r="IB91" s="411">
        <f t="shared" si="433"/>
        <v>0</v>
      </c>
      <c r="IC91" s="411">
        <f t="shared" si="433"/>
        <v>0</v>
      </c>
      <c r="ID91" s="411">
        <f t="shared" si="433"/>
        <v>0</v>
      </c>
      <c r="IE91" s="411">
        <f t="shared" si="433"/>
        <v>1</v>
      </c>
      <c r="IF91" s="411">
        <f t="shared" si="433"/>
        <v>0</v>
      </c>
      <c r="IG91" s="535" cm="1">
        <f t="array" aca="1" ref="IG91" ca="1">INDEX(IG$13:IG90,$B91+1,1)</f>
        <v>0</v>
      </c>
      <c r="IH91" s="535" cm="1">
        <f t="array" aca="1" ref="IH91" ca="1">INDEX(IH$13:IH90,$B91+1,1)</f>
        <v>0</v>
      </c>
      <c r="II91" s="535" cm="1">
        <f t="array" aca="1" ref="II91" ca="1">INDEX(II$13:II90,$B91+1,1)</f>
        <v>0</v>
      </c>
      <c r="IJ91" s="535" cm="1">
        <f t="array" aca="1" ref="IJ91" ca="1">INDEX(IJ$13:IJ90,$B91+1,1)</f>
        <v>0</v>
      </c>
      <c r="IK91" s="18"/>
      <c r="IL91" s="535" t="str" cm="1">
        <f t="array" aca="1" ref="IL91" ca="1">INDEX(IL$13:IL90,$B91+1,1)</f>
        <v>-</v>
      </c>
      <c r="IM91" s="535" t="str" cm="1">
        <f t="array" aca="1" ref="IM91" ca="1">INDEX(IM$13:IM90,$B91+1,1)</f>
        <v>-</v>
      </c>
      <c r="IN91" s="535" t="str" cm="1">
        <f t="array" aca="1" ref="IN91" ca="1">INDEX(IN$13:IN90,$B91+1,1)</f>
        <v>-</v>
      </c>
      <c r="IO91" s="535" t="str" cm="1">
        <f t="array" aca="1" ref="IO91" ca="1">INDEX(IO$13:IO90,$B91+1,1)</f>
        <v>-</v>
      </c>
      <c r="IP91" s="535" t="str" cm="1">
        <f t="array" aca="1" ref="IP91" ca="1">INDEX(IP$13:IP90,$B91+1,1)</f>
        <v>-</v>
      </c>
      <c r="IQ91" s="535" t="str" cm="1">
        <f t="array" aca="1" ref="IQ91" ca="1">INDEX(IQ$13:IQ90,$B91+1,1)</f>
        <v>-</v>
      </c>
      <c r="IR91" s="535" t="str" cm="1">
        <f t="array" aca="1" ref="IR91" ca="1">INDEX(IR$13:IR90,$B91+1,1)</f>
        <v>-</v>
      </c>
      <c r="IS91" s="535" t="str" cm="1">
        <f t="array" aca="1" ref="IS91" ca="1">INDEX(IS$13:IS90,$B91+1,1)</f>
        <v>-</v>
      </c>
      <c r="IT91" s="535" t="str" cm="1">
        <f t="array" aca="1" ref="IT91" ca="1">INDEX(IT$13:IT90,$B91+1,1)</f>
        <v>-</v>
      </c>
      <c r="IU91" s="535" t="str" cm="1">
        <f t="array" aca="1" ref="IU91" ca="1">INDEX(IU$13:IU90,$B91+1,1)</f>
        <v>-</v>
      </c>
      <c r="IV91" s="535" t="str" cm="1">
        <f t="array" aca="1" ref="IV91" ca="1">INDEX(IV$13:IV90,$B91+1,1)</f>
        <v>-</v>
      </c>
      <c r="IW91" s="535" t="str" cm="1">
        <f t="array" aca="1" ref="IW91" ca="1">INDEX(IW$13:IW90,$B91+1,1)</f>
        <v>-</v>
      </c>
      <c r="IX91" s="535" t="str" cm="1">
        <f t="array" aca="1" ref="IX91" ca="1">INDEX(IX$13:IX90,$B91+1,1)</f>
        <v>-</v>
      </c>
      <c r="IY91" s="535" t="str" cm="1">
        <f t="array" aca="1" ref="IY91" ca="1">INDEX(IY$13:IY90,$B91+1,1)</f>
        <v>-</v>
      </c>
      <c r="IZ91" s="535" t="str" cm="1">
        <f t="array" aca="1" ref="IZ91" ca="1">INDEX(IZ$13:IZ90,$B91+1,1)</f>
        <v>-</v>
      </c>
      <c r="JA91" s="535" t="str" cm="1">
        <f t="array" aca="1" ref="JA91" ca="1">INDEX(JA$13:JA90,$B91+1,1)</f>
        <v>-</v>
      </c>
      <c r="JB91" s="535" cm="1">
        <f t="array" aca="1" ref="JB91" ca="1">INDEX(JB$13:JB90,$B91+1,1)</f>
        <v>0</v>
      </c>
      <c r="JC91" s="535" cm="1">
        <f t="array" aca="1" ref="JC91" ca="1">INDEX(JC$13:JC90,$B91+1,1)</f>
        <v>0</v>
      </c>
      <c r="JD91" s="545" cm="1">
        <f t="array" aca="1" ref="JD91" ca="1">IF(AND($N91=JD$10,$AS91&lt;&gt;0),INDEX(i.LTWFeedLevels,$AS91,12),0)</f>
        <v>0</v>
      </c>
      <c r="JE91" s="630" cm="1">
        <f t="array" aca="1" ref="JE91" ca="1">IF(AND($N91=JE$10,$AT91&lt;&gt;0),INDEX(i.LTWFeedLevels,$AT91,12),0)</f>
        <v>0</v>
      </c>
      <c r="JF91" s="457">
        <f t="shared" ca="1" si="513"/>
        <v>0</v>
      </c>
      <c r="JG91" s="457">
        <f t="shared" ca="1" si="434"/>
        <v>0</v>
      </c>
      <c r="JH91" s="457">
        <f t="shared" ca="1" si="435"/>
        <v>0</v>
      </c>
      <c r="JI91" s="545" cm="1">
        <f t="array" aca="1" ref="JI91" ca="1">IF(AND($N91=JI$10,$AS91&lt;&gt;0),INDEX(i.LTWFeedLevels,$AS91,12),0)</f>
        <v>0</v>
      </c>
      <c r="JJ91" s="630" cm="1">
        <f t="array" aca="1" ref="JJ91" ca="1">IF(AND($N91=JJ$10,$AT91&lt;&gt;0),INDEX(i.LTWFeedLevels,$AT91,12),0)</f>
        <v>0</v>
      </c>
      <c r="JK91" s="457">
        <f t="shared" ca="1" si="436"/>
        <v>0</v>
      </c>
      <c r="JL91" s="457">
        <f t="shared" ca="1" si="437"/>
        <v>0</v>
      </c>
      <c r="JM91" s="457">
        <f t="shared" ca="1" si="438"/>
        <v>0</v>
      </c>
      <c r="JN91" s="545" cm="1">
        <f t="array" aca="1" ref="JN91" ca="1">IF(AND($N91=JN$10,$AS91&lt;&gt;0),INDEX(i.LTWFeedLevels,$AS91,12),0)</f>
        <v>0</v>
      </c>
      <c r="JO91" s="630" cm="1">
        <f t="array" aca="1" ref="JO91" ca="1">IF(AND($N91=JO$10,$AT91&lt;&gt;0),INDEX(i.LTWFeedLevels,$AT91,12),0)</f>
        <v>0</v>
      </c>
      <c r="JP91" s="457">
        <f t="shared" ca="1" si="439"/>
        <v>0</v>
      </c>
      <c r="JQ91" s="457">
        <f t="shared" ca="1" si="440"/>
        <v>0</v>
      </c>
      <c r="JR91" s="457">
        <f t="shared" ca="1" si="441"/>
        <v>0</v>
      </c>
      <c r="JS91" s="189">
        <f t="shared" ca="1" si="442"/>
        <v>0</v>
      </c>
      <c r="JT91" s="189">
        <f t="shared" ca="1" si="442"/>
        <v>0</v>
      </c>
      <c r="JU91" s="189">
        <f t="shared" ca="1" si="442"/>
        <v>0</v>
      </c>
      <c r="JV91" s="189">
        <f t="shared" ca="1" si="442"/>
        <v>0</v>
      </c>
      <c r="JW91" s="189">
        <f t="shared" ca="1" si="442"/>
        <v>0</v>
      </c>
      <c r="JX91" s="189">
        <f t="shared" ca="1" si="442"/>
        <v>0</v>
      </c>
      <c r="JY91" s="189">
        <f t="shared" ca="1" si="442"/>
        <v>0</v>
      </c>
      <c r="JZ91" s="189">
        <f t="shared" ca="1" si="442"/>
        <v>0</v>
      </c>
      <c r="KA91" s="189">
        <f t="shared" ca="1" si="442"/>
        <v>0</v>
      </c>
      <c r="KB91" s="189">
        <f t="shared" ca="1" si="442"/>
        <v>0</v>
      </c>
      <c r="KC91" s="189">
        <f t="shared" ca="1" si="443"/>
        <v>0</v>
      </c>
      <c r="KD91" s="189">
        <f t="shared" ca="1" si="443"/>
        <v>0</v>
      </c>
      <c r="KE91" s="189">
        <f t="shared" ca="1" si="443"/>
        <v>0</v>
      </c>
      <c r="KF91" s="189">
        <f t="shared" ca="1" si="443"/>
        <v>0</v>
      </c>
      <c r="KG91" s="189">
        <f t="shared" ca="1" si="443"/>
        <v>0</v>
      </c>
      <c r="KH91" s="189">
        <f t="shared" ca="1" si="443"/>
        <v>0</v>
      </c>
      <c r="KI91" s="189">
        <f t="shared" ca="1" si="443"/>
        <v>0</v>
      </c>
      <c r="KJ91" s="189">
        <f t="shared" ca="1" si="443"/>
        <v>0</v>
      </c>
      <c r="KK91" s="189">
        <f t="shared" ca="1" si="443"/>
        <v>0</v>
      </c>
      <c r="KL91" s="189">
        <f t="shared" ca="1" si="443"/>
        <v>0</v>
      </c>
      <c r="KM91" s="189">
        <f t="shared" ca="1" si="444"/>
        <v>0</v>
      </c>
      <c r="KN91" s="189">
        <f t="shared" ca="1" si="444"/>
        <v>0</v>
      </c>
      <c r="KO91" s="189">
        <f t="shared" ca="1" si="444"/>
        <v>0</v>
      </c>
      <c r="KP91" s="189">
        <f t="shared" ca="1" si="444"/>
        <v>0</v>
      </c>
      <c r="KQ91" s="189">
        <f t="shared" ca="1" si="444"/>
        <v>0</v>
      </c>
      <c r="KR91" s="189">
        <f t="shared" ca="1" si="444"/>
        <v>0</v>
      </c>
      <c r="KS91" s="189">
        <f t="shared" ca="1" si="444"/>
        <v>0</v>
      </c>
      <c r="KT91" s="189">
        <f t="shared" ca="1" si="444"/>
        <v>0</v>
      </c>
      <c r="KU91" s="189">
        <f t="shared" ca="1" si="444"/>
        <v>0</v>
      </c>
      <c r="KV91" s="189">
        <f t="shared" ca="1" si="444"/>
        <v>0</v>
      </c>
      <c r="KW91" s="189">
        <f t="shared" ca="1" si="445"/>
        <v>0</v>
      </c>
      <c r="KX91" s="189">
        <f t="shared" ca="1" si="445"/>
        <v>0</v>
      </c>
      <c r="KY91" s="189">
        <f t="shared" ca="1" si="445"/>
        <v>0</v>
      </c>
      <c r="KZ91" s="189">
        <f t="shared" ca="1" si="445"/>
        <v>0</v>
      </c>
      <c r="LA91" s="189">
        <f t="shared" ca="1" si="445"/>
        <v>0</v>
      </c>
      <c r="LB91" s="189">
        <f t="shared" ca="1" si="445"/>
        <v>0</v>
      </c>
      <c r="LC91" s="189">
        <f t="shared" ca="1" si="445"/>
        <v>0</v>
      </c>
      <c r="LD91" s="189">
        <f t="shared" ca="1" si="445"/>
        <v>0</v>
      </c>
      <c r="LE91" s="189">
        <f t="shared" ca="1" si="445"/>
        <v>0</v>
      </c>
      <c r="LF91" s="189">
        <f t="shared" ca="1" si="445"/>
        <v>0</v>
      </c>
      <c r="LG91" s="189">
        <f t="shared" ca="1" si="446"/>
        <v>0</v>
      </c>
      <c r="LH91" s="189">
        <f t="shared" ca="1" si="446"/>
        <v>0</v>
      </c>
      <c r="LI91" s="189">
        <f t="shared" ca="1" si="446"/>
        <v>0</v>
      </c>
      <c r="LJ91" s="189">
        <f t="shared" ca="1" si="446"/>
        <v>0</v>
      </c>
      <c r="LK91" s="189">
        <f t="shared" ca="1" si="446"/>
        <v>0</v>
      </c>
      <c r="LL91" s="189">
        <f t="shared" ca="1" si="446"/>
        <v>0</v>
      </c>
      <c r="LM91" s="189">
        <f t="shared" ca="1" si="446"/>
        <v>0</v>
      </c>
      <c r="LN91" s="189">
        <f t="shared" ca="1" si="446"/>
        <v>0</v>
      </c>
      <c r="LO91" s="189">
        <f t="shared" ca="1" si="446"/>
        <v>0</v>
      </c>
      <c r="LP91" s="189">
        <f t="shared" ca="1" si="446"/>
        <v>0</v>
      </c>
      <c r="LQ91" s="189">
        <f t="shared" ca="1" si="447"/>
        <v>0</v>
      </c>
      <c r="LR91" s="189">
        <f t="shared" ca="1" si="447"/>
        <v>0</v>
      </c>
      <c r="LS91" s="189">
        <f t="shared" ca="1" si="447"/>
        <v>0</v>
      </c>
      <c r="LT91" s="189">
        <f t="shared" ca="1" si="447"/>
        <v>0</v>
      </c>
      <c r="LU91" s="189">
        <f t="shared" ca="1" si="447"/>
        <v>0</v>
      </c>
      <c r="LV91" s="189">
        <f t="shared" ca="1" si="447"/>
        <v>0</v>
      </c>
      <c r="LW91" s="189">
        <f t="shared" ca="1" si="447"/>
        <v>0</v>
      </c>
      <c r="LX91" s="189">
        <f t="shared" ca="1" si="447"/>
        <v>0</v>
      </c>
      <c r="LY91" s="189">
        <f t="shared" ca="1" si="447"/>
        <v>0</v>
      </c>
      <c r="LZ91" s="189">
        <f t="shared" ca="1" si="447"/>
        <v>0</v>
      </c>
      <c r="MA91" s="189">
        <f t="shared" ca="1" si="448"/>
        <v>0</v>
      </c>
      <c r="MB91" s="189">
        <f t="shared" ca="1" si="448"/>
        <v>0</v>
      </c>
      <c r="MC91" s="189">
        <f t="shared" ca="1" si="448"/>
        <v>0</v>
      </c>
      <c r="MD91" s="189">
        <f t="shared" ca="1" si="448"/>
        <v>0</v>
      </c>
      <c r="ME91" s="189">
        <f t="shared" ca="1" si="448"/>
        <v>0</v>
      </c>
      <c r="MF91" s="189">
        <f t="shared" ca="1" si="448"/>
        <v>0</v>
      </c>
      <c r="MG91" s="189">
        <f t="shared" ca="1" si="448"/>
        <v>0</v>
      </c>
      <c r="MH91" s="189">
        <f t="shared" ca="1" si="448"/>
        <v>0</v>
      </c>
      <c r="MI91" s="189">
        <f t="shared" ca="1" si="448"/>
        <v>0</v>
      </c>
      <c r="MJ91" s="189">
        <f t="shared" ca="1" si="448"/>
        <v>0</v>
      </c>
      <c r="MK91" s="189">
        <f t="shared" ca="1" si="448"/>
        <v>0</v>
      </c>
      <c r="ML91" s="189">
        <f t="shared" ca="1" si="448"/>
        <v>0</v>
      </c>
      <c r="MM91" s="557">
        <f t="shared" ca="1" si="449"/>
        <v>0</v>
      </c>
      <c r="MN91" s="557">
        <f t="shared" ca="1" si="449"/>
        <v>0</v>
      </c>
      <c r="MO91" s="557">
        <f t="shared" ca="1" si="449"/>
        <v>0</v>
      </c>
      <c r="MP91" s="557">
        <f t="shared" ca="1" si="449"/>
        <v>0</v>
      </c>
      <c r="MQ91" s="557">
        <f t="shared" ca="1" si="449"/>
        <v>0</v>
      </c>
      <c r="MR91" s="557">
        <f t="shared" ca="1" si="449"/>
        <v>0</v>
      </c>
      <c r="MS91" s="557">
        <f t="shared" ca="1" si="449"/>
        <v>0</v>
      </c>
      <c r="MT91" s="557">
        <f t="shared" ca="1" si="449"/>
        <v>0</v>
      </c>
      <c r="MU91" s="557">
        <f t="shared" ca="1" si="449"/>
        <v>0</v>
      </c>
      <c r="MV91" s="557">
        <f t="shared" ca="1" si="449"/>
        <v>0</v>
      </c>
      <c r="MW91" s="557">
        <f t="shared" ca="1" si="450"/>
        <v>0</v>
      </c>
      <c r="MX91" s="557">
        <f t="shared" ca="1" si="450"/>
        <v>0</v>
      </c>
      <c r="MY91" s="557">
        <f t="shared" ca="1" si="450"/>
        <v>0</v>
      </c>
      <c r="MZ91" s="557">
        <f t="shared" ca="1" si="450"/>
        <v>0</v>
      </c>
      <c r="NA91" s="557">
        <f t="shared" ca="1" si="450"/>
        <v>0</v>
      </c>
      <c r="NB91" s="557">
        <f t="shared" ca="1" si="450"/>
        <v>0</v>
      </c>
      <c r="NC91" s="557">
        <f t="shared" ca="1" si="450"/>
        <v>0</v>
      </c>
      <c r="ND91" s="557">
        <f t="shared" ca="1" si="450"/>
        <v>0</v>
      </c>
      <c r="NE91" s="557">
        <f t="shared" ca="1" si="450"/>
        <v>0</v>
      </c>
      <c r="NF91" s="557">
        <f t="shared" ca="1" si="450"/>
        <v>0</v>
      </c>
      <c r="NG91" s="557">
        <f t="shared" ca="1" si="451"/>
        <v>0</v>
      </c>
      <c r="NH91" s="557">
        <f t="shared" ca="1" si="451"/>
        <v>0</v>
      </c>
      <c r="NI91" s="557">
        <f t="shared" ca="1" si="451"/>
        <v>0</v>
      </c>
      <c r="NJ91" s="557">
        <f t="shared" ca="1" si="451"/>
        <v>0</v>
      </c>
      <c r="NK91" s="557">
        <f t="shared" ca="1" si="451"/>
        <v>0</v>
      </c>
      <c r="NL91" s="557">
        <f t="shared" ca="1" si="451"/>
        <v>0</v>
      </c>
      <c r="NM91" s="557">
        <f t="shared" ca="1" si="451"/>
        <v>0</v>
      </c>
      <c r="NN91" s="557">
        <f t="shared" ca="1" si="451"/>
        <v>0</v>
      </c>
      <c r="NO91" s="557">
        <f t="shared" ca="1" si="451"/>
        <v>0</v>
      </c>
      <c r="NP91" s="557">
        <f t="shared" ca="1" si="451"/>
        <v>0</v>
      </c>
      <c r="NQ91" s="557">
        <f t="shared" ca="1" si="452"/>
        <v>0</v>
      </c>
      <c r="NR91" s="557">
        <f t="shared" ca="1" si="452"/>
        <v>0</v>
      </c>
      <c r="NS91" s="557">
        <f t="shared" ca="1" si="452"/>
        <v>0</v>
      </c>
      <c r="NT91" s="557">
        <f t="shared" ca="1" si="452"/>
        <v>0</v>
      </c>
      <c r="NU91" s="557">
        <f t="shared" ca="1" si="452"/>
        <v>0</v>
      </c>
      <c r="NV91" s="557">
        <f t="shared" ca="1" si="452"/>
        <v>0</v>
      </c>
      <c r="NW91" s="557">
        <f t="shared" ca="1" si="452"/>
        <v>0</v>
      </c>
      <c r="NX91" s="557">
        <f t="shared" ca="1" si="452"/>
        <v>0</v>
      </c>
      <c r="NY91" s="557">
        <f t="shared" ca="1" si="452"/>
        <v>0</v>
      </c>
      <c r="NZ91" s="557">
        <f t="shared" ca="1" si="452"/>
        <v>0</v>
      </c>
      <c r="OA91" s="557">
        <f t="shared" ca="1" si="453"/>
        <v>0</v>
      </c>
      <c r="OB91" s="557">
        <f t="shared" ca="1" si="453"/>
        <v>0</v>
      </c>
      <c r="OC91" s="557">
        <f t="shared" ca="1" si="453"/>
        <v>0</v>
      </c>
      <c r="OD91" s="557">
        <f t="shared" ca="1" si="453"/>
        <v>0</v>
      </c>
      <c r="OE91" s="557">
        <f t="shared" ca="1" si="453"/>
        <v>0</v>
      </c>
      <c r="OF91" s="557">
        <f t="shared" ca="1" si="453"/>
        <v>0</v>
      </c>
      <c r="OG91" s="557">
        <f t="shared" ca="1" si="453"/>
        <v>0</v>
      </c>
      <c r="OH91" s="557">
        <f t="shared" ca="1" si="453"/>
        <v>0</v>
      </c>
      <c r="OI91" s="557">
        <f t="shared" ca="1" si="453"/>
        <v>0</v>
      </c>
      <c r="OJ91" s="557">
        <f t="shared" ca="1" si="453"/>
        <v>0</v>
      </c>
      <c r="OK91" s="557">
        <f t="shared" ca="1" si="454"/>
        <v>0</v>
      </c>
      <c r="OL91" s="557">
        <f t="shared" ca="1" si="454"/>
        <v>0</v>
      </c>
      <c r="OM91" s="557">
        <f t="shared" ca="1" si="454"/>
        <v>0</v>
      </c>
      <c r="ON91" s="557">
        <f t="shared" ca="1" si="454"/>
        <v>0</v>
      </c>
      <c r="OO91" s="557">
        <f t="shared" ca="1" si="454"/>
        <v>0</v>
      </c>
      <c r="OP91" s="557">
        <f t="shared" ca="1" si="454"/>
        <v>0</v>
      </c>
      <c r="OQ91" s="557">
        <f t="shared" ca="1" si="454"/>
        <v>0</v>
      </c>
      <c r="OR91" s="557">
        <f t="shared" ca="1" si="454"/>
        <v>0</v>
      </c>
      <c r="OS91" s="557">
        <f t="shared" ca="1" si="454"/>
        <v>0</v>
      </c>
      <c r="OT91" s="557">
        <f t="shared" ca="1" si="454"/>
        <v>0</v>
      </c>
      <c r="OU91" s="557">
        <f t="shared" ca="1" si="455"/>
        <v>0</v>
      </c>
      <c r="OV91" s="557">
        <f t="shared" ca="1" si="455"/>
        <v>0</v>
      </c>
      <c r="OW91" s="557">
        <f t="shared" ca="1" si="455"/>
        <v>0</v>
      </c>
      <c r="OX91" s="557">
        <f t="shared" ca="1" si="455"/>
        <v>0</v>
      </c>
      <c r="OY91" s="557">
        <f t="shared" ca="1" si="455"/>
        <v>0</v>
      </c>
      <c r="OZ91" s="557">
        <f t="shared" ca="1" si="455"/>
        <v>0</v>
      </c>
      <c r="PA91" s="557">
        <f t="shared" ca="1" si="455"/>
        <v>0</v>
      </c>
      <c r="PB91" s="557">
        <f t="shared" ca="1" si="455"/>
        <v>0</v>
      </c>
      <c r="PC91" s="557">
        <f t="shared" ca="1" si="455"/>
        <v>0</v>
      </c>
      <c r="PD91" s="557">
        <f t="shared" ca="1" si="455"/>
        <v>0</v>
      </c>
      <c r="PE91" s="557">
        <f t="shared" ca="1" si="456"/>
        <v>0</v>
      </c>
      <c r="PF91" s="557">
        <f t="shared" ca="1" si="456"/>
        <v>0</v>
      </c>
      <c r="PG91" s="557">
        <f t="shared" ca="1" si="456"/>
        <v>0</v>
      </c>
      <c r="PH91" s="557">
        <f t="shared" ca="1" si="456"/>
        <v>0</v>
      </c>
      <c r="PI91" s="557">
        <f t="shared" ca="1" si="456"/>
        <v>0</v>
      </c>
      <c r="PJ91" s="557">
        <f t="shared" ca="1" si="456"/>
        <v>0</v>
      </c>
      <c r="PK91" s="557">
        <f t="shared" ca="1" si="456"/>
        <v>0</v>
      </c>
      <c r="PL91" s="557">
        <f t="shared" ca="1" si="456"/>
        <v>0</v>
      </c>
      <c r="PM91" s="557">
        <f t="shared" ca="1" si="456"/>
        <v>0</v>
      </c>
      <c r="PN91" s="557">
        <f t="shared" ca="1" si="456"/>
        <v>0</v>
      </c>
      <c r="PO91" s="557">
        <f t="shared" ca="1" si="457"/>
        <v>0</v>
      </c>
      <c r="PP91" s="557">
        <f t="shared" ca="1" si="457"/>
        <v>0</v>
      </c>
      <c r="PQ91" s="557">
        <f t="shared" ca="1" si="457"/>
        <v>0</v>
      </c>
      <c r="PR91" s="557">
        <f t="shared" ca="1" si="457"/>
        <v>0</v>
      </c>
      <c r="PS91" s="557">
        <f t="shared" ca="1" si="457"/>
        <v>0</v>
      </c>
      <c r="PT91" s="557">
        <f t="shared" ca="1" si="457"/>
        <v>0</v>
      </c>
      <c r="PU91" s="557">
        <f t="shared" ca="1" si="457"/>
        <v>0</v>
      </c>
      <c r="PV91" s="557">
        <f t="shared" ca="1" si="457"/>
        <v>0</v>
      </c>
      <c r="PW91" s="557">
        <f t="shared" ca="1" si="457"/>
        <v>0</v>
      </c>
      <c r="PX91" s="557">
        <f t="shared" ca="1" si="457"/>
        <v>0</v>
      </c>
      <c r="PY91" s="557">
        <f t="shared" ca="1" si="458"/>
        <v>0</v>
      </c>
      <c r="PZ91" s="557">
        <f t="shared" ca="1" si="458"/>
        <v>0</v>
      </c>
      <c r="QA91" s="557">
        <f t="shared" ca="1" si="458"/>
        <v>0</v>
      </c>
      <c r="QB91" s="557">
        <f t="shared" ca="1" si="458"/>
        <v>0</v>
      </c>
      <c r="QC91" s="557">
        <f t="shared" ca="1" si="458"/>
        <v>0</v>
      </c>
      <c r="QD91" s="557">
        <f t="shared" ca="1" si="458"/>
        <v>0</v>
      </c>
      <c r="QE91" s="557">
        <f t="shared" ca="1" si="458"/>
        <v>0</v>
      </c>
      <c r="QF91" s="557">
        <f t="shared" ca="1" si="458"/>
        <v>0</v>
      </c>
      <c r="QG91" s="557">
        <f t="shared" ca="1" si="458"/>
        <v>0</v>
      </c>
      <c r="QH91" s="557">
        <f t="shared" ca="1" si="458"/>
        <v>0</v>
      </c>
      <c r="QI91" s="557">
        <f t="shared" ca="1" si="459"/>
        <v>0</v>
      </c>
      <c r="QJ91" s="557">
        <f t="shared" ca="1" si="459"/>
        <v>0</v>
      </c>
      <c r="QK91" s="557">
        <f t="shared" ca="1" si="459"/>
        <v>0</v>
      </c>
      <c r="QL91" s="557">
        <f t="shared" ca="1" si="459"/>
        <v>0</v>
      </c>
      <c r="QM91" s="557">
        <f t="shared" ca="1" si="459"/>
        <v>0</v>
      </c>
      <c r="QN91" s="557">
        <f t="shared" ca="1" si="459"/>
        <v>0</v>
      </c>
      <c r="QO91" s="557">
        <f t="shared" ca="1" si="459"/>
        <v>0</v>
      </c>
      <c r="QP91" s="557">
        <f t="shared" ca="1" si="459"/>
        <v>0</v>
      </c>
      <c r="QQ91" s="557">
        <f t="shared" ca="1" si="459"/>
        <v>0</v>
      </c>
      <c r="QR91" s="557">
        <f t="shared" ca="1" si="459"/>
        <v>0</v>
      </c>
      <c r="QS91" s="557">
        <f t="shared" ca="1" si="460"/>
        <v>0</v>
      </c>
      <c r="QT91" s="557">
        <f t="shared" ca="1" si="460"/>
        <v>0</v>
      </c>
      <c r="QU91" s="557">
        <f t="shared" ca="1" si="460"/>
        <v>0</v>
      </c>
      <c r="QV91" s="557">
        <f t="shared" ca="1" si="460"/>
        <v>0</v>
      </c>
      <c r="QW91" s="557">
        <f t="shared" ca="1" si="460"/>
        <v>0</v>
      </c>
      <c r="QX91" s="557">
        <f t="shared" ca="1" si="460"/>
        <v>0</v>
      </c>
      <c r="QY91" s="557">
        <f t="shared" ca="1" si="460"/>
        <v>0</v>
      </c>
      <c r="QZ91" s="557">
        <f t="shared" ca="1" si="460"/>
        <v>0</v>
      </c>
      <c r="RA91" s="557">
        <f t="shared" ca="1" si="460"/>
        <v>0</v>
      </c>
      <c r="RB91" s="557">
        <f t="shared" ca="1" si="460"/>
        <v>0</v>
      </c>
      <c r="RC91" s="557">
        <f t="shared" ca="1" si="461"/>
        <v>0</v>
      </c>
      <c r="RD91" s="557">
        <f t="shared" ca="1" si="461"/>
        <v>0</v>
      </c>
      <c r="RE91" s="557">
        <f t="shared" ca="1" si="461"/>
        <v>0</v>
      </c>
      <c r="RF91" s="557">
        <f t="shared" ca="1" si="461"/>
        <v>0</v>
      </c>
      <c r="RG91" s="557">
        <f t="shared" ca="1" si="461"/>
        <v>0</v>
      </c>
      <c r="RH91" s="557">
        <f t="shared" ca="1" si="461"/>
        <v>0</v>
      </c>
      <c r="RI91" s="557">
        <f t="shared" ca="1" si="461"/>
        <v>0</v>
      </c>
      <c r="RJ91" s="557">
        <f t="shared" ca="1" si="461"/>
        <v>0</v>
      </c>
      <c r="RK91" s="557">
        <f t="shared" ca="1" si="461"/>
        <v>0</v>
      </c>
      <c r="RL91" s="557">
        <f t="shared" ca="1" si="461"/>
        <v>0</v>
      </c>
      <c r="RM91" s="557">
        <f t="shared" ca="1" si="462"/>
        <v>0</v>
      </c>
      <c r="RN91" s="557">
        <f t="shared" ca="1" si="462"/>
        <v>0</v>
      </c>
      <c r="RO91" s="557">
        <f t="shared" ca="1" si="462"/>
        <v>0</v>
      </c>
      <c r="RP91" s="557">
        <f t="shared" ca="1" si="462"/>
        <v>0</v>
      </c>
      <c r="RQ91" s="557">
        <f t="shared" ca="1" si="462"/>
        <v>0</v>
      </c>
      <c r="RR91" s="557">
        <f t="shared" ca="1" si="462"/>
        <v>0</v>
      </c>
      <c r="RS91" s="557">
        <f t="shared" ca="1" si="462"/>
        <v>0</v>
      </c>
      <c r="RT91" s="557">
        <f t="shared" ca="1" si="462"/>
        <v>0</v>
      </c>
      <c r="RU91" s="557">
        <f t="shared" ca="1" si="462"/>
        <v>0</v>
      </c>
      <c r="RV91" s="557">
        <f t="shared" ca="1" si="462"/>
        <v>0</v>
      </c>
      <c r="RW91" s="557">
        <f t="shared" ca="1" si="463"/>
        <v>0</v>
      </c>
      <c r="RX91" s="557">
        <f t="shared" ca="1" si="463"/>
        <v>0</v>
      </c>
      <c r="RY91" s="557">
        <f t="shared" ca="1" si="463"/>
        <v>0</v>
      </c>
      <c r="RZ91" s="557">
        <f t="shared" ca="1" si="463"/>
        <v>0</v>
      </c>
      <c r="SA91" s="557">
        <f t="shared" ca="1" si="463"/>
        <v>0</v>
      </c>
      <c r="SB91" s="557">
        <f t="shared" ca="1" si="463"/>
        <v>0</v>
      </c>
      <c r="SC91" s="557">
        <f t="shared" ca="1" si="463"/>
        <v>0</v>
      </c>
      <c r="SD91" s="557">
        <f t="shared" ca="1" si="463"/>
        <v>0</v>
      </c>
      <c r="SE91" s="557">
        <f t="shared" ca="1" si="463"/>
        <v>0</v>
      </c>
      <c r="SF91" s="557">
        <f t="shared" ca="1" si="463"/>
        <v>0</v>
      </c>
      <c r="SG91" s="557">
        <f t="shared" ca="1" si="464"/>
        <v>0</v>
      </c>
      <c r="SH91" s="557">
        <f t="shared" ca="1" si="464"/>
        <v>0</v>
      </c>
      <c r="SI91" s="557">
        <f t="shared" ca="1" si="464"/>
        <v>0</v>
      </c>
      <c r="SJ91" s="557">
        <f t="shared" ca="1" si="464"/>
        <v>0</v>
      </c>
      <c r="SK91" s="557">
        <f t="shared" ca="1" si="464"/>
        <v>0</v>
      </c>
      <c r="SL91" s="557">
        <f t="shared" ca="1" si="464"/>
        <v>0</v>
      </c>
      <c r="SM91" s="557">
        <f t="shared" ca="1" si="464"/>
        <v>0</v>
      </c>
      <c r="SN91" s="557">
        <f t="shared" ca="1" si="464"/>
        <v>0</v>
      </c>
      <c r="SO91" s="557">
        <f t="shared" ca="1" si="464"/>
        <v>0</v>
      </c>
      <c r="SP91" s="557">
        <f t="shared" ca="1" si="464"/>
        <v>0</v>
      </c>
      <c r="SQ91" s="557">
        <f t="shared" ca="1" si="465"/>
        <v>0</v>
      </c>
      <c r="SR91" s="557">
        <f t="shared" ca="1" si="465"/>
        <v>0</v>
      </c>
      <c r="SS91" s="557">
        <f t="shared" ca="1" si="465"/>
        <v>0</v>
      </c>
      <c r="ST91" s="557">
        <f t="shared" ca="1" si="465"/>
        <v>0</v>
      </c>
      <c r="SU91" s="557">
        <f t="shared" ca="1" si="465"/>
        <v>0</v>
      </c>
      <c r="SV91" s="557">
        <f t="shared" ca="1" si="465"/>
        <v>0</v>
      </c>
      <c r="SW91" s="557">
        <f t="shared" ca="1" si="465"/>
        <v>0</v>
      </c>
      <c r="SX91" s="557">
        <f t="shared" ca="1" si="465"/>
        <v>0</v>
      </c>
      <c r="SY91" s="557">
        <f t="shared" ca="1" si="465"/>
        <v>0</v>
      </c>
      <c r="SZ91" s="557">
        <f t="shared" ca="1" si="465"/>
        <v>0</v>
      </c>
      <c r="TA91" s="557">
        <f t="shared" ca="1" si="466"/>
        <v>0</v>
      </c>
      <c r="TB91" s="557">
        <f t="shared" ca="1" si="466"/>
        <v>0</v>
      </c>
      <c r="TC91" s="557">
        <f t="shared" ca="1" si="466"/>
        <v>0</v>
      </c>
      <c r="TD91" s="557">
        <f t="shared" ca="1" si="466"/>
        <v>0</v>
      </c>
      <c r="TE91" s="557">
        <f t="shared" ca="1" si="466"/>
        <v>0</v>
      </c>
      <c r="TF91" s="557">
        <f t="shared" ca="1" si="466"/>
        <v>0</v>
      </c>
      <c r="TG91" s="557">
        <f t="shared" ca="1" si="466"/>
        <v>0</v>
      </c>
      <c r="TH91" s="557">
        <f t="shared" ca="1" si="466"/>
        <v>0</v>
      </c>
      <c r="TI91" s="557">
        <f t="shared" ca="1" si="466"/>
        <v>0</v>
      </c>
      <c r="TJ91" s="557">
        <f t="shared" ca="1" si="466"/>
        <v>0</v>
      </c>
      <c r="TK91" s="557">
        <f t="shared" ca="1" si="467"/>
        <v>0</v>
      </c>
      <c r="TL91" s="557">
        <f t="shared" ca="1" si="467"/>
        <v>0</v>
      </c>
      <c r="TM91" s="557">
        <f t="shared" ca="1" si="467"/>
        <v>0</v>
      </c>
      <c r="TN91" s="557">
        <f t="shared" ca="1" si="467"/>
        <v>0</v>
      </c>
      <c r="TO91" s="557">
        <f t="shared" ca="1" si="467"/>
        <v>0</v>
      </c>
      <c r="TP91" s="557">
        <f t="shared" ca="1" si="467"/>
        <v>0</v>
      </c>
      <c r="TQ91" s="557">
        <f t="shared" ca="1" si="467"/>
        <v>0</v>
      </c>
      <c r="TR91" s="557">
        <f t="shared" ca="1" si="467"/>
        <v>0</v>
      </c>
      <c r="TS91" s="557">
        <f t="shared" ca="1" si="467"/>
        <v>0</v>
      </c>
      <c r="TT91" s="557">
        <f t="shared" ca="1" si="467"/>
        <v>0</v>
      </c>
      <c r="TU91" s="557">
        <f t="shared" ca="1" si="468"/>
        <v>0</v>
      </c>
      <c r="TV91" s="557">
        <f t="shared" ca="1" si="468"/>
        <v>0</v>
      </c>
      <c r="TW91" s="557">
        <f t="shared" ca="1" si="468"/>
        <v>0</v>
      </c>
      <c r="TX91" s="557">
        <f t="shared" ca="1" si="468"/>
        <v>0</v>
      </c>
      <c r="TY91" s="557">
        <f t="shared" ca="1" si="468"/>
        <v>0</v>
      </c>
      <c r="TZ91" s="557">
        <f t="shared" ca="1" si="468"/>
        <v>0</v>
      </c>
      <c r="UA91" s="557">
        <f t="shared" ca="1" si="468"/>
        <v>0</v>
      </c>
      <c r="UB91" s="557">
        <f t="shared" ca="1" si="468"/>
        <v>0</v>
      </c>
      <c r="UC91" s="557">
        <f t="shared" ca="1" si="468"/>
        <v>0</v>
      </c>
      <c r="UD91" s="557">
        <f t="shared" ca="1" si="468"/>
        <v>0</v>
      </c>
      <c r="UE91" s="557">
        <f t="shared" ca="1" si="469"/>
        <v>0</v>
      </c>
      <c r="UF91" s="557">
        <f t="shared" ca="1" si="469"/>
        <v>0</v>
      </c>
      <c r="UG91" s="557">
        <f t="shared" ca="1" si="469"/>
        <v>0</v>
      </c>
      <c r="UH91" s="557">
        <f t="shared" ca="1" si="469"/>
        <v>0</v>
      </c>
      <c r="UI91" s="557">
        <f t="shared" ca="1" si="469"/>
        <v>0</v>
      </c>
      <c r="UJ91" s="557">
        <f t="shared" ca="1" si="469"/>
        <v>0</v>
      </c>
      <c r="UK91" s="557">
        <f t="shared" ca="1" si="469"/>
        <v>0</v>
      </c>
      <c r="UL91" s="557">
        <f t="shared" ca="1" si="469"/>
        <v>0</v>
      </c>
      <c r="UM91" s="557">
        <f t="shared" ca="1" si="469"/>
        <v>0</v>
      </c>
      <c r="UN91" s="557">
        <f t="shared" ca="1" si="469"/>
        <v>0</v>
      </c>
      <c r="UO91" s="557">
        <f t="shared" ca="1" si="470"/>
        <v>0</v>
      </c>
      <c r="UP91" s="557">
        <f t="shared" ca="1" si="470"/>
        <v>0</v>
      </c>
      <c r="UQ91" s="557">
        <f t="shared" ca="1" si="470"/>
        <v>0</v>
      </c>
      <c r="UR91" s="557">
        <f t="shared" ca="1" si="470"/>
        <v>0</v>
      </c>
      <c r="US91" s="557">
        <f t="shared" ca="1" si="470"/>
        <v>0</v>
      </c>
      <c r="UT91" s="557">
        <f t="shared" ca="1" si="470"/>
        <v>0</v>
      </c>
      <c r="UU91" s="557">
        <f t="shared" ca="1" si="470"/>
        <v>0</v>
      </c>
      <c r="UV91" s="557">
        <f t="shared" ca="1" si="470"/>
        <v>0</v>
      </c>
      <c r="UW91" s="557">
        <f t="shared" ca="1" si="470"/>
        <v>0</v>
      </c>
      <c r="UX91" s="557">
        <f t="shared" ca="1" si="470"/>
        <v>0</v>
      </c>
      <c r="UY91" s="557">
        <f t="shared" ca="1" si="471"/>
        <v>0</v>
      </c>
      <c r="UZ91" s="557">
        <f t="shared" ca="1" si="471"/>
        <v>0</v>
      </c>
      <c r="VA91" s="557">
        <f t="shared" ca="1" si="471"/>
        <v>0</v>
      </c>
      <c r="VB91" s="557">
        <f t="shared" ca="1" si="471"/>
        <v>0</v>
      </c>
      <c r="VC91" s="557">
        <f t="shared" ca="1" si="471"/>
        <v>0</v>
      </c>
      <c r="VD91" s="557">
        <f t="shared" ca="1" si="471"/>
        <v>0</v>
      </c>
      <c r="VE91" s="557">
        <f t="shared" ca="1" si="471"/>
        <v>0</v>
      </c>
      <c r="VF91" s="557">
        <f t="shared" ca="1" si="471"/>
        <v>0</v>
      </c>
      <c r="VG91" s="557">
        <f t="shared" ca="1" si="471"/>
        <v>0</v>
      </c>
      <c r="VH91" s="557">
        <f t="shared" ca="1" si="471"/>
        <v>0</v>
      </c>
      <c r="VI91" s="557">
        <f t="shared" ca="1" si="471"/>
        <v>0</v>
      </c>
      <c r="VJ91" s="189">
        <f t="shared" ca="1" si="472"/>
        <v>0</v>
      </c>
      <c r="VK91" s="189">
        <f t="shared" ca="1" si="472"/>
        <v>0</v>
      </c>
      <c r="VL91" s="189">
        <f t="shared" ca="1" si="472"/>
        <v>0</v>
      </c>
      <c r="VM91" s="189">
        <f t="shared" ca="1" si="472"/>
        <v>0</v>
      </c>
      <c r="VN91" s="189">
        <f t="shared" ca="1" si="472"/>
        <v>0</v>
      </c>
      <c r="VO91" s="230">
        <f t="shared" ca="1" si="473"/>
        <v>0</v>
      </c>
      <c r="VP91" s="189">
        <f t="shared" ca="1" si="474"/>
        <v>0</v>
      </c>
      <c r="VQ91" s="189">
        <f t="shared" ca="1" si="474"/>
        <v>0</v>
      </c>
      <c r="VR91" s="189">
        <f t="shared" ca="1" si="474"/>
        <v>0</v>
      </c>
      <c r="VS91" s="189">
        <f t="shared" ca="1" si="474"/>
        <v>0</v>
      </c>
      <c r="VT91" s="189">
        <f t="shared" ca="1" si="474"/>
        <v>0</v>
      </c>
      <c r="VU91" s="230">
        <f t="shared" ca="1" si="475"/>
        <v>0</v>
      </c>
      <c r="VV91" s="231">
        <f t="shared" ca="1" si="476"/>
        <v>0</v>
      </c>
      <c r="VW91" s="231">
        <f t="shared" ca="1" si="476"/>
        <v>0</v>
      </c>
      <c r="VX91" s="231">
        <f t="shared" ca="1" si="476"/>
        <v>0</v>
      </c>
      <c r="VY91" s="231">
        <f t="shared" ca="1" si="476"/>
        <v>0</v>
      </c>
      <c r="VZ91" s="544">
        <f t="shared" ca="1" si="477"/>
        <v>0</v>
      </c>
      <c r="WA91" s="231">
        <f t="shared" ca="1" si="478"/>
        <v>0</v>
      </c>
      <c r="WB91" s="231">
        <f t="shared" ca="1" si="478"/>
        <v>0</v>
      </c>
      <c r="WC91" s="231">
        <f t="shared" ca="1" si="478"/>
        <v>0</v>
      </c>
      <c r="WD91" s="231">
        <f t="shared" ca="1" si="478"/>
        <v>0</v>
      </c>
      <c r="WE91" s="544">
        <f t="shared" ca="1" si="479"/>
        <v>0</v>
      </c>
      <c r="WF91" s="544">
        <f t="shared" ca="1" si="479"/>
        <v>0</v>
      </c>
      <c r="WG91" s="544">
        <f t="shared" ca="1" si="479"/>
        <v>0</v>
      </c>
      <c r="WH91" s="544">
        <f t="shared" ca="1" si="479"/>
        <v>0</v>
      </c>
      <c r="WI91" s="544">
        <f t="shared" ca="1" si="479"/>
        <v>0</v>
      </c>
      <c r="WJ91" s="544">
        <f t="shared" ca="1" si="479"/>
        <v>0</v>
      </c>
      <c r="WK91" s="544">
        <f t="shared" ca="1" si="479"/>
        <v>0</v>
      </c>
      <c r="WL91" s="535" cm="1">
        <f t="array" aca="1" ref="WL91" ca="1">INDEX(WL$13:WL90,$B91+1,1)</f>
        <v>0</v>
      </c>
      <c r="WM91" s="411">
        <f t="shared" ca="1" si="480"/>
        <v>19</v>
      </c>
      <c r="WN91" s="18"/>
      <c r="WO91" s="535" cm="1">
        <f t="array" aca="1" ref="WO91" ca="1">INDEX(WO$13:WO90,$B91+1,1)</f>
        <v>0</v>
      </c>
      <c r="WP91" s="411">
        <f t="shared" si="481"/>
        <v>0</v>
      </c>
      <c r="WQ91" s="535" cm="1">
        <f t="array" aca="1" ref="WQ91" ca="1">INDEX(WQ$13:WQ90,$B91+1,1)</f>
        <v>0</v>
      </c>
      <c r="WR91" s="535" t="str" cm="1">
        <f t="array" aca="1" ref="WR91" ca="1">INDEX(WR$13:WR90,$B91+1,1)</f>
        <v>-</v>
      </c>
      <c r="WS91" s="535" t="str" cm="1">
        <f t="array" aca="1" ref="WS91" ca="1">INDEX(WS$13:WS90,$B91+1,1)</f>
        <v>-</v>
      </c>
      <c r="WT91" s="535" t="str" cm="1">
        <f t="array" aca="1" ref="WT91" ca="1">INDEX(WT$13:WT90,$B91+1,1)</f>
        <v>-</v>
      </c>
      <c r="WU91" s="535" t="str" cm="1">
        <f t="array" aca="1" ref="WU91" ca="1">INDEX(WU$13:WU90,$B91+1,1)</f>
        <v>-</v>
      </c>
      <c r="WV91" s="535" t="str" cm="1">
        <f t="array" aca="1" ref="WV91" ca="1">INDEX(WV$13:WV90,$B91+1,1)</f>
        <v>-</v>
      </c>
      <c r="WW91" s="535" t="str" cm="1">
        <f t="array" aca="1" ref="WW91" ca="1">INDEX(WW$13:WW90,$B91+1,1)</f>
        <v>-</v>
      </c>
      <c r="WX91" s="535" t="str" cm="1">
        <f t="array" aca="1" ref="WX91" ca="1">INDEX(WX$13:WX90,$B91+1,1)</f>
        <v>-</v>
      </c>
      <c r="WY91" s="535" t="str" cm="1">
        <f t="array" aca="1" ref="WY91" ca="1">INDEX(WY$13:WY90,$B91+1,1)</f>
        <v>-</v>
      </c>
      <c r="WZ91" s="535" t="str" cm="1">
        <f t="array" aca="1" ref="WZ91" ca="1">INDEX(WZ$13:WZ90,$B91+1,1)</f>
        <v>-</v>
      </c>
      <c r="XA91" s="535" t="str" cm="1">
        <f t="array" aca="1" ref="XA91" ca="1">INDEX(XA$13:XA90,$B91+1,1)</f>
        <v>-</v>
      </c>
      <c r="XB91" s="535" t="str" cm="1">
        <f t="array" aca="1" ref="XB91" ca="1">INDEX(XB$13:XB90,$B91+1,1)</f>
        <v>-</v>
      </c>
      <c r="XC91" s="535" t="str" cm="1">
        <f t="array" aca="1" ref="XC91" ca="1">INDEX(XC$13:XC90,$B91+1,1)</f>
        <v>-</v>
      </c>
      <c r="XD91" s="535" t="str" cm="1">
        <f t="array" aca="1" ref="XD91" ca="1">INDEX(XD$13:XD90,$B91+1,1)</f>
        <v>-</v>
      </c>
      <c r="XE91" s="535" t="str" cm="1">
        <f t="array" aca="1" ref="XE91" ca="1">INDEX(XE$13:XE90,$B91+1,1)</f>
        <v>-</v>
      </c>
      <c r="XF91" s="535" t="str" cm="1">
        <f t="array" aca="1" ref="XF91" ca="1">INDEX(XF$13:XF90,$B91+1,1)</f>
        <v>-</v>
      </c>
      <c r="XG91" s="535" t="str" cm="1">
        <f t="array" aca="1" ref="XG91" ca="1">INDEX(XG$13:XG90,$B91+1,1)</f>
        <v>-</v>
      </c>
      <c r="XH91" s="18"/>
      <c r="XI91" s="411" t="b">
        <f t="shared" ca="1" si="482"/>
        <v>0</v>
      </c>
      <c r="XJ91" s="411" t="str">
        <f t="shared" ca="1" si="483"/>
        <v>-</v>
      </c>
      <c r="XK91" s="535" t="str" cm="1">
        <f t="array" aca="1" ref="XK91" ca="1">INDEX(XK$13:XK90,$B91+1,1)</f>
        <v>-</v>
      </c>
      <c r="XL91" s="535" t="str" cm="1">
        <f t="array" aca="1" ref="XL91" ca="1">INDEX(XL$13:XL90,$B91+1,1)</f>
        <v>-</v>
      </c>
      <c r="XM91" s="535" t="str" cm="1">
        <f t="array" aca="1" ref="XM91" ca="1">INDEX(XM$13:XM90,$B91+1,1)</f>
        <v>-</v>
      </c>
      <c r="XN91" s="545" cm="1">
        <f t="array" aca="1" ref="XN91" ca="1">INDEX(i.AgeJ,$AD91,1)</f>
        <v>0</v>
      </c>
      <c r="XO91" s="535" t="str" cm="1">
        <f t="array" aca="1" ref="XO91" ca="1">INDEX(XO$13:XO90,$B91+1,1)</f>
        <v>-</v>
      </c>
      <c r="XP91" s="411" t="str">
        <f t="shared" si="484"/>
        <v>-</v>
      </c>
      <c r="XQ91" s="411" t="str">
        <f t="shared" si="484"/>
        <v>-</v>
      </c>
      <c r="XR91" s="535" t="str" cm="1">
        <f t="array" aca="1" ref="XR91" ca="1">INDEX(XR$13:XR90,$B91+1,1)</f>
        <v>-</v>
      </c>
      <c r="XS91" s="535" t="str" cm="1">
        <f t="array" aca="1" ref="XS91" ca="1">INDEX(XS$13:XS90,$B91+1,1)</f>
        <v>-</v>
      </c>
      <c r="XT91" s="535" t="str" cm="1">
        <f t="array" aca="1" ref="XT91" ca="1">INDEX(XT$13:XT90,$B91+1,1)</f>
        <v>-</v>
      </c>
      <c r="XU91" s="535" t="str" cm="1">
        <f t="array" aca="1" ref="XU91" ca="1">INDEX(XU$13:XU90,$B91+1,1)</f>
        <v>-</v>
      </c>
      <c r="XV91" s="535" t="str" cm="1">
        <f t="array" aca="1" ref="XV91" ca="1">INDEX(XV$13:XV90,$B91+1,1)</f>
        <v>-</v>
      </c>
      <c r="XW91" s="535" t="b" cm="1">
        <f t="array" aca="1" ref="XW91" ca="1">INDEX(XW$13:XW90,$B91+1,1)</f>
        <v>1</v>
      </c>
      <c r="XX91" s="535" t="str" cm="1">
        <f t="array" aca="1" ref="XX91" ca="1">INDEX(XX$13:XX90,$B91+1,1)</f>
        <v>-</v>
      </c>
      <c r="XY91" s="535" cm="1">
        <f t="array" aca="1" ref="XY91" ca="1">INDEX(XY$13:XY90,$B91+1,1)</f>
        <v>0</v>
      </c>
      <c r="XZ91" s="535" cm="1">
        <f t="array" aca="1" ref="XZ91" ca="1">INDEX(XZ$13:XZ90,$B91+1,1)</f>
        <v>0</v>
      </c>
      <c r="YA91" s="535" cm="1">
        <f t="array" aca="1" ref="YA91" ca="1">INDEX(YA$13:YA90,$B91+1,1)</f>
        <v>0</v>
      </c>
      <c r="YB91" s="18"/>
      <c r="YC91" s="411">
        <f t="shared" si="485"/>
        <v>50</v>
      </c>
      <c r="YD91" s="411">
        <f t="shared" si="485"/>
        <v>50</v>
      </c>
      <c r="YE91" s="411">
        <f t="shared" si="485"/>
        <v>50</v>
      </c>
      <c r="YF91" s="411">
        <f t="shared" si="485"/>
        <v>50</v>
      </c>
      <c r="YG91" s="535" cm="1">
        <f t="array" aca="1" ref="YG91" ca="1">INDEX(YG$13:YG90,$B91+1,1)</f>
        <v>1</v>
      </c>
      <c r="YH91" s="535" cm="1">
        <f t="array" aca="1" ref="YH91" ca="1">INDEX(YH$13:YH90,$B91+1,1)</f>
        <v>1</v>
      </c>
      <c r="YI91" s="535" cm="1">
        <f t="array" aca="1" ref="YI91" ca="1">INDEX(YI$13:YI90,$B91+1,1)</f>
        <v>1</v>
      </c>
      <c r="YJ91" s="535" cm="1">
        <f t="array" aca="1" ref="YJ91" ca="1">INDEX(YJ$13:YJ90,$B91+1,1)</f>
        <v>1</v>
      </c>
      <c r="YK91" s="535" t="str" cm="1">
        <f t="array" aca="1" ref="YK91" ca="1">INDEX(YK$13:YK90,$B91+1,1)</f>
        <v>-</v>
      </c>
      <c r="YL91" s="535" t="str" cm="1">
        <f t="array" aca="1" ref="YL91" ca="1">INDEX(YL$13:YL90,$B91+1,1)</f>
        <v>-</v>
      </c>
      <c r="YM91" s="535" t="str" cm="1">
        <f t="array" aca="1" ref="YM91" ca="1">INDEX(YM$13:YM90,$B91+1,1)</f>
        <v>-</v>
      </c>
      <c r="YN91" s="535" t="str" cm="1">
        <f t="array" aca="1" ref="YN91" ca="1">INDEX(YN$13:YN90,$B91+1,1)</f>
        <v>-</v>
      </c>
      <c r="YO91" s="535" t="str" cm="1">
        <f t="array" aca="1" ref="YO91" ca="1">INDEX(YO$13:YO90,$B91+1,1)</f>
        <v>-</v>
      </c>
      <c r="YP91" s="535" t="str" cm="1">
        <f t="array" aca="1" ref="YP91" ca="1">INDEX(YP$13:YP90,$B91+1,1)</f>
        <v>-</v>
      </c>
      <c r="YQ91" s="535" t="str" cm="1">
        <f t="array" aca="1" ref="YQ91" ca="1">INDEX(YQ$13:YQ90,$B91+1,1)</f>
        <v>-</v>
      </c>
      <c r="YR91" s="18"/>
      <c r="YS91" s="535" t="str" cm="1">
        <f t="array" aca="1" ref="YS91" ca="1">INDEX(YS$13:YS90,$B91+1,1)</f>
        <v>-</v>
      </c>
      <c r="YT91" s="411">
        <f t="shared" ca="1" si="486"/>
        <v>1</v>
      </c>
      <c r="YU91" s="18"/>
      <c r="YV91" s="669" t="str">
        <f t="shared" ca="1" si="487"/>
        <v>-</v>
      </c>
      <c r="YW91" s="535" t="b" cm="1">
        <f t="array" aca="1" ref="YW91" ca="1">INDEX(YW$13:YW90,$B91+1,1)</f>
        <v>0</v>
      </c>
      <c r="YX91" s="535" t="b" cm="1">
        <f t="array" aca="1" ref="YX91" ca="1">INDEX(YX$13:YX90,$B91+1,1)</f>
        <v>1</v>
      </c>
      <c r="YY91" s="535" t="str" cm="1">
        <f t="array" aca="1" ref="YY91" ca="1">INDEX(YY$13:YY90,$B91+1,1)</f>
        <v>-</v>
      </c>
      <c r="YZ91" s="411" t="b">
        <f t="shared" ca="1" si="514"/>
        <v>1</v>
      </c>
      <c r="ZA91" s="535" t="b" cm="1">
        <f t="array" aca="1" ref="ZA91" ca="1">INDEX(ZA$13:ZA90,$B91+1,1)</f>
        <v>0</v>
      </c>
      <c r="ZB91" s="535" cm="1">
        <f t="array" aca="1" ref="ZB91" ca="1">INDEX(ZB$13:ZB90,$B91+1,1)</f>
        <v>0</v>
      </c>
      <c r="ZC91" s="547" cm="1">
        <f t="array" aca="1" ref="ZC91" ca="1">IF(YX91&lt;&gt;TRUE,"-",VALUE(IFERROR(VALUE($K91),0) &amp; _xlfn.SWITCH($CD91,"-",4,$CD91) &amp; $L91 &amp; $T91 &amp; "00" &amp; $N91 &amp; $AK91 &amp; $R91 &amp; _xlfn.SWITCH($AM91,3,1,$AM91) &amp; _xlfn.SWITCH($M91,4,0,$M91) &amp; $AD91 &amp; IF(MOD($H91-2,ZC$6)&gt;=ZC$7,"",TEXT(INT(MOD($H91-2,ZC$6)/2)+1,"00"))))</f>
        <v>14210012120103</v>
      </c>
      <c r="ZD91" s="662" t="str" cm="1">
        <f t="array" aca="1" ref="ZD91" ca="1">IF(YY91&lt;&gt;TRUE,"-",VALUE(IFERROR(VALUE($K91),0) &amp; _xlfn.SWITCH($CD91,"-",4,$CD91) &amp; $L91 &amp; $T91 &amp; "00" &amp; $N91 &amp; $AK91 &amp; $R91 &amp; _xlfn.SWITCH($AM91,3,1,$AM91) &amp; _xlfn.SWITCH($M91,4,0,$M91) &amp; $AD91 &amp; IF(MOD($H91-1,ZD$6)&gt;=ZD$7,"",TEXT(INT(MOD($H91-1,ZD$6)/2)+1,"00"))))</f>
        <v>-</v>
      </c>
      <c r="ZE91" s="543">
        <f t="shared" ca="1" si="488"/>
        <v>652</v>
      </c>
      <c r="ZF91" s="543">
        <f t="shared" ca="1" si="488"/>
        <v>686</v>
      </c>
      <c r="ZG91" s="543">
        <f t="shared" ca="1" si="488"/>
        <v>721</v>
      </c>
      <c r="ZH91" s="459">
        <f t="shared" ca="1" si="489"/>
        <v>469</v>
      </c>
      <c r="ZI91" s="459">
        <f t="shared" ca="1" si="489"/>
        <v>504</v>
      </c>
      <c r="ZJ91" s="459">
        <f t="shared" ca="1" si="489"/>
        <v>539</v>
      </c>
      <c r="ZK91" s="459">
        <f t="shared" ca="1" si="490"/>
        <v>385</v>
      </c>
      <c r="ZL91" s="459">
        <f t="shared" ca="1" si="490"/>
        <v>420</v>
      </c>
      <c r="ZM91" s="459">
        <f t="shared" ca="1" si="490"/>
        <v>455</v>
      </c>
      <c r="ZN91" s="535" t="str" cm="1">
        <f t="array" aca="1" ref="ZN91" ca="1">INDEX(ZN$13:ZN90,$B91+1,1)</f>
        <v>-</v>
      </c>
      <c r="ZO91" s="535" t="str" cm="1">
        <f t="array" aca="1" ref="ZO91" ca="1">INDEX(ZO$13:ZO90,$B91+1,1)</f>
        <v>-</v>
      </c>
      <c r="ZP91" s="535" t="str" cm="1">
        <f t="array" aca="1" ref="ZP91" ca="1">INDEX(ZP$13:ZP90,$B91+1,1)</f>
        <v>-</v>
      </c>
      <c r="ZQ91" s="535" t="str" cm="1">
        <f t="array" aca="1" ref="ZQ91" ca="1">INDEX(ZQ$13:ZQ90,$B91+1,1)</f>
        <v>-</v>
      </c>
      <c r="ZR91" s="535" t="str" cm="1">
        <f t="array" aca="1" ref="ZR91" ca="1">INDEX(ZR$13:ZR90,$B91+1,1)</f>
        <v>-</v>
      </c>
      <c r="ZS91" s="535" t="str" cm="1">
        <f t="array" aca="1" ref="ZS91" ca="1">INDEX(ZS$13:ZS90,$B91+1,1)</f>
        <v>-</v>
      </c>
      <c r="ZT91" s="535" t="str" cm="1">
        <f t="array" aca="1" ref="ZT91" ca="1">INDEX(ZT$13:ZT90,$B91+1,1)</f>
        <v>-</v>
      </c>
      <c r="ZU91" s="535" t="str" cm="1">
        <f t="array" aca="1" ref="ZU91" ca="1">INDEX(ZU$13:ZU90,$B91+1,1)</f>
        <v>-</v>
      </c>
      <c r="ZV91" s="535" t="str" cm="1">
        <f t="array" aca="1" ref="ZV91" ca="1">INDEX(ZV$13:ZV90,$B91+1,1)</f>
        <v>-</v>
      </c>
      <c r="ZW91" s="535" t="str" cm="1">
        <f t="array" aca="1" ref="ZW91" ca="1">INDEX(ZW$13:ZW90,$B91+1,1)</f>
        <v>-</v>
      </c>
      <c r="ZX91" s="535" t="str" cm="1">
        <f t="array" aca="1" ref="ZX91" ca="1">INDEX(ZX$13:ZX90,$B91+1,1)</f>
        <v>-</v>
      </c>
      <c r="ZY91" s="535" t="str" cm="1">
        <f t="array" aca="1" ref="ZY91" ca="1">INDEX(ZY$13:ZY90,$B91+1,1)</f>
        <v>-</v>
      </c>
      <c r="ZZ91" s="22">
        <v>1</v>
      </c>
      <c r="AAA91" s="22">
        <v>1</v>
      </c>
      <c r="AAB91" s="535" cm="1">
        <f t="array" aca="1" ref="AAB91" ca="1">INDEX(AAB$13:AAB90,$B91+1,1)</f>
        <v>0</v>
      </c>
      <c r="AAC91" s="535" t="str" cm="1">
        <f t="array" aca="1" ref="AAC91" ca="1">INDEX(AAC$13:AAC90,$B91+1,1)</f>
        <v>-</v>
      </c>
      <c r="AAD91" s="535" t="str" cm="1">
        <f t="array" aca="1" ref="AAD91" ca="1">INDEX(AAD$13:AAD90,$B91+1,1)</f>
        <v>-</v>
      </c>
      <c r="AAE91" s="535" t="str" cm="1">
        <f t="array" aca="1" ref="AAE91" ca="1">INDEX(AAE$13:AAE90,$B91+1,1)</f>
        <v>-</v>
      </c>
      <c r="AAF91" s="535" t="str" cm="1">
        <f t="array" aca="1" ref="AAF91" ca="1">INDEX(AAF$13:AAF90,$B91+1,1)</f>
        <v>-</v>
      </c>
      <c r="AAG91" s="535" t="str" cm="1">
        <f t="array" aca="1" ref="AAG91" ca="1">INDEX(AAG$13:AAG90,$B91+1,1)</f>
        <v>-</v>
      </c>
      <c r="AAH91" s="535" cm="1">
        <f t="array" aca="1" ref="AAH91" ca="1">INDEX(AAH$13:AAH90,$B91+1,1)</f>
        <v>0</v>
      </c>
      <c r="AAI91" s="535" t="str" cm="1">
        <f t="array" aca="1" ref="AAI91" ca="1">INDEX(AAI$13:AAI90,$B91+1,1)</f>
        <v>-</v>
      </c>
      <c r="AAJ91" s="535" t="str" cm="1">
        <f t="array" aca="1" ref="AAJ91" ca="1">INDEX(AAJ$13:AAJ90,$B91+1,1)</f>
        <v>-</v>
      </c>
      <c r="AAK91" s="535" t="str" cm="1">
        <f t="array" aca="1" ref="AAK91" ca="1">INDEX(AAK$13:AAK90,$B91+1,1)</f>
        <v>-</v>
      </c>
      <c r="AAL91" s="535" cm="1">
        <f t="array" aca="1" ref="AAL91" ca="1">INDEX(AAL$13:AAL90,$B91+1,1)</f>
        <v>1</v>
      </c>
      <c r="AAM91" s="535" cm="1">
        <f t="array" aca="1" ref="AAM91" ca="1">INDEX(AAM$13:AAM90,$B91+1,1)</f>
        <v>1</v>
      </c>
      <c r="AAN91" s="666" t="str">
        <f t="shared" ca="1" si="491"/>
        <v>-</v>
      </c>
      <c r="AAO91" s="666" t="str">
        <f t="shared" ca="1" si="491"/>
        <v>-</v>
      </c>
      <c r="AAP91" s="666" t="str">
        <f t="shared" ca="1" si="491"/>
        <v>-</v>
      </c>
      <c r="AAQ91" s="666" t="str">
        <f t="shared" ca="1" si="491"/>
        <v>-</v>
      </c>
      <c r="AAR91" s="667" t="str">
        <f t="shared" ca="1" si="492"/>
        <v>-</v>
      </c>
      <c r="AAS91" s="668" t="str">
        <f t="shared" ca="1" si="493"/>
        <v>-</v>
      </c>
      <c r="AAT91" s="669" t="str">
        <f t="shared" ca="1" si="494"/>
        <v>-</v>
      </c>
      <c r="AAU91" s="716" t="str">
        <f t="shared" ca="1" si="495"/>
        <v>-</v>
      </c>
      <c r="AAV91" s="191" t="b">
        <f t="shared" si="518"/>
        <v>0</v>
      </c>
      <c r="AAW91" s="715" t="str">
        <f t="shared" ca="1" si="496"/>
        <v>-</v>
      </c>
      <c r="AAX91" s="717" t="str">
        <f t="shared" ca="1" si="497"/>
        <v>-</v>
      </c>
      <c r="AAY91" s="717" t="str">
        <f t="shared" ca="1" si="497"/>
        <v>-</v>
      </c>
      <c r="AAZ91" s="670" t="str">
        <f t="shared" ca="1" si="498"/>
        <v>-</v>
      </c>
      <c r="ABA91" s="18"/>
      <c r="ABB91" s="545" t="b">
        <f t="shared" ca="1" si="499"/>
        <v>1</v>
      </c>
      <c r="ABC91" s="545" t="str">
        <f t="shared" ca="1" si="499"/>
        <v>-</v>
      </c>
      <c r="ABD91" s="545" t="str">
        <f t="shared" ca="1" si="499"/>
        <v>-</v>
      </c>
      <c r="ABE91" s="545" t="str">
        <f t="shared" ca="1" si="499"/>
        <v>-</v>
      </c>
      <c r="ABF91" s="545" t="str">
        <f t="shared" ca="1" si="499"/>
        <v>-</v>
      </c>
      <c r="ABG91" s="545" t="str">
        <f t="shared" ca="1" si="499"/>
        <v>-</v>
      </c>
      <c r="ABH91" s="545" t="str">
        <f t="shared" ca="1" si="499"/>
        <v>-</v>
      </c>
      <c r="ABI91" s="545" t="str">
        <f t="shared" ca="1" si="499"/>
        <v>-</v>
      </c>
      <c r="ABJ91" s="545" t="str">
        <f t="shared" ca="1" si="499"/>
        <v>-</v>
      </c>
      <c r="ABK91" s="545" t="str">
        <f t="shared" ca="1" si="499"/>
        <v>-</v>
      </c>
      <c r="ABL91" s="545" t="str">
        <f t="shared" ca="1" si="500"/>
        <v>-</v>
      </c>
      <c r="ABM91" s="545" t="str">
        <f t="shared" ca="1" si="500"/>
        <v>-</v>
      </c>
      <c r="ABN91" s="545" t="str">
        <f t="shared" ca="1" si="500"/>
        <v>-</v>
      </c>
      <c r="ABO91" s="545" t="str">
        <f t="shared" ca="1" si="500"/>
        <v>-</v>
      </c>
      <c r="ABP91" s="545" t="str">
        <f t="shared" ca="1" si="500"/>
        <v>-</v>
      </c>
      <c r="ABQ91" s="545" t="str">
        <f t="shared" ca="1" si="500"/>
        <v>-</v>
      </c>
      <c r="ABR91" s="545" t="str">
        <f t="shared" ca="1" si="500"/>
        <v>-</v>
      </c>
      <c r="ABS91" s="545" t="str">
        <f t="shared" ca="1" si="500"/>
        <v>-</v>
      </c>
      <c r="ABT91" s="545" t="b">
        <f t="shared" ca="1" si="500"/>
        <v>1</v>
      </c>
      <c r="ABU91" s="545" t="str">
        <f t="shared" ca="1" si="500"/>
        <v>-</v>
      </c>
      <c r="ABV91" s="545" t="str">
        <f t="shared" ca="1" si="501"/>
        <v>-</v>
      </c>
      <c r="ABW91" s="545" t="str">
        <f t="shared" ca="1" si="501"/>
        <v>-</v>
      </c>
      <c r="ABX91" s="545" t="str">
        <f t="shared" ca="1" si="501"/>
        <v>-</v>
      </c>
      <c r="ABY91" s="545" t="str">
        <f t="shared" ca="1" si="501"/>
        <v>-</v>
      </c>
      <c r="ABZ91" s="545" t="str">
        <f t="shared" ca="1" si="501"/>
        <v>-</v>
      </c>
      <c r="ACA91" s="545" t="str">
        <f t="shared" ca="1" si="501"/>
        <v>-</v>
      </c>
      <c r="ACB91" s="545" t="str">
        <f t="shared" ca="1" si="501"/>
        <v>-</v>
      </c>
      <c r="ACC91" s="545" t="str">
        <f t="shared" ca="1" si="501"/>
        <v>-</v>
      </c>
      <c r="ACD91" s="545" t="str">
        <f t="shared" ca="1" si="501"/>
        <v>-</v>
      </c>
      <c r="ACE91" s="545" t="str">
        <f t="shared" ca="1" si="501"/>
        <v>-</v>
      </c>
      <c r="ACF91" s="545" t="str">
        <f t="shared" ca="1" si="502"/>
        <v>-</v>
      </c>
      <c r="ACG91" s="545" t="str">
        <f t="shared" ca="1" si="502"/>
        <v>-</v>
      </c>
      <c r="ACH91" s="545" t="str">
        <f t="shared" ca="1" si="502"/>
        <v>-</v>
      </c>
      <c r="ACI91" s="545" t="str">
        <f t="shared" ca="1" si="502"/>
        <v>-</v>
      </c>
      <c r="ACJ91" s="545" t="str">
        <f t="shared" ca="1" si="502"/>
        <v>-</v>
      </c>
      <c r="ACK91" s="545" t="str">
        <f t="shared" ca="1" si="502"/>
        <v>-</v>
      </c>
      <c r="ACL91" s="545" t="b">
        <f t="shared" ca="1" si="502"/>
        <v>1</v>
      </c>
      <c r="ACM91" s="545" t="str">
        <f t="shared" ca="1" si="502"/>
        <v>-</v>
      </c>
      <c r="ACN91" s="545" t="str">
        <f t="shared" ca="1" si="502"/>
        <v>-</v>
      </c>
      <c r="ACO91" s="545" t="str">
        <f t="shared" ca="1" si="502"/>
        <v>-</v>
      </c>
      <c r="ACP91" s="545" t="str">
        <f t="shared" ca="1" si="503"/>
        <v>-</v>
      </c>
      <c r="ACQ91" s="545" t="str">
        <f t="shared" ca="1" si="503"/>
        <v>-</v>
      </c>
      <c r="ACR91" s="545" t="str">
        <f t="shared" ca="1" si="503"/>
        <v>-</v>
      </c>
      <c r="ACS91" s="545" t="str">
        <f t="shared" ca="1" si="503"/>
        <v>-</v>
      </c>
      <c r="ACT91" s="545" t="str">
        <f t="shared" ca="1" si="503"/>
        <v>-</v>
      </c>
      <c r="ACU91" s="545" t="str">
        <f t="shared" ca="1" si="503"/>
        <v>-</v>
      </c>
      <c r="ACV91" s="545" t="str">
        <f t="shared" ca="1" si="503"/>
        <v>-</v>
      </c>
      <c r="ACW91" s="545" t="str">
        <f t="shared" ca="1" si="503"/>
        <v>-</v>
      </c>
      <c r="ACX91" s="545" t="str">
        <f t="shared" ca="1" si="503"/>
        <v>-</v>
      </c>
      <c r="ACY91" s="545" t="str">
        <f t="shared" ca="1" si="503"/>
        <v>-</v>
      </c>
      <c r="ACZ91" s="545" t="str">
        <f t="shared" ca="1" si="504"/>
        <v>-</v>
      </c>
      <c r="ADA91" s="545" t="str">
        <f t="shared" ca="1" si="504"/>
        <v>-</v>
      </c>
      <c r="ADB91" s="545" t="str">
        <f t="shared" ca="1" si="504"/>
        <v>-</v>
      </c>
      <c r="ADC91" s="545" t="str">
        <f t="shared" ca="1" si="504"/>
        <v>-</v>
      </c>
      <c r="ADD91" s="545" t="b">
        <f t="shared" ca="1" si="504"/>
        <v>1</v>
      </c>
      <c r="ADE91" s="545" t="str">
        <f t="shared" ca="1" si="504"/>
        <v>-</v>
      </c>
      <c r="ADF91" s="545" t="str">
        <f t="shared" ca="1" si="504"/>
        <v>-</v>
      </c>
      <c r="ADG91" s="545" t="str">
        <f t="shared" ca="1" si="504"/>
        <v>-</v>
      </c>
      <c r="ADH91" s="545" t="str">
        <f t="shared" ca="1" si="504"/>
        <v>-</v>
      </c>
      <c r="ADI91" s="545" t="str">
        <f t="shared" ca="1" si="504"/>
        <v>-</v>
      </c>
      <c r="ADJ91" s="545" t="str">
        <f t="shared" ca="1" si="505"/>
        <v>-</v>
      </c>
      <c r="ADK91" s="545" t="str">
        <f t="shared" ca="1" si="505"/>
        <v>-</v>
      </c>
      <c r="ADL91" s="545" t="str">
        <f t="shared" ca="1" si="505"/>
        <v>-</v>
      </c>
      <c r="ADM91" s="545" t="str">
        <f t="shared" ca="1" si="505"/>
        <v>-</v>
      </c>
      <c r="ADN91" s="545" t="str">
        <f t="shared" ca="1" si="505"/>
        <v>-</v>
      </c>
      <c r="ADO91" s="545" t="str">
        <f t="shared" ca="1" si="505"/>
        <v>-</v>
      </c>
      <c r="ADP91" s="545" t="str">
        <f t="shared" ca="1" si="505"/>
        <v>-</v>
      </c>
      <c r="ADQ91" s="545" t="str">
        <f t="shared" ca="1" si="505"/>
        <v>-</v>
      </c>
      <c r="ADR91" s="545" t="str">
        <f t="shared" ca="1" si="505"/>
        <v>-</v>
      </c>
      <c r="ADS91" s="545" t="str">
        <f t="shared" ca="1" si="505"/>
        <v>-</v>
      </c>
      <c r="ADT91" s="545" t="str">
        <f t="shared" ca="1" si="506"/>
        <v>-</v>
      </c>
      <c r="ADU91" s="545" t="str">
        <f t="shared" ca="1" si="506"/>
        <v>-</v>
      </c>
      <c r="ADV91" s="545" t="b">
        <f t="shared" ca="1" si="506"/>
        <v>1</v>
      </c>
      <c r="ADW91" s="545" t="str">
        <f t="shared" ca="1" si="506"/>
        <v>-</v>
      </c>
      <c r="ADX91" s="545" t="str">
        <f t="shared" ca="1" si="506"/>
        <v>-</v>
      </c>
      <c r="ADY91" s="545" t="str">
        <f t="shared" ca="1" si="506"/>
        <v>-</v>
      </c>
      <c r="ADZ91" s="545" t="str">
        <f t="shared" ca="1" si="506"/>
        <v>-</v>
      </c>
      <c r="AEA91" s="545" t="str">
        <f t="shared" ca="1" si="506"/>
        <v>-</v>
      </c>
      <c r="AEB91" s="545" t="str">
        <f t="shared" ca="1" si="506"/>
        <v>-</v>
      </c>
      <c r="AEC91" s="545" t="str">
        <f t="shared" ca="1" si="506"/>
        <v>-</v>
      </c>
      <c r="AED91" s="545" t="str">
        <f t="shared" ca="1" si="507"/>
        <v>-</v>
      </c>
      <c r="AEE91" s="545" t="str">
        <f t="shared" ca="1" si="507"/>
        <v>-</v>
      </c>
      <c r="AEF91" s="545" t="str">
        <f t="shared" ca="1" si="507"/>
        <v>-</v>
      </c>
      <c r="AEG91" s="545" t="str">
        <f t="shared" ca="1" si="507"/>
        <v>-</v>
      </c>
      <c r="AEH91" s="545" t="str">
        <f t="shared" ca="1" si="507"/>
        <v>-</v>
      </c>
      <c r="AEI91" s="545" t="str">
        <f t="shared" ca="1" si="507"/>
        <v>-</v>
      </c>
      <c r="AEJ91" s="545" t="str">
        <f t="shared" ca="1" si="507"/>
        <v>-</v>
      </c>
      <c r="AEK91" s="545" t="str">
        <f t="shared" ca="1" si="507"/>
        <v>-</v>
      </c>
      <c r="AEL91" s="545" t="str">
        <f t="shared" ca="1" si="507"/>
        <v>-</v>
      </c>
      <c r="AEM91" s="545" t="str">
        <f t="shared" ca="1" si="507"/>
        <v>-</v>
      </c>
      <c r="AEN91" s="535" cm="1">
        <f t="array" aca="1" ref="AEN91" ca="1">INDEX(AEN$13:AEN90,$B91+1,1)</f>
        <v>0</v>
      </c>
      <c r="AEO91" s="483">
        <v>0</v>
      </c>
    </row>
    <row r="92" spans="1:821" outlineLevel="2">
      <c r="A92" s="18">
        <f t="shared" si="226"/>
        <v>79</v>
      </c>
      <c r="B92" s="657">
        <f t="shared" ca="1" si="519"/>
        <v>77</v>
      </c>
      <c r="C92" s="458">
        <f t="shared" ca="1" si="385"/>
        <v>2200</v>
      </c>
      <c r="D92" s="119" t="str">
        <f t="shared" ca="1" si="386"/>
        <v>GSW</v>
      </c>
      <c r="E92" t="b">
        <v>1</v>
      </c>
      <c r="F92" t="b">
        <v>0</v>
      </c>
      <c r="G92" t="b">
        <f t="shared" si="387"/>
        <v>1</v>
      </c>
      <c r="H92" s="191">
        <f t="shared" ca="1" si="517"/>
        <v>7</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ca="1" si="388"/>
        <v>1</v>
      </c>
      <c r="O92" s="230">
        <f t="shared" ca="1" si="388"/>
        <v>9</v>
      </c>
      <c r="P92" s="230">
        <f t="shared" ca="1" si="388"/>
        <v>1</v>
      </c>
      <c r="Q92" s="230">
        <f t="shared" ca="1" si="388"/>
        <v>1</v>
      </c>
      <c r="R92" s="230">
        <f t="shared" ca="1" si="388"/>
        <v>1</v>
      </c>
      <c r="S92" s="230">
        <f t="shared" ca="1" si="388"/>
        <v>1</v>
      </c>
      <c r="T92" s="411">
        <f t="shared" ca="1" si="389"/>
        <v>1</v>
      </c>
      <c r="U92" s="411">
        <f t="shared" ca="1" si="389"/>
        <v>1</v>
      </c>
      <c r="V92" s="411">
        <f t="shared" ca="1" si="390"/>
        <v>2</v>
      </c>
      <c r="W92" s="777" t="b">
        <f t="shared" ca="1" si="391"/>
        <v>0</v>
      </c>
      <c r="X92" s="777" t="b">
        <f t="shared" ca="1" si="391"/>
        <v>0</v>
      </c>
      <c r="Y92" s="777" t="b">
        <f t="shared" ca="1" si="391"/>
        <v>1</v>
      </c>
      <c r="Z92" s="796" t="b" cm="1">
        <f t="array" aca="1" ref="Z92" ca="1">INDEX(Z$13:Z91,$B92+1,1)</f>
        <v>0</v>
      </c>
      <c r="AA92" s="411">
        <f t="shared" ca="1" si="392"/>
        <v>1</v>
      </c>
      <c r="AB92" s="411">
        <f t="shared" ca="1" si="393"/>
        <v>1</v>
      </c>
      <c r="AC92" s="230">
        <f t="shared" ca="1" si="394"/>
        <v>1</v>
      </c>
      <c r="AD92" s="230">
        <f t="shared" ca="1" si="394"/>
        <v>1</v>
      </c>
      <c r="AE92" s="230">
        <f t="shared" ca="1" si="394"/>
        <v>0</v>
      </c>
      <c r="AF92" s="230">
        <f t="shared" ca="1" si="394"/>
        <v>0</v>
      </c>
      <c r="AG92" s="230">
        <f t="shared" ca="1" si="394"/>
        <v>0</v>
      </c>
      <c r="AH92" s="230">
        <f t="shared" ca="1" si="394"/>
        <v>0</v>
      </c>
      <c r="AI92" s="87">
        <f t="shared" ca="1" si="395"/>
        <v>2</v>
      </c>
      <c r="AJ92" s="87">
        <f ca="1">INDEX(CHOOSE($N92,DataAutumn!i.AdultDrys,DataWinter!i.AdultDrys,DataSpring!i.AdultDrys),1,$T92)</f>
        <v>1</v>
      </c>
      <c r="AK92" s="230">
        <f t="shared" ca="1" si="396"/>
        <v>2</v>
      </c>
      <c r="AL92" s="535" cm="1">
        <f t="array" aca="1" ref="AL92" ca="1">INDEX(AL$13:AL91,$B92+1,1)</f>
        <v>0</v>
      </c>
      <c r="AM92" s="535" cm="1">
        <f t="array" aca="1" ref="AM92" ca="1">INDEX(AM$13:AM91,$B92+1,1)</f>
        <v>2</v>
      </c>
      <c r="AN92" s="111"/>
      <c r="AO92" s="111"/>
      <c r="AP92" s="111"/>
      <c r="AQ92" s="111"/>
      <c r="AR92" s="111"/>
      <c r="AS92" s="111"/>
      <c r="AT92" s="111"/>
      <c r="AU92" s="111"/>
      <c r="AV92" s="111"/>
      <c r="AW92" s="111"/>
      <c r="AX92" s="111"/>
      <c r="AY92" s="111"/>
      <c r="AZ92" s="111"/>
      <c r="BA92" s="312" t="str">
        <f t="shared" ca="1" si="397"/>
        <v>FS_Opt_Tem 00007 SE GSW Past     SFM     TOLAut Scan2 GFS RR+01% GP100% WP100% MP100% (PT_F43N33L11) EJoin NutS1.0 Forced</v>
      </c>
      <c r="BB92" s="8" t="str">
        <f ca="1">IF(COUNTIF($BA$13:$BA92,$BA92)=1,"-","Dup")</f>
        <v>-</v>
      </c>
      <c r="BC92" s="18"/>
      <c r="BD92" s="535" t="b" cm="1">
        <f t="array" aca="1" ref="BD92" ca="1">INDEX(BD$13:BD91,$B92+1,1)</f>
        <v>0</v>
      </c>
      <c r="BE92" s="535" t="b" cm="1">
        <f t="array" aca="1" ref="BE92" ca="1">INDEX(BE$13:BE91,$B92+1,1)</f>
        <v>0</v>
      </c>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535" t="b" cm="1">
        <f t="array" aca="1" ref="BK92" ca="1">INDEX(BK$13:BK91,$B92+1,1)</f>
        <v>0</v>
      </c>
      <c r="BL92" s="535" t="b" cm="1">
        <f t="array" aca="1" ref="BL92" ca="1">INDEX(BL$13:BL91,$B92+1,1)</f>
        <v>0</v>
      </c>
      <c r="BM92" s="18"/>
      <c r="BN92" s="411" t="b">
        <f t="shared" ca="1" si="398"/>
        <v>1</v>
      </c>
      <c r="BO92" s="411" t="str">
        <f t="shared" ca="1" si="398"/>
        <v>-</v>
      </c>
      <c r="BP92" s="411" t="b">
        <f t="shared" ca="1" si="398"/>
        <v>0</v>
      </c>
      <c r="BQ92" s="411" t="str">
        <f t="shared" ca="1" si="398"/>
        <v>-</v>
      </c>
      <c r="BR92" s="411" t="str">
        <f t="shared" ca="1" si="398"/>
        <v>-</v>
      </c>
      <c r="BS92" s="411" t="str">
        <f t="shared" ca="1" si="398"/>
        <v>-</v>
      </c>
      <c r="BT92" s="411" t="str">
        <f t="shared" ca="1" si="398"/>
        <v>-</v>
      </c>
      <c r="BU92" s="411" t="str">
        <f t="shared" ca="1" si="398"/>
        <v>-</v>
      </c>
      <c r="BV92" s="411" t="str">
        <f t="shared" ca="1" si="398"/>
        <v>-</v>
      </c>
      <c r="BW92" s="411" t="str">
        <f t="shared" ca="1" si="398"/>
        <v>-</v>
      </c>
      <c r="BX92" s="411" t="str">
        <f t="shared" ca="1" si="398"/>
        <v>-</v>
      </c>
      <c r="BY92" s="411" t="str">
        <f t="shared" ca="1" si="398"/>
        <v>-</v>
      </c>
      <c r="BZ92" s="411" t="b">
        <f t="shared" ca="1" si="398"/>
        <v>0</v>
      </c>
      <c r="CA92" s="87">
        <f t="shared" ca="1" si="398"/>
        <v>0</v>
      </c>
      <c r="CB92" s="535" t="str" cm="1">
        <f t="array" aca="1" ref="CB92" ca="1">INDEX(CB$13:CB91,$B92+1,1)</f>
        <v>-</v>
      </c>
      <c r="CC92" s="535" t="str" cm="1">
        <f t="array" aca="1" ref="CC92" ca="1">INDEX(CC$13:CC91,$B92+1,1)</f>
        <v>-</v>
      </c>
      <c r="CD92" s="535" t="str" cm="1">
        <f t="array" aca="1" ref="CD92" ca="1">INDEX(CD$13:CD91,$B92+1,1)</f>
        <v>-</v>
      </c>
      <c r="CE92" s="535" t="b" cm="1">
        <f t="array" aca="1" ref="CE92" ca="1">INDEX(CE$13:CE91,$B92+1,1)</f>
        <v>1</v>
      </c>
      <c r="CF92" s="18"/>
      <c r="CG92" s="535" t="str" cm="1">
        <f t="array" aca="1" ref="CG92" ca="1">INDEX(CG$13:CG91,$B92+1,1)</f>
        <v>-</v>
      </c>
      <c r="CH92" s="411" t="str">
        <f t="shared" ca="1" si="399"/>
        <v>-</v>
      </c>
      <c r="CI92" s="411">
        <f t="shared" ca="1" si="400"/>
        <v>1</v>
      </c>
      <c r="CJ92" s="411">
        <f t="shared" ca="1" si="400"/>
        <v>1</v>
      </c>
      <c r="CK92" s="535" t="str" cm="1">
        <f t="array" aca="1" ref="CK92" ca="1">INDEX(CK$13:CK91,$B92+1,1)</f>
        <v>-</v>
      </c>
      <c r="CL92" s="535" t="str" cm="1">
        <f t="array" aca="1" ref="CL92" ca="1">INDEX(CL$13:CL91,$B92+1,1)</f>
        <v>-</v>
      </c>
      <c r="CM92" s="535" t="str" cm="1">
        <f t="array" aca="1" ref="CM92" ca="1">INDEX(CM$13:CM91,$B92+1,1)</f>
        <v>-</v>
      </c>
      <c r="CN92" s="411" t="str">
        <f t="shared" ca="1" si="401"/>
        <v>-</v>
      </c>
      <c r="CO92" s="411">
        <f t="shared" ca="1" si="402"/>
        <v>1</v>
      </c>
      <c r="CP92" s="411">
        <f t="shared" ca="1" si="402"/>
        <v>1</v>
      </c>
      <c r="CQ92" s="535" t="str" cm="1">
        <f t="array" aca="1" ref="CQ92" ca="1">INDEX(CQ$13:CQ91,$B92+1,1)</f>
        <v>-</v>
      </c>
      <c r="CR92" s="411" t="str">
        <f t="shared" ca="1" si="403"/>
        <v>-</v>
      </c>
      <c r="CS92" s="411">
        <f t="shared" ca="1" si="404"/>
        <v>1</v>
      </c>
      <c r="CT92" s="535" t="str" cm="1">
        <f t="array" aca="1" ref="CT92" ca="1">INDEX(CT$13:CT91,$B92+1,1)</f>
        <v>-</v>
      </c>
      <c r="CU92" s="535" t="str" cm="1">
        <f t="array" aca="1" ref="CU92" ca="1">INDEX(CU$13:CU91,$B92+1,1)</f>
        <v>-</v>
      </c>
      <c r="CV92" s="411">
        <f t="shared" ca="1" si="405"/>
        <v>1</v>
      </c>
      <c r="CW92" s="535" t="str" cm="1">
        <f t="array" aca="1" ref="CW92" ca="1">INDEX(CW$13:CW91,$B92+1,1)</f>
        <v>-</v>
      </c>
      <c r="CX92" s="411" t="str">
        <f t="shared" ca="1" si="406"/>
        <v>-</v>
      </c>
      <c r="CY92" s="411">
        <f t="shared" ca="1" si="407"/>
        <v>1</v>
      </c>
      <c r="CZ92" s="411">
        <f t="shared" ca="1" si="407"/>
        <v>1</v>
      </c>
      <c r="DA92" s="535" cm="1">
        <f t="array" aca="1" ref="DA92" ca="1">INDEX(DA$13:DA91,$B92+1,1)</f>
        <v>720</v>
      </c>
      <c r="DB92" s="535" cm="1">
        <f t="array" aca="1" ref="DB92" ca="1">INDEX(DB$13:DB91,$B92+1,1)</f>
        <v>720</v>
      </c>
      <c r="DC92" s="18"/>
      <c r="DD92" s="535" t="str" cm="1">
        <f t="array" aca="1" ref="DD92" ca="1">INDEX(DD$13:DD91,$B92+1,1)</f>
        <v>-</v>
      </c>
      <c r="DE92" s="535" t="str" cm="1">
        <f t="array" aca="1" ref="DE92" ca="1">INDEX(DE$13:DE91,$B92+1,1)</f>
        <v>-</v>
      </c>
      <c r="DF92" s="535" t="str" cm="1">
        <f t="array" aca="1" ref="DF92" ca="1">INDEX(DF$13:DF91,$B92+1,1)</f>
        <v>-</v>
      </c>
      <c r="DG92" s="535" t="str" cm="1">
        <f t="array" aca="1" ref="DG92" ca="1">INDEX(DG$13:DG91,$B92+1,1)</f>
        <v>-</v>
      </c>
      <c r="DH92" s="804" cm="1">
        <f t="array" aca="1" ref="DH92" ca="1">VALUE(IFERROR(VALUE($K92),0) &amp; _xlfn.SWITCH($CD92,"-",4,$CD92) &amp; $L92 &amp; $T92 &amp; "00" &amp; $N92 &amp; $AK92 &amp; $R92 &amp; _xlfn.SWITCH($AM92,3,1,$AM92) &amp; _xlfn.SWITCH($M92,4,0,$M92) &amp; _xlfn.SWITCH($AD92,6,1,$AD92))</f>
        <v>142100121201</v>
      </c>
      <c r="DI92" s="535" cm="1">
        <f t="array" aca="1" ref="DI92" ca="1">INDEX(DI$13:DI91,$B92+1,1)</f>
        <v>1</v>
      </c>
      <c r="DJ92" s="535" cm="1">
        <f t="array" aca="1" ref="DJ92" ca="1">INDEX(DJ$13:DJ91,$B92+1,1)</f>
        <v>1</v>
      </c>
      <c r="DK92" s="411">
        <f t="shared" ca="1" si="408"/>
        <v>0</v>
      </c>
      <c r="DL92" s="411">
        <f t="shared" ca="1" si="408"/>
        <v>50</v>
      </c>
      <c r="DM92" s="411" t="str">
        <f t="shared" ca="1" si="408"/>
        <v>-</v>
      </c>
      <c r="DN92" s="411" t="str">
        <f t="shared" ca="1" si="408"/>
        <v>-</v>
      </c>
      <c r="DO92" s="411">
        <f t="shared" ca="1" si="408"/>
        <v>25.5</v>
      </c>
      <c r="DP92" s="411">
        <f t="shared" ca="1" si="408"/>
        <v>18.8</v>
      </c>
      <c r="DQ92" s="411" t="b">
        <f t="shared" ca="1" si="409"/>
        <v>0</v>
      </c>
      <c r="DR92" s="411" t="str">
        <f t="shared" ca="1" si="410"/>
        <v>-</v>
      </c>
      <c r="DS92" s="411" t="str">
        <f t="shared" ca="1" si="410"/>
        <v>-</v>
      </c>
      <c r="DT92" s="411" t="str">
        <f t="shared" ca="1" si="410"/>
        <v>-</v>
      </c>
      <c r="DU92" s="411" t="str">
        <f t="shared" ca="1" si="410"/>
        <v>-</v>
      </c>
      <c r="DV92" s="411">
        <f t="shared" ca="1" si="410"/>
        <v>500</v>
      </c>
      <c r="DW92" s="411">
        <f t="shared" ca="1" si="410"/>
        <v>500</v>
      </c>
      <c r="DX92" s="411" t="str">
        <f t="shared" ca="1" si="410"/>
        <v>-</v>
      </c>
      <c r="DY92" s="411" t="str">
        <f t="shared" ca="1" si="410"/>
        <v>-</v>
      </c>
      <c r="DZ92" s="411" t="str">
        <f t="shared" ca="1" si="410"/>
        <v>-</v>
      </c>
      <c r="EA92" s="535" cm="1">
        <f t="array" aca="1" ref="EA92" ca="1">INDEX(EA$13:EA91,$B92+1,1)</f>
        <v>0</v>
      </c>
      <c r="EB92" s="535" cm="1">
        <f t="array" aca="1" ref="EB92" ca="1">INDEX(EB$13:EB91,$B92+1,1)</f>
        <v>999999</v>
      </c>
      <c r="EC92" s="535" cm="1">
        <f t="array" aca="1" ref="EC92" ca="1">INDEX(EC$13:EC91,$B92+1,1)</f>
        <v>999999</v>
      </c>
      <c r="ED92" s="535" cm="1">
        <f t="array" aca="1" ref="ED92" ca="1">INDEX(ED$13:ED91,$B92+1,1)</f>
        <v>999999</v>
      </c>
      <c r="EE92" s="535" cm="1">
        <f t="array" aca="1" ref="EE92" ca="1">INDEX(EE$13:EE91,$B92+1,1)</f>
        <v>999999</v>
      </c>
      <c r="EF92" s="535" cm="1">
        <f t="array" aca="1" ref="EF92" ca="1">INDEX(EF$13:EF91,$B92+1,1)</f>
        <v>999999</v>
      </c>
      <c r="EG92" s="535" cm="1">
        <f t="array" aca="1" ref="EG92" ca="1">INDEX(EG$13:EG91,$B92+1,1)</f>
        <v>999999</v>
      </c>
      <c r="EH92" s="535" cm="1">
        <f t="array" aca="1" ref="EH92" ca="1">INDEX(EH$13:EH91,$B92+1,1)</f>
        <v>999999</v>
      </c>
      <c r="EI92" s="535" cm="1">
        <f t="array" aca="1" ref="EI92" ca="1">INDEX(EI$13:EI91,$B92+1,1)</f>
        <v>999999</v>
      </c>
      <c r="EJ92" s="535" cm="1">
        <f t="array" aca="1" ref="EJ92" ca="1">INDEX(EJ$13:EJ91,$B92+1,1)</f>
        <v>999999</v>
      </c>
      <c r="EK92" s="535" cm="1">
        <f t="array" aca="1" ref="EK92" ca="1">INDEX(EK$13:EK91,$B92+1,1)</f>
        <v>999999</v>
      </c>
      <c r="EL92" s="535" cm="1">
        <f t="array" aca="1" ref="EL92" ca="1">INDEX(EL$13:EL91,$B92+1,1)</f>
        <v>999999</v>
      </c>
      <c r="EM92" s="535" cm="1">
        <f t="array" aca="1" ref="EM92" ca="1">INDEX(EM$13:EM91,$B92+1,1)</f>
        <v>999999</v>
      </c>
      <c r="EN92" s="782">
        <f t="shared" ca="1" si="411"/>
        <v>0</v>
      </c>
      <c r="EO92" s="782">
        <f t="shared" ca="1" si="411"/>
        <v>0</v>
      </c>
      <c r="EP92" s="782">
        <f t="shared" ca="1" si="411"/>
        <v>999999</v>
      </c>
      <c r="EQ92" s="800" t="str">
        <f t="shared" ca="1" si="508"/>
        <v>-</v>
      </c>
      <c r="ER92" s="800" t="str">
        <f t="shared" ca="1" si="412"/>
        <v>-</v>
      </c>
      <c r="ES92" s="801">
        <f t="shared" ca="1" si="413"/>
        <v>999999</v>
      </c>
      <c r="ET92" s="802" t="str">
        <f t="shared" ca="1" si="509"/>
        <v>-</v>
      </c>
      <c r="EU92" s="781">
        <f t="shared" ca="1" si="414"/>
        <v>0</v>
      </c>
      <c r="EV92" s="779">
        <f t="shared" ca="1" si="510"/>
        <v>0</v>
      </c>
      <c r="EW92" s="780">
        <f t="shared" ca="1" si="511"/>
        <v>999999</v>
      </c>
      <c r="EX92" s="545" cm="1">
        <f t="array" aca="1" ref="EX92" ca="1">INDEX(i.ELMated,$AB92+1,1)</f>
        <v>0.3</v>
      </c>
      <c r="EY92" s="630" cm="1">
        <f t="array" aca="1" ref="EY92" ca="1">INDEX(i.ELMatedEst,$AA92+1,$T92)</f>
        <v>0.3</v>
      </c>
      <c r="EZ92" s="535" t="str" cm="1">
        <f t="array" aca="1" ref="EZ92" ca="1">INDEX(EZ$13:EZ91,$B92+1,1)</f>
        <v>-</v>
      </c>
      <c r="FA92" s="535" t="str" cm="1">
        <f t="array" aca="1" ref="FA92" ca="1">INDEX(FA$13:FA91,$B92+1,1)</f>
        <v>-</v>
      </c>
      <c r="FB92" s="664">
        <f t="shared" ca="1" si="415"/>
        <v>0</v>
      </c>
      <c r="FC92" s="666">
        <f t="shared" ca="1" si="416"/>
        <v>5.0000000000000001E-3</v>
      </c>
      <c r="FD92" s="191">
        <f t="shared" ca="1" si="512"/>
        <v>0.95</v>
      </c>
      <c r="FE92" s="667">
        <f t="shared" ca="1" si="417"/>
        <v>8.3999999999999991E-2</v>
      </c>
      <c r="FF92" s="667">
        <f ca="1">INDEX(CHOOSE($N92,DataAutumn!i.EL_PropnSold,DataWinter!i.EL_PropnSold,DataSpring!i.EL_PropnSold),$AI92,$T92)*INDEX(i.ELMatedEst,$AB92+1,$T92)*i.dAdultRR_ELPropSold
+INDEX(i.dryman,($AJ92-1)*4+$AI92,FF$7)</f>
        <v>0</v>
      </c>
      <c r="FG92" s="667">
        <f ca="1">INDEX(CHOOSE($N92,DataAutumn!i.EL_PropnSold,DataWinter!i.EL_PropnSold,DataSpring!i.EL_PropnSold),$AI92,$T92)*INDEX(i.ELMatedEst,$AB92+1,$T92)*i.dAdultRR_ELPropSold
+INDEX(i.dryman,($AJ92-1)*4+$AI92,FG$7)</f>
        <v>3.125E-2</v>
      </c>
      <c r="FH92" s="667">
        <f ca="1">INDEX(CHOOSE($N92,DataAutumn!i.EL_PropnSold,DataWinter!i.EL_PropnSold,DataSpring!i.EL_PropnSold),$AI92,$T92)*INDEX(i.ELMatedEst,$AB92+1,$T92)*i.dAdultRR_ELPropSold
+INDEX(i.dryman,($AJ92-1)*4+$AI92,FH$7)</f>
        <v>3.125E-2</v>
      </c>
      <c r="FI92" s="667">
        <f ca="1">INDEX(CHOOSE($N92,DataAutumn!i.EL_PropnSold,DataWinter!i.EL_PropnSold,DataSpring!i.EL_PropnSold),$AI92,$T92)*INDEX(i.ELMatedEst,$AB92+1,$T92)*i.dAdultRR_ELPropSold
+INDEX(i.dryman,($AJ92-1)*4+$AI92,FI$7)</f>
        <v>3.125E-2</v>
      </c>
      <c r="FJ92" s="668">
        <f ca="1">INDEX(CHOOSE($N92,DataAutumn!i.EL_PropnSold,DataWinter!i.EL_PropnSold,DataSpring!i.EL_PropnSold),$AI92,$T92)*INDEX(i.ELMatedEst,$AB92+1,$T92)*i.dAdultLSurv_ELPropSold</f>
        <v>0</v>
      </c>
      <c r="FK92" s="666" t="b">
        <f t="shared" ca="1" si="418"/>
        <v>0</v>
      </c>
      <c r="FL92" s="666" t="b">
        <f t="shared" ca="1" si="418"/>
        <v>0</v>
      </c>
      <c r="FM92" s="716" t="b">
        <f t="shared" ca="1" si="419"/>
        <v>1</v>
      </c>
      <c r="FN92" s="666" t="b">
        <f t="shared" ca="1" si="418"/>
        <v>0</v>
      </c>
      <c r="FO92" s="668">
        <f t="shared" ca="1" si="420"/>
        <v>1</v>
      </c>
      <c r="FP92" s="669">
        <f t="shared" ca="1" si="421"/>
        <v>0</v>
      </c>
      <c r="FQ92" s="670" t="b">
        <f t="shared" ca="1" si="422"/>
        <v>0</v>
      </c>
      <c r="FR92" s="665" t="b">
        <f t="shared" ca="1" si="423"/>
        <v>1</v>
      </c>
      <c r="FS92" s="411" t="b">
        <f t="shared" ca="1" si="423"/>
        <v>0</v>
      </c>
      <c r="FT92" s="411" t="b">
        <f t="shared" ca="1" si="423"/>
        <v>0</v>
      </c>
      <c r="FU92" s="87">
        <f t="shared" ca="1" si="424"/>
        <v>2</v>
      </c>
      <c r="FV92" s="87">
        <f t="shared" ca="1" si="424"/>
        <v>2</v>
      </c>
      <c r="FW92" s="411">
        <f t="shared" ca="1" si="425"/>
        <v>1</v>
      </c>
      <c r="FX92" s="411">
        <f t="shared" ca="1" si="426"/>
        <v>1</v>
      </c>
      <c r="FY92" s="411">
        <f t="shared" ca="1" si="426"/>
        <v>1</v>
      </c>
      <c r="FZ92" s="411">
        <f t="shared" ca="1" si="427"/>
        <v>1</v>
      </c>
      <c r="GA92" s="411">
        <f t="shared" ca="1" si="428"/>
        <v>0.35</v>
      </c>
      <c r="GB92" s="411" t="b">
        <f t="shared" ca="1" si="428"/>
        <v>1</v>
      </c>
      <c r="GC92" s="411" t="b">
        <f t="shared" ca="1" si="428"/>
        <v>0</v>
      </c>
      <c r="GD92" s="411" t="b">
        <f t="shared" ca="1" si="428"/>
        <v>0</v>
      </c>
      <c r="GE92" s="411" t="b">
        <f t="shared" ca="1" si="428"/>
        <v>0</v>
      </c>
      <c r="GF92" s="87">
        <f t="shared" ca="1" si="429"/>
        <v>1</v>
      </c>
      <c r="GG92" s="87">
        <f t="shared" ca="1" si="429"/>
        <v>1</v>
      </c>
      <c r="GH92" s="87">
        <f t="shared" ca="1" si="429"/>
        <v>1</v>
      </c>
      <c r="GI92" s="87">
        <f t="shared" ca="1" si="429"/>
        <v>1</v>
      </c>
      <c r="GJ92" s="87">
        <f t="shared" ca="1" si="429"/>
        <v>1</v>
      </c>
      <c r="GK92" s="87">
        <f t="shared" ca="1" si="429"/>
        <v>1</v>
      </c>
      <c r="GL92" s="87">
        <f t="shared" ca="1" si="429"/>
        <v>1</v>
      </c>
      <c r="GM92" s="87">
        <f t="shared" ca="1" si="429"/>
        <v>1</v>
      </c>
      <c r="GN92" s="411" cm="1">
        <f t="array" aca="1" ref="GN92" ca="1">INDEX(i.dse_type,1,$L92)</f>
        <v>0</v>
      </c>
      <c r="GO92" s="535" t="str" cm="1">
        <f t="array" aca="1" ref="GO92" ca="1">INDEX(GO$13:GO91,$B92+1,1)</f>
        <v>-</v>
      </c>
      <c r="GP92" s="535" t="str" cm="1">
        <f t="array" aca="1" ref="GP92" ca="1">INDEX(GP$13:GP91,$B92+1,1)</f>
        <v>-</v>
      </c>
      <c r="GQ92" s="535" t="str" cm="1">
        <f t="array" aca="1" ref="GQ92" ca="1">INDEX(GQ$13:GQ91,$B92+1,1)</f>
        <v>-</v>
      </c>
      <c r="GR92" s="18"/>
      <c r="GS92" s="535" t="str" cm="1">
        <f t="array" aca="1" ref="GS92" ca="1">INDEX(GS$13:GS91,$B92+1,1)</f>
        <v>-</v>
      </c>
      <c r="GT92" s="535" t="str" cm="1">
        <f t="array" aca="1" ref="GT92" ca="1">INDEX(GT$13:GT91,$B92+1,1)</f>
        <v>-</v>
      </c>
      <c r="GU92" s="535" t="str" cm="1">
        <f t="array" aca="1" ref="GU92" ca="1">INDEX(GU$13:GU91,$B92+1,1)</f>
        <v>-</v>
      </c>
      <c r="GV92" s="411" t="str">
        <f t="shared" si="430"/>
        <v>-</v>
      </c>
      <c r="GW92" s="535" t="str" cm="1">
        <f t="array" aca="1" ref="GW92" ca="1">INDEX(GW$13:GW91,$B92+1,1)</f>
        <v>-</v>
      </c>
      <c r="GX92" s="535" cm="1">
        <f t="array" aca="1" ref="GX92" ca="1">INDEX(GX$13:GX91,$B92+1,1)</f>
        <v>1</v>
      </c>
      <c r="GY92" s="535" cm="1">
        <f t="array" aca="1" ref="GY92" ca="1">INDEX(GY$13:GY91,$B92+1,1)</f>
        <v>1</v>
      </c>
      <c r="GZ92" s="535" t="str" cm="1">
        <f t="array" aca="1" ref="GZ92" ca="1">INDEX(GZ$13:GZ91,$B92+1,1)</f>
        <v>-</v>
      </c>
      <c r="HA92" s="535" t="str" cm="1">
        <f t="array" aca="1" ref="HA92" ca="1">INDEX(HA$13:HA91,$B92+1,1)</f>
        <v>-</v>
      </c>
      <c r="HB92" s="535" t="str" cm="1">
        <f t="array" aca="1" ref="HB92" ca="1">INDEX(HB$13:HB91,$B92+1,1)</f>
        <v>-</v>
      </c>
      <c r="HC92" s="535" t="str" cm="1">
        <f t="array" aca="1" ref="HC92" ca="1">INDEX(HC$13:HC91,$B92+1,1)</f>
        <v>-</v>
      </c>
      <c r="HD92" s="535" t="str" cm="1">
        <f t="array" aca="1" ref="HD92" ca="1">INDEX(HD$13:HD91,$B92+1,1)</f>
        <v>-</v>
      </c>
      <c r="HE92" s="535" t="str" cm="1">
        <f t="array" aca="1" ref="HE92" ca="1">INDEX(HE$13:HE91,$B92+1,1)</f>
        <v>-</v>
      </c>
      <c r="HF92" s="535" t="str" cm="1">
        <f t="array" aca="1" ref="HF92" ca="1">INDEX(HF$13:HF91,$B92+1,1)</f>
        <v>-</v>
      </c>
      <c r="HG92" s="535" t="str" cm="1">
        <f t="array" aca="1" ref="HG92" ca="1">INDEX(HG$13:HG91,$B92+1,1)</f>
        <v>-</v>
      </c>
      <c r="HH92" s="535" t="str" cm="1">
        <f t="array" aca="1" ref="HH92" ca="1">INDEX(HH$13:HH91,$B92+1,1)</f>
        <v>-</v>
      </c>
      <c r="HI92" s="535" t="str" cm="1">
        <f t="array" aca="1" ref="HI92" ca="1">INDEX(HI$13:HI91,$B92+1,1)</f>
        <v>-</v>
      </c>
      <c r="HJ92" s="535" t="str" cm="1">
        <f t="array" aca="1" ref="HJ92" ca="1">INDEX(HJ$13:HJ91,$B92+1,1)</f>
        <v>-</v>
      </c>
      <c r="HK92" s="535" t="str" cm="1">
        <f t="array" aca="1" ref="HK92" ca="1">INDEX(HK$13:HK91,$B92+1,1)</f>
        <v>-</v>
      </c>
      <c r="HL92" s="535" t="str" cm="1">
        <f t="array" aca="1" ref="HL92" ca="1">INDEX(HL$13:HL91,$B92+1,1)</f>
        <v>-</v>
      </c>
      <c r="HM92" s="535" t="str" cm="1">
        <f t="array" aca="1" ref="HM92" ca="1">INDEX(HM$13:HM91,$B92+1,1)</f>
        <v>-</v>
      </c>
      <c r="HN92" s="535" t="str" cm="1">
        <f t="array" aca="1" ref="HN92" ca="1">INDEX(HN$13:HN91,$B92+1,1)</f>
        <v>-</v>
      </c>
      <c r="HO92" s="535" t="str" cm="1">
        <f t="array" aca="1" ref="HO92" ca="1">INDEX(HO$13:HO91,$B92+1,1)</f>
        <v>-</v>
      </c>
      <c r="HP92" s="535" t="str" cm="1">
        <f t="array" aca="1" ref="HP92" ca="1">INDEX(HP$13:HP91,$B92+1,1)</f>
        <v>-</v>
      </c>
      <c r="HQ92" s="535" t="str" cm="1">
        <f t="array" aca="1" ref="HQ92" ca="1">INDEX(HQ$13:HQ91,$B92+1,1)</f>
        <v>-</v>
      </c>
      <c r="HR92" s="535" t="str" cm="1">
        <f t="array" aca="1" ref="HR92" ca="1">INDEX(HR$13:HR91,$B92+1,1)</f>
        <v>-</v>
      </c>
      <c r="HS92" s="535" t="str" cm="1">
        <f t="array" aca="1" ref="HS92" ca="1">INDEX(HS$13:HS91,$B92+1,1)</f>
        <v>-</v>
      </c>
      <c r="HT92" s="535" t="str" cm="1">
        <f t="array" aca="1" ref="HT92" ca="1">INDEX(HT$13:HT91,$B92+1,1)</f>
        <v>-</v>
      </c>
      <c r="HU92" s="411">
        <f t="shared" si="431"/>
        <v>0</v>
      </c>
      <c r="HV92" s="535" t="str" cm="1">
        <f t="array" aca="1" ref="HV92" ca="1">INDEX(HV$13:HV91,$B92+1,1)</f>
        <v>-</v>
      </c>
      <c r="HW92" s="535" cm="1">
        <f t="array" aca="1" ref="HW92" ca="1">INDEX(HW$13:HW91,$B92+1,1)</f>
        <v>1</v>
      </c>
      <c r="HX92" s="535" cm="1">
        <f t="array" aca="1" ref="HX92" ca="1">INDEX(HX$13:HX91,$B92+1,1)</f>
        <v>0</v>
      </c>
      <c r="HY92" s="411">
        <f t="shared" si="432"/>
        <v>0</v>
      </c>
      <c r="HZ92" s="535" cm="1">
        <f t="array" aca="1" ref="HZ92" ca="1">INDEX(HZ$13:HZ91,$B92+1,1)</f>
        <v>0</v>
      </c>
      <c r="IA92" s="411">
        <f t="shared" si="433"/>
        <v>0</v>
      </c>
      <c r="IB92" s="411">
        <f t="shared" si="433"/>
        <v>0</v>
      </c>
      <c r="IC92" s="411">
        <f t="shared" si="433"/>
        <v>0</v>
      </c>
      <c r="ID92" s="411">
        <f t="shared" si="433"/>
        <v>0</v>
      </c>
      <c r="IE92" s="411">
        <f t="shared" si="433"/>
        <v>1</v>
      </c>
      <c r="IF92" s="411">
        <f t="shared" si="433"/>
        <v>0</v>
      </c>
      <c r="IG92" s="535" cm="1">
        <f t="array" aca="1" ref="IG92" ca="1">INDEX(IG$13:IG91,$B92+1,1)</f>
        <v>0</v>
      </c>
      <c r="IH92" s="535" cm="1">
        <f t="array" aca="1" ref="IH92" ca="1">INDEX(IH$13:IH91,$B92+1,1)</f>
        <v>0</v>
      </c>
      <c r="II92" s="535" cm="1">
        <f t="array" aca="1" ref="II92" ca="1">INDEX(II$13:II91,$B92+1,1)</f>
        <v>0</v>
      </c>
      <c r="IJ92" s="535" cm="1">
        <f t="array" aca="1" ref="IJ92" ca="1">INDEX(IJ$13:IJ91,$B92+1,1)</f>
        <v>0</v>
      </c>
      <c r="IK92" s="18"/>
      <c r="IL92" s="535" t="str" cm="1">
        <f t="array" aca="1" ref="IL92" ca="1">INDEX(IL$13:IL91,$B92+1,1)</f>
        <v>-</v>
      </c>
      <c r="IM92" s="535" t="str" cm="1">
        <f t="array" aca="1" ref="IM92" ca="1">INDEX(IM$13:IM91,$B92+1,1)</f>
        <v>-</v>
      </c>
      <c r="IN92" s="535" t="str" cm="1">
        <f t="array" aca="1" ref="IN92" ca="1">INDEX(IN$13:IN91,$B92+1,1)</f>
        <v>-</v>
      </c>
      <c r="IO92" s="535" t="str" cm="1">
        <f t="array" aca="1" ref="IO92" ca="1">INDEX(IO$13:IO91,$B92+1,1)</f>
        <v>-</v>
      </c>
      <c r="IP92" s="535" t="str" cm="1">
        <f t="array" aca="1" ref="IP92" ca="1">INDEX(IP$13:IP91,$B92+1,1)</f>
        <v>-</v>
      </c>
      <c r="IQ92" s="535" t="str" cm="1">
        <f t="array" aca="1" ref="IQ92" ca="1">INDEX(IQ$13:IQ91,$B92+1,1)</f>
        <v>-</v>
      </c>
      <c r="IR92" s="535" t="str" cm="1">
        <f t="array" aca="1" ref="IR92" ca="1">INDEX(IR$13:IR91,$B92+1,1)</f>
        <v>-</v>
      </c>
      <c r="IS92" s="535" t="str" cm="1">
        <f t="array" aca="1" ref="IS92" ca="1">INDEX(IS$13:IS91,$B92+1,1)</f>
        <v>-</v>
      </c>
      <c r="IT92" s="535" t="str" cm="1">
        <f t="array" aca="1" ref="IT92" ca="1">INDEX(IT$13:IT91,$B92+1,1)</f>
        <v>-</v>
      </c>
      <c r="IU92" s="535" t="str" cm="1">
        <f t="array" aca="1" ref="IU92" ca="1">INDEX(IU$13:IU91,$B92+1,1)</f>
        <v>-</v>
      </c>
      <c r="IV92" s="535" t="str" cm="1">
        <f t="array" aca="1" ref="IV92" ca="1">INDEX(IV$13:IV91,$B92+1,1)</f>
        <v>-</v>
      </c>
      <c r="IW92" s="535" t="str" cm="1">
        <f t="array" aca="1" ref="IW92" ca="1">INDEX(IW$13:IW91,$B92+1,1)</f>
        <v>-</v>
      </c>
      <c r="IX92" s="535" t="str" cm="1">
        <f t="array" aca="1" ref="IX92" ca="1">INDEX(IX$13:IX91,$B92+1,1)</f>
        <v>-</v>
      </c>
      <c r="IY92" s="535" t="str" cm="1">
        <f t="array" aca="1" ref="IY92" ca="1">INDEX(IY$13:IY91,$B92+1,1)</f>
        <v>-</v>
      </c>
      <c r="IZ92" s="535" t="str" cm="1">
        <f t="array" aca="1" ref="IZ92" ca="1">INDEX(IZ$13:IZ91,$B92+1,1)</f>
        <v>-</v>
      </c>
      <c r="JA92" s="535" t="str" cm="1">
        <f t="array" aca="1" ref="JA92" ca="1">INDEX(JA$13:JA91,$B92+1,1)</f>
        <v>-</v>
      </c>
      <c r="JB92" s="535" cm="1">
        <f t="array" aca="1" ref="JB92" ca="1">INDEX(JB$13:JB91,$B92+1,1)</f>
        <v>0</v>
      </c>
      <c r="JC92" s="535" cm="1">
        <f t="array" aca="1" ref="JC92" ca="1">INDEX(JC$13:JC91,$B92+1,1)</f>
        <v>0</v>
      </c>
      <c r="JD92" s="545" cm="1">
        <f t="array" aca="1" ref="JD92" ca="1">IF(AND($N92=JD$10,$AS92&lt;&gt;0),INDEX(i.LTWFeedLevels,$AS92,12),0)</f>
        <v>0</v>
      </c>
      <c r="JE92" s="630" cm="1">
        <f t="array" aca="1" ref="JE92" ca="1">IF(AND($N92=JE$10,$AT92&lt;&gt;0),INDEX(i.LTWFeedLevels,$AT92,12),0)</f>
        <v>0</v>
      </c>
      <c r="JF92" s="457">
        <f t="shared" ca="1" si="513"/>
        <v>0</v>
      </c>
      <c r="JG92" s="457">
        <f t="shared" ca="1" si="434"/>
        <v>0</v>
      </c>
      <c r="JH92" s="457">
        <f t="shared" ca="1" si="435"/>
        <v>0</v>
      </c>
      <c r="JI92" s="545" cm="1">
        <f t="array" aca="1" ref="JI92" ca="1">IF(AND($N92=JI$10,$AS92&lt;&gt;0),INDEX(i.LTWFeedLevels,$AS92,12),0)</f>
        <v>0</v>
      </c>
      <c r="JJ92" s="630" cm="1">
        <f t="array" aca="1" ref="JJ92" ca="1">IF(AND($N92=JJ$10,$AT92&lt;&gt;0),INDEX(i.LTWFeedLevels,$AT92,12),0)</f>
        <v>0</v>
      </c>
      <c r="JK92" s="457">
        <f t="shared" ca="1" si="436"/>
        <v>0</v>
      </c>
      <c r="JL92" s="457">
        <f t="shared" ca="1" si="437"/>
        <v>0</v>
      </c>
      <c r="JM92" s="457">
        <f t="shared" ca="1" si="438"/>
        <v>0</v>
      </c>
      <c r="JN92" s="545" cm="1">
        <f t="array" aca="1" ref="JN92" ca="1">IF(AND($N92=JN$10,$AS92&lt;&gt;0),INDEX(i.LTWFeedLevels,$AS92,12),0)</f>
        <v>0</v>
      </c>
      <c r="JO92" s="630" cm="1">
        <f t="array" aca="1" ref="JO92" ca="1">IF(AND($N92=JO$10,$AT92&lt;&gt;0),INDEX(i.LTWFeedLevels,$AT92,12),0)</f>
        <v>0</v>
      </c>
      <c r="JP92" s="457">
        <f t="shared" ca="1" si="439"/>
        <v>0</v>
      </c>
      <c r="JQ92" s="457">
        <f t="shared" ca="1" si="440"/>
        <v>0</v>
      </c>
      <c r="JR92" s="457">
        <f t="shared" ca="1" si="441"/>
        <v>0</v>
      </c>
      <c r="JS92" s="189">
        <f t="shared" ca="1" si="442"/>
        <v>0</v>
      </c>
      <c r="JT92" s="189">
        <f t="shared" ca="1" si="442"/>
        <v>0</v>
      </c>
      <c r="JU92" s="189">
        <f t="shared" ca="1" si="442"/>
        <v>0</v>
      </c>
      <c r="JV92" s="189">
        <f t="shared" ca="1" si="442"/>
        <v>0</v>
      </c>
      <c r="JW92" s="189">
        <f t="shared" ca="1" si="442"/>
        <v>0</v>
      </c>
      <c r="JX92" s="189">
        <f t="shared" ca="1" si="442"/>
        <v>0</v>
      </c>
      <c r="JY92" s="189">
        <f t="shared" ca="1" si="442"/>
        <v>0</v>
      </c>
      <c r="JZ92" s="189">
        <f t="shared" ca="1" si="442"/>
        <v>0</v>
      </c>
      <c r="KA92" s="189">
        <f t="shared" ca="1" si="442"/>
        <v>0</v>
      </c>
      <c r="KB92" s="189">
        <f t="shared" ca="1" si="442"/>
        <v>0</v>
      </c>
      <c r="KC92" s="189">
        <f t="shared" ca="1" si="443"/>
        <v>0</v>
      </c>
      <c r="KD92" s="189">
        <f t="shared" ca="1" si="443"/>
        <v>0</v>
      </c>
      <c r="KE92" s="189">
        <f t="shared" ca="1" si="443"/>
        <v>0</v>
      </c>
      <c r="KF92" s="189">
        <f t="shared" ca="1" si="443"/>
        <v>0</v>
      </c>
      <c r="KG92" s="189">
        <f t="shared" ca="1" si="443"/>
        <v>0</v>
      </c>
      <c r="KH92" s="189">
        <f t="shared" ca="1" si="443"/>
        <v>0</v>
      </c>
      <c r="KI92" s="189">
        <f t="shared" ca="1" si="443"/>
        <v>0</v>
      </c>
      <c r="KJ92" s="189">
        <f t="shared" ca="1" si="443"/>
        <v>0</v>
      </c>
      <c r="KK92" s="189">
        <f t="shared" ca="1" si="443"/>
        <v>0</v>
      </c>
      <c r="KL92" s="189">
        <f t="shared" ca="1" si="443"/>
        <v>0</v>
      </c>
      <c r="KM92" s="189">
        <f t="shared" ca="1" si="444"/>
        <v>0</v>
      </c>
      <c r="KN92" s="189">
        <f t="shared" ca="1" si="444"/>
        <v>0</v>
      </c>
      <c r="KO92" s="189">
        <f t="shared" ca="1" si="444"/>
        <v>0</v>
      </c>
      <c r="KP92" s="189">
        <f t="shared" ca="1" si="444"/>
        <v>0</v>
      </c>
      <c r="KQ92" s="189">
        <f t="shared" ca="1" si="444"/>
        <v>0</v>
      </c>
      <c r="KR92" s="189">
        <f t="shared" ca="1" si="444"/>
        <v>0</v>
      </c>
      <c r="KS92" s="189">
        <f t="shared" ca="1" si="444"/>
        <v>0</v>
      </c>
      <c r="KT92" s="189">
        <f t="shared" ca="1" si="444"/>
        <v>0</v>
      </c>
      <c r="KU92" s="189">
        <f t="shared" ca="1" si="444"/>
        <v>0</v>
      </c>
      <c r="KV92" s="189">
        <f t="shared" ca="1" si="444"/>
        <v>0</v>
      </c>
      <c r="KW92" s="189">
        <f t="shared" ca="1" si="445"/>
        <v>0</v>
      </c>
      <c r="KX92" s="189">
        <f t="shared" ca="1" si="445"/>
        <v>0</v>
      </c>
      <c r="KY92" s="189">
        <f t="shared" ca="1" si="445"/>
        <v>0</v>
      </c>
      <c r="KZ92" s="189">
        <f t="shared" ca="1" si="445"/>
        <v>0</v>
      </c>
      <c r="LA92" s="189">
        <f t="shared" ca="1" si="445"/>
        <v>0</v>
      </c>
      <c r="LB92" s="189">
        <f t="shared" ca="1" si="445"/>
        <v>0</v>
      </c>
      <c r="LC92" s="189">
        <f t="shared" ca="1" si="445"/>
        <v>0</v>
      </c>
      <c r="LD92" s="189">
        <f t="shared" ca="1" si="445"/>
        <v>0</v>
      </c>
      <c r="LE92" s="189">
        <f t="shared" ca="1" si="445"/>
        <v>0</v>
      </c>
      <c r="LF92" s="189">
        <f t="shared" ca="1" si="445"/>
        <v>0</v>
      </c>
      <c r="LG92" s="189">
        <f t="shared" ca="1" si="446"/>
        <v>0</v>
      </c>
      <c r="LH92" s="189">
        <f t="shared" ca="1" si="446"/>
        <v>0</v>
      </c>
      <c r="LI92" s="189">
        <f t="shared" ca="1" si="446"/>
        <v>0</v>
      </c>
      <c r="LJ92" s="189">
        <f t="shared" ca="1" si="446"/>
        <v>0</v>
      </c>
      <c r="LK92" s="189">
        <f t="shared" ca="1" si="446"/>
        <v>0</v>
      </c>
      <c r="LL92" s="189">
        <f t="shared" ca="1" si="446"/>
        <v>0</v>
      </c>
      <c r="LM92" s="189">
        <f t="shared" ca="1" si="446"/>
        <v>0</v>
      </c>
      <c r="LN92" s="189">
        <f t="shared" ca="1" si="446"/>
        <v>0</v>
      </c>
      <c r="LO92" s="189">
        <f t="shared" ca="1" si="446"/>
        <v>0</v>
      </c>
      <c r="LP92" s="189">
        <f t="shared" ca="1" si="446"/>
        <v>0</v>
      </c>
      <c r="LQ92" s="189">
        <f t="shared" ca="1" si="447"/>
        <v>0</v>
      </c>
      <c r="LR92" s="189">
        <f t="shared" ca="1" si="447"/>
        <v>0</v>
      </c>
      <c r="LS92" s="189">
        <f t="shared" ca="1" si="447"/>
        <v>0</v>
      </c>
      <c r="LT92" s="189">
        <f t="shared" ca="1" si="447"/>
        <v>0</v>
      </c>
      <c r="LU92" s="189">
        <f t="shared" ca="1" si="447"/>
        <v>0</v>
      </c>
      <c r="LV92" s="189">
        <f t="shared" ca="1" si="447"/>
        <v>0</v>
      </c>
      <c r="LW92" s="189">
        <f t="shared" ca="1" si="447"/>
        <v>0</v>
      </c>
      <c r="LX92" s="189">
        <f t="shared" ca="1" si="447"/>
        <v>0</v>
      </c>
      <c r="LY92" s="189">
        <f t="shared" ca="1" si="447"/>
        <v>0</v>
      </c>
      <c r="LZ92" s="189">
        <f t="shared" ca="1" si="447"/>
        <v>0</v>
      </c>
      <c r="MA92" s="189">
        <f t="shared" ca="1" si="448"/>
        <v>0</v>
      </c>
      <c r="MB92" s="189">
        <f t="shared" ca="1" si="448"/>
        <v>0</v>
      </c>
      <c r="MC92" s="189">
        <f t="shared" ca="1" si="448"/>
        <v>0</v>
      </c>
      <c r="MD92" s="189">
        <f t="shared" ca="1" si="448"/>
        <v>0</v>
      </c>
      <c r="ME92" s="189">
        <f t="shared" ca="1" si="448"/>
        <v>0</v>
      </c>
      <c r="MF92" s="189">
        <f t="shared" ca="1" si="448"/>
        <v>0</v>
      </c>
      <c r="MG92" s="189">
        <f t="shared" ca="1" si="448"/>
        <v>0</v>
      </c>
      <c r="MH92" s="189">
        <f t="shared" ca="1" si="448"/>
        <v>0</v>
      </c>
      <c r="MI92" s="189">
        <f t="shared" ca="1" si="448"/>
        <v>0</v>
      </c>
      <c r="MJ92" s="189">
        <f t="shared" ca="1" si="448"/>
        <v>0</v>
      </c>
      <c r="MK92" s="189">
        <f t="shared" ca="1" si="448"/>
        <v>0</v>
      </c>
      <c r="ML92" s="189">
        <f t="shared" ca="1" si="448"/>
        <v>0</v>
      </c>
      <c r="MM92" s="557">
        <f t="shared" ca="1" si="449"/>
        <v>0</v>
      </c>
      <c r="MN92" s="557">
        <f t="shared" ca="1" si="449"/>
        <v>0</v>
      </c>
      <c r="MO92" s="557">
        <f t="shared" ca="1" si="449"/>
        <v>0</v>
      </c>
      <c r="MP92" s="557">
        <f t="shared" ca="1" si="449"/>
        <v>0</v>
      </c>
      <c r="MQ92" s="557">
        <f t="shared" ca="1" si="449"/>
        <v>0</v>
      </c>
      <c r="MR92" s="557">
        <f t="shared" ca="1" si="449"/>
        <v>0</v>
      </c>
      <c r="MS92" s="557">
        <f t="shared" ca="1" si="449"/>
        <v>0</v>
      </c>
      <c r="MT92" s="557">
        <f t="shared" ca="1" si="449"/>
        <v>0</v>
      </c>
      <c r="MU92" s="557">
        <f t="shared" ca="1" si="449"/>
        <v>0</v>
      </c>
      <c r="MV92" s="557">
        <f t="shared" ca="1" si="449"/>
        <v>0</v>
      </c>
      <c r="MW92" s="557">
        <f t="shared" ca="1" si="450"/>
        <v>0</v>
      </c>
      <c r="MX92" s="557">
        <f t="shared" ca="1" si="450"/>
        <v>0</v>
      </c>
      <c r="MY92" s="557">
        <f t="shared" ca="1" si="450"/>
        <v>0</v>
      </c>
      <c r="MZ92" s="557">
        <f t="shared" ca="1" si="450"/>
        <v>0</v>
      </c>
      <c r="NA92" s="557">
        <f t="shared" ca="1" si="450"/>
        <v>0</v>
      </c>
      <c r="NB92" s="557">
        <f t="shared" ca="1" si="450"/>
        <v>0</v>
      </c>
      <c r="NC92" s="557">
        <f t="shared" ca="1" si="450"/>
        <v>0</v>
      </c>
      <c r="ND92" s="557">
        <f t="shared" ca="1" si="450"/>
        <v>0</v>
      </c>
      <c r="NE92" s="557">
        <f t="shared" ca="1" si="450"/>
        <v>0</v>
      </c>
      <c r="NF92" s="557">
        <f t="shared" ca="1" si="450"/>
        <v>0</v>
      </c>
      <c r="NG92" s="557">
        <f t="shared" ca="1" si="451"/>
        <v>0</v>
      </c>
      <c r="NH92" s="557">
        <f t="shared" ca="1" si="451"/>
        <v>0</v>
      </c>
      <c r="NI92" s="557">
        <f t="shared" ca="1" si="451"/>
        <v>0</v>
      </c>
      <c r="NJ92" s="557">
        <f t="shared" ca="1" si="451"/>
        <v>0</v>
      </c>
      <c r="NK92" s="557">
        <f t="shared" ca="1" si="451"/>
        <v>0</v>
      </c>
      <c r="NL92" s="557">
        <f t="shared" ca="1" si="451"/>
        <v>0</v>
      </c>
      <c r="NM92" s="557">
        <f t="shared" ca="1" si="451"/>
        <v>0</v>
      </c>
      <c r="NN92" s="557">
        <f t="shared" ca="1" si="451"/>
        <v>0</v>
      </c>
      <c r="NO92" s="557">
        <f t="shared" ca="1" si="451"/>
        <v>0</v>
      </c>
      <c r="NP92" s="557">
        <f t="shared" ca="1" si="451"/>
        <v>0</v>
      </c>
      <c r="NQ92" s="557">
        <f t="shared" ca="1" si="452"/>
        <v>0</v>
      </c>
      <c r="NR92" s="557">
        <f t="shared" ca="1" si="452"/>
        <v>0</v>
      </c>
      <c r="NS92" s="557">
        <f t="shared" ca="1" si="452"/>
        <v>0</v>
      </c>
      <c r="NT92" s="557">
        <f t="shared" ca="1" si="452"/>
        <v>0</v>
      </c>
      <c r="NU92" s="557">
        <f t="shared" ca="1" si="452"/>
        <v>0</v>
      </c>
      <c r="NV92" s="557">
        <f t="shared" ca="1" si="452"/>
        <v>0</v>
      </c>
      <c r="NW92" s="557">
        <f t="shared" ca="1" si="452"/>
        <v>0</v>
      </c>
      <c r="NX92" s="557">
        <f t="shared" ca="1" si="452"/>
        <v>0</v>
      </c>
      <c r="NY92" s="557">
        <f t="shared" ca="1" si="452"/>
        <v>0</v>
      </c>
      <c r="NZ92" s="557">
        <f t="shared" ca="1" si="452"/>
        <v>0</v>
      </c>
      <c r="OA92" s="557">
        <f t="shared" ca="1" si="453"/>
        <v>0</v>
      </c>
      <c r="OB92" s="557">
        <f t="shared" ca="1" si="453"/>
        <v>0</v>
      </c>
      <c r="OC92" s="557">
        <f t="shared" ca="1" si="453"/>
        <v>0</v>
      </c>
      <c r="OD92" s="557">
        <f t="shared" ca="1" si="453"/>
        <v>0</v>
      </c>
      <c r="OE92" s="557">
        <f t="shared" ca="1" si="453"/>
        <v>0</v>
      </c>
      <c r="OF92" s="557">
        <f t="shared" ca="1" si="453"/>
        <v>0</v>
      </c>
      <c r="OG92" s="557">
        <f t="shared" ca="1" si="453"/>
        <v>0</v>
      </c>
      <c r="OH92" s="557">
        <f t="shared" ca="1" si="453"/>
        <v>0</v>
      </c>
      <c r="OI92" s="557">
        <f t="shared" ca="1" si="453"/>
        <v>0</v>
      </c>
      <c r="OJ92" s="557">
        <f t="shared" ca="1" si="453"/>
        <v>0</v>
      </c>
      <c r="OK92" s="557">
        <f t="shared" ca="1" si="454"/>
        <v>0</v>
      </c>
      <c r="OL92" s="557">
        <f t="shared" ca="1" si="454"/>
        <v>0</v>
      </c>
      <c r="OM92" s="557">
        <f t="shared" ca="1" si="454"/>
        <v>0</v>
      </c>
      <c r="ON92" s="557">
        <f t="shared" ca="1" si="454"/>
        <v>0</v>
      </c>
      <c r="OO92" s="557">
        <f t="shared" ca="1" si="454"/>
        <v>0</v>
      </c>
      <c r="OP92" s="557">
        <f t="shared" ca="1" si="454"/>
        <v>0</v>
      </c>
      <c r="OQ92" s="557">
        <f t="shared" ca="1" si="454"/>
        <v>0</v>
      </c>
      <c r="OR92" s="557">
        <f t="shared" ca="1" si="454"/>
        <v>0</v>
      </c>
      <c r="OS92" s="557">
        <f t="shared" ca="1" si="454"/>
        <v>0</v>
      </c>
      <c r="OT92" s="557">
        <f t="shared" ca="1" si="454"/>
        <v>0</v>
      </c>
      <c r="OU92" s="557">
        <f t="shared" ca="1" si="455"/>
        <v>0</v>
      </c>
      <c r="OV92" s="557">
        <f t="shared" ca="1" si="455"/>
        <v>0</v>
      </c>
      <c r="OW92" s="557">
        <f t="shared" ca="1" si="455"/>
        <v>0</v>
      </c>
      <c r="OX92" s="557">
        <f t="shared" ca="1" si="455"/>
        <v>0</v>
      </c>
      <c r="OY92" s="557">
        <f t="shared" ca="1" si="455"/>
        <v>0</v>
      </c>
      <c r="OZ92" s="557">
        <f t="shared" ca="1" si="455"/>
        <v>0</v>
      </c>
      <c r="PA92" s="557">
        <f t="shared" ca="1" si="455"/>
        <v>0</v>
      </c>
      <c r="PB92" s="557">
        <f t="shared" ca="1" si="455"/>
        <v>0</v>
      </c>
      <c r="PC92" s="557">
        <f t="shared" ca="1" si="455"/>
        <v>0</v>
      </c>
      <c r="PD92" s="557">
        <f t="shared" ca="1" si="455"/>
        <v>0</v>
      </c>
      <c r="PE92" s="557">
        <f t="shared" ca="1" si="456"/>
        <v>0</v>
      </c>
      <c r="PF92" s="557">
        <f t="shared" ca="1" si="456"/>
        <v>0</v>
      </c>
      <c r="PG92" s="557">
        <f t="shared" ca="1" si="456"/>
        <v>0</v>
      </c>
      <c r="PH92" s="557">
        <f t="shared" ca="1" si="456"/>
        <v>0</v>
      </c>
      <c r="PI92" s="557">
        <f t="shared" ca="1" si="456"/>
        <v>0</v>
      </c>
      <c r="PJ92" s="557">
        <f t="shared" ca="1" si="456"/>
        <v>0</v>
      </c>
      <c r="PK92" s="557">
        <f t="shared" ca="1" si="456"/>
        <v>0</v>
      </c>
      <c r="PL92" s="557">
        <f t="shared" ca="1" si="456"/>
        <v>0</v>
      </c>
      <c r="PM92" s="557">
        <f t="shared" ca="1" si="456"/>
        <v>0</v>
      </c>
      <c r="PN92" s="557">
        <f t="shared" ca="1" si="456"/>
        <v>0</v>
      </c>
      <c r="PO92" s="557">
        <f t="shared" ca="1" si="457"/>
        <v>0</v>
      </c>
      <c r="PP92" s="557">
        <f t="shared" ca="1" si="457"/>
        <v>0</v>
      </c>
      <c r="PQ92" s="557">
        <f t="shared" ca="1" si="457"/>
        <v>0</v>
      </c>
      <c r="PR92" s="557">
        <f t="shared" ca="1" si="457"/>
        <v>0</v>
      </c>
      <c r="PS92" s="557">
        <f t="shared" ca="1" si="457"/>
        <v>0</v>
      </c>
      <c r="PT92" s="557">
        <f t="shared" ca="1" si="457"/>
        <v>0</v>
      </c>
      <c r="PU92" s="557">
        <f t="shared" ca="1" si="457"/>
        <v>0</v>
      </c>
      <c r="PV92" s="557">
        <f t="shared" ca="1" si="457"/>
        <v>0</v>
      </c>
      <c r="PW92" s="557">
        <f t="shared" ca="1" si="457"/>
        <v>0</v>
      </c>
      <c r="PX92" s="557">
        <f t="shared" ca="1" si="457"/>
        <v>0</v>
      </c>
      <c r="PY92" s="557">
        <f t="shared" ca="1" si="458"/>
        <v>0</v>
      </c>
      <c r="PZ92" s="557">
        <f t="shared" ca="1" si="458"/>
        <v>0</v>
      </c>
      <c r="QA92" s="557">
        <f t="shared" ca="1" si="458"/>
        <v>0</v>
      </c>
      <c r="QB92" s="557">
        <f t="shared" ca="1" si="458"/>
        <v>0</v>
      </c>
      <c r="QC92" s="557">
        <f t="shared" ca="1" si="458"/>
        <v>0</v>
      </c>
      <c r="QD92" s="557">
        <f t="shared" ca="1" si="458"/>
        <v>0</v>
      </c>
      <c r="QE92" s="557">
        <f t="shared" ca="1" si="458"/>
        <v>0</v>
      </c>
      <c r="QF92" s="557">
        <f t="shared" ca="1" si="458"/>
        <v>0</v>
      </c>
      <c r="QG92" s="557">
        <f t="shared" ca="1" si="458"/>
        <v>0</v>
      </c>
      <c r="QH92" s="557">
        <f t="shared" ca="1" si="458"/>
        <v>0</v>
      </c>
      <c r="QI92" s="557">
        <f t="shared" ca="1" si="459"/>
        <v>0</v>
      </c>
      <c r="QJ92" s="557">
        <f t="shared" ca="1" si="459"/>
        <v>0</v>
      </c>
      <c r="QK92" s="557">
        <f t="shared" ca="1" si="459"/>
        <v>0</v>
      </c>
      <c r="QL92" s="557">
        <f t="shared" ca="1" si="459"/>
        <v>0</v>
      </c>
      <c r="QM92" s="557">
        <f t="shared" ca="1" si="459"/>
        <v>0</v>
      </c>
      <c r="QN92" s="557">
        <f t="shared" ca="1" si="459"/>
        <v>0</v>
      </c>
      <c r="QO92" s="557">
        <f t="shared" ca="1" si="459"/>
        <v>0</v>
      </c>
      <c r="QP92" s="557">
        <f t="shared" ca="1" si="459"/>
        <v>0</v>
      </c>
      <c r="QQ92" s="557">
        <f t="shared" ca="1" si="459"/>
        <v>0</v>
      </c>
      <c r="QR92" s="557">
        <f t="shared" ca="1" si="459"/>
        <v>0</v>
      </c>
      <c r="QS92" s="557">
        <f t="shared" ca="1" si="460"/>
        <v>0</v>
      </c>
      <c r="QT92" s="557">
        <f t="shared" ca="1" si="460"/>
        <v>0</v>
      </c>
      <c r="QU92" s="557">
        <f t="shared" ca="1" si="460"/>
        <v>0</v>
      </c>
      <c r="QV92" s="557">
        <f t="shared" ca="1" si="460"/>
        <v>0</v>
      </c>
      <c r="QW92" s="557">
        <f t="shared" ca="1" si="460"/>
        <v>0</v>
      </c>
      <c r="QX92" s="557">
        <f t="shared" ca="1" si="460"/>
        <v>0</v>
      </c>
      <c r="QY92" s="557">
        <f t="shared" ca="1" si="460"/>
        <v>0</v>
      </c>
      <c r="QZ92" s="557">
        <f t="shared" ca="1" si="460"/>
        <v>0</v>
      </c>
      <c r="RA92" s="557">
        <f t="shared" ca="1" si="460"/>
        <v>0</v>
      </c>
      <c r="RB92" s="557">
        <f t="shared" ca="1" si="460"/>
        <v>0</v>
      </c>
      <c r="RC92" s="557">
        <f t="shared" ca="1" si="461"/>
        <v>0</v>
      </c>
      <c r="RD92" s="557">
        <f t="shared" ca="1" si="461"/>
        <v>0</v>
      </c>
      <c r="RE92" s="557">
        <f t="shared" ca="1" si="461"/>
        <v>0</v>
      </c>
      <c r="RF92" s="557">
        <f t="shared" ca="1" si="461"/>
        <v>0</v>
      </c>
      <c r="RG92" s="557">
        <f t="shared" ca="1" si="461"/>
        <v>0</v>
      </c>
      <c r="RH92" s="557">
        <f t="shared" ca="1" si="461"/>
        <v>0</v>
      </c>
      <c r="RI92" s="557">
        <f t="shared" ca="1" si="461"/>
        <v>0</v>
      </c>
      <c r="RJ92" s="557">
        <f t="shared" ca="1" si="461"/>
        <v>0</v>
      </c>
      <c r="RK92" s="557">
        <f t="shared" ca="1" si="461"/>
        <v>0</v>
      </c>
      <c r="RL92" s="557">
        <f t="shared" ca="1" si="461"/>
        <v>0</v>
      </c>
      <c r="RM92" s="557">
        <f t="shared" ca="1" si="462"/>
        <v>0</v>
      </c>
      <c r="RN92" s="557">
        <f t="shared" ca="1" si="462"/>
        <v>0</v>
      </c>
      <c r="RO92" s="557">
        <f t="shared" ca="1" si="462"/>
        <v>0</v>
      </c>
      <c r="RP92" s="557">
        <f t="shared" ca="1" si="462"/>
        <v>0</v>
      </c>
      <c r="RQ92" s="557">
        <f t="shared" ca="1" si="462"/>
        <v>0</v>
      </c>
      <c r="RR92" s="557">
        <f t="shared" ca="1" si="462"/>
        <v>0</v>
      </c>
      <c r="RS92" s="557">
        <f t="shared" ca="1" si="462"/>
        <v>0</v>
      </c>
      <c r="RT92" s="557">
        <f t="shared" ca="1" si="462"/>
        <v>0</v>
      </c>
      <c r="RU92" s="557">
        <f t="shared" ca="1" si="462"/>
        <v>0</v>
      </c>
      <c r="RV92" s="557">
        <f t="shared" ca="1" si="462"/>
        <v>0</v>
      </c>
      <c r="RW92" s="557">
        <f t="shared" ca="1" si="463"/>
        <v>0</v>
      </c>
      <c r="RX92" s="557">
        <f t="shared" ca="1" si="463"/>
        <v>0</v>
      </c>
      <c r="RY92" s="557">
        <f t="shared" ca="1" si="463"/>
        <v>0</v>
      </c>
      <c r="RZ92" s="557">
        <f t="shared" ca="1" si="463"/>
        <v>0</v>
      </c>
      <c r="SA92" s="557">
        <f t="shared" ca="1" si="463"/>
        <v>0</v>
      </c>
      <c r="SB92" s="557">
        <f t="shared" ca="1" si="463"/>
        <v>0</v>
      </c>
      <c r="SC92" s="557">
        <f t="shared" ca="1" si="463"/>
        <v>0</v>
      </c>
      <c r="SD92" s="557">
        <f t="shared" ca="1" si="463"/>
        <v>0</v>
      </c>
      <c r="SE92" s="557">
        <f t="shared" ca="1" si="463"/>
        <v>0</v>
      </c>
      <c r="SF92" s="557">
        <f t="shared" ca="1" si="463"/>
        <v>0</v>
      </c>
      <c r="SG92" s="557">
        <f t="shared" ca="1" si="464"/>
        <v>0</v>
      </c>
      <c r="SH92" s="557">
        <f t="shared" ca="1" si="464"/>
        <v>0</v>
      </c>
      <c r="SI92" s="557">
        <f t="shared" ca="1" si="464"/>
        <v>0</v>
      </c>
      <c r="SJ92" s="557">
        <f t="shared" ca="1" si="464"/>
        <v>0</v>
      </c>
      <c r="SK92" s="557">
        <f t="shared" ca="1" si="464"/>
        <v>0</v>
      </c>
      <c r="SL92" s="557">
        <f t="shared" ca="1" si="464"/>
        <v>0</v>
      </c>
      <c r="SM92" s="557">
        <f t="shared" ca="1" si="464"/>
        <v>0</v>
      </c>
      <c r="SN92" s="557">
        <f t="shared" ca="1" si="464"/>
        <v>0</v>
      </c>
      <c r="SO92" s="557">
        <f t="shared" ca="1" si="464"/>
        <v>0</v>
      </c>
      <c r="SP92" s="557">
        <f t="shared" ca="1" si="464"/>
        <v>0</v>
      </c>
      <c r="SQ92" s="557">
        <f t="shared" ca="1" si="465"/>
        <v>0</v>
      </c>
      <c r="SR92" s="557">
        <f t="shared" ca="1" si="465"/>
        <v>0</v>
      </c>
      <c r="SS92" s="557">
        <f t="shared" ca="1" si="465"/>
        <v>0</v>
      </c>
      <c r="ST92" s="557">
        <f t="shared" ca="1" si="465"/>
        <v>0</v>
      </c>
      <c r="SU92" s="557">
        <f t="shared" ca="1" si="465"/>
        <v>0</v>
      </c>
      <c r="SV92" s="557">
        <f t="shared" ca="1" si="465"/>
        <v>0</v>
      </c>
      <c r="SW92" s="557">
        <f t="shared" ca="1" si="465"/>
        <v>0</v>
      </c>
      <c r="SX92" s="557">
        <f t="shared" ca="1" si="465"/>
        <v>0</v>
      </c>
      <c r="SY92" s="557">
        <f t="shared" ca="1" si="465"/>
        <v>0</v>
      </c>
      <c r="SZ92" s="557">
        <f t="shared" ca="1" si="465"/>
        <v>0</v>
      </c>
      <c r="TA92" s="557">
        <f t="shared" ca="1" si="466"/>
        <v>0</v>
      </c>
      <c r="TB92" s="557">
        <f t="shared" ca="1" si="466"/>
        <v>0</v>
      </c>
      <c r="TC92" s="557">
        <f t="shared" ca="1" si="466"/>
        <v>0</v>
      </c>
      <c r="TD92" s="557">
        <f t="shared" ca="1" si="466"/>
        <v>0</v>
      </c>
      <c r="TE92" s="557">
        <f t="shared" ca="1" si="466"/>
        <v>0</v>
      </c>
      <c r="TF92" s="557">
        <f t="shared" ca="1" si="466"/>
        <v>0</v>
      </c>
      <c r="TG92" s="557">
        <f t="shared" ca="1" si="466"/>
        <v>0</v>
      </c>
      <c r="TH92" s="557">
        <f t="shared" ca="1" si="466"/>
        <v>0</v>
      </c>
      <c r="TI92" s="557">
        <f t="shared" ca="1" si="466"/>
        <v>0</v>
      </c>
      <c r="TJ92" s="557">
        <f t="shared" ca="1" si="466"/>
        <v>0</v>
      </c>
      <c r="TK92" s="557">
        <f t="shared" ca="1" si="467"/>
        <v>0</v>
      </c>
      <c r="TL92" s="557">
        <f t="shared" ca="1" si="467"/>
        <v>0</v>
      </c>
      <c r="TM92" s="557">
        <f t="shared" ca="1" si="467"/>
        <v>0</v>
      </c>
      <c r="TN92" s="557">
        <f t="shared" ca="1" si="467"/>
        <v>0</v>
      </c>
      <c r="TO92" s="557">
        <f t="shared" ca="1" si="467"/>
        <v>0</v>
      </c>
      <c r="TP92" s="557">
        <f t="shared" ca="1" si="467"/>
        <v>0</v>
      </c>
      <c r="TQ92" s="557">
        <f t="shared" ca="1" si="467"/>
        <v>0</v>
      </c>
      <c r="TR92" s="557">
        <f t="shared" ca="1" si="467"/>
        <v>0</v>
      </c>
      <c r="TS92" s="557">
        <f t="shared" ca="1" si="467"/>
        <v>0</v>
      </c>
      <c r="TT92" s="557">
        <f t="shared" ca="1" si="467"/>
        <v>0</v>
      </c>
      <c r="TU92" s="557">
        <f t="shared" ca="1" si="468"/>
        <v>0</v>
      </c>
      <c r="TV92" s="557">
        <f t="shared" ca="1" si="468"/>
        <v>0</v>
      </c>
      <c r="TW92" s="557">
        <f t="shared" ca="1" si="468"/>
        <v>0</v>
      </c>
      <c r="TX92" s="557">
        <f t="shared" ca="1" si="468"/>
        <v>0</v>
      </c>
      <c r="TY92" s="557">
        <f t="shared" ca="1" si="468"/>
        <v>0</v>
      </c>
      <c r="TZ92" s="557">
        <f t="shared" ca="1" si="468"/>
        <v>0</v>
      </c>
      <c r="UA92" s="557">
        <f t="shared" ca="1" si="468"/>
        <v>0</v>
      </c>
      <c r="UB92" s="557">
        <f t="shared" ca="1" si="468"/>
        <v>0</v>
      </c>
      <c r="UC92" s="557">
        <f t="shared" ca="1" si="468"/>
        <v>0</v>
      </c>
      <c r="UD92" s="557">
        <f t="shared" ca="1" si="468"/>
        <v>0</v>
      </c>
      <c r="UE92" s="557">
        <f t="shared" ca="1" si="469"/>
        <v>0</v>
      </c>
      <c r="UF92" s="557">
        <f t="shared" ca="1" si="469"/>
        <v>0</v>
      </c>
      <c r="UG92" s="557">
        <f t="shared" ca="1" si="469"/>
        <v>0</v>
      </c>
      <c r="UH92" s="557">
        <f t="shared" ca="1" si="469"/>
        <v>0</v>
      </c>
      <c r="UI92" s="557">
        <f t="shared" ca="1" si="469"/>
        <v>0</v>
      </c>
      <c r="UJ92" s="557">
        <f t="shared" ca="1" si="469"/>
        <v>0</v>
      </c>
      <c r="UK92" s="557">
        <f t="shared" ca="1" si="469"/>
        <v>0</v>
      </c>
      <c r="UL92" s="557">
        <f t="shared" ca="1" si="469"/>
        <v>0</v>
      </c>
      <c r="UM92" s="557">
        <f t="shared" ca="1" si="469"/>
        <v>0</v>
      </c>
      <c r="UN92" s="557">
        <f t="shared" ca="1" si="469"/>
        <v>0</v>
      </c>
      <c r="UO92" s="557">
        <f t="shared" ca="1" si="470"/>
        <v>0</v>
      </c>
      <c r="UP92" s="557">
        <f t="shared" ca="1" si="470"/>
        <v>0</v>
      </c>
      <c r="UQ92" s="557">
        <f t="shared" ca="1" si="470"/>
        <v>0</v>
      </c>
      <c r="UR92" s="557">
        <f t="shared" ca="1" si="470"/>
        <v>0</v>
      </c>
      <c r="US92" s="557">
        <f t="shared" ca="1" si="470"/>
        <v>0</v>
      </c>
      <c r="UT92" s="557">
        <f t="shared" ca="1" si="470"/>
        <v>0</v>
      </c>
      <c r="UU92" s="557">
        <f t="shared" ca="1" si="470"/>
        <v>0</v>
      </c>
      <c r="UV92" s="557">
        <f t="shared" ca="1" si="470"/>
        <v>0</v>
      </c>
      <c r="UW92" s="557">
        <f t="shared" ca="1" si="470"/>
        <v>0</v>
      </c>
      <c r="UX92" s="557">
        <f t="shared" ca="1" si="470"/>
        <v>0</v>
      </c>
      <c r="UY92" s="557">
        <f t="shared" ca="1" si="471"/>
        <v>0</v>
      </c>
      <c r="UZ92" s="557">
        <f t="shared" ca="1" si="471"/>
        <v>0</v>
      </c>
      <c r="VA92" s="557">
        <f t="shared" ca="1" si="471"/>
        <v>0</v>
      </c>
      <c r="VB92" s="557">
        <f t="shared" ca="1" si="471"/>
        <v>0</v>
      </c>
      <c r="VC92" s="557">
        <f t="shared" ca="1" si="471"/>
        <v>0</v>
      </c>
      <c r="VD92" s="557">
        <f t="shared" ca="1" si="471"/>
        <v>0</v>
      </c>
      <c r="VE92" s="557">
        <f t="shared" ca="1" si="471"/>
        <v>0</v>
      </c>
      <c r="VF92" s="557">
        <f t="shared" ca="1" si="471"/>
        <v>0</v>
      </c>
      <c r="VG92" s="557">
        <f t="shared" ca="1" si="471"/>
        <v>0</v>
      </c>
      <c r="VH92" s="557">
        <f t="shared" ca="1" si="471"/>
        <v>0</v>
      </c>
      <c r="VI92" s="557">
        <f t="shared" ca="1" si="471"/>
        <v>0</v>
      </c>
      <c r="VJ92" s="189">
        <f t="shared" ca="1" si="472"/>
        <v>0</v>
      </c>
      <c r="VK92" s="189">
        <f t="shared" ca="1" si="472"/>
        <v>0</v>
      </c>
      <c r="VL92" s="189">
        <f t="shared" ca="1" si="472"/>
        <v>0</v>
      </c>
      <c r="VM92" s="189">
        <f t="shared" ca="1" si="472"/>
        <v>0</v>
      </c>
      <c r="VN92" s="189">
        <f t="shared" ca="1" si="472"/>
        <v>0</v>
      </c>
      <c r="VO92" s="230">
        <f t="shared" ca="1" si="473"/>
        <v>0</v>
      </c>
      <c r="VP92" s="189">
        <f t="shared" ca="1" si="474"/>
        <v>0</v>
      </c>
      <c r="VQ92" s="189">
        <f t="shared" ca="1" si="474"/>
        <v>0</v>
      </c>
      <c r="VR92" s="189">
        <f t="shared" ca="1" si="474"/>
        <v>0</v>
      </c>
      <c r="VS92" s="189">
        <f t="shared" ca="1" si="474"/>
        <v>0</v>
      </c>
      <c r="VT92" s="189">
        <f t="shared" ca="1" si="474"/>
        <v>0</v>
      </c>
      <c r="VU92" s="230">
        <f t="shared" ca="1" si="475"/>
        <v>0</v>
      </c>
      <c r="VV92" s="231">
        <f t="shared" ca="1" si="476"/>
        <v>0</v>
      </c>
      <c r="VW92" s="231">
        <f t="shared" ca="1" si="476"/>
        <v>0</v>
      </c>
      <c r="VX92" s="231">
        <f t="shared" ca="1" si="476"/>
        <v>0</v>
      </c>
      <c r="VY92" s="231">
        <f t="shared" ca="1" si="476"/>
        <v>0</v>
      </c>
      <c r="VZ92" s="544">
        <f t="shared" ca="1" si="477"/>
        <v>0</v>
      </c>
      <c r="WA92" s="231">
        <f t="shared" ca="1" si="478"/>
        <v>0</v>
      </c>
      <c r="WB92" s="231">
        <f t="shared" ca="1" si="478"/>
        <v>0</v>
      </c>
      <c r="WC92" s="231">
        <f t="shared" ca="1" si="478"/>
        <v>0</v>
      </c>
      <c r="WD92" s="231">
        <f t="shared" ca="1" si="478"/>
        <v>0</v>
      </c>
      <c r="WE92" s="544">
        <f t="shared" ca="1" si="479"/>
        <v>0</v>
      </c>
      <c r="WF92" s="544">
        <f t="shared" ca="1" si="479"/>
        <v>0</v>
      </c>
      <c r="WG92" s="544">
        <f t="shared" ca="1" si="479"/>
        <v>0</v>
      </c>
      <c r="WH92" s="544">
        <f t="shared" ca="1" si="479"/>
        <v>0</v>
      </c>
      <c r="WI92" s="544">
        <f t="shared" ca="1" si="479"/>
        <v>0</v>
      </c>
      <c r="WJ92" s="544">
        <f t="shared" ca="1" si="479"/>
        <v>0</v>
      </c>
      <c r="WK92" s="544">
        <f t="shared" ca="1" si="479"/>
        <v>0</v>
      </c>
      <c r="WL92" s="535" cm="1">
        <f t="array" aca="1" ref="WL92" ca="1">INDEX(WL$13:WL91,$B92+1,1)</f>
        <v>0</v>
      </c>
      <c r="WM92" s="411">
        <f t="shared" ca="1" si="480"/>
        <v>19</v>
      </c>
      <c r="WN92" s="18"/>
      <c r="WO92" s="535" cm="1">
        <f t="array" aca="1" ref="WO92" ca="1">INDEX(WO$13:WO91,$B92+1,1)</f>
        <v>0</v>
      </c>
      <c r="WP92" s="411">
        <f t="shared" si="481"/>
        <v>0</v>
      </c>
      <c r="WQ92" s="535" cm="1">
        <f t="array" aca="1" ref="WQ92" ca="1">INDEX(WQ$13:WQ91,$B92+1,1)</f>
        <v>0</v>
      </c>
      <c r="WR92" s="535" t="str" cm="1">
        <f t="array" aca="1" ref="WR92" ca="1">INDEX(WR$13:WR91,$B92+1,1)</f>
        <v>-</v>
      </c>
      <c r="WS92" s="535" t="str" cm="1">
        <f t="array" aca="1" ref="WS92" ca="1">INDEX(WS$13:WS91,$B92+1,1)</f>
        <v>-</v>
      </c>
      <c r="WT92" s="535" t="str" cm="1">
        <f t="array" aca="1" ref="WT92" ca="1">INDEX(WT$13:WT91,$B92+1,1)</f>
        <v>-</v>
      </c>
      <c r="WU92" s="535" t="str" cm="1">
        <f t="array" aca="1" ref="WU92" ca="1">INDEX(WU$13:WU91,$B92+1,1)</f>
        <v>-</v>
      </c>
      <c r="WV92" s="535" t="str" cm="1">
        <f t="array" aca="1" ref="WV92" ca="1">INDEX(WV$13:WV91,$B92+1,1)</f>
        <v>-</v>
      </c>
      <c r="WW92" s="535" t="str" cm="1">
        <f t="array" aca="1" ref="WW92" ca="1">INDEX(WW$13:WW91,$B92+1,1)</f>
        <v>-</v>
      </c>
      <c r="WX92" s="535" t="str" cm="1">
        <f t="array" aca="1" ref="WX92" ca="1">INDEX(WX$13:WX91,$B92+1,1)</f>
        <v>-</v>
      </c>
      <c r="WY92" s="535" t="str" cm="1">
        <f t="array" aca="1" ref="WY92" ca="1">INDEX(WY$13:WY91,$B92+1,1)</f>
        <v>-</v>
      </c>
      <c r="WZ92" s="535" t="str" cm="1">
        <f t="array" aca="1" ref="WZ92" ca="1">INDEX(WZ$13:WZ91,$B92+1,1)</f>
        <v>-</v>
      </c>
      <c r="XA92" s="535" t="str" cm="1">
        <f t="array" aca="1" ref="XA92" ca="1">INDEX(XA$13:XA91,$B92+1,1)</f>
        <v>-</v>
      </c>
      <c r="XB92" s="535" t="str" cm="1">
        <f t="array" aca="1" ref="XB92" ca="1">INDEX(XB$13:XB91,$B92+1,1)</f>
        <v>-</v>
      </c>
      <c r="XC92" s="535" t="str" cm="1">
        <f t="array" aca="1" ref="XC92" ca="1">INDEX(XC$13:XC91,$B92+1,1)</f>
        <v>-</v>
      </c>
      <c r="XD92" s="535" t="str" cm="1">
        <f t="array" aca="1" ref="XD92" ca="1">INDEX(XD$13:XD91,$B92+1,1)</f>
        <v>-</v>
      </c>
      <c r="XE92" s="535" t="str" cm="1">
        <f t="array" aca="1" ref="XE92" ca="1">INDEX(XE$13:XE91,$B92+1,1)</f>
        <v>-</v>
      </c>
      <c r="XF92" s="535" t="str" cm="1">
        <f t="array" aca="1" ref="XF92" ca="1">INDEX(XF$13:XF91,$B92+1,1)</f>
        <v>-</v>
      </c>
      <c r="XG92" s="535" t="str" cm="1">
        <f t="array" aca="1" ref="XG92" ca="1">INDEX(XG$13:XG91,$B92+1,1)</f>
        <v>-</v>
      </c>
      <c r="XH92" s="18"/>
      <c r="XI92" s="411" t="b">
        <f t="shared" ca="1" si="482"/>
        <v>0</v>
      </c>
      <c r="XJ92" s="411" t="str">
        <f t="shared" ca="1" si="483"/>
        <v>-</v>
      </c>
      <c r="XK92" s="535" t="str" cm="1">
        <f t="array" aca="1" ref="XK92" ca="1">INDEX(XK$13:XK91,$B92+1,1)</f>
        <v>-</v>
      </c>
      <c r="XL92" s="535" t="str" cm="1">
        <f t="array" aca="1" ref="XL92" ca="1">INDEX(XL$13:XL91,$B92+1,1)</f>
        <v>-</v>
      </c>
      <c r="XM92" s="535" t="str" cm="1">
        <f t="array" aca="1" ref="XM92" ca="1">INDEX(XM$13:XM91,$B92+1,1)</f>
        <v>-</v>
      </c>
      <c r="XN92" s="545" cm="1">
        <f t="array" aca="1" ref="XN92" ca="1">INDEX(i.AgeJ,$AD92,1)</f>
        <v>0</v>
      </c>
      <c r="XO92" s="535" t="str" cm="1">
        <f t="array" aca="1" ref="XO92" ca="1">INDEX(XO$13:XO91,$B92+1,1)</f>
        <v>-</v>
      </c>
      <c r="XP92" s="411" t="str">
        <f t="shared" si="484"/>
        <v>-</v>
      </c>
      <c r="XQ92" s="411" t="str">
        <f t="shared" si="484"/>
        <v>-</v>
      </c>
      <c r="XR92" s="535" t="str" cm="1">
        <f t="array" aca="1" ref="XR92" ca="1">INDEX(XR$13:XR91,$B92+1,1)</f>
        <v>-</v>
      </c>
      <c r="XS92" s="535" t="str" cm="1">
        <f t="array" aca="1" ref="XS92" ca="1">INDEX(XS$13:XS91,$B92+1,1)</f>
        <v>-</v>
      </c>
      <c r="XT92" s="535" t="str" cm="1">
        <f t="array" aca="1" ref="XT92" ca="1">INDEX(XT$13:XT91,$B92+1,1)</f>
        <v>-</v>
      </c>
      <c r="XU92" s="535" t="str" cm="1">
        <f t="array" aca="1" ref="XU92" ca="1">INDEX(XU$13:XU91,$B92+1,1)</f>
        <v>-</v>
      </c>
      <c r="XV92" s="535" t="str" cm="1">
        <f t="array" aca="1" ref="XV92" ca="1">INDEX(XV$13:XV91,$B92+1,1)</f>
        <v>-</v>
      </c>
      <c r="XW92" s="535" t="b" cm="1">
        <f t="array" aca="1" ref="XW92" ca="1">INDEX(XW$13:XW91,$B92+1,1)</f>
        <v>1</v>
      </c>
      <c r="XX92" s="535" t="str" cm="1">
        <f t="array" aca="1" ref="XX92" ca="1">INDEX(XX$13:XX91,$B92+1,1)</f>
        <v>-</v>
      </c>
      <c r="XY92" s="535" cm="1">
        <f t="array" aca="1" ref="XY92" ca="1">INDEX(XY$13:XY91,$B92+1,1)</f>
        <v>0</v>
      </c>
      <c r="XZ92" s="535" cm="1">
        <f t="array" aca="1" ref="XZ92" ca="1">INDEX(XZ$13:XZ91,$B92+1,1)</f>
        <v>0</v>
      </c>
      <c r="YA92" s="535" cm="1">
        <f t="array" aca="1" ref="YA92" ca="1">INDEX(YA$13:YA91,$B92+1,1)</f>
        <v>0</v>
      </c>
      <c r="YB92" s="18"/>
      <c r="YC92" s="411">
        <f t="shared" si="485"/>
        <v>50</v>
      </c>
      <c r="YD92" s="411">
        <f t="shared" si="485"/>
        <v>50</v>
      </c>
      <c r="YE92" s="411">
        <f t="shared" si="485"/>
        <v>50</v>
      </c>
      <c r="YF92" s="411">
        <f t="shared" si="485"/>
        <v>50</v>
      </c>
      <c r="YG92" s="535" cm="1">
        <f t="array" aca="1" ref="YG92" ca="1">INDEX(YG$13:YG91,$B92+1,1)</f>
        <v>1</v>
      </c>
      <c r="YH92" s="535" cm="1">
        <f t="array" aca="1" ref="YH92" ca="1">INDEX(YH$13:YH91,$B92+1,1)</f>
        <v>1</v>
      </c>
      <c r="YI92" s="535" cm="1">
        <f t="array" aca="1" ref="YI92" ca="1">INDEX(YI$13:YI91,$B92+1,1)</f>
        <v>1</v>
      </c>
      <c r="YJ92" s="535" cm="1">
        <f t="array" aca="1" ref="YJ92" ca="1">INDEX(YJ$13:YJ91,$B92+1,1)</f>
        <v>1</v>
      </c>
      <c r="YK92" s="535" t="str" cm="1">
        <f t="array" aca="1" ref="YK92" ca="1">INDEX(YK$13:YK91,$B92+1,1)</f>
        <v>-</v>
      </c>
      <c r="YL92" s="535" t="str" cm="1">
        <f t="array" aca="1" ref="YL92" ca="1">INDEX(YL$13:YL91,$B92+1,1)</f>
        <v>-</v>
      </c>
      <c r="YM92" s="535" t="str" cm="1">
        <f t="array" aca="1" ref="YM92" ca="1">INDEX(YM$13:YM91,$B92+1,1)</f>
        <v>-</v>
      </c>
      <c r="YN92" s="535" t="str" cm="1">
        <f t="array" aca="1" ref="YN92" ca="1">INDEX(YN$13:YN91,$B92+1,1)</f>
        <v>-</v>
      </c>
      <c r="YO92" s="535" t="str" cm="1">
        <f t="array" aca="1" ref="YO92" ca="1">INDEX(YO$13:YO91,$B92+1,1)</f>
        <v>-</v>
      </c>
      <c r="YP92" s="535" t="str" cm="1">
        <f t="array" aca="1" ref="YP92" ca="1">INDEX(YP$13:YP91,$B92+1,1)</f>
        <v>-</v>
      </c>
      <c r="YQ92" s="535" t="str" cm="1">
        <f t="array" aca="1" ref="YQ92" ca="1">INDEX(YQ$13:YQ91,$B92+1,1)</f>
        <v>-</v>
      </c>
      <c r="YR92" s="18"/>
      <c r="YS92" s="535" t="str" cm="1">
        <f t="array" aca="1" ref="YS92" ca="1">INDEX(YS$13:YS91,$B92+1,1)</f>
        <v>-</v>
      </c>
      <c r="YT92" s="411">
        <f t="shared" ca="1" si="486"/>
        <v>1</v>
      </c>
      <c r="YU92" s="18"/>
      <c r="YV92" s="669" t="b">
        <f t="shared" ca="1" si="487"/>
        <v>1</v>
      </c>
      <c r="YW92" s="535" t="b" cm="1">
        <f t="array" aca="1" ref="YW92" ca="1">INDEX(YW$13:YW91,$B92+1,1)</f>
        <v>0</v>
      </c>
      <c r="YX92" s="535" t="b" cm="1">
        <f t="array" aca="1" ref="YX92" ca="1">INDEX(YX$13:YX91,$B92+1,1)</f>
        <v>1</v>
      </c>
      <c r="YY92" s="535" t="b" cm="1">
        <f t="array" aca="1" ref="YY92" ca="1">INDEX(YY$13:YY91,$B92+1,1)</f>
        <v>1</v>
      </c>
      <c r="YZ92" s="411" t="b">
        <f t="shared" ca="1" si="514"/>
        <v>1</v>
      </c>
      <c r="ZA92" s="535" t="b" cm="1">
        <f t="array" aca="1" ref="ZA92" ca="1">INDEX(ZA$13:ZA91,$B92+1,1)</f>
        <v>0</v>
      </c>
      <c r="ZB92" s="535" cm="1">
        <f t="array" aca="1" ref="ZB92" ca="1">INDEX(ZB$13:ZB91,$B92+1,1)</f>
        <v>0</v>
      </c>
      <c r="ZC92" s="547" cm="1">
        <f t="array" aca="1" ref="ZC92" ca="1">IF(YX92&lt;&gt;TRUE,"-",VALUE(IFERROR(VALUE($K92),0) &amp; _xlfn.SWITCH($CD92,"-",4,$CD92) &amp; $L92 &amp; $T92 &amp; "00" &amp; $N92 &amp; $AK92 &amp; $R92 &amp; _xlfn.SWITCH($AM92,3,1,$AM92) &amp; _xlfn.SWITCH($M92,4,0,$M92) &amp; $AD92 &amp; IF(MOD($H92-2,ZC$6)&gt;=ZC$7,"",TEXT(INT(MOD($H92-2,ZC$6)/2)+1,"00"))))</f>
        <v>14210012120103</v>
      </c>
      <c r="ZD92" s="662" cm="1">
        <f t="array" aca="1" ref="ZD92" ca="1">IF(YY92&lt;&gt;TRUE,"-",VALUE(IFERROR(VALUE($K92),0) &amp; _xlfn.SWITCH($CD92,"-",4,$CD92) &amp; $L92 &amp; $T92 &amp; "00" &amp; $N92 &amp; $AK92 &amp; $R92 &amp; _xlfn.SWITCH($AM92,3,1,$AM92) &amp; _xlfn.SWITCH($M92,4,0,$M92) &amp; $AD92 &amp; IF(MOD($H92-1,ZD$6)&gt;=ZD$7,"",TEXT(INT(MOD($H92-1,ZD$6)/2)+1,"00"))))</f>
        <v>14210012120104</v>
      </c>
      <c r="ZE92" s="543">
        <f t="shared" ca="1" si="488"/>
        <v>652</v>
      </c>
      <c r="ZF92" s="543">
        <f t="shared" ca="1" si="488"/>
        <v>686</v>
      </c>
      <c r="ZG92" s="543">
        <f t="shared" ca="1" si="488"/>
        <v>721</v>
      </c>
      <c r="ZH92" s="459">
        <f t="shared" ca="1" si="489"/>
        <v>469</v>
      </c>
      <c r="ZI92" s="459">
        <f t="shared" ca="1" si="489"/>
        <v>504</v>
      </c>
      <c r="ZJ92" s="459">
        <f t="shared" ca="1" si="489"/>
        <v>539</v>
      </c>
      <c r="ZK92" s="459">
        <f t="shared" ca="1" si="490"/>
        <v>385</v>
      </c>
      <c r="ZL92" s="459">
        <f t="shared" ca="1" si="490"/>
        <v>420</v>
      </c>
      <c r="ZM92" s="459">
        <f t="shared" ca="1" si="490"/>
        <v>455</v>
      </c>
      <c r="ZN92" s="535" t="str" cm="1">
        <f t="array" aca="1" ref="ZN92" ca="1">INDEX(ZN$13:ZN91,$B92+1,1)</f>
        <v>-</v>
      </c>
      <c r="ZO92" s="22" t="b">
        <v>0</v>
      </c>
      <c r="ZP92" s="22" t="b">
        <v>0</v>
      </c>
      <c r="ZQ92" s="22" t="b">
        <v>0</v>
      </c>
      <c r="ZR92" s="22" t="b">
        <v>0</v>
      </c>
      <c r="ZS92" s="22" t="b">
        <v>1</v>
      </c>
      <c r="ZT92" s="535" t="str" cm="1">
        <f t="array" aca="1" ref="ZT92" ca="1">INDEX(ZT$13:ZT91,$B92+1,1)</f>
        <v>-</v>
      </c>
      <c r="ZU92" s="535" t="str" cm="1">
        <f t="array" aca="1" ref="ZU92" ca="1">INDEX(ZU$13:ZU91,$B92+1,1)</f>
        <v>-</v>
      </c>
      <c r="ZV92" s="535" t="str" cm="1">
        <f t="array" aca="1" ref="ZV92" ca="1">INDEX(ZV$13:ZV91,$B92+1,1)</f>
        <v>-</v>
      </c>
      <c r="ZW92" s="535" t="str" cm="1">
        <f t="array" aca="1" ref="ZW92" ca="1">INDEX(ZW$13:ZW91,$B92+1,1)</f>
        <v>-</v>
      </c>
      <c r="ZX92" s="535" t="str" cm="1">
        <f t="array" aca="1" ref="ZX92" ca="1">INDEX(ZX$13:ZX91,$B92+1,1)</f>
        <v>-</v>
      </c>
      <c r="ZY92" s="535" t="str" cm="1">
        <f t="array" aca="1" ref="ZY92" ca="1">INDEX(ZY$13:ZY91,$B92+1,1)</f>
        <v>-</v>
      </c>
      <c r="ZZ92" s="22">
        <v>3</v>
      </c>
      <c r="AAA92" s="22">
        <v>3</v>
      </c>
      <c r="AAB92" s="22" cm="1">
        <f t="array" aca="1" ref="AAB92" ca="1">INDEX(AAB$13:AAB91,$B92+1,1)</f>
        <v>0</v>
      </c>
      <c r="AAC92" s="22">
        <v>1</v>
      </c>
      <c r="AAD92" s="22">
        <v>-1</v>
      </c>
      <c r="AAE92" s="535" t="str" cm="1">
        <f t="array" aca="1" ref="AAE92" ca="1">INDEX(AAE$13:AAE91,$B92+1,1)</f>
        <v>-</v>
      </c>
      <c r="AAF92" s="535" t="str" cm="1">
        <f t="array" aca="1" ref="AAF92" ca="1">INDEX(AAF$13:AAF91,$B92+1,1)</f>
        <v>-</v>
      </c>
      <c r="AAG92" s="535" t="str" cm="1">
        <f t="array" aca="1" ref="AAG92" ca="1">INDEX(AAG$13:AAG91,$B92+1,1)</f>
        <v>-</v>
      </c>
      <c r="AAH92" s="520">
        <f ca="1">AAB92</f>
        <v>0</v>
      </c>
      <c r="AAI92" s="520">
        <f t="shared" ref="AAI92" si="524">AAC92</f>
        <v>1</v>
      </c>
      <c r="AAJ92" s="520">
        <f t="shared" ref="AAJ92" si="525">AAD92</f>
        <v>-1</v>
      </c>
      <c r="AAK92" s="535" t="str" cm="1">
        <f t="array" aca="1" ref="AAK92" ca="1">INDEX(AAK$13:AAK91,$B92+1,1)</f>
        <v>-</v>
      </c>
      <c r="AAL92" s="535" cm="1">
        <f t="array" aca="1" ref="AAL92" ca="1">INDEX(AAL$13:AAL91,$B92+1,1)</f>
        <v>1</v>
      </c>
      <c r="AAM92" s="535" cm="1">
        <f t="array" aca="1" ref="AAM92" ca="1">INDEX(AAM$13:AAM91,$B92+1,1)</f>
        <v>1</v>
      </c>
      <c r="AAN92" s="666" t="b">
        <f t="shared" ca="1" si="491"/>
        <v>0</v>
      </c>
      <c r="AAO92" s="666" t="b">
        <f t="shared" ca="1" si="491"/>
        <v>0</v>
      </c>
      <c r="AAP92" s="666" t="b">
        <f t="shared" ca="1" si="491"/>
        <v>0</v>
      </c>
      <c r="AAQ92" s="666" t="b">
        <f t="shared" ca="1" si="491"/>
        <v>0</v>
      </c>
      <c r="AAR92" s="667">
        <f t="shared" ca="1" si="492"/>
        <v>0.9</v>
      </c>
      <c r="AAS92" s="668">
        <f t="shared" ca="1" si="493"/>
        <v>0.66</v>
      </c>
      <c r="AAT92" s="669" t="b">
        <f t="shared" ca="1" si="494"/>
        <v>1</v>
      </c>
      <c r="AAU92" s="716">
        <f t="shared" ca="1" si="495"/>
        <v>999</v>
      </c>
      <c r="AAV92" s="191" t="b">
        <f t="shared" si="518"/>
        <v>0</v>
      </c>
      <c r="AAW92" s="715">
        <f t="shared" ca="1" si="496"/>
        <v>0.5</v>
      </c>
      <c r="AAX92" s="717">
        <f t="shared" ca="1" si="497"/>
        <v>0</v>
      </c>
      <c r="AAY92" s="717">
        <f t="shared" ca="1" si="497"/>
        <v>0</v>
      </c>
      <c r="AAZ92" s="670">
        <f t="shared" ca="1" si="498"/>
        <v>999999</v>
      </c>
      <c r="ABA92" s="18"/>
      <c r="ABB92" s="545" t="b">
        <f t="shared" ca="1" si="499"/>
        <v>1</v>
      </c>
      <c r="ABC92" s="545" t="str">
        <f t="shared" ca="1" si="499"/>
        <v>-</v>
      </c>
      <c r="ABD92" s="545" t="str">
        <f t="shared" ca="1" si="499"/>
        <v>-</v>
      </c>
      <c r="ABE92" s="545" t="str">
        <f t="shared" ca="1" si="499"/>
        <v>-</v>
      </c>
      <c r="ABF92" s="545" t="str">
        <f t="shared" ca="1" si="499"/>
        <v>-</v>
      </c>
      <c r="ABG92" s="545" t="str">
        <f t="shared" ca="1" si="499"/>
        <v>-</v>
      </c>
      <c r="ABH92" s="545" t="str">
        <f t="shared" ca="1" si="499"/>
        <v>-</v>
      </c>
      <c r="ABI92" s="545" t="str">
        <f t="shared" ca="1" si="499"/>
        <v>-</v>
      </c>
      <c r="ABJ92" s="545" t="str">
        <f t="shared" ca="1" si="499"/>
        <v>-</v>
      </c>
      <c r="ABK92" s="545" t="str">
        <f t="shared" ca="1" si="499"/>
        <v>-</v>
      </c>
      <c r="ABL92" s="545" t="str">
        <f t="shared" ca="1" si="500"/>
        <v>-</v>
      </c>
      <c r="ABM92" s="545" t="str">
        <f t="shared" ca="1" si="500"/>
        <v>-</v>
      </c>
      <c r="ABN92" s="545" t="str">
        <f t="shared" ca="1" si="500"/>
        <v>-</v>
      </c>
      <c r="ABO92" s="545" t="str">
        <f t="shared" ca="1" si="500"/>
        <v>-</v>
      </c>
      <c r="ABP92" s="545" t="str">
        <f t="shared" ca="1" si="500"/>
        <v>-</v>
      </c>
      <c r="ABQ92" s="545" t="str">
        <f t="shared" ca="1" si="500"/>
        <v>-</v>
      </c>
      <c r="ABR92" s="545" t="str">
        <f t="shared" ca="1" si="500"/>
        <v>-</v>
      </c>
      <c r="ABS92" s="545" t="str">
        <f t="shared" ca="1" si="500"/>
        <v>-</v>
      </c>
      <c r="ABT92" s="545" t="b">
        <f t="shared" ca="1" si="500"/>
        <v>1</v>
      </c>
      <c r="ABU92" s="545" t="str">
        <f t="shared" ca="1" si="500"/>
        <v>-</v>
      </c>
      <c r="ABV92" s="545" t="str">
        <f t="shared" ca="1" si="501"/>
        <v>-</v>
      </c>
      <c r="ABW92" s="545" t="str">
        <f t="shared" ca="1" si="501"/>
        <v>-</v>
      </c>
      <c r="ABX92" s="545" t="str">
        <f t="shared" ca="1" si="501"/>
        <v>-</v>
      </c>
      <c r="ABY92" s="545" t="str">
        <f t="shared" ca="1" si="501"/>
        <v>-</v>
      </c>
      <c r="ABZ92" s="545" t="str">
        <f t="shared" ca="1" si="501"/>
        <v>-</v>
      </c>
      <c r="ACA92" s="545" t="str">
        <f t="shared" ca="1" si="501"/>
        <v>-</v>
      </c>
      <c r="ACB92" s="545" t="str">
        <f t="shared" ca="1" si="501"/>
        <v>-</v>
      </c>
      <c r="ACC92" s="545" t="str">
        <f t="shared" ca="1" si="501"/>
        <v>-</v>
      </c>
      <c r="ACD92" s="545" t="str">
        <f t="shared" ca="1" si="501"/>
        <v>-</v>
      </c>
      <c r="ACE92" s="545" t="str">
        <f t="shared" ca="1" si="501"/>
        <v>-</v>
      </c>
      <c r="ACF92" s="545" t="str">
        <f t="shared" ca="1" si="502"/>
        <v>-</v>
      </c>
      <c r="ACG92" s="545" t="str">
        <f t="shared" ca="1" si="502"/>
        <v>-</v>
      </c>
      <c r="ACH92" s="545" t="str">
        <f t="shared" ca="1" si="502"/>
        <v>-</v>
      </c>
      <c r="ACI92" s="545" t="str">
        <f t="shared" ca="1" si="502"/>
        <v>-</v>
      </c>
      <c r="ACJ92" s="545" t="str">
        <f t="shared" ca="1" si="502"/>
        <v>-</v>
      </c>
      <c r="ACK92" s="545" t="str">
        <f t="shared" ca="1" si="502"/>
        <v>-</v>
      </c>
      <c r="ACL92" s="545" t="b">
        <f t="shared" ca="1" si="502"/>
        <v>1</v>
      </c>
      <c r="ACM92" s="545" t="str">
        <f t="shared" ca="1" si="502"/>
        <v>-</v>
      </c>
      <c r="ACN92" s="545" t="str">
        <f t="shared" ca="1" si="502"/>
        <v>-</v>
      </c>
      <c r="ACO92" s="545" t="str">
        <f t="shared" ca="1" si="502"/>
        <v>-</v>
      </c>
      <c r="ACP92" s="545" t="str">
        <f t="shared" ca="1" si="503"/>
        <v>-</v>
      </c>
      <c r="ACQ92" s="545" t="str">
        <f t="shared" ca="1" si="503"/>
        <v>-</v>
      </c>
      <c r="ACR92" s="545" t="str">
        <f t="shared" ca="1" si="503"/>
        <v>-</v>
      </c>
      <c r="ACS92" s="545" t="str">
        <f t="shared" ca="1" si="503"/>
        <v>-</v>
      </c>
      <c r="ACT92" s="545" t="str">
        <f t="shared" ca="1" si="503"/>
        <v>-</v>
      </c>
      <c r="ACU92" s="545" t="str">
        <f t="shared" ca="1" si="503"/>
        <v>-</v>
      </c>
      <c r="ACV92" s="545" t="str">
        <f t="shared" ca="1" si="503"/>
        <v>-</v>
      </c>
      <c r="ACW92" s="545" t="str">
        <f t="shared" ca="1" si="503"/>
        <v>-</v>
      </c>
      <c r="ACX92" s="545" t="str">
        <f t="shared" ca="1" si="503"/>
        <v>-</v>
      </c>
      <c r="ACY92" s="545" t="str">
        <f t="shared" ca="1" si="503"/>
        <v>-</v>
      </c>
      <c r="ACZ92" s="545" t="str">
        <f t="shared" ca="1" si="504"/>
        <v>-</v>
      </c>
      <c r="ADA92" s="545" t="str">
        <f t="shared" ca="1" si="504"/>
        <v>-</v>
      </c>
      <c r="ADB92" s="545" t="str">
        <f t="shared" ca="1" si="504"/>
        <v>-</v>
      </c>
      <c r="ADC92" s="545" t="str">
        <f t="shared" ca="1" si="504"/>
        <v>-</v>
      </c>
      <c r="ADD92" s="545" t="b">
        <f t="shared" ca="1" si="504"/>
        <v>1</v>
      </c>
      <c r="ADE92" s="545" t="str">
        <f t="shared" ca="1" si="504"/>
        <v>-</v>
      </c>
      <c r="ADF92" s="545" t="str">
        <f t="shared" ca="1" si="504"/>
        <v>-</v>
      </c>
      <c r="ADG92" s="545" t="str">
        <f t="shared" ca="1" si="504"/>
        <v>-</v>
      </c>
      <c r="ADH92" s="545" t="str">
        <f t="shared" ca="1" si="504"/>
        <v>-</v>
      </c>
      <c r="ADI92" s="545" t="str">
        <f t="shared" ca="1" si="504"/>
        <v>-</v>
      </c>
      <c r="ADJ92" s="545" t="str">
        <f t="shared" ca="1" si="505"/>
        <v>-</v>
      </c>
      <c r="ADK92" s="545" t="str">
        <f t="shared" ca="1" si="505"/>
        <v>-</v>
      </c>
      <c r="ADL92" s="545" t="str">
        <f t="shared" ca="1" si="505"/>
        <v>-</v>
      </c>
      <c r="ADM92" s="545" t="str">
        <f t="shared" ca="1" si="505"/>
        <v>-</v>
      </c>
      <c r="ADN92" s="545" t="str">
        <f t="shared" ca="1" si="505"/>
        <v>-</v>
      </c>
      <c r="ADO92" s="545" t="str">
        <f t="shared" ca="1" si="505"/>
        <v>-</v>
      </c>
      <c r="ADP92" s="545" t="str">
        <f t="shared" ca="1" si="505"/>
        <v>-</v>
      </c>
      <c r="ADQ92" s="545" t="str">
        <f t="shared" ca="1" si="505"/>
        <v>-</v>
      </c>
      <c r="ADR92" s="545" t="str">
        <f t="shared" ca="1" si="505"/>
        <v>-</v>
      </c>
      <c r="ADS92" s="545" t="str">
        <f t="shared" ca="1" si="505"/>
        <v>-</v>
      </c>
      <c r="ADT92" s="545" t="str">
        <f t="shared" ca="1" si="506"/>
        <v>-</v>
      </c>
      <c r="ADU92" s="545" t="str">
        <f t="shared" ca="1" si="506"/>
        <v>-</v>
      </c>
      <c r="ADV92" s="545" t="b">
        <f t="shared" ca="1" si="506"/>
        <v>1</v>
      </c>
      <c r="ADW92" s="545" t="str">
        <f t="shared" ca="1" si="506"/>
        <v>-</v>
      </c>
      <c r="ADX92" s="545" t="str">
        <f t="shared" ca="1" si="506"/>
        <v>-</v>
      </c>
      <c r="ADY92" s="545" t="str">
        <f t="shared" ca="1" si="506"/>
        <v>-</v>
      </c>
      <c r="ADZ92" s="545" t="str">
        <f t="shared" ca="1" si="506"/>
        <v>-</v>
      </c>
      <c r="AEA92" s="545" t="str">
        <f t="shared" ca="1" si="506"/>
        <v>-</v>
      </c>
      <c r="AEB92" s="545" t="str">
        <f t="shared" ca="1" si="506"/>
        <v>-</v>
      </c>
      <c r="AEC92" s="545" t="str">
        <f t="shared" ca="1" si="506"/>
        <v>-</v>
      </c>
      <c r="AED92" s="545" t="str">
        <f t="shared" ca="1" si="507"/>
        <v>-</v>
      </c>
      <c r="AEE92" s="545" t="str">
        <f t="shared" ca="1" si="507"/>
        <v>-</v>
      </c>
      <c r="AEF92" s="545" t="str">
        <f t="shared" ca="1" si="507"/>
        <v>-</v>
      </c>
      <c r="AEG92" s="545" t="str">
        <f t="shared" ca="1" si="507"/>
        <v>-</v>
      </c>
      <c r="AEH92" s="545" t="str">
        <f t="shared" ca="1" si="507"/>
        <v>-</v>
      </c>
      <c r="AEI92" s="545" t="str">
        <f t="shared" ca="1" si="507"/>
        <v>-</v>
      </c>
      <c r="AEJ92" s="545" t="str">
        <f t="shared" ca="1" si="507"/>
        <v>-</v>
      </c>
      <c r="AEK92" s="545" t="str">
        <f t="shared" ca="1" si="507"/>
        <v>-</v>
      </c>
      <c r="AEL92" s="545" t="str">
        <f t="shared" ca="1" si="507"/>
        <v>-</v>
      </c>
      <c r="AEM92" s="545" t="str">
        <f t="shared" ca="1" si="507"/>
        <v>-</v>
      </c>
      <c r="AEN92" s="535" cm="1">
        <f t="array" aca="1" ref="AEN92" ca="1">INDEX(AEN$13:AEN91,$B92+1,1)</f>
        <v>0</v>
      </c>
      <c r="AEO92" s="483">
        <v>0</v>
      </c>
    </row>
    <row r="93" spans="1:821" outlineLevel="2">
      <c r="A93" s="18">
        <f t="shared" si="226"/>
        <v>80</v>
      </c>
      <c r="B93" s="657">
        <f t="shared" ca="1" si="519"/>
        <v>78</v>
      </c>
      <c r="C93" s="458">
        <f t="shared" ca="1" si="385"/>
        <v>2200</v>
      </c>
      <c r="D93" s="119" t="str">
        <f t="shared" ca="1" si="386"/>
        <v>GSW</v>
      </c>
      <c r="E93" t="b">
        <v>1</v>
      </c>
      <c r="F93" t="b">
        <v>0</v>
      </c>
      <c r="G93" t="b">
        <f t="shared" si="387"/>
        <v>1</v>
      </c>
      <c r="H93" s="191">
        <f t="shared" ca="1" si="517"/>
        <v>8</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ca="1" si="388"/>
        <v>1</v>
      </c>
      <c r="O93" s="230">
        <f t="shared" ca="1" si="388"/>
        <v>9</v>
      </c>
      <c r="P93" s="230">
        <f t="shared" ca="1" si="388"/>
        <v>1</v>
      </c>
      <c r="Q93" s="230">
        <f t="shared" ca="1" si="388"/>
        <v>1</v>
      </c>
      <c r="R93" s="230">
        <f t="shared" ca="1" si="388"/>
        <v>1</v>
      </c>
      <c r="S93" s="230">
        <f t="shared" ca="1" si="388"/>
        <v>1</v>
      </c>
      <c r="T93" s="411">
        <f t="shared" ca="1" si="389"/>
        <v>1</v>
      </c>
      <c r="U93" s="411">
        <f t="shared" ca="1" si="389"/>
        <v>1</v>
      </c>
      <c r="V93" s="411">
        <f t="shared" ca="1" si="390"/>
        <v>2</v>
      </c>
      <c r="W93" s="777" t="b">
        <f t="shared" ca="1" si="391"/>
        <v>0</v>
      </c>
      <c r="X93" s="777" t="b">
        <f t="shared" ca="1" si="391"/>
        <v>0</v>
      </c>
      <c r="Y93" s="777" t="b">
        <f t="shared" ca="1" si="391"/>
        <v>1</v>
      </c>
      <c r="Z93" s="796" t="b" cm="1">
        <f t="array" aca="1" ref="Z93" ca="1">INDEX(Z$13:Z92,$B93+1,1)</f>
        <v>0</v>
      </c>
      <c r="AA93" s="411">
        <f t="shared" ca="1" si="392"/>
        <v>1</v>
      </c>
      <c r="AB93" s="411">
        <f t="shared" ca="1" si="393"/>
        <v>1</v>
      </c>
      <c r="AC93" s="230">
        <f t="shared" ca="1" si="394"/>
        <v>1</v>
      </c>
      <c r="AD93" s="230">
        <f t="shared" ca="1" si="394"/>
        <v>1</v>
      </c>
      <c r="AE93" s="230">
        <f t="shared" ca="1" si="394"/>
        <v>0</v>
      </c>
      <c r="AF93" s="230">
        <f t="shared" ca="1" si="394"/>
        <v>0</v>
      </c>
      <c r="AG93" s="230">
        <f t="shared" ca="1" si="394"/>
        <v>0</v>
      </c>
      <c r="AH93" s="230">
        <f t="shared" ca="1" si="394"/>
        <v>0</v>
      </c>
      <c r="AI93" s="87">
        <f t="shared" ca="1" si="395"/>
        <v>2</v>
      </c>
      <c r="AJ93" s="87">
        <f ca="1">INDEX(CHOOSE($N93,DataAutumn!i.AdultDrys,DataWinter!i.AdultDrys,DataSpring!i.AdultDrys),1,$T93)</f>
        <v>1</v>
      </c>
      <c r="AK93" s="230">
        <f t="shared" ca="1" si="396"/>
        <v>2</v>
      </c>
      <c r="AL93" s="535" cm="1">
        <f t="array" aca="1" ref="AL93" ca="1">INDEX(AL$13:AL92,$B93+1,1)</f>
        <v>0</v>
      </c>
      <c r="AM93" s="535" cm="1">
        <f t="array" aca="1" ref="AM93" ca="1">INDEX(AM$13:AM92,$B93+1,1)</f>
        <v>2</v>
      </c>
      <c r="AN93" s="111"/>
      <c r="AO93" s="111"/>
      <c r="AP93" s="111"/>
      <c r="AQ93" s="111"/>
      <c r="AR93" s="111"/>
      <c r="AS93" s="111"/>
      <c r="AT93" s="111"/>
      <c r="AU93" s="111"/>
      <c r="AV93" s="111"/>
      <c r="AW93" s="111"/>
      <c r="AX93" s="111"/>
      <c r="AY93" s="111"/>
      <c r="AZ93" s="111"/>
      <c r="BA93" s="312" t="str">
        <f t="shared" ca="1" si="397"/>
        <v xml:space="preserve">FS_Opt_Tem 00008 SE GSW Past     SFM     TOLAut Scan2 GFS RR+01% GP100% WP100% MP100% (PT_F33N11L11)      </v>
      </c>
      <c r="BB93" s="8" t="str">
        <f ca="1">IF(COUNTIF($BA$13:$BA93,$BA93)=1,"-","Dup")</f>
        <v>-</v>
      </c>
      <c r="BC93" s="18"/>
      <c r="BD93" s="535" t="b" cm="1">
        <f t="array" aca="1" ref="BD93" ca="1">INDEX(BD$13:BD92,$B93+1,1)</f>
        <v>0</v>
      </c>
      <c r="BE93" s="535" t="b" cm="1">
        <f t="array" aca="1" ref="BE93" ca="1">INDEX(BE$13:BE92,$B93+1,1)</f>
        <v>0</v>
      </c>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535" t="b" cm="1">
        <f t="array" aca="1" ref="BK93" ca="1">INDEX(BK$13:BK92,$B93+1,1)</f>
        <v>0</v>
      </c>
      <c r="BL93" s="535" t="b" cm="1">
        <f t="array" aca="1" ref="BL93" ca="1">INDEX(BL$13:BL92,$B93+1,1)</f>
        <v>0</v>
      </c>
      <c r="BM93" s="18"/>
      <c r="BN93" s="411" t="b">
        <f t="shared" ca="1" si="398"/>
        <v>1</v>
      </c>
      <c r="BO93" s="411" t="str">
        <f t="shared" ca="1" si="398"/>
        <v>-</v>
      </c>
      <c r="BP93" s="411" t="b">
        <f t="shared" ca="1" si="398"/>
        <v>0</v>
      </c>
      <c r="BQ93" s="411" t="str">
        <f t="shared" ca="1" si="398"/>
        <v>-</v>
      </c>
      <c r="BR93" s="411" t="str">
        <f t="shared" ca="1" si="398"/>
        <v>-</v>
      </c>
      <c r="BS93" s="411" t="str">
        <f t="shared" ca="1" si="398"/>
        <v>-</v>
      </c>
      <c r="BT93" s="411" t="str">
        <f t="shared" ca="1" si="398"/>
        <v>-</v>
      </c>
      <c r="BU93" s="411" t="str">
        <f t="shared" ca="1" si="398"/>
        <v>-</v>
      </c>
      <c r="BV93" s="411" t="str">
        <f t="shared" ca="1" si="398"/>
        <v>-</v>
      </c>
      <c r="BW93" s="411" t="str">
        <f t="shared" ca="1" si="398"/>
        <v>-</v>
      </c>
      <c r="BX93" s="411" t="str">
        <f t="shared" ca="1" si="398"/>
        <v>-</v>
      </c>
      <c r="BY93" s="411" t="str">
        <f t="shared" ca="1" si="398"/>
        <v>-</v>
      </c>
      <c r="BZ93" s="411" t="b">
        <f t="shared" ca="1" si="398"/>
        <v>0</v>
      </c>
      <c r="CA93" s="87">
        <f t="shared" ca="1" si="398"/>
        <v>0</v>
      </c>
      <c r="CB93" s="535" t="str" cm="1">
        <f t="array" aca="1" ref="CB93" ca="1">INDEX(CB$13:CB92,$B93+1,1)</f>
        <v>-</v>
      </c>
      <c r="CC93" s="535" t="str" cm="1">
        <f t="array" aca="1" ref="CC93" ca="1">INDEX(CC$13:CC92,$B93+1,1)</f>
        <v>-</v>
      </c>
      <c r="CD93" s="535" t="str" cm="1">
        <f t="array" aca="1" ref="CD93" ca="1">INDEX(CD$13:CD92,$B93+1,1)</f>
        <v>-</v>
      </c>
      <c r="CE93" s="535" t="b" cm="1">
        <f t="array" aca="1" ref="CE93" ca="1">INDEX(CE$13:CE92,$B93+1,1)</f>
        <v>1</v>
      </c>
      <c r="CF93" s="18"/>
      <c r="CG93" s="535" t="str" cm="1">
        <f t="array" aca="1" ref="CG93" ca="1">INDEX(CG$13:CG92,$B93+1,1)</f>
        <v>-</v>
      </c>
      <c r="CH93" s="411" t="str">
        <f t="shared" ca="1" si="399"/>
        <v>-</v>
      </c>
      <c r="CI93" s="411">
        <f t="shared" ca="1" si="400"/>
        <v>1</v>
      </c>
      <c r="CJ93" s="411">
        <f t="shared" ca="1" si="400"/>
        <v>1</v>
      </c>
      <c r="CK93" s="535" t="str" cm="1">
        <f t="array" aca="1" ref="CK93" ca="1">INDEX(CK$13:CK92,$B93+1,1)</f>
        <v>-</v>
      </c>
      <c r="CL93" s="535" t="str" cm="1">
        <f t="array" aca="1" ref="CL93" ca="1">INDEX(CL$13:CL92,$B93+1,1)</f>
        <v>-</v>
      </c>
      <c r="CM93" s="535" t="str" cm="1">
        <f t="array" aca="1" ref="CM93" ca="1">INDEX(CM$13:CM92,$B93+1,1)</f>
        <v>-</v>
      </c>
      <c r="CN93" s="411" t="str">
        <f t="shared" ca="1" si="401"/>
        <v>-</v>
      </c>
      <c r="CO93" s="411">
        <f t="shared" ca="1" si="402"/>
        <v>1</v>
      </c>
      <c r="CP93" s="411">
        <f t="shared" ca="1" si="402"/>
        <v>1</v>
      </c>
      <c r="CQ93" s="535" t="str" cm="1">
        <f t="array" aca="1" ref="CQ93" ca="1">INDEX(CQ$13:CQ92,$B93+1,1)</f>
        <v>-</v>
      </c>
      <c r="CR93" s="411" t="str">
        <f t="shared" ca="1" si="403"/>
        <v>-</v>
      </c>
      <c r="CS93" s="411">
        <f t="shared" ca="1" si="404"/>
        <v>1</v>
      </c>
      <c r="CT93" s="535" t="str" cm="1">
        <f t="array" aca="1" ref="CT93" ca="1">INDEX(CT$13:CT92,$B93+1,1)</f>
        <v>-</v>
      </c>
      <c r="CU93" s="535" t="str" cm="1">
        <f t="array" aca="1" ref="CU93" ca="1">INDEX(CU$13:CU92,$B93+1,1)</f>
        <v>-</v>
      </c>
      <c r="CV93" s="411">
        <f t="shared" ca="1" si="405"/>
        <v>1</v>
      </c>
      <c r="CW93" s="535" t="str" cm="1">
        <f t="array" aca="1" ref="CW93" ca="1">INDEX(CW$13:CW92,$B93+1,1)</f>
        <v>-</v>
      </c>
      <c r="CX93" s="411" t="str">
        <f t="shared" ca="1" si="406"/>
        <v>-</v>
      </c>
      <c r="CY93" s="411">
        <f t="shared" ca="1" si="407"/>
        <v>1</v>
      </c>
      <c r="CZ93" s="411">
        <f t="shared" ca="1" si="407"/>
        <v>1</v>
      </c>
      <c r="DA93" s="535" cm="1">
        <f t="array" aca="1" ref="DA93" ca="1">INDEX(DA$13:DA92,$B93+1,1)</f>
        <v>720</v>
      </c>
      <c r="DB93" s="535" cm="1">
        <f t="array" aca="1" ref="DB93" ca="1">INDEX(DB$13:DB92,$B93+1,1)</f>
        <v>720</v>
      </c>
      <c r="DC93" s="18"/>
      <c r="DD93" s="535" t="str" cm="1">
        <f t="array" aca="1" ref="DD93" ca="1">INDEX(DD$13:DD92,$B93+1,1)</f>
        <v>-</v>
      </c>
      <c r="DE93" s="535" t="str" cm="1">
        <f t="array" aca="1" ref="DE93" ca="1">INDEX(DE$13:DE92,$B93+1,1)</f>
        <v>-</v>
      </c>
      <c r="DF93" s="535" t="str" cm="1">
        <f t="array" aca="1" ref="DF93" ca="1">INDEX(DF$13:DF92,$B93+1,1)</f>
        <v>-</v>
      </c>
      <c r="DG93" s="535" t="str" cm="1">
        <f t="array" aca="1" ref="DG93" ca="1">INDEX(DG$13:DG92,$B93+1,1)</f>
        <v>-</v>
      </c>
      <c r="DH93" s="804" cm="1">
        <f t="array" aca="1" ref="DH93" ca="1">VALUE(IFERROR(VALUE($K93),0) &amp; _xlfn.SWITCH($CD93,"-",4,$CD93) &amp; $L93 &amp; $T93 &amp; "00" &amp; $N93 &amp; $AK93 &amp; $R93 &amp; _xlfn.SWITCH($AM93,3,1,$AM93) &amp; _xlfn.SWITCH($M93,4,0,$M93) &amp; _xlfn.SWITCH($AD93,6,1,$AD93))</f>
        <v>142100121201</v>
      </c>
      <c r="DI93" s="535" cm="1">
        <f t="array" aca="1" ref="DI93" ca="1">INDEX(DI$13:DI92,$B93+1,1)</f>
        <v>1</v>
      </c>
      <c r="DJ93" s="535" cm="1">
        <f t="array" aca="1" ref="DJ93" ca="1">INDEX(DJ$13:DJ92,$B93+1,1)</f>
        <v>1</v>
      </c>
      <c r="DK93" s="411">
        <f t="shared" ca="1" si="408"/>
        <v>0</v>
      </c>
      <c r="DL93" s="411">
        <f t="shared" ca="1" si="408"/>
        <v>50</v>
      </c>
      <c r="DM93" s="411" t="str">
        <f t="shared" ca="1" si="408"/>
        <v>-</v>
      </c>
      <c r="DN93" s="411" t="str">
        <f t="shared" ca="1" si="408"/>
        <v>-</v>
      </c>
      <c r="DO93" s="411">
        <f t="shared" ca="1" si="408"/>
        <v>25.5</v>
      </c>
      <c r="DP93" s="411">
        <f t="shared" ca="1" si="408"/>
        <v>18.8</v>
      </c>
      <c r="DQ93" s="411" t="b">
        <f t="shared" ca="1" si="409"/>
        <v>0</v>
      </c>
      <c r="DR93" s="411" t="str">
        <f t="shared" ca="1" si="410"/>
        <v>-</v>
      </c>
      <c r="DS93" s="411" t="str">
        <f t="shared" ca="1" si="410"/>
        <v>-</v>
      </c>
      <c r="DT93" s="411" t="str">
        <f t="shared" ca="1" si="410"/>
        <v>-</v>
      </c>
      <c r="DU93" s="411" t="str">
        <f t="shared" ca="1" si="410"/>
        <v>-</v>
      </c>
      <c r="DV93" s="411">
        <f t="shared" ca="1" si="410"/>
        <v>500</v>
      </c>
      <c r="DW93" s="411">
        <f t="shared" ca="1" si="410"/>
        <v>500</v>
      </c>
      <c r="DX93" s="411" t="str">
        <f t="shared" ca="1" si="410"/>
        <v>-</v>
      </c>
      <c r="DY93" s="411" t="str">
        <f t="shared" ca="1" si="410"/>
        <v>-</v>
      </c>
      <c r="DZ93" s="411" t="str">
        <f t="shared" ca="1" si="410"/>
        <v>-</v>
      </c>
      <c r="EA93" s="535" cm="1">
        <f t="array" aca="1" ref="EA93" ca="1">INDEX(EA$13:EA92,$B93+1,1)</f>
        <v>0</v>
      </c>
      <c r="EB93" s="535" cm="1">
        <f t="array" aca="1" ref="EB93" ca="1">INDEX(EB$13:EB92,$B93+1,1)</f>
        <v>999999</v>
      </c>
      <c r="EC93" s="535" cm="1">
        <f t="array" aca="1" ref="EC93" ca="1">INDEX(EC$13:EC92,$B93+1,1)</f>
        <v>999999</v>
      </c>
      <c r="ED93" s="535" cm="1">
        <f t="array" aca="1" ref="ED93" ca="1">INDEX(ED$13:ED92,$B93+1,1)</f>
        <v>999999</v>
      </c>
      <c r="EE93" s="535" cm="1">
        <f t="array" aca="1" ref="EE93" ca="1">INDEX(EE$13:EE92,$B93+1,1)</f>
        <v>999999</v>
      </c>
      <c r="EF93" s="535" cm="1">
        <f t="array" aca="1" ref="EF93" ca="1">INDEX(EF$13:EF92,$B93+1,1)</f>
        <v>999999</v>
      </c>
      <c r="EG93" s="535" cm="1">
        <f t="array" aca="1" ref="EG93" ca="1">INDEX(EG$13:EG92,$B93+1,1)</f>
        <v>999999</v>
      </c>
      <c r="EH93" s="535" cm="1">
        <f t="array" aca="1" ref="EH93" ca="1">INDEX(EH$13:EH92,$B93+1,1)</f>
        <v>999999</v>
      </c>
      <c r="EI93" s="535" cm="1">
        <f t="array" aca="1" ref="EI93" ca="1">INDEX(EI$13:EI92,$B93+1,1)</f>
        <v>999999</v>
      </c>
      <c r="EJ93" s="535" cm="1">
        <f t="array" aca="1" ref="EJ93" ca="1">INDEX(EJ$13:EJ92,$B93+1,1)</f>
        <v>999999</v>
      </c>
      <c r="EK93" s="535" cm="1">
        <f t="array" aca="1" ref="EK93" ca="1">INDEX(EK$13:EK92,$B93+1,1)</f>
        <v>999999</v>
      </c>
      <c r="EL93" s="535" cm="1">
        <f t="array" aca="1" ref="EL93" ca="1">INDEX(EL$13:EL92,$B93+1,1)</f>
        <v>999999</v>
      </c>
      <c r="EM93" s="535" cm="1">
        <f t="array" aca="1" ref="EM93" ca="1">INDEX(EM$13:EM92,$B93+1,1)</f>
        <v>999999</v>
      </c>
      <c r="EN93" s="782">
        <f t="shared" ca="1" si="411"/>
        <v>0</v>
      </c>
      <c r="EO93" s="782">
        <f t="shared" ca="1" si="411"/>
        <v>0</v>
      </c>
      <c r="EP93" s="782">
        <f t="shared" ca="1" si="411"/>
        <v>999999</v>
      </c>
      <c r="EQ93" s="800" t="str">
        <f t="shared" ca="1" si="508"/>
        <v>-</v>
      </c>
      <c r="ER93" s="800" t="str">
        <f t="shared" ca="1" si="412"/>
        <v>-</v>
      </c>
      <c r="ES93" s="801">
        <f t="shared" ca="1" si="413"/>
        <v>999999</v>
      </c>
      <c r="ET93" s="802" t="str">
        <f t="shared" ca="1" si="509"/>
        <v>-</v>
      </c>
      <c r="EU93" s="781">
        <f t="shared" ca="1" si="414"/>
        <v>0</v>
      </c>
      <c r="EV93" s="779">
        <f t="shared" ca="1" si="510"/>
        <v>0</v>
      </c>
      <c r="EW93" s="780">
        <f t="shared" ca="1" si="511"/>
        <v>999999</v>
      </c>
      <c r="EX93" s="545" cm="1">
        <f t="array" aca="1" ref="EX93" ca="1">INDEX(i.ELMated,$AB93+1,1)</f>
        <v>0.3</v>
      </c>
      <c r="EY93" s="630" cm="1">
        <f t="array" aca="1" ref="EY93" ca="1">INDEX(i.ELMatedEst,$AA93+1,$T93)</f>
        <v>0.3</v>
      </c>
      <c r="EZ93" s="535" t="str" cm="1">
        <f t="array" aca="1" ref="EZ93" ca="1">INDEX(EZ$13:EZ92,$B93+1,1)</f>
        <v>-</v>
      </c>
      <c r="FA93" s="535" t="str" cm="1">
        <f t="array" aca="1" ref="FA93" ca="1">INDEX(FA$13:FA92,$B93+1,1)</f>
        <v>-</v>
      </c>
      <c r="FB93" s="664">
        <f t="shared" ca="1" si="415"/>
        <v>0</v>
      </c>
      <c r="FC93" s="666">
        <f t="shared" ca="1" si="416"/>
        <v>5.0000000000000001E-3</v>
      </c>
      <c r="FD93" s="191">
        <f t="shared" ca="1" si="512"/>
        <v>0.95</v>
      </c>
      <c r="FE93" s="667">
        <f t="shared" ca="1" si="417"/>
        <v>8.3999999999999991E-2</v>
      </c>
      <c r="FF93" s="667">
        <f ca="1">INDEX(CHOOSE($N93,DataAutumn!i.EL_PropnSold,DataWinter!i.EL_PropnSold,DataSpring!i.EL_PropnSold),$AI93,$T93)*INDEX(i.ELMatedEst,$AB93+1,$T93)*i.dAdultRR_ELPropSold
+INDEX(i.dryman,($AJ93-1)*4+$AI93,FF$7)</f>
        <v>0</v>
      </c>
      <c r="FG93" s="667">
        <f ca="1">INDEX(CHOOSE($N93,DataAutumn!i.EL_PropnSold,DataWinter!i.EL_PropnSold,DataSpring!i.EL_PropnSold),$AI93,$T93)*INDEX(i.ELMatedEst,$AB93+1,$T93)*i.dAdultRR_ELPropSold
+INDEX(i.dryman,($AJ93-1)*4+$AI93,FG$7)</f>
        <v>3.125E-2</v>
      </c>
      <c r="FH93" s="667">
        <f ca="1">INDEX(CHOOSE($N93,DataAutumn!i.EL_PropnSold,DataWinter!i.EL_PropnSold,DataSpring!i.EL_PropnSold),$AI93,$T93)*INDEX(i.ELMatedEst,$AB93+1,$T93)*i.dAdultRR_ELPropSold
+INDEX(i.dryman,($AJ93-1)*4+$AI93,FH$7)</f>
        <v>3.125E-2</v>
      </c>
      <c r="FI93" s="667">
        <f ca="1">INDEX(CHOOSE($N93,DataAutumn!i.EL_PropnSold,DataWinter!i.EL_PropnSold,DataSpring!i.EL_PropnSold),$AI93,$T93)*INDEX(i.ELMatedEst,$AB93+1,$T93)*i.dAdultRR_ELPropSold
+INDEX(i.dryman,($AJ93-1)*4+$AI93,FI$7)</f>
        <v>3.125E-2</v>
      </c>
      <c r="FJ93" s="668">
        <f ca="1">INDEX(CHOOSE($N93,DataAutumn!i.EL_PropnSold,DataWinter!i.EL_PropnSold,DataSpring!i.EL_PropnSold),$AI93,$T93)*INDEX(i.ELMatedEst,$AB93+1,$T93)*i.dAdultLSurv_ELPropSold</f>
        <v>0</v>
      </c>
      <c r="FK93" s="666" t="b">
        <f t="shared" ca="1" si="418"/>
        <v>0</v>
      </c>
      <c r="FL93" s="666" t="b">
        <f t="shared" ca="1" si="418"/>
        <v>0</v>
      </c>
      <c r="FM93" s="716" t="b">
        <f t="shared" ca="1" si="419"/>
        <v>1</v>
      </c>
      <c r="FN93" s="666" t="b">
        <f t="shared" ca="1" si="418"/>
        <v>0</v>
      </c>
      <c r="FO93" s="668">
        <f t="shared" ca="1" si="420"/>
        <v>1</v>
      </c>
      <c r="FP93" s="669">
        <f t="shared" ca="1" si="421"/>
        <v>0</v>
      </c>
      <c r="FQ93" s="670" t="b">
        <f t="shared" ca="1" si="422"/>
        <v>0</v>
      </c>
      <c r="FR93" s="665" t="b">
        <f t="shared" ca="1" si="423"/>
        <v>1</v>
      </c>
      <c r="FS93" s="411" t="b">
        <f t="shared" ca="1" si="423"/>
        <v>0</v>
      </c>
      <c r="FT93" s="411" t="b">
        <f t="shared" ca="1" si="423"/>
        <v>0</v>
      </c>
      <c r="FU93" s="87">
        <f t="shared" ca="1" si="424"/>
        <v>2</v>
      </c>
      <c r="FV93" s="87">
        <f t="shared" ca="1" si="424"/>
        <v>2</v>
      </c>
      <c r="FW93" s="411">
        <f t="shared" ca="1" si="425"/>
        <v>1</v>
      </c>
      <c r="FX93" s="411">
        <f t="shared" ca="1" si="426"/>
        <v>1</v>
      </c>
      <c r="FY93" s="411">
        <f t="shared" ca="1" si="426"/>
        <v>1</v>
      </c>
      <c r="FZ93" s="411">
        <f t="shared" ca="1" si="427"/>
        <v>1</v>
      </c>
      <c r="GA93" s="411">
        <f t="shared" ca="1" si="428"/>
        <v>0.35</v>
      </c>
      <c r="GB93" s="411" t="b">
        <f t="shared" ca="1" si="428"/>
        <v>1</v>
      </c>
      <c r="GC93" s="411" t="b">
        <f t="shared" ca="1" si="428"/>
        <v>0</v>
      </c>
      <c r="GD93" s="411" t="b">
        <f t="shared" ca="1" si="428"/>
        <v>0</v>
      </c>
      <c r="GE93" s="411" t="b">
        <f t="shared" ca="1" si="428"/>
        <v>0</v>
      </c>
      <c r="GF93" s="87">
        <f t="shared" ca="1" si="429"/>
        <v>1</v>
      </c>
      <c r="GG93" s="87">
        <f t="shared" ca="1" si="429"/>
        <v>1</v>
      </c>
      <c r="GH93" s="87">
        <f t="shared" ca="1" si="429"/>
        <v>1</v>
      </c>
      <c r="GI93" s="87">
        <f t="shared" ca="1" si="429"/>
        <v>1</v>
      </c>
      <c r="GJ93" s="87">
        <f t="shared" ca="1" si="429"/>
        <v>1</v>
      </c>
      <c r="GK93" s="87">
        <f t="shared" ca="1" si="429"/>
        <v>1</v>
      </c>
      <c r="GL93" s="87">
        <f t="shared" ca="1" si="429"/>
        <v>1</v>
      </c>
      <c r="GM93" s="87">
        <f t="shared" ca="1" si="429"/>
        <v>1</v>
      </c>
      <c r="GN93" s="411" cm="1">
        <f t="array" aca="1" ref="GN93" ca="1">INDEX(i.dse_type,1,$L93)</f>
        <v>0</v>
      </c>
      <c r="GO93" s="535" t="str" cm="1">
        <f t="array" aca="1" ref="GO93" ca="1">INDEX(GO$13:GO92,$B93+1,1)</f>
        <v>-</v>
      </c>
      <c r="GP93" s="535" t="str" cm="1">
        <f t="array" aca="1" ref="GP93" ca="1">INDEX(GP$13:GP92,$B93+1,1)</f>
        <v>-</v>
      </c>
      <c r="GQ93" s="535" t="str" cm="1">
        <f t="array" aca="1" ref="GQ93" ca="1">INDEX(GQ$13:GQ92,$B93+1,1)</f>
        <v>-</v>
      </c>
      <c r="GR93" s="18"/>
      <c r="GS93" s="535" t="str" cm="1">
        <f t="array" aca="1" ref="GS93" ca="1">INDEX(GS$13:GS92,$B93+1,1)</f>
        <v>-</v>
      </c>
      <c r="GT93" s="535" t="str" cm="1">
        <f t="array" aca="1" ref="GT93" ca="1">INDEX(GT$13:GT92,$B93+1,1)</f>
        <v>-</v>
      </c>
      <c r="GU93" s="535" t="str" cm="1">
        <f t="array" aca="1" ref="GU93" ca="1">INDEX(GU$13:GU92,$B93+1,1)</f>
        <v>-</v>
      </c>
      <c r="GV93" s="411" t="str">
        <f t="shared" si="430"/>
        <v>-</v>
      </c>
      <c r="GW93" s="535" t="str" cm="1">
        <f t="array" aca="1" ref="GW93" ca="1">INDEX(GW$13:GW92,$B93+1,1)</f>
        <v>-</v>
      </c>
      <c r="GX93" s="535" cm="1">
        <f t="array" aca="1" ref="GX93" ca="1">INDEX(GX$13:GX92,$B93+1,1)</f>
        <v>1</v>
      </c>
      <c r="GY93" s="535" cm="1">
        <f t="array" aca="1" ref="GY93" ca="1">INDEX(GY$13:GY92,$B93+1,1)</f>
        <v>1</v>
      </c>
      <c r="GZ93" s="535" t="str" cm="1">
        <f t="array" aca="1" ref="GZ93" ca="1">INDEX(GZ$13:GZ92,$B93+1,1)</f>
        <v>-</v>
      </c>
      <c r="HA93" s="535" t="str" cm="1">
        <f t="array" aca="1" ref="HA93" ca="1">INDEX(HA$13:HA92,$B93+1,1)</f>
        <v>-</v>
      </c>
      <c r="HB93" s="535" t="str" cm="1">
        <f t="array" aca="1" ref="HB93" ca="1">INDEX(HB$13:HB92,$B93+1,1)</f>
        <v>-</v>
      </c>
      <c r="HC93" s="535" t="str" cm="1">
        <f t="array" aca="1" ref="HC93" ca="1">INDEX(HC$13:HC92,$B93+1,1)</f>
        <v>-</v>
      </c>
      <c r="HD93" s="535" t="str" cm="1">
        <f t="array" aca="1" ref="HD93" ca="1">INDEX(HD$13:HD92,$B93+1,1)</f>
        <v>-</v>
      </c>
      <c r="HE93" s="535" t="str" cm="1">
        <f t="array" aca="1" ref="HE93" ca="1">INDEX(HE$13:HE92,$B93+1,1)</f>
        <v>-</v>
      </c>
      <c r="HF93" s="535" t="str" cm="1">
        <f t="array" aca="1" ref="HF93" ca="1">INDEX(HF$13:HF92,$B93+1,1)</f>
        <v>-</v>
      </c>
      <c r="HG93" s="535" t="str" cm="1">
        <f t="array" aca="1" ref="HG93" ca="1">INDEX(HG$13:HG92,$B93+1,1)</f>
        <v>-</v>
      </c>
      <c r="HH93" s="535" t="str" cm="1">
        <f t="array" aca="1" ref="HH93" ca="1">INDEX(HH$13:HH92,$B93+1,1)</f>
        <v>-</v>
      </c>
      <c r="HI93" s="535" t="str" cm="1">
        <f t="array" aca="1" ref="HI93" ca="1">INDEX(HI$13:HI92,$B93+1,1)</f>
        <v>-</v>
      </c>
      <c r="HJ93" s="535" t="str" cm="1">
        <f t="array" aca="1" ref="HJ93" ca="1">INDEX(HJ$13:HJ92,$B93+1,1)</f>
        <v>-</v>
      </c>
      <c r="HK93" s="535" t="str" cm="1">
        <f t="array" aca="1" ref="HK93" ca="1">INDEX(HK$13:HK92,$B93+1,1)</f>
        <v>-</v>
      </c>
      <c r="HL93" s="535" t="str" cm="1">
        <f t="array" aca="1" ref="HL93" ca="1">INDEX(HL$13:HL92,$B93+1,1)</f>
        <v>-</v>
      </c>
      <c r="HM93" s="535" t="str" cm="1">
        <f t="array" aca="1" ref="HM93" ca="1">INDEX(HM$13:HM92,$B93+1,1)</f>
        <v>-</v>
      </c>
      <c r="HN93" s="535" t="str" cm="1">
        <f t="array" aca="1" ref="HN93" ca="1">INDEX(HN$13:HN92,$B93+1,1)</f>
        <v>-</v>
      </c>
      <c r="HO93" s="535" t="str" cm="1">
        <f t="array" aca="1" ref="HO93" ca="1">INDEX(HO$13:HO92,$B93+1,1)</f>
        <v>-</v>
      </c>
      <c r="HP93" s="535" t="str" cm="1">
        <f t="array" aca="1" ref="HP93" ca="1">INDEX(HP$13:HP92,$B93+1,1)</f>
        <v>-</v>
      </c>
      <c r="HQ93" s="535" t="str" cm="1">
        <f t="array" aca="1" ref="HQ93" ca="1">INDEX(HQ$13:HQ92,$B93+1,1)</f>
        <v>-</v>
      </c>
      <c r="HR93" s="535" t="str" cm="1">
        <f t="array" aca="1" ref="HR93" ca="1">INDEX(HR$13:HR92,$B93+1,1)</f>
        <v>-</v>
      </c>
      <c r="HS93" s="535" t="str" cm="1">
        <f t="array" aca="1" ref="HS93" ca="1">INDEX(HS$13:HS92,$B93+1,1)</f>
        <v>-</v>
      </c>
      <c r="HT93" s="535" t="str" cm="1">
        <f t="array" aca="1" ref="HT93" ca="1">INDEX(HT$13:HT92,$B93+1,1)</f>
        <v>-</v>
      </c>
      <c r="HU93" s="411">
        <f t="shared" si="431"/>
        <v>0</v>
      </c>
      <c r="HV93" s="535" t="str" cm="1">
        <f t="array" aca="1" ref="HV93" ca="1">INDEX(HV$13:HV92,$B93+1,1)</f>
        <v>-</v>
      </c>
      <c r="HW93" s="535" cm="1">
        <f t="array" aca="1" ref="HW93" ca="1">INDEX(HW$13:HW92,$B93+1,1)</f>
        <v>1</v>
      </c>
      <c r="HX93" s="535" cm="1">
        <f t="array" aca="1" ref="HX93" ca="1">INDEX(HX$13:HX92,$B93+1,1)</f>
        <v>0</v>
      </c>
      <c r="HY93" s="411">
        <f t="shared" si="432"/>
        <v>0</v>
      </c>
      <c r="HZ93" s="535" cm="1">
        <f t="array" aca="1" ref="HZ93" ca="1">INDEX(HZ$13:HZ92,$B93+1,1)</f>
        <v>0</v>
      </c>
      <c r="IA93" s="411">
        <f t="shared" si="433"/>
        <v>0</v>
      </c>
      <c r="IB93" s="411">
        <f t="shared" si="433"/>
        <v>0</v>
      </c>
      <c r="IC93" s="411">
        <f t="shared" si="433"/>
        <v>0</v>
      </c>
      <c r="ID93" s="411">
        <f t="shared" si="433"/>
        <v>0</v>
      </c>
      <c r="IE93" s="411">
        <f t="shared" si="433"/>
        <v>1</v>
      </c>
      <c r="IF93" s="411">
        <f t="shared" si="433"/>
        <v>0</v>
      </c>
      <c r="IG93" s="535" cm="1">
        <f t="array" aca="1" ref="IG93" ca="1">INDEX(IG$13:IG92,$B93+1,1)</f>
        <v>0</v>
      </c>
      <c r="IH93" s="535" cm="1">
        <f t="array" aca="1" ref="IH93" ca="1">INDEX(IH$13:IH92,$B93+1,1)</f>
        <v>0</v>
      </c>
      <c r="II93" s="535" cm="1">
        <f t="array" aca="1" ref="II93" ca="1">INDEX(II$13:II92,$B93+1,1)</f>
        <v>0</v>
      </c>
      <c r="IJ93" s="535" cm="1">
        <f t="array" aca="1" ref="IJ93" ca="1">INDEX(IJ$13:IJ92,$B93+1,1)</f>
        <v>0</v>
      </c>
      <c r="IK93" s="18"/>
      <c r="IL93" s="535" t="str" cm="1">
        <f t="array" aca="1" ref="IL93" ca="1">INDEX(IL$13:IL92,$B93+1,1)</f>
        <v>-</v>
      </c>
      <c r="IM93" s="535" t="str" cm="1">
        <f t="array" aca="1" ref="IM93" ca="1">INDEX(IM$13:IM92,$B93+1,1)</f>
        <v>-</v>
      </c>
      <c r="IN93" s="535" t="str" cm="1">
        <f t="array" aca="1" ref="IN93" ca="1">INDEX(IN$13:IN92,$B93+1,1)</f>
        <v>-</v>
      </c>
      <c r="IO93" s="535" t="str" cm="1">
        <f t="array" aca="1" ref="IO93" ca="1">INDEX(IO$13:IO92,$B93+1,1)</f>
        <v>-</v>
      </c>
      <c r="IP93" s="535" t="str" cm="1">
        <f t="array" aca="1" ref="IP93" ca="1">INDEX(IP$13:IP92,$B93+1,1)</f>
        <v>-</v>
      </c>
      <c r="IQ93" s="535" t="str" cm="1">
        <f t="array" aca="1" ref="IQ93" ca="1">INDEX(IQ$13:IQ92,$B93+1,1)</f>
        <v>-</v>
      </c>
      <c r="IR93" s="535" t="str" cm="1">
        <f t="array" aca="1" ref="IR93" ca="1">INDEX(IR$13:IR92,$B93+1,1)</f>
        <v>-</v>
      </c>
      <c r="IS93" s="535" t="str" cm="1">
        <f t="array" aca="1" ref="IS93" ca="1">INDEX(IS$13:IS92,$B93+1,1)</f>
        <v>-</v>
      </c>
      <c r="IT93" s="535" t="str" cm="1">
        <f t="array" aca="1" ref="IT93" ca="1">INDEX(IT$13:IT92,$B93+1,1)</f>
        <v>-</v>
      </c>
      <c r="IU93" s="535" t="str" cm="1">
        <f t="array" aca="1" ref="IU93" ca="1">INDEX(IU$13:IU92,$B93+1,1)</f>
        <v>-</v>
      </c>
      <c r="IV93" s="535" t="str" cm="1">
        <f t="array" aca="1" ref="IV93" ca="1">INDEX(IV$13:IV92,$B93+1,1)</f>
        <v>-</v>
      </c>
      <c r="IW93" s="535" t="str" cm="1">
        <f t="array" aca="1" ref="IW93" ca="1">INDEX(IW$13:IW92,$B93+1,1)</f>
        <v>-</v>
      </c>
      <c r="IX93" s="535" t="str" cm="1">
        <f t="array" aca="1" ref="IX93" ca="1">INDEX(IX$13:IX92,$B93+1,1)</f>
        <v>-</v>
      </c>
      <c r="IY93" s="535" t="str" cm="1">
        <f t="array" aca="1" ref="IY93" ca="1">INDEX(IY$13:IY92,$B93+1,1)</f>
        <v>-</v>
      </c>
      <c r="IZ93" s="535" t="str" cm="1">
        <f t="array" aca="1" ref="IZ93" ca="1">INDEX(IZ$13:IZ92,$B93+1,1)</f>
        <v>-</v>
      </c>
      <c r="JA93" s="535" t="str" cm="1">
        <f t="array" aca="1" ref="JA93" ca="1">INDEX(JA$13:JA92,$B93+1,1)</f>
        <v>-</v>
      </c>
      <c r="JB93" s="535" cm="1">
        <f t="array" aca="1" ref="JB93" ca="1">INDEX(JB$13:JB92,$B93+1,1)</f>
        <v>0</v>
      </c>
      <c r="JC93" s="535" cm="1">
        <f t="array" aca="1" ref="JC93" ca="1">INDEX(JC$13:JC92,$B93+1,1)</f>
        <v>0</v>
      </c>
      <c r="JD93" s="545" cm="1">
        <f t="array" aca="1" ref="JD93" ca="1">IF(AND($N93=JD$10,$AS93&lt;&gt;0),INDEX(i.LTWFeedLevels,$AS93,12),0)</f>
        <v>0</v>
      </c>
      <c r="JE93" s="630" cm="1">
        <f t="array" aca="1" ref="JE93" ca="1">IF(AND($N93=JE$10,$AT93&lt;&gt;0),INDEX(i.LTWFeedLevels,$AT93,12),0)</f>
        <v>0</v>
      </c>
      <c r="JF93" s="457">
        <f t="shared" ca="1" si="513"/>
        <v>0</v>
      </c>
      <c r="JG93" s="457">
        <f t="shared" ca="1" si="434"/>
        <v>0</v>
      </c>
      <c r="JH93" s="457">
        <f t="shared" ca="1" si="435"/>
        <v>0</v>
      </c>
      <c r="JI93" s="545" cm="1">
        <f t="array" aca="1" ref="JI93" ca="1">IF(AND($N93=JI$10,$AS93&lt;&gt;0),INDEX(i.LTWFeedLevels,$AS93,12),0)</f>
        <v>0</v>
      </c>
      <c r="JJ93" s="630" cm="1">
        <f t="array" aca="1" ref="JJ93" ca="1">IF(AND($N93=JJ$10,$AT93&lt;&gt;0),INDEX(i.LTWFeedLevels,$AT93,12),0)</f>
        <v>0</v>
      </c>
      <c r="JK93" s="457">
        <f t="shared" ca="1" si="436"/>
        <v>0</v>
      </c>
      <c r="JL93" s="457">
        <f t="shared" ca="1" si="437"/>
        <v>0</v>
      </c>
      <c r="JM93" s="457">
        <f t="shared" ca="1" si="438"/>
        <v>0</v>
      </c>
      <c r="JN93" s="545" cm="1">
        <f t="array" aca="1" ref="JN93" ca="1">IF(AND($N93=JN$10,$AS93&lt;&gt;0),INDEX(i.LTWFeedLevels,$AS93,12),0)</f>
        <v>0</v>
      </c>
      <c r="JO93" s="630" cm="1">
        <f t="array" aca="1" ref="JO93" ca="1">IF(AND($N93=JO$10,$AT93&lt;&gt;0),INDEX(i.LTWFeedLevels,$AT93,12),0)</f>
        <v>0</v>
      </c>
      <c r="JP93" s="457">
        <f t="shared" ca="1" si="439"/>
        <v>0</v>
      </c>
      <c r="JQ93" s="457">
        <f t="shared" ca="1" si="440"/>
        <v>0</v>
      </c>
      <c r="JR93" s="457">
        <f t="shared" ca="1" si="441"/>
        <v>0</v>
      </c>
      <c r="JS93" s="189">
        <f t="shared" ca="1" si="442"/>
        <v>0</v>
      </c>
      <c r="JT93" s="189">
        <f t="shared" ca="1" si="442"/>
        <v>0</v>
      </c>
      <c r="JU93" s="189">
        <f t="shared" ca="1" si="442"/>
        <v>0</v>
      </c>
      <c r="JV93" s="189">
        <f t="shared" ca="1" si="442"/>
        <v>0</v>
      </c>
      <c r="JW93" s="189">
        <f t="shared" ca="1" si="442"/>
        <v>0</v>
      </c>
      <c r="JX93" s="189">
        <f t="shared" ca="1" si="442"/>
        <v>0</v>
      </c>
      <c r="JY93" s="189">
        <f t="shared" ca="1" si="442"/>
        <v>0</v>
      </c>
      <c r="JZ93" s="189">
        <f t="shared" ca="1" si="442"/>
        <v>0</v>
      </c>
      <c r="KA93" s="189">
        <f t="shared" ca="1" si="442"/>
        <v>0</v>
      </c>
      <c r="KB93" s="189">
        <f t="shared" ca="1" si="442"/>
        <v>0</v>
      </c>
      <c r="KC93" s="189">
        <f t="shared" ca="1" si="443"/>
        <v>0</v>
      </c>
      <c r="KD93" s="189">
        <f t="shared" ca="1" si="443"/>
        <v>0</v>
      </c>
      <c r="KE93" s="189">
        <f t="shared" ca="1" si="443"/>
        <v>0</v>
      </c>
      <c r="KF93" s="189">
        <f t="shared" ca="1" si="443"/>
        <v>0</v>
      </c>
      <c r="KG93" s="189">
        <f t="shared" ca="1" si="443"/>
        <v>0</v>
      </c>
      <c r="KH93" s="189">
        <f t="shared" ca="1" si="443"/>
        <v>0</v>
      </c>
      <c r="KI93" s="189">
        <f t="shared" ca="1" si="443"/>
        <v>0</v>
      </c>
      <c r="KJ93" s="189">
        <f t="shared" ca="1" si="443"/>
        <v>0</v>
      </c>
      <c r="KK93" s="189">
        <f t="shared" ca="1" si="443"/>
        <v>0</v>
      </c>
      <c r="KL93" s="189">
        <f t="shared" ca="1" si="443"/>
        <v>0</v>
      </c>
      <c r="KM93" s="189">
        <f t="shared" ca="1" si="444"/>
        <v>0</v>
      </c>
      <c r="KN93" s="189">
        <f t="shared" ca="1" si="444"/>
        <v>0</v>
      </c>
      <c r="KO93" s="189">
        <f t="shared" ca="1" si="444"/>
        <v>0</v>
      </c>
      <c r="KP93" s="189">
        <f t="shared" ca="1" si="444"/>
        <v>0</v>
      </c>
      <c r="KQ93" s="189">
        <f t="shared" ca="1" si="444"/>
        <v>0</v>
      </c>
      <c r="KR93" s="189">
        <f t="shared" ca="1" si="444"/>
        <v>0</v>
      </c>
      <c r="KS93" s="189">
        <f t="shared" ca="1" si="444"/>
        <v>0</v>
      </c>
      <c r="KT93" s="189">
        <f t="shared" ca="1" si="444"/>
        <v>0</v>
      </c>
      <c r="KU93" s="189">
        <f t="shared" ca="1" si="444"/>
        <v>0</v>
      </c>
      <c r="KV93" s="189">
        <f t="shared" ca="1" si="444"/>
        <v>0</v>
      </c>
      <c r="KW93" s="189">
        <f t="shared" ca="1" si="445"/>
        <v>0</v>
      </c>
      <c r="KX93" s="189">
        <f t="shared" ca="1" si="445"/>
        <v>0</v>
      </c>
      <c r="KY93" s="189">
        <f t="shared" ca="1" si="445"/>
        <v>0</v>
      </c>
      <c r="KZ93" s="189">
        <f t="shared" ca="1" si="445"/>
        <v>0</v>
      </c>
      <c r="LA93" s="189">
        <f t="shared" ca="1" si="445"/>
        <v>0</v>
      </c>
      <c r="LB93" s="189">
        <f t="shared" ca="1" si="445"/>
        <v>0</v>
      </c>
      <c r="LC93" s="189">
        <f t="shared" ca="1" si="445"/>
        <v>0</v>
      </c>
      <c r="LD93" s="189">
        <f t="shared" ca="1" si="445"/>
        <v>0</v>
      </c>
      <c r="LE93" s="189">
        <f t="shared" ca="1" si="445"/>
        <v>0</v>
      </c>
      <c r="LF93" s="189">
        <f t="shared" ca="1" si="445"/>
        <v>0</v>
      </c>
      <c r="LG93" s="189">
        <f t="shared" ca="1" si="446"/>
        <v>0</v>
      </c>
      <c r="LH93" s="189">
        <f t="shared" ca="1" si="446"/>
        <v>0</v>
      </c>
      <c r="LI93" s="189">
        <f t="shared" ca="1" si="446"/>
        <v>0</v>
      </c>
      <c r="LJ93" s="189">
        <f t="shared" ca="1" si="446"/>
        <v>0</v>
      </c>
      <c r="LK93" s="189">
        <f t="shared" ca="1" si="446"/>
        <v>0</v>
      </c>
      <c r="LL93" s="189">
        <f t="shared" ca="1" si="446"/>
        <v>0</v>
      </c>
      <c r="LM93" s="189">
        <f t="shared" ca="1" si="446"/>
        <v>0</v>
      </c>
      <c r="LN93" s="189">
        <f t="shared" ca="1" si="446"/>
        <v>0</v>
      </c>
      <c r="LO93" s="189">
        <f t="shared" ca="1" si="446"/>
        <v>0</v>
      </c>
      <c r="LP93" s="189">
        <f t="shared" ca="1" si="446"/>
        <v>0</v>
      </c>
      <c r="LQ93" s="189">
        <f t="shared" ca="1" si="447"/>
        <v>0</v>
      </c>
      <c r="LR93" s="189">
        <f t="shared" ca="1" si="447"/>
        <v>0</v>
      </c>
      <c r="LS93" s="189">
        <f t="shared" ca="1" si="447"/>
        <v>0</v>
      </c>
      <c r="LT93" s="189">
        <f t="shared" ca="1" si="447"/>
        <v>0</v>
      </c>
      <c r="LU93" s="189">
        <f t="shared" ca="1" si="447"/>
        <v>0</v>
      </c>
      <c r="LV93" s="189">
        <f t="shared" ca="1" si="447"/>
        <v>0</v>
      </c>
      <c r="LW93" s="189">
        <f t="shared" ca="1" si="447"/>
        <v>0</v>
      </c>
      <c r="LX93" s="189">
        <f t="shared" ca="1" si="447"/>
        <v>0</v>
      </c>
      <c r="LY93" s="189">
        <f t="shared" ca="1" si="447"/>
        <v>0</v>
      </c>
      <c r="LZ93" s="189">
        <f t="shared" ca="1" si="447"/>
        <v>0</v>
      </c>
      <c r="MA93" s="189">
        <f t="shared" ca="1" si="448"/>
        <v>0</v>
      </c>
      <c r="MB93" s="189">
        <f t="shared" ca="1" si="448"/>
        <v>0</v>
      </c>
      <c r="MC93" s="189">
        <f t="shared" ca="1" si="448"/>
        <v>0</v>
      </c>
      <c r="MD93" s="189">
        <f t="shared" ca="1" si="448"/>
        <v>0</v>
      </c>
      <c r="ME93" s="189">
        <f t="shared" ca="1" si="448"/>
        <v>0</v>
      </c>
      <c r="MF93" s="189">
        <f t="shared" ca="1" si="448"/>
        <v>0</v>
      </c>
      <c r="MG93" s="189">
        <f t="shared" ca="1" si="448"/>
        <v>0</v>
      </c>
      <c r="MH93" s="189">
        <f t="shared" ca="1" si="448"/>
        <v>0</v>
      </c>
      <c r="MI93" s="189">
        <f t="shared" ca="1" si="448"/>
        <v>0</v>
      </c>
      <c r="MJ93" s="189">
        <f t="shared" ca="1" si="448"/>
        <v>0</v>
      </c>
      <c r="MK93" s="189">
        <f t="shared" ca="1" si="448"/>
        <v>0</v>
      </c>
      <c r="ML93" s="189">
        <f t="shared" ca="1" si="448"/>
        <v>0</v>
      </c>
      <c r="MM93" s="557">
        <f t="shared" ca="1" si="449"/>
        <v>0</v>
      </c>
      <c r="MN93" s="557">
        <f t="shared" ca="1" si="449"/>
        <v>0</v>
      </c>
      <c r="MO93" s="557">
        <f t="shared" ca="1" si="449"/>
        <v>0</v>
      </c>
      <c r="MP93" s="557">
        <f t="shared" ca="1" si="449"/>
        <v>0</v>
      </c>
      <c r="MQ93" s="557">
        <f t="shared" ca="1" si="449"/>
        <v>0</v>
      </c>
      <c r="MR93" s="557">
        <f t="shared" ca="1" si="449"/>
        <v>0</v>
      </c>
      <c r="MS93" s="557">
        <f t="shared" ca="1" si="449"/>
        <v>0</v>
      </c>
      <c r="MT93" s="557">
        <f t="shared" ca="1" si="449"/>
        <v>0</v>
      </c>
      <c r="MU93" s="557">
        <f t="shared" ca="1" si="449"/>
        <v>0</v>
      </c>
      <c r="MV93" s="557">
        <f t="shared" ca="1" si="449"/>
        <v>0</v>
      </c>
      <c r="MW93" s="557">
        <f t="shared" ca="1" si="450"/>
        <v>0</v>
      </c>
      <c r="MX93" s="557">
        <f t="shared" ca="1" si="450"/>
        <v>0</v>
      </c>
      <c r="MY93" s="557">
        <f t="shared" ca="1" si="450"/>
        <v>0</v>
      </c>
      <c r="MZ93" s="557">
        <f t="shared" ca="1" si="450"/>
        <v>0</v>
      </c>
      <c r="NA93" s="557">
        <f t="shared" ca="1" si="450"/>
        <v>0</v>
      </c>
      <c r="NB93" s="557">
        <f t="shared" ca="1" si="450"/>
        <v>0</v>
      </c>
      <c r="NC93" s="557">
        <f t="shared" ca="1" si="450"/>
        <v>0</v>
      </c>
      <c r="ND93" s="557">
        <f t="shared" ca="1" si="450"/>
        <v>0</v>
      </c>
      <c r="NE93" s="557">
        <f t="shared" ca="1" si="450"/>
        <v>0</v>
      </c>
      <c r="NF93" s="557">
        <f t="shared" ca="1" si="450"/>
        <v>0</v>
      </c>
      <c r="NG93" s="557">
        <f t="shared" ca="1" si="451"/>
        <v>0</v>
      </c>
      <c r="NH93" s="557">
        <f t="shared" ca="1" si="451"/>
        <v>0</v>
      </c>
      <c r="NI93" s="557">
        <f t="shared" ca="1" si="451"/>
        <v>0</v>
      </c>
      <c r="NJ93" s="557">
        <f t="shared" ca="1" si="451"/>
        <v>0</v>
      </c>
      <c r="NK93" s="557">
        <f t="shared" ca="1" si="451"/>
        <v>0</v>
      </c>
      <c r="NL93" s="557">
        <f t="shared" ca="1" si="451"/>
        <v>0</v>
      </c>
      <c r="NM93" s="557">
        <f t="shared" ca="1" si="451"/>
        <v>0</v>
      </c>
      <c r="NN93" s="557">
        <f t="shared" ca="1" si="451"/>
        <v>0</v>
      </c>
      <c r="NO93" s="557">
        <f t="shared" ca="1" si="451"/>
        <v>0</v>
      </c>
      <c r="NP93" s="557">
        <f t="shared" ca="1" si="451"/>
        <v>0</v>
      </c>
      <c r="NQ93" s="557">
        <f t="shared" ca="1" si="452"/>
        <v>0</v>
      </c>
      <c r="NR93" s="557">
        <f t="shared" ca="1" si="452"/>
        <v>0</v>
      </c>
      <c r="NS93" s="557">
        <f t="shared" ca="1" si="452"/>
        <v>0</v>
      </c>
      <c r="NT93" s="557">
        <f t="shared" ca="1" si="452"/>
        <v>0</v>
      </c>
      <c r="NU93" s="557">
        <f t="shared" ca="1" si="452"/>
        <v>0</v>
      </c>
      <c r="NV93" s="557">
        <f t="shared" ca="1" si="452"/>
        <v>0</v>
      </c>
      <c r="NW93" s="557">
        <f t="shared" ca="1" si="452"/>
        <v>0</v>
      </c>
      <c r="NX93" s="557">
        <f t="shared" ca="1" si="452"/>
        <v>0</v>
      </c>
      <c r="NY93" s="557">
        <f t="shared" ca="1" si="452"/>
        <v>0</v>
      </c>
      <c r="NZ93" s="557">
        <f t="shared" ca="1" si="452"/>
        <v>0</v>
      </c>
      <c r="OA93" s="557">
        <f t="shared" ca="1" si="453"/>
        <v>0</v>
      </c>
      <c r="OB93" s="557">
        <f t="shared" ca="1" si="453"/>
        <v>0</v>
      </c>
      <c r="OC93" s="557">
        <f t="shared" ca="1" si="453"/>
        <v>0</v>
      </c>
      <c r="OD93" s="557">
        <f t="shared" ca="1" si="453"/>
        <v>0</v>
      </c>
      <c r="OE93" s="557">
        <f t="shared" ca="1" si="453"/>
        <v>0</v>
      </c>
      <c r="OF93" s="557">
        <f t="shared" ca="1" si="453"/>
        <v>0</v>
      </c>
      <c r="OG93" s="557">
        <f t="shared" ca="1" si="453"/>
        <v>0</v>
      </c>
      <c r="OH93" s="557">
        <f t="shared" ca="1" si="453"/>
        <v>0</v>
      </c>
      <c r="OI93" s="557">
        <f t="shared" ca="1" si="453"/>
        <v>0</v>
      </c>
      <c r="OJ93" s="557">
        <f t="shared" ca="1" si="453"/>
        <v>0</v>
      </c>
      <c r="OK93" s="557">
        <f t="shared" ca="1" si="454"/>
        <v>0</v>
      </c>
      <c r="OL93" s="557">
        <f t="shared" ca="1" si="454"/>
        <v>0</v>
      </c>
      <c r="OM93" s="557">
        <f t="shared" ca="1" si="454"/>
        <v>0</v>
      </c>
      <c r="ON93" s="557">
        <f t="shared" ca="1" si="454"/>
        <v>0</v>
      </c>
      <c r="OO93" s="557">
        <f t="shared" ca="1" si="454"/>
        <v>0</v>
      </c>
      <c r="OP93" s="557">
        <f t="shared" ca="1" si="454"/>
        <v>0</v>
      </c>
      <c r="OQ93" s="557">
        <f t="shared" ca="1" si="454"/>
        <v>0</v>
      </c>
      <c r="OR93" s="557">
        <f t="shared" ca="1" si="454"/>
        <v>0</v>
      </c>
      <c r="OS93" s="557">
        <f t="shared" ca="1" si="454"/>
        <v>0</v>
      </c>
      <c r="OT93" s="557">
        <f t="shared" ca="1" si="454"/>
        <v>0</v>
      </c>
      <c r="OU93" s="557">
        <f t="shared" ca="1" si="455"/>
        <v>0</v>
      </c>
      <c r="OV93" s="557">
        <f t="shared" ca="1" si="455"/>
        <v>0</v>
      </c>
      <c r="OW93" s="557">
        <f t="shared" ca="1" si="455"/>
        <v>0</v>
      </c>
      <c r="OX93" s="557">
        <f t="shared" ca="1" si="455"/>
        <v>0</v>
      </c>
      <c r="OY93" s="557">
        <f t="shared" ca="1" si="455"/>
        <v>0</v>
      </c>
      <c r="OZ93" s="557">
        <f t="shared" ca="1" si="455"/>
        <v>0</v>
      </c>
      <c r="PA93" s="557">
        <f t="shared" ca="1" si="455"/>
        <v>0</v>
      </c>
      <c r="PB93" s="557">
        <f t="shared" ca="1" si="455"/>
        <v>0</v>
      </c>
      <c r="PC93" s="557">
        <f t="shared" ca="1" si="455"/>
        <v>0</v>
      </c>
      <c r="PD93" s="557">
        <f t="shared" ca="1" si="455"/>
        <v>0</v>
      </c>
      <c r="PE93" s="557">
        <f t="shared" ca="1" si="456"/>
        <v>0</v>
      </c>
      <c r="PF93" s="557">
        <f t="shared" ca="1" si="456"/>
        <v>0</v>
      </c>
      <c r="PG93" s="557">
        <f t="shared" ca="1" si="456"/>
        <v>0</v>
      </c>
      <c r="PH93" s="557">
        <f t="shared" ca="1" si="456"/>
        <v>0</v>
      </c>
      <c r="PI93" s="557">
        <f t="shared" ca="1" si="456"/>
        <v>0</v>
      </c>
      <c r="PJ93" s="557">
        <f t="shared" ca="1" si="456"/>
        <v>0</v>
      </c>
      <c r="PK93" s="557">
        <f t="shared" ca="1" si="456"/>
        <v>0</v>
      </c>
      <c r="PL93" s="557">
        <f t="shared" ca="1" si="456"/>
        <v>0</v>
      </c>
      <c r="PM93" s="557">
        <f t="shared" ca="1" si="456"/>
        <v>0</v>
      </c>
      <c r="PN93" s="557">
        <f t="shared" ca="1" si="456"/>
        <v>0</v>
      </c>
      <c r="PO93" s="557">
        <f t="shared" ca="1" si="457"/>
        <v>0</v>
      </c>
      <c r="PP93" s="557">
        <f t="shared" ca="1" si="457"/>
        <v>0</v>
      </c>
      <c r="PQ93" s="557">
        <f t="shared" ca="1" si="457"/>
        <v>0</v>
      </c>
      <c r="PR93" s="557">
        <f t="shared" ca="1" si="457"/>
        <v>0</v>
      </c>
      <c r="PS93" s="557">
        <f t="shared" ca="1" si="457"/>
        <v>0</v>
      </c>
      <c r="PT93" s="557">
        <f t="shared" ca="1" si="457"/>
        <v>0</v>
      </c>
      <c r="PU93" s="557">
        <f t="shared" ca="1" si="457"/>
        <v>0</v>
      </c>
      <c r="PV93" s="557">
        <f t="shared" ca="1" si="457"/>
        <v>0</v>
      </c>
      <c r="PW93" s="557">
        <f t="shared" ca="1" si="457"/>
        <v>0</v>
      </c>
      <c r="PX93" s="557">
        <f t="shared" ca="1" si="457"/>
        <v>0</v>
      </c>
      <c r="PY93" s="557">
        <f t="shared" ca="1" si="458"/>
        <v>0</v>
      </c>
      <c r="PZ93" s="557">
        <f t="shared" ca="1" si="458"/>
        <v>0</v>
      </c>
      <c r="QA93" s="557">
        <f t="shared" ca="1" si="458"/>
        <v>0</v>
      </c>
      <c r="QB93" s="557">
        <f t="shared" ca="1" si="458"/>
        <v>0</v>
      </c>
      <c r="QC93" s="557">
        <f t="shared" ca="1" si="458"/>
        <v>0</v>
      </c>
      <c r="QD93" s="557">
        <f t="shared" ca="1" si="458"/>
        <v>0</v>
      </c>
      <c r="QE93" s="557">
        <f t="shared" ca="1" si="458"/>
        <v>0</v>
      </c>
      <c r="QF93" s="557">
        <f t="shared" ca="1" si="458"/>
        <v>0</v>
      </c>
      <c r="QG93" s="557">
        <f t="shared" ca="1" si="458"/>
        <v>0</v>
      </c>
      <c r="QH93" s="557">
        <f t="shared" ca="1" si="458"/>
        <v>0</v>
      </c>
      <c r="QI93" s="557">
        <f t="shared" ca="1" si="459"/>
        <v>0</v>
      </c>
      <c r="QJ93" s="557">
        <f t="shared" ca="1" si="459"/>
        <v>0</v>
      </c>
      <c r="QK93" s="557">
        <f t="shared" ca="1" si="459"/>
        <v>0</v>
      </c>
      <c r="QL93" s="557">
        <f t="shared" ca="1" si="459"/>
        <v>0</v>
      </c>
      <c r="QM93" s="557">
        <f t="shared" ca="1" si="459"/>
        <v>0</v>
      </c>
      <c r="QN93" s="557">
        <f t="shared" ca="1" si="459"/>
        <v>0</v>
      </c>
      <c r="QO93" s="557">
        <f t="shared" ca="1" si="459"/>
        <v>0</v>
      </c>
      <c r="QP93" s="557">
        <f t="shared" ca="1" si="459"/>
        <v>0</v>
      </c>
      <c r="QQ93" s="557">
        <f t="shared" ca="1" si="459"/>
        <v>0</v>
      </c>
      <c r="QR93" s="557">
        <f t="shared" ca="1" si="459"/>
        <v>0</v>
      </c>
      <c r="QS93" s="557">
        <f t="shared" ca="1" si="460"/>
        <v>0</v>
      </c>
      <c r="QT93" s="557">
        <f t="shared" ca="1" si="460"/>
        <v>0</v>
      </c>
      <c r="QU93" s="557">
        <f t="shared" ca="1" si="460"/>
        <v>0</v>
      </c>
      <c r="QV93" s="557">
        <f t="shared" ca="1" si="460"/>
        <v>0</v>
      </c>
      <c r="QW93" s="557">
        <f t="shared" ca="1" si="460"/>
        <v>0</v>
      </c>
      <c r="QX93" s="557">
        <f t="shared" ca="1" si="460"/>
        <v>0</v>
      </c>
      <c r="QY93" s="557">
        <f t="shared" ca="1" si="460"/>
        <v>0</v>
      </c>
      <c r="QZ93" s="557">
        <f t="shared" ca="1" si="460"/>
        <v>0</v>
      </c>
      <c r="RA93" s="557">
        <f t="shared" ca="1" si="460"/>
        <v>0</v>
      </c>
      <c r="RB93" s="557">
        <f t="shared" ca="1" si="460"/>
        <v>0</v>
      </c>
      <c r="RC93" s="557">
        <f t="shared" ca="1" si="461"/>
        <v>0</v>
      </c>
      <c r="RD93" s="557">
        <f t="shared" ca="1" si="461"/>
        <v>0</v>
      </c>
      <c r="RE93" s="557">
        <f t="shared" ca="1" si="461"/>
        <v>0</v>
      </c>
      <c r="RF93" s="557">
        <f t="shared" ca="1" si="461"/>
        <v>0</v>
      </c>
      <c r="RG93" s="557">
        <f t="shared" ca="1" si="461"/>
        <v>0</v>
      </c>
      <c r="RH93" s="557">
        <f t="shared" ca="1" si="461"/>
        <v>0</v>
      </c>
      <c r="RI93" s="557">
        <f t="shared" ca="1" si="461"/>
        <v>0</v>
      </c>
      <c r="RJ93" s="557">
        <f t="shared" ca="1" si="461"/>
        <v>0</v>
      </c>
      <c r="RK93" s="557">
        <f t="shared" ca="1" si="461"/>
        <v>0</v>
      </c>
      <c r="RL93" s="557">
        <f t="shared" ca="1" si="461"/>
        <v>0</v>
      </c>
      <c r="RM93" s="557">
        <f t="shared" ca="1" si="462"/>
        <v>0</v>
      </c>
      <c r="RN93" s="557">
        <f t="shared" ca="1" si="462"/>
        <v>0</v>
      </c>
      <c r="RO93" s="557">
        <f t="shared" ca="1" si="462"/>
        <v>0</v>
      </c>
      <c r="RP93" s="557">
        <f t="shared" ca="1" si="462"/>
        <v>0</v>
      </c>
      <c r="RQ93" s="557">
        <f t="shared" ca="1" si="462"/>
        <v>0</v>
      </c>
      <c r="RR93" s="557">
        <f t="shared" ca="1" si="462"/>
        <v>0</v>
      </c>
      <c r="RS93" s="557">
        <f t="shared" ca="1" si="462"/>
        <v>0</v>
      </c>
      <c r="RT93" s="557">
        <f t="shared" ca="1" si="462"/>
        <v>0</v>
      </c>
      <c r="RU93" s="557">
        <f t="shared" ca="1" si="462"/>
        <v>0</v>
      </c>
      <c r="RV93" s="557">
        <f t="shared" ca="1" si="462"/>
        <v>0</v>
      </c>
      <c r="RW93" s="557">
        <f t="shared" ca="1" si="463"/>
        <v>0</v>
      </c>
      <c r="RX93" s="557">
        <f t="shared" ca="1" si="463"/>
        <v>0</v>
      </c>
      <c r="RY93" s="557">
        <f t="shared" ca="1" si="463"/>
        <v>0</v>
      </c>
      <c r="RZ93" s="557">
        <f t="shared" ca="1" si="463"/>
        <v>0</v>
      </c>
      <c r="SA93" s="557">
        <f t="shared" ca="1" si="463"/>
        <v>0</v>
      </c>
      <c r="SB93" s="557">
        <f t="shared" ca="1" si="463"/>
        <v>0</v>
      </c>
      <c r="SC93" s="557">
        <f t="shared" ca="1" si="463"/>
        <v>0</v>
      </c>
      <c r="SD93" s="557">
        <f t="shared" ca="1" si="463"/>
        <v>0</v>
      </c>
      <c r="SE93" s="557">
        <f t="shared" ca="1" si="463"/>
        <v>0</v>
      </c>
      <c r="SF93" s="557">
        <f t="shared" ca="1" si="463"/>
        <v>0</v>
      </c>
      <c r="SG93" s="557">
        <f t="shared" ca="1" si="464"/>
        <v>0</v>
      </c>
      <c r="SH93" s="557">
        <f t="shared" ca="1" si="464"/>
        <v>0</v>
      </c>
      <c r="SI93" s="557">
        <f t="shared" ca="1" si="464"/>
        <v>0</v>
      </c>
      <c r="SJ93" s="557">
        <f t="shared" ca="1" si="464"/>
        <v>0</v>
      </c>
      <c r="SK93" s="557">
        <f t="shared" ca="1" si="464"/>
        <v>0</v>
      </c>
      <c r="SL93" s="557">
        <f t="shared" ca="1" si="464"/>
        <v>0</v>
      </c>
      <c r="SM93" s="557">
        <f t="shared" ca="1" si="464"/>
        <v>0</v>
      </c>
      <c r="SN93" s="557">
        <f t="shared" ca="1" si="464"/>
        <v>0</v>
      </c>
      <c r="SO93" s="557">
        <f t="shared" ca="1" si="464"/>
        <v>0</v>
      </c>
      <c r="SP93" s="557">
        <f t="shared" ca="1" si="464"/>
        <v>0</v>
      </c>
      <c r="SQ93" s="557">
        <f t="shared" ca="1" si="465"/>
        <v>0</v>
      </c>
      <c r="SR93" s="557">
        <f t="shared" ca="1" si="465"/>
        <v>0</v>
      </c>
      <c r="SS93" s="557">
        <f t="shared" ca="1" si="465"/>
        <v>0</v>
      </c>
      <c r="ST93" s="557">
        <f t="shared" ca="1" si="465"/>
        <v>0</v>
      </c>
      <c r="SU93" s="557">
        <f t="shared" ca="1" si="465"/>
        <v>0</v>
      </c>
      <c r="SV93" s="557">
        <f t="shared" ca="1" si="465"/>
        <v>0</v>
      </c>
      <c r="SW93" s="557">
        <f t="shared" ca="1" si="465"/>
        <v>0</v>
      </c>
      <c r="SX93" s="557">
        <f t="shared" ca="1" si="465"/>
        <v>0</v>
      </c>
      <c r="SY93" s="557">
        <f t="shared" ca="1" si="465"/>
        <v>0</v>
      </c>
      <c r="SZ93" s="557">
        <f t="shared" ca="1" si="465"/>
        <v>0</v>
      </c>
      <c r="TA93" s="557">
        <f t="shared" ca="1" si="466"/>
        <v>0</v>
      </c>
      <c r="TB93" s="557">
        <f t="shared" ca="1" si="466"/>
        <v>0</v>
      </c>
      <c r="TC93" s="557">
        <f t="shared" ca="1" si="466"/>
        <v>0</v>
      </c>
      <c r="TD93" s="557">
        <f t="shared" ca="1" si="466"/>
        <v>0</v>
      </c>
      <c r="TE93" s="557">
        <f t="shared" ca="1" si="466"/>
        <v>0</v>
      </c>
      <c r="TF93" s="557">
        <f t="shared" ca="1" si="466"/>
        <v>0</v>
      </c>
      <c r="TG93" s="557">
        <f t="shared" ca="1" si="466"/>
        <v>0</v>
      </c>
      <c r="TH93" s="557">
        <f t="shared" ca="1" si="466"/>
        <v>0</v>
      </c>
      <c r="TI93" s="557">
        <f t="shared" ca="1" si="466"/>
        <v>0</v>
      </c>
      <c r="TJ93" s="557">
        <f t="shared" ca="1" si="466"/>
        <v>0</v>
      </c>
      <c r="TK93" s="557">
        <f t="shared" ca="1" si="467"/>
        <v>0</v>
      </c>
      <c r="TL93" s="557">
        <f t="shared" ca="1" si="467"/>
        <v>0</v>
      </c>
      <c r="TM93" s="557">
        <f t="shared" ca="1" si="467"/>
        <v>0</v>
      </c>
      <c r="TN93" s="557">
        <f t="shared" ca="1" si="467"/>
        <v>0</v>
      </c>
      <c r="TO93" s="557">
        <f t="shared" ca="1" si="467"/>
        <v>0</v>
      </c>
      <c r="TP93" s="557">
        <f t="shared" ca="1" si="467"/>
        <v>0</v>
      </c>
      <c r="TQ93" s="557">
        <f t="shared" ca="1" si="467"/>
        <v>0</v>
      </c>
      <c r="TR93" s="557">
        <f t="shared" ca="1" si="467"/>
        <v>0</v>
      </c>
      <c r="TS93" s="557">
        <f t="shared" ca="1" si="467"/>
        <v>0</v>
      </c>
      <c r="TT93" s="557">
        <f t="shared" ca="1" si="467"/>
        <v>0</v>
      </c>
      <c r="TU93" s="557">
        <f t="shared" ca="1" si="468"/>
        <v>0</v>
      </c>
      <c r="TV93" s="557">
        <f t="shared" ca="1" si="468"/>
        <v>0</v>
      </c>
      <c r="TW93" s="557">
        <f t="shared" ca="1" si="468"/>
        <v>0</v>
      </c>
      <c r="TX93" s="557">
        <f t="shared" ca="1" si="468"/>
        <v>0</v>
      </c>
      <c r="TY93" s="557">
        <f t="shared" ca="1" si="468"/>
        <v>0</v>
      </c>
      <c r="TZ93" s="557">
        <f t="shared" ca="1" si="468"/>
        <v>0</v>
      </c>
      <c r="UA93" s="557">
        <f t="shared" ca="1" si="468"/>
        <v>0</v>
      </c>
      <c r="UB93" s="557">
        <f t="shared" ca="1" si="468"/>
        <v>0</v>
      </c>
      <c r="UC93" s="557">
        <f t="shared" ca="1" si="468"/>
        <v>0</v>
      </c>
      <c r="UD93" s="557">
        <f t="shared" ca="1" si="468"/>
        <v>0</v>
      </c>
      <c r="UE93" s="557">
        <f t="shared" ca="1" si="469"/>
        <v>0</v>
      </c>
      <c r="UF93" s="557">
        <f t="shared" ca="1" si="469"/>
        <v>0</v>
      </c>
      <c r="UG93" s="557">
        <f t="shared" ca="1" si="469"/>
        <v>0</v>
      </c>
      <c r="UH93" s="557">
        <f t="shared" ca="1" si="469"/>
        <v>0</v>
      </c>
      <c r="UI93" s="557">
        <f t="shared" ca="1" si="469"/>
        <v>0</v>
      </c>
      <c r="UJ93" s="557">
        <f t="shared" ca="1" si="469"/>
        <v>0</v>
      </c>
      <c r="UK93" s="557">
        <f t="shared" ca="1" si="469"/>
        <v>0</v>
      </c>
      <c r="UL93" s="557">
        <f t="shared" ca="1" si="469"/>
        <v>0</v>
      </c>
      <c r="UM93" s="557">
        <f t="shared" ca="1" si="469"/>
        <v>0</v>
      </c>
      <c r="UN93" s="557">
        <f t="shared" ca="1" si="469"/>
        <v>0</v>
      </c>
      <c r="UO93" s="557">
        <f t="shared" ca="1" si="470"/>
        <v>0</v>
      </c>
      <c r="UP93" s="557">
        <f t="shared" ca="1" si="470"/>
        <v>0</v>
      </c>
      <c r="UQ93" s="557">
        <f t="shared" ca="1" si="470"/>
        <v>0</v>
      </c>
      <c r="UR93" s="557">
        <f t="shared" ca="1" si="470"/>
        <v>0</v>
      </c>
      <c r="US93" s="557">
        <f t="shared" ca="1" si="470"/>
        <v>0</v>
      </c>
      <c r="UT93" s="557">
        <f t="shared" ca="1" si="470"/>
        <v>0</v>
      </c>
      <c r="UU93" s="557">
        <f t="shared" ca="1" si="470"/>
        <v>0</v>
      </c>
      <c r="UV93" s="557">
        <f t="shared" ca="1" si="470"/>
        <v>0</v>
      </c>
      <c r="UW93" s="557">
        <f t="shared" ca="1" si="470"/>
        <v>0</v>
      </c>
      <c r="UX93" s="557">
        <f t="shared" ca="1" si="470"/>
        <v>0</v>
      </c>
      <c r="UY93" s="557">
        <f t="shared" ca="1" si="471"/>
        <v>0</v>
      </c>
      <c r="UZ93" s="557">
        <f t="shared" ca="1" si="471"/>
        <v>0</v>
      </c>
      <c r="VA93" s="557">
        <f t="shared" ca="1" si="471"/>
        <v>0</v>
      </c>
      <c r="VB93" s="557">
        <f t="shared" ca="1" si="471"/>
        <v>0</v>
      </c>
      <c r="VC93" s="557">
        <f t="shared" ca="1" si="471"/>
        <v>0</v>
      </c>
      <c r="VD93" s="557">
        <f t="shared" ca="1" si="471"/>
        <v>0</v>
      </c>
      <c r="VE93" s="557">
        <f t="shared" ca="1" si="471"/>
        <v>0</v>
      </c>
      <c r="VF93" s="557">
        <f t="shared" ca="1" si="471"/>
        <v>0</v>
      </c>
      <c r="VG93" s="557">
        <f t="shared" ca="1" si="471"/>
        <v>0</v>
      </c>
      <c r="VH93" s="557">
        <f t="shared" ca="1" si="471"/>
        <v>0</v>
      </c>
      <c r="VI93" s="557">
        <f t="shared" ca="1" si="471"/>
        <v>0</v>
      </c>
      <c r="VJ93" s="189">
        <f t="shared" ca="1" si="472"/>
        <v>0</v>
      </c>
      <c r="VK93" s="189">
        <f t="shared" ca="1" si="472"/>
        <v>0</v>
      </c>
      <c r="VL93" s="189">
        <f t="shared" ca="1" si="472"/>
        <v>0</v>
      </c>
      <c r="VM93" s="189">
        <f t="shared" ca="1" si="472"/>
        <v>0</v>
      </c>
      <c r="VN93" s="189">
        <f t="shared" ca="1" si="472"/>
        <v>0</v>
      </c>
      <c r="VO93" s="230">
        <f t="shared" ca="1" si="473"/>
        <v>0</v>
      </c>
      <c r="VP93" s="189">
        <f t="shared" ca="1" si="474"/>
        <v>0</v>
      </c>
      <c r="VQ93" s="189">
        <f t="shared" ca="1" si="474"/>
        <v>0</v>
      </c>
      <c r="VR93" s="189">
        <f t="shared" ca="1" si="474"/>
        <v>0</v>
      </c>
      <c r="VS93" s="189">
        <f t="shared" ca="1" si="474"/>
        <v>0</v>
      </c>
      <c r="VT93" s="189">
        <f t="shared" ca="1" si="474"/>
        <v>0</v>
      </c>
      <c r="VU93" s="230">
        <f t="shared" ca="1" si="475"/>
        <v>0</v>
      </c>
      <c r="VV93" s="231">
        <f t="shared" ca="1" si="476"/>
        <v>0</v>
      </c>
      <c r="VW93" s="231">
        <f t="shared" ca="1" si="476"/>
        <v>0</v>
      </c>
      <c r="VX93" s="231">
        <f t="shared" ca="1" si="476"/>
        <v>0</v>
      </c>
      <c r="VY93" s="231">
        <f t="shared" ca="1" si="476"/>
        <v>0</v>
      </c>
      <c r="VZ93" s="544">
        <f t="shared" ca="1" si="477"/>
        <v>0</v>
      </c>
      <c r="WA93" s="231">
        <f t="shared" ca="1" si="478"/>
        <v>0</v>
      </c>
      <c r="WB93" s="231">
        <f t="shared" ca="1" si="478"/>
        <v>0</v>
      </c>
      <c r="WC93" s="231">
        <f t="shared" ca="1" si="478"/>
        <v>0</v>
      </c>
      <c r="WD93" s="231">
        <f t="shared" ca="1" si="478"/>
        <v>0</v>
      </c>
      <c r="WE93" s="544">
        <f t="shared" ca="1" si="479"/>
        <v>0</v>
      </c>
      <c r="WF93" s="544">
        <f t="shared" ca="1" si="479"/>
        <v>0</v>
      </c>
      <c r="WG93" s="544">
        <f t="shared" ca="1" si="479"/>
        <v>0</v>
      </c>
      <c r="WH93" s="544">
        <f t="shared" ca="1" si="479"/>
        <v>0</v>
      </c>
      <c r="WI93" s="544">
        <f t="shared" ca="1" si="479"/>
        <v>0</v>
      </c>
      <c r="WJ93" s="544">
        <f t="shared" ca="1" si="479"/>
        <v>0</v>
      </c>
      <c r="WK93" s="544">
        <f t="shared" ca="1" si="479"/>
        <v>0</v>
      </c>
      <c r="WL93" s="535" cm="1">
        <f t="array" aca="1" ref="WL93" ca="1">INDEX(WL$13:WL92,$B93+1,1)</f>
        <v>0</v>
      </c>
      <c r="WM93" s="411">
        <f t="shared" ca="1" si="480"/>
        <v>19</v>
      </c>
      <c r="WN93" s="18"/>
      <c r="WO93" s="535" cm="1">
        <f t="array" aca="1" ref="WO93" ca="1">INDEX(WO$13:WO92,$B93+1,1)</f>
        <v>0</v>
      </c>
      <c r="WP93" s="411">
        <f t="shared" si="481"/>
        <v>0</v>
      </c>
      <c r="WQ93" s="535" cm="1">
        <f t="array" aca="1" ref="WQ93" ca="1">INDEX(WQ$13:WQ92,$B93+1,1)</f>
        <v>0</v>
      </c>
      <c r="WR93" s="535" t="str" cm="1">
        <f t="array" aca="1" ref="WR93" ca="1">INDEX(WR$13:WR92,$B93+1,1)</f>
        <v>-</v>
      </c>
      <c r="WS93" s="535" t="str" cm="1">
        <f t="array" aca="1" ref="WS93" ca="1">INDEX(WS$13:WS92,$B93+1,1)</f>
        <v>-</v>
      </c>
      <c r="WT93" s="535" t="str" cm="1">
        <f t="array" aca="1" ref="WT93" ca="1">INDEX(WT$13:WT92,$B93+1,1)</f>
        <v>-</v>
      </c>
      <c r="WU93" s="535" t="str" cm="1">
        <f t="array" aca="1" ref="WU93" ca="1">INDEX(WU$13:WU92,$B93+1,1)</f>
        <v>-</v>
      </c>
      <c r="WV93" s="535" t="str" cm="1">
        <f t="array" aca="1" ref="WV93" ca="1">INDEX(WV$13:WV92,$B93+1,1)</f>
        <v>-</v>
      </c>
      <c r="WW93" s="535" t="str" cm="1">
        <f t="array" aca="1" ref="WW93" ca="1">INDEX(WW$13:WW92,$B93+1,1)</f>
        <v>-</v>
      </c>
      <c r="WX93" s="535" t="str" cm="1">
        <f t="array" aca="1" ref="WX93" ca="1">INDEX(WX$13:WX92,$B93+1,1)</f>
        <v>-</v>
      </c>
      <c r="WY93" s="535" t="str" cm="1">
        <f t="array" aca="1" ref="WY93" ca="1">INDEX(WY$13:WY92,$B93+1,1)</f>
        <v>-</v>
      </c>
      <c r="WZ93" s="535" t="str" cm="1">
        <f t="array" aca="1" ref="WZ93" ca="1">INDEX(WZ$13:WZ92,$B93+1,1)</f>
        <v>-</v>
      </c>
      <c r="XA93" s="535" t="str" cm="1">
        <f t="array" aca="1" ref="XA93" ca="1">INDEX(XA$13:XA92,$B93+1,1)</f>
        <v>-</v>
      </c>
      <c r="XB93" s="535" t="str" cm="1">
        <f t="array" aca="1" ref="XB93" ca="1">INDEX(XB$13:XB92,$B93+1,1)</f>
        <v>-</v>
      </c>
      <c r="XC93" s="535" t="str" cm="1">
        <f t="array" aca="1" ref="XC93" ca="1">INDEX(XC$13:XC92,$B93+1,1)</f>
        <v>-</v>
      </c>
      <c r="XD93" s="535" t="str" cm="1">
        <f t="array" aca="1" ref="XD93" ca="1">INDEX(XD$13:XD92,$B93+1,1)</f>
        <v>-</v>
      </c>
      <c r="XE93" s="535" t="str" cm="1">
        <f t="array" aca="1" ref="XE93" ca="1">INDEX(XE$13:XE92,$B93+1,1)</f>
        <v>-</v>
      </c>
      <c r="XF93" s="535" t="str" cm="1">
        <f t="array" aca="1" ref="XF93" ca="1">INDEX(XF$13:XF92,$B93+1,1)</f>
        <v>-</v>
      </c>
      <c r="XG93" s="535" t="str" cm="1">
        <f t="array" aca="1" ref="XG93" ca="1">INDEX(XG$13:XG92,$B93+1,1)</f>
        <v>-</v>
      </c>
      <c r="XH93" s="18"/>
      <c r="XI93" s="411" t="b">
        <f t="shared" ca="1" si="482"/>
        <v>0</v>
      </c>
      <c r="XJ93" s="411" t="str">
        <f t="shared" ca="1" si="483"/>
        <v>-</v>
      </c>
      <c r="XK93" s="535" t="str" cm="1">
        <f t="array" aca="1" ref="XK93" ca="1">INDEX(XK$13:XK92,$B93+1,1)</f>
        <v>-</v>
      </c>
      <c r="XL93" s="535" t="str" cm="1">
        <f t="array" aca="1" ref="XL93" ca="1">INDEX(XL$13:XL92,$B93+1,1)</f>
        <v>-</v>
      </c>
      <c r="XM93" s="535" t="str" cm="1">
        <f t="array" aca="1" ref="XM93" ca="1">INDEX(XM$13:XM92,$B93+1,1)</f>
        <v>-</v>
      </c>
      <c r="XN93" s="545" cm="1">
        <f t="array" aca="1" ref="XN93" ca="1">INDEX(i.AgeJ,$AD93,1)</f>
        <v>0</v>
      </c>
      <c r="XO93" s="535" t="str" cm="1">
        <f t="array" aca="1" ref="XO93" ca="1">INDEX(XO$13:XO92,$B93+1,1)</f>
        <v>-</v>
      </c>
      <c r="XP93" s="411" t="str">
        <f t="shared" si="484"/>
        <v>-</v>
      </c>
      <c r="XQ93" s="411" t="str">
        <f t="shared" si="484"/>
        <v>-</v>
      </c>
      <c r="XR93" s="535" t="str" cm="1">
        <f t="array" aca="1" ref="XR93" ca="1">INDEX(XR$13:XR92,$B93+1,1)</f>
        <v>-</v>
      </c>
      <c r="XS93" s="535" t="str" cm="1">
        <f t="array" aca="1" ref="XS93" ca="1">INDEX(XS$13:XS92,$B93+1,1)</f>
        <v>-</v>
      </c>
      <c r="XT93" s="535" t="str" cm="1">
        <f t="array" aca="1" ref="XT93" ca="1">INDEX(XT$13:XT92,$B93+1,1)</f>
        <v>-</v>
      </c>
      <c r="XU93" s="535" t="str" cm="1">
        <f t="array" aca="1" ref="XU93" ca="1">INDEX(XU$13:XU92,$B93+1,1)</f>
        <v>-</v>
      </c>
      <c r="XV93" s="535" t="str" cm="1">
        <f t="array" aca="1" ref="XV93" ca="1">INDEX(XV$13:XV92,$B93+1,1)</f>
        <v>-</v>
      </c>
      <c r="XW93" s="535" t="b" cm="1">
        <f t="array" aca="1" ref="XW93" ca="1">INDEX(XW$13:XW92,$B93+1,1)</f>
        <v>1</v>
      </c>
      <c r="XX93" s="535" t="str" cm="1">
        <f t="array" aca="1" ref="XX93" ca="1">INDEX(XX$13:XX92,$B93+1,1)</f>
        <v>-</v>
      </c>
      <c r="XY93" s="535" cm="1">
        <f t="array" aca="1" ref="XY93" ca="1">INDEX(XY$13:XY92,$B93+1,1)</f>
        <v>0</v>
      </c>
      <c r="XZ93" s="535" cm="1">
        <f t="array" aca="1" ref="XZ93" ca="1">INDEX(XZ$13:XZ92,$B93+1,1)</f>
        <v>0</v>
      </c>
      <c r="YA93" s="535" cm="1">
        <f t="array" aca="1" ref="YA93" ca="1">INDEX(YA$13:YA92,$B93+1,1)</f>
        <v>0</v>
      </c>
      <c r="YB93" s="18"/>
      <c r="YC93" s="411">
        <f t="shared" si="485"/>
        <v>50</v>
      </c>
      <c r="YD93" s="411">
        <f t="shared" si="485"/>
        <v>50</v>
      </c>
      <c r="YE93" s="411">
        <f t="shared" si="485"/>
        <v>50</v>
      </c>
      <c r="YF93" s="411">
        <f t="shared" si="485"/>
        <v>50</v>
      </c>
      <c r="YG93" s="535" cm="1">
        <f t="array" aca="1" ref="YG93" ca="1">INDEX(YG$13:YG92,$B93+1,1)</f>
        <v>1</v>
      </c>
      <c r="YH93" s="535" cm="1">
        <f t="array" aca="1" ref="YH93" ca="1">INDEX(YH$13:YH92,$B93+1,1)</f>
        <v>1</v>
      </c>
      <c r="YI93" s="535" cm="1">
        <f t="array" aca="1" ref="YI93" ca="1">INDEX(YI$13:YI92,$B93+1,1)</f>
        <v>1</v>
      </c>
      <c r="YJ93" s="535" cm="1">
        <f t="array" aca="1" ref="YJ93" ca="1">INDEX(YJ$13:YJ92,$B93+1,1)</f>
        <v>1</v>
      </c>
      <c r="YK93" s="535" t="str" cm="1">
        <f t="array" aca="1" ref="YK93" ca="1">INDEX(YK$13:YK92,$B93+1,1)</f>
        <v>-</v>
      </c>
      <c r="YL93" s="535" t="str" cm="1">
        <f t="array" aca="1" ref="YL93" ca="1">INDEX(YL$13:YL92,$B93+1,1)</f>
        <v>-</v>
      </c>
      <c r="YM93" s="535" t="str" cm="1">
        <f t="array" aca="1" ref="YM93" ca="1">INDEX(YM$13:YM92,$B93+1,1)</f>
        <v>-</v>
      </c>
      <c r="YN93" s="535" t="str" cm="1">
        <f t="array" aca="1" ref="YN93" ca="1">INDEX(YN$13:YN92,$B93+1,1)</f>
        <v>-</v>
      </c>
      <c r="YO93" s="535" t="str" cm="1">
        <f t="array" aca="1" ref="YO93" ca="1">INDEX(YO$13:YO92,$B93+1,1)</f>
        <v>-</v>
      </c>
      <c r="YP93" s="535" t="str" cm="1">
        <f t="array" aca="1" ref="YP93" ca="1">INDEX(YP$13:YP92,$B93+1,1)</f>
        <v>-</v>
      </c>
      <c r="YQ93" s="535" t="str" cm="1">
        <f t="array" aca="1" ref="YQ93" ca="1">INDEX(YQ$13:YQ92,$B93+1,1)</f>
        <v>-</v>
      </c>
      <c r="YR93" s="18"/>
      <c r="YS93" s="535" t="str" cm="1">
        <f t="array" aca="1" ref="YS93" ca="1">INDEX(YS$13:YS92,$B93+1,1)</f>
        <v>-</v>
      </c>
      <c r="YT93" s="411">
        <f t="shared" ca="1" si="486"/>
        <v>1</v>
      </c>
      <c r="YU93" s="18"/>
      <c r="YV93" s="669" t="str">
        <f t="shared" ca="1" si="487"/>
        <v>-</v>
      </c>
      <c r="YW93" s="535" t="b" cm="1">
        <f t="array" aca="1" ref="YW93" ca="1">INDEX(YW$13:YW92,$B93+1,1)</f>
        <v>0</v>
      </c>
      <c r="YX93" s="535" t="b" cm="1">
        <f t="array" aca="1" ref="YX93" ca="1">INDEX(YX$13:YX92,$B93+1,1)</f>
        <v>1</v>
      </c>
      <c r="YY93" s="535" t="str" cm="1">
        <f t="array" aca="1" ref="YY93" ca="1">INDEX(YY$13:YY92,$B93+1,1)</f>
        <v>-</v>
      </c>
      <c r="YZ93" s="411" t="b">
        <f t="shared" ca="1" si="514"/>
        <v>1</v>
      </c>
      <c r="ZA93" s="535" t="b" cm="1">
        <f t="array" aca="1" ref="ZA93" ca="1">INDEX(ZA$13:ZA92,$B93+1,1)</f>
        <v>0</v>
      </c>
      <c r="ZB93" s="535" cm="1">
        <f t="array" aca="1" ref="ZB93" ca="1">INDEX(ZB$13:ZB92,$B93+1,1)</f>
        <v>0</v>
      </c>
      <c r="ZC93" s="547" cm="1">
        <f t="array" aca="1" ref="ZC93" ca="1">IF(YX93&lt;&gt;TRUE,"-",VALUE(IFERROR(VALUE($K93),0) &amp; _xlfn.SWITCH($CD93,"-",4,$CD93) &amp; $L93 &amp; $T93 &amp; "00" &amp; $N93 &amp; $AK93 &amp; $R93 &amp; _xlfn.SWITCH($AM93,3,1,$AM93) &amp; _xlfn.SWITCH($M93,4,0,$M93) &amp; $AD93 &amp; IF(MOD($H93-2,ZC$6)&gt;=ZC$7,"",TEXT(INT(MOD($H93-2,ZC$6)/2)+1,"00"))))</f>
        <v>14210012120104</v>
      </c>
      <c r="ZD93" s="662" t="str" cm="1">
        <f t="array" aca="1" ref="ZD93" ca="1">IF(YY93&lt;&gt;TRUE,"-",VALUE(IFERROR(VALUE($K93),0) &amp; _xlfn.SWITCH($CD93,"-",4,$CD93) &amp; $L93 &amp; $T93 &amp; "00" &amp; $N93 &amp; $AK93 &amp; $R93 &amp; _xlfn.SWITCH($AM93,3,1,$AM93) &amp; _xlfn.SWITCH($M93,4,0,$M93) &amp; $AD93 &amp; IF(MOD($H93-1,ZD$6)&gt;=ZD$7,"",TEXT(INT(MOD($H93-1,ZD$6)/2)+1,"00"))))</f>
        <v>-</v>
      </c>
      <c r="ZE93" s="543">
        <f t="shared" ca="1" si="488"/>
        <v>652</v>
      </c>
      <c r="ZF93" s="543">
        <f t="shared" ca="1" si="488"/>
        <v>686</v>
      </c>
      <c r="ZG93" s="543">
        <f t="shared" ca="1" si="488"/>
        <v>721</v>
      </c>
      <c r="ZH93" s="459">
        <f t="shared" ca="1" si="489"/>
        <v>469</v>
      </c>
      <c r="ZI93" s="459">
        <f t="shared" ca="1" si="489"/>
        <v>504</v>
      </c>
      <c r="ZJ93" s="459">
        <f t="shared" ca="1" si="489"/>
        <v>539</v>
      </c>
      <c r="ZK93" s="459">
        <f t="shared" ca="1" si="490"/>
        <v>385</v>
      </c>
      <c r="ZL93" s="459">
        <f t="shared" ca="1" si="490"/>
        <v>420</v>
      </c>
      <c r="ZM93" s="459">
        <f t="shared" ca="1" si="490"/>
        <v>455</v>
      </c>
      <c r="ZN93" s="535" t="str" cm="1">
        <f t="array" aca="1" ref="ZN93" ca="1">INDEX(ZN$13:ZN92,$B93+1,1)</f>
        <v>-</v>
      </c>
      <c r="ZO93" s="535" t="str" cm="1">
        <f t="array" aca="1" ref="ZO93" ca="1">INDEX(ZO$13:ZO92,$B93+1,1)</f>
        <v>-</v>
      </c>
      <c r="ZP93" s="535" t="str" cm="1">
        <f t="array" aca="1" ref="ZP93" ca="1">INDEX(ZP$13:ZP92,$B93+1,1)</f>
        <v>-</v>
      </c>
      <c r="ZQ93" s="535" t="str" cm="1">
        <f t="array" aca="1" ref="ZQ93" ca="1">INDEX(ZQ$13:ZQ92,$B93+1,1)</f>
        <v>-</v>
      </c>
      <c r="ZR93" s="535" t="str" cm="1">
        <f t="array" aca="1" ref="ZR93" ca="1">INDEX(ZR$13:ZR92,$B93+1,1)</f>
        <v>-</v>
      </c>
      <c r="ZS93" s="535" t="str" cm="1">
        <f t="array" aca="1" ref="ZS93" ca="1">INDEX(ZS$13:ZS92,$B93+1,1)</f>
        <v>-</v>
      </c>
      <c r="ZT93" s="535" t="str" cm="1">
        <f t="array" aca="1" ref="ZT93" ca="1">INDEX(ZT$13:ZT92,$B93+1,1)</f>
        <v>-</v>
      </c>
      <c r="ZU93" s="535" t="str" cm="1">
        <f t="array" aca="1" ref="ZU93" ca="1">INDEX(ZU$13:ZU92,$B93+1,1)</f>
        <v>-</v>
      </c>
      <c r="ZV93" s="535" t="str" cm="1">
        <f t="array" aca="1" ref="ZV93" ca="1">INDEX(ZV$13:ZV92,$B93+1,1)</f>
        <v>-</v>
      </c>
      <c r="ZW93" s="535" t="str" cm="1">
        <f t="array" aca="1" ref="ZW93" ca="1">INDEX(ZW$13:ZW92,$B93+1,1)</f>
        <v>-</v>
      </c>
      <c r="ZX93" s="535" t="str" cm="1">
        <f t="array" aca="1" ref="ZX93" ca="1">INDEX(ZX$13:ZX92,$B93+1,1)</f>
        <v>-</v>
      </c>
      <c r="ZY93" s="535" t="str" cm="1">
        <f t="array" aca="1" ref="ZY93" ca="1">INDEX(ZY$13:ZY92,$B93+1,1)</f>
        <v>-</v>
      </c>
      <c r="ZZ93" s="22">
        <v>1</v>
      </c>
      <c r="AAA93" s="22">
        <v>1</v>
      </c>
      <c r="AAB93" s="535" cm="1">
        <f t="array" aca="1" ref="AAB93" ca="1">INDEX(AAB$13:AAB92,$B93+1,1)</f>
        <v>0</v>
      </c>
      <c r="AAC93" s="535" t="str" cm="1">
        <f t="array" aca="1" ref="AAC93" ca="1">INDEX(AAC$13:AAC92,$B93+1,1)</f>
        <v>-</v>
      </c>
      <c r="AAD93" s="535" t="str" cm="1">
        <f t="array" aca="1" ref="AAD93" ca="1">INDEX(AAD$13:AAD92,$B93+1,1)</f>
        <v>-</v>
      </c>
      <c r="AAE93" s="535" t="str" cm="1">
        <f t="array" aca="1" ref="AAE93" ca="1">INDEX(AAE$13:AAE92,$B93+1,1)</f>
        <v>-</v>
      </c>
      <c r="AAF93" s="535" t="str" cm="1">
        <f t="array" aca="1" ref="AAF93" ca="1">INDEX(AAF$13:AAF92,$B93+1,1)</f>
        <v>-</v>
      </c>
      <c r="AAG93" s="535" t="str" cm="1">
        <f t="array" aca="1" ref="AAG93" ca="1">INDEX(AAG$13:AAG92,$B93+1,1)</f>
        <v>-</v>
      </c>
      <c r="AAH93" s="535" cm="1">
        <f t="array" aca="1" ref="AAH93" ca="1">INDEX(AAH$13:AAH92,$B93+1,1)</f>
        <v>0</v>
      </c>
      <c r="AAI93" s="535" t="str" cm="1">
        <f t="array" aca="1" ref="AAI93" ca="1">INDEX(AAI$13:AAI92,$B93+1,1)</f>
        <v>-</v>
      </c>
      <c r="AAJ93" s="535" t="str" cm="1">
        <f t="array" aca="1" ref="AAJ93" ca="1">INDEX(AAJ$13:AAJ92,$B93+1,1)</f>
        <v>-</v>
      </c>
      <c r="AAK93" s="535" t="str" cm="1">
        <f t="array" aca="1" ref="AAK93" ca="1">INDEX(AAK$13:AAK92,$B93+1,1)</f>
        <v>-</v>
      </c>
      <c r="AAL93" s="535" cm="1">
        <f t="array" aca="1" ref="AAL93" ca="1">INDEX(AAL$13:AAL92,$B93+1,1)</f>
        <v>1</v>
      </c>
      <c r="AAM93" s="535" cm="1">
        <f t="array" aca="1" ref="AAM93" ca="1">INDEX(AAM$13:AAM92,$B93+1,1)</f>
        <v>1</v>
      </c>
      <c r="AAN93" s="666" t="str">
        <f t="shared" ca="1" si="491"/>
        <v>-</v>
      </c>
      <c r="AAO93" s="666" t="str">
        <f t="shared" ca="1" si="491"/>
        <v>-</v>
      </c>
      <c r="AAP93" s="666" t="str">
        <f t="shared" ca="1" si="491"/>
        <v>-</v>
      </c>
      <c r="AAQ93" s="666" t="str">
        <f t="shared" ca="1" si="491"/>
        <v>-</v>
      </c>
      <c r="AAR93" s="667" t="str">
        <f t="shared" ca="1" si="492"/>
        <v>-</v>
      </c>
      <c r="AAS93" s="668" t="str">
        <f t="shared" ca="1" si="493"/>
        <v>-</v>
      </c>
      <c r="AAT93" s="669" t="str">
        <f t="shared" ca="1" si="494"/>
        <v>-</v>
      </c>
      <c r="AAU93" s="716" t="str">
        <f t="shared" ca="1" si="495"/>
        <v>-</v>
      </c>
      <c r="AAV93" s="191" t="b">
        <f t="shared" si="518"/>
        <v>0</v>
      </c>
      <c r="AAW93" s="715" t="str">
        <f t="shared" ca="1" si="496"/>
        <v>-</v>
      </c>
      <c r="AAX93" s="717" t="str">
        <f t="shared" ca="1" si="497"/>
        <v>-</v>
      </c>
      <c r="AAY93" s="717" t="str">
        <f t="shared" ca="1" si="497"/>
        <v>-</v>
      </c>
      <c r="AAZ93" s="670" t="str">
        <f t="shared" ca="1" si="498"/>
        <v>-</v>
      </c>
      <c r="ABA93" s="18"/>
      <c r="ABB93" s="545" t="b">
        <f t="shared" ca="1" si="499"/>
        <v>1</v>
      </c>
      <c r="ABC93" s="545" t="str">
        <f t="shared" ca="1" si="499"/>
        <v>-</v>
      </c>
      <c r="ABD93" s="545" t="str">
        <f t="shared" ca="1" si="499"/>
        <v>-</v>
      </c>
      <c r="ABE93" s="545" t="str">
        <f t="shared" ca="1" si="499"/>
        <v>-</v>
      </c>
      <c r="ABF93" s="545" t="str">
        <f t="shared" ca="1" si="499"/>
        <v>-</v>
      </c>
      <c r="ABG93" s="545" t="str">
        <f t="shared" ca="1" si="499"/>
        <v>-</v>
      </c>
      <c r="ABH93" s="545" t="str">
        <f t="shared" ca="1" si="499"/>
        <v>-</v>
      </c>
      <c r="ABI93" s="545" t="str">
        <f t="shared" ca="1" si="499"/>
        <v>-</v>
      </c>
      <c r="ABJ93" s="545" t="str">
        <f t="shared" ca="1" si="499"/>
        <v>-</v>
      </c>
      <c r="ABK93" s="545" t="str">
        <f t="shared" ca="1" si="499"/>
        <v>-</v>
      </c>
      <c r="ABL93" s="545" t="str">
        <f t="shared" ca="1" si="500"/>
        <v>-</v>
      </c>
      <c r="ABM93" s="545" t="str">
        <f t="shared" ca="1" si="500"/>
        <v>-</v>
      </c>
      <c r="ABN93" s="545" t="str">
        <f t="shared" ca="1" si="500"/>
        <v>-</v>
      </c>
      <c r="ABO93" s="545" t="str">
        <f t="shared" ca="1" si="500"/>
        <v>-</v>
      </c>
      <c r="ABP93" s="545" t="str">
        <f t="shared" ca="1" si="500"/>
        <v>-</v>
      </c>
      <c r="ABQ93" s="545" t="str">
        <f t="shared" ca="1" si="500"/>
        <v>-</v>
      </c>
      <c r="ABR93" s="545" t="str">
        <f t="shared" ca="1" si="500"/>
        <v>-</v>
      </c>
      <c r="ABS93" s="545" t="str">
        <f t="shared" ca="1" si="500"/>
        <v>-</v>
      </c>
      <c r="ABT93" s="545" t="b">
        <f t="shared" ca="1" si="500"/>
        <v>1</v>
      </c>
      <c r="ABU93" s="545" t="str">
        <f t="shared" ca="1" si="500"/>
        <v>-</v>
      </c>
      <c r="ABV93" s="545" t="str">
        <f t="shared" ca="1" si="501"/>
        <v>-</v>
      </c>
      <c r="ABW93" s="545" t="str">
        <f t="shared" ca="1" si="501"/>
        <v>-</v>
      </c>
      <c r="ABX93" s="545" t="str">
        <f t="shared" ca="1" si="501"/>
        <v>-</v>
      </c>
      <c r="ABY93" s="545" t="str">
        <f t="shared" ca="1" si="501"/>
        <v>-</v>
      </c>
      <c r="ABZ93" s="545" t="str">
        <f t="shared" ca="1" si="501"/>
        <v>-</v>
      </c>
      <c r="ACA93" s="545" t="str">
        <f t="shared" ca="1" si="501"/>
        <v>-</v>
      </c>
      <c r="ACB93" s="545" t="str">
        <f t="shared" ca="1" si="501"/>
        <v>-</v>
      </c>
      <c r="ACC93" s="545" t="str">
        <f t="shared" ca="1" si="501"/>
        <v>-</v>
      </c>
      <c r="ACD93" s="545" t="str">
        <f t="shared" ca="1" si="501"/>
        <v>-</v>
      </c>
      <c r="ACE93" s="545" t="str">
        <f t="shared" ca="1" si="501"/>
        <v>-</v>
      </c>
      <c r="ACF93" s="545" t="str">
        <f t="shared" ca="1" si="502"/>
        <v>-</v>
      </c>
      <c r="ACG93" s="545" t="str">
        <f t="shared" ca="1" si="502"/>
        <v>-</v>
      </c>
      <c r="ACH93" s="545" t="str">
        <f t="shared" ca="1" si="502"/>
        <v>-</v>
      </c>
      <c r="ACI93" s="545" t="str">
        <f t="shared" ca="1" si="502"/>
        <v>-</v>
      </c>
      <c r="ACJ93" s="545" t="str">
        <f t="shared" ca="1" si="502"/>
        <v>-</v>
      </c>
      <c r="ACK93" s="545" t="str">
        <f t="shared" ca="1" si="502"/>
        <v>-</v>
      </c>
      <c r="ACL93" s="545" t="b">
        <f t="shared" ca="1" si="502"/>
        <v>1</v>
      </c>
      <c r="ACM93" s="545" t="str">
        <f t="shared" ca="1" si="502"/>
        <v>-</v>
      </c>
      <c r="ACN93" s="545" t="str">
        <f t="shared" ca="1" si="502"/>
        <v>-</v>
      </c>
      <c r="ACO93" s="545" t="str">
        <f t="shared" ca="1" si="502"/>
        <v>-</v>
      </c>
      <c r="ACP93" s="545" t="str">
        <f t="shared" ca="1" si="503"/>
        <v>-</v>
      </c>
      <c r="ACQ93" s="545" t="str">
        <f t="shared" ca="1" si="503"/>
        <v>-</v>
      </c>
      <c r="ACR93" s="545" t="str">
        <f t="shared" ca="1" si="503"/>
        <v>-</v>
      </c>
      <c r="ACS93" s="545" t="str">
        <f t="shared" ca="1" si="503"/>
        <v>-</v>
      </c>
      <c r="ACT93" s="545" t="str">
        <f t="shared" ca="1" si="503"/>
        <v>-</v>
      </c>
      <c r="ACU93" s="545" t="str">
        <f t="shared" ca="1" si="503"/>
        <v>-</v>
      </c>
      <c r="ACV93" s="545" t="str">
        <f t="shared" ca="1" si="503"/>
        <v>-</v>
      </c>
      <c r="ACW93" s="545" t="str">
        <f t="shared" ca="1" si="503"/>
        <v>-</v>
      </c>
      <c r="ACX93" s="545" t="str">
        <f t="shared" ca="1" si="503"/>
        <v>-</v>
      </c>
      <c r="ACY93" s="545" t="str">
        <f t="shared" ca="1" si="503"/>
        <v>-</v>
      </c>
      <c r="ACZ93" s="545" t="str">
        <f t="shared" ca="1" si="504"/>
        <v>-</v>
      </c>
      <c r="ADA93" s="545" t="str">
        <f t="shared" ca="1" si="504"/>
        <v>-</v>
      </c>
      <c r="ADB93" s="545" t="str">
        <f t="shared" ca="1" si="504"/>
        <v>-</v>
      </c>
      <c r="ADC93" s="545" t="str">
        <f t="shared" ca="1" si="504"/>
        <v>-</v>
      </c>
      <c r="ADD93" s="545" t="b">
        <f t="shared" ca="1" si="504"/>
        <v>1</v>
      </c>
      <c r="ADE93" s="545" t="str">
        <f t="shared" ca="1" si="504"/>
        <v>-</v>
      </c>
      <c r="ADF93" s="545" t="str">
        <f t="shared" ca="1" si="504"/>
        <v>-</v>
      </c>
      <c r="ADG93" s="545" t="str">
        <f t="shared" ca="1" si="504"/>
        <v>-</v>
      </c>
      <c r="ADH93" s="545" t="str">
        <f t="shared" ca="1" si="504"/>
        <v>-</v>
      </c>
      <c r="ADI93" s="545" t="str">
        <f t="shared" ca="1" si="504"/>
        <v>-</v>
      </c>
      <c r="ADJ93" s="545" t="str">
        <f t="shared" ca="1" si="505"/>
        <v>-</v>
      </c>
      <c r="ADK93" s="545" t="str">
        <f t="shared" ca="1" si="505"/>
        <v>-</v>
      </c>
      <c r="ADL93" s="545" t="str">
        <f t="shared" ca="1" si="505"/>
        <v>-</v>
      </c>
      <c r="ADM93" s="545" t="str">
        <f t="shared" ca="1" si="505"/>
        <v>-</v>
      </c>
      <c r="ADN93" s="545" t="str">
        <f t="shared" ca="1" si="505"/>
        <v>-</v>
      </c>
      <c r="ADO93" s="545" t="str">
        <f t="shared" ca="1" si="505"/>
        <v>-</v>
      </c>
      <c r="ADP93" s="545" t="str">
        <f t="shared" ca="1" si="505"/>
        <v>-</v>
      </c>
      <c r="ADQ93" s="545" t="str">
        <f t="shared" ca="1" si="505"/>
        <v>-</v>
      </c>
      <c r="ADR93" s="545" t="str">
        <f t="shared" ca="1" si="505"/>
        <v>-</v>
      </c>
      <c r="ADS93" s="545" t="str">
        <f t="shared" ca="1" si="505"/>
        <v>-</v>
      </c>
      <c r="ADT93" s="545" t="str">
        <f t="shared" ca="1" si="506"/>
        <v>-</v>
      </c>
      <c r="ADU93" s="545" t="str">
        <f t="shared" ca="1" si="506"/>
        <v>-</v>
      </c>
      <c r="ADV93" s="545" t="b">
        <f t="shared" ca="1" si="506"/>
        <v>1</v>
      </c>
      <c r="ADW93" s="545" t="str">
        <f t="shared" ca="1" si="506"/>
        <v>-</v>
      </c>
      <c r="ADX93" s="545" t="str">
        <f t="shared" ca="1" si="506"/>
        <v>-</v>
      </c>
      <c r="ADY93" s="545" t="str">
        <f t="shared" ca="1" si="506"/>
        <v>-</v>
      </c>
      <c r="ADZ93" s="545" t="str">
        <f t="shared" ca="1" si="506"/>
        <v>-</v>
      </c>
      <c r="AEA93" s="545" t="str">
        <f t="shared" ca="1" si="506"/>
        <v>-</v>
      </c>
      <c r="AEB93" s="545" t="str">
        <f t="shared" ca="1" si="506"/>
        <v>-</v>
      </c>
      <c r="AEC93" s="545" t="str">
        <f t="shared" ca="1" si="506"/>
        <v>-</v>
      </c>
      <c r="AED93" s="545" t="str">
        <f t="shared" ca="1" si="507"/>
        <v>-</v>
      </c>
      <c r="AEE93" s="545" t="str">
        <f t="shared" ca="1" si="507"/>
        <v>-</v>
      </c>
      <c r="AEF93" s="545" t="str">
        <f t="shared" ca="1" si="507"/>
        <v>-</v>
      </c>
      <c r="AEG93" s="545" t="str">
        <f t="shared" ca="1" si="507"/>
        <v>-</v>
      </c>
      <c r="AEH93" s="545" t="str">
        <f t="shared" ca="1" si="507"/>
        <v>-</v>
      </c>
      <c r="AEI93" s="545" t="str">
        <f t="shared" ca="1" si="507"/>
        <v>-</v>
      </c>
      <c r="AEJ93" s="545" t="str">
        <f t="shared" ca="1" si="507"/>
        <v>-</v>
      </c>
      <c r="AEK93" s="545" t="str">
        <f t="shared" ca="1" si="507"/>
        <v>-</v>
      </c>
      <c r="AEL93" s="545" t="str">
        <f t="shared" ca="1" si="507"/>
        <v>-</v>
      </c>
      <c r="AEM93" s="545" t="str">
        <f t="shared" ca="1" si="507"/>
        <v>-</v>
      </c>
      <c r="AEN93" s="535" cm="1">
        <f t="array" aca="1" ref="AEN93" ca="1">INDEX(AEN$13:AEN92,$B93+1,1)</f>
        <v>0</v>
      </c>
      <c r="AEO93" s="483">
        <v>0</v>
      </c>
    </row>
    <row r="94" spans="1:821" outlineLevel="2">
      <c r="A94" s="18">
        <f t="shared" si="226"/>
        <v>81</v>
      </c>
      <c r="B94" s="657">
        <f t="shared" ca="1" si="519"/>
        <v>79</v>
      </c>
      <c r="C94" s="458">
        <f t="shared" ca="1" si="385"/>
        <v>2200</v>
      </c>
      <c r="D94" s="119" t="str">
        <f t="shared" ca="1" si="386"/>
        <v>GSW</v>
      </c>
      <c r="E94" t="b">
        <v>1</v>
      </c>
      <c r="F94" t="b">
        <v>0</v>
      </c>
      <c r="G94" t="b">
        <f t="shared" si="387"/>
        <v>1</v>
      </c>
      <c r="H94" s="191">
        <f t="shared" ca="1" si="517"/>
        <v>9</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ca="1" si="388"/>
        <v>1</v>
      </c>
      <c r="O94" s="230">
        <f t="shared" ca="1" si="388"/>
        <v>9</v>
      </c>
      <c r="P94" s="230">
        <f t="shared" ca="1" si="388"/>
        <v>1</v>
      </c>
      <c r="Q94" s="230">
        <f t="shared" ca="1" si="388"/>
        <v>1</v>
      </c>
      <c r="R94" s="230">
        <f t="shared" ca="1" si="388"/>
        <v>1</v>
      </c>
      <c r="S94" s="230">
        <f t="shared" ca="1" si="388"/>
        <v>1</v>
      </c>
      <c r="T94" s="411">
        <f t="shared" ca="1" si="389"/>
        <v>1</v>
      </c>
      <c r="U94" s="411">
        <f t="shared" ca="1" si="389"/>
        <v>1</v>
      </c>
      <c r="V94" s="411">
        <f t="shared" ca="1" si="390"/>
        <v>2</v>
      </c>
      <c r="W94" s="777" t="b">
        <f t="shared" ca="1" si="391"/>
        <v>0</v>
      </c>
      <c r="X94" s="777" t="b">
        <f t="shared" ca="1" si="391"/>
        <v>0</v>
      </c>
      <c r="Y94" s="777" t="b">
        <f t="shared" ca="1" si="391"/>
        <v>1</v>
      </c>
      <c r="Z94" s="796" t="b" cm="1">
        <f t="array" aca="1" ref="Z94" ca="1">INDEX(Z$13:Z93,$B94+1,1)</f>
        <v>0</v>
      </c>
      <c r="AA94" s="411">
        <f t="shared" ca="1" si="392"/>
        <v>1</v>
      </c>
      <c r="AB94" s="411">
        <f t="shared" ca="1" si="393"/>
        <v>1</v>
      </c>
      <c r="AC94" s="230">
        <f t="shared" ca="1" si="394"/>
        <v>1</v>
      </c>
      <c r="AD94" s="230">
        <f t="shared" ca="1" si="394"/>
        <v>1</v>
      </c>
      <c r="AE94" s="230">
        <f t="shared" ca="1" si="394"/>
        <v>0</v>
      </c>
      <c r="AF94" s="230">
        <f t="shared" ca="1" si="394"/>
        <v>0</v>
      </c>
      <c r="AG94" s="230">
        <f t="shared" ca="1" si="394"/>
        <v>0</v>
      </c>
      <c r="AH94" s="230">
        <f t="shared" ca="1" si="394"/>
        <v>0</v>
      </c>
      <c r="AI94" s="87">
        <f t="shared" ca="1" si="395"/>
        <v>2</v>
      </c>
      <c r="AJ94" s="87">
        <f ca="1">INDEX(CHOOSE($N94,DataAutumn!i.AdultDrys,DataWinter!i.AdultDrys,DataSpring!i.AdultDrys),1,$T94)</f>
        <v>1</v>
      </c>
      <c r="AK94" s="230">
        <f t="shared" ca="1" si="396"/>
        <v>2</v>
      </c>
      <c r="AL94" s="535" cm="1">
        <f t="array" aca="1" ref="AL94" ca="1">INDEX(AL$13:AL93,$B94+1,1)</f>
        <v>0</v>
      </c>
      <c r="AM94" s="535" cm="1">
        <f t="array" aca="1" ref="AM94" ca="1">INDEX(AM$13:AM93,$B94+1,1)</f>
        <v>2</v>
      </c>
      <c r="AN94" s="111"/>
      <c r="AO94" s="111"/>
      <c r="AP94" s="111"/>
      <c r="AQ94" s="111"/>
      <c r="AR94" s="111"/>
      <c r="AS94" s="111"/>
      <c r="AT94" s="111"/>
      <c r="AU94" s="111"/>
      <c r="AV94" s="111"/>
      <c r="AW94" s="111"/>
      <c r="AX94" s="111"/>
      <c r="AY94" s="111"/>
      <c r="AZ94" s="111"/>
      <c r="BA94" s="312" t="str">
        <f t="shared" ca="1" si="397"/>
        <v>FS_Opt_Tem 00009 SE GSW Past     SFM     TOLAut Scan2 GFS RR+01% GP100% WP100% MP100% (PT_F43N33L11) Wean  NutS1.0 Forced</v>
      </c>
      <c r="BB94" s="8" t="str">
        <f ca="1">IF(COUNTIF($BA$13:$BA94,$BA94)=1,"-","Dup")</f>
        <v>-</v>
      </c>
      <c r="BC94" s="18"/>
      <c r="BD94" s="535" t="b" cm="1">
        <f t="array" aca="1" ref="BD94" ca="1">INDEX(BD$13:BD93,$B94+1,1)</f>
        <v>0</v>
      </c>
      <c r="BE94" s="535" t="b" cm="1">
        <f t="array" aca="1" ref="BE94" ca="1">INDEX(BE$13:BE93,$B94+1,1)</f>
        <v>0</v>
      </c>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535" t="b" cm="1">
        <f t="array" aca="1" ref="BK94" ca="1">INDEX(BK$13:BK93,$B94+1,1)</f>
        <v>0</v>
      </c>
      <c r="BL94" s="535" t="b" cm="1">
        <f t="array" aca="1" ref="BL94" ca="1">INDEX(BL$13:BL93,$B94+1,1)</f>
        <v>0</v>
      </c>
      <c r="BM94" s="18"/>
      <c r="BN94" s="411" t="b">
        <f t="shared" ca="1" si="398"/>
        <v>1</v>
      </c>
      <c r="BO94" s="411" t="str">
        <f t="shared" ca="1" si="398"/>
        <v>-</v>
      </c>
      <c r="BP94" s="411" t="b">
        <f t="shared" ca="1" si="398"/>
        <v>0</v>
      </c>
      <c r="BQ94" s="411" t="str">
        <f t="shared" ca="1" si="398"/>
        <v>-</v>
      </c>
      <c r="BR94" s="411" t="str">
        <f t="shared" ca="1" si="398"/>
        <v>-</v>
      </c>
      <c r="BS94" s="411" t="str">
        <f t="shared" ca="1" si="398"/>
        <v>-</v>
      </c>
      <c r="BT94" s="411" t="str">
        <f t="shared" ca="1" si="398"/>
        <v>-</v>
      </c>
      <c r="BU94" s="411" t="str">
        <f t="shared" ca="1" si="398"/>
        <v>-</v>
      </c>
      <c r="BV94" s="411" t="str">
        <f t="shared" ca="1" si="398"/>
        <v>-</v>
      </c>
      <c r="BW94" s="411" t="str">
        <f t="shared" ca="1" si="398"/>
        <v>-</v>
      </c>
      <c r="BX94" s="411" t="str">
        <f t="shared" ca="1" si="398"/>
        <v>-</v>
      </c>
      <c r="BY94" s="411" t="str">
        <f t="shared" ca="1" si="398"/>
        <v>-</v>
      </c>
      <c r="BZ94" s="411" t="b">
        <f t="shared" ca="1" si="398"/>
        <v>0</v>
      </c>
      <c r="CA94" s="87">
        <f t="shared" ca="1" si="398"/>
        <v>0</v>
      </c>
      <c r="CB94" s="535" t="str" cm="1">
        <f t="array" aca="1" ref="CB94" ca="1">INDEX(CB$13:CB93,$B94+1,1)</f>
        <v>-</v>
      </c>
      <c r="CC94" s="535" t="str" cm="1">
        <f t="array" aca="1" ref="CC94" ca="1">INDEX(CC$13:CC93,$B94+1,1)</f>
        <v>-</v>
      </c>
      <c r="CD94" s="535" t="str" cm="1">
        <f t="array" aca="1" ref="CD94" ca="1">INDEX(CD$13:CD93,$B94+1,1)</f>
        <v>-</v>
      </c>
      <c r="CE94" s="535" t="b" cm="1">
        <f t="array" aca="1" ref="CE94" ca="1">INDEX(CE$13:CE93,$B94+1,1)</f>
        <v>1</v>
      </c>
      <c r="CF94" s="18"/>
      <c r="CG94" s="535" t="str" cm="1">
        <f t="array" aca="1" ref="CG94" ca="1">INDEX(CG$13:CG93,$B94+1,1)</f>
        <v>-</v>
      </c>
      <c r="CH94" s="411" t="str">
        <f t="shared" ca="1" si="399"/>
        <v>-</v>
      </c>
      <c r="CI94" s="411">
        <f t="shared" ca="1" si="400"/>
        <v>1</v>
      </c>
      <c r="CJ94" s="411">
        <f t="shared" ca="1" si="400"/>
        <v>1</v>
      </c>
      <c r="CK94" s="535" t="str" cm="1">
        <f t="array" aca="1" ref="CK94" ca="1">INDEX(CK$13:CK93,$B94+1,1)</f>
        <v>-</v>
      </c>
      <c r="CL94" s="535" t="str" cm="1">
        <f t="array" aca="1" ref="CL94" ca="1">INDEX(CL$13:CL93,$B94+1,1)</f>
        <v>-</v>
      </c>
      <c r="CM94" s="535" t="str" cm="1">
        <f t="array" aca="1" ref="CM94" ca="1">INDEX(CM$13:CM93,$B94+1,1)</f>
        <v>-</v>
      </c>
      <c r="CN94" s="411" t="str">
        <f t="shared" ca="1" si="401"/>
        <v>-</v>
      </c>
      <c r="CO94" s="411">
        <f t="shared" ca="1" si="402"/>
        <v>1</v>
      </c>
      <c r="CP94" s="411">
        <f t="shared" ca="1" si="402"/>
        <v>1</v>
      </c>
      <c r="CQ94" s="535" t="str" cm="1">
        <f t="array" aca="1" ref="CQ94" ca="1">INDEX(CQ$13:CQ93,$B94+1,1)</f>
        <v>-</v>
      </c>
      <c r="CR94" s="411" t="str">
        <f t="shared" ca="1" si="403"/>
        <v>-</v>
      </c>
      <c r="CS94" s="411">
        <f t="shared" ca="1" si="404"/>
        <v>1</v>
      </c>
      <c r="CT94" s="535" t="str" cm="1">
        <f t="array" aca="1" ref="CT94" ca="1">INDEX(CT$13:CT93,$B94+1,1)</f>
        <v>-</v>
      </c>
      <c r="CU94" s="535" t="str" cm="1">
        <f t="array" aca="1" ref="CU94" ca="1">INDEX(CU$13:CU93,$B94+1,1)</f>
        <v>-</v>
      </c>
      <c r="CV94" s="411">
        <f t="shared" ca="1" si="405"/>
        <v>1</v>
      </c>
      <c r="CW94" s="535" t="str" cm="1">
        <f t="array" aca="1" ref="CW94" ca="1">INDEX(CW$13:CW93,$B94+1,1)</f>
        <v>-</v>
      </c>
      <c r="CX94" s="411" t="str">
        <f t="shared" ca="1" si="406"/>
        <v>-</v>
      </c>
      <c r="CY94" s="411">
        <f t="shared" ca="1" si="407"/>
        <v>1</v>
      </c>
      <c r="CZ94" s="411">
        <f t="shared" ca="1" si="407"/>
        <v>1</v>
      </c>
      <c r="DA94" s="535" cm="1">
        <f t="array" aca="1" ref="DA94" ca="1">INDEX(DA$13:DA93,$B94+1,1)</f>
        <v>720</v>
      </c>
      <c r="DB94" s="535" cm="1">
        <f t="array" aca="1" ref="DB94" ca="1">INDEX(DB$13:DB93,$B94+1,1)</f>
        <v>720</v>
      </c>
      <c r="DC94" s="18"/>
      <c r="DD94" s="535" t="str" cm="1">
        <f t="array" aca="1" ref="DD94" ca="1">INDEX(DD$13:DD93,$B94+1,1)</f>
        <v>-</v>
      </c>
      <c r="DE94" s="535" t="str" cm="1">
        <f t="array" aca="1" ref="DE94" ca="1">INDEX(DE$13:DE93,$B94+1,1)</f>
        <v>-</v>
      </c>
      <c r="DF94" s="535" t="str" cm="1">
        <f t="array" aca="1" ref="DF94" ca="1">INDEX(DF$13:DF93,$B94+1,1)</f>
        <v>-</v>
      </c>
      <c r="DG94" s="535" t="str" cm="1">
        <f t="array" aca="1" ref="DG94" ca="1">INDEX(DG$13:DG93,$B94+1,1)</f>
        <v>-</v>
      </c>
      <c r="DH94" s="804" cm="1">
        <f t="array" aca="1" ref="DH94" ca="1">VALUE(IFERROR(VALUE($K94),0) &amp; _xlfn.SWITCH($CD94,"-",4,$CD94) &amp; $L94 &amp; $T94 &amp; "00" &amp; $N94 &amp; $AK94 &amp; $R94 &amp; _xlfn.SWITCH($AM94,3,1,$AM94) &amp; _xlfn.SWITCH($M94,4,0,$M94) &amp; _xlfn.SWITCH($AD94,6,1,$AD94))</f>
        <v>142100121201</v>
      </c>
      <c r="DI94" s="535" cm="1">
        <f t="array" aca="1" ref="DI94" ca="1">INDEX(DI$13:DI93,$B94+1,1)</f>
        <v>1</v>
      </c>
      <c r="DJ94" s="535" cm="1">
        <f t="array" aca="1" ref="DJ94" ca="1">INDEX(DJ$13:DJ93,$B94+1,1)</f>
        <v>1</v>
      </c>
      <c r="DK94" s="411">
        <f t="shared" ca="1" si="408"/>
        <v>0</v>
      </c>
      <c r="DL94" s="411">
        <f t="shared" ca="1" si="408"/>
        <v>50</v>
      </c>
      <c r="DM94" s="411" t="str">
        <f t="shared" ca="1" si="408"/>
        <v>-</v>
      </c>
      <c r="DN94" s="411" t="str">
        <f t="shared" ca="1" si="408"/>
        <v>-</v>
      </c>
      <c r="DO94" s="411">
        <f t="shared" ca="1" si="408"/>
        <v>25.5</v>
      </c>
      <c r="DP94" s="411">
        <f t="shared" ca="1" si="408"/>
        <v>18.8</v>
      </c>
      <c r="DQ94" s="411" t="b">
        <f t="shared" ca="1" si="409"/>
        <v>0</v>
      </c>
      <c r="DR94" s="411" t="str">
        <f t="shared" ca="1" si="410"/>
        <v>-</v>
      </c>
      <c r="DS94" s="411" t="str">
        <f t="shared" ca="1" si="410"/>
        <v>-</v>
      </c>
      <c r="DT94" s="411" t="str">
        <f t="shared" ca="1" si="410"/>
        <v>-</v>
      </c>
      <c r="DU94" s="411" t="str">
        <f t="shared" ca="1" si="410"/>
        <v>-</v>
      </c>
      <c r="DV94" s="411">
        <f t="shared" ca="1" si="410"/>
        <v>500</v>
      </c>
      <c r="DW94" s="411">
        <f t="shared" ca="1" si="410"/>
        <v>500</v>
      </c>
      <c r="DX94" s="411" t="str">
        <f t="shared" ca="1" si="410"/>
        <v>-</v>
      </c>
      <c r="DY94" s="411" t="str">
        <f t="shared" ca="1" si="410"/>
        <v>-</v>
      </c>
      <c r="DZ94" s="411" t="str">
        <f t="shared" ca="1" si="410"/>
        <v>-</v>
      </c>
      <c r="EA94" s="535" cm="1">
        <f t="array" aca="1" ref="EA94" ca="1">INDEX(EA$13:EA93,$B94+1,1)</f>
        <v>0</v>
      </c>
      <c r="EB94" s="535" cm="1">
        <f t="array" aca="1" ref="EB94" ca="1">INDEX(EB$13:EB93,$B94+1,1)</f>
        <v>999999</v>
      </c>
      <c r="EC94" s="535" cm="1">
        <f t="array" aca="1" ref="EC94" ca="1">INDEX(EC$13:EC93,$B94+1,1)</f>
        <v>999999</v>
      </c>
      <c r="ED94" s="535" cm="1">
        <f t="array" aca="1" ref="ED94" ca="1">INDEX(ED$13:ED93,$B94+1,1)</f>
        <v>999999</v>
      </c>
      <c r="EE94" s="535" cm="1">
        <f t="array" aca="1" ref="EE94" ca="1">INDEX(EE$13:EE93,$B94+1,1)</f>
        <v>999999</v>
      </c>
      <c r="EF94" s="535" cm="1">
        <f t="array" aca="1" ref="EF94" ca="1">INDEX(EF$13:EF93,$B94+1,1)</f>
        <v>999999</v>
      </c>
      <c r="EG94" s="535" cm="1">
        <f t="array" aca="1" ref="EG94" ca="1">INDEX(EG$13:EG93,$B94+1,1)</f>
        <v>999999</v>
      </c>
      <c r="EH94" s="535" cm="1">
        <f t="array" aca="1" ref="EH94" ca="1">INDEX(EH$13:EH93,$B94+1,1)</f>
        <v>999999</v>
      </c>
      <c r="EI94" s="535" cm="1">
        <f t="array" aca="1" ref="EI94" ca="1">INDEX(EI$13:EI93,$B94+1,1)</f>
        <v>999999</v>
      </c>
      <c r="EJ94" s="535" cm="1">
        <f t="array" aca="1" ref="EJ94" ca="1">INDEX(EJ$13:EJ93,$B94+1,1)</f>
        <v>999999</v>
      </c>
      <c r="EK94" s="535" cm="1">
        <f t="array" aca="1" ref="EK94" ca="1">INDEX(EK$13:EK93,$B94+1,1)</f>
        <v>999999</v>
      </c>
      <c r="EL94" s="535" cm="1">
        <f t="array" aca="1" ref="EL94" ca="1">INDEX(EL$13:EL93,$B94+1,1)</f>
        <v>999999</v>
      </c>
      <c r="EM94" s="535" cm="1">
        <f t="array" aca="1" ref="EM94" ca="1">INDEX(EM$13:EM93,$B94+1,1)</f>
        <v>999999</v>
      </c>
      <c r="EN94" s="782">
        <f t="shared" ca="1" si="411"/>
        <v>0</v>
      </c>
      <c r="EO94" s="782">
        <f t="shared" ca="1" si="411"/>
        <v>0</v>
      </c>
      <c r="EP94" s="782">
        <f t="shared" ca="1" si="411"/>
        <v>999999</v>
      </c>
      <c r="EQ94" s="800" t="str">
        <f t="shared" ca="1" si="508"/>
        <v>-</v>
      </c>
      <c r="ER94" s="800" t="str">
        <f t="shared" ca="1" si="412"/>
        <v>-</v>
      </c>
      <c r="ES94" s="801">
        <f t="shared" ca="1" si="413"/>
        <v>999999</v>
      </c>
      <c r="ET94" s="802" t="str">
        <f t="shared" ca="1" si="509"/>
        <v>-</v>
      </c>
      <c r="EU94" s="781">
        <f t="shared" ca="1" si="414"/>
        <v>0</v>
      </c>
      <c r="EV94" s="779">
        <f t="shared" ca="1" si="510"/>
        <v>0</v>
      </c>
      <c r="EW94" s="780">
        <f t="shared" ca="1" si="511"/>
        <v>999999</v>
      </c>
      <c r="EX94" s="545" cm="1">
        <f t="array" aca="1" ref="EX94" ca="1">INDEX(i.ELMated,$AB94+1,1)</f>
        <v>0.3</v>
      </c>
      <c r="EY94" s="630" cm="1">
        <f t="array" aca="1" ref="EY94" ca="1">INDEX(i.ELMatedEst,$AA94+1,$T94)</f>
        <v>0.3</v>
      </c>
      <c r="EZ94" s="535" t="str" cm="1">
        <f t="array" aca="1" ref="EZ94" ca="1">INDEX(EZ$13:EZ93,$B94+1,1)</f>
        <v>-</v>
      </c>
      <c r="FA94" s="535" t="str" cm="1">
        <f t="array" aca="1" ref="FA94" ca="1">INDEX(FA$13:FA93,$B94+1,1)</f>
        <v>-</v>
      </c>
      <c r="FB94" s="664">
        <f t="shared" ca="1" si="415"/>
        <v>0</v>
      </c>
      <c r="FC94" s="666">
        <f t="shared" ca="1" si="416"/>
        <v>5.0000000000000001E-3</v>
      </c>
      <c r="FD94" s="191">
        <f t="shared" ca="1" si="512"/>
        <v>0.95</v>
      </c>
      <c r="FE94" s="667">
        <f t="shared" ca="1" si="417"/>
        <v>8.3999999999999991E-2</v>
      </c>
      <c r="FF94" s="667">
        <f ca="1">INDEX(CHOOSE($N94,DataAutumn!i.EL_PropnSold,DataWinter!i.EL_PropnSold,DataSpring!i.EL_PropnSold),$AI94,$T94)*INDEX(i.ELMatedEst,$AB94+1,$T94)*i.dAdultRR_ELPropSold
+INDEX(i.dryman,($AJ94-1)*4+$AI94,FF$7)</f>
        <v>0</v>
      </c>
      <c r="FG94" s="667">
        <f ca="1">INDEX(CHOOSE($N94,DataAutumn!i.EL_PropnSold,DataWinter!i.EL_PropnSold,DataSpring!i.EL_PropnSold),$AI94,$T94)*INDEX(i.ELMatedEst,$AB94+1,$T94)*i.dAdultRR_ELPropSold
+INDEX(i.dryman,($AJ94-1)*4+$AI94,FG$7)</f>
        <v>3.125E-2</v>
      </c>
      <c r="FH94" s="667">
        <f ca="1">INDEX(CHOOSE($N94,DataAutumn!i.EL_PropnSold,DataWinter!i.EL_PropnSold,DataSpring!i.EL_PropnSold),$AI94,$T94)*INDEX(i.ELMatedEst,$AB94+1,$T94)*i.dAdultRR_ELPropSold
+INDEX(i.dryman,($AJ94-1)*4+$AI94,FH$7)</f>
        <v>3.125E-2</v>
      </c>
      <c r="FI94" s="667">
        <f ca="1">INDEX(CHOOSE($N94,DataAutumn!i.EL_PropnSold,DataWinter!i.EL_PropnSold,DataSpring!i.EL_PropnSold),$AI94,$T94)*INDEX(i.ELMatedEst,$AB94+1,$T94)*i.dAdultRR_ELPropSold
+INDEX(i.dryman,($AJ94-1)*4+$AI94,FI$7)</f>
        <v>3.125E-2</v>
      </c>
      <c r="FJ94" s="668">
        <f ca="1">INDEX(CHOOSE($N94,DataAutumn!i.EL_PropnSold,DataWinter!i.EL_PropnSold,DataSpring!i.EL_PropnSold),$AI94,$T94)*INDEX(i.ELMatedEst,$AB94+1,$T94)*i.dAdultLSurv_ELPropSold</f>
        <v>0</v>
      </c>
      <c r="FK94" s="666" t="b">
        <f t="shared" ca="1" si="418"/>
        <v>0</v>
      </c>
      <c r="FL94" s="666" t="b">
        <f t="shared" ca="1" si="418"/>
        <v>0</v>
      </c>
      <c r="FM94" s="716" t="b">
        <f t="shared" ca="1" si="419"/>
        <v>1</v>
      </c>
      <c r="FN94" s="666" t="b">
        <f t="shared" ca="1" si="418"/>
        <v>0</v>
      </c>
      <c r="FO94" s="668">
        <f t="shared" ca="1" si="420"/>
        <v>1</v>
      </c>
      <c r="FP94" s="669">
        <f t="shared" ca="1" si="421"/>
        <v>0</v>
      </c>
      <c r="FQ94" s="670" t="b">
        <f t="shared" ca="1" si="422"/>
        <v>0</v>
      </c>
      <c r="FR94" s="665" t="b">
        <f t="shared" ca="1" si="423"/>
        <v>1</v>
      </c>
      <c r="FS94" s="411" t="b">
        <f t="shared" ca="1" si="423"/>
        <v>0</v>
      </c>
      <c r="FT94" s="411" t="b">
        <f t="shared" ca="1" si="423"/>
        <v>0</v>
      </c>
      <c r="FU94" s="87">
        <f t="shared" ca="1" si="424"/>
        <v>2</v>
      </c>
      <c r="FV94" s="87">
        <f t="shared" ca="1" si="424"/>
        <v>2</v>
      </c>
      <c r="FW94" s="411">
        <f t="shared" ca="1" si="425"/>
        <v>1</v>
      </c>
      <c r="FX94" s="411">
        <f t="shared" ca="1" si="426"/>
        <v>1</v>
      </c>
      <c r="FY94" s="411">
        <f t="shared" ca="1" si="426"/>
        <v>1</v>
      </c>
      <c r="FZ94" s="411">
        <f t="shared" ca="1" si="427"/>
        <v>1</v>
      </c>
      <c r="GA94" s="411">
        <f t="shared" ca="1" si="428"/>
        <v>0.35</v>
      </c>
      <c r="GB94" s="411" t="b">
        <f t="shared" ca="1" si="428"/>
        <v>1</v>
      </c>
      <c r="GC94" s="411" t="b">
        <f t="shared" ca="1" si="428"/>
        <v>0</v>
      </c>
      <c r="GD94" s="411" t="b">
        <f t="shared" ca="1" si="428"/>
        <v>0</v>
      </c>
      <c r="GE94" s="411" t="b">
        <f t="shared" ca="1" si="428"/>
        <v>0</v>
      </c>
      <c r="GF94" s="87">
        <f t="shared" ca="1" si="429"/>
        <v>1</v>
      </c>
      <c r="GG94" s="87">
        <f t="shared" ca="1" si="429"/>
        <v>1</v>
      </c>
      <c r="GH94" s="87">
        <f t="shared" ca="1" si="429"/>
        <v>1</v>
      </c>
      <c r="GI94" s="87">
        <f t="shared" ca="1" si="429"/>
        <v>1</v>
      </c>
      <c r="GJ94" s="87">
        <f t="shared" ca="1" si="429"/>
        <v>1</v>
      </c>
      <c r="GK94" s="87">
        <f t="shared" ca="1" si="429"/>
        <v>1</v>
      </c>
      <c r="GL94" s="87">
        <f t="shared" ca="1" si="429"/>
        <v>1</v>
      </c>
      <c r="GM94" s="87">
        <f t="shared" ca="1" si="429"/>
        <v>1</v>
      </c>
      <c r="GN94" s="411" cm="1">
        <f t="array" aca="1" ref="GN94" ca="1">INDEX(i.dse_type,1,$L94)</f>
        <v>0</v>
      </c>
      <c r="GO94" s="535" t="str" cm="1">
        <f t="array" aca="1" ref="GO94" ca="1">INDEX(GO$13:GO93,$B94+1,1)</f>
        <v>-</v>
      </c>
      <c r="GP94" s="535" t="str" cm="1">
        <f t="array" aca="1" ref="GP94" ca="1">INDEX(GP$13:GP93,$B94+1,1)</f>
        <v>-</v>
      </c>
      <c r="GQ94" s="535" t="str" cm="1">
        <f t="array" aca="1" ref="GQ94" ca="1">INDEX(GQ$13:GQ93,$B94+1,1)</f>
        <v>-</v>
      </c>
      <c r="GR94" s="18"/>
      <c r="GS94" s="535" t="str" cm="1">
        <f t="array" aca="1" ref="GS94" ca="1">INDEX(GS$13:GS93,$B94+1,1)</f>
        <v>-</v>
      </c>
      <c r="GT94" s="535" t="str" cm="1">
        <f t="array" aca="1" ref="GT94" ca="1">INDEX(GT$13:GT93,$B94+1,1)</f>
        <v>-</v>
      </c>
      <c r="GU94" s="535" t="str" cm="1">
        <f t="array" aca="1" ref="GU94" ca="1">INDEX(GU$13:GU93,$B94+1,1)</f>
        <v>-</v>
      </c>
      <c r="GV94" s="411" t="str">
        <f t="shared" si="430"/>
        <v>-</v>
      </c>
      <c r="GW94" s="535" t="str" cm="1">
        <f t="array" aca="1" ref="GW94" ca="1">INDEX(GW$13:GW93,$B94+1,1)</f>
        <v>-</v>
      </c>
      <c r="GX94" s="535" cm="1">
        <f t="array" aca="1" ref="GX94" ca="1">INDEX(GX$13:GX93,$B94+1,1)</f>
        <v>1</v>
      </c>
      <c r="GY94" s="535" cm="1">
        <f t="array" aca="1" ref="GY94" ca="1">INDEX(GY$13:GY93,$B94+1,1)</f>
        <v>1</v>
      </c>
      <c r="GZ94" s="535" t="str" cm="1">
        <f t="array" aca="1" ref="GZ94" ca="1">INDEX(GZ$13:GZ93,$B94+1,1)</f>
        <v>-</v>
      </c>
      <c r="HA94" s="535" t="str" cm="1">
        <f t="array" aca="1" ref="HA94" ca="1">INDEX(HA$13:HA93,$B94+1,1)</f>
        <v>-</v>
      </c>
      <c r="HB94" s="535" t="str" cm="1">
        <f t="array" aca="1" ref="HB94" ca="1">INDEX(HB$13:HB93,$B94+1,1)</f>
        <v>-</v>
      </c>
      <c r="HC94" s="535" t="str" cm="1">
        <f t="array" aca="1" ref="HC94" ca="1">INDEX(HC$13:HC93,$B94+1,1)</f>
        <v>-</v>
      </c>
      <c r="HD94" s="535" t="str" cm="1">
        <f t="array" aca="1" ref="HD94" ca="1">INDEX(HD$13:HD93,$B94+1,1)</f>
        <v>-</v>
      </c>
      <c r="HE94" s="535" t="str" cm="1">
        <f t="array" aca="1" ref="HE94" ca="1">INDEX(HE$13:HE93,$B94+1,1)</f>
        <v>-</v>
      </c>
      <c r="HF94" s="535" t="str" cm="1">
        <f t="array" aca="1" ref="HF94" ca="1">INDEX(HF$13:HF93,$B94+1,1)</f>
        <v>-</v>
      </c>
      <c r="HG94" s="535" t="str" cm="1">
        <f t="array" aca="1" ref="HG94" ca="1">INDEX(HG$13:HG93,$B94+1,1)</f>
        <v>-</v>
      </c>
      <c r="HH94" s="535" t="str" cm="1">
        <f t="array" aca="1" ref="HH94" ca="1">INDEX(HH$13:HH93,$B94+1,1)</f>
        <v>-</v>
      </c>
      <c r="HI94" s="535" t="str" cm="1">
        <f t="array" aca="1" ref="HI94" ca="1">INDEX(HI$13:HI93,$B94+1,1)</f>
        <v>-</v>
      </c>
      <c r="HJ94" s="535" t="str" cm="1">
        <f t="array" aca="1" ref="HJ94" ca="1">INDEX(HJ$13:HJ93,$B94+1,1)</f>
        <v>-</v>
      </c>
      <c r="HK94" s="535" t="str" cm="1">
        <f t="array" aca="1" ref="HK94" ca="1">INDEX(HK$13:HK93,$B94+1,1)</f>
        <v>-</v>
      </c>
      <c r="HL94" s="535" t="str" cm="1">
        <f t="array" aca="1" ref="HL94" ca="1">INDEX(HL$13:HL93,$B94+1,1)</f>
        <v>-</v>
      </c>
      <c r="HM94" s="535" t="str" cm="1">
        <f t="array" aca="1" ref="HM94" ca="1">INDEX(HM$13:HM93,$B94+1,1)</f>
        <v>-</v>
      </c>
      <c r="HN94" s="535" t="str" cm="1">
        <f t="array" aca="1" ref="HN94" ca="1">INDEX(HN$13:HN93,$B94+1,1)</f>
        <v>-</v>
      </c>
      <c r="HO94" s="535" t="str" cm="1">
        <f t="array" aca="1" ref="HO94" ca="1">INDEX(HO$13:HO93,$B94+1,1)</f>
        <v>-</v>
      </c>
      <c r="HP94" s="535" t="str" cm="1">
        <f t="array" aca="1" ref="HP94" ca="1">INDEX(HP$13:HP93,$B94+1,1)</f>
        <v>-</v>
      </c>
      <c r="HQ94" s="535" t="str" cm="1">
        <f t="array" aca="1" ref="HQ94" ca="1">INDEX(HQ$13:HQ93,$B94+1,1)</f>
        <v>-</v>
      </c>
      <c r="HR94" s="535" t="str" cm="1">
        <f t="array" aca="1" ref="HR94" ca="1">INDEX(HR$13:HR93,$B94+1,1)</f>
        <v>-</v>
      </c>
      <c r="HS94" s="535" t="str" cm="1">
        <f t="array" aca="1" ref="HS94" ca="1">INDEX(HS$13:HS93,$B94+1,1)</f>
        <v>-</v>
      </c>
      <c r="HT94" s="535" t="str" cm="1">
        <f t="array" aca="1" ref="HT94" ca="1">INDEX(HT$13:HT93,$B94+1,1)</f>
        <v>-</v>
      </c>
      <c r="HU94" s="411">
        <f t="shared" si="431"/>
        <v>0</v>
      </c>
      <c r="HV94" s="535" t="str" cm="1">
        <f t="array" aca="1" ref="HV94" ca="1">INDEX(HV$13:HV93,$B94+1,1)</f>
        <v>-</v>
      </c>
      <c r="HW94" s="535" cm="1">
        <f t="array" aca="1" ref="HW94" ca="1">INDEX(HW$13:HW93,$B94+1,1)</f>
        <v>1</v>
      </c>
      <c r="HX94" s="535" cm="1">
        <f t="array" aca="1" ref="HX94" ca="1">INDEX(HX$13:HX93,$B94+1,1)</f>
        <v>0</v>
      </c>
      <c r="HY94" s="411">
        <f t="shared" si="432"/>
        <v>0</v>
      </c>
      <c r="HZ94" s="535" cm="1">
        <f t="array" aca="1" ref="HZ94" ca="1">INDEX(HZ$13:HZ93,$B94+1,1)</f>
        <v>0</v>
      </c>
      <c r="IA94" s="411">
        <f t="shared" si="433"/>
        <v>0</v>
      </c>
      <c r="IB94" s="411">
        <f t="shared" si="433"/>
        <v>0</v>
      </c>
      <c r="IC94" s="411">
        <f t="shared" si="433"/>
        <v>0</v>
      </c>
      <c r="ID94" s="411">
        <f t="shared" si="433"/>
        <v>0</v>
      </c>
      <c r="IE94" s="411">
        <f t="shared" si="433"/>
        <v>1</v>
      </c>
      <c r="IF94" s="411">
        <f t="shared" si="433"/>
        <v>0</v>
      </c>
      <c r="IG94" s="535" cm="1">
        <f t="array" aca="1" ref="IG94" ca="1">INDEX(IG$13:IG93,$B94+1,1)</f>
        <v>0</v>
      </c>
      <c r="IH94" s="535" cm="1">
        <f t="array" aca="1" ref="IH94" ca="1">INDEX(IH$13:IH93,$B94+1,1)</f>
        <v>0</v>
      </c>
      <c r="II94" s="535" cm="1">
        <f t="array" aca="1" ref="II94" ca="1">INDEX(II$13:II93,$B94+1,1)</f>
        <v>0</v>
      </c>
      <c r="IJ94" s="535" cm="1">
        <f t="array" aca="1" ref="IJ94" ca="1">INDEX(IJ$13:IJ93,$B94+1,1)</f>
        <v>0</v>
      </c>
      <c r="IK94" s="18"/>
      <c r="IL94" s="535" t="str" cm="1">
        <f t="array" aca="1" ref="IL94" ca="1">INDEX(IL$13:IL93,$B94+1,1)</f>
        <v>-</v>
      </c>
      <c r="IM94" s="535" t="str" cm="1">
        <f t="array" aca="1" ref="IM94" ca="1">INDEX(IM$13:IM93,$B94+1,1)</f>
        <v>-</v>
      </c>
      <c r="IN94" s="535" t="str" cm="1">
        <f t="array" aca="1" ref="IN94" ca="1">INDEX(IN$13:IN93,$B94+1,1)</f>
        <v>-</v>
      </c>
      <c r="IO94" s="535" t="str" cm="1">
        <f t="array" aca="1" ref="IO94" ca="1">INDEX(IO$13:IO93,$B94+1,1)</f>
        <v>-</v>
      </c>
      <c r="IP94" s="535" t="str" cm="1">
        <f t="array" aca="1" ref="IP94" ca="1">INDEX(IP$13:IP93,$B94+1,1)</f>
        <v>-</v>
      </c>
      <c r="IQ94" s="535" t="str" cm="1">
        <f t="array" aca="1" ref="IQ94" ca="1">INDEX(IQ$13:IQ93,$B94+1,1)</f>
        <v>-</v>
      </c>
      <c r="IR94" s="535" t="str" cm="1">
        <f t="array" aca="1" ref="IR94" ca="1">INDEX(IR$13:IR93,$B94+1,1)</f>
        <v>-</v>
      </c>
      <c r="IS94" s="535" t="str" cm="1">
        <f t="array" aca="1" ref="IS94" ca="1">INDEX(IS$13:IS93,$B94+1,1)</f>
        <v>-</v>
      </c>
      <c r="IT94" s="535" t="str" cm="1">
        <f t="array" aca="1" ref="IT94" ca="1">INDEX(IT$13:IT93,$B94+1,1)</f>
        <v>-</v>
      </c>
      <c r="IU94" s="535" t="str" cm="1">
        <f t="array" aca="1" ref="IU94" ca="1">INDEX(IU$13:IU93,$B94+1,1)</f>
        <v>-</v>
      </c>
      <c r="IV94" s="535" t="str" cm="1">
        <f t="array" aca="1" ref="IV94" ca="1">INDEX(IV$13:IV93,$B94+1,1)</f>
        <v>-</v>
      </c>
      <c r="IW94" s="535" t="str" cm="1">
        <f t="array" aca="1" ref="IW94" ca="1">INDEX(IW$13:IW93,$B94+1,1)</f>
        <v>-</v>
      </c>
      <c r="IX94" s="535" t="str" cm="1">
        <f t="array" aca="1" ref="IX94" ca="1">INDEX(IX$13:IX93,$B94+1,1)</f>
        <v>-</v>
      </c>
      <c r="IY94" s="535" t="str" cm="1">
        <f t="array" aca="1" ref="IY94" ca="1">INDEX(IY$13:IY93,$B94+1,1)</f>
        <v>-</v>
      </c>
      <c r="IZ94" s="535" t="str" cm="1">
        <f t="array" aca="1" ref="IZ94" ca="1">INDEX(IZ$13:IZ93,$B94+1,1)</f>
        <v>-</v>
      </c>
      <c r="JA94" s="535" t="str" cm="1">
        <f t="array" aca="1" ref="JA94" ca="1">INDEX(JA$13:JA93,$B94+1,1)</f>
        <v>-</v>
      </c>
      <c r="JB94" s="535" cm="1">
        <f t="array" aca="1" ref="JB94" ca="1">INDEX(JB$13:JB93,$B94+1,1)</f>
        <v>0</v>
      </c>
      <c r="JC94" s="535" cm="1">
        <f t="array" aca="1" ref="JC94" ca="1">INDEX(JC$13:JC93,$B94+1,1)</f>
        <v>0</v>
      </c>
      <c r="JD94" s="545" cm="1">
        <f t="array" aca="1" ref="JD94" ca="1">IF(AND($N94=JD$10,$AS94&lt;&gt;0),INDEX(i.LTWFeedLevels,$AS94,12),0)</f>
        <v>0</v>
      </c>
      <c r="JE94" s="630" cm="1">
        <f t="array" aca="1" ref="JE94" ca="1">IF(AND($N94=JE$10,$AT94&lt;&gt;0),INDEX(i.LTWFeedLevels,$AT94,12),0)</f>
        <v>0</v>
      </c>
      <c r="JF94" s="457">
        <f t="shared" ca="1" si="513"/>
        <v>0</v>
      </c>
      <c r="JG94" s="457">
        <f t="shared" ca="1" si="434"/>
        <v>0</v>
      </c>
      <c r="JH94" s="457">
        <f t="shared" ca="1" si="435"/>
        <v>0</v>
      </c>
      <c r="JI94" s="545" cm="1">
        <f t="array" aca="1" ref="JI94" ca="1">IF(AND($N94=JI$10,$AS94&lt;&gt;0),INDEX(i.LTWFeedLevels,$AS94,12),0)</f>
        <v>0</v>
      </c>
      <c r="JJ94" s="630" cm="1">
        <f t="array" aca="1" ref="JJ94" ca="1">IF(AND($N94=JJ$10,$AT94&lt;&gt;0),INDEX(i.LTWFeedLevels,$AT94,12),0)</f>
        <v>0</v>
      </c>
      <c r="JK94" s="457">
        <f t="shared" ca="1" si="436"/>
        <v>0</v>
      </c>
      <c r="JL94" s="457">
        <f t="shared" ca="1" si="437"/>
        <v>0</v>
      </c>
      <c r="JM94" s="457">
        <f t="shared" ca="1" si="438"/>
        <v>0</v>
      </c>
      <c r="JN94" s="545" cm="1">
        <f t="array" aca="1" ref="JN94" ca="1">IF(AND($N94=JN$10,$AS94&lt;&gt;0),INDEX(i.LTWFeedLevels,$AS94,12),0)</f>
        <v>0</v>
      </c>
      <c r="JO94" s="630" cm="1">
        <f t="array" aca="1" ref="JO94" ca="1">IF(AND($N94=JO$10,$AT94&lt;&gt;0),INDEX(i.LTWFeedLevels,$AT94,12),0)</f>
        <v>0</v>
      </c>
      <c r="JP94" s="457">
        <f t="shared" ca="1" si="439"/>
        <v>0</v>
      </c>
      <c r="JQ94" s="457">
        <f t="shared" ca="1" si="440"/>
        <v>0</v>
      </c>
      <c r="JR94" s="457">
        <f t="shared" ca="1" si="441"/>
        <v>0</v>
      </c>
      <c r="JS94" s="189">
        <f t="shared" ca="1" si="442"/>
        <v>0</v>
      </c>
      <c r="JT94" s="189">
        <f t="shared" ca="1" si="442"/>
        <v>0</v>
      </c>
      <c r="JU94" s="189">
        <f t="shared" ca="1" si="442"/>
        <v>0</v>
      </c>
      <c r="JV94" s="189">
        <f t="shared" ca="1" si="442"/>
        <v>0</v>
      </c>
      <c r="JW94" s="189">
        <f t="shared" ca="1" si="442"/>
        <v>0</v>
      </c>
      <c r="JX94" s="189">
        <f t="shared" ca="1" si="442"/>
        <v>0</v>
      </c>
      <c r="JY94" s="189">
        <f t="shared" ca="1" si="442"/>
        <v>0</v>
      </c>
      <c r="JZ94" s="189">
        <f t="shared" ca="1" si="442"/>
        <v>0</v>
      </c>
      <c r="KA94" s="189">
        <f t="shared" ca="1" si="442"/>
        <v>0</v>
      </c>
      <c r="KB94" s="189">
        <f t="shared" ca="1" si="442"/>
        <v>0</v>
      </c>
      <c r="KC94" s="189">
        <f t="shared" ca="1" si="443"/>
        <v>0</v>
      </c>
      <c r="KD94" s="189">
        <f t="shared" ca="1" si="443"/>
        <v>0</v>
      </c>
      <c r="KE94" s="189">
        <f t="shared" ca="1" si="443"/>
        <v>0</v>
      </c>
      <c r="KF94" s="189">
        <f t="shared" ca="1" si="443"/>
        <v>0</v>
      </c>
      <c r="KG94" s="189">
        <f t="shared" ca="1" si="443"/>
        <v>0</v>
      </c>
      <c r="KH94" s="189">
        <f t="shared" ca="1" si="443"/>
        <v>0</v>
      </c>
      <c r="KI94" s="189">
        <f t="shared" ca="1" si="443"/>
        <v>0</v>
      </c>
      <c r="KJ94" s="189">
        <f t="shared" ca="1" si="443"/>
        <v>0</v>
      </c>
      <c r="KK94" s="189">
        <f t="shared" ca="1" si="443"/>
        <v>0</v>
      </c>
      <c r="KL94" s="189">
        <f t="shared" ca="1" si="443"/>
        <v>0</v>
      </c>
      <c r="KM94" s="189">
        <f t="shared" ca="1" si="444"/>
        <v>0</v>
      </c>
      <c r="KN94" s="189">
        <f t="shared" ca="1" si="444"/>
        <v>0</v>
      </c>
      <c r="KO94" s="189">
        <f t="shared" ca="1" si="444"/>
        <v>0</v>
      </c>
      <c r="KP94" s="189">
        <f t="shared" ca="1" si="444"/>
        <v>0</v>
      </c>
      <c r="KQ94" s="189">
        <f t="shared" ca="1" si="444"/>
        <v>0</v>
      </c>
      <c r="KR94" s="189">
        <f t="shared" ca="1" si="444"/>
        <v>0</v>
      </c>
      <c r="KS94" s="189">
        <f t="shared" ca="1" si="444"/>
        <v>0</v>
      </c>
      <c r="KT94" s="189">
        <f t="shared" ca="1" si="444"/>
        <v>0</v>
      </c>
      <c r="KU94" s="189">
        <f t="shared" ca="1" si="444"/>
        <v>0</v>
      </c>
      <c r="KV94" s="189">
        <f t="shared" ca="1" si="444"/>
        <v>0</v>
      </c>
      <c r="KW94" s="189">
        <f t="shared" ca="1" si="445"/>
        <v>0</v>
      </c>
      <c r="KX94" s="189">
        <f t="shared" ca="1" si="445"/>
        <v>0</v>
      </c>
      <c r="KY94" s="189">
        <f t="shared" ca="1" si="445"/>
        <v>0</v>
      </c>
      <c r="KZ94" s="189">
        <f t="shared" ca="1" si="445"/>
        <v>0</v>
      </c>
      <c r="LA94" s="189">
        <f t="shared" ca="1" si="445"/>
        <v>0</v>
      </c>
      <c r="LB94" s="189">
        <f t="shared" ca="1" si="445"/>
        <v>0</v>
      </c>
      <c r="LC94" s="189">
        <f t="shared" ca="1" si="445"/>
        <v>0</v>
      </c>
      <c r="LD94" s="189">
        <f t="shared" ca="1" si="445"/>
        <v>0</v>
      </c>
      <c r="LE94" s="189">
        <f t="shared" ca="1" si="445"/>
        <v>0</v>
      </c>
      <c r="LF94" s="189">
        <f t="shared" ca="1" si="445"/>
        <v>0</v>
      </c>
      <c r="LG94" s="189">
        <f t="shared" ca="1" si="446"/>
        <v>0</v>
      </c>
      <c r="LH94" s="189">
        <f t="shared" ca="1" si="446"/>
        <v>0</v>
      </c>
      <c r="LI94" s="189">
        <f t="shared" ca="1" si="446"/>
        <v>0</v>
      </c>
      <c r="LJ94" s="189">
        <f t="shared" ca="1" si="446"/>
        <v>0</v>
      </c>
      <c r="LK94" s="189">
        <f t="shared" ca="1" si="446"/>
        <v>0</v>
      </c>
      <c r="LL94" s="189">
        <f t="shared" ca="1" si="446"/>
        <v>0</v>
      </c>
      <c r="LM94" s="189">
        <f t="shared" ca="1" si="446"/>
        <v>0</v>
      </c>
      <c r="LN94" s="189">
        <f t="shared" ca="1" si="446"/>
        <v>0</v>
      </c>
      <c r="LO94" s="189">
        <f t="shared" ca="1" si="446"/>
        <v>0</v>
      </c>
      <c r="LP94" s="189">
        <f t="shared" ca="1" si="446"/>
        <v>0</v>
      </c>
      <c r="LQ94" s="189">
        <f t="shared" ca="1" si="447"/>
        <v>0</v>
      </c>
      <c r="LR94" s="189">
        <f t="shared" ca="1" si="447"/>
        <v>0</v>
      </c>
      <c r="LS94" s="189">
        <f t="shared" ca="1" si="447"/>
        <v>0</v>
      </c>
      <c r="LT94" s="189">
        <f t="shared" ca="1" si="447"/>
        <v>0</v>
      </c>
      <c r="LU94" s="189">
        <f t="shared" ca="1" si="447"/>
        <v>0</v>
      </c>
      <c r="LV94" s="189">
        <f t="shared" ca="1" si="447"/>
        <v>0</v>
      </c>
      <c r="LW94" s="189">
        <f t="shared" ca="1" si="447"/>
        <v>0</v>
      </c>
      <c r="LX94" s="189">
        <f t="shared" ca="1" si="447"/>
        <v>0</v>
      </c>
      <c r="LY94" s="189">
        <f t="shared" ca="1" si="447"/>
        <v>0</v>
      </c>
      <c r="LZ94" s="189">
        <f t="shared" ca="1" si="447"/>
        <v>0</v>
      </c>
      <c r="MA94" s="189">
        <f t="shared" ca="1" si="448"/>
        <v>0</v>
      </c>
      <c r="MB94" s="189">
        <f t="shared" ca="1" si="448"/>
        <v>0</v>
      </c>
      <c r="MC94" s="189">
        <f t="shared" ca="1" si="448"/>
        <v>0</v>
      </c>
      <c r="MD94" s="189">
        <f t="shared" ca="1" si="448"/>
        <v>0</v>
      </c>
      <c r="ME94" s="189">
        <f t="shared" ca="1" si="448"/>
        <v>0</v>
      </c>
      <c r="MF94" s="189">
        <f t="shared" ca="1" si="448"/>
        <v>0</v>
      </c>
      <c r="MG94" s="189">
        <f t="shared" ca="1" si="448"/>
        <v>0</v>
      </c>
      <c r="MH94" s="189">
        <f t="shared" ca="1" si="448"/>
        <v>0</v>
      </c>
      <c r="MI94" s="189">
        <f t="shared" ca="1" si="448"/>
        <v>0</v>
      </c>
      <c r="MJ94" s="189">
        <f t="shared" ca="1" si="448"/>
        <v>0</v>
      </c>
      <c r="MK94" s="189">
        <f t="shared" ca="1" si="448"/>
        <v>0</v>
      </c>
      <c r="ML94" s="189">
        <f t="shared" ca="1" si="448"/>
        <v>0</v>
      </c>
      <c r="MM94" s="557">
        <f t="shared" ca="1" si="449"/>
        <v>0</v>
      </c>
      <c r="MN94" s="557">
        <f t="shared" ca="1" si="449"/>
        <v>0</v>
      </c>
      <c r="MO94" s="557">
        <f t="shared" ca="1" si="449"/>
        <v>0</v>
      </c>
      <c r="MP94" s="557">
        <f t="shared" ca="1" si="449"/>
        <v>0</v>
      </c>
      <c r="MQ94" s="557">
        <f t="shared" ca="1" si="449"/>
        <v>0</v>
      </c>
      <c r="MR94" s="557">
        <f t="shared" ca="1" si="449"/>
        <v>0</v>
      </c>
      <c r="MS94" s="557">
        <f t="shared" ca="1" si="449"/>
        <v>0</v>
      </c>
      <c r="MT94" s="557">
        <f t="shared" ca="1" si="449"/>
        <v>0</v>
      </c>
      <c r="MU94" s="557">
        <f t="shared" ca="1" si="449"/>
        <v>0</v>
      </c>
      <c r="MV94" s="557">
        <f t="shared" ca="1" si="449"/>
        <v>0</v>
      </c>
      <c r="MW94" s="557">
        <f t="shared" ca="1" si="450"/>
        <v>0</v>
      </c>
      <c r="MX94" s="557">
        <f t="shared" ca="1" si="450"/>
        <v>0</v>
      </c>
      <c r="MY94" s="557">
        <f t="shared" ca="1" si="450"/>
        <v>0</v>
      </c>
      <c r="MZ94" s="557">
        <f t="shared" ca="1" si="450"/>
        <v>0</v>
      </c>
      <c r="NA94" s="557">
        <f t="shared" ca="1" si="450"/>
        <v>0</v>
      </c>
      <c r="NB94" s="557">
        <f t="shared" ca="1" si="450"/>
        <v>0</v>
      </c>
      <c r="NC94" s="557">
        <f t="shared" ca="1" si="450"/>
        <v>0</v>
      </c>
      <c r="ND94" s="557">
        <f t="shared" ca="1" si="450"/>
        <v>0</v>
      </c>
      <c r="NE94" s="557">
        <f t="shared" ca="1" si="450"/>
        <v>0</v>
      </c>
      <c r="NF94" s="557">
        <f t="shared" ca="1" si="450"/>
        <v>0</v>
      </c>
      <c r="NG94" s="557">
        <f t="shared" ca="1" si="451"/>
        <v>0</v>
      </c>
      <c r="NH94" s="557">
        <f t="shared" ca="1" si="451"/>
        <v>0</v>
      </c>
      <c r="NI94" s="557">
        <f t="shared" ca="1" si="451"/>
        <v>0</v>
      </c>
      <c r="NJ94" s="557">
        <f t="shared" ca="1" si="451"/>
        <v>0</v>
      </c>
      <c r="NK94" s="557">
        <f t="shared" ca="1" si="451"/>
        <v>0</v>
      </c>
      <c r="NL94" s="557">
        <f t="shared" ca="1" si="451"/>
        <v>0</v>
      </c>
      <c r="NM94" s="557">
        <f t="shared" ca="1" si="451"/>
        <v>0</v>
      </c>
      <c r="NN94" s="557">
        <f t="shared" ca="1" si="451"/>
        <v>0</v>
      </c>
      <c r="NO94" s="557">
        <f t="shared" ca="1" si="451"/>
        <v>0</v>
      </c>
      <c r="NP94" s="557">
        <f t="shared" ca="1" si="451"/>
        <v>0</v>
      </c>
      <c r="NQ94" s="557">
        <f t="shared" ca="1" si="452"/>
        <v>0</v>
      </c>
      <c r="NR94" s="557">
        <f t="shared" ca="1" si="452"/>
        <v>0</v>
      </c>
      <c r="NS94" s="557">
        <f t="shared" ca="1" si="452"/>
        <v>0</v>
      </c>
      <c r="NT94" s="557">
        <f t="shared" ca="1" si="452"/>
        <v>0</v>
      </c>
      <c r="NU94" s="557">
        <f t="shared" ca="1" si="452"/>
        <v>0</v>
      </c>
      <c r="NV94" s="557">
        <f t="shared" ca="1" si="452"/>
        <v>0</v>
      </c>
      <c r="NW94" s="557">
        <f t="shared" ca="1" si="452"/>
        <v>0</v>
      </c>
      <c r="NX94" s="557">
        <f t="shared" ca="1" si="452"/>
        <v>0</v>
      </c>
      <c r="NY94" s="557">
        <f t="shared" ca="1" si="452"/>
        <v>0</v>
      </c>
      <c r="NZ94" s="557">
        <f t="shared" ca="1" si="452"/>
        <v>0</v>
      </c>
      <c r="OA94" s="557">
        <f t="shared" ca="1" si="453"/>
        <v>0</v>
      </c>
      <c r="OB94" s="557">
        <f t="shared" ca="1" si="453"/>
        <v>0</v>
      </c>
      <c r="OC94" s="557">
        <f t="shared" ca="1" si="453"/>
        <v>0</v>
      </c>
      <c r="OD94" s="557">
        <f t="shared" ca="1" si="453"/>
        <v>0</v>
      </c>
      <c r="OE94" s="557">
        <f t="shared" ca="1" si="453"/>
        <v>0</v>
      </c>
      <c r="OF94" s="557">
        <f t="shared" ca="1" si="453"/>
        <v>0</v>
      </c>
      <c r="OG94" s="557">
        <f t="shared" ca="1" si="453"/>
        <v>0</v>
      </c>
      <c r="OH94" s="557">
        <f t="shared" ca="1" si="453"/>
        <v>0</v>
      </c>
      <c r="OI94" s="557">
        <f t="shared" ca="1" si="453"/>
        <v>0</v>
      </c>
      <c r="OJ94" s="557">
        <f t="shared" ca="1" si="453"/>
        <v>0</v>
      </c>
      <c r="OK94" s="557">
        <f t="shared" ca="1" si="454"/>
        <v>0</v>
      </c>
      <c r="OL94" s="557">
        <f t="shared" ca="1" si="454"/>
        <v>0</v>
      </c>
      <c r="OM94" s="557">
        <f t="shared" ca="1" si="454"/>
        <v>0</v>
      </c>
      <c r="ON94" s="557">
        <f t="shared" ca="1" si="454"/>
        <v>0</v>
      </c>
      <c r="OO94" s="557">
        <f t="shared" ca="1" si="454"/>
        <v>0</v>
      </c>
      <c r="OP94" s="557">
        <f t="shared" ca="1" si="454"/>
        <v>0</v>
      </c>
      <c r="OQ94" s="557">
        <f t="shared" ca="1" si="454"/>
        <v>0</v>
      </c>
      <c r="OR94" s="557">
        <f t="shared" ca="1" si="454"/>
        <v>0</v>
      </c>
      <c r="OS94" s="557">
        <f t="shared" ca="1" si="454"/>
        <v>0</v>
      </c>
      <c r="OT94" s="557">
        <f t="shared" ca="1" si="454"/>
        <v>0</v>
      </c>
      <c r="OU94" s="557">
        <f t="shared" ca="1" si="455"/>
        <v>0</v>
      </c>
      <c r="OV94" s="557">
        <f t="shared" ca="1" si="455"/>
        <v>0</v>
      </c>
      <c r="OW94" s="557">
        <f t="shared" ca="1" si="455"/>
        <v>0</v>
      </c>
      <c r="OX94" s="557">
        <f t="shared" ca="1" si="455"/>
        <v>0</v>
      </c>
      <c r="OY94" s="557">
        <f t="shared" ca="1" si="455"/>
        <v>0</v>
      </c>
      <c r="OZ94" s="557">
        <f t="shared" ca="1" si="455"/>
        <v>0</v>
      </c>
      <c r="PA94" s="557">
        <f t="shared" ca="1" si="455"/>
        <v>0</v>
      </c>
      <c r="PB94" s="557">
        <f t="shared" ca="1" si="455"/>
        <v>0</v>
      </c>
      <c r="PC94" s="557">
        <f t="shared" ca="1" si="455"/>
        <v>0</v>
      </c>
      <c r="PD94" s="557">
        <f t="shared" ca="1" si="455"/>
        <v>0</v>
      </c>
      <c r="PE94" s="557">
        <f t="shared" ca="1" si="456"/>
        <v>0</v>
      </c>
      <c r="PF94" s="557">
        <f t="shared" ca="1" si="456"/>
        <v>0</v>
      </c>
      <c r="PG94" s="557">
        <f t="shared" ca="1" si="456"/>
        <v>0</v>
      </c>
      <c r="PH94" s="557">
        <f t="shared" ca="1" si="456"/>
        <v>0</v>
      </c>
      <c r="PI94" s="557">
        <f t="shared" ca="1" si="456"/>
        <v>0</v>
      </c>
      <c r="PJ94" s="557">
        <f t="shared" ca="1" si="456"/>
        <v>0</v>
      </c>
      <c r="PK94" s="557">
        <f t="shared" ca="1" si="456"/>
        <v>0</v>
      </c>
      <c r="PL94" s="557">
        <f t="shared" ca="1" si="456"/>
        <v>0</v>
      </c>
      <c r="PM94" s="557">
        <f t="shared" ca="1" si="456"/>
        <v>0</v>
      </c>
      <c r="PN94" s="557">
        <f t="shared" ca="1" si="456"/>
        <v>0</v>
      </c>
      <c r="PO94" s="557">
        <f t="shared" ca="1" si="457"/>
        <v>0</v>
      </c>
      <c r="PP94" s="557">
        <f t="shared" ca="1" si="457"/>
        <v>0</v>
      </c>
      <c r="PQ94" s="557">
        <f t="shared" ca="1" si="457"/>
        <v>0</v>
      </c>
      <c r="PR94" s="557">
        <f t="shared" ca="1" si="457"/>
        <v>0</v>
      </c>
      <c r="PS94" s="557">
        <f t="shared" ca="1" si="457"/>
        <v>0</v>
      </c>
      <c r="PT94" s="557">
        <f t="shared" ca="1" si="457"/>
        <v>0</v>
      </c>
      <c r="PU94" s="557">
        <f t="shared" ca="1" si="457"/>
        <v>0</v>
      </c>
      <c r="PV94" s="557">
        <f t="shared" ca="1" si="457"/>
        <v>0</v>
      </c>
      <c r="PW94" s="557">
        <f t="shared" ca="1" si="457"/>
        <v>0</v>
      </c>
      <c r="PX94" s="557">
        <f t="shared" ca="1" si="457"/>
        <v>0</v>
      </c>
      <c r="PY94" s="557">
        <f t="shared" ca="1" si="458"/>
        <v>0</v>
      </c>
      <c r="PZ94" s="557">
        <f t="shared" ca="1" si="458"/>
        <v>0</v>
      </c>
      <c r="QA94" s="557">
        <f t="shared" ca="1" si="458"/>
        <v>0</v>
      </c>
      <c r="QB94" s="557">
        <f t="shared" ca="1" si="458"/>
        <v>0</v>
      </c>
      <c r="QC94" s="557">
        <f t="shared" ca="1" si="458"/>
        <v>0</v>
      </c>
      <c r="QD94" s="557">
        <f t="shared" ca="1" si="458"/>
        <v>0</v>
      </c>
      <c r="QE94" s="557">
        <f t="shared" ca="1" si="458"/>
        <v>0</v>
      </c>
      <c r="QF94" s="557">
        <f t="shared" ca="1" si="458"/>
        <v>0</v>
      </c>
      <c r="QG94" s="557">
        <f t="shared" ca="1" si="458"/>
        <v>0</v>
      </c>
      <c r="QH94" s="557">
        <f t="shared" ca="1" si="458"/>
        <v>0</v>
      </c>
      <c r="QI94" s="557">
        <f t="shared" ca="1" si="459"/>
        <v>0</v>
      </c>
      <c r="QJ94" s="557">
        <f t="shared" ca="1" si="459"/>
        <v>0</v>
      </c>
      <c r="QK94" s="557">
        <f t="shared" ca="1" si="459"/>
        <v>0</v>
      </c>
      <c r="QL94" s="557">
        <f t="shared" ca="1" si="459"/>
        <v>0</v>
      </c>
      <c r="QM94" s="557">
        <f t="shared" ca="1" si="459"/>
        <v>0</v>
      </c>
      <c r="QN94" s="557">
        <f t="shared" ca="1" si="459"/>
        <v>0</v>
      </c>
      <c r="QO94" s="557">
        <f t="shared" ca="1" si="459"/>
        <v>0</v>
      </c>
      <c r="QP94" s="557">
        <f t="shared" ca="1" si="459"/>
        <v>0</v>
      </c>
      <c r="QQ94" s="557">
        <f t="shared" ca="1" si="459"/>
        <v>0</v>
      </c>
      <c r="QR94" s="557">
        <f t="shared" ca="1" si="459"/>
        <v>0</v>
      </c>
      <c r="QS94" s="557">
        <f t="shared" ca="1" si="460"/>
        <v>0</v>
      </c>
      <c r="QT94" s="557">
        <f t="shared" ca="1" si="460"/>
        <v>0</v>
      </c>
      <c r="QU94" s="557">
        <f t="shared" ca="1" si="460"/>
        <v>0</v>
      </c>
      <c r="QV94" s="557">
        <f t="shared" ca="1" si="460"/>
        <v>0</v>
      </c>
      <c r="QW94" s="557">
        <f t="shared" ca="1" si="460"/>
        <v>0</v>
      </c>
      <c r="QX94" s="557">
        <f t="shared" ca="1" si="460"/>
        <v>0</v>
      </c>
      <c r="QY94" s="557">
        <f t="shared" ca="1" si="460"/>
        <v>0</v>
      </c>
      <c r="QZ94" s="557">
        <f t="shared" ca="1" si="460"/>
        <v>0</v>
      </c>
      <c r="RA94" s="557">
        <f t="shared" ca="1" si="460"/>
        <v>0</v>
      </c>
      <c r="RB94" s="557">
        <f t="shared" ca="1" si="460"/>
        <v>0</v>
      </c>
      <c r="RC94" s="557">
        <f t="shared" ca="1" si="461"/>
        <v>0</v>
      </c>
      <c r="RD94" s="557">
        <f t="shared" ca="1" si="461"/>
        <v>0</v>
      </c>
      <c r="RE94" s="557">
        <f t="shared" ca="1" si="461"/>
        <v>0</v>
      </c>
      <c r="RF94" s="557">
        <f t="shared" ca="1" si="461"/>
        <v>0</v>
      </c>
      <c r="RG94" s="557">
        <f t="shared" ca="1" si="461"/>
        <v>0</v>
      </c>
      <c r="RH94" s="557">
        <f t="shared" ca="1" si="461"/>
        <v>0</v>
      </c>
      <c r="RI94" s="557">
        <f t="shared" ca="1" si="461"/>
        <v>0</v>
      </c>
      <c r="RJ94" s="557">
        <f t="shared" ca="1" si="461"/>
        <v>0</v>
      </c>
      <c r="RK94" s="557">
        <f t="shared" ca="1" si="461"/>
        <v>0</v>
      </c>
      <c r="RL94" s="557">
        <f t="shared" ca="1" si="461"/>
        <v>0</v>
      </c>
      <c r="RM94" s="557">
        <f t="shared" ca="1" si="462"/>
        <v>0</v>
      </c>
      <c r="RN94" s="557">
        <f t="shared" ca="1" si="462"/>
        <v>0</v>
      </c>
      <c r="RO94" s="557">
        <f t="shared" ca="1" si="462"/>
        <v>0</v>
      </c>
      <c r="RP94" s="557">
        <f t="shared" ca="1" si="462"/>
        <v>0</v>
      </c>
      <c r="RQ94" s="557">
        <f t="shared" ca="1" si="462"/>
        <v>0</v>
      </c>
      <c r="RR94" s="557">
        <f t="shared" ca="1" si="462"/>
        <v>0</v>
      </c>
      <c r="RS94" s="557">
        <f t="shared" ca="1" si="462"/>
        <v>0</v>
      </c>
      <c r="RT94" s="557">
        <f t="shared" ca="1" si="462"/>
        <v>0</v>
      </c>
      <c r="RU94" s="557">
        <f t="shared" ca="1" si="462"/>
        <v>0</v>
      </c>
      <c r="RV94" s="557">
        <f t="shared" ca="1" si="462"/>
        <v>0</v>
      </c>
      <c r="RW94" s="557">
        <f t="shared" ca="1" si="463"/>
        <v>0</v>
      </c>
      <c r="RX94" s="557">
        <f t="shared" ca="1" si="463"/>
        <v>0</v>
      </c>
      <c r="RY94" s="557">
        <f t="shared" ca="1" si="463"/>
        <v>0</v>
      </c>
      <c r="RZ94" s="557">
        <f t="shared" ca="1" si="463"/>
        <v>0</v>
      </c>
      <c r="SA94" s="557">
        <f t="shared" ca="1" si="463"/>
        <v>0</v>
      </c>
      <c r="SB94" s="557">
        <f t="shared" ca="1" si="463"/>
        <v>0</v>
      </c>
      <c r="SC94" s="557">
        <f t="shared" ca="1" si="463"/>
        <v>0</v>
      </c>
      <c r="SD94" s="557">
        <f t="shared" ca="1" si="463"/>
        <v>0</v>
      </c>
      <c r="SE94" s="557">
        <f t="shared" ca="1" si="463"/>
        <v>0</v>
      </c>
      <c r="SF94" s="557">
        <f t="shared" ca="1" si="463"/>
        <v>0</v>
      </c>
      <c r="SG94" s="557">
        <f t="shared" ca="1" si="464"/>
        <v>0</v>
      </c>
      <c r="SH94" s="557">
        <f t="shared" ca="1" si="464"/>
        <v>0</v>
      </c>
      <c r="SI94" s="557">
        <f t="shared" ca="1" si="464"/>
        <v>0</v>
      </c>
      <c r="SJ94" s="557">
        <f t="shared" ca="1" si="464"/>
        <v>0</v>
      </c>
      <c r="SK94" s="557">
        <f t="shared" ca="1" si="464"/>
        <v>0</v>
      </c>
      <c r="SL94" s="557">
        <f t="shared" ca="1" si="464"/>
        <v>0</v>
      </c>
      <c r="SM94" s="557">
        <f t="shared" ca="1" si="464"/>
        <v>0</v>
      </c>
      <c r="SN94" s="557">
        <f t="shared" ca="1" si="464"/>
        <v>0</v>
      </c>
      <c r="SO94" s="557">
        <f t="shared" ca="1" si="464"/>
        <v>0</v>
      </c>
      <c r="SP94" s="557">
        <f t="shared" ca="1" si="464"/>
        <v>0</v>
      </c>
      <c r="SQ94" s="557">
        <f t="shared" ca="1" si="465"/>
        <v>0</v>
      </c>
      <c r="SR94" s="557">
        <f t="shared" ca="1" si="465"/>
        <v>0</v>
      </c>
      <c r="SS94" s="557">
        <f t="shared" ca="1" si="465"/>
        <v>0</v>
      </c>
      <c r="ST94" s="557">
        <f t="shared" ca="1" si="465"/>
        <v>0</v>
      </c>
      <c r="SU94" s="557">
        <f t="shared" ca="1" si="465"/>
        <v>0</v>
      </c>
      <c r="SV94" s="557">
        <f t="shared" ca="1" si="465"/>
        <v>0</v>
      </c>
      <c r="SW94" s="557">
        <f t="shared" ca="1" si="465"/>
        <v>0</v>
      </c>
      <c r="SX94" s="557">
        <f t="shared" ca="1" si="465"/>
        <v>0</v>
      </c>
      <c r="SY94" s="557">
        <f t="shared" ca="1" si="465"/>
        <v>0</v>
      </c>
      <c r="SZ94" s="557">
        <f t="shared" ca="1" si="465"/>
        <v>0</v>
      </c>
      <c r="TA94" s="557">
        <f t="shared" ca="1" si="466"/>
        <v>0</v>
      </c>
      <c r="TB94" s="557">
        <f t="shared" ca="1" si="466"/>
        <v>0</v>
      </c>
      <c r="TC94" s="557">
        <f t="shared" ca="1" si="466"/>
        <v>0</v>
      </c>
      <c r="TD94" s="557">
        <f t="shared" ca="1" si="466"/>
        <v>0</v>
      </c>
      <c r="TE94" s="557">
        <f t="shared" ca="1" si="466"/>
        <v>0</v>
      </c>
      <c r="TF94" s="557">
        <f t="shared" ca="1" si="466"/>
        <v>0</v>
      </c>
      <c r="TG94" s="557">
        <f t="shared" ca="1" si="466"/>
        <v>0</v>
      </c>
      <c r="TH94" s="557">
        <f t="shared" ca="1" si="466"/>
        <v>0</v>
      </c>
      <c r="TI94" s="557">
        <f t="shared" ca="1" si="466"/>
        <v>0</v>
      </c>
      <c r="TJ94" s="557">
        <f t="shared" ca="1" si="466"/>
        <v>0</v>
      </c>
      <c r="TK94" s="557">
        <f t="shared" ca="1" si="467"/>
        <v>0</v>
      </c>
      <c r="TL94" s="557">
        <f t="shared" ca="1" si="467"/>
        <v>0</v>
      </c>
      <c r="TM94" s="557">
        <f t="shared" ca="1" si="467"/>
        <v>0</v>
      </c>
      <c r="TN94" s="557">
        <f t="shared" ca="1" si="467"/>
        <v>0</v>
      </c>
      <c r="TO94" s="557">
        <f t="shared" ca="1" si="467"/>
        <v>0</v>
      </c>
      <c r="TP94" s="557">
        <f t="shared" ca="1" si="467"/>
        <v>0</v>
      </c>
      <c r="TQ94" s="557">
        <f t="shared" ca="1" si="467"/>
        <v>0</v>
      </c>
      <c r="TR94" s="557">
        <f t="shared" ca="1" si="467"/>
        <v>0</v>
      </c>
      <c r="TS94" s="557">
        <f t="shared" ca="1" si="467"/>
        <v>0</v>
      </c>
      <c r="TT94" s="557">
        <f t="shared" ca="1" si="467"/>
        <v>0</v>
      </c>
      <c r="TU94" s="557">
        <f t="shared" ca="1" si="468"/>
        <v>0</v>
      </c>
      <c r="TV94" s="557">
        <f t="shared" ca="1" si="468"/>
        <v>0</v>
      </c>
      <c r="TW94" s="557">
        <f t="shared" ca="1" si="468"/>
        <v>0</v>
      </c>
      <c r="TX94" s="557">
        <f t="shared" ca="1" si="468"/>
        <v>0</v>
      </c>
      <c r="TY94" s="557">
        <f t="shared" ca="1" si="468"/>
        <v>0</v>
      </c>
      <c r="TZ94" s="557">
        <f t="shared" ca="1" si="468"/>
        <v>0</v>
      </c>
      <c r="UA94" s="557">
        <f t="shared" ca="1" si="468"/>
        <v>0</v>
      </c>
      <c r="UB94" s="557">
        <f t="shared" ca="1" si="468"/>
        <v>0</v>
      </c>
      <c r="UC94" s="557">
        <f t="shared" ca="1" si="468"/>
        <v>0</v>
      </c>
      <c r="UD94" s="557">
        <f t="shared" ca="1" si="468"/>
        <v>0</v>
      </c>
      <c r="UE94" s="557">
        <f t="shared" ca="1" si="469"/>
        <v>0</v>
      </c>
      <c r="UF94" s="557">
        <f t="shared" ca="1" si="469"/>
        <v>0</v>
      </c>
      <c r="UG94" s="557">
        <f t="shared" ca="1" si="469"/>
        <v>0</v>
      </c>
      <c r="UH94" s="557">
        <f t="shared" ca="1" si="469"/>
        <v>0</v>
      </c>
      <c r="UI94" s="557">
        <f t="shared" ca="1" si="469"/>
        <v>0</v>
      </c>
      <c r="UJ94" s="557">
        <f t="shared" ca="1" si="469"/>
        <v>0</v>
      </c>
      <c r="UK94" s="557">
        <f t="shared" ca="1" si="469"/>
        <v>0</v>
      </c>
      <c r="UL94" s="557">
        <f t="shared" ca="1" si="469"/>
        <v>0</v>
      </c>
      <c r="UM94" s="557">
        <f t="shared" ca="1" si="469"/>
        <v>0</v>
      </c>
      <c r="UN94" s="557">
        <f t="shared" ca="1" si="469"/>
        <v>0</v>
      </c>
      <c r="UO94" s="557">
        <f t="shared" ca="1" si="470"/>
        <v>0</v>
      </c>
      <c r="UP94" s="557">
        <f t="shared" ca="1" si="470"/>
        <v>0</v>
      </c>
      <c r="UQ94" s="557">
        <f t="shared" ca="1" si="470"/>
        <v>0</v>
      </c>
      <c r="UR94" s="557">
        <f t="shared" ca="1" si="470"/>
        <v>0</v>
      </c>
      <c r="US94" s="557">
        <f t="shared" ca="1" si="470"/>
        <v>0</v>
      </c>
      <c r="UT94" s="557">
        <f t="shared" ca="1" si="470"/>
        <v>0</v>
      </c>
      <c r="UU94" s="557">
        <f t="shared" ca="1" si="470"/>
        <v>0</v>
      </c>
      <c r="UV94" s="557">
        <f t="shared" ca="1" si="470"/>
        <v>0</v>
      </c>
      <c r="UW94" s="557">
        <f t="shared" ca="1" si="470"/>
        <v>0</v>
      </c>
      <c r="UX94" s="557">
        <f t="shared" ca="1" si="470"/>
        <v>0</v>
      </c>
      <c r="UY94" s="557">
        <f t="shared" ca="1" si="471"/>
        <v>0</v>
      </c>
      <c r="UZ94" s="557">
        <f t="shared" ca="1" si="471"/>
        <v>0</v>
      </c>
      <c r="VA94" s="557">
        <f t="shared" ca="1" si="471"/>
        <v>0</v>
      </c>
      <c r="VB94" s="557">
        <f t="shared" ca="1" si="471"/>
        <v>0</v>
      </c>
      <c r="VC94" s="557">
        <f t="shared" ca="1" si="471"/>
        <v>0</v>
      </c>
      <c r="VD94" s="557">
        <f t="shared" ca="1" si="471"/>
        <v>0</v>
      </c>
      <c r="VE94" s="557">
        <f t="shared" ca="1" si="471"/>
        <v>0</v>
      </c>
      <c r="VF94" s="557">
        <f t="shared" ca="1" si="471"/>
        <v>0</v>
      </c>
      <c r="VG94" s="557">
        <f t="shared" ca="1" si="471"/>
        <v>0</v>
      </c>
      <c r="VH94" s="557">
        <f t="shared" ca="1" si="471"/>
        <v>0</v>
      </c>
      <c r="VI94" s="557">
        <f t="shared" ca="1" si="471"/>
        <v>0</v>
      </c>
      <c r="VJ94" s="189">
        <f t="shared" ca="1" si="472"/>
        <v>0</v>
      </c>
      <c r="VK94" s="189">
        <f t="shared" ca="1" si="472"/>
        <v>0</v>
      </c>
      <c r="VL94" s="189">
        <f t="shared" ca="1" si="472"/>
        <v>0</v>
      </c>
      <c r="VM94" s="189">
        <f t="shared" ca="1" si="472"/>
        <v>0</v>
      </c>
      <c r="VN94" s="189">
        <f t="shared" ca="1" si="472"/>
        <v>0</v>
      </c>
      <c r="VO94" s="230">
        <f t="shared" ca="1" si="473"/>
        <v>0</v>
      </c>
      <c r="VP94" s="189">
        <f t="shared" ca="1" si="474"/>
        <v>0</v>
      </c>
      <c r="VQ94" s="189">
        <f t="shared" ca="1" si="474"/>
        <v>0</v>
      </c>
      <c r="VR94" s="189">
        <f t="shared" ca="1" si="474"/>
        <v>0</v>
      </c>
      <c r="VS94" s="189">
        <f t="shared" ca="1" si="474"/>
        <v>0</v>
      </c>
      <c r="VT94" s="189">
        <f t="shared" ca="1" si="474"/>
        <v>0</v>
      </c>
      <c r="VU94" s="230">
        <f t="shared" ca="1" si="475"/>
        <v>0</v>
      </c>
      <c r="VV94" s="231">
        <f t="shared" ca="1" si="476"/>
        <v>0</v>
      </c>
      <c r="VW94" s="231">
        <f t="shared" ca="1" si="476"/>
        <v>0</v>
      </c>
      <c r="VX94" s="231">
        <f t="shared" ca="1" si="476"/>
        <v>0</v>
      </c>
      <c r="VY94" s="231">
        <f t="shared" ca="1" si="476"/>
        <v>0</v>
      </c>
      <c r="VZ94" s="544">
        <f t="shared" ca="1" si="477"/>
        <v>0</v>
      </c>
      <c r="WA94" s="231">
        <f t="shared" ca="1" si="478"/>
        <v>0</v>
      </c>
      <c r="WB94" s="231">
        <f t="shared" ca="1" si="478"/>
        <v>0</v>
      </c>
      <c r="WC94" s="231">
        <f t="shared" ca="1" si="478"/>
        <v>0</v>
      </c>
      <c r="WD94" s="231">
        <f t="shared" ca="1" si="478"/>
        <v>0</v>
      </c>
      <c r="WE94" s="544">
        <f t="shared" ca="1" si="479"/>
        <v>0</v>
      </c>
      <c r="WF94" s="544">
        <f t="shared" ca="1" si="479"/>
        <v>0</v>
      </c>
      <c r="WG94" s="544">
        <f t="shared" ca="1" si="479"/>
        <v>0</v>
      </c>
      <c r="WH94" s="544">
        <f t="shared" ca="1" si="479"/>
        <v>0</v>
      </c>
      <c r="WI94" s="544">
        <f t="shared" ca="1" si="479"/>
        <v>0</v>
      </c>
      <c r="WJ94" s="544">
        <f t="shared" ca="1" si="479"/>
        <v>0</v>
      </c>
      <c r="WK94" s="544">
        <f t="shared" ca="1" si="479"/>
        <v>0</v>
      </c>
      <c r="WL94" s="535" cm="1">
        <f t="array" aca="1" ref="WL94" ca="1">INDEX(WL$13:WL93,$B94+1,1)</f>
        <v>0</v>
      </c>
      <c r="WM94" s="411">
        <f t="shared" ca="1" si="480"/>
        <v>19</v>
      </c>
      <c r="WN94" s="18"/>
      <c r="WO94" s="535" cm="1">
        <f t="array" aca="1" ref="WO94" ca="1">INDEX(WO$13:WO93,$B94+1,1)</f>
        <v>0</v>
      </c>
      <c r="WP94" s="411">
        <f t="shared" si="481"/>
        <v>0</v>
      </c>
      <c r="WQ94" s="535" cm="1">
        <f t="array" aca="1" ref="WQ94" ca="1">INDEX(WQ$13:WQ93,$B94+1,1)</f>
        <v>0</v>
      </c>
      <c r="WR94" s="535" t="str" cm="1">
        <f t="array" aca="1" ref="WR94" ca="1">INDEX(WR$13:WR93,$B94+1,1)</f>
        <v>-</v>
      </c>
      <c r="WS94" s="535" t="str" cm="1">
        <f t="array" aca="1" ref="WS94" ca="1">INDEX(WS$13:WS93,$B94+1,1)</f>
        <v>-</v>
      </c>
      <c r="WT94" s="535" t="str" cm="1">
        <f t="array" aca="1" ref="WT94" ca="1">INDEX(WT$13:WT93,$B94+1,1)</f>
        <v>-</v>
      </c>
      <c r="WU94" s="535" t="str" cm="1">
        <f t="array" aca="1" ref="WU94" ca="1">INDEX(WU$13:WU93,$B94+1,1)</f>
        <v>-</v>
      </c>
      <c r="WV94" s="535" t="str" cm="1">
        <f t="array" aca="1" ref="WV94" ca="1">INDEX(WV$13:WV93,$B94+1,1)</f>
        <v>-</v>
      </c>
      <c r="WW94" s="535" t="str" cm="1">
        <f t="array" aca="1" ref="WW94" ca="1">INDEX(WW$13:WW93,$B94+1,1)</f>
        <v>-</v>
      </c>
      <c r="WX94" s="535" t="str" cm="1">
        <f t="array" aca="1" ref="WX94" ca="1">INDEX(WX$13:WX93,$B94+1,1)</f>
        <v>-</v>
      </c>
      <c r="WY94" s="535" t="str" cm="1">
        <f t="array" aca="1" ref="WY94" ca="1">INDEX(WY$13:WY93,$B94+1,1)</f>
        <v>-</v>
      </c>
      <c r="WZ94" s="535" t="str" cm="1">
        <f t="array" aca="1" ref="WZ94" ca="1">INDEX(WZ$13:WZ93,$B94+1,1)</f>
        <v>-</v>
      </c>
      <c r="XA94" s="535" t="str" cm="1">
        <f t="array" aca="1" ref="XA94" ca="1">INDEX(XA$13:XA93,$B94+1,1)</f>
        <v>-</v>
      </c>
      <c r="XB94" s="535" t="str" cm="1">
        <f t="array" aca="1" ref="XB94" ca="1">INDEX(XB$13:XB93,$B94+1,1)</f>
        <v>-</v>
      </c>
      <c r="XC94" s="535" t="str" cm="1">
        <f t="array" aca="1" ref="XC94" ca="1">INDEX(XC$13:XC93,$B94+1,1)</f>
        <v>-</v>
      </c>
      <c r="XD94" s="535" t="str" cm="1">
        <f t="array" aca="1" ref="XD94" ca="1">INDEX(XD$13:XD93,$B94+1,1)</f>
        <v>-</v>
      </c>
      <c r="XE94" s="535" t="str" cm="1">
        <f t="array" aca="1" ref="XE94" ca="1">INDEX(XE$13:XE93,$B94+1,1)</f>
        <v>-</v>
      </c>
      <c r="XF94" s="535" t="str" cm="1">
        <f t="array" aca="1" ref="XF94" ca="1">INDEX(XF$13:XF93,$B94+1,1)</f>
        <v>-</v>
      </c>
      <c r="XG94" s="535" t="str" cm="1">
        <f t="array" aca="1" ref="XG94" ca="1">INDEX(XG$13:XG93,$B94+1,1)</f>
        <v>-</v>
      </c>
      <c r="XH94" s="18"/>
      <c r="XI94" s="411" t="b">
        <f t="shared" ca="1" si="482"/>
        <v>0</v>
      </c>
      <c r="XJ94" s="411" t="str">
        <f t="shared" ca="1" si="483"/>
        <v>-</v>
      </c>
      <c r="XK94" s="535" t="str" cm="1">
        <f t="array" aca="1" ref="XK94" ca="1">INDEX(XK$13:XK93,$B94+1,1)</f>
        <v>-</v>
      </c>
      <c r="XL94" s="535" t="str" cm="1">
        <f t="array" aca="1" ref="XL94" ca="1">INDEX(XL$13:XL93,$B94+1,1)</f>
        <v>-</v>
      </c>
      <c r="XM94" s="535" t="str" cm="1">
        <f t="array" aca="1" ref="XM94" ca="1">INDEX(XM$13:XM93,$B94+1,1)</f>
        <v>-</v>
      </c>
      <c r="XN94" s="545" cm="1">
        <f t="array" aca="1" ref="XN94" ca="1">INDEX(i.AgeJ,$AD94,1)</f>
        <v>0</v>
      </c>
      <c r="XO94" s="535" t="str" cm="1">
        <f t="array" aca="1" ref="XO94" ca="1">INDEX(XO$13:XO93,$B94+1,1)</f>
        <v>-</v>
      </c>
      <c r="XP94" s="411" t="str">
        <f t="shared" si="484"/>
        <v>-</v>
      </c>
      <c r="XQ94" s="411" t="str">
        <f t="shared" si="484"/>
        <v>-</v>
      </c>
      <c r="XR94" s="535" t="str" cm="1">
        <f t="array" aca="1" ref="XR94" ca="1">INDEX(XR$13:XR93,$B94+1,1)</f>
        <v>-</v>
      </c>
      <c r="XS94" s="535" t="str" cm="1">
        <f t="array" aca="1" ref="XS94" ca="1">INDEX(XS$13:XS93,$B94+1,1)</f>
        <v>-</v>
      </c>
      <c r="XT94" s="535" t="str" cm="1">
        <f t="array" aca="1" ref="XT94" ca="1">INDEX(XT$13:XT93,$B94+1,1)</f>
        <v>-</v>
      </c>
      <c r="XU94" s="535" t="str" cm="1">
        <f t="array" aca="1" ref="XU94" ca="1">INDEX(XU$13:XU93,$B94+1,1)</f>
        <v>-</v>
      </c>
      <c r="XV94" s="535" t="str" cm="1">
        <f t="array" aca="1" ref="XV94" ca="1">INDEX(XV$13:XV93,$B94+1,1)</f>
        <v>-</v>
      </c>
      <c r="XW94" s="535" t="b" cm="1">
        <f t="array" aca="1" ref="XW94" ca="1">INDEX(XW$13:XW93,$B94+1,1)</f>
        <v>1</v>
      </c>
      <c r="XX94" s="535" t="str" cm="1">
        <f t="array" aca="1" ref="XX94" ca="1">INDEX(XX$13:XX93,$B94+1,1)</f>
        <v>-</v>
      </c>
      <c r="XY94" s="535" cm="1">
        <f t="array" aca="1" ref="XY94" ca="1">INDEX(XY$13:XY93,$B94+1,1)</f>
        <v>0</v>
      </c>
      <c r="XZ94" s="535" cm="1">
        <f t="array" aca="1" ref="XZ94" ca="1">INDEX(XZ$13:XZ93,$B94+1,1)</f>
        <v>0</v>
      </c>
      <c r="YA94" s="535" cm="1">
        <f t="array" aca="1" ref="YA94" ca="1">INDEX(YA$13:YA93,$B94+1,1)</f>
        <v>0</v>
      </c>
      <c r="YB94" s="18"/>
      <c r="YC94" s="411">
        <f t="shared" si="485"/>
        <v>50</v>
      </c>
      <c r="YD94" s="411">
        <f t="shared" si="485"/>
        <v>50</v>
      </c>
      <c r="YE94" s="411">
        <f t="shared" si="485"/>
        <v>50</v>
      </c>
      <c r="YF94" s="411">
        <f t="shared" si="485"/>
        <v>50</v>
      </c>
      <c r="YG94" s="535" cm="1">
        <f t="array" aca="1" ref="YG94" ca="1">INDEX(YG$13:YG93,$B94+1,1)</f>
        <v>1</v>
      </c>
      <c r="YH94" s="535" cm="1">
        <f t="array" aca="1" ref="YH94" ca="1">INDEX(YH$13:YH93,$B94+1,1)</f>
        <v>1</v>
      </c>
      <c r="YI94" s="535" cm="1">
        <f t="array" aca="1" ref="YI94" ca="1">INDEX(YI$13:YI93,$B94+1,1)</f>
        <v>1</v>
      </c>
      <c r="YJ94" s="535" cm="1">
        <f t="array" aca="1" ref="YJ94" ca="1">INDEX(YJ$13:YJ93,$B94+1,1)</f>
        <v>1</v>
      </c>
      <c r="YK94" s="535" t="str" cm="1">
        <f t="array" aca="1" ref="YK94" ca="1">INDEX(YK$13:YK93,$B94+1,1)</f>
        <v>-</v>
      </c>
      <c r="YL94" s="535" t="str" cm="1">
        <f t="array" aca="1" ref="YL94" ca="1">INDEX(YL$13:YL93,$B94+1,1)</f>
        <v>-</v>
      </c>
      <c r="YM94" s="535" t="str" cm="1">
        <f t="array" aca="1" ref="YM94" ca="1">INDEX(YM$13:YM93,$B94+1,1)</f>
        <v>-</v>
      </c>
      <c r="YN94" s="535" t="str" cm="1">
        <f t="array" aca="1" ref="YN94" ca="1">INDEX(YN$13:YN93,$B94+1,1)</f>
        <v>-</v>
      </c>
      <c r="YO94" s="535" t="str" cm="1">
        <f t="array" aca="1" ref="YO94" ca="1">INDEX(YO$13:YO93,$B94+1,1)</f>
        <v>-</v>
      </c>
      <c r="YP94" s="535" t="str" cm="1">
        <f t="array" aca="1" ref="YP94" ca="1">INDEX(YP$13:YP93,$B94+1,1)</f>
        <v>-</v>
      </c>
      <c r="YQ94" s="535" t="str" cm="1">
        <f t="array" aca="1" ref="YQ94" ca="1">INDEX(YQ$13:YQ93,$B94+1,1)</f>
        <v>-</v>
      </c>
      <c r="YR94" s="18"/>
      <c r="YS94" s="535" t="str" cm="1">
        <f t="array" aca="1" ref="YS94" ca="1">INDEX(YS$13:YS93,$B94+1,1)</f>
        <v>-</v>
      </c>
      <c r="YT94" s="411">
        <f t="shared" ca="1" si="486"/>
        <v>1</v>
      </c>
      <c r="YU94" s="18"/>
      <c r="YV94" s="669" t="b">
        <f t="shared" ca="1" si="487"/>
        <v>1</v>
      </c>
      <c r="YW94" s="535" t="b" cm="1">
        <f t="array" aca="1" ref="YW94" ca="1">INDEX(YW$13:YW93,$B94+1,1)</f>
        <v>0</v>
      </c>
      <c r="YX94" s="535" t="b" cm="1">
        <f t="array" aca="1" ref="YX94" ca="1">INDEX(YX$13:YX93,$B94+1,1)</f>
        <v>1</v>
      </c>
      <c r="YY94" s="535" t="b" cm="1">
        <f t="array" aca="1" ref="YY94" ca="1">INDEX(YY$13:YY93,$B94+1,1)</f>
        <v>1</v>
      </c>
      <c r="YZ94" s="411" t="b">
        <f t="shared" ca="1" si="514"/>
        <v>1</v>
      </c>
      <c r="ZA94" s="535" t="b" cm="1">
        <f t="array" aca="1" ref="ZA94" ca="1">INDEX(ZA$13:ZA93,$B94+1,1)</f>
        <v>0</v>
      </c>
      <c r="ZB94" s="535" cm="1">
        <f t="array" aca="1" ref="ZB94" ca="1">INDEX(ZB$13:ZB93,$B94+1,1)</f>
        <v>0</v>
      </c>
      <c r="ZC94" s="547" cm="1">
        <f t="array" aca="1" ref="ZC94" ca="1">IF(YX94&lt;&gt;TRUE,"-",VALUE(IFERROR(VALUE($K94),0) &amp; _xlfn.SWITCH($CD94,"-",4,$CD94) &amp; $L94 &amp; $T94 &amp; "00" &amp; $N94 &amp; $AK94 &amp; $R94 &amp; _xlfn.SWITCH($AM94,3,1,$AM94) &amp; _xlfn.SWITCH($M94,4,0,$M94) &amp; $AD94 &amp; IF(MOD($H94-2,ZC$6)&gt;=ZC$7,"",TEXT(INT(MOD($H94-2,ZC$6)/2)+1,"00"))))</f>
        <v>14210012120104</v>
      </c>
      <c r="ZD94" s="662" cm="1">
        <f t="array" aca="1" ref="ZD94" ca="1">IF(YY94&lt;&gt;TRUE,"-",VALUE(IFERROR(VALUE($K94),0) &amp; _xlfn.SWITCH($CD94,"-",4,$CD94) &amp; $L94 &amp; $T94 &amp; "00" &amp; $N94 &amp; $AK94 &amp; $R94 &amp; _xlfn.SWITCH($AM94,3,1,$AM94) &amp; _xlfn.SWITCH($M94,4,0,$M94) &amp; $AD94 &amp; IF(MOD($H94-1,ZD$6)&gt;=ZD$7,"",TEXT(INT(MOD($H94-1,ZD$6)/2)+1,"00"))))</f>
        <v>14210012120105</v>
      </c>
      <c r="ZE94" s="543">
        <f t="shared" ca="1" si="488"/>
        <v>652</v>
      </c>
      <c r="ZF94" s="543">
        <f t="shared" ca="1" si="488"/>
        <v>686</v>
      </c>
      <c r="ZG94" s="543">
        <f t="shared" ca="1" si="488"/>
        <v>721</v>
      </c>
      <c r="ZH94" s="459">
        <f t="shared" ca="1" si="489"/>
        <v>469</v>
      </c>
      <c r="ZI94" s="459">
        <f t="shared" ca="1" si="489"/>
        <v>504</v>
      </c>
      <c r="ZJ94" s="459">
        <f t="shared" ca="1" si="489"/>
        <v>539</v>
      </c>
      <c r="ZK94" s="459">
        <f t="shared" ca="1" si="490"/>
        <v>385</v>
      </c>
      <c r="ZL94" s="459">
        <f t="shared" ca="1" si="490"/>
        <v>420</v>
      </c>
      <c r="ZM94" s="459">
        <f t="shared" ca="1" si="490"/>
        <v>455</v>
      </c>
      <c r="ZN94" s="535" t="str" cm="1">
        <f t="array" aca="1" ref="ZN94" ca="1">INDEX(ZN$13:ZN93,$B94+1,1)</f>
        <v>-</v>
      </c>
      <c r="ZO94" s="22" t="b">
        <v>1</v>
      </c>
      <c r="ZP94" s="22" t="b">
        <v>0</v>
      </c>
      <c r="ZQ94" s="22" t="b">
        <v>0</v>
      </c>
      <c r="ZR94" s="22" t="b">
        <v>0</v>
      </c>
      <c r="ZS94" s="22" t="b">
        <v>0</v>
      </c>
      <c r="ZT94" s="535" t="str" cm="1">
        <f t="array" aca="1" ref="ZT94" ca="1">INDEX(ZT$13:ZT93,$B94+1,1)</f>
        <v>-</v>
      </c>
      <c r="ZU94" s="535" t="str" cm="1">
        <f t="array" aca="1" ref="ZU94" ca="1">INDEX(ZU$13:ZU93,$B94+1,1)</f>
        <v>-</v>
      </c>
      <c r="ZV94" s="535" t="str" cm="1">
        <f t="array" aca="1" ref="ZV94" ca="1">INDEX(ZV$13:ZV93,$B94+1,1)</f>
        <v>-</v>
      </c>
      <c r="ZW94" s="535" t="str" cm="1">
        <f t="array" aca="1" ref="ZW94" ca="1">INDEX(ZW$13:ZW93,$B94+1,1)</f>
        <v>-</v>
      </c>
      <c r="ZX94" s="535" t="str" cm="1">
        <f t="array" aca="1" ref="ZX94" ca="1">INDEX(ZX$13:ZX93,$B94+1,1)</f>
        <v>-</v>
      </c>
      <c r="ZY94" s="535" t="str" cm="1">
        <f t="array" aca="1" ref="ZY94" ca="1">INDEX(ZY$13:ZY93,$B94+1,1)</f>
        <v>-</v>
      </c>
      <c r="ZZ94" s="22">
        <v>3</v>
      </c>
      <c r="AAA94" s="22">
        <v>3</v>
      </c>
      <c r="AAB94" s="22" cm="1">
        <f t="array" aca="1" ref="AAB94" ca="1">INDEX(AAB$13:AAB93,$B94+1,1)</f>
        <v>0</v>
      </c>
      <c r="AAC94" s="22">
        <v>1</v>
      </c>
      <c r="AAD94" s="22">
        <v>-1</v>
      </c>
      <c r="AAE94" s="535" t="str" cm="1">
        <f t="array" aca="1" ref="AAE94" ca="1">INDEX(AAE$13:AAE93,$B94+1,1)</f>
        <v>-</v>
      </c>
      <c r="AAF94" s="535" t="str" cm="1">
        <f t="array" aca="1" ref="AAF94" ca="1">INDEX(AAF$13:AAF93,$B94+1,1)</f>
        <v>-</v>
      </c>
      <c r="AAG94" s="535" t="str" cm="1">
        <f t="array" aca="1" ref="AAG94" ca="1">INDEX(AAG$13:AAG93,$B94+1,1)</f>
        <v>-</v>
      </c>
      <c r="AAH94" s="520">
        <f ca="1">AAB94</f>
        <v>0</v>
      </c>
      <c r="AAI94" s="520">
        <f t="shared" ref="AAI94" si="526">AAC94</f>
        <v>1</v>
      </c>
      <c r="AAJ94" s="520">
        <f t="shared" ref="AAJ94" si="527">AAD94</f>
        <v>-1</v>
      </c>
      <c r="AAK94" s="535" t="str" cm="1">
        <f t="array" aca="1" ref="AAK94" ca="1">INDEX(AAK$13:AAK93,$B94+1,1)</f>
        <v>-</v>
      </c>
      <c r="AAL94" s="535" cm="1">
        <f t="array" aca="1" ref="AAL94" ca="1">INDEX(AAL$13:AAL93,$B94+1,1)</f>
        <v>1</v>
      </c>
      <c r="AAM94" s="535" cm="1">
        <f t="array" aca="1" ref="AAM94" ca="1">INDEX(AAM$13:AAM93,$B94+1,1)</f>
        <v>1</v>
      </c>
      <c r="AAN94" s="666" t="b">
        <f t="shared" ca="1" si="491"/>
        <v>0</v>
      </c>
      <c r="AAO94" s="666" t="b">
        <f t="shared" ca="1" si="491"/>
        <v>0</v>
      </c>
      <c r="AAP94" s="666" t="b">
        <f t="shared" ca="1" si="491"/>
        <v>0</v>
      </c>
      <c r="AAQ94" s="666" t="b">
        <f t="shared" ca="1" si="491"/>
        <v>0</v>
      </c>
      <c r="AAR94" s="667">
        <f t="shared" ca="1" si="492"/>
        <v>0.9</v>
      </c>
      <c r="AAS94" s="668">
        <f t="shared" ca="1" si="493"/>
        <v>0.66</v>
      </c>
      <c r="AAT94" s="669" t="b">
        <f t="shared" ca="1" si="494"/>
        <v>1</v>
      </c>
      <c r="AAU94" s="716">
        <f t="shared" ca="1" si="495"/>
        <v>999</v>
      </c>
      <c r="AAV94" s="191" t="b">
        <f t="shared" si="518"/>
        <v>0</v>
      </c>
      <c r="AAW94" s="715">
        <f t="shared" ca="1" si="496"/>
        <v>0.5</v>
      </c>
      <c r="AAX94" s="717">
        <f t="shared" ca="1" si="497"/>
        <v>0</v>
      </c>
      <c r="AAY94" s="717">
        <f t="shared" ca="1" si="497"/>
        <v>0</v>
      </c>
      <c r="AAZ94" s="670">
        <f t="shared" ca="1" si="498"/>
        <v>999999</v>
      </c>
      <c r="ABA94" s="18"/>
      <c r="ABB94" s="545" t="b">
        <f t="shared" ca="1" si="499"/>
        <v>1</v>
      </c>
      <c r="ABC94" s="545" t="str">
        <f t="shared" ca="1" si="499"/>
        <v>-</v>
      </c>
      <c r="ABD94" s="545" t="str">
        <f t="shared" ca="1" si="499"/>
        <v>-</v>
      </c>
      <c r="ABE94" s="545" t="str">
        <f t="shared" ca="1" si="499"/>
        <v>-</v>
      </c>
      <c r="ABF94" s="545" t="str">
        <f t="shared" ca="1" si="499"/>
        <v>-</v>
      </c>
      <c r="ABG94" s="545" t="str">
        <f t="shared" ca="1" si="499"/>
        <v>-</v>
      </c>
      <c r="ABH94" s="545" t="str">
        <f t="shared" ca="1" si="499"/>
        <v>-</v>
      </c>
      <c r="ABI94" s="545" t="str">
        <f t="shared" ca="1" si="499"/>
        <v>-</v>
      </c>
      <c r="ABJ94" s="545" t="str">
        <f t="shared" ca="1" si="499"/>
        <v>-</v>
      </c>
      <c r="ABK94" s="545" t="str">
        <f t="shared" ca="1" si="499"/>
        <v>-</v>
      </c>
      <c r="ABL94" s="545" t="str">
        <f t="shared" ca="1" si="500"/>
        <v>-</v>
      </c>
      <c r="ABM94" s="545" t="str">
        <f t="shared" ca="1" si="500"/>
        <v>-</v>
      </c>
      <c r="ABN94" s="545" t="str">
        <f t="shared" ca="1" si="500"/>
        <v>-</v>
      </c>
      <c r="ABO94" s="545" t="str">
        <f t="shared" ca="1" si="500"/>
        <v>-</v>
      </c>
      <c r="ABP94" s="545" t="str">
        <f t="shared" ca="1" si="500"/>
        <v>-</v>
      </c>
      <c r="ABQ94" s="545" t="str">
        <f t="shared" ca="1" si="500"/>
        <v>-</v>
      </c>
      <c r="ABR94" s="545" t="str">
        <f t="shared" ca="1" si="500"/>
        <v>-</v>
      </c>
      <c r="ABS94" s="545" t="str">
        <f t="shared" ca="1" si="500"/>
        <v>-</v>
      </c>
      <c r="ABT94" s="545" t="b">
        <f t="shared" ca="1" si="500"/>
        <v>1</v>
      </c>
      <c r="ABU94" s="545" t="str">
        <f t="shared" ca="1" si="500"/>
        <v>-</v>
      </c>
      <c r="ABV94" s="545" t="str">
        <f t="shared" ca="1" si="501"/>
        <v>-</v>
      </c>
      <c r="ABW94" s="545" t="str">
        <f t="shared" ca="1" si="501"/>
        <v>-</v>
      </c>
      <c r="ABX94" s="545" t="str">
        <f t="shared" ca="1" si="501"/>
        <v>-</v>
      </c>
      <c r="ABY94" s="545" t="str">
        <f t="shared" ca="1" si="501"/>
        <v>-</v>
      </c>
      <c r="ABZ94" s="545" t="str">
        <f t="shared" ca="1" si="501"/>
        <v>-</v>
      </c>
      <c r="ACA94" s="545" t="str">
        <f t="shared" ca="1" si="501"/>
        <v>-</v>
      </c>
      <c r="ACB94" s="545" t="str">
        <f t="shared" ca="1" si="501"/>
        <v>-</v>
      </c>
      <c r="ACC94" s="545" t="str">
        <f t="shared" ca="1" si="501"/>
        <v>-</v>
      </c>
      <c r="ACD94" s="545" t="str">
        <f t="shared" ca="1" si="501"/>
        <v>-</v>
      </c>
      <c r="ACE94" s="545" t="str">
        <f t="shared" ca="1" si="501"/>
        <v>-</v>
      </c>
      <c r="ACF94" s="545" t="str">
        <f t="shared" ca="1" si="502"/>
        <v>-</v>
      </c>
      <c r="ACG94" s="545" t="str">
        <f t="shared" ca="1" si="502"/>
        <v>-</v>
      </c>
      <c r="ACH94" s="545" t="str">
        <f t="shared" ca="1" si="502"/>
        <v>-</v>
      </c>
      <c r="ACI94" s="545" t="str">
        <f t="shared" ca="1" si="502"/>
        <v>-</v>
      </c>
      <c r="ACJ94" s="545" t="str">
        <f t="shared" ca="1" si="502"/>
        <v>-</v>
      </c>
      <c r="ACK94" s="545" t="str">
        <f t="shared" ca="1" si="502"/>
        <v>-</v>
      </c>
      <c r="ACL94" s="545" t="b">
        <f t="shared" ca="1" si="502"/>
        <v>1</v>
      </c>
      <c r="ACM94" s="545" t="str">
        <f t="shared" ca="1" si="502"/>
        <v>-</v>
      </c>
      <c r="ACN94" s="545" t="str">
        <f t="shared" ca="1" si="502"/>
        <v>-</v>
      </c>
      <c r="ACO94" s="545" t="str">
        <f t="shared" ca="1" si="502"/>
        <v>-</v>
      </c>
      <c r="ACP94" s="545" t="str">
        <f t="shared" ca="1" si="503"/>
        <v>-</v>
      </c>
      <c r="ACQ94" s="545" t="str">
        <f t="shared" ca="1" si="503"/>
        <v>-</v>
      </c>
      <c r="ACR94" s="545" t="str">
        <f t="shared" ca="1" si="503"/>
        <v>-</v>
      </c>
      <c r="ACS94" s="545" t="str">
        <f t="shared" ca="1" si="503"/>
        <v>-</v>
      </c>
      <c r="ACT94" s="545" t="str">
        <f t="shared" ca="1" si="503"/>
        <v>-</v>
      </c>
      <c r="ACU94" s="545" t="str">
        <f t="shared" ca="1" si="503"/>
        <v>-</v>
      </c>
      <c r="ACV94" s="545" t="str">
        <f t="shared" ca="1" si="503"/>
        <v>-</v>
      </c>
      <c r="ACW94" s="545" t="str">
        <f t="shared" ca="1" si="503"/>
        <v>-</v>
      </c>
      <c r="ACX94" s="545" t="str">
        <f t="shared" ca="1" si="503"/>
        <v>-</v>
      </c>
      <c r="ACY94" s="545" t="str">
        <f t="shared" ca="1" si="503"/>
        <v>-</v>
      </c>
      <c r="ACZ94" s="545" t="str">
        <f t="shared" ca="1" si="504"/>
        <v>-</v>
      </c>
      <c r="ADA94" s="545" t="str">
        <f t="shared" ca="1" si="504"/>
        <v>-</v>
      </c>
      <c r="ADB94" s="545" t="str">
        <f t="shared" ca="1" si="504"/>
        <v>-</v>
      </c>
      <c r="ADC94" s="545" t="str">
        <f t="shared" ca="1" si="504"/>
        <v>-</v>
      </c>
      <c r="ADD94" s="545" t="b">
        <f t="shared" ca="1" si="504"/>
        <v>1</v>
      </c>
      <c r="ADE94" s="545" t="str">
        <f t="shared" ca="1" si="504"/>
        <v>-</v>
      </c>
      <c r="ADF94" s="545" t="str">
        <f t="shared" ca="1" si="504"/>
        <v>-</v>
      </c>
      <c r="ADG94" s="545" t="str">
        <f t="shared" ca="1" si="504"/>
        <v>-</v>
      </c>
      <c r="ADH94" s="545" t="str">
        <f t="shared" ca="1" si="504"/>
        <v>-</v>
      </c>
      <c r="ADI94" s="545" t="str">
        <f t="shared" ca="1" si="504"/>
        <v>-</v>
      </c>
      <c r="ADJ94" s="545" t="str">
        <f t="shared" ca="1" si="505"/>
        <v>-</v>
      </c>
      <c r="ADK94" s="545" t="str">
        <f t="shared" ca="1" si="505"/>
        <v>-</v>
      </c>
      <c r="ADL94" s="545" t="str">
        <f t="shared" ca="1" si="505"/>
        <v>-</v>
      </c>
      <c r="ADM94" s="545" t="str">
        <f t="shared" ca="1" si="505"/>
        <v>-</v>
      </c>
      <c r="ADN94" s="545" t="str">
        <f t="shared" ca="1" si="505"/>
        <v>-</v>
      </c>
      <c r="ADO94" s="545" t="str">
        <f t="shared" ca="1" si="505"/>
        <v>-</v>
      </c>
      <c r="ADP94" s="545" t="str">
        <f t="shared" ca="1" si="505"/>
        <v>-</v>
      </c>
      <c r="ADQ94" s="545" t="str">
        <f t="shared" ca="1" si="505"/>
        <v>-</v>
      </c>
      <c r="ADR94" s="545" t="str">
        <f t="shared" ca="1" si="505"/>
        <v>-</v>
      </c>
      <c r="ADS94" s="545" t="str">
        <f t="shared" ca="1" si="505"/>
        <v>-</v>
      </c>
      <c r="ADT94" s="545" t="str">
        <f t="shared" ca="1" si="506"/>
        <v>-</v>
      </c>
      <c r="ADU94" s="545" t="str">
        <f t="shared" ca="1" si="506"/>
        <v>-</v>
      </c>
      <c r="ADV94" s="545" t="b">
        <f t="shared" ca="1" si="506"/>
        <v>1</v>
      </c>
      <c r="ADW94" s="545" t="str">
        <f t="shared" ca="1" si="506"/>
        <v>-</v>
      </c>
      <c r="ADX94" s="545" t="str">
        <f t="shared" ca="1" si="506"/>
        <v>-</v>
      </c>
      <c r="ADY94" s="545" t="str">
        <f t="shared" ca="1" si="506"/>
        <v>-</v>
      </c>
      <c r="ADZ94" s="545" t="str">
        <f t="shared" ca="1" si="506"/>
        <v>-</v>
      </c>
      <c r="AEA94" s="545" t="str">
        <f t="shared" ca="1" si="506"/>
        <v>-</v>
      </c>
      <c r="AEB94" s="545" t="str">
        <f t="shared" ca="1" si="506"/>
        <v>-</v>
      </c>
      <c r="AEC94" s="545" t="str">
        <f t="shared" ca="1" si="506"/>
        <v>-</v>
      </c>
      <c r="AED94" s="545" t="str">
        <f t="shared" ca="1" si="507"/>
        <v>-</v>
      </c>
      <c r="AEE94" s="545" t="str">
        <f t="shared" ca="1" si="507"/>
        <v>-</v>
      </c>
      <c r="AEF94" s="545" t="str">
        <f t="shared" ca="1" si="507"/>
        <v>-</v>
      </c>
      <c r="AEG94" s="545" t="str">
        <f t="shared" ca="1" si="507"/>
        <v>-</v>
      </c>
      <c r="AEH94" s="545" t="str">
        <f t="shared" ca="1" si="507"/>
        <v>-</v>
      </c>
      <c r="AEI94" s="545" t="str">
        <f t="shared" ca="1" si="507"/>
        <v>-</v>
      </c>
      <c r="AEJ94" s="545" t="str">
        <f t="shared" ca="1" si="507"/>
        <v>-</v>
      </c>
      <c r="AEK94" s="545" t="str">
        <f t="shared" ca="1" si="507"/>
        <v>-</v>
      </c>
      <c r="AEL94" s="545" t="str">
        <f t="shared" ca="1" si="507"/>
        <v>-</v>
      </c>
      <c r="AEM94" s="545" t="str">
        <f t="shared" ca="1" si="507"/>
        <v>-</v>
      </c>
      <c r="AEN94" s="535" cm="1">
        <f t="array" aca="1" ref="AEN94" ca="1">INDEX(AEN$13:AEN93,$B94+1,1)</f>
        <v>0</v>
      </c>
      <c r="AEO94" s="483">
        <v>0</v>
      </c>
    </row>
    <row r="95" spans="1:821" outlineLevel="2">
      <c r="A95" s="18">
        <f t="shared" si="226"/>
        <v>82</v>
      </c>
      <c r="B95" s="657">
        <f t="shared" ca="1" si="519"/>
        <v>80</v>
      </c>
      <c r="C95" s="458">
        <f t="shared" ca="1" si="385"/>
        <v>2200</v>
      </c>
      <c r="D95" s="119" t="str">
        <f t="shared" ca="1" si="386"/>
        <v>GSW</v>
      </c>
      <c r="E95" t="b">
        <v>1</v>
      </c>
      <c r="F95" t="b">
        <v>0</v>
      </c>
      <c r="G95" t="b">
        <f t="shared" si="387"/>
        <v>1</v>
      </c>
      <c r="H95" s="191">
        <f t="shared" ca="1" si="517"/>
        <v>10</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ref="N95:S108" ca="1" si="528">INDEX(IF(IsSequentialFS,_xlfn.SEQUENCE(nLevelsFS,1,N$81,sStepFS),N$81:N$84),MOD(INT($H95/cStepFS),nLevelsFS)+1,1)</f>
        <v>1</v>
      </c>
      <c r="O95" s="230">
        <f t="shared" ca="1" si="528"/>
        <v>9</v>
      </c>
      <c r="P95" s="230">
        <f t="shared" ca="1" si="528"/>
        <v>1</v>
      </c>
      <c r="Q95" s="230">
        <f t="shared" ca="1" si="528"/>
        <v>1</v>
      </c>
      <c r="R95" s="230">
        <f t="shared" ca="1" si="528"/>
        <v>1</v>
      </c>
      <c r="S95" s="230">
        <f t="shared" ca="1" si="528"/>
        <v>1</v>
      </c>
      <c r="T95" s="411">
        <f t="shared" ca="1" si="389"/>
        <v>1</v>
      </c>
      <c r="U95" s="411">
        <f t="shared" ca="1" si="389"/>
        <v>1</v>
      </c>
      <c r="V95" s="411">
        <f t="shared" ca="1" si="390"/>
        <v>2</v>
      </c>
      <c r="W95" s="777" t="b">
        <f t="shared" ca="1" si="391"/>
        <v>0</v>
      </c>
      <c r="X95" s="777" t="b">
        <f t="shared" ca="1" si="391"/>
        <v>0</v>
      </c>
      <c r="Y95" s="777" t="b">
        <f t="shared" ca="1" si="391"/>
        <v>1</v>
      </c>
      <c r="Z95" s="796" t="b" cm="1">
        <f t="array" aca="1" ref="Z95" ca="1">INDEX(Z$13:Z94,$B95+1,1)</f>
        <v>0</v>
      </c>
      <c r="AA95" s="411">
        <f t="shared" ca="1" si="392"/>
        <v>1</v>
      </c>
      <c r="AB95" s="411">
        <f t="shared" ca="1" si="393"/>
        <v>1</v>
      </c>
      <c r="AC95" s="230">
        <f t="shared" ref="AC95:AH108" ca="1" si="529">INDEX(IF(IsSequentialFS,_xlfn.SEQUENCE(nLevelsFS,1,AC$81,sStepFS),AC$81:AC$84),MOD(INT($H95/cStepFS),nLevelsFS)+1,1)</f>
        <v>1</v>
      </c>
      <c r="AD95" s="230">
        <f t="shared" ca="1" si="529"/>
        <v>1</v>
      </c>
      <c r="AE95" s="230">
        <f t="shared" ca="1" si="529"/>
        <v>0</v>
      </c>
      <c r="AF95" s="230">
        <f t="shared" ca="1" si="529"/>
        <v>0</v>
      </c>
      <c r="AG95" s="230">
        <f t="shared" ca="1" si="529"/>
        <v>0</v>
      </c>
      <c r="AH95" s="230">
        <f t="shared" ca="1" si="529"/>
        <v>0</v>
      </c>
      <c r="AI95" s="87">
        <f t="shared" ca="1" si="395"/>
        <v>2</v>
      </c>
      <c r="AJ95" s="87">
        <f ca="1">INDEX(CHOOSE($N95,DataAutumn!i.AdultDrys,DataWinter!i.AdultDrys,DataSpring!i.AdultDrys),1,$T95)</f>
        <v>1</v>
      </c>
      <c r="AK95" s="230">
        <f t="shared" ref="AK95:AK108" ca="1" si="530">INDEX(IF(IsSequentialFS,_xlfn.SEQUENCE(nLevelsFS,1,AK$61),AK$61:AK$64),MOD(INT($H95/cStepFS),nLevelsFS)+1,1)</f>
        <v>2</v>
      </c>
      <c r="AL95" s="535" cm="1">
        <f t="array" aca="1" ref="AL95" ca="1">INDEX(AL$13:AL94,$B95+1,1)</f>
        <v>0</v>
      </c>
      <c r="AM95" s="535" cm="1">
        <f t="array" aca="1" ref="AM95" ca="1">INDEX(AM$13:AM94,$B95+1,1)</f>
        <v>2</v>
      </c>
      <c r="AN95" s="111"/>
      <c r="AO95" s="111"/>
      <c r="AP95" s="111"/>
      <c r="AQ95" s="111"/>
      <c r="AR95" s="111"/>
      <c r="AS95" s="111"/>
      <c r="AT95" s="111"/>
      <c r="AU95" s="111"/>
      <c r="AV95" s="111"/>
      <c r="AW95" s="111"/>
      <c r="AX95" s="111"/>
      <c r="AY95" s="111"/>
      <c r="AZ95" s="111"/>
      <c r="BA95" s="312" t="str">
        <f t="shared" ca="1" si="397"/>
        <v xml:space="preserve">FS_Opt_Tem 00010 SE GSW Past     SFM     TOLAut Scan2 GFS RR+01% GP100% WP100% MP100% (PT_F33N11L11)      </v>
      </c>
      <c r="BB95" s="8" t="str">
        <f ca="1">IF(COUNTIF($BA$13:$BA95,$BA95)=1,"-","Dup")</f>
        <v>-</v>
      </c>
      <c r="BC95" s="18"/>
      <c r="BD95" s="535" t="b" cm="1">
        <f t="array" aca="1" ref="BD95" ca="1">INDEX(BD$13:BD94,$B95+1,1)</f>
        <v>0</v>
      </c>
      <c r="BE95" s="535" t="b" cm="1">
        <f t="array" aca="1" ref="BE95" ca="1">INDEX(BE$13:BE94,$B95+1,1)</f>
        <v>0</v>
      </c>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535" t="b" cm="1">
        <f t="array" aca="1" ref="BK95" ca="1">INDEX(BK$13:BK94,$B95+1,1)</f>
        <v>0</v>
      </c>
      <c r="BL95" s="535" t="b" cm="1">
        <f t="array" aca="1" ref="BL95" ca="1">INDEX(BL$13:BL94,$B95+1,1)</f>
        <v>0</v>
      </c>
      <c r="BM95" s="18"/>
      <c r="BN95" s="411" t="b">
        <f t="shared" ca="1" si="398"/>
        <v>1</v>
      </c>
      <c r="BO95" s="411" t="str">
        <f t="shared" ca="1" si="398"/>
        <v>-</v>
      </c>
      <c r="BP95" s="411" t="b">
        <f t="shared" ca="1" si="398"/>
        <v>0</v>
      </c>
      <c r="BQ95" s="411" t="str">
        <f t="shared" ca="1" si="398"/>
        <v>-</v>
      </c>
      <c r="BR95" s="411" t="str">
        <f t="shared" ca="1" si="398"/>
        <v>-</v>
      </c>
      <c r="BS95" s="411" t="str">
        <f t="shared" ca="1" si="398"/>
        <v>-</v>
      </c>
      <c r="BT95" s="411" t="str">
        <f t="shared" ca="1" si="398"/>
        <v>-</v>
      </c>
      <c r="BU95" s="411" t="str">
        <f t="shared" ca="1" si="398"/>
        <v>-</v>
      </c>
      <c r="BV95" s="411" t="str">
        <f t="shared" ca="1" si="398"/>
        <v>-</v>
      </c>
      <c r="BW95" s="411" t="str">
        <f t="shared" ca="1" si="398"/>
        <v>-</v>
      </c>
      <c r="BX95" s="411" t="str">
        <f t="shared" ca="1" si="398"/>
        <v>-</v>
      </c>
      <c r="BY95" s="411" t="str">
        <f t="shared" ca="1" si="398"/>
        <v>-</v>
      </c>
      <c r="BZ95" s="411" t="b">
        <f t="shared" ca="1" si="398"/>
        <v>0</v>
      </c>
      <c r="CA95" s="87">
        <f t="shared" ca="1" si="398"/>
        <v>0</v>
      </c>
      <c r="CB95" s="535" t="str" cm="1">
        <f t="array" aca="1" ref="CB95" ca="1">INDEX(CB$13:CB94,$B95+1,1)</f>
        <v>-</v>
      </c>
      <c r="CC95" s="535" t="str" cm="1">
        <f t="array" aca="1" ref="CC95" ca="1">INDEX(CC$13:CC94,$B95+1,1)</f>
        <v>-</v>
      </c>
      <c r="CD95" s="535" t="str" cm="1">
        <f t="array" aca="1" ref="CD95" ca="1">INDEX(CD$13:CD94,$B95+1,1)</f>
        <v>-</v>
      </c>
      <c r="CE95" s="535" t="b" cm="1">
        <f t="array" aca="1" ref="CE95" ca="1">INDEX(CE$13:CE94,$B95+1,1)</f>
        <v>1</v>
      </c>
      <c r="CF95" s="18"/>
      <c r="CG95" s="535" t="str" cm="1">
        <f t="array" aca="1" ref="CG95" ca="1">INDEX(CG$13:CG94,$B95+1,1)</f>
        <v>-</v>
      </c>
      <c r="CH95" s="411" t="str">
        <f t="shared" ca="1" si="399"/>
        <v>-</v>
      </c>
      <c r="CI95" s="411">
        <f t="shared" ca="1" si="400"/>
        <v>1</v>
      </c>
      <c r="CJ95" s="411">
        <f t="shared" ca="1" si="400"/>
        <v>1</v>
      </c>
      <c r="CK95" s="535" t="str" cm="1">
        <f t="array" aca="1" ref="CK95" ca="1">INDEX(CK$13:CK94,$B95+1,1)</f>
        <v>-</v>
      </c>
      <c r="CL95" s="535" t="str" cm="1">
        <f t="array" aca="1" ref="CL95" ca="1">INDEX(CL$13:CL94,$B95+1,1)</f>
        <v>-</v>
      </c>
      <c r="CM95" s="535" t="str" cm="1">
        <f t="array" aca="1" ref="CM95" ca="1">INDEX(CM$13:CM94,$B95+1,1)</f>
        <v>-</v>
      </c>
      <c r="CN95" s="411" t="str">
        <f t="shared" ca="1" si="401"/>
        <v>-</v>
      </c>
      <c r="CO95" s="411">
        <f t="shared" ca="1" si="402"/>
        <v>1</v>
      </c>
      <c r="CP95" s="411">
        <f t="shared" ca="1" si="402"/>
        <v>1</v>
      </c>
      <c r="CQ95" s="535" t="str" cm="1">
        <f t="array" aca="1" ref="CQ95" ca="1">INDEX(CQ$13:CQ94,$B95+1,1)</f>
        <v>-</v>
      </c>
      <c r="CR95" s="411" t="str">
        <f t="shared" ca="1" si="403"/>
        <v>-</v>
      </c>
      <c r="CS95" s="411">
        <f t="shared" ca="1" si="404"/>
        <v>1</v>
      </c>
      <c r="CT95" s="535" t="str" cm="1">
        <f t="array" aca="1" ref="CT95" ca="1">INDEX(CT$13:CT94,$B95+1,1)</f>
        <v>-</v>
      </c>
      <c r="CU95" s="535" t="str" cm="1">
        <f t="array" aca="1" ref="CU95" ca="1">INDEX(CU$13:CU94,$B95+1,1)</f>
        <v>-</v>
      </c>
      <c r="CV95" s="411">
        <f t="shared" ca="1" si="405"/>
        <v>1</v>
      </c>
      <c r="CW95" s="535" t="str" cm="1">
        <f t="array" aca="1" ref="CW95" ca="1">INDEX(CW$13:CW94,$B95+1,1)</f>
        <v>-</v>
      </c>
      <c r="CX95" s="411" t="str">
        <f t="shared" ca="1" si="406"/>
        <v>-</v>
      </c>
      <c r="CY95" s="411">
        <f t="shared" ca="1" si="407"/>
        <v>1</v>
      </c>
      <c r="CZ95" s="411">
        <f t="shared" ca="1" si="407"/>
        <v>1</v>
      </c>
      <c r="DA95" s="535" cm="1">
        <f t="array" aca="1" ref="DA95" ca="1">INDEX(DA$13:DA94,$B95+1,1)</f>
        <v>720</v>
      </c>
      <c r="DB95" s="535" cm="1">
        <f t="array" aca="1" ref="DB95" ca="1">INDEX(DB$13:DB94,$B95+1,1)</f>
        <v>720</v>
      </c>
      <c r="DC95" s="18"/>
      <c r="DD95" s="535" t="str" cm="1">
        <f t="array" aca="1" ref="DD95" ca="1">INDEX(DD$13:DD94,$B95+1,1)</f>
        <v>-</v>
      </c>
      <c r="DE95" s="535" t="str" cm="1">
        <f t="array" aca="1" ref="DE95" ca="1">INDEX(DE$13:DE94,$B95+1,1)</f>
        <v>-</v>
      </c>
      <c r="DF95" s="535" t="str" cm="1">
        <f t="array" aca="1" ref="DF95" ca="1">INDEX(DF$13:DF94,$B95+1,1)</f>
        <v>-</v>
      </c>
      <c r="DG95" s="535" t="str" cm="1">
        <f t="array" aca="1" ref="DG95" ca="1">INDEX(DG$13:DG94,$B95+1,1)</f>
        <v>-</v>
      </c>
      <c r="DH95" s="804" cm="1">
        <f t="array" aca="1" ref="DH95" ca="1">VALUE(IFERROR(VALUE($K95),0) &amp; _xlfn.SWITCH($CD95,"-",4,$CD95) &amp; $L95 &amp; $T95 &amp; "00" &amp; $N95 &amp; $AK95 &amp; $R95 &amp; _xlfn.SWITCH($AM95,3,1,$AM95) &amp; _xlfn.SWITCH($M95,4,0,$M95) &amp; _xlfn.SWITCH($AD95,6,1,$AD95))</f>
        <v>142100121201</v>
      </c>
      <c r="DI95" s="535" cm="1">
        <f t="array" aca="1" ref="DI95" ca="1">INDEX(DI$13:DI94,$B95+1,1)</f>
        <v>1</v>
      </c>
      <c r="DJ95" s="535" cm="1">
        <f t="array" aca="1" ref="DJ95" ca="1">INDEX(DJ$13:DJ94,$B95+1,1)</f>
        <v>1</v>
      </c>
      <c r="DK95" s="411">
        <f t="shared" ca="1" si="408"/>
        <v>0</v>
      </c>
      <c r="DL95" s="411">
        <f t="shared" ca="1" si="408"/>
        <v>50</v>
      </c>
      <c r="DM95" s="411" t="str">
        <f t="shared" ca="1" si="408"/>
        <v>-</v>
      </c>
      <c r="DN95" s="411" t="str">
        <f t="shared" ca="1" si="408"/>
        <v>-</v>
      </c>
      <c r="DO95" s="411">
        <f t="shared" ca="1" si="408"/>
        <v>25.5</v>
      </c>
      <c r="DP95" s="411">
        <f t="shared" ca="1" si="408"/>
        <v>18.8</v>
      </c>
      <c r="DQ95" s="411" t="b">
        <f t="shared" ca="1" si="409"/>
        <v>0</v>
      </c>
      <c r="DR95" s="411" t="str">
        <f t="shared" ca="1" si="410"/>
        <v>-</v>
      </c>
      <c r="DS95" s="411" t="str">
        <f t="shared" ca="1" si="410"/>
        <v>-</v>
      </c>
      <c r="DT95" s="411" t="str">
        <f t="shared" ca="1" si="410"/>
        <v>-</v>
      </c>
      <c r="DU95" s="411" t="str">
        <f t="shared" ca="1" si="410"/>
        <v>-</v>
      </c>
      <c r="DV95" s="411">
        <f t="shared" ca="1" si="410"/>
        <v>500</v>
      </c>
      <c r="DW95" s="411">
        <f t="shared" ca="1" si="410"/>
        <v>500</v>
      </c>
      <c r="DX95" s="411" t="str">
        <f t="shared" ca="1" si="410"/>
        <v>-</v>
      </c>
      <c r="DY95" s="411" t="str">
        <f t="shared" ca="1" si="410"/>
        <v>-</v>
      </c>
      <c r="DZ95" s="411" t="str">
        <f t="shared" ca="1" si="410"/>
        <v>-</v>
      </c>
      <c r="EA95" s="535" cm="1">
        <f t="array" aca="1" ref="EA95" ca="1">INDEX(EA$13:EA94,$B95+1,1)</f>
        <v>0</v>
      </c>
      <c r="EB95" s="535" cm="1">
        <f t="array" aca="1" ref="EB95" ca="1">INDEX(EB$13:EB94,$B95+1,1)</f>
        <v>999999</v>
      </c>
      <c r="EC95" s="535" cm="1">
        <f t="array" aca="1" ref="EC95" ca="1">INDEX(EC$13:EC94,$B95+1,1)</f>
        <v>999999</v>
      </c>
      <c r="ED95" s="535" cm="1">
        <f t="array" aca="1" ref="ED95" ca="1">INDEX(ED$13:ED94,$B95+1,1)</f>
        <v>999999</v>
      </c>
      <c r="EE95" s="535" cm="1">
        <f t="array" aca="1" ref="EE95" ca="1">INDEX(EE$13:EE94,$B95+1,1)</f>
        <v>999999</v>
      </c>
      <c r="EF95" s="535" cm="1">
        <f t="array" aca="1" ref="EF95" ca="1">INDEX(EF$13:EF94,$B95+1,1)</f>
        <v>999999</v>
      </c>
      <c r="EG95" s="535" cm="1">
        <f t="array" aca="1" ref="EG95" ca="1">INDEX(EG$13:EG94,$B95+1,1)</f>
        <v>999999</v>
      </c>
      <c r="EH95" s="535" cm="1">
        <f t="array" aca="1" ref="EH95" ca="1">INDEX(EH$13:EH94,$B95+1,1)</f>
        <v>999999</v>
      </c>
      <c r="EI95" s="535" cm="1">
        <f t="array" aca="1" ref="EI95" ca="1">INDEX(EI$13:EI94,$B95+1,1)</f>
        <v>999999</v>
      </c>
      <c r="EJ95" s="535" cm="1">
        <f t="array" aca="1" ref="EJ95" ca="1">INDEX(EJ$13:EJ94,$B95+1,1)</f>
        <v>999999</v>
      </c>
      <c r="EK95" s="535" cm="1">
        <f t="array" aca="1" ref="EK95" ca="1">INDEX(EK$13:EK94,$B95+1,1)</f>
        <v>999999</v>
      </c>
      <c r="EL95" s="535" cm="1">
        <f t="array" aca="1" ref="EL95" ca="1">INDEX(EL$13:EL94,$B95+1,1)</f>
        <v>999999</v>
      </c>
      <c r="EM95" s="535" cm="1">
        <f t="array" aca="1" ref="EM95" ca="1">INDEX(EM$13:EM94,$B95+1,1)</f>
        <v>999999</v>
      </c>
      <c r="EN95" s="782">
        <f t="shared" ca="1" si="411"/>
        <v>0</v>
      </c>
      <c r="EO95" s="782">
        <f t="shared" ca="1" si="411"/>
        <v>0</v>
      </c>
      <c r="EP95" s="782">
        <f t="shared" ca="1" si="411"/>
        <v>999999</v>
      </c>
      <c r="EQ95" s="800" t="str">
        <f t="shared" ca="1" si="508"/>
        <v>-</v>
      </c>
      <c r="ER95" s="800" t="str">
        <f t="shared" ca="1" si="412"/>
        <v>-</v>
      </c>
      <c r="ES95" s="801">
        <f t="shared" ca="1" si="413"/>
        <v>999999</v>
      </c>
      <c r="ET95" s="802" t="str">
        <f t="shared" ca="1" si="509"/>
        <v>-</v>
      </c>
      <c r="EU95" s="781">
        <f t="shared" ca="1" si="414"/>
        <v>0</v>
      </c>
      <c r="EV95" s="779">
        <f t="shared" ca="1" si="510"/>
        <v>0</v>
      </c>
      <c r="EW95" s="780">
        <f t="shared" ca="1" si="511"/>
        <v>999999</v>
      </c>
      <c r="EX95" s="545" cm="1">
        <f t="array" aca="1" ref="EX95" ca="1">INDEX(i.ELMated,$AB95+1,1)</f>
        <v>0.3</v>
      </c>
      <c r="EY95" s="630" cm="1">
        <f t="array" aca="1" ref="EY95" ca="1">INDEX(i.ELMatedEst,$AA95+1,$T95)</f>
        <v>0.3</v>
      </c>
      <c r="EZ95" s="535" t="str" cm="1">
        <f t="array" aca="1" ref="EZ95" ca="1">INDEX(EZ$13:EZ94,$B95+1,1)</f>
        <v>-</v>
      </c>
      <c r="FA95" s="535" t="str" cm="1">
        <f t="array" aca="1" ref="FA95" ca="1">INDEX(FA$13:FA94,$B95+1,1)</f>
        <v>-</v>
      </c>
      <c r="FB95" s="664">
        <f t="shared" ca="1" si="415"/>
        <v>0</v>
      </c>
      <c r="FC95" s="666">
        <f t="shared" ca="1" si="416"/>
        <v>5.0000000000000001E-3</v>
      </c>
      <c r="FD95" s="191">
        <f t="shared" ca="1" si="512"/>
        <v>0.95</v>
      </c>
      <c r="FE95" s="667">
        <f t="shared" ca="1" si="417"/>
        <v>8.3999999999999991E-2</v>
      </c>
      <c r="FF95" s="667">
        <f ca="1">INDEX(CHOOSE($N95,DataAutumn!i.EL_PropnSold,DataWinter!i.EL_PropnSold,DataSpring!i.EL_PropnSold),$AI95,$T95)*INDEX(i.ELMatedEst,$AB95+1,$T95)*i.dAdultRR_ELPropSold
+INDEX(i.dryman,($AJ95-1)*4+$AI95,FF$7)</f>
        <v>0</v>
      </c>
      <c r="FG95" s="667">
        <f ca="1">INDEX(CHOOSE($N95,DataAutumn!i.EL_PropnSold,DataWinter!i.EL_PropnSold,DataSpring!i.EL_PropnSold),$AI95,$T95)*INDEX(i.ELMatedEst,$AB95+1,$T95)*i.dAdultRR_ELPropSold
+INDEX(i.dryman,($AJ95-1)*4+$AI95,FG$7)</f>
        <v>3.125E-2</v>
      </c>
      <c r="FH95" s="667">
        <f ca="1">INDEX(CHOOSE($N95,DataAutumn!i.EL_PropnSold,DataWinter!i.EL_PropnSold,DataSpring!i.EL_PropnSold),$AI95,$T95)*INDEX(i.ELMatedEst,$AB95+1,$T95)*i.dAdultRR_ELPropSold
+INDEX(i.dryman,($AJ95-1)*4+$AI95,FH$7)</f>
        <v>3.125E-2</v>
      </c>
      <c r="FI95" s="667">
        <f ca="1">INDEX(CHOOSE($N95,DataAutumn!i.EL_PropnSold,DataWinter!i.EL_PropnSold,DataSpring!i.EL_PropnSold),$AI95,$T95)*INDEX(i.ELMatedEst,$AB95+1,$T95)*i.dAdultRR_ELPropSold
+INDEX(i.dryman,($AJ95-1)*4+$AI95,FI$7)</f>
        <v>3.125E-2</v>
      </c>
      <c r="FJ95" s="668">
        <f ca="1">INDEX(CHOOSE($N95,DataAutumn!i.EL_PropnSold,DataWinter!i.EL_PropnSold,DataSpring!i.EL_PropnSold),$AI95,$T95)*INDEX(i.ELMatedEst,$AB95+1,$T95)*i.dAdultLSurv_ELPropSold</f>
        <v>0</v>
      </c>
      <c r="FK95" s="666" t="b">
        <f t="shared" ca="1" si="418"/>
        <v>0</v>
      </c>
      <c r="FL95" s="666" t="b">
        <f t="shared" ca="1" si="418"/>
        <v>0</v>
      </c>
      <c r="FM95" s="716" t="b">
        <f t="shared" ca="1" si="419"/>
        <v>1</v>
      </c>
      <c r="FN95" s="666" t="b">
        <f t="shared" ca="1" si="418"/>
        <v>0</v>
      </c>
      <c r="FO95" s="668">
        <f t="shared" ca="1" si="420"/>
        <v>1</v>
      </c>
      <c r="FP95" s="669">
        <f t="shared" ca="1" si="421"/>
        <v>0</v>
      </c>
      <c r="FQ95" s="670" t="b">
        <f t="shared" ca="1" si="422"/>
        <v>0</v>
      </c>
      <c r="FR95" s="665" t="b">
        <f t="shared" ca="1" si="423"/>
        <v>1</v>
      </c>
      <c r="FS95" s="411" t="b">
        <f t="shared" ca="1" si="423"/>
        <v>0</v>
      </c>
      <c r="FT95" s="411" t="b">
        <f t="shared" ca="1" si="423"/>
        <v>0</v>
      </c>
      <c r="FU95" s="87">
        <f t="shared" ca="1" si="424"/>
        <v>2</v>
      </c>
      <c r="FV95" s="87">
        <f t="shared" ca="1" si="424"/>
        <v>2</v>
      </c>
      <c r="FW95" s="411">
        <f t="shared" ca="1" si="425"/>
        <v>1</v>
      </c>
      <c r="FX95" s="411">
        <f t="shared" ca="1" si="426"/>
        <v>1</v>
      </c>
      <c r="FY95" s="411">
        <f t="shared" ca="1" si="426"/>
        <v>1</v>
      </c>
      <c r="FZ95" s="411">
        <f t="shared" ca="1" si="427"/>
        <v>1</v>
      </c>
      <c r="GA95" s="411">
        <f t="shared" ref="GA95:GE108" ca="1" si="531">INDEX(IF($T95&lt;4,i.ProdnCal_Mer,i.ProdnCal_Mat),$N95,($L95-1)*10+GA$6)</f>
        <v>0.35</v>
      </c>
      <c r="GB95" s="411" t="b">
        <f t="shared" ca="1" si="531"/>
        <v>1</v>
      </c>
      <c r="GC95" s="411" t="b">
        <f t="shared" ca="1" si="531"/>
        <v>0</v>
      </c>
      <c r="GD95" s="411" t="b">
        <f t="shared" ca="1" si="531"/>
        <v>0</v>
      </c>
      <c r="GE95" s="411" t="b">
        <f t="shared" ca="1" si="531"/>
        <v>0</v>
      </c>
      <c r="GF95" s="87">
        <f t="shared" ca="1" si="429"/>
        <v>1</v>
      </c>
      <c r="GG95" s="87">
        <f t="shared" ca="1" si="429"/>
        <v>1</v>
      </c>
      <c r="GH95" s="87">
        <f t="shared" ca="1" si="429"/>
        <v>1</v>
      </c>
      <c r="GI95" s="87">
        <f t="shared" ca="1" si="429"/>
        <v>1</v>
      </c>
      <c r="GJ95" s="87">
        <f t="shared" ca="1" si="429"/>
        <v>1</v>
      </c>
      <c r="GK95" s="87">
        <f t="shared" ca="1" si="429"/>
        <v>1</v>
      </c>
      <c r="GL95" s="87">
        <f t="shared" ca="1" si="429"/>
        <v>1</v>
      </c>
      <c r="GM95" s="87">
        <f t="shared" ca="1" si="429"/>
        <v>1</v>
      </c>
      <c r="GN95" s="411" cm="1">
        <f t="array" aca="1" ref="GN95" ca="1">INDEX(i.dse_type,1,$L95)</f>
        <v>0</v>
      </c>
      <c r="GO95" s="535" t="str" cm="1">
        <f t="array" aca="1" ref="GO95" ca="1">INDEX(GO$13:GO94,$B95+1,1)</f>
        <v>-</v>
      </c>
      <c r="GP95" s="535" t="str" cm="1">
        <f t="array" aca="1" ref="GP95" ca="1">INDEX(GP$13:GP94,$B95+1,1)</f>
        <v>-</v>
      </c>
      <c r="GQ95" s="535" t="str" cm="1">
        <f t="array" aca="1" ref="GQ95" ca="1">INDEX(GQ$13:GQ94,$B95+1,1)</f>
        <v>-</v>
      </c>
      <c r="GR95" s="18"/>
      <c r="GS95" s="535" t="str" cm="1">
        <f t="array" aca="1" ref="GS95" ca="1">INDEX(GS$13:GS94,$B95+1,1)</f>
        <v>-</v>
      </c>
      <c r="GT95" s="535" t="str" cm="1">
        <f t="array" aca="1" ref="GT95" ca="1">INDEX(GT$13:GT94,$B95+1,1)</f>
        <v>-</v>
      </c>
      <c r="GU95" s="535" t="str" cm="1">
        <f t="array" aca="1" ref="GU95" ca="1">INDEX(GU$13:GU94,$B95+1,1)</f>
        <v>-</v>
      </c>
      <c r="GV95" s="411" t="str">
        <f t="shared" si="430"/>
        <v>-</v>
      </c>
      <c r="GW95" s="535" t="str" cm="1">
        <f t="array" aca="1" ref="GW95" ca="1">INDEX(GW$13:GW94,$B95+1,1)</f>
        <v>-</v>
      </c>
      <c r="GX95" s="535" cm="1">
        <f t="array" aca="1" ref="GX95" ca="1">INDEX(GX$13:GX94,$B95+1,1)</f>
        <v>1</v>
      </c>
      <c r="GY95" s="535" cm="1">
        <f t="array" aca="1" ref="GY95" ca="1">INDEX(GY$13:GY94,$B95+1,1)</f>
        <v>1</v>
      </c>
      <c r="GZ95" s="535" t="str" cm="1">
        <f t="array" aca="1" ref="GZ95" ca="1">INDEX(GZ$13:GZ94,$B95+1,1)</f>
        <v>-</v>
      </c>
      <c r="HA95" s="535" t="str" cm="1">
        <f t="array" aca="1" ref="HA95" ca="1">INDEX(HA$13:HA94,$B95+1,1)</f>
        <v>-</v>
      </c>
      <c r="HB95" s="535" t="str" cm="1">
        <f t="array" aca="1" ref="HB95" ca="1">INDEX(HB$13:HB94,$B95+1,1)</f>
        <v>-</v>
      </c>
      <c r="HC95" s="535" t="str" cm="1">
        <f t="array" aca="1" ref="HC95" ca="1">INDEX(HC$13:HC94,$B95+1,1)</f>
        <v>-</v>
      </c>
      <c r="HD95" s="535" t="str" cm="1">
        <f t="array" aca="1" ref="HD95" ca="1">INDEX(HD$13:HD94,$B95+1,1)</f>
        <v>-</v>
      </c>
      <c r="HE95" s="535" t="str" cm="1">
        <f t="array" aca="1" ref="HE95" ca="1">INDEX(HE$13:HE94,$B95+1,1)</f>
        <v>-</v>
      </c>
      <c r="HF95" s="535" t="str" cm="1">
        <f t="array" aca="1" ref="HF95" ca="1">INDEX(HF$13:HF94,$B95+1,1)</f>
        <v>-</v>
      </c>
      <c r="HG95" s="535" t="str" cm="1">
        <f t="array" aca="1" ref="HG95" ca="1">INDEX(HG$13:HG94,$B95+1,1)</f>
        <v>-</v>
      </c>
      <c r="HH95" s="535" t="str" cm="1">
        <f t="array" aca="1" ref="HH95" ca="1">INDEX(HH$13:HH94,$B95+1,1)</f>
        <v>-</v>
      </c>
      <c r="HI95" s="535" t="str" cm="1">
        <f t="array" aca="1" ref="HI95" ca="1">INDEX(HI$13:HI94,$B95+1,1)</f>
        <v>-</v>
      </c>
      <c r="HJ95" s="535" t="str" cm="1">
        <f t="array" aca="1" ref="HJ95" ca="1">INDEX(HJ$13:HJ94,$B95+1,1)</f>
        <v>-</v>
      </c>
      <c r="HK95" s="535" t="str" cm="1">
        <f t="array" aca="1" ref="HK95" ca="1">INDEX(HK$13:HK94,$B95+1,1)</f>
        <v>-</v>
      </c>
      <c r="HL95" s="535" t="str" cm="1">
        <f t="array" aca="1" ref="HL95" ca="1">INDEX(HL$13:HL94,$B95+1,1)</f>
        <v>-</v>
      </c>
      <c r="HM95" s="535" t="str" cm="1">
        <f t="array" aca="1" ref="HM95" ca="1">INDEX(HM$13:HM94,$B95+1,1)</f>
        <v>-</v>
      </c>
      <c r="HN95" s="535" t="str" cm="1">
        <f t="array" aca="1" ref="HN95" ca="1">INDEX(HN$13:HN94,$B95+1,1)</f>
        <v>-</v>
      </c>
      <c r="HO95" s="535" t="str" cm="1">
        <f t="array" aca="1" ref="HO95" ca="1">INDEX(HO$13:HO94,$B95+1,1)</f>
        <v>-</v>
      </c>
      <c r="HP95" s="535" t="str" cm="1">
        <f t="array" aca="1" ref="HP95" ca="1">INDEX(HP$13:HP94,$B95+1,1)</f>
        <v>-</v>
      </c>
      <c r="HQ95" s="535" t="str" cm="1">
        <f t="array" aca="1" ref="HQ95" ca="1">INDEX(HQ$13:HQ94,$B95+1,1)</f>
        <v>-</v>
      </c>
      <c r="HR95" s="535" t="str" cm="1">
        <f t="array" aca="1" ref="HR95" ca="1">INDEX(HR$13:HR94,$B95+1,1)</f>
        <v>-</v>
      </c>
      <c r="HS95" s="535" t="str" cm="1">
        <f t="array" aca="1" ref="HS95" ca="1">INDEX(HS$13:HS94,$B95+1,1)</f>
        <v>-</v>
      </c>
      <c r="HT95" s="535" t="str" cm="1">
        <f t="array" aca="1" ref="HT95" ca="1">INDEX(HT$13:HT94,$B95+1,1)</f>
        <v>-</v>
      </c>
      <c r="HU95" s="411">
        <f t="shared" si="431"/>
        <v>0</v>
      </c>
      <c r="HV95" s="535" t="str" cm="1">
        <f t="array" aca="1" ref="HV95" ca="1">INDEX(HV$13:HV94,$B95+1,1)</f>
        <v>-</v>
      </c>
      <c r="HW95" s="535" cm="1">
        <f t="array" aca="1" ref="HW95" ca="1">INDEX(HW$13:HW94,$B95+1,1)</f>
        <v>1</v>
      </c>
      <c r="HX95" s="535" cm="1">
        <f t="array" aca="1" ref="HX95" ca="1">INDEX(HX$13:HX94,$B95+1,1)</f>
        <v>0</v>
      </c>
      <c r="HY95" s="411">
        <f t="shared" si="432"/>
        <v>0</v>
      </c>
      <c r="HZ95" s="535" cm="1">
        <f t="array" aca="1" ref="HZ95" ca="1">INDEX(HZ$13:HZ94,$B95+1,1)</f>
        <v>0</v>
      </c>
      <c r="IA95" s="411">
        <f t="shared" ref="IA95:IF108" si="532">IF(OR(OR($AN95="",$AN95="-"),$AN95&lt;&gt;IA$6),IA$13,INDEX(i.MLP_PvP,$AP95+IF($T95&lt;&gt;4,0,9),IA$7))</f>
        <v>0</v>
      </c>
      <c r="IB95" s="411">
        <f t="shared" si="532"/>
        <v>0</v>
      </c>
      <c r="IC95" s="411">
        <f t="shared" si="532"/>
        <v>0</v>
      </c>
      <c r="ID95" s="411">
        <f t="shared" si="532"/>
        <v>0</v>
      </c>
      <c r="IE95" s="411">
        <f t="shared" si="532"/>
        <v>1</v>
      </c>
      <c r="IF95" s="411">
        <f t="shared" si="532"/>
        <v>0</v>
      </c>
      <c r="IG95" s="535" cm="1">
        <f t="array" aca="1" ref="IG95" ca="1">INDEX(IG$13:IG94,$B95+1,1)</f>
        <v>0</v>
      </c>
      <c r="IH95" s="535" cm="1">
        <f t="array" aca="1" ref="IH95" ca="1">INDEX(IH$13:IH94,$B95+1,1)</f>
        <v>0</v>
      </c>
      <c r="II95" s="535" cm="1">
        <f t="array" aca="1" ref="II95" ca="1">INDEX(II$13:II94,$B95+1,1)</f>
        <v>0</v>
      </c>
      <c r="IJ95" s="535" cm="1">
        <f t="array" aca="1" ref="IJ95" ca="1">INDEX(IJ$13:IJ94,$B95+1,1)</f>
        <v>0</v>
      </c>
      <c r="IK95" s="18"/>
      <c r="IL95" s="535" t="str" cm="1">
        <f t="array" aca="1" ref="IL95" ca="1">INDEX(IL$13:IL94,$B95+1,1)</f>
        <v>-</v>
      </c>
      <c r="IM95" s="535" t="str" cm="1">
        <f t="array" aca="1" ref="IM95" ca="1">INDEX(IM$13:IM94,$B95+1,1)</f>
        <v>-</v>
      </c>
      <c r="IN95" s="535" t="str" cm="1">
        <f t="array" aca="1" ref="IN95" ca="1">INDEX(IN$13:IN94,$B95+1,1)</f>
        <v>-</v>
      </c>
      <c r="IO95" s="535" t="str" cm="1">
        <f t="array" aca="1" ref="IO95" ca="1">INDEX(IO$13:IO94,$B95+1,1)</f>
        <v>-</v>
      </c>
      <c r="IP95" s="535" t="str" cm="1">
        <f t="array" aca="1" ref="IP95" ca="1">INDEX(IP$13:IP94,$B95+1,1)</f>
        <v>-</v>
      </c>
      <c r="IQ95" s="535" t="str" cm="1">
        <f t="array" aca="1" ref="IQ95" ca="1">INDEX(IQ$13:IQ94,$B95+1,1)</f>
        <v>-</v>
      </c>
      <c r="IR95" s="535" t="str" cm="1">
        <f t="array" aca="1" ref="IR95" ca="1">INDEX(IR$13:IR94,$B95+1,1)</f>
        <v>-</v>
      </c>
      <c r="IS95" s="535" t="str" cm="1">
        <f t="array" aca="1" ref="IS95" ca="1">INDEX(IS$13:IS94,$B95+1,1)</f>
        <v>-</v>
      </c>
      <c r="IT95" s="535" t="str" cm="1">
        <f t="array" aca="1" ref="IT95" ca="1">INDEX(IT$13:IT94,$B95+1,1)</f>
        <v>-</v>
      </c>
      <c r="IU95" s="535" t="str" cm="1">
        <f t="array" aca="1" ref="IU95" ca="1">INDEX(IU$13:IU94,$B95+1,1)</f>
        <v>-</v>
      </c>
      <c r="IV95" s="535" t="str" cm="1">
        <f t="array" aca="1" ref="IV95" ca="1">INDEX(IV$13:IV94,$B95+1,1)</f>
        <v>-</v>
      </c>
      <c r="IW95" s="535" t="str" cm="1">
        <f t="array" aca="1" ref="IW95" ca="1">INDEX(IW$13:IW94,$B95+1,1)</f>
        <v>-</v>
      </c>
      <c r="IX95" s="535" t="str" cm="1">
        <f t="array" aca="1" ref="IX95" ca="1">INDEX(IX$13:IX94,$B95+1,1)</f>
        <v>-</v>
      </c>
      <c r="IY95" s="535" t="str" cm="1">
        <f t="array" aca="1" ref="IY95" ca="1">INDEX(IY$13:IY94,$B95+1,1)</f>
        <v>-</v>
      </c>
      <c r="IZ95" s="535" t="str" cm="1">
        <f t="array" aca="1" ref="IZ95" ca="1">INDEX(IZ$13:IZ94,$B95+1,1)</f>
        <v>-</v>
      </c>
      <c r="JA95" s="535" t="str" cm="1">
        <f t="array" aca="1" ref="JA95" ca="1">INDEX(JA$13:JA94,$B95+1,1)</f>
        <v>-</v>
      </c>
      <c r="JB95" s="535" cm="1">
        <f t="array" aca="1" ref="JB95" ca="1">INDEX(JB$13:JB94,$B95+1,1)</f>
        <v>0</v>
      </c>
      <c r="JC95" s="535" cm="1">
        <f t="array" aca="1" ref="JC95" ca="1">INDEX(JC$13:JC94,$B95+1,1)</f>
        <v>0</v>
      </c>
      <c r="JD95" s="545" cm="1">
        <f t="array" aca="1" ref="JD95" ca="1">IF(AND($N95=JD$10,$AS95&lt;&gt;0),INDEX(i.LTWFeedLevels,$AS95,12),0)</f>
        <v>0</v>
      </c>
      <c r="JE95" s="630" cm="1">
        <f t="array" aca="1" ref="JE95" ca="1">IF(AND($N95=JE$10,$AT95&lt;&gt;0),INDEX(i.LTWFeedLevels,$AT95,12),0)</f>
        <v>0</v>
      </c>
      <c r="JF95" s="457">
        <f t="shared" ca="1" si="513"/>
        <v>0</v>
      </c>
      <c r="JG95" s="457">
        <f t="shared" ca="1" si="434"/>
        <v>0</v>
      </c>
      <c r="JH95" s="457">
        <f t="shared" ca="1" si="435"/>
        <v>0</v>
      </c>
      <c r="JI95" s="545" cm="1">
        <f t="array" aca="1" ref="JI95" ca="1">IF(AND($N95=JI$10,$AS95&lt;&gt;0),INDEX(i.LTWFeedLevels,$AS95,12),0)</f>
        <v>0</v>
      </c>
      <c r="JJ95" s="630" cm="1">
        <f t="array" aca="1" ref="JJ95" ca="1">IF(AND($N95=JJ$10,$AT95&lt;&gt;0),INDEX(i.LTWFeedLevels,$AT95,12),0)</f>
        <v>0</v>
      </c>
      <c r="JK95" s="457">
        <f t="shared" ca="1" si="436"/>
        <v>0</v>
      </c>
      <c r="JL95" s="457">
        <f t="shared" ca="1" si="437"/>
        <v>0</v>
      </c>
      <c r="JM95" s="457">
        <f t="shared" ca="1" si="438"/>
        <v>0</v>
      </c>
      <c r="JN95" s="545" cm="1">
        <f t="array" aca="1" ref="JN95" ca="1">IF(AND($N95=JN$10,$AS95&lt;&gt;0),INDEX(i.LTWFeedLevels,$AS95,12),0)</f>
        <v>0</v>
      </c>
      <c r="JO95" s="630" cm="1">
        <f t="array" aca="1" ref="JO95" ca="1">IF(AND($N95=JO$10,$AT95&lt;&gt;0),INDEX(i.LTWFeedLevels,$AT95,12),0)</f>
        <v>0</v>
      </c>
      <c r="JP95" s="457">
        <f t="shared" ca="1" si="439"/>
        <v>0</v>
      </c>
      <c r="JQ95" s="457">
        <f t="shared" ca="1" si="440"/>
        <v>0</v>
      </c>
      <c r="JR95" s="457">
        <f t="shared" ca="1" si="441"/>
        <v>0</v>
      </c>
      <c r="JS95" s="189">
        <f t="shared" ref="JS95:KB108" ca="1" si="533">IF(AND($N95=JS$10,$AD95=JS$12),INDEX(i.FS_Strategy,INDEX($AE95:$AH95,1,JS$7)+1,JS$6),0)</f>
        <v>0</v>
      </c>
      <c r="JT95" s="189">
        <f t="shared" ca="1" si="533"/>
        <v>0</v>
      </c>
      <c r="JU95" s="189">
        <f t="shared" ca="1" si="533"/>
        <v>0</v>
      </c>
      <c r="JV95" s="189">
        <f t="shared" ca="1" si="533"/>
        <v>0</v>
      </c>
      <c r="JW95" s="189">
        <f t="shared" ca="1" si="533"/>
        <v>0</v>
      </c>
      <c r="JX95" s="189">
        <f t="shared" ca="1" si="533"/>
        <v>0</v>
      </c>
      <c r="JY95" s="189">
        <f t="shared" ca="1" si="533"/>
        <v>0</v>
      </c>
      <c r="JZ95" s="189">
        <f t="shared" ca="1" si="533"/>
        <v>0</v>
      </c>
      <c r="KA95" s="189">
        <f t="shared" ca="1" si="533"/>
        <v>0</v>
      </c>
      <c r="KB95" s="189">
        <f t="shared" ca="1" si="533"/>
        <v>0</v>
      </c>
      <c r="KC95" s="189">
        <f t="shared" ref="KC95:KL108" ca="1" si="534">IF(AND($N95=KC$10,$AD95=KC$12),INDEX(i.FS_Strategy,INDEX($AE95:$AH95,1,KC$7)+1,KC$6),0)</f>
        <v>0</v>
      </c>
      <c r="KD95" s="189">
        <f t="shared" ca="1" si="534"/>
        <v>0</v>
      </c>
      <c r="KE95" s="189">
        <f t="shared" ca="1" si="534"/>
        <v>0</v>
      </c>
      <c r="KF95" s="189">
        <f t="shared" ca="1" si="534"/>
        <v>0</v>
      </c>
      <c r="KG95" s="189">
        <f t="shared" ca="1" si="534"/>
        <v>0</v>
      </c>
      <c r="KH95" s="189">
        <f t="shared" ca="1" si="534"/>
        <v>0</v>
      </c>
      <c r="KI95" s="189">
        <f t="shared" ca="1" si="534"/>
        <v>0</v>
      </c>
      <c r="KJ95" s="189">
        <f t="shared" ca="1" si="534"/>
        <v>0</v>
      </c>
      <c r="KK95" s="189">
        <f t="shared" ca="1" si="534"/>
        <v>0</v>
      </c>
      <c r="KL95" s="189">
        <f t="shared" ca="1" si="534"/>
        <v>0</v>
      </c>
      <c r="KM95" s="189">
        <f t="shared" ref="KM95:KV108" ca="1" si="535">IF(AND($N95=KM$10,$AD95=KM$12),INDEX(i.FS_Strategy,INDEX($AE95:$AH95,1,KM$7)+1,KM$6),0)</f>
        <v>0</v>
      </c>
      <c r="KN95" s="189">
        <f t="shared" ca="1" si="535"/>
        <v>0</v>
      </c>
      <c r="KO95" s="189">
        <f t="shared" ca="1" si="535"/>
        <v>0</v>
      </c>
      <c r="KP95" s="189">
        <f t="shared" ca="1" si="535"/>
        <v>0</v>
      </c>
      <c r="KQ95" s="189">
        <f t="shared" ca="1" si="535"/>
        <v>0</v>
      </c>
      <c r="KR95" s="189">
        <f t="shared" ca="1" si="535"/>
        <v>0</v>
      </c>
      <c r="KS95" s="189">
        <f t="shared" ca="1" si="535"/>
        <v>0</v>
      </c>
      <c r="KT95" s="189">
        <f t="shared" ca="1" si="535"/>
        <v>0</v>
      </c>
      <c r="KU95" s="189">
        <f t="shared" ca="1" si="535"/>
        <v>0</v>
      </c>
      <c r="KV95" s="189">
        <f t="shared" ca="1" si="535"/>
        <v>0</v>
      </c>
      <c r="KW95" s="189">
        <f t="shared" ref="KW95:LF108" ca="1" si="536">IF(AND($N95=KW$10,$AD95=KW$12),INDEX(i.FS_Strategy,INDEX($AE95:$AH95,1,KW$7)+1,KW$6),0)</f>
        <v>0</v>
      </c>
      <c r="KX95" s="189">
        <f t="shared" ca="1" si="536"/>
        <v>0</v>
      </c>
      <c r="KY95" s="189">
        <f t="shared" ca="1" si="536"/>
        <v>0</v>
      </c>
      <c r="KZ95" s="189">
        <f t="shared" ca="1" si="536"/>
        <v>0</v>
      </c>
      <c r="LA95" s="189">
        <f t="shared" ca="1" si="536"/>
        <v>0</v>
      </c>
      <c r="LB95" s="189">
        <f t="shared" ca="1" si="536"/>
        <v>0</v>
      </c>
      <c r="LC95" s="189">
        <f t="shared" ca="1" si="536"/>
        <v>0</v>
      </c>
      <c r="LD95" s="189">
        <f t="shared" ca="1" si="536"/>
        <v>0</v>
      </c>
      <c r="LE95" s="189">
        <f t="shared" ca="1" si="536"/>
        <v>0</v>
      </c>
      <c r="LF95" s="189">
        <f t="shared" ca="1" si="536"/>
        <v>0</v>
      </c>
      <c r="LG95" s="189">
        <f t="shared" ref="LG95:LP108" ca="1" si="537">IF(AND($N95=LG$10,$AD95=LG$12),INDEX(i.FS_Strategy,INDEX($AE95:$AH95,1,LG$7)+1,LG$6),0)</f>
        <v>0</v>
      </c>
      <c r="LH95" s="189">
        <f t="shared" ca="1" si="537"/>
        <v>0</v>
      </c>
      <c r="LI95" s="189">
        <f t="shared" ca="1" si="537"/>
        <v>0</v>
      </c>
      <c r="LJ95" s="189">
        <f t="shared" ca="1" si="537"/>
        <v>0</v>
      </c>
      <c r="LK95" s="189">
        <f t="shared" ca="1" si="537"/>
        <v>0</v>
      </c>
      <c r="LL95" s="189">
        <f t="shared" ca="1" si="537"/>
        <v>0</v>
      </c>
      <c r="LM95" s="189">
        <f t="shared" ca="1" si="537"/>
        <v>0</v>
      </c>
      <c r="LN95" s="189">
        <f t="shared" ca="1" si="537"/>
        <v>0</v>
      </c>
      <c r="LO95" s="189">
        <f t="shared" ca="1" si="537"/>
        <v>0</v>
      </c>
      <c r="LP95" s="189">
        <f t="shared" ca="1" si="537"/>
        <v>0</v>
      </c>
      <c r="LQ95" s="189">
        <f t="shared" ref="LQ95:LZ108" ca="1" si="538">IF(AND($N95=LQ$10,$AD95=LQ$12),INDEX(i.FS_Strategy,INDEX($AE95:$AH95,1,LQ$7)+1,LQ$6),0)</f>
        <v>0</v>
      </c>
      <c r="LR95" s="189">
        <f t="shared" ca="1" si="538"/>
        <v>0</v>
      </c>
      <c r="LS95" s="189">
        <f t="shared" ca="1" si="538"/>
        <v>0</v>
      </c>
      <c r="LT95" s="189">
        <f t="shared" ca="1" si="538"/>
        <v>0</v>
      </c>
      <c r="LU95" s="189">
        <f t="shared" ca="1" si="538"/>
        <v>0</v>
      </c>
      <c r="LV95" s="189">
        <f t="shared" ca="1" si="538"/>
        <v>0</v>
      </c>
      <c r="LW95" s="189">
        <f t="shared" ca="1" si="538"/>
        <v>0</v>
      </c>
      <c r="LX95" s="189">
        <f t="shared" ca="1" si="538"/>
        <v>0</v>
      </c>
      <c r="LY95" s="189">
        <f t="shared" ca="1" si="538"/>
        <v>0</v>
      </c>
      <c r="LZ95" s="189">
        <f t="shared" ca="1" si="538"/>
        <v>0</v>
      </c>
      <c r="MA95" s="189">
        <f t="shared" ref="MA95:ML108" ca="1" si="539">IF(AND($N95=MA$10,$AD95=MA$12),INDEX(i.FS_Strategy,INDEX($AE95:$AH95,1,MA$7)+1,MA$6),0)</f>
        <v>0</v>
      </c>
      <c r="MB95" s="189">
        <f t="shared" ca="1" si="539"/>
        <v>0</v>
      </c>
      <c r="MC95" s="189">
        <f t="shared" ca="1" si="539"/>
        <v>0</v>
      </c>
      <c r="MD95" s="189">
        <f t="shared" ca="1" si="539"/>
        <v>0</v>
      </c>
      <c r="ME95" s="189">
        <f t="shared" ca="1" si="539"/>
        <v>0</v>
      </c>
      <c r="MF95" s="189">
        <f t="shared" ca="1" si="539"/>
        <v>0</v>
      </c>
      <c r="MG95" s="189">
        <f t="shared" ca="1" si="539"/>
        <v>0</v>
      </c>
      <c r="MH95" s="189">
        <f t="shared" ca="1" si="539"/>
        <v>0</v>
      </c>
      <c r="MI95" s="189">
        <f t="shared" ca="1" si="539"/>
        <v>0</v>
      </c>
      <c r="MJ95" s="189">
        <f t="shared" ca="1" si="539"/>
        <v>0</v>
      </c>
      <c r="MK95" s="189">
        <f t="shared" ca="1" si="539"/>
        <v>0</v>
      </c>
      <c r="ML95" s="189">
        <f t="shared" ca="1" si="539"/>
        <v>0</v>
      </c>
      <c r="MM95" s="557">
        <f t="shared" ref="MM95:MV108" ca="1" si="540">IF(AND($N95=MM$10,INDEX($AR95:$AT95,1,MM$7)&lt;&gt;0,OR(MM$7&lt;&gt;1,$AD95=MM$12)),INDEX(i.LTWFeedLevels,INDEX($AR95:$AT95,1,MM$7),MOD(MM$6-1,7)+1),0)</f>
        <v>0</v>
      </c>
      <c r="MN95" s="557">
        <f t="shared" ca="1" si="540"/>
        <v>0</v>
      </c>
      <c r="MO95" s="557">
        <f t="shared" ca="1" si="540"/>
        <v>0</v>
      </c>
      <c r="MP95" s="557">
        <f t="shared" ca="1" si="540"/>
        <v>0</v>
      </c>
      <c r="MQ95" s="557">
        <f t="shared" ca="1" si="540"/>
        <v>0</v>
      </c>
      <c r="MR95" s="557">
        <f t="shared" ca="1" si="540"/>
        <v>0</v>
      </c>
      <c r="MS95" s="557">
        <f t="shared" ca="1" si="540"/>
        <v>0</v>
      </c>
      <c r="MT95" s="557">
        <f t="shared" ca="1" si="540"/>
        <v>0</v>
      </c>
      <c r="MU95" s="557">
        <f t="shared" ca="1" si="540"/>
        <v>0</v>
      </c>
      <c r="MV95" s="557">
        <f t="shared" ca="1" si="540"/>
        <v>0</v>
      </c>
      <c r="MW95" s="557">
        <f t="shared" ref="MW95:NF108" ca="1" si="541">IF(AND($N95=MW$10,INDEX($AR95:$AT95,1,MW$7)&lt;&gt;0,OR(MW$7&lt;&gt;1,$AD95=MW$12)),INDEX(i.LTWFeedLevels,INDEX($AR95:$AT95,1,MW$7),MOD(MW$6-1,7)+1),0)</f>
        <v>0</v>
      </c>
      <c r="MX95" s="557">
        <f t="shared" ca="1" si="541"/>
        <v>0</v>
      </c>
      <c r="MY95" s="557">
        <f t="shared" ca="1" si="541"/>
        <v>0</v>
      </c>
      <c r="MZ95" s="557">
        <f t="shared" ca="1" si="541"/>
        <v>0</v>
      </c>
      <c r="NA95" s="557">
        <f t="shared" ca="1" si="541"/>
        <v>0</v>
      </c>
      <c r="NB95" s="557">
        <f t="shared" ca="1" si="541"/>
        <v>0</v>
      </c>
      <c r="NC95" s="557">
        <f t="shared" ca="1" si="541"/>
        <v>0</v>
      </c>
      <c r="ND95" s="557">
        <f t="shared" ca="1" si="541"/>
        <v>0</v>
      </c>
      <c r="NE95" s="557">
        <f t="shared" ca="1" si="541"/>
        <v>0</v>
      </c>
      <c r="NF95" s="557">
        <f t="shared" ca="1" si="541"/>
        <v>0</v>
      </c>
      <c r="NG95" s="557">
        <f t="shared" ref="NG95:NP108" ca="1" si="542">IF(AND($N95=NG$10,INDEX($AR95:$AT95,1,NG$7)&lt;&gt;0,OR(NG$7&lt;&gt;1,$AD95=NG$12)),INDEX(i.LTWFeedLevels,INDEX($AR95:$AT95,1,NG$7),MOD(NG$6-1,7)+1),0)</f>
        <v>0</v>
      </c>
      <c r="NH95" s="557">
        <f t="shared" ca="1" si="542"/>
        <v>0</v>
      </c>
      <c r="NI95" s="557">
        <f t="shared" ca="1" si="542"/>
        <v>0</v>
      </c>
      <c r="NJ95" s="557">
        <f t="shared" ca="1" si="542"/>
        <v>0</v>
      </c>
      <c r="NK95" s="557">
        <f t="shared" ca="1" si="542"/>
        <v>0</v>
      </c>
      <c r="NL95" s="557">
        <f t="shared" ca="1" si="542"/>
        <v>0</v>
      </c>
      <c r="NM95" s="557">
        <f t="shared" ca="1" si="542"/>
        <v>0</v>
      </c>
      <c r="NN95" s="557">
        <f t="shared" ca="1" si="542"/>
        <v>0</v>
      </c>
      <c r="NO95" s="557">
        <f t="shared" ca="1" si="542"/>
        <v>0</v>
      </c>
      <c r="NP95" s="557">
        <f t="shared" ca="1" si="542"/>
        <v>0</v>
      </c>
      <c r="NQ95" s="557">
        <f t="shared" ref="NQ95:NZ108" ca="1" si="543">IF(AND($N95=NQ$10,INDEX($AR95:$AT95,1,NQ$7)&lt;&gt;0,OR(NQ$7&lt;&gt;1,$AD95=NQ$12)),INDEX(i.LTWFeedLevels,INDEX($AR95:$AT95,1,NQ$7),MOD(NQ$6-1,7)+1),0)</f>
        <v>0</v>
      </c>
      <c r="NR95" s="557">
        <f t="shared" ca="1" si="543"/>
        <v>0</v>
      </c>
      <c r="NS95" s="557">
        <f t="shared" ca="1" si="543"/>
        <v>0</v>
      </c>
      <c r="NT95" s="557">
        <f t="shared" ca="1" si="543"/>
        <v>0</v>
      </c>
      <c r="NU95" s="557">
        <f t="shared" ca="1" si="543"/>
        <v>0</v>
      </c>
      <c r="NV95" s="557">
        <f t="shared" ca="1" si="543"/>
        <v>0</v>
      </c>
      <c r="NW95" s="557">
        <f t="shared" ca="1" si="543"/>
        <v>0</v>
      </c>
      <c r="NX95" s="557">
        <f t="shared" ca="1" si="543"/>
        <v>0</v>
      </c>
      <c r="NY95" s="557">
        <f t="shared" ca="1" si="543"/>
        <v>0</v>
      </c>
      <c r="NZ95" s="557">
        <f t="shared" ca="1" si="543"/>
        <v>0</v>
      </c>
      <c r="OA95" s="557">
        <f t="shared" ref="OA95:OJ108" ca="1" si="544">IF(AND($N95=OA$10,INDEX($AR95:$AT95,1,OA$7)&lt;&gt;0,OR(OA$7&lt;&gt;1,$AD95=OA$12)),INDEX(i.LTWFeedLevels,INDEX($AR95:$AT95,1,OA$7),MOD(OA$6-1,7)+1),0)</f>
        <v>0</v>
      </c>
      <c r="OB95" s="557">
        <f t="shared" ca="1" si="544"/>
        <v>0</v>
      </c>
      <c r="OC95" s="557">
        <f t="shared" ca="1" si="544"/>
        <v>0</v>
      </c>
      <c r="OD95" s="557">
        <f t="shared" ca="1" si="544"/>
        <v>0</v>
      </c>
      <c r="OE95" s="557">
        <f t="shared" ca="1" si="544"/>
        <v>0</v>
      </c>
      <c r="OF95" s="557">
        <f t="shared" ca="1" si="544"/>
        <v>0</v>
      </c>
      <c r="OG95" s="557">
        <f t="shared" ca="1" si="544"/>
        <v>0</v>
      </c>
      <c r="OH95" s="557">
        <f t="shared" ca="1" si="544"/>
        <v>0</v>
      </c>
      <c r="OI95" s="557">
        <f t="shared" ca="1" si="544"/>
        <v>0</v>
      </c>
      <c r="OJ95" s="557">
        <f t="shared" ca="1" si="544"/>
        <v>0</v>
      </c>
      <c r="OK95" s="557">
        <f t="shared" ref="OK95:OT108" ca="1" si="545">IF(AND($N95=OK$10,INDEX($AR95:$AT95,1,OK$7)&lt;&gt;0,OR(OK$7&lt;&gt;1,$AD95=OK$12)),INDEX(i.LTWFeedLevels,INDEX($AR95:$AT95,1,OK$7),MOD(OK$6-1,7)+1),0)</f>
        <v>0</v>
      </c>
      <c r="OL95" s="557">
        <f t="shared" ca="1" si="545"/>
        <v>0</v>
      </c>
      <c r="OM95" s="557">
        <f t="shared" ca="1" si="545"/>
        <v>0</v>
      </c>
      <c r="ON95" s="557">
        <f t="shared" ca="1" si="545"/>
        <v>0</v>
      </c>
      <c r="OO95" s="557">
        <f t="shared" ca="1" si="545"/>
        <v>0</v>
      </c>
      <c r="OP95" s="557">
        <f t="shared" ca="1" si="545"/>
        <v>0</v>
      </c>
      <c r="OQ95" s="557">
        <f t="shared" ca="1" si="545"/>
        <v>0</v>
      </c>
      <c r="OR95" s="557">
        <f t="shared" ca="1" si="545"/>
        <v>0</v>
      </c>
      <c r="OS95" s="557">
        <f t="shared" ca="1" si="545"/>
        <v>0</v>
      </c>
      <c r="OT95" s="557">
        <f t="shared" ca="1" si="545"/>
        <v>0</v>
      </c>
      <c r="OU95" s="557">
        <f t="shared" ref="OU95:PD108" ca="1" si="546">IF(AND($N95=OU$10,INDEX($AR95:$AT95,1,OU$7)&lt;&gt;0,OR(OU$7&lt;&gt;1,$AD95=OU$12)),INDEX(i.LTWFeedLevels,INDEX($AR95:$AT95,1,OU$7),MOD(OU$6-1,7)+1),0)</f>
        <v>0</v>
      </c>
      <c r="OV95" s="557">
        <f t="shared" ca="1" si="546"/>
        <v>0</v>
      </c>
      <c r="OW95" s="557">
        <f t="shared" ca="1" si="546"/>
        <v>0</v>
      </c>
      <c r="OX95" s="557">
        <f t="shared" ca="1" si="546"/>
        <v>0</v>
      </c>
      <c r="OY95" s="557">
        <f t="shared" ca="1" si="546"/>
        <v>0</v>
      </c>
      <c r="OZ95" s="557">
        <f t="shared" ca="1" si="546"/>
        <v>0</v>
      </c>
      <c r="PA95" s="557">
        <f t="shared" ca="1" si="546"/>
        <v>0</v>
      </c>
      <c r="PB95" s="557">
        <f t="shared" ca="1" si="546"/>
        <v>0</v>
      </c>
      <c r="PC95" s="557">
        <f t="shared" ca="1" si="546"/>
        <v>0</v>
      </c>
      <c r="PD95" s="557">
        <f t="shared" ca="1" si="546"/>
        <v>0</v>
      </c>
      <c r="PE95" s="557">
        <f t="shared" ref="PE95:PN108" ca="1" si="547">IF(AND($N95=PE$10,INDEX($AR95:$AT95,1,PE$7)&lt;&gt;0,OR(PE$7&lt;&gt;1,$AD95=PE$12)),INDEX(i.LTWFeedLevels,INDEX($AR95:$AT95,1,PE$7),MOD(PE$6-1,7)+1),0)</f>
        <v>0</v>
      </c>
      <c r="PF95" s="557">
        <f t="shared" ca="1" si="547"/>
        <v>0</v>
      </c>
      <c r="PG95" s="557">
        <f t="shared" ca="1" si="547"/>
        <v>0</v>
      </c>
      <c r="PH95" s="557">
        <f t="shared" ca="1" si="547"/>
        <v>0</v>
      </c>
      <c r="PI95" s="557">
        <f t="shared" ca="1" si="547"/>
        <v>0</v>
      </c>
      <c r="PJ95" s="557">
        <f t="shared" ca="1" si="547"/>
        <v>0</v>
      </c>
      <c r="PK95" s="557">
        <f t="shared" ca="1" si="547"/>
        <v>0</v>
      </c>
      <c r="PL95" s="557">
        <f t="shared" ca="1" si="547"/>
        <v>0</v>
      </c>
      <c r="PM95" s="557">
        <f t="shared" ca="1" si="547"/>
        <v>0</v>
      </c>
      <c r="PN95" s="557">
        <f t="shared" ca="1" si="547"/>
        <v>0</v>
      </c>
      <c r="PO95" s="557">
        <f t="shared" ref="PO95:PX108" ca="1" si="548">IF(AND($N95=PO$10,INDEX($AR95:$AT95,1,PO$7)&lt;&gt;0,OR(PO$7&lt;&gt;1,$AD95=PO$12)),INDEX(i.LTWFeedLevels,INDEX($AR95:$AT95,1,PO$7),MOD(PO$6-1,7)+1),0)</f>
        <v>0</v>
      </c>
      <c r="PP95" s="557">
        <f t="shared" ca="1" si="548"/>
        <v>0</v>
      </c>
      <c r="PQ95" s="557">
        <f t="shared" ca="1" si="548"/>
        <v>0</v>
      </c>
      <c r="PR95" s="557">
        <f t="shared" ca="1" si="548"/>
        <v>0</v>
      </c>
      <c r="PS95" s="557">
        <f t="shared" ca="1" si="548"/>
        <v>0</v>
      </c>
      <c r="PT95" s="557">
        <f t="shared" ca="1" si="548"/>
        <v>0</v>
      </c>
      <c r="PU95" s="557">
        <f t="shared" ca="1" si="548"/>
        <v>0</v>
      </c>
      <c r="PV95" s="557">
        <f t="shared" ca="1" si="548"/>
        <v>0</v>
      </c>
      <c r="PW95" s="557">
        <f t="shared" ca="1" si="548"/>
        <v>0</v>
      </c>
      <c r="PX95" s="557">
        <f t="shared" ca="1" si="548"/>
        <v>0</v>
      </c>
      <c r="PY95" s="557">
        <f t="shared" ref="PY95:QH108" ca="1" si="549">IF(AND($N95=PY$10,INDEX($AR95:$AT95,1,PY$7)&lt;&gt;0,OR(PY$7&lt;&gt;1,$AD95=PY$12)),INDEX(i.LTWFeedLevels,INDEX($AR95:$AT95,1,PY$7),MOD(PY$6-1,7)+1),0)</f>
        <v>0</v>
      </c>
      <c r="PZ95" s="557">
        <f t="shared" ca="1" si="549"/>
        <v>0</v>
      </c>
      <c r="QA95" s="557">
        <f t="shared" ca="1" si="549"/>
        <v>0</v>
      </c>
      <c r="QB95" s="557">
        <f t="shared" ca="1" si="549"/>
        <v>0</v>
      </c>
      <c r="QC95" s="557">
        <f t="shared" ca="1" si="549"/>
        <v>0</v>
      </c>
      <c r="QD95" s="557">
        <f t="shared" ca="1" si="549"/>
        <v>0</v>
      </c>
      <c r="QE95" s="557">
        <f t="shared" ca="1" si="549"/>
        <v>0</v>
      </c>
      <c r="QF95" s="557">
        <f t="shared" ca="1" si="549"/>
        <v>0</v>
      </c>
      <c r="QG95" s="557">
        <f t="shared" ca="1" si="549"/>
        <v>0</v>
      </c>
      <c r="QH95" s="557">
        <f t="shared" ca="1" si="549"/>
        <v>0</v>
      </c>
      <c r="QI95" s="557">
        <f t="shared" ref="QI95:QR108" ca="1" si="550">IF(AND($N95=QI$10,INDEX($AR95:$AT95,1,QI$7)&lt;&gt;0,OR(QI$7&lt;&gt;1,$AD95=QI$12)),INDEX(i.LTWFeedLevels,INDEX($AR95:$AT95,1,QI$7),MOD(QI$6-1,7)+1),0)</f>
        <v>0</v>
      </c>
      <c r="QJ95" s="557">
        <f t="shared" ca="1" si="550"/>
        <v>0</v>
      </c>
      <c r="QK95" s="557">
        <f t="shared" ca="1" si="550"/>
        <v>0</v>
      </c>
      <c r="QL95" s="557">
        <f t="shared" ca="1" si="550"/>
        <v>0</v>
      </c>
      <c r="QM95" s="557">
        <f t="shared" ca="1" si="550"/>
        <v>0</v>
      </c>
      <c r="QN95" s="557">
        <f t="shared" ca="1" si="550"/>
        <v>0</v>
      </c>
      <c r="QO95" s="557">
        <f t="shared" ca="1" si="550"/>
        <v>0</v>
      </c>
      <c r="QP95" s="557">
        <f t="shared" ca="1" si="550"/>
        <v>0</v>
      </c>
      <c r="QQ95" s="557">
        <f t="shared" ca="1" si="550"/>
        <v>0</v>
      </c>
      <c r="QR95" s="557">
        <f t="shared" ca="1" si="550"/>
        <v>0</v>
      </c>
      <c r="QS95" s="557">
        <f t="shared" ref="QS95:RB108" ca="1" si="551">IF(AND($N95=QS$10,INDEX($AR95:$AT95,1,QS$7)&lt;&gt;0,OR(QS$7&lt;&gt;1,$AD95=QS$12)),INDEX(i.LTWFeedLevels,INDEX($AR95:$AT95,1,QS$7),MOD(QS$6-1,7)+1),0)</f>
        <v>0</v>
      </c>
      <c r="QT95" s="557">
        <f t="shared" ca="1" si="551"/>
        <v>0</v>
      </c>
      <c r="QU95" s="557">
        <f t="shared" ca="1" si="551"/>
        <v>0</v>
      </c>
      <c r="QV95" s="557">
        <f t="shared" ca="1" si="551"/>
        <v>0</v>
      </c>
      <c r="QW95" s="557">
        <f t="shared" ca="1" si="551"/>
        <v>0</v>
      </c>
      <c r="QX95" s="557">
        <f t="shared" ca="1" si="551"/>
        <v>0</v>
      </c>
      <c r="QY95" s="557">
        <f t="shared" ca="1" si="551"/>
        <v>0</v>
      </c>
      <c r="QZ95" s="557">
        <f t="shared" ca="1" si="551"/>
        <v>0</v>
      </c>
      <c r="RA95" s="557">
        <f t="shared" ca="1" si="551"/>
        <v>0</v>
      </c>
      <c r="RB95" s="557">
        <f t="shared" ca="1" si="551"/>
        <v>0</v>
      </c>
      <c r="RC95" s="557">
        <f t="shared" ref="RC95:RL108" ca="1" si="552">IF(AND($N95=RC$10,INDEX($AR95:$AT95,1,RC$7)&lt;&gt;0,OR(RC$7&lt;&gt;1,$AD95=RC$12)),INDEX(i.LTWFeedLevels,INDEX($AR95:$AT95,1,RC$7),MOD(RC$6-1,7)+1),0)</f>
        <v>0</v>
      </c>
      <c r="RD95" s="557">
        <f t="shared" ca="1" si="552"/>
        <v>0</v>
      </c>
      <c r="RE95" s="557">
        <f t="shared" ca="1" si="552"/>
        <v>0</v>
      </c>
      <c r="RF95" s="557">
        <f t="shared" ca="1" si="552"/>
        <v>0</v>
      </c>
      <c r="RG95" s="557">
        <f t="shared" ca="1" si="552"/>
        <v>0</v>
      </c>
      <c r="RH95" s="557">
        <f t="shared" ca="1" si="552"/>
        <v>0</v>
      </c>
      <c r="RI95" s="557">
        <f t="shared" ca="1" si="552"/>
        <v>0</v>
      </c>
      <c r="RJ95" s="557">
        <f t="shared" ca="1" si="552"/>
        <v>0</v>
      </c>
      <c r="RK95" s="557">
        <f t="shared" ca="1" si="552"/>
        <v>0</v>
      </c>
      <c r="RL95" s="557">
        <f t="shared" ca="1" si="552"/>
        <v>0</v>
      </c>
      <c r="RM95" s="557">
        <f t="shared" ref="RM95:RV108" ca="1" si="553">IF(AND($N95=RM$10,INDEX($AR95:$AT95,1,RM$7)&lt;&gt;0,OR(RM$7&lt;&gt;1,$AD95=RM$12)),INDEX(i.LTWFeedLevels,INDEX($AR95:$AT95,1,RM$7),MOD(RM$6-1,7)+1),0)</f>
        <v>0</v>
      </c>
      <c r="RN95" s="557">
        <f t="shared" ca="1" si="553"/>
        <v>0</v>
      </c>
      <c r="RO95" s="557">
        <f t="shared" ca="1" si="553"/>
        <v>0</v>
      </c>
      <c r="RP95" s="557">
        <f t="shared" ca="1" si="553"/>
        <v>0</v>
      </c>
      <c r="RQ95" s="557">
        <f t="shared" ca="1" si="553"/>
        <v>0</v>
      </c>
      <c r="RR95" s="557">
        <f t="shared" ca="1" si="553"/>
        <v>0</v>
      </c>
      <c r="RS95" s="557">
        <f t="shared" ca="1" si="553"/>
        <v>0</v>
      </c>
      <c r="RT95" s="557">
        <f t="shared" ca="1" si="553"/>
        <v>0</v>
      </c>
      <c r="RU95" s="557">
        <f t="shared" ca="1" si="553"/>
        <v>0</v>
      </c>
      <c r="RV95" s="557">
        <f t="shared" ca="1" si="553"/>
        <v>0</v>
      </c>
      <c r="RW95" s="557">
        <f t="shared" ref="RW95:SF108" ca="1" si="554">IF(AND($N95=RW$10,INDEX($AR95:$AT95,1,RW$7)&lt;&gt;0,OR(RW$7&lt;&gt;1,$AD95=RW$12)),INDEX(i.LTWFeedLevels,INDEX($AR95:$AT95,1,RW$7),MOD(RW$6-1,7)+1),0)</f>
        <v>0</v>
      </c>
      <c r="RX95" s="557">
        <f t="shared" ca="1" si="554"/>
        <v>0</v>
      </c>
      <c r="RY95" s="557">
        <f t="shared" ca="1" si="554"/>
        <v>0</v>
      </c>
      <c r="RZ95" s="557">
        <f t="shared" ca="1" si="554"/>
        <v>0</v>
      </c>
      <c r="SA95" s="557">
        <f t="shared" ca="1" si="554"/>
        <v>0</v>
      </c>
      <c r="SB95" s="557">
        <f t="shared" ca="1" si="554"/>
        <v>0</v>
      </c>
      <c r="SC95" s="557">
        <f t="shared" ca="1" si="554"/>
        <v>0</v>
      </c>
      <c r="SD95" s="557">
        <f t="shared" ca="1" si="554"/>
        <v>0</v>
      </c>
      <c r="SE95" s="557">
        <f t="shared" ca="1" si="554"/>
        <v>0</v>
      </c>
      <c r="SF95" s="557">
        <f t="shared" ca="1" si="554"/>
        <v>0</v>
      </c>
      <c r="SG95" s="557">
        <f t="shared" ref="SG95:SP108" ca="1" si="555">IF(AND($N95=SG$10,INDEX($AR95:$AT95,1,SG$7)&lt;&gt;0,OR(SG$7&lt;&gt;1,$AD95=SG$12)),INDEX(i.LTWFeedLevels,INDEX($AR95:$AT95,1,SG$7),MOD(SG$6-1,7)+1),0)</f>
        <v>0</v>
      </c>
      <c r="SH95" s="557">
        <f t="shared" ca="1" si="555"/>
        <v>0</v>
      </c>
      <c r="SI95" s="557">
        <f t="shared" ca="1" si="555"/>
        <v>0</v>
      </c>
      <c r="SJ95" s="557">
        <f t="shared" ca="1" si="555"/>
        <v>0</v>
      </c>
      <c r="SK95" s="557">
        <f t="shared" ca="1" si="555"/>
        <v>0</v>
      </c>
      <c r="SL95" s="557">
        <f t="shared" ca="1" si="555"/>
        <v>0</v>
      </c>
      <c r="SM95" s="557">
        <f t="shared" ca="1" si="555"/>
        <v>0</v>
      </c>
      <c r="SN95" s="557">
        <f t="shared" ca="1" si="555"/>
        <v>0</v>
      </c>
      <c r="SO95" s="557">
        <f t="shared" ca="1" si="555"/>
        <v>0</v>
      </c>
      <c r="SP95" s="557">
        <f t="shared" ca="1" si="555"/>
        <v>0</v>
      </c>
      <c r="SQ95" s="557">
        <f t="shared" ref="SQ95:SZ108" ca="1" si="556">IF(AND($N95=SQ$10,INDEX($AR95:$AT95,1,SQ$7)&lt;&gt;0,OR(SQ$7&lt;&gt;1,$AD95=SQ$12)),INDEX(i.LTWFeedLevels,INDEX($AR95:$AT95,1,SQ$7),MOD(SQ$6-1,7)+1),0)</f>
        <v>0</v>
      </c>
      <c r="SR95" s="557">
        <f t="shared" ca="1" si="556"/>
        <v>0</v>
      </c>
      <c r="SS95" s="557">
        <f t="shared" ca="1" si="556"/>
        <v>0</v>
      </c>
      <c r="ST95" s="557">
        <f t="shared" ca="1" si="556"/>
        <v>0</v>
      </c>
      <c r="SU95" s="557">
        <f t="shared" ca="1" si="556"/>
        <v>0</v>
      </c>
      <c r="SV95" s="557">
        <f t="shared" ca="1" si="556"/>
        <v>0</v>
      </c>
      <c r="SW95" s="557">
        <f t="shared" ca="1" si="556"/>
        <v>0</v>
      </c>
      <c r="SX95" s="557">
        <f t="shared" ca="1" si="556"/>
        <v>0</v>
      </c>
      <c r="SY95" s="557">
        <f t="shared" ca="1" si="556"/>
        <v>0</v>
      </c>
      <c r="SZ95" s="557">
        <f t="shared" ca="1" si="556"/>
        <v>0</v>
      </c>
      <c r="TA95" s="557">
        <f t="shared" ref="TA95:TJ108" ca="1" si="557">IF(AND($N95=TA$10,INDEX($AR95:$AT95,1,TA$7)&lt;&gt;0,OR(TA$7&lt;&gt;1,$AD95=TA$12)),INDEX(i.LTWFeedLevels,INDEX($AR95:$AT95,1,TA$7),MOD(TA$6-1,7)+1),0)</f>
        <v>0</v>
      </c>
      <c r="TB95" s="557">
        <f t="shared" ca="1" si="557"/>
        <v>0</v>
      </c>
      <c r="TC95" s="557">
        <f t="shared" ca="1" si="557"/>
        <v>0</v>
      </c>
      <c r="TD95" s="557">
        <f t="shared" ca="1" si="557"/>
        <v>0</v>
      </c>
      <c r="TE95" s="557">
        <f t="shared" ca="1" si="557"/>
        <v>0</v>
      </c>
      <c r="TF95" s="557">
        <f t="shared" ca="1" si="557"/>
        <v>0</v>
      </c>
      <c r="TG95" s="557">
        <f t="shared" ca="1" si="557"/>
        <v>0</v>
      </c>
      <c r="TH95" s="557">
        <f t="shared" ca="1" si="557"/>
        <v>0</v>
      </c>
      <c r="TI95" s="557">
        <f t="shared" ca="1" si="557"/>
        <v>0</v>
      </c>
      <c r="TJ95" s="557">
        <f t="shared" ca="1" si="557"/>
        <v>0</v>
      </c>
      <c r="TK95" s="557">
        <f t="shared" ref="TK95:TT108" ca="1" si="558">IF(AND($N95=TK$10,INDEX($AR95:$AT95,1,TK$7)&lt;&gt;0,OR(TK$7&lt;&gt;1,$AD95=TK$12)),INDEX(i.LTWFeedLevels,INDEX($AR95:$AT95,1,TK$7),MOD(TK$6-1,7)+1),0)</f>
        <v>0</v>
      </c>
      <c r="TL95" s="557">
        <f t="shared" ca="1" si="558"/>
        <v>0</v>
      </c>
      <c r="TM95" s="557">
        <f t="shared" ca="1" si="558"/>
        <v>0</v>
      </c>
      <c r="TN95" s="557">
        <f t="shared" ca="1" si="558"/>
        <v>0</v>
      </c>
      <c r="TO95" s="557">
        <f t="shared" ca="1" si="558"/>
        <v>0</v>
      </c>
      <c r="TP95" s="557">
        <f t="shared" ca="1" si="558"/>
        <v>0</v>
      </c>
      <c r="TQ95" s="557">
        <f t="shared" ca="1" si="558"/>
        <v>0</v>
      </c>
      <c r="TR95" s="557">
        <f t="shared" ca="1" si="558"/>
        <v>0</v>
      </c>
      <c r="TS95" s="557">
        <f t="shared" ca="1" si="558"/>
        <v>0</v>
      </c>
      <c r="TT95" s="557">
        <f t="shared" ca="1" si="558"/>
        <v>0</v>
      </c>
      <c r="TU95" s="557">
        <f t="shared" ref="TU95:UD108" ca="1" si="559">IF(AND($N95=TU$10,INDEX($AR95:$AT95,1,TU$7)&lt;&gt;0,OR(TU$7&lt;&gt;1,$AD95=TU$12)),INDEX(i.LTWFeedLevels,INDEX($AR95:$AT95,1,TU$7),MOD(TU$6-1,7)+1),0)</f>
        <v>0</v>
      </c>
      <c r="TV95" s="557">
        <f t="shared" ca="1" si="559"/>
        <v>0</v>
      </c>
      <c r="TW95" s="557">
        <f t="shared" ca="1" si="559"/>
        <v>0</v>
      </c>
      <c r="TX95" s="557">
        <f t="shared" ca="1" si="559"/>
        <v>0</v>
      </c>
      <c r="TY95" s="557">
        <f t="shared" ca="1" si="559"/>
        <v>0</v>
      </c>
      <c r="TZ95" s="557">
        <f t="shared" ca="1" si="559"/>
        <v>0</v>
      </c>
      <c r="UA95" s="557">
        <f t="shared" ca="1" si="559"/>
        <v>0</v>
      </c>
      <c r="UB95" s="557">
        <f t="shared" ca="1" si="559"/>
        <v>0</v>
      </c>
      <c r="UC95" s="557">
        <f t="shared" ca="1" si="559"/>
        <v>0</v>
      </c>
      <c r="UD95" s="557">
        <f t="shared" ca="1" si="559"/>
        <v>0</v>
      </c>
      <c r="UE95" s="557">
        <f t="shared" ref="UE95:UN108" ca="1" si="560">IF(AND($N95=UE$10,INDEX($AR95:$AT95,1,UE$7)&lt;&gt;0,OR(UE$7&lt;&gt;1,$AD95=UE$12)),INDEX(i.LTWFeedLevels,INDEX($AR95:$AT95,1,UE$7),MOD(UE$6-1,7)+1),0)</f>
        <v>0</v>
      </c>
      <c r="UF95" s="557">
        <f t="shared" ca="1" si="560"/>
        <v>0</v>
      </c>
      <c r="UG95" s="557">
        <f t="shared" ca="1" si="560"/>
        <v>0</v>
      </c>
      <c r="UH95" s="557">
        <f t="shared" ca="1" si="560"/>
        <v>0</v>
      </c>
      <c r="UI95" s="557">
        <f t="shared" ca="1" si="560"/>
        <v>0</v>
      </c>
      <c r="UJ95" s="557">
        <f t="shared" ca="1" si="560"/>
        <v>0</v>
      </c>
      <c r="UK95" s="557">
        <f t="shared" ca="1" si="560"/>
        <v>0</v>
      </c>
      <c r="UL95" s="557">
        <f t="shared" ca="1" si="560"/>
        <v>0</v>
      </c>
      <c r="UM95" s="557">
        <f t="shared" ca="1" si="560"/>
        <v>0</v>
      </c>
      <c r="UN95" s="557">
        <f t="shared" ca="1" si="560"/>
        <v>0</v>
      </c>
      <c r="UO95" s="557">
        <f t="shared" ref="UO95:UX108" ca="1" si="561">IF(AND($N95=UO$10,INDEX($AR95:$AT95,1,UO$7)&lt;&gt;0,OR(UO$7&lt;&gt;1,$AD95=UO$12)),INDEX(i.LTWFeedLevels,INDEX($AR95:$AT95,1,UO$7),MOD(UO$6-1,7)+1),0)</f>
        <v>0</v>
      </c>
      <c r="UP95" s="557">
        <f t="shared" ca="1" si="561"/>
        <v>0</v>
      </c>
      <c r="UQ95" s="557">
        <f t="shared" ca="1" si="561"/>
        <v>0</v>
      </c>
      <c r="UR95" s="557">
        <f t="shared" ca="1" si="561"/>
        <v>0</v>
      </c>
      <c r="US95" s="557">
        <f t="shared" ca="1" si="561"/>
        <v>0</v>
      </c>
      <c r="UT95" s="557">
        <f t="shared" ca="1" si="561"/>
        <v>0</v>
      </c>
      <c r="UU95" s="557">
        <f t="shared" ca="1" si="561"/>
        <v>0</v>
      </c>
      <c r="UV95" s="557">
        <f t="shared" ca="1" si="561"/>
        <v>0</v>
      </c>
      <c r="UW95" s="557">
        <f t="shared" ca="1" si="561"/>
        <v>0</v>
      </c>
      <c r="UX95" s="557">
        <f t="shared" ca="1" si="561"/>
        <v>0</v>
      </c>
      <c r="UY95" s="557">
        <f t="shared" ref="UY95:VI108" ca="1" si="562">IF(AND($N95=UY$10,INDEX($AR95:$AT95,1,UY$7)&lt;&gt;0,OR(UY$7&lt;&gt;1,$AD95=UY$12)),INDEX(i.LTWFeedLevels,INDEX($AR95:$AT95,1,UY$7),MOD(UY$6-1,7)+1),0)</f>
        <v>0</v>
      </c>
      <c r="UZ95" s="557">
        <f t="shared" ca="1" si="562"/>
        <v>0</v>
      </c>
      <c r="VA95" s="557">
        <f t="shared" ca="1" si="562"/>
        <v>0</v>
      </c>
      <c r="VB95" s="557">
        <f t="shared" ca="1" si="562"/>
        <v>0</v>
      </c>
      <c r="VC95" s="557">
        <f t="shared" ca="1" si="562"/>
        <v>0</v>
      </c>
      <c r="VD95" s="557">
        <f t="shared" ca="1" si="562"/>
        <v>0</v>
      </c>
      <c r="VE95" s="557">
        <f t="shared" ca="1" si="562"/>
        <v>0</v>
      </c>
      <c r="VF95" s="557">
        <f t="shared" ca="1" si="562"/>
        <v>0</v>
      </c>
      <c r="VG95" s="557">
        <f t="shared" ca="1" si="562"/>
        <v>0</v>
      </c>
      <c r="VH95" s="557">
        <f t="shared" ca="1" si="562"/>
        <v>0</v>
      </c>
      <c r="VI95" s="557">
        <f t="shared" ca="1" si="562"/>
        <v>0</v>
      </c>
      <c r="VJ95" s="189">
        <f t="shared" ref="VJ95:VN108" ca="1" si="563">IF(AND($L95=VJ$8,$N95=VJ$10,$AU95=VJ$7,OR($AK95=VJ$11,VJ$11=1),$AD95=VJ$12),INDEX(i.FS_Strategy,$AV95+1,$AU95),0)</f>
        <v>0</v>
      </c>
      <c r="VK95" s="189">
        <f t="shared" ca="1" si="563"/>
        <v>0</v>
      </c>
      <c r="VL95" s="189">
        <f t="shared" ca="1" si="563"/>
        <v>0</v>
      </c>
      <c r="VM95" s="189">
        <f t="shared" ca="1" si="563"/>
        <v>0</v>
      </c>
      <c r="VN95" s="189">
        <f t="shared" ca="1" si="563"/>
        <v>0</v>
      </c>
      <c r="VO95" s="230">
        <f t="shared" ca="1" si="473"/>
        <v>0</v>
      </c>
      <c r="VP95" s="189">
        <f t="shared" ref="VP95:VT108" ca="1" si="564">IF(AND($L95=VP$8,$N95=VP$10,$AU95=VP$7,OR($AK95=VP$11,VP$11=1),$AD95=VP$12),INDEX(i.FS_Strategy,$AV95+1,$AU95),0)</f>
        <v>0</v>
      </c>
      <c r="VQ95" s="189">
        <f t="shared" ca="1" si="564"/>
        <v>0</v>
      </c>
      <c r="VR95" s="189">
        <f t="shared" ca="1" si="564"/>
        <v>0</v>
      </c>
      <c r="VS95" s="189">
        <f t="shared" ca="1" si="564"/>
        <v>0</v>
      </c>
      <c r="VT95" s="189">
        <f t="shared" ca="1" si="564"/>
        <v>0</v>
      </c>
      <c r="VU95" s="230">
        <f t="shared" ca="1" si="475"/>
        <v>0</v>
      </c>
      <c r="VV95" s="231">
        <f t="shared" ca="1" si="476"/>
        <v>0</v>
      </c>
      <c r="VW95" s="231">
        <f t="shared" ca="1" si="476"/>
        <v>0</v>
      </c>
      <c r="VX95" s="231">
        <f t="shared" ca="1" si="476"/>
        <v>0</v>
      </c>
      <c r="VY95" s="231">
        <f t="shared" ca="1" si="476"/>
        <v>0</v>
      </c>
      <c r="VZ95" s="544">
        <f t="shared" ca="1" si="477"/>
        <v>0</v>
      </c>
      <c r="WA95" s="231">
        <f t="shared" ca="1" si="478"/>
        <v>0</v>
      </c>
      <c r="WB95" s="231">
        <f t="shared" ca="1" si="478"/>
        <v>0</v>
      </c>
      <c r="WC95" s="231">
        <f t="shared" ca="1" si="478"/>
        <v>0</v>
      </c>
      <c r="WD95" s="231">
        <f t="shared" ca="1" si="478"/>
        <v>0</v>
      </c>
      <c r="WE95" s="544">
        <f t="shared" ref="WE95:WK108" ca="1" si="565">IF(AND($L95=WE$8,$N95=WE$10,$AU95=WE$7,OR($AK95=WE$11,WE$11=1)),INDEX(i.FS_Strategy,$AX95+1,$AU95),0)</f>
        <v>0</v>
      </c>
      <c r="WF95" s="544">
        <f t="shared" ca="1" si="565"/>
        <v>0</v>
      </c>
      <c r="WG95" s="544">
        <f t="shared" ca="1" si="565"/>
        <v>0</v>
      </c>
      <c r="WH95" s="544">
        <f t="shared" ca="1" si="565"/>
        <v>0</v>
      </c>
      <c r="WI95" s="544">
        <f t="shared" ca="1" si="565"/>
        <v>0</v>
      </c>
      <c r="WJ95" s="544">
        <f t="shared" ca="1" si="565"/>
        <v>0</v>
      </c>
      <c r="WK95" s="544">
        <f t="shared" ca="1" si="565"/>
        <v>0</v>
      </c>
      <c r="WL95" s="535" cm="1">
        <f t="array" aca="1" ref="WL95" ca="1">INDEX(WL$13:WL94,$B95+1,1)</f>
        <v>0</v>
      </c>
      <c r="WM95" s="411">
        <f t="shared" ca="1" si="480"/>
        <v>19</v>
      </c>
      <c r="WN95" s="18"/>
      <c r="WO95" s="535" cm="1">
        <f t="array" aca="1" ref="WO95" ca="1">INDEX(WO$13:WO94,$B95+1,1)</f>
        <v>0</v>
      </c>
      <c r="WP95" s="411">
        <f t="shared" si="481"/>
        <v>0</v>
      </c>
      <c r="WQ95" s="535" cm="1">
        <f t="array" aca="1" ref="WQ95" ca="1">INDEX(WQ$13:WQ94,$B95+1,1)</f>
        <v>0</v>
      </c>
      <c r="WR95" s="535" t="str" cm="1">
        <f t="array" aca="1" ref="WR95" ca="1">INDEX(WR$13:WR94,$B95+1,1)</f>
        <v>-</v>
      </c>
      <c r="WS95" s="535" t="str" cm="1">
        <f t="array" aca="1" ref="WS95" ca="1">INDEX(WS$13:WS94,$B95+1,1)</f>
        <v>-</v>
      </c>
      <c r="WT95" s="535" t="str" cm="1">
        <f t="array" aca="1" ref="WT95" ca="1">INDEX(WT$13:WT94,$B95+1,1)</f>
        <v>-</v>
      </c>
      <c r="WU95" s="535" t="str" cm="1">
        <f t="array" aca="1" ref="WU95" ca="1">INDEX(WU$13:WU94,$B95+1,1)</f>
        <v>-</v>
      </c>
      <c r="WV95" s="535" t="str" cm="1">
        <f t="array" aca="1" ref="WV95" ca="1">INDEX(WV$13:WV94,$B95+1,1)</f>
        <v>-</v>
      </c>
      <c r="WW95" s="535" t="str" cm="1">
        <f t="array" aca="1" ref="WW95" ca="1">INDEX(WW$13:WW94,$B95+1,1)</f>
        <v>-</v>
      </c>
      <c r="WX95" s="535" t="str" cm="1">
        <f t="array" aca="1" ref="WX95" ca="1">INDEX(WX$13:WX94,$B95+1,1)</f>
        <v>-</v>
      </c>
      <c r="WY95" s="535" t="str" cm="1">
        <f t="array" aca="1" ref="WY95" ca="1">INDEX(WY$13:WY94,$B95+1,1)</f>
        <v>-</v>
      </c>
      <c r="WZ95" s="535" t="str" cm="1">
        <f t="array" aca="1" ref="WZ95" ca="1">INDEX(WZ$13:WZ94,$B95+1,1)</f>
        <v>-</v>
      </c>
      <c r="XA95" s="535" t="str" cm="1">
        <f t="array" aca="1" ref="XA95" ca="1">INDEX(XA$13:XA94,$B95+1,1)</f>
        <v>-</v>
      </c>
      <c r="XB95" s="535" t="str" cm="1">
        <f t="array" aca="1" ref="XB95" ca="1">INDEX(XB$13:XB94,$B95+1,1)</f>
        <v>-</v>
      </c>
      <c r="XC95" s="535" t="str" cm="1">
        <f t="array" aca="1" ref="XC95" ca="1">INDEX(XC$13:XC94,$B95+1,1)</f>
        <v>-</v>
      </c>
      <c r="XD95" s="535" t="str" cm="1">
        <f t="array" aca="1" ref="XD95" ca="1">INDEX(XD$13:XD94,$B95+1,1)</f>
        <v>-</v>
      </c>
      <c r="XE95" s="535" t="str" cm="1">
        <f t="array" aca="1" ref="XE95" ca="1">INDEX(XE$13:XE94,$B95+1,1)</f>
        <v>-</v>
      </c>
      <c r="XF95" s="535" t="str" cm="1">
        <f t="array" aca="1" ref="XF95" ca="1">INDEX(XF$13:XF94,$B95+1,1)</f>
        <v>-</v>
      </c>
      <c r="XG95" s="535" t="str" cm="1">
        <f t="array" aca="1" ref="XG95" ca="1">INDEX(XG$13:XG94,$B95+1,1)</f>
        <v>-</v>
      </c>
      <c r="XH95" s="18"/>
      <c r="XI95" s="411" t="b">
        <f t="shared" ca="1" si="482"/>
        <v>0</v>
      </c>
      <c r="XJ95" s="411" t="str">
        <f t="shared" ca="1" si="483"/>
        <v>-</v>
      </c>
      <c r="XK95" s="535" t="str" cm="1">
        <f t="array" aca="1" ref="XK95" ca="1">INDEX(XK$13:XK94,$B95+1,1)</f>
        <v>-</v>
      </c>
      <c r="XL95" s="535" t="str" cm="1">
        <f t="array" aca="1" ref="XL95" ca="1">INDEX(XL$13:XL94,$B95+1,1)</f>
        <v>-</v>
      </c>
      <c r="XM95" s="535" t="str" cm="1">
        <f t="array" aca="1" ref="XM95" ca="1">INDEX(XM$13:XM94,$B95+1,1)</f>
        <v>-</v>
      </c>
      <c r="XN95" s="545" cm="1">
        <f t="array" aca="1" ref="XN95" ca="1">INDEX(i.AgeJ,$AD95,1)</f>
        <v>0</v>
      </c>
      <c r="XO95" s="535" t="str" cm="1">
        <f t="array" aca="1" ref="XO95" ca="1">INDEX(XO$13:XO94,$B95+1,1)</f>
        <v>-</v>
      </c>
      <c r="XP95" s="411" t="str">
        <f t="shared" si="484"/>
        <v>-</v>
      </c>
      <c r="XQ95" s="411" t="str">
        <f t="shared" si="484"/>
        <v>-</v>
      </c>
      <c r="XR95" s="535" t="str" cm="1">
        <f t="array" aca="1" ref="XR95" ca="1">INDEX(XR$13:XR94,$B95+1,1)</f>
        <v>-</v>
      </c>
      <c r="XS95" s="535" t="str" cm="1">
        <f t="array" aca="1" ref="XS95" ca="1">INDEX(XS$13:XS94,$B95+1,1)</f>
        <v>-</v>
      </c>
      <c r="XT95" s="535" t="str" cm="1">
        <f t="array" aca="1" ref="XT95" ca="1">INDEX(XT$13:XT94,$B95+1,1)</f>
        <v>-</v>
      </c>
      <c r="XU95" s="535" t="str" cm="1">
        <f t="array" aca="1" ref="XU95" ca="1">INDEX(XU$13:XU94,$B95+1,1)</f>
        <v>-</v>
      </c>
      <c r="XV95" s="535" t="str" cm="1">
        <f t="array" aca="1" ref="XV95" ca="1">INDEX(XV$13:XV94,$B95+1,1)</f>
        <v>-</v>
      </c>
      <c r="XW95" s="535" t="b" cm="1">
        <f t="array" aca="1" ref="XW95" ca="1">INDEX(XW$13:XW94,$B95+1,1)</f>
        <v>1</v>
      </c>
      <c r="XX95" s="535" t="str" cm="1">
        <f t="array" aca="1" ref="XX95" ca="1">INDEX(XX$13:XX94,$B95+1,1)</f>
        <v>-</v>
      </c>
      <c r="XY95" s="535" cm="1">
        <f t="array" aca="1" ref="XY95" ca="1">INDEX(XY$13:XY94,$B95+1,1)</f>
        <v>0</v>
      </c>
      <c r="XZ95" s="535" cm="1">
        <f t="array" aca="1" ref="XZ95" ca="1">INDEX(XZ$13:XZ94,$B95+1,1)</f>
        <v>0</v>
      </c>
      <c r="YA95" s="535" cm="1">
        <f t="array" aca="1" ref="YA95" ca="1">INDEX(YA$13:YA94,$B95+1,1)</f>
        <v>0</v>
      </c>
      <c r="YB95" s="18"/>
      <c r="YC95" s="411">
        <f t="shared" si="485"/>
        <v>50</v>
      </c>
      <c r="YD95" s="411">
        <f t="shared" si="485"/>
        <v>50</v>
      </c>
      <c r="YE95" s="411">
        <f t="shared" si="485"/>
        <v>50</v>
      </c>
      <c r="YF95" s="411">
        <f t="shared" si="485"/>
        <v>50</v>
      </c>
      <c r="YG95" s="535" cm="1">
        <f t="array" aca="1" ref="YG95" ca="1">INDEX(YG$13:YG94,$B95+1,1)</f>
        <v>1</v>
      </c>
      <c r="YH95" s="535" cm="1">
        <f t="array" aca="1" ref="YH95" ca="1">INDEX(YH$13:YH94,$B95+1,1)</f>
        <v>1</v>
      </c>
      <c r="YI95" s="535" cm="1">
        <f t="array" aca="1" ref="YI95" ca="1">INDEX(YI$13:YI94,$B95+1,1)</f>
        <v>1</v>
      </c>
      <c r="YJ95" s="535" cm="1">
        <f t="array" aca="1" ref="YJ95" ca="1">INDEX(YJ$13:YJ94,$B95+1,1)</f>
        <v>1</v>
      </c>
      <c r="YK95" s="535" t="str" cm="1">
        <f t="array" aca="1" ref="YK95" ca="1">INDEX(YK$13:YK94,$B95+1,1)</f>
        <v>-</v>
      </c>
      <c r="YL95" s="535" t="str" cm="1">
        <f t="array" aca="1" ref="YL95" ca="1">INDEX(YL$13:YL94,$B95+1,1)</f>
        <v>-</v>
      </c>
      <c r="YM95" s="535" t="str" cm="1">
        <f t="array" aca="1" ref="YM95" ca="1">INDEX(YM$13:YM94,$B95+1,1)</f>
        <v>-</v>
      </c>
      <c r="YN95" s="535" t="str" cm="1">
        <f t="array" aca="1" ref="YN95" ca="1">INDEX(YN$13:YN94,$B95+1,1)</f>
        <v>-</v>
      </c>
      <c r="YO95" s="535" t="str" cm="1">
        <f t="array" aca="1" ref="YO95" ca="1">INDEX(YO$13:YO94,$B95+1,1)</f>
        <v>-</v>
      </c>
      <c r="YP95" s="535" t="str" cm="1">
        <f t="array" aca="1" ref="YP95" ca="1">INDEX(YP$13:YP94,$B95+1,1)</f>
        <v>-</v>
      </c>
      <c r="YQ95" s="535" t="str" cm="1">
        <f t="array" aca="1" ref="YQ95" ca="1">INDEX(YQ$13:YQ94,$B95+1,1)</f>
        <v>-</v>
      </c>
      <c r="YR95" s="18"/>
      <c r="YS95" s="535" t="str" cm="1">
        <f t="array" aca="1" ref="YS95" ca="1">INDEX(YS$13:YS94,$B95+1,1)</f>
        <v>-</v>
      </c>
      <c r="YT95" s="411">
        <f t="shared" ca="1" si="486"/>
        <v>1</v>
      </c>
      <c r="YU95" s="18"/>
      <c r="YV95" s="669" t="str">
        <f t="shared" ca="1" si="487"/>
        <v>-</v>
      </c>
      <c r="YW95" s="535" t="b" cm="1">
        <f t="array" aca="1" ref="YW95" ca="1">INDEX(YW$13:YW94,$B95+1,1)</f>
        <v>0</v>
      </c>
      <c r="YX95" s="535" t="b" cm="1">
        <f t="array" aca="1" ref="YX95" ca="1">INDEX(YX$13:YX94,$B95+1,1)</f>
        <v>1</v>
      </c>
      <c r="YY95" s="535" t="str" cm="1">
        <f t="array" aca="1" ref="YY95" ca="1">INDEX(YY$13:YY94,$B95+1,1)</f>
        <v>-</v>
      </c>
      <c r="YZ95" s="411" t="b">
        <f t="shared" ca="1" si="514"/>
        <v>1</v>
      </c>
      <c r="ZA95" s="535" t="b" cm="1">
        <f t="array" aca="1" ref="ZA95" ca="1">INDEX(ZA$13:ZA94,$B95+1,1)</f>
        <v>0</v>
      </c>
      <c r="ZB95" s="535" cm="1">
        <f t="array" aca="1" ref="ZB95" ca="1">INDEX(ZB$13:ZB94,$B95+1,1)</f>
        <v>0</v>
      </c>
      <c r="ZC95" s="547" cm="1">
        <f t="array" aca="1" ref="ZC95" ca="1">IF(YX95&lt;&gt;TRUE,"-",VALUE(IFERROR(VALUE($K95),0) &amp; _xlfn.SWITCH($CD95,"-",4,$CD95) &amp; $L95 &amp; $T95 &amp; "00" &amp; $N95 &amp; $AK95 &amp; $R95 &amp; _xlfn.SWITCH($AM95,3,1,$AM95) &amp; _xlfn.SWITCH($M95,4,0,$M95) &amp; $AD95 &amp; IF(MOD($H95-2,ZC$6)&gt;=ZC$7,"",TEXT(INT(MOD($H95-2,ZC$6)/2)+1,"00"))))</f>
        <v>14210012120105</v>
      </c>
      <c r="ZD95" s="662" t="str" cm="1">
        <f t="array" aca="1" ref="ZD95" ca="1">IF(YY95&lt;&gt;TRUE,"-",VALUE(IFERROR(VALUE($K95),0) &amp; _xlfn.SWITCH($CD95,"-",4,$CD95) &amp; $L95 &amp; $T95 &amp; "00" &amp; $N95 &amp; $AK95 &amp; $R95 &amp; _xlfn.SWITCH($AM95,3,1,$AM95) &amp; _xlfn.SWITCH($M95,4,0,$M95) &amp; $AD95 &amp; IF(MOD($H95-1,ZD$6)&gt;=ZD$7,"",TEXT(INT(MOD($H95-1,ZD$6)/2)+1,"00"))))</f>
        <v>-</v>
      </c>
      <c r="ZE95" s="543">
        <f t="shared" ca="1" si="488"/>
        <v>652</v>
      </c>
      <c r="ZF95" s="543">
        <f t="shared" ca="1" si="488"/>
        <v>686</v>
      </c>
      <c r="ZG95" s="543">
        <f t="shared" ca="1" si="488"/>
        <v>721</v>
      </c>
      <c r="ZH95" s="459">
        <f t="shared" ca="1" si="489"/>
        <v>469</v>
      </c>
      <c r="ZI95" s="459">
        <f t="shared" ca="1" si="489"/>
        <v>504</v>
      </c>
      <c r="ZJ95" s="459">
        <f t="shared" ca="1" si="489"/>
        <v>539</v>
      </c>
      <c r="ZK95" s="459">
        <f t="shared" ca="1" si="490"/>
        <v>385</v>
      </c>
      <c r="ZL95" s="459">
        <f t="shared" ca="1" si="490"/>
        <v>420</v>
      </c>
      <c r="ZM95" s="459">
        <f t="shared" ca="1" si="490"/>
        <v>455</v>
      </c>
      <c r="ZN95" s="535" t="str" cm="1">
        <f t="array" aca="1" ref="ZN95" ca="1">INDEX(ZN$13:ZN94,$B95+1,1)</f>
        <v>-</v>
      </c>
      <c r="ZO95" s="535" t="str" cm="1">
        <f t="array" aca="1" ref="ZO95" ca="1">INDEX(ZO$13:ZO94,$B95+1,1)</f>
        <v>-</v>
      </c>
      <c r="ZP95" s="535" t="str" cm="1">
        <f t="array" aca="1" ref="ZP95" ca="1">INDEX(ZP$13:ZP94,$B95+1,1)</f>
        <v>-</v>
      </c>
      <c r="ZQ95" s="535" t="str" cm="1">
        <f t="array" aca="1" ref="ZQ95" ca="1">INDEX(ZQ$13:ZQ94,$B95+1,1)</f>
        <v>-</v>
      </c>
      <c r="ZR95" s="535" t="str" cm="1">
        <f t="array" aca="1" ref="ZR95" ca="1">INDEX(ZR$13:ZR94,$B95+1,1)</f>
        <v>-</v>
      </c>
      <c r="ZS95" s="535" t="str" cm="1">
        <f t="array" aca="1" ref="ZS95" ca="1">INDEX(ZS$13:ZS94,$B95+1,1)</f>
        <v>-</v>
      </c>
      <c r="ZT95" s="535" t="str" cm="1">
        <f t="array" aca="1" ref="ZT95" ca="1">INDEX(ZT$13:ZT94,$B95+1,1)</f>
        <v>-</v>
      </c>
      <c r="ZU95" s="535" t="str" cm="1">
        <f t="array" aca="1" ref="ZU95" ca="1">INDEX(ZU$13:ZU94,$B95+1,1)</f>
        <v>-</v>
      </c>
      <c r="ZV95" s="535" t="str" cm="1">
        <f t="array" aca="1" ref="ZV95" ca="1">INDEX(ZV$13:ZV94,$B95+1,1)</f>
        <v>-</v>
      </c>
      <c r="ZW95" s="535" t="str" cm="1">
        <f t="array" aca="1" ref="ZW95" ca="1">INDEX(ZW$13:ZW94,$B95+1,1)</f>
        <v>-</v>
      </c>
      <c r="ZX95" s="535" t="str" cm="1">
        <f t="array" aca="1" ref="ZX95" ca="1">INDEX(ZX$13:ZX94,$B95+1,1)</f>
        <v>-</v>
      </c>
      <c r="ZY95" s="535" t="str" cm="1">
        <f t="array" aca="1" ref="ZY95" ca="1">INDEX(ZY$13:ZY94,$B95+1,1)</f>
        <v>-</v>
      </c>
      <c r="ZZ95" s="22">
        <v>1</v>
      </c>
      <c r="AAA95" s="22">
        <v>1</v>
      </c>
      <c r="AAB95" s="535" cm="1">
        <f t="array" aca="1" ref="AAB95" ca="1">INDEX(AAB$13:AAB94,$B95+1,1)</f>
        <v>0</v>
      </c>
      <c r="AAC95" s="535" t="str" cm="1">
        <f t="array" aca="1" ref="AAC95" ca="1">INDEX(AAC$13:AAC94,$B95+1,1)</f>
        <v>-</v>
      </c>
      <c r="AAD95" s="535" t="str" cm="1">
        <f t="array" aca="1" ref="AAD95" ca="1">INDEX(AAD$13:AAD94,$B95+1,1)</f>
        <v>-</v>
      </c>
      <c r="AAE95" s="535" t="str" cm="1">
        <f t="array" aca="1" ref="AAE95" ca="1">INDEX(AAE$13:AAE94,$B95+1,1)</f>
        <v>-</v>
      </c>
      <c r="AAF95" s="535" t="str" cm="1">
        <f t="array" aca="1" ref="AAF95" ca="1">INDEX(AAF$13:AAF94,$B95+1,1)</f>
        <v>-</v>
      </c>
      <c r="AAG95" s="535" t="str" cm="1">
        <f t="array" aca="1" ref="AAG95" ca="1">INDEX(AAG$13:AAG94,$B95+1,1)</f>
        <v>-</v>
      </c>
      <c r="AAH95" s="535" cm="1">
        <f t="array" aca="1" ref="AAH95" ca="1">INDEX(AAH$13:AAH94,$B95+1,1)</f>
        <v>0</v>
      </c>
      <c r="AAI95" s="535" t="str" cm="1">
        <f t="array" aca="1" ref="AAI95" ca="1">INDEX(AAI$13:AAI94,$B95+1,1)</f>
        <v>-</v>
      </c>
      <c r="AAJ95" s="535" t="str" cm="1">
        <f t="array" aca="1" ref="AAJ95" ca="1">INDEX(AAJ$13:AAJ94,$B95+1,1)</f>
        <v>-</v>
      </c>
      <c r="AAK95" s="535" t="str" cm="1">
        <f t="array" aca="1" ref="AAK95" ca="1">INDEX(AAK$13:AAK94,$B95+1,1)</f>
        <v>-</v>
      </c>
      <c r="AAL95" s="535" cm="1">
        <f t="array" aca="1" ref="AAL95" ca="1">INDEX(AAL$13:AAL94,$B95+1,1)</f>
        <v>1</v>
      </c>
      <c r="AAM95" s="535" cm="1">
        <f t="array" aca="1" ref="AAM95" ca="1">INDEX(AAM$13:AAM94,$B95+1,1)</f>
        <v>1</v>
      </c>
      <c r="AAN95" s="666" t="str">
        <f t="shared" ca="1" si="491"/>
        <v>-</v>
      </c>
      <c r="AAO95" s="666" t="str">
        <f t="shared" ca="1" si="491"/>
        <v>-</v>
      </c>
      <c r="AAP95" s="666" t="str">
        <f t="shared" ca="1" si="491"/>
        <v>-</v>
      </c>
      <c r="AAQ95" s="666" t="str">
        <f t="shared" ca="1" si="491"/>
        <v>-</v>
      </c>
      <c r="AAR95" s="667" t="str">
        <f t="shared" ca="1" si="492"/>
        <v>-</v>
      </c>
      <c r="AAS95" s="668" t="str">
        <f t="shared" ca="1" si="493"/>
        <v>-</v>
      </c>
      <c r="AAT95" s="669" t="str">
        <f t="shared" ca="1" si="494"/>
        <v>-</v>
      </c>
      <c r="AAU95" s="716" t="str">
        <f t="shared" ca="1" si="495"/>
        <v>-</v>
      </c>
      <c r="AAV95" s="191" t="b">
        <f t="shared" si="518"/>
        <v>0</v>
      </c>
      <c r="AAW95" s="715" t="str">
        <f t="shared" ca="1" si="496"/>
        <v>-</v>
      </c>
      <c r="AAX95" s="717" t="str">
        <f t="shared" ca="1" si="497"/>
        <v>-</v>
      </c>
      <c r="AAY95" s="717" t="str">
        <f t="shared" ca="1" si="497"/>
        <v>-</v>
      </c>
      <c r="AAZ95" s="670" t="str">
        <f t="shared" ca="1" si="498"/>
        <v>-</v>
      </c>
      <c r="ABA95" s="18"/>
      <c r="ABB95" s="545" t="b">
        <f t="shared" ref="ABB95:ABK108" ca="1" si="566">IF(AND($N95=ABB$10, $AD95=ABB$12),TRUE,"-")</f>
        <v>1</v>
      </c>
      <c r="ABC95" s="545" t="str">
        <f t="shared" ca="1" si="566"/>
        <v>-</v>
      </c>
      <c r="ABD95" s="545" t="str">
        <f t="shared" ca="1" si="566"/>
        <v>-</v>
      </c>
      <c r="ABE95" s="545" t="str">
        <f t="shared" ca="1" si="566"/>
        <v>-</v>
      </c>
      <c r="ABF95" s="545" t="str">
        <f t="shared" ca="1" si="566"/>
        <v>-</v>
      </c>
      <c r="ABG95" s="545" t="str">
        <f t="shared" ca="1" si="566"/>
        <v>-</v>
      </c>
      <c r="ABH95" s="545" t="str">
        <f t="shared" ca="1" si="566"/>
        <v>-</v>
      </c>
      <c r="ABI95" s="545" t="str">
        <f t="shared" ca="1" si="566"/>
        <v>-</v>
      </c>
      <c r="ABJ95" s="545" t="str">
        <f t="shared" ca="1" si="566"/>
        <v>-</v>
      </c>
      <c r="ABK95" s="545" t="str">
        <f t="shared" ca="1" si="566"/>
        <v>-</v>
      </c>
      <c r="ABL95" s="545" t="str">
        <f t="shared" ref="ABL95:ABU108" ca="1" si="567">IF(AND($N95=ABL$10, $AD95=ABL$12),TRUE,"-")</f>
        <v>-</v>
      </c>
      <c r="ABM95" s="545" t="str">
        <f t="shared" ca="1" si="567"/>
        <v>-</v>
      </c>
      <c r="ABN95" s="545" t="str">
        <f t="shared" ca="1" si="567"/>
        <v>-</v>
      </c>
      <c r="ABO95" s="545" t="str">
        <f t="shared" ca="1" si="567"/>
        <v>-</v>
      </c>
      <c r="ABP95" s="545" t="str">
        <f t="shared" ca="1" si="567"/>
        <v>-</v>
      </c>
      <c r="ABQ95" s="545" t="str">
        <f t="shared" ca="1" si="567"/>
        <v>-</v>
      </c>
      <c r="ABR95" s="545" t="str">
        <f t="shared" ca="1" si="567"/>
        <v>-</v>
      </c>
      <c r="ABS95" s="545" t="str">
        <f t="shared" ca="1" si="567"/>
        <v>-</v>
      </c>
      <c r="ABT95" s="545" t="b">
        <f t="shared" ca="1" si="567"/>
        <v>1</v>
      </c>
      <c r="ABU95" s="545" t="str">
        <f t="shared" ca="1" si="567"/>
        <v>-</v>
      </c>
      <c r="ABV95" s="545" t="str">
        <f t="shared" ref="ABV95:ACE108" ca="1" si="568">IF(AND($N95=ABV$10, $AD95=ABV$12),TRUE,"-")</f>
        <v>-</v>
      </c>
      <c r="ABW95" s="545" t="str">
        <f t="shared" ca="1" si="568"/>
        <v>-</v>
      </c>
      <c r="ABX95" s="545" t="str">
        <f t="shared" ca="1" si="568"/>
        <v>-</v>
      </c>
      <c r="ABY95" s="545" t="str">
        <f t="shared" ca="1" si="568"/>
        <v>-</v>
      </c>
      <c r="ABZ95" s="545" t="str">
        <f t="shared" ca="1" si="568"/>
        <v>-</v>
      </c>
      <c r="ACA95" s="545" t="str">
        <f t="shared" ca="1" si="568"/>
        <v>-</v>
      </c>
      <c r="ACB95" s="545" t="str">
        <f t="shared" ca="1" si="568"/>
        <v>-</v>
      </c>
      <c r="ACC95" s="545" t="str">
        <f t="shared" ca="1" si="568"/>
        <v>-</v>
      </c>
      <c r="ACD95" s="545" t="str">
        <f t="shared" ca="1" si="568"/>
        <v>-</v>
      </c>
      <c r="ACE95" s="545" t="str">
        <f t="shared" ca="1" si="568"/>
        <v>-</v>
      </c>
      <c r="ACF95" s="545" t="str">
        <f t="shared" ref="ACF95:ACO108" ca="1" si="569">IF(AND($N95=ACF$10, $AD95=ACF$12),TRUE,"-")</f>
        <v>-</v>
      </c>
      <c r="ACG95" s="545" t="str">
        <f t="shared" ca="1" si="569"/>
        <v>-</v>
      </c>
      <c r="ACH95" s="545" t="str">
        <f t="shared" ca="1" si="569"/>
        <v>-</v>
      </c>
      <c r="ACI95" s="545" t="str">
        <f t="shared" ca="1" si="569"/>
        <v>-</v>
      </c>
      <c r="ACJ95" s="545" t="str">
        <f t="shared" ca="1" si="569"/>
        <v>-</v>
      </c>
      <c r="ACK95" s="545" t="str">
        <f t="shared" ca="1" si="569"/>
        <v>-</v>
      </c>
      <c r="ACL95" s="545" t="b">
        <f t="shared" ca="1" si="569"/>
        <v>1</v>
      </c>
      <c r="ACM95" s="545" t="str">
        <f t="shared" ca="1" si="569"/>
        <v>-</v>
      </c>
      <c r="ACN95" s="545" t="str">
        <f t="shared" ca="1" si="569"/>
        <v>-</v>
      </c>
      <c r="ACO95" s="545" t="str">
        <f t="shared" ca="1" si="569"/>
        <v>-</v>
      </c>
      <c r="ACP95" s="545" t="str">
        <f t="shared" ref="ACP95:ACY108" ca="1" si="570">IF(AND($N95=ACP$10, $AD95=ACP$12),TRUE,"-")</f>
        <v>-</v>
      </c>
      <c r="ACQ95" s="545" t="str">
        <f t="shared" ca="1" si="570"/>
        <v>-</v>
      </c>
      <c r="ACR95" s="545" t="str">
        <f t="shared" ca="1" si="570"/>
        <v>-</v>
      </c>
      <c r="ACS95" s="545" t="str">
        <f t="shared" ca="1" si="570"/>
        <v>-</v>
      </c>
      <c r="ACT95" s="545" t="str">
        <f t="shared" ca="1" si="570"/>
        <v>-</v>
      </c>
      <c r="ACU95" s="545" t="str">
        <f t="shared" ca="1" si="570"/>
        <v>-</v>
      </c>
      <c r="ACV95" s="545" t="str">
        <f t="shared" ca="1" si="570"/>
        <v>-</v>
      </c>
      <c r="ACW95" s="545" t="str">
        <f t="shared" ca="1" si="570"/>
        <v>-</v>
      </c>
      <c r="ACX95" s="545" t="str">
        <f t="shared" ca="1" si="570"/>
        <v>-</v>
      </c>
      <c r="ACY95" s="545" t="str">
        <f t="shared" ca="1" si="570"/>
        <v>-</v>
      </c>
      <c r="ACZ95" s="545" t="str">
        <f t="shared" ref="ACZ95:ADI108" ca="1" si="571">IF(AND($N95=ACZ$10, $AD95=ACZ$12),TRUE,"-")</f>
        <v>-</v>
      </c>
      <c r="ADA95" s="545" t="str">
        <f t="shared" ca="1" si="571"/>
        <v>-</v>
      </c>
      <c r="ADB95" s="545" t="str">
        <f t="shared" ca="1" si="571"/>
        <v>-</v>
      </c>
      <c r="ADC95" s="545" t="str">
        <f t="shared" ca="1" si="571"/>
        <v>-</v>
      </c>
      <c r="ADD95" s="545" t="b">
        <f t="shared" ca="1" si="571"/>
        <v>1</v>
      </c>
      <c r="ADE95" s="545" t="str">
        <f t="shared" ca="1" si="571"/>
        <v>-</v>
      </c>
      <c r="ADF95" s="545" t="str">
        <f t="shared" ca="1" si="571"/>
        <v>-</v>
      </c>
      <c r="ADG95" s="545" t="str">
        <f t="shared" ca="1" si="571"/>
        <v>-</v>
      </c>
      <c r="ADH95" s="545" t="str">
        <f t="shared" ca="1" si="571"/>
        <v>-</v>
      </c>
      <c r="ADI95" s="545" t="str">
        <f t="shared" ca="1" si="571"/>
        <v>-</v>
      </c>
      <c r="ADJ95" s="545" t="str">
        <f t="shared" ref="ADJ95:ADS108" ca="1" si="572">IF(AND($N95=ADJ$10, $AD95=ADJ$12),TRUE,"-")</f>
        <v>-</v>
      </c>
      <c r="ADK95" s="545" t="str">
        <f t="shared" ca="1" si="572"/>
        <v>-</v>
      </c>
      <c r="ADL95" s="545" t="str">
        <f t="shared" ca="1" si="572"/>
        <v>-</v>
      </c>
      <c r="ADM95" s="545" t="str">
        <f t="shared" ca="1" si="572"/>
        <v>-</v>
      </c>
      <c r="ADN95" s="545" t="str">
        <f t="shared" ca="1" si="572"/>
        <v>-</v>
      </c>
      <c r="ADO95" s="545" t="str">
        <f t="shared" ca="1" si="572"/>
        <v>-</v>
      </c>
      <c r="ADP95" s="545" t="str">
        <f t="shared" ca="1" si="572"/>
        <v>-</v>
      </c>
      <c r="ADQ95" s="545" t="str">
        <f t="shared" ca="1" si="572"/>
        <v>-</v>
      </c>
      <c r="ADR95" s="545" t="str">
        <f t="shared" ca="1" si="572"/>
        <v>-</v>
      </c>
      <c r="ADS95" s="545" t="str">
        <f t="shared" ca="1" si="572"/>
        <v>-</v>
      </c>
      <c r="ADT95" s="545" t="str">
        <f t="shared" ref="ADT95:AEC108" ca="1" si="573">IF(AND($N95=ADT$10, $AD95=ADT$12),TRUE,"-")</f>
        <v>-</v>
      </c>
      <c r="ADU95" s="545" t="str">
        <f t="shared" ca="1" si="573"/>
        <v>-</v>
      </c>
      <c r="ADV95" s="545" t="b">
        <f t="shared" ca="1" si="573"/>
        <v>1</v>
      </c>
      <c r="ADW95" s="545" t="str">
        <f t="shared" ca="1" si="573"/>
        <v>-</v>
      </c>
      <c r="ADX95" s="545" t="str">
        <f t="shared" ca="1" si="573"/>
        <v>-</v>
      </c>
      <c r="ADY95" s="545" t="str">
        <f t="shared" ca="1" si="573"/>
        <v>-</v>
      </c>
      <c r="ADZ95" s="545" t="str">
        <f t="shared" ca="1" si="573"/>
        <v>-</v>
      </c>
      <c r="AEA95" s="545" t="str">
        <f t="shared" ca="1" si="573"/>
        <v>-</v>
      </c>
      <c r="AEB95" s="545" t="str">
        <f t="shared" ca="1" si="573"/>
        <v>-</v>
      </c>
      <c r="AEC95" s="545" t="str">
        <f t="shared" ca="1" si="573"/>
        <v>-</v>
      </c>
      <c r="AED95" s="545" t="str">
        <f t="shared" ref="AED95:AEM108" ca="1" si="574">IF(AND($N95=AED$10, $AD95=AED$12),TRUE,"-")</f>
        <v>-</v>
      </c>
      <c r="AEE95" s="545" t="str">
        <f t="shared" ca="1" si="574"/>
        <v>-</v>
      </c>
      <c r="AEF95" s="545" t="str">
        <f t="shared" ca="1" si="574"/>
        <v>-</v>
      </c>
      <c r="AEG95" s="545" t="str">
        <f t="shared" ca="1" si="574"/>
        <v>-</v>
      </c>
      <c r="AEH95" s="545" t="str">
        <f t="shared" ca="1" si="574"/>
        <v>-</v>
      </c>
      <c r="AEI95" s="545" t="str">
        <f t="shared" ca="1" si="574"/>
        <v>-</v>
      </c>
      <c r="AEJ95" s="545" t="str">
        <f t="shared" ca="1" si="574"/>
        <v>-</v>
      </c>
      <c r="AEK95" s="545" t="str">
        <f t="shared" ca="1" si="574"/>
        <v>-</v>
      </c>
      <c r="AEL95" s="545" t="str">
        <f t="shared" ca="1" si="574"/>
        <v>-</v>
      </c>
      <c r="AEM95" s="545" t="str">
        <f t="shared" ca="1" si="574"/>
        <v>-</v>
      </c>
      <c r="AEN95" s="535" cm="1">
        <f t="array" aca="1" ref="AEN95" ca="1">INDEX(AEN$13:AEN94,$B95+1,1)</f>
        <v>0</v>
      </c>
      <c r="AEO95" s="483">
        <v>0</v>
      </c>
    </row>
    <row r="96" spans="1:821" outlineLevel="2">
      <c r="A96" s="18">
        <f t="shared" si="226"/>
        <v>83</v>
      </c>
      <c r="B96" s="657">
        <f t="shared" ca="1" si="519"/>
        <v>81</v>
      </c>
      <c r="C96" s="458">
        <f t="shared" ca="1" si="385"/>
        <v>2200</v>
      </c>
      <c r="D96" s="119" t="str">
        <f t="shared" ca="1" si="386"/>
        <v>GSW</v>
      </c>
      <c r="E96" t="b">
        <v>1</v>
      </c>
      <c r="F96" t="b">
        <v>0</v>
      </c>
      <c r="G96" t="b">
        <f t="shared" si="387"/>
        <v>1</v>
      </c>
      <c r="H96" s="191">
        <f t="shared" ca="1" si="517"/>
        <v>11</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28"/>
        <v>1</v>
      </c>
      <c r="O96" s="230">
        <f t="shared" ca="1" si="528"/>
        <v>9</v>
      </c>
      <c r="P96" s="230">
        <f t="shared" ca="1" si="528"/>
        <v>1</v>
      </c>
      <c r="Q96" s="230">
        <f t="shared" ca="1" si="528"/>
        <v>1</v>
      </c>
      <c r="R96" s="230">
        <f t="shared" ca="1" si="528"/>
        <v>1</v>
      </c>
      <c r="S96" s="230">
        <f t="shared" ca="1" si="528"/>
        <v>1</v>
      </c>
      <c r="T96" s="411">
        <f t="shared" ca="1" si="389"/>
        <v>1</v>
      </c>
      <c r="U96" s="411">
        <f t="shared" ca="1" si="389"/>
        <v>1</v>
      </c>
      <c r="V96" s="411">
        <f t="shared" ca="1" si="390"/>
        <v>2</v>
      </c>
      <c r="W96" s="777" t="b">
        <f t="shared" ca="1" si="391"/>
        <v>0</v>
      </c>
      <c r="X96" s="777" t="b">
        <f t="shared" ca="1" si="391"/>
        <v>0</v>
      </c>
      <c r="Y96" s="777" t="b">
        <f t="shared" ca="1" si="391"/>
        <v>1</v>
      </c>
      <c r="Z96" s="796" t="b" cm="1">
        <f t="array" aca="1" ref="Z96" ca="1">INDEX(Z$13:Z95,$B96+1,1)</f>
        <v>0</v>
      </c>
      <c r="AA96" s="411">
        <f t="shared" ca="1" si="392"/>
        <v>1</v>
      </c>
      <c r="AB96" s="411">
        <f t="shared" ca="1" si="393"/>
        <v>1</v>
      </c>
      <c r="AC96" s="230">
        <f t="shared" ca="1" si="529"/>
        <v>1</v>
      </c>
      <c r="AD96" s="230">
        <f t="shared" ca="1" si="529"/>
        <v>1</v>
      </c>
      <c r="AE96" s="230">
        <f t="shared" ca="1" si="529"/>
        <v>0</v>
      </c>
      <c r="AF96" s="230">
        <f t="shared" ca="1" si="529"/>
        <v>0</v>
      </c>
      <c r="AG96" s="230">
        <f t="shared" ca="1" si="529"/>
        <v>0</v>
      </c>
      <c r="AH96" s="230">
        <f t="shared" ca="1" si="529"/>
        <v>0</v>
      </c>
      <c r="AI96" s="87">
        <f t="shared" ca="1" si="395"/>
        <v>2</v>
      </c>
      <c r="AJ96" s="87">
        <f ca="1">INDEX(CHOOSE($N96,DataAutumn!i.AdultDrys,DataWinter!i.AdultDrys,DataSpring!i.AdultDrys),1,$T96)</f>
        <v>1</v>
      </c>
      <c r="AK96" s="230">
        <f t="shared" ca="1" si="530"/>
        <v>2</v>
      </c>
      <c r="AL96" s="535" cm="1">
        <f t="array" aca="1" ref="AL96" ca="1">INDEX(AL$13:AL95,$B96+1,1)</f>
        <v>0</v>
      </c>
      <c r="AM96" s="535" cm="1">
        <f t="array" aca="1" ref="AM96" ca="1">INDEX(AM$13:AM95,$B96+1,1)</f>
        <v>2</v>
      </c>
      <c r="AN96" s="111"/>
      <c r="AO96" s="111"/>
      <c r="AP96" s="111"/>
      <c r="AQ96" s="111"/>
      <c r="AR96" s="111"/>
      <c r="AS96" s="111"/>
      <c r="AT96" s="111"/>
      <c r="AU96" s="111"/>
      <c r="AV96" s="111"/>
      <c r="AW96" s="111"/>
      <c r="AX96" s="111"/>
      <c r="AY96" s="111"/>
      <c r="AZ96" s="111"/>
      <c r="BA96" s="312" t="str">
        <f t="shared" ca="1" si="397"/>
        <v>FS_Opt_Tem 00011 SE GSW Past     SFM     TOLAut Scan2 GFS RR+01% GP100% WP100% MP100% (PT_F43N33L11) PregT NutS1.0 Forced</v>
      </c>
      <c r="BB96" s="8" t="str">
        <f ca="1">IF(COUNTIF($BA$13:$BA96,$BA96)=1,"-","Dup")</f>
        <v>-</v>
      </c>
      <c r="BC96" s="18"/>
      <c r="BD96" s="535" t="b" cm="1">
        <f t="array" aca="1" ref="BD96" ca="1">INDEX(BD$13:BD95,$B96+1,1)</f>
        <v>0</v>
      </c>
      <c r="BE96" s="535" t="b" cm="1">
        <f t="array" aca="1" ref="BE96" ca="1">INDEX(BE$13:BE95,$B96+1,1)</f>
        <v>0</v>
      </c>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535" t="b" cm="1">
        <f t="array" aca="1" ref="BK96" ca="1">INDEX(BK$13:BK95,$B96+1,1)</f>
        <v>0</v>
      </c>
      <c r="BL96" s="535" t="b" cm="1">
        <f t="array" aca="1" ref="BL96" ca="1">INDEX(BL$13:BL95,$B96+1,1)</f>
        <v>0</v>
      </c>
      <c r="BM96" s="18"/>
      <c r="BN96" s="411" t="b">
        <f t="shared" ca="1" si="398"/>
        <v>1</v>
      </c>
      <c r="BO96" s="411" t="str">
        <f t="shared" ca="1" si="398"/>
        <v>-</v>
      </c>
      <c r="BP96" s="411" t="b">
        <f t="shared" ca="1" si="398"/>
        <v>0</v>
      </c>
      <c r="BQ96" s="411" t="str">
        <f t="shared" ca="1" si="398"/>
        <v>-</v>
      </c>
      <c r="BR96" s="411" t="str">
        <f t="shared" ca="1" si="398"/>
        <v>-</v>
      </c>
      <c r="BS96" s="411" t="str">
        <f t="shared" ca="1" si="398"/>
        <v>-</v>
      </c>
      <c r="BT96" s="411" t="str">
        <f t="shared" ca="1" si="398"/>
        <v>-</v>
      </c>
      <c r="BU96" s="411" t="str">
        <f t="shared" ca="1" si="398"/>
        <v>-</v>
      </c>
      <c r="BV96" s="411" t="str">
        <f t="shared" ca="1" si="398"/>
        <v>-</v>
      </c>
      <c r="BW96" s="411" t="str">
        <f t="shared" ca="1" si="398"/>
        <v>-</v>
      </c>
      <c r="BX96" s="411" t="str">
        <f t="shared" ca="1" si="398"/>
        <v>-</v>
      </c>
      <c r="BY96" s="411" t="str">
        <f t="shared" ca="1" si="398"/>
        <v>-</v>
      </c>
      <c r="BZ96" s="411" t="b">
        <f t="shared" ca="1" si="398"/>
        <v>0</v>
      </c>
      <c r="CA96" s="87">
        <f t="shared" ca="1" si="398"/>
        <v>0</v>
      </c>
      <c r="CB96" s="535" t="str" cm="1">
        <f t="array" aca="1" ref="CB96" ca="1">INDEX(CB$13:CB95,$B96+1,1)</f>
        <v>-</v>
      </c>
      <c r="CC96" s="535" t="str" cm="1">
        <f t="array" aca="1" ref="CC96" ca="1">INDEX(CC$13:CC95,$B96+1,1)</f>
        <v>-</v>
      </c>
      <c r="CD96" s="535" t="str" cm="1">
        <f t="array" aca="1" ref="CD96" ca="1">INDEX(CD$13:CD95,$B96+1,1)</f>
        <v>-</v>
      </c>
      <c r="CE96" s="535" t="b" cm="1">
        <f t="array" aca="1" ref="CE96" ca="1">INDEX(CE$13:CE95,$B96+1,1)</f>
        <v>1</v>
      </c>
      <c r="CF96" s="18"/>
      <c r="CG96" s="535" t="str" cm="1">
        <f t="array" aca="1" ref="CG96" ca="1">INDEX(CG$13:CG95,$B96+1,1)</f>
        <v>-</v>
      </c>
      <c r="CH96" s="411" t="str">
        <f t="shared" ca="1" si="399"/>
        <v>-</v>
      </c>
      <c r="CI96" s="411">
        <f t="shared" ca="1" si="400"/>
        <v>1</v>
      </c>
      <c r="CJ96" s="411">
        <f t="shared" ca="1" si="400"/>
        <v>1</v>
      </c>
      <c r="CK96" s="535" t="str" cm="1">
        <f t="array" aca="1" ref="CK96" ca="1">INDEX(CK$13:CK95,$B96+1,1)</f>
        <v>-</v>
      </c>
      <c r="CL96" s="535" t="str" cm="1">
        <f t="array" aca="1" ref="CL96" ca="1">INDEX(CL$13:CL95,$B96+1,1)</f>
        <v>-</v>
      </c>
      <c r="CM96" s="535" t="str" cm="1">
        <f t="array" aca="1" ref="CM96" ca="1">INDEX(CM$13:CM95,$B96+1,1)</f>
        <v>-</v>
      </c>
      <c r="CN96" s="411" t="str">
        <f t="shared" ca="1" si="401"/>
        <v>-</v>
      </c>
      <c r="CO96" s="411">
        <f t="shared" ca="1" si="402"/>
        <v>1</v>
      </c>
      <c r="CP96" s="411">
        <f t="shared" ca="1" si="402"/>
        <v>1</v>
      </c>
      <c r="CQ96" s="535" t="str" cm="1">
        <f t="array" aca="1" ref="CQ96" ca="1">INDEX(CQ$13:CQ95,$B96+1,1)</f>
        <v>-</v>
      </c>
      <c r="CR96" s="411" t="str">
        <f t="shared" ca="1" si="403"/>
        <v>-</v>
      </c>
      <c r="CS96" s="411">
        <f t="shared" ca="1" si="404"/>
        <v>1</v>
      </c>
      <c r="CT96" s="535" t="str" cm="1">
        <f t="array" aca="1" ref="CT96" ca="1">INDEX(CT$13:CT95,$B96+1,1)</f>
        <v>-</v>
      </c>
      <c r="CU96" s="535" t="str" cm="1">
        <f t="array" aca="1" ref="CU96" ca="1">INDEX(CU$13:CU95,$B96+1,1)</f>
        <v>-</v>
      </c>
      <c r="CV96" s="411">
        <f t="shared" ca="1" si="405"/>
        <v>1</v>
      </c>
      <c r="CW96" s="535" t="str" cm="1">
        <f t="array" aca="1" ref="CW96" ca="1">INDEX(CW$13:CW95,$B96+1,1)</f>
        <v>-</v>
      </c>
      <c r="CX96" s="411" t="str">
        <f t="shared" ca="1" si="406"/>
        <v>-</v>
      </c>
      <c r="CY96" s="411">
        <f t="shared" ca="1" si="407"/>
        <v>1</v>
      </c>
      <c r="CZ96" s="411">
        <f t="shared" ca="1" si="407"/>
        <v>1</v>
      </c>
      <c r="DA96" s="535" cm="1">
        <f t="array" aca="1" ref="DA96" ca="1">INDEX(DA$13:DA95,$B96+1,1)</f>
        <v>720</v>
      </c>
      <c r="DB96" s="535" cm="1">
        <f t="array" aca="1" ref="DB96" ca="1">INDEX(DB$13:DB95,$B96+1,1)</f>
        <v>720</v>
      </c>
      <c r="DC96" s="18"/>
      <c r="DD96" s="535" t="str" cm="1">
        <f t="array" aca="1" ref="DD96" ca="1">INDEX(DD$13:DD95,$B96+1,1)</f>
        <v>-</v>
      </c>
      <c r="DE96" s="535" t="str" cm="1">
        <f t="array" aca="1" ref="DE96" ca="1">INDEX(DE$13:DE95,$B96+1,1)</f>
        <v>-</v>
      </c>
      <c r="DF96" s="535" t="str" cm="1">
        <f t="array" aca="1" ref="DF96" ca="1">INDEX(DF$13:DF95,$B96+1,1)</f>
        <v>-</v>
      </c>
      <c r="DG96" s="535" t="str" cm="1">
        <f t="array" aca="1" ref="DG96" ca="1">INDEX(DG$13:DG95,$B96+1,1)</f>
        <v>-</v>
      </c>
      <c r="DH96" s="804" cm="1">
        <f t="array" aca="1" ref="DH96" ca="1">VALUE(IFERROR(VALUE($K96),0) &amp; _xlfn.SWITCH($CD96,"-",4,$CD96) &amp; $L96 &amp; $T96 &amp; "00" &amp; $N96 &amp; $AK96 &amp; $R96 &amp; _xlfn.SWITCH($AM96,3,1,$AM96) &amp; _xlfn.SWITCH($M96,4,0,$M96) &amp; _xlfn.SWITCH($AD96,6,1,$AD96))</f>
        <v>142100121201</v>
      </c>
      <c r="DI96" s="535" cm="1">
        <f t="array" aca="1" ref="DI96" ca="1">INDEX(DI$13:DI95,$B96+1,1)</f>
        <v>1</v>
      </c>
      <c r="DJ96" s="535" cm="1">
        <f t="array" aca="1" ref="DJ96" ca="1">INDEX(DJ$13:DJ95,$B96+1,1)</f>
        <v>1</v>
      </c>
      <c r="DK96" s="411">
        <f t="shared" ca="1" si="408"/>
        <v>0</v>
      </c>
      <c r="DL96" s="411">
        <f t="shared" ca="1" si="408"/>
        <v>50</v>
      </c>
      <c r="DM96" s="411" t="str">
        <f t="shared" ca="1" si="408"/>
        <v>-</v>
      </c>
      <c r="DN96" s="411" t="str">
        <f t="shared" ca="1" si="408"/>
        <v>-</v>
      </c>
      <c r="DO96" s="411">
        <f t="shared" ca="1" si="408"/>
        <v>25.5</v>
      </c>
      <c r="DP96" s="411">
        <f t="shared" ca="1" si="408"/>
        <v>18.8</v>
      </c>
      <c r="DQ96" s="411" t="b">
        <f t="shared" ca="1" si="409"/>
        <v>0</v>
      </c>
      <c r="DR96" s="411" t="str">
        <f t="shared" ca="1" si="410"/>
        <v>-</v>
      </c>
      <c r="DS96" s="411" t="str">
        <f t="shared" ca="1" si="410"/>
        <v>-</v>
      </c>
      <c r="DT96" s="411" t="str">
        <f t="shared" ca="1" si="410"/>
        <v>-</v>
      </c>
      <c r="DU96" s="411" t="str">
        <f t="shared" ca="1" si="410"/>
        <v>-</v>
      </c>
      <c r="DV96" s="411">
        <f t="shared" ca="1" si="410"/>
        <v>500</v>
      </c>
      <c r="DW96" s="411">
        <f t="shared" ca="1" si="410"/>
        <v>500</v>
      </c>
      <c r="DX96" s="411" t="str">
        <f t="shared" ca="1" si="410"/>
        <v>-</v>
      </c>
      <c r="DY96" s="411" t="str">
        <f t="shared" ca="1" si="410"/>
        <v>-</v>
      </c>
      <c r="DZ96" s="411" t="str">
        <f t="shared" ca="1" si="410"/>
        <v>-</v>
      </c>
      <c r="EA96" s="535" cm="1">
        <f t="array" aca="1" ref="EA96" ca="1">INDEX(EA$13:EA95,$B96+1,1)</f>
        <v>0</v>
      </c>
      <c r="EB96" s="535" cm="1">
        <f t="array" aca="1" ref="EB96" ca="1">INDEX(EB$13:EB95,$B96+1,1)</f>
        <v>999999</v>
      </c>
      <c r="EC96" s="535" cm="1">
        <f t="array" aca="1" ref="EC96" ca="1">INDEX(EC$13:EC95,$B96+1,1)</f>
        <v>999999</v>
      </c>
      <c r="ED96" s="535" cm="1">
        <f t="array" aca="1" ref="ED96" ca="1">INDEX(ED$13:ED95,$B96+1,1)</f>
        <v>999999</v>
      </c>
      <c r="EE96" s="535" cm="1">
        <f t="array" aca="1" ref="EE96" ca="1">INDEX(EE$13:EE95,$B96+1,1)</f>
        <v>999999</v>
      </c>
      <c r="EF96" s="535" cm="1">
        <f t="array" aca="1" ref="EF96" ca="1">INDEX(EF$13:EF95,$B96+1,1)</f>
        <v>999999</v>
      </c>
      <c r="EG96" s="535" cm="1">
        <f t="array" aca="1" ref="EG96" ca="1">INDEX(EG$13:EG95,$B96+1,1)</f>
        <v>999999</v>
      </c>
      <c r="EH96" s="535" cm="1">
        <f t="array" aca="1" ref="EH96" ca="1">INDEX(EH$13:EH95,$B96+1,1)</f>
        <v>999999</v>
      </c>
      <c r="EI96" s="535" cm="1">
        <f t="array" aca="1" ref="EI96" ca="1">INDEX(EI$13:EI95,$B96+1,1)</f>
        <v>999999</v>
      </c>
      <c r="EJ96" s="535" cm="1">
        <f t="array" aca="1" ref="EJ96" ca="1">INDEX(EJ$13:EJ95,$B96+1,1)</f>
        <v>999999</v>
      </c>
      <c r="EK96" s="535" cm="1">
        <f t="array" aca="1" ref="EK96" ca="1">INDEX(EK$13:EK95,$B96+1,1)</f>
        <v>999999</v>
      </c>
      <c r="EL96" s="535" cm="1">
        <f t="array" aca="1" ref="EL96" ca="1">INDEX(EL$13:EL95,$B96+1,1)</f>
        <v>999999</v>
      </c>
      <c r="EM96" s="535" cm="1">
        <f t="array" aca="1" ref="EM96" ca="1">INDEX(EM$13:EM95,$B96+1,1)</f>
        <v>999999</v>
      </c>
      <c r="EN96" s="782">
        <f t="shared" ca="1" si="411"/>
        <v>0</v>
      </c>
      <c r="EO96" s="782">
        <f t="shared" ca="1" si="411"/>
        <v>0</v>
      </c>
      <c r="EP96" s="782">
        <f t="shared" ca="1" si="411"/>
        <v>999999</v>
      </c>
      <c r="EQ96" s="800" t="str">
        <f t="shared" ca="1" si="508"/>
        <v>-</v>
      </c>
      <c r="ER96" s="800" t="str">
        <f t="shared" ca="1" si="412"/>
        <v>-</v>
      </c>
      <c r="ES96" s="801">
        <f t="shared" ca="1" si="413"/>
        <v>999999</v>
      </c>
      <c r="ET96" s="802" t="str">
        <f t="shared" ca="1" si="509"/>
        <v>-</v>
      </c>
      <c r="EU96" s="781">
        <f t="shared" ca="1" si="414"/>
        <v>0</v>
      </c>
      <c r="EV96" s="779">
        <f t="shared" ca="1" si="510"/>
        <v>0</v>
      </c>
      <c r="EW96" s="780">
        <f t="shared" ca="1" si="511"/>
        <v>999999</v>
      </c>
      <c r="EX96" s="545" cm="1">
        <f t="array" aca="1" ref="EX96" ca="1">INDEX(i.ELMated,$AB96+1,1)</f>
        <v>0.3</v>
      </c>
      <c r="EY96" s="630" cm="1">
        <f t="array" aca="1" ref="EY96" ca="1">INDEX(i.ELMatedEst,$AA96+1,$T96)</f>
        <v>0.3</v>
      </c>
      <c r="EZ96" s="535" t="str" cm="1">
        <f t="array" aca="1" ref="EZ96" ca="1">INDEX(EZ$13:EZ95,$B96+1,1)</f>
        <v>-</v>
      </c>
      <c r="FA96" s="535" t="str" cm="1">
        <f t="array" aca="1" ref="FA96" ca="1">INDEX(FA$13:FA95,$B96+1,1)</f>
        <v>-</v>
      </c>
      <c r="FB96" s="664">
        <f t="shared" ca="1" si="415"/>
        <v>0</v>
      </c>
      <c r="FC96" s="666">
        <f t="shared" ca="1" si="416"/>
        <v>5.0000000000000001E-3</v>
      </c>
      <c r="FD96" s="191">
        <f t="shared" ca="1" si="512"/>
        <v>0.95</v>
      </c>
      <c r="FE96" s="667">
        <f t="shared" ca="1" si="417"/>
        <v>8.3999999999999991E-2</v>
      </c>
      <c r="FF96" s="667">
        <f ca="1">INDEX(CHOOSE($N96,DataAutumn!i.EL_PropnSold,DataWinter!i.EL_PropnSold,DataSpring!i.EL_PropnSold),$AI96,$T96)*INDEX(i.ELMatedEst,$AB96+1,$T96)*i.dAdultRR_ELPropSold
+INDEX(i.dryman,($AJ96-1)*4+$AI96,FF$7)</f>
        <v>0</v>
      </c>
      <c r="FG96" s="667">
        <f ca="1">INDEX(CHOOSE($N96,DataAutumn!i.EL_PropnSold,DataWinter!i.EL_PropnSold,DataSpring!i.EL_PropnSold),$AI96,$T96)*INDEX(i.ELMatedEst,$AB96+1,$T96)*i.dAdultRR_ELPropSold
+INDEX(i.dryman,($AJ96-1)*4+$AI96,FG$7)</f>
        <v>3.125E-2</v>
      </c>
      <c r="FH96" s="667">
        <f ca="1">INDEX(CHOOSE($N96,DataAutumn!i.EL_PropnSold,DataWinter!i.EL_PropnSold,DataSpring!i.EL_PropnSold),$AI96,$T96)*INDEX(i.ELMatedEst,$AB96+1,$T96)*i.dAdultRR_ELPropSold
+INDEX(i.dryman,($AJ96-1)*4+$AI96,FH$7)</f>
        <v>3.125E-2</v>
      </c>
      <c r="FI96" s="667">
        <f ca="1">INDEX(CHOOSE($N96,DataAutumn!i.EL_PropnSold,DataWinter!i.EL_PropnSold,DataSpring!i.EL_PropnSold),$AI96,$T96)*INDEX(i.ELMatedEst,$AB96+1,$T96)*i.dAdultRR_ELPropSold
+INDEX(i.dryman,($AJ96-1)*4+$AI96,FI$7)</f>
        <v>3.125E-2</v>
      </c>
      <c r="FJ96" s="668">
        <f ca="1">INDEX(CHOOSE($N96,DataAutumn!i.EL_PropnSold,DataWinter!i.EL_PropnSold,DataSpring!i.EL_PropnSold),$AI96,$T96)*INDEX(i.ELMatedEst,$AB96+1,$T96)*i.dAdultLSurv_ELPropSold</f>
        <v>0</v>
      </c>
      <c r="FK96" s="666" t="b">
        <f t="shared" ca="1" si="418"/>
        <v>0</v>
      </c>
      <c r="FL96" s="666" t="b">
        <f t="shared" ca="1" si="418"/>
        <v>0</v>
      </c>
      <c r="FM96" s="716" t="b">
        <f t="shared" ca="1" si="419"/>
        <v>1</v>
      </c>
      <c r="FN96" s="666" t="b">
        <f t="shared" ca="1" si="418"/>
        <v>0</v>
      </c>
      <c r="FO96" s="668">
        <f t="shared" ca="1" si="420"/>
        <v>1</v>
      </c>
      <c r="FP96" s="669">
        <f t="shared" ca="1" si="421"/>
        <v>0</v>
      </c>
      <c r="FQ96" s="670" t="b">
        <f t="shared" ca="1" si="422"/>
        <v>0</v>
      </c>
      <c r="FR96" s="665" t="b">
        <f t="shared" ca="1" si="423"/>
        <v>1</v>
      </c>
      <c r="FS96" s="411" t="b">
        <f t="shared" ca="1" si="423"/>
        <v>0</v>
      </c>
      <c r="FT96" s="411" t="b">
        <f t="shared" ca="1" si="423"/>
        <v>0</v>
      </c>
      <c r="FU96" s="87">
        <f t="shared" ca="1" si="424"/>
        <v>2</v>
      </c>
      <c r="FV96" s="87">
        <f t="shared" ca="1" si="424"/>
        <v>2</v>
      </c>
      <c r="FW96" s="411">
        <f t="shared" ca="1" si="425"/>
        <v>1</v>
      </c>
      <c r="FX96" s="411">
        <f t="shared" ca="1" si="426"/>
        <v>1</v>
      </c>
      <c r="FY96" s="411">
        <f t="shared" ca="1" si="426"/>
        <v>1</v>
      </c>
      <c r="FZ96" s="411">
        <f t="shared" ca="1" si="427"/>
        <v>1</v>
      </c>
      <c r="GA96" s="411">
        <f t="shared" ca="1" si="531"/>
        <v>0.35</v>
      </c>
      <c r="GB96" s="411" t="b">
        <f t="shared" ca="1" si="531"/>
        <v>1</v>
      </c>
      <c r="GC96" s="411" t="b">
        <f t="shared" ca="1" si="531"/>
        <v>0</v>
      </c>
      <c r="GD96" s="411" t="b">
        <f t="shared" ca="1" si="531"/>
        <v>0</v>
      </c>
      <c r="GE96" s="411" t="b">
        <f t="shared" ca="1" si="531"/>
        <v>0</v>
      </c>
      <c r="GF96" s="87">
        <f t="shared" ca="1" si="429"/>
        <v>1</v>
      </c>
      <c r="GG96" s="87">
        <f t="shared" ca="1" si="429"/>
        <v>1</v>
      </c>
      <c r="GH96" s="87">
        <f t="shared" ca="1" si="429"/>
        <v>1</v>
      </c>
      <c r="GI96" s="87">
        <f t="shared" ca="1" si="429"/>
        <v>1</v>
      </c>
      <c r="GJ96" s="87">
        <f t="shared" ca="1" si="429"/>
        <v>1</v>
      </c>
      <c r="GK96" s="87">
        <f t="shared" ca="1" si="429"/>
        <v>1</v>
      </c>
      <c r="GL96" s="87">
        <f t="shared" ca="1" si="429"/>
        <v>1</v>
      </c>
      <c r="GM96" s="87">
        <f t="shared" ca="1" si="429"/>
        <v>1</v>
      </c>
      <c r="GN96" s="411" cm="1">
        <f t="array" aca="1" ref="GN96" ca="1">INDEX(i.dse_type,1,$L96)</f>
        <v>0</v>
      </c>
      <c r="GO96" s="535" t="str" cm="1">
        <f t="array" aca="1" ref="GO96" ca="1">INDEX(GO$13:GO95,$B96+1,1)</f>
        <v>-</v>
      </c>
      <c r="GP96" s="535" t="str" cm="1">
        <f t="array" aca="1" ref="GP96" ca="1">INDEX(GP$13:GP95,$B96+1,1)</f>
        <v>-</v>
      </c>
      <c r="GQ96" s="535" t="str" cm="1">
        <f t="array" aca="1" ref="GQ96" ca="1">INDEX(GQ$13:GQ95,$B96+1,1)</f>
        <v>-</v>
      </c>
      <c r="GR96" s="18"/>
      <c r="GS96" s="535" t="str" cm="1">
        <f t="array" aca="1" ref="GS96" ca="1">INDEX(GS$13:GS95,$B96+1,1)</f>
        <v>-</v>
      </c>
      <c r="GT96" s="535" t="str" cm="1">
        <f t="array" aca="1" ref="GT96" ca="1">INDEX(GT$13:GT95,$B96+1,1)</f>
        <v>-</v>
      </c>
      <c r="GU96" s="535" t="str" cm="1">
        <f t="array" aca="1" ref="GU96" ca="1">INDEX(GU$13:GU95,$B96+1,1)</f>
        <v>-</v>
      </c>
      <c r="GV96" s="411" t="str">
        <f t="shared" si="430"/>
        <v>-</v>
      </c>
      <c r="GW96" s="535" t="str" cm="1">
        <f t="array" aca="1" ref="GW96" ca="1">INDEX(GW$13:GW95,$B96+1,1)</f>
        <v>-</v>
      </c>
      <c r="GX96" s="535" cm="1">
        <f t="array" aca="1" ref="GX96" ca="1">INDEX(GX$13:GX95,$B96+1,1)</f>
        <v>1</v>
      </c>
      <c r="GY96" s="535" cm="1">
        <f t="array" aca="1" ref="GY96" ca="1">INDEX(GY$13:GY95,$B96+1,1)</f>
        <v>1</v>
      </c>
      <c r="GZ96" s="535" t="str" cm="1">
        <f t="array" aca="1" ref="GZ96" ca="1">INDEX(GZ$13:GZ95,$B96+1,1)</f>
        <v>-</v>
      </c>
      <c r="HA96" s="535" t="str" cm="1">
        <f t="array" aca="1" ref="HA96" ca="1">INDEX(HA$13:HA95,$B96+1,1)</f>
        <v>-</v>
      </c>
      <c r="HB96" s="535" t="str" cm="1">
        <f t="array" aca="1" ref="HB96" ca="1">INDEX(HB$13:HB95,$B96+1,1)</f>
        <v>-</v>
      </c>
      <c r="HC96" s="535" t="str" cm="1">
        <f t="array" aca="1" ref="HC96" ca="1">INDEX(HC$13:HC95,$B96+1,1)</f>
        <v>-</v>
      </c>
      <c r="HD96" s="535" t="str" cm="1">
        <f t="array" aca="1" ref="HD96" ca="1">INDEX(HD$13:HD95,$B96+1,1)</f>
        <v>-</v>
      </c>
      <c r="HE96" s="535" t="str" cm="1">
        <f t="array" aca="1" ref="HE96" ca="1">INDEX(HE$13:HE95,$B96+1,1)</f>
        <v>-</v>
      </c>
      <c r="HF96" s="535" t="str" cm="1">
        <f t="array" aca="1" ref="HF96" ca="1">INDEX(HF$13:HF95,$B96+1,1)</f>
        <v>-</v>
      </c>
      <c r="HG96" s="535" t="str" cm="1">
        <f t="array" aca="1" ref="HG96" ca="1">INDEX(HG$13:HG95,$B96+1,1)</f>
        <v>-</v>
      </c>
      <c r="HH96" s="535" t="str" cm="1">
        <f t="array" aca="1" ref="HH96" ca="1">INDEX(HH$13:HH95,$B96+1,1)</f>
        <v>-</v>
      </c>
      <c r="HI96" s="535" t="str" cm="1">
        <f t="array" aca="1" ref="HI96" ca="1">INDEX(HI$13:HI95,$B96+1,1)</f>
        <v>-</v>
      </c>
      <c r="HJ96" s="535" t="str" cm="1">
        <f t="array" aca="1" ref="HJ96" ca="1">INDEX(HJ$13:HJ95,$B96+1,1)</f>
        <v>-</v>
      </c>
      <c r="HK96" s="535" t="str" cm="1">
        <f t="array" aca="1" ref="HK96" ca="1">INDEX(HK$13:HK95,$B96+1,1)</f>
        <v>-</v>
      </c>
      <c r="HL96" s="535" t="str" cm="1">
        <f t="array" aca="1" ref="HL96" ca="1">INDEX(HL$13:HL95,$B96+1,1)</f>
        <v>-</v>
      </c>
      <c r="HM96" s="535" t="str" cm="1">
        <f t="array" aca="1" ref="HM96" ca="1">INDEX(HM$13:HM95,$B96+1,1)</f>
        <v>-</v>
      </c>
      <c r="HN96" s="535" t="str" cm="1">
        <f t="array" aca="1" ref="HN96" ca="1">INDEX(HN$13:HN95,$B96+1,1)</f>
        <v>-</v>
      </c>
      <c r="HO96" s="535" t="str" cm="1">
        <f t="array" aca="1" ref="HO96" ca="1">INDEX(HO$13:HO95,$B96+1,1)</f>
        <v>-</v>
      </c>
      <c r="HP96" s="535" t="str" cm="1">
        <f t="array" aca="1" ref="HP96" ca="1">INDEX(HP$13:HP95,$B96+1,1)</f>
        <v>-</v>
      </c>
      <c r="HQ96" s="535" t="str" cm="1">
        <f t="array" aca="1" ref="HQ96" ca="1">INDEX(HQ$13:HQ95,$B96+1,1)</f>
        <v>-</v>
      </c>
      <c r="HR96" s="535" t="str" cm="1">
        <f t="array" aca="1" ref="HR96" ca="1">INDEX(HR$13:HR95,$B96+1,1)</f>
        <v>-</v>
      </c>
      <c r="HS96" s="535" t="str" cm="1">
        <f t="array" aca="1" ref="HS96" ca="1">INDEX(HS$13:HS95,$B96+1,1)</f>
        <v>-</v>
      </c>
      <c r="HT96" s="535" t="str" cm="1">
        <f t="array" aca="1" ref="HT96" ca="1">INDEX(HT$13:HT95,$B96+1,1)</f>
        <v>-</v>
      </c>
      <c r="HU96" s="411">
        <f t="shared" si="431"/>
        <v>0</v>
      </c>
      <c r="HV96" s="535" t="str" cm="1">
        <f t="array" aca="1" ref="HV96" ca="1">INDEX(HV$13:HV95,$B96+1,1)</f>
        <v>-</v>
      </c>
      <c r="HW96" s="535" cm="1">
        <f t="array" aca="1" ref="HW96" ca="1">INDEX(HW$13:HW95,$B96+1,1)</f>
        <v>1</v>
      </c>
      <c r="HX96" s="535" cm="1">
        <f t="array" aca="1" ref="HX96" ca="1">INDEX(HX$13:HX95,$B96+1,1)</f>
        <v>0</v>
      </c>
      <c r="HY96" s="411">
        <f t="shared" si="432"/>
        <v>0</v>
      </c>
      <c r="HZ96" s="535" cm="1">
        <f t="array" aca="1" ref="HZ96" ca="1">INDEX(HZ$13:HZ95,$B96+1,1)</f>
        <v>0</v>
      </c>
      <c r="IA96" s="411">
        <f t="shared" si="532"/>
        <v>0</v>
      </c>
      <c r="IB96" s="411">
        <f t="shared" si="532"/>
        <v>0</v>
      </c>
      <c r="IC96" s="411">
        <f t="shared" si="532"/>
        <v>0</v>
      </c>
      <c r="ID96" s="411">
        <f t="shared" si="532"/>
        <v>0</v>
      </c>
      <c r="IE96" s="411">
        <f t="shared" si="532"/>
        <v>1</v>
      </c>
      <c r="IF96" s="411">
        <f t="shared" si="532"/>
        <v>0</v>
      </c>
      <c r="IG96" s="535" cm="1">
        <f t="array" aca="1" ref="IG96" ca="1">INDEX(IG$13:IG95,$B96+1,1)</f>
        <v>0</v>
      </c>
      <c r="IH96" s="535" cm="1">
        <f t="array" aca="1" ref="IH96" ca="1">INDEX(IH$13:IH95,$B96+1,1)</f>
        <v>0</v>
      </c>
      <c r="II96" s="535" cm="1">
        <f t="array" aca="1" ref="II96" ca="1">INDEX(II$13:II95,$B96+1,1)</f>
        <v>0</v>
      </c>
      <c r="IJ96" s="535" cm="1">
        <f t="array" aca="1" ref="IJ96" ca="1">INDEX(IJ$13:IJ95,$B96+1,1)</f>
        <v>0</v>
      </c>
      <c r="IK96" s="18"/>
      <c r="IL96" s="535" t="str" cm="1">
        <f t="array" aca="1" ref="IL96" ca="1">INDEX(IL$13:IL95,$B96+1,1)</f>
        <v>-</v>
      </c>
      <c r="IM96" s="535" t="str" cm="1">
        <f t="array" aca="1" ref="IM96" ca="1">INDEX(IM$13:IM95,$B96+1,1)</f>
        <v>-</v>
      </c>
      <c r="IN96" s="535" t="str" cm="1">
        <f t="array" aca="1" ref="IN96" ca="1">INDEX(IN$13:IN95,$B96+1,1)</f>
        <v>-</v>
      </c>
      <c r="IO96" s="535" t="str" cm="1">
        <f t="array" aca="1" ref="IO96" ca="1">INDEX(IO$13:IO95,$B96+1,1)</f>
        <v>-</v>
      </c>
      <c r="IP96" s="535" t="str" cm="1">
        <f t="array" aca="1" ref="IP96" ca="1">INDEX(IP$13:IP95,$B96+1,1)</f>
        <v>-</v>
      </c>
      <c r="IQ96" s="535" t="str" cm="1">
        <f t="array" aca="1" ref="IQ96" ca="1">INDEX(IQ$13:IQ95,$B96+1,1)</f>
        <v>-</v>
      </c>
      <c r="IR96" s="535" t="str" cm="1">
        <f t="array" aca="1" ref="IR96" ca="1">INDEX(IR$13:IR95,$B96+1,1)</f>
        <v>-</v>
      </c>
      <c r="IS96" s="535" t="str" cm="1">
        <f t="array" aca="1" ref="IS96" ca="1">INDEX(IS$13:IS95,$B96+1,1)</f>
        <v>-</v>
      </c>
      <c r="IT96" s="535" t="str" cm="1">
        <f t="array" aca="1" ref="IT96" ca="1">INDEX(IT$13:IT95,$B96+1,1)</f>
        <v>-</v>
      </c>
      <c r="IU96" s="535" t="str" cm="1">
        <f t="array" aca="1" ref="IU96" ca="1">INDEX(IU$13:IU95,$B96+1,1)</f>
        <v>-</v>
      </c>
      <c r="IV96" s="535" t="str" cm="1">
        <f t="array" aca="1" ref="IV96" ca="1">INDEX(IV$13:IV95,$B96+1,1)</f>
        <v>-</v>
      </c>
      <c r="IW96" s="535" t="str" cm="1">
        <f t="array" aca="1" ref="IW96" ca="1">INDEX(IW$13:IW95,$B96+1,1)</f>
        <v>-</v>
      </c>
      <c r="IX96" s="535" t="str" cm="1">
        <f t="array" aca="1" ref="IX96" ca="1">INDEX(IX$13:IX95,$B96+1,1)</f>
        <v>-</v>
      </c>
      <c r="IY96" s="535" t="str" cm="1">
        <f t="array" aca="1" ref="IY96" ca="1">INDEX(IY$13:IY95,$B96+1,1)</f>
        <v>-</v>
      </c>
      <c r="IZ96" s="535" t="str" cm="1">
        <f t="array" aca="1" ref="IZ96" ca="1">INDEX(IZ$13:IZ95,$B96+1,1)</f>
        <v>-</v>
      </c>
      <c r="JA96" s="535" t="str" cm="1">
        <f t="array" aca="1" ref="JA96" ca="1">INDEX(JA$13:JA95,$B96+1,1)</f>
        <v>-</v>
      </c>
      <c r="JB96" s="535" cm="1">
        <f t="array" aca="1" ref="JB96" ca="1">INDEX(JB$13:JB95,$B96+1,1)</f>
        <v>0</v>
      </c>
      <c r="JC96" s="535" cm="1">
        <f t="array" aca="1" ref="JC96" ca="1">INDEX(JC$13:JC95,$B96+1,1)</f>
        <v>0</v>
      </c>
      <c r="JD96" s="545" cm="1">
        <f t="array" aca="1" ref="JD96" ca="1">IF(AND($N96=JD$10,$AS96&lt;&gt;0),INDEX(i.LTWFeedLevels,$AS96,12),0)</f>
        <v>0</v>
      </c>
      <c r="JE96" s="630" cm="1">
        <f t="array" aca="1" ref="JE96" ca="1">IF(AND($N96=JE$10,$AT96&lt;&gt;0),INDEX(i.LTWFeedLevels,$AT96,12),0)</f>
        <v>0</v>
      </c>
      <c r="JF96" s="457">
        <f t="shared" ca="1" si="513"/>
        <v>0</v>
      </c>
      <c r="JG96" s="457">
        <f t="shared" ca="1" si="434"/>
        <v>0</v>
      </c>
      <c r="JH96" s="457">
        <f t="shared" ca="1" si="435"/>
        <v>0</v>
      </c>
      <c r="JI96" s="545" cm="1">
        <f t="array" aca="1" ref="JI96" ca="1">IF(AND($N96=JI$10,$AS96&lt;&gt;0),INDEX(i.LTWFeedLevels,$AS96,12),0)</f>
        <v>0</v>
      </c>
      <c r="JJ96" s="630" cm="1">
        <f t="array" aca="1" ref="JJ96" ca="1">IF(AND($N96=JJ$10,$AT96&lt;&gt;0),INDEX(i.LTWFeedLevels,$AT96,12),0)</f>
        <v>0</v>
      </c>
      <c r="JK96" s="457">
        <f t="shared" ca="1" si="436"/>
        <v>0</v>
      </c>
      <c r="JL96" s="457">
        <f t="shared" ca="1" si="437"/>
        <v>0</v>
      </c>
      <c r="JM96" s="457">
        <f t="shared" ca="1" si="438"/>
        <v>0</v>
      </c>
      <c r="JN96" s="545" cm="1">
        <f t="array" aca="1" ref="JN96" ca="1">IF(AND($N96=JN$10,$AS96&lt;&gt;0),INDEX(i.LTWFeedLevels,$AS96,12),0)</f>
        <v>0</v>
      </c>
      <c r="JO96" s="630" cm="1">
        <f t="array" aca="1" ref="JO96" ca="1">IF(AND($N96=JO$10,$AT96&lt;&gt;0),INDEX(i.LTWFeedLevels,$AT96,12),0)</f>
        <v>0</v>
      </c>
      <c r="JP96" s="457">
        <f t="shared" ca="1" si="439"/>
        <v>0</v>
      </c>
      <c r="JQ96" s="457">
        <f t="shared" ca="1" si="440"/>
        <v>0</v>
      </c>
      <c r="JR96" s="457">
        <f t="shared" ca="1" si="441"/>
        <v>0</v>
      </c>
      <c r="JS96" s="189">
        <f t="shared" ca="1" si="533"/>
        <v>0</v>
      </c>
      <c r="JT96" s="189">
        <f t="shared" ca="1" si="533"/>
        <v>0</v>
      </c>
      <c r="JU96" s="189">
        <f t="shared" ca="1" si="533"/>
        <v>0</v>
      </c>
      <c r="JV96" s="189">
        <f t="shared" ca="1" si="533"/>
        <v>0</v>
      </c>
      <c r="JW96" s="189">
        <f t="shared" ca="1" si="533"/>
        <v>0</v>
      </c>
      <c r="JX96" s="189">
        <f t="shared" ca="1" si="533"/>
        <v>0</v>
      </c>
      <c r="JY96" s="189">
        <f t="shared" ca="1" si="533"/>
        <v>0</v>
      </c>
      <c r="JZ96" s="189">
        <f t="shared" ca="1" si="533"/>
        <v>0</v>
      </c>
      <c r="KA96" s="189">
        <f t="shared" ca="1" si="533"/>
        <v>0</v>
      </c>
      <c r="KB96" s="189">
        <f t="shared" ca="1" si="533"/>
        <v>0</v>
      </c>
      <c r="KC96" s="189">
        <f t="shared" ca="1" si="534"/>
        <v>0</v>
      </c>
      <c r="KD96" s="189">
        <f t="shared" ca="1" si="534"/>
        <v>0</v>
      </c>
      <c r="KE96" s="189">
        <f t="shared" ca="1" si="534"/>
        <v>0</v>
      </c>
      <c r="KF96" s="189">
        <f t="shared" ca="1" si="534"/>
        <v>0</v>
      </c>
      <c r="KG96" s="189">
        <f t="shared" ca="1" si="534"/>
        <v>0</v>
      </c>
      <c r="KH96" s="189">
        <f t="shared" ca="1" si="534"/>
        <v>0</v>
      </c>
      <c r="KI96" s="189">
        <f t="shared" ca="1" si="534"/>
        <v>0</v>
      </c>
      <c r="KJ96" s="189">
        <f t="shared" ca="1" si="534"/>
        <v>0</v>
      </c>
      <c r="KK96" s="189">
        <f t="shared" ca="1" si="534"/>
        <v>0</v>
      </c>
      <c r="KL96" s="189">
        <f t="shared" ca="1" si="534"/>
        <v>0</v>
      </c>
      <c r="KM96" s="189">
        <f t="shared" ca="1" si="535"/>
        <v>0</v>
      </c>
      <c r="KN96" s="189">
        <f t="shared" ca="1" si="535"/>
        <v>0</v>
      </c>
      <c r="KO96" s="189">
        <f t="shared" ca="1" si="535"/>
        <v>0</v>
      </c>
      <c r="KP96" s="189">
        <f t="shared" ca="1" si="535"/>
        <v>0</v>
      </c>
      <c r="KQ96" s="189">
        <f t="shared" ca="1" si="535"/>
        <v>0</v>
      </c>
      <c r="KR96" s="189">
        <f t="shared" ca="1" si="535"/>
        <v>0</v>
      </c>
      <c r="KS96" s="189">
        <f t="shared" ca="1" si="535"/>
        <v>0</v>
      </c>
      <c r="KT96" s="189">
        <f t="shared" ca="1" si="535"/>
        <v>0</v>
      </c>
      <c r="KU96" s="189">
        <f t="shared" ca="1" si="535"/>
        <v>0</v>
      </c>
      <c r="KV96" s="189">
        <f t="shared" ca="1" si="535"/>
        <v>0</v>
      </c>
      <c r="KW96" s="189">
        <f t="shared" ca="1" si="536"/>
        <v>0</v>
      </c>
      <c r="KX96" s="189">
        <f t="shared" ca="1" si="536"/>
        <v>0</v>
      </c>
      <c r="KY96" s="189">
        <f t="shared" ca="1" si="536"/>
        <v>0</v>
      </c>
      <c r="KZ96" s="189">
        <f t="shared" ca="1" si="536"/>
        <v>0</v>
      </c>
      <c r="LA96" s="189">
        <f t="shared" ca="1" si="536"/>
        <v>0</v>
      </c>
      <c r="LB96" s="189">
        <f t="shared" ca="1" si="536"/>
        <v>0</v>
      </c>
      <c r="LC96" s="189">
        <f t="shared" ca="1" si="536"/>
        <v>0</v>
      </c>
      <c r="LD96" s="189">
        <f t="shared" ca="1" si="536"/>
        <v>0</v>
      </c>
      <c r="LE96" s="189">
        <f t="shared" ca="1" si="536"/>
        <v>0</v>
      </c>
      <c r="LF96" s="189">
        <f t="shared" ca="1" si="536"/>
        <v>0</v>
      </c>
      <c r="LG96" s="189">
        <f t="shared" ca="1" si="537"/>
        <v>0</v>
      </c>
      <c r="LH96" s="189">
        <f t="shared" ca="1" si="537"/>
        <v>0</v>
      </c>
      <c r="LI96" s="189">
        <f t="shared" ca="1" si="537"/>
        <v>0</v>
      </c>
      <c r="LJ96" s="189">
        <f t="shared" ca="1" si="537"/>
        <v>0</v>
      </c>
      <c r="LK96" s="189">
        <f t="shared" ca="1" si="537"/>
        <v>0</v>
      </c>
      <c r="LL96" s="189">
        <f t="shared" ca="1" si="537"/>
        <v>0</v>
      </c>
      <c r="LM96" s="189">
        <f t="shared" ca="1" si="537"/>
        <v>0</v>
      </c>
      <c r="LN96" s="189">
        <f t="shared" ca="1" si="537"/>
        <v>0</v>
      </c>
      <c r="LO96" s="189">
        <f t="shared" ca="1" si="537"/>
        <v>0</v>
      </c>
      <c r="LP96" s="189">
        <f t="shared" ca="1" si="537"/>
        <v>0</v>
      </c>
      <c r="LQ96" s="189">
        <f t="shared" ca="1" si="538"/>
        <v>0</v>
      </c>
      <c r="LR96" s="189">
        <f t="shared" ca="1" si="538"/>
        <v>0</v>
      </c>
      <c r="LS96" s="189">
        <f t="shared" ca="1" si="538"/>
        <v>0</v>
      </c>
      <c r="LT96" s="189">
        <f t="shared" ca="1" si="538"/>
        <v>0</v>
      </c>
      <c r="LU96" s="189">
        <f t="shared" ca="1" si="538"/>
        <v>0</v>
      </c>
      <c r="LV96" s="189">
        <f t="shared" ca="1" si="538"/>
        <v>0</v>
      </c>
      <c r="LW96" s="189">
        <f t="shared" ca="1" si="538"/>
        <v>0</v>
      </c>
      <c r="LX96" s="189">
        <f t="shared" ca="1" si="538"/>
        <v>0</v>
      </c>
      <c r="LY96" s="189">
        <f t="shared" ca="1" si="538"/>
        <v>0</v>
      </c>
      <c r="LZ96" s="189">
        <f t="shared" ca="1" si="538"/>
        <v>0</v>
      </c>
      <c r="MA96" s="189">
        <f t="shared" ca="1" si="539"/>
        <v>0</v>
      </c>
      <c r="MB96" s="189">
        <f t="shared" ca="1" si="539"/>
        <v>0</v>
      </c>
      <c r="MC96" s="189">
        <f t="shared" ca="1" si="539"/>
        <v>0</v>
      </c>
      <c r="MD96" s="189">
        <f t="shared" ca="1" si="539"/>
        <v>0</v>
      </c>
      <c r="ME96" s="189">
        <f t="shared" ca="1" si="539"/>
        <v>0</v>
      </c>
      <c r="MF96" s="189">
        <f t="shared" ca="1" si="539"/>
        <v>0</v>
      </c>
      <c r="MG96" s="189">
        <f t="shared" ca="1" si="539"/>
        <v>0</v>
      </c>
      <c r="MH96" s="189">
        <f t="shared" ca="1" si="539"/>
        <v>0</v>
      </c>
      <c r="MI96" s="189">
        <f t="shared" ca="1" si="539"/>
        <v>0</v>
      </c>
      <c r="MJ96" s="189">
        <f t="shared" ca="1" si="539"/>
        <v>0</v>
      </c>
      <c r="MK96" s="189">
        <f t="shared" ca="1" si="539"/>
        <v>0</v>
      </c>
      <c r="ML96" s="189">
        <f t="shared" ca="1" si="539"/>
        <v>0</v>
      </c>
      <c r="MM96" s="557">
        <f t="shared" ca="1" si="540"/>
        <v>0</v>
      </c>
      <c r="MN96" s="557">
        <f t="shared" ca="1" si="540"/>
        <v>0</v>
      </c>
      <c r="MO96" s="557">
        <f t="shared" ca="1" si="540"/>
        <v>0</v>
      </c>
      <c r="MP96" s="557">
        <f t="shared" ca="1" si="540"/>
        <v>0</v>
      </c>
      <c r="MQ96" s="557">
        <f t="shared" ca="1" si="540"/>
        <v>0</v>
      </c>
      <c r="MR96" s="557">
        <f t="shared" ca="1" si="540"/>
        <v>0</v>
      </c>
      <c r="MS96" s="557">
        <f t="shared" ca="1" si="540"/>
        <v>0</v>
      </c>
      <c r="MT96" s="557">
        <f t="shared" ca="1" si="540"/>
        <v>0</v>
      </c>
      <c r="MU96" s="557">
        <f t="shared" ca="1" si="540"/>
        <v>0</v>
      </c>
      <c r="MV96" s="557">
        <f t="shared" ca="1" si="540"/>
        <v>0</v>
      </c>
      <c r="MW96" s="557">
        <f t="shared" ca="1" si="541"/>
        <v>0</v>
      </c>
      <c r="MX96" s="557">
        <f t="shared" ca="1" si="541"/>
        <v>0</v>
      </c>
      <c r="MY96" s="557">
        <f t="shared" ca="1" si="541"/>
        <v>0</v>
      </c>
      <c r="MZ96" s="557">
        <f t="shared" ca="1" si="541"/>
        <v>0</v>
      </c>
      <c r="NA96" s="557">
        <f t="shared" ca="1" si="541"/>
        <v>0</v>
      </c>
      <c r="NB96" s="557">
        <f t="shared" ca="1" si="541"/>
        <v>0</v>
      </c>
      <c r="NC96" s="557">
        <f t="shared" ca="1" si="541"/>
        <v>0</v>
      </c>
      <c r="ND96" s="557">
        <f t="shared" ca="1" si="541"/>
        <v>0</v>
      </c>
      <c r="NE96" s="557">
        <f t="shared" ca="1" si="541"/>
        <v>0</v>
      </c>
      <c r="NF96" s="557">
        <f t="shared" ca="1" si="541"/>
        <v>0</v>
      </c>
      <c r="NG96" s="557">
        <f t="shared" ca="1" si="542"/>
        <v>0</v>
      </c>
      <c r="NH96" s="557">
        <f t="shared" ca="1" si="542"/>
        <v>0</v>
      </c>
      <c r="NI96" s="557">
        <f t="shared" ca="1" si="542"/>
        <v>0</v>
      </c>
      <c r="NJ96" s="557">
        <f t="shared" ca="1" si="542"/>
        <v>0</v>
      </c>
      <c r="NK96" s="557">
        <f t="shared" ca="1" si="542"/>
        <v>0</v>
      </c>
      <c r="NL96" s="557">
        <f t="shared" ca="1" si="542"/>
        <v>0</v>
      </c>
      <c r="NM96" s="557">
        <f t="shared" ca="1" si="542"/>
        <v>0</v>
      </c>
      <c r="NN96" s="557">
        <f t="shared" ca="1" si="542"/>
        <v>0</v>
      </c>
      <c r="NO96" s="557">
        <f t="shared" ca="1" si="542"/>
        <v>0</v>
      </c>
      <c r="NP96" s="557">
        <f t="shared" ca="1" si="542"/>
        <v>0</v>
      </c>
      <c r="NQ96" s="557">
        <f t="shared" ca="1" si="543"/>
        <v>0</v>
      </c>
      <c r="NR96" s="557">
        <f t="shared" ca="1" si="543"/>
        <v>0</v>
      </c>
      <c r="NS96" s="557">
        <f t="shared" ca="1" si="543"/>
        <v>0</v>
      </c>
      <c r="NT96" s="557">
        <f t="shared" ca="1" si="543"/>
        <v>0</v>
      </c>
      <c r="NU96" s="557">
        <f t="shared" ca="1" si="543"/>
        <v>0</v>
      </c>
      <c r="NV96" s="557">
        <f t="shared" ca="1" si="543"/>
        <v>0</v>
      </c>
      <c r="NW96" s="557">
        <f t="shared" ca="1" si="543"/>
        <v>0</v>
      </c>
      <c r="NX96" s="557">
        <f t="shared" ca="1" si="543"/>
        <v>0</v>
      </c>
      <c r="NY96" s="557">
        <f t="shared" ca="1" si="543"/>
        <v>0</v>
      </c>
      <c r="NZ96" s="557">
        <f t="shared" ca="1" si="543"/>
        <v>0</v>
      </c>
      <c r="OA96" s="557">
        <f t="shared" ca="1" si="544"/>
        <v>0</v>
      </c>
      <c r="OB96" s="557">
        <f t="shared" ca="1" si="544"/>
        <v>0</v>
      </c>
      <c r="OC96" s="557">
        <f t="shared" ca="1" si="544"/>
        <v>0</v>
      </c>
      <c r="OD96" s="557">
        <f t="shared" ca="1" si="544"/>
        <v>0</v>
      </c>
      <c r="OE96" s="557">
        <f t="shared" ca="1" si="544"/>
        <v>0</v>
      </c>
      <c r="OF96" s="557">
        <f t="shared" ca="1" si="544"/>
        <v>0</v>
      </c>
      <c r="OG96" s="557">
        <f t="shared" ca="1" si="544"/>
        <v>0</v>
      </c>
      <c r="OH96" s="557">
        <f t="shared" ca="1" si="544"/>
        <v>0</v>
      </c>
      <c r="OI96" s="557">
        <f t="shared" ca="1" si="544"/>
        <v>0</v>
      </c>
      <c r="OJ96" s="557">
        <f t="shared" ca="1" si="544"/>
        <v>0</v>
      </c>
      <c r="OK96" s="557">
        <f t="shared" ca="1" si="545"/>
        <v>0</v>
      </c>
      <c r="OL96" s="557">
        <f t="shared" ca="1" si="545"/>
        <v>0</v>
      </c>
      <c r="OM96" s="557">
        <f t="shared" ca="1" si="545"/>
        <v>0</v>
      </c>
      <c r="ON96" s="557">
        <f t="shared" ca="1" si="545"/>
        <v>0</v>
      </c>
      <c r="OO96" s="557">
        <f t="shared" ca="1" si="545"/>
        <v>0</v>
      </c>
      <c r="OP96" s="557">
        <f t="shared" ca="1" si="545"/>
        <v>0</v>
      </c>
      <c r="OQ96" s="557">
        <f t="shared" ca="1" si="545"/>
        <v>0</v>
      </c>
      <c r="OR96" s="557">
        <f t="shared" ca="1" si="545"/>
        <v>0</v>
      </c>
      <c r="OS96" s="557">
        <f t="shared" ca="1" si="545"/>
        <v>0</v>
      </c>
      <c r="OT96" s="557">
        <f t="shared" ca="1" si="545"/>
        <v>0</v>
      </c>
      <c r="OU96" s="557">
        <f t="shared" ca="1" si="546"/>
        <v>0</v>
      </c>
      <c r="OV96" s="557">
        <f t="shared" ca="1" si="546"/>
        <v>0</v>
      </c>
      <c r="OW96" s="557">
        <f t="shared" ca="1" si="546"/>
        <v>0</v>
      </c>
      <c r="OX96" s="557">
        <f t="shared" ca="1" si="546"/>
        <v>0</v>
      </c>
      <c r="OY96" s="557">
        <f t="shared" ca="1" si="546"/>
        <v>0</v>
      </c>
      <c r="OZ96" s="557">
        <f t="shared" ca="1" si="546"/>
        <v>0</v>
      </c>
      <c r="PA96" s="557">
        <f t="shared" ca="1" si="546"/>
        <v>0</v>
      </c>
      <c r="PB96" s="557">
        <f t="shared" ca="1" si="546"/>
        <v>0</v>
      </c>
      <c r="PC96" s="557">
        <f t="shared" ca="1" si="546"/>
        <v>0</v>
      </c>
      <c r="PD96" s="557">
        <f t="shared" ca="1" si="546"/>
        <v>0</v>
      </c>
      <c r="PE96" s="557">
        <f t="shared" ca="1" si="547"/>
        <v>0</v>
      </c>
      <c r="PF96" s="557">
        <f t="shared" ca="1" si="547"/>
        <v>0</v>
      </c>
      <c r="PG96" s="557">
        <f t="shared" ca="1" si="547"/>
        <v>0</v>
      </c>
      <c r="PH96" s="557">
        <f t="shared" ca="1" si="547"/>
        <v>0</v>
      </c>
      <c r="PI96" s="557">
        <f t="shared" ca="1" si="547"/>
        <v>0</v>
      </c>
      <c r="PJ96" s="557">
        <f t="shared" ca="1" si="547"/>
        <v>0</v>
      </c>
      <c r="PK96" s="557">
        <f t="shared" ca="1" si="547"/>
        <v>0</v>
      </c>
      <c r="PL96" s="557">
        <f t="shared" ca="1" si="547"/>
        <v>0</v>
      </c>
      <c r="PM96" s="557">
        <f t="shared" ca="1" si="547"/>
        <v>0</v>
      </c>
      <c r="PN96" s="557">
        <f t="shared" ca="1" si="547"/>
        <v>0</v>
      </c>
      <c r="PO96" s="557">
        <f t="shared" ca="1" si="548"/>
        <v>0</v>
      </c>
      <c r="PP96" s="557">
        <f t="shared" ca="1" si="548"/>
        <v>0</v>
      </c>
      <c r="PQ96" s="557">
        <f t="shared" ca="1" si="548"/>
        <v>0</v>
      </c>
      <c r="PR96" s="557">
        <f t="shared" ca="1" si="548"/>
        <v>0</v>
      </c>
      <c r="PS96" s="557">
        <f t="shared" ca="1" si="548"/>
        <v>0</v>
      </c>
      <c r="PT96" s="557">
        <f t="shared" ca="1" si="548"/>
        <v>0</v>
      </c>
      <c r="PU96" s="557">
        <f t="shared" ca="1" si="548"/>
        <v>0</v>
      </c>
      <c r="PV96" s="557">
        <f t="shared" ca="1" si="548"/>
        <v>0</v>
      </c>
      <c r="PW96" s="557">
        <f t="shared" ca="1" si="548"/>
        <v>0</v>
      </c>
      <c r="PX96" s="557">
        <f t="shared" ca="1" si="548"/>
        <v>0</v>
      </c>
      <c r="PY96" s="557">
        <f t="shared" ca="1" si="549"/>
        <v>0</v>
      </c>
      <c r="PZ96" s="557">
        <f t="shared" ca="1" si="549"/>
        <v>0</v>
      </c>
      <c r="QA96" s="557">
        <f t="shared" ca="1" si="549"/>
        <v>0</v>
      </c>
      <c r="QB96" s="557">
        <f t="shared" ca="1" si="549"/>
        <v>0</v>
      </c>
      <c r="QC96" s="557">
        <f t="shared" ca="1" si="549"/>
        <v>0</v>
      </c>
      <c r="QD96" s="557">
        <f t="shared" ca="1" si="549"/>
        <v>0</v>
      </c>
      <c r="QE96" s="557">
        <f t="shared" ca="1" si="549"/>
        <v>0</v>
      </c>
      <c r="QF96" s="557">
        <f t="shared" ca="1" si="549"/>
        <v>0</v>
      </c>
      <c r="QG96" s="557">
        <f t="shared" ca="1" si="549"/>
        <v>0</v>
      </c>
      <c r="QH96" s="557">
        <f t="shared" ca="1" si="549"/>
        <v>0</v>
      </c>
      <c r="QI96" s="557">
        <f t="shared" ca="1" si="550"/>
        <v>0</v>
      </c>
      <c r="QJ96" s="557">
        <f t="shared" ca="1" si="550"/>
        <v>0</v>
      </c>
      <c r="QK96" s="557">
        <f t="shared" ca="1" si="550"/>
        <v>0</v>
      </c>
      <c r="QL96" s="557">
        <f t="shared" ca="1" si="550"/>
        <v>0</v>
      </c>
      <c r="QM96" s="557">
        <f t="shared" ca="1" si="550"/>
        <v>0</v>
      </c>
      <c r="QN96" s="557">
        <f t="shared" ca="1" si="550"/>
        <v>0</v>
      </c>
      <c r="QO96" s="557">
        <f t="shared" ca="1" si="550"/>
        <v>0</v>
      </c>
      <c r="QP96" s="557">
        <f t="shared" ca="1" si="550"/>
        <v>0</v>
      </c>
      <c r="QQ96" s="557">
        <f t="shared" ca="1" si="550"/>
        <v>0</v>
      </c>
      <c r="QR96" s="557">
        <f t="shared" ca="1" si="550"/>
        <v>0</v>
      </c>
      <c r="QS96" s="557">
        <f t="shared" ca="1" si="551"/>
        <v>0</v>
      </c>
      <c r="QT96" s="557">
        <f t="shared" ca="1" si="551"/>
        <v>0</v>
      </c>
      <c r="QU96" s="557">
        <f t="shared" ca="1" si="551"/>
        <v>0</v>
      </c>
      <c r="QV96" s="557">
        <f t="shared" ca="1" si="551"/>
        <v>0</v>
      </c>
      <c r="QW96" s="557">
        <f t="shared" ca="1" si="551"/>
        <v>0</v>
      </c>
      <c r="QX96" s="557">
        <f t="shared" ca="1" si="551"/>
        <v>0</v>
      </c>
      <c r="QY96" s="557">
        <f t="shared" ca="1" si="551"/>
        <v>0</v>
      </c>
      <c r="QZ96" s="557">
        <f t="shared" ca="1" si="551"/>
        <v>0</v>
      </c>
      <c r="RA96" s="557">
        <f t="shared" ca="1" si="551"/>
        <v>0</v>
      </c>
      <c r="RB96" s="557">
        <f t="shared" ca="1" si="551"/>
        <v>0</v>
      </c>
      <c r="RC96" s="557">
        <f t="shared" ca="1" si="552"/>
        <v>0</v>
      </c>
      <c r="RD96" s="557">
        <f t="shared" ca="1" si="552"/>
        <v>0</v>
      </c>
      <c r="RE96" s="557">
        <f t="shared" ca="1" si="552"/>
        <v>0</v>
      </c>
      <c r="RF96" s="557">
        <f t="shared" ca="1" si="552"/>
        <v>0</v>
      </c>
      <c r="RG96" s="557">
        <f t="shared" ca="1" si="552"/>
        <v>0</v>
      </c>
      <c r="RH96" s="557">
        <f t="shared" ca="1" si="552"/>
        <v>0</v>
      </c>
      <c r="RI96" s="557">
        <f t="shared" ca="1" si="552"/>
        <v>0</v>
      </c>
      <c r="RJ96" s="557">
        <f t="shared" ca="1" si="552"/>
        <v>0</v>
      </c>
      <c r="RK96" s="557">
        <f t="shared" ca="1" si="552"/>
        <v>0</v>
      </c>
      <c r="RL96" s="557">
        <f t="shared" ca="1" si="552"/>
        <v>0</v>
      </c>
      <c r="RM96" s="557">
        <f t="shared" ca="1" si="553"/>
        <v>0</v>
      </c>
      <c r="RN96" s="557">
        <f t="shared" ca="1" si="553"/>
        <v>0</v>
      </c>
      <c r="RO96" s="557">
        <f t="shared" ca="1" si="553"/>
        <v>0</v>
      </c>
      <c r="RP96" s="557">
        <f t="shared" ca="1" si="553"/>
        <v>0</v>
      </c>
      <c r="RQ96" s="557">
        <f t="shared" ca="1" si="553"/>
        <v>0</v>
      </c>
      <c r="RR96" s="557">
        <f t="shared" ca="1" si="553"/>
        <v>0</v>
      </c>
      <c r="RS96" s="557">
        <f t="shared" ca="1" si="553"/>
        <v>0</v>
      </c>
      <c r="RT96" s="557">
        <f t="shared" ca="1" si="553"/>
        <v>0</v>
      </c>
      <c r="RU96" s="557">
        <f t="shared" ca="1" si="553"/>
        <v>0</v>
      </c>
      <c r="RV96" s="557">
        <f t="shared" ca="1" si="553"/>
        <v>0</v>
      </c>
      <c r="RW96" s="557">
        <f t="shared" ca="1" si="554"/>
        <v>0</v>
      </c>
      <c r="RX96" s="557">
        <f t="shared" ca="1" si="554"/>
        <v>0</v>
      </c>
      <c r="RY96" s="557">
        <f t="shared" ca="1" si="554"/>
        <v>0</v>
      </c>
      <c r="RZ96" s="557">
        <f t="shared" ca="1" si="554"/>
        <v>0</v>
      </c>
      <c r="SA96" s="557">
        <f t="shared" ca="1" si="554"/>
        <v>0</v>
      </c>
      <c r="SB96" s="557">
        <f t="shared" ca="1" si="554"/>
        <v>0</v>
      </c>
      <c r="SC96" s="557">
        <f t="shared" ca="1" si="554"/>
        <v>0</v>
      </c>
      <c r="SD96" s="557">
        <f t="shared" ca="1" si="554"/>
        <v>0</v>
      </c>
      <c r="SE96" s="557">
        <f t="shared" ca="1" si="554"/>
        <v>0</v>
      </c>
      <c r="SF96" s="557">
        <f t="shared" ca="1" si="554"/>
        <v>0</v>
      </c>
      <c r="SG96" s="557">
        <f t="shared" ca="1" si="555"/>
        <v>0</v>
      </c>
      <c r="SH96" s="557">
        <f t="shared" ca="1" si="555"/>
        <v>0</v>
      </c>
      <c r="SI96" s="557">
        <f t="shared" ca="1" si="555"/>
        <v>0</v>
      </c>
      <c r="SJ96" s="557">
        <f t="shared" ca="1" si="555"/>
        <v>0</v>
      </c>
      <c r="SK96" s="557">
        <f t="shared" ca="1" si="555"/>
        <v>0</v>
      </c>
      <c r="SL96" s="557">
        <f t="shared" ca="1" si="555"/>
        <v>0</v>
      </c>
      <c r="SM96" s="557">
        <f t="shared" ca="1" si="555"/>
        <v>0</v>
      </c>
      <c r="SN96" s="557">
        <f t="shared" ca="1" si="555"/>
        <v>0</v>
      </c>
      <c r="SO96" s="557">
        <f t="shared" ca="1" si="555"/>
        <v>0</v>
      </c>
      <c r="SP96" s="557">
        <f t="shared" ca="1" si="555"/>
        <v>0</v>
      </c>
      <c r="SQ96" s="557">
        <f t="shared" ca="1" si="556"/>
        <v>0</v>
      </c>
      <c r="SR96" s="557">
        <f t="shared" ca="1" si="556"/>
        <v>0</v>
      </c>
      <c r="SS96" s="557">
        <f t="shared" ca="1" si="556"/>
        <v>0</v>
      </c>
      <c r="ST96" s="557">
        <f t="shared" ca="1" si="556"/>
        <v>0</v>
      </c>
      <c r="SU96" s="557">
        <f t="shared" ca="1" si="556"/>
        <v>0</v>
      </c>
      <c r="SV96" s="557">
        <f t="shared" ca="1" si="556"/>
        <v>0</v>
      </c>
      <c r="SW96" s="557">
        <f t="shared" ca="1" si="556"/>
        <v>0</v>
      </c>
      <c r="SX96" s="557">
        <f t="shared" ca="1" si="556"/>
        <v>0</v>
      </c>
      <c r="SY96" s="557">
        <f t="shared" ca="1" si="556"/>
        <v>0</v>
      </c>
      <c r="SZ96" s="557">
        <f t="shared" ca="1" si="556"/>
        <v>0</v>
      </c>
      <c r="TA96" s="557">
        <f t="shared" ca="1" si="557"/>
        <v>0</v>
      </c>
      <c r="TB96" s="557">
        <f t="shared" ca="1" si="557"/>
        <v>0</v>
      </c>
      <c r="TC96" s="557">
        <f t="shared" ca="1" si="557"/>
        <v>0</v>
      </c>
      <c r="TD96" s="557">
        <f t="shared" ca="1" si="557"/>
        <v>0</v>
      </c>
      <c r="TE96" s="557">
        <f t="shared" ca="1" si="557"/>
        <v>0</v>
      </c>
      <c r="TF96" s="557">
        <f t="shared" ca="1" si="557"/>
        <v>0</v>
      </c>
      <c r="TG96" s="557">
        <f t="shared" ca="1" si="557"/>
        <v>0</v>
      </c>
      <c r="TH96" s="557">
        <f t="shared" ca="1" si="557"/>
        <v>0</v>
      </c>
      <c r="TI96" s="557">
        <f t="shared" ca="1" si="557"/>
        <v>0</v>
      </c>
      <c r="TJ96" s="557">
        <f t="shared" ca="1" si="557"/>
        <v>0</v>
      </c>
      <c r="TK96" s="557">
        <f t="shared" ca="1" si="558"/>
        <v>0</v>
      </c>
      <c r="TL96" s="557">
        <f t="shared" ca="1" si="558"/>
        <v>0</v>
      </c>
      <c r="TM96" s="557">
        <f t="shared" ca="1" si="558"/>
        <v>0</v>
      </c>
      <c r="TN96" s="557">
        <f t="shared" ca="1" si="558"/>
        <v>0</v>
      </c>
      <c r="TO96" s="557">
        <f t="shared" ca="1" si="558"/>
        <v>0</v>
      </c>
      <c r="TP96" s="557">
        <f t="shared" ca="1" si="558"/>
        <v>0</v>
      </c>
      <c r="TQ96" s="557">
        <f t="shared" ca="1" si="558"/>
        <v>0</v>
      </c>
      <c r="TR96" s="557">
        <f t="shared" ca="1" si="558"/>
        <v>0</v>
      </c>
      <c r="TS96" s="557">
        <f t="shared" ca="1" si="558"/>
        <v>0</v>
      </c>
      <c r="TT96" s="557">
        <f t="shared" ca="1" si="558"/>
        <v>0</v>
      </c>
      <c r="TU96" s="557">
        <f t="shared" ca="1" si="559"/>
        <v>0</v>
      </c>
      <c r="TV96" s="557">
        <f t="shared" ca="1" si="559"/>
        <v>0</v>
      </c>
      <c r="TW96" s="557">
        <f t="shared" ca="1" si="559"/>
        <v>0</v>
      </c>
      <c r="TX96" s="557">
        <f t="shared" ca="1" si="559"/>
        <v>0</v>
      </c>
      <c r="TY96" s="557">
        <f t="shared" ca="1" si="559"/>
        <v>0</v>
      </c>
      <c r="TZ96" s="557">
        <f t="shared" ca="1" si="559"/>
        <v>0</v>
      </c>
      <c r="UA96" s="557">
        <f t="shared" ca="1" si="559"/>
        <v>0</v>
      </c>
      <c r="UB96" s="557">
        <f t="shared" ca="1" si="559"/>
        <v>0</v>
      </c>
      <c r="UC96" s="557">
        <f t="shared" ca="1" si="559"/>
        <v>0</v>
      </c>
      <c r="UD96" s="557">
        <f t="shared" ca="1" si="559"/>
        <v>0</v>
      </c>
      <c r="UE96" s="557">
        <f t="shared" ca="1" si="560"/>
        <v>0</v>
      </c>
      <c r="UF96" s="557">
        <f t="shared" ca="1" si="560"/>
        <v>0</v>
      </c>
      <c r="UG96" s="557">
        <f t="shared" ca="1" si="560"/>
        <v>0</v>
      </c>
      <c r="UH96" s="557">
        <f t="shared" ca="1" si="560"/>
        <v>0</v>
      </c>
      <c r="UI96" s="557">
        <f t="shared" ca="1" si="560"/>
        <v>0</v>
      </c>
      <c r="UJ96" s="557">
        <f t="shared" ca="1" si="560"/>
        <v>0</v>
      </c>
      <c r="UK96" s="557">
        <f t="shared" ca="1" si="560"/>
        <v>0</v>
      </c>
      <c r="UL96" s="557">
        <f t="shared" ca="1" si="560"/>
        <v>0</v>
      </c>
      <c r="UM96" s="557">
        <f t="shared" ca="1" si="560"/>
        <v>0</v>
      </c>
      <c r="UN96" s="557">
        <f t="shared" ca="1" si="560"/>
        <v>0</v>
      </c>
      <c r="UO96" s="557">
        <f t="shared" ca="1" si="561"/>
        <v>0</v>
      </c>
      <c r="UP96" s="557">
        <f t="shared" ca="1" si="561"/>
        <v>0</v>
      </c>
      <c r="UQ96" s="557">
        <f t="shared" ca="1" si="561"/>
        <v>0</v>
      </c>
      <c r="UR96" s="557">
        <f t="shared" ca="1" si="561"/>
        <v>0</v>
      </c>
      <c r="US96" s="557">
        <f t="shared" ca="1" si="561"/>
        <v>0</v>
      </c>
      <c r="UT96" s="557">
        <f t="shared" ca="1" si="561"/>
        <v>0</v>
      </c>
      <c r="UU96" s="557">
        <f t="shared" ca="1" si="561"/>
        <v>0</v>
      </c>
      <c r="UV96" s="557">
        <f t="shared" ca="1" si="561"/>
        <v>0</v>
      </c>
      <c r="UW96" s="557">
        <f t="shared" ca="1" si="561"/>
        <v>0</v>
      </c>
      <c r="UX96" s="557">
        <f t="shared" ca="1" si="561"/>
        <v>0</v>
      </c>
      <c r="UY96" s="557">
        <f t="shared" ca="1" si="562"/>
        <v>0</v>
      </c>
      <c r="UZ96" s="557">
        <f t="shared" ca="1" si="562"/>
        <v>0</v>
      </c>
      <c r="VA96" s="557">
        <f t="shared" ca="1" si="562"/>
        <v>0</v>
      </c>
      <c r="VB96" s="557">
        <f t="shared" ca="1" si="562"/>
        <v>0</v>
      </c>
      <c r="VC96" s="557">
        <f t="shared" ca="1" si="562"/>
        <v>0</v>
      </c>
      <c r="VD96" s="557">
        <f t="shared" ca="1" si="562"/>
        <v>0</v>
      </c>
      <c r="VE96" s="557">
        <f t="shared" ca="1" si="562"/>
        <v>0</v>
      </c>
      <c r="VF96" s="557">
        <f t="shared" ca="1" si="562"/>
        <v>0</v>
      </c>
      <c r="VG96" s="557">
        <f t="shared" ca="1" si="562"/>
        <v>0</v>
      </c>
      <c r="VH96" s="557">
        <f t="shared" ca="1" si="562"/>
        <v>0</v>
      </c>
      <c r="VI96" s="557">
        <f t="shared" ca="1" si="562"/>
        <v>0</v>
      </c>
      <c r="VJ96" s="189">
        <f t="shared" ca="1" si="563"/>
        <v>0</v>
      </c>
      <c r="VK96" s="189">
        <f t="shared" ca="1" si="563"/>
        <v>0</v>
      </c>
      <c r="VL96" s="189">
        <f t="shared" ca="1" si="563"/>
        <v>0</v>
      </c>
      <c r="VM96" s="189">
        <f t="shared" ca="1" si="563"/>
        <v>0</v>
      </c>
      <c r="VN96" s="189">
        <f t="shared" ca="1" si="563"/>
        <v>0</v>
      </c>
      <c r="VO96" s="230">
        <f t="shared" ca="1" si="473"/>
        <v>0</v>
      </c>
      <c r="VP96" s="189">
        <f t="shared" ca="1" si="564"/>
        <v>0</v>
      </c>
      <c r="VQ96" s="189">
        <f t="shared" ca="1" si="564"/>
        <v>0</v>
      </c>
      <c r="VR96" s="189">
        <f t="shared" ca="1" si="564"/>
        <v>0</v>
      </c>
      <c r="VS96" s="189">
        <f t="shared" ca="1" si="564"/>
        <v>0</v>
      </c>
      <c r="VT96" s="189">
        <f t="shared" ca="1" si="564"/>
        <v>0</v>
      </c>
      <c r="VU96" s="230">
        <f t="shared" ca="1" si="475"/>
        <v>0</v>
      </c>
      <c r="VV96" s="231">
        <f t="shared" ca="1" si="476"/>
        <v>0</v>
      </c>
      <c r="VW96" s="231">
        <f t="shared" ca="1" si="476"/>
        <v>0</v>
      </c>
      <c r="VX96" s="231">
        <f t="shared" ca="1" si="476"/>
        <v>0</v>
      </c>
      <c r="VY96" s="231">
        <f t="shared" ca="1" si="476"/>
        <v>0</v>
      </c>
      <c r="VZ96" s="544">
        <f t="shared" ca="1" si="477"/>
        <v>0</v>
      </c>
      <c r="WA96" s="231">
        <f t="shared" ca="1" si="478"/>
        <v>0</v>
      </c>
      <c r="WB96" s="231">
        <f t="shared" ca="1" si="478"/>
        <v>0</v>
      </c>
      <c r="WC96" s="231">
        <f t="shared" ca="1" si="478"/>
        <v>0</v>
      </c>
      <c r="WD96" s="231">
        <f t="shared" ca="1" si="478"/>
        <v>0</v>
      </c>
      <c r="WE96" s="544">
        <f t="shared" ca="1" si="565"/>
        <v>0</v>
      </c>
      <c r="WF96" s="544">
        <f t="shared" ca="1" si="565"/>
        <v>0</v>
      </c>
      <c r="WG96" s="544">
        <f t="shared" ca="1" si="565"/>
        <v>0</v>
      </c>
      <c r="WH96" s="544">
        <f t="shared" ca="1" si="565"/>
        <v>0</v>
      </c>
      <c r="WI96" s="544">
        <f t="shared" ca="1" si="565"/>
        <v>0</v>
      </c>
      <c r="WJ96" s="544">
        <f t="shared" ca="1" si="565"/>
        <v>0</v>
      </c>
      <c r="WK96" s="544">
        <f t="shared" ca="1" si="565"/>
        <v>0</v>
      </c>
      <c r="WL96" s="535" cm="1">
        <f t="array" aca="1" ref="WL96" ca="1">INDEX(WL$13:WL95,$B96+1,1)</f>
        <v>0</v>
      </c>
      <c r="WM96" s="411">
        <f t="shared" ca="1" si="480"/>
        <v>19</v>
      </c>
      <c r="WN96" s="18"/>
      <c r="WO96" s="535" cm="1">
        <f t="array" aca="1" ref="WO96" ca="1">INDEX(WO$13:WO95,$B96+1,1)</f>
        <v>0</v>
      </c>
      <c r="WP96" s="411">
        <f t="shared" si="481"/>
        <v>0</v>
      </c>
      <c r="WQ96" s="535" cm="1">
        <f t="array" aca="1" ref="WQ96" ca="1">INDEX(WQ$13:WQ95,$B96+1,1)</f>
        <v>0</v>
      </c>
      <c r="WR96" s="535" t="str" cm="1">
        <f t="array" aca="1" ref="WR96" ca="1">INDEX(WR$13:WR95,$B96+1,1)</f>
        <v>-</v>
      </c>
      <c r="WS96" s="535" t="str" cm="1">
        <f t="array" aca="1" ref="WS96" ca="1">INDEX(WS$13:WS95,$B96+1,1)</f>
        <v>-</v>
      </c>
      <c r="WT96" s="535" t="str" cm="1">
        <f t="array" aca="1" ref="WT96" ca="1">INDEX(WT$13:WT95,$B96+1,1)</f>
        <v>-</v>
      </c>
      <c r="WU96" s="535" t="str" cm="1">
        <f t="array" aca="1" ref="WU96" ca="1">INDEX(WU$13:WU95,$B96+1,1)</f>
        <v>-</v>
      </c>
      <c r="WV96" s="535" t="str" cm="1">
        <f t="array" aca="1" ref="WV96" ca="1">INDEX(WV$13:WV95,$B96+1,1)</f>
        <v>-</v>
      </c>
      <c r="WW96" s="535" t="str" cm="1">
        <f t="array" aca="1" ref="WW96" ca="1">INDEX(WW$13:WW95,$B96+1,1)</f>
        <v>-</v>
      </c>
      <c r="WX96" s="535" t="str" cm="1">
        <f t="array" aca="1" ref="WX96" ca="1">INDEX(WX$13:WX95,$B96+1,1)</f>
        <v>-</v>
      </c>
      <c r="WY96" s="535" t="str" cm="1">
        <f t="array" aca="1" ref="WY96" ca="1">INDEX(WY$13:WY95,$B96+1,1)</f>
        <v>-</v>
      </c>
      <c r="WZ96" s="535" t="str" cm="1">
        <f t="array" aca="1" ref="WZ96" ca="1">INDEX(WZ$13:WZ95,$B96+1,1)</f>
        <v>-</v>
      </c>
      <c r="XA96" s="535" t="str" cm="1">
        <f t="array" aca="1" ref="XA96" ca="1">INDEX(XA$13:XA95,$B96+1,1)</f>
        <v>-</v>
      </c>
      <c r="XB96" s="535" t="str" cm="1">
        <f t="array" aca="1" ref="XB96" ca="1">INDEX(XB$13:XB95,$B96+1,1)</f>
        <v>-</v>
      </c>
      <c r="XC96" s="535" t="str" cm="1">
        <f t="array" aca="1" ref="XC96" ca="1">INDEX(XC$13:XC95,$B96+1,1)</f>
        <v>-</v>
      </c>
      <c r="XD96" s="535" t="str" cm="1">
        <f t="array" aca="1" ref="XD96" ca="1">INDEX(XD$13:XD95,$B96+1,1)</f>
        <v>-</v>
      </c>
      <c r="XE96" s="535" t="str" cm="1">
        <f t="array" aca="1" ref="XE96" ca="1">INDEX(XE$13:XE95,$B96+1,1)</f>
        <v>-</v>
      </c>
      <c r="XF96" s="535" t="str" cm="1">
        <f t="array" aca="1" ref="XF96" ca="1">INDEX(XF$13:XF95,$B96+1,1)</f>
        <v>-</v>
      </c>
      <c r="XG96" s="535" t="str" cm="1">
        <f t="array" aca="1" ref="XG96" ca="1">INDEX(XG$13:XG95,$B96+1,1)</f>
        <v>-</v>
      </c>
      <c r="XH96" s="18"/>
      <c r="XI96" s="411" t="b">
        <f t="shared" ca="1" si="482"/>
        <v>0</v>
      </c>
      <c r="XJ96" s="411" t="str">
        <f t="shared" ca="1" si="483"/>
        <v>-</v>
      </c>
      <c r="XK96" s="535" t="str" cm="1">
        <f t="array" aca="1" ref="XK96" ca="1">INDEX(XK$13:XK95,$B96+1,1)</f>
        <v>-</v>
      </c>
      <c r="XL96" s="535" t="str" cm="1">
        <f t="array" aca="1" ref="XL96" ca="1">INDEX(XL$13:XL95,$B96+1,1)</f>
        <v>-</v>
      </c>
      <c r="XM96" s="535" t="str" cm="1">
        <f t="array" aca="1" ref="XM96" ca="1">INDEX(XM$13:XM95,$B96+1,1)</f>
        <v>-</v>
      </c>
      <c r="XN96" s="545" cm="1">
        <f t="array" aca="1" ref="XN96" ca="1">INDEX(i.AgeJ,$AD96,1)</f>
        <v>0</v>
      </c>
      <c r="XO96" s="535" t="str" cm="1">
        <f t="array" aca="1" ref="XO96" ca="1">INDEX(XO$13:XO95,$B96+1,1)</f>
        <v>-</v>
      </c>
      <c r="XP96" s="411" t="str">
        <f t="shared" si="484"/>
        <v>-</v>
      </c>
      <c r="XQ96" s="411" t="str">
        <f t="shared" si="484"/>
        <v>-</v>
      </c>
      <c r="XR96" s="535" t="str" cm="1">
        <f t="array" aca="1" ref="XR96" ca="1">INDEX(XR$13:XR95,$B96+1,1)</f>
        <v>-</v>
      </c>
      <c r="XS96" s="535" t="str" cm="1">
        <f t="array" aca="1" ref="XS96" ca="1">INDEX(XS$13:XS95,$B96+1,1)</f>
        <v>-</v>
      </c>
      <c r="XT96" s="535" t="str" cm="1">
        <f t="array" aca="1" ref="XT96" ca="1">INDEX(XT$13:XT95,$B96+1,1)</f>
        <v>-</v>
      </c>
      <c r="XU96" s="535" t="str" cm="1">
        <f t="array" aca="1" ref="XU96" ca="1">INDEX(XU$13:XU95,$B96+1,1)</f>
        <v>-</v>
      </c>
      <c r="XV96" s="535" t="str" cm="1">
        <f t="array" aca="1" ref="XV96" ca="1">INDEX(XV$13:XV95,$B96+1,1)</f>
        <v>-</v>
      </c>
      <c r="XW96" s="535" t="b" cm="1">
        <f t="array" aca="1" ref="XW96" ca="1">INDEX(XW$13:XW95,$B96+1,1)</f>
        <v>1</v>
      </c>
      <c r="XX96" s="535" t="str" cm="1">
        <f t="array" aca="1" ref="XX96" ca="1">INDEX(XX$13:XX95,$B96+1,1)</f>
        <v>-</v>
      </c>
      <c r="XY96" s="535" cm="1">
        <f t="array" aca="1" ref="XY96" ca="1">INDEX(XY$13:XY95,$B96+1,1)</f>
        <v>0</v>
      </c>
      <c r="XZ96" s="535" cm="1">
        <f t="array" aca="1" ref="XZ96" ca="1">INDEX(XZ$13:XZ95,$B96+1,1)</f>
        <v>0</v>
      </c>
      <c r="YA96" s="535" cm="1">
        <f t="array" aca="1" ref="YA96" ca="1">INDEX(YA$13:YA95,$B96+1,1)</f>
        <v>0</v>
      </c>
      <c r="YB96" s="18"/>
      <c r="YC96" s="411">
        <f t="shared" si="485"/>
        <v>50</v>
      </c>
      <c r="YD96" s="411">
        <f t="shared" si="485"/>
        <v>50</v>
      </c>
      <c r="YE96" s="411">
        <f t="shared" si="485"/>
        <v>50</v>
      </c>
      <c r="YF96" s="411">
        <f t="shared" si="485"/>
        <v>50</v>
      </c>
      <c r="YG96" s="535" cm="1">
        <f t="array" aca="1" ref="YG96" ca="1">INDEX(YG$13:YG95,$B96+1,1)</f>
        <v>1</v>
      </c>
      <c r="YH96" s="535" cm="1">
        <f t="array" aca="1" ref="YH96" ca="1">INDEX(YH$13:YH95,$B96+1,1)</f>
        <v>1</v>
      </c>
      <c r="YI96" s="535" cm="1">
        <f t="array" aca="1" ref="YI96" ca="1">INDEX(YI$13:YI95,$B96+1,1)</f>
        <v>1</v>
      </c>
      <c r="YJ96" s="535" cm="1">
        <f t="array" aca="1" ref="YJ96" ca="1">INDEX(YJ$13:YJ95,$B96+1,1)</f>
        <v>1</v>
      </c>
      <c r="YK96" s="535" t="str" cm="1">
        <f t="array" aca="1" ref="YK96" ca="1">INDEX(YK$13:YK95,$B96+1,1)</f>
        <v>-</v>
      </c>
      <c r="YL96" s="535" t="str" cm="1">
        <f t="array" aca="1" ref="YL96" ca="1">INDEX(YL$13:YL95,$B96+1,1)</f>
        <v>-</v>
      </c>
      <c r="YM96" s="535" t="str" cm="1">
        <f t="array" aca="1" ref="YM96" ca="1">INDEX(YM$13:YM95,$B96+1,1)</f>
        <v>-</v>
      </c>
      <c r="YN96" s="535" t="str" cm="1">
        <f t="array" aca="1" ref="YN96" ca="1">INDEX(YN$13:YN95,$B96+1,1)</f>
        <v>-</v>
      </c>
      <c r="YO96" s="535" t="str" cm="1">
        <f t="array" aca="1" ref="YO96" ca="1">INDEX(YO$13:YO95,$B96+1,1)</f>
        <v>-</v>
      </c>
      <c r="YP96" s="535" t="str" cm="1">
        <f t="array" aca="1" ref="YP96" ca="1">INDEX(YP$13:YP95,$B96+1,1)</f>
        <v>-</v>
      </c>
      <c r="YQ96" s="535" t="str" cm="1">
        <f t="array" aca="1" ref="YQ96" ca="1">INDEX(YQ$13:YQ95,$B96+1,1)</f>
        <v>-</v>
      </c>
      <c r="YR96" s="18"/>
      <c r="YS96" s="535" t="str" cm="1">
        <f t="array" aca="1" ref="YS96" ca="1">INDEX(YS$13:YS95,$B96+1,1)</f>
        <v>-</v>
      </c>
      <c r="YT96" s="411">
        <f t="shared" ca="1" si="486"/>
        <v>1</v>
      </c>
      <c r="YU96" s="18"/>
      <c r="YV96" s="669" t="b">
        <f t="shared" ca="1" si="487"/>
        <v>1</v>
      </c>
      <c r="YW96" s="535" t="b" cm="1">
        <f t="array" aca="1" ref="YW96" ca="1">INDEX(YW$13:YW95,$B96+1,1)</f>
        <v>0</v>
      </c>
      <c r="YX96" s="535" t="b" cm="1">
        <f t="array" aca="1" ref="YX96" ca="1">INDEX(YX$13:YX95,$B96+1,1)</f>
        <v>1</v>
      </c>
      <c r="YY96" s="535" t="b" cm="1">
        <f t="array" aca="1" ref="YY96" ca="1">INDEX(YY$13:YY95,$B96+1,1)</f>
        <v>1</v>
      </c>
      <c r="YZ96" s="411" t="b">
        <f t="shared" ca="1" si="514"/>
        <v>1</v>
      </c>
      <c r="ZA96" s="535" t="b" cm="1">
        <f t="array" aca="1" ref="ZA96" ca="1">INDEX(ZA$13:ZA95,$B96+1,1)</f>
        <v>0</v>
      </c>
      <c r="ZB96" s="535" cm="1">
        <f t="array" aca="1" ref="ZB96" ca="1">INDEX(ZB$13:ZB95,$B96+1,1)</f>
        <v>0</v>
      </c>
      <c r="ZC96" s="547" cm="1">
        <f t="array" aca="1" ref="ZC96" ca="1">IF(YX96&lt;&gt;TRUE,"-",VALUE(IFERROR(VALUE($K96),0) &amp; _xlfn.SWITCH($CD96,"-",4,$CD96) &amp; $L96 &amp; $T96 &amp; "00" &amp; $N96 &amp; $AK96 &amp; $R96 &amp; _xlfn.SWITCH($AM96,3,1,$AM96) &amp; _xlfn.SWITCH($M96,4,0,$M96) &amp; $AD96 &amp; IF(MOD($H96-2,ZC$6)&gt;=ZC$7,"",TEXT(INT(MOD($H96-2,ZC$6)/2)+1,"00"))))</f>
        <v>14210012120105</v>
      </c>
      <c r="ZD96" s="662" cm="1">
        <f t="array" aca="1" ref="ZD96" ca="1">IF(YY96&lt;&gt;TRUE,"-",VALUE(IFERROR(VALUE($K96),0) &amp; _xlfn.SWITCH($CD96,"-",4,$CD96) &amp; $L96 &amp; $T96 &amp; "00" &amp; $N96 &amp; $AK96 &amp; $R96 &amp; _xlfn.SWITCH($AM96,3,1,$AM96) &amp; _xlfn.SWITCH($M96,4,0,$M96) &amp; $AD96 &amp; IF(MOD($H96-1,ZD$6)&gt;=ZD$7,"",TEXT(INT(MOD($H96-1,ZD$6)/2)+1,"00"))))</f>
        <v>14210012120106</v>
      </c>
      <c r="ZE96" s="543">
        <f t="shared" ca="1" si="488"/>
        <v>652</v>
      </c>
      <c r="ZF96" s="543">
        <f t="shared" ca="1" si="488"/>
        <v>686</v>
      </c>
      <c r="ZG96" s="543">
        <f t="shared" ca="1" si="488"/>
        <v>721</v>
      </c>
      <c r="ZH96" s="459">
        <f t="shared" ca="1" si="489"/>
        <v>469</v>
      </c>
      <c r="ZI96" s="459">
        <f t="shared" ca="1" si="489"/>
        <v>504</v>
      </c>
      <c r="ZJ96" s="459">
        <f t="shared" ca="1" si="489"/>
        <v>539</v>
      </c>
      <c r="ZK96" s="459">
        <f t="shared" ca="1" si="490"/>
        <v>385</v>
      </c>
      <c r="ZL96" s="459">
        <f t="shared" ca="1" si="490"/>
        <v>420</v>
      </c>
      <c r="ZM96" s="459">
        <f t="shared" ca="1" si="490"/>
        <v>455</v>
      </c>
      <c r="ZN96" s="535" t="str" cm="1">
        <f t="array" aca="1" ref="ZN96" ca="1">INDEX(ZN$13:ZN95,$B96+1,1)</f>
        <v>-</v>
      </c>
      <c r="ZO96" s="22" t="b">
        <v>0</v>
      </c>
      <c r="ZP96" s="22" t="b">
        <v>0</v>
      </c>
      <c r="ZQ96" s="22" t="b">
        <v>0</v>
      </c>
      <c r="ZR96" s="22" t="b">
        <v>1</v>
      </c>
      <c r="ZS96" s="22" t="b">
        <v>0</v>
      </c>
      <c r="ZT96" s="535" t="str" cm="1">
        <f t="array" aca="1" ref="ZT96" ca="1">INDEX(ZT$13:ZT95,$B96+1,1)</f>
        <v>-</v>
      </c>
      <c r="ZU96" s="535" t="str" cm="1">
        <f t="array" aca="1" ref="ZU96" ca="1">INDEX(ZU$13:ZU95,$B96+1,1)</f>
        <v>-</v>
      </c>
      <c r="ZV96" s="535" t="str" cm="1">
        <f t="array" aca="1" ref="ZV96" ca="1">INDEX(ZV$13:ZV95,$B96+1,1)</f>
        <v>-</v>
      </c>
      <c r="ZW96" s="535" t="str" cm="1">
        <f t="array" aca="1" ref="ZW96" ca="1">INDEX(ZW$13:ZW95,$B96+1,1)</f>
        <v>-</v>
      </c>
      <c r="ZX96" s="535" t="str" cm="1">
        <f t="array" aca="1" ref="ZX96" ca="1">INDEX(ZX$13:ZX95,$B96+1,1)</f>
        <v>-</v>
      </c>
      <c r="ZY96" s="535" t="str" cm="1">
        <f t="array" aca="1" ref="ZY96" ca="1">INDEX(ZY$13:ZY95,$B96+1,1)</f>
        <v>-</v>
      </c>
      <c r="ZZ96" s="22">
        <v>3</v>
      </c>
      <c r="AAA96" s="22">
        <v>3</v>
      </c>
      <c r="AAB96" s="22" cm="1">
        <f t="array" aca="1" ref="AAB96" ca="1">INDEX(AAB$13:AAB95,$B96+1,1)</f>
        <v>0</v>
      </c>
      <c r="AAC96" s="22">
        <v>1</v>
      </c>
      <c r="AAD96" s="22">
        <v>-1</v>
      </c>
      <c r="AAE96" s="535" t="str" cm="1">
        <f t="array" aca="1" ref="AAE96" ca="1">INDEX(AAE$13:AAE95,$B96+1,1)</f>
        <v>-</v>
      </c>
      <c r="AAF96" s="535" t="str" cm="1">
        <f t="array" aca="1" ref="AAF96" ca="1">INDEX(AAF$13:AAF95,$B96+1,1)</f>
        <v>-</v>
      </c>
      <c r="AAG96" s="535" t="str" cm="1">
        <f t="array" aca="1" ref="AAG96" ca="1">INDEX(AAG$13:AAG95,$B96+1,1)</f>
        <v>-</v>
      </c>
      <c r="AAH96" s="520">
        <f ca="1">AAB96</f>
        <v>0</v>
      </c>
      <c r="AAI96" s="520">
        <f t="shared" ref="AAI96" si="575">AAC96</f>
        <v>1</v>
      </c>
      <c r="AAJ96" s="520">
        <f t="shared" ref="AAJ96" si="576">AAD96</f>
        <v>-1</v>
      </c>
      <c r="AAK96" s="535" t="str" cm="1">
        <f t="array" aca="1" ref="AAK96" ca="1">INDEX(AAK$13:AAK95,$B96+1,1)</f>
        <v>-</v>
      </c>
      <c r="AAL96" s="535" cm="1">
        <f t="array" aca="1" ref="AAL96" ca="1">INDEX(AAL$13:AAL95,$B96+1,1)</f>
        <v>1</v>
      </c>
      <c r="AAM96" s="535" cm="1">
        <f t="array" aca="1" ref="AAM96" ca="1">INDEX(AAM$13:AAM95,$B96+1,1)</f>
        <v>1</v>
      </c>
      <c r="AAN96" s="666" t="b">
        <f t="shared" ca="1" si="491"/>
        <v>0</v>
      </c>
      <c r="AAO96" s="666" t="b">
        <f t="shared" ca="1" si="491"/>
        <v>0</v>
      </c>
      <c r="AAP96" s="666" t="b">
        <f t="shared" ca="1" si="491"/>
        <v>0</v>
      </c>
      <c r="AAQ96" s="666" t="b">
        <f t="shared" ca="1" si="491"/>
        <v>0</v>
      </c>
      <c r="AAR96" s="667">
        <f t="shared" ca="1" si="492"/>
        <v>0.9</v>
      </c>
      <c r="AAS96" s="668">
        <f t="shared" ca="1" si="493"/>
        <v>0.66</v>
      </c>
      <c r="AAT96" s="669" t="b">
        <f t="shared" ca="1" si="494"/>
        <v>1</v>
      </c>
      <c r="AAU96" s="716">
        <f t="shared" ca="1" si="495"/>
        <v>999</v>
      </c>
      <c r="AAV96" s="191" t="b">
        <f t="shared" si="518"/>
        <v>0</v>
      </c>
      <c r="AAW96" s="715">
        <f t="shared" ca="1" si="496"/>
        <v>0.5</v>
      </c>
      <c r="AAX96" s="717">
        <f t="shared" ca="1" si="497"/>
        <v>0</v>
      </c>
      <c r="AAY96" s="717">
        <f t="shared" ca="1" si="497"/>
        <v>0</v>
      </c>
      <c r="AAZ96" s="670">
        <f t="shared" ca="1" si="498"/>
        <v>999999</v>
      </c>
      <c r="ABA96" s="18"/>
      <c r="ABB96" s="545" t="b">
        <f t="shared" ca="1" si="566"/>
        <v>1</v>
      </c>
      <c r="ABC96" s="545" t="str">
        <f t="shared" ca="1" si="566"/>
        <v>-</v>
      </c>
      <c r="ABD96" s="545" t="str">
        <f t="shared" ca="1" si="566"/>
        <v>-</v>
      </c>
      <c r="ABE96" s="545" t="str">
        <f t="shared" ca="1" si="566"/>
        <v>-</v>
      </c>
      <c r="ABF96" s="545" t="str">
        <f t="shared" ca="1" si="566"/>
        <v>-</v>
      </c>
      <c r="ABG96" s="545" t="str">
        <f t="shared" ca="1" si="566"/>
        <v>-</v>
      </c>
      <c r="ABH96" s="545" t="str">
        <f t="shared" ca="1" si="566"/>
        <v>-</v>
      </c>
      <c r="ABI96" s="545" t="str">
        <f t="shared" ca="1" si="566"/>
        <v>-</v>
      </c>
      <c r="ABJ96" s="545" t="str">
        <f t="shared" ca="1" si="566"/>
        <v>-</v>
      </c>
      <c r="ABK96" s="545" t="str">
        <f t="shared" ca="1" si="566"/>
        <v>-</v>
      </c>
      <c r="ABL96" s="545" t="str">
        <f t="shared" ca="1" si="567"/>
        <v>-</v>
      </c>
      <c r="ABM96" s="545" t="str">
        <f t="shared" ca="1" si="567"/>
        <v>-</v>
      </c>
      <c r="ABN96" s="545" t="str">
        <f t="shared" ca="1" si="567"/>
        <v>-</v>
      </c>
      <c r="ABO96" s="545" t="str">
        <f t="shared" ca="1" si="567"/>
        <v>-</v>
      </c>
      <c r="ABP96" s="545" t="str">
        <f t="shared" ca="1" si="567"/>
        <v>-</v>
      </c>
      <c r="ABQ96" s="545" t="str">
        <f t="shared" ca="1" si="567"/>
        <v>-</v>
      </c>
      <c r="ABR96" s="545" t="str">
        <f t="shared" ca="1" si="567"/>
        <v>-</v>
      </c>
      <c r="ABS96" s="545" t="str">
        <f t="shared" ca="1" si="567"/>
        <v>-</v>
      </c>
      <c r="ABT96" s="545" t="b">
        <f t="shared" ca="1" si="567"/>
        <v>1</v>
      </c>
      <c r="ABU96" s="545" t="str">
        <f t="shared" ca="1" si="567"/>
        <v>-</v>
      </c>
      <c r="ABV96" s="545" t="str">
        <f t="shared" ca="1" si="568"/>
        <v>-</v>
      </c>
      <c r="ABW96" s="545" t="str">
        <f t="shared" ca="1" si="568"/>
        <v>-</v>
      </c>
      <c r="ABX96" s="545" t="str">
        <f t="shared" ca="1" si="568"/>
        <v>-</v>
      </c>
      <c r="ABY96" s="545" t="str">
        <f t="shared" ca="1" si="568"/>
        <v>-</v>
      </c>
      <c r="ABZ96" s="545" t="str">
        <f t="shared" ca="1" si="568"/>
        <v>-</v>
      </c>
      <c r="ACA96" s="545" t="str">
        <f t="shared" ca="1" si="568"/>
        <v>-</v>
      </c>
      <c r="ACB96" s="545" t="str">
        <f t="shared" ca="1" si="568"/>
        <v>-</v>
      </c>
      <c r="ACC96" s="545" t="str">
        <f t="shared" ca="1" si="568"/>
        <v>-</v>
      </c>
      <c r="ACD96" s="545" t="str">
        <f t="shared" ca="1" si="568"/>
        <v>-</v>
      </c>
      <c r="ACE96" s="545" t="str">
        <f t="shared" ca="1" si="568"/>
        <v>-</v>
      </c>
      <c r="ACF96" s="545" t="str">
        <f t="shared" ca="1" si="569"/>
        <v>-</v>
      </c>
      <c r="ACG96" s="545" t="str">
        <f t="shared" ca="1" si="569"/>
        <v>-</v>
      </c>
      <c r="ACH96" s="545" t="str">
        <f t="shared" ca="1" si="569"/>
        <v>-</v>
      </c>
      <c r="ACI96" s="545" t="str">
        <f t="shared" ca="1" si="569"/>
        <v>-</v>
      </c>
      <c r="ACJ96" s="545" t="str">
        <f t="shared" ca="1" si="569"/>
        <v>-</v>
      </c>
      <c r="ACK96" s="545" t="str">
        <f t="shared" ca="1" si="569"/>
        <v>-</v>
      </c>
      <c r="ACL96" s="545" t="b">
        <f t="shared" ca="1" si="569"/>
        <v>1</v>
      </c>
      <c r="ACM96" s="545" t="str">
        <f t="shared" ca="1" si="569"/>
        <v>-</v>
      </c>
      <c r="ACN96" s="545" t="str">
        <f t="shared" ca="1" si="569"/>
        <v>-</v>
      </c>
      <c r="ACO96" s="545" t="str">
        <f t="shared" ca="1" si="569"/>
        <v>-</v>
      </c>
      <c r="ACP96" s="545" t="str">
        <f t="shared" ca="1" si="570"/>
        <v>-</v>
      </c>
      <c r="ACQ96" s="545" t="str">
        <f t="shared" ca="1" si="570"/>
        <v>-</v>
      </c>
      <c r="ACR96" s="545" t="str">
        <f t="shared" ca="1" si="570"/>
        <v>-</v>
      </c>
      <c r="ACS96" s="545" t="str">
        <f t="shared" ca="1" si="570"/>
        <v>-</v>
      </c>
      <c r="ACT96" s="545" t="str">
        <f t="shared" ca="1" si="570"/>
        <v>-</v>
      </c>
      <c r="ACU96" s="545" t="str">
        <f t="shared" ca="1" si="570"/>
        <v>-</v>
      </c>
      <c r="ACV96" s="545" t="str">
        <f t="shared" ca="1" si="570"/>
        <v>-</v>
      </c>
      <c r="ACW96" s="545" t="str">
        <f t="shared" ca="1" si="570"/>
        <v>-</v>
      </c>
      <c r="ACX96" s="545" t="str">
        <f t="shared" ca="1" si="570"/>
        <v>-</v>
      </c>
      <c r="ACY96" s="545" t="str">
        <f t="shared" ca="1" si="570"/>
        <v>-</v>
      </c>
      <c r="ACZ96" s="545" t="str">
        <f t="shared" ca="1" si="571"/>
        <v>-</v>
      </c>
      <c r="ADA96" s="545" t="str">
        <f t="shared" ca="1" si="571"/>
        <v>-</v>
      </c>
      <c r="ADB96" s="545" t="str">
        <f t="shared" ca="1" si="571"/>
        <v>-</v>
      </c>
      <c r="ADC96" s="545" t="str">
        <f t="shared" ca="1" si="571"/>
        <v>-</v>
      </c>
      <c r="ADD96" s="545" t="b">
        <f t="shared" ca="1" si="571"/>
        <v>1</v>
      </c>
      <c r="ADE96" s="545" t="str">
        <f t="shared" ca="1" si="571"/>
        <v>-</v>
      </c>
      <c r="ADF96" s="545" t="str">
        <f t="shared" ca="1" si="571"/>
        <v>-</v>
      </c>
      <c r="ADG96" s="545" t="str">
        <f t="shared" ca="1" si="571"/>
        <v>-</v>
      </c>
      <c r="ADH96" s="545" t="str">
        <f t="shared" ca="1" si="571"/>
        <v>-</v>
      </c>
      <c r="ADI96" s="545" t="str">
        <f t="shared" ca="1" si="571"/>
        <v>-</v>
      </c>
      <c r="ADJ96" s="545" t="str">
        <f t="shared" ca="1" si="572"/>
        <v>-</v>
      </c>
      <c r="ADK96" s="545" t="str">
        <f t="shared" ca="1" si="572"/>
        <v>-</v>
      </c>
      <c r="ADL96" s="545" t="str">
        <f t="shared" ca="1" si="572"/>
        <v>-</v>
      </c>
      <c r="ADM96" s="545" t="str">
        <f t="shared" ca="1" si="572"/>
        <v>-</v>
      </c>
      <c r="ADN96" s="545" t="str">
        <f t="shared" ca="1" si="572"/>
        <v>-</v>
      </c>
      <c r="ADO96" s="545" t="str">
        <f t="shared" ca="1" si="572"/>
        <v>-</v>
      </c>
      <c r="ADP96" s="545" t="str">
        <f t="shared" ca="1" si="572"/>
        <v>-</v>
      </c>
      <c r="ADQ96" s="545" t="str">
        <f t="shared" ca="1" si="572"/>
        <v>-</v>
      </c>
      <c r="ADR96" s="545" t="str">
        <f t="shared" ca="1" si="572"/>
        <v>-</v>
      </c>
      <c r="ADS96" s="545" t="str">
        <f t="shared" ca="1" si="572"/>
        <v>-</v>
      </c>
      <c r="ADT96" s="545" t="str">
        <f t="shared" ca="1" si="573"/>
        <v>-</v>
      </c>
      <c r="ADU96" s="545" t="str">
        <f t="shared" ca="1" si="573"/>
        <v>-</v>
      </c>
      <c r="ADV96" s="545" t="b">
        <f t="shared" ca="1" si="573"/>
        <v>1</v>
      </c>
      <c r="ADW96" s="545" t="str">
        <f t="shared" ca="1" si="573"/>
        <v>-</v>
      </c>
      <c r="ADX96" s="545" t="str">
        <f t="shared" ca="1" si="573"/>
        <v>-</v>
      </c>
      <c r="ADY96" s="545" t="str">
        <f t="shared" ca="1" si="573"/>
        <v>-</v>
      </c>
      <c r="ADZ96" s="545" t="str">
        <f t="shared" ca="1" si="573"/>
        <v>-</v>
      </c>
      <c r="AEA96" s="545" t="str">
        <f t="shared" ca="1" si="573"/>
        <v>-</v>
      </c>
      <c r="AEB96" s="545" t="str">
        <f t="shared" ca="1" si="573"/>
        <v>-</v>
      </c>
      <c r="AEC96" s="545" t="str">
        <f t="shared" ca="1" si="573"/>
        <v>-</v>
      </c>
      <c r="AED96" s="545" t="str">
        <f t="shared" ca="1" si="574"/>
        <v>-</v>
      </c>
      <c r="AEE96" s="545" t="str">
        <f t="shared" ca="1" si="574"/>
        <v>-</v>
      </c>
      <c r="AEF96" s="545" t="str">
        <f t="shared" ca="1" si="574"/>
        <v>-</v>
      </c>
      <c r="AEG96" s="545" t="str">
        <f t="shared" ca="1" si="574"/>
        <v>-</v>
      </c>
      <c r="AEH96" s="545" t="str">
        <f t="shared" ca="1" si="574"/>
        <v>-</v>
      </c>
      <c r="AEI96" s="545" t="str">
        <f t="shared" ca="1" si="574"/>
        <v>-</v>
      </c>
      <c r="AEJ96" s="545" t="str">
        <f t="shared" ca="1" si="574"/>
        <v>-</v>
      </c>
      <c r="AEK96" s="545" t="str">
        <f t="shared" ca="1" si="574"/>
        <v>-</v>
      </c>
      <c r="AEL96" s="545" t="str">
        <f t="shared" ca="1" si="574"/>
        <v>-</v>
      </c>
      <c r="AEM96" s="545" t="str">
        <f t="shared" ca="1" si="574"/>
        <v>-</v>
      </c>
      <c r="AEN96" s="535" cm="1">
        <f t="array" aca="1" ref="AEN96" ca="1">INDEX(AEN$13:AEN95,$B96+1,1)</f>
        <v>0</v>
      </c>
      <c r="AEO96" s="483">
        <v>0</v>
      </c>
    </row>
    <row r="97" spans="1:821" outlineLevel="2">
      <c r="A97" s="18">
        <f t="shared" si="226"/>
        <v>84</v>
      </c>
      <c r="B97" s="657">
        <f t="shared" ca="1" si="519"/>
        <v>82</v>
      </c>
      <c r="C97" s="458">
        <f t="shared" ca="1" si="385"/>
        <v>2200</v>
      </c>
      <c r="D97" s="119" t="str">
        <f t="shared" ca="1" si="386"/>
        <v>GSW</v>
      </c>
      <c r="E97" t="b">
        <v>1</v>
      </c>
      <c r="F97" t="b">
        <v>0</v>
      </c>
      <c r="G97" t="b">
        <f t="shared" si="387"/>
        <v>1</v>
      </c>
      <c r="H97" s="191">
        <f t="shared" ca="1" si="517"/>
        <v>12</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28"/>
        <v>1</v>
      </c>
      <c r="O97" s="230">
        <f t="shared" ca="1" si="528"/>
        <v>9</v>
      </c>
      <c r="P97" s="230">
        <f t="shared" ca="1" si="528"/>
        <v>1</v>
      </c>
      <c r="Q97" s="230">
        <f t="shared" ca="1" si="528"/>
        <v>1</v>
      </c>
      <c r="R97" s="230">
        <f t="shared" ca="1" si="528"/>
        <v>1</v>
      </c>
      <c r="S97" s="230">
        <f t="shared" ca="1" si="528"/>
        <v>1</v>
      </c>
      <c r="T97" s="411">
        <f t="shared" ca="1" si="389"/>
        <v>1</v>
      </c>
      <c r="U97" s="411">
        <f t="shared" ca="1" si="389"/>
        <v>1</v>
      </c>
      <c r="V97" s="411">
        <f t="shared" ca="1" si="390"/>
        <v>2</v>
      </c>
      <c r="W97" s="777" t="b">
        <f t="shared" ca="1" si="391"/>
        <v>0</v>
      </c>
      <c r="X97" s="777" t="b">
        <f t="shared" ca="1" si="391"/>
        <v>0</v>
      </c>
      <c r="Y97" s="777" t="b">
        <f t="shared" ca="1" si="391"/>
        <v>1</v>
      </c>
      <c r="Z97" s="796" t="b" cm="1">
        <f t="array" aca="1" ref="Z97" ca="1">INDEX(Z$13:Z96,$B97+1,1)</f>
        <v>0</v>
      </c>
      <c r="AA97" s="411">
        <f t="shared" ca="1" si="392"/>
        <v>1</v>
      </c>
      <c r="AB97" s="411">
        <f t="shared" ca="1" si="393"/>
        <v>1</v>
      </c>
      <c r="AC97" s="230">
        <f t="shared" ca="1" si="529"/>
        <v>1</v>
      </c>
      <c r="AD97" s="230">
        <f t="shared" ca="1" si="529"/>
        <v>1</v>
      </c>
      <c r="AE97" s="230">
        <f t="shared" ca="1" si="529"/>
        <v>0</v>
      </c>
      <c r="AF97" s="230">
        <f t="shared" ca="1" si="529"/>
        <v>0</v>
      </c>
      <c r="AG97" s="230">
        <f t="shared" ca="1" si="529"/>
        <v>0</v>
      </c>
      <c r="AH97" s="230">
        <f t="shared" ca="1" si="529"/>
        <v>0</v>
      </c>
      <c r="AI97" s="87">
        <f t="shared" ca="1" si="395"/>
        <v>2</v>
      </c>
      <c r="AJ97" s="87">
        <f ca="1">INDEX(CHOOSE($N97,DataAutumn!i.AdultDrys,DataWinter!i.AdultDrys,DataSpring!i.AdultDrys),1,$T97)</f>
        <v>1</v>
      </c>
      <c r="AK97" s="230">
        <f t="shared" ca="1" si="530"/>
        <v>2</v>
      </c>
      <c r="AL97" s="535" cm="1">
        <f t="array" aca="1" ref="AL97" ca="1">INDEX(AL$13:AL96,$B97+1,1)</f>
        <v>0</v>
      </c>
      <c r="AM97" s="535" cm="1">
        <f t="array" aca="1" ref="AM97" ca="1">INDEX(AM$13:AM96,$B97+1,1)</f>
        <v>2</v>
      </c>
      <c r="AN97" s="111"/>
      <c r="AO97" s="111"/>
      <c r="AP97" s="111"/>
      <c r="AQ97" s="111"/>
      <c r="AR97" s="111"/>
      <c r="AS97" s="111"/>
      <c r="AT97" s="111"/>
      <c r="AU97" s="111"/>
      <c r="AV97" s="111"/>
      <c r="AW97" s="111"/>
      <c r="AX97" s="111"/>
      <c r="AY97" s="111"/>
      <c r="AZ97" s="111"/>
      <c r="BA97" s="312" t="str">
        <f t="shared" ca="1" si="397"/>
        <v xml:space="preserve">FS_Opt_Tem 00012 SE GSW Past     SFM     TOLAut Scan2 GFS RR+01% GP100% WP100% MP100% (PT_F33N11L11)      </v>
      </c>
      <c r="BB97" s="8" t="str">
        <f ca="1">IF(COUNTIF($BA$13:$BA97,$BA97)=1,"-","Dup")</f>
        <v>-</v>
      </c>
      <c r="BC97" s="18"/>
      <c r="BD97" s="535" t="b" cm="1">
        <f t="array" aca="1" ref="BD97" ca="1">INDEX(BD$13:BD96,$B97+1,1)</f>
        <v>0</v>
      </c>
      <c r="BE97" s="535" t="b" cm="1">
        <f t="array" aca="1" ref="BE97" ca="1">INDEX(BE$13:BE96,$B97+1,1)</f>
        <v>0</v>
      </c>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535" t="b" cm="1">
        <f t="array" aca="1" ref="BK97" ca="1">INDEX(BK$13:BK96,$B97+1,1)</f>
        <v>0</v>
      </c>
      <c r="BL97" s="535" t="b" cm="1">
        <f t="array" aca="1" ref="BL97" ca="1">INDEX(BL$13:BL96,$B97+1,1)</f>
        <v>0</v>
      </c>
      <c r="BM97" s="18"/>
      <c r="BN97" s="411" t="b">
        <f t="shared" ca="1" si="398"/>
        <v>1</v>
      </c>
      <c r="BO97" s="411" t="str">
        <f t="shared" ca="1" si="398"/>
        <v>-</v>
      </c>
      <c r="BP97" s="411" t="b">
        <f t="shared" ca="1" si="398"/>
        <v>0</v>
      </c>
      <c r="BQ97" s="411" t="str">
        <f t="shared" ca="1" si="398"/>
        <v>-</v>
      </c>
      <c r="BR97" s="411" t="str">
        <f t="shared" ca="1" si="398"/>
        <v>-</v>
      </c>
      <c r="BS97" s="411" t="str">
        <f t="shared" ca="1" si="398"/>
        <v>-</v>
      </c>
      <c r="BT97" s="411" t="str">
        <f t="shared" ca="1" si="398"/>
        <v>-</v>
      </c>
      <c r="BU97" s="411" t="str">
        <f t="shared" ca="1" si="398"/>
        <v>-</v>
      </c>
      <c r="BV97" s="411" t="str">
        <f t="shared" ca="1" si="398"/>
        <v>-</v>
      </c>
      <c r="BW97" s="411" t="str">
        <f t="shared" ca="1" si="398"/>
        <v>-</v>
      </c>
      <c r="BX97" s="411" t="str">
        <f t="shared" ca="1" si="398"/>
        <v>-</v>
      </c>
      <c r="BY97" s="411" t="str">
        <f t="shared" ca="1" si="398"/>
        <v>-</v>
      </c>
      <c r="BZ97" s="411" t="b">
        <f t="shared" ca="1" si="398"/>
        <v>0</v>
      </c>
      <c r="CA97" s="87">
        <f t="shared" ca="1" si="398"/>
        <v>0</v>
      </c>
      <c r="CB97" s="535" t="str" cm="1">
        <f t="array" aca="1" ref="CB97" ca="1">INDEX(CB$13:CB96,$B97+1,1)</f>
        <v>-</v>
      </c>
      <c r="CC97" s="535" t="str" cm="1">
        <f t="array" aca="1" ref="CC97" ca="1">INDEX(CC$13:CC96,$B97+1,1)</f>
        <v>-</v>
      </c>
      <c r="CD97" s="535" t="str" cm="1">
        <f t="array" aca="1" ref="CD97" ca="1">INDEX(CD$13:CD96,$B97+1,1)</f>
        <v>-</v>
      </c>
      <c r="CE97" s="535" t="b" cm="1">
        <f t="array" aca="1" ref="CE97" ca="1">INDEX(CE$13:CE96,$B97+1,1)</f>
        <v>1</v>
      </c>
      <c r="CF97" s="18"/>
      <c r="CG97" s="535" t="str" cm="1">
        <f t="array" aca="1" ref="CG97" ca="1">INDEX(CG$13:CG96,$B97+1,1)</f>
        <v>-</v>
      </c>
      <c r="CH97" s="411" t="str">
        <f t="shared" ca="1" si="399"/>
        <v>-</v>
      </c>
      <c r="CI97" s="411">
        <f t="shared" ca="1" si="400"/>
        <v>1</v>
      </c>
      <c r="CJ97" s="411">
        <f t="shared" ca="1" si="400"/>
        <v>1</v>
      </c>
      <c r="CK97" s="535" t="str" cm="1">
        <f t="array" aca="1" ref="CK97" ca="1">INDEX(CK$13:CK96,$B97+1,1)</f>
        <v>-</v>
      </c>
      <c r="CL97" s="535" t="str" cm="1">
        <f t="array" aca="1" ref="CL97" ca="1">INDEX(CL$13:CL96,$B97+1,1)</f>
        <v>-</v>
      </c>
      <c r="CM97" s="535" t="str" cm="1">
        <f t="array" aca="1" ref="CM97" ca="1">INDEX(CM$13:CM96,$B97+1,1)</f>
        <v>-</v>
      </c>
      <c r="CN97" s="411" t="str">
        <f t="shared" ca="1" si="401"/>
        <v>-</v>
      </c>
      <c r="CO97" s="411">
        <f t="shared" ca="1" si="402"/>
        <v>1</v>
      </c>
      <c r="CP97" s="411">
        <f t="shared" ca="1" si="402"/>
        <v>1</v>
      </c>
      <c r="CQ97" s="535" t="str" cm="1">
        <f t="array" aca="1" ref="CQ97" ca="1">INDEX(CQ$13:CQ96,$B97+1,1)</f>
        <v>-</v>
      </c>
      <c r="CR97" s="411" t="str">
        <f t="shared" ca="1" si="403"/>
        <v>-</v>
      </c>
      <c r="CS97" s="411">
        <f t="shared" ca="1" si="404"/>
        <v>1</v>
      </c>
      <c r="CT97" s="535" t="str" cm="1">
        <f t="array" aca="1" ref="CT97" ca="1">INDEX(CT$13:CT96,$B97+1,1)</f>
        <v>-</v>
      </c>
      <c r="CU97" s="535" t="str" cm="1">
        <f t="array" aca="1" ref="CU97" ca="1">INDEX(CU$13:CU96,$B97+1,1)</f>
        <v>-</v>
      </c>
      <c r="CV97" s="411">
        <f t="shared" ca="1" si="405"/>
        <v>1</v>
      </c>
      <c r="CW97" s="535" t="str" cm="1">
        <f t="array" aca="1" ref="CW97" ca="1">INDEX(CW$13:CW96,$B97+1,1)</f>
        <v>-</v>
      </c>
      <c r="CX97" s="411" t="str">
        <f t="shared" ca="1" si="406"/>
        <v>-</v>
      </c>
      <c r="CY97" s="411">
        <f t="shared" ca="1" si="407"/>
        <v>1</v>
      </c>
      <c r="CZ97" s="411">
        <f t="shared" ca="1" si="407"/>
        <v>1</v>
      </c>
      <c r="DA97" s="535" cm="1">
        <f t="array" aca="1" ref="DA97" ca="1">INDEX(DA$13:DA96,$B97+1,1)</f>
        <v>720</v>
      </c>
      <c r="DB97" s="535" cm="1">
        <f t="array" aca="1" ref="DB97" ca="1">INDEX(DB$13:DB96,$B97+1,1)</f>
        <v>720</v>
      </c>
      <c r="DC97" s="18"/>
      <c r="DD97" s="535" t="str" cm="1">
        <f t="array" aca="1" ref="DD97" ca="1">INDEX(DD$13:DD96,$B97+1,1)</f>
        <v>-</v>
      </c>
      <c r="DE97" s="535" t="str" cm="1">
        <f t="array" aca="1" ref="DE97" ca="1">INDEX(DE$13:DE96,$B97+1,1)</f>
        <v>-</v>
      </c>
      <c r="DF97" s="535" t="str" cm="1">
        <f t="array" aca="1" ref="DF97" ca="1">INDEX(DF$13:DF96,$B97+1,1)</f>
        <v>-</v>
      </c>
      <c r="DG97" s="535" t="str" cm="1">
        <f t="array" aca="1" ref="DG97" ca="1">INDEX(DG$13:DG96,$B97+1,1)</f>
        <v>-</v>
      </c>
      <c r="DH97" s="804" cm="1">
        <f t="array" aca="1" ref="DH97" ca="1">VALUE(IFERROR(VALUE($K97),0) &amp; _xlfn.SWITCH($CD97,"-",4,$CD97) &amp; $L97 &amp; $T97 &amp; "00" &amp; $N97 &amp; $AK97 &amp; $R97 &amp; _xlfn.SWITCH($AM97,3,1,$AM97) &amp; _xlfn.SWITCH($M97,4,0,$M97) &amp; _xlfn.SWITCH($AD97,6,1,$AD97))</f>
        <v>142100121201</v>
      </c>
      <c r="DI97" s="535" cm="1">
        <f t="array" aca="1" ref="DI97" ca="1">INDEX(DI$13:DI96,$B97+1,1)</f>
        <v>1</v>
      </c>
      <c r="DJ97" s="535" cm="1">
        <f t="array" aca="1" ref="DJ97" ca="1">INDEX(DJ$13:DJ96,$B97+1,1)</f>
        <v>1</v>
      </c>
      <c r="DK97" s="411">
        <f t="shared" ca="1" si="408"/>
        <v>0</v>
      </c>
      <c r="DL97" s="411">
        <f t="shared" ca="1" si="408"/>
        <v>50</v>
      </c>
      <c r="DM97" s="411" t="str">
        <f t="shared" ca="1" si="408"/>
        <v>-</v>
      </c>
      <c r="DN97" s="411" t="str">
        <f t="shared" ca="1" si="408"/>
        <v>-</v>
      </c>
      <c r="DO97" s="411">
        <f t="shared" ca="1" si="408"/>
        <v>25.5</v>
      </c>
      <c r="DP97" s="411">
        <f t="shared" ca="1" si="408"/>
        <v>18.8</v>
      </c>
      <c r="DQ97" s="411" t="b">
        <f t="shared" ca="1" si="409"/>
        <v>0</v>
      </c>
      <c r="DR97" s="411" t="str">
        <f t="shared" ca="1" si="410"/>
        <v>-</v>
      </c>
      <c r="DS97" s="411" t="str">
        <f t="shared" ca="1" si="410"/>
        <v>-</v>
      </c>
      <c r="DT97" s="411" t="str">
        <f t="shared" ca="1" si="410"/>
        <v>-</v>
      </c>
      <c r="DU97" s="411" t="str">
        <f t="shared" ca="1" si="410"/>
        <v>-</v>
      </c>
      <c r="DV97" s="411">
        <f t="shared" ca="1" si="410"/>
        <v>500</v>
      </c>
      <c r="DW97" s="411">
        <f t="shared" ca="1" si="410"/>
        <v>500</v>
      </c>
      <c r="DX97" s="411" t="str">
        <f t="shared" ca="1" si="410"/>
        <v>-</v>
      </c>
      <c r="DY97" s="411" t="str">
        <f t="shared" ca="1" si="410"/>
        <v>-</v>
      </c>
      <c r="DZ97" s="411" t="str">
        <f t="shared" ca="1" si="410"/>
        <v>-</v>
      </c>
      <c r="EA97" s="535" cm="1">
        <f t="array" aca="1" ref="EA97" ca="1">INDEX(EA$13:EA96,$B97+1,1)</f>
        <v>0</v>
      </c>
      <c r="EB97" s="535" cm="1">
        <f t="array" aca="1" ref="EB97" ca="1">INDEX(EB$13:EB96,$B97+1,1)</f>
        <v>999999</v>
      </c>
      <c r="EC97" s="535" cm="1">
        <f t="array" aca="1" ref="EC97" ca="1">INDEX(EC$13:EC96,$B97+1,1)</f>
        <v>999999</v>
      </c>
      <c r="ED97" s="535" cm="1">
        <f t="array" aca="1" ref="ED97" ca="1">INDEX(ED$13:ED96,$B97+1,1)</f>
        <v>999999</v>
      </c>
      <c r="EE97" s="535" cm="1">
        <f t="array" aca="1" ref="EE97" ca="1">INDEX(EE$13:EE96,$B97+1,1)</f>
        <v>999999</v>
      </c>
      <c r="EF97" s="535" cm="1">
        <f t="array" aca="1" ref="EF97" ca="1">INDEX(EF$13:EF96,$B97+1,1)</f>
        <v>999999</v>
      </c>
      <c r="EG97" s="535" cm="1">
        <f t="array" aca="1" ref="EG97" ca="1">INDEX(EG$13:EG96,$B97+1,1)</f>
        <v>999999</v>
      </c>
      <c r="EH97" s="535" cm="1">
        <f t="array" aca="1" ref="EH97" ca="1">INDEX(EH$13:EH96,$B97+1,1)</f>
        <v>999999</v>
      </c>
      <c r="EI97" s="535" cm="1">
        <f t="array" aca="1" ref="EI97" ca="1">INDEX(EI$13:EI96,$B97+1,1)</f>
        <v>999999</v>
      </c>
      <c r="EJ97" s="535" cm="1">
        <f t="array" aca="1" ref="EJ97" ca="1">INDEX(EJ$13:EJ96,$B97+1,1)</f>
        <v>999999</v>
      </c>
      <c r="EK97" s="535" cm="1">
        <f t="array" aca="1" ref="EK97" ca="1">INDEX(EK$13:EK96,$B97+1,1)</f>
        <v>999999</v>
      </c>
      <c r="EL97" s="535" cm="1">
        <f t="array" aca="1" ref="EL97" ca="1">INDEX(EL$13:EL96,$B97+1,1)</f>
        <v>999999</v>
      </c>
      <c r="EM97" s="535" cm="1">
        <f t="array" aca="1" ref="EM97" ca="1">INDEX(EM$13:EM96,$B97+1,1)</f>
        <v>999999</v>
      </c>
      <c r="EN97" s="782">
        <f t="shared" ca="1" si="411"/>
        <v>0</v>
      </c>
      <c r="EO97" s="782">
        <f t="shared" ca="1" si="411"/>
        <v>0</v>
      </c>
      <c r="EP97" s="782">
        <f t="shared" ca="1" si="411"/>
        <v>999999</v>
      </c>
      <c r="EQ97" s="800" t="str">
        <f t="shared" ca="1" si="508"/>
        <v>-</v>
      </c>
      <c r="ER97" s="800" t="str">
        <f t="shared" ca="1" si="412"/>
        <v>-</v>
      </c>
      <c r="ES97" s="801">
        <f t="shared" ca="1" si="413"/>
        <v>999999</v>
      </c>
      <c r="ET97" s="802" t="str">
        <f t="shared" ca="1" si="509"/>
        <v>-</v>
      </c>
      <c r="EU97" s="781">
        <f t="shared" ca="1" si="414"/>
        <v>0</v>
      </c>
      <c r="EV97" s="779">
        <f t="shared" ca="1" si="510"/>
        <v>0</v>
      </c>
      <c r="EW97" s="780">
        <f t="shared" ca="1" si="511"/>
        <v>999999</v>
      </c>
      <c r="EX97" s="545" cm="1">
        <f t="array" aca="1" ref="EX97" ca="1">INDEX(i.ELMated,$AB97+1,1)</f>
        <v>0.3</v>
      </c>
      <c r="EY97" s="630" cm="1">
        <f t="array" aca="1" ref="EY97" ca="1">INDEX(i.ELMatedEst,$AA97+1,$T97)</f>
        <v>0.3</v>
      </c>
      <c r="EZ97" s="535" t="str" cm="1">
        <f t="array" aca="1" ref="EZ97" ca="1">INDEX(EZ$13:EZ96,$B97+1,1)</f>
        <v>-</v>
      </c>
      <c r="FA97" s="535" t="str" cm="1">
        <f t="array" aca="1" ref="FA97" ca="1">INDEX(FA$13:FA96,$B97+1,1)</f>
        <v>-</v>
      </c>
      <c r="FB97" s="664">
        <f t="shared" ca="1" si="415"/>
        <v>0</v>
      </c>
      <c r="FC97" s="666">
        <f t="shared" ca="1" si="416"/>
        <v>5.0000000000000001E-3</v>
      </c>
      <c r="FD97" s="191">
        <f t="shared" ca="1" si="512"/>
        <v>0.95</v>
      </c>
      <c r="FE97" s="667">
        <f t="shared" ca="1" si="417"/>
        <v>8.3999999999999991E-2</v>
      </c>
      <c r="FF97" s="667">
        <f ca="1">INDEX(CHOOSE($N97,DataAutumn!i.EL_PropnSold,DataWinter!i.EL_PropnSold,DataSpring!i.EL_PropnSold),$AI97,$T97)*INDEX(i.ELMatedEst,$AB97+1,$T97)*i.dAdultRR_ELPropSold
+INDEX(i.dryman,($AJ97-1)*4+$AI97,FF$7)</f>
        <v>0</v>
      </c>
      <c r="FG97" s="667">
        <f ca="1">INDEX(CHOOSE($N97,DataAutumn!i.EL_PropnSold,DataWinter!i.EL_PropnSold,DataSpring!i.EL_PropnSold),$AI97,$T97)*INDEX(i.ELMatedEst,$AB97+1,$T97)*i.dAdultRR_ELPropSold
+INDEX(i.dryman,($AJ97-1)*4+$AI97,FG$7)</f>
        <v>3.125E-2</v>
      </c>
      <c r="FH97" s="667">
        <f ca="1">INDEX(CHOOSE($N97,DataAutumn!i.EL_PropnSold,DataWinter!i.EL_PropnSold,DataSpring!i.EL_PropnSold),$AI97,$T97)*INDEX(i.ELMatedEst,$AB97+1,$T97)*i.dAdultRR_ELPropSold
+INDEX(i.dryman,($AJ97-1)*4+$AI97,FH$7)</f>
        <v>3.125E-2</v>
      </c>
      <c r="FI97" s="667">
        <f ca="1">INDEX(CHOOSE($N97,DataAutumn!i.EL_PropnSold,DataWinter!i.EL_PropnSold,DataSpring!i.EL_PropnSold),$AI97,$T97)*INDEX(i.ELMatedEst,$AB97+1,$T97)*i.dAdultRR_ELPropSold
+INDEX(i.dryman,($AJ97-1)*4+$AI97,FI$7)</f>
        <v>3.125E-2</v>
      </c>
      <c r="FJ97" s="668">
        <f ca="1">INDEX(CHOOSE($N97,DataAutumn!i.EL_PropnSold,DataWinter!i.EL_PropnSold,DataSpring!i.EL_PropnSold),$AI97,$T97)*INDEX(i.ELMatedEst,$AB97+1,$T97)*i.dAdultLSurv_ELPropSold</f>
        <v>0</v>
      </c>
      <c r="FK97" s="666" t="b">
        <f t="shared" ca="1" si="418"/>
        <v>0</v>
      </c>
      <c r="FL97" s="666" t="b">
        <f t="shared" ca="1" si="418"/>
        <v>0</v>
      </c>
      <c r="FM97" s="716" t="b">
        <f t="shared" ca="1" si="419"/>
        <v>1</v>
      </c>
      <c r="FN97" s="666" t="b">
        <f t="shared" ca="1" si="418"/>
        <v>0</v>
      </c>
      <c r="FO97" s="668">
        <f t="shared" ca="1" si="420"/>
        <v>1</v>
      </c>
      <c r="FP97" s="669">
        <f t="shared" ca="1" si="421"/>
        <v>0</v>
      </c>
      <c r="FQ97" s="670" t="b">
        <f t="shared" ca="1" si="422"/>
        <v>0</v>
      </c>
      <c r="FR97" s="665" t="b">
        <f t="shared" ca="1" si="423"/>
        <v>1</v>
      </c>
      <c r="FS97" s="411" t="b">
        <f t="shared" ca="1" si="423"/>
        <v>0</v>
      </c>
      <c r="FT97" s="411" t="b">
        <f t="shared" ca="1" si="423"/>
        <v>0</v>
      </c>
      <c r="FU97" s="87">
        <f t="shared" ca="1" si="424"/>
        <v>2</v>
      </c>
      <c r="FV97" s="87">
        <f t="shared" ca="1" si="424"/>
        <v>2</v>
      </c>
      <c r="FW97" s="411">
        <f t="shared" ca="1" si="425"/>
        <v>1</v>
      </c>
      <c r="FX97" s="411">
        <f t="shared" ca="1" si="426"/>
        <v>1</v>
      </c>
      <c r="FY97" s="411">
        <f t="shared" ca="1" si="426"/>
        <v>1</v>
      </c>
      <c r="FZ97" s="411">
        <f t="shared" ca="1" si="427"/>
        <v>1</v>
      </c>
      <c r="GA97" s="411">
        <f t="shared" ca="1" si="531"/>
        <v>0.35</v>
      </c>
      <c r="GB97" s="411" t="b">
        <f t="shared" ca="1" si="531"/>
        <v>1</v>
      </c>
      <c r="GC97" s="411" t="b">
        <f t="shared" ca="1" si="531"/>
        <v>0</v>
      </c>
      <c r="GD97" s="411" t="b">
        <f t="shared" ca="1" si="531"/>
        <v>0</v>
      </c>
      <c r="GE97" s="411" t="b">
        <f t="shared" ca="1" si="531"/>
        <v>0</v>
      </c>
      <c r="GF97" s="87">
        <f t="shared" ca="1" si="429"/>
        <v>1</v>
      </c>
      <c r="GG97" s="87">
        <f t="shared" ca="1" si="429"/>
        <v>1</v>
      </c>
      <c r="GH97" s="87">
        <f t="shared" ca="1" si="429"/>
        <v>1</v>
      </c>
      <c r="GI97" s="87">
        <f t="shared" ca="1" si="429"/>
        <v>1</v>
      </c>
      <c r="GJ97" s="87">
        <f t="shared" ca="1" si="429"/>
        <v>1</v>
      </c>
      <c r="GK97" s="87">
        <f t="shared" ca="1" si="429"/>
        <v>1</v>
      </c>
      <c r="GL97" s="87">
        <f t="shared" ca="1" si="429"/>
        <v>1</v>
      </c>
      <c r="GM97" s="87">
        <f t="shared" ca="1" si="429"/>
        <v>1</v>
      </c>
      <c r="GN97" s="411" cm="1">
        <f t="array" aca="1" ref="GN97" ca="1">INDEX(i.dse_type,1,$L97)</f>
        <v>0</v>
      </c>
      <c r="GO97" s="535" t="str" cm="1">
        <f t="array" aca="1" ref="GO97" ca="1">INDEX(GO$13:GO96,$B97+1,1)</f>
        <v>-</v>
      </c>
      <c r="GP97" s="535" t="str" cm="1">
        <f t="array" aca="1" ref="GP97" ca="1">INDEX(GP$13:GP96,$B97+1,1)</f>
        <v>-</v>
      </c>
      <c r="GQ97" s="535" t="str" cm="1">
        <f t="array" aca="1" ref="GQ97" ca="1">INDEX(GQ$13:GQ96,$B97+1,1)</f>
        <v>-</v>
      </c>
      <c r="GR97" s="18"/>
      <c r="GS97" s="535" t="str" cm="1">
        <f t="array" aca="1" ref="GS97" ca="1">INDEX(GS$13:GS96,$B97+1,1)</f>
        <v>-</v>
      </c>
      <c r="GT97" s="535" t="str" cm="1">
        <f t="array" aca="1" ref="GT97" ca="1">INDEX(GT$13:GT96,$B97+1,1)</f>
        <v>-</v>
      </c>
      <c r="GU97" s="535" t="str" cm="1">
        <f t="array" aca="1" ref="GU97" ca="1">INDEX(GU$13:GU96,$B97+1,1)</f>
        <v>-</v>
      </c>
      <c r="GV97" s="411" t="str">
        <f t="shared" si="430"/>
        <v>-</v>
      </c>
      <c r="GW97" s="535" t="str" cm="1">
        <f t="array" aca="1" ref="GW97" ca="1">INDEX(GW$13:GW96,$B97+1,1)</f>
        <v>-</v>
      </c>
      <c r="GX97" s="535" cm="1">
        <f t="array" aca="1" ref="GX97" ca="1">INDEX(GX$13:GX96,$B97+1,1)</f>
        <v>1</v>
      </c>
      <c r="GY97" s="535" cm="1">
        <f t="array" aca="1" ref="GY97" ca="1">INDEX(GY$13:GY96,$B97+1,1)</f>
        <v>1</v>
      </c>
      <c r="GZ97" s="535" t="str" cm="1">
        <f t="array" aca="1" ref="GZ97" ca="1">INDEX(GZ$13:GZ96,$B97+1,1)</f>
        <v>-</v>
      </c>
      <c r="HA97" s="535" t="str" cm="1">
        <f t="array" aca="1" ref="HA97" ca="1">INDEX(HA$13:HA96,$B97+1,1)</f>
        <v>-</v>
      </c>
      <c r="HB97" s="535" t="str" cm="1">
        <f t="array" aca="1" ref="HB97" ca="1">INDEX(HB$13:HB96,$B97+1,1)</f>
        <v>-</v>
      </c>
      <c r="HC97" s="535" t="str" cm="1">
        <f t="array" aca="1" ref="HC97" ca="1">INDEX(HC$13:HC96,$B97+1,1)</f>
        <v>-</v>
      </c>
      <c r="HD97" s="535" t="str" cm="1">
        <f t="array" aca="1" ref="HD97" ca="1">INDEX(HD$13:HD96,$B97+1,1)</f>
        <v>-</v>
      </c>
      <c r="HE97" s="535" t="str" cm="1">
        <f t="array" aca="1" ref="HE97" ca="1">INDEX(HE$13:HE96,$B97+1,1)</f>
        <v>-</v>
      </c>
      <c r="HF97" s="535" t="str" cm="1">
        <f t="array" aca="1" ref="HF97" ca="1">INDEX(HF$13:HF96,$B97+1,1)</f>
        <v>-</v>
      </c>
      <c r="HG97" s="535" t="str" cm="1">
        <f t="array" aca="1" ref="HG97" ca="1">INDEX(HG$13:HG96,$B97+1,1)</f>
        <v>-</v>
      </c>
      <c r="HH97" s="535" t="str" cm="1">
        <f t="array" aca="1" ref="HH97" ca="1">INDEX(HH$13:HH96,$B97+1,1)</f>
        <v>-</v>
      </c>
      <c r="HI97" s="535" t="str" cm="1">
        <f t="array" aca="1" ref="HI97" ca="1">INDEX(HI$13:HI96,$B97+1,1)</f>
        <v>-</v>
      </c>
      <c r="HJ97" s="535" t="str" cm="1">
        <f t="array" aca="1" ref="HJ97" ca="1">INDEX(HJ$13:HJ96,$B97+1,1)</f>
        <v>-</v>
      </c>
      <c r="HK97" s="535" t="str" cm="1">
        <f t="array" aca="1" ref="HK97" ca="1">INDEX(HK$13:HK96,$B97+1,1)</f>
        <v>-</v>
      </c>
      <c r="HL97" s="535" t="str" cm="1">
        <f t="array" aca="1" ref="HL97" ca="1">INDEX(HL$13:HL96,$B97+1,1)</f>
        <v>-</v>
      </c>
      <c r="HM97" s="535" t="str" cm="1">
        <f t="array" aca="1" ref="HM97" ca="1">INDEX(HM$13:HM96,$B97+1,1)</f>
        <v>-</v>
      </c>
      <c r="HN97" s="535" t="str" cm="1">
        <f t="array" aca="1" ref="HN97" ca="1">INDEX(HN$13:HN96,$B97+1,1)</f>
        <v>-</v>
      </c>
      <c r="HO97" s="535" t="str" cm="1">
        <f t="array" aca="1" ref="HO97" ca="1">INDEX(HO$13:HO96,$B97+1,1)</f>
        <v>-</v>
      </c>
      <c r="HP97" s="535" t="str" cm="1">
        <f t="array" aca="1" ref="HP97" ca="1">INDEX(HP$13:HP96,$B97+1,1)</f>
        <v>-</v>
      </c>
      <c r="HQ97" s="535" t="str" cm="1">
        <f t="array" aca="1" ref="HQ97" ca="1">INDEX(HQ$13:HQ96,$B97+1,1)</f>
        <v>-</v>
      </c>
      <c r="HR97" s="535" t="str" cm="1">
        <f t="array" aca="1" ref="HR97" ca="1">INDEX(HR$13:HR96,$B97+1,1)</f>
        <v>-</v>
      </c>
      <c r="HS97" s="535" t="str" cm="1">
        <f t="array" aca="1" ref="HS97" ca="1">INDEX(HS$13:HS96,$B97+1,1)</f>
        <v>-</v>
      </c>
      <c r="HT97" s="535" t="str" cm="1">
        <f t="array" aca="1" ref="HT97" ca="1">INDEX(HT$13:HT96,$B97+1,1)</f>
        <v>-</v>
      </c>
      <c r="HU97" s="411">
        <f t="shared" si="431"/>
        <v>0</v>
      </c>
      <c r="HV97" s="535" t="str" cm="1">
        <f t="array" aca="1" ref="HV97" ca="1">INDEX(HV$13:HV96,$B97+1,1)</f>
        <v>-</v>
      </c>
      <c r="HW97" s="535" cm="1">
        <f t="array" aca="1" ref="HW97" ca="1">INDEX(HW$13:HW96,$B97+1,1)</f>
        <v>1</v>
      </c>
      <c r="HX97" s="535" cm="1">
        <f t="array" aca="1" ref="HX97" ca="1">INDEX(HX$13:HX96,$B97+1,1)</f>
        <v>0</v>
      </c>
      <c r="HY97" s="411">
        <f t="shared" si="432"/>
        <v>0</v>
      </c>
      <c r="HZ97" s="535" cm="1">
        <f t="array" aca="1" ref="HZ97" ca="1">INDEX(HZ$13:HZ96,$B97+1,1)</f>
        <v>0</v>
      </c>
      <c r="IA97" s="411">
        <f t="shared" si="532"/>
        <v>0</v>
      </c>
      <c r="IB97" s="411">
        <f t="shared" si="532"/>
        <v>0</v>
      </c>
      <c r="IC97" s="411">
        <f t="shared" si="532"/>
        <v>0</v>
      </c>
      <c r="ID97" s="411">
        <f t="shared" si="532"/>
        <v>0</v>
      </c>
      <c r="IE97" s="411">
        <f t="shared" si="532"/>
        <v>1</v>
      </c>
      <c r="IF97" s="411">
        <f t="shared" si="532"/>
        <v>0</v>
      </c>
      <c r="IG97" s="535" cm="1">
        <f t="array" aca="1" ref="IG97" ca="1">INDEX(IG$13:IG96,$B97+1,1)</f>
        <v>0</v>
      </c>
      <c r="IH97" s="535" cm="1">
        <f t="array" aca="1" ref="IH97" ca="1">INDEX(IH$13:IH96,$B97+1,1)</f>
        <v>0</v>
      </c>
      <c r="II97" s="535" cm="1">
        <f t="array" aca="1" ref="II97" ca="1">INDEX(II$13:II96,$B97+1,1)</f>
        <v>0</v>
      </c>
      <c r="IJ97" s="535" cm="1">
        <f t="array" aca="1" ref="IJ97" ca="1">INDEX(IJ$13:IJ96,$B97+1,1)</f>
        <v>0</v>
      </c>
      <c r="IK97" s="18"/>
      <c r="IL97" s="535" t="str" cm="1">
        <f t="array" aca="1" ref="IL97" ca="1">INDEX(IL$13:IL96,$B97+1,1)</f>
        <v>-</v>
      </c>
      <c r="IM97" s="535" t="str" cm="1">
        <f t="array" aca="1" ref="IM97" ca="1">INDEX(IM$13:IM96,$B97+1,1)</f>
        <v>-</v>
      </c>
      <c r="IN97" s="535" t="str" cm="1">
        <f t="array" aca="1" ref="IN97" ca="1">INDEX(IN$13:IN96,$B97+1,1)</f>
        <v>-</v>
      </c>
      <c r="IO97" s="535" t="str" cm="1">
        <f t="array" aca="1" ref="IO97" ca="1">INDEX(IO$13:IO96,$B97+1,1)</f>
        <v>-</v>
      </c>
      <c r="IP97" s="535" t="str" cm="1">
        <f t="array" aca="1" ref="IP97" ca="1">INDEX(IP$13:IP96,$B97+1,1)</f>
        <v>-</v>
      </c>
      <c r="IQ97" s="535" t="str" cm="1">
        <f t="array" aca="1" ref="IQ97" ca="1">INDEX(IQ$13:IQ96,$B97+1,1)</f>
        <v>-</v>
      </c>
      <c r="IR97" s="535" t="str" cm="1">
        <f t="array" aca="1" ref="IR97" ca="1">INDEX(IR$13:IR96,$B97+1,1)</f>
        <v>-</v>
      </c>
      <c r="IS97" s="535" t="str" cm="1">
        <f t="array" aca="1" ref="IS97" ca="1">INDEX(IS$13:IS96,$B97+1,1)</f>
        <v>-</v>
      </c>
      <c r="IT97" s="535" t="str" cm="1">
        <f t="array" aca="1" ref="IT97" ca="1">INDEX(IT$13:IT96,$B97+1,1)</f>
        <v>-</v>
      </c>
      <c r="IU97" s="535" t="str" cm="1">
        <f t="array" aca="1" ref="IU97" ca="1">INDEX(IU$13:IU96,$B97+1,1)</f>
        <v>-</v>
      </c>
      <c r="IV97" s="535" t="str" cm="1">
        <f t="array" aca="1" ref="IV97" ca="1">INDEX(IV$13:IV96,$B97+1,1)</f>
        <v>-</v>
      </c>
      <c r="IW97" s="535" t="str" cm="1">
        <f t="array" aca="1" ref="IW97" ca="1">INDEX(IW$13:IW96,$B97+1,1)</f>
        <v>-</v>
      </c>
      <c r="IX97" s="535" t="str" cm="1">
        <f t="array" aca="1" ref="IX97" ca="1">INDEX(IX$13:IX96,$B97+1,1)</f>
        <v>-</v>
      </c>
      <c r="IY97" s="535" t="str" cm="1">
        <f t="array" aca="1" ref="IY97" ca="1">INDEX(IY$13:IY96,$B97+1,1)</f>
        <v>-</v>
      </c>
      <c r="IZ97" s="535" t="str" cm="1">
        <f t="array" aca="1" ref="IZ97" ca="1">INDEX(IZ$13:IZ96,$B97+1,1)</f>
        <v>-</v>
      </c>
      <c r="JA97" s="535" t="str" cm="1">
        <f t="array" aca="1" ref="JA97" ca="1">INDEX(JA$13:JA96,$B97+1,1)</f>
        <v>-</v>
      </c>
      <c r="JB97" s="535" cm="1">
        <f t="array" aca="1" ref="JB97" ca="1">INDEX(JB$13:JB96,$B97+1,1)</f>
        <v>0</v>
      </c>
      <c r="JC97" s="535" cm="1">
        <f t="array" aca="1" ref="JC97" ca="1">INDEX(JC$13:JC96,$B97+1,1)</f>
        <v>0</v>
      </c>
      <c r="JD97" s="545" cm="1">
        <f t="array" aca="1" ref="JD97" ca="1">IF(AND($N97=JD$10,$AS97&lt;&gt;0),INDEX(i.LTWFeedLevels,$AS97,12),0)</f>
        <v>0</v>
      </c>
      <c r="JE97" s="630" cm="1">
        <f t="array" aca="1" ref="JE97" ca="1">IF(AND($N97=JE$10,$AT97&lt;&gt;0),INDEX(i.LTWFeedLevels,$AT97,12),0)</f>
        <v>0</v>
      </c>
      <c r="JF97" s="457">
        <f t="shared" ca="1" si="513"/>
        <v>0</v>
      </c>
      <c r="JG97" s="457">
        <f t="shared" ca="1" si="434"/>
        <v>0</v>
      </c>
      <c r="JH97" s="457">
        <f t="shared" ca="1" si="435"/>
        <v>0</v>
      </c>
      <c r="JI97" s="545" cm="1">
        <f t="array" aca="1" ref="JI97" ca="1">IF(AND($N97=JI$10,$AS97&lt;&gt;0),INDEX(i.LTWFeedLevels,$AS97,12),0)</f>
        <v>0</v>
      </c>
      <c r="JJ97" s="630" cm="1">
        <f t="array" aca="1" ref="JJ97" ca="1">IF(AND($N97=JJ$10,$AT97&lt;&gt;0),INDEX(i.LTWFeedLevels,$AT97,12),0)</f>
        <v>0</v>
      </c>
      <c r="JK97" s="457">
        <f t="shared" ca="1" si="436"/>
        <v>0</v>
      </c>
      <c r="JL97" s="457">
        <f t="shared" ca="1" si="437"/>
        <v>0</v>
      </c>
      <c r="JM97" s="457">
        <f t="shared" ca="1" si="438"/>
        <v>0</v>
      </c>
      <c r="JN97" s="545" cm="1">
        <f t="array" aca="1" ref="JN97" ca="1">IF(AND($N97=JN$10,$AS97&lt;&gt;0),INDEX(i.LTWFeedLevels,$AS97,12),0)</f>
        <v>0</v>
      </c>
      <c r="JO97" s="630" cm="1">
        <f t="array" aca="1" ref="JO97" ca="1">IF(AND($N97=JO$10,$AT97&lt;&gt;0),INDEX(i.LTWFeedLevels,$AT97,12),0)</f>
        <v>0</v>
      </c>
      <c r="JP97" s="457">
        <f t="shared" ca="1" si="439"/>
        <v>0</v>
      </c>
      <c r="JQ97" s="457">
        <f t="shared" ca="1" si="440"/>
        <v>0</v>
      </c>
      <c r="JR97" s="457">
        <f t="shared" ca="1" si="441"/>
        <v>0</v>
      </c>
      <c r="JS97" s="189">
        <f t="shared" ca="1" si="533"/>
        <v>0</v>
      </c>
      <c r="JT97" s="189">
        <f t="shared" ca="1" si="533"/>
        <v>0</v>
      </c>
      <c r="JU97" s="189">
        <f t="shared" ca="1" si="533"/>
        <v>0</v>
      </c>
      <c r="JV97" s="189">
        <f t="shared" ca="1" si="533"/>
        <v>0</v>
      </c>
      <c r="JW97" s="189">
        <f t="shared" ca="1" si="533"/>
        <v>0</v>
      </c>
      <c r="JX97" s="189">
        <f t="shared" ca="1" si="533"/>
        <v>0</v>
      </c>
      <c r="JY97" s="189">
        <f t="shared" ca="1" si="533"/>
        <v>0</v>
      </c>
      <c r="JZ97" s="189">
        <f t="shared" ca="1" si="533"/>
        <v>0</v>
      </c>
      <c r="KA97" s="189">
        <f t="shared" ca="1" si="533"/>
        <v>0</v>
      </c>
      <c r="KB97" s="189">
        <f t="shared" ca="1" si="533"/>
        <v>0</v>
      </c>
      <c r="KC97" s="189">
        <f t="shared" ca="1" si="534"/>
        <v>0</v>
      </c>
      <c r="KD97" s="189">
        <f t="shared" ca="1" si="534"/>
        <v>0</v>
      </c>
      <c r="KE97" s="189">
        <f t="shared" ca="1" si="534"/>
        <v>0</v>
      </c>
      <c r="KF97" s="189">
        <f t="shared" ca="1" si="534"/>
        <v>0</v>
      </c>
      <c r="KG97" s="189">
        <f t="shared" ca="1" si="534"/>
        <v>0</v>
      </c>
      <c r="KH97" s="189">
        <f t="shared" ca="1" si="534"/>
        <v>0</v>
      </c>
      <c r="KI97" s="189">
        <f t="shared" ca="1" si="534"/>
        <v>0</v>
      </c>
      <c r="KJ97" s="189">
        <f t="shared" ca="1" si="534"/>
        <v>0</v>
      </c>
      <c r="KK97" s="189">
        <f t="shared" ca="1" si="534"/>
        <v>0</v>
      </c>
      <c r="KL97" s="189">
        <f t="shared" ca="1" si="534"/>
        <v>0</v>
      </c>
      <c r="KM97" s="189">
        <f t="shared" ca="1" si="535"/>
        <v>0</v>
      </c>
      <c r="KN97" s="189">
        <f t="shared" ca="1" si="535"/>
        <v>0</v>
      </c>
      <c r="KO97" s="189">
        <f t="shared" ca="1" si="535"/>
        <v>0</v>
      </c>
      <c r="KP97" s="189">
        <f t="shared" ca="1" si="535"/>
        <v>0</v>
      </c>
      <c r="KQ97" s="189">
        <f t="shared" ca="1" si="535"/>
        <v>0</v>
      </c>
      <c r="KR97" s="189">
        <f t="shared" ca="1" si="535"/>
        <v>0</v>
      </c>
      <c r="KS97" s="189">
        <f t="shared" ca="1" si="535"/>
        <v>0</v>
      </c>
      <c r="KT97" s="189">
        <f t="shared" ca="1" si="535"/>
        <v>0</v>
      </c>
      <c r="KU97" s="189">
        <f t="shared" ca="1" si="535"/>
        <v>0</v>
      </c>
      <c r="KV97" s="189">
        <f t="shared" ca="1" si="535"/>
        <v>0</v>
      </c>
      <c r="KW97" s="189">
        <f t="shared" ca="1" si="536"/>
        <v>0</v>
      </c>
      <c r="KX97" s="189">
        <f t="shared" ca="1" si="536"/>
        <v>0</v>
      </c>
      <c r="KY97" s="189">
        <f t="shared" ca="1" si="536"/>
        <v>0</v>
      </c>
      <c r="KZ97" s="189">
        <f t="shared" ca="1" si="536"/>
        <v>0</v>
      </c>
      <c r="LA97" s="189">
        <f t="shared" ca="1" si="536"/>
        <v>0</v>
      </c>
      <c r="LB97" s="189">
        <f t="shared" ca="1" si="536"/>
        <v>0</v>
      </c>
      <c r="LC97" s="189">
        <f t="shared" ca="1" si="536"/>
        <v>0</v>
      </c>
      <c r="LD97" s="189">
        <f t="shared" ca="1" si="536"/>
        <v>0</v>
      </c>
      <c r="LE97" s="189">
        <f t="shared" ca="1" si="536"/>
        <v>0</v>
      </c>
      <c r="LF97" s="189">
        <f t="shared" ca="1" si="536"/>
        <v>0</v>
      </c>
      <c r="LG97" s="189">
        <f t="shared" ca="1" si="537"/>
        <v>0</v>
      </c>
      <c r="LH97" s="189">
        <f t="shared" ca="1" si="537"/>
        <v>0</v>
      </c>
      <c r="LI97" s="189">
        <f t="shared" ca="1" si="537"/>
        <v>0</v>
      </c>
      <c r="LJ97" s="189">
        <f t="shared" ca="1" si="537"/>
        <v>0</v>
      </c>
      <c r="LK97" s="189">
        <f t="shared" ca="1" si="537"/>
        <v>0</v>
      </c>
      <c r="LL97" s="189">
        <f t="shared" ca="1" si="537"/>
        <v>0</v>
      </c>
      <c r="LM97" s="189">
        <f t="shared" ca="1" si="537"/>
        <v>0</v>
      </c>
      <c r="LN97" s="189">
        <f t="shared" ca="1" si="537"/>
        <v>0</v>
      </c>
      <c r="LO97" s="189">
        <f t="shared" ca="1" si="537"/>
        <v>0</v>
      </c>
      <c r="LP97" s="189">
        <f t="shared" ca="1" si="537"/>
        <v>0</v>
      </c>
      <c r="LQ97" s="189">
        <f t="shared" ca="1" si="538"/>
        <v>0</v>
      </c>
      <c r="LR97" s="189">
        <f t="shared" ca="1" si="538"/>
        <v>0</v>
      </c>
      <c r="LS97" s="189">
        <f t="shared" ca="1" si="538"/>
        <v>0</v>
      </c>
      <c r="LT97" s="189">
        <f t="shared" ca="1" si="538"/>
        <v>0</v>
      </c>
      <c r="LU97" s="189">
        <f t="shared" ca="1" si="538"/>
        <v>0</v>
      </c>
      <c r="LV97" s="189">
        <f t="shared" ca="1" si="538"/>
        <v>0</v>
      </c>
      <c r="LW97" s="189">
        <f t="shared" ca="1" si="538"/>
        <v>0</v>
      </c>
      <c r="LX97" s="189">
        <f t="shared" ca="1" si="538"/>
        <v>0</v>
      </c>
      <c r="LY97" s="189">
        <f t="shared" ca="1" si="538"/>
        <v>0</v>
      </c>
      <c r="LZ97" s="189">
        <f t="shared" ca="1" si="538"/>
        <v>0</v>
      </c>
      <c r="MA97" s="189">
        <f t="shared" ca="1" si="539"/>
        <v>0</v>
      </c>
      <c r="MB97" s="189">
        <f t="shared" ca="1" si="539"/>
        <v>0</v>
      </c>
      <c r="MC97" s="189">
        <f t="shared" ca="1" si="539"/>
        <v>0</v>
      </c>
      <c r="MD97" s="189">
        <f t="shared" ca="1" si="539"/>
        <v>0</v>
      </c>
      <c r="ME97" s="189">
        <f t="shared" ca="1" si="539"/>
        <v>0</v>
      </c>
      <c r="MF97" s="189">
        <f t="shared" ca="1" si="539"/>
        <v>0</v>
      </c>
      <c r="MG97" s="189">
        <f t="shared" ca="1" si="539"/>
        <v>0</v>
      </c>
      <c r="MH97" s="189">
        <f t="shared" ca="1" si="539"/>
        <v>0</v>
      </c>
      <c r="MI97" s="189">
        <f t="shared" ca="1" si="539"/>
        <v>0</v>
      </c>
      <c r="MJ97" s="189">
        <f t="shared" ca="1" si="539"/>
        <v>0</v>
      </c>
      <c r="MK97" s="189">
        <f t="shared" ca="1" si="539"/>
        <v>0</v>
      </c>
      <c r="ML97" s="189">
        <f t="shared" ca="1" si="539"/>
        <v>0</v>
      </c>
      <c r="MM97" s="557">
        <f t="shared" ca="1" si="540"/>
        <v>0</v>
      </c>
      <c r="MN97" s="557">
        <f t="shared" ca="1" si="540"/>
        <v>0</v>
      </c>
      <c r="MO97" s="557">
        <f t="shared" ca="1" si="540"/>
        <v>0</v>
      </c>
      <c r="MP97" s="557">
        <f t="shared" ca="1" si="540"/>
        <v>0</v>
      </c>
      <c r="MQ97" s="557">
        <f t="shared" ca="1" si="540"/>
        <v>0</v>
      </c>
      <c r="MR97" s="557">
        <f t="shared" ca="1" si="540"/>
        <v>0</v>
      </c>
      <c r="MS97" s="557">
        <f t="shared" ca="1" si="540"/>
        <v>0</v>
      </c>
      <c r="MT97" s="557">
        <f t="shared" ca="1" si="540"/>
        <v>0</v>
      </c>
      <c r="MU97" s="557">
        <f t="shared" ca="1" si="540"/>
        <v>0</v>
      </c>
      <c r="MV97" s="557">
        <f t="shared" ca="1" si="540"/>
        <v>0</v>
      </c>
      <c r="MW97" s="557">
        <f t="shared" ca="1" si="541"/>
        <v>0</v>
      </c>
      <c r="MX97" s="557">
        <f t="shared" ca="1" si="541"/>
        <v>0</v>
      </c>
      <c r="MY97" s="557">
        <f t="shared" ca="1" si="541"/>
        <v>0</v>
      </c>
      <c r="MZ97" s="557">
        <f t="shared" ca="1" si="541"/>
        <v>0</v>
      </c>
      <c r="NA97" s="557">
        <f t="shared" ca="1" si="541"/>
        <v>0</v>
      </c>
      <c r="NB97" s="557">
        <f t="shared" ca="1" si="541"/>
        <v>0</v>
      </c>
      <c r="NC97" s="557">
        <f t="shared" ca="1" si="541"/>
        <v>0</v>
      </c>
      <c r="ND97" s="557">
        <f t="shared" ca="1" si="541"/>
        <v>0</v>
      </c>
      <c r="NE97" s="557">
        <f t="shared" ca="1" si="541"/>
        <v>0</v>
      </c>
      <c r="NF97" s="557">
        <f t="shared" ca="1" si="541"/>
        <v>0</v>
      </c>
      <c r="NG97" s="557">
        <f t="shared" ca="1" si="542"/>
        <v>0</v>
      </c>
      <c r="NH97" s="557">
        <f t="shared" ca="1" si="542"/>
        <v>0</v>
      </c>
      <c r="NI97" s="557">
        <f t="shared" ca="1" si="542"/>
        <v>0</v>
      </c>
      <c r="NJ97" s="557">
        <f t="shared" ca="1" si="542"/>
        <v>0</v>
      </c>
      <c r="NK97" s="557">
        <f t="shared" ca="1" si="542"/>
        <v>0</v>
      </c>
      <c r="NL97" s="557">
        <f t="shared" ca="1" si="542"/>
        <v>0</v>
      </c>
      <c r="NM97" s="557">
        <f t="shared" ca="1" si="542"/>
        <v>0</v>
      </c>
      <c r="NN97" s="557">
        <f t="shared" ca="1" si="542"/>
        <v>0</v>
      </c>
      <c r="NO97" s="557">
        <f t="shared" ca="1" si="542"/>
        <v>0</v>
      </c>
      <c r="NP97" s="557">
        <f t="shared" ca="1" si="542"/>
        <v>0</v>
      </c>
      <c r="NQ97" s="557">
        <f t="shared" ca="1" si="543"/>
        <v>0</v>
      </c>
      <c r="NR97" s="557">
        <f t="shared" ca="1" si="543"/>
        <v>0</v>
      </c>
      <c r="NS97" s="557">
        <f t="shared" ca="1" si="543"/>
        <v>0</v>
      </c>
      <c r="NT97" s="557">
        <f t="shared" ca="1" si="543"/>
        <v>0</v>
      </c>
      <c r="NU97" s="557">
        <f t="shared" ca="1" si="543"/>
        <v>0</v>
      </c>
      <c r="NV97" s="557">
        <f t="shared" ca="1" si="543"/>
        <v>0</v>
      </c>
      <c r="NW97" s="557">
        <f t="shared" ca="1" si="543"/>
        <v>0</v>
      </c>
      <c r="NX97" s="557">
        <f t="shared" ca="1" si="543"/>
        <v>0</v>
      </c>
      <c r="NY97" s="557">
        <f t="shared" ca="1" si="543"/>
        <v>0</v>
      </c>
      <c r="NZ97" s="557">
        <f t="shared" ca="1" si="543"/>
        <v>0</v>
      </c>
      <c r="OA97" s="557">
        <f t="shared" ca="1" si="544"/>
        <v>0</v>
      </c>
      <c r="OB97" s="557">
        <f t="shared" ca="1" si="544"/>
        <v>0</v>
      </c>
      <c r="OC97" s="557">
        <f t="shared" ca="1" si="544"/>
        <v>0</v>
      </c>
      <c r="OD97" s="557">
        <f t="shared" ca="1" si="544"/>
        <v>0</v>
      </c>
      <c r="OE97" s="557">
        <f t="shared" ca="1" si="544"/>
        <v>0</v>
      </c>
      <c r="OF97" s="557">
        <f t="shared" ca="1" si="544"/>
        <v>0</v>
      </c>
      <c r="OG97" s="557">
        <f t="shared" ca="1" si="544"/>
        <v>0</v>
      </c>
      <c r="OH97" s="557">
        <f t="shared" ca="1" si="544"/>
        <v>0</v>
      </c>
      <c r="OI97" s="557">
        <f t="shared" ca="1" si="544"/>
        <v>0</v>
      </c>
      <c r="OJ97" s="557">
        <f t="shared" ca="1" si="544"/>
        <v>0</v>
      </c>
      <c r="OK97" s="557">
        <f t="shared" ca="1" si="545"/>
        <v>0</v>
      </c>
      <c r="OL97" s="557">
        <f t="shared" ca="1" si="545"/>
        <v>0</v>
      </c>
      <c r="OM97" s="557">
        <f t="shared" ca="1" si="545"/>
        <v>0</v>
      </c>
      <c r="ON97" s="557">
        <f t="shared" ca="1" si="545"/>
        <v>0</v>
      </c>
      <c r="OO97" s="557">
        <f t="shared" ca="1" si="545"/>
        <v>0</v>
      </c>
      <c r="OP97" s="557">
        <f t="shared" ca="1" si="545"/>
        <v>0</v>
      </c>
      <c r="OQ97" s="557">
        <f t="shared" ca="1" si="545"/>
        <v>0</v>
      </c>
      <c r="OR97" s="557">
        <f t="shared" ca="1" si="545"/>
        <v>0</v>
      </c>
      <c r="OS97" s="557">
        <f t="shared" ca="1" si="545"/>
        <v>0</v>
      </c>
      <c r="OT97" s="557">
        <f t="shared" ca="1" si="545"/>
        <v>0</v>
      </c>
      <c r="OU97" s="557">
        <f t="shared" ca="1" si="546"/>
        <v>0</v>
      </c>
      <c r="OV97" s="557">
        <f t="shared" ca="1" si="546"/>
        <v>0</v>
      </c>
      <c r="OW97" s="557">
        <f t="shared" ca="1" si="546"/>
        <v>0</v>
      </c>
      <c r="OX97" s="557">
        <f t="shared" ca="1" si="546"/>
        <v>0</v>
      </c>
      <c r="OY97" s="557">
        <f t="shared" ca="1" si="546"/>
        <v>0</v>
      </c>
      <c r="OZ97" s="557">
        <f t="shared" ca="1" si="546"/>
        <v>0</v>
      </c>
      <c r="PA97" s="557">
        <f t="shared" ca="1" si="546"/>
        <v>0</v>
      </c>
      <c r="PB97" s="557">
        <f t="shared" ca="1" si="546"/>
        <v>0</v>
      </c>
      <c r="PC97" s="557">
        <f t="shared" ca="1" si="546"/>
        <v>0</v>
      </c>
      <c r="PD97" s="557">
        <f t="shared" ca="1" si="546"/>
        <v>0</v>
      </c>
      <c r="PE97" s="557">
        <f t="shared" ca="1" si="547"/>
        <v>0</v>
      </c>
      <c r="PF97" s="557">
        <f t="shared" ca="1" si="547"/>
        <v>0</v>
      </c>
      <c r="PG97" s="557">
        <f t="shared" ca="1" si="547"/>
        <v>0</v>
      </c>
      <c r="PH97" s="557">
        <f t="shared" ca="1" si="547"/>
        <v>0</v>
      </c>
      <c r="PI97" s="557">
        <f t="shared" ca="1" si="547"/>
        <v>0</v>
      </c>
      <c r="PJ97" s="557">
        <f t="shared" ca="1" si="547"/>
        <v>0</v>
      </c>
      <c r="PK97" s="557">
        <f t="shared" ca="1" si="547"/>
        <v>0</v>
      </c>
      <c r="PL97" s="557">
        <f t="shared" ca="1" si="547"/>
        <v>0</v>
      </c>
      <c r="PM97" s="557">
        <f t="shared" ca="1" si="547"/>
        <v>0</v>
      </c>
      <c r="PN97" s="557">
        <f t="shared" ca="1" si="547"/>
        <v>0</v>
      </c>
      <c r="PO97" s="557">
        <f t="shared" ca="1" si="548"/>
        <v>0</v>
      </c>
      <c r="PP97" s="557">
        <f t="shared" ca="1" si="548"/>
        <v>0</v>
      </c>
      <c r="PQ97" s="557">
        <f t="shared" ca="1" si="548"/>
        <v>0</v>
      </c>
      <c r="PR97" s="557">
        <f t="shared" ca="1" si="548"/>
        <v>0</v>
      </c>
      <c r="PS97" s="557">
        <f t="shared" ca="1" si="548"/>
        <v>0</v>
      </c>
      <c r="PT97" s="557">
        <f t="shared" ca="1" si="548"/>
        <v>0</v>
      </c>
      <c r="PU97" s="557">
        <f t="shared" ca="1" si="548"/>
        <v>0</v>
      </c>
      <c r="PV97" s="557">
        <f t="shared" ca="1" si="548"/>
        <v>0</v>
      </c>
      <c r="PW97" s="557">
        <f t="shared" ca="1" si="548"/>
        <v>0</v>
      </c>
      <c r="PX97" s="557">
        <f t="shared" ca="1" si="548"/>
        <v>0</v>
      </c>
      <c r="PY97" s="557">
        <f t="shared" ca="1" si="549"/>
        <v>0</v>
      </c>
      <c r="PZ97" s="557">
        <f t="shared" ca="1" si="549"/>
        <v>0</v>
      </c>
      <c r="QA97" s="557">
        <f t="shared" ca="1" si="549"/>
        <v>0</v>
      </c>
      <c r="QB97" s="557">
        <f t="shared" ca="1" si="549"/>
        <v>0</v>
      </c>
      <c r="QC97" s="557">
        <f t="shared" ca="1" si="549"/>
        <v>0</v>
      </c>
      <c r="QD97" s="557">
        <f t="shared" ca="1" si="549"/>
        <v>0</v>
      </c>
      <c r="QE97" s="557">
        <f t="shared" ca="1" si="549"/>
        <v>0</v>
      </c>
      <c r="QF97" s="557">
        <f t="shared" ca="1" si="549"/>
        <v>0</v>
      </c>
      <c r="QG97" s="557">
        <f t="shared" ca="1" si="549"/>
        <v>0</v>
      </c>
      <c r="QH97" s="557">
        <f t="shared" ca="1" si="549"/>
        <v>0</v>
      </c>
      <c r="QI97" s="557">
        <f t="shared" ca="1" si="550"/>
        <v>0</v>
      </c>
      <c r="QJ97" s="557">
        <f t="shared" ca="1" si="550"/>
        <v>0</v>
      </c>
      <c r="QK97" s="557">
        <f t="shared" ca="1" si="550"/>
        <v>0</v>
      </c>
      <c r="QL97" s="557">
        <f t="shared" ca="1" si="550"/>
        <v>0</v>
      </c>
      <c r="QM97" s="557">
        <f t="shared" ca="1" si="550"/>
        <v>0</v>
      </c>
      <c r="QN97" s="557">
        <f t="shared" ca="1" si="550"/>
        <v>0</v>
      </c>
      <c r="QO97" s="557">
        <f t="shared" ca="1" si="550"/>
        <v>0</v>
      </c>
      <c r="QP97" s="557">
        <f t="shared" ca="1" si="550"/>
        <v>0</v>
      </c>
      <c r="QQ97" s="557">
        <f t="shared" ca="1" si="550"/>
        <v>0</v>
      </c>
      <c r="QR97" s="557">
        <f t="shared" ca="1" si="550"/>
        <v>0</v>
      </c>
      <c r="QS97" s="557">
        <f t="shared" ca="1" si="551"/>
        <v>0</v>
      </c>
      <c r="QT97" s="557">
        <f t="shared" ca="1" si="551"/>
        <v>0</v>
      </c>
      <c r="QU97" s="557">
        <f t="shared" ca="1" si="551"/>
        <v>0</v>
      </c>
      <c r="QV97" s="557">
        <f t="shared" ca="1" si="551"/>
        <v>0</v>
      </c>
      <c r="QW97" s="557">
        <f t="shared" ca="1" si="551"/>
        <v>0</v>
      </c>
      <c r="QX97" s="557">
        <f t="shared" ca="1" si="551"/>
        <v>0</v>
      </c>
      <c r="QY97" s="557">
        <f t="shared" ca="1" si="551"/>
        <v>0</v>
      </c>
      <c r="QZ97" s="557">
        <f t="shared" ca="1" si="551"/>
        <v>0</v>
      </c>
      <c r="RA97" s="557">
        <f t="shared" ca="1" si="551"/>
        <v>0</v>
      </c>
      <c r="RB97" s="557">
        <f t="shared" ca="1" si="551"/>
        <v>0</v>
      </c>
      <c r="RC97" s="557">
        <f t="shared" ca="1" si="552"/>
        <v>0</v>
      </c>
      <c r="RD97" s="557">
        <f t="shared" ca="1" si="552"/>
        <v>0</v>
      </c>
      <c r="RE97" s="557">
        <f t="shared" ca="1" si="552"/>
        <v>0</v>
      </c>
      <c r="RF97" s="557">
        <f t="shared" ca="1" si="552"/>
        <v>0</v>
      </c>
      <c r="RG97" s="557">
        <f t="shared" ca="1" si="552"/>
        <v>0</v>
      </c>
      <c r="RH97" s="557">
        <f t="shared" ca="1" si="552"/>
        <v>0</v>
      </c>
      <c r="RI97" s="557">
        <f t="shared" ca="1" si="552"/>
        <v>0</v>
      </c>
      <c r="RJ97" s="557">
        <f t="shared" ca="1" si="552"/>
        <v>0</v>
      </c>
      <c r="RK97" s="557">
        <f t="shared" ca="1" si="552"/>
        <v>0</v>
      </c>
      <c r="RL97" s="557">
        <f t="shared" ca="1" si="552"/>
        <v>0</v>
      </c>
      <c r="RM97" s="557">
        <f t="shared" ca="1" si="553"/>
        <v>0</v>
      </c>
      <c r="RN97" s="557">
        <f t="shared" ca="1" si="553"/>
        <v>0</v>
      </c>
      <c r="RO97" s="557">
        <f t="shared" ca="1" si="553"/>
        <v>0</v>
      </c>
      <c r="RP97" s="557">
        <f t="shared" ca="1" si="553"/>
        <v>0</v>
      </c>
      <c r="RQ97" s="557">
        <f t="shared" ca="1" si="553"/>
        <v>0</v>
      </c>
      <c r="RR97" s="557">
        <f t="shared" ca="1" si="553"/>
        <v>0</v>
      </c>
      <c r="RS97" s="557">
        <f t="shared" ca="1" si="553"/>
        <v>0</v>
      </c>
      <c r="RT97" s="557">
        <f t="shared" ca="1" si="553"/>
        <v>0</v>
      </c>
      <c r="RU97" s="557">
        <f t="shared" ca="1" si="553"/>
        <v>0</v>
      </c>
      <c r="RV97" s="557">
        <f t="shared" ca="1" si="553"/>
        <v>0</v>
      </c>
      <c r="RW97" s="557">
        <f t="shared" ca="1" si="554"/>
        <v>0</v>
      </c>
      <c r="RX97" s="557">
        <f t="shared" ca="1" si="554"/>
        <v>0</v>
      </c>
      <c r="RY97" s="557">
        <f t="shared" ca="1" si="554"/>
        <v>0</v>
      </c>
      <c r="RZ97" s="557">
        <f t="shared" ca="1" si="554"/>
        <v>0</v>
      </c>
      <c r="SA97" s="557">
        <f t="shared" ca="1" si="554"/>
        <v>0</v>
      </c>
      <c r="SB97" s="557">
        <f t="shared" ca="1" si="554"/>
        <v>0</v>
      </c>
      <c r="SC97" s="557">
        <f t="shared" ca="1" si="554"/>
        <v>0</v>
      </c>
      <c r="SD97" s="557">
        <f t="shared" ca="1" si="554"/>
        <v>0</v>
      </c>
      <c r="SE97" s="557">
        <f t="shared" ca="1" si="554"/>
        <v>0</v>
      </c>
      <c r="SF97" s="557">
        <f t="shared" ca="1" si="554"/>
        <v>0</v>
      </c>
      <c r="SG97" s="557">
        <f t="shared" ca="1" si="555"/>
        <v>0</v>
      </c>
      <c r="SH97" s="557">
        <f t="shared" ca="1" si="555"/>
        <v>0</v>
      </c>
      <c r="SI97" s="557">
        <f t="shared" ca="1" si="555"/>
        <v>0</v>
      </c>
      <c r="SJ97" s="557">
        <f t="shared" ca="1" si="555"/>
        <v>0</v>
      </c>
      <c r="SK97" s="557">
        <f t="shared" ca="1" si="555"/>
        <v>0</v>
      </c>
      <c r="SL97" s="557">
        <f t="shared" ca="1" si="555"/>
        <v>0</v>
      </c>
      <c r="SM97" s="557">
        <f t="shared" ca="1" si="555"/>
        <v>0</v>
      </c>
      <c r="SN97" s="557">
        <f t="shared" ca="1" si="555"/>
        <v>0</v>
      </c>
      <c r="SO97" s="557">
        <f t="shared" ca="1" si="555"/>
        <v>0</v>
      </c>
      <c r="SP97" s="557">
        <f t="shared" ca="1" si="555"/>
        <v>0</v>
      </c>
      <c r="SQ97" s="557">
        <f t="shared" ca="1" si="556"/>
        <v>0</v>
      </c>
      <c r="SR97" s="557">
        <f t="shared" ca="1" si="556"/>
        <v>0</v>
      </c>
      <c r="SS97" s="557">
        <f t="shared" ca="1" si="556"/>
        <v>0</v>
      </c>
      <c r="ST97" s="557">
        <f t="shared" ca="1" si="556"/>
        <v>0</v>
      </c>
      <c r="SU97" s="557">
        <f t="shared" ca="1" si="556"/>
        <v>0</v>
      </c>
      <c r="SV97" s="557">
        <f t="shared" ca="1" si="556"/>
        <v>0</v>
      </c>
      <c r="SW97" s="557">
        <f t="shared" ca="1" si="556"/>
        <v>0</v>
      </c>
      <c r="SX97" s="557">
        <f t="shared" ca="1" si="556"/>
        <v>0</v>
      </c>
      <c r="SY97" s="557">
        <f t="shared" ca="1" si="556"/>
        <v>0</v>
      </c>
      <c r="SZ97" s="557">
        <f t="shared" ca="1" si="556"/>
        <v>0</v>
      </c>
      <c r="TA97" s="557">
        <f t="shared" ca="1" si="557"/>
        <v>0</v>
      </c>
      <c r="TB97" s="557">
        <f t="shared" ca="1" si="557"/>
        <v>0</v>
      </c>
      <c r="TC97" s="557">
        <f t="shared" ca="1" si="557"/>
        <v>0</v>
      </c>
      <c r="TD97" s="557">
        <f t="shared" ca="1" si="557"/>
        <v>0</v>
      </c>
      <c r="TE97" s="557">
        <f t="shared" ca="1" si="557"/>
        <v>0</v>
      </c>
      <c r="TF97" s="557">
        <f t="shared" ca="1" si="557"/>
        <v>0</v>
      </c>
      <c r="TG97" s="557">
        <f t="shared" ca="1" si="557"/>
        <v>0</v>
      </c>
      <c r="TH97" s="557">
        <f t="shared" ca="1" si="557"/>
        <v>0</v>
      </c>
      <c r="TI97" s="557">
        <f t="shared" ca="1" si="557"/>
        <v>0</v>
      </c>
      <c r="TJ97" s="557">
        <f t="shared" ca="1" si="557"/>
        <v>0</v>
      </c>
      <c r="TK97" s="557">
        <f t="shared" ca="1" si="558"/>
        <v>0</v>
      </c>
      <c r="TL97" s="557">
        <f t="shared" ca="1" si="558"/>
        <v>0</v>
      </c>
      <c r="TM97" s="557">
        <f t="shared" ca="1" si="558"/>
        <v>0</v>
      </c>
      <c r="TN97" s="557">
        <f t="shared" ca="1" si="558"/>
        <v>0</v>
      </c>
      <c r="TO97" s="557">
        <f t="shared" ca="1" si="558"/>
        <v>0</v>
      </c>
      <c r="TP97" s="557">
        <f t="shared" ca="1" si="558"/>
        <v>0</v>
      </c>
      <c r="TQ97" s="557">
        <f t="shared" ca="1" si="558"/>
        <v>0</v>
      </c>
      <c r="TR97" s="557">
        <f t="shared" ca="1" si="558"/>
        <v>0</v>
      </c>
      <c r="TS97" s="557">
        <f t="shared" ca="1" si="558"/>
        <v>0</v>
      </c>
      <c r="TT97" s="557">
        <f t="shared" ca="1" si="558"/>
        <v>0</v>
      </c>
      <c r="TU97" s="557">
        <f t="shared" ca="1" si="559"/>
        <v>0</v>
      </c>
      <c r="TV97" s="557">
        <f t="shared" ca="1" si="559"/>
        <v>0</v>
      </c>
      <c r="TW97" s="557">
        <f t="shared" ca="1" si="559"/>
        <v>0</v>
      </c>
      <c r="TX97" s="557">
        <f t="shared" ca="1" si="559"/>
        <v>0</v>
      </c>
      <c r="TY97" s="557">
        <f t="shared" ca="1" si="559"/>
        <v>0</v>
      </c>
      <c r="TZ97" s="557">
        <f t="shared" ca="1" si="559"/>
        <v>0</v>
      </c>
      <c r="UA97" s="557">
        <f t="shared" ca="1" si="559"/>
        <v>0</v>
      </c>
      <c r="UB97" s="557">
        <f t="shared" ca="1" si="559"/>
        <v>0</v>
      </c>
      <c r="UC97" s="557">
        <f t="shared" ca="1" si="559"/>
        <v>0</v>
      </c>
      <c r="UD97" s="557">
        <f t="shared" ca="1" si="559"/>
        <v>0</v>
      </c>
      <c r="UE97" s="557">
        <f t="shared" ca="1" si="560"/>
        <v>0</v>
      </c>
      <c r="UF97" s="557">
        <f t="shared" ca="1" si="560"/>
        <v>0</v>
      </c>
      <c r="UG97" s="557">
        <f t="shared" ca="1" si="560"/>
        <v>0</v>
      </c>
      <c r="UH97" s="557">
        <f t="shared" ca="1" si="560"/>
        <v>0</v>
      </c>
      <c r="UI97" s="557">
        <f t="shared" ca="1" si="560"/>
        <v>0</v>
      </c>
      <c r="UJ97" s="557">
        <f t="shared" ca="1" si="560"/>
        <v>0</v>
      </c>
      <c r="UK97" s="557">
        <f t="shared" ca="1" si="560"/>
        <v>0</v>
      </c>
      <c r="UL97" s="557">
        <f t="shared" ca="1" si="560"/>
        <v>0</v>
      </c>
      <c r="UM97" s="557">
        <f t="shared" ca="1" si="560"/>
        <v>0</v>
      </c>
      <c r="UN97" s="557">
        <f t="shared" ca="1" si="560"/>
        <v>0</v>
      </c>
      <c r="UO97" s="557">
        <f t="shared" ca="1" si="561"/>
        <v>0</v>
      </c>
      <c r="UP97" s="557">
        <f t="shared" ca="1" si="561"/>
        <v>0</v>
      </c>
      <c r="UQ97" s="557">
        <f t="shared" ca="1" si="561"/>
        <v>0</v>
      </c>
      <c r="UR97" s="557">
        <f t="shared" ca="1" si="561"/>
        <v>0</v>
      </c>
      <c r="US97" s="557">
        <f t="shared" ca="1" si="561"/>
        <v>0</v>
      </c>
      <c r="UT97" s="557">
        <f t="shared" ca="1" si="561"/>
        <v>0</v>
      </c>
      <c r="UU97" s="557">
        <f t="shared" ca="1" si="561"/>
        <v>0</v>
      </c>
      <c r="UV97" s="557">
        <f t="shared" ca="1" si="561"/>
        <v>0</v>
      </c>
      <c r="UW97" s="557">
        <f t="shared" ca="1" si="561"/>
        <v>0</v>
      </c>
      <c r="UX97" s="557">
        <f t="shared" ca="1" si="561"/>
        <v>0</v>
      </c>
      <c r="UY97" s="557">
        <f t="shared" ca="1" si="562"/>
        <v>0</v>
      </c>
      <c r="UZ97" s="557">
        <f t="shared" ca="1" si="562"/>
        <v>0</v>
      </c>
      <c r="VA97" s="557">
        <f t="shared" ca="1" si="562"/>
        <v>0</v>
      </c>
      <c r="VB97" s="557">
        <f t="shared" ca="1" si="562"/>
        <v>0</v>
      </c>
      <c r="VC97" s="557">
        <f t="shared" ca="1" si="562"/>
        <v>0</v>
      </c>
      <c r="VD97" s="557">
        <f t="shared" ca="1" si="562"/>
        <v>0</v>
      </c>
      <c r="VE97" s="557">
        <f t="shared" ca="1" si="562"/>
        <v>0</v>
      </c>
      <c r="VF97" s="557">
        <f t="shared" ca="1" si="562"/>
        <v>0</v>
      </c>
      <c r="VG97" s="557">
        <f t="shared" ca="1" si="562"/>
        <v>0</v>
      </c>
      <c r="VH97" s="557">
        <f t="shared" ca="1" si="562"/>
        <v>0</v>
      </c>
      <c r="VI97" s="557">
        <f t="shared" ca="1" si="562"/>
        <v>0</v>
      </c>
      <c r="VJ97" s="189">
        <f t="shared" ca="1" si="563"/>
        <v>0</v>
      </c>
      <c r="VK97" s="189">
        <f t="shared" ca="1" si="563"/>
        <v>0</v>
      </c>
      <c r="VL97" s="189">
        <f t="shared" ca="1" si="563"/>
        <v>0</v>
      </c>
      <c r="VM97" s="189">
        <f t="shared" ca="1" si="563"/>
        <v>0</v>
      </c>
      <c r="VN97" s="189">
        <f t="shared" ca="1" si="563"/>
        <v>0</v>
      </c>
      <c r="VO97" s="230">
        <f t="shared" ca="1" si="473"/>
        <v>0</v>
      </c>
      <c r="VP97" s="189">
        <f t="shared" ca="1" si="564"/>
        <v>0</v>
      </c>
      <c r="VQ97" s="189">
        <f t="shared" ca="1" si="564"/>
        <v>0</v>
      </c>
      <c r="VR97" s="189">
        <f t="shared" ca="1" si="564"/>
        <v>0</v>
      </c>
      <c r="VS97" s="189">
        <f t="shared" ca="1" si="564"/>
        <v>0</v>
      </c>
      <c r="VT97" s="189">
        <f t="shared" ca="1" si="564"/>
        <v>0</v>
      </c>
      <c r="VU97" s="230">
        <f t="shared" ca="1" si="475"/>
        <v>0</v>
      </c>
      <c r="VV97" s="231">
        <f t="shared" ca="1" si="476"/>
        <v>0</v>
      </c>
      <c r="VW97" s="231">
        <f t="shared" ca="1" si="476"/>
        <v>0</v>
      </c>
      <c r="VX97" s="231">
        <f t="shared" ca="1" si="476"/>
        <v>0</v>
      </c>
      <c r="VY97" s="231">
        <f t="shared" ca="1" si="476"/>
        <v>0</v>
      </c>
      <c r="VZ97" s="544">
        <f t="shared" ca="1" si="477"/>
        <v>0</v>
      </c>
      <c r="WA97" s="231">
        <f t="shared" ca="1" si="478"/>
        <v>0</v>
      </c>
      <c r="WB97" s="231">
        <f t="shared" ca="1" si="478"/>
        <v>0</v>
      </c>
      <c r="WC97" s="231">
        <f t="shared" ca="1" si="478"/>
        <v>0</v>
      </c>
      <c r="WD97" s="231">
        <f t="shared" ca="1" si="478"/>
        <v>0</v>
      </c>
      <c r="WE97" s="544">
        <f t="shared" ca="1" si="565"/>
        <v>0</v>
      </c>
      <c r="WF97" s="544">
        <f t="shared" ca="1" si="565"/>
        <v>0</v>
      </c>
      <c r="WG97" s="544">
        <f t="shared" ca="1" si="565"/>
        <v>0</v>
      </c>
      <c r="WH97" s="544">
        <f t="shared" ca="1" si="565"/>
        <v>0</v>
      </c>
      <c r="WI97" s="544">
        <f t="shared" ca="1" si="565"/>
        <v>0</v>
      </c>
      <c r="WJ97" s="544">
        <f t="shared" ca="1" si="565"/>
        <v>0</v>
      </c>
      <c r="WK97" s="544">
        <f t="shared" ca="1" si="565"/>
        <v>0</v>
      </c>
      <c r="WL97" s="535" cm="1">
        <f t="array" aca="1" ref="WL97" ca="1">INDEX(WL$13:WL96,$B97+1,1)</f>
        <v>0</v>
      </c>
      <c r="WM97" s="411">
        <f t="shared" ca="1" si="480"/>
        <v>19</v>
      </c>
      <c r="WN97" s="18"/>
      <c r="WO97" s="535" cm="1">
        <f t="array" aca="1" ref="WO97" ca="1">INDEX(WO$13:WO96,$B97+1,1)</f>
        <v>0</v>
      </c>
      <c r="WP97" s="411">
        <f t="shared" si="481"/>
        <v>0</v>
      </c>
      <c r="WQ97" s="535" cm="1">
        <f t="array" aca="1" ref="WQ97" ca="1">INDEX(WQ$13:WQ96,$B97+1,1)</f>
        <v>0</v>
      </c>
      <c r="WR97" s="535" t="str" cm="1">
        <f t="array" aca="1" ref="WR97" ca="1">INDEX(WR$13:WR96,$B97+1,1)</f>
        <v>-</v>
      </c>
      <c r="WS97" s="535" t="str" cm="1">
        <f t="array" aca="1" ref="WS97" ca="1">INDEX(WS$13:WS96,$B97+1,1)</f>
        <v>-</v>
      </c>
      <c r="WT97" s="535" t="str" cm="1">
        <f t="array" aca="1" ref="WT97" ca="1">INDEX(WT$13:WT96,$B97+1,1)</f>
        <v>-</v>
      </c>
      <c r="WU97" s="535" t="str" cm="1">
        <f t="array" aca="1" ref="WU97" ca="1">INDEX(WU$13:WU96,$B97+1,1)</f>
        <v>-</v>
      </c>
      <c r="WV97" s="535" t="str" cm="1">
        <f t="array" aca="1" ref="WV97" ca="1">INDEX(WV$13:WV96,$B97+1,1)</f>
        <v>-</v>
      </c>
      <c r="WW97" s="535" t="str" cm="1">
        <f t="array" aca="1" ref="WW97" ca="1">INDEX(WW$13:WW96,$B97+1,1)</f>
        <v>-</v>
      </c>
      <c r="WX97" s="535" t="str" cm="1">
        <f t="array" aca="1" ref="WX97" ca="1">INDEX(WX$13:WX96,$B97+1,1)</f>
        <v>-</v>
      </c>
      <c r="WY97" s="535" t="str" cm="1">
        <f t="array" aca="1" ref="WY97" ca="1">INDEX(WY$13:WY96,$B97+1,1)</f>
        <v>-</v>
      </c>
      <c r="WZ97" s="535" t="str" cm="1">
        <f t="array" aca="1" ref="WZ97" ca="1">INDEX(WZ$13:WZ96,$B97+1,1)</f>
        <v>-</v>
      </c>
      <c r="XA97" s="535" t="str" cm="1">
        <f t="array" aca="1" ref="XA97" ca="1">INDEX(XA$13:XA96,$B97+1,1)</f>
        <v>-</v>
      </c>
      <c r="XB97" s="535" t="str" cm="1">
        <f t="array" aca="1" ref="XB97" ca="1">INDEX(XB$13:XB96,$B97+1,1)</f>
        <v>-</v>
      </c>
      <c r="XC97" s="535" t="str" cm="1">
        <f t="array" aca="1" ref="XC97" ca="1">INDEX(XC$13:XC96,$B97+1,1)</f>
        <v>-</v>
      </c>
      <c r="XD97" s="535" t="str" cm="1">
        <f t="array" aca="1" ref="XD97" ca="1">INDEX(XD$13:XD96,$B97+1,1)</f>
        <v>-</v>
      </c>
      <c r="XE97" s="535" t="str" cm="1">
        <f t="array" aca="1" ref="XE97" ca="1">INDEX(XE$13:XE96,$B97+1,1)</f>
        <v>-</v>
      </c>
      <c r="XF97" s="535" t="str" cm="1">
        <f t="array" aca="1" ref="XF97" ca="1">INDEX(XF$13:XF96,$B97+1,1)</f>
        <v>-</v>
      </c>
      <c r="XG97" s="535" t="str" cm="1">
        <f t="array" aca="1" ref="XG97" ca="1">INDEX(XG$13:XG96,$B97+1,1)</f>
        <v>-</v>
      </c>
      <c r="XH97" s="18"/>
      <c r="XI97" s="411" t="b">
        <f t="shared" ca="1" si="482"/>
        <v>0</v>
      </c>
      <c r="XJ97" s="411" t="str">
        <f t="shared" ca="1" si="483"/>
        <v>-</v>
      </c>
      <c r="XK97" s="535" t="str" cm="1">
        <f t="array" aca="1" ref="XK97" ca="1">INDEX(XK$13:XK96,$B97+1,1)</f>
        <v>-</v>
      </c>
      <c r="XL97" s="535" t="str" cm="1">
        <f t="array" aca="1" ref="XL97" ca="1">INDEX(XL$13:XL96,$B97+1,1)</f>
        <v>-</v>
      </c>
      <c r="XM97" s="535" t="str" cm="1">
        <f t="array" aca="1" ref="XM97" ca="1">INDEX(XM$13:XM96,$B97+1,1)</f>
        <v>-</v>
      </c>
      <c r="XN97" s="545" cm="1">
        <f t="array" aca="1" ref="XN97" ca="1">INDEX(i.AgeJ,$AD97,1)</f>
        <v>0</v>
      </c>
      <c r="XO97" s="535" t="str" cm="1">
        <f t="array" aca="1" ref="XO97" ca="1">INDEX(XO$13:XO96,$B97+1,1)</f>
        <v>-</v>
      </c>
      <c r="XP97" s="411" t="str">
        <f t="shared" si="484"/>
        <v>-</v>
      </c>
      <c r="XQ97" s="411" t="str">
        <f t="shared" si="484"/>
        <v>-</v>
      </c>
      <c r="XR97" s="535" t="str" cm="1">
        <f t="array" aca="1" ref="XR97" ca="1">INDEX(XR$13:XR96,$B97+1,1)</f>
        <v>-</v>
      </c>
      <c r="XS97" s="535" t="str" cm="1">
        <f t="array" aca="1" ref="XS97" ca="1">INDEX(XS$13:XS96,$B97+1,1)</f>
        <v>-</v>
      </c>
      <c r="XT97" s="535" t="str" cm="1">
        <f t="array" aca="1" ref="XT97" ca="1">INDEX(XT$13:XT96,$B97+1,1)</f>
        <v>-</v>
      </c>
      <c r="XU97" s="535" t="str" cm="1">
        <f t="array" aca="1" ref="XU97" ca="1">INDEX(XU$13:XU96,$B97+1,1)</f>
        <v>-</v>
      </c>
      <c r="XV97" s="535" t="str" cm="1">
        <f t="array" aca="1" ref="XV97" ca="1">INDEX(XV$13:XV96,$B97+1,1)</f>
        <v>-</v>
      </c>
      <c r="XW97" s="535" t="b" cm="1">
        <f t="array" aca="1" ref="XW97" ca="1">INDEX(XW$13:XW96,$B97+1,1)</f>
        <v>1</v>
      </c>
      <c r="XX97" s="535" t="str" cm="1">
        <f t="array" aca="1" ref="XX97" ca="1">INDEX(XX$13:XX96,$B97+1,1)</f>
        <v>-</v>
      </c>
      <c r="XY97" s="535" cm="1">
        <f t="array" aca="1" ref="XY97" ca="1">INDEX(XY$13:XY96,$B97+1,1)</f>
        <v>0</v>
      </c>
      <c r="XZ97" s="535" cm="1">
        <f t="array" aca="1" ref="XZ97" ca="1">INDEX(XZ$13:XZ96,$B97+1,1)</f>
        <v>0</v>
      </c>
      <c r="YA97" s="535" cm="1">
        <f t="array" aca="1" ref="YA97" ca="1">INDEX(YA$13:YA96,$B97+1,1)</f>
        <v>0</v>
      </c>
      <c r="YB97" s="18"/>
      <c r="YC97" s="411">
        <f t="shared" si="485"/>
        <v>50</v>
      </c>
      <c r="YD97" s="411">
        <f t="shared" si="485"/>
        <v>50</v>
      </c>
      <c r="YE97" s="411">
        <f t="shared" si="485"/>
        <v>50</v>
      </c>
      <c r="YF97" s="411">
        <f t="shared" si="485"/>
        <v>50</v>
      </c>
      <c r="YG97" s="535" cm="1">
        <f t="array" aca="1" ref="YG97" ca="1">INDEX(YG$13:YG96,$B97+1,1)</f>
        <v>1</v>
      </c>
      <c r="YH97" s="535" cm="1">
        <f t="array" aca="1" ref="YH97" ca="1">INDEX(YH$13:YH96,$B97+1,1)</f>
        <v>1</v>
      </c>
      <c r="YI97" s="535" cm="1">
        <f t="array" aca="1" ref="YI97" ca="1">INDEX(YI$13:YI96,$B97+1,1)</f>
        <v>1</v>
      </c>
      <c r="YJ97" s="535" cm="1">
        <f t="array" aca="1" ref="YJ97" ca="1">INDEX(YJ$13:YJ96,$B97+1,1)</f>
        <v>1</v>
      </c>
      <c r="YK97" s="535" t="str" cm="1">
        <f t="array" aca="1" ref="YK97" ca="1">INDEX(YK$13:YK96,$B97+1,1)</f>
        <v>-</v>
      </c>
      <c r="YL97" s="535" t="str" cm="1">
        <f t="array" aca="1" ref="YL97" ca="1">INDEX(YL$13:YL96,$B97+1,1)</f>
        <v>-</v>
      </c>
      <c r="YM97" s="535" t="str" cm="1">
        <f t="array" aca="1" ref="YM97" ca="1">INDEX(YM$13:YM96,$B97+1,1)</f>
        <v>-</v>
      </c>
      <c r="YN97" s="535" t="str" cm="1">
        <f t="array" aca="1" ref="YN97" ca="1">INDEX(YN$13:YN96,$B97+1,1)</f>
        <v>-</v>
      </c>
      <c r="YO97" s="535" t="str" cm="1">
        <f t="array" aca="1" ref="YO97" ca="1">INDEX(YO$13:YO96,$B97+1,1)</f>
        <v>-</v>
      </c>
      <c r="YP97" s="535" t="str" cm="1">
        <f t="array" aca="1" ref="YP97" ca="1">INDEX(YP$13:YP96,$B97+1,1)</f>
        <v>-</v>
      </c>
      <c r="YQ97" s="535" t="str" cm="1">
        <f t="array" aca="1" ref="YQ97" ca="1">INDEX(YQ$13:YQ96,$B97+1,1)</f>
        <v>-</v>
      </c>
      <c r="YR97" s="18"/>
      <c r="YS97" s="535" t="str" cm="1">
        <f t="array" aca="1" ref="YS97" ca="1">INDEX(YS$13:YS96,$B97+1,1)</f>
        <v>-</v>
      </c>
      <c r="YT97" s="411">
        <f t="shared" ca="1" si="486"/>
        <v>1</v>
      </c>
      <c r="YU97" s="18"/>
      <c r="YV97" s="669" t="str">
        <f t="shared" ca="1" si="487"/>
        <v>-</v>
      </c>
      <c r="YW97" s="535" t="b" cm="1">
        <f t="array" aca="1" ref="YW97" ca="1">INDEX(YW$13:YW96,$B97+1,1)</f>
        <v>0</v>
      </c>
      <c r="YX97" s="535" t="b" cm="1">
        <f t="array" aca="1" ref="YX97" ca="1">INDEX(YX$13:YX96,$B97+1,1)</f>
        <v>1</v>
      </c>
      <c r="YY97" s="535" t="str" cm="1">
        <f t="array" aca="1" ref="YY97" ca="1">INDEX(YY$13:YY96,$B97+1,1)</f>
        <v>-</v>
      </c>
      <c r="YZ97" s="411" t="b">
        <f t="shared" ca="1" si="514"/>
        <v>1</v>
      </c>
      <c r="ZA97" s="535" t="b" cm="1">
        <f t="array" aca="1" ref="ZA97" ca="1">INDEX(ZA$13:ZA96,$B97+1,1)</f>
        <v>0</v>
      </c>
      <c r="ZB97" s="535" cm="1">
        <f t="array" aca="1" ref="ZB97" ca="1">INDEX(ZB$13:ZB96,$B97+1,1)</f>
        <v>0</v>
      </c>
      <c r="ZC97" s="547" cm="1">
        <f t="array" aca="1" ref="ZC97" ca="1">IF(YX97&lt;&gt;TRUE,"-",VALUE(IFERROR(VALUE($K97),0) &amp; _xlfn.SWITCH($CD97,"-",4,$CD97) &amp; $L97 &amp; $T97 &amp; "00" &amp; $N97 &amp; $AK97 &amp; $R97 &amp; _xlfn.SWITCH($AM97,3,1,$AM97) &amp; _xlfn.SWITCH($M97,4,0,$M97) &amp; $AD97 &amp; IF(MOD($H97-2,ZC$6)&gt;=ZC$7,"",TEXT(INT(MOD($H97-2,ZC$6)/2)+1,"00"))))</f>
        <v>14210012120106</v>
      </c>
      <c r="ZD97" s="662" t="str" cm="1">
        <f t="array" aca="1" ref="ZD97" ca="1">IF(YY97&lt;&gt;TRUE,"-",VALUE(IFERROR(VALUE($K97),0) &amp; _xlfn.SWITCH($CD97,"-",4,$CD97) &amp; $L97 &amp; $T97 &amp; "00" &amp; $N97 &amp; $AK97 &amp; $R97 &amp; _xlfn.SWITCH($AM97,3,1,$AM97) &amp; _xlfn.SWITCH($M97,4,0,$M97) &amp; $AD97 &amp; IF(MOD($H97-1,ZD$6)&gt;=ZD$7,"",TEXT(INT(MOD($H97-1,ZD$6)/2)+1,"00"))))</f>
        <v>-</v>
      </c>
      <c r="ZE97" s="543">
        <f t="shared" ca="1" si="488"/>
        <v>652</v>
      </c>
      <c r="ZF97" s="543">
        <f t="shared" ca="1" si="488"/>
        <v>686</v>
      </c>
      <c r="ZG97" s="543">
        <f t="shared" ca="1" si="488"/>
        <v>721</v>
      </c>
      <c r="ZH97" s="459">
        <f t="shared" ca="1" si="489"/>
        <v>469</v>
      </c>
      <c r="ZI97" s="459">
        <f t="shared" ca="1" si="489"/>
        <v>504</v>
      </c>
      <c r="ZJ97" s="459">
        <f t="shared" ca="1" si="489"/>
        <v>539</v>
      </c>
      <c r="ZK97" s="459">
        <f t="shared" ca="1" si="490"/>
        <v>385</v>
      </c>
      <c r="ZL97" s="459">
        <f t="shared" ca="1" si="490"/>
        <v>420</v>
      </c>
      <c r="ZM97" s="459">
        <f t="shared" ca="1" si="490"/>
        <v>455</v>
      </c>
      <c r="ZN97" s="535" t="str" cm="1">
        <f t="array" aca="1" ref="ZN97" ca="1">INDEX(ZN$13:ZN96,$B97+1,1)</f>
        <v>-</v>
      </c>
      <c r="ZO97" s="535" t="str" cm="1">
        <f t="array" aca="1" ref="ZO97" ca="1">INDEX(ZO$13:ZO96,$B97+1,1)</f>
        <v>-</v>
      </c>
      <c r="ZP97" s="535" t="str" cm="1">
        <f t="array" aca="1" ref="ZP97" ca="1">INDEX(ZP$13:ZP96,$B97+1,1)</f>
        <v>-</v>
      </c>
      <c r="ZQ97" s="535" t="str" cm="1">
        <f t="array" aca="1" ref="ZQ97" ca="1">INDEX(ZQ$13:ZQ96,$B97+1,1)</f>
        <v>-</v>
      </c>
      <c r="ZR97" s="535" t="str" cm="1">
        <f t="array" aca="1" ref="ZR97" ca="1">INDEX(ZR$13:ZR96,$B97+1,1)</f>
        <v>-</v>
      </c>
      <c r="ZS97" s="535" t="str" cm="1">
        <f t="array" aca="1" ref="ZS97" ca="1">INDEX(ZS$13:ZS96,$B97+1,1)</f>
        <v>-</v>
      </c>
      <c r="ZT97" s="535" t="str" cm="1">
        <f t="array" aca="1" ref="ZT97" ca="1">INDEX(ZT$13:ZT96,$B97+1,1)</f>
        <v>-</v>
      </c>
      <c r="ZU97" s="535" t="str" cm="1">
        <f t="array" aca="1" ref="ZU97" ca="1">INDEX(ZU$13:ZU96,$B97+1,1)</f>
        <v>-</v>
      </c>
      <c r="ZV97" s="535" t="str" cm="1">
        <f t="array" aca="1" ref="ZV97" ca="1">INDEX(ZV$13:ZV96,$B97+1,1)</f>
        <v>-</v>
      </c>
      <c r="ZW97" s="535" t="str" cm="1">
        <f t="array" aca="1" ref="ZW97" ca="1">INDEX(ZW$13:ZW96,$B97+1,1)</f>
        <v>-</v>
      </c>
      <c r="ZX97" s="535" t="str" cm="1">
        <f t="array" aca="1" ref="ZX97" ca="1">INDEX(ZX$13:ZX96,$B97+1,1)</f>
        <v>-</v>
      </c>
      <c r="ZY97" s="535" t="str" cm="1">
        <f t="array" aca="1" ref="ZY97" ca="1">INDEX(ZY$13:ZY96,$B97+1,1)</f>
        <v>-</v>
      </c>
      <c r="ZZ97" s="22">
        <v>1</v>
      </c>
      <c r="AAA97" s="22">
        <v>1</v>
      </c>
      <c r="AAB97" s="535" cm="1">
        <f t="array" aca="1" ref="AAB97" ca="1">INDEX(AAB$13:AAB96,$B97+1,1)</f>
        <v>0</v>
      </c>
      <c r="AAC97" s="535" t="str" cm="1">
        <f t="array" aca="1" ref="AAC97" ca="1">INDEX(AAC$13:AAC96,$B97+1,1)</f>
        <v>-</v>
      </c>
      <c r="AAD97" s="535" t="str" cm="1">
        <f t="array" aca="1" ref="AAD97" ca="1">INDEX(AAD$13:AAD96,$B97+1,1)</f>
        <v>-</v>
      </c>
      <c r="AAE97" s="535" t="str" cm="1">
        <f t="array" aca="1" ref="AAE97" ca="1">INDEX(AAE$13:AAE96,$B97+1,1)</f>
        <v>-</v>
      </c>
      <c r="AAF97" s="535" t="str" cm="1">
        <f t="array" aca="1" ref="AAF97" ca="1">INDEX(AAF$13:AAF96,$B97+1,1)</f>
        <v>-</v>
      </c>
      <c r="AAG97" s="535" t="str" cm="1">
        <f t="array" aca="1" ref="AAG97" ca="1">INDEX(AAG$13:AAG96,$B97+1,1)</f>
        <v>-</v>
      </c>
      <c r="AAH97" s="535" cm="1">
        <f t="array" aca="1" ref="AAH97" ca="1">INDEX(AAH$13:AAH96,$B97+1,1)</f>
        <v>0</v>
      </c>
      <c r="AAI97" s="535" t="str" cm="1">
        <f t="array" aca="1" ref="AAI97" ca="1">INDEX(AAI$13:AAI96,$B97+1,1)</f>
        <v>-</v>
      </c>
      <c r="AAJ97" s="535" t="str" cm="1">
        <f t="array" aca="1" ref="AAJ97" ca="1">INDEX(AAJ$13:AAJ96,$B97+1,1)</f>
        <v>-</v>
      </c>
      <c r="AAK97" s="535" t="str" cm="1">
        <f t="array" aca="1" ref="AAK97" ca="1">INDEX(AAK$13:AAK96,$B97+1,1)</f>
        <v>-</v>
      </c>
      <c r="AAL97" s="535" cm="1">
        <f t="array" aca="1" ref="AAL97" ca="1">INDEX(AAL$13:AAL96,$B97+1,1)</f>
        <v>1</v>
      </c>
      <c r="AAM97" s="535" cm="1">
        <f t="array" aca="1" ref="AAM97" ca="1">INDEX(AAM$13:AAM96,$B97+1,1)</f>
        <v>1</v>
      </c>
      <c r="AAN97" s="666" t="str">
        <f t="shared" ca="1" si="491"/>
        <v>-</v>
      </c>
      <c r="AAO97" s="666" t="str">
        <f t="shared" ca="1" si="491"/>
        <v>-</v>
      </c>
      <c r="AAP97" s="666" t="str">
        <f t="shared" ca="1" si="491"/>
        <v>-</v>
      </c>
      <c r="AAQ97" s="666" t="str">
        <f t="shared" ca="1" si="491"/>
        <v>-</v>
      </c>
      <c r="AAR97" s="667" t="str">
        <f t="shared" ca="1" si="492"/>
        <v>-</v>
      </c>
      <c r="AAS97" s="668" t="str">
        <f t="shared" ca="1" si="493"/>
        <v>-</v>
      </c>
      <c r="AAT97" s="669" t="str">
        <f t="shared" ca="1" si="494"/>
        <v>-</v>
      </c>
      <c r="AAU97" s="716" t="str">
        <f t="shared" ca="1" si="495"/>
        <v>-</v>
      </c>
      <c r="AAV97" s="191" t="b">
        <f t="shared" si="518"/>
        <v>0</v>
      </c>
      <c r="AAW97" s="715" t="str">
        <f t="shared" ca="1" si="496"/>
        <v>-</v>
      </c>
      <c r="AAX97" s="717" t="str">
        <f t="shared" ca="1" si="497"/>
        <v>-</v>
      </c>
      <c r="AAY97" s="717" t="str">
        <f t="shared" ca="1" si="497"/>
        <v>-</v>
      </c>
      <c r="AAZ97" s="670" t="str">
        <f t="shared" ca="1" si="498"/>
        <v>-</v>
      </c>
      <c r="ABA97" s="18"/>
      <c r="ABB97" s="545" t="b">
        <f t="shared" ca="1" si="566"/>
        <v>1</v>
      </c>
      <c r="ABC97" s="545" t="str">
        <f t="shared" ca="1" si="566"/>
        <v>-</v>
      </c>
      <c r="ABD97" s="545" t="str">
        <f t="shared" ca="1" si="566"/>
        <v>-</v>
      </c>
      <c r="ABE97" s="545" t="str">
        <f t="shared" ca="1" si="566"/>
        <v>-</v>
      </c>
      <c r="ABF97" s="545" t="str">
        <f t="shared" ca="1" si="566"/>
        <v>-</v>
      </c>
      <c r="ABG97" s="545" t="str">
        <f t="shared" ca="1" si="566"/>
        <v>-</v>
      </c>
      <c r="ABH97" s="545" t="str">
        <f t="shared" ca="1" si="566"/>
        <v>-</v>
      </c>
      <c r="ABI97" s="545" t="str">
        <f t="shared" ca="1" si="566"/>
        <v>-</v>
      </c>
      <c r="ABJ97" s="545" t="str">
        <f t="shared" ca="1" si="566"/>
        <v>-</v>
      </c>
      <c r="ABK97" s="545" t="str">
        <f t="shared" ca="1" si="566"/>
        <v>-</v>
      </c>
      <c r="ABL97" s="545" t="str">
        <f t="shared" ca="1" si="567"/>
        <v>-</v>
      </c>
      <c r="ABM97" s="545" t="str">
        <f t="shared" ca="1" si="567"/>
        <v>-</v>
      </c>
      <c r="ABN97" s="545" t="str">
        <f t="shared" ca="1" si="567"/>
        <v>-</v>
      </c>
      <c r="ABO97" s="545" t="str">
        <f t="shared" ca="1" si="567"/>
        <v>-</v>
      </c>
      <c r="ABP97" s="545" t="str">
        <f t="shared" ca="1" si="567"/>
        <v>-</v>
      </c>
      <c r="ABQ97" s="545" t="str">
        <f t="shared" ca="1" si="567"/>
        <v>-</v>
      </c>
      <c r="ABR97" s="545" t="str">
        <f t="shared" ca="1" si="567"/>
        <v>-</v>
      </c>
      <c r="ABS97" s="545" t="str">
        <f t="shared" ca="1" si="567"/>
        <v>-</v>
      </c>
      <c r="ABT97" s="545" t="b">
        <f t="shared" ca="1" si="567"/>
        <v>1</v>
      </c>
      <c r="ABU97" s="545" t="str">
        <f t="shared" ca="1" si="567"/>
        <v>-</v>
      </c>
      <c r="ABV97" s="545" t="str">
        <f t="shared" ca="1" si="568"/>
        <v>-</v>
      </c>
      <c r="ABW97" s="545" t="str">
        <f t="shared" ca="1" si="568"/>
        <v>-</v>
      </c>
      <c r="ABX97" s="545" t="str">
        <f t="shared" ca="1" si="568"/>
        <v>-</v>
      </c>
      <c r="ABY97" s="545" t="str">
        <f t="shared" ca="1" si="568"/>
        <v>-</v>
      </c>
      <c r="ABZ97" s="545" t="str">
        <f t="shared" ca="1" si="568"/>
        <v>-</v>
      </c>
      <c r="ACA97" s="545" t="str">
        <f t="shared" ca="1" si="568"/>
        <v>-</v>
      </c>
      <c r="ACB97" s="545" t="str">
        <f t="shared" ca="1" si="568"/>
        <v>-</v>
      </c>
      <c r="ACC97" s="545" t="str">
        <f t="shared" ca="1" si="568"/>
        <v>-</v>
      </c>
      <c r="ACD97" s="545" t="str">
        <f t="shared" ca="1" si="568"/>
        <v>-</v>
      </c>
      <c r="ACE97" s="545" t="str">
        <f t="shared" ca="1" si="568"/>
        <v>-</v>
      </c>
      <c r="ACF97" s="545" t="str">
        <f t="shared" ca="1" si="569"/>
        <v>-</v>
      </c>
      <c r="ACG97" s="545" t="str">
        <f t="shared" ca="1" si="569"/>
        <v>-</v>
      </c>
      <c r="ACH97" s="545" t="str">
        <f t="shared" ca="1" si="569"/>
        <v>-</v>
      </c>
      <c r="ACI97" s="545" t="str">
        <f t="shared" ca="1" si="569"/>
        <v>-</v>
      </c>
      <c r="ACJ97" s="545" t="str">
        <f t="shared" ca="1" si="569"/>
        <v>-</v>
      </c>
      <c r="ACK97" s="545" t="str">
        <f t="shared" ca="1" si="569"/>
        <v>-</v>
      </c>
      <c r="ACL97" s="545" t="b">
        <f t="shared" ca="1" si="569"/>
        <v>1</v>
      </c>
      <c r="ACM97" s="545" t="str">
        <f t="shared" ca="1" si="569"/>
        <v>-</v>
      </c>
      <c r="ACN97" s="545" t="str">
        <f t="shared" ca="1" si="569"/>
        <v>-</v>
      </c>
      <c r="ACO97" s="545" t="str">
        <f t="shared" ca="1" si="569"/>
        <v>-</v>
      </c>
      <c r="ACP97" s="545" t="str">
        <f t="shared" ca="1" si="570"/>
        <v>-</v>
      </c>
      <c r="ACQ97" s="545" t="str">
        <f t="shared" ca="1" si="570"/>
        <v>-</v>
      </c>
      <c r="ACR97" s="545" t="str">
        <f t="shared" ca="1" si="570"/>
        <v>-</v>
      </c>
      <c r="ACS97" s="545" t="str">
        <f t="shared" ca="1" si="570"/>
        <v>-</v>
      </c>
      <c r="ACT97" s="545" t="str">
        <f t="shared" ca="1" si="570"/>
        <v>-</v>
      </c>
      <c r="ACU97" s="545" t="str">
        <f t="shared" ca="1" si="570"/>
        <v>-</v>
      </c>
      <c r="ACV97" s="545" t="str">
        <f t="shared" ca="1" si="570"/>
        <v>-</v>
      </c>
      <c r="ACW97" s="545" t="str">
        <f t="shared" ca="1" si="570"/>
        <v>-</v>
      </c>
      <c r="ACX97" s="545" t="str">
        <f t="shared" ca="1" si="570"/>
        <v>-</v>
      </c>
      <c r="ACY97" s="545" t="str">
        <f t="shared" ca="1" si="570"/>
        <v>-</v>
      </c>
      <c r="ACZ97" s="545" t="str">
        <f t="shared" ca="1" si="571"/>
        <v>-</v>
      </c>
      <c r="ADA97" s="545" t="str">
        <f t="shared" ca="1" si="571"/>
        <v>-</v>
      </c>
      <c r="ADB97" s="545" t="str">
        <f t="shared" ca="1" si="571"/>
        <v>-</v>
      </c>
      <c r="ADC97" s="545" t="str">
        <f t="shared" ca="1" si="571"/>
        <v>-</v>
      </c>
      <c r="ADD97" s="545" t="b">
        <f t="shared" ca="1" si="571"/>
        <v>1</v>
      </c>
      <c r="ADE97" s="545" t="str">
        <f t="shared" ca="1" si="571"/>
        <v>-</v>
      </c>
      <c r="ADF97" s="545" t="str">
        <f t="shared" ca="1" si="571"/>
        <v>-</v>
      </c>
      <c r="ADG97" s="545" t="str">
        <f t="shared" ca="1" si="571"/>
        <v>-</v>
      </c>
      <c r="ADH97" s="545" t="str">
        <f t="shared" ca="1" si="571"/>
        <v>-</v>
      </c>
      <c r="ADI97" s="545" t="str">
        <f t="shared" ca="1" si="571"/>
        <v>-</v>
      </c>
      <c r="ADJ97" s="545" t="str">
        <f t="shared" ca="1" si="572"/>
        <v>-</v>
      </c>
      <c r="ADK97" s="545" t="str">
        <f t="shared" ca="1" si="572"/>
        <v>-</v>
      </c>
      <c r="ADL97" s="545" t="str">
        <f t="shared" ca="1" si="572"/>
        <v>-</v>
      </c>
      <c r="ADM97" s="545" t="str">
        <f t="shared" ca="1" si="572"/>
        <v>-</v>
      </c>
      <c r="ADN97" s="545" t="str">
        <f t="shared" ca="1" si="572"/>
        <v>-</v>
      </c>
      <c r="ADO97" s="545" t="str">
        <f t="shared" ca="1" si="572"/>
        <v>-</v>
      </c>
      <c r="ADP97" s="545" t="str">
        <f t="shared" ca="1" si="572"/>
        <v>-</v>
      </c>
      <c r="ADQ97" s="545" t="str">
        <f t="shared" ca="1" si="572"/>
        <v>-</v>
      </c>
      <c r="ADR97" s="545" t="str">
        <f t="shared" ca="1" si="572"/>
        <v>-</v>
      </c>
      <c r="ADS97" s="545" t="str">
        <f t="shared" ca="1" si="572"/>
        <v>-</v>
      </c>
      <c r="ADT97" s="545" t="str">
        <f t="shared" ca="1" si="573"/>
        <v>-</v>
      </c>
      <c r="ADU97" s="545" t="str">
        <f t="shared" ca="1" si="573"/>
        <v>-</v>
      </c>
      <c r="ADV97" s="545" t="b">
        <f t="shared" ca="1" si="573"/>
        <v>1</v>
      </c>
      <c r="ADW97" s="545" t="str">
        <f t="shared" ca="1" si="573"/>
        <v>-</v>
      </c>
      <c r="ADX97" s="545" t="str">
        <f t="shared" ca="1" si="573"/>
        <v>-</v>
      </c>
      <c r="ADY97" s="545" t="str">
        <f t="shared" ca="1" si="573"/>
        <v>-</v>
      </c>
      <c r="ADZ97" s="545" t="str">
        <f t="shared" ca="1" si="573"/>
        <v>-</v>
      </c>
      <c r="AEA97" s="545" t="str">
        <f t="shared" ca="1" si="573"/>
        <v>-</v>
      </c>
      <c r="AEB97" s="545" t="str">
        <f t="shared" ca="1" si="573"/>
        <v>-</v>
      </c>
      <c r="AEC97" s="545" t="str">
        <f t="shared" ca="1" si="573"/>
        <v>-</v>
      </c>
      <c r="AED97" s="545" t="str">
        <f t="shared" ca="1" si="574"/>
        <v>-</v>
      </c>
      <c r="AEE97" s="545" t="str">
        <f t="shared" ca="1" si="574"/>
        <v>-</v>
      </c>
      <c r="AEF97" s="545" t="str">
        <f t="shared" ca="1" si="574"/>
        <v>-</v>
      </c>
      <c r="AEG97" s="545" t="str">
        <f t="shared" ca="1" si="574"/>
        <v>-</v>
      </c>
      <c r="AEH97" s="545" t="str">
        <f t="shared" ca="1" si="574"/>
        <v>-</v>
      </c>
      <c r="AEI97" s="545" t="str">
        <f t="shared" ca="1" si="574"/>
        <v>-</v>
      </c>
      <c r="AEJ97" s="545" t="str">
        <f t="shared" ca="1" si="574"/>
        <v>-</v>
      </c>
      <c r="AEK97" s="545" t="str">
        <f t="shared" ca="1" si="574"/>
        <v>-</v>
      </c>
      <c r="AEL97" s="545" t="str">
        <f t="shared" ca="1" si="574"/>
        <v>-</v>
      </c>
      <c r="AEM97" s="545" t="str">
        <f t="shared" ca="1" si="574"/>
        <v>-</v>
      </c>
      <c r="AEN97" s="535" cm="1">
        <f t="array" aca="1" ref="AEN97" ca="1">INDEX(AEN$13:AEN96,$B97+1,1)</f>
        <v>0</v>
      </c>
      <c r="AEO97" s="483">
        <v>0</v>
      </c>
    </row>
    <row r="98" spans="1:821" outlineLevel="2">
      <c r="A98" s="18">
        <f t="shared" si="226"/>
        <v>85</v>
      </c>
      <c r="B98" s="657">
        <f t="shared" ca="1" si="519"/>
        <v>83</v>
      </c>
      <c r="C98" s="458">
        <f t="shared" ca="1" si="385"/>
        <v>2200</v>
      </c>
      <c r="D98" s="119" t="str">
        <f t="shared" ca="1" si="386"/>
        <v>GSW</v>
      </c>
      <c r="E98" t="b">
        <v>1</v>
      </c>
      <c r="F98" t="b">
        <v>0</v>
      </c>
      <c r="G98" t="b">
        <f t="shared" si="387"/>
        <v>1</v>
      </c>
      <c r="H98" s="191">
        <f t="shared" ca="1" si="517"/>
        <v>13</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28"/>
        <v>1</v>
      </c>
      <c r="O98" s="230">
        <f t="shared" ca="1" si="528"/>
        <v>9</v>
      </c>
      <c r="P98" s="230">
        <f t="shared" ca="1" si="528"/>
        <v>1</v>
      </c>
      <c r="Q98" s="230">
        <f t="shared" ca="1" si="528"/>
        <v>1</v>
      </c>
      <c r="R98" s="230">
        <f t="shared" ca="1" si="528"/>
        <v>1</v>
      </c>
      <c r="S98" s="230">
        <f t="shared" ca="1" si="528"/>
        <v>1</v>
      </c>
      <c r="T98" s="411">
        <f t="shared" ca="1" si="389"/>
        <v>1</v>
      </c>
      <c r="U98" s="411">
        <f t="shared" ca="1" si="389"/>
        <v>1</v>
      </c>
      <c r="V98" s="411">
        <f t="shared" ca="1" si="390"/>
        <v>2</v>
      </c>
      <c r="W98" s="777" t="b">
        <f t="shared" ca="1" si="391"/>
        <v>0</v>
      </c>
      <c r="X98" s="777" t="b">
        <f t="shared" ca="1" si="391"/>
        <v>0</v>
      </c>
      <c r="Y98" s="777" t="b">
        <f t="shared" ca="1" si="391"/>
        <v>1</v>
      </c>
      <c r="Z98" s="796" t="b" cm="1">
        <f t="array" aca="1" ref="Z98" ca="1">INDEX(Z$13:Z97,$B98+1,1)</f>
        <v>0</v>
      </c>
      <c r="AA98" s="411">
        <f t="shared" ca="1" si="392"/>
        <v>1</v>
      </c>
      <c r="AB98" s="411">
        <f t="shared" ca="1" si="393"/>
        <v>1</v>
      </c>
      <c r="AC98" s="230">
        <f t="shared" ca="1" si="529"/>
        <v>1</v>
      </c>
      <c r="AD98" s="230">
        <f t="shared" ca="1" si="529"/>
        <v>1</v>
      </c>
      <c r="AE98" s="230">
        <f t="shared" ca="1" si="529"/>
        <v>0</v>
      </c>
      <c r="AF98" s="230">
        <f t="shared" ca="1" si="529"/>
        <v>0</v>
      </c>
      <c r="AG98" s="230">
        <f t="shared" ca="1" si="529"/>
        <v>0</v>
      </c>
      <c r="AH98" s="230">
        <f t="shared" ca="1" si="529"/>
        <v>0</v>
      </c>
      <c r="AI98" s="87">
        <f t="shared" ca="1" si="395"/>
        <v>2</v>
      </c>
      <c r="AJ98" s="87">
        <f ca="1">INDEX(CHOOSE($N98,DataAutumn!i.AdultDrys,DataWinter!i.AdultDrys,DataSpring!i.AdultDrys),1,$T98)</f>
        <v>1</v>
      </c>
      <c r="AK98" s="230">
        <f t="shared" ca="1" si="530"/>
        <v>2</v>
      </c>
      <c r="AL98" s="535" cm="1">
        <f t="array" aca="1" ref="AL98" ca="1">INDEX(AL$13:AL97,$B98+1,1)</f>
        <v>0</v>
      </c>
      <c r="AM98" s="535" cm="1">
        <f t="array" aca="1" ref="AM98" ca="1">INDEX(AM$13:AM97,$B98+1,1)</f>
        <v>2</v>
      </c>
      <c r="AN98" s="111"/>
      <c r="AO98" s="111"/>
      <c r="AP98" s="111"/>
      <c r="AQ98" s="111"/>
      <c r="AR98" s="111"/>
      <c r="AS98" s="111"/>
      <c r="AT98" s="111"/>
      <c r="AU98" s="111"/>
      <c r="AV98" s="111"/>
      <c r="AW98" s="111"/>
      <c r="AX98" s="111"/>
      <c r="AY98" s="111"/>
      <c r="AZ98" s="111"/>
      <c r="BA98" s="312" t="str">
        <f t="shared" ca="1" si="397"/>
        <v>FS_Opt_Tem 00013 SE GSW Past     SFM     TOLAut Scan2 GFS RR+01% GP100% WP100% MP100% (PT_F43N33L11) MidS  NutS1.0</v>
      </c>
      <c r="BB98" s="8" t="str">
        <f ca="1">IF(COUNTIF($BA$13:$BA98,$BA98)=1,"-","Dup")</f>
        <v>-</v>
      </c>
      <c r="BC98" s="18"/>
      <c r="BD98" s="535" t="b" cm="1">
        <f t="array" aca="1" ref="BD98" ca="1">INDEX(BD$13:BD97,$B98+1,1)</f>
        <v>0</v>
      </c>
      <c r="BE98" s="535" t="b" cm="1">
        <f t="array" aca="1" ref="BE98" ca="1">INDEX(BE$13:BE97,$B98+1,1)</f>
        <v>0</v>
      </c>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535" t="b" cm="1">
        <f t="array" aca="1" ref="BK98" ca="1">INDEX(BK$13:BK97,$B98+1,1)</f>
        <v>0</v>
      </c>
      <c r="BL98" s="535" t="b" cm="1">
        <f t="array" aca="1" ref="BL98" ca="1">INDEX(BL$13:BL97,$B98+1,1)</f>
        <v>0</v>
      </c>
      <c r="BM98" s="18"/>
      <c r="BN98" s="411" t="b">
        <f t="shared" ca="1" si="398"/>
        <v>1</v>
      </c>
      <c r="BO98" s="411" t="str">
        <f t="shared" ca="1" si="398"/>
        <v>-</v>
      </c>
      <c r="BP98" s="411" t="b">
        <f t="shared" ca="1" si="398"/>
        <v>0</v>
      </c>
      <c r="BQ98" s="411" t="str">
        <f t="shared" ca="1" si="398"/>
        <v>-</v>
      </c>
      <c r="BR98" s="411" t="str">
        <f t="shared" ca="1" si="398"/>
        <v>-</v>
      </c>
      <c r="BS98" s="411" t="str">
        <f t="shared" ca="1" si="398"/>
        <v>-</v>
      </c>
      <c r="BT98" s="411" t="str">
        <f t="shared" ca="1" si="398"/>
        <v>-</v>
      </c>
      <c r="BU98" s="411" t="str">
        <f t="shared" ca="1" si="398"/>
        <v>-</v>
      </c>
      <c r="BV98" s="411" t="str">
        <f t="shared" ca="1" si="398"/>
        <v>-</v>
      </c>
      <c r="BW98" s="411" t="str">
        <f t="shared" ca="1" si="398"/>
        <v>-</v>
      </c>
      <c r="BX98" s="411" t="str">
        <f t="shared" ca="1" si="398"/>
        <v>-</v>
      </c>
      <c r="BY98" s="411" t="str">
        <f t="shared" ca="1" si="398"/>
        <v>-</v>
      </c>
      <c r="BZ98" s="411" t="b">
        <f t="shared" ca="1" si="398"/>
        <v>0</v>
      </c>
      <c r="CA98" s="87">
        <f t="shared" ca="1" si="398"/>
        <v>0</v>
      </c>
      <c r="CB98" s="535" t="str" cm="1">
        <f t="array" aca="1" ref="CB98" ca="1">INDEX(CB$13:CB97,$B98+1,1)</f>
        <v>-</v>
      </c>
      <c r="CC98" s="535" t="str" cm="1">
        <f t="array" aca="1" ref="CC98" ca="1">INDEX(CC$13:CC97,$B98+1,1)</f>
        <v>-</v>
      </c>
      <c r="CD98" s="535" t="str" cm="1">
        <f t="array" aca="1" ref="CD98" ca="1">INDEX(CD$13:CD97,$B98+1,1)</f>
        <v>-</v>
      </c>
      <c r="CE98" s="535" t="b" cm="1">
        <f t="array" aca="1" ref="CE98" ca="1">INDEX(CE$13:CE97,$B98+1,1)</f>
        <v>1</v>
      </c>
      <c r="CF98" s="18"/>
      <c r="CG98" s="535" t="str" cm="1">
        <f t="array" aca="1" ref="CG98" ca="1">INDEX(CG$13:CG97,$B98+1,1)</f>
        <v>-</v>
      </c>
      <c r="CH98" s="411" t="str">
        <f t="shared" ca="1" si="399"/>
        <v>-</v>
      </c>
      <c r="CI98" s="411">
        <f t="shared" ca="1" si="400"/>
        <v>1</v>
      </c>
      <c r="CJ98" s="411">
        <f t="shared" ca="1" si="400"/>
        <v>1</v>
      </c>
      <c r="CK98" s="535" t="str" cm="1">
        <f t="array" aca="1" ref="CK98" ca="1">INDEX(CK$13:CK97,$B98+1,1)</f>
        <v>-</v>
      </c>
      <c r="CL98" s="535" t="str" cm="1">
        <f t="array" aca="1" ref="CL98" ca="1">INDEX(CL$13:CL97,$B98+1,1)</f>
        <v>-</v>
      </c>
      <c r="CM98" s="535" t="str" cm="1">
        <f t="array" aca="1" ref="CM98" ca="1">INDEX(CM$13:CM97,$B98+1,1)</f>
        <v>-</v>
      </c>
      <c r="CN98" s="411" t="str">
        <f t="shared" ca="1" si="401"/>
        <v>-</v>
      </c>
      <c r="CO98" s="411">
        <f t="shared" ca="1" si="402"/>
        <v>1</v>
      </c>
      <c r="CP98" s="411">
        <f t="shared" ca="1" si="402"/>
        <v>1</v>
      </c>
      <c r="CQ98" s="535" t="str" cm="1">
        <f t="array" aca="1" ref="CQ98" ca="1">INDEX(CQ$13:CQ97,$B98+1,1)</f>
        <v>-</v>
      </c>
      <c r="CR98" s="411" t="str">
        <f t="shared" ca="1" si="403"/>
        <v>-</v>
      </c>
      <c r="CS98" s="411">
        <f t="shared" ca="1" si="404"/>
        <v>1</v>
      </c>
      <c r="CT98" s="535" t="str" cm="1">
        <f t="array" aca="1" ref="CT98" ca="1">INDEX(CT$13:CT97,$B98+1,1)</f>
        <v>-</v>
      </c>
      <c r="CU98" s="535" t="str" cm="1">
        <f t="array" aca="1" ref="CU98" ca="1">INDEX(CU$13:CU97,$B98+1,1)</f>
        <v>-</v>
      </c>
      <c r="CV98" s="411">
        <f t="shared" ca="1" si="405"/>
        <v>1</v>
      </c>
      <c r="CW98" s="535" t="str" cm="1">
        <f t="array" aca="1" ref="CW98" ca="1">INDEX(CW$13:CW97,$B98+1,1)</f>
        <v>-</v>
      </c>
      <c r="CX98" s="411" t="str">
        <f t="shared" ca="1" si="406"/>
        <v>-</v>
      </c>
      <c r="CY98" s="411">
        <f t="shared" ca="1" si="407"/>
        <v>1</v>
      </c>
      <c r="CZ98" s="411">
        <f t="shared" ca="1" si="407"/>
        <v>1</v>
      </c>
      <c r="DA98" s="535" cm="1">
        <f t="array" aca="1" ref="DA98" ca="1">INDEX(DA$13:DA97,$B98+1,1)</f>
        <v>720</v>
      </c>
      <c r="DB98" s="535" cm="1">
        <f t="array" aca="1" ref="DB98" ca="1">INDEX(DB$13:DB97,$B98+1,1)</f>
        <v>720</v>
      </c>
      <c r="DC98" s="18"/>
      <c r="DD98" s="535" t="str" cm="1">
        <f t="array" aca="1" ref="DD98" ca="1">INDEX(DD$13:DD97,$B98+1,1)</f>
        <v>-</v>
      </c>
      <c r="DE98" s="535" t="str" cm="1">
        <f t="array" aca="1" ref="DE98" ca="1">INDEX(DE$13:DE97,$B98+1,1)</f>
        <v>-</v>
      </c>
      <c r="DF98" s="535" t="str" cm="1">
        <f t="array" aca="1" ref="DF98" ca="1">INDEX(DF$13:DF97,$B98+1,1)</f>
        <v>-</v>
      </c>
      <c r="DG98" s="535" t="str" cm="1">
        <f t="array" aca="1" ref="DG98" ca="1">INDEX(DG$13:DG97,$B98+1,1)</f>
        <v>-</v>
      </c>
      <c r="DH98" s="804" cm="1">
        <f t="array" aca="1" ref="DH98" ca="1">VALUE(IFERROR(VALUE($K98),0) &amp; _xlfn.SWITCH($CD98,"-",4,$CD98) &amp; $L98 &amp; $T98 &amp; "00" &amp; $N98 &amp; $AK98 &amp; $R98 &amp; _xlfn.SWITCH($AM98,3,1,$AM98) &amp; _xlfn.SWITCH($M98,4,0,$M98) &amp; _xlfn.SWITCH($AD98,6,1,$AD98))</f>
        <v>142100121201</v>
      </c>
      <c r="DI98" s="535" cm="1">
        <f t="array" aca="1" ref="DI98" ca="1">INDEX(DI$13:DI97,$B98+1,1)</f>
        <v>1</v>
      </c>
      <c r="DJ98" s="535" cm="1">
        <f t="array" aca="1" ref="DJ98" ca="1">INDEX(DJ$13:DJ97,$B98+1,1)</f>
        <v>1</v>
      </c>
      <c r="DK98" s="411">
        <f t="shared" ca="1" si="408"/>
        <v>0</v>
      </c>
      <c r="DL98" s="411">
        <f t="shared" ca="1" si="408"/>
        <v>50</v>
      </c>
      <c r="DM98" s="411" t="str">
        <f t="shared" ca="1" si="408"/>
        <v>-</v>
      </c>
      <c r="DN98" s="411" t="str">
        <f t="shared" ca="1" si="408"/>
        <v>-</v>
      </c>
      <c r="DO98" s="411">
        <f t="shared" ca="1" si="408"/>
        <v>25.5</v>
      </c>
      <c r="DP98" s="411">
        <f t="shared" ca="1" si="408"/>
        <v>18.8</v>
      </c>
      <c r="DQ98" s="411" t="b">
        <f t="shared" ca="1" si="409"/>
        <v>0</v>
      </c>
      <c r="DR98" s="411" t="str">
        <f t="shared" ca="1" si="410"/>
        <v>-</v>
      </c>
      <c r="DS98" s="411" t="str">
        <f t="shared" ca="1" si="410"/>
        <v>-</v>
      </c>
      <c r="DT98" s="411" t="str">
        <f t="shared" ca="1" si="410"/>
        <v>-</v>
      </c>
      <c r="DU98" s="411" t="str">
        <f t="shared" ca="1" si="410"/>
        <v>-</v>
      </c>
      <c r="DV98" s="411">
        <f t="shared" ca="1" si="410"/>
        <v>500</v>
      </c>
      <c r="DW98" s="411">
        <f t="shared" ca="1" si="410"/>
        <v>500</v>
      </c>
      <c r="DX98" s="411" t="str">
        <f t="shared" ca="1" si="410"/>
        <v>-</v>
      </c>
      <c r="DY98" s="411" t="str">
        <f t="shared" ca="1" si="410"/>
        <v>-</v>
      </c>
      <c r="DZ98" s="411" t="str">
        <f t="shared" ca="1" si="410"/>
        <v>-</v>
      </c>
      <c r="EA98" s="535" cm="1">
        <f t="array" aca="1" ref="EA98" ca="1">INDEX(EA$13:EA97,$B98+1,1)</f>
        <v>0</v>
      </c>
      <c r="EB98" s="535" cm="1">
        <f t="array" aca="1" ref="EB98" ca="1">INDEX(EB$13:EB97,$B98+1,1)</f>
        <v>999999</v>
      </c>
      <c r="EC98" s="535" cm="1">
        <f t="array" aca="1" ref="EC98" ca="1">INDEX(EC$13:EC97,$B98+1,1)</f>
        <v>999999</v>
      </c>
      <c r="ED98" s="535" cm="1">
        <f t="array" aca="1" ref="ED98" ca="1">INDEX(ED$13:ED97,$B98+1,1)</f>
        <v>999999</v>
      </c>
      <c r="EE98" s="535" cm="1">
        <f t="array" aca="1" ref="EE98" ca="1">INDEX(EE$13:EE97,$B98+1,1)</f>
        <v>999999</v>
      </c>
      <c r="EF98" s="535" cm="1">
        <f t="array" aca="1" ref="EF98" ca="1">INDEX(EF$13:EF97,$B98+1,1)</f>
        <v>999999</v>
      </c>
      <c r="EG98" s="535" cm="1">
        <f t="array" aca="1" ref="EG98" ca="1">INDEX(EG$13:EG97,$B98+1,1)</f>
        <v>999999</v>
      </c>
      <c r="EH98" s="535" cm="1">
        <f t="array" aca="1" ref="EH98" ca="1">INDEX(EH$13:EH97,$B98+1,1)</f>
        <v>999999</v>
      </c>
      <c r="EI98" s="535" cm="1">
        <f t="array" aca="1" ref="EI98" ca="1">INDEX(EI$13:EI97,$B98+1,1)</f>
        <v>999999</v>
      </c>
      <c r="EJ98" s="535" cm="1">
        <f t="array" aca="1" ref="EJ98" ca="1">INDEX(EJ$13:EJ97,$B98+1,1)</f>
        <v>999999</v>
      </c>
      <c r="EK98" s="535" cm="1">
        <f t="array" aca="1" ref="EK98" ca="1">INDEX(EK$13:EK97,$B98+1,1)</f>
        <v>999999</v>
      </c>
      <c r="EL98" s="535" cm="1">
        <f t="array" aca="1" ref="EL98" ca="1">INDEX(EL$13:EL97,$B98+1,1)</f>
        <v>999999</v>
      </c>
      <c r="EM98" s="535" cm="1">
        <f t="array" aca="1" ref="EM98" ca="1">INDEX(EM$13:EM97,$B98+1,1)</f>
        <v>999999</v>
      </c>
      <c r="EN98" s="782">
        <f t="shared" ca="1" si="411"/>
        <v>0</v>
      </c>
      <c r="EO98" s="782">
        <f t="shared" ca="1" si="411"/>
        <v>0</v>
      </c>
      <c r="EP98" s="782">
        <f t="shared" ca="1" si="411"/>
        <v>999999</v>
      </c>
      <c r="EQ98" s="800" t="str">
        <f t="shared" ca="1" si="508"/>
        <v>-</v>
      </c>
      <c r="ER98" s="800" t="str">
        <f t="shared" ca="1" si="412"/>
        <v>-</v>
      </c>
      <c r="ES98" s="801">
        <f t="shared" ca="1" si="413"/>
        <v>999999</v>
      </c>
      <c r="ET98" s="802" t="str">
        <f t="shared" ca="1" si="509"/>
        <v>-</v>
      </c>
      <c r="EU98" s="781">
        <f t="shared" ca="1" si="414"/>
        <v>0</v>
      </c>
      <c r="EV98" s="779">
        <f t="shared" ca="1" si="510"/>
        <v>0</v>
      </c>
      <c r="EW98" s="780">
        <f t="shared" ca="1" si="511"/>
        <v>999999</v>
      </c>
      <c r="EX98" s="545" cm="1">
        <f t="array" aca="1" ref="EX98" ca="1">INDEX(i.ELMated,$AB98+1,1)</f>
        <v>0.3</v>
      </c>
      <c r="EY98" s="630" cm="1">
        <f t="array" aca="1" ref="EY98" ca="1">INDEX(i.ELMatedEst,$AA98+1,$T98)</f>
        <v>0.3</v>
      </c>
      <c r="EZ98" s="535" t="str" cm="1">
        <f t="array" aca="1" ref="EZ98" ca="1">INDEX(EZ$13:EZ97,$B98+1,1)</f>
        <v>-</v>
      </c>
      <c r="FA98" s="535" t="str" cm="1">
        <f t="array" aca="1" ref="FA98" ca="1">INDEX(FA$13:FA97,$B98+1,1)</f>
        <v>-</v>
      </c>
      <c r="FB98" s="664">
        <f t="shared" ca="1" si="415"/>
        <v>0</v>
      </c>
      <c r="FC98" s="666">
        <f t="shared" ca="1" si="416"/>
        <v>5.0000000000000001E-3</v>
      </c>
      <c r="FD98" s="191">
        <f t="shared" ca="1" si="512"/>
        <v>0.95</v>
      </c>
      <c r="FE98" s="667">
        <f t="shared" ca="1" si="417"/>
        <v>8.3999999999999991E-2</v>
      </c>
      <c r="FF98" s="667">
        <f ca="1">INDEX(CHOOSE($N98,DataAutumn!i.EL_PropnSold,DataWinter!i.EL_PropnSold,DataSpring!i.EL_PropnSold),$AI98,$T98)*INDEX(i.ELMatedEst,$AB98+1,$T98)*i.dAdultRR_ELPropSold
+INDEX(i.dryman,($AJ98-1)*4+$AI98,FF$7)</f>
        <v>0</v>
      </c>
      <c r="FG98" s="667">
        <f ca="1">INDEX(CHOOSE($N98,DataAutumn!i.EL_PropnSold,DataWinter!i.EL_PropnSold,DataSpring!i.EL_PropnSold),$AI98,$T98)*INDEX(i.ELMatedEst,$AB98+1,$T98)*i.dAdultRR_ELPropSold
+INDEX(i.dryman,($AJ98-1)*4+$AI98,FG$7)</f>
        <v>3.125E-2</v>
      </c>
      <c r="FH98" s="667">
        <f ca="1">INDEX(CHOOSE($N98,DataAutumn!i.EL_PropnSold,DataWinter!i.EL_PropnSold,DataSpring!i.EL_PropnSold),$AI98,$T98)*INDEX(i.ELMatedEst,$AB98+1,$T98)*i.dAdultRR_ELPropSold
+INDEX(i.dryman,($AJ98-1)*4+$AI98,FH$7)</f>
        <v>3.125E-2</v>
      </c>
      <c r="FI98" s="667">
        <f ca="1">INDEX(CHOOSE($N98,DataAutumn!i.EL_PropnSold,DataWinter!i.EL_PropnSold,DataSpring!i.EL_PropnSold),$AI98,$T98)*INDEX(i.ELMatedEst,$AB98+1,$T98)*i.dAdultRR_ELPropSold
+INDEX(i.dryman,($AJ98-1)*4+$AI98,FI$7)</f>
        <v>3.125E-2</v>
      </c>
      <c r="FJ98" s="668">
        <f ca="1">INDEX(CHOOSE($N98,DataAutumn!i.EL_PropnSold,DataWinter!i.EL_PropnSold,DataSpring!i.EL_PropnSold),$AI98,$T98)*INDEX(i.ELMatedEst,$AB98+1,$T98)*i.dAdultLSurv_ELPropSold</f>
        <v>0</v>
      </c>
      <c r="FK98" s="666" t="b">
        <f t="shared" ca="1" si="418"/>
        <v>0</v>
      </c>
      <c r="FL98" s="666" t="b">
        <f t="shared" ca="1" si="418"/>
        <v>0</v>
      </c>
      <c r="FM98" s="716" t="b">
        <f t="shared" ca="1" si="419"/>
        <v>1</v>
      </c>
      <c r="FN98" s="666" t="b">
        <f t="shared" ca="1" si="418"/>
        <v>0</v>
      </c>
      <c r="FO98" s="668">
        <f t="shared" ca="1" si="420"/>
        <v>1</v>
      </c>
      <c r="FP98" s="669">
        <f t="shared" ca="1" si="421"/>
        <v>0</v>
      </c>
      <c r="FQ98" s="670" t="b">
        <f t="shared" ca="1" si="422"/>
        <v>0</v>
      </c>
      <c r="FR98" s="665" t="b">
        <f t="shared" ca="1" si="423"/>
        <v>1</v>
      </c>
      <c r="FS98" s="411" t="b">
        <f t="shared" ca="1" si="423"/>
        <v>0</v>
      </c>
      <c r="FT98" s="411" t="b">
        <f t="shared" ca="1" si="423"/>
        <v>0</v>
      </c>
      <c r="FU98" s="87">
        <f t="shared" ca="1" si="424"/>
        <v>2</v>
      </c>
      <c r="FV98" s="87">
        <f t="shared" ca="1" si="424"/>
        <v>2</v>
      </c>
      <c r="FW98" s="411">
        <f t="shared" ca="1" si="425"/>
        <v>1</v>
      </c>
      <c r="FX98" s="411">
        <f t="shared" ca="1" si="426"/>
        <v>1</v>
      </c>
      <c r="FY98" s="411">
        <f t="shared" ca="1" si="426"/>
        <v>1</v>
      </c>
      <c r="FZ98" s="411">
        <f t="shared" ca="1" si="427"/>
        <v>1</v>
      </c>
      <c r="GA98" s="411">
        <f t="shared" ca="1" si="531"/>
        <v>0.35</v>
      </c>
      <c r="GB98" s="411" t="b">
        <f t="shared" ca="1" si="531"/>
        <v>1</v>
      </c>
      <c r="GC98" s="411" t="b">
        <f t="shared" ca="1" si="531"/>
        <v>0</v>
      </c>
      <c r="GD98" s="411" t="b">
        <f t="shared" ca="1" si="531"/>
        <v>0</v>
      </c>
      <c r="GE98" s="411" t="b">
        <f t="shared" ca="1" si="531"/>
        <v>0</v>
      </c>
      <c r="GF98" s="87">
        <f t="shared" ca="1" si="429"/>
        <v>1</v>
      </c>
      <c r="GG98" s="87">
        <f t="shared" ca="1" si="429"/>
        <v>1</v>
      </c>
      <c r="GH98" s="87">
        <f t="shared" ca="1" si="429"/>
        <v>1</v>
      </c>
      <c r="GI98" s="87">
        <f t="shared" ca="1" si="429"/>
        <v>1</v>
      </c>
      <c r="GJ98" s="87">
        <f t="shared" ca="1" si="429"/>
        <v>1</v>
      </c>
      <c r="GK98" s="87">
        <f t="shared" ca="1" si="429"/>
        <v>1</v>
      </c>
      <c r="GL98" s="87">
        <f t="shared" ca="1" si="429"/>
        <v>1</v>
      </c>
      <c r="GM98" s="87">
        <f t="shared" ca="1" si="429"/>
        <v>1</v>
      </c>
      <c r="GN98" s="411" cm="1">
        <f t="array" aca="1" ref="GN98" ca="1">INDEX(i.dse_type,1,$L98)</f>
        <v>0</v>
      </c>
      <c r="GO98" s="535" t="str" cm="1">
        <f t="array" aca="1" ref="GO98" ca="1">INDEX(GO$13:GO97,$B98+1,1)</f>
        <v>-</v>
      </c>
      <c r="GP98" s="535" t="str" cm="1">
        <f t="array" aca="1" ref="GP98" ca="1">INDEX(GP$13:GP97,$B98+1,1)</f>
        <v>-</v>
      </c>
      <c r="GQ98" s="535" t="str" cm="1">
        <f t="array" aca="1" ref="GQ98" ca="1">INDEX(GQ$13:GQ97,$B98+1,1)</f>
        <v>-</v>
      </c>
      <c r="GR98" s="18"/>
      <c r="GS98" s="535" t="str" cm="1">
        <f t="array" aca="1" ref="GS98" ca="1">INDEX(GS$13:GS97,$B98+1,1)</f>
        <v>-</v>
      </c>
      <c r="GT98" s="535" t="str" cm="1">
        <f t="array" aca="1" ref="GT98" ca="1">INDEX(GT$13:GT97,$B98+1,1)</f>
        <v>-</v>
      </c>
      <c r="GU98" s="535" t="str" cm="1">
        <f t="array" aca="1" ref="GU98" ca="1">INDEX(GU$13:GU97,$B98+1,1)</f>
        <v>-</v>
      </c>
      <c r="GV98" s="411" t="str">
        <f t="shared" si="430"/>
        <v>-</v>
      </c>
      <c r="GW98" s="535" t="str" cm="1">
        <f t="array" aca="1" ref="GW98" ca="1">INDEX(GW$13:GW97,$B98+1,1)</f>
        <v>-</v>
      </c>
      <c r="GX98" s="535" cm="1">
        <f t="array" aca="1" ref="GX98" ca="1">INDEX(GX$13:GX97,$B98+1,1)</f>
        <v>1</v>
      </c>
      <c r="GY98" s="535" cm="1">
        <f t="array" aca="1" ref="GY98" ca="1">INDEX(GY$13:GY97,$B98+1,1)</f>
        <v>1</v>
      </c>
      <c r="GZ98" s="535" t="str" cm="1">
        <f t="array" aca="1" ref="GZ98" ca="1">INDEX(GZ$13:GZ97,$B98+1,1)</f>
        <v>-</v>
      </c>
      <c r="HA98" s="535" t="str" cm="1">
        <f t="array" aca="1" ref="HA98" ca="1">INDEX(HA$13:HA97,$B98+1,1)</f>
        <v>-</v>
      </c>
      <c r="HB98" s="535" t="str" cm="1">
        <f t="array" aca="1" ref="HB98" ca="1">INDEX(HB$13:HB97,$B98+1,1)</f>
        <v>-</v>
      </c>
      <c r="HC98" s="535" t="str" cm="1">
        <f t="array" aca="1" ref="HC98" ca="1">INDEX(HC$13:HC97,$B98+1,1)</f>
        <v>-</v>
      </c>
      <c r="HD98" s="535" t="str" cm="1">
        <f t="array" aca="1" ref="HD98" ca="1">INDEX(HD$13:HD97,$B98+1,1)</f>
        <v>-</v>
      </c>
      <c r="HE98" s="535" t="str" cm="1">
        <f t="array" aca="1" ref="HE98" ca="1">INDEX(HE$13:HE97,$B98+1,1)</f>
        <v>-</v>
      </c>
      <c r="HF98" s="535" t="str" cm="1">
        <f t="array" aca="1" ref="HF98" ca="1">INDEX(HF$13:HF97,$B98+1,1)</f>
        <v>-</v>
      </c>
      <c r="HG98" s="535" t="str" cm="1">
        <f t="array" aca="1" ref="HG98" ca="1">INDEX(HG$13:HG97,$B98+1,1)</f>
        <v>-</v>
      </c>
      <c r="HH98" s="535" t="str" cm="1">
        <f t="array" aca="1" ref="HH98" ca="1">INDEX(HH$13:HH97,$B98+1,1)</f>
        <v>-</v>
      </c>
      <c r="HI98" s="535" t="str" cm="1">
        <f t="array" aca="1" ref="HI98" ca="1">INDEX(HI$13:HI97,$B98+1,1)</f>
        <v>-</v>
      </c>
      <c r="HJ98" s="535" t="str" cm="1">
        <f t="array" aca="1" ref="HJ98" ca="1">INDEX(HJ$13:HJ97,$B98+1,1)</f>
        <v>-</v>
      </c>
      <c r="HK98" s="535" t="str" cm="1">
        <f t="array" aca="1" ref="HK98" ca="1">INDEX(HK$13:HK97,$B98+1,1)</f>
        <v>-</v>
      </c>
      <c r="HL98" s="535" t="str" cm="1">
        <f t="array" aca="1" ref="HL98" ca="1">INDEX(HL$13:HL97,$B98+1,1)</f>
        <v>-</v>
      </c>
      <c r="HM98" s="535" t="str" cm="1">
        <f t="array" aca="1" ref="HM98" ca="1">INDEX(HM$13:HM97,$B98+1,1)</f>
        <v>-</v>
      </c>
      <c r="HN98" s="535" t="str" cm="1">
        <f t="array" aca="1" ref="HN98" ca="1">INDEX(HN$13:HN97,$B98+1,1)</f>
        <v>-</v>
      </c>
      <c r="HO98" s="535" t="str" cm="1">
        <f t="array" aca="1" ref="HO98" ca="1">INDEX(HO$13:HO97,$B98+1,1)</f>
        <v>-</v>
      </c>
      <c r="HP98" s="535" t="str" cm="1">
        <f t="array" aca="1" ref="HP98" ca="1">INDEX(HP$13:HP97,$B98+1,1)</f>
        <v>-</v>
      </c>
      <c r="HQ98" s="535" t="str" cm="1">
        <f t="array" aca="1" ref="HQ98" ca="1">INDEX(HQ$13:HQ97,$B98+1,1)</f>
        <v>-</v>
      </c>
      <c r="HR98" s="535" t="str" cm="1">
        <f t="array" aca="1" ref="HR98" ca="1">INDEX(HR$13:HR97,$B98+1,1)</f>
        <v>-</v>
      </c>
      <c r="HS98" s="535" t="str" cm="1">
        <f t="array" aca="1" ref="HS98" ca="1">INDEX(HS$13:HS97,$B98+1,1)</f>
        <v>-</v>
      </c>
      <c r="HT98" s="535" t="str" cm="1">
        <f t="array" aca="1" ref="HT98" ca="1">INDEX(HT$13:HT97,$B98+1,1)</f>
        <v>-</v>
      </c>
      <c r="HU98" s="411">
        <f t="shared" si="431"/>
        <v>0</v>
      </c>
      <c r="HV98" s="535" t="str" cm="1">
        <f t="array" aca="1" ref="HV98" ca="1">INDEX(HV$13:HV97,$B98+1,1)</f>
        <v>-</v>
      </c>
      <c r="HW98" s="535" cm="1">
        <f t="array" aca="1" ref="HW98" ca="1">INDEX(HW$13:HW97,$B98+1,1)</f>
        <v>1</v>
      </c>
      <c r="HX98" s="535" cm="1">
        <f t="array" aca="1" ref="HX98" ca="1">INDEX(HX$13:HX97,$B98+1,1)</f>
        <v>0</v>
      </c>
      <c r="HY98" s="411">
        <f t="shared" si="432"/>
        <v>0</v>
      </c>
      <c r="HZ98" s="535" cm="1">
        <f t="array" aca="1" ref="HZ98" ca="1">INDEX(HZ$13:HZ97,$B98+1,1)</f>
        <v>0</v>
      </c>
      <c r="IA98" s="411">
        <f t="shared" si="532"/>
        <v>0</v>
      </c>
      <c r="IB98" s="411">
        <f t="shared" si="532"/>
        <v>0</v>
      </c>
      <c r="IC98" s="411">
        <f t="shared" si="532"/>
        <v>0</v>
      </c>
      <c r="ID98" s="411">
        <f t="shared" si="532"/>
        <v>0</v>
      </c>
      <c r="IE98" s="411">
        <f t="shared" si="532"/>
        <v>1</v>
      </c>
      <c r="IF98" s="411">
        <f t="shared" si="532"/>
        <v>0</v>
      </c>
      <c r="IG98" s="535" cm="1">
        <f t="array" aca="1" ref="IG98" ca="1">INDEX(IG$13:IG97,$B98+1,1)</f>
        <v>0</v>
      </c>
      <c r="IH98" s="535" cm="1">
        <f t="array" aca="1" ref="IH98" ca="1">INDEX(IH$13:IH97,$B98+1,1)</f>
        <v>0</v>
      </c>
      <c r="II98" s="535" cm="1">
        <f t="array" aca="1" ref="II98" ca="1">INDEX(II$13:II97,$B98+1,1)</f>
        <v>0</v>
      </c>
      <c r="IJ98" s="535" cm="1">
        <f t="array" aca="1" ref="IJ98" ca="1">INDEX(IJ$13:IJ97,$B98+1,1)</f>
        <v>0</v>
      </c>
      <c r="IK98" s="18"/>
      <c r="IL98" s="535" t="str" cm="1">
        <f t="array" aca="1" ref="IL98" ca="1">INDEX(IL$13:IL97,$B98+1,1)</f>
        <v>-</v>
      </c>
      <c r="IM98" s="535" t="str" cm="1">
        <f t="array" aca="1" ref="IM98" ca="1">INDEX(IM$13:IM97,$B98+1,1)</f>
        <v>-</v>
      </c>
      <c r="IN98" s="535" t="str" cm="1">
        <f t="array" aca="1" ref="IN98" ca="1">INDEX(IN$13:IN97,$B98+1,1)</f>
        <v>-</v>
      </c>
      <c r="IO98" s="535" t="str" cm="1">
        <f t="array" aca="1" ref="IO98" ca="1">INDEX(IO$13:IO97,$B98+1,1)</f>
        <v>-</v>
      </c>
      <c r="IP98" s="535" t="str" cm="1">
        <f t="array" aca="1" ref="IP98" ca="1">INDEX(IP$13:IP97,$B98+1,1)</f>
        <v>-</v>
      </c>
      <c r="IQ98" s="535" t="str" cm="1">
        <f t="array" aca="1" ref="IQ98" ca="1">INDEX(IQ$13:IQ97,$B98+1,1)</f>
        <v>-</v>
      </c>
      <c r="IR98" s="535" t="str" cm="1">
        <f t="array" aca="1" ref="IR98" ca="1">INDEX(IR$13:IR97,$B98+1,1)</f>
        <v>-</v>
      </c>
      <c r="IS98" s="535" t="str" cm="1">
        <f t="array" aca="1" ref="IS98" ca="1">INDEX(IS$13:IS97,$B98+1,1)</f>
        <v>-</v>
      </c>
      <c r="IT98" s="535" t="str" cm="1">
        <f t="array" aca="1" ref="IT98" ca="1">INDEX(IT$13:IT97,$B98+1,1)</f>
        <v>-</v>
      </c>
      <c r="IU98" s="535" t="str" cm="1">
        <f t="array" aca="1" ref="IU98" ca="1">INDEX(IU$13:IU97,$B98+1,1)</f>
        <v>-</v>
      </c>
      <c r="IV98" s="535" t="str" cm="1">
        <f t="array" aca="1" ref="IV98" ca="1">INDEX(IV$13:IV97,$B98+1,1)</f>
        <v>-</v>
      </c>
      <c r="IW98" s="535" t="str" cm="1">
        <f t="array" aca="1" ref="IW98" ca="1">INDEX(IW$13:IW97,$B98+1,1)</f>
        <v>-</v>
      </c>
      <c r="IX98" s="535" t="str" cm="1">
        <f t="array" aca="1" ref="IX98" ca="1">INDEX(IX$13:IX97,$B98+1,1)</f>
        <v>-</v>
      </c>
      <c r="IY98" s="535" t="str" cm="1">
        <f t="array" aca="1" ref="IY98" ca="1">INDEX(IY$13:IY97,$B98+1,1)</f>
        <v>-</v>
      </c>
      <c r="IZ98" s="535" t="str" cm="1">
        <f t="array" aca="1" ref="IZ98" ca="1">INDEX(IZ$13:IZ97,$B98+1,1)</f>
        <v>-</v>
      </c>
      <c r="JA98" s="535" t="str" cm="1">
        <f t="array" aca="1" ref="JA98" ca="1">INDEX(JA$13:JA97,$B98+1,1)</f>
        <v>-</v>
      </c>
      <c r="JB98" s="535" cm="1">
        <f t="array" aca="1" ref="JB98" ca="1">INDEX(JB$13:JB97,$B98+1,1)</f>
        <v>0</v>
      </c>
      <c r="JC98" s="535" cm="1">
        <f t="array" aca="1" ref="JC98" ca="1">INDEX(JC$13:JC97,$B98+1,1)</f>
        <v>0</v>
      </c>
      <c r="JD98" s="545" cm="1">
        <f t="array" aca="1" ref="JD98" ca="1">IF(AND($N98=JD$10,$AS98&lt;&gt;0),INDEX(i.LTWFeedLevels,$AS98,12),0)</f>
        <v>0</v>
      </c>
      <c r="JE98" s="630" cm="1">
        <f t="array" aca="1" ref="JE98" ca="1">IF(AND($N98=JE$10,$AT98&lt;&gt;0),INDEX(i.LTWFeedLevels,$AT98,12),0)</f>
        <v>0</v>
      </c>
      <c r="JF98" s="457">
        <f t="shared" ca="1" si="513"/>
        <v>0</v>
      </c>
      <c r="JG98" s="457">
        <f t="shared" ca="1" si="434"/>
        <v>0</v>
      </c>
      <c r="JH98" s="457">
        <f t="shared" ca="1" si="435"/>
        <v>0</v>
      </c>
      <c r="JI98" s="545" cm="1">
        <f t="array" aca="1" ref="JI98" ca="1">IF(AND($N98=JI$10,$AS98&lt;&gt;0),INDEX(i.LTWFeedLevels,$AS98,12),0)</f>
        <v>0</v>
      </c>
      <c r="JJ98" s="630" cm="1">
        <f t="array" aca="1" ref="JJ98" ca="1">IF(AND($N98=JJ$10,$AT98&lt;&gt;0),INDEX(i.LTWFeedLevels,$AT98,12),0)</f>
        <v>0</v>
      </c>
      <c r="JK98" s="457">
        <f t="shared" ca="1" si="436"/>
        <v>0</v>
      </c>
      <c r="JL98" s="457">
        <f t="shared" ca="1" si="437"/>
        <v>0</v>
      </c>
      <c r="JM98" s="457">
        <f t="shared" ca="1" si="438"/>
        <v>0</v>
      </c>
      <c r="JN98" s="545" cm="1">
        <f t="array" aca="1" ref="JN98" ca="1">IF(AND($N98=JN$10,$AS98&lt;&gt;0),INDEX(i.LTWFeedLevels,$AS98,12),0)</f>
        <v>0</v>
      </c>
      <c r="JO98" s="630" cm="1">
        <f t="array" aca="1" ref="JO98" ca="1">IF(AND($N98=JO$10,$AT98&lt;&gt;0),INDEX(i.LTWFeedLevels,$AT98,12),0)</f>
        <v>0</v>
      </c>
      <c r="JP98" s="457">
        <f t="shared" ca="1" si="439"/>
        <v>0</v>
      </c>
      <c r="JQ98" s="457">
        <f t="shared" ca="1" si="440"/>
        <v>0</v>
      </c>
      <c r="JR98" s="457">
        <f t="shared" ca="1" si="441"/>
        <v>0</v>
      </c>
      <c r="JS98" s="189">
        <f t="shared" ca="1" si="533"/>
        <v>0</v>
      </c>
      <c r="JT98" s="189">
        <f t="shared" ca="1" si="533"/>
        <v>0</v>
      </c>
      <c r="JU98" s="189">
        <f t="shared" ca="1" si="533"/>
        <v>0</v>
      </c>
      <c r="JV98" s="189">
        <f t="shared" ca="1" si="533"/>
        <v>0</v>
      </c>
      <c r="JW98" s="189">
        <f t="shared" ca="1" si="533"/>
        <v>0</v>
      </c>
      <c r="JX98" s="189">
        <f t="shared" ca="1" si="533"/>
        <v>0</v>
      </c>
      <c r="JY98" s="189">
        <f t="shared" ca="1" si="533"/>
        <v>0</v>
      </c>
      <c r="JZ98" s="189">
        <f t="shared" ca="1" si="533"/>
        <v>0</v>
      </c>
      <c r="KA98" s="189">
        <f t="shared" ca="1" si="533"/>
        <v>0</v>
      </c>
      <c r="KB98" s="189">
        <f t="shared" ca="1" si="533"/>
        <v>0</v>
      </c>
      <c r="KC98" s="189">
        <f t="shared" ca="1" si="534"/>
        <v>0</v>
      </c>
      <c r="KD98" s="189">
        <f t="shared" ca="1" si="534"/>
        <v>0</v>
      </c>
      <c r="KE98" s="189">
        <f t="shared" ca="1" si="534"/>
        <v>0</v>
      </c>
      <c r="KF98" s="189">
        <f t="shared" ca="1" si="534"/>
        <v>0</v>
      </c>
      <c r="KG98" s="189">
        <f t="shared" ca="1" si="534"/>
        <v>0</v>
      </c>
      <c r="KH98" s="189">
        <f t="shared" ca="1" si="534"/>
        <v>0</v>
      </c>
      <c r="KI98" s="189">
        <f t="shared" ca="1" si="534"/>
        <v>0</v>
      </c>
      <c r="KJ98" s="189">
        <f t="shared" ca="1" si="534"/>
        <v>0</v>
      </c>
      <c r="KK98" s="189">
        <f t="shared" ca="1" si="534"/>
        <v>0</v>
      </c>
      <c r="KL98" s="189">
        <f t="shared" ca="1" si="534"/>
        <v>0</v>
      </c>
      <c r="KM98" s="189">
        <f t="shared" ca="1" si="535"/>
        <v>0</v>
      </c>
      <c r="KN98" s="189">
        <f t="shared" ca="1" si="535"/>
        <v>0</v>
      </c>
      <c r="KO98" s="189">
        <f t="shared" ca="1" si="535"/>
        <v>0</v>
      </c>
      <c r="KP98" s="189">
        <f t="shared" ca="1" si="535"/>
        <v>0</v>
      </c>
      <c r="KQ98" s="189">
        <f t="shared" ca="1" si="535"/>
        <v>0</v>
      </c>
      <c r="KR98" s="189">
        <f t="shared" ca="1" si="535"/>
        <v>0</v>
      </c>
      <c r="KS98" s="189">
        <f t="shared" ca="1" si="535"/>
        <v>0</v>
      </c>
      <c r="KT98" s="189">
        <f t="shared" ca="1" si="535"/>
        <v>0</v>
      </c>
      <c r="KU98" s="189">
        <f t="shared" ca="1" si="535"/>
        <v>0</v>
      </c>
      <c r="KV98" s="189">
        <f t="shared" ca="1" si="535"/>
        <v>0</v>
      </c>
      <c r="KW98" s="189">
        <f t="shared" ca="1" si="536"/>
        <v>0</v>
      </c>
      <c r="KX98" s="189">
        <f t="shared" ca="1" si="536"/>
        <v>0</v>
      </c>
      <c r="KY98" s="189">
        <f t="shared" ca="1" si="536"/>
        <v>0</v>
      </c>
      <c r="KZ98" s="189">
        <f t="shared" ca="1" si="536"/>
        <v>0</v>
      </c>
      <c r="LA98" s="189">
        <f t="shared" ca="1" si="536"/>
        <v>0</v>
      </c>
      <c r="LB98" s="189">
        <f t="shared" ca="1" si="536"/>
        <v>0</v>
      </c>
      <c r="LC98" s="189">
        <f t="shared" ca="1" si="536"/>
        <v>0</v>
      </c>
      <c r="LD98" s="189">
        <f t="shared" ca="1" si="536"/>
        <v>0</v>
      </c>
      <c r="LE98" s="189">
        <f t="shared" ca="1" si="536"/>
        <v>0</v>
      </c>
      <c r="LF98" s="189">
        <f t="shared" ca="1" si="536"/>
        <v>0</v>
      </c>
      <c r="LG98" s="189">
        <f t="shared" ca="1" si="537"/>
        <v>0</v>
      </c>
      <c r="LH98" s="189">
        <f t="shared" ca="1" si="537"/>
        <v>0</v>
      </c>
      <c r="LI98" s="189">
        <f t="shared" ca="1" si="537"/>
        <v>0</v>
      </c>
      <c r="LJ98" s="189">
        <f t="shared" ca="1" si="537"/>
        <v>0</v>
      </c>
      <c r="LK98" s="189">
        <f t="shared" ca="1" si="537"/>
        <v>0</v>
      </c>
      <c r="LL98" s="189">
        <f t="shared" ca="1" si="537"/>
        <v>0</v>
      </c>
      <c r="LM98" s="189">
        <f t="shared" ca="1" si="537"/>
        <v>0</v>
      </c>
      <c r="LN98" s="189">
        <f t="shared" ca="1" si="537"/>
        <v>0</v>
      </c>
      <c r="LO98" s="189">
        <f t="shared" ca="1" si="537"/>
        <v>0</v>
      </c>
      <c r="LP98" s="189">
        <f t="shared" ca="1" si="537"/>
        <v>0</v>
      </c>
      <c r="LQ98" s="189">
        <f t="shared" ca="1" si="538"/>
        <v>0</v>
      </c>
      <c r="LR98" s="189">
        <f t="shared" ca="1" si="538"/>
        <v>0</v>
      </c>
      <c r="LS98" s="189">
        <f t="shared" ca="1" si="538"/>
        <v>0</v>
      </c>
      <c r="LT98" s="189">
        <f t="shared" ca="1" si="538"/>
        <v>0</v>
      </c>
      <c r="LU98" s="189">
        <f t="shared" ca="1" si="538"/>
        <v>0</v>
      </c>
      <c r="LV98" s="189">
        <f t="shared" ca="1" si="538"/>
        <v>0</v>
      </c>
      <c r="LW98" s="189">
        <f t="shared" ca="1" si="538"/>
        <v>0</v>
      </c>
      <c r="LX98" s="189">
        <f t="shared" ca="1" si="538"/>
        <v>0</v>
      </c>
      <c r="LY98" s="189">
        <f t="shared" ca="1" si="538"/>
        <v>0</v>
      </c>
      <c r="LZ98" s="189">
        <f t="shared" ca="1" si="538"/>
        <v>0</v>
      </c>
      <c r="MA98" s="189">
        <f t="shared" ca="1" si="539"/>
        <v>0</v>
      </c>
      <c r="MB98" s="189">
        <f t="shared" ca="1" si="539"/>
        <v>0</v>
      </c>
      <c r="MC98" s="189">
        <f t="shared" ca="1" si="539"/>
        <v>0</v>
      </c>
      <c r="MD98" s="189">
        <f t="shared" ca="1" si="539"/>
        <v>0</v>
      </c>
      <c r="ME98" s="189">
        <f t="shared" ca="1" si="539"/>
        <v>0</v>
      </c>
      <c r="MF98" s="189">
        <f t="shared" ca="1" si="539"/>
        <v>0</v>
      </c>
      <c r="MG98" s="189">
        <f t="shared" ca="1" si="539"/>
        <v>0</v>
      </c>
      <c r="MH98" s="189">
        <f t="shared" ca="1" si="539"/>
        <v>0</v>
      </c>
      <c r="MI98" s="189">
        <f t="shared" ca="1" si="539"/>
        <v>0</v>
      </c>
      <c r="MJ98" s="189">
        <f t="shared" ca="1" si="539"/>
        <v>0</v>
      </c>
      <c r="MK98" s="189">
        <f t="shared" ca="1" si="539"/>
        <v>0</v>
      </c>
      <c r="ML98" s="189">
        <f t="shared" ca="1" si="539"/>
        <v>0</v>
      </c>
      <c r="MM98" s="557">
        <f t="shared" ca="1" si="540"/>
        <v>0</v>
      </c>
      <c r="MN98" s="557">
        <f t="shared" ca="1" si="540"/>
        <v>0</v>
      </c>
      <c r="MO98" s="557">
        <f t="shared" ca="1" si="540"/>
        <v>0</v>
      </c>
      <c r="MP98" s="557">
        <f t="shared" ca="1" si="540"/>
        <v>0</v>
      </c>
      <c r="MQ98" s="557">
        <f t="shared" ca="1" si="540"/>
        <v>0</v>
      </c>
      <c r="MR98" s="557">
        <f t="shared" ca="1" si="540"/>
        <v>0</v>
      </c>
      <c r="MS98" s="557">
        <f t="shared" ca="1" si="540"/>
        <v>0</v>
      </c>
      <c r="MT98" s="557">
        <f t="shared" ca="1" si="540"/>
        <v>0</v>
      </c>
      <c r="MU98" s="557">
        <f t="shared" ca="1" si="540"/>
        <v>0</v>
      </c>
      <c r="MV98" s="557">
        <f t="shared" ca="1" si="540"/>
        <v>0</v>
      </c>
      <c r="MW98" s="557">
        <f t="shared" ca="1" si="541"/>
        <v>0</v>
      </c>
      <c r="MX98" s="557">
        <f t="shared" ca="1" si="541"/>
        <v>0</v>
      </c>
      <c r="MY98" s="557">
        <f t="shared" ca="1" si="541"/>
        <v>0</v>
      </c>
      <c r="MZ98" s="557">
        <f t="shared" ca="1" si="541"/>
        <v>0</v>
      </c>
      <c r="NA98" s="557">
        <f t="shared" ca="1" si="541"/>
        <v>0</v>
      </c>
      <c r="NB98" s="557">
        <f t="shared" ca="1" si="541"/>
        <v>0</v>
      </c>
      <c r="NC98" s="557">
        <f t="shared" ca="1" si="541"/>
        <v>0</v>
      </c>
      <c r="ND98" s="557">
        <f t="shared" ca="1" si="541"/>
        <v>0</v>
      </c>
      <c r="NE98" s="557">
        <f t="shared" ca="1" si="541"/>
        <v>0</v>
      </c>
      <c r="NF98" s="557">
        <f t="shared" ca="1" si="541"/>
        <v>0</v>
      </c>
      <c r="NG98" s="557">
        <f t="shared" ca="1" si="542"/>
        <v>0</v>
      </c>
      <c r="NH98" s="557">
        <f t="shared" ca="1" si="542"/>
        <v>0</v>
      </c>
      <c r="NI98" s="557">
        <f t="shared" ca="1" si="542"/>
        <v>0</v>
      </c>
      <c r="NJ98" s="557">
        <f t="shared" ca="1" si="542"/>
        <v>0</v>
      </c>
      <c r="NK98" s="557">
        <f t="shared" ca="1" si="542"/>
        <v>0</v>
      </c>
      <c r="NL98" s="557">
        <f t="shared" ca="1" si="542"/>
        <v>0</v>
      </c>
      <c r="NM98" s="557">
        <f t="shared" ca="1" si="542"/>
        <v>0</v>
      </c>
      <c r="NN98" s="557">
        <f t="shared" ca="1" si="542"/>
        <v>0</v>
      </c>
      <c r="NO98" s="557">
        <f t="shared" ca="1" si="542"/>
        <v>0</v>
      </c>
      <c r="NP98" s="557">
        <f t="shared" ca="1" si="542"/>
        <v>0</v>
      </c>
      <c r="NQ98" s="557">
        <f t="shared" ca="1" si="543"/>
        <v>0</v>
      </c>
      <c r="NR98" s="557">
        <f t="shared" ca="1" si="543"/>
        <v>0</v>
      </c>
      <c r="NS98" s="557">
        <f t="shared" ca="1" si="543"/>
        <v>0</v>
      </c>
      <c r="NT98" s="557">
        <f t="shared" ca="1" si="543"/>
        <v>0</v>
      </c>
      <c r="NU98" s="557">
        <f t="shared" ca="1" si="543"/>
        <v>0</v>
      </c>
      <c r="NV98" s="557">
        <f t="shared" ca="1" si="543"/>
        <v>0</v>
      </c>
      <c r="NW98" s="557">
        <f t="shared" ca="1" si="543"/>
        <v>0</v>
      </c>
      <c r="NX98" s="557">
        <f t="shared" ca="1" si="543"/>
        <v>0</v>
      </c>
      <c r="NY98" s="557">
        <f t="shared" ca="1" si="543"/>
        <v>0</v>
      </c>
      <c r="NZ98" s="557">
        <f t="shared" ca="1" si="543"/>
        <v>0</v>
      </c>
      <c r="OA98" s="557">
        <f t="shared" ca="1" si="544"/>
        <v>0</v>
      </c>
      <c r="OB98" s="557">
        <f t="shared" ca="1" si="544"/>
        <v>0</v>
      </c>
      <c r="OC98" s="557">
        <f t="shared" ca="1" si="544"/>
        <v>0</v>
      </c>
      <c r="OD98" s="557">
        <f t="shared" ca="1" si="544"/>
        <v>0</v>
      </c>
      <c r="OE98" s="557">
        <f t="shared" ca="1" si="544"/>
        <v>0</v>
      </c>
      <c r="OF98" s="557">
        <f t="shared" ca="1" si="544"/>
        <v>0</v>
      </c>
      <c r="OG98" s="557">
        <f t="shared" ca="1" si="544"/>
        <v>0</v>
      </c>
      <c r="OH98" s="557">
        <f t="shared" ca="1" si="544"/>
        <v>0</v>
      </c>
      <c r="OI98" s="557">
        <f t="shared" ca="1" si="544"/>
        <v>0</v>
      </c>
      <c r="OJ98" s="557">
        <f t="shared" ca="1" si="544"/>
        <v>0</v>
      </c>
      <c r="OK98" s="557">
        <f t="shared" ca="1" si="545"/>
        <v>0</v>
      </c>
      <c r="OL98" s="557">
        <f t="shared" ca="1" si="545"/>
        <v>0</v>
      </c>
      <c r="OM98" s="557">
        <f t="shared" ca="1" si="545"/>
        <v>0</v>
      </c>
      <c r="ON98" s="557">
        <f t="shared" ca="1" si="545"/>
        <v>0</v>
      </c>
      <c r="OO98" s="557">
        <f t="shared" ca="1" si="545"/>
        <v>0</v>
      </c>
      <c r="OP98" s="557">
        <f t="shared" ca="1" si="545"/>
        <v>0</v>
      </c>
      <c r="OQ98" s="557">
        <f t="shared" ca="1" si="545"/>
        <v>0</v>
      </c>
      <c r="OR98" s="557">
        <f t="shared" ca="1" si="545"/>
        <v>0</v>
      </c>
      <c r="OS98" s="557">
        <f t="shared" ca="1" si="545"/>
        <v>0</v>
      </c>
      <c r="OT98" s="557">
        <f t="shared" ca="1" si="545"/>
        <v>0</v>
      </c>
      <c r="OU98" s="557">
        <f t="shared" ca="1" si="546"/>
        <v>0</v>
      </c>
      <c r="OV98" s="557">
        <f t="shared" ca="1" si="546"/>
        <v>0</v>
      </c>
      <c r="OW98" s="557">
        <f t="shared" ca="1" si="546"/>
        <v>0</v>
      </c>
      <c r="OX98" s="557">
        <f t="shared" ca="1" si="546"/>
        <v>0</v>
      </c>
      <c r="OY98" s="557">
        <f t="shared" ca="1" si="546"/>
        <v>0</v>
      </c>
      <c r="OZ98" s="557">
        <f t="shared" ca="1" si="546"/>
        <v>0</v>
      </c>
      <c r="PA98" s="557">
        <f t="shared" ca="1" si="546"/>
        <v>0</v>
      </c>
      <c r="PB98" s="557">
        <f t="shared" ca="1" si="546"/>
        <v>0</v>
      </c>
      <c r="PC98" s="557">
        <f t="shared" ca="1" si="546"/>
        <v>0</v>
      </c>
      <c r="PD98" s="557">
        <f t="shared" ca="1" si="546"/>
        <v>0</v>
      </c>
      <c r="PE98" s="557">
        <f t="shared" ca="1" si="547"/>
        <v>0</v>
      </c>
      <c r="PF98" s="557">
        <f t="shared" ca="1" si="547"/>
        <v>0</v>
      </c>
      <c r="PG98" s="557">
        <f t="shared" ca="1" si="547"/>
        <v>0</v>
      </c>
      <c r="PH98" s="557">
        <f t="shared" ca="1" si="547"/>
        <v>0</v>
      </c>
      <c r="PI98" s="557">
        <f t="shared" ca="1" si="547"/>
        <v>0</v>
      </c>
      <c r="PJ98" s="557">
        <f t="shared" ca="1" si="547"/>
        <v>0</v>
      </c>
      <c r="PK98" s="557">
        <f t="shared" ca="1" si="547"/>
        <v>0</v>
      </c>
      <c r="PL98" s="557">
        <f t="shared" ca="1" si="547"/>
        <v>0</v>
      </c>
      <c r="PM98" s="557">
        <f t="shared" ca="1" si="547"/>
        <v>0</v>
      </c>
      <c r="PN98" s="557">
        <f t="shared" ca="1" si="547"/>
        <v>0</v>
      </c>
      <c r="PO98" s="557">
        <f t="shared" ca="1" si="548"/>
        <v>0</v>
      </c>
      <c r="PP98" s="557">
        <f t="shared" ca="1" si="548"/>
        <v>0</v>
      </c>
      <c r="PQ98" s="557">
        <f t="shared" ca="1" si="548"/>
        <v>0</v>
      </c>
      <c r="PR98" s="557">
        <f t="shared" ca="1" si="548"/>
        <v>0</v>
      </c>
      <c r="PS98" s="557">
        <f t="shared" ca="1" si="548"/>
        <v>0</v>
      </c>
      <c r="PT98" s="557">
        <f t="shared" ca="1" si="548"/>
        <v>0</v>
      </c>
      <c r="PU98" s="557">
        <f t="shared" ca="1" si="548"/>
        <v>0</v>
      </c>
      <c r="PV98" s="557">
        <f t="shared" ca="1" si="548"/>
        <v>0</v>
      </c>
      <c r="PW98" s="557">
        <f t="shared" ca="1" si="548"/>
        <v>0</v>
      </c>
      <c r="PX98" s="557">
        <f t="shared" ca="1" si="548"/>
        <v>0</v>
      </c>
      <c r="PY98" s="557">
        <f t="shared" ca="1" si="549"/>
        <v>0</v>
      </c>
      <c r="PZ98" s="557">
        <f t="shared" ca="1" si="549"/>
        <v>0</v>
      </c>
      <c r="QA98" s="557">
        <f t="shared" ca="1" si="549"/>
        <v>0</v>
      </c>
      <c r="QB98" s="557">
        <f t="shared" ca="1" si="549"/>
        <v>0</v>
      </c>
      <c r="QC98" s="557">
        <f t="shared" ca="1" si="549"/>
        <v>0</v>
      </c>
      <c r="QD98" s="557">
        <f t="shared" ca="1" si="549"/>
        <v>0</v>
      </c>
      <c r="QE98" s="557">
        <f t="shared" ca="1" si="549"/>
        <v>0</v>
      </c>
      <c r="QF98" s="557">
        <f t="shared" ca="1" si="549"/>
        <v>0</v>
      </c>
      <c r="QG98" s="557">
        <f t="shared" ca="1" si="549"/>
        <v>0</v>
      </c>
      <c r="QH98" s="557">
        <f t="shared" ca="1" si="549"/>
        <v>0</v>
      </c>
      <c r="QI98" s="557">
        <f t="shared" ca="1" si="550"/>
        <v>0</v>
      </c>
      <c r="QJ98" s="557">
        <f t="shared" ca="1" si="550"/>
        <v>0</v>
      </c>
      <c r="QK98" s="557">
        <f t="shared" ca="1" si="550"/>
        <v>0</v>
      </c>
      <c r="QL98" s="557">
        <f t="shared" ca="1" si="550"/>
        <v>0</v>
      </c>
      <c r="QM98" s="557">
        <f t="shared" ca="1" si="550"/>
        <v>0</v>
      </c>
      <c r="QN98" s="557">
        <f t="shared" ca="1" si="550"/>
        <v>0</v>
      </c>
      <c r="QO98" s="557">
        <f t="shared" ca="1" si="550"/>
        <v>0</v>
      </c>
      <c r="QP98" s="557">
        <f t="shared" ca="1" si="550"/>
        <v>0</v>
      </c>
      <c r="QQ98" s="557">
        <f t="shared" ca="1" si="550"/>
        <v>0</v>
      </c>
      <c r="QR98" s="557">
        <f t="shared" ca="1" si="550"/>
        <v>0</v>
      </c>
      <c r="QS98" s="557">
        <f t="shared" ca="1" si="551"/>
        <v>0</v>
      </c>
      <c r="QT98" s="557">
        <f t="shared" ca="1" si="551"/>
        <v>0</v>
      </c>
      <c r="QU98" s="557">
        <f t="shared" ca="1" si="551"/>
        <v>0</v>
      </c>
      <c r="QV98" s="557">
        <f t="shared" ca="1" si="551"/>
        <v>0</v>
      </c>
      <c r="QW98" s="557">
        <f t="shared" ca="1" si="551"/>
        <v>0</v>
      </c>
      <c r="QX98" s="557">
        <f t="shared" ca="1" si="551"/>
        <v>0</v>
      </c>
      <c r="QY98" s="557">
        <f t="shared" ca="1" si="551"/>
        <v>0</v>
      </c>
      <c r="QZ98" s="557">
        <f t="shared" ca="1" si="551"/>
        <v>0</v>
      </c>
      <c r="RA98" s="557">
        <f t="shared" ca="1" si="551"/>
        <v>0</v>
      </c>
      <c r="RB98" s="557">
        <f t="shared" ca="1" si="551"/>
        <v>0</v>
      </c>
      <c r="RC98" s="557">
        <f t="shared" ca="1" si="552"/>
        <v>0</v>
      </c>
      <c r="RD98" s="557">
        <f t="shared" ca="1" si="552"/>
        <v>0</v>
      </c>
      <c r="RE98" s="557">
        <f t="shared" ca="1" si="552"/>
        <v>0</v>
      </c>
      <c r="RF98" s="557">
        <f t="shared" ca="1" si="552"/>
        <v>0</v>
      </c>
      <c r="RG98" s="557">
        <f t="shared" ca="1" si="552"/>
        <v>0</v>
      </c>
      <c r="RH98" s="557">
        <f t="shared" ca="1" si="552"/>
        <v>0</v>
      </c>
      <c r="RI98" s="557">
        <f t="shared" ca="1" si="552"/>
        <v>0</v>
      </c>
      <c r="RJ98" s="557">
        <f t="shared" ca="1" si="552"/>
        <v>0</v>
      </c>
      <c r="RK98" s="557">
        <f t="shared" ca="1" si="552"/>
        <v>0</v>
      </c>
      <c r="RL98" s="557">
        <f t="shared" ca="1" si="552"/>
        <v>0</v>
      </c>
      <c r="RM98" s="557">
        <f t="shared" ca="1" si="553"/>
        <v>0</v>
      </c>
      <c r="RN98" s="557">
        <f t="shared" ca="1" si="553"/>
        <v>0</v>
      </c>
      <c r="RO98" s="557">
        <f t="shared" ca="1" si="553"/>
        <v>0</v>
      </c>
      <c r="RP98" s="557">
        <f t="shared" ca="1" si="553"/>
        <v>0</v>
      </c>
      <c r="RQ98" s="557">
        <f t="shared" ca="1" si="553"/>
        <v>0</v>
      </c>
      <c r="RR98" s="557">
        <f t="shared" ca="1" si="553"/>
        <v>0</v>
      </c>
      <c r="RS98" s="557">
        <f t="shared" ca="1" si="553"/>
        <v>0</v>
      </c>
      <c r="RT98" s="557">
        <f t="shared" ca="1" si="553"/>
        <v>0</v>
      </c>
      <c r="RU98" s="557">
        <f t="shared" ca="1" si="553"/>
        <v>0</v>
      </c>
      <c r="RV98" s="557">
        <f t="shared" ca="1" si="553"/>
        <v>0</v>
      </c>
      <c r="RW98" s="557">
        <f t="shared" ca="1" si="554"/>
        <v>0</v>
      </c>
      <c r="RX98" s="557">
        <f t="shared" ca="1" si="554"/>
        <v>0</v>
      </c>
      <c r="RY98" s="557">
        <f t="shared" ca="1" si="554"/>
        <v>0</v>
      </c>
      <c r="RZ98" s="557">
        <f t="shared" ca="1" si="554"/>
        <v>0</v>
      </c>
      <c r="SA98" s="557">
        <f t="shared" ca="1" si="554"/>
        <v>0</v>
      </c>
      <c r="SB98" s="557">
        <f t="shared" ca="1" si="554"/>
        <v>0</v>
      </c>
      <c r="SC98" s="557">
        <f t="shared" ca="1" si="554"/>
        <v>0</v>
      </c>
      <c r="SD98" s="557">
        <f t="shared" ca="1" si="554"/>
        <v>0</v>
      </c>
      <c r="SE98" s="557">
        <f t="shared" ca="1" si="554"/>
        <v>0</v>
      </c>
      <c r="SF98" s="557">
        <f t="shared" ca="1" si="554"/>
        <v>0</v>
      </c>
      <c r="SG98" s="557">
        <f t="shared" ca="1" si="555"/>
        <v>0</v>
      </c>
      <c r="SH98" s="557">
        <f t="shared" ca="1" si="555"/>
        <v>0</v>
      </c>
      <c r="SI98" s="557">
        <f t="shared" ca="1" si="555"/>
        <v>0</v>
      </c>
      <c r="SJ98" s="557">
        <f t="shared" ca="1" si="555"/>
        <v>0</v>
      </c>
      <c r="SK98" s="557">
        <f t="shared" ca="1" si="555"/>
        <v>0</v>
      </c>
      <c r="SL98" s="557">
        <f t="shared" ca="1" si="555"/>
        <v>0</v>
      </c>
      <c r="SM98" s="557">
        <f t="shared" ca="1" si="555"/>
        <v>0</v>
      </c>
      <c r="SN98" s="557">
        <f t="shared" ca="1" si="555"/>
        <v>0</v>
      </c>
      <c r="SO98" s="557">
        <f t="shared" ca="1" si="555"/>
        <v>0</v>
      </c>
      <c r="SP98" s="557">
        <f t="shared" ca="1" si="555"/>
        <v>0</v>
      </c>
      <c r="SQ98" s="557">
        <f t="shared" ca="1" si="556"/>
        <v>0</v>
      </c>
      <c r="SR98" s="557">
        <f t="shared" ca="1" si="556"/>
        <v>0</v>
      </c>
      <c r="SS98" s="557">
        <f t="shared" ca="1" si="556"/>
        <v>0</v>
      </c>
      <c r="ST98" s="557">
        <f t="shared" ca="1" si="556"/>
        <v>0</v>
      </c>
      <c r="SU98" s="557">
        <f t="shared" ca="1" si="556"/>
        <v>0</v>
      </c>
      <c r="SV98" s="557">
        <f t="shared" ca="1" si="556"/>
        <v>0</v>
      </c>
      <c r="SW98" s="557">
        <f t="shared" ca="1" si="556"/>
        <v>0</v>
      </c>
      <c r="SX98" s="557">
        <f t="shared" ca="1" si="556"/>
        <v>0</v>
      </c>
      <c r="SY98" s="557">
        <f t="shared" ca="1" si="556"/>
        <v>0</v>
      </c>
      <c r="SZ98" s="557">
        <f t="shared" ca="1" si="556"/>
        <v>0</v>
      </c>
      <c r="TA98" s="557">
        <f t="shared" ca="1" si="557"/>
        <v>0</v>
      </c>
      <c r="TB98" s="557">
        <f t="shared" ca="1" si="557"/>
        <v>0</v>
      </c>
      <c r="TC98" s="557">
        <f t="shared" ca="1" si="557"/>
        <v>0</v>
      </c>
      <c r="TD98" s="557">
        <f t="shared" ca="1" si="557"/>
        <v>0</v>
      </c>
      <c r="TE98" s="557">
        <f t="shared" ca="1" si="557"/>
        <v>0</v>
      </c>
      <c r="TF98" s="557">
        <f t="shared" ca="1" si="557"/>
        <v>0</v>
      </c>
      <c r="TG98" s="557">
        <f t="shared" ca="1" si="557"/>
        <v>0</v>
      </c>
      <c r="TH98" s="557">
        <f t="shared" ca="1" si="557"/>
        <v>0</v>
      </c>
      <c r="TI98" s="557">
        <f t="shared" ca="1" si="557"/>
        <v>0</v>
      </c>
      <c r="TJ98" s="557">
        <f t="shared" ca="1" si="557"/>
        <v>0</v>
      </c>
      <c r="TK98" s="557">
        <f t="shared" ca="1" si="558"/>
        <v>0</v>
      </c>
      <c r="TL98" s="557">
        <f t="shared" ca="1" si="558"/>
        <v>0</v>
      </c>
      <c r="TM98" s="557">
        <f t="shared" ca="1" si="558"/>
        <v>0</v>
      </c>
      <c r="TN98" s="557">
        <f t="shared" ca="1" si="558"/>
        <v>0</v>
      </c>
      <c r="TO98" s="557">
        <f t="shared" ca="1" si="558"/>
        <v>0</v>
      </c>
      <c r="TP98" s="557">
        <f t="shared" ca="1" si="558"/>
        <v>0</v>
      </c>
      <c r="TQ98" s="557">
        <f t="shared" ca="1" si="558"/>
        <v>0</v>
      </c>
      <c r="TR98" s="557">
        <f t="shared" ca="1" si="558"/>
        <v>0</v>
      </c>
      <c r="TS98" s="557">
        <f t="shared" ca="1" si="558"/>
        <v>0</v>
      </c>
      <c r="TT98" s="557">
        <f t="shared" ca="1" si="558"/>
        <v>0</v>
      </c>
      <c r="TU98" s="557">
        <f t="shared" ca="1" si="559"/>
        <v>0</v>
      </c>
      <c r="TV98" s="557">
        <f t="shared" ca="1" si="559"/>
        <v>0</v>
      </c>
      <c r="TW98" s="557">
        <f t="shared" ca="1" si="559"/>
        <v>0</v>
      </c>
      <c r="TX98" s="557">
        <f t="shared" ca="1" si="559"/>
        <v>0</v>
      </c>
      <c r="TY98" s="557">
        <f t="shared" ca="1" si="559"/>
        <v>0</v>
      </c>
      <c r="TZ98" s="557">
        <f t="shared" ca="1" si="559"/>
        <v>0</v>
      </c>
      <c r="UA98" s="557">
        <f t="shared" ca="1" si="559"/>
        <v>0</v>
      </c>
      <c r="UB98" s="557">
        <f t="shared" ca="1" si="559"/>
        <v>0</v>
      </c>
      <c r="UC98" s="557">
        <f t="shared" ca="1" si="559"/>
        <v>0</v>
      </c>
      <c r="UD98" s="557">
        <f t="shared" ca="1" si="559"/>
        <v>0</v>
      </c>
      <c r="UE98" s="557">
        <f t="shared" ca="1" si="560"/>
        <v>0</v>
      </c>
      <c r="UF98" s="557">
        <f t="shared" ca="1" si="560"/>
        <v>0</v>
      </c>
      <c r="UG98" s="557">
        <f t="shared" ca="1" si="560"/>
        <v>0</v>
      </c>
      <c r="UH98" s="557">
        <f t="shared" ca="1" si="560"/>
        <v>0</v>
      </c>
      <c r="UI98" s="557">
        <f t="shared" ca="1" si="560"/>
        <v>0</v>
      </c>
      <c r="UJ98" s="557">
        <f t="shared" ca="1" si="560"/>
        <v>0</v>
      </c>
      <c r="UK98" s="557">
        <f t="shared" ca="1" si="560"/>
        <v>0</v>
      </c>
      <c r="UL98" s="557">
        <f t="shared" ca="1" si="560"/>
        <v>0</v>
      </c>
      <c r="UM98" s="557">
        <f t="shared" ca="1" si="560"/>
        <v>0</v>
      </c>
      <c r="UN98" s="557">
        <f t="shared" ca="1" si="560"/>
        <v>0</v>
      </c>
      <c r="UO98" s="557">
        <f t="shared" ca="1" si="561"/>
        <v>0</v>
      </c>
      <c r="UP98" s="557">
        <f t="shared" ca="1" si="561"/>
        <v>0</v>
      </c>
      <c r="UQ98" s="557">
        <f t="shared" ca="1" si="561"/>
        <v>0</v>
      </c>
      <c r="UR98" s="557">
        <f t="shared" ca="1" si="561"/>
        <v>0</v>
      </c>
      <c r="US98" s="557">
        <f t="shared" ca="1" si="561"/>
        <v>0</v>
      </c>
      <c r="UT98" s="557">
        <f t="shared" ca="1" si="561"/>
        <v>0</v>
      </c>
      <c r="UU98" s="557">
        <f t="shared" ca="1" si="561"/>
        <v>0</v>
      </c>
      <c r="UV98" s="557">
        <f t="shared" ca="1" si="561"/>
        <v>0</v>
      </c>
      <c r="UW98" s="557">
        <f t="shared" ca="1" si="561"/>
        <v>0</v>
      </c>
      <c r="UX98" s="557">
        <f t="shared" ca="1" si="561"/>
        <v>0</v>
      </c>
      <c r="UY98" s="557">
        <f t="shared" ca="1" si="562"/>
        <v>0</v>
      </c>
      <c r="UZ98" s="557">
        <f t="shared" ca="1" si="562"/>
        <v>0</v>
      </c>
      <c r="VA98" s="557">
        <f t="shared" ca="1" si="562"/>
        <v>0</v>
      </c>
      <c r="VB98" s="557">
        <f t="shared" ca="1" si="562"/>
        <v>0</v>
      </c>
      <c r="VC98" s="557">
        <f t="shared" ca="1" si="562"/>
        <v>0</v>
      </c>
      <c r="VD98" s="557">
        <f t="shared" ca="1" si="562"/>
        <v>0</v>
      </c>
      <c r="VE98" s="557">
        <f t="shared" ca="1" si="562"/>
        <v>0</v>
      </c>
      <c r="VF98" s="557">
        <f t="shared" ca="1" si="562"/>
        <v>0</v>
      </c>
      <c r="VG98" s="557">
        <f t="shared" ca="1" si="562"/>
        <v>0</v>
      </c>
      <c r="VH98" s="557">
        <f t="shared" ca="1" si="562"/>
        <v>0</v>
      </c>
      <c r="VI98" s="557">
        <f t="shared" ca="1" si="562"/>
        <v>0</v>
      </c>
      <c r="VJ98" s="189">
        <f t="shared" ca="1" si="563"/>
        <v>0</v>
      </c>
      <c r="VK98" s="189">
        <f t="shared" ca="1" si="563"/>
        <v>0</v>
      </c>
      <c r="VL98" s="189">
        <f t="shared" ca="1" si="563"/>
        <v>0</v>
      </c>
      <c r="VM98" s="189">
        <f t="shared" ca="1" si="563"/>
        <v>0</v>
      </c>
      <c r="VN98" s="189">
        <f t="shared" ca="1" si="563"/>
        <v>0</v>
      </c>
      <c r="VO98" s="230">
        <f t="shared" ca="1" si="473"/>
        <v>0</v>
      </c>
      <c r="VP98" s="189">
        <f t="shared" ca="1" si="564"/>
        <v>0</v>
      </c>
      <c r="VQ98" s="189">
        <f t="shared" ca="1" si="564"/>
        <v>0</v>
      </c>
      <c r="VR98" s="189">
        <f t="shared" ca="1" si="564"/>
        <v>0</v>
      </c>
      <c r="VS98" s="189">
        <f t="shared" ca="1" si="564"/>
        <v>0</v>
      </c>
      <c r="VT98" s="189">
        <f t="shared" ca="1" si="564"/>
        <v>0</v>
      </c>
      <c r="VU98" s="230">
        <f t="shared" ca="1" si="475"/>
        <v>0</v>
      </c>
      <c r="VV98" s="231">
        <f t="shared" ca="1" si="476"/>
        <v>0</v>
      </c>
      <c r="VW98" s="231">
        <f t="shared" ca="1" si="476"/>
        <v>0</v>
      </c>
      <c r="VX98" s="231">
        <f t="shared" ca="1" si="476"/>
        <v>0</v>
      </c>
      <c r="VY98" s="231">
        <f t="shared" ca="1" si="476"/>
        <v>0</v>
      </c>
      <c r="VZ98" s="544">
        <f t="shared" ca="1" si="477"/>
        <v>0</v>
      </c>
      <c r="WA98" s="231">
        <f t="shared" ca="1" si="478"/>
        <v>0</v>
      </c>
      <c r="WB98" s="231">
        <f t="shared" ca="1" si="478"/>
        <v>0</v>
      </c>
      <c r="WC98" s="231">
        <f t="shared" ca="1" si="478"/>
        <v>0</v>
      </c>
      <c r="WD98" s="231">
        <f t="shared" ca="1" si="478"/>
        <v>0</v>
      </c>
      <c r="WE98" s="544">
        <f t="shared" ca="1" si="565"/>
        <v>0</v>
      </c>
      <c r="WF98" s="544">
        <f t="shared" ca="1" si="565"/>
        <v>0</v>
      </c>
      <c r="WG98" s="544">
        <f t="shared" ca="1" si="565"/>
        <v>0</v>
      </c>
      <c r="WH98" s="544">
        <f t="shared" ca="1" si="565"/>
        <v>0</v>
      </c>
      <c r="WI98" s="544">
        <f t="shared" ca="1" si="565"/>
        <v>0</v>
      </c>
      <c r="WJ98" s="544">
        <f t="shared" ca="1" si="565"/>
        <v>0</v>
      </c>
      <c r="WK98" s="544">
        <f t="shared" ca="1" si="565"/>
        <v>0</v>
      </c>
      <c r="WL98" s="535" cm="1">
        <f t="array" aca="1" ref="WL98" ca="1">INDEX(WL$13:WL97,$B98+1,1)</f>
        <v>0</v>
      </c>
      <c r="WM98" s="411">
        <f t="shared" ca="1" si="480"/>
        <v>19</v>
      </c>
      <c r="WN98" s="18"/>
      <c r="WO98" s="535" cm="1">
        <f t="array" aca="1" ref="WO98" ca="1">INDEX(WO$13:WO97,$B98+1,1)</f>
        <v>0</v>
      </c>
      <c r="WP98" s="411">
        <f t="shared" si="481"/>
        <v>0</v>
      </c>
      <c r="WQ98" s="535" cm="1">
        <f t="array" aca="1" ref="WQ98" ca="1">INDEX(WQ$13:WQ97,$B98+1,1)</f>
        <v>0</v>
      </c>
      <c r="WR98" s="535" t="str" cm="1">
        <f t="array" aca="1" ref="WR98" ca="1">INDEX(WR$13:WR97,$B98+1,1)</f>
        <v>-</v>
      </c>
      <c r="WS98" s="535" t="str" cm="1">
        <f t="array" aca="1" ref="WS98" ca="1">INDEX(WS$13:WS97,$B98+1,1)</f>
        <v>-</v>
      </c>
      <c r="WT98" s="535" t="str" cm="1">
        <f t="array" aca="1" ref="WT98" ca="1">INDEX(WT$13:WT97,$B98+1,1)</f>
        <v>-</v>
      </c>
      <c r="WU98" s="535" t="str" cm="1">
        <f t="array" aca="1" ref="WU98" ca="1">INDEX(WU$13:WU97,$B98+1,1)</f>
        <v>-</v>
      </c>
      <c r="WV98" s="535" t="str" cm="1">
        <f t="array" aca="1" ref="WV98" ca="1">INDEX(WV$13:WV97,$B98+1,1)</f>
        <v>-</v>
      </c>
      <c r="WW98" s="535" t="str" cm="1">
        <f t="array" aca="1" ref="WW98" ca="1">INDEX(WW$13:WW97,$B98+1,1)</f>
        <v>-</v>
      </c>
      <c r="WX98" s="535" t="str" cm="1">
        <f t="array" aca="1" ref="WX98" ca="1">INDEX(WX$13:WX97,$B98+1,1)</f>
        <v>-</v>
      </c>
      <c r="WY98" s="535" t="str" cm="1">
        <f t="array" aca="1" ref="WY98" ca="1">INDEX(WY$13:WY97,$B98+1,1)</f>
        <v>-</v>
      </c>
      <c r="WZ98" s="535" t="str" cm="1">
        <f t="array" aca="1" ref="WZ98" ca="1">INDEX(WZ$13:WZ97,$B98+1,1)</f>
        <v>-</v>
      </c>
      <c r="XA98" s="535" t="str" cm="1">
        <f t="array" aca="1" ref="XA98" ca="1">INDEX(XA$13:XA97,$B98+1,1)</f>
        <v>-</v>
      </c>
      <c r="XB98" s="535" t="str" cm="1">
        <f t="array" aca="1" ref="XB98" ca="1">INDEX(XB$13:XB97,$B98+1,1)</f>
        <v>-</v>
      </c>
      <c r="XC98" s="535" t="str" cm="1">
        <f t="array" aca="1" ref="XC98" ca="1">INDEX(XC$13:XC97,$B98+1,1)</f>
        <v>-</v>
      </c>
      <c r="XD98" s="535" t="str" cm="1">
        <f t="array" aca="1" ref="XD98" ca="1">INDEX(XD$13:XD97,$B98+1,1)</f>
        <v>-</v>
      </c>
      <c r="XE98" s="535" t="str" cm="1">
        <f t="array" aca="1" ref="XE98" ca="1">INDEX(XE$13:XE97,$B98+1,1)</f>
        <v>-</v>
      </c>
      <c r="XF98" s="535" t="str" cm="1">
        <f t="array" aca="1" ref="XF98" ca="1">INDEX(XF$13:XF97,$B98+1,1)</f>
        <v>-</v>
      </c>
      <c r="XG98" s="535" t="str" cm="1">
        <f t="array" aca="1" ref="XG98" ca="1">INDEX(XG$13:XG97,$B98+1,1)</f>
        <v>-</v>
      </c>
      <c r="XH98" s="18"/>
      <c r="XI98" s="411" t="b">
        <f t="shared" ca="1" si="482"/>
        <v>0</v>
      </c>
      <c r="XJ98" s="411" t="str">
        <f t="shared" ca="1" si="483"/>
        <v>-</v>
      </c>
      <c r="XK98" s="535" t="str" cm="1">
        <f t="array" aca="1" ref="XK98" ca="1">INDEX(XK$13:XK97,$B98+1,1)</f>
        <v>-</v>
      </c>
      <c r="XL98" s="535" t="str" cm="1">
        <f t="array" aca="1" ref="XL98" ca="1">INDEX(XL$13:XL97,$B98+1,1)</f>
        <v>-</v>
      </c>
      <c r="XM98" s="535" t="str" cm="1">
        <f t="array" aca="1" ref="XM98" ca="1">INDEX(XM$13:XM97,$B98+1,1)</f>
        <v>-</v>
      </c>
      <c r="XN98" s="545" cm="1">
        <f t="array" aca="1" ref="XN98" ca="1">INDEX(i.AgeJ,$AD98,1)</f>
        <v>0</v>
      </c>
      <c r="XO98" s="535" t="str" cm="1">
        <f t="array" aca="1" ref="XO98" ca="1">INDEX(XO$13:XO97,$B98+1,1)</f>
        <v>-</v>
      </c>
      <c r="XP98" s="411" t="str">
        <f t="shared" si="484"/>
        <v>-</v>
      </c>
      <c r="XQ98" s="411" t="str">
        <f t="shared" si="484"/>
        <v>-</v>
      </c>
      <c r="XR98" s="535" t="str" cm="1">
        <f t="array" aca="1" ref="XR98" ca="1">INDEX(XR$13:XR97,$B98+1,1)</f>
        <v>-</v>
      </c>
      <c r="XS98" s="535" t="str" cm="1">
        <f t="array" aca="1" ref="XS98" ca="1">INDEX(XS$13:XS97,$B98+1,1)</f>
        <v>-</v>
      </c>
      <c r="XT98" s="535" t="str" cm="1">
        <f t="array" aca="1" ref="XT98" ca="1">INDEX(XT$13:XT97,$B98+1,1)</f>
        <v>-</v>
      </c>
      <c r="XU98" s="535" t="str" cm="1">
        <f t="array" aca="1" ref="XU98" ca="1">INDEX(XU$13:XU97,$B98+1,1)</f>
        <v>-</v>
      </c>
      <c r="XV98" s="535" t="str" cm="1">
        <f t="array" aca="1" ref="XV98" ca="1">INDEX(XV$13:XV97,$B98+1,1)</f>
        <v>-</v>
      </c>
      <c r="XW98" s="535" t="b" cm="1">
        <f t="array" aca="1" ref="XW98" ca="1">INDEX(XW$13:XW97,$B98+1,1)</f>
        <v>1</v>
      </c>
      <c r="XX98" s="535" t="str" cm="1">
        <f t="array" aca="1" ref="XX98" ca="1">INDEX(XX$13:XX97,$B98+1,1)</f>
        <v>-</v>
      </c>
      <c r="XY98" s="535" cm="1">
        <f t="array" aca="1" ref="XY98" ca="1">INDEX(XY$13:XY97,$B98+1,1)</f>
        <v>0</v>
      </c>
      <c r="XZ98" s="535" cm="1">
        <f t="array" aca="1" ref="XZ98" ca="1">INDEX(XZ$13:XZ97,$B98+1,1)</f>
        <v>0</v>
      </c>
      <c r="YA98" s="535" cm="1">
        <f t="array" aca="1" ref="YA98" ca="1">INDEX(YA$13:YA97,$B98+1,1)</f>
        <v>0</v>
      </c>
      <c r="YB98" s="18"/>
      <c r="YC98" s="411">
        <f t="shared" si="485"/>
        <v>50</v>
      </c>
      <c r="YD98" s="411">
        <f t="shared" si="485"/>
        <v>50</v>
      </c>
      <c r="YE98" s="411">
        <f t="shared" si="485"/>
        <v>50</v>
      </c>
      <c r="YF98" s="411">
        <f t="shared" si="485"/>
        <v>50</v>
      </c>
      <c r="YG98" s="535" cm="1">
        <f t="array" aca="1" ref="YG98" ca="1">INDEX(YG$13:YG97,$B98+1,1)</f>
        <v>1</v>
      </c>
      <c r="YH98" s="535" cm="1">
        <f t="array" aca="1" ref="YH98" ca="1">INDEX(YH$13:YH97,$B98+1,1)</f>
        <v>1</v>
      </c>
      <c r="YI98" s="535" cm="1">
        <f t="array" aca="1" ref="YI98" ca="1">INDEX(YI$13:YI97,$B98+1,1)</f>
        <v>1</v>
      </c>
      <c r="YJ98" s="535" cm="1">
        <f t="array" aca="1" ref="YJ98" ca="1">INDEX(YJ$13:YJ97,$B98+1,1)</f>
        <v>1</v>
      </c>
      <c r="YK98" s="535" t="str" cm="1">
        <f t="array" aca="1" ref="YK98" ca="1">INDEX(YK$13:YK97,$B98+1,1)</f>
        <v>-</v>
      </c>
      <c r="YL98" s="535" t="str" cm="1">
        <f t="array" aca="1" ref="YL98" ca="1">INDEX(YL$13:YL97,$B98+1,1)</f>
        <v>-</v>
      </c>
      <c r="YM98" s="535" t="str" cm="1">
        <f t="array" aca="1" ref="YM98" ca="1">INDEX(YM$13:YM97,$B98+1,1)</f>
        <v>-</v>
      </c>
      <c r="YN98" s="535" t="str" cm="1">
        <f t="array" aca="1" ref="YN98" ca="1">INDEX(YN$13:YN97,$B98+1,1)</f>
        <v>-</v>
      </c>
      <c r="YO98" s="535" t="str" cm="1">
        <f t="array" aca="1" ref="YO98" ca="1">INDEX(YO$13:YO97,$B98+1,1)</f>
        <v>-</v>
      </c>
      <c r="YP98" s="535" t="str" cm="1">
        <f t="array" aca="1" ref="YP98" ca="1">INDEX(YP$13:YP97,$B98+1,1)</f>
        <v>-</v>
      </c>
      <c r="YQ98" s="535" t="str" cm="1">
        <f t="array" aca="1" ref="YQ98" ca="1">INDEX(YQ$13:YQ97,$B98+1,1)</f>
        <v>-</v>
      </c>
      <c r="YR98" s="18"/>
      <c r="YS98" s="535" t="str" cm="1">
        <f t="array" aca="1" ref="YS98" ca="1">INDEX(YS$13:YS97,$B98+1,1)</f>
        <v>-</v>
      </c>
      <c r="YT98" s="411">
        <f t="shared" ca="1" si="486"/>
        <v>1</v>
      </c>
      <c r="YU98" s="18"/>
      <c r="YV98" s="669" t="str">
        <f t="shared" ca="1" si="487"/>
        <v>-</v>
      </c>
      <c r="YW98" s="535" t="b" cm="1">
        <f t="array" aca="1" ref="YW98" ca="1">INDEX(YW$13:YW97,$B98+1,1)</f>
        <v>0</v>
      </c>
      <c r="YX98" s="535" t="b" cm="1">
        <f t="array" aca="1" ref="YX98" ca="1">INDEX(YX$13:YX97,$B98+1,1)</f>
        <v>1</v>
      </c>
      <c r="YY98" s="535" t="b" cm="1">
        <f t="array" aca="1" ref="YY98" ca="1">INDEX(YY$13:YY97,$B98+1,1)</f>
        <v>1</v>
      </c>
      <c r="YZ98" s="411" t="b">
        <f t="shared" ca="1" si="514"/>
        <v>1</v>
      </c>
      <c r="ZA98" s="535" t="b" cm="1">
        <f t="array" aca="1" ref="ZA98" ca="1">INDEX(ZA$13:ZA97,$B98+1,1)</f>
        <v>0</v>
      </c>
      <c r="ZB98" s="535" cm="1">
        <f t="array" aca="1" ref="ZB98" ca="1">INDEX(ZB$13:ZB97,$B98+1,1)</f>
        <v>0</v>
      </c>
      <c r="ZC98" s="547" cm="1">
        <f t="array" aca="1" ref="ZC98" ca="1">IF(YX98&lt;&gt;TRUE,"-",VALUE(IFERROR(VALUE($K98),0) &amp; _xlfn.SWITCH($CD98,"-",4,$CD98) &amp; $L98 &amp; $T98 &amp; "00" &amp; $N98 &amp; $AK98 &amp; $R98 &amp; _xlfn.SWITCH($AM98,3,1,$AM98) &amp; _xlfn.SWITCH($M98,4,0,$M98) &amp; $AD98 &amp; IF(MOD($H98-2,ZC$6)&gt;=ZC$7,"",TEXT(INT(MOD($H98-2,ZC$6)/2)+1,"00"))))</f>
        <v>14210012120106</v>
      </c>
      <c r="ZD98" s="662" cm="1">
        <f t="array" aca="1" ref="ZD98" ca="1">IF(YY98&lt;&gt;TRUE,"-",VALUE(IFERROR(VALUE($K98),0) &amp; _xlfn.SWITCH($CD98,"-",4,$CD98) &amp; $L98 &amp; $T98 &amp; "00" &amp; $N98 &amp; $AK98 &amp; $R98 &amp; _xlfn.SWITCH($AM98,3,1,$AM98) &amp; _xlfn.SWITCH($M98,4,0,$M98) &amp; $AD98 &amp; IF(MOD($H98-1,ZD$6)&gt;=ZD$7,"",TEXT(INT(MOD($H98-1,ZD$6)/2)+1,"00"))))</f>
        <v>14210012120107</v>
      </c>
      <c r="ZE98" s="543">
        <f t="shared" ca="1" si="488"/>
        <v>652</v>
      </c>
      <c r="ZF98" s="543">
        <f t="shared" ca="1" si="488"/>
        <v>686</v>
      </c>
      <c r="ZG98" s="543">
        <f t="shared" ca="1" si="488"/>
        <v>721</v>
      </c>
      <c r="ZH98" s="459">
        <f t="shared" ca="1" si="489"/>
        <v>469</v>
      </c>
      <c r="ZI98" s="459">
        <f t="shared" ca="1" si="489"/>
        <v>504</v>
      </c>
      <c r="ZJ98" s="459">
        <f t="shared" ca="1" si="489"/>
        <v>539</v>
      </c>
      <c r="ZK98" s="459">
        <f t="shared" ca="1" si="490"/>
        <v>385</v>
      </c>
      <c r="ZL98" s="459">
        <f t="shared" ca="1" si="490"/>
        <v>420</v>
      </c>
      <c r="ZM98" s="459">
        <f t="shared" ca="1" si="490"/>
        <v>455</v>
      </c>
      <c r="ZN98" s="535" t="str" cm="1">
        <f t="array" aca="1" ref="ZN98" ca="1">INDEX(ZN$13:ZN97,$B98+1,1)</f>
        <v>-</v>
      </c>
      <c r="ZO98" s="22" t="b">
        <v>0</v>
      </c>
      <c r="ZP98" s="22" t="b">
        <v>1</v>
      </c>
      <c r="ZQ98" s="22" t="b">
        <v>0</v>
      </c>
      <c r="ZR98" s="22" t="b">
        <v>0</v>
      </c>
      <c r="ZS98" s="22" t="b">
        <v>0</v>
      </c>
      <c r="ZT98" s="535" t="str" cm="1">
        <f t="array" aca="1" ref="ZT98" ca="1">INDEX(ZT$13:ZT97,$B98+1,1)</f>
        <v>-</v>
      </c>
      <c r="ZU98" s="535" t="str" cm="1">
        <f t="array" aca="1" ref="ZU98" ca="1">INDEX(ZU$13:ZU97,$B98+1,1)</f>
        <v>-</v>
      </c>
      <c r="ZV98" s="535" t="str" cm="1">
        <f t="array" aca="1" ref="ZV98" ca="1">INDEX(ZV$13:ZV97,$B98+1,1)</f>
        <v>-</v>
      </c>
      <c r="ZW98" s="535" t="str" cm="1">
        <f t="array" aca="1" ref="ZW98" ca="1">INDEX(ZW$13:ZW97,$B98+1,1)</f>
        <v>-</v>
      </c>
      <c r="ZX98" s="535" t="str" cm="1">
        <f t="array" aca="1" ref="ZX98" ca="1">INDEX(ZX$13:ZX97,$B98+1,1)</f>
        <v>-</v>
      </c>
      <c r="ZY98" s="535" t="str" cm="1">
        <f t="array" aca="1" ref="ZY98" ca="1">INDEX(ZY$13:ZY97,$B98+1,1)</f>
        <v>-</v>
      </c>
      <c r="ZZ98" s="22">
        <v>3</v>
      </c>
      <c r="AAA98" s="22">
        <v>3</v>
      </c>
      <c r="AAB98" s="22" cm="1">
        <f t="array" aca="1" ref="AAB98" ca="1">INDEX(AAB$13:AAB97,$B98+1,1)</f>
        <v>0</v>
      </c>
      <c r="AAC98" s="22">
        <v>1</v>
      </c>
      <c r="AAD98" s="22">
        <v>-1</v>
      </c>
      <c r="AAE98" s="535" t="str" cm="1">
        <f t="array" aca="1" ref="AAE98" ca="1">INDEX(AAE$13:AAE97,$B98+1,1)</f>
        <v>-</v>
      </c>
      <c r="AAF98" s="535" t="str" cm="1">
        <f t="array" aca="1" ref="AAF98" ca="1">INDEX(AAF$13:AAF97,$B98+1,1)</f>
        <v>-</v>
      </c>
      <c r="AAG98" s="535" t="str" cm="1">
        <f t="array" aca="1" ref="AAG98" ca="1">INDEX(AAG$13:AAG97,$B98+1,1)</f>
        <v>-</v>
      </c>
      <c r="AAH98" s="520">
        <f ca="1">AAB98</f>
        <v>0</v>
      </c>
      <c r="AAI98" s="520">
        <f t="shared" ref="AAI98" si="577">AAC98</f>
        <v>1</v>
      </c>
      <c r="AAJ98" s="520">
        <f t="shared" ref="AAJ98" si="578">AAD98</f>
        <v>-1</v>
      </c>
      <c r="AAK98" s="535" t="str" cm="1">
        <f t="array" aca="1" ref="AAK98" ca="1">INDEX(AAK$13:AAK97,$B98+1,1)</f>
        <v>-</v>
      </c>
      <c r="AAL98" s="535" cm="1">
        <f t="array" aca="1" ref="AAL98" ca="1">INDEX(AAL$13:AAL97,$B98+1,1)</f>
        <v>1</v>
      </c>
      <c r="AAM98" s="535" cm="1">
        <f t="array" aca="1" ref="AAM98" ca="1">INDEX(AAM$13:AAM97,$B98+1,1)</f>
        <v>1</v>
      </c>
      <c r="AAN98" s="666" t="str">
        <f t="shared" ca="1" si="491"/>
        <v>-</v>
      </c>
      <c r="AAO98" s="666" t="str">
        <f t="shared" ca="1" si="491"/>
        <v>-</v>
      </c>
      <c r="AAP98" s="666" t="str">
        <f t="shared" ca="1" si="491"/>
        <v>-</v>
      </c>
      <c r="AAQ98" s="666" t="str">
        <f t="shared" ca="1" si="491"/>
        <v>-</v>
      </c>
      <c r="AAR98" s="667" t="str">
        <f t="shared" ca="1" si="492"/>
        <v>-</v>
      </c>
      <c r="AAS98" s="668" t="str">
        <f t="shared" ca="1" si="493"/>
        <v>-</v>
      </c>
      <c r="AAT98" s="669" t="str">
        <f t="shared" ca="1" si="494"/>
        <v>-</v>
      </c>
      <c r="AAU98" s="716" t="str">
        <f t="shared" ca="1" si="495"/>
        <v>-</v>
      </c>
      <c r="AAV98" s="191" t="b">
        <f t="shared" si="518"/>
        <v>0</v>
      </c>
      <c r="AAW98" s="715" t="str">
        <f t="shared" ca="1" si="496"/>
        <v>-</v>
      </c>
      <c r="AAX98" s="717" t="str">
        <f t="shared" ca="1" si="497"/>
        <v>-</v>
      </c>
      <c r="AAY98" s="717" t="str">
        <f t="shared" ca="1" si="497"/>
        <v>-</v>
      </c>
      <c r="AAZ98" s="670" t="str">
        <f t="shared" ca="1" si="498"/>
        <v>-</v>
      </c>
      <c r="ABA98" s="18"/>
      <c r="ABB98" s="545" t="b">
        <f t="shared" ca="1" si="566"/>
        <v>1</v>
      </c>
      <c r="ABC98" s="545" t="str">
        <f t="shared" ca="1" si="566"/>
        <v>-</v>
      </c>
      <c r="ABD98" s="545" t="str">
        <f t="shared" ca="1" si="566"/>
        <v>-</v>
      </c>
      <c r="ABE98" s="545" t="str">
        <f t="shared" ca="1" si="566"/>
        <v>-</v>
      </c>
      <c r="ABF98" s="545" t="str">
        <f t="shared" ca="1" si="566"/>
        <v>-</v>
      </c>
      <c r="ABG98" s="545" t="str">
        <f t="shared" ca="1" si="566"/>
        <v>-</v>
      </c>
      <c r="ABH98" s="545" t="str">
        <f t="shared" ca="1" si="566"/>
        <v>-</v>
      </c>
      <c r="ABI98" s="545" t="str">
        <f t="shared" ca="1" si="566"/>
        <v>-</v>
      </c>
      <c r="ABJ98" s="545" t="str">
        <f t="shared" ca="1" si="566"/>
        <v>-</v>
      </c>
      <c r="ABK98" s="545" t="str">
        <f t="shared" ca="1" si="566"/>
        <v>-</v>
      </c>
      <c r="ABL98" s="545" t="str">
        <f t="shared" ca="1" si="567"/>
        <v>-</v>
      </c>
      <c r="ABM98" s="545" t="str">
        <f t="shared" ca="1" si="567"/>
        <v>-</v>
      </c>
      <c r="ABN98" s="545" t="str">
        <f t="shared" ca="1" si="567"/>
        <v>-</v>
      </c>
      <c r="ABO98" s="545" t="str">
        <f t="shared" ca="1" si="567"/>
        <v>-</v>
      </c>
      <c r="ABP98" s="545" t="str">
        <f t="shared" ca="1" si="567"/>
        <v>-</v>
      </c>
      <c r="ABQ98" s="545" t="str">
        <f t="shared" ca="1" si="567"/>
        <v>-</v>
      </c>
      <c r="ABR98" s="545" t="str">
        <f t="shared" ca="1" si="567"/>
        <v>-</v>
      </c>
      <c r="ABS98" s="545" t="str">
        <f t="shared" ca="1" si="567"/>
        <v>-</v>
      </c>
      <c r="ABT98" s="545" t="b">
        <f t="shared" ca="1" si="567"/>
        <v>1</v>
      </c>
      <c r="ABU98" s="545" t="str">
        <f t="shared" ca="1" si="567"/>
        <v>-</v>
      </c>
      <c r="ABV98" s="545" t="str">
        <f t="shared" ca="1" si="568"/>
        <v>-</v>
      </c>
      <c r="ABW98" s="545" t="str">
        <f t="shared" ca="1" si="568"/>
        <v>-</v>
      </c>
      <c r="ABX98" s="545" t="str">
        <f t="shared" ca="1" si="568"/>
        <v>-</v>
      </c>
      <c r="ABY98" s="545" t="str">
        <f t="shared" ca="1" si="568"/>
        <v>-</v>
      </c>
      <c r="ABZ98" s="545" t="str">
        <f t="shared" ca="1" si="568"/>
        <v>-</v>
      </c>
      <c r="ACA98" s="545" t="str">
        <f t="shared" ca="1" si="568"/>
        <v>-</v>
      </c>
      <c r="ACB98" s="545" t="str">
        <f t="shared" ca="1" si="568"/>
        <v>-</v>
      </c>
      <c r="ACC98" s="545" t="str">
        <f t="shared" ca="1" si="568"/>
        <v>-</v>
      </c>
      <c r="ACD98" s="545" t="str">
        <f t="shared" ca="1" si="568"/>
        <v>-</v>
      </c>
      <c r="ACE98" s="545" t="str">
        <f t="shared" ca="1" si="568"/>
        <v>-</v>
      </c>
      <c r="ACF98" s="545" t="str">
        <f t="shared" ca="1" si="569"/>
        <v>-</v>
      </c>
      <c r="ACG98" s="545" t="str">
        <f t="shared" ca="1" si="569"/>
        <v>-</v>
      </c>
      <c r="ACH98" s="545" t="str">
        <f t="shared" ca="1" si="569"/>
        <v>-</v>
      </c>
      <c r="ACI98" s="545" t="str">
        <f t="shared" ca="1" si="569"/>
        <v>-</v>
      </c>
      <c r="ACJ98" s="545" t="str">
        <f t="shared" ca="1" si="569"/>
        <v>-</v>
      </c>
      <c r="ACK98" s="545" t="str">
        <f t="shared" ca="1" si="569"/>
        <v>-</v>
      </c>
      <c r="ACL98" s="545" t="b">
        <f t="shared" ca="1" si="569"/>
        <v>1</v>
      </c>
      <c r="ACM98" s="545" t="str">
        <f t="shared" ca="1" si="569"/>
        <v>-</v>
      </c>
      <c r="ACN98" s="545" t="str">
        <f t="shared" ca="1" si="569"/>
        <v>-</v>
      </c>
      <c r="ACO98" s="545" t="str">
        <f t="shared" ca="1" si="569"/>
        <v>-</v>
      </c>
      <c r="ACP98" s="545" t="str">
        <f t="shared" ca="1" si="570"/>
        <v>-</v>
      </c>
      <c r="ACQ98" s="545" t="str">
        <f t="shared" ca="1" si="570"/>
        <v>-</v>
      </c>
      <c r="ACR98" s="545" t="str">
        <f t="shared" ca="1" si="570"/>
        <v>-</v>
      </c>
      <c r="ACS98" s="545" t="str">
        <f t="shared" ca="1" si="570"/>
        <v>-</v>
      </c>
      <c r="ACT98" s="545" t="str">
        <f t="shared" ca="1" si="570"/>
        <v>-</v>
      </c>
      <c r="ACU98" s="545" t="str">
        <f t="shared" ca="1" si="570"/>
        <v>-</v>
      </c>
      <c r="ACV98" s="545" t="str">
        <f t="shared" ca="1" si="570"/>
        <v>-</v>
      </c>
      <c r="ACW98" s="545" t="str">
        <f t="shared" ca="1" si="570"/>
        <v>-</v>
      </c>
      <c r="ACX98" s="545" t="str">
        <f t="shared" ca="1" si="570"/>
        <v>-</v>
      </c>
      <c r="ACY98" s="545" t="str">
        <f t="shared" ca="1" si="570"/>
        <v>-</v>
      </c>
      <c r="ACZ98" s="545" t="str">
        <f t="shared" ca="1" si="571"/>
        <v>-</v>
      </c>
      <c r="ADA98" s="545" t="str">
        <f t="shared" ca="1" si="571"/>
        <v>-</v>
      </c>
      <c r="ADB98" s="545" t="str">
        <f t="shared" ca="1" si="571"/>
        <v>-</v>
      </c>
      <c r="ADC98" s="545" t="str">
        <f t="shared" ca="1" si="571"/>
        <v>-</v>
      </c>
      <c r="ADD98" s="545" t="b">
        <f t="shared" ca="1" si="571"/>
        <v>1</v>
      </c>
      <c r="ADE98" s="545" t="str">
        <f t="shared" ca="1" si="571"/>
        <v>-</v>
      </c>
      <c r="ADF98" s="545" t="str">
        <f t="shared" ca="1" si="571"/>
        <v>-</v>
      </c>
      <c r="ADG98" s="545" t="str">
        <f t="shared" ca="1" si="571"/>
        <v>-</v>
      </c>
      <c r="ADH98" s="545" t="str">
        <f t="shared" ca="1" si="571"/>
        <v>-</v>
      </c>
      <c r="ADI98" s="545" t="str">
        <f t="shared" ca="1" si="571"/>
        <v>-</v>
      </c>
      <c r="ADJ98" s="545" t="str">
        <f t="shared" ca="1" si="572"/>
        <v>-</v>
      </c>
      <c r="ADK98" s="545" t="str">
        <f t="shared" ca="1" si="572"/>
        <v>-</v>
      </c>
      <c r="ADL98" s="545" t="str">
        <f t="shared" ca="1" si="572"/>
        <v>-</v>
      </c>
      <c r="ADM98" s="545" t="str">
        <f t="shared" ca="1" si="572"/>
        <v>-</v>
      </c>
      <c r="ADN98" s="545" t="str">
        <f t="shared" ca="1" si="572"/>
        <v>-</v>
      </c>
      <c r="ADO98" s="545" t="str">
        <f t="shared" ca="1" si="572"/>
        <v>-</v>
      </c>
      <c r="ADP98" s="545" t="str">
        <f t="shared" ca="1" si="572"/>
        <v>-</v>
      </c>
      <c r="ADQ98" s="545" t="str">
        <f t="shared" ca="1" si="572"/>
        <v>-</v>
      </c>
      <c r="ADR98" s="545" t="str">
        <f t="shared" ca="1" si="572"/>
        <v>-</v>
      </c>
      <c r="ADS98" s="545" t="str">
        <f t="shared" ca="1" si="572"/>
        <v>-</v>
      </c>
      <c r="ADT98" s="545" t="str">
        <f t="shared" ca="1" si="573"/>
        <v>-</v>
      </c>
      <c r="ADU98" s="545" t="str">
        <f t="shared" ca="1" si="573"/>
        <v>-</v>
      </c>
      <c r="ADV98" s="545" t="b">
        <f t="shared" ca="1" si="573"/>
        <v>1</v>
      </c>
      <c r="ADW98" s="545" t="str">
        <f t="shared" ca="1" si="573"/>
        <v>-</v>
      </c>
      <c r="ADX98" s="545" t="str">
        <f t="shared" ca="1" si="573"/>
        <v>-</v>
      </c>
      <c r="ADY98" s="545" t="str">
        <f t="shared" ca="1" si="573"/>
        <v>-</v>
      </c>
      <c r="ADZ98" s="545" t="str">
        <f t="shared" ca="1" si="573"/>
        <v>-</v>
      </c>
      <c r="AEA98" s="545" t="str">
        <f t="shared" ca="1" si="573"/>
        <v>-</v>
      </c>
      <c r="AEB98" s="545" t="str">
        <f t="shared" ca="1" si="573"/>
        <v>-</v>
      </c>
      <c r="AEC98" s="545" t="str">
        <f t="shared" ca="1" si="573"/>
        <v>-</v>
      </c>
      <c r="AED98" s="545" t="str">
        <f t="shared" ca="1" si="574"/>
        <v>-</v>
      </c>
      <c r="AEE98" s="545" t="str">
        <f t="shared" ca="1" si="574"/>
        <v>-</v>
      </c>
      <c r="AEF98" s="545" t="str">
        <f t="shared" ca="1" si="574"/>
        <v>-</v>
      </c>
      <c r="AEG98" s="545" t="str">
        <f t="shared" ca="1" si="574"/>
        <v>-</v>
      </c>
      <c r="AEH98" s="545" t="str">
        <f t="shared" ca="1" si="574"/>
        <v>-</v>
      </c>
      <c r="AEI98" s="545" t="str">
        <f t="shared" ca="1" si="574"/>
        <v>-</v>
      </c>
      <c r="AEJ98" s="545" t="str">
        <f t="shared" ca="1" si="574"/>
        <v>-</v>
      </c>
      <c r="AEK98" s="545" t="str">
        <f t="shared" ca="1" si="574"/>
        <v>-</v>
      </c>
      <c r="AEL98" s="545" t="str">
        <f t="shared" ca="1" si="574"/>
        <v>-</v>
      </c>
      <c r="AEM98" s="545" t="str">
        <f t="shared" ca="1" si="574"/>
        <v>-</v>
      </c>
      <c r="AEN98" s="535" cm="1">
        <f t="array" aca="1" ref="AEN98" ca="1">INDEX(AEN$13:AEN97,$B98+1,1)</f>
        <v>0</v>
      </c>
      <c r="AEO98" s="483">
        <v>0</v>
      </c>
    </row>
    <row r="99" spans="1:821" outlineLevel="2">
      <c r="A99" s="18">
        <f t="shared" si="226"/>
        <v>86</v>
      </c>
      <c r="B99" s="657">
        <f t="shared" ca="1" si="519"/>
        <v>84</v>
      </c>
      <c r="C99" s="458">
        <f t="shared" ca="1" si="385"/>
        <v>2200</v>
      </c>
      <c r="D99" s="119" t="str">
        <f t="shared" ca="1" si="386"/>
        <v>GSW</v>
      </c>
      <c r="E99" t="b">
        <v>1</v>
      </c>
      <c r="F99" t="b">
        <v>0</v>
      </c>
      <c r="G99" t="b">
        <f t="shared" si="387"/>
        <v>1</v>
      </c>
      <c r="H99" s="191">
        <f t="shared" ca="1" si="517"/>
        <v>14</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28"/>
        <v>1</v>
      </c>
      <c r="O99" s="230">
        <f t="shared" ca="1" si="528"/>
        <v>9</v>
      </c>
      <c r="P99" s="230">
        <f t="shared" ca="1" si="528"/>
        <v>1</v>
      </c>
      <c r="Q99" s="230">
        <f t="shared" ca="1" si="528"/>
        <v>1</v>
      </c>
      <c r="R99" s="230">
        <f t="shared" ca="1" si="528"/>
        <v>1</v>
      </c>
      <c r="S99" s="230">
        <f t="shared" ca="1" si="528"/>
        <v>1</v>
      </c>
      <c r="T99" s="411">
        <f t="shared" ca="1" si="389"/>
        <v>1</v>
      </c>
      <c r="U99" s="411">
        <f t="shared" ca="1" si="389"/>
        <v>1</v>
      </c>
      <c r="V99" s="411">
        <f t="shared" ca="1" si="390"/>
        <v>2</v>
      </c>
      <c r="W99" s="777" t="b">
        <f t="shared" ca="1" si="391"/>
        <v>0</v>
      </c>
      <c r="X99" s="777" t="b">
        <f t="shared" ca="1" si="391"/>
        <v>0</v>
      </c>
      <c r="Y99" s="777" t="b">
        <f t="shared" ca="1" si="391"/>
        <v>1</v>
      </c>
      <c r="Z99" s="796" t="b" cm="1">
        <f t="array" aca="1" ref="Z99" ca="1">INDEX(Z$13:Z98,$B99+1,1)</f>
        <v>0</v>
      </c>
      <c r="AA99" s="411">
        <f t="shared" ca="1" si="392"/>
        <v>1</v>
      </c>
      <c r="AB99" s="411">
        <f t="shared" ca="1" si="393"/>
        <v>1</v>
      </c>
      <c r="AC99" s="230">
        <f t="shared" ca="1" si="529"/>
        <v>1</v>
      </c>
      <c r="AD99" s="230">
        <f t="shared" ca="1" si="529"/>
        <v>1</v>
      </c>
      <c r="AE99" s="230">
        <f t="shared" ca="1" si="529"/>
        <v>0</v>
      </c>
      <c r="AF99" s="230">
        <f t="shared" ca="1" si="529"/>
        <v>0</v>
      </c>
      <c r="AG99" s="230">
        <f t="shared" ca="1" si="529"/>
        <v>0</v>
      </c>
      <c r="AH99" s="230">
        <f t="shared" ca="1" si="529"/>
        <v>0</v>
      </c>
      <c r="AI99" s="87">
        <f t="shared" ca="1" si="395"/>
        <v>2</v>
      </c>
      <c r="AJ99" s="87">
        <f ca="1">INDEX(CHOOSE($N99,DataAutumn!i.AdultDrys,DataWinter!i.AdultDrys,DataSpring!i.AdultDrys),1,$T99)</f>
        <v>1</v>
      </c>
      <c r="AK99" s="230">
        <f t="shared" ca="1" si="530"/>
        <v>2</v>
      </c>
      <c r="AL99" s="535" cm="1">
        <f t="array" aca="1" ref="AL99" ca="1">INDEX(AL$13:AL98,$B99+1,1)</f>
        <v>0</v>
      </c>
      <c r="AM99" s="535" cm="1">
        <f t="array" aca="1" ref="AM99" ca="1">INDEX(AM$13:AM98,$B99+1,1)</f>
        <v>2</v>
      </c>
      <c r="AN99" s="111"/>
      <c r="AO99" s="111"/>
      <c r="AP99" s="111"/>
      <c r="AQ99" s="111"/>
      <c r="AR99" s="111"/>
      <c r="AS99" s="111"/>
      <c r="AT99" s="111"/>
      <c r="AU99" s="111"/>
      <c r="AV99" s="111"/>
      <c r="AW99" s="111"/>
      <c r="AX99" s="111"/>
      <c r="AY99" s="111"/>
      <c r="AZ99" s="111"/>
      <c r="BA99" s="312" t="str">
        <f t="shared" ca="1" si="397"/>
        <v xml:space="preserve">FS_Opt_Tem 00014 SE GSW Past     SFM     TOLAut Scan2 GFS RR+01% GP100% WP100% MP100% (PT_F33N11L11)      </v>
      </c>
      <c r="BB99" s="8" t="str">
        <f ca="1">IF(COUNTIF($BA$13:$BA99,$BA99)=1,"-","Dup")</f>
        <v>-</v>
      </c>
      <c r="BC99" s="18"/>
      <c r="BD99" s="535" t="b" cm="1">
        <f t="array" aca="1" ref="BD99" ca="1">INDEX(BD$13:BD98,$B99+1,1)</f>
        <v>0</v>
      </c>
      <c r="BE99" s="535" t="b" cm="1">
        <f t="array" aca="1" ref="BE99" ca="1">INDEX(BE$13:BE98,$B99+1,1)</f>
        <v>0</v>
      </c>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535" t="b" cm="1">
        <f t="array" aca="1" ref="BK99" ca="1">INDEX(BK$13:BK98,$B99+1,1)</f>
        <v>0</v>
      </c>
      <c r="BL99" s="535" t="b" cm="1">
        <f t="array" aca="1" ref="BL99" ca="1">INDEX(BL$13:BL98,$B99+1,1)</f>
        <v>0</v>
      </c>
      <c r="BM99" s="18"/>
      <c r="BN99" s="411" t="b">
        <f t="shared" ca="1" si="398"/>
        <v>1</v>
      </c>
      <c r="BO99" s="411" t="str">
        <f t="shared" ca="1" si="398"/>
        <v>-</v>
      </c>
      <c r="BP99" s="411" t="b">
        <f t="shared" ca="1" si="398"/>
        <v>0</v>
      </c>
      <c r="BQ99" s="411" t="str">
        <f t="shared" ca="1" si="398"/>
        <v>-</v>
      </c>
      <c r="BR99" s="411" t="str">
        <f t="shared" ca="1" si="398"/>
        <v>-</v>
      </c>
      <c r="BS99" s="411" t="str">
        <f t="shared" ca="1" si="398"/>
        <v>-</v>
      </c>
      <c r="BT99" s="411" t="str">
        <f t="shared" ca="1" si="398"/>
        <v>-</v>
      </c>
      <c r="BU99" s="411" t="str">
        <f t="shared" ca="1" si="398"/>
        <v>-</v>
      </c>
      <c r="BV99" s="411" t="str">
        <f t="shared" ca="1" si="398"/>
        <v>-</v>
      </c>
      <c r="BW99" s="411" t="str">
        <f t="shared" ca="1" si="398"/>
        <v>-</v>
      </c>
      <c r="BX99" s="411" t="str">
        <f t="shared" ca="1" si="398"/>
        <v>-</v>
      </c>
      <c r="BY99" s="411" t="str">
        <f t="shared" ca="1" si="398"/>
        <v>-</v>
      </c>
      <c r="BZ99" s="411" t="b">
        <f t="shared" ca="1" si="398"/>
        <v>0</v>
      </c>
      <c r="CA99" s="87">
        <f t="shared" ca="1" si="398"/>
        <v>0</v>
      </c>
      <c r="CB99" s="535" t="str" cm="1">
        <f t="array" aca="1" ref="CB99" ca="1">INDEX(CB$13:CB98,$B99+1,1)</f>
        <v>-</v>
      </c>
      <c r="CC99" s="535" t="str" cm="1">
        <f t="array" aca="1" ref="CC99" ca="1">INDEX(CC$13:CC98,$B99+1,1)</f>
        <v>-</v>
      </c>
      <c r="CD99" s="535" t="str" cm="1">
        <f t="array" aca="1" ref="CD99" ca="1">INDEX(CD$13:CD98,$B99+1,1)</f>
        <v>-</v>
      </c>
      <c r="CE99" s="535" t="b" cm="1">
        <f t="array" aca="1" ref="CE99" ca="1">INDEX(CE$13:CE98,$B99+1,1)</f>
        <v>1</v>
      </c>
      <c r="CF99" s="18"/>
      <c r="CG99" s="535" t="str" cm="1">
        <f t="array" aca="1" ref="CG99" ca="1">INDEX(CG$13:CG98,$B99+1,1)</f>
        <v>-</v>
      </c>
      <c r="CH99" s="411" t="str">
        <f t="shared" ca="1" si="399"/>
        <v>-</v>
      </c>
      <c r="CI99" s="411">
        <f t="shared" ca="1" si="400"/>
        <v>1</v>
      </c>
      <c r="CJ99" s="411">
        <f t="shared" ca="1" si="400"/>
        <v>1</v>
      </c>
      <c r="CK99" s="535" t="str" cm="1">
        <f t="array" aca="1" ref="CK99" ca="1">INDEX(CK$13:CK98,$B99+1,1)</f>
        <v>-</v>
      </c>
      <c r="CL99" s="535" t="str" cm="1">
        <f t="array" aca="1" ref="CL99" ca="1">INDEX(CL$13:CL98,$B99+1,1)</f>
        <v>-</v>
      </c>
      <c r="CM99" s="535" t="str" cm="1">
        <f t="array" aca="1" ref="CM99" ca="1">INDEX(CM$13:CM98,$B99+1,1)</f>
        <v>-</v>
      </c>
      <c r="CN99" s="411" t="str">
        <f t="shared" ca="1" si="401"/>
        <v>-</v>
      </c>
      <c r="CO99" s="411">
        <f t="shared" ca="1" si="402"/>
        <v>1</v>
      </c>
      <c r="CP99" s="411">
        <f t="shared" ca="1" si="402"/>
        <v>1</v>
      </c>
      <c r="CQ99" s="535" t="str" cm="1">
        <f t="array" aca="1" ref="CQ99" ca="1">INDEX(CQ$13:CQ98,$B99+1,1)</f>
        <v>-</v>
      </c>
      <c r="CR99" s="411" t="str">
        <f t="shared" ca="1" si="403"/>
        <v>-</v>
      </c>
      <c r="CS99" s="411">
        <f t="shared" ca="1" si="404"/>
        <v>1</v>
      </c>
      <c r="CT99" s="535" t="str" cm="1">
        <f t="array" aca="1" ref="CT99" ca="1">INDEX(CT$13:CT98,$B99+1,1)</f>
        <v>-</v>
      </c>
      <c r="CU99" s="535" t="str" cm="1">
        <f t="array" aca="1" ref="CU99" ca="1">INDEX(CU$13:CU98,$B99+1,1)</f>
        <v>-</v>
      </c>
      <c r="CV99" s="411">
        <f t="shared" ca="1" si="405"/>
        <v>1</v>
      </c>
      <c r="CW99" s="535" t="str" cm="1">
        <f t="array" aca="1" ref="CW99" ca="1">INDEX(CW$13:CW98,$B99+1,1)</f>
        <v>-</v>
      </c>
      <c r="CX99" s="411" t="str">
        <f t="shared" ca="1" si="406"/>
        <v>-</v>
      </c>
      <c r="CY99" s="411">
        <f t="shared" ca="1" si="407"/>
        <v>1</v>
      </c>
      <c r="CZ99" s="411">
        <f t="shared" ca="1" si="407"/>
        <v>1</v>
      </c>
      <c r="DA99" s="535" cm="1">
        <f t="array" aca="1" ref="DA99" ca="1">INDEX(DA$13:DA98,$B99+1,1)</f>
        <v>720</v>
      </c>
      <c r="DB99" s="535" cm="1">
        <f t="array" aca="1" ref="DB99" ca="1">INDEX(DB$13:DB98,$B99+1,1)</f>
        <v>720</v>
      </c>
      <c r="DC99" s="18"/>
      <c r="DD99" s="535" t="str" cm="1">
        <f t="array" aca="1" ref="DD99" ca="1">INDEX(DD$13:DD98,$B99+1,1)</f>
        <v>-</v>
      </c>
      <c r="DE99" s="535" t="str" cm="1">
        <f t="array" aca="1" ref="DE99" ca="1">INDEX(DE$13:DE98,$B99+1,1)</f>
        <v>-</v>
      </c>
      <c r="DF99" s="535" t="str" cm="1">
        <f t="array" aca="1" ref="DF99" ca="1">INDEX(DF$13:DF98,$B99+1,1)</f>
        <v>-</v>
      </c>
      <c r="DG99" s="535" t="str" cm="1">
        <f t="array" aca="1" ref="DG99" ca="1">INDEX(DG$13:DG98,$B99+1,1)</f>
        <v>-</v>
      </c>
      <c r="DH99" s="804" cm="1">
        <f t="array" aca="1" ref="DH99" ca="1">VALUE(IFERROR(VALUE($K99),0) &amp; _xlfn.SWITCH($CD99,"-",4,$CD99) &amp; $L99 &amp; $T99 &amp; "00" &amp; $N99 &amp; $AK99 &amp; $R99 &amp; _xlfn.SWITCH($AM99,3,1,$AM99) &amp; _xlfn.SWITCH($M99,4,0,$M99) &amp; _xlfn.SWITCH($AD99,6,1,$AD99))</f>
        <v>142100121201</v>
      </c>
      <c r="DI99" s="535" cm="1">
        <f t="array" aca="1" ref="DI99" ca="1">INDEX(DI$13:DI98,$B99+1,1)</f>
        <v>1</v>
      </c>
      <c r="DJ99" s="535" cm="1">
        <f t="array" aca="1" ref="DJ99" ca="1">INDEX(DJ$13:DJ98,$B99+1,1)</f>
        <v>1</v>
      </c>
      <c r="DK99" s="411">
        <f t="shared" ca="1" si="408"/>
        <v>0</v>
      </c>
      <c r="DL99" s="411">
        <f t="shared" ca="1" si="408"/>
        <v>50</v>
      </c>
      <c r="DM99" s="411" t="str">
        <f t="shared" ca="1" si="408"/>
        <v>-</v>
      </c>
      <c r="DN99" s="411" t="str">
        <f t="shared" ca="1" si="408"/>
        <v>-</v>
      </c>
      <c r="DO99" s="411">
        <f t="shared" ca="1" si="408"/>
        <v>25.5</v>
      </c>
      <c r="DP99" s="411">
        <f t="shared" ca="1" si="408"/>
        <v>18.8</v>
      </c>
      <c r="DQ99" s="411" t="b">
        <f t="shared" ca="1" si="409"/>
        <v>0</v>
      </c>
      <c r="DR99" s="411" t="str">
        <f t="shared" ca="1" si="410"/>
        <v>-</v>
      </c>
      <c r="DS99" s="411" t="str">
        <f t="shared" ca="1" si="410"/>
        <v>-</v>
      </c>
      <c r="DT99" s="411" t="str">
        <f t="shared" ca="1" si="410"/>
        <v>-</v>
      </c>
      <c r="DU99" s="411" t="str">
        <f t="shared" ca="1" si="410"/>
        <v>-</v>
      </c>
      <c r="DV99" s="411">
        <f t="shared" ca="1" si="410"/>
        <v>500</v>
      </c>
      <c r="DW99" s="411">
        <f t="shared" ca="1" si="410"/>
        <v>500</v>
      </c>
      <c r="DX99" s="411" t="str">
        <f t="shared" ca="1" si="410"/>
        <v>-</v>
      </c>
      <c r="DY99" s="411" t="str">
        <f t="shared" ca="1" si="410"/>
        <v>-</v>
      </c>
      <c r="DZ99" s="411" t="str">
        <f t="shared" ca="1" si="410"/>
        <v>-</v>
      </c>
      <c r="EA99" s="535" cm="1">
        <f t="array" aca="1" ref="EA99" ca="1">INDEX(EA$13:EA98,$B99+1,1)</f>
        <v>0</v>
      </c>
      <c r="EB99" s="535" cm="1">
        <f t="array" aca="1" ref="EB99" ca="1">INDEX(EB$13:EB98,$B99+1,1)</f>
        <v>999999</v>
      </c>
      <c r="EC99" s="535" cm="1">
        <f t="array" aca="1" ref="EC99" ca="1">INDEX(EC$13:EC98,$B99+1,1)</f>
        <v>999999</v>
      </c>
      <c r="ED99" s="535" cm="1">
        <f t="array" aca="1" ref="ED99" ca="1">INDEX(ED$13:ED98,$B99+1,1)</f>
        <v>999999</v>
      </c>
      <c r="EE99" s="535" cm="1">
        <f t="array" aca="1" ref="EE99" ca="1">INDEX(EE$13:EE98,$B99+1,1)</f>
        <v>999999</v>
      </c>
      <c r="EF99" s="535" cm="1">
        <f t="array" aca="1" ref="EF99" ca="1">INDEX(EF$13:EF98,$B99+1,1)</f>
        <v>999999</v>
      </c>
      <c r="EG99" s="535" cm="1">
        <f t="array" aca="1" ref="EG99" ca="1">INDEX(EG$13:EG98,$B99+1,1)</f>
        <v>999999</v>
      </c>
      <c r="EH99" s="535" cm="1">
        <f t="array" aca="1" ref="EH99" ca="1">INDEX(EH$13:EH98,$B99+1,1)</f>
        <v>999999</v>
      </c>
      <c r="EI99" s="535" cm="1">
        <f t="array" aca="1" ref="EI99" ca="1">INDEX(EI$13:EI98,$B99+1,1)</f>
        <v>999999</v>
      </c>
      <c r="EJ99" s="535" cm="1">
        <f t="array" aca="1" ref="EJ99" ca="1">INDEX(EJ$13:EJ98,$B99+1,1)</f>
        <v>999999</v>
      </c>
      <c r="EK99" s="535" cm="1">
        <f t="array" aca="1" ref="EK99" ca="1">INDEX(EK$13:EK98,$B99+1,1)</f>
        <v>999999</v>
      </c>
      <c r="EL99" s="535" cm="1">
        <f t="array" aca="1" ref="EL99" ca="1">INDEX(EL$13:EL98,$B99+1,1)</f>
        <v>999999</v>
      </c>
      <c r="EM99" s="535" cm="1">
        <f t="array" aca="1" ref="EM99" ca="1">INDEX(EM$13:EM98,$B99+1,1)</f>
        <v>999999</v>
      </c>
      <c r="EN99" s="782">
        <f t="shared" ca="1" si="411"/>
        <v>0</v>
      </c>
      <c r="EO99" s="782">
        <f t="shared" ca="1" si="411"/>
        <v>0</v>
      </c>
      <c r="EP99" s="782">
        <f t="shared" ca="1" si="411"/>
        <v>999999</v>
      </c>
      <c r="EQ99" s="800" t="str">
        <f t="shared" ca="1" si="508"/>
        <v>-</v>
      </c>
      <c r="ER99" s="800" t="str">
        <f t="shared" ca="1" si="412"/>
        <v>-</v>
      </c>
      <c r="ES99" s="801">
        <f t="shared" ca="1" si="413"/>
        <v>999999</v>
      </c>
      <c r="ET99" s="802" t="str">
        <f t="shared" ca="1" si="509"/>
        <v>-</v>
      </c>
      <c r="EU99" s="781">
        <f t="shared" ca="1" si="414"/>
        <v>0</v>
      </c>
      <c r="EV99" s="779">
        <f t="shared" ca="1" si="510"/>
        <v>0</v>
      </c>
      <c r="EW99" s="780">
        <f t="shared" ca="1" si="511"/>
        <v>999999</v>
      </c>
      <c r="EX99" s="545" cm="1">
        <f t="array" aca="1" ref="EX99" ca="1">INDEX(i.ELMated,$AB99+1,1)</f>
        <v>0.3</v>
      </c>
      <c r="EY99" s="630" cm="1">
        <f t="array" aca="1" ref="EY99" ca="1">INDEX(i.ELMatedEst,$AA99+1,$T99)</f>
        <v>0.3</v>
      </c>
      <c r="EZ99" s="535" t="str" cm="1">
        <f t="array" aca="1" ref="EZ99" ca="1">INDEX(EZ$13:EZ98,$B99+1,1)</f>
        <v>-</v>
      </c>
      <c r="FA99" s="535" t="str" cm="1">
        <f t="array" aca="1" ref="FA99" ca="1">INDEX(FA$13:FA98,$B99+1,1)</f>
        <v>-</v>
      </c>
      <c r="FB99" s="664">
        <f t="shared" ca="1" si="415"/>
        <v>0</v>
      </c>
      <c r="FC99" s="666">
        <f t="shared" ca="1" si="416"/>
        <v>5.0000000000000001E-3</v>
      </c>
      <c r="FD99" s="191">
        <f t="shared" ca="1" si="512"/>
        <v>0.95</v>
      </c>
      <c r="FE99" s="667">
        <f t="shared" ca="1" si="417"/>
        <v>8.3999999999999991E-2</v>
      </c>
      <c r="FF99" s="667">
        <f ca="1">INDEX(CHOOSE($N99,DataAutumn!i.EL_PropnSold,DataWinter!i.EL_PropnSold,DataSpring!i.EL_PropnSold),$AI99,$T99)*INDEX(i.ELMatedEst,$AB99+1,$T99)*i.dAdultRR_ELPropSold
+INDEX(i.dryman,($AJ99-1)*4+$AI99,FF$7)</f>
        <v>0</v>
      </c>
      <c r="FG99" s="667">
        <f ca="1">INDEX(CHOOSE($N99,DataAutumn!i.EL_PropnSold,DataWinter!i.EL_PropnSold,DataSpring!i.EL_PropnSold),$AI99,$T99)*INDEX(i.ELMatedEst,$AB99+1,$T99)*i.dAdultRR_ELPropSold
+INDEX(i.dryman,($AJ99-1)*4+$AI99,FG$7)</f>
        <v>3.125E-2</v>
      </c>
      <c r="FH99" s="667">
        <f ca="1">INDEX(CHOOSE($N99,DataAutumn!i.EL_PropnSold,DataWinter!i.EL_PropnSold,DataSpring!i.EL_PropnSold),$AI99,$T99)*INDEX(i.ELMatedEst,$AB99+1,$T99)*i.dAdultRR_ELPropSold
+INDEX(i.dryman,($AJ99-1)*4+$AI99,FH$7)</f>
        <v>3.125E-2</v>
      </c>
      <c r="FI99" s="667">
        <f ca="1">INDEX(CHOOSE($N99,DataAutumn!i.EL_PropnSold,DataWinter!i.EL_PropnSold,DataSpring!i.EL_PropnSold),$AI99,$T99)*INDEX(i.ELMatedEst,$AB99+1,$T99)*i.dAdultRR_ELPropSold
+INDEX(i.dryman,($AJ99-1)*4+$AI99,FI$7)</f>
        <v>3.125E-2</v>
      </c>
      <c r="FJ99" s="668">
        <f ca="1">INDEX(CHOOSE($N99,DataAutumn!i.EL_PropnSold,DataWinter!i.EL_PropnSold,DataSpring!i.EL_PropnSold),$AI99,$T99)*INDEX(i.ELMatedEst,$AB99+1,$T99)*i.dAdultLSurv_ELPropSold</f>
        <v>0</v>
      </c>
      <c r="FK99" s="666" t="b">
        <f t="shared" ca="1" si="418"/>
        <v>0</v>
      </c>
      <c r="FL99" s="666" t="b">
        <f t="shared" ca="1" si="418"/>
        <v>0</v>
      </c>
      <c r="FM99" s="716" t="b">
        <f t="shared" ca="1" si="419"/>
        <v>1</v>
      </c>
      <c r="FN99" s="666" t="b">
        <f t="shared" ca="1" si="418"/>
        <v>0</v>
      </c>
      <c r="FO99" s="668">
        <f t="shared" ca="1" si="420"/>
        <v>1</v>
      </c>
      <c r="FP99" s="669">
        <f t="shared" ca="1" si="421"/>
        <v>0</v>
      </c>
      <c r="FQ99" s="670" t="b">
        <f t="shared" ca="1" si="422"/>
        <v>0</v>
      </c>
      <c r="FR99" s="665" t="b">
        <f t="shared" ca="1" si="423"/>
        <v>1</v>
      </c>
      <c r="FS99" s="411" t="b">
        <f t="shared" ca="1" si="423"/>
        <v>0</v>
      </c>
      <c r="FT99" s="411" t="b">
        <f t="shared" ca="1" si="423"/>
        <v>0</v>
      </c>
      <c r="FU99" s="87">
        <f t="shared" ca="1" si="424"/>
        <v>2</v>
      </c>
      <c r="FV99" s="87">
        <f t="shared" ca="1" si="424"/>
        <v>2</v>
      </c>
      <c r="FW99" s="411">
        <f t="shared" ca="1" si="425"/>
        <v>1</v>
      </c>
      <c r="FX99" s="411">
        <f t="shared" ca="1" si="426"/>
        <v>1</v>
      </c>
      <c r="FY99" s="411">
        <f t="shared" ca="1" si="426"/>
        <v>1</v>
      </c>
      <c r="FZ99" s="411">
        <f t="shared" ca="1" si="427"/>
        <v>1</v>
      </c>
      <c r="GA99" s="411">
        <f t="shared" ca="1" si="531"/>
        <v>0.35</v>
      </c>
      <c r="GB99" s="411" t="b">
        <f t="shared" ca="1" si="531"/>
        <v>1</v>
      </c>
      <c r="GC99" s="411" t="b">
        <f t="shared" ca="1" si="531"/>
        <v>0</v>
      </c>
      <c r="GD99" s="411" t="b">
        <f t="shared" ca="1" si="531"/>
        <v>0</v>
      </c>
      <c r="GE99" s="411" t="b">
        <f t="shared" ca="1" si="531"/>
        <v>0</v>
      </c>
      <c r="GF99" s="87">
        <f t="shared" ca="1" si="429"/>
        <v>1</v>
      </c>
      <c r="GG99" s="87">
        <f t="shared" ca="1" si="429"/>
        <v>1</v>
      </c>
      <c r="GH99" s="87">
        <f t="shared" ca="1" si="429"/>
        <v>1</v>
      </c>
      <c r="GI99" s="87">
        <f t="shared" ca="1" si="429"/>
        <v>1</v>
      </c>
      <c r="GJ99" s="87">
        <f t="shared" ca="1" si="429"/>
        <v>1</v>
      </c>
      <c r="GK99" s="87">
        <f t="shared" ca="1" si="429"/>
        <v>1</v>
      </c>
      <c r="GL99" s="87">
        <f t="shared" ca="1" si="429"/>
        <v>1</v>
      </c>
      <c r="GM99" s="87">
        <f t="shared" ca="1" si="429"/>
        <v>1</v>
      </c>
      <c r="GN99" s="411" cm="1">
        <f t="array" aca="1" ref="GN99" ca="1">INDEX(i.dse_type,1,$L99)</f>
        <v>0</v>
      </c>
      <c r="GO99" s="535" t="str" cm="1">
        <f t="array" aca="1" ref="GO99" ca="1">INDEX(GO$13:GO98,$B99+1,1)</f>
        <v>-</v>
      </c>
      <c r="GP99" s="535" t="str" cm="1">
        <f t="array" aca="1" ref="GP99" ca="1">INDEX(GP$13:GP98,$B99+1,1)</f>
        <v>-</v>
      </c>
      <c r="GQ99" s="535" t="str" cm="1">
        <f t="array" aca="1" ref="GQ99" ca="1">INDEX(GQ$13:GQ98,$B99+1,1)</f>
        <v>-</v>
      </c>
      <c r="GR99" s="18"/>
      <c r="GS99" s="535" t="str" cm="1">
        <f t="array" aca="1" ref="GS99" ca="1">INDEX(GS$13:GS98,$B99+1,1)</f>
        <v>-</v>
      </c>
      <c r="GT99" s="535" t="str" cm="1">
        <f t="array" aca="1" ref="GT99" ca="1">INDEX(GT$13:GT98,$B99+1,1)</f>
        <v>-</v>
      </c>
      <c r="GU99" s="535" t="str" cm="1">
        <f t="array" aca="1" ref="GU99" ca="1">INDEX(GU$13:GU98,$B99+1,1)</f>
        <v>-</v>
      </c>
      <c r="GV99" s="411" t="str">
        <f t="shared" si="430"/>
        <v>-</v>
      </c>
      <c r="GW99" s="535" t="str" cm="1">
        <f t="array" aca="1" ref="GW99" ca="1">INDEX(GW$13:GW98,$B99+1,1)</f>
        <v>-</v>
      </c>
      <c r="GX99" s="535" cm="1">
        <f t="array" aca="1" ref="GX99" ca="1">INDEX(GX$13:GX98,$B99+1,1)</f>
        <v>1</v>
      </c>
      <c r="GY99" s="535" cm="1">
        <f t="array" aca="1" ref="GY99" ca="1">INDEX(GY$13:GY98,$B99+1,1)</f>
        <v>1</v>
      </c>
      <c r="GZ99" s="535" t="str" cm="1">
        <f t="array" aca="1" ref="GZ99" ca="1">INDEX(GZ$13:GZ98,$B99+1,1)</f>
        <v>-</v>
      </c>
      <c r="HA99" s="535" t="str" cm="1">
        <f t="array" aca="1" ref="HA99" ca="1">INDEX(HA$13:HA98,$B99+1,1)</f>
        <v>-</v>
      </c>
      <c r="HB99" s="535" t="str" cm="1">
        <f t="array" aca="1" ref="HB99" ca="1">INDEX(HB$13:HB98,$B99+1,1)</f>
        <v>-</v>
      </c>
      <c r="HC99" s="535" t="str" cm="1">
        <f t="array" aca="1" ref="HC99" ca="1">INDEX(HC$13:HC98,$B99+1,1)</f>
        <v>-</v>
      </c>
      <c r="HD99" s="535" t="str" cm="1">
        <f t="array" aca="1" ref="HD99" ca="1">INDEX(HD$13:HD98,$B99+1,1)</f>
        <v>-</v>
      </c>
      <c r="HE99" s="535" t="str" cm="1">
        <f t="array" aca="1" ref="HE99" ca="1">INDEX(HE$13:HE98,$B99+1,1)</f>
        <v>-</v>
      </c>
      <c r="HF99" s="535" t="str" cm="1">
        <f t="array" aca="1" ref="HF99" ca="1">INDEX(HF$13:HF98,$B99+1,1)</f>
        <v>-</v>
      </c>
      <c r="HG99" s="535" t="str" cm="1">
        <f t="array" aca="1" ref="HG99" ca="1">INDEX(HG$13:HG98,$B99+1,1)</f>
        <v>-</v>
      </c>
      <c r="HH99" s="535" t="str" cm="1">
        <f t="array" aca="1" ref="HH99" ca="1">INDEX(HH$13:HH98,$B99+1,1)</f>
        <v>-</v>
      </c>
      <c r="HI99" s="535" t="str" cm="1">
        <f t="array" aca="1" ref="HI99" ca="1">INDEX(HI$13:HI98,$B99+1,1)</f>
        <v>-</v>
      </c>
      <c r="HJ99" s="535" t="str" cm="1">
        <f t="array" aca="1" ref="HJ99" ca="1">INDEX(HJ$13:HJ98,$B99+1,1)</f>
        <v>-</v>
      </c>
      <c r="HK99" s="535" t="str" cm="1">
        <f t="array" aca="1" ref="HK99" ca="1">INDEX(HK$13:HK98,$B99+1,1)</f>
        <v>-</v>
      </c>
      <c r="HL99" s="535" t="str" cm="1">
        <f t="array" aca="1" ref="HL99" ca="1">INDEX(HL$13:HL98,$B99+1,1)</f>
        <v>-</v>
      </c>
      <c r="HM99" s="535" t="str" cm="1">
        <f t="array" aca="1" ref="HM99" ca="1">INDEX(HM$13:HM98,$B99+1,1)</f>
        <v>-</v>
      </c>
      <c r="HN99" s="535" t="str" cm="1">
        <f t="array" aca="1" ref="HN99" ca="1">INDEX(HN$13:HN98,$B99+1,1)</f>
        <v>-</v>
      </c>
      <c r="HO99" s="535" t="str" cm="1">
        <f t="array" aca="1" ref="HO99" ca="1">INDEX(HO$13:HO98,$B99+1,1)</f>
        <v>-</v>
      </c>
      <c r="HP99" s="535" t="str" cm="1">
        <f t="array" aca="1" ref="HP99" ca="1">INDEX(HP$13:HP98,$B99+1,1)</f>
        <v>-</v>
      </c>
      <c r="HQ99" s="535" t="str" cm="1">
        <f t="array" aca="1" ref="HQ99" ca="1">INDEX(HQ$13:HQ98,$B99+1,1)</f>
        <v>-</v>
      </c>
      <c r="HR99" s="535" t="str" cm="1">
        <f t="array" aca="1" ref="HR99" ca="1">INDEX(HR$13:HR98,$B99+1,1)</f>
        <v>-</v>
      </c>
      <c r="HS99" s="535" t="str" cm="1">
        <f t="array" aca="1" ref="HS99" ca="1">INDEX(HS$13:HS98,$B99+1,1)</f>
        <v>-</v>
      </c>
      <c r="HT99" s="535" t="str" cm="1">
        <f t="array" aca="1" ref="HT99" ca="1">INDEX(HT$13:HT98,$B99+1,1)</f>
        <v>-</v>
      </c>
      <c r="HU99" s="411">
        <f t="shared" si="431"/>
        <v>0</v>
      </c>
      <c r="HV99" s="535" t="str" cm="1">
        <f t="array" aca="1" ref="HV99" ca="1">INDEX(HV$13:HV98,$B99+1,1)</f>
        <v>-</v>
      </c>
      <c r="HW99" s="535" cm="1">
        <f t="array" aca="1" ref="HW99" ca="1">INDEX(HW$13:HW98,$B99+1,1)</f>
        <v>1</v>
      </c>
      <c r="HX99" s="535" cm="1">
        <f t="array" aca="1" ref="HX99" ca="1">INDEX(HX$13:HX98,$B99+1,1)</f>
        <v>0</v>
      </c>
      <c r="HY99" s="411">
        <f t="shared" si="432"/>
        <v>0</v>
      </c>
      <c r="HZ99" s="535" cm="1">
        <f t="array" aca="1" ref="HZ99" ca="1">INDEX(HZ$13:HZ98,$B99+1,1)</f>
        <v>0</v>
      </c>
      <c r="IA99" s="411">
        <f t="shared" si="532"/>
        <v>0</v>
      </c>
      <c r="IB99" s="411">
        <f t="shared" si="532"/>
        <v>0</v>
      </c>
      <c r="IC99" s="411">
        <f t="shared" si="532"/>
        <v>0</v>
      </c>
      <c r="ID99" s="411">
        <f t="shared" si="532"/>
        <v>0</v>
      </c>
      <c r="IE99" s="411">
        <f t="shared" si="532"/>
        <v>1</v>
      </c>
      <c r="IF99" s="411">
        <f t="shared" si="532"/>
        <v>0</v>
      </c>
      <c r="IG99" s="535" cm="1">
        <f t="array" aca="1" ref="IG99" ca="1">INDEX(IG$13:IG98,$B99+1,1)</f>
        <v>0</v>
      </c>
      <c r="IH99" s="535" cm="1">
        <f t="array" aca="1" ref="IH99" ca="1">INDEX(IH$13:IH98,$B99+1,1)</f>
        <v>0</v>
      </c>
      <c r="II99" s="535" cm="1">
        <f t="array" aca="1" ref="II99" ca="1">INDEX(II$13:II98,$B99+1,1)</f>
        <v>0</v>
      </c>
      <c r="IJ99" s="535" cm="1">
        <f t="array" aca="1" ref="IJ99" ca="1">INDEX(IJ$13:IJ98,$B99+1,1)</f>
        <v>0</v>
      </c>
      <c r="IK99" s="18"/>
      <c r="IL99" s="535" t="str" cm="1">
        <f t="array" aca="1" ref="IL99" ca="1">INDEX(IL$13:IL98,$B99+1,1)</f>
        <v>-</v>
      </c>
      <c r="IM99" s="535" t="str" cm="1">
        <f t="array" aca="1" ref="IM99" ca="1">INDEX(IM$13:IM98,$B99+1,1)</f>
        <v>-</v>
      </c>
      <c r="IN99" s="535" t="str" cm="1">
        <f t="array" aca="1" ref="IN99" ca="1">INDEX(IN$13:IN98,$B99+1,1)</f>
        <v>-</v>
      </c>
      <c r="IO99" s="535" t="str" cm="1">
        <f t="array" aca="1" ref="IO99" ca="1">INDEX(IO$13:IO98,$B99+1,1)</f>
        <v>-</v>
      </c>
      <c r="IP99" s="535" t="str" cm="1">
        <f t="array" aca="1" ref="IP99" ca="1">INDEX(IP$13:IP98,$B99+1,1)</f>
        <v>-</v>
      </c>
      <c r="IQ99" s="535" t="str" cm="1">
        <f t="array" aca="1" ref="IQ99" ca="1">INDEX(IQ$13:IQ98,$B99+1,1)</f>
        <v>-</v>
      </c>
      <c r="IR99" s="535" t="str" cm="1">
        <f t="array" aca="1" ref="IR99" ca="1">INDEX(IR$13:IR98,$B99+1,1)</f>
        <v>-</v>
      </c>
      <c r="IS99" s="535" t="str" cm="1">
        <f t="array" aca="1" ref="IS99" ca="1">INDEX(IS$13:IS98,$B99+1,1)</f>
        <v>-</v>
      </c>
      <c r="IT99" s="535" t="str" cm="1">
        <f t="array" aca="1" ref="IT99" ca="1">INDEX(IT$13:IT98,$B99+1,1)</f>
        <v>-</v>
      </c>
      <c r="IU99" s="535" t="str" cm="1">
        <f t="array" aca="1" ref="IU99" ca="1">INDEX(IU$13:IU98,$B99+1,1)</f>
        <v>-</v>
      </c>
      <c r="IV99" s="535" t="str" cm="1">
        <f t="array" aca="1" ref="IV99" ca="1">INDEX(IV$13:IV98,$B99+1,1)</f>
        <v>-</v>
      </c>
      <c r="IW99" s="535" t="str" cm="1">
        <f t="array" aca="1" ref="IW99" ca="1">INDEX(IW$13:IW98,$B99+1,1)</f>
        <v>-</v>
      </c>
      <c r="IX99" s="535" t="str" cm="1">
        <f t="array" aca="1" ref="IX99" ca="1">INDEX(IX$13:IX98,$B99+1,1)</f>
        <v>-</v>
      </c>
      <c r="IY99" s="535" t="str" cm="1">
        <f t="array" aca="1" ref="IY99" ca="1">INDEX(IY$13:IY98,$B99+1,1)</f>
        <v>-</v>
      </c>
      <c r="IZ99" s="535" t="str" cm="1">
        <f t="array" aca="1" ref="IZ99" ca="1">INDEX(IZ$13:IZ98,$B99+1,1)</f>
        <v>-</v>
      </c>
      <c r="JA99" s="535" t="str" cm="1">
        <f t="array" aca="1" ref="JA99" ca="1">INDEX(JA$13:JA98,$B99+1,1)</f>
        <v>-</v>
      </c>
      <c r="JB99" s="535" cm="1">
        <f t="array" aca="1" ref="JB99" ca="1">INDEX(JB$13:JB98,$B99+1,1)</f>
        <v>0</v>
      </c>
      <c r="JC99" s="535" cm="1">
        <f t="array" aca="1" ref="JC99" ca="1">INDEX(JC$13:JC98,$B99+1,1)</f>
        <v>0</v>
      </c>
      <c r="JD99" s="545" cm="1">
        <f t="array" aca="1" ref="JD99" ca="1">IF(AND($N99=JD$10,$AS99&lt;&gt;0),INDEX(i.LTWFeedLevels,$AS99,12),0)</f>
        <v>0</v>
      </c>
      <c r="JE99" s="630" cm="1">
        <f t="array" aca="1" ref="JE99" ca="1">IF(AND($N99=JE$10,$AT99&lt;&gt;0),INDEX(i.LTWFeedLevels,$AT99,12),0)</f>
        <v>0</v>
      </c>
      <c r="JF99" s="457">
        <f t="shared" ca="1" si="513"/>
        <v>0</v>
      </c>
      <c r="JG99" s="457">
        <f t="shared" ca="1" si="434"/>
        <v>0</v>
      </c>
      <c r="JH99" s="457">
        <f t="shared" ca="1" si="435"/>
        <v>0</v>
      </c>
      <c r="JI99" s="545" cm="1">
        <f t="array" aca="1" ref="JI99" ca="1">IF(AND($N99=JI$10,$AS99&lt;&gt;0),INDEX(i.LTWFeedLevels,$AS99,12),0)</f>
        <v>0</v>
      </c>
      <c r="JJ99" s="630" cm="1">
        <f t="array" aca="1" ref="JJ99" ca="1">IF(AND($N99=JJ$10,$AT99&lt;&gt;0),INDEX(i.LTWFeedLevels,$AT99,12),0)</f>
        <v>0</v>
      </c>
      <c r="JK99" s="457">
        <f t="shared" ca="1" si="436"/>
        <v>0</v>
      </c>
      <c r="JL99" s="457">
        <f t="shared" ca="1" si="437"/>
        <v>0</v>
      </c>
      <c r="JM99" s="457">
        <f t="shared" ca="1" si="438"/>
        <v>0</v>
      </c>
      <c r="JN99" s="545" cm="1">
        <f t="array" aca="1" ref="JN99" ca="1">IF(AND($N99=JN$10,$AS99&lt;&gt;0),INDEX(i.LTWFeedLevels,$AS99,12),0)</f>
        <v>0</v>
      </c>
      <c r="JO99" s="630" cm="1">
        <f t="array" aca="1" ref="JO99" ca="1">IF(AND($N99=JO$10,$AT99&lt;&gt;0),INDEX(i.LTWFeedLevels,$AT99,12),0)</f>
        <v>0</v>
      </c>
      <c r="JP99" s="457">
        <f t="shared" ca="1" si="439"/>
        <v>0</v>
      </c>
      <c r="JQ99" s="457">
        <f t="shared" ca="1" si="440"/>
        <v>0</v>
      </c>
      <c r="JR99" s="457">
        <f t="shared" ca="1" si="441"/>
        <v>0</v>
      </c>
      <c r="JS99" s="189">
        <f t="shared" ca="1" si="533"/>
        <v>0</v>
      </c>
      <c r="JT99" s="189">
        <f t="shared" ca="1" si="533"/>
        <v>0</v>
      </c>
      <c r="JU99" s="189">
        <f t="shared" ca="1" si="533"/>
        <v>0</v>
      </c>
      <c r="JV99" s="189">
        <f t="shared" ca="1" si="533"/>
        <v>0</v>
      </c>
      <c r="JW99" s="189">
        <f t="shared" ca="1" si="533"/>
        <v>0</v>
      </c>
      <c r="JX99" s="189">
        <f t="shared" ca="1" si="533"/>
        <v>0</v>
      </c>
      <c r="JY99" s="189">
        <f t="shared" ca="1" si="533"/>
        <v>0</v>
      </c>
      <c r="JZ99" s="189">
        <f t="shared" ca="1" si="533"/>
        <v>0</v>
      </c>
      <c r="KA99" s="189">
        <f t="shared" ca="1" si="533"/>
        <v>0</v>
      </c>
      <c r="KB99" s="189">
        <f t="shared" ca="1" si="533"/>
        <v>0</v>
      </c>
      <c r="KC99" s="189">
        <f t="shared" ca="1" si="534"/>
        <v>0</v>
      </c>
      <c r="KD99" s="189">
        <f t="shared" ca="1" si="534"/>
        <v>0</v>
      </c>
      <c r="KE99" s="189">
        <f t="shared" ca="1" si="534"/>
        <v>0</v>
      </c>
      <c r="KF99" s="189">
        <f t="shared" ca="1" si="534"/>
        <v>0</v>
      </c>
      <c r="KG99" s="189">
        <f t="shared" ca="1" si="534"/>
        <v>0</v>
      </c>
      <c r="KH99" s="189">
        <f t="shared" ca="1" si="534"/>
        <v>0</v>
      </c>
      <c r="KI99" s="189">
        <f t="shared" ca="1" si="534"/>
        <v>0</v>
      </c>
      <c r="KJ99" s="189">
        <f t="shared" ca="1" si="534"/>
        <v>0</v>
      </c>
      <c r="KK99" s="189">
        <f t="shared" ca="1" si="534"/>
        <v>0</v>
      </c>
      <c r="KL99" s="189">
        <f t="shared" ca="1" si="534"/>
        <v>0</v>
      </c>
      <c r="KM99" s="189">
        <f t="shared" ca="1" si="535"/>
        <v>0</v>
      </c>
      <c r="KN99" s="189">
        <f t="shared" ca="1" si="535"/>
        <v>0</v>
      </c>
      <c r="KO99" s="189">
        <f t="shared" ca="1" si="535"/>
        <v>0</v>
      </c>
      <c r="KP99" s="189">
        <f t="shared" ca="1" si="535"/>
        <v>0</v>
      </c>
      <c r="KQ99" s="189">
        <f t="shared" ca="1" si="535"/>
        <v>0</v>
      </c>
      <c r="KR99" s="189">
        <f t="shared" ca="1" si="535"/>
        <v>0</v>
      </c>
      <c r="KS99" s="189">
        <f t="shared" ca="1" si="535"/>
        <v>0</v>
      </c>
      <c r="KT99" s="189">
        <f t="shared" ca="1" si="535"/>
        <v>0</v>
      </c>
      <c r="KU99" s="189">
        <f t="shared" ca="1" si="535"/>
        <v>0</v>
      </c>
      <c r="KV99" s="189">
        <f t="shared" ca="1" si="535"/>
        <v>0</v>
      </c>
      <c r="KW99" s="189">
        <f t="shared" ca="1" si="536"/>
        <v>0</v>
      </c>
      <c r="KX99" s="189">
        <f t="shared" ca="1" si="536"/>
        <v>0</v>
      </c>
      <c r="KY99" s="189">
        <f t="shared" ca="1" si="536"/>
        <v>0</v>
      </c>
      <c r="KZ99" s="189">
        <f t="shared" ca="1" si="536"/>
        <v>0</v>
      </c>
      <c r="LA99" s="189">
        <f t="shared" ca="1" si="536"/>
        <v>0</v>
      </c>
      <c r="LB99" s="189">
        <f t="shared" ca="1" si="536"/>
        <v>0</v>
      </c>
      <c r="LC99" s="189">
        <f t="shared" ca="1" si="536"/>
        <v>0</v>
      </c>
      <c r="LD99" s="189">
        <f t="shared" ca="1" si="536"/>
        <v>0</v>
      </c>
      <c r="LE99" s="189">
        <f t="shared" ca="1" si="536"/>
        <v>0</v>
      </c>
      <c r="LF99" s="189">
        <f t="shared" ca="1" si="536"/>
        <v>0</v>
      </c>
      <c r="LG99" s="189">
        <f t="shared" ca="1" si="537"/>
        <v>0</v>
      </c>
      <c r="LH99" s="189">
        <f t="shared" ca="1" si="537"/>
        <v>0</v>
      </c>
      <c r="LI99" s="189">
        <f t="shared" ca="1" si="537"/>
        <v>0</v>
      </c>
      <c r="LJ99" s="189">
        <f t="shared" ca="1" si="537"/>
        <v>0</v>
      </c>
      <c r="LK99" s="189">
        <f t="shared" ca="1" si="537"/>
        <v>0</v>
      </c>
      <c r="LL99" s="189">
        <f t="shared" ca="1" si="537"/>
        <v>0</v>
      </c>
      <c r="LM99" s="189">
        <f t="shared" ca="1" si="537"/>
        <v>0</v>
      </c>
      <c r="LN99" s="189">
        <f t="shared" ca="1" si="537"/>
        <v>0</v>
      </c>
      <c r="LO99" s="189">
        <f t="shared" ca="1" si="537"/>
        <v>0</v>
      </c>
      <c r="LP99" s="189">
        <f t="shared" ca="1" si="537"/>
        <v>0</v>
      </c>
      <c r="LQ99" s="189">
        <f t="shared" ca="1" si="538"/>
        <v>0</v>
      </c>
      <c r="LR99" s="189">
        <f t="shared" ca="1" si="538"/>
        <v>0</v>
      </c>
      <c r="LS99" s="189">
        <f t="shared" ca="1" si="538"/>
        <v>0</v>
      </c>
      <c r="LT99" s="189">
        <f t="shared" ca="1" si="538"/>
        <v>0</v>
      </c>
      <c r="LU99" s="189">
        <f t="shared" ca="1" si="538"/>
        <v>0</v>
      </c>
      <c r="LV99" s="189">
        <f t="shared" ca="1" si="538"/>
        <v>0</v>
      </c>
      <c r="LW99" s="189">
        <f t="shared" ca="1" si="538"/>
        <v>0</v>
      </c>
      <c r="LX99" s="189">
        <f t="shared" ca="1" si="538"/>
        <v>0</v>
      </c>
      <c r="LY99" s="189">
        <f t="shared" ca="1" si="538"/>
        <v>0</v>
      </c>
      <c r="LZ99" s="189">
        <f t="shared" ca="1" si="538"/>
        <v>0</v>
      </c>
      <c r="MA99" s="189">
        <f t="shared" ca="1" si="539"/>
        <v>0</v>
      </c>
      <c r="MB99" s="189">
        <f t="shared" ca="1" si="539"/>
        <v>0</v>
      </c>
      <c r="MC99" s="189">
        <f t="shared" ca="1" si="539"/>
        <v>0</v>
      </c>
      <c r="MD99" s="189">
        <f t="shared" ca="1" si="539"/>
        <v>0</v>
      </c>
      <c r="ME99" s="189">
        <f t="shared" ca="1" si="539"/>
        <v>0</v>
      </c>
      <c r="MF99" s="189">
        <f t="shared" ca="1" si="539"/>
        <v>0</v>
      </c>
      <c r="MG99" s="189">
        <f t="shared" ca="1" si="539"/>
        <v>0</v>
      </c>
      <c r="MH99" s="189">
        <f t="shared" ca="1" si="539"/>
        <v>0</v>
      </c>
      <c r="MI99" s="189">
        <f t="shared" ca="1" si="539"/>
        <v>0</v>
      </c>
      <c r="MJ99" s="189">
        <f t="shared" ca="1" si="539"/>
        <v>0</v>
      </c>
      <c r="MK99" s="189">
        <f t="shared" ca="1" si="539"/>
        <v>0</v>
      </c>
      <c r="ML99" s="189">
        <f t="shared" ca="1" si="539"/>
        <v>0</v>
      </c>
      <c r="MM99" s="557">
        <f t="shared" ca="1" si="540"/>
        <v>0</v>
      </c>
      <c r="MN99" s="557">
        <f t="shared" ca="1" si="540"/>
        <v>0</v>
      </c>
      <c r="MO99" s="557">
        <f t="shared" ca="1" si="540"/>
        <v>0</v>
      </c>
      <c r="MP99" s="557">
        <f t="shared" ca="1" si="540"/>
        <v>0</v>
      </c>
      <c r="MQ99" s="557">
        <f t="shared" ca="1" si="540"/>
        <v>0</v>
      </c>
      <c r="MR99" s="557">
        <f t="shared" ca="1" si="540"/>
        <v>0</v>
      </c>
      <c r="MS99" s="557">
        <f t="shared" ca="1" si="540"/>
        <v>0</v>
      </c>
      <c r="MT99" s="557">
        <f t="shared" ca="1" si="540"/>
        <v>0</v>
      </c>
      <c r="MU99" s="557">
        <f t="shared" ca="1" si="540"/>
        <v>0</v>
      </c>
      <c r="MV99" s="557">
        <f t="shared" ca="1" si="540"/>
        <v>0</v>
      </c>
      <c r="MW99" s="557">
        <f t="shared" ca="1" si="541"/>
        <v>0</v>
      </c>
      <c r="MX99" s="557">
        <f t="shared" ca="1" si="541"/>
        <v>0</v>
      </c>
      <c r="MY99" s="557">
        <f t="shared" ca="1" si="541"/>
        <v>0</v>
      </c>
      <c r="MZ99" s="557">
        <f t="shared" ca="1" si="541"/>
        <v>0</v>
      </c>
      <c r="NA99" s="557">
        <f t="shared" ca="1" si="541"/>
        <v>0</v>
      </c>
      <c r="NB99" s="557">
        <f t="shared" ca="1" si="541"/>
        <v>0</v>
      </c>
      <c r="NC99" s="557">
        <f t="shared" ca="1" si="541"/>
        <v>0</v>
      </c>
      <c r="ND99" s="557">
        <f t="shared" ca="1" si="541"/>
        <v>0</v>
      </c>
      <c r="NE99" s="557">
        <f t="shared" ca="1" si="541"/>
        <v>0</v>
      </c>
      <c r="NF99" s="557">
        <f t="shared" ca="1" si="541"/>
        <v>0</v>
      </c>
      <c r="NG99" s="557">
        <f t="shared" ca="1" si="542"/>
        <v>0</v>
      </c>
      <c r="NH99" s="557">
        <f t="shared" ca="1" si="542"/>
        <v>0</v>
      </c>
      <c r="NI99" s="557">
        <f t="shared" ca="1" si="542"/>
        <v>0</v>
      </c>
      <c r="NJ99" s="557">
        <f t="shared" ca="1" si="542"/>
        <v>0</v>
      </c>
      <c r="NK99" s="557">
        <f t="shared" ca="1" si="542"/>
        <v>0</v>
      </c>
      <c r="NL99" s="557">
        <f t="shared" ca="1" si="542"/>
        <v>0</v>
      </c>
      <c r="NM99" s="557">
        <f t="shared" ca="1" si="542"/>
        <v>0</v>
      </c>
      <c r="NN99" s="557">
        <f t="shared" ca="1" si="542"/>
        <v>0</v>
      </c>
      <c r="NO99" s="557">
        <f t="shared" ca="1" si="542"/>
        <v>0</v>
      </c>
      <c r="NP99" s="557">
        <f t="shared" ca="1" si="542"/>
        <v>0</v>
      </c>
      <c r="NQ99" s="557">
        <f t="shared" ca="1" si="543"/>
        <v>0</v>
      </c>
      <c r="NR99" s="557">
        <f t="shared" ca="1" si="543"/>
        <v>0</v>
      </c>
      <c r="NS99" s="557">
        <f t="shared" ca="1" si="543"/>
        <v>0</v>
      </c>
      <c r="NT99" s="557">
        <f t="shared" ca="1" si="543"/>
        <v>0</v>
      </c>
      <c r="NU99" s="557">
        <f t="shared" ca="1" si="543"/>
        <v>0</v>
      </c>
      <c r="NV99" s="557">
        <f t="shared" ca="1" si="543"/>
        <v>0</v>
      </c>
      <c r="NW99" s="557">
        <f t="shared" ca="1" si="543"/>
        <v>0</v>
      </c>
      <c r="NX99" s="557">
        <f t="shared" ca="1" si="543"/>
        <v>0</v>
      </c>
      <c r="NY99" s="557">
        <f t="shared" ca="1" si="543"/>
        <v>0</v>
      </c>
      <c r="NZ99" s="557">
        <f t="shared" ca="1" si="543"/>
        <v>0</v>
      </c>
      <c r="OA99" s="557">
        <f t="shared" ca="1" si="544"/>
        <v>0</v>
      </c>
      <c r="OB99" s="557">
        <f t="shared" ca="1" si="544"/>
        <v>0</v>
      </c>
      <c r="OC99" s="557">
        <f t="shared" ca="1" si="544"/>
        <v>0</v>
      </c>
      <c r="OD99" s="557">
        <f t="shared" ca="1" si="544"/>
        <v>0</v>
      </c>
      <c r="OE99" s="557">
        <f t="shared" ca="1" si="544"/>
        <v>0</v>
      </c>
      <c r="OF99" s="557">
        <f t="shared" ca="1" si="544"/>
        <v>0</v>
      </c>
      <c r="OG99" s="557">
        <f t="shared" ca="1" si="544"/>
        <v>0</v>
      </c>
      <c r="OH99" s="557">
        <f t="shared" ca="1" si="544"/>
        <v>0</v>
      </c>
      <c r="OI99" s="557">
        <f t="shared" ca="1" si="544"/>
        <v>0</v>
      </c>
      <c r="OJ99" s="557">
        <f t="shared" ca="1" si="544"/>
        <v>0</v>
      </c>
      <c r="OK99" s="557">
        <f t="shared" ca="1" si="545"/>
        <v>0</v>
      </c>
      <c r="OL99" s="557">
        <f t="shared" ca="1" si="545"/>
        <v>0</v>
      </c>
      <c r="OM99" s="557">
        <f t="shared" ca="1" si="545"/>
        <v>0</v>
      </c>
      <c r="ON99" s="557">
        <f t="shared" ca="1" si="545"/>
        <v>0</v>
      </c>
      <c r="OO99" s="557">
        <f t="shared" ca="1" si="545"/>
        <v>0</v>
      </c>
      <c r="OP99" s="557">
        <f t="shared" ca="1" si="545"/>
        <v>0</v>
      </c>
      <c r="OQ99" s="557">
        <f t="shared" ca="1" si="545"/>
        <v>0</v>
      </c>
      <c r="OR99" s="557">
        <f t="shared" ca="1" si="545"/>
        <v>0</v>
      </c>
      <c r="OS99" s="557">
        <f t="shared" ca="1" si="545"/>
        <v>0</v>
      </c>
      <c r="OT99" s="557">
        <f t="shared" ca="1" si="545"/>
        <v>0</v>
      </c>
      <c r="OU99" s="557">
        <f t="shared" ca="1" si="546"/>
        <v>0</v>
      </c>
      <c r="OV99" s="557">
        <f t="shared" ca="1" si="546"/>
        <v>0</v>
      </c>
      <c r="OW99" s="557">
        <f t="shared" ca="1" si="546"/>
        <v>0</v>
      </c>
      <c r="OX99" s="557">
        <f t="shared" ca="1" si="546"/>
        <v>0</v>
      </c>
      <c r="OY99" s="557">
        <f t="shared" ca="1" si="546"/>
        <v>0</v>
      </c>
      <c r="OZ99" s="557">
        <f t="shared" ca="1" si="546"/>
        <v>0</v>
      </c>
      <c r="PA99" s="557">
        <f t="shared" ca="1" si="546"/>
        <v>0</v>
      </c>
      <c r="PB99" s="557">
        <f t="shared" ca="1" si="546"/>
        <v>0</v>
      </c>
      <c r="PC99" s="557">
        <f t="shared" ca="1" si="546"/>
        <v>0</v>
      </c>
      <c r="PD99" s="557">
        <f t="shared" ca="1" si="546"/>
        <v>0</v>
      </c>
      <c r="PE99" s="557">
        <f t="shared" ca="1" si="547"/>
        <v>0</v>
      </c>
      <c r="PF99" s="557">
        <f t="shared" ca="1" si="547"/>
        <v>0</v>
      </c>
      <c r="PG99" s="557">
        <f t="shared" ca="1" si="547"/>
        <v>0</v>
      </c>
      <c r="PH99" s="557">
        <f t="shared" ca="1" si="547"/>
        <v>0</v>
      </c>
      <c r="PI99" s="557">
        <f t="shared" ca="1" si="547"/>
        <v>0</v>
      </c>
      <c r="PJ99" s="557">
        <f t="shared" ca="1" si="547"/>
        <v>0</v>
      </c>
      <c r="PK99" s="557">
        <f t="shared" ca="1" si="547"/>
        <v>0</v>
      </c>
      <c r="PL99" s="557">
        <f t="shared" ca="1" si="547"/>
        <v>0</v>
      </c>
      <c r="PM99" s="557">
        <f t="shared" ca="1" si="547"/>
        <v>0</v>
      </c>
      <c r="PN99" s="557">
        <f t="shared" ca="1" si="547"/>
        <v>0</v>
      </c>
      <c r="PO99" s="557">
        <f t="shared" ca="1" si="548"/>
        <v>0</v>
      </c>
      <c r="PP99" s="557">
        <f t="shared" ca="1" si="548"/>
        <v>0</v>
      </c>
      <c r="PQ99" s="557">
        <f t="shared" ca="1" si="548"/>
        <v>0</v>
      </c>
      <c r="PR99" s="557">
        <f t="shared" ca="1" si="548"/>
        <v>0</v>
      </c>
      <c r="PS99" s="557">
        <f t="shared" ca="1" si="548"/>
        <v>0</v>
      </c>
      <c r="PT99" s="557">
        <f t="shared" ca="1" si="548"/>
        <v>0</v>
      </c>
      <c r="PU99" s="557">
        <f t="shared" ca="1" si="548"/>
        <v>0</v>
      </c>
      <c r="PV99" s="557">
        <f t="shared" ca="1" si="548"/>
        <v>0</v>
      </c>
      <c r="PW99" s="557">
        <f t="shared" ca="1" si="548"/>
        <v>0</v>
      </c>
      <c r="PX99" s="557">
        <f t="shared" ca="1" si="548"/>
        <v>0</v>
      </c>
      <c r="PY99" s="557">
        <f t="shared" ca="1" si="549"/>
        <v>0</v>
      </c>
      <c r="PZ99" s="557">
        <f t="shared" ca="1" si="549"/>
        <v>0</v>
      </c>
      <c r="QA99" s="557">
        <f t="shared" ca="1" si="549"/>
        <v>0</v>
      </c>
      <c r="QB99" s="557">
        <f t="shared" ca="1" si="549"/>
        <v>0</v>
      </c>
      <c r="QC99" s="557">
        <f t="shared" ca="1" si="549"/>
        <v>0</v>
      </c>
      <c r="QD99" s="557">
        <f t="shared" ca="1" si="549"/>
        <v>0</v>
      </c>
      <c r="QE99" s="557">
        <f t="shared" ca="1" si="549"/>
        <v>0</v>
      </c>
      <c r="QF99" s="557">
        <f t="shared" ca="1" si="549"/>
        <v>0</v>
      </c>
      <c r="QG99" s="557">
        <f t="shared" ca="1" si="549"/>
        <v>0</v>
      </c>
      <c r="QH99" s="557">
        <f t="shared" ca="1" si="549"/>
        <v>0</v>
      </c>
      <c r="QI99" s="557">
        <f t="shared" ca="1" si="550"/>
        <v>0</v>
      </c>
      <c r="QJ99" s="557">
        <f t="shared" ca="1" si="550"/>
        <v>0</v>
      </c>
      <c r="QK99" s="557">
        <f t="shared" ca="1" si="550"/>
        <v>0</v>
      </c>
      <c r="QL99" s="557">
        <f t="shared" ca="1" si="550"/>
        <v>0</v>
      </c>
      <c r="QM99" s="557">
        <f t="shared" ca="1" si="550"/>
        <v>0</v>
      </c>
      <c r="QN99" s="557">
        <f t="shared" ca="1" si="550"/>
        <v>0</v>
      </c>
      <c r="QO99" s="557">
        <f t="shared" ca="1" si="550"/>
        <v>0</v>
      </c>
      <c r="QP99" s="557">
        <f t="shared" ca="1" si="550"/>
        <v>0</v>
      </c>
      <c r="QQ99" s="557">
        <f t="shared" ca="1" si="550"/>
        <v>0</v>
      </c>
      <c r="QR99" s="557">
        <f t="shared" ca="1" si="550"/>
        <v>0</v>
      </c>
      <c r="QS99" s="557">
        <f t="shared" ca="1" si="551"/>
        <v>0</v>
      </c>
      <c r="QT99" s="557">
        <f t="shared" ca="1" si="551"/>
        <v>0</v>
      </c>
      <c r="QU99" s="557">
        <f t="shared" ca="1" si="551"/>
        <v>0</v>
      </c>
      <c r="QV99" s="557">
        <f t="shared" ca="1" si="551"/>
        <v>0</v>
      </c>
      <c r="QW99" s="557">
        <f t="shared" ca="1" si="551"/>
        <v>0</v>
      </c>
      <c r="QX99" s="557">
        <f t="shared" ca="1" si="551"/>
        <v>0</v>
      </c>
      <c r="QY99" s="557">
        <f t="shared" ca="1" si="551"/>
        <v>0</v>
      </c>
      <c r="QZ99" s="557">
        <f t="shared" ca="1" si="551"/>
        <v>0</v>
      </c>
      <c r="RA99" s="557">
        <f t="shared" ca="1" si="551"/>
        <v>0</v>
      </c>
      <c r="RB99" s="557">
        <f t="shared" ca="1" si="551"/>
        <v>0</v>
      </c>
      <c r="RC99" s="557">
        <f t="shared" ca="1" si="552"/>
        <v>0</v>
      </c>
      <c r="RD99" s="557">
        <f t="shared" ca="1" si="552"/>
        <v>0</v>
      </c>
      <c r="RE99" s="557">
        <f t="shared" ca="1" si="552"/>
        <v>0</v>
      </c>
      <c r="RF99" s="557">
        <f t="shared" ca="1" si="552"/>
        <v>0</v>
      </c>
      <c r="RG99" s="557">
        <f t="shared" ca="1" si="552"/>
        <v>0</v>
      </c>
      <c r="RH99" s="557">
        <f t="shared" ca="1" si="552"/>
        <v>0</v>
      </c>
      <c r="RI99" s="557">
        <f t="shared" ca="1" si="552"/>
        <v>0</v>
      </c>
      <c r="RJ99" s="557">
        <f t="shared" ca="1" si="552"/>
        <v>0</v>
      </c>
      <c r="RK99" s="557">
        <f t="shared" ca="1" si="552"/>
        <v>0</v>
      </c>
      <c r="RL99" s="557">
        <f t="shared" ca="1" si="552"/>
        <v>0</v>
      </c>
      <c r="RM99" s="557">
        <f t="shared" ca="1" si="553"/>
        <v>0</v>
      </c>
      <c r="RN99" s="557">
        <f t="shared" ca="1" si="553"/>
        <v>0</v>
      </c>
      <c r="RO99" s="557">
        <f t="shared" ca="1" si="553"/>
        <v>0</v>
      </c>
      <c r="RP99" s="557">
        <f t="shared" ca="1" si="553"/>
        <v>0</v>
      </c>
      <c r="RQ99" s="557">
        <f t="shared" ca="1" si="553"/>
        <v>0</v>
      </c>
      <c r="RR99" s="557">
        <f t="shared" ca="1" si="553"/>
        <v>0</v>
      </c>
      <c r="RS99" s="557">
        <f t="shared" ca="1" si="553"/>
        <v>0</v>
      </c>
      <c r="RT99" s="557">
        <f t="shared" ca="1" si="553"/>
        <v>0</v>
      </c>
      <c r="RU99" s="557">
        <f t="shared" ca="1" si="553"/>
        <v>0</v>
      </c>
      <c r="RV99" s="557">
        <f t="shared" ca="1" si="553"/>
        <v>0</v>
      </c>
      <c r="RW99" s="557">
        <f t="shared" ca="1" si="554"/>
        <v>0</v>
      </c>
      <c r="RX99" s="557">
        <f t="shared" ca="1" si="554"/>
        <v>0</v>
      </c>
      <c r="RY99" s="557">
        <f t="shared" ca="1" si="554"/>
        <v>0</v>
      </c>
      <c r="RZ99" s="557">
        <f t="shared" ca="1" si="554"/>
        <v>0</v>
      </c>
      <c r="SA99" s="557">
        <f t="shared" ca="1" si="554"/>
        <v>0</v>
      </c>
      <c r="SB99" s="557">
        <f t="shared" ca="1" si="554"/>
        <v>0</v>
      </c>
      <c r="SC99" s="557">
        <f t="shared" ca="1" si="554"/>
        <v>0</v>
      </c>
      <c r="SD99" s="557">
        <f t="shared" ca="1" si="554"/>
        <v>0</v>
      </c>
      <c r="SE99" s="557">
        <f t="shared" ca="1" si="554"/>
        <v>0</v>
      </c>
      <c r="SF99" s="557">
        <f t="shared" ca="1" si="554"/>
        <v>0</v>
      </c>
      <c r="SG99" s="557">
        <f t="shared" ca="1" si="555"/>
        <v>0</v>
      </c>
      <c r="SH99" s="557">
        <f t="shared" ca="1" si="555"/>
        <v>0</v>
      </c>
      <c r="SI99" s="557">
        <f t="shared" ca="1" si="555"/>
        <v>0</v>
      </c>
      <c r="SJ99" s="557">
        <f t="shared" ca="1" si="555"/>
        <v>0</v>
      </c>
      <c r="SK99" s="557">
        <f t="shared" ca="1" si="555"/>
        <v>0</v>
      </c>
      <c r="SL99" s="557">
        <f t="shared" ca="1" si="555"/>
        <v>0</v>
      </c>
      <c r="SM99" s="557">
        <f t="shared" ca="1" si="555"/>
        <v>0</v>
      </c>
      <c r="SN99" s="557">
        <f t="shared" ca="1" si="555"/>
        <v>0</v>
      </c>
      <c r="SO99" s="557">
        <f t="shared" ca="1" si="555"/>
        <v>0</v>
      </c>
      <c r="SP99" s="557">
        <f t="shared" ca="1" si="555"/>
        <v>0</v>
      </c>
      <c r="SQ99" s="557">
        <f t="shared" ca="1" si="556"/>
        <v>0</v>
      </c>
      <c r="SR99" s="557">
        <f t="shared" ca="1" si="556"/>
        <v>0</v>
      </c>
      <c r="SS99" s="557">
        <f t="shared" ca="1" si="556"/>
        <v>0</v>
      </c>
      <c r="ST99" s="557">
        <f t="shared" ca="1" si="556"/>
        <v>0</v>
      </c>
      <c r="SU99" s="557">
        <f t="shared" ca="1" si="556"/>
        <v>0</v>
      </c>
      <c r="SV99" s="557">
        <f t="shared" ca="1" si="556"/>
        <v>0</v>
      </c>
      <c r="SW99" s="557">
        <f t="shared" ca="1" si="556"/>
        <v>0</v>
      </c>
      <c r="SX99" s="557">
        <f t="shared" ca="1" si="556"/>
        <v>0</v>
      </c>
      <c r="SY99" s="557">
        <f t="shared" ca="1" si="556"/>
        <v>0</v>
      </c>
      <c r="SZ99" s="557">
        <f t="shared" ca="1" si="556"/>
        <v>0</v>
      </c>
      <c r="TA99" s="557">
        <f t="shared" ca="1" si="557"/>
        <v>0</v>
      </c>
      <c r="TB99" s="557">
        <f t="shared" ca="1" si="557"/>
        <v>0</v>
      </c>
      <c r="TC99" s="557">
        <f t="shared" ca="1" si="557"/>
        <v>0</v>
      </c>
      <c r="TD99" s="557">
        <f t="shared" ca="1" si="557"/>
        <v>0</v>
      </c>
      <c r="TE99" s="557">
        <f t="shared" ca="1" si="557"/>
        <v>0</v>
      </c>
      <c r="TF99" s="557">
        <f t="shared" ca="1" si="557"/>
        <v>0</v>
      </c>
      <c r="TG99" s="557">
        <f t="shared" ca="1" si="557"/>
        <v>0</v>
      </c>
      <c r="TH99" s="557">
        <f t="shared" ca="1" si="557"/>
        <v>0</v>
      </c>
      <c r="TI99" s="557">
        <f t="shared" ca="1" si="557"/>
        <v>0</v>
      </c>
      <c r="TJ99" s="557">
        <f t="shared" ca="1" si="557"/>
        <v>0</v>
      </c>
      <c r="TK99" s="557">
        <f t="shared" ca="1" si="558"/>
        <v>0</v>
      </c>
      <c r="TL99" s="557">
        <f t="shared" ca="1" si="558"/>
        <v>0</v>
      </c>
      <c r="TM99" s="557">
        <f t="shared" ca="1" si="558"/>
        <v>0</v>
      </c>
      <c r="TN99" s="557">
        <f t="shared" ca="1" si="558"/>
        <v>0</v>
      </c>
      <c r="TO99" s="557">
        <f t="shared" ca="1" si="558"/>
        <v>0</v>
      </c>
      <c r="TP99" s="557">
        <f t="shared" ca="1" si="558"/>
        <v>0</v>
      </c>
      <c r="TQ99" s="557">
        <f t="shared" ca="1" si="558"/>
        <v>0</v>
      </c>
      <c r="TR99" s="557">
        <f t="shared" ca="1" si="558"/>
        <v>0</v>
      </c>
      <c r="TS99" s="557">
        <f t="shared" ca="1" si="558"/>
        <v>0</v>
      </c>
      <c r="TT99" s="557">
        <f t="shared" ca="1" si="558"/>
        <v>0</v>
      </c>
      <c r="TU99" s="557">
        <f t="shared" ca="1" si="559"/>
        <v>0</v>
      </c>
      <c r="TV99" s="557">
        <f t="shared" ca="1" si="559"/>
        <v>0</v>
      </c>
      <c r="TW99" s="557">
        <f t="shared" ca="1" si="559"/>
        <v>0</v>
      </c>
      <c r="TX99" s="557">
        <f t="shared" ca="1" si="559"/>
        <v>0</v>
      </c>
      <c r="TY99" s="557">
        <f t="shared" ca="1" si="559"/>
        <v>0</v>
      </c>
      <c r="TZ99" s="557">
        <f t="shared" ca="1" si="559"/>
        <v>0</v>
      </c>
      <c r="UA99" s="557">
        <f t="shared" ca="1" si="559"/>
        <v>0</v>
      </c>
      <c r="UB99" s="557">
        <f t="shared" ca="1" si="559"/>
        <v>0</v>
      </c>
      <c r="UC99" s="557">
        <f t="shared" ca="1" si="559"/>
        <v>0</v>
      </c>
      <c r="UD99" s="557">
        <f t="shared" ca="1" si="559"/>
        <v>0</v>
      </c>
      <c r="UE99" s="557">
        <f t="shared" ca="1" si="560"/>
        <v>0</v>
      </c>
      <c r="UF99" s="557">
        <f t="shared" ca="1" si="560"/>
        <v>0</v>
      </c>
      <c r="UG99" s="557">
        <f t="shared" ca="1" si="560"/>
        <v>0</v>
      </c>
      <c r="UH99" s="557">
        <f t="shared" ca="1" si="560"/>
        <v>0</v>
      </c>
      <c r="UI99" s="557">
        <f t="shared" ca="1" si="560"/>
        <v>0</v>
      </c>
      <c r="UJ99" s="557">
        <f t="shared" ca="1" si="560"/>
        <v>0</v>
      </c>
      <c r="UK99" s="557">
        <f t="shared" ca="1" si="560"/>
        <v>0</v>
      </c>
      <c r="UL99" s="557">
        <f t="shared" ca="1" si="560"/>
        <v>0</v>
      </c>
      <c r="UM99" s="557">
        <f t="shared" ca="1" si="560"/>
        <v>0</v>
      </c>
      <c r="UN99" s="557">
        <f t="shared" ca="1" si="560"/>
        <v>0</v>
      </c>
      <c r="UO99" s="557">
        <f t="shared" ca="1" si="561"/>
        <v>0</v>
      </c>
      <c r="UP99" s="557">
        <f t="shared" ca="1" si="561"/>
        <v>0</v>
      </c>
      <c r="UQ99" s="557">
        <f t="shared" ca="1" si="561"/>
        <v>0</v>
      </c>
      <c r="UR99" s="557">
        <f t="shared" ca="1" si="561"/>
        <v>0</v>
      </c>
      <c r="US99" s="557">
        <f t="shared" ca="1" si="561"/>
        <v>0</v>
      </c>
      <c r="UT99" s="557">
        <f t="shared" ca="1" si="561"/>
        <v>0</v>
      </c>
      <c r="UU99" s="557">
        <f t="shared" ca="1" si="561"/>
        <v>0</v>
      </c>
      <c r="UV99" s="557">
        <f t="shared" ca="1" si="561"/>
        <v>0</v>
      </c>
      <c r="UW99" s="557">
        <f t="shared" ca="1" si="561"/>
        <v>0</v>
      </c>
      <c r="UX99" s="557">
        <f t="shared" ca="1" si="561"/>
        <v>0</v>
      </c>
      <c r="UY99" s="557">
        <f t="shared" ca="1" si="562"/>
        <v>0</v>
      </c>
      <c r="UZ99" s="557">
        <f t="shared" ca="1" si="562"/>
        <v>0</v>
      </c>
      <c r="VA99" s="557">
        <f t="shared" ca="1" si="562"/>
        <v>0</v>
      </c>
      <c r="VB99" s="557">
        <f t="shared" ca="1" si="562"/>
        <v>0</v>
      </c>
      <c r="VC99" s="557">
        <f t="shared" ca="1" si="562"/>
        <v>0</v>
      </c>
      <c r="VD99" s="557">
        <f t="shared" ca="1" si="562"/>
        <v>0</v>
      </c>
      <c r="VE99" s="557">
        <f t="shared" ca="1" si="562"/>
        <v>0</v>
      </c>
      <c r="VF99" s="557">
        <f t="shared" ca="1" si="562"/>
        <v>0</v>
      </c>
      <c r="VG99" s="557">
        <f t="shared" ca="1" si="562"/>
        <v>0</v>
      </c>
      <c r="VH99" s="557">
        <f t="shared" ca="1" si="562"/>
        <v>0</v>
      </c>
      <c r="VI99" s="557">
        <f t="shared" ca="1" si="562"/>
        <v>0</v>
      </c>
      <c r="VJ99" s="189">
        <f t="shared" ca="1" si="563"/>
        <v>0</v>
      </c>
      <c r="VK99" s="189">
        <f t="shared" ca="1" si="563"/>
        <v>0</v>
      </c>
      <c r="VL99" s="189">
        <f t="shared" ca="1" si="563"/>
        <v>0</v>
      </c>
      <c r="VM99" s="189">
        <f t="shared" ca="1" si="563"/>
        <v>0</v>
      </c>
      <c r="VN99" s="189">
        <f t="shared" ca="1" si="563"/>
        <v>0</v>
      </c>
      <c r="VO99" s="230">
        <f t="shared" ca="1" si="473"/>
        <v>0</v>
      </c>
      <c r="VP99" s="189">
        <f t="shared" ca="1" si="564"/>
        <v>0</v>
      </c>
      <c r="VQ99" s="189">
        <f t="shared" ca="1" si="564"/>
        <v>0</v>
      </c>
      <c r="VR99" s="189">
        <f t="shared" ca="1" si="564"/>
        <v>0</v>
      </c>
      <c r="VS99" s="189">
        <f t="shared" ca="1" si="564"/>
        <v>0</v>
      </c>
      <c r="VT99" s="189">
        <f t="shared" ca="1" si="564"/>
        <v>0</v>
      </c>
      <c r="VU99" s="230">
        <f t="shared" ca="1" si="475"/>
        <v>0</v>
      </c>
      <c r="VV99" s="231">
        <f t="shared" ca="1" si="476"/>
        <v>0</v>
      </c>
      <c r="VW99" s="231">
        <f t="shared" ca="1" si="476"/>
        <v>0</v>
      </c>
      <c r="VX99" s="231">
        <f t="shared" ca="1" si="476"/>
        <v>0</v>
      </c>
      <c r="VY99" s="231">
        <f t="shared" ca="1" si="476"/>
        <v>0</v>
      </c>
      <c r="VZ99" s="544">
        <f t="shared" ca="1" si="477"/>
        <v>0</v>
      </c>
      <c r="WA99" s="231">
        <f t="shared" ca="1" si="478"/>
        <v>0</v>
      </c>
      <c r="WB99" s="231">
        <f t="shared" ca="1" si="478"/>
        <v>0</v>
      </c>
      <c r="WC99" s="231">
        <f t="shared" ca="1" si="478"/>
        <v>0</v>
      </c>
      <c r="WD99" s="231">
        <f t="shared" ca="1" si="478"/>
        <v>0</v>
      </c>
      <c r="WE99" s="544">
        <f t="shared" ca="1" si="565"/>
        <v>0</v>
      </c>
      <c r="WF99" s="544">
        <f t="shared" ca="1" si="565"/>
        <v>0</v>
      </c>
      <c r="WG99" s="544">
        <f t="shared" ca="1" si="565"/>
        <v>0</v>
      </c>
      <c r="WH99" s="544">
        <f t="shared" ca="1" si="565"/>
        <v>0</v>
      </c>
      <c r="WI99" s="544">
        <f t="shared" ca="1" si="565"/>
        <v>0</v>
      </c>
      <c r="WJ99" s="544">
        <f t="shared" ca="1" si="565"/>
        <v>0</v>
      </c>
      <c r="WK99" s="544">
        <f t="shared" ca="1" si="565"/>
        <v>0</v>
      </c>
      <c r="WL99" s="535" cm="1">
        <f t="array" aca="1" ref="WL99" ca="1">INDEX(WL$13:WL98,$B99+1,1)</f>
        <v>0</v>
      </c>
      <c r="WM99" s="411">
        <f t="shared" ca="1" si="480"/>
        <v>19</v>
      </c>
      <c r="WN99" s="18"/>
      <c r="WO99" s="535" cm="1">
        <f t="array" aca="1" ref="WO99" ca="1">INDEX(WO$13:WO98,$B99+1,1)</f>
        <v>0</v>
      </c>
      <c r="WP99" s="411">
        <f t="shared" si="481"/>
        <v>0</v>
      </c>
      <c r="WQ99" s="535" cm="1">
        <f t="array" aca="1" ref="WQ99" ca="1">INDEX(WQ$13:WQ98,$B99+1,1)</f>
        <v>0</v>
      </c>
      <c r="WR99" s="535" t="str" cm="1">
        <f t="array" aca="1" ref="WR99" ca="1">INDEX(WR$13:WR98,$B99+1,1)</f>
        <v>-</v>
      </c>
      <c r="WS99" s="535" t="str" cm="1">
        <f t="array" aca="1" ref="WS99" ca="1">INDEX(WS$13:WS98,$B99+1,1)</f>
        <v>-</v>
      </c>
      <c r="WT99" s="535" t="str" cm="1">
        <f t="array" aca="1" ref="WT99" ca="1">INDEX(WT$13:WT98,$B99+1,1)</f>
        <v>-</v>
      </c>
      <c r="WU99" s="535" t="str" cm="1">
        <f t="array" aca="1" ref="WU99" ca="1">INDEX(WU$13:WU98,$B99+1,1)</f>
        <v>-</v>
      </c>
      <c r="WV99" s="535" t="str" cm="1">
        <f t="array" aca="1" ref="WV99" ca="1">INDEX(WV$13:WV98,$B99+1,1)</f>
        <v>-</v>
      </c>
      <c r="WW99" s="535" t="str" cm="1">
        <f t="array" aca="1" ref="WW99" ca="1">INDEX(WW$13:WW98,$B99+1,1)</f>
        <v>-</v>
      </c>
      <c r="WX99" s="535" t="str" cm="1">
        <f t="array" aca="1" ref="WX99" ca="1">INDEX(WX$13:WX98,$B99+1,1)</f>
        <v>-</v>
      </c>
      <c r="WY99" s="535" t="str" cm="1">
        <f t="array" aca="1" ref="WY99" ca="1">INDEX(WY$13:WY98,$B99+1,1)</f>
        <v>-</v>
      </c>
      <c r="WZ99" s="535" t="str" cm="1">
        <f t="array" aca="1" ref="WZ99" ca="1">INDEX(WZ$13:WZ98,$B99+1,1)</f>
        <v>-</v>
      </c>
      <c r="XA99" s="535" t="str" cm="1">
        <f t="array" aca="1" ref="XA99" ca="1">INDEX(XA$13:XA98,$B99+1,1)</f>
        <v>-</v>
      </c>
      <c r="XB99" s="535" t="str" cm="1">
        <f t="array" aca="1" ref="XB99" ca="1">INDEX(XB$13:XB98,$B99+1,1)</f>
        <v>-</v>
      </c>
      <c r="XC99" s="535" t="str" cm="1">
        <f t="array" aca="1" ref="XC99" ca="1">INDEX(XC$13:XC98,$B99+1,1)</f>
        <v>-</v>
      </c>
      <c r="XD99" s="535" t="str" cm="1">
        <f t="array" aca="1" ref="XD99" ca="1">INDEX(XD$13:XD98,$B99+1,1)</f>
        <v>-</v>
      </c>
      <c r="XE99" s="535" t="str" cm="1">
        <f t="array" aca="1" ref="XE99" ca="1">INDEX(XE$13:XE98,$B99+1,1)</f>
        <v>-</v>
      </c>
      <c r="XF99" s="535" t="str" cm="1">
        <f t="array" aca="1" ref="XF99" ca="1">INDEX(XF$13:XF98,$B99+1,1)</f>
        <v>-</v>
      </c>
      <c r="XG99" s="535" t="str" cm="1">
        <f t="array" aca="1" ref="XG99" ca="1">INDEX(XG$13:XG98,$B99+1,1)</f>
        <v>-</v>
      </c>
      <c r="XH99" s="18"/>
      <c r="XI99" s="411" t="b">
        <f t="shared" ca="1" si="482"/>
        <v>0</v>
      </c>
      <c r="XJ99" s="411" t="str">
        <f t="shared" ca="1" si="483"/>
        <v>-</v>
      </c>
      <c r="XK99" s="535" t="str" cm="1">
        <f t="array" aca="1" ref="XK99" ca="1">INDEX(XK$13:XK98,$B99+1,1)</f>
        <v>-</v>
      </c>
      <c r="XL99" s="535" t="str" cm="1">
        <f t="array" aca="1" ref="XL99" ca="1">INDEX(XL$13:XL98,$B99+1,1)</f>
        <v>-</v>
      </c>
      <c r="XM99" s="535" t="str" cm="1">
        <f t="array" aca="1" ref="XM99" ca="1">INDEX(XM$13:XM98,$B99+1,1)</f>
        <v>-</v>
      </c>
      <c r="XN99" s="545" cm="1">
        <f t="array" aca="1" ref="XN99" ca="1">INDEX(i.AgeJ,$AD99,1)</f>
        <v>0</v>
      </c>
      <c r="XO99" s="535" t="str" cm="1">
        <f t="array" aca="1" ref="XO99" ca="1">INDEX(XO$13:XO98,$B99+1,1)</f>
        <v>-</v>
      </c>
      <c r="XP99" s="411" t="str">
        <f t="shared" si="484"/>
        <v>-</v>
      </c>
      <c r="XQ99" s="411" t="str">
        <f t="shared" si="484"/>
        <v>-</v>
      </c>
      <c r="XR99" s="535" t="str" cm="1">
        <f t="array" aca="1" ref="XR99" ca="1">INDEX(XR$13:XR98,$B99+1,1)</f>
        <v>-</v>
      </c>
      <c r="XS99" s="535" t="str" cm="1">
        <f t="array" aca="1" ref="XS99" ca="1">INDEX(XS$13:XS98,$B99+1,1)</f>
        <v>-</v>
      </c>
      <c r="XT99" s="535" t="str" cm="1">
        <f t="array" aca="1" ref="XT99" ca="1">INDEX(XT$13:XT98,$B99+1,1)</f>
        <v>-</v>
      </c>
      <c r="XU99" s="535" t="str" cm="1">
        <f t="array" aca="1" ref="XU99" ca="1">INDEX(XU$13:XU98,$B99+1,1)</f>
        <v>-</v>
      </c>
      <c r="XV99" s="535" t="str" cm="1">
        <f t="array" aca="1" ref="XV99" ca="1">INDEX(XV$13:XV98,$B99+1,1)</f>
        <v>-</v>
      </c>
      <c r="XW99" s="535" t="b" cm="1">
        <f t="array" aca="1" ref="XW99" ca="1">INDEX(XW$13:XW98,$B99+1,1)</f>
        <v>1</v>
      </c>
      <c r="XX99" s="535" t="str" cm="1">
        <f t="array" aca="1" ref="XX99" ca="1">INDEX(XX$13:XX98,$B99+1,1)</f>
        <v>-</v>
      </c>
      <c r="XY99" s="535" cm="1">
        <f t="array" aca="1" ref="XY99" ca="1">INDEX(XY$13:XY98,$B99+1,1)</f>
        <v>0</v>
      </c>
      <c r="XZ99" s="535" cm="1">
        <f t="array" aca="1" ref="XZ99" ca="1">INDEX(XZ$13:XZ98,$B99+1,1)</f>
        <v>0</v>
      </c>
      <c r="YA99" s="535" cm="1">
        <f t="array" aca="1" ref="YA99" ca="1">INDEX(YA$13:YA98,$B99+1,1)</f>
        <v>0</v>
      </c>
      <c r="YB99" s="18"/>
      <c r="YC99" s="411">
        <f t="shared" si="485"/>
        <v>50</v>
      </c>
      <c r="YD99" s="411">
        <f t="shared" si="485"/>
        <v>50</v>
      </c>
      <c r="YE99" s="411">
        <f t="shared" si="485"/>
        <v>50</v>
      </c>
      <c r="YF99" s="411">
        <f t="shared" si="485"/>
        <v>50</v>
      </c>
      <c r="YG99" s="535" cm="1">
        <f t="array" aca="1" ref="YG99" ca="1">INDEX(YG$13:YG98,$B99+1,1)</f>
        <v>1</v>
      </c>
      <c r="YH99" s="535" cm="1">
        <f t="array" aca="1" ref="YH99" ca="1">INDEX(YH$13:YH98,$B99+1,1)</f>
        <v>1</v>
      </c>
      <c r="YI99" s="535" cm="1">
        <f t="array" aca="1" ref="YI99" ca="1">INDEX(YI$13:YI98,$B99+1,1)</f>
        <v>1</v>
      </c>
      <c r="YJ99" s="535" cm="1">
        <f t="array" aca="1" ref="YJ99" ca="1">INDEX(YJ$13:YJ98,$B99+1,1)</f>
        <v>1</v>
      </c>
      <c r="YK99" s="535" t="str" cm="1">
        <f t="array" aca="1" ref="YK99" ca="1">INDEX(YK$13:YK98,$B99+1,1)</f>
        <v>-</v>
      </c>
      <c r="YL99" s="535" t="str" cm="1">
        <f t="array" aca="1" ref="YL99" ca="1">INDEX(YL$13:YL98,$B99+1,1)</f>
        <v>-</v>
      </c>
      <c r="YM99" s="535" t="str" cm="1">
        <f t="array" aca="1" ref="YM99" ca="1">INDEX(YM$13:YM98,$B99+1,1)</f>
        <v>-</v>
      </c>
      <c r="YN99" s="535" t="str" cm="1">
        <f t="array" aca="1" ref="YN99" ca="1">INDEX(YN$13:YN98,$B99+1,1)</f>
        <v>-</v>
      </c>
      <c r="YO99" s="535" t="str" cm="1">
        <f t="array" aca="1" ref="YO99" ca="1">INDEX(YO$13:YO98,$B99+1,1)</f>
        <v>-</v>
      </c>
      <c r="YP99" s="535" t="str" cm="1">
        <f t="array" aca="1" ref="YP99" ca="1">INDEX(YP$13:YP98,$B99+1,1)</f>
        <v>-</v>
      </c>
      <c r="YQ99" s="535" t="str" cm="1">
        <f t="array" aca="1" ref="YQ99" ca="1">INDEX(YQ$13:YQ98,$B99+1,1)</f>
        <v>-</v>
      </c>
      <c r="YR99" s="18"/>
      <c r="YS99" s="535" t="str" cm="1">
        <f t="array" aca="1" ref="YS99" ca="1">INDEX(YS$13:YS98,$B99+1,1)</f>
        <v>-</v>
      </c>
      <c r="YT99" s="411">
        <f t="shared" ca="1" si="486"/>
        <v>1</v>
      </c>
      <c r="YU99" s="18"/>
      <c r="YV99" s="669" t="str">
        <f t="shared" ca="1" si="487"/>
        <v>-</v>
      </c>
      <c r="YW99" s="535" t="b" cm="1">
        <f t="array" aca="1" ref="YW99" ca="1">INDEX(YW$13:YW98,$B99+1,1)</f>
        <v>0</v>
      </c>
      <c r="YX99" s="535" t="b" cm="1">
        <f t="array" aca="1" ref="YX99" ca="1">INDEX(YX$13:YX98,$B99+1,1)</f>
        <v>1</v>
      </c>
      <c r="YY99" s="535" t="str" cm="1">
        <f t="array" aca="1" ref="YY99" ca="1">INDEX(YY$13:YY98,$B99+1,1)</f>
        <v>-</v>
      </c>
      <c r="YZ99" s="411" t="b">
        <f t="shared" ca="1" si="514"/>
        <v>1</v>
      </c>
      <c r="ZA99" s="535" t="b" cm="1">
        <f t="array" aca="1" ref="ZA99" ca="1">INDEX(ZA$13:ZA98,$B99+1,1)</f>
        <v>0</v>
      </c>
      <c r="ZB99" s="535" cm="1">
        <f t="array" aca="1" ref="ZB99" ca="1">INDEX(ZB$13:ZB98,$B99+1,1)</f>
        <v>0</v>
      </c>
      <c r="ZC99" s="547" cm="1">
        <f t="array" aca="1" ref="ZC99" ca="1">IF(YX99&lt;&gt;TRUE,"-",VALUE(IFERROR(VALUE($K99),0) &amp; _xlfn.SWITCH($CD99,"-",4,$CD99) &amp; $L99 &amp; $T99 &amp; "00" &amp; $N99 &amp; $AK99 &amp; $R99 &amp; _xlfn.SWITCH($AM99,3,1,$AM99) &amp; _xlfn.SWITCH($M99,4,0,$M99) &amp; $AD99 &amp; IF(MOD($H99-2,ZC$6)&gt;=ZC$7,"",TEXT(INT(MOD($H99-2,ZC$6)/2)+1,"00"))))</f>
        <v>14210012120107</v>
      </c>
      <c r="ZD99" s="662" t="str" cm="1">
        <f t="array" aca="1" ref="ZD99" ca="1">IF(YY99&lt;&gt;TRUE,"-",VALUE(IFERROR(VALUE($K99),0) &amp; _xlfn.SWITCH($CD99,"-",4,$CD99) &amp; $L99 &amp; $T99 &amp; "00" &amp; $N99 &amp; $AK99 &amp; $R99 &amp; _xlfn.SWITCH($AM99,3,1,$AM99) &amp; _xlfn.SWITCH($M99,4,0,$M99) &amp; $AD99 &amp; IF(MOD($H99-1,ZD$6)&gt;=ZD$7,"",TEXT(INT(MOD($H99-1,ZD$6)/2)+1,"00"))))</f>
        <v>-</v>
      </c>
      <c r="ZE99" s="543">
        <f t="shared" ca="1" si="488"/>
        <v>652</v>
      </c>
      <c r="ZF99" s="543">
        <f t="shared" ca="1" si="488"/>
        <v>686</v>
      </c>
      <c r="ZG99" s="543">
        <f t="shared" ca="1" si="488"/>
        <v>721</v>
      </c>
      <c r="ZH99" s="459">
        <f t="shared" ca="1" si="489"/>
        <v>469</v>
      </c>
      <c r="ZI99" s="459">
        <f t="shared" ca="1" si="489"/>
        <v>504</v>
      </c>
      <c r="ZJ99" s="459">
        <f t="shared" ca="1" si="489"/>
        <v>539</v>
      </c>
      <c r="ZK99" s="459">
        <f t="shared" ca="1" si="490"/>
        <v>385</v>
      </c>
      <c r="ZL99" s="459">
        <f t="shared" ca="1" si="490"/>
        <v>420</v>
      </c>
      <c r="ZM99" s="459">
        <f t="shared" ca="1" si="490"/>
        <v>455</v>
      </c>
      <c r="ZN99" s="535" t="str" cm="1">
        <f t="array" aca="1" ref="ZN99" ca="1">INDEX(ZN$13:ZN98,$B99+1,1)</f>
        <v>-</v>
      </c>
      <c r="ZO99" s="535" t="str" cm="1">
        <f t="array" aca="1" ref="ZO99" ca="1">INDEX(ZO$13:ZO98,$B99+1,1)</f>
        <v>-</v>
      </c>
      <c r="ZP99" s="535" t="str" cm="1">
        <f t="array" aca="1" ref="ZP99" ca="1">INDEX(ZP$13:ZP98,$B99+1,1)</f>
        <v>-</v>
      </c>
      <c r="ZQ99" s="535" t="str" cm="1">
        <f t="array" aca="1" ref="ZQ99" ca="1">INDEX(ZQ$13:ZQ98,$B99+1,1)</f>
        <v>-</v>
      </c>
      <c r="ZR99" s="535" t="str" cm="1">
        <f t="array" aca="1" ref="ZR99" ca="1">INDEX(ZR$13:ZR98,$B99+1,1)</f>
        <v>-</v>
      </c>
      <c r="ZS99" s="535" t="str" cm="1">
        <f t="array" aca="1" ref="ZS99" ca="1">INDEX(ZS$13:ZS98,$B99+1,1)</f>
        <v>-</v>
      </c>
      <c r="ZT99" s="535" t="str" cm="1">
        <f t="array" aca="1" ref="ZT99" ca="1">INDEX(ZT$13:ZT98,$B99+1,1)</f>
        <v>-</v>
      </c>
      <c r="ZU99" s="535" t="str" cm="1">
        <f t="array" aca="1" ref="ZU99" ca="1">INDEX(ZU$13:ZU98,$B99+1,1)</f>
        <v>-</v>
      </c>
      <c r="ZV99" s="535" t="str" cm="1">
        <f t="array" aca="1" ref="ZV99" ca="1">INDEX(ZV$13:ZV98,$B99+1,1)</f>
        <v>-</v>
      </c>
      <c r="ZW99" s="535" t="str" cm="1">
        <f t="array" aca="1" ref="ZW99" ca="1">INDEX(ZW$13:ZW98,$B99+1,1)</f>
        <v>-</v>
      </c>
      <c r="ZX99" s="535" t="str" cm="1">
        <f t="array" aca="1" ref="ZX99" ca="1">INDEX(ZX$13:ZX98,$B99+1,1)</f>
        <v>-</v>
      </c>
      <c r="ZY99" s="535" t="str" cm="1">
        <f t="array" aca="1" ref="ZY99" ca="1">INDEX(ZY$13:ZY98,$B99+1,1)</f>
        <v>-</v>
      </c>
      <c r="ZZ99" s="22">
        <v>1</v>
      </c>
      <c r="AAA99" s="22">
        <v>1</v>
      </c>
      <c r="AAB99" s="535" cm="1">
        <f t="array" aca="1" ref="AAB99" ca="1">INDEX(AAB$13:AAB98,$B99+1,1)</f>
        <v>0</v>
      </c>
      <c r="AAC99" s="535" t="str" cm="1">
        <f t="array" aca="1" ref="AAC99" ca="1">INDEX(AAC$13:AAC98,$B99+1,1)</f>
        <v>-</v>
      </c>
      <c r="AAD99" s="535" t="str" cm="1">
        <f t="array" aca="1" ref="AAD99" ca="1">INDEX(AAD$13:AAD98,$B99+1,1)</f>
        <v>-</v>
      </c>
      <c r="AAE99" s="535" t="str" cm="1">
        <f t="array" aca="1" ref="AAE99" ca="1">INDEX(AAE$13:AAE98,$B99+1,1)</f>
        <v>-</v>
      </c>
      <c r="AAF99" s="535" t="str" cm="1">
        <f t="array" aca="1" ref="AAF99" ca="1">INDEX(AAF$13:AAF98,$B99+1,1)</f>
        <v>-</v>
      </c>
      <c r="AAG99" s="535" t="str" cm="1">
        <f t="array" aca="1" ref="AAG99" ca="1">INDEX(AAG$13:AAG98,$B99+1,1)</f>
        <v>-</v>
      </c>
      <c r="AAH99" s="535" cm="1">
        <f t="array" aca="1" ref="AAH99" ca="1">INDEX(AAH$13:AAH98,$B99+1,1)</f>
        <v>0</v>
      </c>
      <c r="AAI99" s="535" t="str" cm="1">
        <f t="array" aca="1" ref="AAI99" ca="1">INDEX(AAI$13:AAI98,$B99+1,1)</f>
        <v>-</v>
      </c>
      <c r="AAJ99" s="535" t="str" cm="1">
        <f t="array" aca="1" ref="AAJ99" ca="1">INDEX(AAJ$13:AAJ98,$B99+1,1)</f>
        <v>-</v>
      </c>
      <c r="AAK99" s="535" t="str" cm="1">
        <f t="array" aca="1" ref="AAK99" ca="1">INDEX(AAK$13:AAK98,$B99+1,1)</f>
        <v>-</v>
      </c>
      <c r="AAL99" s="535" cm="1">
        <f t="array" aca="1" ref="AAL99" ca="1">INDEX(AAL$13:AAL98,$B99+1,1)</f>
        <v>1</v>
      </c>
      <c r="AAM99" s="535" cm="1">
        <f t="array" aca="1" ref="AAM99" ca="1">INDEX(AAM$13:AAM98,$B99+1,1)</f>
        <v>1</v>
      </c>
      <c r="AAN99" s="666" t="str">
        <f t="shared" ca="1" si="491"/>
        <v>-</v>
      </c>
      <c r="AAO99" s="666" t="str">
        <f t="shared" ca="1" si="491"/>
        <v>-</v>
      </c>
      <c r="AAP99" s="666" t="str">
        <f t="shared" ca="1" si="491"/>
        <v>-</v>
      </c>
      <c r="AAQ99" s="666" t="str">
        <f t="shared" ca="1" si="491"/>
        <v>-</v>
      </c>
      <c r="AAR99" s="667" t="str">
        <f t="shared" ca="1" si="492"/>
        <v>-</v>
      </c>
      <c r="AAS99" s="668" t="str">
        <f t="shared" ca="1" si="493"/>
        <v>-</v>
      </c>
      <c r="AAT99" s="669" t="str">
        <f t="shared" ca="1" si="494"/>
        <v>-</v>
      </c>
      <c r="AAU99" s="716" t="str">
        <f t="shared" ca="1" si="495"/>
        <v>-</v>
      </c>
      <c r="AAV99" s="191" t="b">
        <f t="shared" si="518"/>
        <v>0</v>
      </c>
      <c r="AAW99" s="715" t="str">
        <f t="shared" ca="1" si="496"/>
        <v>-</v>
      </c>
      <c r="AAX99" s="717" t="str">
        <f t="shared" ca="1" si="497"/>
        <v>-</v>
      </c>
      <c r="AAY99" s="717" t="str">
        <f t="shared" ca="1" si="497"/>
        <v>-</v>
      </c>
      <c r="AAZ99" s="670" t="str">
        <f t="shared" ca="1" si="498"/>
        <v>-</v>
      </c>
      <c r="ABA99" s="18"/>
      <c r="ABB99" s="545" t="b">
        <f t="shared" ca="1" si="566"/>
        <v>1</v>
      </c>
      <c r="ABC99" s="545" t="str">
        <f t="shared" ca="1" si="566"/>
        <v>-</v>
      </c>
      <c r="ABD99" s="545" t="str">
        <f t="shared" ca="1" si="566"/>
        <v>-</v>
      </c>
      <c r="ABE99" s="545" t="str">
        <f t="shared" ca="1" si="566"/>
        <v>-</v>
      </c>
      <c r="ABF99" s="545" t="str">
        <f t="shared" ca="1" si="566"/>
        <v>-</v>
      </c>
      <c r="ABG99" s="545" t="str">
        <f t="shared" ca="1" si="566"/>
        <v>-</v>
      </c>
      <c r="ABH99" s="545" t="str">
        <f t="shared" ca="1" si="566"/>
        <v>-</v>
      </c>
      <c r="ABI99" s="545" t="str">
        <f t="shared" ca="1" si="566"/>
        <v>-</v>
      </c>
      <c r="ABJ99" s="545" t="str">
        <f t="shared" ca="1" si="566"/>
        <v>-</v>
      </c>
      <c r="ABK99" s="545" t="str">
        <f t="shared" ca="1" si="566"/>
        <v>-</v>
      </c>
      <c r="ABL99" s="545" t="str">
        <f t="shared" ca="1" si="567"/>
        <v>-</v>
      </c>
      <c r="ABM99" s="545" t="str">
        <f t="shared" ca="1" si="567"/>
        <v>-</v>
      </c>
      <c r="ABN99" s="545" t="str">
        <f t="shared" ca="1" si="567"/>
        <v>-</v>
      </c>
      <c r="ABO99" s="545" t="str">
        <f t="shared" ca="1" si="567"/>
        <v>-</v>
      </c>
      <c r="ABP99" s="545" t="str">
        <f t="shared" ca="1" si="567"/>
        <v>-</v>
      </c>
      <c r="ABQ99" s="545" t="str">
        <f t="shared" ca="1" si="567"/>
        <v>-</v>
      </c>
      <c r="ABR99" s="545" t="str">
        <f t="shared" ca="1" si="567"/>
        <v>-</v>
      </c>
      <c r="ABS99" s="545" t="str">
        <f t="shared" ca="1" si="567"/>
        <v>-</v>
      </c>
      <c r="ABT99" s="545" t="b">
        <f t="shared" ca="1" si="567"/>
        <v>1</v>
      </c>
      <c r="ABU99" s="545" t="str">
        <f t="shared" ca="1" si="567"/>
        <v>-</v>
      </c>
      <c r="ABV99" s="545" t="str">
        <f t="shared" ca="1" si="568"/>
        <v>-</v>
      </c>
      <c r="ABW99" s="545" t="str">
        <f t="shared" ca="1" si="568"/>
        <v>-</v>
      </c>
      <c r="ABX99" s="545" t="str">
        <f t="shared" ca="1" si="568"/>
        <v>-</v>
      </c>
      <c r="ABY99" s="545" t="str">
        <f t="shared" ca="1" si="568"/>
        <v>-</v>
      </c>
      <c r="ABZ99" s="545" t="str">
        <f t="shared" ca="1" si="568"/>
        <v>-</v>
      </c>
      <c r="ACA99" s="545" t="str">
        <f t="shared" ca="1" si="568"/>
        <v>-</v>
      </c>
      <c r="ACB99" s="545" t="str">
        <f t="shared" ca="1" si="568"/>
        <v>-</v>
      </c>
      <c r="ACC99" s="545" t="str">
        <f t="shared" ca="1" si="568"/>
        <v>-</v>
      </c>
      <c r="ACD99" s="545" t="str">
        <f t="shared" ca="1" si="568"/>
        <v>-</v>
      </c>
      <c r="ACE99" s="545" t="str">
        <f t="shared" ca="1" si="568"/>
        <v>-</v>
      </c>
      <c r="ACF99" s="545" t="str">
        <f t="shared" ca="1" si="569"/>
        <v>-</v>
      </c>
      <c r="ACG99" s="545" t="str">
        <f t="shared" ca="1" si="569"/>
        <v>-</v>
      </c>
      <c r="ACH99" s="545" t="str">
        <f t="shared" ca="1" si="569"/>
        <v>-</v>
      </c>
      <c r="ACI99" s="545" t="str">
        <f t="shared" ca="1" si="569"/>
        <v>-</v>
      </c>
      <c r="ACJ99" s="545" t="str">
        <f t="shared" ca="1" si="569"/>
        <v>-</v>
      </c>
      <c r="ACK99" s="545" t="str">
        <f t="shared" ca="1" si="569"/>
        <v>-</v>
      </c>
      <c r="ACL99" s="545" t="b">
        <f t="shared" ca="1" si="569"/>
        <v>1</v>
      </c>
      <c r="ACM99" s="545" t="str">
        <f t="shared" ca="1" si="569"/>
        <v>-</v>
      </c>
      <c r="ACN99" s="545" t="str">
        <f t="shared" ca="1" si="569"/>
        <v>-</v>
      </c>
      <c r="ACO99" s="545" t="str">
        <f t="shared" ca="1" si="569"/>
        <v>-</v>
      </c>
      <c r="ACP99" s="545" t="str">
        <f t="shared" ca="1" si="570"/>
        <v>-</v>
      </c>
      <c r="ACQ99" s="545" t="str">
        <f t="shared" ca="1" si="570"/>
        <v>-</v>
      </c>
      <c r="ACR99" s="545" t="str">
        <f t="shared" ca="1" si="570"/>
        <v>-</v>
      </c>
      <c r="ACS99" s="545" t="str">
        <f t="shared" ca="1" si="570"/>
        <v>-</v>
      </c>
      <c r="ACT99" s="545" t="str">
        <f t="shared" ca="1" si="570"/>
        <v>-</v>
      </c>
      <c r="ACU99" s="545" t="str">
        <f t="shared" ca="1" si="570"/>
        <v>-</v>
      </c>
      <c r="ACV99" s="545" t="str">
        <f t="shared" ca="1" si="570"/>
        <v>-</v>
      </c>
      <c r="ACW99" s="545" t="str">
        <f t="shared" ca="1" si="570"/>
        <v>-</v>
      </c>
      <c r="ACX99" s="545" t="str">
        <f t="shared" ca="1" si="570"/>
        <v>-</v>
      </c>
      <c r="ACY99" s="545" t="str">
        <f t="shared" ca="1" si="570"/>
        <v>-</v>
      </c>
      <c r="ACZ99" s="545" t="str">
        <f t="shared" ca="1" si="571"/>
        <v>-</v>
      </c>
      <c r="ADA99" s="545" t="str">
        <f t="shared" ca="1" si="571"/>
        <v>-</v>
      </c>
      <c r="ADB99" s="545" t="str">
        <f t="shared" ca="1" si="571"/>
        <v>-</v>
      </c>
      <c r="ADC99" s="545" t="str">
        <f t="shared" ca="1" si="571"/>
        <v>-</v>
      </c>
      <c r="ADD99" s="545" t="b">
        <f t="shared" ca="1" si="571"/>
        <v>1</v>
      </c>
      <c r="ADE99" s="545" t="str">
        <f t="shared" ca="1" si="571"/>
        <v>-</v>
      </c>
      <c r="ADF99" s="545" t="str">
        <f t="shared" ca="1" si="571"/>
        <v>-</v>
      </c>
      <c r="ADG99" s="545" t="str">
        <f t="shared" ca="1" si="571"/>
        <v>-</v>
      </c>
      <c r="ADH99" s="545" t="str">
        <f t="shared" ca="1" si="571"/>
        <v>-</v>
      </c>
      <c r="ADI99" s="545" t="str">
        <f t="shared" ca="1" si="571"/>
        <v>-</v>
      </c>
      <c r="ADJ99" s="545" t="str">
        <f t="shared" ca="1" si="572"/>
        <v>-</v>
      </c>
      <c r="ADK99" s="545" t="str">
        <f t="shared" ca="1" si="572"/>
        <v>-</v>
      </c>
      <c r="ADL99" s="545" t="str">
        <f t="shared" ca="1" si="572"/>
        <v>-</v>
      </c>
      <c r="ADM99" s="545" t="str">
        <f t="shared" ca="1" si="572"/>
        <v>-</v>
      </c>
      <c r="ADN99" s="545" t="str">
        <f t="shared" ca="1" si="572"/>
        <v>-</v>
      </c>
      <c r="ADO99" s="545" t="str">
        <f t="shared" ca="1" si="572"/>
        <v>-</v>
      </c>
      <c r="ADP99" s="545" t="str">
        <f t="shared" ca="1" si="572"/>
        <v>-</v>
      </c>
      <c r="ADQ99" s="545" t="str">
        <f t="shared" ca="1" si="572"/>
        <v>-</v>
      </c>
      <c r="ADR99" s="545" t="str">
        <f t="shared" ca="1" si="572"/>
        <v>-</v>
      </c>
      <c r="ADS99" s="545" t="str">
        <f t="shared" ca="1" si="572"/>
        <v>-</v>
      </c>
      <c r="ADT99" s="545" t="str">
        <f t="shared" ca="1" si="573"/>
        <v>-</v>
      </c>
      <c r="ADU99" s="545" t="str">
        <f t="shared" ca="1" si="573"/>
        <v>-</v>
      </c>
      <c r="ADV99" s="545" t="b">
        <f t="shared" ca="1" si="573"/>
        <v>1</v>
      </c>
      <c r="ADW99" s="545" t="str">
        <f t="shared" ca="1" si="573"/>
        <v>-</v>
      </c>
      <c r="ADX99" s="545" t="str">
        <f t="shared" ca="1" si="573"/>
        <v>-</v>
      </c>
      <c r="ADY99" s="545" t="str">
        <f t="shared" ca="1" si="573"/>
        <v>-</v>
      </c>
      <c r="ADZ99" s="545" t="str">
        <f t="shared" ca="1" si="573"/>
        <v>-</v>
      </c>
      <c r="AEA99" s="545" t="str">
        <f t="shared" ca="1" si="573"/>
        <v>-</v>
      </c>
      <c r="AEB99" s="545" t="str">
        <f t="shared" ca="1" si="573"/>
        <v>-</v>
      </c>
      <c r="AEC99" s="545" t="str">
        <f t="shared" ca="1" si="573"/>
        <v>-</v>
      </c>
      <c r="AED99" s="545" t="str">
        <f t="shared" ca="1" si="574"/>
        <v>-</v>
      </c>
      <c r="AEE99" s="545" t="str">
        <f t="shared" ca="1" si="574"/>
        <v>-</v>
      </c>
      <c r="AEF99" s="545" t="str">
        <f t="shared" ca="1" si="574"/>
        <v>-</v>
      </c>
      <c r="AEG99" s="545" t="str">
        <f t="shared" ca="1" si="574"/>
        <v>-</v>
      </c>
      <c r="AEH99" s="545" t="str">
        <f t="shared" ca="1" si="574"/>
        <v>-</v>
      </c>
      <c r="AEI99" s="545" t="str">
        <f t="shared" ca="1" si="574"/>
        <v>-</v>
      </c>
      <c r="AEJ99" s="545" t="str">
        <f t="shared" ca="1" si="574"/>
        <v>-</v>
      </c>
      <c r="AEK99" s="545" t="str">
        <f t="shared" ca="1" si="574"/>
        <v>-</v>
      </c>
      <c r="AEL99" s="545" t="str">
        <f t="shared" ca="1" si="574"/>
        <v>-</v>
      </c>
      <c r="AEM99" s="545" t="str">
        <f t="shared" ca="1" si="574"/>
        <v>-</v>
      </c>
      <c r="AEN99" s="535" cm="1">
        <f t="array" aca="1" ref="AEN99" ca="1">INDEX(AEN$13:AEN98,$B99+1,1)</f>
        <v>0</v>
      </c>
      <c r="AEO99" s="483">
        <v>0</v>
      </c>
    </row>
    <row r="100" spans="1:821" outlineLevel="2">
      <c r="A100" s="18">
        <f t="shared" si="226"/>
        <v>87</v>
      </c>
      <c r="B100" s="657">
        <f t="shared" ca="1" si="519"/>
        <v>85</v>
      </c>
      <c r="C100" s="458">
        <f t="shared" ca="1" si="385"/>
        <v>2200</v>
      </c>
      <c r="D100" s="119" t="str">
        <f t="shared" ca="1" si="386"/>
        <v>GSW</v>
      </c>
      <c r="E100" t="b">
        <v>1</v>
      </c>
      <c r="F100" t="b">
        <v>0</v>
      </c>
      <c r="G100" t="b">
        <f t="shared" si="387"/>
        <v>1</v>
      </c>
      <c r="H100" s="191">
        <f t="shared" ca="1" si="517"/>
        <v>15</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28"/>
        <v>1</v>
      </c>
      <c r="O100" s="230">
        <f t="shared" ca="1" si="528"/>
        <v>9</v>
      </c>
      <c r="P100" s="230">
        <f t="shared" ca="1" si="528"/>
        <v>1</v>
      </c>
      <c r="Q100" s="230">
        <f t="shared" ca="1" si="528"/>
        <v>1</v>
      </c>
      <c r="R100" s="230">
        <f t="shared" ca="1" si="528"/>
        <v>1</v>
      </c>
      <c r="S100" s="230">
        <f t="shared" ca="1" si="528"/>
        <v>1</v>
      </c>
      <c r="T100" s="411">
        <f t="shared" ca="1" si="389"/>
        <v>1</v>
      </c>
      <c r="U100" s="411">
        <f t="shared" ca="1" si="389"/>
        <v>1</v>
      </c>
      <c r="V100" s="411">
        <f t="shared" ca="1" si="390"/>
        <v>2</v>
      </c>
      <c r="W100" s="777" t="b">
        <f t="shared" ca="1" si="391"/>
        <v>0</v>
      </c>
      <c r="X100" s="777" t="b">
        <f t="shared" ca="1" si="391"/>
        <v>0</v>
      </c>
      <c r="Y100" s="777" t="b">
        <f t="shared" ca="1" si="391"/>
        <v>1</v>
      </c>
      <c r="Z100" s="796" t="b" cm="1">
        <f t="array" aca="1" ref="Z100" ca="1">INDEX(Z$13:Z99,$B100+1,1)</f>
        <v>0</v>
      </c>
      <c r="AA100" s="411">
        <f t="shared" ca="1" si="392"/>
        <v>1</v>
      </c>
      <c r="AB100" s="411">
        <f t="shared" ca="1" si="393"/>
        <v>1</v>
      </c>
      <c r="AC100" s="230">
        <f t="shared" ca="1" si="529"/>
        <v>1</v>
      </c>
      <c r="AD100" s="230">
        <f t="shared" ca="1" si="529"/>
        <v>1</v>
      </c>
      <c r="AE100" s="230">
        <f t="shared" ca="1" si="529"/>
        <v>0</v>
      </c>
      <c r="AF100" s="230">
        <f t="shared" ca="1" si="529"/>
        <v>0</v>
      </c>
      <c r="AG100" s="230">
        <f t="shared" ca="1" si="529"/>
        <v>0</v>
      </c>
      <c r="AH100" s="230">
        <f t="shared" ca="1" si="529"/>
        <v>0</v>
      </c>
      <c r="AI100" s="87">
        <f t="shared" ca="1" si="395"/>
        <v>2</v>
      </c>
      <c r="AJ100" s="87">
        <f ca="1">INDEX(CHOOSE($N100,DataAutumn!i.AdultDrys,DataWinter!i.AdultDrys,DataSpring!i.AdultDrys),1,$T100)</f>
        <v>1</v>
      </c>
      <c r="AK100" s="230">
        <f t="shared" ca="1" si="530"/>
        <v>2</v>
      </c>
      <c r="AL100" s="535" cm="1">
        <f t="array" aca="1" ref="AL100" ca="1">INDEX(AL$13:AL99,$B100+1,1)</f>
        <v>0</v>
      </c>
      <c r="AM100" s="535" cm="1">
        <f t="array" aca="1" ref="AM100" ca="1">INDEX(AM$13:AM99,$B100+1,1)</f>
        <v>2</v>
      </c>
      <c r="AN100" s="111"/>
      <c r="AO100" s="111"/>
      <c r="AP100" s="111"/>
      <c r="AQ100" s="111"/>
      <c r="AR100" s="111"/>
      <c r="AS100" s="111"/>
      <c r="AT100" s="111"/>
      <c r="AU100" s="111"/>
      <c r="AV100" s="111"/>
      <c r="AW100" s="111"/>
      <c r="AX100" s="111"/>
      <c r="AY100" s="111"/>
      <c r="AZ100" s="111"/>
      <c r="BA100" s="312" t="str">
        <f t="shared" ca="1" si="397"/>
        <v>FS_Opt_Tem 00015 SE GSW Past     SFM     TOLAut Scan2 GFS RR+01% GP100% WP100% MP100% (PT_F43N33L11) LateS NutS1.0</v>
      </c>
      <c r="BB100" s="8" t="str">
        <f ca="1">IF(COUNTIF($BA$13:$BA100,$BA100)=1,"-","Dup")</f>
        <v>-</v>
      </c>
      <c r="BC100" s="18"/>
      <c r="BD100" s="535" t="b" cm="1">
        <f t="array" aca="1" ref="BD100" ca="1">INDEX(BD$13:BD99,$B100+1,1)</f>
        <v>0</v>
      </c>
      <c r="BE100" s="535" t="b" cm="1">
        <f t="array" aca="1" ref="BE100" ca="1">INDEX(BE$13:BE99,$B100+1,1)</f>
        <v>0</v>
      </c>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535" t="b" cm="1">
        <f t="array" aca="1" ref="BK100" ca="1">INDEX(BK$13:BK99,$B100+1,1)</f>
        <v>0</v>
      </c>
      <c r="BL100" s="535" t="b" cm="1">
        <f t="array" aca="1" ref="BL100" ca="1">INDEX(BL$13:BL99,$B100+1,1)</f>
        <v>0</v>
      </c>
      <c r="BM100" s="18"/>
      <c r="BN100" s="411" t="b">
        <f t="shared" ca="1" si="398"/>
        <v>1</v>
      </c>
      <c r="BO100" s="411" t="str">
        <f t="shared" ca="1" si="398"/>
        <v>-</v>
      </c>
      <c r="BP100" s="411" t="b">
        <f t="shared" ca="1" si="398"/>
        <v>0</v>
      </c>
      <c r="BQ100" s="411" t="str">
        <f t="shared" ca="1" si="398"/>
        <v>-</v>
      </c>
      <c r="BR100" s="411" t="str">
        <f t="shared" ca="1" si="398"/>
        <v>-</v>
      </c>
      <c r="BS100" s="411" t="str">
        <f t="shared" ca="1" si="398"/>
        <v>-</v>
      </c>
      <c r="BT100" s="411" t="str">
        <f t="shared" ca="1" si="398"/>
        <v>-</v>
      </c>
      <c r="BU100" s="411" t="str">
        <f t="shared" ca="1" si="398"/>
        <v>-</v>
      </c>
      <c r="BV100" s="411" t="str">
        <f t="shared" ca="1" si="398"/>
        <v>-</v>
      </c>
      <c r="BW100" s="411" t="str">
        <f t="shared" ca="1" si="398"/>
        <v>-</v>
      </c>
      <c r="BX100" s="411" t="str">
        <f t="shared" ca="1" si="398"/>
        <v>-</v>
      </c>
      <c r="BY100" s="411" t="str">
        <f t="shared" ca="1" si="398"/>
        <v>-</v>
      </c>
      <c r="BZ100" s="411" t="b">
        <f t="shared" ca="1" si="398"/>
        <v>0</v>
      </c>
      <c r="CA100" s="87">
        <f t="shared" ca="1" si="398"/>
        <v>0</v>
      </c>
      <c r="CB100" s="535" t="str" cm="1">
        <f t="array" aca="1" ref="CB100" ca="1">INDEX(CB$13:CB99,$B100+1,1)</f>
        <v>-</v>
      </c>
      <c r="CC100" s="535" t="str" cm="1">
        <f t="array" aca="1" ref="CC100" ca="1">INDEX(CC$13:CC99,$B100+1,1)</f>
        <v>-</v>
      </c>
      <c r="CD100" s="535" t="str" cm="1">
        <f t="array" aca="1" ref="CD100" ca="1">INDEX(CD$13:CD99,$B100+1,1)</f>
        <v>-</v>
      </c>
      <c r="CE100" s="535" t="b" cm="1">
        <f t="array" aca="1" ref="CE100" ca="1">INDEX(CE$13:CE99,$B100+1,1)</f>
        <v>1</v>
      </c>
      <c r="CF100" s="18"/>
      <c r="CG100" s="535" t="str" cm="1">
        <f t="array" aca="1" ref="CG100" ca="1">INDEX(CG$13:CG99,$B100+1,1)</f>
        <v>-</v>
      </c>
      <c r="CH100" s="411" t="str">
        <f t="shared" ca="1" si="399"/>
        <v>-</v>
      </c>
      <c r="CI100" s="411">
        <f t="shared" ca="1" si="400"/>
        <v>1</v>
      </c>
      <c r="CJ100" s="411">
        <f t="shared" ca="1" si="400"/>
        <v>1</v>
      </c>
      <c r="CK100" s="535" t="str" cm="1">
        <f t="array" aca="1" ref="CK100" ca="1">INDEX(CK$13:CK99,$B100+1,1)</f>
        <v>-</v>
      </c>
      <c r="CL100" s="535" t="str" cm="1">
        <f t="array" aca="1" ref="CL100" ca="1">INDEX(CL$13:CL99,$B100+1,1)</f>
        <v>-</v>
      </c>
      <c r="CM100" s="535" t="str" cm="1">
        <f t="array" aca="1" ref="CM100" ca="1">INDEX(CM$13:CM99,$B100+1,1)</f>
        <v>-</v>
      </c>
      <c r="CN100" s="411" t="str">
        <f t="shared" ca="1" si="401"/>
        <v>-</v>
      </c>
      <c r="CO100" s="411">
        <f t="shared" ca="1" si="402"/>
        <v>1</v>
      </c>
      <c r="CP100" s="411">
        <f t="shared" ca="1" si="402"/>
        <v>1</v>
      </c>
      <c r="CQ100" s="535" t="str" cm="1">
        <f t="array" aca="1" ref="CQ100" ca="1">INDEX(CQ$13:CQ99,$B100+1,1)</f>
        <v>-</v>
      </c>
      <c r="CR100" s="411" t="str">
        <f t="shared" ca="1" si="403"/>
        <v>-</v>
      </c>
      <c r="CS100" s="411">
        <f t="shared" ca="1" si="404"/>
        <v>1</v>
      </c>
      <c r="CT100" s="535" t="str" cm="1">
        <f t="array" aca="1" ref="CT100" ca="1">INDEX(CT$13:CT99,$B100+1,1)</f>
        <v>-</v>
      </c>
      <c r="CU100" s="535" t="str" cm="1">
        <f t="array" aca="1" ref="CU100" ca="1">INDEX(CU$13:CU99,$B100+1,1)</f>
        <v>-</v>
      </c>
      <c r="CV100" s="411">
        <f t="shared" ca="1" si="405"/>
        <v>1</v>
      </c>
      <c r="CW100" s="535" t="str" cm="1">
        <f t="array" aca="1" ref="CW100" ca="1">INDEX(CW$13:CW99,$B100+1,1)</f>
        <v>-</v>
      </c>
      <c r="CX100" s="411" t="str">
        <f t="shared" ca="1" si="406"/>
        <v>-</v>
      </c>
      <c r="CY100" s="411">
        <f t="shared" ca="1" si="407"/>
        <v>1</v>
      </c>
      <c r="CZ100" s="411">
        <f t="shared" ca="1" si="407"/>
        <v>1</v>
      </c>
      <c r="DA100" s="535" cm="1">
        <f t="array" aca="1" ref="DA100" ca="1">INDEX(DA$13:DA99,$B100+1,1)</f>
        <v>720</v>
      </c>
      <c r="DB100" s="535" cm="1">
        <f t="array" aca="1" ref="DB100" ca="1">INDEX(DB$13:DB99,$B100+1,1)</f>
        <v>720</v>
      </c>
      <c r="DC100" s="18"/>
      <c r="DD100" s="535" t="str" cm="1">
        <f t="array" aca="1" ref="DD100" ca="1">INDEX(DD$13:DD99,$B100+1,1)</f>
        <v>-</v>
      </c>
      <c r="DE100" s="535" t="str" cm="1">
        <f t="array" aca="1" ref="DE100" ca="1">INDEX(DE$13:DE99,$B100+1,1)</f>
        <v>-</v>
      </c>
      <c r="DF100" s="535" t="str" cm="1">
        <f t="array" aca="1" ref="DF100" ca="1">INDEX(DF$13:DF99,$B100+1,1)</f>
        <v>-</v>
      </c>
      <c r="DG100" s="535" t="str" cm="1">
        <f t="array" aca="1" ref="DG100" ca="1">INDEX(DG$13:DG99,$B100+1,1)</f>
        <v>-</v>
      </c>
      <c r="DH100" s="804" cm="1">
        <f t="array" aca="1" ref="DH100" ca="1">VALUE(IFERROR(VALUE($K100),0) &amp; _xlfn.SWITCH($CD100,"-",4,$CD100) &amp; $L100 &amp; $T100 &amp; "00" &amp; $N100 &amp; $AK100 &amp; $R100 &amp; _xlfn.SWITCH($AM100,3,1,$AM100) &amp; _xlfn.SWITCH($M100,4,0,$M100) &amp; _xlfn.SWITCH($AD100,6,1,$AD100))</f>
        <v>142100121201</v>
      </c>
      <c r="DI100" s="535" cm="1">
        <f t="array" aca="1" ref="DI100" ca="1">INDEX(DI$13:DI99,$B100+1,1)</f>
        <v>1</v>
      </c>
      <c r="DJ100" s="535" cm="1">
        <f t="array" aca="1" ref="DJ100" ca="1">INDEX(DJ$13:DJ99,$B100+1,1)</f>
        <v>1</v>
      </c>
      <c r="DK100" s="411">
        <f t="shared" ca="1" si="408"/>
        <v>0</v>
      </c>
      <c r="DL100" s="411">
        <f t="shared" ca="1" si="408"/>
        <v>50</v>
      </c>
      <c r="DM100" s="411" t="str">
        <f t="shared" ca="1" si="408"/>
        <v>-</v>
      </c>
      <c r="DN100" s="411" t="str">
        <f t="shared" ca="1" si="408"/>
        <v>-</v>
      </c>
      <c r="DO100" s="411">
        <f t="shared" ca="1" si="408"/>
        <v>25.5</v>
      </c>
      <c r="DP100" s="411">
        <f t="shared" ca="1" si="408"/>
        <v>18.8</v>
      </c>
      <c r="DQ100" s="411" t="b">
        <f t="shared" ca="1" si="409"/>
        <v>0</v>
      </c>
      <c r="DR100" s="411" t="str">
        <f t="shared" ca="1" si="410"/>
        <v>-</v>
      </c>
      <c r="DS100" s="411" t="str">
        <f t="shared" ca="1" si="410"/>
        <v>-</v>
      </c>
      <c r="DT100" s="411" t="str">
        <f t="shared" ca="1" si="410"/>
        <v>-</v>
      </c>
      <c r="DU100" s="411" t="str">
        <f t="shared" ca="1" si="410"/>
        <v>-</v>
      </c>
      <c r="DV100" s="411">
        <f t="shared" ca="1" si="410"/>
        <v>500</v>
      </c>
      <c r="DW100" s="411">
        <f t="shared" ca="1" si="410"/>
        <v>500</v>
      </c>
      <c r="DX100" s="411" t="str">
        <f t="shared" ca="1" si="410"/>
        <v>-</v>
      </c>
      <c r="DY100" s="411" t="str">
        <f t="shared" ca="1" si="410"/>
        <v>-</v>
      </c>
      <c r="DZ100" s="411" t="str">
        <f t="shared" ca="1" si="410"/>
        <v>-</v>
      </c>
      <c r="EA100" s="535" cm="1">
        <f t="array" aca="1" ref="EA100" ca="1">INDEX(EA$13:EA99,$B100+1,1)</f>
        <v>0</v>
      </c>
      <c r="EB100" s="535" cm="1">
        <f t="array" aca="1" ref="EB100" ca="1">INDEX(EB$13:EB99,$B100+1,1)</f>
        <v>999999</v>
      </c>
      <c r="EC100" s="535" cm="1">
        <f t="array" aca="1" ref="EC100" ca="1">INDEX(EC$13:EC99,$B100+1,1)</f>
        <v>999999</v>
      </c>
      <c r="ED100" s="535" cm="1">
        <f t="array" aca="1" ref="ED100" ca="1">INDEX(ED$13:ED99,$B100+1,1)</f>
        <v>999999</v>
      </c>
      <c r="EE100" s="535" cm="1">
        <f t="array" aca="1" ref="EE100" ca="1">INDEX(EE$13:EE99,$B100+1,1)</f>
        <v>999999</v>
      </c>
      <c r="EF100" s="535" cm="1">
        <f t="array" aca="1" ref="EF100" ca="1">INDEX(EF$13:EF99,$B100+1,1)</f>
        <v>999999</v>
      </c>
      <c r="EG100" s="535" cm="1">
        <f t="array" aca="1" ref="EG100" ca="1">INDEX(EG$13:EG99,$B100+1,1)</f>
        <v>999999</v>
      </c>
      <c r="EH100" s="535" cm="1">
        <f t="array" aca="1" ref="EH100" ca="1">INDEX(EH$13:EH99,$B100+1,1)</f>
        <v>999999</v>
      </c>
      <c r="EI100" s="535" cm="1">
        <f t="array" aca="1" ref="EI100" ca="1">INDEX(EI$13:EI99,$B100+1,1)</f>
        <v>999999</v>
      </c>
      <c r="EJ100" s="535" cm="1">
        <f t="array" aca="1" ref="EJ100" ca="1">INDEX(EJ$13:EJ99,$B100+1,1)</f>
        <v>999999</v>
      </c>
      <c r="EK100" s="535" cm="1">
        <f t="array" aca="1" ref="EK100" ca="1">INDEX(EK$13:EK99,$B100+1,1)</f>
        <v>999999</v>
      </c>
      <c r="EL100" s="535" cm="1">
        <f t="array" aca="1" ref="EL100" ca="1">INDEX(EL$13:EL99,$B100+1,1)</f>
        <v>999999</v>
      </c>
      <c r="EM100" s="535" cm="1">
        <f t="array" aca="1" ref="EM100" ca="1">INDEX(EM$13:EM99,$B100+1,1)</f>
        <v>999999</v>
      </c>
      <c r="EN100" s="782">
        <f t="shared" ca="1" si="411"/>
        <v>0</v>
      </c>
      <c r="EO100" s="782">
        <f t="shared" ca="1" si="411"/>
        <v>0</v>
      </c>
      <c r="EP100" s="782">
        <f t="shared" ca="1" si="411"/>
        <v>999999</v>
      </c>
      <c r="EQ100" s="800" t="str">
        <f t="shared" ca="1" si="508"/>
        <v>-</v>
      </c>
      <c r="ER100" s="800" t="str">
        <f t="shared" ca="1" si="412"/>
        <v>-</v>
      </c>
      <c r="ES100" s="801">
        <f t="shared" ca="1" si="413"/>
        <v>999999</v>
      </c>
      <c r="ET100" s="802" t="str">
        <f t="shared" ca="1" si="509"/>
        <v>-</v>
      </c>
      <c r="EU100" s="781">
        <f t="shared" ca="1" si="414"/>
        <v>0</v>
      </c>
      <c r="EV100" s="779">
        <f t="shared" ca="1" si="510"/>
        <v>0</v>
      </c>
      <c r="EW100" s="780">
        <f t="shared" ca="1" si="511"/>
        <v>999999</v>
      </c>
      <c r="EX100" s="545" cm="1">
        <f t="array" aca="1" ref="EX100" ca="1">INDEX(i.ELMated,$AB100+1,1)</f>
        <v>0.3</v>
      </c>
      <c r="EY100" s="630" cm="1">
        <f t="array" aca="1" ref="EY100" ca="1">INDEX(i.ELMatedEst,$AA100+1,$T100)</f>
        <v>0.3</v>
      </c>
      <c r="EZ100" s="535" t="str" cm="1">
        <f t="array" aca="1" ref="EZ100" ca="1">INDEX(EZ$13:EZ99,$B100+1,1)</f>
        <v>-</v>
      </c>
      <c r="FA100" s="535" t="str" cm="1">
        <f t="array" aca="1" ref="FA100" ca="1">INDEX(FA$13:FA99,$B100+1,1)</f>
        <v>-</v>
      </c>
      <c r="FB100" s="664">
        <f t="shared" ca="1" si="415"/>
        <v>0</v>
      </c>
      <c r="FC100" s="666">
        <f t="shared" ca="1" si="416"/>
        <v>5.0000000000000001E-3</v>
      </c>
      <c r="FD100" s="191">
        <f t="shared" ca="1" si="512"/>
        <v>0.95</v>
      </c>
      <c r="FE100" s="667">
        <f t="shared" ca="1" si="417"/>
        <v>8.3999999999999991E-2</v>
      </c>
      <c r="FF100" s="667">
        <f ca="1">INDEX(CHOOSE($N100,DataAutumn!i.EL_PropnSold,DataWinter!i.EL_PropnSold,DataSpring!i.EL_PropnSold),$AI100,$T100)*INDEX(i.ELMatedEst,$AB100+1,$T100)*i.dAdultRR_ELPropSold
+INDEX(i.dryman,($AJ100-1)*4+$AI100,FF$7)</f>
        <v>0</v>
      </c>
      <c r="FG100" s="667">
        <f ca="1">INDEX(CHOOSE($N100,DataAutumn!i.EL_PropnSold,DataWinter!i.EL_PropnSold,DataSpring!i.EL_PropnSold),$AI100,$T100)*INDEX(i.ELMatedEst,$AB100+1,$T100)*i.dAdultRR_ELPropSold
+INDEX(i.dryman,($AJ100-1)*4+$AI100,FG$7)</f>
        <v>3.125E-2</v>
      </c>
      <c r="FH100" s="667">
        <f ca="1">INDEX(CHOOSE($N100,DataAutumn!i.EL_PropnSold,DataWinter!i.EL_PropnSold,DataSpring!i.EL_PropnSold),$AI100,$T100)*INDEX(i.ELMatedEst,$AB100+1,$T100)*i.dAdultRR_ELPropSold
+INDEX(i.dryman,($AJ100-1)*4+$AI100,FH$7)</f>
        <v>3.125E-2</v>
      </c>
      <c r="FI100" s="667">
        <f ca="1">INDEX(CHOOSE($N100,DataAutumn!i.EL_PropnSold,DataWinter!i.EL_PropnSold,DataSpring!i.EL_PropnSold),$AI100,$T100)*INDEX(i.ELMatedEst,$AB100+1,$T100)*i.dAdultRR_ELPropSold
+INDEX(i.dryman,($AJ100-1)*4+$AI100,FI$7)</f>
        <v>3.125E-2</v>
      </c>
      <c r="FJ100" s="668">
        <f ca="1">INDEX(CHOOSE($N100,DataAutumn!i.EL_PropnSold,DataWinter!i.EL_PropnSold,DataSpring!i.EL_PropnSold),$AI100,$T100)*INDEX(i.ELMatedEst,$AB100+1,$T100)*i.dAdultLSurv_ELPropSold</f>
        <v>0</v>
      </c>
      <c r="FK100" s="666" t="b">
        <f t="shared" ca="1" si="418"/>
        <v>0</v>
      </c>
      <c r="FL100" s="666" t="b">
        <f t="shared" ca="1" si="418"/>
        <v>0</v>
      </c>
      <c r="FM100" s="716" t="b">
        <f t="shared" ca="1" si="419"/>
        <v>1</v>
      </c>
      <c r="FN100" s="666" t="b">
        <f t="shared" ca="1" si="418"/>
        <v>0</v>
      </c>
      <c r="FO100" s="668">
        <f t="shared" ca="1" si="420"/>
        <v>1</v>
      </c>
      <c r="FP100" s="669">
        <f t="shared" ca="1" si="421"/>
        <v>0</v>
      </c>
      <c r="FQ100" s="670" t="b">
        <f t="shared" ca="1" si="422"/>
        <v>0</v>
      </c>
      <c r="FR100" s="665" t="b">
        <f t="shared" ca="1" si="423"/>
        <v>1</v>
      </c>
      <c r="FS100" s="411" t="b">
        <f t="shared" ca="1" si="423"/>
        <v>0</v>
      </c>
      <c r="FT100" s="411" t="b">
        <f t="shared" ca="1" si="423"/>
        <v>0</v>
      </c>
      <c r="FU100" s="87">
        <f t="shared" ca="1" si="424"/>
        <v>2</v>
      </c>
      <c r="FV100" s="87">
        <f t="shared" ca="1" si="424"/>
        <v>2</v>
      </c>
      <c r="FW100" s="411">
        <f t="shared" ca="1" si="425"/>
        <v>1</v>
      </c>
      <c r="FX100" s="411">
        <f t="shared" ca="1" si="426"/>
        <v>1</v>
      </c>
      <c r="FY100" s="411">
        <f t="shared" ca="1" si="426"/>
        <v>1</v>
      </c>
      <c r="FZ100" s="411">
        <f t="shared" ca="1" si="427"/>
        <v>1</v>
      </c>
      <c r="GA100" s="411">
        <f t="shared" ca="1" si="531"/>
        <v>0.35</v>
      </c>
      <c r="GB100" s="411" t="b">
        <f t="shared" ca="1" si="531"/>
        <v>1</v>
      </c>
      <c r="GC100" s="411" t="b">
        <f t="shared" ca="1" si="531"/>
        <v>0</v>
      </c>
      <c r="GD100" s="411" t="b">
        <f t="shared" ca="1" si="531"/>
        <v>0</v>
      </c>
      <c r="GE100" s="411" t="b">
        <f t="shared" ca="1" si="531"/>
        <v>0</v>
      </c>
      <c r="GF100" s="87">
        <f t="shared" ca="1" si="429"/>
        <v>1</v>
      </c>
      <c r="GG100" s="87">
        <f t="shared" ca="1" si="429"/>
        <v>1</v>
      </c>
      <c r="GH100" s="87">
        <f t="shared" ca="1" si="429"/>
        <v>1</v>
      </c>
      <c r="GI100" s="87">
        <f t="shared" ca="1" si="429"/>
        <v>1</v>
      </c>
      <c r="GJ100" s="87">
        <f t="shared" ca="1" si="429"/>
        <v>1</v>
      </c>
      <c r="GK100" s="87">
        <f t="shared" ca="1" si="429"/>
        <v>1</v>
      </c>
      <c r="GL100" s="87">
        <f t="shared" ca="1" si="429"/>
        <v>1</v>
      </c>
      <c r="GM100" s="87">
        <f t="shared" ca="1" si="429"/>
        <v>1</v>
      </c>
      <c r="GN100" s="411" cm="1">
        <f t="array" aca="1" ref="GN100" ca="1">INDEX(i.dse_type,1,$L100)</f>
        <v>0</v>
      </c>
      <c r="GO100" s="535" t="str" cm="1">
        <f t="array" aca="1" ref="GO100" ca="1">INDEX(GO$13:GO99,$B100+1,1)</f>
        <v>-</v>
      </c>
      <c r="GP100" s="535" t="str" cm="1">
        <f t="array" aca="1" ref="GP100" ca="1">INDEX(GP$13:GP99,$B100+1,1)</f>
        <v>-</v>
      </c>
      <c r="GQ100" s="535" t="str" cm="1">
        <f t="array" aca="1" ref="GQ100" ca="1">INDEX(GQ$13:GQ99,$B100+1,1)</f>
        <v>-</v>
      </c>
      <c r="GR100" s="18"/>
      <c r="GS100" s="535" t="str" cm="1">
        <f t="array" aca="1" ref="GS100" ca="1">INDEX(GS$13:GS99,$B100+1,1)</f>
        <v>-</v>
      </c>
      <c r="GT100" s="535" t="str" cm="1">
        <f t="array" aca="1" ref="GT100" ca="1">INDEX(GT$13:GT99,$B100+1,1)</f>
        <v>-</v>
      </c>
      <c r="GU100" s="535" t="str" cm="1">
        <f t="array" aca="1" ref="GU100" ca="1">INDEX(GU$13:GU99,$B100+1,1)</f>
        <v>-</v>
      </c>
      <c r="GV100" s="411" t="str">
        <f t="shared" si="430"/>
        <v>-</v>
      </c>
      <c r="GW100" s="535" t="str" cm="1">
        <f t="array" aca="1" ref="GW100" ca="1">INDEX(GW$13:GW99,$B100+1,1)</f>
        <v>-</v>
      </c>
      <c r="GX100" s="535" cm="1">
        <f t="array" aca="1" ref="GX100" ca="1">INDEX(GX$13:GX99,$B100+1,1)</f>
        <v>1</v>
      </c>
      <c r="GY100" s="535" cm="1">
        <f t="array" aca="1" ref="GY100" ca="1">INDEX(GY$13:GY99,$B100+1,1)</f>
        <v>1</v>
      </c>
      <c r="GZ100" s="535" t="str" cm="1">
        <f t="array" aca="1" ref="GZ100" ca="1">INDEX(GZ$13:GZ99,$B100+1,1)</f>
        <v>-</v>
      </c>
      <c r="HA100" s="535" t="str" cm="1">
        <f t="array" aca="1" ref="HA100" ca="1">INDEX(HA$13:HA99,$B100+1,1)</f>
        <v>-</v>
      </c>
      <c r="HB100" s="535" t="str" cm="1">
        <f t="array" aca="1" ref="HB100" ca="1">INDEX(HB$13:HB99,$B100+1,1)</f>
        <v>-</v>
      </c>
      <c r="HC100" s="535" t="str" cm="1">
        <f t="array" aca="1" ref="HC100" ca="1">INDEX(HC$13:HC99,$B100+1,1)</f>
        <v>-</v>
      </c>
      <c r="HD100" s="535" t="str" cm="1">
        <f t="array" aca="1" ref="HD100" ca="1">INDEX(HD$13:HD99,$B100+1,1)</f>
        <v>-</v>
      </c>
      <c r="HE100" s="535" t="str" cm="1">
        <f t="array" aca="1" ref="HE100" ca="1">INDEX(HE$13:HE99,$B100+1,1)</f>
        <v>-</v>
      </c>
      <c r="HF100" s="535" t="str" cm="1">
        <f t="array" aca="1" ref="HF100" ca="1">INDEX(HF$13:HF99,$B100+1,1)</f>
        <v>-</v>
      </c>
      <c r="HG100" s="535" t="str" cm="1">
        <f t="array" aca="1" ref="HG100" ca="1">INDEX(HG$13:HG99,$B100+1,1)</f>
        <v>-</v>
      </c>
      <c r="HH100" s="535" t="str" cm="1">
        <f t="array" aca="1" ref="HH100" ca="1">INDEX(HH$13:HH99,$B100+1,1)</f>
        <v>-</v>
      </c>
      <c r="HI100" s="535" t="str" cm="1">
        <f t="array" aca="1" ref="HI100" ca="1">INDEX(HI$13:HI99,$B100+1,1)</f>
        <v>-</v>
      </c>
      <c r="HJ100" s="535" t="str" cm="1">
        <f t="array" aca="1" ref="HJ100" ca="1">INDEX(HJ$13:HJ99,$B100+1,1)</f>
        <v>-</v>
      </c>
      <c r="HK100" s="535" t="str" cm="1">
        <f t="array" aca="1" ref="HK100" ca="1">INDEX(HK$13:HK99,$B100+1,1)</f>
        <v>-</v>
      </c>
      <c r="HL100" s="535" t="str" cm="1">
        <f t="array" aca="1" ref="HL100" ca="1">INDEX(HL$13:HL99,$B100+1,1)</f>
        <v>-</v>
      </c>
      <c r="HM100" s="535" t="str" cm="1">
        <f t="array" aca="1" ref="HM100" ca="1">INDEX(HM$13:HM99,$B100+1,1)</f>
        <v>-</v>
      </c>
      <c r="HN100" s="535" t="str" cm="1">
        <f t="array" aca="1" ref="HN100" ca="1">INDEX(HN$13:HN99,$B100+1,1)</f>
        <v>-</v>
      </c>
      <c r="HO100" s="535" t="str" cm="1">
        <f t="array" aca="1" ref="HO100" ca="1">INDEX(HO$13:HO99,$B100+1,1)</f>
        <v>-</v>
      </c>
      <c r="HP100" s="535" t="str" cm="1">
        <f t="array" aca="1" ref="HP100" ca="1">INDEX(HP$13:HP99,$B100+1,1)</f>
        <v>-</v>
      </c>
      <c r="HQ100" s="535" t="str" cm="1">
        <f t="array" aca="1" ref="HQ100" ca="1">INDEX(HQ$13:HQ99,$B100+1,1)</f>
        <v>-</v>
      </c>
      <c r="HR100" s="535" t="str" cm="1">
        <f t="array" aca="1" ref="HR100" ca="1">INDEX(HR$13:HR99,$B100+1,1)</f>
        <v>-</v>
      </c>
      <c r="HS100" s="535" t="str" cm="1">
        <f t="array" aca="1" ref="HS100" ca="1">INDEX(HS$13:HS99,$B100+1,1)</f>
        <v>-</v>
      </c>
      <c r="HT100" s="535" t="str" cm="1">
        <f t="array" aca="1" ref="HT100" ca="1">INDEX(HT$13:HT99,$B100+1,1)</f>
        <v>-</v>
      </c>
      <c r="HU100" s="411">
        <f t="shared" si="431"/>
        <v>0</v>
      </c>
      <c r="HV100" s="535" t="str" cm="1">
        <f t="array" aca="1" ref="HV100" ca="1">INDEX(HV$13:HV99,$B100+1,1)</f>
        <v>-</v>
      </c>
      <c r="HW100" s="535" cm="1">
        <f t="array" aca="1" ref="HW100" ca="1">INDEX(HW$13:HW99,$B100+1,1)</f>
        <v>1</v>
      </c>
      <c r="HX100" s="535" cm="1">
        <f t="array" aca="1" ref="HX100" ca="1">INDEX(HX$13:HX99,$B100+1,1)</f>
        <v>0</v>
      </c>
      <c r="HY100" s="411">
        <f t="shared" si="432"/>
        <v>0</v>
      </c>
      <c r="HZ100" s="535" cm="1">
        <f t="array" aca="1" ref="HZ100" ca="1">INDEX(HZ$13:HZ99,$B100+1,1)</f>
        <v>0</v>
      </c>
      <c r="IA100" s="411">
        <f t="shared" si="532"/>
        <v>0</v>
      </c>
      <c r="IB100" s="411">
        <f t="shared" si="532"/>
        <v>0</v>
      </c>
      <c r="IC100" s="411">
        <f t="shared" si="532"/>
        <v>0</v>
      </c>
      <c r="ID100" s="411">
        <f t="shared" si="532"/>
        <v>0</v>
      </c>
      <c r="IE100" s="411">
        <f t="shared" si="532"/>
        <v>1</v>
      </c>
      <c r="IF100" s="411">
        <f t="shared" si="532"/>
        <v>0</v>
      </c>
      <c r="IG100" s="535" cm="1">
        <f t="array" aca="1" ref="IG100" ca="1">INDEX(IG$13:IG99,$B100+1,1)</f>
        <v>0</v>
      </c>
      <c r="IH100" s="535" cm="1">
        <f t="array" aca="1" ref="IH100" ca="1">INDEX(IH$13:IH99,$B100+1,1)</f>
        <v>0</v>
      </c>
      <c r="II100" s="535" cm="1">
        <f t="array" aca="1" ref="II100" ca="1">INDEX(II$13:II99,$B100+1,1)</f>
        <v>0</v>
      </c>
      <c r="IJ100" s="535" cm="1">
        <f t="array" aca="1" ref="IJ100" ca="1">INDEX(IJ$13:IJ99,$B100+1,1)</f>
        <v>0</v>
      </c>
      <c r="IK100" s="18"/>
      <c r="IL100" s="535" t="str" cm="1">
        <f t="array" aca="1" ref="IL100" ca="1">INDEX(IL$13:IL99,$B100+1,1)</f>
        <v>-</v>
      </c>
      <c r="IM100" s="535" t="str" cm="1">
        <f t="array" aca="1" ref="IM100" ca="1">INDEX(IM$13:IM99,$B100+1,1)</f>
        <v>-</v>
      </c>
      <c r="IN100" s="535" t="str" cm="1">
        <f t="array" aca="1" ref="IN100" ca="1">INDEX(IN$13:IN99,$B100+1,1)</f>
        <v>-</v>
      </c>
      <c r="IO100" s="535" t="str" cm="1">
        <f t="array" aca="1" ref="IO100" ca="1">INDEX(IO$13:IO99,$B100+1,1)</f>
        <v>-</v>
      </c>
      <c r="IP100" s="535" t="str" cm="1">
        <f t="array" aca="1" ref="IP100" ca="1">INDEX(IP$13:IP99,$B100+1,1)</f>
        <v>-</v>
      </c>
      <c r="IQ100" s="535" t="str" cm="1">
        <f t="array" aca="1" ref="IQ100" ca="1">INDEX(IQ$13:IQ99,$B100+1,1)</f>
        <v>-</v>
      </c>
      <c r="IR100" s="535" t="str" cm="1">
        <f t="array" aca="1" ref="IR100" ca="1">INDEX(IR$13:IR99,$B100+1,1)</f>
        <v>-</v>
      </c>
      <c r="IS100" s="535" t="str" cm="1">
        <f t="array" aca="1" ref="IS100" ca="1">INDEX(IS$13:IS99,$B100+1,1)</f>
        <v>-</v>
      </c>
      <c r="IT100" s="535" t="str" cm="1">
        <f t="array" aca="1" ref="IT100" ca="1">INDEX(IT$13:IT99,$B100+1,1)</f>
        <v>-</v>
      </c>
      <c r="IU100" s="535" t="str" cm="1">
        <f t="array" aca="1" ref="IU100" ca="1">INDEX(IU$13:IU99,$B100+1,1)</f>
        <v>-</v>
      </c>
      <c r="IV100" s="535" t="str" cm="1">
        <f t="array" aca="1" ref="IV100" ca="1">INDEX(IV$13:IV99,$B100+1,1)</f>
        <v>-</v>
      </c>
      <c r="IW100" s="535" t="str" cm="1">
        <f t="array" aca="1" ref="IW100" ca="1">INDEX(IW$13:IW99,$B100+1,1)</f>
        <v>-</v>
      </c>
      <c r="IX100" s="535" t="str" cm="1">
        <f t="array" aca="1" ref="IX100" ca="1">INDEX(IX$13:IX99,$B100+1,1)</f>
        <v>-</v>
      </c>
      <c r="IY100" s="535" t="str" cm="1">
        <f t="array" aca="1" ref="IY100" ca="1">INDEX(IY$13:IY99,$B100+1,1)</f>
        <v>-</v>
      </c>
      <c r="IZ100" s="535" t="str" cm="1">
        <f t="array" aca="1" ref="IZ100" ca="1">INDEX(IZ$13:IZ99,$B100+1,1)</f>
        <v>-</v>
      </c>
      <c r="JA100" s="535" t="str" cm="1">
        <f t="array" aca="1" ref="JA100" ca="1">INDEX(JA$13:JA99,$B100+1,1)</f>
        <v>-</v>
      </c>
      <c r="JB100" s="535" cm="1">
        <f t="array" aca="1" ref="JB100" ca="1">INDEX(JB$13:JB99,$B100+1,1)</f>
        <v>0</v>
      </c>
      <c r="JC100" s="535" cm="1">
        <f t="array" aca="1" ref="JC100" ca="1">INDEX(JC$13:JC99,$B100+1,1)</f>
        <v>0</v>
      </c>
      <c r="JD100" s="545" cm="1">
        <f t="array" aca="1" ref="JD100" ca="1">IF(AND($N100=JD$10,$AS100&lt;&gt;0),INDEX(i.LTWFeedLevels,$AS100,12),0)</f>
        <v>0</v>
      </c>
      <c r="JE100" s="630" cm="1">
        <f t="array" aca="1" ref="JE100" ca="1">IF(AND($N100=JE$10,$AT100&lt;&gt;0),INDEX(i.LTWFeedLevels,$AT100,12),0)</f>
        <v>0</v>
      </c>
      <c r="JF100" s="457">
        <f t="shared" ca="1" si="513"/>
        <v>0</v>
      </c>
      <c r="JG100" s="457">
        <f t="shared" ca="1" si="434"/>
        <v>0</v>
      </c>
      <c r="JH100" s="457">
        <f t="shared" ca="1" si="435"/>
        <v>0</v>
      </c>
      <c r="JI100" s="545" cm="1">
        <f t="array" aca="1" ref="JI100" ca="1">IF(AND($N100=JI$10,$AS100&lt;&gt;0),INDEX(i.LTWFeedLevels,$AS100,12),0)</f>
        <v>0</v>
      </c>
      <c r="JJ100" s="630" cm="1">
        <f t="array" aca="1" ref="JJ100" ca="1">IF(AND($N100=JJ$10,$AT100&lt;&gt;0),INDEX(i.LTWFeedLevels,$AT100,12),0)</f>
        <v>0</v>
      </c>
      <c r="JK100" s="457">
        <f t="shared" ca="1" si="436"/>
        <v>0</v>
      </c>
      <c r="JL100" s="457">
        <f t="shared" ca="1" si="437"/>
        <v>0</v>
      </c>
      <c r="JM100" s="457">
        <f t="shared" ca="1" si="438"/>
        <v>0</v>
      </c>
      <c r="JN100" s="545" cm="1">
        <f t="array" aca="1" ref="JN100" ca="1">IF(AND($N100=JN$10,$AS100&lt;&gt;0),INDEX(i.LTWFeedLevels,$AS100,12),0)</f>
        <v>0</v>
      </c>
      <c r="JO100" s="630" cm="1">
        <f t="array" aca="1" ref="JO100" ca="1">IF(AND($N100=JO$10,$AT100&lt;&gt;0),INDEX(i.LTWFeedLevels,$AT100,12),0)</f>
        <v>0</v>
      </c>
      <c r="JP100" s="457">
        <f t="shared" ca="1" si="439"/>
        <v>0</v>
      </c>
      <c r="JQ100" s="457">
        <f t="shared" ca="1" si="440"/>
        <v>0</v>
      </c>
      <c r="JR100" s="457">
        <f t="shared" ca="1" si="441"/>
        <v>0</v>
      </c>
      <c r="JS100" s="189">
        <f t="shared" ca="1" si="533"/>
        <v>0</v>
      </c>
      <c r="JT100" s="189">
        <f t="shared" ca="1" si="533"/>
        <v>0</v>
      </c>
      <c r="JU100" s="189">
        <f t="shared" ca="1" si="533"/>
        <v>0</v>
      </c>
      <c r="JV100" s="189">
        <f t="shared" ca="1" si="533"/>
        <v>0</v>
      </c>
      <c r="JW100" s="189">
        <f t="shared" ca="1" si="533"/>
        <v>0</v>
      </c>
      <c r="JX100" s="189">
        <f t="shared" ca="1" si="533"/>
        <v>0</v>
      </c>
      <c r="JY100" s="189">
        <f t="shared" ca="1" si="533"/>
        <v>0</v>
      </c>
      <c r="JZ100" s="189">
        <f t="shared" ca="1" si="533"/>
        <v>0</v>
      </c>
      <c r="KA100" s="189">
        <f t="shared" ca="1" si="533"/>
        <v>0</v>
      </c>
      <c r="KB100" s="189">
        <f t="shared" ca="1" si="533"/>
        <v>0</v>
      </c>
      <c r="KC100" s="189">
        <f t="shared" ca="1" si="534"/>
        <v>0</v>
      </c>
      <c r="KD100" s="189">
        <f t="shared" ca="1" si="534"/>
        <v>0</v>
      </c>
      <c r="KE100" s="189">
        <f t="shared" ca="1" si="534"/>
        <v>0</v>
      </c>
      <c r="KF100" s="189">
        <f t="shared" ca="1" si="534"/>
        <v>0</v>
      </c>
      <c r="KG100" s="189">
        <f t="shared" ca="1" si="534"/>
        <v>0</v>
      </c>
      <c r="KH100" s="189">
        <f t="shared" ca="1" si="534"/>
        <v>0</v>
      </c>
      <c r="KI100" s="189">
        <f t="shared" ca="1" si="534"/>
        <v>0</v>
      </c>
      <c r="KJ100" s="189">
        <f t="shared" ca="1" si="534"/>
        <v>0</v>
      </c>
      <c r="KK100" s="189">
        <f t="shared" ca="1" si="534"/>
        <v>0</v>
      </c>
      <c r="KL100" s="189">
        <f t="shared" ca="1" si="534"/>
        <v>0</v>
      </c>
      <c r="KM100" s="189">
        <f t="shared" ca="1" si="535"/>
        <v>0</v>
      </c>
      <c r="KN100" s="189">
        <f t="shared" ca="1" si="535"/>
        <v>0</v>
      </c>
      <c r="KO100" s="189">
        <f t="shared" ca="1" si="535"/>
        <v>0</v>
      </c>
      <c r="KP100" s="189">
        <f t="shared" ca="1" si="535"/>
        <v>0</v>
      </c>
      <c r="KQ100" s="189">
        <f t="shared" ca="1" si="535"/>
        <v>0</v>
      </c>
      <c r="KR100" s="189">
        <f t="shared" ca="1" si="535"/>
        <v>0</v>
      </c>
      <c r="KS100" s="189">
        <f t="shared" ca="1" si="535"/>
        <v>0</v>
      </c>
      <c r="KT100" s="189">
        <f t="shared" ca="1" si="535"/>
        <v>0</v>
      </c>
      <c r="KU100" s="189">
        <f t="shared" ca="1" si="535"/>
        <v>0</v>
      </c>
      <c r="KV100" s="189">
        <f t="shared" ca="1" si="535"/>
        <v>0</v>
      </c>
      <c r="KW100" s="189">
        <f t="shared" ca="1" si="536"/>
        <v>0</v>
      </c>
      <c r="KX100" s="189">
        <f t="shared" ca="1" si="536"/>
        <v>0</v>
      </c>
      <c r="KY100" s="189">
        <f t="shared" ca="1" si="536"/>
        <v>0</v>
      </c>
      <c r="KZ100" s="189">
        <f t="shared" ca="1" si="536"/>
        <v>0</v>
      </c>
      <c r="LA100" s="189">
        <f t="shared" ca="1" si="536"/>
        <v>0</v>
      </c>
      <c r="LB100" s="189">
        <f t="shared" ca="1" si="536"/>
        <v>0</v>
      </c>
      <c r="LC100" s="189">
        <f t="shared" ca="1" si="536"/>
        <v>0</v>
      </c>
      <c r="LD100" s="189">
        <f t="shared" ca="1" si="536"/>
        <v>0</v>
      </c>
      <c r="LE100" s="189">
        <f t="shared" ca="1" si="536"/>
        <v>0</v>
      </c>
      <c r="LF100" s="189">
        <f t="shared" ca="1" si="536"/>
        <v>0</v>
      </c>
      <c r="LG100" s="189">
        <f t="shared" ca="1" si="537"/>
        <v>0</v>
      </c>
      <c r="LH100" s="189">
        <f t="shared" ca="1" si="537"/>
        <v>0</v>
      </c>
      <c r="LI100" s="189">
        <f t="shared" ca="1" si="537"/>
        <v>0</v>
      </c>
      <c r="LJ100" s="189">
        <f t="shared" ca="1" si="537"/>
        <v>0</v>
      </c>
      <c r="LK100" s="189">
        <f t="shared" ca="1" si="537"/>
        <v>0</v>
      </c>
      <c r="LL100" s="189">
        <f t="shared" ca="1" si="537"/>
        <v>0</v>
      </c>
      <c r="LM100" s="189">
        <f t="shared" ca="1" si="537"/>
        <v>0</v>
      </c>
      <c r="LN100" s="189">
        <f t="shared" ca="1" si="537"/>
        <v>0</v>
      </c>
      <c r="LO100" s="189">
        <f t="shared" ca="1" si="537"/>
        <v>0</v>
      </c>
      <c r="LP100" s="189">
        <f t="shared" ca="1" si="537"/>
        <v>0</v>
      </c>
      <c r="LQ100" s="189">
        <f t="shared" ca="1" si="538"/>
        <v>0</v>
      </c>
      <c r="LR100" s="189">
        <f t="shared" ca="1" si="538"/>
        <v>0</v>
      </c>
      <c r="LS100" s="189">
        <f t="shared" ca="1" si="538"/>
        <v>0</v>
      </c>
      <c r="LT100" s="189">
        <f t="shared" ca="1" si="538"/>
        <v>0</v>
      </c>
      <c r="LU100" s="189">
        <f t="shared" ca="1" si="538"/>
        <v>0</v>
      </c>
      <c r="LV100" s="189">
        <f t="shared" ca="1" si="538"/>
        <v>0</v>
      </c>
      <c r="LW100" s="189">
        <f t="shared" ca="1" si="538"/>
        <v>0</v>
      </c>
      <c r="LX100" s="189">
        <f t="shared" ca="1" si="538"/>
        <v>0</v>
      </c>
      <c r="LY100" s="189">
        <f t="shared" ca="1" si="538"/>
        <v>0</v>
      </c>
      <c r="LZ100" s="189">
        <f t="shared" ca="1" si="538"/>
        <v>0</v>
      </c>
      <c r="MA100" s="189">
        <f t="shared" ca="1" si="539"/>
        <v>0</v>
      </c>
      <c r="MB100" s="189">
        <f t="shared" ca="1" si="539"/>
        <v>0</v>
      </c>
      <c r="MC100" s="189">
        <f t="shared" ca="1" si="539"/>
        <v>0</v>
      </c>
      <c r="MD100" s="189">
        <f t="shared" ca="1" si="539"/>
        <v>0</v>
      </c>
      <c r="ME100" s="189">
        <f t="shared" ca="1" si="539"/>
        <v>0</v>
      </c>
      <c r="MF100" s="189">
        <f t="shared" ca="1" si="539"/>
        <v>0</v>
      </c>
      <c r="MG100" s="189">
        <f t="shared" ca="1" si="539"/>
        <v>0</v>
      </c>
      <c r="MH100" s="189">
        <f t="shared" ca="1" si="539"/>
        <v>0</v>
      </c>
      <c r="MI100" s="189">
        <f t="shared" ca="1" si="539"/>
        <v>0</v>
      </c>
      <c r="MJ100" s="189">
        <f t="shared" ca="1" si="539"/>
        <v>0</v>
      </c>
      <c r="MK100" s="189">
        <f t="shared" ca="1" si="539"/>
        <v>0</v>
      </c>
      <c r="ML100" s="189">
        <f t="shared" ca="1" si="539"/>
        <v>0</v>
      </c>
      <c r="MM100" s="557">
        <f t="shared" ca="1" si="540"/>
        <v>0</v>
      </c>
      <c r="MN100" s="557">
        <f t="shared" ca="1" si="540"/>
        <v>0</v>
      </c>
      <c r="MO100" s="557">
        <f t="shared" ca="1" si="540"/>
        <v>0</v>
      </c>
      <c r="MP100" s="557">
        <f t="shared" ca="1" si="540"/>
        <v>0</v>
      </c>
      <c r="MQ100" s="557">
        <f t="shared" ca="1" si="540"/>
        <v>0</v>
      </c>
      <c r="MR100" s="557">
        <f t="shared" ca="1" si="540"/>
        <v>0</v>
      </c>
      <c r="MS100" s="557">
        <f t="shared" ca="1" si="540"/>
        <v>0</v>
      </c>
      <c r="MT100" s="557">
        <f t="shared" ca="1" si="540"/>
        <v>0</v>
      </c>
      <c r="MU100" s="557">
        <f t="shared" ca="1" si="540"/>
        <v>0</v>
      </c>
      <c r="MV100" s="557">
        <f t="shared" ca="1" si="540"/>
        <v>0</v>
      </c>
      <c r="MW100" s="557">
        <f t="shared" ca="1" si="541"/>
        <v>0</v>
      </c>
      <c r="MX100" s="557">
        <f t="shared" ca="1" si="541"/>
        <v>0</v>
      </c>
      <c r="MY100" s="557">
        <f t="shared" ca="1" si="541"/>
        <v>0</v>
      </c>
      <c r="MZ100" s="557">
        <f t="shared" ca="1" si="541"/>
        <v>0</v>
      </c>
      <c r="NA100" s="557">
        <f t="shared" ca="1" si="541"/>
        <v>0</v>
      </c>
      <c r="NB100" s="557">
        <f t="shared" ca="1" si="541"/>
        <v>0</v>
      </c>
      <c r="NC100" s="557">
        <f t="shared" ca="1" si="541"/>
        <v>0</v>
      </c>
      <c r="ND100" s="557">
        <f t="shared" ca="1" si="541"/>
        <v>0</v>
      </c>
      <c r="NE100" s="557">
        <f t="shared" ca="1" si="541"/>
        <v>0</v>
      </c>
      <c r="NF100" s="557">
        <f t="shared" ca="1" si="541"/>
        <v>0</v>
      </c>
      <c r="NG100" s="557">
        <f t="shared" ca="1" si="542"/>
        <v>0</v>
      </c>
      <c r="NH100" s="557">
        <f t="shared" ca="1" si="542"/>
        <v>0</v>
      </c>
      <c r="NI100" s="557">
        <f t="shared" ca="1" si="542"/>
        <v>0</v>
      </c>
      <c r="NJ100" s="557">
        <f t="shared" ca="1" si="542"/>
        <v>0</v>
      </c>
      <c r="NK100" s="557">
        <f t="shared" ca="1" si="542"/>
        <v>0</v>
      </c>
      <c r="NL100" s="557">
        <f t="shared" ca="1" si="542"/>
        <v>0</v>
      </c>
      <c r="NM100" s="557">
        <f t="shared" ca="1" si="542"/>
        <v>0</v>
      </c>
      <c r="NN100" s="557">
        <f t="shared" ca="1" si="542"/>
        <v>0</v>
      </c>
      <c r="NO100" s="557">
        <f t="shared" ca="1" si="542"/>
        <v>0</v>
      </c>
      <c r="NP100" s="557">
        <f t="shared" ca="1" si="542"/>
        <v>0</v>
      </c>
      <c r="NQ100" s="557">
        <f t="shared" ca="1" si="543"/>
        <v>0</v>
      </c>
      <c r="NR100" s="557">
        <f t="shared" ca="1" si="543"/>
        <v>0</v>
      </c>
      <c r="NS100" s="557">
        <f t="shared" ca="1" si="543"/>
        <v>0</v>
      </c>
      <c r="NT100" s="557">
        <f t="shared" ca="1" si="543"/>
        <v>0</v>
      </c>
      <c r="NU100" s="557">
        <f t="shared" ca="1" si="543"/>
        <v>0</v>
      </c>
      <c r="NV100" s="557">
        <f t="shared" ca="1" si="543"/>
        <v>0</v>
      </c>
      <c r="NW100" s="557">
        <f t="shared" ca="1" si="543"/>
        <v>0</v>
      </c>
      <c r="NX100" s="557">
        <f t="shared" ca="1" si="543"/>
        <v>0</v>
      </c>
      <c r="NY100" s="557">
        <f t="shared" ca="1" si="543"/>
        <v>0</v>
      </c>
      <c r="NZ100" s="557">
        <f t="shared" ca="1" si="543"/>
        <v>0</v>
      </c>
      <c r="OA100" s="557">
        <f t="shared" ca="1" si="544"/>
        <v>0</v>
      </c>
      <c r="OB100" s="557">
        <f t="shared" ca="1" si="544"/>
        <v>0</v>
      </c>
      <c r="OC100" s="557">
        <f t="shared" ca="1" si="544"/>
        <v>0</v>
      </c>
      <c r="OD100" s="557">
        <f t="shared" ca="1" si="544"/>
        <v>0</v>
      </c>
      <c r="OE100" s="557">
        <f t="shared" ca="1" si="544"/>
        <v>0</v>
      </c>
      <c r="OF100" s="557">
        <f t="shared" ca="1" si="544"/>
        <v>0</v>
      </c>
      <c r="OG100" s="557">
        <f t="shared" ca="1" si="544"/>
        <v>0</v>
      </c>
      <c r="OH100" s="557">
        <f t="shared" ca="1" si="544"/>
        <v>0</v>
      </c>
      <c r="OI100" s="557">
        <f t="shared" ca="1" si="544"/>
        <v>0</v>
      </c>
      <c r="OJ100" s="557">
        <f t="shared" ca="1" si="544"/>
        <v>0</v>
      </c>
      <c r="OK100" s="557">
        <f t="shared" ca="1" si="545"/>
        <v>0</v>
      </c>
      <c r="OL100" s="557">
        <f t="shared" ca="1" si="545"/>
        <v>0</v>
      </c>
      <c r="OM100" s="557">
        <f t="shared" ca="1" si="545"/>
        <v>0</v>
      </c>
      <c r="ON100" s="557">
        <f t="shared" ca="1" si="545"/>
        <v>0</v>
      </c>
      <c r="OO100" s="557">
        <f t="shared" ca="1" si="545"/>
        <v>0</v>
      </c>
      <c r="OP100" s="557">
        <f t="shared" ca="1" si="545"/>
        <v>0</v>
      </c>
      <c r="OQ100" s="557">
        <f t="shared" ca="1" si="545"/>
        <v>0</v>
      </c>
      <c r="OR100" s="557">
        <f t="shared" ca="1" si="545"/>
        <v>0</v>
      </c>
      <c r="OS100" s="557">
        <f t="shared" ca="1" si="545"/>
        <v>0</v>
      </c>
      <c r="OT100" s="557">
        <f t="shared" ca="1" si="545"/>
        <v>0</v>
      </c>
      <c r="OU100" s="557">
        <f t="shared" ca="1" si="546"/>
        <v>0</v>
      </c>
      <c r="OV100" s="557">
        <f t="shared" ca="1" si="546"/>
        <v>0</v>
      </c>
      <c r="OW100" s="557">
        <f t="shared" ca="1" si="546"/>
        <v>0</v>
      </c>
      <c r="OX100" s="557">
        <f t="shared" ca="1" si="546"/>
        <v>0</v>
      </c>
      <c r="OY100" s="557">
        <f t="shared" ca="1" si="546"/>
        <v>0</v>
      </c>
      <c r="OZ100" s="557">
        <f t="shared" ca="1" si="546"/>
        <v>0</v>
      </c>
      <c r="PA100" s="557">
        <f t="shared" ca="1" si="546"/>
        <v>0</v>
      </c>
      <c r="PB100" s="557">
        <f t="shared" ca="1" si="546"/>
        <v>0</v>
      </c>
      <c r="PC100" s="557">
        <f t="shared" ca="1" si="546"/>
        <v>0</v>
      </c>
      <c r="PD100" s="557">
        <f t="shared" ca="1" si="546"/>
        <v>0</v>
      </c>
      <c r="PE100" s="557">
        <f t="shared" ca="1" si="547"/>
        <v>0</v>
      </c>
      <c r="PF100" s="557">
        <f t="shared" ca="1" si="547"/>
        <v>0</v>
      </c>
      <c r="PG100" s="557">
        <f t="shared" ca="1" si="547"/>
        <v>0</v>
      </c>
      <c r="PH100" s="557">
        <f t="shared" ca="1" si="547"/>
        <v>0</v>
      </c>
      <c r="PI100" s="557">
        <f t="shared" ca="1" si="547"/>
        <v>0</v>
      </c>
      <c r="PJ100" s="557">
        <f t="shared" ca="1" si="547"/>
        <v>0</v>
      </c>
      <c r="PK100" s="557">
        <f t="shared" ca="1" si="547"/>
        <v>0</v>
      </c>
      <c r="PL100" s="557">
        <f t="shared" ca="1" si="547"/>
        <v>0</v>
      </c>
      <c r="PM100" s="557">
        <f t="shared" ca="1" si="547"/>
        <v>0</v>
      </c>
      <c r="PN100" s="557">
        <f t="shared" ca="1" si="547"/>
        <v>0</v>
      </c>
      <c r="PO100" s="557">
        <f t="shared" ca="1" si="548"/>
        <v>0</v>
      </c>
      <c r="PP100" s="557">
        <f t="shared" ca="1" si="548"/>
        <v>0</v>
      </c>
      <c r="PQ100" s="557">
        <f t="shared" ca="1" si="548"/>
        <v>0</v>
      </c>
      <c r="PR100" s="557">
        <f t="shared" ca="1" si="548"/>
        <v>0</v>
      </c>
      <c r="PS100" s="557">
        <f t="shared" ca="1" si="548"/>
        <v>0</v>
      </c>
      <c r="PT100" s="557">
        <f t="shared" ca="1" si="548"/>
        <v>0</v>
      </c>
      <c r="PU100" s="557">
        <f t="shared" ca="1" si="548"/>
        <v>0</v>
      </c>
      <c r="PV100" s="557">
        <f t="shared" ca="1" si="548"/>
        <v>0</v>
      </c>
      <c r="PW100" s="557">
        <f t="shared" ca="1" si="548"/>
        <v>0</v>
      </c>
      <c r="PX100" s="557">
        <f t="shared" ca="1" si="548"/>
        <v>0</v>
      </c>
      <c r="PY100" s="557">
        <f t="shared" ca="1" si="549"/>
        <v>0</v>
      </c>
      <c r="PZ100" s="557">
        <f t="shared" ca="1" si="549"/>
        <v>0</v>
      </c>
      <c r="QA100" s="557">
        <f t="shared" ca="1" si="549"/>
        <v>0</v>
      </c>
      <c r="QB100" s="557">
        <f t="shared" ca="1" si="549"/>
        <v>0</v>
      </c>
      <c r="QC100" s="557">
        <f t="shared" ca="1" si="549"/>
        <v>0</v>
      </c>
      <c r="QD100" s="557">
        <f t="shared" ca="1" si="549"/>
        <v>0</v>
      </c>
      <c r="QE100" s="557">
        <f t="shared" ca="1" si="549"/>
        <v>0</v>
      </c>
      <c r="QF100" s="557">
        <f t="shared" ca="1" si="549"/>
        <v>0</v>
      </c>
      <c r="QG100" s="557">
        <f t="shared" ca="1" si="549"/>
        <v>0</v>
      </c>
      <c r="QH100" s="557">
        <f t="shared" ca="1" si="549"/>
        <v>0</v>
      </c>
      <c r="QI100" s="557">
        <f t="shared" ca="1" si="550"/>
        <v>0</v>
      </c>
      <c r="QJ100" s="557">
        <f t="shared" ca="1" si="550"/>
        <v>0</v>
      </c>
      <c r="QK100" s="557">
        <f t="shared" ca="1" si="550"/>
        <v>0</v>
      </c>
      <c r="QL100" s="557">
        <f t="shared" ca="1" si="550"/>
        <v>0</v>
      </c>
      <c r="QM100" s="557">
        <f t="shared" ca="1" si="550"/>
        <v>0</v>
      </c>
      <c r="QN100" s="557">
        <f t="shared" ca="1" si="550"/>
        <v>0</v>
      </c>
      <c r="QO100" s="557">
        <f t="shared" ca="1" si="550"/>
        <v>0</v>
      </c>
      <c r="QP100" s="557">
        <f t="shared" ca="1" si="550"/>
        <v>0</v>
      </c>
      <c r="QQ100" s="557">
        <f t="shared" ca="1" si="550"/>
        <v>0</v>
      </c>
      <c r="QR100" s="557">
        <f t="shared" ca="1" si="550"/>
        <v>0</v>
      </c>
      <c r="QS100" s="557">
        <f t="shared" ca="1" si="551"/>
        <v>0</v>
      </c>
      <c r="QT100" s="557">
        <f t="shared" ca="1" si="551"/>
        <v>0</v>
      </c>
      <c r="QU100" s="557">
        <f t="shared" ca="1" si="551"/>
        <v>0</v>
      </c>
      <c r="QV100" s="557">
        <f t="shared" ca="1" si="551"/>
        <v>0</v>
      </c>
      <c r="QW100" s="557">
        <f t="shared" ca="1" si="551"/>
        <v>0</v>
      </c>
      <c r="QX100" s="557">
        <f t="shared" ca="1" si="551"/>
        <v>0</v>
      </c>
      <c r="QY100" s="557">
        <f t="shared" ca="1" si="551"/>
        <v>0</v>
      </c>
      <c r="QZ100" s="557">
        <f t="shared" ca="1" si="551"/>
        <v>0</v>
      </c>
      <c r="RA100" s="557">
        <f t="shared" ca="1" si="551"/>
        <v>0</v>
      </c>
      <c r="RB100" s="557">
        <f t="shared" ca="1" si="551"/>
        <v>0</v>
      </c>
      <c r="RC100" s="557">
        <f t="shared" ca="1" si="552"/>
        <v>0</v>
      </c>
      <c r="RD100" s="557">
        <f t="shared" ca="1" si="552"/>
        <v>0</v>
      </c>
      <c r="RE100" s="557">
        <f t="shared" ca="1" si="552"/>
        <v>0</v>
      </c>
      <c r="RF100" s="557">
        <f t="shared" ca="1" si="552"/>
        <v>0</v>
      </c>
      <c r="RG100" s="557">
        <f t="shared" ca="1" si="552"/>
        <v>0</v>
      </c>
      <c r="RH100" s="557">
        <f t="shared" ca="1" si="552"/>
        <v>0</v>
      </c>
      <c r="RI100" s="557">
        <f t="shared" ca="1" si="552"/>
        <v>0</v>
      </c>
      <c r="RJ100" s="557">
        <f t="shared" ca="1" si="552"/>
        <v>0</v>
      </c>
      <c r="RK100" s="557">
        <f t="shared" ca="1" si="552"/>
        <v>0</v>
      </c>
      <c r="RL100" s="557">
        <f t="shared" ca="1" si="552"/>
        <v>0</v>
      </c>
      <c r="RM100" s="557">
        <f t="shared" ca="1" si="553"/>
        <v>0</v>
      </c>
      <c r="RN100" s="557">
        <f t="shared" ca="1" si="553"/>
        <v>0</v>
      </c>
      <c r="RO100" s="557">
        <f t="shared" ca="1" si="553"/>
        <v>0</v>
      </c>
      <c r="RP100" s="557">
        <f t="shared" ca="1" si="553"/>
        <v>0</v>
      </c>
      <c r="RQ100" s="557">
        <f t="shared" ca="1" si="553"/>
        <v>0</v>
      </c>
      <c r="RR100" s="557">
        <f t="shared" ca="1" si="553"/>
        <v>0</v>
      </c>
      <c r="RS100" s="557">
        <f t="shared" ca="1" si="553"/>
        <v>0</v>
      </c>
      <c r="RT100" s="557">
        <f t="shared" ca="1" si="553"/>
        <v>0</v>
      </c>
      <c r="RU100" s="557">
        <f t="shared" ca="1" si="553"/>
        <v>0</v>
      </c>
      <c r="RV100" s="557">
        <f t="shared" ca="1" si="553"/>
        <v>0</v>
      </c>
      <c r="RW100" s="557">
        <f t="shared" ca="1" si="554"/>
        <v>0</v>
      </c>
      <c r="RX100" s="557">
        <f t="shared" ca="1" si="554"/>
        <v>0</v>
      </c>
      <c r="RY100" s="557">
        <f t="shared" ca="1" si="554"/>
        <v>0</v>
      </c>
      <c r="RZ100" s="557">
        <f t="shared" ca="1" si="554"/>
        <v>0</v>
      </c>
      <c r="SA100" s="557">
        <f t="shared" ca="1" si="554"/>
        <v>0</v>
      </c>
      <c r="SB100" s="557">
        <f t="shared" ca="1" si="554"/>
        <v>0</v>
      </c>
      <c r="SC100" s="557">
        <f t="shared" ca="1" si="554"/>
        <v>0</v>
      </c>
      <c r="SD100" s="557">
        <f t="shared" ca="1" si="554"/>
        <v>0</v>
      </c>
      <c r="SE100" s="557">
        <f t="shared" ca="1" si="554"/>
        <v>0</v>
      </c>
      <c r="SF100" s="557">
        <f t="shared" ca="1" si="554"/>
        <v>0</v>
      </c>
      <c r="SG100" s="557">
        <f t="shared" ca="1" si="555"/>
        <v>0</v>
      </c>
      <c r="SH100" s="557">
        <f t="shared" ca="1" si="555"/>
        <v>0</v>
      </c>
      <c r="SI100" s="557">
        <f t="shared" ca="1" si="555"/>
        <v>0</v>
      </c>
      <c r="SJ100" s="557">
        <f t="shared" ca="1" si="555"/>
        <v>0</v>
      </c>
      <c r="SK100" s="557">
        <f t="shared" ca="1" si="555"/>
        <v>0</v>
      </c>
      <c r="SL100" s="557">
        <f t="shared" ca="1" si="555"/>
        <v>0</v>
      </c>
      <c r="SM100" s="557">
        <f t="shared" ca="1" si="555"/>
        <v>0</v>
      </c>
      <c r="SN100" s="557">
        <f t="shared" ca="1" si="555"/>
        <v>0</v>
      </c>
      <c r="SO100" s="557">
        <f t="shared" ca="1" si="555"/>
        <v>0</v>
      </c>
      <c r="SP100" s="557">
        <f t="shared" ca="1" si="555"/>
        <v>0</v>
      </c>
      <c r="SQ100" s="557">
        <f t="shared" ca="1" si="556"/>
        <v>0</v>
      </c>
      <c r="SR100" s="557">
        <f t="shared" ca="1" si="556"/>
        <v>0</v>
      </c>
      <c r="SS100" s="557">
        <f t="shared" ca="1" si="556"/>
        <v>0</v>
      </c>
      <c r="ST100" s="557">
        <f t="shared" ca="1" si="556"/>
        <v>0</v>
      </c>
      <c r="SU100" s="557">
        <f t="shared" ca="1" si="556"/>
        <v>0</v>
      </c>
      <c r="SV100" s="557">
        <f t="shared" ca="1" si="556"/>
        <v>0</v>
      </c>
      <c r="SW100" s="557">
        <f t="shared" ca="1" si="556"/>
        <v>0</v>
      </c>
      <c r="SX100" s="557">
        <f t="shared" ca="1" si="556"/>
        <v>0</v>
      </c>
      <c r="SY100" s="557">
        <f t="shared" ca="1" si="556"/>
        <v>0</v>
      </c>
      <c r="SZ100" s="557">
        <f t="shared" ca="1" si="556"/>
        <v>0</v>
      </c>
      <c r="TA100" s="557">
        <f t="shared" ca="1" si="557"/>
        <v>0</v>
      </c>
      <c r="TB100" s="557">
        <f t="shared" ca="1" si="557"/>
        <v>0</v>
      </c>
      <c r="TC100" s="557">
        <f t="shared" ca="1" si="557"/>
        <v>0</v>
      </c>
      <c r="TD100" s="557">
        <f t="shared" ca="1" si="557"/>
        <v>0</v>
      </c>
      <c r="TE100" s="557">
        <f t="shared" ca="1" si="557"/>
        <v>0</v>
      </c>
      <c r="TF100" s="557">
        <f t="shared" ca="1" si="557"/>
        <v>0</v>
      </c>
      <c r="TG100" s="557">
        <f t="shared" ca="1" si="557"/>
        <v>0</v>
      </c>
      <c r="TH100" s="557">
        <f t="shared" ca="1" si="557"/>
        <v>0</v>
      </c>
      <c r="TI100" s="557">
        <f t="shared" ca="1" si="557"/>
        <v>0</v>
      </c>
      <c r="TJ100" s="557">
        <f t="shared" ca="1" si="557"/>
        <v>0</v>
      </c>
      <c r="TK100" s="557">
        <f t="shared" ca="1" si="558"/>
        <v>0</v>
      </c>
      <c r="TL100" s="557">
        <f t="shared" ca="1" si="558"/>
        <v>0</v>
      </c>
      <c r="TM100" s="557">
        <f t="shared" ca="1" si="558"/>
        <v>0</v>
      </c>
      <c r="TN100" s="557">
        <f t="shared" ca="1" si="558"/>
        <v>0</v>
      </c>
      <c r="TO100" s="557">
        <f t="shared" ca="1" si="558"/>
        <v>0</v>
      </c>
      <c r="TP100" s="557">
        <f t="shared" ca="1" si="558"/>
        <v>0</v>
      </c>
      <c r="TQ100" s="557">
        <f t="shared" ca="1" si="558"/>
        <v>0</v>
      </c>
      <c r="TR100" s="557">
        <f t="shared" ca="1" si="558"/>
        <v>0</v>
      </c>
      <c r="TS100" s="557">
        <f t="shared" ca="1" si="558"/>
        <v>0</v>
      </c>
      <c r="TT100" s="557">
        <f t="shared" ca="1" si="558"/>
        <v>0</v>
      </c>
      <c r="TU100" s="557">
        <f t="shared" ca="1" si="559"/>
        <v>0</v>
      </c>
      <c r="TV100" s="557">
        <f t="shared" ca="1" si="559"/>
        <v>0</v>
      </c>
      <c r="TW100" s="557">
        <f t="shared" ca="1" si="559"/>
        <v>0</v>
      </c>
      <c r="TX100" s="557">
        <f t="shared" ca="1" si="559"/>
        <v>0</v>
      </c>
      <c r="TY100" s="557">
        <f t="shared" ca="1" si="559"/>
        <v>0</v>
      </c>
      <c r="TZ100" s="557">
        <f t="shared" ca="1" si="559"/>
        <v>0</v>
      </c>
      <c r="UA100" s="557">
        <f t="shared" ca="1" si="559"/>
        <v>0</v>
      </c>
      <c r="UB100" s="557">
        <f t="shared" ca="1" si="559"/>
        <v>0</v>
      </c>
      <c r="UC100" s="557">
        <f t="shared" ca="1" si="559"/>
        <v>0</v>
      </c>
      <c r="UD100" s="557">
        <f t="shared" ca="1" si="559"/>
        <v>0</v>
      </c>
      <c r="UE100" s="557">
        <f t="shared" ca="1" si="560"/>
        <v>0</v>
      </c>
      <c r="UF100" s="557">
        <f t="shared" ca="1" si="560"/>
        <v>0</v>
      </c>
      <c r="UG100" s="557">
        <f t="shared" ca="1" si="560"/>
        <v>0</v>
      </c>
      <c r="UH100" s="557">
        <f t="shared" ca="1" si="560"/>
        <v>0</v>
      </c>
      <c r="UI100" s="557">
        <f t="shared" ca="1" si="560"/>
        <v>0</v>
      </c>
      <c r="UJ100" s="557">
        <f t="shared" ca="1" si="560"/>
        <v>0</v>
      </c>
      <c r="UK100" s="557">
        <f t="shared" ca="1" si="560"/>
        <v>0</v>
      </c>
      <c r="UL100" s="557">
        <f t="shared" ca="1" si="560"/>
        <v>0</v>
      </c>
      <c r="UM100" s="557">
        <f t="shared" ca="1" si="560"/>
        <v>0</v>
      </c>
      <c r="UN100" s="557">
        <f t="shared" ca="1" si="560"/>
        <v>0</v>
      </c>
      <c r="UO100" s="557">
        <f t="shared" ca="1" si="561"/>
        <v>0</v>
      </c>
      <c r="UP100" s="557">
        <f t="shared" ca="1" si="561"/>
        <v>0</v>
      </c>
      <c r="UQ100" s="557">
        <f t="shared" ca="1" si="561"/>
        <v>0</v>
      </c>
      <c r="UR100" s="557">
        <f t="shared" ca="1" si="561"/>
        <v>0</v>
      </c>
      <c r="US100" s="557">
        <f t="shared" ca="1" si="561"/>
        <v>0</v>
      </c>
      <c r="UT100" s="557">
        <f t="shared" ca="1" si="561"/>
        <v>0</v>
      </c>
      <c r="UU100" s="557">
        <f t="shared" ca="1" si="561"/>
        <v>0</v>
      </c>
      <c r="UV100" s="557">
        <f t="shared" ca="1" si="561"/>
        <v>0</v>
      </c>
      <c r="UW100" s="557">
        <f t="shared" ca="1" si="561"/>
        <v>0</v>
      </c>
      <c r="UX100" s="557">
        <f t="shared" ca="1" si="561"/>
        <v>0</v>
      </c>
      <c r="UY100" s="557">
        <f t="shared" ca="1" si="562"/>
        <v>0</v>
      </c>
      <c r="UZ100" s="557">
        <f t="shared" ca="1" si="562"/>
        <v>0</v>
      </c>
      <c r="VA100" s="557">
        <f t="shared" ca="1" si="562"/>
        <v>0</v>
      </c>
      <c r="VB100" s="557">
        <f t="shared" ca="1" si="562"/>
        <v>0</v>
      </c>
      <c r="VC100" s="557">
        <f t="shared" ca="1" si="562"/>
        <v>0</v>
      </c>
      <c r="VD100" s="557">
        <f t="shared" ca="1" si="562"/>
        <v>0</v>
      </c>
      <c r="VE100" s="557">
        <f t="shared" ca="1" si="562"/>
        <v>0</v>
      </c>
      <c r="VF100" s="557">
        <f t="shared" ca="1" si="562"/>
        <v>0</v>
      </c>
      <c r="VG100" s="557">
        <f t="shared" ca="1" si="562"/>
        <v>0</v>
      </c>
      <c r="VH100" s="557">
        <f t="shared" ca="1" si="562"/>
        <v>0</v>
      </c>
      <c r="VI100" s="557">
        <f t="shared" ca="1" si="562"/>
        <v>0</v>
      </c>
      <c r="VJ100" s="189">
        <f t="shared" ca="1" si="563"/>
        <v>0</v>
      </c>
      <c r="VK100" s="189">
        <f t="shared" ca="1" si="563"/>
        <v>0</v>
      </c>
      <c r="VL100" s="189">
        <f t="shared" ca="1" si="563"/>
        <v>0</v>
      </c>
      <c r="VM100" s="189">
        <f t="shared" ca="1" si="563"/>
        <v>0</v>
      </c>
      <c r="VN100" s="189">
        <f t="shared" ca="1" si="563"/>
        <v>0</v>
      </c>
      <c r="VO100" s="230">
        <f t="shared" ca="1" si="473"/>
        <v>0</v>
      </c>
      <c r="VP100" s="189">
        <f t="shared" ca="1" si="564"/>
        <v>0</v>
      </c>
      <c r="VQ100" s="189">
        <f t="shared" ca="1" si="564"/>
        <v>0</v>
      </c>
      <c r="VR100" s="189">
        <f t="shared" ca="1" si="564"/>
        <v>0</v>
      </c>
      <c r="VS100" s="189">
        <f t="shared" ca="1" si="564"/>
        <v>0</v>
      </c>
      <c r="VT100" s="189">
        <f t="shared" ca="1" si="564"/>
        <v>0</v>
      </c>
      <c r="VU100" s="230">
        <f t="shared" ca="1" si="475"/>
        <v>0</v>
      </c>
      <c r="VV100" s="231">
        <f t="shared" ca="1" si="476"/>
        <v>0</v>
      </c>
      <c r="VW100" s="231">
        <f t="shared" ca="1" si="476"/>
        <v>0</v>
      </c>
      <c r="VX100" s="231">
        <f t="shared" ca="1" si="476"/>
        <v>0</v>
      </c>
      <c r="VY100" s="231">
        <f t="shared" ca="1" si="476"/>
        <v>0</v>
      </c>
      <c r="VZ100" s="544">
        <f t="shared" ca="1" si="477"/>
        <v>0</v>
      </c>
      <c r="WA100" s="231">
        <f t="shared" ca="1" si="478"/>
        <v>0</v>
      </c>
      <c r="WB100" s="231">
        <f t="shared" ca="1" si="478"/>
        <v>0</v>
      </c>
      <c r="WC100" s="231">
        <f t="shared" ca="1" si="478"/>
        <v>0</v>
      </c>
      <c r="WD100" s="231">
        <f t="shared" ca="1" si="478"/>
        <v>0</v>
      </c>
      <c r="WE100" s="544">
        <f t="shared" ca="1" si="565"/>
        <v>0</v>
      </c>
      <c r="WF100" s="544">
        <f t="shared" ca="1" si="565"/>
        <v>0</v>
      </c>
      <c r="WG100" s="544">
        <f t="shared" ca="1" si="565"/>
        <v>0</v>
      </c>
      <c r="WH100" s="544">
        <f t="shared" ca="1" si="565"/>
        <v>0</v>
      </c>
      <c r="WI100" s="544">
        <f t="shared" ca="1" si="565"/>
        <v>0</v>
      </c>
      <c r="WJ100" s="544">
        <f t="shared" ca="1" si="565"/>
        <v>0</v>
      </c>
      <c r="WK100" s="544">
        <f t="shared" ca="1" si="565"/>
        <v>0</v>
      </c>
      <c r="WL100" s="535" cm="1">
        <f t="array" aca="1" ref="WL100" ca="1">INDEX(WL$13:WL99,$B100+1,1)</f>
        <v>0</v>
      </c>
      <c r="WM100" s="411">
        <f t="shared" ca="1" si="480"/>
        <v>19</v>
      </c>
      <c r="WN100" s="18"/>
      <c r="WO100" s="535" cm="1">
        <f t="array" aca="1" ref="WO100" ca="1">INDEX(WO$13:WO99,$B100+1,1)</f>
        <v>0</v>
      </c>
      <c r="WP100" s="411">
        <f t="shared" si="481"/>
        <v>0</v>
      </c>
      <c r="WQ100" s="535" cm="1">
        <f t="array" aca="1" ref="WQ100" ca="1">INDEX(WQ$13:WQ99,$B100+1,1)</f>
        <v>0</v>
      </c>
      <c r="WR100" s="535" t="str" cm="1">
        <f t="array" aca="1" ref="WR100" ca="1">INDEX(WR$13:WR99,$B100+1,1)</f>
        <v>-</v>
      </c>
      <c r="WS100" s="535" t="str" cm="1">
        <f t="array" aca="1" ref="WS100" ca="1">INDEX(WS$13:WS99,$B100+1,1)</f>
        <v>-</v>
      </c>
      <c r="WT100" s="535" t="str" cm="1">
        <f t="array" aca="1" ref="WT100" ca="1">INDEX(WT$13:WT99,$B100+1,1)</f>
        <v>-</v>
      </c>
      <c r="WU100" s="535" t="str" cm="1">
        <f t="array" aca="1" ref="WU100" ca="1">INDEX(WU$13:WU99,$B100+1,1)</f>
        <v>-</v>
      </c>
      <c r="WV100" s="535" t="str" cm="1">
        <f t="array" aca="1" ref="WV100" ca="1">INDEX(WV$13:WV99,$B100+1,1)</f>
        <v>-</v>
      </c>
      <c r="WW100" s="535" t="str" cm="1">
        <f t="array" aca="1" ref="WW100" ca="1">INDEX(WW$13:WW99,$B100+1,1)</f>
        <v>-</v>
      </c>
      <c r="WX100" s="535" t="str" cm="1">
        <f t="array" aca="1" ref="WX100" ca="1">INDEX(WX$13:WX99,$B100+1,1)</f>
        <v>-</v>
      </c>
      <c r="WY100" s="535" t="str" cm="1">
        <f t="array" aca="1" ref="WY100" ca="1">INDEX(WY$13:WY99,$B100+1,1)</f>
        <v>-</v>
      </c>
      <c r="WZ100" s="535" t="str" cm="1">
        <f t="array" aca="1" ref="WZ100" ca="1">INDEX(WZ$13:WZ99,$B100+1,1)</f>
        <v>-</v>
      </c>
      <c r="XA100" s="535" t="str" cm="1">
        <f t="array" aca="1" ref="XA100" ca="1">INDEX(XA$13:XA99,$B100+1,1)</f>
        <v>-</v>
      </c>
      <c r="XB100" s="535" t="str" cm="1">
        <f t="array" aca="1" ref="XB100" ca="1">INDEX(XB$13:XB99,$B100+1,1)</f>
        <v>-</v>
      </c>
      <c r="XC100" s="535" t="str" cm="1">
        <f t="array" aca="1" ref="XC100" ca="1">INDEX(XC$13:XC99,$B100+1,1)</f>
        <v>-</v>
      </c>
      <c r="XD100" s="535" t="str" cm="1">
        <f t="array" aca="1" ref="XD100" ca="1">INDEX(XD$13:XD99,$B100+1,1)</f>
        <v>-</v>
      </c>
      <c r="XE100" s="535" t="str" cm="1">
        <f t="array" aca="1" ref="XE100" ca="1">INDEX(XE$13:XE99,$B100+1,1)</f>
        <v>-</v>
      </c>
      <c r="XF100" s="535" t="str" cm="1">
        <f t="array" aca="1" ref="XF100" ca="1">INDEX(XF$13:XF99,$B100+1,1)</f>
        <v>-</v>
      </c>
      <c r="XG100" s="535" t="str" cm="1">
        <f t="array" aca="1" ref="XG100" ca="1">INDEX(XG$13:XG99,$B100+1,1)</f>
        <v>-</v>
      </c>
      <c r="XH100" s="18"/>
      <c r="XI100" s="411" t="b">
        <f t="shared" ca="1" si="482"/>
        <v>0</v>
      </c>
      <c r="XJ100" s="411" t="str">
        <f t="shared" ca="1" si="483"/>
        <v>-</v>
      </c>
      <c r="XK100" s="535" t="str" cm="1">
        <f t="array" aca="1" ref="XK100" ca="1">INDEX(XK$13:XK99,$B100+1,1)</f>
        <v>-</v>
      </c>
      <c r="XL100" s="535" t="str" cm="1">
        <f t="array" aca="1" ref="XL100" ca="1">INDEX(XL$13:XL99,$B100+1,1)</f>
        <v>-</v>
      </c>
      <c r="XM100" s="535" t="str" cm="1">
        <f t="array" aca="1" ref="XM100" ca="1">INDEX(XM$13:XM99,$B100+1,1)</f>
        <v>-</v>
      </c>
      <c r="XN100" s="545" cm="1">
        <f t="array" aca="1" ref="XN100" ca="1">INDEX(i.AgeJ,$AD100,1)</f>
        <v>0</v>
      </c>
      <c r="XO100" s="535" t="str" cm="1">
        <f t="array" aca="1" ref="XO100" ca="1">INDEX(XO$13:XO99,$B100+1,1)</f>
        <v>-</v>
      </c>
      <c r="XP100" s="411" t="str">
        <f t="shared" si="484"/>
        <v>-</v>
      </c>
      <c r="XQ100" s="411" t="str">
        <f t="shared" si="484"/>
        <v>-</v>
      </c>
      <c r="XR100" s="535" t="str" cm="1">
        <f t="array" aca="1" ref="XR100" ca="1">INDEX(XR$13:XR99,$B100+1,1)</f>
        <v>-</v>
      </c>
      <c r="XS100" s="535" t="str" cm="1">
        <f t="array" aca="1" ref="XS100" ca="1">INDEX(XS$13:XS99,$B100+1,1)</f>
        <v>-</v>
      </c>
      <c r="XT100" s="535" t="str" cm="1">
        <f t="array" aca="1" ref="XT100" ca="1">INDEX(XT$13:XT99,$B100+1,1)</f>
        <v>-</v>
      </c>
      <c r="XU100" s="535" t="str" cm="1">
        <f t="array" aca="1" ref="XU100" ca="1">INDEX(XU$13:XU99,$B100+1,1)</f>
        <v>-</v>
      </c>
      <c r="XV100" s="535" t="str" cm="1">
        <f t="array" aca="1" ref="XV100" ca="1">INDEX(XV$13:XV99,$B100+1,1)</f>
        <v>-</v>
      </c>
      <c r="XW100" s="535" t="b" cm="1">
        <f t="array" aca="1" ref="XW100" ca="1">INDEX(XW$13:XW99,$B100+1,1)</f>
        <v>1</v>
      </c>
      <c r="XX100" s="535" t="str" cm="1">
        <f t="array" aca="1" ref="XX100" ca="1">INDEX(XX$13:XX99,$B100+1,1)</f>
        <v>-</v>
      </c>
      <c r="XY100" s="535" cm="1">
        <f t="array" aca="1" ref="XY100" ca="1">INDEX(XY$13:XY99,$B100+1,1)</f>
        <v>0</v>
      </c>
      <c r="XZ100" s="535" cm="1">
        <f t="array" aca="1" ref="XZ100" ca="1">INDEX(XZ$13:XZ99,$B100+1,1)</f>
        <v>0</v>
      </c>
      <c r="YA100" s="535" cm="1">
        <f t="array" aca="1" ref="YA100" ca="1">INDEX(YA$13:YA99,$B100+1,1)</f>
        <v>0</v>
      </c>
      <c r="YB100" s="18"/>
      <c r="YC100" s="411">
        <f t="shared" si="485"/>
        <v>50</v>
      </c>
      <c r="YD100" s="411">
        <f t="shared" si="485"/>
        <v>50</v>
      </c>
      <c r="YE100" s="411">
        <f t="shared" si="485"/>
        <v>50</v>
      </c>
      <c r="YF100" s="411">
        <f t="shared" si="485"/>
        <v>50</v>
      </c>
      <c r="YG100" s="535" cm="1">
        <f t="array" aca="1" ref="YG100" ca="1">INDEX(YG$13:YG99,$B100+1,1)</f>
        <v>1</v>
      </c>
      <c r="YH100" s="535" cm="1">
        <f t="array" aca="1" ref="YH100" ca="1">INDEX(YH$13:YH99,$B100+1,1)</f>
        <v>1</v>
      </c>
      <c r="YI100" s="535" cm="1">
        <f t="array" aca="1" ref="YI100" ca="1">INDEX(YI$13:YI99,$B100+1,1)</f>
        <v>1</v>
      </c>
      <c r="YJ100" s="535" cm="1">
        <f t="array" aca="1" ref="YJ100" ca="1">INDEX(YJ$13:YJ99,$B100+1,1)</f>
        <v>1</v>
      </c>
      <c r="YK100" s="535" t="str" cm="1">
        <f t="array" aca="1" ref="YK100" ca="1">INDEX(YK$13:YK99,$B100+1,1)</f>
        <v>-</v>
      </c>
      <c r="YL100" s="535" t="str" cm="1">
        <f t="array" aca="1" ref="YL100" ca="1">INDEX(YL$13:YL99,$B100+1,1)</f>
        <v>-</v>
      </c>
      <c r="YM100" s="535" t="str" cm="1">
        <f t="array" aca="1" ref="YM100" ca="1">INDEX(YM$13:YM99,$B100+1,1)</f>
        <v>-</v>
      </c>
      <c r="YN100" s="535" t="str" cm="1">
        <f t="array" aca="1" ref="YN100" ca="1">INDEX(YN$13:YN99,$B100+1,1)</f>
        <v>-</v>
      </c>
      <c r="YO100" s="535" t="str" cm="1">
        <f t="array" aca="1" ref="YO100" ca="1">INDEX(YO$13:YO99,$B100+1,1)</f>
        <v>-</v>
      </c>
      <c r="YP100" s="535" t="str" cm="1">
        <f t="array" aca="1" ref="YP100" ca="1">INDEX(YP$13:YP99,$B100+1,1)</f>
        <v>-</v>
      </c>
      <c r="YQ100" s="535" t="str" cm="1">
        <f t="array" aca="1" ref="YQ100" ca="1">INDEX(YQ$13:YQ99,$B100+1,1)</f>
        <v>-</v>
      </c>
      <c r="YR100" s="18"/>
      <c r="YS100" s="535" t="str" cm="1">
        <f t="array" aca="1" ref="YS100" ca="1">INDEX(YS$13:YS99,$B100+1,1)</f>
        <v>-</v>
      </c>
      <c r="YT100" s="411">
        <f t="shared" ca="1" si="486"/>
        <v>1</v>
      </c>
      <c r="YU100" s="18"/>
      <c r="YV100" s="669" t="str">
        <f t="shared" ca="1" si="487"/>
        <v>-</v>
      </c>
      <c r="YW100" s="535" t="b" cm="1">
        <f t="array" aca="1" ref="YW100" ca="1">INDEX(YW$13:YW99,$B100+1,1)</f>
        <v>0</v>
      </c>
      <c r="YX100" s="535" t="b" cm="1">
        <f t="array" aca="1" ref="YX100" ca="1">INDEX(YX$13:YX99,$B100+1,1)</f>
        <v>1</v>
      </c>
      <c r="YY100" s="535" t="b" cm="1">
        <f t="array" aca="1" ref="YY100" ca="1">INDEX(YY$13:YY99,$B100+1,1)</f>
        <v>1</v>
      </c>
      <c r="YZ100" s="411" t="b">
        <f t="shared" ca="1" si="514"/>
        <v>1</v>
      </c>
      <c r="ZA100" s="535" t="b" cm="1">
        <f t="array" aca="1" ref="ZA100" ca="1">INDEX(ZA$13:ZA99,$B100+1,1)</f>
        <v>0</v>
      </c>
      <c r="ZB100" s="535" cm="1">
        <f t="array" aca="1" ref="ZB100" ca="1">INDEX(ZB$13:ZB99,$B100+1,1)</f>
        <v>0</v>
      </c>
      <c r="ZC100" s="547" cm="1">
        <f t="array" aca="1" ref="ZC100" ca="1">IF(YX100&lt;&gt;TRUE,"-",VALUE(IFERROR(VALUE($K100),0) &amp; _xlfn.SWITCH($CD100,"-",4,$CD100) &amp; $L100 &amp; $T100 &amp; "00" &amp; $N100 &amp; $AK100 &amp; $R100 &amp; _xlfn.SWITCH($AM100,3,1,$AM100) &amp; _xlfn.SWITCH($M100,4,0,$M100) &amp; $AD100 &amp; IF(MOD($H100-2,ZC$6)&gt;=ZC$7,"",TEXT(INT(MOD($H100-2,ZC$6)/2)+1,"00"))))</f>
        <v>14210012120107</v>
      </c>
      <c r="ZD100" s="662" cm="1">
        <f t="array" aca="1" ref="ZD100" ca="1">IF(YY100&lt;&gt;TRUE,"-",VALUE(IFERROR(VALUE($K100),0) &amp; _xlfn.SWITCH($CD100,"-",4,$CD100) &amp; $L100 &amp; $T100 &amp; "00" &amp; $N100 &amp; $AK100 &amp; $R100 &amp; _xlfn.SWITCH($AM100,3,1,$AM100) &amp; _xlfn.SWITCH($M100,4,0,$M100) &amp; $AD100 &amp; IF(MOD($H100-1,ZD$6)&gt;=ZD$7,"",TEXT(INT(MOD($H100-1,ZD$6)/2)+1,"00"))))</f>
        <v>14210012120108</v>
      </c>
      <c r="ZE100" s="543">
        <f t="shared" ca="1" si="488"/>
        <v>652</v>
      </c>
      <c r="ZF100" s="543">
        <f t="shared" ca="1" si="488"/>
        <v>686</v>
      </c>
      <c r="ZG100" s="543">
        <f t="shared" ca="1" si="488"/>
        <v>721</v>
      </c>
      <c r="ZH100" s="459">
        <f t="shared" ca="1" si="489"/>
        <v>469</v>
      </c>
      <c r="ZI100" s="459">
        <f t="shared" ca="1" si="489"/>
        <v>504</v>
      </c>
      <c r="ZJ100" s="459">
        <f t="shared" ca="1" si="489"/>
        <v>539</v>
      </c>
      <c r="ZK100" s="459">
        <f t="shared" ca="1" si="490"/>
        <v>385</v>
      </c>
      <c r="ZL100" s="459">
        <f t="shared" ca="1" si="490"/>
        <v>420</v>
      </c>
      <c r="ZM100" s="459">
        <f t="shared" ca="1" si="490"/>
        <v>455</v>
      </c>
      <c r="ZN100" s="535" t="str" cm="1">
        <f t="array" aca="1" ref="ZN100" ca="1">INDEX(ZN$13:ZN99,$B100+1,1)</f>
        <v>-</v>
      </c>
      <c r="ZO100" s="22" t="b">
        <v>0</v>
      </c>
      <c r="ZP100" s="22" t="b">
        <v>0</v>
      </c>
      <c r="ZQ100" s="22" t="b">
        <v>1</v>
      </c>
      <c r="ZR100" s="22" t="b">
        <v>0</v>
      </c>
      <c r="ZS100" s="22" t="b">
        <v>0</v>
      </c>
      <c r="ZT100" s="535" t="str" cm="1">
        <f t="array" aca="1" ref="ZT100" ca="1">INDEX(ZT$13:ZT99,$B100+1,1)</f>
        <v>-</v>
      </c>
      <c r="ZU100" s="535" t="str" cm="1">
        <f t="array" aca="1" ref="ZU100" ca="1">INDEX(ZU$13:ZU99,$B100+1,1)</f>
        <v>-</v>
      </c>
      <c r="ZV100" s="535" t="str" cm="1">
        <f t="array" aca="1" ref="ZV100" ca="1">INDEX(ZV$13:ZV99,$B100+1,1)</f>
        <v>-</v>
      </c>
      <c r="ZW100" s="535" t="str" cm="1">
        <f t="array" aca="1" ref="ZW100" ca="1">INDEX(ZW$13:ZW99,$B100+1,1)</f>
        <v>-</v>
      </c>
      <c r="ZX100" s="535" t="str" cm="1">
        <f t="array" aca="1" ref="ZX100" ca="1">INDEX(ZX$13:ZX99,$B100+1,1)</f>
        <v>-</v>
      </c>
      <c r="ZY100" s="535" t="str" cm="1">
        <f t="array" aca="1" ref="ZY100" ca="1">INDEX(ZY$13:ZY99,$B100+1,1)</f>
        <v>-</v>
      </c>
      <c r="ZZ100" s="22">
        <v>3</v>
      </c>
      <c r="AAA100" s="22">
        <v>3</v>
      </c>
      <c r="AAB100" s="22" cm="1">
        <f t="array" aca="1" ref="AAB100" ca="1">INDEX(AAB$13:AAB99,$B100+1,1)</f>
        <v>0</v>
      </c>
      <c r="AAC100" s="22">
        <v>1</v>
      </c>
      <c r="AAD100" s="22">
        <v>-1</v>
      </c>
      <c r="AAE100" s="535" t="str" cm="1">
        <f t="array" aca="1" ref="AAE100" ca="1">INDEX(AAE$13:AAE99,$B100+1,1)</f>
        <v>-</v>
      </c>
      <c r="AAF100" s="535" t="str" cm="1">
        <f t="array" aca="1" ref="AAF100" ca="1">INDEX(AAF$13:AAF99,$B100+1,1)</f>
        <v>-</v>
      </c>
      <c r="AAG100" s="535" t="str" cm="1">
        <f t="array" aca="1" ref="AAG100" ca="1">INDEX(AAG$13:AAG99,$B100+1,1)</f>
        <v>-</v>
      </c>
      <c r="AAH100" s="520">
        <f ca="1">AAB100</f>
        <v>0</v>
      </c>
      <c r="AAI100" s="520">
        <f t="shared" ref="AAI100" si="579">AAC100</f>
        <v>1</v>
      </c>
      <c r="AAJ100" s="520">
        <f t="shared" ref="AAJ100" si="580">AAD100</f>
        <v>-1</v>
      </c>
      <c r="AAK100" s="535" t="str" cm="1">
        <f t="array" aca="1" ref="AAK100" ca="1">INDEX(AAK$13:AAK99,$B100+1,1)</f>
        <v>-</v>
      </c>
      <c r="AAL100" s="535" cm="1">
        <f t="array" aca="1" ref="AAL100" ca="1">INDEX(AAL$13:AAL99,$B100+1,1)</f>
        <v>1</v>
      </c>
      <c r="AAM100" s="535" cm="1">
        <f t="array" aca="1" ref="AAM100" ca="1">INDEX(AAM$13:AAM99,$B100+1,1)</f>
        <v>1</v>
      </c>
      <c r="AAN100" s="666" t="str">
        <f t="shared" ca="1" si="491"/>
        <v>-</v>
      </c>
      <c r="AAO100" s="666" t="str">
        <f t="shared" ca="1" si="491"/>
        <v>-</v>
      </c>
      <c r="AAP100" s="666" t="str">
        <f t="shared" ca="1" si="491"/>
        <v>-</v>
      </c>
      <c r="AAQ100" s="666" t="str">
        <f t="shared" ca="1" si="491"/>
        <v>-</v>
      </c>
      <c r="AAR100" s="667" t="str">
        <f t="shared" ca="1" si="492"/>
        <v>-</v>
      </c>
      <c r="AAS100" s="668" t="str">
        <f t="shared" ca="1" si="493"/>
        <v>-</v>
      </c>
      <c r="AAT100" s="669" t="str">
        <f t="shared" ca="1" si="494"/>
        <v>-</v>
      </c>
      <c r="AAU100" s="716" t="str">
        <f t="shared" ca="1" si="495"/>
        <v>-</v>
      </c>
      <c r="AAV100" s="191" t="b">
        <f t="shared" si="518"/>
        <v>0</v>
      </c>
      <c r="AAW100" s="715" t="str">
        <f t="shared" ca="1" si="496"/>
        <v>-</v>
      </c>
      <c r="AAX100" s="717" t="str">
        <f t="shared" ca="1" si="497"/>
        <v>-</v>
      </c>
      <c r="AAY100" s="717" t="str">
        <f t="shared" ca="1" si="497"/>
        <v>-</v>
      </c>
      <c r="AAZ100" s="670" t="str">
        <f t="shared" ca="1" si="498"/>
        <v>-</v>
      </c>
      <c r="ABA100" s="18"/>
      <c r="ABB100" s="545" t="b">
        <f t="shared" ca="1" si="566"/>
        <v>1</v>
      </c>
      <c r="ABC100" s="545" t="str">
        <f t="shared" ca="1" si="566"/>
        <v>-</v>
      </c>
      <c r="ABD100" s="545" t="str">
        <f t="shared" ca="1" si="566"/>
        <v>-</v>
      </c>
      <c r="ABE100" s="545" t="str">
        <f t="shared" ca="1" si="566"/>
        <v>-</v>
      </c>
      <c r="ABF100" s="545" t="str">
        <f t="shared" ca="1" si="566"/>
        <v>-</v>
      </c>
      <c r="ABG100" s="545" t="str">
        <f t="shared" ca="1" si="566"/>
        <v>-</v>
      </c>
      <c r="ABH100" s="545" t="str">
        <f t="shared" ca="1" si="566"/>
        <v>-</v>
      </c>
      <c r="ABI100" s="545" t="str">
        <f t="shared" ca="1" si="566"/>
        <v>-</v>
      </c>
      <c r="ABJ100" s="545" t="str">
        <f t="shared" ca="1" si="566"/>
        <v>-</v>
      </c>
      <c r="ABK100" s="545" t="str">
        <f t="shared" ca="1" si="566"/>
        <v>-</v>
      </c>
      <c r="ABL100" s="545" t="str">
        <f t="shared" ca="1" si="567"/>
        <v>-</v>
      </c>
      <c r="ABM100" s="545" t="str">
        <f t="shared" ca="1" si="567"/>
        <v>-</v>
      </c>
      <c r="ABN100" s="545" t="str">
        <f t="shared" ca="1" si="567"/>
        <v>-</v>
      </c>
      <c r="ABO100" s="545" t="str">
        <f t="shared" ca="1" si="567"/>
        <v>-</v>
      </c>
      <c r="ABP100" s="545" t="str">
        <f t="shared" ca="1" si="567"/>
        <v>-</v>
      </c>
      <c r="ABQ100" s="545" t="str">
        <f t="shared" ca="1" si="567"/>
        <v>-</v>
      </c>
      <c r="ABR100" s="545" t="str">
        <f t="shared" ca="1" si="567"/>
        <v>-</v>
      </c>
      <c r="ABS100" s="545" t="str">
        <f t="shared" ca="1" si="567"/>
        <v>-</v>
      </c>
      <c r="ABT100" s="545" t="b">
        <f t="shared" ca="1" si="567"/>
        <v>1</v>
      </c>
      <c r="ABU100" s="545" t="str">
        <f t="shared" ca="1" si="567"/>
        <v>-</v>
      </c>
      <c r="ABV100" s="545" t="str">
        <f t="shared" ca="1" si="568"/>
        <v>-</v>
      </c>
      <c r="ABW100" s="545" t="str">
        <f t="shared" ca="1" si="568"/>
        <v>-</v>
      </c>
      <c r="ABX100" s="545" t="str">
        <f t="shared" ca="1" si="568"/>
        <v>-</v>
      </c>
      <c r="ABY100" s="545" t="str">
        <f t="shared" ca="1" si="568"/>
        <v>-</v>
      </c>
      <c r="ABZ100" s="545" t="str">
        <f t="shared" ca="1" si="568"/>
        <v>-</v>
      </c>
      <c r="ACA100" s="545" t="str">
        <f t="shared" ca="1" si="568"/>
        <v>-</v>
      </c>
      <c r="ACB100" s="545" t="str">
        <f t="shared" ca="1" si="568"/>
        <v>-</v>
      </c>
      <c r="ACC100" s="545" t="str">
        <f t="shared" ca="1" si="568"/>
        <v>-</v>
      </c>
      <c r="ACD100" s="545" t="str">
        <f t="shared" ca="1" si="568"/>
        <v>-</v>
      </c>
      <c r="ACE100" s="545" t="str">
        <f t="shared" ca="1" si="568"/>
        <v>-</v>
      </c>
      <c r="ACF100" s="545" t="str">
        <f t="shared" ca="1" si="569"/>
        <v>-</v>
      </c>
      <c r="ACG100" s="545" t="str">
        <f t="shared" ca="1" si="569"/>
        <v>-</v>
      </c>
      <c r="ACH100" s="545" t="str">
        <f t="shared" ca="1" si="569"/>
        <v>-</v>
      </c>
      <c r="ACI100" s="545" t="str">
        <f t="shared" ca="1" si="569"/>
        <v>-</v>
      </c>
      <c r="ACJ100" s="545" t="str">
        <f t="shared" ca="1" si="569"/>
        <v>-</v>
      </c>
      <c r="ACK100" s="545" t="str">
        <f t="shared" ca="1" si="569"/>
        <v>-</v>
      </c>
      <c r="ACL100" s="545" t="b">
        <f t="shared" ca="1" si="569"/>
        <v>1</v>
      </c>
      <c r="ACM100" s="545" t="str">
        <f t="shared" ca="1" si="569"/>
        <v>-</v>
      </c>
      <c r="ACN100" s="545" t="str">
        <f t="shared" ca="1" si="569"/>
        <v>-</v>
      </c>
      <c r="ACO100" s="545" t="str">
        <f t="shared" ca="1" si="569"/>
        <v>-</v>
      </c>
      <c r="ACP100" s="545" t="str">
        <f t="shared" ca="1" si="570"/>
        <v>-</v>
      </c>
      <c r="ACQ100" s="545" t="str">
        <f t="shared" ca="1" si="570"/>
        <v>-</v>
      </c>
      <c r="ACR100" s="545" t="str">
        <f t="shared" ca="1" si="570"/>
        <v>-</v>
      </c>
      <c r="ACS100" s="545" t="str">
        <f t="shared" ca="1" si="570"/>
        <v>-</v>
      </c>
      <c r="ACT100" s="545" t="str">
        <f t="shared" ca="1" si="570"/>
        <v>-</v>
      </c>
      <c r="ACU100" s="545" t="str">
        <f t="shared" ca="1" si="570"/>
        <v>-</v>
      </c>
      <c r="ACV100" s="545" t="str">
        <f t="shared" ca="1" si="570"/>
        <v>-</v>
      </c>
      <c r="ACW100" s="545" t="str">
        <f t="shared" ca="1" si="570"/>
        <v>-</v>
      </c>
      <c r="ACX100" s="545" t="str">
        <f t="shared" ca="1" si="570"/>
        <v>-</v>
      </c>
      <c r="ACY100" s="545" t="str">
        <f t="shared" ca="1" si="570"/>
        <v>-</v>
      </c>
      <c r="ACZ100" s="545" t="str">
        <f t="shared" ca="1" si="571"/>
        <v>-</v>
      </c>
      <c r="ADA100" s="545" t="str">
        <f t="shared" ca="1" si="571"/>
        <v>-</v>
      </c>
      <c r="ADB100" s="545" t="str">
        <f t="shared" ca="1" si="571"/>
        <v>-</v>
      </c>
      <c r="ADC100" s="545" t="str">
        <f t="shared" ca="1" si="571"/>
        <v>-</v>
      </c>
      <c r="ADD100" s="545" t="b">
        <f t="shared" ca="1" si="571"/>
        <v>1</v>
      </c>
      <c r="ADE100" s="545" t="str">
        <f t="shared" ca="1" si="571"/>
        <v>-</v>
      </c>
      <c r="ADF100" s="545" t="str">
        <f t="shared" ca="1" si="571"/>
        <v>-</v>
      </c>
      <c r="ADG100" s="545" t="str">
        <f t="shared" ca="1" si="571"/>
        <v>-</v>
      </c>
      <c r="ADH100" s="545" t="str">
        <f t="shared" ca="1" si="571"/>
        <v>-</v>
      </c>
      <c r="ADI100" s="545" t="str">
        <f t="shared" ca="1" si="571"/>
        <v>-</v>
      </c>
      <c r="ADJ100" s="545" t="str">
        <f t="shared" ca="1" si="572"/>
        <v>-</v>
      </c>
      <c r="ADK100" s="545" t="str">
        <f t="shared" ca="1" si="572"/>
        <v>-</v>
      </c>
      <c r="ADL100" s="545" t="str">
        <f t="shared" ca="1" si="572"/>
        <v>-</v>
      </c>
      <c r="ADM100" s="545" t="str">
        <f t="shared" ca="1" si="572"/>
        <v>-</v>
      </c>
      <c r="ADN100" s="545" t="str">
        <f t="shared" ca="1" si="572"/>
        <v>-</v>
      </c>
      <c r="ADO100" s="545" t="str">
        <f t="shared" ca="1" si="572"/>
        <v>-</v>
      </c>
      <c r="ADP100" s="545" t="str">
        <f t="shared" ca="1" si="572"/>
        <v>-</v>
      </c>
      <c r="ADQ100" s="545" t="str">
        <f t="shared" ca="1" si="572"/>
        <v>-</v>
      </c>
      <c r="ADR100" s="545" t="str">
        <f t="shared" ca="1" si="572"/>
        <v>-</v>
      </c>
      <c r="ADS100" s="545" t="str">
        <f t="shared" ca="1" si="572"/>
        <v>-</v>
      </c>
      <c r="ADT100" s="545" t="str">
        <f t="shared" ca="1" si="573"/>
        <v>-</v>
      </c>
      <c r="ADU100" s="545" t="str">
        <f t="shared" ca="1" si="573"/>
        <v>-</v>
      </c>
      <c r="ADV100" s="545" t="b">
        <f t="shared" ca="1" si="573"/>
        <v>1</v>
      </c>
      <c r="ADW100" s="545" t="str">
        <f t="shared" ca="1" si="573"/>
        <v>-</v>
      </c>
      <c r="ADX100" s="545" t="str">
        <f t="shared" ca="1" si="573"/>
        <v>-</v>
      </c>
      <c r="ADY100" s="545" t="str">
        <f t="shared" ca="1" si="573"/>
        <v>-</v>
      </c>
      <c r="ADZ100" s="545" t="str">
        <f t="shared" ca="1" si="573"/>
        <v>-</v>
      </c>
      <c r="AEA100" s="545" t="str">
        <f t="shared" ca="1" si="573"/>
        <v>-</v>
      </c>
      <c r="AEB100" s="545" t="str">
        <f t="shared" ca="1" si="573"/>
        <v>-</v>
      </c>
      <c r="AEC100" s="545" t="str">
        <f t="shared" ca="1" si="573"/>
        <v>-</v>
      </c>
      <c r="AED100" s="545" t="str">
        <f t="shared" ca="1" si="574"/>
        <v>-</v>
      </c>
      <c r="AEE100" s="545" t="str">
        <f t="shared" ca="1" si="574"/>
        <v>-</v>
      </c>
      <c r="AEF100" s="545" t="str">
        <f t="shared" ca="1" si="574"/>
        <v>-</v>
      </c>
      <c r="AEG100" s="545" t="str">
        <f t="shared" ca="1" si="574"/>
        <v>-</v>
      </c>
      <c r="AEH100" s="545" t="str">
        <f t="shared" ca="1" si="574"/>
        <v>-</v>
      </c>
      <c r="AEI100" s="545" t="str">
        <f t="shared" ca="1" si="574"/>
        <v>-</v>
      </c>
      <c r="AEJ100" s="545" t="str">
        <f t="shared" ca="1" si="574"/>
        <v>-</v>
      </c>
      <c r="AEK100" s="545" t="str">
        <f t="shared" ca="1" si="574"/>
        <v>-</v>
      </c>
      <c r="AEL100" s="545" t="str">
        <f t="shared" ca="1" si="574"/>
        <v>-</v>
      </c>
      <c r="AEM100" s="545" t="str">
        <f t="shared" ca="1" si="574"/>
        <v>-</v>
      </c>
      <c r="AEN100" s="535" cm="1">
        <f t="array" aca="1" ref="AEN100" ca="1">INDEX(AEN$13:AEN99,$B100+1,1)</f>
        <v>0</v>
      </c>
      <c r="AEO100" s="483">
        <v>0</v>
      </c>
    </row>
    <row r="101" spans="1:821" outlineLevel="2">
      <c r="A101" s="18">
        <f t="shared" si="226"/>
        <v>88</v>
      </c>
      <c r="B101" s="657">
        <f t="shared" ca="1" si="519"/>
        <v>86</v>
      </c>
      <c r="C101" s="458">
        <f t="shared" ca="1" si="385"/>
        <v>2200</v>
      </c>
      <c r="D101" s="119" t="str">
        <f t="shared" ca="1" si="386"/>
        <v>GSW</v>
      </c>
      <c r="E101" t="b">
        <v>1</v>
      </c>
      <c r="F101" t="b">
        <v>0</v>
      </c>
      <c r="G101" t="b">
        <f t="shared" si="387"/>
        <v>1</v>
      </c>
      <c r="H101" s="191">
        <f t="shared" ca="1" si="517"/>
        <v>16</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28"/>
        <v>1</v>
      </c>
      <c r="O101" s="230">
        <f t="shared" ca="1" si="528"/>
        <v>9</v>
      </c>
      <c r="P101" s="230">
        <f t="shared" ca="1" si="528"/>
        <v>1</v>
      </c>
      <c r="Q101" s="230">
        <f t="shared" ca="1" si="528"/>
        <v>1</v>
      </c>
      <c r="R101" s="230">
        <f t="shared" ca="1" si="528"/>
        <v>1</v>
      </c>
      <c r="S101" s="230">
        <f t="shared" ca="1" si="528"/>
        <v>1</v>
      </c>
      <c r="T101" s="411">
        <f t="shared" ca="1" si="389"/>
        <v>1</v>
      </c>
      <c r="U101" s="411">
        <f t="shared" ca="1" si="389"/>
        <v>1</v>
      </c>
      <c r="V101" s="411">
        <f t="shared" ca="1" si="390"/>
        <v>2</v>
      </c>
      <c r="W101" s="777" t="b">
        <f t="shared" ca="1" si="391"/>
        <v>0</v>
      </c>
      <c r="X101" s="777" t="b">
        <f t="shared" ca="1" si="391"/>
        <v>0</v>
      </c>
      <c r="Y101" s="777" t="b">
        <f t="shared" ca="1" si="391"/>
        <v>1</v>
      </c>
      <c r="Z101" s="796" t="b" cm="1">
        <f t="array" aca="1" ref="Z101" ca="1">INDEX(Z$13:Z100,$B101+1,1)</f>
        <v>0</v>
      </c>
      <c r="AA101" s="411">
        <f t="shared" ca="1" si="392"/>
        <v>1</v>
      </c>
      <c r="AB101" s="411">
        <f t="shared" ca="1" si="393"/>
        <v>1</v>
      </c>
      <c r="AC101" s="230">
        <f t="shared" ca="1" si="529"/>
        <v>1</v>
      </c>
      <c r="AD101" s="230">
        <f t="shared" ca="1" si="529"/>
        <v>1</v>
      </c>
      <c r="AE101" s="230">
        <f t="shared" ca="1" si="529"/>
        <v>0</v>
      </c>
      <c r="AF101" s="230">
        <f t="shared" ca="1" si="529"/>
        <v>0</v>
      </c>
      <c r="AG101" s="230">
        <f t="shared" ca="1" si="529"/>
        <v>0</v>
      </c>
      <c r="AH101" s="230">
        <f t="shared" ca="1" si="529"/>
        <v>0</v>
      </c>
      <c r="AI101" s="87">
        <f t="shared" ca="1" si="395"/>
        <v>2</v>
      </c>
      <c r="AJ101" s="87">
        <f ca="1">INDEX(CHOOSE($N101,DataAutumn!i.AdultDrys,DataWinter!i.AdultDrys,DataSpring!i.AdultDrys),1,$T101)</f>
        <v>1</v>
      </c>
      <c r="AK101" s="230">
        <f t="shared" ca="1" si="530"/>
        <v>2</v>
      </c>
      <c r="AL101" s="535" cm="1">
        <f t="array" aca="1" ref="AL101" ca="1">INDEX(AL$13:AL100,$B101+1,1)</f>
        <v>0</v>
      </c>
      <c r="AM101" s="535" cm="1">
        <f t="array" aca="1" ref="AM101" ca="1">INDEX(AM$13:AM100,$B101+1,1)</f>
        <v>2</v>
      </c>
      <c r="AN101" s="111"/>
      <c r="AO101" s="111"/>
      <c r="AP101" s="111"/>
      <c r="AQ101" s="111"/>
      <c r="AR101" s="111"/>
      <c r="AS101" s="111"/>
      <c r="AT101" s="111"/>
      <c r="AU101" s="111"/>
      <c r="AV101" s="111"/>
      <c r="AW101" s="111"/>
      <c r="AX101" s="111"/>
      <c r="AY101" s="111"/>
      <c r="AZ101" s="111"/>
      <c r="BA101" s="312" t="str">
        <f t="shared" ca="1" si="397"/>
        <v xml:space="preserve">FS_Opt_Tem 00016 SE GSW Past     SFM     TOLAut Scan2 GFS RR+01% GP100% WP100% MP100% (PT_F33N11L11)      </v>
      </c>
      <c r="BB101" s="8" t="str">
        <f ca="1">IF(COUNTIF($BA$13:$BA101,$BA101)=1,"-","Dup")</f>
        <v>-</v>
      </c>
      <c r="BC101" s="18"/>
      <c r="BD101" s="535" t="b" cm="1">
        <f t="array" aca="1" ref="BD101" ca="1">INDEX(BD$13:BD100,$B101+1,1)</f>
        <v>0</v>
      </c>
      <c r="BE101" s="535" t="b" cm="1">
        <f t="array" aca="1" ref="BE101" ca="1">INDEX(BE$13:BE100,$B101+1,1)</f>
        <v>0</v>
      </c>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535" t="b" cm="1">
        <f t="array" aca="1" ref="BK101" ca="1">INDEX(BK$13:BK100,$B101+1,1)</f>
        <v>0</v>
      </c>
      <c r="BL101" s="535" t="b" cm="1">
        <f t="array" aca="1" ref="BL101" ca="1">INDEX(BL$13:BL100,$B101+1,1)</f>
        <v>0</v>
      </c>
      <c r="BM101" s="18"/>
      <c r="BN101" s="411" t="b">
        <f t="shared" ca="1" si="398"/>
        <v>1</v>
      </c>
      <c r="BO101" s="411" t="str">
        <f t="shared" ca="1" si="398"/>
        <v>-</v>
      </c>
      <c r="BP101" s="411" t="b">
        <f t="shared" ca="1" si="398"/>
        <v>0</v>
      </c>
      <c r="BQ101" s="411" t="str">
        <f t="shared" ca="1" si="398"/>
        <v>-</v>
      </c>
      <c r="BR101" s="411" t="str">
        <f t="shared" ca="1" si="398"/>
        <v>-</v>
      </c>
      <c r="BS101" s="411" t="str">
        <f t="shared" ca="1" si="398"/>
        <v>-</v>
      </c>
      <c r="BT101" s="411" t="str">
        <f t="shared" ca="1" si="398"/>
        <v>-</v>
      </c>
      <c r="BU101" s="411" t="str">
        <f t="shared" ca="1" si="398"/>
        <v>-</v>
      </c>
      <c r="BV101" s="411" t="str">
        <f t="shared" ca="1" si="398"/>
        <v>-</v>
      </c>
      <c r="BW101" s="411" t="str">
        <f t="shared" ca="1" si="398"/>
        <v>-</v>
      </c>
      <c r="BX101" s="411" t="str">
        <f t="shared" ca="1" si="398"/>
        <v>-</v>
      </c>
      <c r="BY101" s="411" t="str">
        <f t="shared" ca="1" si="398"/>
        <v>-</v>
      </c>
      <c r="BZ101" s="411" t="b">
        <f t="shared" ca="1" si="398"/>
        <v>0</v>
      </c>
      <c r="CA101" s="87">
        <f t="shared" ca="1" si="398"/>
        <v>0</v>
      </c>
      <c r="CB101" s="535" t="str" cm="1">
        <f t="array" aca="1" ref="CB101" ca="1">INDEX(CB$13:CB100,$B101+1,1)</f>
        <v>-</v>
      </c>
      <c r="CC101" s="535" t="str" cm="1">
        <f t="array" aca="1" ref="CC101" ca="1">INDEX(CC$13:CC100,$B101+1,1)</f>
        <v>-</v>
      </c>
      <c r="CD101" s="535" t="str" cm="1">
        <f t="array" aca="1" ref="CD101" ca="1">INDEX(CD$13:CD100,$B101+1,1)</f>
        <v>-</v>
      </c>
      <c r="CE101" s="535" t="b" cm="1">
        <f t="array" aca="1" ref="CE101" ca="1">INDEX(CE$13:CE100,$B101+1,1)</f>
        <v>1</v>
      </c>
      <c r="CF101" s="18"/>
      <c r="CG101" s="535" t="str" cm="1">
        <f t="array" aca="1" ref="CG101" ca="1">INDEX(CG$13:CG100,$B101+1,1)</f>
        <v>-</v>
      </c>
      <c r="CH101" s="411" t="str">
        <f t="shared" ca="1" si="399"/>
        <v>-</v>
      </c>
      <c r="CI101" s="411">
        <f t="shared" ca="1" si="400"/>
        <v>1</v>
      </c>
      <c r="CJ101" s="411">
        <f t="shared" ca="1" si="400"/>
        <v>1</v>
      </c>
      <c r="CK101" s="535" t="str" cm="1">
        <f t="array" aca="1" ref="CK101" ca="1">INDEX(CK$13:CK100,$B101+1,1)</f>
        <v>-</v>
      </c>
      <c r="CL101" s="535" t="str" cm="1">
        <f t="array" aca="1" ref="CL101" ca="1">INDEX(CL$13:CL100,$B101+1,1)</f>
        <v>-</v>
      </c>
      <c r="CM101" s="535" t="str" cm="1">
        <f t="array" aca="1" ref="CM101" ca="1">INDEX(CM$13:CM100,$B101+1,1)</f>
        <v>-</v>
      </c>
      <c r="CN101" s="411" t="str">
        <f t="shared" ca="1" si="401"/>
        <v>-</v>
      </c>
      <c r="CO101" s="411">
        <f t="shared" ca="1" si="402"/>
        <v>1</v>
      </c>
      <c r="CP101" s="411">
        <f t="shared" ca="1" si="402"/>
        <v>1</v>
      </c>
      <c r="CQ101" s="535" t="str" cm="1">
        <f t="array" aca="1" ref="CQ101" ca="1">INDEX(CQ$13:CQ100,$B101+1,1)</f>
        <v>-</v>
      </c>
      <c r="CR101" s="411" t="str">
        <f t="shared" ca="1" si="403"/>
        <v>-</v>
      </c>
      <c r="CS101" s="411">
        <f t="shared" ca="1" si="404"/>
        <v>1</v>
      </c>
      <c r="CT101" s="535" t="str" cm="1">
        <f t="array" aca="1" ref="CT101" ca="1">INDEX(CT$13:CT100,$B101+1,1)</f>
        <v>-</v>
      </c>
      <c r="CU101" s="535" t="str" cm="1">
        <f t="array" aca="1" ref="CU101" ca="1">INDEX(CU$13:CU100,$B101+1,1)</f>
        <v>-</v>
      </c>
      <c r="CV101" s="411">
        <f t="shared" ca="1" si="405"/>
        <v>1</v>
      </c>
      <c r="CW101" s="535" t="str" cm="1">
        <f t="array" aca="1" ref="CW101" ca="1">INDEX(CW$13:CW100,$B101+1,1)</f>
        <v>-</v>
      </c>
      <c r="CX101" s="411" t="str">
        <f t="shared" ca="1" si="406"/>
        <v>-</v>
      </c>
      <c r="CY101" s="411">
        <f t="shared" ca="1" si="407"/>
        <v>1</v>
      </c>
      <c r="CZ101" s="411">
        <f t="shared" ca="1" si="407"/>
        <v>1</v>
      </c>
      <c r="DA101" s="535" cm="1">
        <f t="array" aca="1" ref="DA101" ca="1">INDEX(DA$13:DA100,$B101+1,1)</f>
        <v>720</v>
      </c>
      <c r="DB101" s="535" cm="1">
        <f t="array" aca="1" ref="DB101" ca="1">INDEX(DB$13:DB100,$B101+1,1)</f>
        <v>720</v>
      </c>
      <c r="DC101" s="18"/>
      <c r="DD101" s="535" t="str" cm="1">
        <f t="array" aca="1" ref="DD101" ca="1">INDEX(DD$13:DD100,$B101+1,1)</f>
        <v>-</v>
      </c>
      <c r="DE101" s="535" t="str" cm="1">
        <f t="array" aca="1" ref="DE101" ca="1">INDEX(DE$13:DE100,$B101+1,1)</f>
        <v>-</v>
      </c>
      <c r="DF101" s="535" t="str" cm="1">
        <f t="array" aca="1" ref="DF101" ca="1">INDEX(DF$13:DF100,$B101+1,1)</f>
        <v>-</v>
      </c>
      <c r="DG101" s="535" t="str" cm="1">
        <f t="array" aca="1" ref="DG101" ca="1">INDEX(DG$13:DG100,$B101+1,1)</f>
        <v>-</v>
      </c>
      <c r="DH101" s="804" cm="1">
        <f t="array" aca="1" ref="DH101" ca="1">VALUE(IFERROR(VALUE($K101),0) &amp; _xlfn.SWITCH($CD101,"-",4,$CD101) &amp; $L101 &amp; $T101 &amp; "00" &amp; $N101 &amp; $AK101 &amp; $R101 &amp; _xlfn.SWITCH($AM101,3,1,$AM101) &amp; _xlfn.SWITCH($M101,4,0,$M101) &amp; _xlfn.SWITCH($AD101,6,1,$AD101))</f>
        <v>142100121201</v>
      </c>
      <c r="DI101" s="535" cm="1">
        <f t="array" aca="1" ref="DI101" ca="1">INDEX(DI$13:DI100,$B101+1,1)</f>
        <v>1</v>
      </c>
      <c r="DJ101" s="535" cm="1">
        <f t="array" aca="1" ref="DJ101" ca="1">INDEX(DJ$13:DJ100,$B101+1,1)</f>
        <v>1</v>
      </c>
      <c r="DK101" s="411">
        <f t="shared" ca="1" si="408"/>
        <v>0</v>
      </c>
      <c r="DL101" s="411">
        <f t="shared" ca="1" si="408"/>
        <v>50</v>
      </c>
      <c r="DM101" s="411" t="str">
        <f t="shared" ca="1" si="408"/>
        <v>-</v>
      </c>
      <c r="DN101" s="411" t="str">
        <f t="shared" ca="1" si="408"/>
        <v>-</v>
      </c>
      <c r="DO101" s="411">
        <f t="shared" ca="1" si="408"/>
        <v>25.5</v>
      </c>
      <c r="DP101" s="411">
        <f t="shared" ca="1" si="408"/>
        <v>18.8</v>
      </c>
      <c r="DQ101" s="411" t="b">
        <f t="shared" ca="1" si="409"/>
        <v>0</v>
      </c>
      <c r="DR101" s="411" t="str">
        <f t="shared" ca="1" si="410"/>
        <v>-</v>
      </c>
      <c r="DS101" s="411" t="str">
        <f t="shared" ca="1" si="410"/>
        <v>-</v>
      </c>
      <c r="DT101" s="411" t="str">
        <f t="shared" ca="1" si="410"/>
        <v>-</v>
      </c>
      <c r="DU101" s="411" t="str">
        <f t="shared" ca="1" si="410"/>
        <v>-</v>
      </c>
      <c r="DV101" s="411">
        <f t="shared" ca="1" si="410"/>
        <v>500</v>
      </c>
      <c r="DW101" s="411">
        <f t="shared" ca="1" si="410"/>
        <v>500</v>
      </c>
      <c r="DX101" s="411" t="str">
        <f t="shared" ca="1" si="410"/>
        <v>-</v>
      </c>
      <c r="DY101" s="411" t="str">
        <f t="shared" ca="1" si="410"/>
        <v>-</v>
      </c>
      <c r="DZ101" s="411" t="str">
        <f t="shared" ca="1" si="410"/>
        <v>-</v>
      </c>
      <c r="EA101" s="535" cm="1">
        <f t="array" aca="1" ref="EA101" ca="1">INDEX(EA$13:EA100,$B101+1,1)</f>
        <v>0</v>
      </c>
      <c r="EB101" s="535" cm="1">
        <f t="array" aca="1" ref="EB101" ca="1">INDEX(EB$13:EB100,$B101+1,1)</f>
        <v>999999</v>
      </c>
      <c r="EC101" s="535" cm="1">
        <f t="array" aca="1" ref="EC101" ca="1">INDEX(EC$13:EC100,$B101+1,1)</f>
        <v>999999</v>
      </c>
      <c r="ED101" s="535" cm="1">
        <f t="array" aca="1" ref="ED101" ca="1">INDEX(ED$13:ED100,$B101+1,1)</f>
        <v>999999</v>
      </c>
      <c r="EE101" s="535" cm="1">
        <f t="array" aca="1" ref="EE101" ca="1">INDEX(EE$13:EE100,$B101+1,1)</f>
        <v>999999</v>
      </c>
      <c r="EF101" s="535" cm="1">
        <f t="array" aca="1" ref="EF101" ca="1">INDEX(EF$13:EF100,$B101+1,1)</f>
        <v>999999</v>
      </c>
      <c r="EG101" s="535" cm="1">
        <f t="array" aca="1" ref="EG101" ca="1">INDEX(EG$13:EG100,$B101+1,1)</f>
        <v>999999</v>
      </c>
      <c r="EH101" s="535" cm="1">
        <f t="array" aca="1" ref="EH101" ca="1">INDEX(EH$13:EH100,$B101+1,1)</f>
        <v>999999</v>
      </c>
      <c r="EI101" s="535" cm="1">
        <f t="array" aca="1" ref="EI101" ca="1">INDEX(EI$13:EI100,$B101+1,1)</f>
        <v>999999</v>
      </c>
      <c r="EJ101" s="535" cm="1">
        <f t="array" aca="1" ref="EJ101" ca="1">INDEX(EJ$13:EJ100,$B101+1,1)</f>
        <v>999999</v>
      </c>
      <c r="EK101" s="535" cm="1">
        <f t="array" aca="1" ref="EK101" ca="1">INDEX(EK$13:EK100,$B101+1,1)</f>
        <v>999999</v>
      </c>
      <c r="EL101" s="535" cm="1">
        <f t="array" aca="1" ref="EL101" ca="1">INDEX(EL$13:EL100,$B101+1,1)</f>
        <v>999999</v>
      </c>
      <c r="EM101" s="535" cm="1">
        <f t="array" aca="1" ref="EM101" ca="1">INDEX(EM$13:EM100,$B101+1,1)</f>
        <v>999999</v>
      </c>
      <c r="EN101" s="782">
        <f t="shared" ca="1" si="411"/>
        <v>0</v>
      </c>
      <c r="EO101" s="782">
        <f t="shared" ca="1" si="411"/>
        <v>0</v>
      </c>
      <c r="EP101" s="782">
        <f t="shared" ca="1" si="411"/>
        <v>999999</v>
      </c>
      <c r="EQ101" s="800" t="str">
        <f t="shared" ca="1" si="508"/>
        <v>-</v>
      </c>
      <c r="ER101" s="800" t="str">
        <f t="shared" ca="1" si="412"/>
        <v>-</v>
      </c>
      <c r="ES101" s="801">
        <f t="shared" ca="1" si="413"/>
        <v>999999</v>
      </c>
      <c r="ET101" s="802" t="str">
        <f t="shared" ca="1" si="509"/>
        <v>-</v>
      </c>
      <c r="EU101" s="781">
        <f t="shared" ca="1" si="414"/>
        <v>0</v>
      </c>
      <c r="EV101" s="779">
        <f t="shared" ca="1" si="510"/>
        <v>0</v>
      </c>
      <c r="EW101" s="780">
        <f t="shared" ca="1" si="511"/>
        <v>999999</v>
      </c>
      <c r="EX101" s="545" cm="1">
        <f t="array" aca="1" ref="EX101" ca="1">INDEX(i.ELMated,$AB101+1,1)</f>
        <v>0.3</v>
      </c>
      <c r="EY101" s="630" cm="1">
        <f t="array" aca="1" ref="EY101" ca="1">INDEX(i.ELMatedEst,$AA101+1,$T101)</f>
        <v>0.3</v>
      </c>
      <c r="EZ101" s="535" t="str" cm="1">
        <f t="array" aca="1" ref="EZ101" ca="1">INDEX(EZ$13:EZ100,$B101+1,1)</f>
        <v>-</v>
      </c>
      <c r="FA101" s="535" t="str" cm="1">
        <f t="array" aca="1" ref="FA101" ca="1">INDEX(FA$13:FA100,$B101+1,1)</f>
        <v>-</v>
      </c>
      <c r="FB101" s="664">
        <f t="shared" ca="1" si="415"/>
        <v>0</v>
      </c>
      <c r="FC101" s="666">
        <f t="shared" ca="1" si="416"/>
        <v>5.0000000000000001E-3</v>
      </c>
      <c r="FD101" s="191">
        <f t="shared" ca="1" si="512"/>
        <v>0.95</v>
      </c>
      <c r="FE101" s="667">
        <f t="shared" ca="1" si="417"/>
        <v>8.3999999999999991E-2</v>
      </c>
      <c r="FF101" s="667">
        <f ca="1">INDEX(CHOOSE($N101,DataAutumn!i.EL_PropnSold,DataWinter!i.EL_PropnSold,DataSpring!i.EL_PropnSold),$AI101,$T101)*INDEX(i.ELMatedEst,$AB101+1,$T101)*i.dAdultRR_ELPropSold
+INDEX(i.dryman,($AJ101-1)*4+$AI101,FF$7)</f>
        <v>0</v>
      </c>
      <c r="FG101" s="667">
        <f ca="1">INDEX(CHOOSE($N101,DataAutumn!i.EL_PropnSold,DataWinter!i.EL_PropnSold,DataSpring!i.EL_PropnSold),$AI101,$T101)*INDEX(i.ELMatedEst,$AB101+1,$T101)*i.dAdultRR_ELPropSold
+INDEX(i.dryman,($AJ101-1)*4+$AI101,FG$7)</f>
        <v>3.125E-2</v>
      </c>
      <c r="FH101" s="667">
        <f ca="1">INDEX(CHOOSE($N101,DataAutumn!i.EL_PropnSold,DataWinter!i.EL_PropnSold,DataSpring!i.EL_PropnSold),$AI101,$T101)*INDEX(i.ELMatedEst,$AB101+1,$T101)*i.dAdultRR_ELPropSold
+INDEX(i.dryman,($AJ101-1)*4+$AI101,FH$7)</f>
        <v>3.125E-2</v>
      </c>
      <c r="FI101" s="667">
        <f ca="1">INDEX(CHOOSE($N101,DataAutumn!i.EL_PropnSold,DataWinter!i.EL_PropnSold,DataSpring!i.EL_PropnSold),$AI101,$T101)*INDEX(i.ELMatedEst,$AB101+1,$T101)*i.dAdultRR_ELPropSold
+INDEX(i.dryman,($AJ101-1)*4+$AI101,FI$7)</f>
        <v>3.125E-2</v>
      </c>
      <c r="FJ101" s="668">
        <f ca="1">INDEX(CHOOSE($N101,DataAutumn!i.EL_PropnSold,DataWinter!i.EL_PropnSold,DataSpring!i.EL_PropnSold),$AI101,$T101)*INDEX(i.ELMatedEst,$AB101+1,$T101)*i.dAdultLSurv_ELPropSold</f>
        <v>0</v>
      </c>
      <c r="FK101" s="666" t="b">
        <f t="shared" ca="1" si="418"/>
        <v>0</v>
      </c>
      <c r="FL101" s="666" t="b">
        <f t="shared" ca="1" si="418"/>
        <v>0</v>
      </c>
      <c r="FM101" s="716" t="b">
        <f t="shared" ca="1" si="419"/>
        <v>1</v>
      </c>
      <c r="FN101" s="666" t="b">
        <f t="shared" ca="1" si="418"/>
        <v>0</v>
      </c>
      <c r="FO101" s="668">
        <f t="shared" ca="1" si="420"/>
        <v>1</v>
      </c>
      <c r="FP101" s="669">
        <f t="shared" ca="1" si="421"/>
        <v>0</v>
      </c>
      <c r="FQ101" s="670" t="b">
        <f t="shared" ca="1" si="422"/>
        <v>0</v>
      </c>
      <c r="FR101" s="665" t="b">
        <f t="shared" ca="1" si="423"/>
        <v>1</v>
      </c>
      <c r="FS101" s="411" t="b">
        <f t="shared" ca="1" si="423"/>
        <v>0</v>
      </c>
      <c r="FT101" s="411" t="b">
        <f t="shared" ca="1" si="423"/>
        <v>0</v>
      </c>
      <c r="FU101" s="87">
        <f t="shared" ca="1" si="424"/>
        <v>2</v>
      </c>
      <c r="FV101" s="87">
        <f t="shared" ca="1" si="424"/>
        <v>2</v>
      </c>
      <c r="FW101" s="411">
        <f t="shared" ca="1" si="425"/>
        <v>1</v>
      </c>
      <c r="FX101" s="411">
        <f t="shared" ca="1" si="426"/>
        <v>1</v>
      </c>
      <c r="FY101" s="411">
        <f t="shared" ca="1" si="426"/>
        <v>1</v>
      </c>
      <c r="FZ101" s="411">
        <f t="shared" ca="1" si="427"/>
        <v>1</v>
      </c>
      <c r="GA101" s="411">
        <f t="shared" ca="1" si="531"/>
        <v>0.35</v>
      </c>
      <c r="GB101" s="411" t="b">
        <f t="shared" ca="1" si="531"/>
        <v>1</v>
      </c>
      <c r="GC101" s="411" t="b">
        <f t="shared" ca="1" si="531"/>
        <v>0</v>
      </c>
      <c r="GD101" s="411" t="b">
        <f t="shared" ca="1" si="531"/>
        <v>0</v>
      </c>
      <c r="GE101" s="411" t="b">
        <f t="shared" ca="1" si="531"/>
        <v>0</v>
      </c>
      <c r="GF101" s="87">
        <f t="shared" ca="1" si="429"/>
        <v>1</v>
      </c>
      <c r="GG101" s="87">
        <f t="shared" ca="1" si="429"/>
        <v>1</v>
      </c>
      <c r="GH101" s="87">
        <f t="shared" ca="1" si="429"/>
        <v>1</v>
      </c>
      <c r="GI101" s="87">
        <f t="shared" ca="1" si="429"/>
        <v>1</v>
      </c>
      <c r="GJ101" s="87">
        <f t="shared" ca="1" si="429"/>
        <v>1</v>
      </c>
      <c r="GK101" s="87">
        <f t="shared" ca="1" si="429"/>
        <v>1</v>
      </c>
      <c r="GL101" s="87">
        <f t="shared" ca="1" si="429"/>
        <v>1</v>
      </c>
      <c r="GM101" s="87">
        <f t="shared" ca="1" si="429"/>
        <v>1</v>
      </c>
      <c r="GN101" s="411" cm="1">
        <f t="array" aca="1" ref="GN101" ca="1">INDEX(i.dse_type,1,$L101)</f>
        <v>0</v>
      </c>
      <c r="GO101" s="535" t="str" cm="1">
        <f t="array" aca="1" ref="GO101" ca="1">INDEX(GO$13:GO100,$B101+1,1)</f>
        <v>-</v>
      </c>
      <c r="GP101" s="535" t="str" cm="1">
        <f t="array" aca="1" ref="GP101" ca="1">INDEX(GP$13:GP100,$B101+1,1)</f>
        <v>-</v>
      </c>
      <c r="GQ101" s="535" t="str" cm="1">
        <f t="array" aca="1" ref="GQ101" ca="1">INDEX(GQ$13:GQ100,$B101+1,1)</f>
        <v>-</v>
      </c>
      <c r="GR101" s="18"/>
      <c r="GS101" s="535" t="str" cm="1">
        <f t="array" aca="1" ref="GS101" ca="1">INDEX(GS$13:GS100,$B101+1,1)</f>
        <v>-</v>
      </c>
      <c r="GT101" s="535" t="str" cm="1">
        <f t="array" aca="1" ref="GT101" ca="1">INDEX(GT$13:GT100,$B101+1,1)</f>
        <v>-</v>
      </c>
      <c r="GU101" s="535" t="str" cm="1">
        <f t="array" aca="1" ref="GU101" ca="1">INDEX(GU$13:GU100,$B101+1,1)</f>
        <v>-</v>
      </c>
      <c r="GV101" s="411" t="str">
        <f t="shared" si="430"/>
        <v>-</v>
      </c>
      <c r="GW101" s="535" t="str" cm="1">
        <f t="array" aca="1" ref="GW101" ca="1">INDEX(GW$13:GW100,$B101+1,1)</f>
        <v>-</v>
      </c>
      <c r="GX101" s="535" cm="1">
        <f t="array" aca="1" ref="GX101" ca="1">INDEX(GX$13:GX100,$B101+1,1)</f>
        <v>1</v>
      </c>
      <c r="GY101" s="535" cm="1">
        <f t="array" aca="1" ref="GY101" ca="1">INDEX(GY$13:GY100,$B101+1,1)</f>
        <v>1</v>
      </c>
      <c r="GZ101" s="535" t="str" cm="1">
        <f t="array" aca="1" ref="GZ101" ca="1">INDEX(GZ$13:GZ100,$B101+1,1)</f>
        <v>-</v>
      </c>
      <c r="HA101" s="535" t="str" cm="1">
        <f t="array" aca="1" ref="HA101" ca="1">INDEX(HA$13:HA100,$B101+1,1)</f>
        <v>-</v>
      </c>
      <c r="HB101" s="535" t="str" cm="1">
        <f t="array" aca="1" ref="HB101" ca="1">INDEX(HB$13:HB100,$B101+1,1)</f>
        <v>-</v>
      </c>
      <c r="HC101" s="535" t="str" cm="1">
        <f t="array" aca="1" ref="HC101" ca="1">INDEX(HC$13:HC100,$B101+1,1)</f>
        <v>-</v>
      </c>
      <c r="HD101" s="535" t="str" cm="1">
        <f t="array" aca="1" ref="HD101" ca="1">INDEX(HD$13:HD100,$B101+1,1)</f>
        <v>-</v>
      </c>
      <c r="HE101" s="535" t="str" cm="1">
        <f t="array" aca="1" ref="HE101" ca="1">INDEX(HE$13:HE100,$B101+1,1)</f>
        <v>-</v>
      </c>
      <c r="HF101" s="535" t="str" cm="1">
        <f t="array" aca="1" ref="HF101" ca="1">INDEX(HF$13:HF100,$B101+1,1)</f>
        <v>-</v>
      </c>
      <c r="HG101" s="535" t="str" cm="1">
        <f t="array" aca="1" ref="HG101" ca="1">INDEX(HG$13:HG100,$B101+1,1)</f>
        <v>-</v>
      </c>
      <c r="HH101" s="535" t="str" cm="1">
        <f t="array" aca="1" ref="HH101" ca="1">INDEX(HH$13:HH100,$B101+1,1)</f>
        <v>-</v>
      </c>
      <c r="HI101" s="535" t="str" cm="1">
        <f t="array" aca="1" ref="HI101" ca="1">INDEX(HI$13:HI100,$B101+1,1)</f>
        <v>-</v>
      </c>
      <c r="HJ101" s="535" t="str" cm="1">
        <f t="array" aca="1" ref="HJ101" ca="1">INDEX(HJ$13:HJ100,$B101+1,1)</f>
        <v>-</v>
      </c>
      <c r="HK101" s="535" t="str" cm="1">
        <f t="array" aca="1" ref="HK101" ca="1">INDEX(HK$13:HK100,$B101+1,1)</f>
        <v>-</v>
      </c>
      <c r="HL101" s="535" t="str" cm="1">
        <f t="array" aca="1" ref="HL101" ca="1">INDEX(HL$13:HL100,$B101+1,1)</f>
        <v>-</v>
      </c>
      <c r="HM101" s="535" t="str" cm="1">
        <f t="array" aca="1" ref="HM101" ca="1">INDEX(HM$13:HM100,$B101+1,1)</f>
        <v>-</v>
      </c>
      <c r="HN101" s="535" t="str" cm="1">
        <f t="array" aca="1" ref="HN101" ca="1">INDEX(HN$13:HN100,$B101+1,1)</f>
        <v>-</v>
      </c>
      <c r="HO101" s="535" t="str" cm="1">
        <f t="array" aca="1" ref="HO101" ca="1">INDEX(HO$13:HO100,$B101+1,1)</f>
        <v>-</v>
      </c>
      <c r="HP101" s="535" t="str" cm="1">
        <f t="array" aca="1" ref="HP101" ca="1">INDEX(HP$13:HP100,$B101+1,1)</f>
        <v>-</v>
      </c>
      <c r="HQ101" s="535" t="str" cm="1">
        <f t="array" aca="1" ref="HQ101" ca="1">INDEX(HQ$13:HQ100,$B101+1,1)</f>
        <v>-</v>
      </c>
      <c r="HR101" s="535" t="str" cm="1">
        <f t="array" aca="1" ref="HR101" ca="1">INDEX(HR$13:HR100,$B101+1,1)</f>
        <v>-</v>
      </c>
      <c r="HS101" s="535" t="str" cm="1">
        <f t="array" aca="1" ref="HS101" ca="1">INDEX(HS$13:HS100,$B101+1,1)</f>
        <v>-</v>
      </c>
      <c r="HT101" s="535" t="str" cm="1">
        <f t="array" aca="1" ref="HT101" ca="1">INDEX(HT$13:HT100,$B101+1,1)</f>
        <v>-</v>
      </c>
      <c r="HU101" s="411">
        <f t="shared" si="431"/>
        <v>0</v>
      </c>
      <c r="HV101" s="535" t="str" cm="1">
        <f t="array" aca="1" ref="HV101" ca="1">INDEX(HV$13:HV100,$B101+1,1)</f>
        <v>-</v>
      </c>
      <c r="HW101" s="535" cm="1">
        <f t="array" aca="1" ref="HW101" ca="1">INDEX(HW$13:HW100,$B101+1,1)</f>
        <v>1</v>
      </c>
      <c r="HX101" s="535" cm="1">
        <f t="array" aca="1" ref="HX101" ca="1">INDEX(HX$13:HX100,$B101+1,1)</f>
        <v>0</v>
      </c>
      <c r="HY101" s="411">
        <f t="shared" si="432"/>
        <v>0</v>
      </c>
      <c r="HZ101" s="535" cm="1">
        <f t="array" aca="1" ref="HZ101" ca="1">INDEX(HZ$13:HZ100,$B101+1,1)</f>
        <v>0</v>
      </c>
      <c r="IA101" s="411">
        <f t="shared" si="532"/>
        <v>0</v>
      </c>
      <c r="IB101" s="411">
        <f t="shared" si="532"/>
        <v>0</v>
      </c>
      <c r="IC101" s="411">
        <f t="shared" si="532"/>
        <v>0</v>
      </c>
      <c r="ID101" s="411">
        <f t="shared" si="532"/>
        <v>0</v>
      </c>
      <c r="IE101" s="411">
        <f t="shared" si="532"/>
        <v>1</v>
      </c>
      <c r="IF101" s="411">
        <f t="shared" si="532"/>
        <v>0</v>
      </c>
      <c r="IG101" s="535" cm="1">
        <f t="array" aca="1" ref="IG101" ca="1">INDEX(IG$13:IG100,$B101+1,1)</f>
        <v>0</v>
      </c>
      <c r="IH101" s="535" cm="1">
        <f t="array" aca="1" ref="IH101" ca="1">INDEX(IH$13:IH100,$B101+1,1)</f>
        <v>0</v>
      </c>
      <c r="II101" s="535" cm="1">
        <f t="array" aca="1" ref="II101" ca="1">INDEX(II$13:II100,$B101+1,1)</f>
        <v>0</v>
      </c>
      <c r="IJ101" s="535" cm="1">
        <f t="array" aca="1" ref="IJ101" ca="1">INDEX(IJ$13:IJ100,$B101+1,1)</f>
        <v>0</v>
      </c>
      <c r="IK101" s="18"/>
      <c r="IL101" s="535" t="str" cm="1">
        <f t="array" aca="1" ref="IL101" ca="1">INDEX(IL$13:IL100,$B101+1,1)</f>
        <v>-</v>
      </c>
      <c r="IM101" s="535" t="str" cm="1">
        <f t="array" aca="1" ref="IM101" ca="1">INDEX(IM$13:IM100,$B101+1,1)</f>
        <v>-</v>
      </c>
      <c r="IN101" s="535" t="str" cm="1">
        <f t="array" aca="1" ref="IN101" ca="1">INDEX(IN$13:IN100,$B101+1,1)</f>
        <v>-</v>
      </c>
      <c r="IO101" s="535" t="str" cm="1">
        <f t="array" aca="1" ref="IO101" ca="1">INDEX(IO$13:IO100,$B101+1,1)</f>
        <v>-</v>
      </c>
      <c r="IP101" s="535" t="str" cm="1">
        <f t="array" aca="1" ref="IP101" ca="1">INDEX(IP$13:IP100,$B101+1,1)</f>
        <v>-</v>
      </c>
      <c r="IQ101" s="535" t="str" cm="1">
        <f t="array" aca="1" ref="IQ101" ca="1">INDEX(IQ$13:IQ100,$B101+1,1)</f>
        <v>-</v>
      </c>
      <c r="IR101" s="535" t="str" cm="1">
        <f t="array" aca="1" ref="IR101" ca="1">INDEX(IR$13:IR100,$B101+1,1)</f>
        <v>-</v>
      </c>
      <c r="IS101" s="535" t="str" cm="1">
        <f t="array" aca="1" ref="IS101" ca="1">INDEX(IS$13:IS100,$B101+1,1)</f>
        <v>-</v>
      </c>
      <c r="IT101" s="535" t="str" cm="1">
        <f t="array" aca="1" ref="IT101" ca="1">INDEX(IT$13:IT100,$B101+1,1)</f>
        <v>-</v>
      </c>
      <c r="IU101" s="535" t="str" cm="1">
        <f t="array" aca="1" ref="IU101" ca="1">INDEX(IU$13:IU100,$B101+1,1)</f>
        <v>-</v>
      </c>
      <c r="IV101" s="535" t="str" cm="1">
        <f t="array" aca="1" ref="IV101" ca="1">INDEX(IV$13:IV100,$B101+1,1)</f>
        <v>-</v>
      </c>
      <c r="IW101" s="535" t="str" cm="1">
        <f t="array" aca="1" ref="IW101" ca="1">INDEX(IW$13:IW100,$B101+1,1)</f>
        <v>-</v>
      </c>
      <c r="IX101" s="535" t="str" cm="1">
        <f t="array" aca="1" ref="IX101" ca="1">INDEX(IX$13:IX100,$B101+1,1)</f>
        <v>-</v>
      </c>
      <c r="IY101" s="535" t="str" cm="1">
        <f t="array" aca="1" ref="IY101" ca="1">INDEX(IY$13:IY100,$B101+1,1)</f>
        <v>-</v>
      </c>
      <c r="IZ101" s="535" t="str" cm="1">
        <f t="array" aca="1" ref="IZ101" ca="1">INDEX(IZ$13:IZ100,$B101+1,1)</f>
        <v>-</v>
      </c>
      <c r="JA101" s="535" t="str" cm="1">
        <f t="array" aca="1" ref="JA101" ca="1">INDEX(JA$13:JA100,$B101+1,1)</f>
        <v>-</v>
      </c>
      <c r="JB101" s="535" cm="1">
        <f t="array" aca="1" ref="JB101" ca="1">INDEX(JB$13:JB100,$B101+1,1)</f>
        <v>0</v>
      </c>
      <c r="JC101" s="535" cm="1">
        <f t="array" aca="1" ref="JC101" ca="1">INDEX(JC$13:JC100,$B101+1,1)</f>
        <v>0</v>
      </c>
      <c r="JD101" s="545" cm="1">
        <f t="array" aca="1" ref="JD101" ca="1">IF(AND($N101=JD$10,$AS101&lt;&gt;0),INDEX(i.LTWFeedLevels,$AS101,12),0)</f>
        <v>0</v>
      </c>
      <c r="JE101" s="630" cm="1">
        <f t="array" aca="1" ref="JE101" ca="1">IF(AND($N101=JE$10,$AT101&lt;&gt;0),INDEX(i.LTWFeedLevels,$AT101,12),0)</f>
        <v>0</v>
      </c>
      <c r="JF101" s="457">
        <f t="shared" ca="1" si="513"/>
        <v>0</v>
      </c>
      <c r="JG101" s="457">
        <f t="shared" ca="1" si="434"/>
        <v>0</v>
      </c>
      <c r="JH101" s="457">
        <f t="shared" ca="1" si="435"/>
        <v>0</v>
      </c>
      <c r="JI101" s="545" cm="1">
        <f t="array" aca="1" ref="JI101" ca="1">IF(AND($N101=JI$10,$AS101&lt;&gt;0),INDEX(i.LTWFeedLevels,$AS101,12),0)</f>
        <v>0</v>
      </c>
      <c r="JJ101" s="630" cm="1">
        <f t="array" aca="1" ref="JJ101" ca="1">IF(AND($N101=JJ$10,$AT101&lt;&gt;0),INDEX(i.LTWFeedLevels,$AT101,12),0)</f>
        <v>0</v>
      </c>
      <c r="JK101" s="457">
        <f t="shared" ca="1" si="436"/>
        <v>0</v>
      </c>
      <c r="JL101" s="457">
        <f t="shared" ca="1" si="437"/>
        <v>0</v>
      </c>
      <c r="JM101" s="457">
        <f t="shared" ca="1" si="438"/>
        <v>0</v>
      </c>
      <c r="JN101" s="545" cm="1">
        <f t="array" aca="1" ref="JN101" ca="1">IF(AND($N101=JN$10,$AS101&lt;&gt;0),INDEX(i.LTWFeedLevels,$AS101,12),0)</f>
        <v>0</v>
      </c>
      <c r="JO101" s="630" cm="1">
        <f t="array" aca="1" ref="JO101" ca="1">IF(AND($N101=JO$10,$AT101&lt;&gt;0),INDEX(i.LTWFeedLevels,$AT101,12),0)</f>
        <v>0</v>
      </c>
      <c r="JP101" s="457">
        <f t="shared" ca="1" si="439"/>
        <v>0</v>
      </c>
      <c r="JQ101" s="457">
        <f t="shared" ca="1" si="440"/>
        <v>0</v>
      </c>
      <c r="JR101" s="457">
        <f t="shared" ca="1" si="441"/>
        <v>0</v>
      </c>
      <c r="JS101" s="189">
        <f t="shared" ca="1" si="533"/>
        <v>0</v>
      </c>
      <c r="JT101" s="189">
        <f t="shared" ca="1" si="533"/>
        <v>0</v>
      </c>
      <c r="JU101" s="189">
        <f t="shared" ca="1" si="533"/>
        <v>0</v>
      </c>
      <c r="JV101" s="189">
        <f t="shared" ca="1" si="533"/>
        <v>0</v>
      </c>
      <c r="JW101" s="189">
        <f t="shared" ca="1" si="533"/>
        <v>0</v>
      </c>
      <c r="JX101" s="189">
        <f t="shared" ca="1" si="533"/>
        <v>0</v>
      </c>
      <c r="JY101" s="189">
        <f t="shared" ca="1" si="533"/>
        <v>0</v>
      </c>
      <c r="JZ101" s="189">
        <f t="shared" ca="1" si="533"/>
        <v>0</v>
      </c>
      <c r="KA101" s="189">
        <f t="shared" ca="1" si="533"/>
        <v>0</v>
      </c>
      <c r="KB101" s="189">
        <f t="shared" ca="1" si="533"/>
        <v>0</v>
      </c>
      <c r="KC101" s="189">
        <f t="shared" ca="1" si="534"/>
        <v>0</v>
      </c>
      <c r="KD101" s="189">
        <f t="shared" ca="1" si="534"/>
        <v>0</v>
      </c>
      <c r="KE101" s="189">
        <f t="shared" ca="1" si="534"/>
        <v>0</v>
      </c>
      <c r="KF101" s="189">
        <f t="shared" ca="1" si="534"/>
        <v>0</v>
      </c>
      <c r="KG101" s="189">
        <f t="shared" ca="1" si="534"/>
        <v>0</v>
      </c>
      <c r="KH101" s="189">
        <f t="shared" ca="1" si="534"/>
        <v>0</v>
      </c>
      <c r="KI101" s="189">
        <f t="shared" ca="1" si="534"/>
        <v>0</v>
      </c>
      <c r="KJ101" s="189">
        <f t="shared" ca="1" si="534"/>
        <v>0</v>
      </c>
      <c r="KK101" s="189">
        <f t="shared" ca="1" si="534"/>
        <v>0</v>
      </c>
      <c r="KL101" s="189">
        <f t="shared" ca="1" si="534"/>
        <v>0</v>
      </c>
      <c r="KM101" s="189">
        <f t="shared" ca="1" si="535"/>
        <v>0</v>
      </c>
      <c r="KN101" s="189">
        <f t="shared" ca="1" si="535"/>
        <v>0</v>
      </c>
      <c r="KO101" s="189">
        <f t="shared" ca="1" si="535"/>
        <v>0</v>
      </c>
      <c r="KP101" s="189">
        <f t="shared" ca="1" si="535"/>
        <v>0</v>
      </c>
      <c r="KQ101" s="189">
        <f t="shared" ca="1" si="535"/>
        <v>0</v>
      </c>
      <c r="KR101" s="189">
        <f t="shared" ca="1" si="535"/>
        <v>0</v>
      </c>
      <c r="KS101" s="189">
        <f t="shared" ca="1" si="535"/>
        <v>0</v>
      </c>
      <c r="KT101" s="189">
        <f t="shared" ca="1" si="535"/>
        <v>0</v>
      </c>
      <c r="KU101" s="189">
        <f t="shared" ca="1" si="535"/>
        <v>0</v>
      </c>
      <c r="KV101" s="189">
        <f t="shared" ca="1" si="535"/>
        <v>0</v>
      </c>
      <c r="KW101" s="189">
        <f t="shared" ca="1" si="536"/>
        <v>0</v>
      </c>
      <c r="KX101" s="189">
        <f t="shared" ca="1" si="536"/>
        <v>0</v>
      </c>
      <c r="KY101" s="189">
        <f t="shared" ca="1" si="536"/>
        <v>0</v>
      </c>
      <c r="KZ101" s="189">
        <f t="shared" ca="1" si="536"/>
        <v>0</v>
      </c>
      <c r="LA101" s="189">
        <f t="shared" ca="1" si="536"/>
        <v>0</v>
      </c>
      <c r="LB101" s="189">
        <f t="shared" ca="1" si="536"/>
        <v>0</v>
      </c>
      <c r="LC101" s="189">
        <f t="shared" ca="1" si="536"/>
        <v>0</v>
      </c>
      <c r="LD101" s="189">
        <f t="shared" ca="1" si="536"/>
        <v>0</v>
      </c>
      <c r="LE101" s="189">
        <f t="shared" ca="1" si="536"/>
        <v>0</v>
      </c>
      <c r="LF101" s="189">
        <f t="shared" ca="1" si="536"/>
        <v>0</v>
      </c>
      <c r="LG101" s="189">
        <f t="shared" ca="1" si="537"/>
        <v>0</v>
      </c>
      <c r="LH101" s="189">
        <f t="shared" ca="1" si="537"/>
        <v>0</v>
      </c>
      <c r="LI101" s="189">
        <f t="shared" ca="1" si="537"/>
        <v>0</v>
      </c>
      <c r="LJ101" s="189">
        <f t="shared" ca="1" si="537"/>
        <v>0</v>
      </c>
      <c r="LK101" s="189">
        <f t="shared" ca="1" si="537"/>
        <v>0</v>
      </c>
      <c r="LL101" s="189">
        <f t="shared" ca="1" si="537"/>
        <v>0</v>
      </c>
      <c r="LM101" s="189">
        <f t="shared" ca="1" si="537"/>
        <v>0</v>
      </c>
      <c r="LN101" s="189">
        <f t="shared" ca="1" si="537"/>
        <v>0</v>
      </c>
      <c r="LO101" s="189">
        <f t="shared" ca="1" si="537"/>
        <v>0</v>
      </c>
      <c r="LP101" s="189">
        <f t="shared" ca="1" si="537"/>
        <v>0</v>
      </c>
      <c r="LQ101" s="189">
        <f t="shared" ca="1" si="538"/>
        <v>0</v>
      </c>
      <c r="LR101" s="189">
        <f t="shared" ca="1" si="538"/>
        <v>0</v>
      </c>
      <c r="LS101" s="189">
        <f t="shared" ca="1" si="538"/>
        <v>0</v>
      </c>
      <c r="LT101" s="189">
        <f t="shared" ca="1" si="538"/>
        <v>0</v>
      </c>
      <c r="LU101" s="189">
        <f t="shared" ca="1" si="538"/>
        <v>0</v>
      </c>
      <c r="LV101" s="189">
        <f t="shared" ca="1" si="538"/>
        <v>0</v>
      </c>
      <c r="LW101" s="189">
        <f t="shared" ca="1" si="538"/>
        <v>0</v>
      </c>
      <c r="LX101" s="189">
        <f t="shared" ca="1" si="538"/>
        <v>0</v>
      </c>
      <c r="LY101" s="189">
        <f t="shared" ca="1" si="538"/>
        <v>0</v>
      </c>
      <c r="LZ101" s="189">
        <f t="shared" ca="1" si="538"/>
        <v>0</v>
      </c>
      <c r="MA101" s="189">
        <f t="shared" ca="1" si="539"/>
        <v>0</v>
      </c>
      <c r="MB101" s="189">
        <f t="shared" ca="1" si="539"/>
        <v>0</v>
      </c>
      <c r="MC101" s="189">
        <f t="shared" ca="1" si="539"/>
        <v>0</v>
      </c>
      <c r="MD101" s="189">
        <f t="shared" ca="1" si="539"/>
        <v>0</v>
      </c>
      <c r="ME101" s="189">
        <f t="shared" ca="1" si="539"/>
        <v>0</v>
      </c>
      <c r="MF101" s="189">
        <f t="shared" ca="1" si="539"/>
        <v>0</v>
      </c>
      <c r="MG101" s="189">
        <f t="shared" ca="1" si="539"/>
        <v>0</v>
      </c>
      <c r="MH101" s="189">
        <f t="shared" ca="1" si="539"/>
        <v>0</v>
      </c>
      <c r="MI101" s="189">
        <f t="shared" ca="1" si="539"/>
        <v>0</v>
      </c>
      <c r="MJ101" s="189">
        <f t="shared" ca="1" si="539"/>
        <v>0</v>
      </c>
      <c r="MK101" s="189">
        <f t="shared" ca="1" si="539"/>
        <v>0</v>
      </c>
      <c r="ML101" s="189">
        <f t="shared" ca="1" si="539"/>
        <v>0</v>
      </c>
      <c r="MM101" s="557">
        <f t="shared" ca="1" si="540"/>
        <v>0</v>
      </c>
      <c r="MN101" s="557">
        <f t="shared" ca="1" si="540"/>
        <v>0</v>
      </c>
      <c r="MO101" s="557">
        <f t="shared" ca="1" si="540"/>
        <v>0</v>
      </c>
      <c r="MP101" s="557">
        <f t="shared" ca="1" si="540"/>
        <v>0</v>
      </c>
      <c r="MQ101" s="557">
        <f t="shared" ca="1" si="540"/>
        <v>0</v>
      </c>
      <c r="MR101" s="557">
        <f t="shared" ca="1" si="540"/>
        <v>0</v>
      </c>
      <c r="MS101" s="557">
        <f t="shared" ca="1" si="540"/>
        <v>0</v>
      </c>
      <c r="MT101" s="557">
        <f t="shared" ca="1" si="540"/>
        <v>0</v>
      </c>
      <c r="MU101" s="557">
        <f t="shared" ca="1" si="540"/>
        <v>0</v>
      </c>
      <c r="MV101" s="557">
        <f t="shared" ca="1" si="540"/>
        <v>0</v>
      </c>
      <c r="MW101" s="557">
        <f t="shared" ca="1" si="541"/>
        <v>0</v>
      </c>
      <c r="MX101" s="557">
        <f t="shared" ca="1" si="541"/>
        <v>0</v>
      </c>
      <c r="MY101" s="557">
        <f t="shared" ca="1" si="541"/>
        <v>0</v>
      </c>
      <c r="MZ101" s="557">
        <f t="shared" ca="1" si="541"/>
        <v>0</v>
      </c>
      <c r="NA101" s="557">
        <f t="shared" ca="1" si="541"/>
        <v>0</v>
      </c>
      <c r="NB101" s="557">
        <f t="shared" ca="1" si="541"/>
        <v>0</v>
      </c>
      <c r="NC101" s="557">
        <f t="shared" ca="1" si="541"/>
        <v>0</v>
      </c>
      <c r="ND101" s="557">
        <f t="shared" ca="1" si="541"/>
        <v>0</v>
      </c>
      <c r="NE101" s="557">
        <f t="shared" ca="1" si="541"/>
        <v>0</v>
      </c>
      <c r="NF101" s="557">
        <f t="shared" ca="1" si="541"/>
        <v>0</v>
      </c>
      <c r="NG101" s="557">
        <f t="shared" ca="1" si="542"/>
        <v>0</v>
      </c>
      <c r="NH101" s="557">
        <f t="shared" ca="1" si="542"/>
        <v>0</v>
      </c>
      <c r="NI101" s="557">
        <f t="shared" ca="1" si="542"/>
        <v>0</v>
      </c>
      <c r="NJ101" s="557">
        <f t="shared" ca="1" si="542"/>
        <v>0</v>
      </c>
      <c r="NK101" s="557">
        <f t="shared" ca="1" si="542"/>
        <v>0</v>
      </c>
      <c r="NL101" s="557">
        <f t="shared" ca="1" si="542"/>
        <v>0</v>
      </c>
      <c r="NM101" s="557">
        <f t="shared" ca="1" si="542"/>
        <v>0</v>
      </c>
      <c r="NN101" s="557">
        <f t="shared" ca="1" si="542"/>
        <v>0</v>
      </c>
      <c r="NO101" s="557">
        <f t="shared" ca="1" si="542"/>
        <v>0</v>
      </c>
      <c r="NP101" s="557">
        <f t="shared" ca="1" si="542"/>
        <v>0</v>
      </c>
      <c r="NQ101" s="557">
        <f t="shared" ca="1" si="543"/>
        <v>0</v>
      </c>
      <c r="NR101" s="557">
        <f t="shared" ca="1" si="543"/>
        <v>0</v>
      </c>
      <c r="NS101" s="557">
        <f t="shared" ca="1" si="543"/>
        <v>0</v>
      </c>
      <c r="NT101" s="557">
        <f t="shared" ca="1" si="543"/>
        <v>0</v>
      </c>
      <c r="NU101" s="557">
        <f t="shared" ca="1" si="543"/>
        <v>0</v>
      </c>
      <c r="NV101" s="557">
        <f t="shared" ca="1" si="543"/>
        <v>0</v>
      </c>
      <c r="NW101" s="557">
        <f t="shared" ca="1" si="543"/>
        <v>0</v>
      </c>
      <c r="NX101" s="557">
        <f t="shared" ca="1" si="543"/>
        <v>0</v>
      </c>
      <c r="NY101" s="557">
        <f t="shared" ca="1" si="543"/>
        <v>0</v>
      </c>
      <c r="NZ101" s="557">
        <f t="shared" ca="1" si="543"/>
        <v>0</v>
      </c>
      <c r="OA101" s="557">
        <f t="shared" ca="1" si="544"/>
        <v>0</v>
      </c>
      <c r="OB101" s="557">
        <f t="shared" ca="1" si="544"/>
        <v>0</v>
      </c>
      <c r="OC101" s="557">
        <f t="shared" ca="1" si="544"/>
        <v>0</v>
      </c>
      <c r="OD101" s="557">
        <f t="shared" ca="1" si="544"/>
        <v>0</v>
      </c>
      <c r="OE101" s="557">
        <f t="shared" ca="1" si="544"/>
        <v>0</v>
      </c>
      <c r="OF101" s="557">
        <f t="shared" ca="1" si="544"/>
        <v>0</v>
      </c>
      <c r="OG101" s="557">
        <f t="shared" ca="1" si="544"/>
        <v>0</v>
      </c>
      <c r="OH101" s="557">
        <f t="shared" ca="1" si="544"/>
        <v>0</v>
      </c>
      <c r="OI101" s="557">
        <f t="shared" ca="1" si="544"/>
        <v>0</v>
      </c>
      <c r="OJ101" s="557">
        <f t="shared" ca="1" si="544"/>
        <v>0</v>
      </c>
      <c r="OK101" s="557">
        <f t="shared" ca="1" si="545"/>
        <v>0</v>
      </c>
      <c r="OL101" s="557">
        <f t="shared" ca="1" si="545"/>
        <v>0</v>
      </c>
      <c r="OM101" s="557">
        <f t="shared" ca="1" si="545"/>
        <v>0</v>
      </c>
      <c r="ON101" s="557">
        <f t="shared" ca="1" si="545"/>
        <v>0</v>
      </c>
      <c r="OO101" s="557">
        <f t="shared" ca="1" si="545"/>
        <v>0</v>
      </c>
      <c r="OP101" s="557">
        <f t="shared" ca="1" si="545"/>
        <v>0</v>
      </c>
      <c r="OQ101" s="557">
        <f t="shared" ca="1" si="545"/>
        <v>0</v>
      </c>
      <c r="OR101" s="557">
        <f t="shared" ca="1" si="545"/>
        <v>0</v>
      </c>
      <c r="OS101" s="557">
        <f t="shared" ca="1" si="545"/>
        <v>0</v>
      </c>
      <c r="OT101" s="557">
        <f t="shared" ca="1" si="545"/>
        <v>0</v>
      </c>
      <c r="OU101" s="557">
        <f t="shared" ca="1" si="546"/>
        <v>0</v>
      </c>
      <c r="OV101" s="557">
        <f t="shared" ca="1" si="546"/>
        <v>0</v>
      </c>
      <c r="OW101" s="557">
        <f t="shared" ca="1" si="546"/>
        <v>0</v>
      </c>
      <c r="OX101" s="557">
        <f t="shared" ca="1" si="546"/>
        <v>0</v>
      </c>
      <c r="OY101" s="557">
        <f t="shared" ca="1" si="546"/>
        <v>0</v>
      </c>
      <c r="OZ101" s="557">
        <f t="shared" ca="1" si="546"/>
        <v>0</v>
      </c>
      <c r="PA101" s="557">
        <f t="shared" ca="1" si="546"/>
        <v>0</v>
      </c>
      <c r="PB101" s="557">
        <f t="shared" ca="1" si="546"/>
        <v>0</v>
      </c>
      <c r="PC101" s="557">
        <f t="shared" ca="1" si="546"/>
        <v>0</v>
      </c>
      <c r="PD101" s="557">
        <f t="shared" ca="1" si="546"/>
        <v>0</v>
      </c>
      <c r="PE101" s="557">
        <f t="shared" ca="1" si="547"/>
        <v>0</v>
      </c>
      <c r="PF101" s="557">
        <f t="shared" ca="1" si="547"/>
        <v>0</v>
      </c>
      <c r="PG101" s="557">
        <f t="shared" ca="1" si="547"/>
        <v>0</v>
      </c>
      <c r="PH101" s="557">
        <f t="shared" ca="1" si="547"/>
        <v>0</v>
      </c>
      <c r="PI101" s="557">
        <f t="shared" ca="1" si="547"/>
        <v>0</v>
      </c>
      <c r="PJ101" s="557">
        <f t="shared" ca="1" si="547"/>
        <v>0</v>
      </c>
      <c r="PK101" s="557">
        <f t="shared" ca="1" si="547"/>
        <v>0</v>
      </c>
      <c r="PL101" s="557">
        <f t="shared" ca="1" si="547"/>
        <v>0</v>
      </c>
      <c r="PM101" s="557">
        <f t="shared" ca="1" si="547"/>
        <v>0</v>
      </c>
      <c r="PN101" s="557">
        <f t="shared" ca="1" si="547"/>
        <v>0</v>
      </c>
      <c r="PO101" s="557">
        <f t="shared" ca="1" si="548"/>
        <v>0</v>
      </c>
      <c r="PP101" s="557">
        <f t="shared" ca="1" si="548"/>
        <v>0</v>
      </c>
      <c r="PQ101" s="557">
        <f t="shared" ca="1" si="548"/>
        <v>0</v>
      </c>
      <c r="PR101" s="557">
        <f t="shared" ca="1" si="548"/>
        <v>0</v>
      </c>
      <c r="PS101" s="557">
        <f t="shared" ca="1" si="548"/>
        <v>0</v>
      </c>
      <c r="PT101" s="557">
        <f t="shared" ca="1" si="548"/>
        <v>0</v>
      </c>
      <c r="PU101" s="557">
        <f t="shared" ca="1" si="548"/>
        <v>0</v>
      </c>
      <c r="PV101" s="557">
        <f t="shared" ca="1" si="548"/>
        <v>0</v>
      </c>
      <c r="PW101" s="557">
        <f t="shared" ca="1" si="548"/>
        <v>0</v>
      </c>
      <c r="PX101" s="557">
        <f t="shared" ca="1" si="548"/>
        <v>0</v>
      </c>
      <c r="PY101" s="557">
        <f t="shared" ca="1" si="549"/>
        <v>0</v>
      </c>
      <c r="PZ101" s="557">
        <f t="shared" ca="1" si="549"/>
        <v>0</v>
      </c>
      <c r="QA101" s="557">
        <f t="shared" ca="1" si="549"/>
        <v>0</v>
      </c>
      <c r="QB101" s="557">
        <f t="shared" ca="1" si="549"/>
        <v>0</v>
      </c>
      <c r="QC101" s="557">
        <f t="shared" ca="1" si="549"/>
        <v>0</v>
      </c>
      <c r="QD101" s="557">
        <f t="shared" ca="1" si="549"/>
        <v>0</v>
      </c>
      <c r="QE101" s="557">
        <f t="shared" ca="1" si="549"/>
        <v>0</v>
      </c>
      <c r="QF101" s="557">
        <f t="shared" ca="1" si="549"/>
        <v>0</v>
      </c>
      <c r="QG101" s="557">
        <f t="shared" ca="1" si="549"/>
        <v>0</v>
      </c>
      <c r="QH101" s="557">
        <f t="shared" ca="1" si="549"/>
        <v>0</v>
      </c>
      <c r="QI101" s="557">
        <f t="shared" ca="1" si="550"/>
        <v>0</v>
      </c>
      <c r="QJ101" s="557">
        <f t="shared" ca="1" si="550"/>
        <v>0</v>
      </c>
      <c r="QK101" s="557">
        <f t="shared" ca="1" si="550"/>
        <v>0</v>
      </c>
      <c r="QL101" s="557">
        <f t="shared" ca="1" si="550"/>
        <v>0</v>
      </c>
      <c r="QM101" s="557">
        <f t="shared" ca="1" si="550"/>
        <v>0</v>
      </c>
      <c r="QN101" s="557">
        <f t="shared" ca="1" si="550"/>
        <v>0</v>
      </c>
      <c r="QO101" s="557">
        <f t="shared" ca="1" si="550"/>
        <v>0</v>
      </c>
      <c r="QP101" s="557">
        <f t="shared" ca="1" si="550"/>
        <v>0</v>
      </c>
      <c r="QQ101" s="557">
        <f t="shared" ca="1" si="550"/>
        <v>0</v>
      </c>
      <c r="QR101" s="557">
        <f t="shared" ca="1" si="550"/>
        <v>0</v>
      </c>
      <c r="QS101" s="557">
        <f t="shared" ca="1" si="551"/>
        <v>0</v>
      </c>
      <c r="QT101" s="557">
        <f t="shared" ca="1" si="551"/>
        <v>0</v>
      </c>
      <c r="QU101" s="557">
        <f t="shared" ca="1" si="551"/>
        <v>0</v>
      </c>
      <c r="QV101" s="557">
        <f t="shared" ca="1" si="551"/>
        <v>0</v>
      </c>
      <c r="QW101" s="557">
        <f t="shared" ca="1" si="551"/>
        <v>0</v>
      </c>
      <c r="QX101" s="557">
        <f t="shared" ca="1" si="551"/>
        <v>0</v>
      </c>
      <c r="QY101" s="557">
        <f t="shared" ca="1" si="551"/>
        <v>0</v>
      </c>
      <c r="QZ101" s="557">
        <f t="shared" ca="1" si="551"/>
        <v>0</v>
      </c>
      <c r="RA101" s="557">
        <f t="shared" ca="1" si="551"/>
        <v>0</v>
      </c>
      <c r="RB101" s="557">
        <f t="shared" ca="1" si="551"/>
        <v>0</v>
      </c>
      <c r="RC101" s="557">
        <f t="shared" ca="1" si="552"/>
        <v>0</v>
      </c>
      <c r="RD101" s="557">
        <f t="shared" ca="1" si="552"/>
        <v>0</v>
      </c>
      <c r="RE101" s="557">
        <f t="shared" ca="1" si="552"/>
        <v>0</v>
      </c>
      <c r="RF101" s="557">
        <f t="shared" ca="1" si="552"/>
        <v>0</v>
      </c>
      <c r="RG101" s="557">
        <f t="shared" ca="1" si="552"/>
        <v>0</v>
      </c>
      <c r="RH101" s="557">
        <f t="shared" ca="1" si="552"/>
        <v>0</v>
      </c>
      <c r="RI101" s="557">
        <f t="shared" ca="1" si="552"/>
        <v>0</v>
      </c>
      <c r="RJ101" s="557">
        <f t="shared" ca="1" si="552"/>
        <v>0</v>
      </c>
      <c r="RK101" s="557">
        <f t="shared" ca="1" si="552"/>
        <v>0</v>
      </c>
      <c r="RL101" s="557">
        <f t="shared" ca="1" si="552"/>
        <v>0</v>
      </c>
      <c r="RM101" s="557">
        <f t="shared" ca="1" si="553"/>
        <v>0</v>
      </c>
      <c r="RN101" s="557">
        <f t="shared" ca="1" si="553"/>
        <v>0</v>
      </c>
      <c r="RO101" s="557">
        <f t="shared" ca="1" si="553"/>
        <v>0</v>
      </c>
      <c r="RP101" s="557">
        <f t="shared" ca="1" si="553"/>
        <v>0</v>
      </c>
      <c r="RQ101" s="557">
        <f t="shared" ca="1" si="553"/>
        <v>0</v>
      </c>
      <c r="RR101" s="557">
        <f t="shared" ca="1" si="553"/>
        <v>0</v>
      </c>
      <c r="RS101" s="557">
        <f t="shared" ca="1" si="553"/>
        <v>0</v>
      </c>
      <c r="RT101" s="557">
        <f t="shared" ca="1" si="553"/>
        <v>0</v>
      </c>
      <c r="RU101" s="557">
        <f t="shared" ca="1" si="553"/>
        <v>0</v>
      </c>
      <c r="RV101" s="557">
        <f t="shared" ca="1" si="553"/>
        <v>0</v>
      </c>
      <c r="RW101" s="557">
        <f t="shared" ca="1" si="554"/>
        <v>0</v>
      </c>
      <c r="RX101" s="557">
        <f t="shared" ca="1" si="554"/>
        <v>0</v>
      </c>
      <c r="RY101" s="557">
        <f t="shared" ca="1" si="554"/>
        <v>0</v>
      </c>
      <c r="RZ101" s="557">
        <f t="shared" ca="1" si="554"/>
        <v>0</v>
      </c>
      <c r="SA101" s="557">
        <f t="shared" ca="1" si="554"/>
        <v>0</v>
      </c>
      <c r="SB101" s="557">
        <f t="shared" ca="1" si="554"/>
        <v>0</v>
      </c>
      <c r="SC101" s="557">
        <f t="shared" ca="1" si="554"/>
        <v>0</v>
      </c>
      <c r="SD101" s="557">
        <f t="shared" ca="1" si="554"/>
        <v>0</v>
      </c>
      <c r="SE101" s="557">
        <f t="shared" ca="1" si="554"/>
        <v>0</v>
      </c>
      <c r="SF101" s="557">
        <f t="shared" ca="1" si="554"/>
        <v>0</v>
      </c>
      <c r="SG101" s="557">
        <f t="shared" ca="1" si="555"/>
        <v>0</v>
      </c>
      <c r="SH101" s="557">
        <f t="shared" ca="1" si="555"/>
        <v>0</v>
      </c>
      <c r="SI101" s="557">
        <f t="shared" ca="1" si="555"/>
        <v>0</v>
      </c>
      <c r="SJ101" s="557">
        <f t="shared" ca="1" si="555"/>
        <v>0</v>
      </c>
      <c r="SK101" s="557">
        <f t="shared" ca="1" si="555"/>
        <v>0</v>
      </c>
      <c r="SL101" s="557">
        <f t="shared" ca="1" si="555"/>
        <v>0</v>
      </c>
      <c r="SM101" s="557">
        <f t="shared" ca="1" si="555"/>
        <v>0</v>
      </c>
      <c r="SN101" s="557">
        <f t="shared" ca="1" si="555"/>
        <v>0</v>
      </c>
      <c r="SO101" s="557">
        <f t="shared" ca="1" si="555"/>
        <v>0</v>
      </c>
      <c r="SP101" s="557">
        <f t="shared" ca="1" si="555"/>
        <v>0</v>
      </c>
      <c r="SQ101" s="557">
        <f t="shared" ca="1" si="556"/>
        <v>0</v>
      </c>
      <c r="SR101" s="557">
        <f t="shared" ca="1" si="556"/>
        <v>0</v>
      </c>
      <c r="SS101" s="557">
        <f t="shared" ca="1" si="556"/>
        <v>0</v>
      </c>
      <c r="ST101" s="557">
        <f t="shared" ca="1" si="556"/>
        <v>0</v>
      </c>
      <c r="SU101" s="557">
        <f t="shared" ca="1" si="556"/>
        <v>0</v>
      </c>
      <c r="SV101" s="557">
        <f t="shared" ca="1" si="556"/>
        <v>0</v>
      </c>
      <c r="SW101" s="557">
        <f t="shared" ca="1" si="556"/>
        <v>0</v>
      </c>
      <c r="SX101" s="557">
        <f t="shared" ca="1" si="556"/>
        <v>0</v>
      </c>
      <c r="SY101" s="557">
        <f t="shared" ca="1" si="556"/>
        <v>0</v>
      </c>
      <c r="SZ101" s="557">
        <f t="shared" ca="1" si="556"/>
        <v>0</v>
      </c>
      <c r="TA101" s="557">
        <f t="shared" ca="1" si="557"/>
        <v>0</v>
      </c>
      <c r="TB101" s="557">
        <f t="shared" ca="1" si="557"/>
        <v>0</v>
      </c>
      <c r="TC101" s="557">
        <f t="shared" ca="1" si="557"/>
        <v>0</v>
      </c>
      <c r="TD101" s="557">
        <f t="shared" ca="1" si="557"/>
        <v>0</v>
      </c>
      <c r="TE101" s="557">
        <f t="shared" ca="1" si="557"/>
        <v>0</v>
      </c>
      <c r="TF101" s="557">
        <f t="shared" ca="1" si="557"/>
        <v>0</v>
      </c>
      <c r="TG101" s="557">
        <f t="shared" ca="1" si="557"/>
        <v>0</v>
      </c>
      <c r="TH101" s="557">
        <f t="shared" ca="1" si="557"/>
        <v>0</v>
      </c>
      <c r="TI101" s="557">
        <f t="shared" ca="1" si="557"/>
        <v>0</v>
      </c>
      <c r="TJ101" s="557">
        <f t="shared" ca="1" si="557"/>
        <v>0</v>
      </c>
      <c r="TK101" s="557">
        <f t="shared" ca="1" si="558"/>
        <v>0</v>
      </c>
      <c r="TL101" s="557">
        <f t="shared" ca="1" si="558"/>
        <v>0</v>
      </c>
      <c r="TM101" s="557">
        <f t="shared" ca="1" si="558"/>
        <v>0</v>
      </c>
      <c r="TN101" s="557">
        <f t="shared" ca="1" si="558"/>
        <v>0</v>
      </c>
      <c r="TO101" s="557">
        <f t="shared" ca="1" si="558"/>
        <v>0</v>
      </c>
      <c r="TP101" s="557">
        <f t="shared" ca="1" si="558"/>
        <v>0</v>
      </c>
      <c r="TQ101" s="557">
        <f t="shared" ca="1" si="558"/>
        <v>0</v>
      </c>
      <c r="TR101" s="557">
        <f t="shared" ca="1" si="558"/>
        <v>0</v>
      </c>
      <c r="TS101" s="557">
        <f t="shared" ca="1" si="558"/>
        <v>0</v>
      </c>
      <c r="TT101" s="557">
        <f t="shared" ca="1" si="558"/>
        <v>0</v>
      </c>
      <c r="TU101" s="557">
        <f t="shared" ca="1" si="559"/>
        <v>0</v>
      </c>
      <c r="TV101" s="557">
        <f t="shared" ca="1" si="559"/>
        <v>0</v>
      </c>
      <c r="TW101" s="557">
        <f t="shared" ca="1" si="559"/>
        <v>0</v>
      </c>
      <c r="TX101" s="557">
        <f t="shared" ca="1" si="559"/>
        <v>0</v>
      </c>
      <c r="TY101" s="557">
        <f t="shared" ca="1" si="559"/>
        <v>0</v>
      </c>
      <c r="TZ101" s="557">
        <f t="shared" ca="1" si="559"/>
        <v>0</v>
      </c>
      <c r="UA101" s="557">
        <f t="shared" ca="1" si="559"/>
        <v>0</v>
      </c>
      <c r="UB101" s="557">
        <f t="shared" ca="1" si="559"/>
        <v>0</v>
      </c>
      <c r="UC101" s="557">
        <f t="shared" ca="1" si="559"/>
        <v>0</v>
      </c>
      <c r="UD101" s="557">
        <f t="shared" ca="1" si="559"/>
        <v>0</v>
      </c>
      <c r="UE101" s="557">
        <f t="shared" ca="1" si="560"/>
        <v>0</v>
      </c>
      <c r="UF101" s="557">
        <f t="shared" ca="1" si="560"/>
        <v>0</v>
      </c>
      <c r="UG101" s="557">
        <f t="shared" ca="1" si="560"/>
        <v>0</v>
      </c>
      <c r="UH101" s="557">
        <f t="shared" ca="1" si="560"/>
        <v>0</v>
      </c>
      <c r="UI101" s="557">
        <f t="shared" ca="1" si="560"/>
        <v>0</v>
      </c>
      <c r="UJ101" s="557">
        <f t="shared" ca="1" si="560"/>
        <v>0</v>
      </c>
      <c r="UK101" s="557">
        <f t="shared" ca="1" si="560"/>
        <v>0</v>
      </c>
      <c r="UL101" s="557">
        <f t="shared" ca="1" si="560"/>
        <v>0</v>
      </c>
      <c r="UM101" s="557">
        <f t="shared" ca="1" si="560"/>
        <v>0</v>
      </c>
      <c r="UN101" s="557">
        <f t="shared" ca="1" si="560"/>
        <v>0</v>
      </c>
      <c r="UO101" s="557">
        <f t="shared" ca="1" si="561"/>
        <v>0</v>
      </c>
      <c r="UP101" s="557">
        <f t="shared" ca="1" si="561"/>
        <v>0</v>
      </c>
      <c r="UQ101" s="557">
        <f t="shared" ca="1" si="561"/>
        <v>0</v>
      </c>
      <c r="UR101" s="557">
        <f t="shared" ca="1" si="561"/>
        <v>0</v>
      </c>
      <c r="US101" s="557">
        <f t="shared" ca="1" si="561"/>
        <v>0</v>
      </c>
      <c r="UT101" s="557">
        <f t="shared" ca="1" si="561"/>
        <v>0</v>
      </c>
      <c r="UU101" s="557">
        <f t="shared" ca="1" si="561"/>
        <v>0</v>
      </c>
      <c r="UV101" s="557">
        <f t="shared" ca="1" si="561"/>
        <v>0</v>
      </c>
      <c r="UW101" s="557">
        <f t="shared" ca="1" si="561"/>
        <v>0</v>
      </c>
      <c r="UX101" s="557">
        <f t="shared" ca="1" si="561"/>
        <v>0</v>
      </c>
      <c r="UY101" s="557">
        <f t="shared" ca="1" si="562"/>
        <v>0</v>
      </c>
      <c r="UZ101" s="557">
        <f t="shared" ca="1" si="562"/>
        <v>0</v>
      </c>
      <c r="VA101" s="557">
        <f t="shared" ca="1" si="562"/>
        <v>0</v>
      </c>
      <c r="VB101" s="557">
        <f t="shared" ca="1" si="562"/>
        <v>0</v>
      </c>
      <c r="VC101" s="557">
        <f t="shared" ca="1" si="562"/>
        <v>0</v>
      </c>
      <c r="VD101" s="557">
        <f t="shared" ca="1" si="562"/>
        <v>0</v>
      </c>
      <c r="VE101" s="557">
        <f t="shared" ca="1" si="562"/>
        <v>0</v>
      </c>
      <c r="VF101" s="557">
        <f t="shared" ca="1" si="562"/>
        <v>0</v>
      </c>
      <c r="VG101" s="557">
        <f t="shared" ca="1" si="562"/>
        <v>0</v>
      </c>
      <c r="VH101" s="557">
        <f t="shared" ca="1" si="562"/>
        <v>0</v>
      </c>
      <c r="VI101" s="557">
        <f t="shared" ca="1" si="562"/>
        <v>0</v>
      </c>
      <c r="VJ101" s="189">
        <f t="shared" ca="1" si="563"/>
        <v>0</v>
      </c>
      <c r="VK101" s="189">
        <f t="shared" ca="1" si="563"/>
        <v>0</v>
      </c>
      <c r="VL101" s="189">
        <f t="shared" ca="1" si="563"/>
        <v>0</v>
      </c>
      <c r="VM101" s="189">
        <f t="shared" ca="1" si="563"/>
        <v>0</v>
      </c>
      <c r="VN101" s="189">
        <f t="shared" ca="1" si="563"/>
        <v>0</v>
      </c>
      <c r="VO101" s="230">
        <f t="shared" ca="1" si="473"/>
        <v>0</v>
      </c>
      <c r="VP101" s="189">
        <f t="shared" ca="1" si="564"/>
        <v>0</v>
      </c>
      <c r="VQ101" s="189">
        <f t="shared" ca="1" si="564"/>
        <v>0</v>
      </c>
      <c r="VR101" s="189">
        <f t="shared" ca="1" si="564"/>
        <v>0</v>
      </c>
      <c r="VS101" s="189">
        <f t="shared" ca="1" si="564"/>
        <v>0</v>
      </c>
      <c r="VT101" s="189">
        <f t="shared" ca="1" si="564"/>
        <v>0</v>
      </c>
      <c r="VU101" s="230">
        <f t="shared" ca="1" si="475"/>
        <v>0</v>
      </c>
      <c r="VV101" s="231">
        <f t="shared" ca="1" si="476"/>
        <v>0</v>
      </c>
      <c r="VW101" s="231">
        <f t="shared" ca="1" si="476"/>
        <v>0</v>
      </c>
      <c r="VX101" s="231">
        <f t="shared" ca="1" si="476"/>
        <v>0</v>
      </c>
      <c r="VY101" s="231">
        <f t="shared" ca="1" si="476"/>
        <v>0</v>
      </c>
      <c r="VZ101" s="544">
        <f t="shared" ca="1" si="477"/>
        <v>0</v>
      </c>
      <c r="WA101" s="231">
        <f t="shared" ca="1" si="478"/>
        <v>0</v>
      </c>
      <c r="WB101" s="231">
        <f t="shared" ca="1" si="478"/>
        <v>0</v>
      </c>
      <c r="WC101" s="231">
        <f t="shared" ca="1" si="478"/>
        <v>0</v>
      </c>
      <c r="WD101" s="231">
        <f t="shared" ca="1" si="478"/>
        <v>0</v>
      </c>
      <c r="WE101" s="544">
        <f t="shared" ca="1" si="565"/>
        <v>0</v>
      </c>
      <c r="WF101" s="544">
        <f t="shared" ca="1" si="565"/>
        <v>0</v>
      </c>
      <c r="WG101" s="544">
        <f t="shared" ca="1" si="565"/>
        <v>0</v>
      </c>
      <c r="WH101" s="544">
        <f t="shared" ca="1" si="565"/>
        <v>0</v>
      </c>
      <c r="WI101" s="544">
        <f t="shared" ca="1" si="565"/>
        <v>0</v>
      </c>
      <c r="WJ101" s="544">
        <f t="shared" ca="1" si="565"/>
        <v>0</v>
      </c>
      <c r="WK101" s="544">
        <f t="shared" ca="1" si="565"/>
        <v>0</v>
      </c>
      <c r="WL101" s="535" cm="1">
        <f t="array" aca="1" ref="WL101" ca="1">INDEX(WL$13:WL100,$B101+1,1)</f>
        <v>0</v>
      </c>
      <c r="WM101" s="411">
        <f t="shared" ca="1" si="480"/>
        <v>19</v>
      </c>
      <c r="WN101" s="18"/>
      <c r="WO101" s="535" cm="1">
        <f t="array" aca="1" ref="WO101" ca="1">INDEX(WO$13:WO100,$B101+1,1)</f>
        <v>0</v>
      </c>
      <c r="WP101" s="411">
        <f t="shared" si="481"/>
        <v>0</v>
      </c>
      <c r="WQ101" s="535" cm="1">
        <f t="array" aca="1" ref="WQ101" ca="1">INDEX(WQ$13:WQ100,$B101+1,1)</f>
        <v>0</v>
      </c>
      <c r="WR101" s="535" t="str" cm="1">
        <f t="array" aca="1" ref="WR101" ca="1">INDEX(WR$13:WR100,$B101+1,1)</f>
        <v>-</v>
      </c>
      <c r="WS101" s="535" t="str" cm="1">
        <f t="array" aca="1" ref="WS101" ca="1">INDEX(WS$13:WS100,$B101+1,1)</f>
        <v>-</v>
      </c>
      <c r="WT101" s="535" t="str" cm="1">
        <f t="array" aca="1" ref="WT101" ca="1">INDEX(WT$13:WT100,$B101+1,1)</f>
        <v>-</v>
      </c>
      <c r="WU101" s="535" t="str" cm="1">
        <f t="array" aca="1" ref="WU101" ca="1">INDEX(WU$13:WU100,$B101+1,1)</f>
        <v>-</v>
      </c>
      <c r="WV101" s="535" t="str" cm="1">
        <f t="array" aca="1" ref="WV101" ca="1">INDEX(WV$13:WV100,$B101+1,1)</f>
        <v>-</v>
      </c>
      <c r="WW101" s="535" t="str" cm="1">
        <f t="array" aca="1" ref="WW101" ca="1">INDEX(WW$13:WW100,$B101+1,1)</f>
        <v>-</v>
      </c>
      <c r="WX101" s="535" t="str" cm="1">
        <f t="array" aca="1" ref="WX101" ca="1">INDEX(WX$13:WX100,$B101+1,1)</f>
        <v>-</v>
      </c>
      <c r="WY101" s="535" t="str" cm="1">
        <f t="array" aca="1" ref="WY101" ca="1">INDEX(WY$13:WY100,$B101+1,1)</f>
        <v>-</v>
      </c>
      <c r="WZ101" s="535" t="str" cm="1">
        <f t="array" aca="1" ref="WZ101" ca="1">INDEX(WZ$13:WZ100,$B101+1,1)</f>
        <v>-</v>
      </c>
      <c r="XA101" s="535" t="str" cm="1">
        <f t="array" aca="1" ref="XA101" ca="1">INDEX(XA$13:XA100,$B101+1,1)</f>
        <v>-</v>
      </c>
      <c r="XB101" s="535" t="str" cm="1">
        <f t="array" aca="1" ref="XB101" ca="1">INDEX(XB$13:XB100,$B101+1,1)</f>
        <v>-</v>
      </c>
      <c r="XC101" s="535" t="str" cm="1">
        <f t="array" aca="1" ref="XC101" ca="1">INDEX(XC$13:XC100,$B101+1,1)</f>
        <v>-</v>
      </c>
      <c r="XD101" s="535" t="str" cm="1">
        <f t="array" aca="1" ref="XD101" ca="1">INDEX(XD$13:XD100,$B101+1,1)</f>
        <v>-</v>
      </c>
      <c r="XE101" s="535" t="str" cm="1">
        <f t="array" aca="1" ref="XE101" ca="1">INDEX(XE$13:XE100,$B101+1,1)</f>
        <v>-</v>
      </c>
      <c r="XF101" s="535" t="str" cm="1">
        <f t="array" aca="1" ref="XF101" ca="1">INDEX(XF$13:XF100,$B101+1,1)</f>
        <v>-</v>
      </c>
      <c r="XG101" s="535" t="str" cm="1">
        <f t="array" aca="1" ref="XG101" ca="1">INDEX(XG$13:XG100,$B101+1,1)</f>
        <v>-</v>
      </c>
      <c r="XH101" s="18"/>
      <c r="XI101" s="411" t="b">
        <f t="shared" ca="1" si="482"/>
        <v>0</v>
      </c>
      <c r="XJ101" s="411" t="str">
        <f t="shared" ca="1" si="483"/>
        <v>-</v>
      </c>
      <c r="XK101" s="535" t="str" cm="1">
        <f t="array" aca="1" ref="XK101" ca="1">INDEX(XK$13:XK100,$B101+1,1)</f>
        <v>-</v>
      </c>
      <c r="XL101" s="535" t="str" cm="1">
        <f t="array" aca="1" ref="XL101" ca="1">INDEX(XL$13:XL100,$B101+1,1)</f>
        <v>-</v>
      </c>
      <c r="XM101" s="535" t="str" cm="1">
        <f t="array" aca="1" ref="XM101" ca="1">INDEX(XM$13:XM100,$B101+1,1)</f>
        <v>-</v>
      </c>
      <c r="XN101" s="545" cm="1">
        <f t="array" aca="1" ref="XN101" ca="1">INDEX(i.AgeJ,$AD101,1)</f>
        <v>0</v>
      </c>
      <c r="XO101" s="535" t="str" cm="1">
        <f t="array" aca="1" ref="XO101" ca="1">INDEX(XO$13:XO100,$B101+1,1)</f>
        <v>-</v>
      </c>
      <c r="XP101" s="411" t="str">
        <f t="shared" si="484"/>
        <v>-</v>
      </c>
      <c r="XQ101" s="411" t="str">
        <f t="shared" si="484"/>
        <v>-</v>
      </c>
      <c r="XR101" s="535" t="str" cm="1">
        <f t="array" aca="1" ref="XR101" ca="1">INDEX(XR$13:XR100,$B101+1,1)</f>
        <v>-</v>
      </c>
      <c r="XS101" s="535" t="str" cm="1">
        <f t="array" aca="1" ref="XS101" ca="1">INDEX(XS$13:XS100,$B101+1,1)</f>
        <v>-</v>
      </c>
      <c r="XT101" s="535" t="str" cm="1">
        <f t="array" aca="1" ref="XT101" ca="1">INDEX(XT$13:XT100,$B101+1,1)</f>
        <v>-</v>
      </c>
      <c r="XU101" s="535" t="str" cm="1">
        <f t="array" aca="1" ref="XU101" ca="1">INDEX(XU$13:XU100,$B101+1,1)</f>
        <v>-</v>
      </c>
      <c r="XV101" s="535" t="str" cm="1">
        <f t="array" aca="1" ref="XV101" ca="1">INDEX(XV$13:XV100,$B101+1,1)</f>
        <v>-</v>
      </c>
      <c r="XW101" s="535" t="b" cm="1">
        <f t="array" aca="1" ref="XW101" ca="1">INDEX(XW$13:XW100,$B101+1,1)</f>
        <v>1</v>
      </c>
      <c r="XX101" s="535" t="str" cm="1">
        <f t="array" aca="1" ref="XX101" ca="1">INDEX(XX$13:XX100,$B101+1,1)</f>
        <v>-</v>
      </c>
      <c r="XY101" s="535" cm="1">
        <f t="array" aca="1" ref="XY101" ca="1">INDEX(XY$13:XY100,$B101+1,1)</f>
        <v>0</v>
      </c>
      <c r="XZ101" s="535" cm="1">
        <f t="array" aca="1" ref="XZ101" ca="1">INDEX(XZ$13:XZ100,$B101+1,1)</f>
        <v>0</v>
      </c>
      <c r="YA101" s="535" cm="1">
        <f t="array" aca="1" ref="YA101" ca="1">INDEX(YA$13:YA100,$B101+1,1)</f>
        <v>0</v>
      </c>
      <c r="YB101" s="18"/>
      <c r="YC101" s="411">
        <f t="shared" si="485"/>
        <v>50</v>
      </c>
      <c r="YD101" s="411">
        <f t="shared" si="485"/>
        <v>50</v>
      </c>
      <c r="YE101" s="411">
        <f t="shared" si="485"/>
        <v>50</v>
      </c>
      <c r="YF101" s="411">
        <f t="shared" si="485"/>
        <v>50</v>
      </c>
      <c r="YG101" s="535" cm="1">
        <f t="array" aca="1" ref="YG101" ca="1">INDEX(YG$13:YG100,$B101+1,1)</f>
        <v>1</v>
      </c>
      <c r="YH101" s="535" cm="1">
        <f t="array" aca="1" ref="YH101" ca="1">INDEX(YH$13:YH100,$B101+1,1)</f>
        <v>1</v>
      </c>
      <c r="YI101" s="535" cm="1">
        <f t="array" aca="1" ref="YI101" ca="1">INDEX(YI$13:YI100,$B101+1,1)</f>
        <v>1</v>
      </c>
      <c r="YJ101" s="535" cm="1">
        <f t="array" aca="1" ref="YJ101" ca="1">INDEX(YJ$13:YJ100,$B101+1,1)</f>
        <v>1</v>
      </c>
      <c r="YK101" s="535" t="str" cm="1">
        <f t="array" aca="1" ref="YK101" ca="1">INDEX(YK$13:YK100,$B101+1,1)</f>
        <v>-</v>
      </c>
      <c r="YL101" s="535" t="str" cm="1">
        <f t="array" aca="1" ref="YL101" ca="1">INDEX(YL$13:YL100,$B101+1,1)</f>
        <v>-</v>
      </c>
      <c r="YM101" s="535" t="str" cm="1">
        <f t="array" aca="1" ref="YM101" ca="1">INDEX(YM$13:YM100,$B101+1,1)</f>
        <v>-</v>
      </c>
      <c r="YN101" s="535" t="str" cm="1">
        <f t="array" aca="1" ref="YN101" ca="1">INDEX(YN$13:YN100,$B101+1,1)</f>
        <v>-</v>
      </c>
      <c r="YO101" s="535" t="str" cm="1">
        <f t="array" aca="1" ref="YO101" ca="1">INDEX(YO$13:YO100,$B101+1,1)</f>
        <v>-</v>
      </c>
      <c r="YP101" s="535" t="str" cm="1">
        <f t="array" aca="1" ref="YP101" ca="1">INDEX(YP$13:YP100,$B101+1,1)</f>
        <v>-</v>
      </c>
      <c r="YQ101" s="535" t="str" cm="1">
        <f t="array" aca="1" ref="YQ101" ca="1">INDEX(YQ$13:YQ100,$B101+1,1)</f>
        <v>-</v>
      </c>
      <c r="YR101" s="18"/>
      <c r="YS101" s="535" t="str" cm="1">
        <f t="array" aca="1" ref="YS101" ca="1">INDEX(YS$13:YS100,$B101+1,1)</f>
        <v>-</v>
      </c>
      <c r="YT101" s="411">
        <f t="shared" ca="1" si="486"/>
        <v>1</v>
      </c>
      <c r="YU101" s="18"/>
      <c r="YV101" s="669" t="str">
        <f t="shared" ca="1" si="487"/>
        <v>-</v>
      </c>
      <c r="YW101" s="535" t="b" cm="1">
        <f t="array" aca="1" ref="YW101" ca="1">INDEX(YW$13:YW100,$B101+1,1)</f>
        <v>0</v>
      </c>
      <c r="YX101" s="535" t="b" cm="1">
        <f t="array" aca="1" ref="YX101" ca="1">INDEX(YX$13:YX100,$B101+1,1)</f>
        <v>1</v>
      </c>
      <c r="YY101" s="535" t="str" cm="1">
        <f t="array" aca="1" ref="YY101" ca="1">INDEX(YY$13:YY100,$B101+1,1)</f>
        <v>-</v>
      </c>
      <c r="YZ101" s="411" t="b">
        <f t="shared" ca="1" si="514"/>
        <v>1</v>
      </c>
      <c r="ZA101" s="535" t="b" cm="1">
        <f t="array" aca="1" ref="ZA101" ca="1">INDEX(ZA$13:ZA100,$B101+1,1)</f>
        <v>0</v>
      </c>
      <c r="ZB101" s="535" cm="1">
        <f t="array" aca="1" ref="ZB101" ca="1">INDEX(ZB$13:ZB100,$B101+1,1)</f>
        <v>0</v>
      </c>
      <c r="ZC101" s="547" cm="1">
        <f t="array" aca="1" ref="ZC101" ca="1">IF(YX101&lt;&gt;TRUE,"-",VALUE(IFERROR(VALUE($K101),0) &amp; _xlfn.SWITCH($CD101,"-",4,$CD101) &amp; $L101 &amp; $T101 &amp; "00" &amp; $N101 &amp; $AK101 &amp; $R101 &amp; _xlfn.SWITCH($AM101,3,1,$AM101) &amp; _xlfn.SWITCH($M101,4,0,$M101) &amp; $AD101 &amp; IF(MOD($H101-2,ZC$6)&gt;=ZC$7,"",TEXT(INT(MOD($H101-2,ZC$6)/2)+1,"00"))))</f>
        <v>14210012120108</v>
      </c>
      <c r="ZD101" s="662" t="str" cm="1">
        <f t="array" aca="1" ref="ZD101" ca="1">IF(YY101&lt;&gt;TRUE,"-",VALUE(IFERROR(VALUE($K101),0) &amp; _xlfn.SWITCH($CD101,"-",4,$CD101) &amp; $L101 &amp; $T101 &amp; "00" &amp; $N101 &amp; $AK101 &amp; $R101 &amp; _xlfn.SWITCH($AM101,3,1,$AM101) &amp; _xlfn.SWITCH($M101,4,0,$M101) &amp; $AD101 &amp; IF(MOD($H101-1,ZD$6)&gt;=ZD$7,"",TEXT(INT(MOD($H101-1,ZD$6)/2)+1,"00"))))</f>
        <v>-</v>
      </c>
      <c r="ZE101" s="543">
        <f t="shared" ca="1" si="488"/>
        <v>652</v>
      </c>
      <c r="ZF101" s="543">
        <f t="shared" ca="1" si="488"/>
        <v>686</v>
      </c>
      <c r="ZG101" s="543">
        <f t="shared" ca="1" si="488"/>
        <v>721</v>
      </c>
      <c r="ZH101" s="459">
        <f t="shared" ca="1" si="489"/>
        <v>469</v>
      </c>
      <c r="ZI101" s="459">
        <f t="shared" ca="1" si="489"/>
        <v>504</v>
      </c>
      <c r="ZJ101" s="459">
        <f t="shared" ca="1" si="489"/>
        <v>539</v>
      </c>
      <c r="ZK101" s="459">
        <f t="shared" ca="1" si="490"/>
        <v>385</v>
      </c>
      <c r="ZL101" s="459">
        <f t="shared" ca="1" si="490"/>
        <v>420</v>
      </c>
      <c r="ZM101" s="459">
        <f t="shared" ca="1" si="490"/>
        <v>455</v>
      </c>
      <c r="ZN101" s="535" t="str" cm="1">
        <f t="array" aca="1" ref="ZN101" ca="1">INDEX(ZN$13:ZN100,$B101+1,1)</f>
        <v>-</v>
      </c>
      <c r="ZO101" s="535" t="str" cm="1">
        <f t="array" aca="1" ref="ZO101" ca="1">INDEX(ZO$13:ZO100,$B101+1,1)</f>
        <v>-</v>
      </c>
      <c r="ZP101" s="535" t="str" cm="1">
        <f t="array" aca="1" ref="ZP101" ca="1">INDEX(ZP$13:ZP100,$B101+1,1)</f>
        <v>-</v>
      </c>
      <c r="ZQ101" s="535" t="str" cm="1">
        <f t="array" aca="1" ref="ZQ101" ca="1">INDEX(ZQ$13:ZQ100,$B101+1,1)</f>
        <v>-</v>
      </c>
      <c r="ZR101" s="535" t="str" cm="1">
        <f t="array" aca="1" ref="ZR101" ca="1">INDEX(ZR$13:ZR100,$B101+1,1)</f>
        <v>-</v>
      </c>
      <c r="ZS101" s="535" t="str" cm="1">
        <f t="array" aca="1" ref="ZS101" ca="1">INDEX(ZS$13:ZS100,$B101+1,1)</f>
        <v>-</v>
      </c>
      <c r="ZT101" s="535" t="str" cm="1">
        <f t="array" aca="1" ref="ZT101" ca="1">INDEX(ZT$13:ZT100,$B101+1,1)</f>
        <v>-</v>
      </c>
      <c r="ZU101" s="535" t="str" cm="1">
        <f t="array" aca="1" ref="ZU101" ca="1">INDEX(ZU$13:ZU100,$B101+1,1)</f>
        <v>-</v>
      </c>
      <c r="ZV101" s="535" t="str" cm="1">
        <f t="array" aca="1" ref="ZV101" ca="1">INDEX(ZV$13:ZV100,$B101+1,1)</f>
        <v>-</v>
      </c>
      <c r="ZW101" s="535" t="str" cm="1">
        <f t="array" aca="1" ref="ZW101" ca="1">INDEX(ZW$13:ZW100,$B101+1,1)</f>
        <v>-</v>
      </c>
      <c r="ZX101" s="535" t="str" cm="1">
        <f t="array" aca="1" ref="ZX101" ca="1">INDEX(ZX$13:ZX100,$B101+1,1)</f>
        <v>-</v>
      </c>
      <c r="ZY101" s="535" t="str" cm="1">
        <f t="array" aca="1" ref="ZY101" ca="1">INDEX(ZY$13:ZY100,$B101+1,1)</f>
        <v>-</v>
      </c>
      <c r="ZZ101" s="22">
        <v>1</v>
      </c>
      <c r="AAA101" s="22">
        <v>1</v>
      </c>
      <c r="AAB101" s="535" cm="1">
        <f t="array" aca="1" ref="AAB101" ca="1">INDEX(AAB$13:AAB100,$B101+1,1)</f>
        <v>0</v>
      </c>
      <c r="AAC101" s="535" t="str" cm="1">
        <f t="array" aca="1" ref="AAC101" ca="1">INDEX(AAC$13:AAC100,$B101+1,1)</f>
        <v>-</v>
      </c>
      <c r="AAD101" s="535" t="str" cm="1">
        <f t="array" aca="1" ref="AAD101" ca="1">INDEX(AAD$13:AAD100,$B101+1,1)</f>
        <v>-</v>
      </c>
      <c r="AAE101" s="535" t="str" cm="1">
        <f t="array" aca="1" ref="AAE101" ca="1">INDEX(AAE$13:AAE100,$B101+1,1)</f>
        <v>-</v>
      </c>
      <c r="AAF101" s="535" t="str" cm="1">
        <f t="array" aca="1" ref="AAF101" ca="1">INDEX(AAF$13:AAF100,$B101+1,1)</f>
        <v>-</v>
      </c>
      <c r="AAG101" s="535" t="str" cm="1">
        <f t="array" aca="1" ref="AAG101" ca="1">INDEX(AAG$13:AAG100,$B101+1,1)</f>
        <v>-</v>
      </c>
      <c r="AAH101" s="535" cm="1">
        <f t="array" aca="1" ref="AAH101" ca="1">INDEX(AAH$13:AAH100,$B101+1,1)</f>
        <v>0</v>
      </c>
      <c r="AAI101" s="535" t="str" cm="1">
        <f t="array" aca="1" ref="AAI101" ca="1">INDEX(AAI$13:AAI100,$B101+1,1)</f>
        <v>-</v>
      </c>
      <c r="AAJ101" s="535" t="str" cm="1">
        <f t="array" aca="1" ref="AAJ101" ca="1">INDEX(AAJ$13:AAJ100,$B101+1,1)</f>
        <v>-</v>
      </c>
      <c r="AAK101" s="535" t="str" cm="1">
        <f t="array" aca="1" ref="AAK101" ca="1">INDEX(AAK$13:AAK100,$B101+1,1)</f>
        <v>-</v>
      </c>
      <c r="AAL101" s="535" cm="1">
        <f t="array" aca="1" ref="AAL101" ca="1">INDEX(AAL$13:AAL100,$B101+1,1)</f>
        <v>1</v>
      </c>
      <c r="AAM101" s="535" cm="1">
        <f t="array" aca="1" ref="AAM101" ca="1">INDEX(AAM$13:AAM100,$B101+1,1)</f>
        <v>1</v>
      </c>
      <c r="AAN101" s="666" t="str">
        <f t="shared" ca="1" si="491"/>
        <v>-</v>
      </c>
      <c r="AAO101" s="666" t="str">
        <f t="shared" ca="1" si="491"/>
        <v>-</v>
      </c>
      <c r="AAP101" s="666" t="str">
        <f t="shared" ca="1" si="491"/>
        <v>-</v>
      </c>
      <c r="AAQ101" s="666" t="str">
        <f t="shared" ca="1" si="491"/>
        <v>-</v>
      </c>
      <c r="AAR101" s="667" t="str">
        <f t="shared" ca="1" si="492"/>
        <v>-</v>
      </c>
      <c r="AAS101" s="668" t="str">
        <f t="shared" ca="1" si="493"/>
        <v>-</v>
      </c>
      <c r="AAT101" s="669" t="str">
        <f t="shared" ca="1" si="494"/>
        <v>-</v>
      </c>
      <c r="AAU101" s="716" t="str">
        <f t="shared" ca="1" si="495"/>
        <v>-</v>
      </c>
      <c r="AAV101" s="191" t="b">
        <f t="shared" si="518"/>
        <v>0</v>
      </c>
      <c r="AAW101" s="715" t="str">
        <f t="shared" ca="1" si="496"/>
        <v>-</v>
      </c>
      <c r="AAX101" s="717" t="str">
        <f t="shared" ca="1" si="497"/>
        <v>-</v>
      </c>
      <c r="AAY101" s="717" t="str">
        <f t="shared" ca="1" si="497"/>
        <v>-</v>
      </c>
      <c r="AAZ101" s="670" t="str">
        <f t="shared" ca="1" si="498"/>
        <v>-</v>
      </c>
      <c r="ABA101" s="18"/>
      <c r="ABB101" s="545" t="b">
        <f t="shared" ca="1" si="566"/>
        <v>1</v>
      </c>
      <c r="ABC101" s="545" t="str">
        <f t="shared" ca="1" si="566"/>
        <v>-</v>
      </c>
      <c r="ABD101" s="545" t="str">
        <f t="shared" ca="1" si="566"/>
        <v>-</v>
      </c>
      <c r="ABE101" s="545" t="str">
        <f t="shared" ca="1" si="566"/>
        <v>-</v>
      </c>
      <c r="ABF101" s="545" t="str">
        <f t="shared" ca="1" si="566"/>
        <v>-</v>
      </c>
      <c r="ABG101" s="545" t="str">
        <f t="shared" ca="1" si="566"/>
        <v>-</v>
      </c>
      <c r="ABH101" s="545" t="str">
        <f t="shared" ca="1" si="566"/>
        <v>-</v>
      </c>
      <c r="ABI101" s="545" t="str">
        <f t="shared" ca="1" si="566"/>
        <v>-</v>
      </c>
      <c r="ABJ101" s="545" t="str">
        <f t="shared" ca="1" si="566"/>
        <v>-</v>
      </c>
      <c r="ABK101" s="545" t="str">
        <f t="shared" ca="1" si="566"/>
        <v>-</v>
      </c>
      <c r="ABL101" s="545" t="str">
        <f t="shared" ca="1" si="567"/>
        <v>-</v>
      </c>
      <c r="ABM101" s="545" t="str">
        <f t="shared" ca="1" si="567"/>
        <v>-</v>
      </c>
      <c r="ABN101" s="545" t="str">
        <f t="shared" ca="1" si="567"/>
        <v>-</v>
      </c>
      <c r="ABO101" s="545" t="str">
        <f t="shared" ca="1" si="567"/>
        <v>-</v>
      </c>
      <c r="ABP101" s="545" t="str">
        <f t="shared" ca="1" si="567"/>
        <v>-</v>
      </c>
      <c r="ABQ101" s="545" t="str">
        <f t="shared" ca="1" si="567"/>
        <v>-</v>
      </c>
      <c r="ABR101" s="545" t="str">
        <f t="shared" ca="1" si="567"/>
        <v>-</v>
      </c>
      <c r="ABS101" s="545" t="str">
        <f t="shared" ca="1" si="567"/>
        <v>-</v>
      </c>
      <c r="ABT101" s="545" t="b">
        <f t="shared" ca="1" si="567"/>
        <v>1</v>
      </c>
      <c r="ABU101" s="545" t="str">
        <f t="shared" ca="1" si="567"/>
        <v>-</v>
      </c>
      <c r="ABV101" s="545" t="str">
        <f t="shared" ca="1" si="568"/>
        <v>-</v>
      </c>
      <c r="ABW101" s="545" t="str">
        <f t="shared" ca="1" si="568"/>
        <v>-</v>
      </c>
      <c r="ABX101" s="545" t="str">
        <f t="shared" ca="1" si="568"/>
        <v>-</v>
      </c>
      <c r="ABY101" s="545" t="str">
        <f t="shared" ca="1" si="568"/>
        <v>-</v>
      </c>
      <c r="ABZ101" s="545" t="str">
        <f t="shared" ca="1" si="568"/>
        <v>-</v>
      </c>
      <c r="ACA101" s="545" t="str">
        <f t="shared" ca="1" si="568"/>
        <v>-</v>
      </c>
      <c r="ACB101" s="545" t="str">
        <f t="shared" ca="1" si="568"/>
        <v>-</v>
      </c>
      <c r="ACC101" s="545" t="str">
        <f t="shared" ca="1" si="568"/>
        <v>-</v>
      </c>
      <c r="ACD101" s="545" t="str">
        <f t="shared" ca="1" si="568"/>
        <v>-</v>
      </c>
      <c r="ACE101" s="545" t="str">
        <f t="shared" ca="1" si="568"/>
        <v>-</v>
      </c>
      <c r="ACF101" s="545" t="str">
        <f t="shared" ca="1" si="569"/>
        <v>-</v>
      </c>
      <c r="ACG101" s="545" t="str">
        <f t="shared" ca="1" si="569"/>
        <v>-</v>
      </c>
      <c r="ACH101" s="545" t="str">
        <f t="shared" ca="1" si="569"/>
        <v>-</v>
      </c>
      <c r="ACI101" s="545" t="str">
        <f t="shared" ca="1" si="569"/>
        <v>-</v>
      </c>
      <c r="ACJ101" s="545" t="str">
        <f t="shared" ca="1" si="569"/>
        <v>-</v>
      </c>
      <c r="ACK101" s="545" t="str">
        <f t="shared" ca="1" si="569"/>
        <v>-</v>
      </c>
      <c r="ACL101" s="545" t="b">
        <f t="shared" ca="1" si="569"/>
        <v>1</v>
      </c>
      <c r="ACM101" s="545" t="str">
        <f t="shared" ca="1" si="569"/>
        <v>-</v>
      </c>
      <c r="ACN101" s="545" t="str">
        <f t="shared" ca="1" si="569"/>
        <v>-</v>
      </c>
      <c r="ACO101" s="545" t="str">
        <f t="shared" ca="1" si="569"/>
        <v>-</v>
      </c>
      <c r="ACP101" s="545" t="str">
        <f t="shared" ca="1" si="570"/>
        <v>-</v>
      </c>
      <c r="ACQ101" s="545" t="str">
        <f t="shared" ca="1" si="570"/>
        <v>-</v>
      </c>
      <c r="ACR101" s="545" t="str">
        <f t="shared" ca="1" si="570"/>
        <v>-</v>
      </c>
      <c r="ACS101" s="545" t="str">
        <f t="shared" ca="1" si="570"/>
        <v>-</v>
      </c>
      <c r="ACT101" s="545" t="str">
        <f t="shared" ca="1" si="570"/>
        <v>-</v>
      </c>
      <c r="ACU101" s="545" t="str">
        <f t="shared" ca="1" si="570"/>
        <v>-</v>
      </c>
      <c r="ACV101" s="545" t="str">
        <f t="shared" ca="1" si="570"/>
        <v>-</v>
      </c>
      <c r="ACW101" s="545" t="str">
        <f t="shared" ca="1" si="570"/>
        <v>-</v>
      </c>
      <c r="ACX101" s="545" t="str">
        <f t="shared" ca="1" si="570"/>
        <v>-</v>
      </c>
      <c r="ACY101" s="545" t="str">
        <f t="shared" ca="1" si="570"/>
        <v>-</v>
      </c>
      <c r="ACZ101" s="545" t="str">
        <f t="shared" ca="1" si="571"/>
        <v>-</v>
      </c>
      <c r="ADA101" s="545" t="str">
        <f t="shared" ca="1" si="571"/>
        <v>-</v>
      </c>
      <c r="ADB101" s="545" t="str">
        <f t="shared" ca="1" si="571"/>
        <v>-</v>
      </c>
      <c r="ADC101" s="545" t="str">
        <f t="shared" ca="1" si="571"/>
        <v>-</v>
      </c>
      <c r="ADD101" s="545" t="b">
        <f t="shared" ca="1" si="571"/>
        <v>1</v>
      </c>
      <c r="ADE101" s="545" t="str">
        <f t="shared" ca="1" si="571"/>
        <v>-</v>
      </c>
      <c r="ADF101" s="545" t="str">
        <f t="shared" ca="1" si="571"/>
        <v>-</v>
      </c>
      <c r="ADG101" s="545" t="str">
        <f t="shared" ca="1" si="571"/>
        <v>-</v>
      </c>
      <c r="ADH101" s="545" t="str">
        <f t="shared" ca="1" si="571"/>
        <v>-</v>
      </c>
      <c r="ADI101" s="545" t="str">
        <f t="shared" ca="1" si="571"/>
        <v>-</v>
      </c>
      <c r="ADJ101" s="545" t="str">
        <f t="shared" ca="1" si="572"/>
        <v>-</v>
      </c>
      <c r="ADK101" s="545" t="str">
        <f t="shared" ca="1" si="572"/>
        <v>-</v>
      </c>
      <c r="ADL101" s="545" t="str">
        <f t="shared" ca="1" si="572"/>
        <v>-</v>
      </c>
      <c r="ADM101" s="545" t="str">
        <f t="shared" ca="1" si="572"/>
        <v>-</v>
      </c>
      <c r="ADN101" s="545" t="str">
        <f t="shared" ca="1" si="572"/>
        <v>-</v>
      </c>
      <c r="ADO101" s="545" t="str">
        <f t="shared" ca="1" si="572"/>
        <v>-</v>
      </c>
      <c r="ADP101" s="545" t="str">
        <f t="shared" ca="1" si="572"/>
        <v>-</v>
      </c>
      <c r="ADQ101" s="545" t="str">
        <f t="shared" ca="1" si="572"/>
        <v>-</v>
      </c>
      <c r="ADR101" s="545" t="str">
        <f t="shared" ca="1" si="572"/>
        <v>-</v>
      </c>
      <c r="ADS101" s="545" t="str">
        <f t="shared" ca="1" si="572"/>
        <v>-</v>
      </c>
      <c r="ADT101" s="545" t="str">
        <f t="shared" ca="1" si="573"/>
        <v>-</v>
      </c>
      <c r="ADU101" s="545" t="str">
        <f t="shared" ca="1" si="573"/>
        <v>-</v>
      </c>
      <c r="ADV101" s="545" t="b">
        <f t="shared" ca="1" si="573"/>
        <v>1</v>
      </c>
      <c r="ADW101" s="545" t="str">
        <f t="shared" ca="1" si="573"/>
        <v>-</v>
      </c>
      <c r="ADX101" s="545" t="str">
        <f t="shared" ca="1" si="573"/>
        <v>-</v>
      </c>
      <c r="ADY101" s="545" t="str">
        <f t="shared" ca="1" si="573"/>
        <v>-</v>
      </c>
      <c r="ADZ101" s="545" t="str">
        <f t="shared" ca="1" si="573"/>
        <v>-</v>
      </c>
      <c r="AEA101" s="545" t="str">
        <f t="shared" ca="1" si="573"/>
        <v>-</v>
      </c>
      <c r="AEB101" s="545" t="str">
        <f t="shared" ca="1" si="573"/>
        <v>-</v>
      </c>
      <c r="AEC101" s="545" t="str">
        <f t="shared" ca="1" si="573"/>
        <v>-</v>
      </c>
      <c r="AED101" s="545" t="str">
        <f t="shared" ca="1" si="574"/>
        <v>-</v>
      </c>
      <c r="AEE101" s="545" t="str">
        <f t="shared" ca="1" si="574"/>
        <v>-</v>
      </c>
      <c r="AEF101" s="545" t="str">
        <f t="shared" ca="1" si="574"/>
        <v>-</v>
      </c>
      <c r="AEG101" s="545" t="str">
        <f t="shared" ca="1" si="574"/>
        <v>-</v>
      </c>
      <c r="AEH101" s="545" t="str">
        <f t="shared" ca="1" si="574"/>
        <v>-</v>
      </c>
      <c r="AEI101" s="545" t="str">
        <f t="shared" ca="1" si="574"/>
        <v>-</v>
      </c>
      <c r="AEJ101" s="545" t="str">
        <f t="shared" ca="1" si="574"/>
        <v>-</v>
      </c>
      <c r="AEK101" s="545" t="str">
        <f t="shared" ca="1" si="574"/>
        <v>-</v>
      </c>
      <c r="AEL101" s="545" t="str">
        <f t="shared" ca="1" si="574"/>
        <v>-</v>
      </c>
      <c r="AEM101" s="545" t="str">
        <f t="shared" ca="1" si="574"/>
        <v>-</v>
      </c>
      <c r="AEN101" s="535" cm="1">
        <f t="array" aca="1" ref="AEN101" ca="1">INDEX(AEN$13:AEN100,$B101+1,1)</f>
        <v>0</v>
      </c>
      <c r="AEO101" s="483">
        <v>0</v>
      </c>
    </row>
    <row r="102" spans="1:821" outlineLevel="2">
      <c r="A102" s="18">
        <f t="shared" si="226"/>
        <v>89</v>
      </c>
      <c r="B102" s="657">
        <f t="shared" ca="1" si="519"/>
        <v>87</v>
      </c>
      <c r="C102" s="458">
        <f t="shared" ca="1" si="385"/>
        <v>2200</v>
      </c>
      <c r="D102" s="119" t="str">
        <f t="shared" ca="1" si="386"/>
        <v>GSW</v>
      </c>
      <c r="E102" t="b">
        <v>1</v>
      </c>
      <c r="F102" t="b">
        <v>0</v>
      </c>
      <c r="G102" t="b">
        <f t="shared" si="387"/>
        <v>1</v>
      </c>
      <c r="H102" s="191">
        <f t="shared" ca="1" si="517"/>
        <v>17</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28"/>
        <v>1</v>
      </c>
      <c r="O102" s="230">
        <f t="shared" ca="1" si="528"/>
        <v>9</v>
      </c>
      <c r="P102" s="230">
        <f t="shared" ca="1" si="528"/>
        <v>1</v>
      </c>
      <c r="Q102" s="230">
        <f t="shared" ca="1" si="528"/>
        <v>1</v>
      </c>
      <c r="R102" s="230">
        <f t="shared" ca="1" si="528"/>
        <v>1</v>
      </c>
      <c r="S102" s="230">
        <f t="shared" ca="1" si="528"/>
        <v>1</v>
      </c>
      <c r="T102" s="411">
        <f t="shared" ca="1" si="389"/>
        <v>1</v>
      </c>
      <c r="U102" s="411">
        <f t="shared" ca="1" si="389"/>
        <v>1</v>
      </c>
      <c r="V102" s="411">
        <f t="shared" ca="1" si="390"/>
        <v>2</v>
      </c>
      <c r="W102" s="777" t="b">
        <f t="shared" ca="1" si="391"/>
        <v>0</v>
      </c>
      <c r="X102" s="777" t="b">
        <f t="shared" ca="1" si="391"/>
        <v>0</v>
      </c>
      <c r="Y102" s="777" t="b">
        <f t="shared" ca="1" si="391"/>
        <v>1</v>
      </c>
      <c r="Z102" s="796" t="b" cm="1">
        <f t="array" aca="1" ref="Z102" ca="1">INDEX(Z$13:Z101,$B102+1,1)</f>
        <v>0</v>
      </c>
      <c r="AA102" s="411">
        <f t="shared" ca="1" si="392"/>
        <v>1</v>
      </c>
      <c r="AB102" s="411">
        <f t="shared" ca="1" si="393"/>
        <v>1</v>
      </c>
      <c r="AC102" s="230">
        <f t="shared" ca="1" si="529"/>
        <v>1</v>
      </c>
      <c r="AD102" s="230">
        <f t="shared" ca="1" si="529"/>
        <v>1</v>
      </c>
      <c r="AE102" s="230">
        <f t="shared" ca="1" si="529"/>
        <v>0</v>
      </c>
      <c r="AF102" s="230">
        <f t="shared" ca="1" si="529"/>
        <v>0</v>
      </c>
      <c r="AG102" s="230">
        <f t="shared" ca="1" si="529"/>
        <v>0</v>
      </c>
      <c r="AH102" s="230">
        <f t="shared" ca="1" si="529"/>
        <v>0</v>
      </c>
      <c r="AI102" s="87">
        <f t="shared" ca="1" si="395"/>
        <v>2</v>
      </c>
      <c r="AJ102" s="87">
        <f ca="1">INDEX(CHOOSE($N102,DataAutumn!i.AdultDrys,DataWinter!i.AdultDrys,DataSpring!i.AdultDrys),1,$T102)</f>
        <v>1</v>
      </c>
      <c r="AK102" s="230">
        <f t="shared" ca="1" si="530"/>
        <v>2</v>
      </c>
      <c r="AL102" s="535" cm="1">
        <f t="array" aca="1" ref="AL102" ca="1">INDEX(AL$13:AL101,$B102+1,1)</f>
        <v>0</v>
      </c>
      <c r="AM102" s="535" cm="1">
        <f t="array" aca="1" ref="AM102" ca="1">INDEX(AM$13:AM101,$B102+1,1)</f>
        <v>2</v>
      </c>
      <c r="AN102" s="111"/>
      <c r="AO102" s="111"/>
      <c r="AP102" s="111"/>
      <c r="AQ102" s="111"/>
      <c r="AR102" s="111"/>
      <c r="AS102" s="111"/>
      <c r="AT102" s="111"/>
      <c r="AU102" s="111"/>
      <c r="AV102" s="111"/>
      <c r="AW102" s="111"/>
      <c r="AX102" s="111"/>
      <c r="AY102" s="111"/>
      <c r="AZ102" s="111"/>
      <c r="BA102" s="312" t="str">
        <f t="shared" ca="1" si="397"/>
        <v>FS_Opt_Tem 00017 SE GSW Past     SFM     TOLAut Scan2 GFS RR+01% GP100% WP100% MP100% (PT_F43N33L11) PregT NutS0.5</v>
      </c>
      <c r="BB102" s="8" t="str">
        <f ca="1">IF(COUNTIF($BA$13:$BA102,$BA102)=1,"-","Dup")</f>
        <v>-</v>
      </c>
      <c r="BC102" s="18"/>
      <c r="BD102" s="535" t="b" cm="1">
        <f t="array" aca="1" ref="BD102" ca="1">INDEX(BD$13:BD101,$B102+1,1)</f>
        <v>0</v>
      </c>
      <c r="BE102" s="535" t="b" cm="1">
        <f t="array" aca="1" ref="BE102" ca="1">INDEX(BE$13:BE101,$B102+1,1)</f>
        <v>0</v>
      </c>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535" t="b" cm="1">
        <f t="array" aca="1" ref="BK102" ca="1">INDEX(BK$13:BK101,$B102+1,1)</f>
        <v>0</v>
      </c>
      <c r="BL102" s="535" t="b" cm="1">
        <f t="array" aca="1" ref="BL102" ca="1">INDEX(BL$13:BL101,$B102+1,1)</f>
        <v>0</v>
      </c>
      <c r="BM102" s="18"/>
      <c r="BN102" s="411" t="b">
        <f t="shared" ca="1" si="398"/>
        <v>1</v>
      </c>
      <c r="BO102" s="411" t="str">
        <f t="shared" ca="1" si="398"/>
        <v>-</v>
      </c>
      <c r="BP102" s="411" t="b">
        <f t="shared" ca="1" si="398"/>
        <v>0</v>
      </c>
      <c r="BQ102" s="411" t="str">
        <f t="shared" ca="1" si="398"/>
        <v>-</v>
      </c>
      <c r="BR102" s="411" t="str">
        <f t="shared" ca="1" si="398"/>
        <v>-</v>
      </c>
      <c r="BS102" s="411" t="str">
        <f t="shared" ca="1" si="398"/>
        <v>-</v>
      </c>
      <c r="BT102" s="411" t="str">
        <f t="shared" ca="1" si="398"/>
        <v>-</v>
      </c>
      <c r="BU102" s="411" t="str">
        <f t="shared" ca="1" si="398"/>
        <v>-</v>
      </c>
      <c r="BV102" s="411" t="str">
        <f t="shared" ca="1" si="398"/>
        <v>-</v>
      </c>
      <c r="BW102" s="411" t="str">
        <f t="shared" ca="1" si="398"/>
        <v>-</v>
      </c>
      <c r="BX102" s="411" t="str">
        <f t="shared" ca="1" si="398"/>
        <v>-</v>
      </c>
      <c r="BY102" s="411" t="str">
        <f t="shared" ca="1" si="398"/>
        <v>-</v>
      </c>
      <c r="BZ102" s="411" t="b">
        <f t="shared" ca="1" si="398"/>
        <v>0</v>
      </c>
      <c r="CA102" s="87">
        <f t="shared" ca="1" si="398"/>
        <v>0</v>
      </c>
      <c r="CB102" s="535" t="str" cm="1">
        <f t="array" aca="1" ref="CB102" ca="1">INDEX(CB$13:CB101,$B102+1,1)</f>
        <v>-</v>
      </c>
      <c r="CC102" s="535" t="str" cm="1">
        <f t="array" aca="1" ref="CC102" ca="1">INDEX(CC$13:CC101,$B102+1,1)</f>
        <v>-</v>
      </c>
      <c r="CD102" s="535" t="str" cm="1">
        <f t="array" aca="1" ref="CD102" ca="1">INDEX(CD$13:CD101,$B102+1,1)</f>
        <v>-</v>
      </c>
      <c r="CE102" s="535" t="b" cm="1">
        <f t="array" aca="1" ref="CE102" ca="1">INDEX(CE$13:CE101,$B102+1,1)</f>
        <v>1</v>
      </c>
      <c r="CF102" s="18"/>
      <c r="CG102" s="535" t="str" cm="1">
        <f t="array" aca="1" ref="CG102" ca="1">INDEX(CG$13:CG101,$B102+1,1)</f>
        <v>-</v>
      </c>
      <c r="CH102" s="411" t="str">
        <f t="shared" ca="1" si="399"/>
        <v>-</v>
      </c>
      <c r="CI102" s="411">
        <f t="shared" ca="1" si="400"/>
        <v>1</v>
      </c>
      <c r="CJ102" s="411">
        <f t="shared" ca="1" si="400"/>
        <v>1</v>
      </c>
      <c r="CK102" s="535" t="str" cm="1">
        <f t="array" aca="1" ref="CK102" ca="1">INDEX(CK$13:CK101,$B102+1,1)</f>
        <v>-</v>
      </c>
      <c r="CL102" s="535" t="str" cm="1">
        <f t="array" aca="1" ref="CL102" ca="1">INDEX(CL$13:CL101,$B102+1,1)</f>
        <v>-</v>
      </c>
      <c r="CM102" s="535" t="str" cm="1">
        <f t="array" aca="1" ref="CM102" ca="1">INDEX(CM$13:CM101,$B102+1,1)</f>
        <v>-</v>
      </c>
      <c r="CN102" s="411" t="str">
        <f t="shared" ca="1" si="401"/>
        <v>-</v>
      </c>
      <c r="CO102" s="411">
        <f t="shared" ca="1" si="402"/>
        <v>1</v>
      </c>
      <c r="CP102" s="411">
        <f t="shared" ca="1" si="402"/>
        <v>1</v>
      </c>
      <c r="CQ102" s="535" t="str" cm="1">
        <f t="array" aca="1" ref="CQ102" ca="1">INDEX(CQ$13:CQ101,$B102+1,1)</f>
        <v>-</v>
      </c>
      <c r="CR102" s="411" t="str">
        <f t="shared" ca="1" si="403"/>
        <v>-</v>
      </c>
      <c r="CS102" s="411">
        <f t="shared" ca="1" si="404"/>
        <v>1</v>
      </c>
      <c r="CT102" s="535" t="str" cm="1">
        <f t="array" aca="1" ref="CT102" ca="1">INDEX(CT$13:CT101,$B102+1,1)</f>
        <v>-</v>
      </c>
      <c r="CU102" s="535" t="str" cm="1">
        <f t="array" aca="1" ref="CU102" ca="1">INDEX(CU$13:CU101,$B102+1,1)</f>
        <v>-</v>
      </c>
      <c r="CV102" s="411">
        <f t="shared" ca="1" si="405"/>
        <v>1</v>
      </c>
      <c r="CW102" s="535" t="str" cm="1">
        <f t="array" aca="1" ref="CW102" ca="1">INDEX(CW$13:CW101,$B102+1,1)</f>
        <v>-</v>
      </c>
      <c r="CX102" s="411" t="str">
        <f t="shared" ca="1" si="406"/>
        <v>-</v>
      </c>
      <c r="CY102" s="411">
        <f t="shared" ca="1" si="407"/>
        <v>1</v>
      </c>
      <c r="CZ102" s="411">
        <f t="shared" ca="1" si="407"/>
        <v>1</v>
      </c>
      <c r="DA102" s="535" cm="1">
        <f t="array" aca="1" ref="DA102" ca="1">INDEX(DA$13:DA101,$B102+1,1)</f>
        <v>720</v>
      </c>
      <c r="DB102" s="535" cm="1">
        <f t="array" aca="1" ref="DB102" ca="1">INDEX(DB$13:DB101,$B102+1,1)</f>
        <v>720</v>
      </c>
      <c r="DC102" s="18"/>
      <c r="DD102" s="535" t="str" cm="1">
        <f t="array" aca="1" ref="DD102" ca="1">INDEX(DD$13:DD101,$B102+1,1)</f>
        <v>-</v>
      </c>
      <c r="DE102" s="535" t="str" cm="1">
        <f t="array" aca="1" ref="DE102" ca="1">INDEX(DE$13:DE101,$B102+1,1)</f>
        <v>-</v>
      </c>
      <c r="DF102" s="535" t="str" cm="1">
        <f t="array" aca="1" ref="DF102" ca="1">INDEX(DF$13:DF101,$B102+1,1)</f>
        <v>-</v>
      </c>
      <c r="DG102" s="535" t="str" cm="1">
        <f t="array" aca="1" ref="DG102" ca="1">INDEX(DG$13:DG101,$B102+1,1)</f>
        <v>-</v>
      </c>
      <c r="DH102" s="804" cm="1">
        <f t="array" aca="1" ref="DH102" ca="1">VALUE(IFERROR(VALUE($K102),0) &amp; _xlfn.SWITCH($CD102,"-",4,$CD102) &amp; $L102 &amp; $T102 &amp; "00" &amp; $N102 &amp; $AK102 &amp; $R102 &amp; _xlfn.SWITCH($AM102,3,1,$AM102) &amp; _xlfn.SWITCH($M102,4,0,$M102) &amp; _xlfn.SWITCH($AD102,6,1,$AD102))</f>
        <v>142100121201</v>
      </c>
      <c r="DI102" s="535" cm="1">
        <f t="array" aca="1" ref="DI102" ca="1">INDEX(DI$13:DI101,$B102+1,1)</f>
        <v>1</v>
      </c>
      <c r="DJ102" s="535" cm="1">
        <f t="array" aca="1" ref="DJ102" ca="1">INDEX(DJ$13:DJ101,$B102+1,1)</f>
        <v>1</v>
      </c>
      <c r="DK102" s="411">
        <f t="shared" ca="1" si="408"/>
        <v>0</v>
      </c>
      <c r="DL102" s="411">
        <f t="shared" ca="1" si="408"/>
        <v>50</v>
      </c>
      <c r="DM102" s="411" t="str">
        <f t="shared" ca="1" si="408"/>
        <v>-</v>
      </c>
      <c r="DN102" s="411" t="str">
        <f t="shared" ca="1" si="408"/>
        <v>-</v>
      </c>
      <c r="DO102" s="411">
        <f t="shared" ca="1" si="408"/>
        <v>25.5</v>
      </c>
      <c r="DP102" s="411">
        <f t="shared" ca="1" si="408"/>
        <v>18.8</v>
      </c>
      <c r="DQ102" s="411" t="b">
        <f t="shared" ca="1" si="409"/>
        <v>0</v>
      </c>
      <c r="DR102" s="411" t="str">
        <f t="shared" ca="1" si="410"/>
        <v>-</v>
      </c>
      <c r="DS102" s="411" t="str">
        <f t="shared" ca="1" si="410"/>
        <v>-</v>
      </c>
      <c r="DT102" s="411" t="str">
        <f t="shared" ca="1" si="410"/>
        <v>-</v>
      </c>
      <c r="DU102" s="411" t="str">
        <f t="shared" ca="1" si="410"/>
        <v>-</v>
      </c>
      <c r="DV102" s="411">
        <f t="shared" ca="1" si="410"/>
        <v>500</v>
      </c>
      <c r="DW102" s="411">
        <f t="shared" ca="1" si="410"/>
        <v>500</v>
      </c>
      <c r="DX102" s="411" t="str">
        <f t="shared" ca="1" si="410"/>
        <v>-</v>
      </c>
      <c r="DY102" s="411" t="str">
        <f t="shared" ca="1" si="410"/>
        <v>-</v>
      </c>
      <c r="DZ102" s="411" t="str">
        <f t="shared" ca="1" si="410"/>
        <v>-</v>
      </c>
      <c r="EA102" s="535" cm="1">
        <f t="array" aca="1" ref="EA102" ca="1">INDEX(EA$13:EA101,$B102+1,1)</f>
        <v>0</v>
      </c>
      <c r="EB102" s="535" cm="1">
        <f t="array" aca="1" ref="EB102" ca="1">INDEX(EB$13:EB101,$B102+1,1)</f>
        <v>999999</v>
      </c>
      <c r="EC102" s="535" cm="1">
        <f t="array" aca="1" ref="EC102" ca="1">INDEX(EC$13:EC101,$B102+1,1)</f>
        <v>999999</v>
      </c>
      <c r="ED102" s="535" cm="1">
        <f t="array" aca="1" ref="ED102" ca="1">INDEX(ED$13:ED101,$B102+1,1)</f>
        <v>999999</v>
      </c>
      <c r="EE102" s="535" cm="1">
        <f t="array" aca="1" ref="EE102" ca="1">INDEX(EE$13:EE101,$B102+1,1)</f>
        <v>999999</v>
      </c>
      <c r="EF102" s="535" cm="1">
        <f t="array" aca="1" ref="EF102" ca="1">INDEX(EF$13:EF101,$B102+1,1)</f>
        <v>999999</v>
      </c>
      <c r="EG102" s="535" cm="1">
        <f t="array" aca="1" ref="EG102" ca="1">INDEX(EG$13:EG101,$B102+1,1)</f>
        <v>999999</v>
      </c>
      <c r="EH102" s="535" cm="1">
        <f t="array" aca="1" ref="EH102" ca="1">INDEX(EH$13:EH101,$B102+1,1)</f>
        <v>999999</v>
      </c>
      <c r="EI102" s="535" cm="1">
        <f t="array" aca="1" ref="EI102" ca="1">INDEX(EI$13:EI101,$B102+1,1)</f>
        <v>999999</v>
      </c>
      <c r="EJ102" s="535" cm="1">
        <f t="array" aca="1" ref="EJ102" ca="1">INDEX(EJ$13:EJ101,$B102+1,1)</f>
        <v>999999</v>
      </c>
      <c r="EK102" s="535" cm="1">
        <f t="array" aca="1" ref="EK102" ca="1">INDEX(EK$13:EK101,$B102+1,1)</f>
        <v>999999</v>
      </c>
      <c r="EL102" s="535" cm="1">
        <f t="array" aca="1" ref="EL102" ca="1">INDEX(EL$13:EL101,$B102+1,1)</f>
        <v>999999</v>
      </c>
      <c r="EM102" s="535" cm="1">
        <f t="array" aca="1" ref="EM102" ca="1">INDEX(EM$13:EM101,$B102+1,1)</f>
        <v>999999</v>
      </c>
      <c r="EN102" s="782">
        <f t="shared" ca="1" si="411"/>
        <v>0</v>
      </c>
      <c r="EO102" s="782">
        <f t="shared" ca="1" si="411"/>
        <v>0</v>
      </c>
      <c r="EP102" s="782">
        <f t="shared" ca="1" si="411"/>
        <v>999999</v>
      </c>
      <c r="EQ102" s="800" t="str">
        <f t="shared" ref="EQ102:EQ108" ca="1" si="581">IF(OR($AI102=1,$AI102&gt;=EQ$6),999999,"-")</f>
        <v>-</v>
      </c>
      <c r="ER102" s="800" t="str">
        <f t="shared" ca="1" si="412"/>
        <v>-</v>
      </c>
      <c r="ES102" s="801">
        <f t="shared" ca="1" si="413"/>
        <v>999999</v>
      </c>
      <c r="ET102" s="802" t="str">
        <f t="shared" ca="1" si="509"/>
        <v>-</v>
      </c>
      <c r="EU102" s="781">
        <f t="shared" ca="1" si="414"/>
        <v>0</v>
      </c>
      <c r="EV102" s="779">
        <f t="shared" ca="1" si="510"/>
        <v>0</v>
      </c>
      <c r="EW102" s="780">
        <f t="shared" ca="1" si="511"/>
        <v>999999</v>
      </c>
      <c r="EX102" s="545" cm="1">
        <f t="array" aca="1" ref="EX102" ca="1">INDEX(i.ELMated,$AB102+1,1)</f>
        <v>0.3</v>
      </c>
      <c r="EY102" s="630" cm="1">
        <f t="array" aca="1" ref="EY102" ca="1">INDEX(i.ELMatedEst,$AA102+1,$T102)</f>
        <v>0.3</v>
      </c>
      <c r="EZ102" s="535" t="str" cm="1">
        <f t="array" aca="1" ref="EZ102" ca="1">INDEX(EZ$13:EZ101,$B102+1,1)</f>
        <v>-</v>
      </c>
      <c r="FA102" s="535" t="str" cm="1">
        <f t="array" aca="1" ref="FA102" ca="1">INDEX(FA$13:FA101,$B102+1,1)</f>
        <v>-</v>
      </c>
      <c r="FB102" s="664">
        <f t="shared" ca="1" si="415"/>
        <v>0</v>
      </c>
      <c r="FC102" s="666">
        <f t="shared" ca="1" si="416"/>
        <v>5.0000000000000001E-3</v>
      </c>
      <c r="FD102" s="191">
        <f t="shared" ca="1" si="512"/>
        <v>0.95</v>
      </c>
      <c r="FE102" s="667">
        <f t="shared" ca="1" si="417"/>
        <v>8.3999999999999991E-2</v>
      </c>
      <c r="FF102" s="667">
        <f ca="1">INDEX(CHOOSE($N102,DataAutumn!i.EL_PropnSold,DataWinter!i.EL_PropnSold,DataSpring!i.EL_PropnSold),$AI102,$T102)*INDEX(i.ELMatedEst,$AB102+1,$T102)*i.dAdultRR_ELPropSold
+INDEX(i.dryman,($AJ102-1)*4+$AI102,FF$7)</f>
        <v>0</v>
      </c>
      <c r="FG102" s="667">
        <f ca="1">INDEX(CHOOSE($N102,DataAutumn!i.EL_PropnSold,DataWinter!i.EL_PropnSold,DataSpring!i.EL_PropnSold),$AI102,$T102)*INDEX(i.ELMatedEst,$AB102+1,$T102)*i.dAdultRR_ELPropSold
+INDEX(i.dryman,($AJ102-1)*4+$AI102,FG$7)</f>
        <v>3.125E-2</v>
      </c>
      <c r="FH102" s="667">
        <f ca="1">INDEX(CHOOSE($N102,DataAutumn!i.EL_PropnSold,DataWinter!i.EL_PropnSold,DataSpring!i.EL_PropnSold),$AI102,$T102)*INDEX(i.ELMatedEst,$AB102+1,$T102)*i.dAdultRR_ELPropSold
+INDEX(i.dryman,($AJ102-1)*4+$AI102,FH$7)</f>
        <v>3.125E-2</v>
      </c>
      <c r="FI102" s="667">
        <f ca="1">INDEX(CHOOSE($N102,DataAutumn!i.EL_PropnSold,DataWinter!i.EL_PropnSold,DataSpring!i.EL_PropnSold),$AI102,$T102)*INDEX(i.ELMatedEst,$AB102+1,$T102)*i.dAdultRR_ELPropSold
+INDEX(i.dryman,($AJ102-1)*4+$AI102,FI$7)</f>
        <v>3.125E-2</v>
      </c>
      <c r="FJ102" s="668">
        <f ca="1">INDEX(CHOOSE($N102,DataAutumn!i.EL_PropnSold,DataWinter!i.EL_PropnSold,DataSpring!i.EL_PropnSold),$AI102,$T102)*INDEX(i.ELMatedEst,$AB102+1,$T102)*i.dAdultLSurv_ELPropSold</f>
        <v>0</v>
      </c>
      <c r="FK102" s="666" t="b">
        <f t="shared" ca="1" si="418"/>
        <v>0</v>
      </c>
      <c r="FL102" s="666" t="b">
        <f t="shared" ca="1" si="418"/>
        <v>0</v>
      </c>
      <c r="FM102" s="716" t="b">
        <f t="shared" ca="1" si="419"/>
        <v>1</v>
      </c>
      <c r="FN102" s="666" t="b">
        <f t="shared" ca="1" si="418"/>
        <v>0</v>
      </c>
      <c r="FO102" s="668">
        <f t="shared" ca="1" si="420"/>
        <v>1</v>
      </c>
      <c r="FP102" s="669">
        <f t="shared" ca="1" si="421"/>
        <v>0</v>
      </c>
      <c r="FQ102" s="670" t="b">
        <f t="shared" ca="1" si="422"/>
        <v>0</v>
      </c>
      <c r="FR102" s="665" t="b">
        <f t="shared" ca="1" si="423"/>
        <v>1</v>
      </c>
      <c r="FS102" s="411" t="b">
        <f t="shared" ca="1" si="423"/>
        <v>0</v>
      </c>
      <c r="FT102" s="411" t="b">
        <f t="shared" ca="1" si="423"/>
        <v>0</v>
      </c>
      <c r="FU102" s="87">
        <f t="shared" ca="1" si="424"/>
        <v>2</v>
      </c>
      <c r="FV102" s="87">
        <f t="shared" ca="1" si="424"/>
        <v>2</v>
      </c>
      <c r="FW102" s="411">
        <f t="shared" ca="1" si="425"/>
        <v>1</v>
      </c>
      <c r="FX102" s="411">
        <f t="shared" ca="1" si="426"/>
        <v>1</v>
      </c>
      <c r="FY102" s="411">
        <f t="shared" ca="1" si="426"/>
        <v>1</v>
      </c>
      <c r="FZ102" s="411">
        <f t="shared" ca="1" si="427"/>
        <v>1</v>
      </c>
      <c r="GA102" s="411">
        <f t="shared" ca="1" si="531"/>
        <v>0.35</v>
      </c>
      <c r="GB102" s="411" t="b">
        <f t="shared" ca="1" si="531"/>
        <v>1</v>
      </c>
      <c r="GC102" s="411" t="b">
        <f t="shared" ca="1" si="531"/>
        <v>0</v>
      </c>
      <c r="GD102" s="411" t="b">
        <f t="shared" ca="1" si="531"/>
        <v>0</v>
      </c>
      <c r="GE102" s="411" t="b">
        <f t="shared" ca="1" si="531"/>
        <v>0</v>
      </c>
      <c r="GF102" s="87">
        <f t="shared" ca="1" si="429"/>
        <v>1</v>
      </c>
      <c r="GG102" s="87">
        <f t="shared" ca="1" si="429"/>
        <v>1</v>
      </c>
      <c r="GH102" s="87">
        <f t="shared" ca="1" si="429"/>
        <v>1</v>
      </c>
      <c r="GI102" s="87">
        <f t="shared" ca="1" si="429"/>
        <v>1</v>
      </c>
      <c r="GJ102" s="87">
        <f t="shared" ca="1" si="429"/>
        <v>1</v>
      </c>
      <c r="GK102" s="87">
        <f t="shared" ca="1" si="429"/>
        <v>1</v>
      </c>
      <c r="GL102" s="87">
        <f t="shared" ca="1" si="429"/>
        <v>1</v>
      </c>
      <c r="GM102" s="87">
        <f t="shared" ca="1" si="429"/>
        <v>1</v>
      </c>
      <c r="GN102" s="411" cm="1">
        <f t="array" aca="1" ref="GN102" ca="1">INDEX(i.dse_type,1,$L102)</f>
        <v>0</v>
      </c>
      <c r="GO102" s="535" t="str" cm="1">
        <f t="array" aca="1" ref="GO102" ca="1">INDEX(GO$13:GO101,$B102+1,1)</f>
        <v>-</v>
      </c>
      <c r="GP102" s="535" t="str" cm="1">
        <f t="array" aca="1" ref="GP102" ca="1">INDEX(GP$13:GP101,$B102+1,1)</f>
        <v>-</v>
      </c>
      <c r="GQ102" s="535" t="str" cm="1">
        <f t="array" aca="1" ref="GQ102" ca="1">INDEX(GQ$13:GQ101,$B102+1,1)</f>
        <v>-</v>
      </c>
      <c r="GR102" s="18"/>
      <c r="GS102" s="535" t="str" cm="1">
        <f t="array" aca="1" ref="GS102" ca="1">INDEX(GS$13:GS101,$B102+1,1)</f>
        <v>-</v>
      </c>
      <c r="GT102" s="535" t="str" cm="1">
        <f t="array" aca="1" ref="GT102" ca="1">INDEX(GT$13:GT101,$B102+1,1)</f>
        <v>-</v>
      </c>
      <c r="GU102" s="535" t="str" cm="1">
        <f t="array" aca="1" ref="GU102" ca="1">INDEX(GU$13:GU101,$B102+1,1)</f>
        <v>-</v>
      </c>
      <c r="GV102" s="411" t="str">
        <f t="shared" si="430"/>
        <v>-</v>
      </c>
      <c r="GW102" s="535" t="str" cm="1">
        <f t="array" aca="1" ref="GW102" ca="1">INDEX(GW$13:GW101,$B102+1,1)</f>
        <v>-</v>
      </c>
      <c r="GX102" s="535" cm="1">
        <f t="array" aca="1" ref="GX102" ca="1">INDEX(GX$13:GX101,$B102+1,1)</f>
        <v>1</v>
      </c>
      <c r="GY102" s="535" cm="1">
        <f t="array" aca="1" ref="GY102" ca="1">INDEX(GY$13:GY101,$B102+1,1)</f>
        <v>1</v>
      </c>
      <c r="GZ102" s="535" t="str" cm="1">
        <f t="array" aca="1" ref="GZ102" ca="1">INDEX(GZ$13:GZ101,$B102+1,1)</f>
        <v>-</v>
      </c>
      <c r="HA102" s="535" t="str" cm="1">
        <f t="array" aca="1" ref="HA102" ca="1">INDEX(HA$13:HA101,$B102+1,1)</f>
        <v>-</v>
      </c>
      <c r="HB102" s="535" t="str" cm="1">
        <f t="array" aca="1" ref="HB102" ca="1">INDEX(HB$13:HB101,$B102+1,1)</f>
        <v>-</v>
      </c>
      <c r="HC102" s="535" t="str" cm="1">
        <f t="array" aca="1" ref="HC102" ca="1">INDEX(HC$13:HC101,$B102+1,1)</f>
        <v>-</v>
      </c>
      <c r="HD102" s="535" t="str" cm="1">
        <f t="array" aca="1" ref="HD102" ca="1">INDEX(HD$13:HD101,$B102+1,1)</f>
        <v>-</v>
      </c>
      <c r="HE102" s="535" t="str" cm="1">
        <f t="array" aca="1" ref="HE102" ca="1">INDEX(HE$13:HE101,$B102+1,1)</f>
        <v>-</v>
      </c>
      <c r="HF102" s="535" t="str" cm="1">
        <f t="array" aca="1" ref="HF102" ca="1">INDEX(HF$13:HF101,$B102+1,1)</f>
        <v>-</v>
      </c>
      <c r="HG102" s="535" t="str" cm="1">
        <f t="array" aca="1" ref="HG102" ca="1">INDEX(HG$13:HG101,$B102+1,1)</f>
        <v>-</v>
      </c>
      <c r="HH102" s="535" t="str" cm="1">
        <f t="array" aca="1" ref="HH102" ca="1">INDEX(HH$13:HH101,$B102+1,1)</f>
        <v>-</v>
      </c>
      <c r="HI102" s="535" t="str" cm="1">
        <f t="array" aca="1" ref="HI102" ca="1">INDEX(HI$13:HI101,$B102+1,1)</f>
        <v>-</v>
      </c>
      <c r="HJ102" s="535" t="str" cm="1">
        <f t="array" aca="1" ref="HJ102" ca="1">INDEX(HJ$13:HJ101,$B102+1,1)</f>
        <v>-</v>
      </c>
      <c r="HK102" s="535" t="str" cm="1">
        <f t="array" aca="1" ref="HK102" ca="1">INDEX(HK$13:HK101,$B102+1,1)</f>
        <v>-</v>
      </c>
      <c r="HL102" s="535" t="str" cm="1">
        <f t="array" aca="1" ref="HL102" ca="1">INDEX(HL$13:HL101,$B102+1,1)</f>
        <v>-</v>
      </c>
      <c r="HM102" s="535" t="str" cm="1">
        <f t="array" aca="1" ref="HM102" ca="1">INDEX(HM$13:HM101,$B102+1,1)</f>
        <v>-</v>
      </c>
      <c r="HN102" s="535" t="str" cm="1">
        <f t="array" aca="1" ref="HN102" ca="1">INDEX(HN$13:HN101,$B102+1,1)</f>
        <v>-</v>
      </c>
      <c r="HO102" s="535" t="str" cm="1">
        <f t="array" aca="1" ref="HO102" ca="1">INDEX(HO$13:HO101,$B102+1,1)</f>
        <v>-</v>
      </c>
      <c r="HP102" s="535" t="str" cm="1">
        <f t="array" aca="1" ref="HP102" ca="1">INDEX(HP$13:HP101,$B102+1,1)</f>
        <v>-</v>
      </c>
      <c r="HQ102" s="535" t="str" cm="1">
        <f t="array" aca="1" ref="HQ102" ca="1">INDEX(HQ$13:HQ101,$B102+1,1)</f>
        <v>-</v>
      </c>
      <c r="HR102" s="535" t="str" cm="1">
        <f t="array" aca="1" ref="HR102" ca="1">INDEX(HR$13:HR101,$B102+1,1)</f>
        <v>-</v>
      </c>
      <c r="HS102" s="535" t="str" cm="1">
        <f t="array" aca="1" ref="HS102" ca="1">INDEX(HS$13:HS101,$B102+1,1)</f>
        <v>-</v>
      </c>
      <c r="HT102" s="535" t="str" cm="1">
        <f t="array" aca="1" ref="HT102" ca="1">INDEX(HT$13:HT101,$B102+1,1)</f>
        <v>-</v>
      </c>
      <c r="HU102" s="411">
        <f t="shared" si="431"/>
        <v>0</v>
      </c>
      <c r="HV102" s="535" t="str" cm="1">
        <f t="array" aca="1" ref="HV102" ca="1">INDEX(HV$13:HV101,$B102+1,1)</f>
        <v>-</v>
      </c>
      <c r="HW102" s="535" cm="1">
        <f t="array" aca="1" ref="HW102" ca="1">INDEX(HW$13:HW101,$B102+1,1)</f>
        <v>1</v>
      </c>
      <c r="HX102" s="535" cm="1">
        <f t="array" aca="1" ref="HX102" ca="1">INDEX(HX$13:HX101,$B102+1,1)</f>
        <v>0</v>
      </c>
      <c r="HY102" s="411">
        <f t="shared" si="432"/>
        <v>0</v>
      </c>
      <c r="HZ102" s="535" cm="1">
        <f t="array" aca="1" ref="HZ102" ca="1">INDEX(HZ$13:HZ101,$B102+1,1)</f>
        <v>0</v>
      </c>
      <c r="IA102" s="411">
        <f t="shared" si="532"/>
        <v>0</v>
      </c>
      <c r="IB102" s="411">
        <f t="shared" si="532"/>
        <v>0</v>
      </c>
      <c r="IC102" s="411">
        <f t="shared" si="532"/>
        <v>0</v>
      </c>
      <c r="ID102" s="411">
        <f t="shared" si="532"/>
        <v>0</v>
      </c>
      <c r="IE102" s="411">
        <f t="shared" si="532"/>
        <v>1</v>
      </c>
      <c r="IF102" s="411">
        <f t="shared" si="532"/>
        <v>0</v>
      </c>
      <c r="IG102" s="535" cm="1">
        <f t="array" aca="1" ref="IG102" ca="1">INDEX(IG$13:IG101,$B102+1,1)</f>
        <v>0</v>
      </c>
      <c r="IH102" s="535" cm="1">
        <f t="array" aca="1" ref="IH102" ca="1">INDEX(IH$13:IH101,$B102+1,1)</f>
        <v>0</v>
      </c>
      <c r="II102" s="535" cm="1">
        <f t="array" aca="1" ref="II102" ca="1">INDEX(II$13:II101,$B102+1,1)</f>
        <v>0</v>
      </c>
      <c r="IJ102" s="535" cm="1">
        <f t="array" aca="1" ref="IJ102" ca="1">INDEX(IJ$13:IJ101,$B102+1,1)</f>
        <v>0</v>
      </c>
      <c r="IK102" s="18"/>
      <c r="IL102" s="535" t="str" cm="1">
        <f t="array" aca="1" ref="IL102" ca="1">INDEX(IL$13:IL101,$B102+1,1)</f>
        <v>-</v>
      </c>
      <c r="IM102" s="535" t="str" cm="1">
        <f t="array" aca="1" ref="IM102" ca="1">INDEX(IM$13:IM101,$B102+1,1)</f>
        <v>-</v>
      </c>
      <c r="IN102" s="535" t="str" cm="1">
        <f t="array" aca="1" ref="IN102" ca="1">INDEX(IN$13:IN101,$B102+1,1)</f>
        <v>-</v>
      </c>
      <c r="IO102" s="535" t="str" cm="1">
        <f t="array" aca="1" ref="IO102" ca="1">INDEX(IO$13:IO101,$B102+1,1)</f>
        <v>-</v>
      </c>
      <c r="IP102" s="535" t="str" cm="1">
        <f t="array" aca="1" ref="IP102" ca="1">INDEX(IP$13:IP101,$B102+1,1)</f>
        <v>-</v>
      </c>
      <c r="IQ102" s="535" t="str" cm="1">
        <f t="array" aca="1" ref="IQ102" ca="1">INDEX(IQ$13:IQ101,$B102+1,1)</f>
        <v>-</v>
      </c>
      <c r="IR102" s="535" t="str" cm="1">
        <f t="array" aca="1" ref="IR102" ca="1">INDEX(IR$13:IR101,$B102+1,1)</f>
        <v>-</v>
      </c>
      <c r="IS102" s="535" t="str" cm="1">
        <f t="array" aca="1" ref="IS102" ca="1">INDEX(IS$13:IS101,$B102+1,1)</f>
        <v>-</v>
      </c>
      <c r="IT102" s="535" t="str" cm="1">
        <f t="array" aca="1" ref="IT102" ca="1">INDEX(IT$13:IT101,$B102+1,1)</f>
        <v>-</v>
      </c>
      <c r="IU102" s="535" t="str" cm="1">
        <f t="array" aca="1" ref="IU102" ca="1">INDEX(IU$13:IU101,$B102+1,1)</f>
        <v>-</v>
      </c>
      <c r="IV102" s="535" t="str" cm="1">
        <f t="array" aca="1" ref="IV102" ca="1">INDEX(IV$13:IV101,$B102+1,1)</f>
        <v>-</v>
      </c>
      <c r="IW102" s="535" t="str" cm="1">
        <f t="array" aca="1" ref="IW102" ca="1">INDEX(IW$13:IW101,$B102+1,1)</f>
        <v>-</v>
      </c>
      <c r="IX102" s="535" t="str" cm="1">
        <f t="array" aca="1" ref="IX102" ca="1">INDEX(IX$13:IX101,$B102+1,1)</f>
        <v>-</v>
      </c>
      <c r="IY102" s="535" t="str" cm="1">
        <f t="array" aca="1" ref="IY102" ca="1">INDEX(IY$13:IY101,$B102+1,1)</f>
        <v>-</v>
      </c>
      <c r="IZ102" s="535" t="str" cm="1">
        <f t="array" aca="1" ref="IZ102" ca="1">INDEX(IZ$13:IZ101,$B102+1,1)</f>
        <v>-</v>
      </c>
      <c r="JA102" s="535" t="str" cm="1">
        <f t="array" aca="1" ref="JA102" ca="1">INDEX(JA$13:JA101,$B102+1,1)</f>
        <v>-</v>
      </c>
      <c r="JB102" s="535" cm="1">
        <f t="array" aca="1" ref="JB102" ca="1">INDEX(JB$13:JB101,$B102+1,1)</f>
        <v>0</v>
      </c>
      <c r="JC102" s="535" cm="1">
        <f t="array" aca="1" ref="JC102" ca="1">INDEX(JC$13:JC101,$B102+1,1)</f>
        <v>0</v>
      </c>
      <c r="JD102" s="545" cm="1">
        <f t="array" aca="1" ref="JD102" ca="1">IF(AND($N102=JD$10,$AS102&lt;&gt;0),INDEX(i.LTWFeedLevels,$AS102,12),0)</f>
        <v>0</v>
      </c>
      <c r="JE102" s="630" cm="1">
        <f t="array" aca="1" ref="JE102" ca="1">IF(AND($N102=JE$10,$AT102&lt;&gt;0),INDEX(i.LTWFeedLevels,$AT102,12),0)</f>
        <v>0</v>
      </c>
      <c r="JF102" s="457">
        <f t="shared" ca="1" si="513"/>
        <v>0</v>
      </c>
      <c r="JG102" s="457">
        <f t="shared" ca="1" si="434"/>
        <v>0</v>
      </c>
      <c r="JH102" s="457">
        <f t="shared" ca="1" si="435"/>
        <v>0</v>
      </c>
      <c r="JI102" s="545" cm="1">
        <f t="array" aca="1" ref="JI102" ca="1">IF(AND($N102=JI$10,$AS102&lt;&gt;0),INDEX(i.LTWFeedLevels,$AS102,12),0)</f>
        <v>0</v>
      </c>
      <c r="JJ102" s="630" cm="1">
        <f t="array" aca="1" ref="JJ102" ca="1">IF(AND($N102=JJ$10,$AT102&lt;&gt;0),INDEX(i.LTWFeedLevels,$AT102,12),0)</f>
        <v>0</v>
      </c>
      <c r="JK102" s="457">
        <f t="shared" ca="1" si="436"/>
        <v>0</v>
      </c>
      <c r="JL102" s="457">
        <f t="shared" ca="1" si="437"/>
        <v>0</v>
      </c>
      <c r="JM102" s="457">
        <f t="shared" ca="1" si="438"/>
        <v>0</v>
      </c>
      <c r="JN102" s="545" cm="1">
        <f t="array" aca="1" ref="JN102" ca="1">IF(AND($N102=JN$10,$AS102&lt;&gt;0),INDEX(i.LTWFeedLevels,$AS102,12),0)</f>
        <v>0</v>
      </c>
      <c r="JO102" s="630" cm="1">
        <f t="array" aca="1" ref="JO102" ca="1">IF(AND($N102=JO$10,$AT102&lt;&gt;0),INDEX(i.LTWFeedLevels,$AT102,12),0)</f>
        <v>0</v>
      </c>
      <c r="JP102" s="457">
        <f t="shared" ca="1" si="439"/>
        <v>0</v>
      </c>
      <c r="JQ102" s="457">
        <f t="shared" ca="1" si="440"/>
        <v>0</v>
      </c>
      <c r="JR102" s="457">
        <f t="shared" ca="1" si="441"/>
        <v>0</v>
      </c>
      <c r="JS102" s="189">
        <f t="shared" ca="1" si="533"/>
        <v>0</v>
      </c>
      <c r="JT102" s="189">
        <f t="shared" ca="1" si="533"/>
        <v>0</v>
      </c>
      <c r="JU102" s="189">
        <f t="shared" ca="1" si="533"/>
        <v>0</v>
      </c>
      <c r="JV102" s="189">
        <f t="shared" ca="1" si="533"/>
        <v>0</v>
      </c>
      <c r="JW102" s="189">
        <f t="shared" ca="1" si="533"/>
        <v>0</v>
      </c>
      <c r="JX102" s="189">
        <f t="shared" ca="1" si="533"/>
        <v>0</v>
      </c>
      <c r="JY102" s="189">
        <f t="shared" ca="1" si="533"/>
        <v>0</v>
      </c>
      <c r="JZ102" s="189">
        <f t="shared" ca="1" si="533"/>
        <v>0</v>
      </c>
      <c r="KA102" s="189">
        <f t="shared" ca="1" si="533"/>
        <v>0</v>
      </c>
      <c r="KB102" s="189">
        <f t="shared" ca="1" si="533"/>
        <v>0</v>
      </c>
      <c r="KC102" s="189">
        <f t="shared" ca="1" si="534"/>
        <v>0</v>
      </c>
      <c r="KD102" s="189">
        <f t="shared" ca="1" si="534"/>
        <v>0</v>
      </c>
      <c r="KE102" s="189">
        <f t="shared" ca="1" si="534"/>
        <v>0</v>
      </c>
      <c r="KF102" s="189">
        <f t="shared" ca="1" si="534"/>
        <v>0</v>
      </c>
      <c r="KG102" s="189">
        <f t="shared" ca="1" si="534"/>
        <v>0</v>
      </c>
      <c r="KH102" s="189">
        <f t="shared" ca="1" si="534"/>
        <v>0</v>
      </c>
      <c r="KI102" s="189">
        <f t="shared" ca="1" si="534"/>
        <v>0</v>
      </c>
      <c r="KJ102" s="189">
        <f t="shared" ca="1" si="534"/>
        <v>0</v>
      </c>
      <c r="KK102" s="189">
        <f t="shared" ca="1" si="534"/>
        <v>0</v>
      </c>
      <c r="KL102" s="189">
        <f t="shared" ca="1" si="534"/>
        <v>0</v>
      </c>
      <c r="KM102" s="189">
        <f t="shared" ca="1" si="535"/>
        <v>0</v>
      </c>
      <c r="KN102" s="189">
        <f t="shared" ca="1" si="535"/>
        <v>0</v>
      </c>
      <c r="KO102" s="189">
        <f t="shared" ca="1" si="535"/>
        <v>0</v>
      </c>
      <c r="KP102" s="189">
        <f t="shared" ca="1" si="535"/>
        <v>0</v>
      </c>
      <c r="KQ102" s="189">
        <f t="shared" ca="1" si="535"/>
        <v>0</v>
      </c>
      <c r="KR102" s="189">
        <f t="shared" ca="1" si="535"/>
        <v>0</v>
      </c>
      <c r="KS102" s="189">
        <f t="shared" ca="1" si="535"/>
        <v>0</v>
      </c>
      <c r="KT102" s="189">
        <f t="shared" ca="1" si="535"/>
        <v>0</v>
      </c>
      <c r="KU102" s="189">
        <f t="shared" ca="1" si="535"/>
        <v>0</v>
      </c>
      <c r="KV102" s="189">
        <f t="shared" ca="1" si="535"/>
        <v>0</v>
      </c>
      <c r="KW102" s="189">
        <f t="shared" ca="1" si="536"/>
        <v>0</v>
      </c>
      <c r="KX102" s="189">
        <f t="shared" ca="1" si="536"/>
        <v>0</v>
      </c>
      <c r="KY102" s="189">
        <f t="shared" ca="1" si="536"/>
        <v>0</v>
      </c>
      <c r="KZ102" s="189">
        <f t="shared" ca="1" si="536"/>
        <v>0</v>
      </c>
      <c r="LA102" s="189">
        <f t="shared" ca="1" si="536"/>
        <v>0</v>
      </c>
      <c r="LB102" s="189">
        <f t="shared" ca="1" si="536"/>
        <v>0</v>
      </c>
      <c r="LC102" s="189">
        <f t="shared" ca="1" si="536"/>
        <v>0</v>
      </c>
      <c r="LD102" s="189">
        <f t="shared" ca="1" si="536"/>
        <v>0</v>
      </c>
      <c r="LE102" s="189">
        <f t="shared" ca="1" si="536"/>
        <v>0</v>
      </c>
      <c r="LF102" s="189">
        <f t="shared" ca="1" si="536"/>
        <v>0</v>
      </c>
      <c r="LG102" s="189">
        <f t="shared" ca="1" si="537"/>
        <v>0</v>
      </c>
      <c r="LH102" s="189">
        <f t="shared" ca="1" si="537"/>
        <v>0</v>
      </c>
      <c r="LI102" s="189">
        <f t="shared" ca="1" si="537"/>
        <v>0</v>
      </c>
      <c r="LJ102" s="189">
        <f t="shared" ca="1" si="537"/>
        <v>0</v>
      </c>
      <c r="LK102" s="189">
        <f t="shared" ca="1" si="537"/>
        <v>0</v>
      </c>
      <c r="LL102" s="189">
        <f t="shared" ca="1" si="537"/>
        <v>0</v>
      </c>
      <c r="LM102" s="189">
        <f t="shared" ca="1" si="537"/>
        <v>0</v>
      </c>
      <c r="LN102" s="189">
        <f t="shared" ca="1" si="537"/>
        <v>0</v>
      </c>
      <c r="LO102" s="189">
        <f t="shared" ca="1" si="537"/>
        <v>0</v>
      </c>
      <c r="LP102" s="189">
        <f t="shared" ca="1" si="537"/>
        <v>0</v>
      </c>
      <c r="LQ102" s="189">
        <f t="shared" ca="1" si="538"/>
        <v>0</v>
      </c>
      <c r="LR102" s="189">
        <f t="shared" ca="1" si="538"/>
        <v>0</v>
      </c>
      <c r="LS102" s="189">
        <f t="shared" ca="1" si="538"/>
        <v>0</v>
      </c>
      <c r="LT102" s="189">
        <f t="shared" ca="1" si="538"/>
        <v>0</v>
      </c>
      <c r="LU102" s="189">
        <f t="shared" ca="1" si="538"/>
        <v>0</v>
      </c>
      <c r="LV102" s="189">
        <f t="shared" ca="1" si="538"/>
        <v>0</v>
      </c>
      <c r="LW102" s="189">
        <f t="shared" ca="1" si="538"/>
        <v>0</v>
      </c>
      <c r="LX102" s="189">
        <f t="shared" ca="1" si="538"/>
        <v>0</v>
      </c>
      <c r="LY102" s="189">
        <f t="shared" ca="1" si="538"/>
        <v>0</v>
      </c>
      <c r="LZ102" s="189">
        <f t="shared" ca="1" si="538"/>
        <v>0</v>
      </c>
      <c r="MA102" s="189">
        <f t="shared" ca="1" si="539"/>
        <v>0</v>
      </c>
      <c r="MB102" s="189">
        <f t="shared" ca="1" si="539"/>
        <v>0</v>
      </c>
      <c r="MC102" s="189">
        <f t="shared" ca="1" si="539"/>
        <v>0</v>
      </c>
      <c r="MD102" s="189">
        <f t="shared" ca="1" si="539"/>
        <v>0</v>
      </c>
      <c r="ME102" s="189">
        <f t="shared" ca="1" si="539"/>
        <v>0</v>
      </c>
      <c r="MF102" s="189">
        <f t="shared" ca="1" si="539"/>
        <v>0</v>
      </c>
      <c r="MG102" s="189">
        <f t="shared" ca="1" si="539"/>
        <v>0</v>
      </c>
      <c r="MH102" s="189">
        <f t="shared" ca="1" si="539"/>
        <v>0</v>
      </c>
      <c r="MI102" s="189">
        <f t="shared" ca="1" si="539"/>
        <v>0</v>
      </c>
      <c r="MJ102" s="189">
        <f t="shared" ca="1" si="539"/>
        <v>0</v>
      </c>
      <c r="MK102" s="189">
        <f t="shared" ca="1" si="539"/>
        <v>0</v>
      </c>
      <c r="ML102" s="189">
        <f t="shared" ca="1" si="539"/>
        <v>0</v>
      </c>
      <c r="MM102" s="557">
        <f t="shared" ca="1" si="540"/>
        <v>0</v>
      </c>
      <c r="MN102" s="557">
        <f t="shared" ca="1" si="540"/>
        <v>0</v>
      </c>
      <c r="MO102" s="557">
        <f t="shared" ca="1" si="540"/>
        <v>0</v>
      </c>
      <c r="MP102" s="557">
        <f t="shared" ca="1" si="540"/>
        <v>0</v>
      </c>
      <c r="MQ102" s="557">
        <f t="shared" ca="1" si="540"/>
        <v>0</v>
      </c>
      <c r="MR102" s="557">
        <f t="shared" ca="1" si="540"/>
        <v>0</v>
      </c>
      <c r="MS102" s="557">
        <f t="shared" ca="1" si="540"/>
        <v>0</v>
      </c>
      <c r="MT102" s="557">
        <f t="shared" ca="1" si="540"/>
        <v>0</v>
      </c>
      <c r="MU102" s="557">
        <f t="shared" ca="1" si="540"/>
        <v>0</v>
      </c>
      <c r="MV102" s="557">
        <f t="shared" ca="1" si="540"/>
        <v>0</v>
      </c>
      <c r="MW102" s="557">
        <f t="shared" ca="1" si="541"/>
        <v>0</v>
      </c>
      <c r="MX102" s="557">
        <f t="shared" ca="1" si="541"/>
        <v>0</v>
      </c>
      <c r="MY102" s="557">
        <f t="shared" ca="1" si="541"/>
        <v>0</v>
      </c>
      <c r="MZ102" s="557">
        <f t="shared" ca="1" si="541"/>
        <v>0</v>
      </c>
      <c r="NA102" s="557">
        <f t="shared" ca="1" si="541"/>
        <v>0</v>
      </c>
      <c r="NB102" s="557">
        <f t="shared" ca="1" si="541"/>
        <v>0</v>
      </c>
      <c r="NC102" s="557">
        <f t="shared" ca="1" si="541"/>
        <v>0</v>
      </c>
      <c r="ND102" s="557">
        <f t="shared" ca="1" si="541"/>
        <v>0</v>
      </c>
      <c r="NE102" s="557">
        <f t="shared" ca="1" si="541"/>
        <v>0</v>
      </c>
      <c r="NF102" s="557">
        <f t="shared" ca="1" si="541"/>
        <v>0</v>
      </c>
      <c r="NG102" s="557">
        <f t="shared" ca="1" si="542"/>
        <v>0</v>
      </c>
      <c r="NH102" s="557">
        <f t="shared" ca="1" si="542"/>
        <v>0</v>
      </c>
      <c r="NI102" s="557">
        <f t="shared" ca="1" si="542"/>
        <v>0</v>
      </c>
      <c r="NJ102" s="557">
        <f t="shared" ca="1" si="542"/>
        <v>0</v>
      </c>
      <c r="NK102" s="557">
        <f t="shared" ca="1" si="542"/>
        <v>0</v>
      </c>
      <c r="NL102" s="557">
        <f t="shared" ca="1" si="542"/>
        <v>0</v>
      </c>
      <c r="NM102" s="557">
        <f t="shared" ca="1" si="542"/>
        <v>0</v>
      </c>
      <c r="NN102" s="557">
        <f t="shared" ca="1" si="542"/>
        <v>0</v>
      </c>
      <c r="NO102" s="557">
        <f t="shared" ca="1" si="542"/>
        <v>0</v>
      </c>
      <c r="NP102" s="557">
        <f t="shared" ca="1" si="542"/>
        <v>0</v>
      </c>
      <c r="NQ102" s="557">
        <f t="shared" ca="1" si="543"/>
        <v>0</v>
      </c>
      <c r="NR102" s="557">
        <f t="shared" ca="1" si="543"/>
        <v>0</v>
      </c>
      <c r="NS102" s="557">
        <f t="shared" ca="1" si="543"/>
        <v>0</v>
      </c>
      <c r="NT102" s="557">
        <f t="shared" ca="1" si="543"/>
        <v>0</v>
      </c>
      <c r="NU102" s="557">
        <f t="shared" ca="1" si="543"/>
        <v>0</v>
      </c>
      <c r="NV102" s="557">
        <f t="shared" ca="1" si="543"/>
        <v>0</v>
      </c>
      <c r="NW102" s="557">
        <f t="shared" ca="1" si="543"/>
        <v>0</v>
      </c>
      <c r="NX102" s="557">
        <f t="shared" ca="1" si="543"/>
        <v>0</v>
      </c>
      <c r="NY102" s="557">
        <f t="shared" ca="1" si="543"/>
        <v>0</v>
      </c>
      <c r="NZ102" s="557">
        <f t="shared" ca="1" si="543"/>
        <v>0</v>
      </c>
      <c r="OA102" s="557">
        <f t="shared" ca="1" si="544"/>
        <v>0</v>
      </c>
      <c r="OB102" s="557">
        <f t="shared" ca="1" si="544"/>
        <v>0</v>
      </c>
      <c r="OC102" s="557">
        <f t="shared" ca="1" si="544"/>
        <v>0</v>
      </c>
      <c r="OD102" s="557">
        <f t="shared" ca="1" si="544"/>
        <v>0</v>
      </c>
      <c r="OE102" s="557">
        <f t="shared" ca="1" si="544"/>
        <v>0</v>
      </c>
      <c r="OF102" s="557">
        <f t="shared" ca="1" si="544"/>
        <v>0</v>
      </c>
      <c r="OG102" s="557">
        <f t="shared" ca="1" si="544"/>
        <v>0</v>
      </c>
      <c r="OH102" s="557">
        <f t="shared" ca="1" si="544"/>
        <v>0</v>
      </c>
      <c r="OI102" s="557">
        <f t="shared" ca="1" si="544"/>
        <v>0</v>
      </c>
      <c r="OJ102" s="557">
        <f t="shared" ca="1" si="544"/>
        <v>0</v>
      </c>
      <c r="OK102" s="557">
        <f t="shared" ca="1" si="545"/>
        <v>0</v>
      </c>
      <c r="OL102" s="557">
        <f t="shared" ca="1" si="545"/>
        <v>0</v>
      </c>
      <c r="OM102" s="557">
        <f t="shared" ca="1" si="545"/>
        <v>0</v>
      </c>
      <c r="ON102" s="557">
        <f t="shared" ca="1" si="545"/>
        <v>0</v>
      </c>
      <c r="OO102" s="557">
        <f t="shared" ca="1" si="545"/>
        <v>0</v>
      </c>
      <c r="OP102" s="557">
        <f t="shared" ca="1" si="545"/>
        <v>0</v>
      </c>
      <c r="OQ102" s="557">
        <f t="shared" ca="1" si="545"/>
        <v>0</v>
      </c>
      <c r="OR102" s="557">
        <f t="shared" ca="1" si="545"/>
        <v>0</v>
      </c>
      <c r="OS102" s="557">
        <f t="shared" ca="1" si="545"/>
        <v>0</v>
      </c>
      <c r="OT102" s="557">
        <f t="shared" ca="1" si="545"/>
        <v>0</v>
      </c>
      <c r="OU102" s="557">
        <f t="shared" ca="1" si="546"/>
        <v>0</v>
      </c>
      <c r="OV102" s="557">
        <f t="shared" ca="1" si="546"/>
        <v>0</v>
      </c>
      <c r="OW102" s="557">
        <f t="shared" ca="1" si="546"/>
        <v>0</v>
      </c>
      <c r="OX102" s="557">
        <f t="shared" ca="1" si="546"/>
        <v>0</v>
      </c>
      <c r="OY102" s="557">
        <f t="shared" ca="1" si="546"/>
        <v>0</v>
      </c>
      <c r="OZ102" s="557">
        <f t="shared" ca="1" si="546"/>
        <v>0</v>
      </c>
      <c r="PA102" s="557">
        <f t="shared" ca="1" si="546"/>
        <v>0</v>
      </c>
      <c r="PB102" s="557">
        <f t="shared" ca="1" si="546"/>
        <v>0</v>
      </c>
      <c r="PC102" s="557">
        <f t="shared" ca="1" si="546"/>
        <v>0</v>
      </c>
      <c r="PD102" s="557">
        <f t="shared" ca="1" si="546"/>
        <v>0</v>
      </c>
      <c r="PE102" s="557">
        <f t="shared" ca="1" si="547"/>
        <v>0</v>
      </c>
      <c r="PF102" s="557">
        <f t="shared" ca="1" si="547"/>
        <v>0</v>
      </c>
      <c r="PG102" s="557">
        <f t="shared" ca="1" si="547"/>
        <v>0</v>
      </c>
      <c r="PH102" s="557">
        <f t="shared" ca="1" si="547"/>
        <v>0</v>
      </c>
      <c r="PI102" s="557">
        <f t="shared" ca="1" si="547"/>
        <v>0</v>
      </c>
      <c r="PJ102" s="557">
        <f t="shared" ca="1" si="547"/>
        <v>0</v>
      </c>
      <c r="PK102" s="557">
        <f t="shared" ca="1" si="547"/>
        <v>0</v>
      </c>
      <c r="PL102" s="557">
        <f t="shared" ca="1" si="547"/>
        <v>0</v>
      </c>
      <c r="PM102" s="557">
        <f t="shared" ca="1" si="547"/>
        <v>0</v>
      </c>
      <c r="PN102" s="557">
        <f t="shared" ca="1" si="547"/>
        <v>0</v>
      </c>
      <c r="PO102" s="557">
        <f t="shared" ca="1" si="548"/>
        <v>0</v>
      </c>
      <c r="PP102" s="557">
        <f t="shared" ca="1" si="548"/>
        <v>0</v>
      </c>
      <c r="PQ102" s="557">
        <f t="shared" ca="1" si="548"/>
        <v>0</v>
      </c>
      <c r="PR102" s="557">
        <f t="shared" ca="1" si="548"/>
        <v>0</v>
      </c>
      <c r="PS102" s="557">
        <f t="shared" ca="1" si="548"/>
        <v>0</v>
      </c>
      <c r="PT102" s="557">
        <f t="shared" ca="1" si="548"/>
        <v>0</v>
      </c>
      <c r="PU102" s="557">
        <f t="shared" ca="1" si="548"/>
        <v>0</v>
      </c>
      <c r="PV102" s="557">
        <f t="shared" ca="1" si="548"/>
        <v>0</v>
      </c>
      <c r="PW102" s="557">
        <f t="shared" ca="1" si="548"/>
        <v>0</v>
      </c>
      <c r="PX102" s="557">
        <f t="shared" ca="1" si="548"/>
        <v>0</v>
      </c>
      <c r="PY102" s="557">
        <f t="shared" ca="1" si="549"/>
        <v>0</v>
      </c>
      <c r="PZ102" s="557">
        <f t="shared" ca="1" si="549"/>
        <v>0</v>
      </c>
      <c r="QA102" s="557">
        <f t="shared" ca="1" si="549"/>
        <v>0</v>
      </c>
      <c r="QB102" s="557">
        <f t="shared" ca="1" si="549"/>
        <v>0</v>
      </c>
      <c r="QC102" s="557">
        <f t="shared" ca="1" si="549"/>
        <v>0</v>
      </c>
      <c r="QD102" s="557">
        <f t="shared" ca="1" si="549"/>
        <v>0</v>
      </c>
      <c r="QE102" s="557">
        <f t="shared" ca="1" si="549"/>
        <v>0</v>
      </c>
      <c r="QF102" s="557">
        <f t="shared" ca="1" si="549"/>
        <v>0</v>
      </c>
      <c r="QG102" s="557">
        <f t="shared" ca="1" si="549"/>
        <v>0</v>
      </c>
      <c r="QH102" s="557">
        <f t="shared" ca="1" si="549"/>
        <v>0</v>
      </c>
      <c r="QI102" s="557">
        <f t="shared" ca="1" si="550"/>
        <v>0</v>
      </c>
      <c r="QJ102" s="557">
        <f t="shared" ca="1" si="550"/>
        <v>0</v>
      </c>
      <c r="QK102" s="557">
        <f t="shared" ca="1" si="550"/>
        <v>0</v>
      </c>
      <c r="QL102" s="557">
        <f t="shared" ca="1" si="550"/>
        <v>0</v>
      </c>
      <c r="QM102" s="557">
        <f t="shared" ca="1" si="550"/>
        <v>0</v>
      </c>
      <c r="QN102" s="557">
        <f t="shared" ca="1" si="550"/>
        <v>0</v>
      </c>
      <c r="QO102" s="557">
        <f t="shared" ca="1" si="550"/>
        <v>0</v>
      </c>
      <c r="QP102" s="557">
        <f t="shared" ca="1" si="550"/>
        <v>0</v>
      </c>
      <c r="QQ102" s="557">
        <f t="shared" ca="1" si="550"/>
        <v>0</v>
      </c>
      <c r="QR102" s="557">
        <f t="shared" ca="1" si="550"/>
        <v>0</v>
      </c>
      <c r="QS102" s="557">
        <f t="shared" ca="1" si="551"/>
        <v>0</v>
      </c>
      <c r="QT102" s="557">
        <f t="shared" ca="1" si="551"/>
        <v>0</v>
      </c>
      <c r="QU102" s="557">
        <f t="shared" ca="1" si="551"/>
        <v>0</v>
      </c>
      <c r="QV102" s="557">
        <f t="shared" ca="1" si="551"/>
        <v>0</v>
      </c>
      <c r="QW102" s="557">
        <f t="shared" ca="1" si="551"/>
        <v>0</v>
      </c>
      <c r="QX102" s="557">
        <f t="shared" ca="1" si="551"/>
        <v>0</v>
      </c>
      <c r="QY102" s="557">
        <f t="shared" ca="1" si="551"/>
        <v>0</v>
      </c>
      <c r="QZ102" s="557">
        <f t="shared" ca="1" si="551"/>
        <v>0</v>
      </c>
      <c r="RA102" s="557">
        <f t="shared" ca="1" si="551"/>
        <v>0</v>
      </c>
      <c r="RB102" s="557">
        <f t="shared" ca="1" si="551"/>
        <v>0</v>
      </c>
      <c r="RC102" s="557">
        <f t="shared" ca="1" si="552"/>
        <v>0</v>
      </c>
      <c r="RD102" s="557">
        <f t="shared" ca="1" si="552"/>
        <v>0</v>
      </c>
      <c r="RE102" s="557">
        <f t="shared" ca="1" si="552"/>
        <v>0</v>
      </c>
      <c r="RF102" s="557">
        <f t="shared" ca="1" si="552"/>
        <v>0</v>
      </c>
      <c r="RG102" s="557">
        <f t="shared" ca="1" si="552"/>
        <v>0</v>
      </c>
      <c r="RH102" s="557">
        <f t="shared" ca="1" si="552"/>
        <v>0</v>
      </c>
      <c r="RI102" s="557">
        <f t="shared" ca="1" si="552"/>
        <v>0</v>
      </c>
      <c r="RJ102" s="557">
        <f t="shared" ca="1" si="552"/>
        <v>0</v>
      </c>
      <c r="RK102" s="557">
        <f t="shared" ca="1" si="552"/>
        <v>0</v>
      </c>
      <c r="RL102" s="557">
        <f t="shared" ca="1" si="552"/>
        <v>0</v>
      </c>
      <c r="RM102" s="557">
        <f t="shared" ca="1" si="553"/>
        <v>0</v>
      </c>
      <c r="RN102" s="557">
        <f t="shared" ca="1" si="553"/>
        <v>0</v>
      </c>
      <c r="RO102" s="557">
        <f t="shared" ca="1" si="553"/>
        <v>0</v>
      </c>
      <c r="RP102" s="557">
        <f t="shared" ca="1" si="553"/>
        <v>0</v>
      </c>
      <c r="RQ102" s="557">
        <f t="shared" ca="1" si="553"/>
        <v>0</v>
      </c>
      <c r="RR102" s="557">
        <f t="shared" ca="1" si="553"/>
        <v>0</v>
      </c>
      <c r="RS102" s="557">
        <f t="shared" ca="1" si="553"/>
        <v>0</v>
      </c>
      <c r="RT102" s="557">
        <f t="shared" ca="1" si="553"/>
        <v>0</v>
      </c>
      <c r="RU102" s="557">
        <f t="shared" ca="1" si="553"/>
        <v>0</v>
      </c>
      <c r="RV102" s="557">
        <f t="shared" ca="1" si="553"/>
        <v>0</v>
      </c>
      <c r="RW102" s="557">
        <f t="shared" ca="1" si="554"/>
        <v>0</v>
      </c>
      <c r="RX102" s="557">
        <f t="shared" ca="1" si="554"/>
        <v>0</v>
      </c>
      <c r="RY102" s="557">
        <f t="shared" ca="1" si="554"/>
        <v>0</v>
      </c>
      <c r="RZ102" s="557">
        <f t="shared" ca="1" si="554"/>
        <v>0</v>
      </c>
      <c r="SA102" s="557">
        <f t="shared" ca="1" si="554"/>
        <v>0</v>
      </c>
      <c r="SB102" s="557">
        <f t="shared" ca="1" si="554"/>
        <v>0</v>
      </c>
      <c r="SC102" s="557">
        <f t="shared" ca="1" si="554"/>
        <v>0</v>
      </c>
      <c r="SD102" s="557">
        <f t="shared" ca="1" si="554"/>
        <v>0</v>
      </c>
      <c r="SE102" s="557">
        <f t="shared" ca="1" si="554"/>
        <v>0</v>
      </c>
      <c r="SF102" s="557">
        <f t="shared" ca="1" si="554"/>
        <v>0</v>
      </c>
      <c r="SG102" s="557">
        <f t="shared" ca="1" si="555"/>
        <v>0</v>
      </c>
      <c r="SH102" s="557">
        <f t="shared" ca="1" si="555"/>
        <v>0</v>
      </c>
      <c r="SI102" s="557">
        <f t="shared" ca="1" si="555"/>
        <v>0</v>
      </c>
      <c r="SJ102" s="557">
        <f t="shared" ca="1" si="555"/>
        <v>0</v>
      </c>
      <c r="SK102" s="557">
        <f t="shared" ca="1" si="555"/>
        <v>0</v>
      </c>
      <c r="SL102" s="557">
        <f t="shared" ca="1" si="555"/>
        <v>0</v>
      </c>
      <c r="SM102" s="557">
        <f t="shared" ca="1" si="555"/>
        <v>0</v>
      </c>
      <c r="SN102" s="557">
        <f t="shared" ca="1" si="555"/>
        <v>0</v>
      </c>
      <c r="SO102" s="557">
        <f t="shared" ca="1" si="555"/>
        <v>0</v>
      </c>
      <c r="SP102" s="557">
        <f t="shared" ca="1" si="555"/>
        <v>0</v>
      </c>
      <c r="SQ102" s="557">
        <f t="shared" ca="1" si="556"/>
        <v>0</v>
      </c>
      <c r="SR102" s="557">
        <f t="shared" ca="1" si="556"/>
        <v>0</v>
      </c>
      <c r="SS102" s="557">
        <f t="shared" ca="1" si="556"/>
        <v>0</v>
      </c>
      <c r="ST102" s="557">
        <f t="shared" ca="1" si="556"/>
        <v>0</v>
      </c>
      <c r="SU102" s="557">
        <f t="shared" ca="1" si="556"/>
        <v>0</v>
      </c>
      <c r="SV102" s="557">
        <f t="shared" ca="1" si="556"/>
        <v>0</v>
      </c>
      <c r="SW102" s="557">
        <f t="shared" ca="1" si="556"/>
        <v>0</v>
      </c>
      <c r="SX102" s="557">
        <f t="shared" ca="1" si="556"/>
        <v>0</v>
      </c>
      <c r="SY102" s="557">
        <f t="shared" ca="1" si="556"/>
        <v>0</v>
      </c>
      <c r="SZ102" s="557">
        <f t="shared" ca="1" si="556"/>
        <v>0</v>
      </c>
      <c r="TA102" s="557">
        <f t="shared" ca="1" si="557"/>
        <v>0</v>
      </c>
      <c r="TB102" s="557">
        <f t="shared" ca="1" si="557"/>
        <v>0</v>
      </c>
      <c r="TC102" s="557">
        <f t="shared" ca="1" si="557"/>
        <v>0</v>
      </c>
      <c r="TD102" s="557">
        <f t="shared" ca="1" si="557"/>
        <v>0</v>
      </c>
      <c r="TE102" s="557">
        <f t="shared" ca="1" si="557"/>
        <v>0</v>
      </c>
      <c r="TF102" s="557">
        <f t="shared" ca="1" si="557"/>
        <v>0</v>
      </c>
      <c r="TG102" s="557">
        <f t="shared" ca="1" si="557"/>
        <v>0</v>
      </c>
      <c r="TH102" s="557">
        <f t="shared" ca="1" si="557"/>
        <v>0</v>
      </c>
      <c r="TI102" s="557">
        <f t="shared" ca="1" si="557"/>
        <v>0</v>
      </c>
      <c r="TJ102" s="557">
        <f t="shared" ca="1" si="557"/>
        <v>0</v>
      </c>
      <c r="TK102" s="557">
        <f t="shared" ca="1" si="558"/>
        <v>0</v>
      </c>
      <c r="TL102" s="557">
        <f t="shared" ca="1" si="558"/>
        <v>0</v>
      </c>
      <c r="TM102" s="557">
        <f t="shared" ca="1" si="558"/>
        <v>0</v>
      </c>
      <c r="TN102" s="557">
        <f t="shared" ca="1" si="558"/>
        <v>0</v>
      </c>
      <c r="TO102" s="557">
        <f t="shared" ca="1" si="558"/>
        <v>0</v>
      </c>
      <c r="TP102" s="557">
        <f t="shared" ca="1" si="558"/>
        <v>0</v>
      </c>
      <c r="TQ102" s="557">
        <f t="shared" ca="1" si="558"/>
        <v>0</v>
      </c>
      <c r="TR102" s="557">
        <f t="shared" ca="1" si="558"/>
        <v>0</v>
      </c>
      <c r="TS102" s="557">
        <f t="shared" ca="1" si="558"/>
        <v>0</v>
      </c>
      <c r="TT102" s="557">
        <f t="shared" ca="1" si="558"/>
        <v>0</v>
      </c>
      <c r="TU102" s="557">
        <f t="shared" ca="1" si="559"/>
        <v>0</v>
      </c>
      <c r="TV102" s="557">
        <f t="shared" ca="1" si="559"/>
        <v>0</v>
      </c>
      <c r="TW102" s="557">
        <f t="shared" ca="1" si="559"/>
        <v>0</v>
      </c>
      <c r="TX102" s="557">
        <f t="shared" ca="1" si="559"/>
        <v>0</v>
      </c>
      <c r="TY102" s="557">
        <f t="shared" ca="1" si="559"/>
        <v>0</v>
      </c>
      <c r="TZ102" s="557">
        <f t="shared" ca="1" si="559"/>
        <v>0</v>
      </c>
      <c r="UA102" s="557">
        <f t="shared" ca="1" si="559"/>
        <v>0</v>
      </c>
      <c r="UB102" s="557">
        <f t="shared" ca="1" si="559"/>
        <v>0</v>
      </c>
      <c r="UC102" s="557">
        <f t="shared" ca="1" si="559"/>
        <v>0</v>
      </c>
      <c r="UD102" s="557">
        <f t="shared" ca="1" si="559"/>
        <v>0</v>
      </c>
      <c r="UE102" s="557">
        <f t="shared" ca="1" si="560"/>
        <v>0</v>
      </c>
      <c r="UF102" s="557">
        <f t="shared" ca="1" si="560"/>
        <v>0</v>
      </c>
      <c r="UG102" s="557">
        <f t="shared" ca="1" si="560"/>
        <v>0</v>
      </c>
      <c r="UH102" s="557">
        <f t="shared" ca="1" si="560"/>
        <v>0</v>
      </c>
      <c r="UI102" s="557">
        <f t="shared" ca="1" si="560"/>
        <v>0</v>
      </c>
      <c r="UJ102" s="557">
        <f t="shared" ca="1" si="560"/>
        <v>0</v>
      </c>
      <c r="UK102" s="557">
        <f t="shared" ca="1" si="560"/>
        <v>0</v>
      </c>
      <c r="UL102" s="557">
        <f t="shared" ca="1" si="560"/>
        <v>0</v>
      </c>
      <c r="UM102" s="557">
        <f t="shared" ca="1" si="560"/>
        <v>0</v>
      </c>
      <c r="UN102" s="557">
        <f t="shared" ca="1" si="560"/>
        <v>0</v>
      </c>
      <c r="UO102" s="557">
        <f t="shared" ca="1" si="561"/>
        <v>0</v>
      </c>
      <c r="UP102" s="557">
        <f t="shared" ca="1" si="561"/>
        <v>0</v>
      </c>
      <c r="UQ102" s="557">
        <f t="shared" ca="1" si="561"/>
        <v>0</v>
      </c>
      <c r="UR102" s="557">
        <f t="shared" ca="1" si="561"/>
        <v>0</v>
      </c>
      <c r="US102" s="557">
        <f t="shared" ca="1" si="561"/>
        <v>0</v>
      </c>
      <c r="UT102" s="557">
        <f t="shared" ca="1" si="561"/>
        <v>0</v>
      </c>
      <c r="UU102" s="557">
        <f t="shared" ca="1" si="561"/>
        <v>0</v>
      </c>
      <c r="UV102" s="557">
        <f t="shared" ca="1" si="561"/>
        <v>0</v>
      </c>
      <c r="UW102" s="557">
        <f t="shared" ca="1" si="561"/>
        <v>0</v>
      </c>
      <c r="UX102" s="557">
        <f t="shared" ca="1" si="561"/>
        <v>0</v>
      </c>
      <c r="UY102" s="557">
        <f t="shared" ca="1" si="562"/>
        <v>0</v>
      </c>
      <c r="UZ102" s="557">
        <f t="shared" ca="1" si="562"/>
        <v>0</v>
      </c>
      <c r="VA102" s="557">
        <f t="shared" ca="1" si="562"/>
        <v>0</v>
      </c>
      <c r="VB102" s="557">
        <f t="shared" ca="1" si="562"/>
        <v>0</v>
      </c>
      <c r="VC102" s="557">
        <f t="shared" ca="1" si="562"/>
        <v>0</v>
      </c>
      <c r="VD102" s="557">
        <f t="shared" ca="1" si="562"/>
        <v>0</v>
      </c>
      <c r="VE102" s="557">
        <f t="shared" ca="1" si="562"/>
        <v>0</v>
      </c>
      <c r="VF102" s="557">
        <f t="shared" ca="1" si="562"/>
        <v>0</v>
      </c>
      <c r="VG102" s="557">
        <f t="shared" ca="1" si="562"/>
        <v>0</v>
      </c>
      <c r="VH102" s="557">
        <f t="shared" ca="1" si="562"/>
        <v>0</v>
      </c>
      <c r="VI102" s="557">
        <f t="shared" ca="1" si="562"/>
        <v>0</v>
      </c>
      <c r="VJ102" s="189">
        <f t="shared" ca="1" si="563"/>
        <v>0</v>
      </c>
      <c r="VK102" s="189">
        <f t="shared" ca="1" si="563"/>
        <v>0</v>
      </c>
      <c r="VL102" s="189">
        <f t="shared" ca="1" si="563"/>
        <v>0</v>
      </c>
      <c r="VM102" s="189">
        <f t="shared" ca="1" si="563"/>
        <v>0</v>
      </c>
      <c r="VN102" s="189">
        <f t="shared" ca="1" si="563"/>
        <v>0</v>
      </c>
      <c r="VO102" s="230">
        <f t="shared" ca="1" si="473"/>
        <v>0</v>
      </c>
      <c r="VP102" s="189">
        <f t="shared" ca="1" si="564"/>
        <v>0</v>
      </c>
      <c r="VQ102" s="189">
        <f t="shared" ca="1" si="564"/>
        <v>0</v>
      </c>
      <c r="VR102" s="189">
        <f t="shared" ca="1" si="564"/>
        <v>0</v>
      </c>
      <c r="VS102" s="189">
        <f t="shared" ca="1" si="564"/>
        <v>0</v>
      </c>
      <c r="VT102" s="189">
        <f t="shared" ca="1" si="564"/>
        <v>0</v>
      </c>
      <c r="VU102" s="230">
        <f t="shared" ca="1" si="475"/>
        <v>0</v>
      </c>
      <c r="VV102" s="231">
        <f t="shared" ca="1" si="476"/>
        <v>0</v>
      </c>
      <c r="VW102" s="231">
        <f t="shared" ca="1" si="476"/>
        <v>0</v>
      </c>
      <c r="VX102" s="231">
        <f t="shared" ca="1" si="476"/>
        <v>0</v>
      </c>
      <c r="VY102" s="231">
        <f t="shared" ca="1" si="476"/>
        <v>0</v>
      </c>
      <c r="VZ102" s="544">
        <f t="shared" ca="1" si="477"/>
        <v>0</v>
      </c>
      <c r="WA102" s="231">
        <f t="shared" ca="1" si="478"/>
        <v>0</v>
      </c>
      <c r="WB102" s="231">
        <f t="shared" ca="1" si="478"/>
        <v>0</v>
      </c>
      <c r="WC102" s="231">
        <f t="shared" ca="1" si="478"/>
        <v>0</v>
      </c>
      <c r="WD102" s="231">
        <f t="shared" ca="1" si="478"/>
        <v>0</v>
      </c>
      <c r="WE102" s="544">
        <f t="shared" ca="1" si="565"/>
        <v>0</v>
      </c>
      <c r="WF102" s="544">
        <f t="shared" ca="1" si="565"/>
        <v>0</v>
      </c>
      <c r="WG102" s="544">
        <f t="shared" ca="1" si="565"/>
        <v>0</v>
      </c>
      <c r="WH102" s="544">
        <f t="shared" ca="1" si="565"/>
        <v>0</v>
      </c>
      <c r="WI102" s="544">
        <f t="shared" ca="1" si="565"/>
        <v>0</v>
      </c>
      <c r="WJ102" s="544">
        <f t="shared" ca="1" si="565"/>
        <v>0</v>
      </c>
      <c r="WK102" s="544">
        <f t="shared" ca="1" si="565"/>
        <v>0</v>
      </c>
      <c r="WL102" s="535" cm="1">
        <f t="array" aca="1" ref="WL102" ca="1">INDEX(WL$13:WL101,$B102+1,1)</f>
        <v>0</v>
      </c>
      <c r="WM102" s="411">
        <f t="shared" ca="1" si="480"/>
        <v>19</v>
      </c>
      <c r="WN102" s="18"/>
      <c r="WO102" s="535" cm="1">
        <f t="array" aca="1" ref="WO102" ca="1">INDEX(WO$13:WO101,$B102+1,1)</f>
        <v>0</v>
      </c>
      <c r="WP102" s="411">
        <f t="shared" si="481"/>
        <v>0</v>
      </c>
      <c r="WQ102" s="535" cm="1">
        <f t="array" aca="1" ref="WQ102" ca="1">INDEX(WQ$13:WQ101,$B102+1,1)</f>
        <v>0</v>
      </c>
      <c r="WR102" s="535" t="str" cm="1">
        <f t="array" aca="1" ref="WR102" ca="1">INDEX(WR$13:WR101,$B102+1,1)</f>
        <v>-</v>
      </c>
      <c r="WS102" s="535" t="str" cm="1">
        <f t="array" aca="1" ref="WS102" ca="1">INDEX(WS$13:WS101,$B102+1,1)</f>
        <v>-</v>
      </c>
      <c r="WT102" s="535" t="str" cm="1">
        <f t="array" aca="1" ref="WT102" ca="1">INDEX(WT$13:WT101,$B102+1,1)</f>
        <v>-</v>
      </c>
      <c r="WU102" s="535" t="str" cm="1">
        <f t="array" aca="1" ref="WU102" ca="1">INDEX(WU$13:WU101,$B102+1,1)</f>
        <v>-</v>
      </c>
      <c r="WV102" s="535" t="str" cm="1">
        <f t="array" aca="1" ref="WV102" ca="1">INDEX(WV$13:WV101,$B102+1,1)</f>
        <v>-</v>
      </c>
      <c r="WW102" s="535" t="str" cm="1">
        <f t="array" aca="1" ref="WW102" ca="1">INDEX(WW$13:WW101,$B102+1,1)</f>
        <v>-</v>
      </c>
      <c r="WX102" s="535" t="str" cm="1">
        <f t="array" aca="1" ref="WX102" ca="1">INDEX(WX$13:WX101,$B102+1,1)</f>
        <v>-</v>
      </c>
      <c r="WY102" s="535" t="str" cm="1">
        <f t="array" aca="1" ref="WY102" ca="1">INDEX(WY$13:WY101,$B102+1,1)</f>
        <v>-</v>
      </c>
      <c r="WZ102" s="535" t="str" cm="1">
        <f t="array" aca="1" ref="WZ102" ca="1">INDEX(WZ$13:WZ101,$B102+1,1)</f>
        <v>-</v>
      </c>
      <c r="XA102" s="535" t="str" cm="1">
        <f t="array" aca="1" ref="XA102" ca="1">INDEX(XA$13:XA101,$B102+1,1)</f>
        <v>-</v>
      </c>
      <c r="XB102" s="535" t="str" cm="1">
        <f t="array" aca="1" ref="XB102" ca="1">INDEX(XB$13:XB101,$B102+1,1)</f>
        <v>-</v>
      </c>
      <c r="XC102" s="535" t="str" cm="1">
        <f t="array" aca="1" ref="XC102" ca="1">INDEX(XC$13:XC101,$B102+1,1)</f>
        <v>-</v>
      </c>
      <c r="XD102" s="535" t="str" cm="1">
        <f t="array" aca="1" ref="XD102" ca="1">INDEX(XD$13:XD101,$B102+1,1)</f>
        <v>-</v>
      </c>
      <c r="XE102" s="535" t="str" cm="1">
        <f t="array" aca="1" ref="XE102" ca="1">INDEX(XE$13:XE101,$B102+1,1)</f>
        <v>-</v>
      </c>
      <c r="XF102" s="535" t="str" cm="1">
        <f t="array" aca="1" ref="XF102" ca="1">INDEX(XF$13:XF101,$B102+1,1)</f>
        <v>-</v>
      </c>
      <c r="XG102" s="535" t="str" cm="1">
        <f t="array" aca="1" ref="XG102" ca="1">INDEX(XG$13:XG101,$B102+1,1)</f>
        <v>-</v>
      </c>
      <c r="XH102" s="18"/>
      <c r="XI102" s="411" t="b">
        <f t="shared" ca="1" si="482"/>
        <v>0</v>
      </c>
      <c r="XJ102" s="411" t="str">
        <f t="shared" ca="1" si="483"/>
        <v>-</v>
      </c>
      <c r="XK102" s="535" t="str" cm="1">
        <f t="array" aca="1" ref="XK102" ca="1">INDEX(XK$13:XK101,$B102+1,1)</f>
        <v>-</v>
      </c>
      <c r="XL102" s="535" t="str" cm="1">
        <f t="array" aca="1" ref="XL102" ca="1">INDEX(XL$13:XL101,$B102+1,1)</f>
        <v>-</v>
      </c>
      <c r="XM102" s="535" t="str" cm="1">
        <f t="array" aca="1" ref="XM102" ca="1">INDEX(XM$13:XM101,$B102+1,1)</f>
        <v>-</v>
      </c>
      <c r="XN102" s="545" cm="1">
        <f t="array" aca="1" ref="XN102" ca="1">INDEX(i.AgeJ,$AD102,1)</f>
        <v>0</v>
      </c>
      <c r="XO102" s="535" t="str" cm="1">
        <f t="array" aca="1" ref="XO102" ca="1">INDEX(XO$13:XO101,$B102+1,1)</f>
        <v>-</v>
      </c>
      <c r="XP102" s="411" t="str">
        <f t="shared" si="484"/>
        <v>-</v>
      </c>
      <c r="XQ102" s="411" t="str">
        <f t="shared" si="484"/>
        <v>-</v>
      </c>
      <c r="XR102" s="535" t="str" cm="1">
        <f t="array" aca="1" ref="XR102" ca="1">INDEX(XR$13:XR101,$B102+1,1)</f>
        <v>-</v>
      </c>
      <c r="XS102" s="535" t="str" cm="1">
        <f t="array" aca="1" ref="XS102" ca="1">INDEX(XS$13:XS101,$B102+1,1)</f>
        <v>-</v>
      </c>
      <c r="XT102" s="535" t="str" cm="1">
        <f t="array" aca="1" ref="XT102" ca="1">INDEX(XT$13:XT101,$B102+1,1)</f>
        <v>-</v>
      </c>
      <c r="XU102" s="535" t="str" cm="1">
        <f t="array" aca="1" ref="XU102" ca="1">INDEX(XU$13:XU101,$B102+1,1)</f>
        <v>-</v>
      </c>
      <c r="XV102" s="535" t="str" cm="1">
        <f t="array" aca="1" ref="XV102" ca="1">INDEX(XV$13:XV101,$B102+1,1)</f>
        <v>-</v>
      </c>
      <c r="XW102" s="535" t="b" cm="1">
        <f t="array" aca="1" ref="XW102" ca="1">INDEX(XW$13:XW101,$B102+1,1)</f>
        <v>1</v>
      </c>
      <c r="XX102" s="535" t="str" cm="1">
        <f t="array" aca="1" ref="XX102" ca="1">INDEX(XX$13:XX101,$B102+1,1)</f>
        <v>-</v>
      </c>
      <c r="XY102" s="535" cm="1">
        <f t="array" aca="1" ref="XY102" ca="1">INDEX(XY$13:XY101,$B102+1,1)</f>
        <v>0</v>
      </c>
      <c r="XZ102" s="535" cm="1">
        <f t="array" aca="1" ref="XZ102" ca="1">INDEX(XZ$13:XZ101,$B102+1,1)</f>
        <v>0</v>
      </c>
      <c r="YA102" s="535" cm="1">
        <f t="array" aca="1" ref="YA102" ca="1">INDEX(YA$13:YA101,$B102+1,1)</f>
        <v>0</v>
      </c>
      <c r="YB102" s="18"/>
      <c r="YC102" s="411">
        <f t="shared" si="485"/>
        <v>50</v>
      </c>
      <c r="YD102" s="411">
        <f t="shared" si="485"/>
        <v>50</v>
      </c>
      <c r="YE102" s="411">
        <f t="shared" si="485"/>
        <v>50</v>
      </c>
      <c r="YF102" s="411">
        <f t="shared" si="485"/>
        <v>50</v>
      </c>
      <c r="YG102" s="535" cm="1">
        <f t="array" aca="1" ref="YG102" ca="1">INDEX(YG$13:YG101,$B102+1,1)</f>
        <v>1</v>
      </c>
      <c r="YH102" s="535" cm="1">
        <f t="array" aca="1" ref="YH102" ca="1">INDEX(YH$13:YH101,$B102+1,1)</f>
        <v>1</v>
      </c>
      <c r="YI102" s="535" cm="1">
        <f t="array" aca="1" ref="YI102" ca="1">INDEX(YI$13:YI101,$B102+1,1)</f>
        <v>1</v>
      </c>
      <c r="YJ102" s="535" cm="1">
        <f t="array" aca="1" ref="YJ102" ca="1">INDEX(YJ$13:YJ101,$B102+1,1)</f>
        <v>1</v>
      </c>
      <c r="YK102" s="535" t="str" cm="1">
        <f t="array" aca="1" ref="YK102" ca="1">INDEX(YK$13:YK101,$B102+1,1)</f>
        <v>-</v>
      </c>
      <c r="YL102" s="535" t="str" cm="1">
        <f t="array" aca="1" ref="YL102" ca="1">INDEX(YL$13:YL101,$B102+1,1)</f>
        <v>-</v>
      </c>
      <c r="YM102" s="535" t="str" cm="1">
        <f t="array" aca="1" ref="YM102" ca="1">INDEX(YM$13:YM101,$B102+1,1)</f>
        <v>-</v>
      </c>
      <c r="YN102" s="535" t="str" cm="1">
        <f t="array" aca="1" ref="YN102" ca="1">INDEX(YN$13:YN101,$B102+1,1)</f>
        <v>-</v>
      </c>
      <c r="YO102" s="535" t="str" cm="1">
        <f t="array" aca="1" ref="YO102" ca="1">INDEX(YO$13:YO101,$B102+1,1)</f>
        <v>-</v>
      </c>
      <c r="YP102" s="535" t="str" cm="1">
        <f t="array" aca="1" ref="YP102" ca="1">INDEX(YP$13:YP101,$B102+1,1)</f>
        <v>-</v>
      </c>
      <c r="YQ102" s="535" t="str" cm="1">
        <f t="array" aca="1" ref="YQ102" ca="1">INDEX(YQ$13:YQ101,$B102+1,1)</f>
        <v>-</v>
      </c>
      <c r="YR102" s="18"/>
      <c r="YS102" s="535" t="str" cm="1">
        <f t="array" aca="1" ref="YS102" ca="1">INDEX(YS$13:YS101,$B102+1,1)</f>
        <v>-</v>
      </c>
      <c r="YT102" s="411">
        <f t="shared" ca="1" si="486"/>
        <v>1</v>
      </c>
      <c r="YU102" s="18"/>
      <c r="YV102" s="669" t="str">
        <f t="shared" ca="1" si="487"/>
        <v>-</v>
      </c>
      <c r="YW102" s="535" t="b" cm="1">
        <f t="array" aca="1" ref="YW102" ca="1">INDEX(YW$13:YW101,$B102+1,1)</f>
        <v>0</v>
      </c>
      <c r="YX102" s="535" t="b" cm="1">
        <f t="array" aca="1" ref="YX102" ca="1">INDEX(YX$13:YX101,$B102+1,1)</f>
        <v>1</v>
      </c>
      <c r="YY102" s="535" t="b" cm="1">
        <f t="array" aca="1" ref="YY102" ca="1">INDEX(YY$13:YY101,$B102+1,1)</f>
        <v>1</v>
      </c>
      <c r="YZ102" s="411" t="b">
        <f t="shared" ca="1" si="514"/>
        <v>1</v>
      </c>
      <c r="ZA102" s="535" t="b" cm="1">
        <f t="array" aca="1" ref="ZA102" ca="1">INDEX(ZA$13:ZA101,$B102+1,1)</f>
        <v>0</v>
      </c>
      <c r="ZB102" s="535" cm="1">
        <f t="array" aca="1" ref="ZB102" ca="1">INDEX(ZB$13:ZB101,$B102+1,1)</f>
        <v>0</v>
      </c>
      <c r="ZC102" s="547" cm="1">
        <f t="array" aca="1" ref="ZC102" ca="1">IF(YX102&lt;&gt;TRUE,"-",VALUE(IFERROR(VALUE($K102),0) &amp; _xlfn.SWITCH($CD102,"-",4,$CD102) &amp; $L102 &amp; $T102 &amp; "00" &amp; $N102 &amp; $AK102 &amp; $R102 &amp; _xlfn.SWITCH($AM102,3,1,$AM102) &amp; _xlfn.SWITCH($M102,4,0,$M102) &amp; $AD102 &amp; IF(MOD($H102-2,ZC$6)&gt;=ZC$7,"",TEXT(INT(MOD($H102-2,ZC$6)/2)+1,"00"))))</f>
        <v>14210012120108</v>
      </c>
      <c r="ZD102" s="662" cm="1">
        <f t="array" aca="1" ref="ZD102" ca="1">IF(YY102&lt;&gt;TRUE,"-",VALUE(IFERROR(VALUE($K102),0) &amp; _xlfn.SWITCH($CD102,"-",4,$CD102) &amp; $L102 &amp; $T102 &amp; "00" &amp; $N102 &amp; $AK102 &amp; $R102 &amp; _xlfn.SWITCH($AM102,3,1,$AM102) &amp; _xlfn.SWITCH($M102,4,0,$M102) &amp; $AD102 &amp; IF(MOD($H102-1,ZD$6)&gt;=ZD$7,"",TEXT(INT(MOD($H102-1,ZD$6)/2)+1,"00"))))</f>
        <v>14210012120109</v>
      </c>
      <c r="ZE102" s="543">
        <f t="shared" ca="1" si="488"/>
        <v>652</v>
      </c>
      <c r="ZF102" s="543">
        <f t="shared" ca="1" si="488"/>
        <v>686</v>
      </c>
      <c r="ZG102" s="543">
        <f t="shared" ca="1" si="488"/>
        <v>721</v>
      </c>
      <c r="ZH102" s="459">
        <f t="shared" ca="1" si="489"/>
        <v>469</v>
      </c>
      <c r="ZI102" s="459">
        <f t="shared" ca="1" si="489"/>
        <v>504</v>
      </c>
      <c r="ZJ102" s="459">
        <f t="shared" ca="1" si="489"/>
        <v>539</v>
      </c>
      <c r="ZK102" s="459">
        <f t="shared" ca="1" si="490"/>
        <v>385</v>
      </c>
      <c r="ZL102" s="459">
        <f t="shared" ca="1" si="490"/>
        <v>420</v>
      </c>
      <c r="ZM102" s="459">
        <f t="shared" ca="1" si="490"/>
        <v>455</v>
      </c>
      <c r="ZN102" s="535" t="str" cm="1">
        <f t="array" aca="1" ref="ZN102" ca="1">INDEX(ZN$13:ZN101,$B102+1,1)</f>
        <v>-</v>
      </c>
      <c r="ZO102" s="22" t="b">
        <v>0</v>
      </c>
      <c r="ZP102" s="22" t="b">
        <v>0</v>
      </c>
      <c r="ZQ102" s="22" t="b">
        <v>0</v>
      </c>
      <c r="ZR102" s="22" t="b">
        <v>1</v>
      </c>
      <c r="ZS102" s="22" t="b">
        <v>0</v>
      </c>
      <c r="ZT102" s="535" t="str" cm="1">
        <f t="array" aca="1" ref="ZT102" ca="1">INDEX(ZT$13:ZT101,$B102+1,1)</f>
        <v>-</v>
      </c>
      <c r="ZU102" s="535" t="str" cm="1">
        <f t="array" aca="1" ref="ZU102" ca="1">INDEX(ZU$13:ZU101,$B102+1,1)</f>
        <v>-</v>
      </c>
      <c r="ZV102" s="535" t="str" cm="1">
        <f t="array" aca="1" ref="ZV102" ca="1">INDEX(ZV$13:ZV101,$B102+1,1)</f>
        <v>-</v>
      </c>
      <c r="ZW102" s="535" t="str" cm="1">
        <f t="array" aca="1" ref="ZW102" ca="1">INDEX(ZW$13:ZW101,$B102+1,1)</f>
        <v>-</v>
      </c>
      <c r="ZX102" s="535" t="str" cm="1">
        <f t="array" aca="1" ref="ZX102" ca="1">INDEX(ZX$13:ZX101,$B102+1,1)</f>
        <v>-</v>
      </c>
      <c r="ZY102" s="535" t="str" cm="1">
        <f t="array" aca="1" ref="ZY102" ca="1">INDEX(ZY$13:ZY101,$B102+1,1)</f>
        <v>-</v>
      </c>
      <c r="ZZ102" s="22">
        <v>3</v>
      </c>
      <c r="AAA102" s="22">
        <v>3</v>
      </c>
      <c r="AAB102" s="22" cm="1">
        <f t="array" aca="1" ref="AAB102" ca="1">INDEX(AAB$13:AAB101,$B102+1,1)</f>
        <v>0</v>
      </c>
      <c r="AAC102" s="22">
        <v>0.5</v>
      </c>
      <c r="AAD102" s="22">
        <v>-0.5</v>
      </c>
      <c r="AAE102" s="535" t="str" cm="1">
        <f t="array" aca="1" ref="AAE102" ca="1">INDEX(AAE$13:AAE101,$B102+1,1)</f>
        <v>-</v>
      </c>
      <c r="AAF102" s="535" t="str" cm="1">
        <f t="array" aca="1" ref="AAF102" ca="1">INDEX(AAF$13:AAF101,$B102+1,1)</f>
        <v>-</v>
      </c>
      <c r="AAG102" s="535" t="str" cm="1">
        <f t="array" aca="1" ref="AAG102" ca="1">INDEX(AAG$13:AAG101,$B102+1,1)</f>
        <v>-</v>
      </c>
      <c r="AAH102" s="520">
        <f ca="1">AAB102</f>
        <v>0</v>
      </c>
      <c r="AAI102" s="520">
        <f t="shared" ref="AAI102" si="582">AAC102</f>
        <v>0.5</v>
      </c>
      <c r="AAJ102" s="520">
        <f t="shared" ref="AAJ102" si="583">AAD102</f>
        <v>-0.5</v>
      </c>
      <c r="AAK102" s="535" t="str" cm="1">
        <f t="array" aca="1" ref="AAK102" ca="1">INDEX(AAK$13:AAK101,$B102+1,1)</f>
        <v>-</v>
      </c>
      <c r="AAL102" s="535" cm="1">
        <f t="array" aca="1" ref="AAL102" ca="1">INDEX(AAL$13:AAL101,$B102+1,1)</f>
        <v>1</v>
      </c>
      <c r="AAM102" s="535" cm="1">
        <f t="array" aca="1" ref="AAM102" ca="1">INDEX(AAM$13:AAM101,$B102+1,1)</f>
        <v>1</v>
      </c>
      <c r="AAN102" s="666" t="str">
        <f t="shared" ca="1" si="491"/>
        <v>-</v>
      </c>
      <c r="AAO102" s="666" t="str">
        <f t="shared" ca="1" si="491"/>
        <v>-</v>
      </c>
      <c r="AAP102" s="666" t="str">
        <f t="shared" ca="1" si="491"/>
        <v>-</v>
      </c>
      <c r="AAQ102" s="666" t="str">
        <f t="shared" ca="1" si="491"/>
        <v>-</v>
      </c>
      <c r="AAR102" s="667" t="str">
        <f t="shared" ca="1" si="492"/>
        <v>-</v>
      </c>
      <c r="AAS102" s="668" t="str">
        <f t="shared" ca="1" si="493"/>
        <v>-</v>
      </c>
      <c r="AAT102" s="669" t="str">
        <f t="shared" ca="1" si="494"/>
        <v>-</v>
      </c>
      <c r="AAU102" s="716" t="str">
        <f t="shared" ca="1" si="495"/>
        <v>-</v>
      </c>
      <c r="AAV102" s="191" t="b">
        <f t="shared" si="518"/>
        <v>0</v>
      </c>
      <c r="AAW102" s="715" t="str">
        <f t="shared" ca="1" si="496"/>
        <v>-</v>
      </c>
      <c r="AAX102" s="717" t="str">
        <f t="shared" ca="1" si="497"/>
        <v>-</v>
      </c>
      <c r="AAY102" s="717" t="str">
        <f t="shared" ca="1" si="497"/>
        <v>-</v>
      </c>
      <c r="AAZ102" s="670" t="str">
        <f t="shared" ca="1" si="498"/>
        <v>-</v>
      </c>
      <c r="ABA102" s="18"/>
      <c r="ABB102" s="545" t="b">
        <f t="shared" ca="1" si="566"/>
        <v>1</v>
      </c>
      <c r="ABC102" s="545" t="str">
        <f t="shared" ca="1" si="566"/>
        <v>-</v>
      </c>
      <c r="ABD102" s="545" t="str">
        <f t="shared" ca="1" si="566"/>
        <v>-</v>
      </c>
      <c r="ABE102" s="545" t="str">
        <f t="shared" ca="1" si="566"/>
        <v>-</v>
      </c>
      <c r="ABF102" s="545" t="str">
        <f t="shared" ca="1" si="566"/>
        <v>-</v>
      </c>
      <c r="ABG102" s="545" t="str">
        <f t="shared" ca="1" si="566"/>
        <v>-</v>
      </c>
      <c r="ABH102" s="545" t="str">
        <f t="shared" ca="1" si="566"/>
        <v>-</v>
      </c>
      <c r="ABI102" s="545" t="str">
        <f t="shared" ca="1" si="566"/>
        <v>-</v>
      </c>
      <c r="ABJ102" s="545" t="str">
        <f t="shared" ca="1" si="566"/>
        <v>-</v>
      </c>
      <c r="ABK102" s="545" t="str">
        <f t="shared" ca="1" si="566"/>
        <v>-</v>
      </c>
      <c r="ABL102" s="545" t="str">
        <f t="shared" ca="1" si="567"/>
        <v>-</v>
      </c>
      <c r="ABM102" s="545" t="str">
        <f t="shared" ca="1" si="567"/>
        <v>-</v>
      </c>
      <c r="ABN102" s="545" t="str">
        <f t="shared" ca="1" si="567"/>
        <v>-</v>
      </c>
      <c r="ABO102" s="545" t="str">
        <f t="shared" ca="1" si="567"/>
        <v>-</v>
      </c>
      <c r="ABP102" s="545" t="str">
        <f t="shared" ca="1" si="567"/>
        <v>-</v>
      </c>
      <c r="ABQ102" s="545" t="str">
        <f t="shared" ca="1" si="567"/>
        <v>-</v>
      </c>
      <c r="ABR102" s="545" t="str">
        <f t="shared" ca="1" si="567"/>
        <v>-</v>
      </c>
      <c r="ABS102" s="545" t="str">
        <f t="shared" ca="1" si="567"/>
        <v>-</v>
      </c>
      <c r="ABT102" s="545" t="b">
        <f t="shared" ca="1" si="567"/>
        <v>1</v>
      </c>
      <c r="ABU102" s="545" t="str">
        <f t="shared" ca="1" si="567"/>
        <v>-</v>
      </c>
      <c r="ABV102" s="545" t="str">
        <f t="shared" ca="1" si="568"/>
        <v>-</v>
      </c>
      <c r="ABW102" s="545" t="str">
        <f t="shared" ca="1" si="568"/>
        <v>-</v>
      </c>
      <c r="ABX102" s="545" t="str">
        <f t="shared" ca="1" si="568"/>
        <v>-</v>
      </c>
      <c r="ABY102" s="545" t="str">
        <f t="shared" ca="1" si="568"/>
        <v>-</v>
      </c>
      <c r="ABZ102" s="545" t="str">
        <f t="shared" ca="1" si="568"/>
        <v>-</v>
      </c>
      <c r="ACA102" s="545" t="str">
        <f t="shared" ca="1" si="568"/>
        <v>-</v>
      </c>
      <c r="ACB102" s="545" t="str">
        <f t="shared" ca="1" si="568"/>
        <v>-</v>
      </c>
      <c r="ACC102" s="545" t="str">
        <f t="shared" ca="1" si="568"/>
        <v>-</v>
      </c>
      <c r="ACD102" s="545" t="str">
        <f t="shared" ca="1" si="568"/>
        <v>-</v>
      </c>
      <c r="ACE102" s="545" t="str">
        <f t="shared" ca="1" si="568"/>
        <v>-</v>
      </c>
      <c r="ACF102" s="545" t="str">
        <f t="shared" ca="1" si="569"/>
        <v>-</v>
      </c>
      <c r="ACG102" s="545" t="str">
        <f t="shared" ca="1" si="569"/>
        <v>-</v>
      </c>
      <c r="ACH102" s="545" t="str">
        <f t="shared" ca="1" si="569"/>
        <v>-</v>
      </c>
      <c r="ACI102" s="545" t="str">
        <f t="shared" ca="1" si="569"/>
        <v>-</v>
      </c>
      <c r="ACJ102" s="545" t="str">
        <f t="shared" ca="1" si="569"/>
        <v>-</v>
      </c>
      <c r="ACK102" s="545" t="str">
        <f t="shared" ca="1" si="569"/>
        <v>-</v>
      </c>
      <c r="ACL102" s="545" t="b">
        <f t="shared" ca="1" si="569"/>
        <v>1</v>
      </c>
      <c r="ACM102" s="545" t="str">
        <f t="shared" ca="1" si="569"/>
        <v>-</v>
      </c>
      <c r="ACN102" s="545" t="str">
        <f t="shared" ca="1" si="569"/>
        <v>-</v>
      </c>
      <c r="ACO102" s="545" t="str">
        <f t="shared" ca="1" si="569"/>
        <v>-</v>
      </c>
      <c r="ACP102" s="545" t="str">
        <f t="shared" ca="1" si="570"/>
        <v>-</v>
      </c>
      <c r="ACQ102" s="545" t="str">
        <f t="shared" ca="1" si="570"/>
        <v>-</v>
      </c>
      <c r="ACR102" s="545" t="str">
        <f t="shared" ca="1" si="570"/>
        <v>-</v>
      </c>
      <c r="ACS102" s="545" t="str">
        <f t="shared" ca="1" si="570"/>
        <v>-</v>
      </c>
      <c r="ACT102" s="545" t="str">
        <f t="shared" ca="1" si="570"/>
        <v>-</v>
      </c>
      <c r="ACU102" s="545" t="str">
        <f t="shared" ca="1" si="570"/>
        <v>-</v>
      </c>
      <c r="ACV102" s="545" t="str">
        <f t="shared" ca="1" si="570"/>
        <v>-</v>
      </c>
      <c r="ACW102" s="545" t="str">
        <f t="shared" ca="1" si="570"/>
        <v>-</v>
      </c>
      <c r="ACX102" s="545" t="str">
        <f t="shared" ca="1" si="570"/>
        <v>-</v>
      </c>
      <c r="ACY102" s="545" t="str">
        <f t="shared" ca="1" si="570"/>
        <v>-</v>
      </c>
      <c r="ACZ102" s="545" t="str">
        <f t="shared" ca="1" si="571"/>
        <v>-</v>
      </c>
      <c r="ADA102" s="545" t="str">
        <f t="shared" ca="1" si="571"/>
        <v>-</v>
      </c>
      <c r="ADB102" s="545" t="str">
        <f t="shared" ca="1" si="571"/>
        <v>-</v>
      </c>
      <c r="ADC102" s="545" t="str">
        <f t="shared" ca="1" si="571"/>
        <v>-</v>
      </c>
      <c r="ADD102" s="545" t="b">
        <f t="shared" ca="1" si="571"/>
        <v>1</v>
      </c>
      <c r="ADE102" s="545" t="str">
        <f t="shared" ca="1" si="571"/>
        <v>-</v>
      </c>
      <c r="ADF102" s="545" t="str">
        <f t="shared" ca="1" si="571"/>
        <v>-</v>
      </c>
      <c r="ADG102" s="545" t="str">
        <f t="shared" ca="1" si="571"/>
        <v>-</v>
      </c>
      <c r="ADH102" s="545" t="str">
        <f t="shared" ca="1" si="571"/>
        <v>-</v>
      </c>
      <c r="ADI102" s="545" t="str">
        <f t="shared" ca="1" si="571"/>
        <v>-</v>
      </c>
      <c r="ADJ102" s="545" t="str">
        <f t="shared" ca="1" si="572"/>
        <v>-</v>
      </c>
      <c r="ADK102" s="545" t="str">
        <f t="shared" ca="1" si="572"/>
        <v>-</v>
      </c>
      <c r="ADL102" s="545" t="str">
        <f t="shared" ca="1" si="572"/>
        <v>-</v>
      </c>
      <c r="ADM102" s="545" t="str">
        <f t="shared" ca="1" si="572"/>
        <v>-</v>
      </c>
      <c r="ADN102" s="545" t="str">
        <f t="shared" ca="1" si="572"/>
        <v>-</v>
      </c>
      <c r="ADO102" s="545" t="str">
        <f t="shared" ca="1" si="572"/>
        <v>-</v>
      </c>
      <c r="ADP102" s="545" t="str">
        <f t="shared" ca="1" si="572"/>
        <v>-</v>
      </c>
      <c r="ADQ102" s="545" t="str">
        <f t="shared" ca="1" si="572"/>
        <v>-</v>
      </c>
      <c r="ADR102" s="545" t="str">
        <f t="shared" ca="1" si="572"/>
        <v>-</v>
      </c>
      <c r="ADS102" s="545" t="str">
        <f t="shared" ca="1" si="572"/>
        <v>-</v>
      </c>
      <c r="ADT102" s="545" t="str">
        <f t="shared" ca="1" si="573"/>
        <v>-</v>
      </c>
      <c r="ADU102" s="545" t="str">
        <f t="shared" ca="1" si="573"/>
        <v>-</v>
      </c>
      <c r="ADV102" s="545" t="b">
        <f t="shared" ca="1" si="573"/>
        <v>1</v>
      </c>
      <c r="ADW102" s="545" t="str">
        <f t="shared" ca="1" si="573"/>
        <v>-</v>
      </c>
      <c r="ADX102" s="545" t="str">
        <f t="shared" ca="1" si="573"/>
        <v>-</v>
      </c>
      <c r="ADY102" s="545" t="str">
        <f t="shared" ca="1" si="573"/>
        <v>-</v>
      </c>
      <c r="ADZ102" s="545" t="str">
        <f t="shared" ca="1" si="573"/>
        <v>-</v>
      </c>
      <c r="AEA102" s="545" t="str">
        <f t="shared" ca="1" si="573"/>
        <v>-</v>
      </c>
      <c r="AEB102" s="545" t="str">
        <f t="shared" ca="1" si="573"/>
        <v>-</v>
      </c>
      <c r="AEC102" s="545" t="str">
        <f t="shared" ca="1" si="573"/>
        <v>-</v>
      </c>
      <c r="AED102" s="545" t="str">
        <f t="shared" ca="1" si="574"/>
        <v>-</v>
      </c>
      <c r="AEE102" s="545" t="str">
        <f t="shared" ca="1" si="574"/>
        <v>-</v>
      </c>
      <c r="AEF102" s="545" t="str">
        <f t="shared" ca="1" si="574"/>
        <v>-</v>
      </c>
      <c r="AEG102" s="545" t="str">
        <f t="shared" ca="1" si="574"/>
        <v>-</v>
      </c>
      <c r="AEH102" s="545" t="str">
        <f t="shared" ca="1" si="574"/>
        <v>-</v>
      </c>
      <c r="AEI102" s="545" t="str">
        <f t="shared" ca="1" si="574"/>
        <v>-</v>
      </c>
      <c r="AEJ102" s="545" t="str">
        <f t="shared" ca="1" si="574"/>
        <v>-</v>
      </c>
      <c r="AEK102" s="545" t="str">
        <f t="shared" ca="1" si="574"/>
        <v>-</v>
      </c>
      <c r="AEL102" s="545" t="str">
        <f t="shared" ca="1" si="574"/>
        <v>-</v>
      </c>
      <c r="AEM102" s="545" t="str">
        <f t="shared" ca="1" si="574"/>
        <v>-</v>
      </c>
      <c r="AEN102" s="535" cm="1">
        <f t="array" aca="1" ref="AEN102" ca="1">INDEX(AEN$13:AEN101,$B102+1,1)</f>
        <v>0</v>
      </c>
      <c r="AEO102" s="483">
        <v>0</v>
      </c>
    </row>
    <row r="103" spans="1:821" outlineLevel="2">
      <c r="A103" s="18">
        <f t="shared" si="226"/>
        <v>90</v>
      </c>
      <c r="B103" s="657">
        <f t="shared" ca="1" si="519"/>
        <v>88</v>
      </c>
      <c r="C103" s="458">
        <f t="shared" ca="1" si="385"/>
        <v>2200</v>
      </c>
      <c r="D103" s="119" t="str">
        <f t="shared" ca="1" si="386"/>
        <v>GSW</v>
      </c>
      <c r="E103" t="b">
        <v>1</v>
      </c>
      <c r="F103" t="b">
        <v>0</v>
      </c>
      <c r="G103" t="b">
        <f t="shared" si="387"/>
        <v>1</v>
      </c>
      <c r="H103" s="191">
        <f t="shared" ca="1" si="517"/>
        <v>18</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28"/>
        <v>1</v>
      </c>
      <c r="O103" s="230">
        <f t="shared" ca="1" si="528"/>
        <v>9</v>
      </c>
      <c r="P103" s="230">
        <f t="shared" ca="1" si="528"/>
        <v>1</v>
      </c>
      <c r="Q103" s="230">
        <f t="shared" ca="1" si="528"/>
        <v>1</v>
      </c>
      <c r="R103" s="230">
        <f t="shared" ca="1" si="528"/>
        <v>1</v>
      </c>
      <c r="S103" s="230">
        <f t="shared" ca="1" si="528"/>
        <v>1</v>
      </c>
      <c r="T103" s="411">
        <f t="shared" ca="1" si="389"/>
        <v>1</v>
      </c>
      <c r="U103" s="411">
        <f t="shared" ca="1" si="389"/>
        <v>1</v>
      </c>
      <c r="V103" s="411">
        <f t="shared" ca="1" si="390"/>
        <v>2</v>
      </c>
      <c r="W103" s="777" t="b">
        <f t="shared" ca="1" si="391"/>
        <v>0</v>
      </c>
      <c r="X103" s="777" t="b">
        <f t="shared" ca="1" si="391"/>
        <v>0</v>
      </c>
      <c r="Y103" s="777" t="b">
        <f t="shared" ca="1" si="391"/>
        <v>1</v>
      </c>
      <c r="Z103" s="796" t="b" cm="1">
        <f t="array" aca="1" ref="Z103" ca="1">INDEX(Z$13:Z102,$B103+1,1)</f>
        <v>0</v>
      </c>
      <c r="AA103" s="411">
        <f t="shared" ca="1" si="392"/>
        <v>1</v>
      </c>
      <c r="AB103" s="411">
        <f t="shared" ca="1" si="393"/>
        <v>1</v>
      </c>
      <c r="AC103" s="230">
        <f t="shared" ca="1" si="529"/>
        <v>1</v>
      </c>
      <c r="AD103" s="230">
        <f t="shared" ca="1" si="529"/>
        <v>1</v>
      </c>
      <c r="AE103" s="230">
        <f t="shared" ca="1" si="529"/>
        <v>0</v>
      </c>
      <c r="AF103" s="230">
        <f t="shared" ca="1" si="529"/>
        <v>0</v>
      </c>
      <c r="AG103" s="230">
        <f t="shared" ca="1" si="529"/>
        <v>0</v>
      </c>
      <c r="AH103" s="230">
        <f t="shared" ca="1" si="529"/>
        <v>0</v>
      </c>
      <c r="AI103" s="87">
        <f t="shared" ca="1" si="395"/>
        <v>2</v>
      </c>
      <c r="AJ103" s="87">
        <f ca="1">INDEX(CHOOSE($N103,DataAutumn!i.AdultDrys,DataWinter!i.AdultDrys,DataSpring!i.AdultDrys),1,$T103)</f>
        <v>1</v>
      </c>
      <c r="AK103" s="230">
        <f t="shared" ca="1" si="530"/>
        <v>2</v>
      </c>
      <c r="AL103" s="535" cm="1">
        <f t="array" aca="1" ref="AL103" ca="1">INDEX(AL$13:AL102,$B103+1,1)</f>
        <v>0</v>
      </c>
      <c r="AM103" s="535" cm="1">
        <f t="array" aca="1" ref="AM103" ca="1">INDEX(AM$13:AM102,$B103+1,1)</f>
        <v>2</v>
      </c>
      <c r="AN103" s="111"/>
      <c r="AO103" s="111"/>
      <c r="AP103" s="111"/>
      <c r="AQ103" s="111"/>
      <c r="AR103" s="111"/>
      <c r="AS103" s="111"/>
      <c r="AT103" s="111"/>
      <c r="AU103" s="111"/>
      <c r="AV103" s="111"/>
      <c r="AW103" s="111"/>
      <c r="AX103" s="111"/>
      <c r="AY103" s="111"/>
      <c r="AZ103" s="111"/>
      <c r="BA103" s="312" t="str">
        <f t="shared" ca="1" si="397"/>
        <v xml:space="preserve">FS_Opt_Tem 00018 SE GSW Past     SFM     TOLAut Scan2 GFS RR+01% GP100% WP100% MP100% (PT_F33N11L11)      </v>
      </c>
      <c r="BB103" s="8" t="str">
        <f ca="1">IF(COUNTIF($BA$13:$BA103,$BA103)=1,"-","Dup")</f>
        <v>-</v>
      </c>
      <c r="BC103" s="18"/>
      <c r="BD103" s="535" t="b" cm="1">
        <f t="array" aca="1" ref="BD103" ca="1">INDEX(BD$13:BD102,$B103+1,1)</f>
        <v>0</v>
      </c>
      <c r="BE103" s="535" t="b" cm="1">
        <f t="array" aca="1" ref="BE103" ca="1">INDEX(BE$13:BE102,$B103+1,1)</f>
        <v>0</v>
      </c>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535" t="b" cm="1">
        <f t="array" aca="1" ref="BK103" ca="1">INDEX(BK$13:BK102,$B103+1,1)</f>
        <v>0</v>
      </c>
      <c r="BL103" s="535" t="b" cm="1">
        <f t="array" aca="1" ref="BL103" ca="1">INDEX(BL$13:BL102,$B103+1,1)</f>
        <v>0</v>
      </c>
      <c r="BM103" s="18"/>
      <c r="BN103" s="411" t="b">
        <f t="shared" ca="1" si="398"/>
        <v>1</v>
      </c>
      <c r="BO103" s="411" t="str">
        <f t="shared" ca="1" si="398"/>
        <v>-</v>
      </c>
      <c r="BP103" s="411" t="b">
        <f t="shared" ca="1" si="398"/>
        <v>0</v>
      </c>
      <c r="BQ103" s="411" t="str">
        <f t="shared" ref="BQ103:CA103" ca="1" si="584">INDEX(i.model_structure,$I103,BQ$6)</f>
        <v>-</v>
      </c>
      <c r="BR103" s="411" t="str">
        <f t="shared" ca="1" si="584"/>
        <v>-</v>
      </c>
      <c r="BS103" s="411" t="str">
        <f t="shared" ca="1" si="584"/>
        <v>-</v>
      </c>
      <c r="BT103" s="411" t="str">
        <f t="shared" ca="1" si="584"/>
        <v>-</v>
      </c>
      <c r="BU103" s="411" t="str">
        <f t="shared" ca="1" si="584"/>
        <v>-</v>
      </c>
      <c r="BV103" s="411" t="str">
        <f t="shared" ca="1" si="584"/>
        <v>-</v>
      </c>
      <c r="BW103" s="411" t="str">
        <f t="shared" ca="1" si="584"/>
        <v>-</v>
      </c>
      <c r="BX103" s="411" t="str">
        <f t="shared" ca="1" si="584"/>
        <v>-</v>
      </c>
      <c r="BY103" s="411" t="str">
        <f t="shared" ca="1" si="584"/>
        <v>-</v>
      </c>
      <c r="BZ103" s="411" t="b">
        <f t="shared" ca="1" si="584"/>
        <v>0</v>
      </c>
      <c r="CA103" s="87">
        <f t="shared" ca="1" si="584"/>
        <v>0</v>
      </c>
      <c r="CB103" s="535" t="str" cm="1">
        <f t="array" aca="1" ref="CB103" ca="1">INDEX(CB$13:CB102,$B103+1,1)</f>
        <v>-</v>
      </c>
      <c r="CC103" s="535" t="str" cm="1">
        <f t="array" aca="1" ref="CC103" ca="1">INDEX(CC$13:CC102,$B103+1,1)</f>
        <v>-</v>
      </c>
      <c r="CD103" s="535" t="str" cm="1">
        <f t="array" aca="1" ref="CD103" ca="1">INDEX(CD$13:CD102,$B103+1,1)</f>
        <v>-</v>
      </c>
      <c r="CE103" s="535" t="b" cm="1">
        <f t="array" aca="1" ref="CE103" ca="1">INDEX(CE$13:CE102,$B103+1,1)</f>
        <v>1</v>
      </c>
      <c r="CF103" s="18"/>
      <c r="CG103" s="535" t="str" cm="1">
        <f t="array" aca="1" ref="CG103" ca="1">INDEX(CG$13:CG102,$B103+1,1)</f>
        <v>-</v>
      </c>
      <c r="CH103" s="411" t="str">
        <f t="shared" ca="1" si="399"/>
        <v>-</v>
      </c>
      <c r="CI103" s="411">
        <f t="shared" ca="1" si="400"/>
        <v>1</v>
      </c>
      <c r="CJ103" s="411">
        <f t="shared" ca="1" si="400"/>
        <v>1</v>
      </c>
      <c r="CK103" s="535" t="str" cm="1">
        <f t="array" aca="1" ref="CK103" ca="1">INDEX(CK$13:CK102,$B103+1,1)</f>
        <v>-</v>
      </c>
      <c r="CL103" s="535" t="str" cm="1">
        <f t="array" aca="1" ref="CL103" ca="1">INDEX(CL$13:CL102,$B103+1,1)</f>
        <v>-</v>
      </c>
      <c r="CM103" s="535" t="str" cm="1">
        <f t="array" aca="1" ref="CM103" ca="1">INDEX(CM$13:CM102,$B103+1,1)</f>
        <v>-</v>
      </c>
      <c r="CN103" s="411" t="str">
        <f t="shared" ca="1" si="401"/>
        <v>-</v>
      </c>
      <c r="CO103" s="411">
        <f t="shared" ca="1" si="402"/>
        <v>1</v>
      </c>
      <c r="CP103" s="411">
        <f t="shared" ca="1" si="402"/>
        <v>1</v>
      </c>
      <c r="CQ103" s="535" t="str" cm="1">
        <f t="array" aca="1" ref="CQ103" ca="1">INDEX(CQ$13:CQ102,$B103+1,1)</f>
        <v>-</v>
      </c>
      <c r="CR103" s="411" t="str">
        <f t="shared" ca="1" si="403"/>
        <v>-</v>
      </c>
      <c r="CS103" s="411">
        <f t="shared" ca="1" si="404"/>
        <v>1</v>
      </c>
      <c r="CT103" s="535" t="str" cm="1">
        <f t="array" aca="1" ref="CT103" ca="1">INDEX(CT$13:CT102,$B103+1,1)</f>
        <v>-</v>
      </c>
      <c r="CU103" s="535" t="str" cm="1">
        <f t="array" aca="1" ref="CU103" ca="1">INDEX(CU$13:CU102,$B103+1,1)</f>
        <v>-</v>
      </c>
      <c r="CV103" s="411">
        <f t="shared" ca="1" si="405"/>
        <v>1</v>
      </c>
      <c r="CW103" s="535" t="str" cm="1">
        <f t="array" aca="1" ref="CW103" ca="1">INDEX(CW$13:CW102,$B103+1,1)</f>
        <v>-</v>
      </c>
      <c r="CX103" s="411" t="str">
        <f t="shared" ca="1" si="406"/>
        <v>-</v>
      </c>
      <c r="CY103" s="411">
        <f t="shared" ca="1" si="407"/>
        <v>1</v>
      </c>
      <c r="CZ103" s="411">
        <f t="shared" ca="1" si="407"/>
        <v>1</v>
      </c>
      <c r="DA103" s="535" cm="1">
        <f t="array" aca="1" ref="DA103" ca="1">INDEX(DA$13:DA102,$B103+1,1)</f>
        <v>720</v>
      </c>
      <c r="DB103" s="535" cm="1">
        <f t="array" aca="1" ref="DB103" ca="1">INDEX(DB$13:DB102,$B103+1,1)</f>
        <v>720</v>
      </c>
      <c r="DC103" s="18"/>
      <c r="DD103" s="535" t="str" cm="1">
        <f t="array" aca="1" ref="DD103" ca="1">INDEX(DD$13:DD102,$B103+1,1)</f>
        <v>-</v>
      </c>
      <c r="DE103" s="535" t="str" cm="1">
        <f t="array" aca="1" ref="DE103" ca="1">INDEX(DE$13:DE102,$B103+1,1)</f>
        <v>-</v>
      </c>
      <c r="DF103" s="535" t="str" cm="1">
        <f t="array" aca="1" ref="DF103" ca="1">INDEX(DF$13:DF102,$B103+1,1)</f>
        <v>-</v>
      </c>
      <c r="DG103" s="535" t="str" cm="1">
        <f t="array" aca="1" ref="DG103" ca="1">INDEX(DG$13:DG102,$B103+1,1)</f>
        <v>-</v>
      </c>
      <c r="DH103" s="804" cm="1">
        <f t="array" aca="1" ref="DH103" ca="1">VALUE(IFERROR(VALUE($K103),0) &amp; _xlfn.SWITCH($CD103,"-",4,$CD103) &amp; $L103 &amp; $T103 &amp; "00" &amp; $N103 &amp; $AK103 &amp; $R103 &amp; _xlfn.SWITCH($AM103,3,1,$AM103) &amp; _xlfn.SWITCH($M103,4,0,$M103) &amp; _xlfn.SWITCH($AD103,6,1,$AD103))</f>
        <v>142100121201</v>
      </c>
      <c r="DI103" s="535" cm="1">
        <f t="array" aca="1" ref="DI103" ca="1">INDEX(DI$13:DI102,$B103+1,1)</f>
        <v>1</v>
      </c>
      <c r="DJ103" s="535" cm="1">
        <f t="array" aca="1" ref="DJ103" ca="1">INDEX(DJ$13:DJ102,$B103+1,1)</f>
        <v>1</v>
      </c>
      <c r="DK103" s="411">
        <f t="shared" ca="1" si="408"/>
        <v>0</v>
      </c>
      <c r="DL103" s="411">
        <f t="shared" ca="1" si="408"/>
        <v>50</v>
      </c>
      <c r="DM103" s="411" t="str">
        <f t="shared" ca="1" si="408"/>
        <v>-</v>
      </c>
      <c r="DN103" s="411" t="str">
        <f t="shared" ca="1" si="408"/>
        <v>-</v>
      </c>
      <c r="DO103" s="411">
        <f t="shared" ca="1" si="408"/>
        <v>25.5</v>
      </c>
      <c r="DP103" s="411">
        <f t="shared" ca="1" si="408"/>
        <v>18.8</v>
      </c>
      <c r="DQ103" s="411" t="b">
        <f t="shared" ca="1" si="409"/>
        <v>0</v>
      </c>
      <c r="DR103" s="411" t="str">
        <f t="shared" ca="1" si="410"/>
        <v>-</v>
      </c>
      <c r="DS103" s="411" t="str">
        <f t="shared" ca="1" si="410"/>
        <v>-</v>
      </c>
      <c r="DT103" s="411" t="str">
        <f t="shared" ca="1" si="410"/>
        <v>-</v>
      </c>
      <c r="DU103" s="411" t="str">
        <f t="shared" ca="1" si="410"/>
        <v>-</v>
      </c>
      <c r="DV103" s="411">
        <f t="shared" ca="1" si="410"/>
        <v>500</v>
      </c>
      <c r="DW103" s="411">
        <f t="shared" ca="1" si="410"/>
        <v>500</v>
      </c>
      <c r="DX103" s="411" t="str">
        <f t="shared" ca="1" si="410"/>
        <v>-</v>
      </c>
      <c r="DY103" s="411" t="str">
        <f t="shared" ca="1" si="410"/>
        <v>-</v>
      </c>
      <c r="DZ103" s="411" t="str">
        <f t="shared" ca="1" si="410"/>
        <v>-</v>
      </c>
      <c r="EA103" s="535" cm="1">
        <f t="array" aca="1" ref="EA103" ca="1">INDEX(EA$13:EA102,$B103+1,1)</f>
        <v>0</v>
      </c>
      <c r="EB103" s="535" cm="1">
        <f t="array" aca="1" ref="EB103" ca="1">INDEX(EB$13:EB102,$B103+1,1)</f>
        <v>999999</v>
      </c>
      <c r="EC103" s="535" cm="1">
        <f t="array" aca="1" ref="EC103" ca="1">INDEX(EC$13:EC102,$B103+1,1)</f>
        <v>999999</v>
      </c>
      <c r="ED103" s="535" cm="1">
        <f t="array" aca="1" ref="ED103" ca="1">INDEX(ED$13:ED102,$B103+1,1)</f>
        <v>999999</v>
      </c>
      <c r="EE103" s="535" cm="1">
        <f t="array" aca="1" ref="EE103" ca="1">INDEX(EE$13:EE102,$B103+1,1)</f>
        <v>999999</v>
      </c>
      <c r="EF103" s="535" cm="1">
        <f t="array" aca="1" ref="EF103" ca="1">INDEX(EF$13:EF102,$B103+1,1)</f>
        <v>999999</v>
      </c>
      <c r="EG103" s="535" cm="1">
        <f t="array" aca="1" ref="EG103" ca="1">INDEX(EG$13:EG102,$B103+1,1)</f>
        <v>999999</v>
      </c>
      <c r="EH103" s="535" cm="1">
        <f t="array" aca="1" ref="EH103" ca="1">INDEX(EH$13:EH102,$B103+1,1)</f>
        <v>999999</v>
      </c>
      <c r="EI103" s="535" cm="1">
        <f t="array" aca="1" ref="EI103" ca="1">INDEX(EI$13:EI102,$B103+1,1)</f>
        <v>999999</v>
      </c>
      <c r="EJ103" s="535" cm="1">
        <f t="array" aca="1" ref="EJ103" ca="1">INDEX(EJ$13:EJ102,$B103+1,1)</f>
        <v>999999</v>
      </c>
      <c r="EK103" s="535" cm="1">
        <f t="array" aca="1" ref="EK103" ca="1">INDEX(EK$13:EK102,$B103+1,1)</f>
        <v>999999</v>
      </c>
      <c r="EL103" s="535" cm="1">
        <f t="array" aca="1" ref="EL103" ca="1">INDEX(EL$13:EL102,$B103+1,1)</f>
        <v>999999</v>
      </c>
      <c r="EM103" s="535" cm="1">
        <f t="array" aca="1" ref="EM103" ca="1">INDEX(EM$13:EM102,$B103+1,1)</f>
        <v>999999</v>
      </c>
      <c r="EN103" s="782">
        <f t="shared" ca="1" si="411"/>
        <v>0</v>
      </c>
      <c r="EO103" s="782">
        <f t="shared" ca="1" si="411"/>
        <v>0</v>
      </c>
      <c r="EP103" s="782">
        <f t="shared" ca="1" si="411"/>
        <v>999999</v>
      </c>
      <c r="EQ103" s="800" t="str">
        <f t="shared" ca="1" si="581"/>
        <v>-</v>
      </c>
      <c r="ER103" s="800" t="str">
        <f t="shared" ca="1" si="412"/>
        <v>-</v>
      </c>
      <c r="ES103" s="801">
        <f t="shared" ca="1" si="413"/>
        <v>999999</v>
      </c>
      <c r="ET103" s="802" t="str">
        <f t="shared" ca="1" si="509"/>
        <v>-</v>
      </c>
      <c r="EU103" s="781">
        <f t="shared" ca="1" si="414"/>
        <v>0</v>
      </c>
      <c r="EV103" s="779">
        <f t="shared" ca="1" si="510"/>
        <v>0</v>
      </c>
      <c r="EW103" s="780">
        <f t="shared" ca="1" si="511"/>
        <v>999999</v>
      </c>
      <c r="EX103" s="545" cm="1">
        <f t="array" aca="1" ref="EX103" ca="1">INDEX(i.ELMated,$AB103+1,1)</f>
        <v>0.3</v>
      </c>
      <c r="EY103" s="630" cm="1">
        <f t="array" aca="1" ref="EY103" ca="1">INDEX(i.ELMatedEst,$AA103+1,$T103)</f>
        <v>0.3</v>
      </c>
      <c r="EZ103" s="535" t="str" cm="1">
        <f t="array" aca="1" ref="EZ103" ca="1">INDEX(EZ$13:EZ102,$B103+1,1)</f>
        <v>-</v>
      </c>
      <c r="FA103" s="535" t="str" cm="1">
        <f t="array" aca="1" ref="FA103" ca="1">INDEX(FA$13:FA102,$B103+1,1)</f>
        <v>-</v>
      </c>
      <c r="FB103" s="664">
        <f t="shared" ca="1" si="415"/>
        <v>0</v>
      </c>
      <c r="FC103" s="666">
        <f t="shared" ca="1" si="416"/>
        <v>5.0000000000000001E-3</v>
      </c>
      <c r="FD103" s="191">
        <f t="shared" ca="1" si="512"/>
        <v>0.95</v>
      </c>
      <c r="FE103" s="667">
        <f t="shared" ca="1" si="417"/>
        <v>8.3999999999999991E-2</v>
      </c>
      <c r="FF103" s="667">
        <f ca="1">INDEX(CHOOSE($N103,DataAutumn!i.EL_PropnSold,DataWinter!i.EL_PropnSold,DataSpring!i.EL_PropnSold),$AI103,$T103)*INDEX(i.ELMatedEst,$AB103+1,$T103)*i.dAdultRR_ELPropSold
+INDEX(i.dryman,($AJ103-1)*4+$AI103,FF$7)</f>
        <v>0</v>
      </c>
      <c r="FG103" s="667">
        <f ca="1">INDEX(CHOOSE($N103,DataAutumn!i.EL_PropnSold,DataWinter!i.EL_PropnSold,DataSpring!i.EL_PropnSold),$AI103,$T103)*INDEX(i.ELMatedEst,$AB103+1,$T103)*i.dAdultRR_ELPropSold
+INDEX(i.dryman,($AJ103-1)*4+$AI103,FG$7)</f>
        <v>3.125E-2</v>
      </c>
      <c r="FH103" s="667">
        <f ca="1">INDEX(CHOOSE($N103,DataAutumn!i.EL_PropnSold,DataWinter!i.EL_PropnSold,DataSpring!i.EL_PropnSold),$AI103,$T103)*INDEX(i.ELMatedEst,$AB103+1,$T103)*i.dAdultRR_ELPropSold
+INDEX(i.dryman,($AJ103-1)*4+$AI103,FH$7)</f>
        <v>3.125E-2</v>
      </c>
      <c r="FI103" s="667">
        <f ca="1">INDEX(CHOOSE($N103,DataAutumn!i.EL_PropnSold,DataWinter!i.EL_PropnSold,DataSpring!i.EL_PropnSold),$AI103,$T103)*INDEX(i.ELMatedEst,$AB103+1,$T103)*i.dAdultRR_ELPropSold
+INDEX(i.dryman,($AJ103-1)*4+$AI103,FI$7)</f>
        <v>3.125E-2</v>
      </c>
      <c r="FJ103" s="668">
        <f ca="1">INDEX(CHOOSE($N103,DataAutumn!i.EL_PropnSold,DataWinter!i.EL_PropnSold,DataSpring!i.EL_PropnSold),$AI103,$T103)*INDEX(i.ELMatedEst,$AB103+1,$T103)*i.dAdultLSurv_ELPropSold</f>
        <v>0</v>
      </c>
      <c r="FK103" s="666" t="b">
        <f t="shared" ca="1" si="418"/>
        <v>0</v>
      </c>
      <c r="FL103" s="666" t="b">
        <f t="shared" ca="1" si="418"/>
        <v>0</v>
      </c>
      <c r="FM103" s="716" t="b">
        <f t="shared" ca="1" si="419"/>
        <v>1</v>
      </c>
      <c r="FN103" s="666" t="b">
        <f t="shared" ca="1" si="418"/>
        <v>0</v>
      </c>
      <c r="FO103" s="668">
        <f t="shared" ca="1" si="420"/>
        <v>1</v>
      </c>
      <c r="FP103" s="669">
        <f t="shared" ca="1" si="421"/>
        <v>0</v>
      </c>
      <c r="FQ103" s="670" t="b">
        <f t="shared" ca="1" si="422"/>
        <v>0</v>
      </c>
      <c r="FR103" s="665" t="b">
        <f t="shared" ca="1" si="423"/>
        <v>1</v>
      </c>
      <c r="FS103" s="411" t="b">
        <f t="shared" ca="1" si="423"/>
        <v>0</v>
      </c>
      <c r="FT103" s="411" t="b">
        <f t="shared" ca="1" si="423"/>
        <v>0</v>
      </c>
      <c r="FU103" s="87">
        <f t="shared" ca="1" si="424"/>
        <v>2</v>
      </c>
      <c r="FV103" s="87">
        <f t="shared" ca="1" si="424"/>
        <v>2</v>
      </c>
      <c r="FW103" s="411">
        <f t="shared" ca="1" si="425"/>
        <v>1</v>
      </c>
      <c r="FX103" s="411">
        <f t="shared" ca="1" si="426"/>
        <v>1</v>
      </c>
      <c r="FY103" s="411">
        <f t="shared" ca="1" si="426"/>
        <v>1</v>
      </c>
      <c r="FZ103" s="411">
        <f t="shared" ca="1" si="427"/>
        <v>1</v>
      </c>
      <c r="GA103" s="411">
        <f t="shared" ca="1" si="531"/>
        <v>0.35</v>
      </c>
      <c r="GB103" s="411" t="b">
        <f t="shared" ca="1" si="531"/>
        <v>1</v>
      </c>
      <c r="GC103" s="411" t="b">
        <f t="shared" ca="1" si="531"/>
        <v>0</v>
      </c>
      <c r="GD103" s="411" t="b">
        <f t="shared" ca="1" si="531"/>
        <v>0</v>
      </c>
      <c r="GE103" s="411" t="b">
        <f t="shared" ca="1" si="531"/>
        <v>0</v>
      </c>
      <c r="GF103" s="87">
        <f t="shared" ca="1" si="429"/>
        <v>1</v>
      </c>
      <c r="GG103" s="87">
        <f t="shared" ca="1" si="429"/>
        <v>1</v>
      </c>
      <c r="GH103" s="87">
        <f t="shared" ca="1" si="429"/>
        <v>1</v>
      </c>
      <c r="GI103" s="87">
        <f t="shared" ca="1" si="429"/>
        <v>1</v>
      </c>
      <c r="GJ103" s="87">
        <f t="shared" ca="1" si="429"/>
        <v>1</v>
      </c>
      <c r="GK103" s="87">
        <f t="shared" ca="1" si="429"/>
        <v>1</v>
      </c>
      <c r="GL103" s="87">
        <f t="shared" ca="1" si="429"/>
        <v>1</v>
      </c>
      <c r="GM103" s="87">
        <f t="shared" ca="1" si="429"/>
        <v>1</v>
      </c>
      <c r="GN103" s="411" cm="1">
        <f t="array" aca="1" ref="GN103" ca="1">INDEX(i.dse_type,1,$L103)</f>
        <v>0</v>
      </c>
      <c r="GO103" s="535" t="str" cm="1">
        <f t="array" aca="1" ref="GO103" ca="1">INDEX(GO$13:GO102,$B103+1,1)</f>
        <v>-</v>
      </c>
      <c r="GP103" s="535" t="str" cm="1">
        <f t="array" aca="1" ref="GP103" ca="1">INDEX(GP$13:GP102,$B103+1,1)</f>
        <v>-</v>
      </c>
      <c r="GQ103" s="535" t="str" cm="1">
        <f t="array" aca="1" ref="GQ103" ca="1">INDEX(GQ$13:GQ102,$B103+1,1)</f>
        <v>-</v>
      </c>
      <c r="GR103" s="18"/>
      <c r="GS103" s="535" t="str" cm="1">
        <f t="array" aca="1" ref="GS103" ca="1">INDEX(GS$13:GS102,$B103+1,1)</f>
        <v>-</v>
      </c>
      <c r="GT103" s="535" t="str" cm="1">
        <f t="array" aca="1" ref="GT103" ca="1">INDEX(GT$13:GT102,$B103+1,1)</f>
        <v>-</v>
      </c>
      <c r="GU103" s="535" t="str" cm="1">
        <f t="array" aca="1" ref="GU103" ca="1">INDEX(GU$13:GU102,$B103+1,1)</f>
        <v>-</v>
      </c>
      <c r="GV103" s="411" t="str">
        <f t="shared" si="430"/>
        <v>-</v>
      </c>
      <c r="GW103" s="535" t="str" cm="1">
        <f t="array" aca="1" ref="GW103" ca="1">INDEX(GW$13:GW102,$B103+1,1)</f>
        <v>-</v>
      </c>
      <c r="GX103" s="535" cm="1">
        <f t="array" aca="1" ref="GX103" ca="1">INDEX(GX$13:GX102,$B103+1,1)</f>
        <v>1</v>
      </c>
      <c r="GY103" s="535" cm="1">
        <f t="array" aca="1" ref="GY103" ca="1">INDEX(GY$13:GY102,$B103+1,1)</f>
        <v>1</v>
      </c>
      <c r="GZ103" s="535" t="str" cm="1">
        <f t="array" aca="1" ref="GZ103" ca="1">INDEX(GZ$13:GZ102,$B103+1,1)</f>
        <v>-</v>
      </c>
      <c r="HA103" s="535" t="str" cm="1">
        <f t="array" aca="1" ref="HA103" ca="1">INDEX(HA$13:HA102,$B103+1,1)</f>
        <v>-</v>
      </c>
      <c r="HB103" s="535" t="str" cm="1">
        <f t="array" aca="1" ref="HB103" ca="1">INDEX(HB$13:HB102,$B103+1,1)</f>
        <v>-</v>
      </c>
      <c r="HC103" s="535" t="str" cm="1">
        <f t="array" aca="1" ref="HC103" ca="1">INDEX(HC$13:HC102,$B103+1,1)</f>
        <v>-</v>
      </c>
      <c r="HD103" s="535" t="str" cm="1">
        <f t="array" aca="1" ref="HD103" ca="1">INDEX(HD$13:HD102,$B103+1,1)</f>
        <v>-</v>
      </c>
      <c r="HE103" s="535" t="str" cm="1">
        <f t="array" aca="1" ref="HE103" ca="1">INDEX(HE$13:HE102,$B103+1,1)</f>
        <v>-</v>
      </c>
      <c r="HF103" s="535" t="str" cm="1">
        <f t="array" aca="1" ref="HF103" ca="1">INDEX(HF$13:HF102,$B103+1,1)</f>
        <v>-</v>
      </c>
      <c r="HG103" s="535" t="str" cm="1">
        <f t="array" aca="1" ref="HG103" ca="1">INDEX(HG$13:HG102,$B103+1,1)</f>
        <v>-</v>
      </c>
      <c r="HH103" s="535" t="str" cm="1">
        <f t="array" aca="1" ref="HH103" ca="1">INDEX(HH$13:HH102,$B103+1,1)</f>
        <v>-</v>
      </c>
      <c r="HI103" s="535" t="str" cm="1">
        <f t="array" aca="1" ref="HI103" ca="1">INDEX(HI$13:HI102,$B103+1,1)</f>
        <v>-</v>
      </c>
      <c r="HJ103" s="535" t="str" cm="1">
        <f t="array" aca="1" ref="HJ103" ca="1">INDEX(HJ$13:HJ102,$B103+1,1)</f>
        <v>-</v>
      </c>
      <c r="HK103" s="535" t="str" cm="1">
        <f t="array" aca="1" ref="HK103" ca="1">INDEX(HK$13:HK102,$B103+1,1)</f>
        <v>-</v>
      </c>
      <c r="HL103" s="535" t="str" cm="1">
        <f t="array" aca="1" ref="HL103" ca="1">INDEX(HL$13:HL102,$B103+1,1)</f>
        <v>-</v>
      </c>
      <c r="HM103" s="535" t="str" cm="1">
        <f t="array" aca="1" ref="HM103" ca="1">INDEX(HM$13:HM102,$B103+1,1)</f>
        <v>-</v>
      </c>
      <c r="HN103" s="535" t="str" cm="1">
        <f t="array" aca="1" ref="HN103" ca="1">INDEX(HN$13:HN102,$B103+1,1)</f>
        <v>-</v>
      </c>
      <c r="HO103" s="535" t="str" cm="1">
        <f t="array" aca="1" ref="HO103" ca="1">INDEX(HO$13:HO102,$B103+1,1)</f>
        <v>-</v>
      </c>
      <c r="HP103" s="535" t="str" cm="1">
        <f t="array" aca="1" ref="HP103" ca="1">INDEX(HP$13:HP102,$B103+1,1)</f>
        <v>-</v>
      </c>
      <c r="HQ103" s="535" t="str" cm="1">
        <f t="array" aca="1" ref="HQ103" ca="1">INDEX(HQ$13:HQ102,$B103+1,1)</f>
        <v>-</v>
      </c>
      <c r="HR103" s="535" t="str" cm="1">
        <f t="array" aca="1" ref="HR103" ca="1">INDEX(HR$13:HR102,$B103+1,1)</f>
        <v>-</v>
      </c>
      <c r="HS103" s="535" t="str" cm="1">
        <f t="array" aca="1" ref="HS103" ca="1">INDEX(HS$13:HS102,$B103+1,1)</f>
        <v>-</v>
      </c>
      <c r="HT103" s="535" t="str" cm="1">
        <f t="array" aca="1" ref="HT103" ca="1">INDEX(HT$13:HT102,$B103+1,1)</f>
        <v>-</v>
      </c>
      <c r="HU103" s="411">
        <f t="shared" si="431"/>
        <v>0</v>
      </c>
      <c r="HV103" s="535" t="str" cm="1">
        <f t="array" aca="1" ref="HV103" ca="1">INDEX(HV$13:HV102,$B103+1,1)</f>
        <v>-</v>
      </c>
      <c r="HW103" s="535" cm="1">
        <f t="array" aca="1" ref="HW103" ca="1">INDEX(HW$13:HW102,$B103+1,1)</f>
        <v>1</v>
      </c>
      <c r="HX103" s="535" cm="1">
        <f t="array" aca="1" ref="HX103" ca="1">INDEX(HX$13:HX102,$B103+1,1)</f>
        <v>0</v>
      </c>
      <c r="HY103" s="411">
        <f t="shared" si="432"/>
        <v>0</v>
      </c>
      <c r="HZ103" s="535" cm="1">
        <f t="array" aca="1" ref="HZ103" ca="1">INDEX(HZ$13:HZ102,$B103+1,1)</f>
        <v>0</v>
      </c>
      <c r="IA103" s="411">
        <f t="shared" si="532"/>
        <v>0</v>
      </c>
      <c r="IB103" s="411">
        <f t="shared" si="532"/>
        <v>0</v>
      </c>
      <c r="IC103" s="411">
        <f t="shared" si="532"/>
        <v>0</v>
      </c>
      <c r="ID103" s="411">
        <f t="shared" si="532"/>
        <v>0</v>
      </c>
      <c r="IE103" s="411">
        <f t="shared" si="532"/>
        <v>1</v>
      </c>
      <c r="IF103" s="411">
        <f t="shared" si="532"/>
        <v>0</v>
      </c>
      <c r="IG103" s="535" cm="1">
        <f t="array" aca="1" ref="IG103" ca="1">INDEX(IG$13:IG102,$B103+1,1)</f>
        <v>0</v>
      </c>
      <c r="IH103" s="535" cm="1">
        <f t="array" aca="1" ref="IH103" ca="1">INDEX(IH$13:IH102,$B103+1,1)</f>
        <v>0</v>
      </c>
      <c r="II103" s="535" cm="1">
        <f t="array" aca="1" ref="II103" ca="1">INDEX(II$13:II102,$B103+1,1)</f>
        <v>0</v>
      </c>
      <c r="IJ103" s="535" cm="1">
        <f t="array" aca="1" ref="IJ103" ca="1">INDEX(IJ$13:IJ102,$B103+1,1)</f>
        <v>0</v>
      </c>
      <c r="IK103" s="18"/>
      <c r="IL103" s="535" t="str" cm="1">
        <f t="array" aca="1" ref="IL103" ca="1">INDEX(IL$13:IL102,$B103+1,1)</f>
        <v>-</v>
      </c>
      <c r="IM103" s="535" t="str" cm="1">
        <f t="array" aca="1" ref="IM103" ca="1">INDEX(IM$13:IM102,$B103+1,1)</f>
        <v>-</v>
      </c>
      <c r="IN103" s="535" t="str" cm="1">
        <f t="array" aca="1" ref="IN103" ca="1">INDEX(IN$13:IN102,$B103+1,1)</f>
        <v>-</v>
      </c>
      <c r="IO103" s="535" t="str" cm="1">
        <f t="array" aca="1" ref="IO103" ca="1">INDEX(IO$13:IO102,$B103+1,1)</f>
        <v>-</v>
      </c>
      <c r="IP103" s="535" t="str" cm="1">
        <f t="array" aca="1" ref="IP103" ca="1">INDEX(IP$13:IP102,$B103+1,1)</f>
        <v>-</v>
      </c>
      <c r="IQ103" s="535" t="str" cm="1">
        <f t="array" aca="1" ref="IQ103" ca="1">INDEX(IQ$13:IQ102,$B103+1,1)</f>
        <v>-</v>
      </c>
      <c r="IR103" s="535" t="str" cm="1">
        <f t="array" aca="1" ref="IR103" ca="1">INDEX(IR$13:IR102,$B103+1,1)</f>
        <v>-</v>
      </c>
      <c r="IS103" s="535" t="str" cm="1">
        <f t="array" aca="1" ref="IS103" ca="1">INDEX(IS$13:IS102,$B103+1,1)</f>
        <v>-</v>
      </c>
      <c r="IT103" s="535" t="str" cm="1">
        <f t="array" aca="1" ref="IT103" ca="1">INDEX(IT$13:IT102,$B103+1,1)</f>
        <v>-</v>
      </c>
      <c r="IU103" s="535" t="str" cm="1">
        <f t="array" aca="1" ref="IU103" ca="1">INDEX(IU$13:IU102,$B103+1,1)</f>
        <v>-</v>
      </c>
      <c r="IV103" s="535" t="str" cm="1">
        <f t="array" aca="1" ref="IV103" ca="1">INDEX(IV$13:IV102,$B103+1,1)</f>
        <v>-</v>
      </c>
      <c r="IW103" s="535" t="str" cm="1">
        <f t="array" aca="1" ref="IW103" ca="1">INDEX(IW$13:IW102,$B103+1,1)</f>
        <v>-</v>
      </c>
      <c r="IX103" s="535" t="str" cm="1">
        <f t="array" aca="1" ref="IX103" ca="1">INDEX(IX$13:IX102,$B103+1,1)</f>
        <v>-</v>
      </c>
      <c r="IY103" s="535" t="str" cm="1">
        <f t="array" aca="1" ref="IY103" ca="1">INDEX(IY$13:IY102,$B103+1,1)</f>
        <v>-</v>
      </c>
      <c r="IZ103" s="535" t="str" cm="1">
        <f t="array" aca="1" ref="IZ103" ca="1">INDEX(IZ$13:IZ102,$B103+1,1)</f>
        <v>-</v>
      </c>
      <c r="JA103" s="535" t="str" cm="1">
        <f t="array" aca="1" ref="JA103" ca="1">INDEX(JA$13:JA102,$B103+1,1)</f>
        <v>-</v>
      </c>
      <c r="JB103" s="535" cm="1">
        <f t="array" aca="1" ref="JB103" ca="1">INDEX(JB$13:JB102,$B103+1,1)</f>
        <v>0</v>
      </c>
      <c r="JC103" s="535" cm="1">
        <f t="array" aca="1" ref="JC103" ca="1">INDEX(JC$13:JC102,$B103+1,1)</f>
        <v>0</v>
      </c>
      <c r="JD103" s="545" cm="1">
        <f t="array" aca="1" ref="JD103" ca="1">IF(AND($N103=JD$10,$AS103&lt;&gt;0),INDEX(i.LTWFeedLevels,$AS103,12),0)</f>
        <v>0</v>
      </c>
      <c r="JE103" s="630" cm="1">
        <f t="array" aca="1" ref="JE103" ca="1">IF(AND($N103=JE$10,$AT103&lt;&gt;0),INDEX(i.LTWFeedLevels,$AT103,12),0)</f>
        <v>0</v>
      </c>
      <c r="JF103" s="457">
        <f t="shared" ca="1" si="513"/>
        <v>0</v>
      </c>
      <c r="JG103" s="457">
        <f t="shared" ca="1" si="434"/>
        <v>0</v>
      </c>
      <c r="JH103" s="457">
        <f t="shared" ca="1" si="435"/>
        <v>0</v>
      </c>
      <c r="JI103" s="545" cm="1">
        <f t="array" aca="1" ref="JI103" ca="1">IF(AND($N103=JI$10,$AS103&lt;&gt;0),INDEX(i.LTWFeedLevels,$AS103,12),0)</f>
        <v>0</v>
      </c>
      <c r="JJ103" s="630" cm="1">
        <f t="array" aca="1" ref="JJ103" ca="1">IF(AND($N103=JJ$10,$AT103&lt;&gt;0),INDEX(i.LTWFeedLevels,$AT103,12),0)</f>
        <v>0</v>
      </c>
      <c r="JK103" s="457">
        <f t="shared" ca="1" si="436"/>
        <v>0</v>
      </c>
      <c r="JL103" s="457">
        <f t="shared" ca="1" si="437"/>
        <v>0</v>
      </c>
      <c r="JM103" s="457">
        <f t="shared" ca="1" si="438"/>
        <v>0</v>
      </c>
      <c r="JN103" s="545" cm="1">
        <f t="array" aca="1" ref="JN103" ca="1">IF(AND($N103=JN$10,$AS103&lt;&gt;0),INDEX(i.LTWFeedLevels,$AS103,12),0)</f>
        <v>0</v>
      </c>
      <c r="JO103" s="630" cm="1">
        <f t="array" aca="1" ref="JO103" ca="1">IF(AND($N103=JO$10,$AT103&lt;&gt;0),INDEX(i.LTWFeedLevels,$AT103,12),0)</f>
        <v>0</v>
      </c>
      <c r="JP103" s="457">
        <f t="shared" ca="1" si="439"/>
        <v>0</v>
      </c>
      <c r="JQ103" s="457">
        <f t="shared" ca="1" si="440"/>
        <v>0</v>
      </c>
      <c r="JR103" s="457">
        <f t="shared" ca="1" si="441"/>
        <v>0</v>
      </c>
      <c r="JS103" s="189">
        <f t="shared" ca="1" si="533"/>
        <v>0</v>
      </c>
      <c r="JT103" s="189">
        <f t="shared" ca="1" si="533"/>
        <v>0</v>
      </c>
      <c r="JU103" s="189">
        <f t="shared" ca="1" si="533"/>
        <v>0</v>
      </c>
      <c r="JV103" s="189">
        <f t="shared" ca="1" si="533"/>
        <v>0</v>
      </c>
      <c r="JW103" s="189">
        <f t="shared" ca="1" si="533"/>
        <v>0</v>
      </c>
      <c r="JX103" s="189">
        <f t="shared" ca="1" si="533"/>
        <v>0</v>
      </c>
      <c r="JY103" s="189">
        <f t="shared" ca="1" si="533"/>
        <v>0</v>
      </c>
      <c r="JZ103" s="189">
        <f t="shared" ca="1" si="533"/>
        <v>0</v>
      </c>
      <c r="KA103" s="189">
        <f t="shared" ca="1" si="533"/>
        <v>0</v>
      </c>
      <c r="KB103" s="189">
        <f t="shared" ca="1" si="533"/>
        <v>0</v>
      </c>
      <c r="KC103" s="189">
        <f t="shared" ca="1" si="534"/>
        <v>0</v>
      </c>
      <c r="KD103" s="189">
        <f t="shared" ca="1" si="534"/>
        <v>0</v>
      </c>
      <c r="KE103" s="189">
        <f t="shared" ca="1" si="534"/>
        <v>0</v>
      </c>
      <c r="KF103" s="189">
        <f t="shared" ca="1" si="534"/>
        <v>0</v>
      </c>
      <c r="KG103" s="189">
        <f t="shared" ca="1" si="534"/>
        <v>0</v>
      </c>
      <c r="KH103" s="189">
        <f t="shared" ca="1" si="534"/>
        <v>0</v>
      </c>
      <c r="KI103" s="189">
        <f t="shared" ca="1" si="534"/>
        <v>0</v>
      </c>
      <c r="KJ103" s="189">
        <f t="shared" ca="1" si="534"/>
        <v>0</v>
      </c>
      <c r="KK103" s="189">
        <f t="shared" ca="1" si="534"/>
        <v>0</v>
      </c>
      <c r="KL103" s="189">
        <f t="shared" ca="1" si="534"/>
        <v>0</v>
      </c>
      <c r="KM103" s="189">
        <f t="shared" ca="1" si="535"/>
        <v>0</v>
      </c>
      <c r="KN103" s="189">
        <f t="shared" ca="1" si="535"/>
        <v>0</v>
      </c>
      <c r="KO103" s="189">
        <f t="shared" ca="1" si="535"/>
        <v>0</v>
      </c>
      <c r="KP103" s="189">
        <f t="shared" ca="1" si="535"/>
        <v>0</v>
      </c>
      <c r="KQ103" s="189">
        <f t="shared" ca="1" si="535"/>
        <v>0</v>
      </c>
      <c r="KR103" s="189">
        <f t="shared" ca="1" si="535"/>
        <v>0</v>
      </c>
      <c r="KS103" s="189">
        <f t="shared" ca="1" si="535"/>
        <v>0</v>
      </c>
      <c r="KT103" s="189">
        <f t="shared" ca="1" si="535"/>
        <v>0</v>
      </c>
      <c r="KU103" s="189">
        <f t="shared" ca="1" si="535"/>
        <v>0</v>
      </c>
      <c r="KV103" s="189">
        <f t="shared" ca="1" si="535"/>
        <v>0</v>
      </c>
      <c r="KW103" s="189">
        <f t="shared" ca="1" si="536"/>
        <v>0</v>
      </c>
      <c r="KX103" s="189">
        <f t="shared" ca="1" si="536"/>
        <v>0</v>
      </c>
      <c r="KY103" s="189">
        <f t="shared" ca="1" si="536"/>
        <v>0</v>
      </c>
      <c r="KZ103" s="189">
        <f t="shared" ca="1" si="536"/>
        <v>0</v>
      </c>
      <c r="LA103" s="189">
        <f t="shared" ca="1" si="536"/>
        <v>0</v>
      </c>
      <c r="LB103" s="189">
        <f t="shared" ca="1" si="536"/>
        <v>0</v>
      </c>
      <c r="LC103" s="189">
        <f t="shared" ca="1" si="536"/>
        <v>0</v>
      </c>
      <c r="LD103" s="189">
        <f t="shared" ca="1" si="536"/>
        <v>0</v>
      </c>
      <c r="LE103" s="189">
        <f t="shared" ca="1" si="536"/>
        <v>0</v>
      </c>
      <c r="LF103" s="189">
        <f t="shared" ca="1" si="536"/>
        <v>0</v>
      </c>
      <c r="LG103" s="189">
        <f t="shared" ca="1" si="537"/>
        <v>0</v>
      </c>
      <c r="LH103" s="189">
        <f t="shared" ca="1" si="537"/>
        <v>0</v>
      </c>
      <c r="LI103" s="189">
        <f t="shared" ca="1" si="537"/>
        <v>0</v>
      </c>
      <c r="LJ103" s="189">
        <f t="shared" ca="1" si="537"/>
        <v>0</v>
      </c>
      <c r="LK103" s="189">
        <f t="shared" ca="1" si="537"/>
        <v>0</v>
      </c>
      <c r="LL103" s="189">
        <f t="shared" ca="1" si="537"/>
        <v>0</v>
      </c>
      <c r="LM103" s="189">
        <f t="shared" ca="1" si="537"/>
        <v>0</v>
      </c>
      <c r="LN103" s="189">
        <f t="shared" ca="1" si="537"/>
        <v>0</v>
      </c>
      <c r="LO103" s="189">
        <f t="shared" ca="1" si="537"/>
        <v>0</v>
      </c>
      <c r="LP103" s="189">
        <f t="shared" ca="1" si="537"/>
        <v>0</v>
      </c>
      <c r="LQ103" s="189">
        <f t="shared" ca="1" si="538"/>
        <v>0</v>
      </c>
      <c r="LR103" s="189">
        <f t="shared" ca="1" si="538"/>
        <v>0</v>
      </c>
      <c r="LS103" s="189">
        <f t="shared" ca="1" si="538"/>
        <v>0</v>
      </c>
      <c r="LT103" s="189">
        <f t="shared" ca="1" si="538"/>
        <v>0</v>
      </c>
      <c r="LU103" s="189">
        <f t="shared" ca="1" si="538"/>
        <v>0</v>
      </c>
      <c r="LV103" s="189">
        <f t="shared" ca="1" si="538"/>
        <v>0</v>
      </c>
      <c r="LW103" s="189">
        <f t="shared" ca="1" si="538"/>
        <v>0</v>
      </c>
      <c r="LX103" s="189">
        <f t="shared" ca="1" si="538"/>
        <v>0</v>
      </c>
      <c r="LY103" s="189">
        <f t="shared" ca="1" si="538"/>
        <v>0</v>
      </c>
      <c r="LZ103" s="189">
        <f t="shared" ca="1" si="538"/>
        <v>0</v>
      </c>
      <c r="MA103" s="189">
        <f t="shared" ca="1" si="539"/>
        <v>0</v>
      </c>
      <c r="MB103" s="189">
        <f t="shared" ca="1" si="539"/>
        <v>0</v>
      </c>
      <c r="MC103" s="189">
        <f t="shared" ca="1" si="539"/>
        <v>0</v>
      </c>
      <c r="MD103" s="189">
        <f t="shared" ca="1" si="539"/>
        <v>0</v>
      </c>
      <c r="ME103" s="189">
        <f t="shared" ca="1" si="539"/>
        <v>0</v>
      </c>
      <c r="MF103" s="189">
        <f t="shared" ca="1" si="539"/>
        <v>0</v>
      </c>
      <c r="MG103" s="189">
        <f t="shared" ca="1" si="539"/>
        <v>0</v>
      </c>
      <c r="MH103" s="189">
        <f t="shared" ca="1" si="539"/>
        <v>0</v>
      </c>
      <c r="MI103" s="189">
        <f t="shared" ca="1" si="539"/>
        <v>0</v>
      </c>
      <c r="MJ103" s="189">
        <f t="shared" ca="1" si="539"/>
        <v>0</v>
      </c>
      <c r="MK103" s="189">
        <f t="shared" ca="1" si="539"/>
        <v>0</v>
      </c>
      <c r="ML103" s="189">
        <f t="shared" ca="1" si="539"/>
        <v>0</v>
      </c>
      <c r="MM103" s="557">
        <f t="shared" ca="1" si="540"/>
        <v>0</v>
      </c>
      <c r="MN103" s="557">
        <f t="shared" ca="1" si="540"/>
        <v>0</v>
      </c>
      <c r="MO103" s="557">
        <f t="shared" ca="1" si="540"/>
        <v>0</v>
      </c>
      <c r="MP103" s="557">
        <f t="shared" ca="1" si="540"/>
        <v>0</v>
      </c>
      <c r="MQ103" s="557">
        <f t="shared" ca="1" si="540"/>
        <v>0</v>
      </c>
      <c r="MR103" s="557">
        <f t="shared" ca="1" si="540"/>
        <v>0</v>
      </c>
      <c r="MS103" s="557">
        <f t="shared" ca="1" si="540"/>
        <v>0</v>
      </c>
      <c r="MT103" s="557">
        <f t="shared" ca="1" si="540"/>
        <v>0</v>
      </c>
      <c r="MU103" s="557">
        <f t="shared" ca="1" si="540"/>
        <v>0</v>
      </c>
      <c r="MV103" s="557">
        <f t="shared" ca="1" si="540"/>
        <v>0</v>
      </c>
      <c r="MW103" s="557">
        <f t="shared" ca="1" si="541"/>
        <v>0</v>
      </c>
      <c r="MX103" s="557">
        <f t="shared" ca="1" si="541"/>
        <v>0</v>
      </c>
      <c r="MY103" s="557">
        <f t="shared" ca="1" si="541"/>
        <v>0</v>
      </c>
      <c r="MZ103" s="557">
        <f t="shared" ca="1" si="541"/>
        <v>0</v>
      </c>
      <c r="NA103" s="557">
        <f t="shared" ca="1" si="541"/>
        <v>0</v>
      </c>
      <c r="NB103" s="557">
        <f t="shared" ca="1" si="541"/>
        <v>0</v>
      </c>
      <c r="NC103" s="557">
        <f t="shared" ca="1" si="541"/>
        <v>0</v>
      </c>
      <c r="ND103" s="557">
        <f t="shared" ca="1" si="541"/>
        <v>0</v>
      </c>
      <c r="NE103" s="557">
        <f t="shared" ca="1" si="541"/>
        <v>0</v>
      </c>
      <c r="NF103" s="557">
        <f t="shared" ca="1" si="541"/>
        <v>0</v>
      </c>
      <c r="NG103" s="557">
        <f t="shared" ca="1" si="542"/>
        <v>0</v>
      </c>
      <c r="NH103" s="557">
        <f t="shared" ca="1" si="542"/>
        <v>0</v>
      </c>
      <c r="NI103" s="557">
        <f t="shared" ca="1" si="542"/>
        <v>0</v>
      </c>
      <c r="NJ103" s="557">
        <f t="shared" ca="1" si="542"/>
        <v>0</v>
      </c>
      <c r="NK103" s="557">
        <f t="shared" ca="1" si="542"/>
        <v>0</v>
      </c>
      <c r="NL103" s="557">
        <f t="shared" ca="1" si="542"/>
        <v>0</v>
      </c>
      <c r="NM103" s="557">
        <f t="shared" ca="1" si="542"/>
        <v>0</v>
      </c>
      <c r="NN103" s="557">
        <f t="shared" ca="1" si="542"/>
        <v>0</v>
      </c>
      <c r="NO103" s="557">
        <f t="shared" ca="1" si="542"/>
        <v>0</v>
      </c>
      <c r="NP103" s="557">
        <f t="shared" ca="1" si="542"/>
        <v>0</v>
      </c>
      <c r="NQ103" s="557">
        <f t="shared" ca="1" si="543"/>
        <v>0</v>
      </c>
      <c r="NR103" s="557">
        <f t="shared" ca="1" si="543"/>
        <v>0</v>
      </c>
      <c r="NS103" s="557">
        <f t="shared" ca="1" si="543"/>
        <v>0</v>
      </c>
      <c r="NT103" s="557">
        <f t="shared" ca="1" si="543"/>
        <v>0</v>
      </c>
      <c r="NU103" s="557">
        <f t="shared" ca="1" si="543"/>
        <v>0</v>
      </c>
      <c r="NV103" s="557">
        <f t="shared" ca="1" si="543"/>
        <v>0</v>
      </c>
      <c r="NW103" s="557">
        <f t="shared" ca="1" si="543"/>
        <v>0</v>
      </c>
      <c r="NX103" s="557">
        <f t="shared" ca="1" si="543"/>
        <v>0</v>
      </c>
      <c r="NY103" s="557">
        <f t="shared" ca="1" si="543"/>
        <v>0</v>
      </c>
      <c r="NZ103" s="557">
        <f t="shared" ca="1" si="543"/>
        <v>0</v>
      </c>
      <c r="OA103" s="557">
        <f t="shared" ca="1" si="544"/>
        <v>0</v>
      </c>
      <c r="OB103" s="557">
        <f t="shared" ca="1" si="544"/>
        <v>0</v>
      </c>
      <c r="OC103" s="557">
        <f t="shared" ca="1" si="544"/>
        <v>0</v>
      </c>
      <c r="OD103" s="557">
        <f t="shared" ca="1" si="544"/>
        <v>0</v>
      </c>
      <c r="OE103" s="557">
        <f t="shared" ca="1" si="544"/>
        <v>0</v>
      </c>
      <c r="OF103" s="557">
        <f t="shared" ca="1" si="544"/>
        <v>0</v>
      </c>
      <c r="OG103" s="557">
        <f t="shared" ca="1" si="544"/>
        <v>0</v>
      </c>
      <c r="OH103" s="557">
        <f t="shared" ca="1" si="544"/>
        <v>0</v>
      </c>
      <c r="OI103" s="557">
        <f t="shared" ca="1" si="544"/>
        <v>0</v>
      </c>
      <c r="OJ103" s="557">
        <f t="shared" ca="1" si="544"/>
        <v>0</v>
      </c>
      <c r="OK103" s="557">
        <f t="shared" ca="1" si="545"/>
        <v>0</v>
      </c>
      <c r="OL103" s="557">
        <f t="shared" ca="1" si="545"/>
        <v>0</v>
      </c>
      <c r="OM103" s="557">
        <f t="shared" ca="1" si="545"/>
        <v>0</v>
      </c>
      <c r="ON103" s="557">
        <f t="shared" ca="1" si="545"/>
        <v>0</v>
      </c>
      <c r="OO103" s="557">
        <f t="shared" ca="1" si="545"/>
        <v>0</v>
      </c>
      <c r="OP103" s="557">
        <f t="shared" ca="1" si="545"/>
        <v>0</v>
      </c>
      <c r="OQ103" s="557">
        <f t="shared" ca="1" si="545"/>
        <v>0</v>
      </c>
      <c r="OR103" s="557">
        <f t="shared" ca="1" si="545"/>
        <v>0</v>
      </c>
      <c r="OS103" s="557">
        <f t="shared" ca="1" si="545"/>
        <v>0</v>
      </c>
      <c r="OT103" s="557">
        <f t="shared" ca="1" si="545"/>
        <v>0</v>
      </c>
      <c r="OU103" s="557">
        <f t="shared" ca="1" si="546"/>
        <v>0</v>
      </c>
      <c r="OV103" s="557">
        <f t="shared" ca="1" si="546"/>
        <v>0</v>
      </c>
      <c r="OW103" s="557">
        <f t="shared" ca="1" si="546"/>
        <v>0</v>
      </c>
      <c r="OX103" s="557">
        <f t="shared" ca="1" si="546"/>
        <v>0</v>
      </c>
      <c r="OY103" s="557">
        <f t="shared" ca="1" si="546"/>
        <v>0</v>
      </c>
      <c r="OZ103" s="557">
        <f t="shared" ca="1" si="546"/>
        <v>0</v>
      </c>
      <c r="PA103" s="557">
        <f t="shared" ca="1" si="546"/>
        <v>0</v>
      </c>
      <c r="PB103" s="557">
        <f t="shared" ca="1" si="546"/>
        <v>0</v>
      </c>
      <c r="PC103" s="557">
        <f t="shared" ca="1" si="546"/>
        <v>0</v>
      </c>
      <c r="PD103" s="557">
        <f t="shared" ca="1" si="546"/>
        <v>0</v>
      </c>
      <c r="PE103" s="557">
        <f t="shared" ca="1" si="547"/>
        <v>0</v>
      </c>
      <c r="PF103" s="557">
        <f t="shared" ca="1" si="547"/>
        <v>0</v>
      </c>
      <c r="PG103" s="557">
        <f t="shared" ca="1" si="547"/>
        <v>0</v>
      </c>
      <c r="PH103" s="557">
        <f t="shared" ca="1" si="547"/>
        <v>0</v>
      </c>
      <c r="PI103" s="557">
        <f t="shared" ca="1" si="547"/>
        <v>0</v>
      </c>
      <c r="PJ103" s="557">
        <f t="shared" ca="1" si="547"/>
        <v>0</v>
      </c>
      <c r="PK103" s="557">
        <f t="shared" ca="1" si="547"/>
        <v>0</v>
      </c>
      <c r="PL103" s="557">
        <f t="shared" ca="1" si="547"/>
        <v>0</v>
      </c>
      <c r="PM103" s="557">
        <f t="shared" ca="1" si="547"/>
        <v>0</v>
      </c>
      <c r="PN103" s="557">
        <f t="shared" ca="1" si="547"/>
        <v>0</v>
      </c>
      <c r="PO103" s="557">
        <f t="shared" ca="1" si="548"/>
        <v>0</v>
      </c>
      <c r="PP103" s="557">
        <f t="shared" ca="1" si="548"/>
        <v>0</v>
      </c>
      <c r="PQ103" s="557">
        <f t="shared" ca="1" si="548"/>
        <v>0</v>
      </c>
      <c r="PR103" s="557">
        <f t="shared" ca="1" si="548"/>
        <v>0</v>
      </c>
      <c r="PS103" s="557">
        <f t="shared" ca="1" si="548"/>
        <v>0</v>
      </c>
      <c r="PT103" s="557">
        <f t="shared" ca="1" si="548"/>
        <v>0</v>
      </c>
      <c r="PU103" s="557">
        <f t="shared" ca="1" si="548"/>
        <v>0</v>
      </c>
      <c r="PV103" s="557">
        <f t="shared" ca="1" si="548"/>
        <v>0</v>
      </c>
      <c r="PW103" s="557">
        <f t="shared" ca="1" si="548"/>
        <v>0</v>
      </c>
      <c r="PX103" s="557">
        <f t="shared" ca="1" si="548"/>
        <v>0</v>
      </c>
      <c r="PY103" s="557">
        <f t="shared" ca="1" si="549"/>
        <v>0</v>
      </c>
      <c r="PZ103" s="557">
        <f t="shared" ca="1" si="549"/>
        <v>0</v>
      </c>
      <c r="QA103" s="557">
        <f t="shared" ca="1" si="549"/>
        <v>0</v>
      </c>
      <c r="QB103" s="557">
        <f t="shared" ca="1" si="549"/>
        <v>0</v>
      </c>
      <c r="QC103" s="557">
        <f t="shared" ca="1" si="549"/>
        <v>0</v>
      </c>
      <c r="QD103" s="557">
        <f t="shared" ca="1" si="549"/>
        <v>0</v>
      </c>
      <c r="QE103" s="557">
        <f t="shared" ca="1" si="549"/>
        <v>0</v>
      </c>
      <c r="QF103" s="557">
        <f t="shared" ca="1" si="549"/>
        <v>0</v>
      </c>
      <c r="QG103" s="557">
        <f t="shared" ca="1" si="549"/>
        <v>0</v>
      </c>
      <c r="QH103" s="557">
        <f t="shared" ca="1" si="549"/>
        <v>0</v>
      </c>
      <c r="QI103" s="557">
        <f t="shared" ca="1" si="550"/>
        <v>0</v>
      </c>
      <c r="QJ103" s="557">
        <f t="shared" ca="1" si="550"/>
        <v>0</v>
      </c>
      <c r="QK103" s="557">
        <f t="shared" ca="1" si="550"/>
        <v>0</v>
      </c>
      <c r="QL103" s="557">
        <f t="shared" ca="1" si="550"/>
        <v>0</v>
      </c>
      <c r="QM103" s="557">
        <f t="shared" ca="1" si="550"/>
        <v>0</v>
      </c>
      <c r="QN103" s="557">
        <f t="shared" ca="1" si="550"/>
        <v>0</v>
      </c>
      <c r="QO103" s="557">
        <f t="shared" ca="1" si="550"/>
        <v>0</v>
      </c>
      <c r="QP103" s="557">
        <f t="shared" ca="1" si="550"/>
        <v>0</v>
      </c>
      <c r="QQ103" s="557">
        <f t="shared" ca="1" si="550"/>
        <v>0</v>
      </c>
      <c r="QR103" s="557">
        <f t="shared" ca="1" si="550"/>
        <v>0</v>
      </c>
      <c r="QS103" s="557">
        <f t="shared" ca="1" si="551"/>
        <v>0</v>
      </c>
      <c r="QT103" s="557">
        <f t="shared" ca="1" si="551"/>
        <v>0</v>
      </c>
      <c r="QU103" s="557">
        <f t="shared" ca="1" si="551"/>
        <v>0</v>
      </c>
      <c r="QV103" s="557">
        <f t="shared" ca="1" si="551"/>
        <v>0</v>
      </c>
      <c r="QW103" s="557">
        <f t="shared" ca="1" si="551"/>
        <v>0</v>
      </c>
      <c r="QX103" s="557">
        <f t="shared" ca="1" si="551"/>
        <v>0</v>
      </c>
      <c r="QY103" s="557">
        <f t="shared" ca="1" si="551"/>
        <v>0</v>
      </c>
      <c r="QZ103" s="557">
        <f t="shared" ca="1" si="551"/>
        <v>0</v>
      </c>
      <c r="RA103" s="557">
        <f t="shared" ca="1" si="551"/>
        <v>0</v>
      </c>
      <c r="RB103" s="557">
        <f t="shared" ca="1" si="551"/>
        <v>0</v>
      </c>
      <c r="RC103" s="557">
        <f t="shared" ca="1" si="552"/>
        <v>0</v>
      </c>
      <c r="RD103" s="557">
        <f t="shared" ca="1" si="552"/>
        <v>0</v>
      </c>
      <c r="RE103" s="557">
        <f t="shared" ca="1" si="552"/>
        <v>0</v>
      </c>
      <c r="RF103" s="557">
        <f t="shared" ca="1" si="552"/>
        <v>0</v>
      </c>
      <c r="RG103" s="557">
        <f t="shared" ca="1" si="552"/>
        <v>0</v>
      </c>
      <c r="RH103" s="557">
        <f t="shared" ca="1" si="552"/>
        <v>0</v>
      </c>
      <c r="RI103" s="557">
        <f t="shared" ca="1" si="552"/>
        <v>0</v>
      </c>
      <c r="RJ103" s="557">
        <f t="shared" ca="1" si="552"/>
        <v>0</v>
      </c>
      <c r="RK103" s="557">
        <f t="shared" ca="1" si="552"/>
        <v>0</v>
      </c>
      <c r="RL103" s="557">
        <f t="shared" ca="1" si="552"/>
        <v>0</v>
      </c>
      <c r="RM103" s="557">
        <f t="shared" ca="1" si="553"/>
        <v>0</v>
      </c>
      <c r="RN103" s="557">
        <f t="shared" ca="1" si="553"/>
        <v>0</v>
      </c>
      <c r="RO103" s="557">
        <f t="shared" ca="1" si="553"/>
        <v>0</v>
      </c>
      <c r="RP103" s="557">
        <f t="shared" ca="1" si="553"/>
        <v>0</v>
      </c>
      <c r="RQ103" s="557">
        <f t="shared" ca="1" si="553"/>
        <v>0</v>
      </c>
      <c r="RR103" s="557">
        <f t="shared" ca="1" si="553"/>
        <v>0</v>
      </c>
      <c r="RS103" s="557">
        <f t="shared" ca="1" si="553"/>
        <v>0</v>
      </c>
      <c r="RT103" s="557">
        <f t="shared" ca="1" si="553"/>
        <v>0</v>
      </c>
      <c r="RU103" s="557">
        <f t="shared" ca="1" si="553"/>
        <v>0</v>
      </c>
      <c r="RV103" s="557">
        <f t="shared" ca="1" si="553"/>
        <v>0</v>
      </c>
      <c r="RW103" s="557">
        <f t="shared" ca="1" si="554"/>
        <v>0</v>
      </c>
      <c r="RX103" s="557">
        <f t="shared" ca="1" si="554"/>
        <v>0</v>
      </c>
      <c r="RY103" s="557">
        <f t="shared" ca="1" si="554"/>
        <v>0</v>
      </c>
      <c r="RZ103" s="557">
        <f t="shared" ca="1" si="554"/>
        <v>0</v>
      </c>
      <c r="SA103" s="557">
        <f t="shared" ca="1" si="554"/>
        <v>0</v>
      </c>
      <c r="SB103" s="557">
        <f t="shared" ca="1" si="554"/>
        <v>0</v>
      </c>
      <c r="SC103" s="557">
        <f t="shared" ca="1" si="554"/>
        <v>0</v>
      </c>
      <c r="SD103" s="557">
        <f t="shared" ca="1" si="554"/>
        <v>0</v>
      </c>
      <c r="SE103" s="557">
        <f t="shared" ca="1" si="554"/>
        <v>0</v>
      </c>
      <c r="SF103" s="557">
        <f t="shared" ca="1" si="554"/>
        <v>0</v>
      </c>
      <c r="SG103" s="557">
        <f t="shared" ca="1" si="555"/>
        <v>0</v>
      </c>
      <c r="SH103" s="557">
        <f t="shared" ca="1" si="555"/>
        <v>0</v>
      </c>
      <c r="SI103" s="557">
        <f t="shared" ca="1" si="555"/>
        <v>0</v>
      </c>
      <c r="SJ103" s="557">
        <f t="shared" ca="1" si="555"/>
        <v>0</v>
      </c>
      <c r="SK103" s="557">
        <f t="shared" ca="1" si="555"/>
        <v>0</v>
      </c>
      <c r="SL103" s="557">
        <f t="shared" ca="1" si="555"/>
        <v>0</v>
      </c>
      <c r="SM103" s="557">
        <f t="shared" ca="1" si="555"/>
        <v>0</v>
      </c>
      <c r="SN103" s="557">
        <f t="shared" ca="1" si="555"/>
        <v>0</v>
      </c>
      <c r="SO103" s="557">
        <f t="shared" ca="1" si="555"/>
        <v>0</v>
      </c>
      <c r="SP103" s="557">
        <f t="shared" ca="1" si="555"/>
        <v>0</v>
      </c>
      <c r="SQ103" s="557">
        <f t="shared" ca="1" si="556"/>
        <v>0</v>
      </c>
      <c r="SR103" s="557">
        <f t="shared" ca="1" si="556"/>
        <v>0</v>
      </c>
      <c r="SS103" s="557">
        <f t="shared" ca="1" si="556"/>
        <v>0</v>
      </c>
      <c r="ST103" s="557">
        <f t="shared" ca="1" si="556"/>
        <v>0</v>
      </c>
      <c r="SU103" s="557">
        <f t="shared" ca="1" si="556"/>
        <v>0</v>
      </c>
      <c r="SV103" s="557">
        <f t="shared" ca="1" si="556"/>
        <v>0</v>
      </c>
      <c r="SW103" s="557">
        <f t="shared" ca="1" si="556"/>
        <v>0</v>
      </c>
      <c r="SX103" s="557">
        <f t="shared" ca="1" si="556"/>
        <v>0</v>
      </c>
      <c r="SY103" s="557">
        <f t="shared" ca="1" si="556"/>
        <v>0</v>
      </c>
      <c r="SZ103" s="557">
        <f t="shared" ca="1" si="556"/>
        <v>0</v>
      </c>
      <c r="TA103" s="557">
        <f t="shared" ca="1" si="557"/>
        <v>0</v>
      </c>
      <c r="TB103" s="557">
        <f t="shared" ca="1" si="557"/>
        <v>0</v>
      </c>
      <c r="TC103" s="557">
        <f t="shared" ca="1" si="557"/>
        <v>0</v>
      </c>
      <c r="TD103" s="557">
        <f t="shared" ca="1" si="557"/>
        <v>0</v>
      </c>
      <c r="TE103" s="557">
        <f t="shared" ca="1" si="557"/>
        <v>0</v>
      </c>
      <c r="TF103" s="557">
        <f t="shared" ca="1" si="557"/>
        <v>0</v>
      </c>
      <c r="TG103" s="557">
        <f t="shared" ca="1" si="557"/>
        <v>0</v>
      </c>
      <c r="TH103" s="557">
        <f t="shared" ca="1" si="557"/>
        <v>0</v>
      </c>
      <c r="TI103" s="557">
        <f t="shared" ca="1" si="557"/>
        <v>0</v>
      </c>
      <c r="TJ103" s="557">
        <f t="shared" ca="1" si="557"/>
        <v>0</v>
      </c>
      <c r="TK103" s="557">
        <f t="shared" ca="1" si="558"/>
        <v>0</v>
      </c>
      <c r="TL103" s="557">
        <f t="shared" ca="1" si="558"/>
        <v>0</v>
      </c>
      <c r="TM103" s="557">
        <f t="shared" ca="1" si="558"/>
        <v>0</v>
      </c>
      <c r="TN103" s="557">
        <f t="shared" ca="1" si="558"/>
        <v>0</v>
      </c>
      <c r="TO103" s="557">
        <f t="shared" ca="1" si="558"/>
        <v>0</v>
      </c>
      <c r="TP103" s="557">
        <f t="shared" ca="1" si="558"/>
        <v>0</v>
      </c>
      <c r="TQ103" s="557">
        <f t="shared" ca="1" si="558"/>
        <v>0</v>
      </c>
      <c r="TR103" s="557">
        <f t="shared" ca="1" si="558"/>
        <v>0</v>
      </c>
      <c r="TS103" s="557">
        <f t="shared" ca="1" si="558"/>
        <v>0</v>
      </c>
      <c r="TT103" s="557">
        <f t="shared" ca="1" si="558"/>
        <v>0</v>
      </c>
      <c r="TU103" s="557">
        <f t="shared" ca="1" si="559"/>
        <v>0</v>
      </c>
      <c r="TV103" s="557">
        <f t="shared" ca="1" si="559"/>
        <v>0</v>
      </c>
      <c r="TW103" s="557">
        <f t="shared" ca="1" si="559"/>
        <v>0</v>
      </c>
      <c r="TX103" s="557">
        <f t="shared" ca="1" si="559"/>
        <v>0</v>
      </c>
      <c r="TY103" s="557">
        <f t="shared" ca="1" si="559"/>
        <v>0</v>
      </c>
      <c r="TZ103" s="557">
        <f t="shared" ca="1" si="559"/>
        <v>0</v>
      </c>
      <c r="UA103" s="557">
        <f t="shared" ca="1" si="559"/>
        <v>0</v>
      </c>
      <c r="UB103" s="557">
        <f t="shared" ca="1" si="559"/>
        <v>0</v>
      </c>
      <c r="UC103" s="557">
        <f t="shared" ca="1" si="559"/>
        <v>0</v>
      </c>
      <c r="UD103" s="557">
        <f t="shared" ca="1" si="559"/>
        <v>0</v>
      </c>
      <c r="UE103" s="557">
        <f t="shared" ca="1" si="560"/>
        <v>0</v>
      </c>
      <c r="UF103" s="557">
        <f t="shared" ca="1" si="560"/>
        <v>0</v>
      </c>
      <c r="UG103" s="557">
        <f t="shared" ca="1" si="560"/>
        <v>0</v>
      </c>
      <c r="UH103" s="557">
        <f t="shared" ca="1" si="560"/>
        <v>0</v>
      </c>
      <c r="UI103" s="557">
        <f t="shared" ca="1" si="560"/>
        <v>0</v>
      </c>
      <c r="UJ103" s="557">
        <f t="shared" ca="1" si="560"/>
        <v>0</v>
      </c>
      <c r="UK103" s="557">
        <f t="shared" ca="1" si="560"/>
        <v>0</v>
      </c>
      <c r="UL103" s="557">
        <f t="shared" ca="1" si="560"/>
        <v>0</v>
      </c>
      <c r="UM103" s="557">
        <f t="shared" ca="1" si="560"/>
        <v>0</v>
      </c>
      <c r="UN103" s="557">
        <f t="shared" ca="1" si="560"/>
        <v>0</v>
      </c>
      <c r="UO103" s="557">
        <f t="shared" ca="1" si="561"/>
        <v>0</v>
      </c>
      <c r="UP103" s="557">
        <f t="shared" ca="1" si="561"/>
        <v>0</v>
      </c>
      <c r="UQ103" s="557">
        <f t="shared" ca="1" si="561"/>
        <v>0</v>
      </c>
      <c r="UR103" s="557">
        <f t="shared" ca="1" si="561"/>
        <v>0</v>
      </c>
      <c r="US103" s="557">
        <f t="shared" ca="1" si="561"/>
        <v>0</v>
      </c>
      <c r="UT103" s="557">
        <f t="shared" ca="1" si="561"/>
        <v>0</v>
      </c>
      <c r="UU103" s="557">
        <f t="shared" ca="1" si="561"/>
        <v>0</v>
      </c>
      <c r="UV103" s="557">
        <f t="shared" ca="1" si="561"/>
        <v>0</v>
      </c>
      <c r="UW103" s="557">
        <f t="shared" ca="1" si="561"/>
        <v>0</v>
      </c>
      <c r="UX103" s="557">
        <f t="shared" ca="1" si="561"/>
        <v>0</v>
      </c>
      <c r="UY103" s="557">
        <f t="shared" ca="1" si="562"/>
        <v>0</v>
      </c>
      <c r="UZ103" s="557">
        <f t="shared" ca="1" si="562"/>
        <v>0</v>
      </c>
      <c r="VA103" s="557">
        <f t="shared" ca="1" si="562"/>
        <v>0</v>
      </c>
      <c r="VB103" s="557">
        <f t="shared" ca="1" si="562"/>
        <v>0</v>
      </c>
      <c r="VC103" s="557">
        <f t="shared" ca="1" si="562"/>
        <v>0</v>
      </c>
      <c r="VD103" s="557">
        <f t="shared" ca="1" si="562"/>
        <v>0</v>
      </c>
      <c r="VE103" s="557">
        <f t="shared" ca="1" si="562"/>
        <v>0</v>
      </c>
      <c r="VF103" s="557">
        <f t="shared" ca="1" si="562"/>
        <v>0</v>
      </c>
      <c r="VG103" s="557">
        <f t="shared" ca="1" si="562"/>
        <v>0</v>
      </c>
      <c r="VH103" s="557">
        <f t="shared" ca="1" si="562"/>
        <v>0</v>
      </c>
      <c r="VI103" s="557">
        <f t="shared" ca="1" si="562"/>
        <v>0</v>
      </c>
      <c r="VJ103" s="189">
        <f t="shared" ca="1" si="563"/>
        <v>0</v>
      </c>
      <c r="VK103" s="189">
        <f t="shared" ca="1" si="563"/>
        <v>0</v>
      </c>
      <c r="VL103" s="189">
        <f t="shared" ca="1" si="563"/>
        <v>0</v>
      </c>
      <c r="VM103" s="189">
        <f t="shared" ca="1" si="563"/>
        <v>0</v>
      </c>
      <c r="VN103" s="189">
        <f t="shared" ca="1" si="563"/>
        <v>0</v>
      </c>
      <c r="VO103" s="230">
        <f t="shared" ca="1" si="473"/>
        <v>0</v>
      </c>
      <c r="VP103" s="189">
        <f t="shared" ca="1" si="564"/>
        <v>0</v>
      </c>
      <c r="VQ103" s="189">
        <f t="shared" ca="1" si="564"/>
        <v>0</v>
      </c>
      <c r="VR103" s="189">
        <f t="shared" ca="1" si="564"/>
        <v>0</v>
      </c>
      <c r="VS103" s="189">
        <f t="shared" ca="1" si="564"/>
        <v>0</v>
      </c>
      <c r="VT103" s="189">
        <f t="shared" ca="1" si="564"/>
        <v>0</v>
      </c>
      <c r="VU103" s="230">
        <f t="shared" ca="1" si="475"/>
        <v>0</v>
      </c>
      <c r="VV103" s="231">
        <f t="shared" ca="1" si="476"/>
        <v>0</v>
      </c>
      <c r="VW103" s="231">
        <f t="shared" ca="1" si="476"/>
        <v>0</v>
      </c>
      <c r="VX103" s="231">
        <f t="shared" ca="1" si="476"/>
        <v>0</v>
      </c>
      <c r="VY103" s="231">
        <f t="shared" ca="1" si="476"/>
        <v>0</v>
      </c>
      <c r="VZ103" s="544">
        <f t="shared" ca="1" si="477"/>
        <v>0</v>
      </c>
      <c r="WA103" s="231">
        <f t="shared" ca="1" si="478"/>
        <v>0</v>
      </c>
      <c r="WB103" s="231">
        <f t="shared" ca="1" si="478"/>
        <v>0</v>
      </c>
      <c r="WC103" s="231">
        <f t="shared" ca="1" si="478"/>
        <v>0</v>
      </c>
      <c r="WD103" s="231">
        <f t="shared" ca="1" si="478"/>
        <v>0</v>
      </c>
      <c r="WE103" s="544">
        <f t="shared" ca="1" si="565"/>
        <v>0</v>
      </c>
      <c r="WF103" s="544">
        <f t="shared" ca="1" si="565"/>
        <v>0</v>
      </c>
      <c r="WG103" s="544">
        <f t="shared" ca="1" si="565"/>
        <v>0</v>
      </c>
      <c r="WH103" s="544">
        <f t="shared" ca="1" si="565"/>
        <v>0</v>
      </c>
      <c r="WI103" s="544">
        <f t="shared" ca="1" si="565"/>
        <v>0</v>
      </c>
      <c r="WJ103" s="544">
        <f t="shared" ca="1" si="565"/>
        <v>0</v>
      </c>
      <c r="WK103" s="544">
        <f t="shared" ca="1" si="565"/>
        <v>0</v>
      </c>
      <c r="WL103" s="535" cm="1">
        <f t="array" aca="1" ref="WL103" ca="1">INDEX(WL$13:WL102,$B103+1,1)</f>
        <v>0</v>
      </c>
      <c r="WM103" s="411">
        <f t="shared" ca="1" si="480"/>
        <v>19</v>
      </c>
      <c r="WN103" s="18"/>
      <c r="WO103" s="535" cm="1">
        <f t="array" aca="1" ref="WO103" ca="1">INDEX(WO$13:WO102,$B103+1,1)</f>
        <v>0</v>
      </c>
      <c r="WP103" s="411">
        <f t="shared" si="481"/>
        <v>0</v>
      </c>
      <c r="WQ103" s="535" cm="1">
        <f t="array" aca="1" ref="WQ103" ca="1">INDEX(WQ$13:WQ102,$B103+1,1)</f>
        <v>0</v>
      </c>
      <c r="WR103" s="535" t="str" cm="1">
        <f t="array" aca="1" ref="WR103" ca="1">INDEX(WR$13:WR102,$B103+1,1)</f>
        <v>-</v>
      </c>
      <c r="WS103" s="535" t="str" cm="1">
        <f t="array" aca="1" ref="WS103" ca="1">INDEX(WS$13:WS102,$B103+1,1)</f>
        <v>-</v>
      </c>
      <c r="WT103" s="535" t="str" cm="1">
        <f t="array" aca="1" ref="WT103" ca="1">INDEX(WT$13:WT102,$B103+1,1)</f>
        <v>-</v>
      </c>
      <c r="WU103" s="535" t="str" cm="1">
        <f t="array" aca="1" ref="WU103" ca="1">INDEX(WU$13:WU102,$B103+1,1)</f>
        <v>-</v>
      </c>
      <c r="WV103" s="535" t="str" cm="1">
        <f t="array" aca="1" ref="WV103" ca="1">INDEX(WV$13:WV102,$B103+1,1)</f>
        <v>-</v>
      </c>
      <c r="WW103" s="535" t="str" cm="1">
        <f t="array" aca="1" ref="WW103" ca="1">INDEX(WW$13:WW102,$B103+1,1)</f>
        <v>-</v>
      </c>
      <c r="WX103" s="535" t="str" cm="1">
        <f t="array" aca="1" ref="WX103" ca="1">INDEX(WX$13:WX102,$B103+1,1)</f>
        <v>-</v>
      </c>
      <c r="WY103" s="535" t="str" cm="1">
        <f t="array" aca="1" ref="WY103" ca="1">INDEX(WY$13:WY102,$B103+1,1)</f>
        <v>-</v>
      </c>
      <c r="WZ103" s="535" t="str" cm="1">
        <f t="array" aca="1" ref="WZ103" ca="1">INDEX(WZ$13:WZ102,$B103+1,1)</f>
        <v>-</v>
      </c>
      <c r="XA103" s="535" t="str" cm="1">
        <f t="array" aca="1" ref="XA103" ca="1">INDEX(XA$13:XA102,$B103+1,1)</f>
        <v>-</v>
      </c>
      <c r="XB103" s="535" t="str" cm="1">
        <f t="array" aca="1" ref="XB103" ca="1">INDEX(XB$13:XB102,$B103+1,1)</f>
        <v>-</v>
      </c>
      <c r="XC103" s="535" t="str" cm="1">
        <f t="array" aca="1" ref="XC103" ca="1">INDEX(XC$13:XC102,$B103+1,1)</f>
        <v>-</v>
      </c>
      <c r="XD103" s="535" t="str" cm="1">
        <f t="array" aca="1" ref="XD103" ca="1">INDEX(XD$13:XD102,$B103+1,1)</f>
        <v>-</v>
      </c>
      <c r="XE103" s="535" t="str" cm="1">
        <f t="array" aca="1" ref="XE103" ca="1">INDEX(XE$13:XE102,$B103+1,1)</f>
        <v>-</v>
      </c>
      <c r="XF103" s="535" t="str" cm="1">
        <f t="array" aca="1" ref="XF103" ca="1">INDEX(XF$13:XF102,$B103+1,1)</f>
        <v>-</v>
      </c>
      <c r="XG103" s="535" t="str" cm="1">
        <f t="array" aca="1" ref="XG103" ca="1">INDEX(XG$13:XG102,$B103+1,1)</f>
        <v>-</v>
      </c>
      <c r="XH103" s="18"/>
      <c r="XI103" s="411" t="b">
        <f t="shared" ca="1" si="482"/>
        <v>0</v>
      </c>
      <c r="XJ103" s="411" t="str">
        <f t="shared" ca="1" si="483"/>
        <v>-</v>
      </c>
      <c r="XK103" s="535" t="str" cm="1">
        <f t="array" aca="1" ref="XK103" ca="1">INDEX(XK$13:XK102,$B103+1,1)</f>
        <v>-</v>
      </c>
      <c r="XL103" s="535" t="str" cm="1">
        <f t="array" aca="1" ref="XL103" ca="1">INDEX(XL$13:XL102,$B103+1,1)</f>
        <v>-</v>
      </c>
      <c r="XM103" s="535" t="str" cm="1">
        <f t="array" aca="1" ref="XM103" ca="1">INDEX(XM$13:XM102,$B103+1,1)</f>
        <v>-</v>
      </c>
      <c r="XN103" s="545" cm="1">
        <f t="array" aca="1" ref="XN103" ca="1">INDEX(i.AgeJ,$AD103,1)</f>
        <v>0</v>
      </c>
      <c r="XO103" s="535" t="str" cm="1">
        <f t="array" aca="1" ref="XO103" ca="1">INDEX(XO$13:XO102,$B103+1,1)</f>
        <v>-</v>
      </c>
      <c r="XP103" s="411" t="str">
        <f t="shared" si="484"/>
        <v>-</v>
      </c>
      <c r="XQ103" s="411" t="str">
        <f t="shared" si="484"/>
        <v>-</v>
      </c>
      <c r="XR103" s="535" t="str" cm="1">
        <f t="array" aca="1" ref="XR103" ca="1">INDEX(XR$13:XR102,$B103+1,1)</f>
        <v>-</v>
      </c>
      <c r="XS103" s="535" t="str" cm="1">
        <f t="array" aca="1" ref="XS103" ca="1">INDEX(XS$13:XS102,$B103+1,1)</f>
        <v>-</v>
      </c>
      <c r="XT103" s="535" t="str" cm="1">
        <f t="array" aca="1" ref="XT103" ca="1">INDEX(XT$13:XT102,$B103+1,1)</f>
        <v>-</v>
      </c>
      <c r="XU103" s="535" t="str" cm="1">
        <f t="array" aca="1" ref="XU103" ca="1">INDEX(XU$13:XU102,$B103+1,1)</f>
        <v>-</v>
      </c>
      <c r="XV103" s="535" t="str" cm="1">
        <f t="array" aca="1" ref="XV103" ca="1">INDEX(XV$13:XV102,$B103+1,1)</f>
        <v>-</v>
      </c>
      <c r="XW103" s="535" t="b" cm="1">
        <f t="array" aca="1" ref="XW103" ca="1">INDEX(XW$13:XW102,$B103+1,1)</f>
        <v>1</v>
      </c>
      <c r="XX103" s="535" t="str" cm="1">
        <f t="array" aca="1" ref="XX103" ca="1">INDEX(XX$13:XX102,$B103+1,1)</f>
        <v>-</v>
      </c>
      <c r="XY103" s="535" cm="1">
        <f t="array" aca="1" ref="XY103" ca="1">INDEX(XY$13:XY102,$B103+1,1)</f>
        <v>0</v>
      </c>
      <c r="XZ103" s="535" cm="1">
        <f t="array" aca="1" ref="XZ103" ca="1">INDEX(XZ$13:XZ102,$B103+1,1)</f>
        <v>0</v>
      </c>
      <c r="YA103" s="535" cm="1">
        <f t="array" aca="1" ref="YA103" ca="1">INDEX(YA$13:YA102,$B103+1,1)</f>
        <v>0</v>
      </c>
      <c r="YB103" s="18"/>
      <c r="YC103" s="411">
        <f t="shared" si="485"/>
        <v>50</v>
      </c>
      <c r="YD103" s="411">
        <f t="shared" si="485"/>
        <v>50</v>
      </c>
      <c r="YE103" s="411">
        <f t="shared" si="485"/>
        <v>50</v>
      </c>
      <c r="YF103" s="411">
        <f t="shared" si="485"/>
        <v>50</v>
      </c>
      <c r="YG103" s="535" cm="1">
        <f t="array" aca="1" ref="YG103" ca="1">INDEX(YG$13:YG102,$B103+1,1)</f>
        <v>1</v>
      </c>
      <c r="YH103" s="535" cm="1">
        <f t="array" aca="1" ref="YH103" ca="1">INDEX(YH$13:YH102,$B103+1,1)</f>
        <v>1</v>
      </c>
      <c r="YI103" s="535" cm="1">
        <f t="array" aca="1" ref="YI103" ca="1">INDEX(YI$13:YI102,$B103+1,1)</f>
        <v>1</v>
      </c>
      <c r="YJ103" s="535" cm="1">
        <f t="array" aca="1" ref="YJ103" ca="1">INDEX(YJ$13:YJ102,$B103+1,1)</f>
        <v>1</v>
      </c>
      <c r="YK103" s="535" t="str" cm="1">
        <f t="array" aca="1" ref="YK103" ca="1">INDEX(YK$13:YK102,$B103+1,1)</f>
        <v>-</v>
      </c>
      <c r="YL103" s="535" t="str" cm="1">
        <f t="array" aca="1" ref="YL103" ca="1">INDEX(YL$13:YL102,$B103+1,1)</f>
        <v>-</v>
      </c>
      <c r="YM103" s="535" t="str" cm="1">
        <f t="array" aca="1" ref="YM103" ca="1">INDEX(YM$13:YM102,$B103+1,1)</f>
        <v>-</v>
      </c>
      <c r="YN103" s="535" t="str" cm="1">
        <f t="array" aca="1" ref="YN103" ca="1">INDEX(YN$13:YN102,$B103+1,1)</f>
        <v>-</v>
      </c>
      <c r="YO103" s="535" t="str" cm="1">
        <f t="array" aca="1" ref="YO103" ca="1">INDEX(YO$13:YO102,$B103+1,1)</f>
        <v>-</v>
      </c>
      <c r="YP103" s="535" t="str" cm="1">
        <f t="array" aca="1" ref="YP103" ca="1">INDEX(YP$13:YP102,$B103+1,1)</f>
        <v>-</v>
      </c>
      <c r="YQ103" s="535" t="str" cm="1">
        <f t="array" aca="1" ref="YQ103" ca="1">INDEX(YQ$13:YQ102,$B103+1,1)</f>
        <v>-</v>
      </c>
      <c r="YR103" s="18"/>
      <c r="YS103" s="535" t="str" cm="1">
        <f t="array" aca="1" ref="YS103" ca="1">INDEX(YS$13:YS102,$B103+1,1)</f>
        <v>-</v>
      </c>
      <c r="YT103" s="411">
        <f t="shared" ca="1" si="486"/>
        <v>1</v>
      </c>
      <c r="YU103" s="18"/>
      <c r="YV103" s="669" t="str">
        <f t="shared" ca="1" si="487"/>
        <v>-</v>
      </c>
      <c r="YW103" s="535" t="b" cm="1">
        <f t="array" aca="1" ref="YW103" ca="1">INDEX(YW$13:YW102,$B103+1,1)</f>
        <v>0</v>
      </c>
      <c r="YX103" s="535" t="b" cm="1">
        <f t="array" aca="1" ref="YX103" ca="1">INDEX(YX$13:YX102,$B103+1,1)</f>
        <v>1</v>
      </c>
      <c r="YY103" s="535" t="str" cm="1">
        <f t="array" aca="1" ref="YY103" ca="1">INDEX(YY$13:YY102,$B103+1,1)</f>
        <v>-</v>
      </c>
      <c r="YZ103" s="411" t="b">
        <f t="shared" ca="1" si="514"/>
        <v>1</v>
      </c>
      <c r="ZA103" s="535" t="b" cm="1">
        <f t="array" aca="1" ref="ZA103" ca="1">INDEX(ZA$13:ZA102,$B103+1,1)</f>
        <v>0</v>
      </c>
      <c r="ZB103" s="535" cm="1">
        <f t="array" aca="1" ref="ZB103" ca="1">INDEX(ZB$13:ZB102,$B103+1,1)</f>
        <v>0</v>
      </c>
      <c r="ZC103" s="547" cm="1">
        <f t="array" aca="1" ref="ZC103" ca="1">IF(YX103&lt;&gt;TRUE,"-",VALUE(IFERROR(VALUE($K103),0) &amp; _xlfn.SWITCH($CD103,"-",4,$CD103) &amp; $L103 &amp; $T103 &amp; "00" &amp; $N103 &amp; $AK103 &amp; $R103 &amp; _xlfn.SWITCH($AM103,3,1,$AM103) &amp; _xlfn.SWITCH($M103,4,0,$M103) &amp; $AD103 &amp; IF(MOD($H103-2,ZC$6)&gt;=ZC$7,"",TEXT(INT(MOD($H103-2,ZC$6)/2)+1,"00"))))</f>
        <v>14210012120109</v>
      </c>
      <c r="ZD103" s="662" t="str" cm="1">
        <f t="array" aca="1" ref="ZD103" ca="1">IF(YY103&lt;&gt;TRUE,"-",VALUE(IFERROR(VALUE($K103),0) &amp; _xlfn.SWITCH($CD103,"-",4,$CD103) &amp; $L103 &amp; $T103 &amp; "00" &amp; $N103 &amp; $AK103 &amp; $R103 &amp; _xlfn.SWITCH($AM103,3,1,$AM103) &amp; _xlfn.SWITCH($M103,4,0,$M103) &amp; $AD103 &amp; IF(MOD($H103-1,ZD$6)&gt;=ZD$7,"",TEXT(INT(MOD($H103-1,ZD$6)/2)+1,"00"))))</f>
        <v>-</v>
      </c>
      <c r="ZE103" s="543">
        <f t="shared" ca="1" si="488"/>
        <v>652</v>
      </c>
      <c r="ZF103" s="543">
        <f t="shared" ca="1" si="488"/>
        <v>686</v>
      </c>
      <c r="ZG103" s="543">
        <f t="shared" ca="1" si="488"/>
        <v>721</v>
      </c>
      <c r="ZH103" s="459">
        <f t="shared" ca="1" si="489"/>
        <v>469</v>
      </c>
      <c r="ZI103" s="459">
        <f t="shared" ca="1" si="489"/>
        <v>504</v>
      </c>
      <c r="ZJ103" s="459">
        <f t="shared" ca="1" si="489"/>
        <v>539</v>
      </c>
      <c r="ZK103" s="459">
        <f t="shared" ca="1" si="490"/>
        <v>385</v>
      </c>
      <c r="ZL103" s="459">
        <f t="shared" ca="1" si="490"/>
        <v>420</v>
      </c>
      <c r="ZM103" s="459">
        <f t="shared" ca="1" si="490"/>
        <v>455</v>
      </c>
      <c r="ZN103" s="535" t="str" cm="1">
        <f t="array" aca="1" ref="ZN103" ca="1">INDEX(ZN$13:ZN102,$B103+1,1)</f>
        <v>-</v>
      </c>
      <c r="ZO103" s="535" t="str" cm="1">
        <f t="array" aca="1" ref="ZO103" ca="1">INDEX(ZO$13:ZO102,$B103+1,1)</f>
        <v>-</v>
      </c>
      <c r="ZP103" s="535" t="str" cm="1">
        <f t="array" aca="1" ref="ZP103" ca="1">INDEX(ZP$13:ZP102,$B103+1,1)</f>
        <v>-</v>
      </c>
      <c r="ZQ103" s="535" t="str" cm="1">
        <f t="array" aca="1" ref="ZQ103" ca="1">INDEX(ZQ$13:ZQ102,$B103+1,1)</f>
        <v>-</v>
      </c>
      <c r="ZR103" s="535" t="str" cm="1">
        <f t="array" aca="1" ref="ZR103" ca="1">INDEX(ZR$13:ZR102,$B103+1,1)</f>
        <v>-</v>
      </c>
      <c r="ZS103" s="535" t="str" cm="1">
        <f t="array" aca="1" ref="ZS103" ca="1">INDEX(ZS$13:ZS102,$B103+1,1)</f>
        <v>-</v>
      </c>
      <c r="ZT103" s="535" t="str" cm="1">
        <f t="array" aca="1" ref="ZT103" ca="1">INDEX(ZT$13:ZT102,$B103+1,1)</f>
        <v>-</v>
      </c>
      <c r="ZU103" s="535" t="str" cm="1">
        <f t="array" aca="1" ref="ZU103" ca="1">INDEX(ZU$13:ZU102,$B103+1,1)</f>
        <v>-</v>
      </c>
      <c r="ZV103" s="535" t="str" cm="1">
        <f t="array" aca="1" ref="ZV103" ca="1">INDEX(ZV$13:ZV102,$B103+1,1)</f>
        <v>-</v>
      </c>
      <c r="ZW103" s="535" t="str" cm="1">
        <f t="array" aca="1" ref="ZW103" ca="1">INDEX(ZW$13:ZW102,$B103+1,1)</f>
        <v>-</v>
      </c>
      <c r="ZX103" s="535" t="str" cm="1">
        <f t="array" aca="1" ref="ZX103" ca="1">INDEX(ZX$13:ZX102,$B103+1,1)</f>
        <v>-</v>
      </c>
      <c r="ZY103" s="535" t="str" cm="1">
        <f t="array" aca="1" ref="ZY103" ca="1">INDEX(ZY$13:ZY102,$B103+1,1)</f>
        <v>-</v>
      </c>
      <c r="ZZ103" s="22">
        <v>1</v>
      </c>
      <c r="AAA103" s="22">
        <v>1</v>
      </c>
      <c r="AAB103" s="535" cm="1">
        <f t="array" aca="1" ref="AAB103" ca="1">INDEX(AAB$13:AAB102,$B103+1,1)</f>
        <v>0</v>
      </c>
      <c r="AAC103" s="535" t="str" cm="1">
        <f t="array" aca="1" ref="AAC103" ca="1">INDEX(AAC$13:AAC102,$B103+1,1)</f>
        <v>-</v>
      </c>
      <c r="AAD103" s="535" t="str" cm="1">
        <f t="array" aca="1" ref="AAD103" ca="1">INDEX(AAD$13:AAD102,$B103+1,1)</f>
        <v>-</v>
      </c>
      <c r="AAE103" s="535" t="str" cm="1">
        <f t="array" aca="1" ref="AAE103" ca="1">INDEX(AAE$13:AAE102,$B103+1,1)</f>
        <v>-</v>
      </c>
      <c r="AAF103" s="535" t="str" cm="1">
        <f t="array" aca="1" ref="AAF103" ca="1">INDEX(AAF$13:AAF102,$B103+1,1)</f>
        <v>-</v>
      </c>
      <c r="AAG103" s="535" t="str" cm="1">
        <f t="array" aca="1" ref="AAG103" ca="1">INDEX(AAG$13:AAG102,$B103+1,1)</f>
        <v>-</v>
      </c>
      <c r="AAH103" s="535" cm="1">
        <f t="array" aca="1" ref="AAH103" ca="1">INDEX(AAH$13:AAH102,$B103+1,1)</f>
        <v>0</v>
      </c>
      <c r="AAI103" s="535" t="str" cm="1">
        <f t="array" aca="1" ref="AAI103" ca="1">INDEX(AAI$13:AAI102,$B103+1,1)</f>
        <v>-</v>
      </c>
      <c r="AAJ103" s="535" t="str" cm="1">
        <f t="array" aca="1" ref="AAJ103" ca="1">INDEX(AAJ$13:AAJ102,$B103+1,1)</f>
        <v>-</v>
      </c>
      <c r="AAK103" s="535" t="str" cm="1">
        <f t="array" aca="1" ref="AAK103" ca="1">INDEX(AAK$13:AAK102,$B103+1,1)</f>
        <v>-</v>
      </c>
      <c r="AAL103" s="535" cm="1">
        <f t="array" aca="1" ref="AAL103" ca="1">INDEX(AAL$13:AAL102,$B103+1,1)</f>
        <v>1</v>
      </c>
      <c r="AAM103" s="535" cm="1">
        <f t="array" aca="1" ref="AAM103" ca="1">INDEX(AAM$13:AAM102,$B103+1,1)</f>
        <v>1</v>
      </c>
      <c r="AAN103" s="666" t="str">
        <f t="shared" ca="1" si="491"/>
        <v>-</v>
      </c>
      <c r="AAO103" s="666" t="str">
        <f t="shared" ca="1" si="491"/>
        <v>-</v>
      </c>
      <c r="AAP103" s="666" t="str">
        <f t="shared" ca="1" si="491"/>
        <v>-</v>
      </c>
      <c r="AAQ103" s="666" t="str">
        <f t="shared" ca="1" si="491"/>
        <v>-</v>
      </c>
      <c r="AAR103" s="667" t="str">
        <f t="shared" ca="1" si="492"/>
        <v>-</v>
      </c>
      <c r="AAS103" s="668" t="str">
        <f t="shared" ca="1" si="493"/>
        <v>-</v>
      </c>
      <c r="AAT103" s="669" t="str">
        <f t="shared" ca="1" si="494"/>
        <v>-</v>
      </c>
      <c r="AAU103" s="716" t="str">
        <f t="shared" ca="1" si="495"/>
        <v>-</v>
      </c>
      <c r="AAV103" s="191" t="b">
        <f t="shared" si="518"/>
        <v>0</v>
      </c>
      <c r="AAW103" s="715" t="str">
        <f t="shared" ca="1" si="496"/>
        <v>-</v>
      </c>
      <c r="AAX103" s="717" t="str">
        <f t="shared" ca="1" si="497"/>
        <v>-</v>
      </c>
      <c r="AAY103" s="717" t="str">
        <f t="shared" ca="1" si="497"/>
        <v>-</v>
      </c>
      <c r="AAZ103" s="670" t="str">
        <f t="shared" ca="1" si="498"/>
        <v>-</v>
      </c>
      <c r="ABA103" s="18"/>
      <c r="ABB103" s="545" t="b">
        <f t="shared" ca="1" si="566"/>
        <v>1</v>
      </c>
      <c r="ABC103" s="545" t="str">
        <f t="shared" ca="1" si="566"/>
        <v>-</v>
      </c>
      <c r="ABD103" s="545" t="str">
        <f t="shared" ca="1" si="566"/>
        <v>-</v>
      </c>
      <c r="ABE103" s="545" t="str">
        <f t="shared" ca="1" si="566"/>
        <v>-</v>
      </c>
      <c r="ABF103" s="545" t="str">
        <f t="shared" ca="1" si="566"/>
        <v>-</v>
      </c>
      <c r="ABG103" s="545" t="str">
        <f t="shared" ca="1" si="566"/>
        <v>-</v>
      </c>
      <c r="ABH103" s="545" t="str">
        <f t="shared" ca="1" si="566"/>
        <v>-</v>
      </c>
      <c r="ABI103" s="545" t="str">
        <f t="shared" ca="1" si="566"/>
        <v>-</v>
      </c>
      <c r="ABJ103" s="545" t="str">
        <f t="shared" ca="1" si="566"/>
        <v>-</v>
      </c>
      <c r="ABK103" s="545" t="str">
        <f t="shared" ca="1" si="566"/>
        <v>-</v>
      </c>
      <c r="ABL103" s="545" t="str">
        <f t="shared" ca="1" si="567"/>
        <v>-</v>
      </c>
      <c r="ABM103" s="545" t="str">
        <f t="shared" ca="1" si="567"/>
        <v>-</v>
      </c>
      <c r="ABN103" s="545" t="str">
        <f t="shared" ca="1" si="567"/>
        <v>-</v>
      </c>
      <c r="ABO103" s="545" t="str">
        <f t="shared" ca="1" si="567"/>
        <v>-</v>
      </c>
      <c r="ABP103" s="545" t="str">
        <f t="shared" ca="1" si="567"/>
        <v>-</v>
      </c>
      <c r="ABQ103" s="545" t="str">
        <f t="shared" ca="1" si="567"/>
        <v>-</v>
      </c>
      <c r="ABR103" s="545" t="str">
        <f t="shared" ca="1" si="567"/>
        <v>-</v>
      </c>
      <c r="ABS103" s="545" t="str">
        <f t="shared" ca="1" si="567"/>
        <v>-</v>
      </c>
      <c r="ABT103" s="545" t="b">
        <f t="shared" ca="1" si="567"/>
        <v>1</v>
      </c>
      <c r="ABU103" s="545" t="str">
        <f t="shared" ca="1" si="567"/>
        <v>-</v>
      </c>
      <c r="ABV103" s="545" t="str">
        <f t="shared" ca="1" si="568"/>
        <v>-</v>
      </c>
      <c r="ABW103" s="545" t="str">
        <f t="shared" ca="1" si="568"/>
        <v>-</v>
      </c>
      <c r="ABX103" s="545" t="str">
        <f t="shared" ca="1" si="568"/>
        <v>-</v>
      </c>
      <c r="ABY103" s="545" t="str">
        <f t="shared" ca="1" si="568"/>
        <v>-</v>
      </c>
      <c r="ABZ103" s="545" t="str">
        <f t="shared" ca="1" si="568"/>
        <v>-</v>
      </c>
      <c r="ACA103" s="545" t="str">
        <f t="shared" ca="1" si="568"/>
        <v>-</v>
      </c>
      <c r="ACB103" s="545" t="str">
        <f t="shared" ca="1" si="568"/>
        <v>-</v>
      </c>
      <c r="ACC103" s="545" t="str">
        <f t="shared" ca="1" si="568"/>
        <v>-</v>
      </c>
      <c r="ACD103" s="545" t="str">
        <f t="shared" ca="1" si="568"/>
        <v>-</v>
      </c>
      <c r="ACE103" s="545" t="str">
        <f t="shared" ca="1" si="568"/>
        <v>-</v>
      </c>
      <c r="ACF103" s="545" t="str">
        <f t="shared" ca="1" si="569"/>
        <v>-</v>
      </c>
      <c r="ACG103" s="545" t="str">
        <f t="shared" ca="1" si="569"/>
        <v>-</v>
      </c>
      <c r="ACH103" s="545" t="str">
        <f t="shared" ca="1" si="569"/>
        <v>-</v>
      </c>
      <c r="ACI103" s="545" t="str">
        <f t="shared" ca="1" si="569"/>
        <v>-</v>
      </c>
      <c r="ACJ103" s="545" t="str">
        <f t="shared" ca="1" si="569"/>
        <v>-</v>
      </c>
      <c r="ACK103" s="545" t="str">
        <f t="shared" ca="1" si="569"/>
        <v>-</v>
      </c>
      <c r="ACL103" s="545" t="b">
        <f t="shared" ca="1" si="569"/>
        <v>1</v>
      </c>
      <c r="ACM103" s="545" t="str">
        <f t="shared" ca="1" si="569"/>
        <v>-</v>
      </c>
      <c r="ACN103" s="545" t="str">
        <f t="shared" ca="1" si="569"/>
        <v>-</v>
      </c>
      <c r="ACO103" s="545" t="str">
        <f t="shared" ca="1" si="569"/>
        <v>-</v>
      </c>
      <c r="ACP103" s="545" t="str">
        <f t="shared" ca="1" si="570"/>
        <v>-</v>
      </c>
      <c r="ACQ103" s="545" t="str">
        <f t="shared" ca="1" si="570"/>
        <v>-</v>
      </c>
      <c r="ACR103" s="545" t="str">
        <f t="shared" ca="1" si="570"/>
        <v>-</v>
      </c>
      <c r="ACS103" s="545" t="str">
        <f t="shared" ca="1" si="570"/>
        <v>-</v>
      </c>
      <c r="ACT103" s="545" t="str">
        <f t="shared" ca="1" si="570"/>
        <v>-</v>
      </c>
      <c r="ACU103" s="545" t="str">
        <f t="shared" ca="1" si="570"/>
        <v>-</v>
      </c>
      <c r="ACV103" s="545" t="str">
        <f t="shared" ca="1" si="570"/>
        <v>-</v>
      </c>
      <c r="ACW103" s="545" t="str">
        <f t="shared" ca="1" si="570"/>
        <v>-</v>
      </c>
      <c r="ACX103" s="545" t="str">
        <f t="shared" ca="1" si="570"/>
        <v>-</v>
      </c>
      <c r="ACY103" s="545" t="str">
        <f t="shared" ca="1" si="570"/>
        <v>-</v>
      </c>
      <c r="ACZ103" s="545" t="str">
        <f t="shared" ca="1" si="571"/>
        <v>-</v>
      </c>
      <c r="ADA103" s="545" t="str">
        <f t="shared" ca="1" si="571"/>
        <v>-</v>
      </c>
      <c r="ADB103" s="545" t="str">
        <f t="shared" ca="1" si="571"/>
        <v>-</v>
      </c>
      <c r="ADC103" s="545" t="str">
        <f t="shared" ca="1" si="571"/>
        <v>-</v>
      </c>
      <c r="ADD103" s="545" t="b">
        <f t="shared" ca="1" si="571"/>
        <v>1</v>
      </c>
      <c r="ADE103" s="545" t="str">
        <f t="shared" ca="1" si="571"/>
        <v>-</v>
      </c>
      <c r="ADF103" s="545" t="str">
        <f t="shared" ca="1" si="571"/>
        <v>-</v>
      </c>
      <c r="ADG103" s="545" t="str">
        <f t="shared" ca="1" si="571"/>
        <v>-</v>
      </c>
      <c r="ADH103" s="545" t="str">
        <f t="shared" ca="1" si="571"/>
        <v>-</v>
      </c>
      <c r="ADI103" s="545" t="str">
        <f t="shared" ca="1" si="571"/>
        <v>-</v>
      </c>
      <c r="ADJ103" s="545" t="str">
        <f t="shared" ca="1" si="572"/>
        <v>-</v>
      </c>
      <c r="ADK103" s="545" t="str">
        <f t="shared" ca="1" si="572"/>
        <v>-</v>
      </c>
      <c r="ADL103" s="545" t="str">
        <f t="shared" ca="1" si="572"/>
        <v>-</v>
      </c>
      <c r="ADM103" s="545" t="str">
        <f t="shared" ca="1" si="572"/>
        <v>-</v>
      </c>
      <c r="ADN103" s="545" t="str">
        <f t="shared" ca="1" si="572"/>
        <v>-</v>
      </c>
      <c r="ADO103" s="545" t="str">
        <f t="shared" ca="1" si="572"/>
        <v>-</v>
      </c>
      <c r="ADP103" s="545" t="str">
        <f t="shared" ca="1" si="572"/>
        <v>-</v>
      </c>
      <c r="ADQ103" s="545" t="str">
        <f t="shared" ca="1" si="572"/>
        <v>-</v>
      </c>
      <c r="ADR103" s="545" t="str">
        <f t="shared" ca="1" si="572"/>
        <v>-</v>
      </c>
      <c r="ADS103" s="545" t="str">
        <f t="shared" ca="1" si="572"/>
        <v>-</v>
      </c>
      <c r="ADT103" s="545" t="str">
        <f t="shared" ca="1" si="573"/>
        <v>-</v>
      </c>
      <c r="ADU103" s="545" t="str">
        <f t="shared" ca="1" si="573"/>
        <v>-</v>
      </c>
      <c r="ADV103" s="545" t="b">
        <f t="shared" ca="1" si="573"/>
        <v>1</v>
      </c>
      <c r="ADW103" s="545" t="str">
        <f t="shared" ca="1" si="573"/>
        <v>-</v>
      </c>
      <c r="ADX103" s="545" t="str">
        <f t="shared" ca="1" si="573"/>
        <v>-</v>
      </c>
      <c r="ADY103" s="545" t="str">
        <f t="shared" ca="1" si="573"/>
        <v>-</v>
      </c>
      <c r="ADZ103" s="545" t="str">
        <f t="shared" ca="1" si="573"/>
        <v>-</v>
      </c>
      <c r="AEA103" s="545" t="str">
        <f t="shared" ca="1" si="573"/>
        <v>-</v>
      </c>
      <c r="AEB103" s="545" t="str">
        <f t="shared" ca="1" si="573"/>
        <v>-</v>
      </c>
      <c r="AEC103" s="545" t="str">
        <f t="shared" ca="1" si="573"/>
        <v>-</v>
      </c>
      <c r="AED103" s="545" t="str">
        <f t="shared" ca="1" si="574"/>
        <v>-</v>
      </c>
      <c r="AEE103" s="545" t="str">
        <f t="shared" ca="1" si="574"/>
        <v>-</v>
      </c>
      <c r="AEF103" s="545" t="str">
        <f t="shared" ca="1" si="574"/>
        <v>-</v>
      </c>
      <c r="AEG103" s="545" t="str">
        <f t="shared" ca="1" si="574"/>
        <v>-</v>
      </c>
      <c r="AEH103" s="545" t="str">
        <f t="shared" ca="1" si="574"/>
        <v>-</v>
      </c>
      <c r="AEI103" s="545" t="str">
        <f t="shared" ca="1" si="574"/>
        <v>-</v>
      </c>
      <c r="AEJ103" s="545" t="str">
        <f t="shared" ca="1" si="574"/>
        <v>-</v>
      </c>
      <c r="AEK103" s="545" t="str">
        <f t="shared" ca="1" si="574"/>
        <v>-</v>
      </c>
      <c r="AEL103" s="545" t="str">
        <f t="shared" ca="1" si="574"/>
        <v>-</v>
      </c>
      <c r="AEM103" s="545" t="str">
        <f t="shared" ca="1" si="574"/>
        <v>-</v>
      </c>
      <c r="AEN103" s="535" cm="1">
        <f t="array" aca="1" ref="AEN103" ca="1">INDEX(AEN$13:AEN102,$B103+1,1)</f>
        <v>0</v>
      </c>
      <c r="AEO103" s="483">
        <v>0</v>
      </c>
    </row>
    <row r="104" spans="1:821" outlineLevel="2">
      <c r="A104" s="18">
        <f t="shared" si="226"/>
        <v>91</v>
      </c>
      <c r="B104" s="657">
        <f t="shared" ca="1" si="519"/>
        <v>89</v>
      </c>
      <c r="C104" s="458">
        <f t="shared" ca="1" si="385"/>
        <v>2200</v>
      </c>
      <c r="D104" s="119" t="str">
        <f t="shared" ca="1" si="386"/>
        <v>GSW</v>
      </c>
      <c r="E104" t="b">
        <v>1</v>
      </c>
      <c r="F104" t="b">
        <v>0</v>
      </c>
      <c r="G104" t="b">
        <f t="shared" si="387"/>
        <v>1</v>
      </c>
      <c r="H104" s="191">
        <f t="shared" ca="1" si="517"/>
        <v>19</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28"/>
        <v>1</v>
      </c>
      <c r="O104" s="230">
        <f t="shared" ca="1" si="528"/>
        <v>9</v>
      </c>
      <c r="P104" s="230">
        <f t="shared" ca="1" si="528"/>
        <v>1</v>
      </c>
      <c r="Q104" s="230">
        <f t="shared" ca="1" si="528"/>
        <v>1</v>
      </c>
      <c r="R104" s="230">
        <f t="shared" ca="1" si="528"/>
        <v>1</v>
      </c>
      <c r="S104" s="230">
        <f t="shared" ca="1" si="528"/>
        <v>1</v>
      </c>
      <c r="T104" s="411">
        <f t="shared" ca="1" si="389"/>
        <v>1</v>
      </c>
      <c r="U104" s="411">
        <f t="shared" ca="1" si="389"/>
        <v>1</v>
      </c>
      <c r="V104" s="411">
        <f t="shared" ca="1" si="390"/>
        <v>2</v>
      </c>
      <c r="W104" s="777" t="b">
        <f t="shared" ca="1" si="391"/>
        <v>0</v>
      </c>
      <c r="X104" s="777" t="b">
        <f t="shared" ca="1" si="391"/>
        <v>0</v>
      </c>
      <c r="Y104" s="777" t="b">
        <f t="shared" ca="1" si="391"/>
        <v>1</v>
      </c>
      <c r="Z104" s="796" t="b" cm="1">
        <f t="array" aca="1" ref="Z104" ca="1">INDEX(Z$13:Z103,$B104+1,1)</f>
        <v>0</v>
      </c>
      <c r="AA104" s="411">
        <f t="shared" ca="1" si="392"/>
        <v>1</v>
      </c>
      <c r="AB104" s="411">
        <f t="shared" ca="1" si="393"/>
        <v>1</v>
      </c>
      <c r="AC104" s="230">
        <f t="shared" ca="1" si="529"/>
        <v>1</v>
      </c>
      <c r="AD104" s="230">
        <f t="shared" ca="1" si="529"/>
        <v>1</v>
      </c>
      <c r="AE104" s="230">
        <f t="shared" ca="1" si="529"/>
        <v>0</v>
      </c>
      <c r="AF104" s="230">
        <f t="shared" ca="1" si="529"/>
        <v>0</v>
      </c>
      <c r="AG104" s="230">
        <f t="shared" ca="1" si="529"/>
        <v>0</v>
      </c>
      <c r="AH104" s="230">
        <f t="shared" ca="1" si="529"/>
        <v>0</v>
      </c>
      <c r="AI104" s="87">
        <f t="shared" ca="1" si="395"/>
        <v>2</v>
      </c>
      <c r="AJ104" s="87">
        <f ca="1">INDEX(CHOOSE($N104,DataAutumn!i.AdultDrys,DataWinter!i.AdultDrys,DataSpring!i.AdultDrys),1,$T104)</f>
        <v>1</v>
      </c>
      <c r="AK104" s="230">
        <f t="shared" ca="1" si="530"/>
        <v>2</v>
      </c>
      <c r="AL104" s="535" cm="1">
        <f t="array" aca="1" ref="AL104" ca="1">INDEX(AL$13:AL103,$B104+1,1)</f>
        <v>0</v>
      </c>
      <c r="AM104" s="535" cm="1">
        <f t="array" aca="1" ref="AM104" ca="1">INDEX(AM$13:AM103,$B104+1,1)</f>
        <v>2</v>
      </c>
      <c r="AN104" s="111"/>
      <c r="AO104" s="111"/>
      <c r="AP104" s="111"/>
      <c r="AQ104" s="111"/>
      <c r="AR104" s="111"/>
      <c r="AS104" s="111"/>
      <c r="AT104" s="111"/>
      <c r="AU104" s="111"/>
      <c r="AV104" s="111"/>
      <c r="AW104" s="111"/>
      <c r="AX104" s="111"/>
      <c r="AY104" s="111"/>
      <c r="AZ104" s="111"/>
      <c r="BA104" s="312" t="str">
        <f t="shared" ca="1" si="397"/>
        <v>FS_Opt_Tem 00019 SE GSW Past     SFM     TOLAut Scan2 GFS RR+01% GP100% WP100% MP100% (PT_F43N33L11) EJoin NutS0.5</v>
      </c>
      <c r="BB104" s="8" t="str">
        <f ca="1">IF(COUNTIF($BA$13:$BA104,$BA104)=1,"-","Dup")</f>
        <v>-</v>
      </c>
      <c r="BC104" s="18"/>
      <c r="BD104" s="535" t="b" cm="1">
        <f t="array" aca="1" ref="BD104" ca="1">INDEX(BD$13:BD103,$B104+1,1)</f>
        <v>0</v>
      </c>
      <c r="BE104" s="535" t="b" cm="1">
        <f t="array" aca="1" ref="BE104" ca="1">INDEX(BE$13:BE103,$B104+1,1)</f>
        <v>0</v>
      </c>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535" t="b" cm="1">
        <f t="array" aca="1" ref="BK104" ca="1">INDEX(BK$13:BK103,$B104+1,1)</f>
        <v>0</v>
      </c>
      <c r="BL104" s="535" t="b" cm="1">
        <f t="array" aca="1" ref="BL104" ca="1">INDEX(BL$13:BL103,$B104+1,1)</f>
        <v>0</v>
      </c>
      <c r="BM104" s="18"/>
      <c r="BN104" s="411" t="b">
        <f t="shared" ref="BN104:CA108" ca="1" si="585">INDEX(i.model_structure,$I104,BN$6)</f>
        <v>1</v>
      </c>
      <c r="BO104" s="411" t="str">
        <f t="shared" ca="1" si="585"/>
        <v>-</v>
      </c>
      <c r="BP104" s="411" t="b">
        <f t="shared" ca="1" si="585"/>
        <v>0</v>
      </c>
      <c r="BQ104" s="411" t="str">
        <f t="shared" ca="1" si="585"/>
        <v>-</v>
      </c>
      <c r="BR104" s="411" t="str">
        <f t="shared" ca="1" si="585"/>
        <v>-</v>
      </c>
      <c r="BS104" s="411" t="str">
        <f t="shared" ca="1" si="585"/>
        <v>-</v>
      </c>
      <c r="BT104" s="411" t="str">
        <f t="shared" ca="1" si="585"/>
        <v>-</v>
      </c>
      <c r="BU104" s="411" t="str">
        <f t="shared" ca="1" si="585"/>
        <v>-</v>
      </c>
      <c r="BV104" s="411" t="str">
        <f t="shared" ca="1" si="585"/>
        <v>-</v>
      </c>
      <c r="BW104" s="411" t="str">
        <f t="shared" ca="1" si="585"/>
        <v>-</v>
      </c>
      <c r="BX104" s="411" t="str">
        <f t="shared" ca="1" si="585"/>
        <v>-</v>
      </c>
      <c r="BY104" s="411" t="str">
        <f t="shared" ca="1" si="585"/>
        <v>-</v>
      </c>
      <c r="BZ104" s="411" t="b">
        <f t="shared" ca="1" si="585"/>
        <v>0</v>
      </c>
      <c r="CA104" s="87">
        <f t="shared" ca="1" si="585"/>
        <v>0</v>
      </c>
      <c r="CB104" s="535" t="str" cm="1">
        <f t="array" aca="1" ref="CB104" ca="1">INDEX(CB$13:CB103,$B104+1,1)</f>
        <v>-</v>
      </c>
      <c r="CC104" s="535" t="str" cm="1">
        <f t="array" aca="1" ref="CC104" ca="1">INDEX(CC$13:CC103,$B104+1,1)</f>
        <v>-</v>
      </c>
      <c r="CD104" s="535" t="str" cm="1">
        <f t="array" aca="1" ref="CD104" ca="1">INDEX(CD$13:CD103,$B104+1,1)</f>
        <v>-</v>
      </c>
      <c r="CE104" s="535" t="b" cm="1">
        <f t="array" aca="1" ref="CE104" ca="1">INDEX(CE$13:CE103,$B104+1,1)</f>
        <v>1</v>
      </c>
      <c r="CF104" s="18"/>
      <c r="CG104" s="535" t="str" cm="1">
        <f t="array" aca="1" ref="CG104" ca="1">INDEX(CG$13:CG103,$B104+1,1)</f>
        <v>-</v>
      </c>
      <c r="CH104" s="411" t="str">
        <f t="shared" ca="1" si="399"/>
        <v>-</v>
      </c>
      <c r="CI104" s="411">
        <f t="shared" ca="1" si="400"/>
        <v>1</v>
      </c>
      <c r="CJ104" s="411">
        <f t="shared" ca="1" si="400"/>
        <v>1</v>
      </c>
      <c r="CK104" s="535" t="str" cm="1">
        <f t="array" aca="1" ref="CK104" ca="1">INDEX(CK$13:CK103,$B104+1,1)</f>
        <v>-</v>
      </c>
      <c r="CL104" s="535" t="str" cm="1">
        <f t="array" aca="1" ref="CL104" ca="1">INDEX(CL$13:CL103,$B104+1,1)</f>
        <v>-</v>
      </c>
      <c r="CM104" s="535" t="str" cm="1">
        <f t="array" aca="1" ref="CM104" ca="1">INDEX(CM$13:CM103,$B104+1,1)</f>
        <v>-</v>
      </c>
      <c r="CN104" s="411" t="str">
        <f t="shared" ca="1" si="401"/>
        <v>-</v>
      </c>
      <c r="CO104" s="411">
        <f t="shared" ca="1" si="402"/>
        <v>1</v>
      </c>
      <c r="CP104" s="411">
        <f t="shared" ca="1" si="402"/>
        <v>1</v>
      </c>
      <c r="CQ104" s="535" t="str" cm="1">
        <f t="array" aca="1" ref="CQ104" ca="1">INDEX(CQ$13:CQ103,$B104+1,1)</f>
        <v>-</v>
      </c>
      <c r="CR104" s="411" t="str">
        <f t="shared" ca="1" si="403"/>
        <v>-</v>
      </c>
      <c r="CS104" s="411">
        <f t="shared" ca="1" si="404"/>
        <v>1</v>
      </c>
      <c r="CT104" s="535" t="str" cm="1">
        <f t="array" aca="1" ref="CT104" ca="1">INDEX(CT$13:CT103,$B104+1,1)</f>
        <v>-</v>
      </c>
      <c r="CU104" s="535" t="str" cm="1">
        <f t="array" aca="1" ref="CU104" ca="1">INDEX(CU$13:CU103,$B104+1,1)</f>
        <v>-</v>
      </c>
      <c r="CV104" s="411">
        <f t="shared" ca="1" si="405"/>
        <v>1</v>
      </c>
      <c r="CW104" s="535" t="str" cm="1">
        <f t="array" aca="1" ref="CW104" ca="1">INDEX(CW$13:CW103,$B104+1,1)</f>
        <v>-</v>
      </c>
      <c r="CX104" s="411" t="str">
        <f t="shared" ca="1" si="406"/>
        <v>-</v>
      </c>
      <c r="CY104" s="411">
        <f t="shared" ca="1" si="407"/>
        <v>1</v>
      </c>
      <c r="CZ104" s="411">
        <f t="shared" ca="1" si="407"/>
        <v>1</v>
      </c>
      <c r="DA104" s="535" cm="1">
        <f t="array" aca="1" ref="DA104" ca="1">INDEX(DA$13:DA103,$B104+1,1)</f>
        <v>720</v>
      </c>
      <c r="DB104" s="535" cm="1">
        <f t="array" aca="1" ref="DB104" ca="1">INDEX(DB$13:DB103,$B104+1,1)</f>
        <v>720</v>
      </c>
      <c r="DC104" s="18"/>
      <c r="DD104" s="535" t="str" cm="1">
        <f t="array" aca="1" ref="DD104" ca="1">INDEX(DD$13:DD103,$B104+1,1)</f>
        <v>-</v>
      </c>
      <c r="DE104" s="535" t="str" cm="1">
        <f t="array" aca="1" ref="DE104" ca="1">INDEX(DE$13:DE103,$B104+1,1)</f>
        <v>-</v>
      </c>
      <c r="DF104" s="535" t="str" cm="1">
        <f t="array" aca="1" ref="DF104" ca="1">INDEX(DF$13:DF103,$B104+1,1)</f>
        <v>-</v>
      </c>
      <c r="DG104" s="535" t="str" cm="1">
        <f t="array" aca="1" ref="DG104" ca="1">INDEX(DG$13:DG103,$B104+1,1)</f>
        <v>-</v>
      </c>
      <c r="DH104" s="804" cm="1">
        <f t="array" aca="1" ref="DH104" ca="1">VALUE(IFERROR(VALUE($K104),0) &amp; _xlfn.SWITCH($CD104,"-",4,$CD104) &amp; $L104 &amp; $T104 &amp; "00" &amp; $N104 &amp; $AK104 &amp; $R104 &amp; _xlfn.SWITCH($AM104,3,1,$AM104) &amp; _xlfn.SWITCH($M104,4,0,$M104) &amp; _xlfn.SWITCH($AD104,6,1,$AD104))</f>
        <v>142100121201</v>
      </c>
      <c r="DI104" s="535" cm="1">
        <f t="array" aca="1" ref="DI104" ca="1">INDEX(DI$13:DI103,$B104+1,1)</f>
        <v>1</v>
      </c>
      <c r="DJ104" s="535" cm="1">
        <f t="array" aca="1" ref="DJ104" ca="1">INDEX(DJ$13:DJ103,$B104+1,1)</f>
        <v>1</v>
      </c>
      <c r="DK104" s="411">
        <f t="shared" ca="1" si="408"/>
        <v>0</v>
      </c>
      <c r="DL104" s="411">
        <f t="shared" ca="1" si="408"/>
        <v>50</v>
      </c>
      <c r="DM104" s="411" t="str">
        <f t="shared" ca="1" si="408"/>
        <v>-</v>
      </c>
      <c r="DN104" s="411" t="str">
        <f t="shared" ca="1" si="408"/>
        <v>-</v>
      </c>
      <c r="DO104" s="411">
        <f t="shared" ca="1" si="408"/>
        <v>25.5</v>
      </c>
      <c r="DP104" s="411">
        <f t="shared" ca="1" si="408"/>
        <v>18.8</v>
      </c>
      <c r="DQ104" s="411" t="b">
        <f t="shared" ca="1" si="409"/>
        <v>0</v>
      </c>
      <c r="DR104" s="411" t="str">
        <f t="shared" ca="1" si="410"/>
        <v>-</v>
      </c>
      <c r="DS104" s="411" t="str">
        <f t="shared" ca="1" si="410"/>
        <v>-</v>
      </c>
      <c r="DT104" s="411" t="str">
        <f t="shared" ca="1" si="410"/>
        <v>-</v>
      </c>
      <c r="DU104" s="411" t="str">
        <f t="shared" ca="1" si="410"/>
        <v>-</v>
      </c>
      <c r="DV104" s="411">
        <f t="shared" ca="1" si="410"/>
        <v>500</v>
      </c>
      <c r="DW104" s="411">
        <f t="shared" ca="1" si="410"/>
        <v>500</v>
      </c>
      <c r="DX104" s="411" t="str">
        <f t="shared" ca="1" si="410"/>
        <v>-</v>
      </c>
      <c r="DY104" s="411" t="str">
        <f t="shared" ca="1" si="410"/>
        <v>-</v>
      </c>
      <c r="DZ104" s="411" t="str">
        <f t="shared" ca="1" si="410"/>
        <v>-</v>
      </c>
      <c r="EA104" s="535" cm="1">
        <f t="array" aca="1" ref="EA104" ca="1">INDEX(EA$13:EA103,$B104+1,1)</f>
        <v>0</v>
      </c>
      <c r="EB104" s="535" cm="1">
        <f t="array" aca="1" ref="EB104" ca="1">INDEX(EB$13:EB103,$B104+1,1)</f>
        <v>999999</v>
      </c>
      <c r="EC104" s="535" cm="1">
        <f t="array" aca="1" ref="EC104" ca="1">INDEX(EC$13:EC103,$B104+1,1)</f>
        <v>999999</v>
      </c>
      <c r="ED104" s="535" cm="1">
        <f t="array" aca="1" ref="ED104" ca="1">INDEX(ED$13:ED103,$B104+1,1)</f>
        <v>999999</v>
      </c>
      <c r="EE104" s="535" cm="1">
        <f t="array" aca="1" ref="EE104" ca="1">INDEX(EE$13:EE103,$B104+1,1)</f>
        <v>999999</v>
      </c>
      <c r="EF104" s="535" cm="1">
        <f t="array" aca="1" ref="EF104" ca="1">INDEX(EF$13:EF103,$B104+1,1)</f>
        <v>999999</v>
      </c>
      <c r="EG104" s="535" cm="1">
        <f t="array" aca="1" ref="EG104" ca="1">INDEX(EG$13:EG103,$B104+1,1)</f>
        <v>999999</v>
      </c>
      <c r="EH104" s="535" cm="1">
        <f t="array" aca="1" ref="EH104" ca="1">INDEX(EH$13:EH103,$B104+1,1)</f>
        <v>999999</v>
      </c>
      <c r="EI104" s="535" cm="1">
        <f t="array" aca="1" ref="EI104" ca="1">INDEX(EI$13:EI103,$B104+1,1)</f>
        <v>999999</v>
      </c>
      <c r="EJ104" s="535" cm="1">
        <f t="array" aca="1" ref="EJ104" ca="1">INDEX(EJ$13:EJ103,$B104+1,1)</f>
        <v>999999</v>
      </c>
      <c r="EK104" s="535" cm="1">
        <f t="array" aca="1" ref="EK104" ca="1">INDEX(EK$13:EK103,$B104+1,1)</f>
        <v>999999</v>
      </c>
      <c r="EL104" s="535" cm="1">
        <f t="array" aca="1" ref="EL104" ca="1">INDEX(EL$13:EL103,$B104+1,1)</f>
        <v>999999</v>
      </c>
      <c r="EM104" s="535" cm="1">
        <f t="array" aca="1" ref="EM104" ca="1">INDEX(EM$13:EM103,$B104+1,1)</f>
        <v>999999</v>
      </c>
      <c r="EN104" s="782">
        <f t="shared" ca="1" si="411"/>
        <v>0</v>
      </c>
      <c r="EO104" s="782">
        <f t="shared" ca="1" si="411"/>
        <v>0</v>
      </c>
      <c r="EP104" s="782">
        <f t="shared" ca="1" si="411"/>
        <v>999999</v>
      </c>
      <c r="EQ104" s="800" t="str">
        <f t="shared" ca="1" si="581"/>
        <v>-</v>
      </c>
      <c r="ER104" s="800" t="str">
        <f t="shared" ca="1" si="412"/>
        <v>-</v>
      </c>
      <c r="ES104" s="801">
        <f t="shared" ca="1" si="413"/>
        <v>999999</v>
      </c>
      <c r="ET104" s="802" t="str">
        <f t="shared" ca="1" si="509"/>
        <v>-</v>
      </c>
      <c r="EU104" s="781">
        <f t="shared" ca="1" si="414"/>
        <v>0</v>
      </c>
      <c r="EV104" s="779">
        <f t="shared" ca="1" si="510"/>
        <v>0</v>
      </c>
      <c r="EW104" s="780">
        <f t="shared" ca="1" si="511"/>
        <v>999999</v>
      </c>
      <c r="EX104" s="545" cm="1">
        <f t="array" aca="1" ref="EX104" ca="1">INDEX(i.ELMated,$AB104+1,1)</f>
        <v>0.3</v>
      </c>
      <c r="EY104" s="630" cm="1">
        <f t="array" aca="1" ref="EY104" ca="1">INDEX(i.ELMatedEst,$AA104+1,$T104)</f>
        <v>0.3</v>
      </c>
      <c r="EZ104" s="535" t="str" cm="1">
        <f t="array" aca="1" ref="EZ104" ca="1">INDEX(EZ$13:EZ103,$B104+1,1)</f>
        <v>-</v>
      </c>
      <c r="FA104" s="535" t="str" cm="1">
        <f t="array" aca="1" ref="FA104" ca="1">INDEX(FA$13:FA103,$B104+1,1)</f>
        <v>-</v>
      </c>
      <c r="FB104" s="664">
        <f t="shared" ca="1" si="415"/>
        <v>0</v>
      </c>
      <c r="FC104" s="666">
        <f t="shared" ca="1" si="416"/>
        <v>5.0000000000000001E-3</v>
      </c>
      <c r="FD104" s="191">
        <f t="shared" ca="1" si="512"/>
        <v>0.95</v>
      </c>
      <c r="FE104" s="667">
        <f t="shared" ca="1" si="417"/>
        <v>8.3999999999999991E-2</v>
      </c>
      <c r="FF104" s="667">
        <f ca="1">INDEX(CHOOSE($N104,DataAutumn!i.EL_PropnSold,DataWinter!i.EL_PropnSold,DataSpring!i.EL_PropnSold),$AI104,$T104)*INDEX(i.ELMatedEst,$AB104+1,$T104)*i.dAdultRR_ELPropSold
+INDEX(i.dryman,($AJ104-1)*4+$AI104,FF$7)</f>
        <v>0</v>
      </c>
      <c r="FG104" s="667">
        <f ca="1">INDEX(CHOOSE($N104,DataAutumn!i.EL_PropnSold,DataWinter!i.EL_PropnSold,DataSpring!i.EL_PropnSold),$AI104,$T104)*INDEX(i.ELMatedEst,$AB104+1,$T104)*i.dAdultRR_ELPropSold
+INDEX(i.dryman,($AJ104-1)*4+$AI104,FG$7)</f>
        <v>3.125E-2</v>
      </c>
      <c r="FH104" s="667">
        <f ca="1">INDEX(CHOOSE($N104,DataAutumn!i.EL_PropnSold,DataWinter!i.EL_PropnSold,DataSpring!i.EL_PropnSold),$AI104,$T104)*INDEX(i.ELMatedEst,$AB104+1,$T104)*i.dAdultRR_ELPropSold
+INDEX(i.dryman,($AJ104-1)*4+$AI104,FH$7)</f>
        <v>3.125E-2</v>
      </c>
      <c r="FI104" s="667">
        <f ca="1">INDEX(CHOOSE($N104,DataAutumn!i.EL_PropnSold,DataWinter!i.EL_PropnSold,DataSpring!i.EL_PropnSold),$AI104,$T104)*INDEX(i.ELMatedEst,$AB104+1,$T104)*i.dAdultRR_ELPropSold
+INDEX(i.dryman,($AJ104-1)*4+$AI104,FI$7)</f>
        <v>3.125E-2</v>
      </c>
      <c r="FJ104" s="668">
        <f ca="1">INDEX(CHOOSE($N104,DataAutumn!i.EL_PropnSold,DataWinter!i.EL_PropnSold,DataSpring!i.EL_PropnSold),$AI104,$T104)*INDEX(i.ELMatedEst,$AB104+1,$T104)*i.dAdultLSurv_ELPropSold</f>
        <v>0</v>
      </c>
      <c r="FK104" s="666" t="b">
        <f t="shared" ca="1" si="418"/>
        <v>0</v>
      </c>
      <c r="FL104" s="666" t="b">
        <f t="shared" ca="1" si="418"/>
        <v>0</v>
      </c>
      <c r="FM104" s="716" t="b">
        <f t="shared" ca="1" si="419"/>
        <v>1</v>
      </c>
      <c r="FN104" s="666" t="b">
        <f t="shared" ca="1" si="418"/>
        <v>0</v>
      </c>
      <c r="FO104" s="668">
        <f t="shared" ca="1" si="420"/>
        <v>1</v>
      </c>
      <c r="FP104" s="669">
        <f t="shared" ca="1" si="421"/>
        <v>0</v>
      </c>
      <c r="FQ104" s="670" t="b">
        <f t="shared" ca="1" si="422"/>
        <v>0</v>
      </c>
      <c r="FR104" s="665" t="b">
        <f t="shared" ca="1" si="423"/>
        <v>1</v>
      </c>
      <c r="FS104" s="411" t="b">
        <f t="shared" ca="1" si="423"/>
        <v>0</v>
      </c>
      <c r="FT104" s="411" t="b">
        <f t="shared" ca="1" si="423"/>
        <v>0</v>
      </c>
      <c r="FU104" s="87">
        <f t="shared" ca="1" si="424"/>
        <v>2</v>
      </c>
      <c r="FV104" s="87">
        <f t="shared" ca="1" si="424"/>
        <v>2</v>
      </c>
      <c r="FW104" s="411">
        <f t="shared" ca="1" si="425"/>
        <v>1</v>
      </c>
      <c r="FX104" s="411">
        <f t="shared" ca="1" si="426"/>
        <v>1</v>
      </c>
      <c r="FY104" s="411">
        <f t="shared" ca="1" si="426"/>
        <v>1</v>
      </c>
      <c r="FZ104" s="411">
        <f t="shared" ca="1" si="427"/>
        <v>1</v>
      </c>
      <c r="GA104" s="411">
        <f t="shared" ca="1" si="531"/>
        <v>0.35</v>
      </c>
      <c r="GB104" s="411" t="b">
        <f t="shared" ca="1" si="531"/>
        <v>1</v>
      </c>
      <c r="GC104" s="411" t="b">
        <f t="shared" ca="1" si="531"/>
        <v>0</v>
      </c>
      <c r="GD104" s="411" t="b">
        <f t="shared" ca="1" si="531"/>
        <v>0</v>
      </c>
      <c r="GE104" s="411" t="b">
        <f t="shared" ca="1" si="531"/>
        <v>0</v>
      </c>
      <c r="GF104" s="87">
        <f t="shared" ca="1" si="429"/>
        <v>1</v>
      </c>
      <c r="GG104" s="87">
        <f t="shared" ca="1" si="429"/>
        <v>1</v>
      </c>
      <c r="GH104" s="87">
        <f t="shared" ca="1" si="429"/>
        <v>1</v>
      </c>
      <c r="GI104" s="87">
        <f t="shared" ca="1" si="429"/>
        <v>1</v>
      </c>
      <c r="GJ104" s="87">
        <f t="shared" ca="1" si="429"/>
        <v>1</v>
      </c>
      <c r="GK104" s="87">
        <f t="shared" ca="1" si="429"/>
        <v>1</v>
      </c>
      <c r="GL104" s="87">
        <f t="shared" ca="1" si="429"/>
        <v>1</v>
      </c>
      <c r="GM104" s="87">
        <f t="shared" ca="1" si="429"/>
        <v>1</v>
      </c>
      <c r="GN104" s="411" cm="1">
        <f t="array" aca="1" ref="GN104" ca="1">INDEX(i.dse_type,1,$L104)</f>
        <v>0</v>
      </c>
      <c r="GO104" s="535" t="str" cm="1">
        <f t="array" aca="1" ref="GO104" ca="1">INDEX(GO$13:GO103,$B104+1,1)</f>
        <v>-</v>
      </c>
      <c r="GP104" s="535" t="str" cm="1">
        <f t="array" aca="1" ref="GP104" ca="1">INDEX(GP$13:GP103,$B104+1,1)</f>
        <v>-</v>
      </c>
      <c r="GQ104" s="535" t="str" cm="1">
        <f t="array" aca="1" ref="GQ104" ca="1">INDEX(GQ$13:GQ103,$B104+1,1)</f>
        <v>-</v>
      </c>
      <c r="GR104" s="18"/>
      <c r="GS104" s="535" t="str" cm="1">
        <f t="array" aca="1" ref="GS104" ca="1">INDEX(GS$13:GS103,$B104+1,1)</f>
        <v>-</v>
      </c>
      <c r="GT104" s="535" t="str" cm="1">
        <f t="array" aca="1" ref="GT104" ca="1">INDEX(GT$13:GT103,$B104+1,1)</f>
        <v>-</v>
      </c>
      <c r="GU104" s="535" t="str" cm="1">
        <f t="array" aca="1" ref="GU104" ca="1">INDEX(GU$13:GU103,$B104+1,1)</f>
        <v>-</v>
      </c>
      <c r="GV104" s="411" t="str">
        <f t="shared" si="430"/>
        <v>-</v>
      </c>
      <c r="GW104" s="535" t="str" cm="1">
        <f t="array" aca="1" ref="GW104" ca="1">INDEX(GW$13:GW103,$B104+1,1)</f>
        <v>-</v>
      </c>
      <c r="GX104" s="535" cm="1">
        <f t="array" aca="1" ref="GX104" ca="1">INDEX(GX$13:GX103,$B104+1,1)</f>
        <v>1</v>
      </c>
      <c r="GY104" s="535" cm="1">
        <f t="array" aca="1" ref="GY104" ca="1">INDEX(GY$13:GY103,$B104+1,1)</f>
        <v>1</v>
      </c>
      <c r="GZ104" s="535" t="str" cm="1">
        <f t="array" aca="1" ref="GZ104" ca="1">INDEX(GZ$13:GZ103,$B104+1,1)</f>
        <v>-</v>
      </c>
      <c r="HA104" s="535" t="str" cm="1">
        <f t="array" aca="1" ref="HA104" ca="1">INDEX(HA$13:HA103,$B104+1,1)</f>
        <v>-</v>
      </c>
      <c r="HB104" s="535" t="str" cm="1">
        <f t="array" aca="1" ref="HB104" ca="1">INDEX(HB$13:HB103,$B104+1,1)</f>
        <v>-</v>
      </c>
      <c r="HC104" s="535" t="str" cm="1">
        <f t="array" aca="1" ref="HC104" ca="1">INDEX(HC$13:HC103,$B104+1,1)</f>
        <v>-</v>
      </c>
      <c r="HD104" s="535" t="str" cm="1">
        <f t="array" aca="1" ref="HD104" ca="1">INDEX(HD$13:HD103,$B104+1,1)</f>
        <v>-</v>
      </c>
      <c r="HE104" s="535" t="str" cm="1">
        <f t="array" aca="1" ref="HE104" ca="1">INDEX(HE$13:HE103,$B104+1,1)</f>
        <v>-</v>
      </c>
      <c r="HF104" s="535" t="str" cm="1">
        <f t="array" aca="1" ref="HF104" ca="1">INDEX(HF$13:HF103,$B104+1,1)</f>
        <v>-</v>
      </c>
      <c r="HG104" s="535" t="str" cm="1">
        <f t="array" aca="1" ref="HG104" ca="1">INDEX(HG$13:HG103,$B104+1,1)</f>
        <v>-</v>
      </c>
      <c r="HH104" s="535" t="str" cm="1">
        <f t="array" aca="1" ref="HH104" ca="1">INDEX(HH$13:HH103,$B104+1,1)</f>
        <v>-</v>
      </c>
      <c r="HI104" s="535" t="str" cm="1">
        <f t="array" aca="1" ref="HI104" ca="1">INDEX(HI$13:HI103,$B104+1,1)</f>
        <v>-</v>
      </c>
      <c r="HJ104" s="535" t="str" cm="1">
        <f t="array" aca="1" ref="HJ104" ca="1">INDEX(HJ$13:HJ103,$B104+1,1)</f>
        <v>-</v>
      </c>
      <c r="HK104" s="535" t="str" cm="1">
        <f t="array" aca="1" ref="HK104" ca="1">INDEX(HK$13:HK103,$B104+1,1)</f>
        <v>-</v>
      </c>
      <c r="HL104" s="535" t="str" cm="1">
        <f t="array" aca="1" ref="HL104" ca="1">INDEX(HL$13:HL103,$B104+1,1)</f>
        <v>-</v>
      </c>
      <c r="HM104" s="535" t="str" cm="1">
        <f t="array" aca="1" ref="HM104" ca="1">INDEX(HM$13:HM103,$B104+1,1)</f>
        <v>-</v>
      </c>
      <c r="HN104" s="535" t="str" cm="1">
        <f t="array" aca="1" ref="HN104" ca="1">INDEX(HN$13:HN103,$B104+1,1)</f>
        <v>-</v>
      </c>
      <c r="HO104" s="535" t="str" cm="1">
        <f t="array" aca="1" ref="HO104" ca="1">INDEX(HO$13:HO103,$B104+1,1)</f>
        <v>-</v>
      </c>
      <c r="HP104" s="535" t="str" cm="1">
        <f t="array" aca="1" ref="HP104" ca="1">INDEX(HP$13:HP103,$B104+1,1)</f>
        <v>-</v>
      </c>
      <c r="HQ104" s="535" t="str" cm="1">
        <f t="array" aca="1" ref="HQ104" ca="1">INDEX(HQ$13:HQ103,$B104+1,1)</f>
        <v>-</v>
      </c>
      <c r="HR104" s="535" t="str" cm="1">
        <f t="array" aca="1" ref="HR104" ca="1">INDEX(HR$13:HR103,$B104+1,1)</f>
        <v>-</v>
      </c>
      <c r="HS104" s="535" t="str" cm="1">
        <f t="array" aca="1" ref="HS104" ca="1">INDEX(HS$13:HS103,$B104+1,1)</f>
        <v>-</v>
      </c>
      <c r="HT104" s="535" t="str" cm="1">
        <f t="array" aca="1" ref="HT104" ca="1">INDEX(HT$13:HT103,$B104+1,1)</f>
        <v>-</v>
      </c>
      <c r="HU104" s="411">
        <f t="shared" si="431"/>
        <v>0</v>
      </c>
      <c r="HV104" s="535" t="str" cm="1">
        <f t="array" aca="1" ref="HV104" ca="1">INDEX(HV$13:HV103,$B104+1,1)</f>
        <v>-</v>
      </c>
      <c r="HW104" s="535" cm="1">
        <f t="array" aca="1" ref="HW104" ca="1">INDEX(HW$13:HW103,$B104+1,1)</f>
        <v>1</v>
      </c>
      <c r="HX104" s="535" cm="1">
        <f t="array" aca="1" ref="HX104" ca="1">INDEX(HX$13:HX103,$B104+1,1)</f>
        <v>0</v>
      </c>
      <c r="HY104" s="411">
        <f t="shared" si="432"/>
        <v>0</v>
      </c>
      <c r="HZ104" s="535" cm="1">
        <f t="array" aca="1" ref="HZ104" ca="1">INDEX(HZ$13:HZ103,$B104+1,1)</f>
        <v>0</v>
      </c>
      <c r="IA104" s="411">
        <f t="shared" si="532"/>
        <v>0</v>
      </c>
      <c r="IB104" s="411">
        <f t="shared" si="532"/>
        <v>0</v>
      </c>
      <c r="IC104" s="411">
        <f t="shared" si="532"/>
        <v>0</v>
      </c>
      <c r="ID104" s="411">
        <f t="shared" si="532"/>
        <v>0</v>
      </c>
      <c r="IE104" s="411">
        <f t="shared" si="532"/>
        <v>1</v>
      </c>
      <c r="IF104" s="411">
        <f t="shared" si="532"/>
        <v>0</v>
      </c>
      <c r="IG104" s="535" cm="1">
        <f t="array" aca="1" ref="IG104" ca="1">INDEX(IG$13:IG103,$B104+1,1)</f>
        <v>0</v>
      </c>
      <c r="IH104" s="535" cm="1">
        <f t="array" aca="1" ref="IH104" ca="1">INDEX(IH$13:IH103,$B104+1,1)</f>
        <v>0</v>
      </c>
      <c r="II104" s="535" cm="1">
        <f t="array" aca="1" ref="II104" ca="1">INDEX(II$13:II103,$B104+1,1)</f>
        <v>0</v>
      </c>
      <c r="IJ104" s="535" cm="1">
        <f t="array" aca="1" ref="IJ104" ca="1">INDEX(IJ$13:IJ103,$B104+1,1)</f>
        <v>0</v>
      </c>
      <c r="IK104" s="18"/>
      <c r="IL104" s="535" t="str" cm="1">
        <f t="array" aca="1" ref="IL104" ca="1">INDEX(IL$13:IL103,$B104+1,1)</f>
        <v>-</v>
      </c>
      <c r="IM104" s="535" t="str" cm="1">
        <f t="array" aca="1" ref="IM104" ca="1">INDEX(IM$13:IM103,$B104+1,1)</f>
        <v>-</v>
      </c>
      <c r="IN104" s="535" t="str" cm="1">
        <f t="array" aca="1" ref="IN104" ca="1">INDEX(IN$13:IN103,$B104+1,1)</f>
        <v>-</v>
      </c>
      <c r="IO104" s="535" t="str" cm="1">
        <f t="array" aca="1" ref="IO104" ca="1">INDEX(IO$13:IO103,$B104+1,1)</f>
        <v>-</v>
      </c>
      <c r="IP104" s="535" t="str" cm="1">
        <f t="array" aca="1" ref="IP104" ca="1">INDEX(IP$13:IP103,$B104+1,1)</f>
        <v>-</v>
      </c>
      <c r="IQ104" s="535" t="str" cm="1">
        <f t="array" aca="1" ref="IQ104" ca="1">INDEX(IQ$13:IQ103,$B104+1,1)</f>
        <v>-</v>
      </c>
      <c r="IR104" s="535" t="str" cm="1">
        <f t="array" aca="1" ref="IR104" ca="1">INDEX(IR$13:IR103,$B104+1,1)</f>
        <v>-</v>
      </c>
      <c r="IS104" s="535" t="str" cm="1">
        <f t="array" aca="1" ref="IS104" ca="1">INDEX(IS$13:IS103,$B104+1,1)</f>
        <v>-</v>
      </c>
      <c r="IT104" s="535" t="str" cm="1">
        <f t="array" aca="1" ref="IT104" ca="1">INDEX(IT$13:IT103,$B104+1,1)</f>
        <v>-</v>
      </c>
      <c r="IU104" s="535" t="str" cm="1">
        <f t="array" aca="1" ref="IU104" ca="1">INDEX(IU$13:IU103,$B104+1,1)</f>
        <v>-</v>
      </c>
      <c r="IV104" s="535" t="str" cm="1">
        <f t="array" aca="1" ref="IV104" ca="1">INDEX(IV$13:IV103,$B104+1,1)</f>
        <v>-</v>
      </c>
      <c r="IW104" s="535" t="str" cm="1">
        <f t="array" aca="1" ref="IW104" ca="1">INDEX(IW$13:IW103,$B104+1,1)</f>
        <v>-</v>
      </c>
      <c r="IX104" s="535" t="str" cm="1">
        <f t="array" aca="1" ref="IX104" ca="1">INDEX(IX$13:IX103,$B104+1,1)</f>
        <v>-</v>
      </c>
      <c r="IY104" s="535" t="str" cm="1">
        <f t="array" aca="1" ref="IY104" ca="1">INDEX(IY$13:IY103,$B104+1,1)</f>
        <v>-</v>
      </c>
      <c r="IZ104" s="535" t="str" cm="1">
        <f t="array" aca="1" ref="IZ104" ca="1">INDEX(IZ$13:IZ103,$B104+1,1)</f>
        <v>-</v>
      </c>
      <c r="JA104" s="535" t="str" cm="1">
        <f t="array" aca="1" ref="JA104" ca="1">INDEX(JA$13:JA103,$B104+1,1)</f>
        <v>-</v>
      </c>
      <c r="JB104" s="535" cm="1">
        <f t="array" aca="1" ref="JB104" ca="1">INDEX(JB$13:JB103,$B104+1,1)</f>
        <v>0</v>
      </c>
      <c r="JC104" s="535" cm="1">
        <f t="array" aca="1" ref="JC104" ca="1">INDEX(JC$13:JC103,$B104+1,1)</f>
        <v>0</v>
      </c>
      <c r="JD104" s="545" cm="1">
        <f t="array" aca="1" ref="JD104" ca="1">IF(AND($N104=JD$10,$AS104&lt;&gt;0),INDEX(i.LTWFeedLevels,$AS104,12),0)</f>
        <v>0</v>
      </c>
      <c r="JE104" s="630" cm="1">
        <f t="array" aca="1" ref="JE104" ca="1">IF(AND($N104=JE$10,$AT104&lt;&gt;0),INDEX(i.LTWFeedLevels,$AT104,12),0)</f>
        <v>0</v>
      </c>
      <c r="JF104" s="457">
        <f t="shared" ca="1" si="513"/>
        <v>0</v>
      </c>
      <c r="JG104" s="457">
        <f t="shared" ca="1" si="434"/>
        <v>0</v>
      </c>
      <c r="JH104" s="457">
        <f t="shared" ca="1" si="435"/>
        <v>0</v>
      </c>
      <c r="JI104" s="545" cm="1">
        <f t="array" aca="1" ref="JI104" ca="1">IF(AND($N104=JI$10,$AS104&lt;&gt;0),INDEX(i.LTWFeedLevels,$AS104,12),0)</f>
        <v>0</v>
      </c>
      <c r="JJ104" s="630" cm="1">
        <f t="array" aca="1" ref="JJ104" ca="1">IF(AND($N104=JJ$10,$AT104&lt;&gt;0),INDEX(i.LTWFeedLevels,$AT104,12),0)</f>
        <v>0</v>
      </c>
      <c r="JK104" s="457">
        <f t="shared" ca="1" si="436"/>
        <v>0</v>
      </c>
      <c r="JL104" s="457">
        <f t="shared" ca="1" si="437"/>
        <v>0</v>
      </c>
      <c r="JM104" s="457">
        <f t="shared" ca="1" si="438"/>
        <v>0</v>
      </c>
      <c r="JN104" s="545" cm="1">
        <f t="array" aca="1" ref="JN104" ca="1">IF(AND($N104=JN$10,$AS104&lt;&gt;0),INDEX(i.LTWFeedLevels,$AS104,12),0)</f>
        <v>0</v>
      </c>
      <c r="JO104" s="630" cm="1">
        <f t="array" aca="1" ref="JO104" ca="1">IF(AND($N104=JO$10,$AT104&lt;&gt;0),INDEX(i.LTWFeedLevels,$AT104,12),0)</f>
        <v>0</v>
      </c>
      <c r="JP104" s="457">
        <f t="shared" ca="1" si="439"/>
        <v>0</v>
      </c>
      <c r="JQ104" s="457">
        <f t="shared" ca="1" si="440"/>
        <v>0</v>
      </c>
      <c r="JR104" s="457">
        <f t="shared" ca="1" si="441"/>
        <v>0</v>
      </c>
      <c r="JS104" s="189">
        <f t="shared" ca="1" si="533"/>
        <v>0</v>
      </c>
      <c r="JT104" s="189">
        <f t="shared" ca="1" si="533"/>
        <v>0</v>
      </c>
      <c r="JU104" s="189">
        <f t="shared" ca="1" si="533"/>
        <v>0</v>
      </c>
      <c r="JV104" s="189">
        <f t="shared" ca="1" si="533"/>
        <v>0</v>
      </c>
      <c r="JW104" s="189">
        <f t="shared" ca="1" si="533"/>
        <v>0</v>
      </c>
      <c r="JX104" s="189">
        <f t="shared" ca="1" si="533"/>
        <v>0</v>
      </c>
      <c r="JY104" s="189">
        <f t="shared" ca="1" si="533"/>
        <v>0</v>
      </c>
      <c r="JZ104" s="189">
        <f t="shared" ca="1" si="533"/>
        <v>0</v>
      </c>
      <c r="KA104" s="189">
        <f t="shared" ca="1" si="533"/>
        <v>0</v>
      </c>
      <c r="KB104" s="189">
        <f t="shared" ca="1" si="533"/>
        <v>0</v>
      </c>
      <c r="KC104" s="189">
        <f t="shared" ca="1" si="534"/>
        <v>0</v>
      </c>
      <c r="KD104" s="189">
        <f t="shared" ca="1" si="534"/>
        <v>0</v>
      </c>
      <c r="KE104" s="189">
        <f t="shared" ca="1" si="534"/>
        <v>0</v>
      </c>
      <c r="KF104" s="189">
        <f t="shared" ca="1" si="534"/>
        <v>0</v>
      </c>
      <c r="KG104" s="189">
        <f t="shared" ca="1" si="534"/>
        <v>0</v>
      </c>
      <c r="KH104" s="189">
        <f t="shared" ca="1" si="534"/>
        <v>0</v>
      </c>
      <c r="KI104" s="189">
        <f t="shared" ca="1" si="534"/>
        <v>0</v>
      </c>
      <c r="KJ104" s="189">
        <f t="shared" ca="1" si="534"/>
        <v>0</v>
      </c>
      <c r="KK104" s="189">
        <f t="shared" ca="1" si="534"/>
        <v>0</v>
      </c>
      <c r="KL104" s="189">
        <f t="shared" ca="1" si="534"/>
        <v>0</v>
      </c>
      <c r="KM104" s="189">
        <f t="shared" ca="1" si="535"/>
        <v>0</v>
      </c>
      <c r="KN104" s="189">
        <f t="shared" ca="1" si="535"/>
        <v>0</v>
      </c>
      <c r="KO104" s="189">
        <f t="shared" ca="1" si="535"/>
        <v>0</v>
      </c>
      <c r="KP104" s="189">
        <f t="shared" ca="1" si="535"/>
        <v>0</v>
      </c>
      <c r="KQ104" s="189">
        <f t="shared" ca="1" si="535"/>
        <v>0</v>
      </c>
      <c r="KR104" s="189">
        <f t="shared" ca="1" si="535"/>
        <v>0</v>
      </c>
      <c r="KS104" s="189">
        <f t="shared" ca="1" si="535"/>
        <v>0</v>
      </c>
      <c r="KT104" s="189">
        <f t="shared" ca="1" si="535"/>
        <v>0</v>
      </c>
      <c r="KU104" s="189">
        <f t="shared" ca="1" si="535"/>
        <v>0</v>
      </c>
      <c r="KV104" s="189">
        <f t="shared" ca="1" si="535"/>
        <v>0</v>
      </c>
      <c r="KW104" s="189">
        <f t="shared" ca="1" si="536"/>
        <v>0</v>
      </c>
      <c r="KX104" s="189">
        <f t="shared" ca="1" si="536"/>
        <v>0</v>
      </c>
      <c r="KY104" s="189">
        <f t="shared" ca="1" si="536"/>
        <v>0</v>
      </c>
      <c r="KZ104" s="189">
        <f t="shared" ca="1" si="536"/>
        <v>0</v>
      </c>
      <c r="LA104" s="189">
        <f t="shared" ca="1" si="536"/>
        <v>0</v>
      </c>
      <c r="LB104" s="189">
        <f t="shared" ca="1" si="536"/>
        <v>0</v>
      </c>
      <c r="LC104" s="189">
        <f t="shared" ca="1" si="536"/>
        <v>0</v>
      </c>
      <c r="LD104" s="189">
        <f t="shared" ca="1" si="536"/>
        <v>0</v>
      </c>
      <c r="LE104" s="189">
        <f t="shared" ca="1" si="536"/>
        <v>0</v>
      </c>
      <c r="LF104" s="189">
        <f t="shared" ca="1" si="536"/>
        <v>0</v>
      </c>
      <c r="LG104" s="189">
        <f t="shared" ca="1" si="537"/>
        <v>0</v>
      </c>
      <c r="LH104" s="189">
        <f t="shared" ca="1" si="537"/>
        <v>0</v>
      </c>
      <c r="LI104" s="189">
        <f t="shared" ca="1" si="537"/>
        <v>0</v>
      </c>
      <c r="LJ104" s="189">
        <f t="shared" ca="1" si="537"/>
        <v>0</v>
      </c>
      <c r="LK104" s="189">
        <f t="shared" ca="1" si="537"/>
        <v>0</v>
      </c>
      <c r="LL104" s="189">
        <f t="shared" ca="1" si="537"/>
        <v>0</v>
      </c>
      <c r="LM104" s="189">
        <f t="shared" ca="1" si="537"/>
        <v>0</v>
      </c>
      <c r="LN104" s="189">
        <f t="shared" ca="1" si="537"/>
        <v>0</v>
      </c>
      <c r="LO104" s="189">
        <f t="shared" ca="1" si="537"/>
        <v>0</v>
      </c>
      <c r="LP104" s="189">
        <f t="shared" ca="1" si="537"/>
        <v>0</v>
      </c>
      <c r="LQ104" s="189">
        <f t="shared" ca="1" si="538"/>
        <v>0</v>
      </c>
      <c r="LR104" s="189">
        <f t="shared" ca="1" si="538"/>
        <v>0</v>
      </c>
      <c r="LS104" s="189">
        <f t="shared" ca="1" si="538"/>
        <v>0</v>
      </c>
      <c r="LT104" s="189">
        <f t="shared" ca="1" si="538"/>
        <v>0</v>
      </c>
      <c r="LU104" s="189">
        <f t="shared" ca="1" si="538"/>
        <v>0</v>
      </c>
      <c r="LV104" s="189">
        <f t="shared" ca="1" si="538"/>
        <v>0</v>
      </c>
      <c r="LW104" s="189">
        <f t="shared" ca="1" si="538"/>
        <v>0</v>
      </c>
      <c r="LX104" s="189">
        <f t="shared" ca="1" si="538"/>
        <v>0</v>
      </c>
      <c r="LY104" s="189">
        <f t="shared" ca="1" si="538"/>
        <v>0</v>
      </c>
      <c r="LZ104" s="189">
        <f t="shared" ca="1" si="538"/>
        <v>0</v>
      </c>
      <c r="MA104" s="189">
        <f t="shared" ca="1" si="539"/>
        <v>0</v>
      </c>
      <c r="MB104" s="189">
        <f t="shared" ca="1" si="539"/>
        <v>0</v>
      </c>
      <c r="MC104" s="189">
        <f t="shared" ca="1" si="539"/>
        <v>0</v>
      </c>
      <c r="MD104" s="189">
        <f t="shared" ca="1" si="539"/>
        <v>0</v>
      </c>
      <c r="ME104" s="189">
        <f t="shared" ca="1" si="539"/>
        <v>0</v>
      </c>
      <c r="MF104" s="189">
        <f t="shared" ca="1" si="539"/>
        <v>0</v>
      </c>
      <c r="MG104" s="189">
        <f t="shared" ca="1" si="539"/>
        <v>0</v>
      </c>
      <c r="MH104" s="189">
        <f t="shared" ca="1" si="539"/>
        <v>0</v>
      </c>
      <c r="MI104" s="189">
        <f t="shared" ca="1" si="539"/>
        <v>0</v>
      </c>
      <c r="MJ104" s="189">
        <f t="shared" ca="1" si="539"/>
        <v>0</v>
      </c>
      <c r="MK104" s="189">
        <f t="shared" ca="1" si="539"/>
        <v>0</v>
      </c>
      <c r="ML104" s="189">
        <f t="shared" ca="1" si="539"/>
        <v>0</v>
      </c>
      <c r="MM104" s="557">
        <f t="shared" ca="1" si="540"/>
        <v>0</v>
      </c>
      <c r="MN104" s="557">
        <f t="shared" ca="1" si="540"/>
        <v>0</v>
      </c>
      <c r="MO104" s="557">
        <f t="shared" ca="1" si="540"/>
        <v>0</v>
      </c>
      <c r="MP104" s="557">
        <f t="shared" ca="1" si="540"/>
        <v>0</v>
      </c>
      <c r="MQ104" s="557">
        <f t="shared" ca="1" si="540"/>
        <v>0</v>
      </c>
      <c r="MR104" s="557">
        <f t="shared" ca="1" si="540"/>
        <v>0</v>
      </c>
      <c r="MS104" s="557">
        <f t="shared" ca="1" si="540"/>
        <v>0</v>
      </c>
      <c r="MT104" s="557">
        <f t="shared" ca="1" si="540"/>
        <v>0</v>
      </c>
      <c r="MU104" s="557">
        <f t="shared" ca="1" si="540"/>
        <v>0</v>
      </c>
      <c r="MV104" s="557">
        <f t="shared" ca="1" si="540"/>
        <v>0</v>
      </c>
      <c r="MW104" s="557">
        <f t="shared" ca="1" si="541"/>
        <v>0</v>
      </c>
      <c r="MX104" s="557">
        <f t="shared" ca="1" si="541"/>
        <v>0</v>
      </c>
      <c r="MY104" s="557">
        <f t="shared" ca="1" si="541"/>
        <v>0</v>
      </c>
      <c r="MZ104" s="557">
        <f t="shared" ca="1" si="541"/>
        <v>0</v>
      </c>
      <c r="NA104" s="557">
        <f t="shared" ca="1" si="541"/>
        <v>0</v>
      </c>
      <c r="NB104" s="557">
        <f t="shared" ca="1" si="541"/>
        <v>0</v>
      </c>
      <c r="NC104" s="557">
        <f t="shared" ca="1" si="541"/>
        <v>0</v>
      </c>
      <c r="ND104" s="557">
        <f t="shared" ca="1" si="541"/>
        <v>0</v>
      </c>
      <c r="NE104" s="557">
        <f t="shared" ca="1" si="541"/>
        <v>0</v>
      </c>
      <c r="NF104" s="557">
        <f t="shared" ca="1" si="541"/>
        <v>0</v>
      </c>
      <c r="NG104" s="557">
        <f t="shared" ca="1" si="542"/>
        <v>0</v>
      </c>
      <c r="NH104" s="557">
        <f t="shared" ca="1" si="542"/>
        <v>0</v>
      </c>
      <c r="NI104" s="557">
        <f t="shared" ca="1" si="542"/>
        <v>0</v>
      </c>
      <c r="NJ104" s="557">
        <f t="shared" ca="1" si="542"/>
        <v>0</v>
      </c>
      <c r="NK104" s="557">
        <f t="shared" ca="1" si="542"/>
        <v>0</v>
      </c>
      <c r="NL104" s="557">
        <f t="shared" ca="1" si="542"/>
        <v>0</v>
      </c>
      <c r="NM104" s="557">
        <f t="shared" ca="1" si="542"/>
        <v>0</v>
      </c>
      <c r="NN104" s="557">
        <f t="shared" ca="1" si="542"/>
        <v>0</v>
      </c>
      <c r="NO104" s="557">
        <f t="shared" ca="1" si="542"/>
        <v>0</v>
      </c>
      <c r="NP104" s="557">
        <f t="shared" ca="1" si="542"/>
        <v>0</v>
      </c>
      <c r="NQ104" s="557">
        <f t="shared" ca="1" si="543"/>
        <v>0</v>
      </c>
      <c r="NR104" s="557">
        <f t="shared" ca="1" si="543"/>
        <v>0</v>
      </c>
      <c r="NS104" s="557">
        <f t="shared" ca="1" si="543"/>
        <v>0</v>
      </c>
      <c r="NT104" s="557">
        <f t="shared" ca="1" si="543"/>
        <v>0</v>
      </c>
      <c r="NU104" s="557">
        <f t="shared" ca="1" si="543"/>
        <v>0</v>
      </c>
      <c r="NV104" s="557">
        <f t="shared" ca="1" si="543"/>
        <v>0</v>
      </c>
      <c r="NW104" s="557">
        <f t="shared" ca="1" si="543"/>
        <v>0</v>
      </c>
      <c r="NX104" s="557">
        <f t="shared" ca="1" si="543"/>
        <v>0</v>
      </c>
      <c r="NY104" s="557">
        <f t="shared" ca="1" si="543"/>
        <v>0</v>
      </c>
      <c r="NZ104" s="557">
        <f t="shared" ca="1" si="543"/>
        <v>0</v>
      </c>
      <c r="OA104" s="557">
        <f t="shared" ca="1" si="544"/>
        <v>0</v>
      </c>
      <c r="OB104" s="557">
        <f t="shared" ca="1" si="544"/>
        <v>0</v>
      </c>
      <c r="OC104" s="557">
        <f t="shared" ca="1" si="544"/>
        <v>0</v>
      </c>
      <c r="OD104" s="557">
        <f t="shared" ca="1" si="544"/>
        <v>0</v>
      </c>
      <c r="OE104" s="557">
        <f t="shared" ca="1" si="544"/>
        <v>0</v>
      </c>
      <c r="OF104" s="557">
        <f t="shared" ca="1" si="544"/>
        <v>0</v>
      </c>
      <c r="OG104" s="557">
        <f t="shared" ca="1" si="544"/>
        <v>0</v>
      </c>
      <c r="OH104" s="557">
        <f t="shared" ca="1" si="544"/>
        <v>0</v>
      </c>
      <c r="OI104" s="557">
        <f t="shared" ca="1" si="544"/>
        <v>0</v>
      </c>
      <c r="OJ104" s="557">
        <f t="shared" ca="1" si="544"/>
        <v>0</v>
      </c>
      <c r="OK104" s="557">
        <f t="shared" ca="1" si="545"/>
        <v>0</v>
      </c>
      <c r="OL104" s="557">
        <f t="shared" ca="1" si="545"/>
        <v>0</v>
      </c>
      <c r="OM104" s="557">
        <f t="shared" ca="1" si="545"/>
        <v>0</v>
      </c>
      <c r="ON104" s="557">
        <f t="shared" ca="1" si="545"/>
        <v>0</v>
      </c>
      <c r="OO104" s="557">
        <f t="shared" ca="1" si="545"/>
        <v>0</v>
      </c>
      <c r="OP104" s="557">
        <f t="shared" ca="1" si="545"/>
        <v>0</v>
      </c>
      <c r="OQ104" s="557">
        <f t="shared" ca="1" si="545"/>
        <v>0</v>
      </c>
      <c r="OR104" s="557">
        <f t="shared" ca="1" si="545"/>
        <v>0</v>
      </c>
      <c r="OS104" s="557">
        <f t="shared" ca="1" si="545"/>
        <v>0</v>
      </c>
      <c r="OT104" s="557">
        <f t="shared" ca="1" si="545"/>
        <v>0</v>
      </c>
      <c r="OU104" s="557">
        <f t="shared" ca="1" si="546"/>
        <v>0</v>
      </c>
      <c r="OV104" s="557">
        <f t="shared" ca="1" si="546"/>
        <v>0</v>
      </c>
      <c r="OW104" s="557">
        <f t="shared" ca="1" si="546"/>
        <v>0</v>
      </c>
      <c r="OX104" s="557">
        <f t="shared" ca="1" si="546"/>
        <v>0</v>
      </c>
      <c r="OY104" s="557">
        <f t="shared" ca="1" si="546"/>
        <v>0</v>
      </c>
      <c r="OZ104" s="557">
        <f t="shared" ca="1" si="546"/>
        <v>0</v>
      </c>
      <c r="PA104" s="557">
        <f t="shared" ca="1" si="546"/>
        <v>0</v>
      </c>
      <c r="PB104" s="557">
        <f t="shared" ca="1" si="546"/>
        <v>0</v>
      </c>
      <c r="PC104" s="557">
        <f t="shared" ca="1" si="546"/>
        <v>0</v>
      </c>
      <c r="PD104" s="557">
        <f t="shared" ca="1" si="546"/>
        <v>0</v>
      </c>
      <c r="PE104" s="557">
        <f t="shared" ca="1" si="547"/>
        <v>0</v>
      </c>
      <c r="PF104" s="557">
        <f t="shared" ca="1" si="547"/>
        <v>0</v>
      </c>
      <c r="PG104" s="557">
        <f t="shared" ca="1" si="547"/>
        <v>0</v>
      </c>
      <c r="PH104" s="557">
        <f t="shared" ca="1" si="547"/>
        <v>0</v>
      </c>
      <c r="PI104" s="557">
        <f t="shared" ca="1" si="547"/>
        <v>0</v>
      </c>
      <c r="PJ104" s="557">
        <f t="shared" ca="1" si="547"/>
        <v>0</v>
      </c>
      <c r="PK104" s="557">
        <f t="shared" ca="1" si="547"/>
        <v>0</v>
      </c>
      <c r="PL104" s="557">
        <f t="shared" ca="1" si="547"/>
        <v>0</v>
      </c>
      <c r="PM104" s="557">
        <f t="shared" ca="1" si="547"/>
        <v>0</v>
      </c>
      <c r="PN104" s="557">
        <f t="shared" ca="1" si="547"/>
        <v>0</v>
      </c>
      <c r="PO104" s="557">
        <f t="shared" ca="1" si="548"/>
        <v>0</v>
      </c>
      <c r="PP104" s="557">
        <f t="shared" ca="1" si="548"/>
        <v>0</v>
      </c>
      <c r="PQ104" s="557">
        <f t="shared" ca="1" si="548"/>
        <v>0</v>
      </c>
      <c r="PR104" s="557">
        <f t="shared" ca="1" si="548"/>
        <v>0</v>
      </c>
      <c r="PS104" s="557">
        <f t="shared" ca="1" si="548"/>
        <v>0</v>
      </c>
      <c r="PT104" s="557">
        <f t="shared" ca="1" si="548"/>
        <v>0</v>
      </c>
      <c r="PU104" s="557">
        <f t="shared" ca="1" si="548"/>
        <v>0</v>
      </c>
      <c r="PV104" s="557">
        <f t="shared" ca="1" si="548"/>
        <v>0</v>
      </c>
      <c r="PW104" s="557">
        <f t="shared" ca="1" si="548"/>
        <v>0</v>
      </c>
      <c r="PX104" s="557">
        <f t="shared" ca="1" si="548"/>
        <v>0</v>
      </c>
      <c r="PY104" s="557">
        <f t="shared" ca="1" si="549"/>
        <v>0</v>
      </c>
      <c r="PZ104" s="557">
        <f t="shared" ca="1" si="549"/>
        <v>0</v>
      </c>
      <c r="QA104" s="557">
        <f t="shared" ca="1" si="549"/>
        <v>0</v>
      </c>
      <c r="QB104" s="557">
        <f t="shared" ca="1" si="549"/>
        <v>0</v>
      </c>
      <c r="QC104" s="557">
        <f t="shared" ca="1" si="549"/>
        <v>0</v>
      </c>
      <c r="QD104" s="557">
        <f t="shared" ca="1" si="549"/>
        <v>0</v>
      </c>
      <c r="QE104" s="557">
        <f t="shared" ca="1" si="549"/>
        <v>0</v>
      </c>
      <c r="QF104" s="557">
        <f t="shared" ca="1" si="549"/>
        <v>0</v>
      </c>
      <c r="QG104" s="557">
        <f t="shared" ca="1" si="549"/>
        <v>0</v>
      </c>
      <c r="QH104" s="557">
        <f t="shared" ca="1" si="549"/>
        <v>0</v>
      </c>
      <c r="QI104" s="557">
        <f t="shared" ca="1" si="550"/>
        <v>0</v>
      </c>
      <c r="QJ104" s="557">
        <f t="shared" ca="1" si="550"/>
        <v>0</v>
      </c>
      <c r="QK104" s="557">
        <f t="shared" ca="1" si="550"/>
        <v>0</v>
      </c>
      <c r="QL104" s="557">
        <f t="shared" ca="1" si="550"/>
        <v>0</v>
      </c>
      <c r="QM104" s="557">
        <f t="shared" ca="1" si="550"/>
        <v>0</v>
      </c>
      <c r="QN104" s="557">
        <f t="shared" ca="1" si="550"/>
        <v>0</v>
      </c>
      <c r="QO104" s="557">
        <f t="shared" ca="1" si="550"/>
        <v>0</v>
      </c>
      <c r="QP104" s="557">
        <f t="shared" ca="1" si="550"/>
        <v>0</v>
      </c>
      <c r="QQ104" s="557">
        <f t="shared" ca="1" si="550"/>
        <v>0</v>
      </c>
      <c r="QR104" s="557">
        <f t="shared" ca="1" si="550"/>
        <v>0</v>
      </c>
      <c r="QS104" s="557">
        <f t="shared" ca="1" si="551"/>
        <v>0</v>
      </c>
      <c r="QT104" s="557">
        <f t="shared" ca="1" si="551"/>
        <v>0</v>
      </c>
      <c r="QU104" s="557">
        <f t="shared" ca="1" si="551"/>
        <v>0</v>
      </c>
      <c r="QV104" s="557">
        <f t="shared" ca="1" si="551"/>
        <v>0</v>
      </c>
      <c r="QW104" s="557">
        <f t="shared" ca="1" si="551"/>
        <v>0</v>
      </c>
      <c r="QX104" s="557">
        <f t="shared" ca="1" si="551"/>
        <v>0</v>
      </c>
      <c r="QY104" s="557">
        <f t="shared" ca="1" si="551"/>
        <v>0</v>
      </c>
      <c r="QZ104" s="557">
        <f t="shared" ca="1" si="551"/>
        <v>0</v>
      </c>
      <c r="RA104" s="557">
        <f t="shared" ca="1" si="551"/>
        <v>0</v>
      </c>
      <c r="RB104" s="557">
        <f t="shared" ca="1" si="551"/>
        <v>0</v>
      </c>
      <c r="RC104" s="557">
        <f t="shared" ca="1" si="552"/>
        <v>0</v>
      </c>
      <c r="RD104" s="557">
        <f t="shared" ca="1" si="552"/>
        <v>0</v>
      </c>
      <c r="RE104" s="557">
        <f t="shared" ca="1" si="552"/>
        <v>0</v>
      </c>
      <c r="RF104" s="557">
        <f t="shared" ca="1" si="552"/>
        <v>0</v>
      </c>
      <c r="RG104" s="557">
        <f t="shared" ca="1" si="552"/>
        <v>0</v>
      </c>
      <c r="RH104" s="557">
        <f t="shared" ca="1" si="552"/>
        <v>0</v>
      </c>
      <c r="RI104" s="557">
        <f t="shared" ca="1" si="552"/>
        <v>0</v>
      </c>
      <c r="RJ104" s="557">
        <f t="shared" ca="1" si="552"/>
        <v>0</v>
      </c>
      <c r="RK104" s="557">
        <f t="shared" ca="1" si="552"/>
        <v>0</v>
      </c>
      <c r="RL104" s="557">
        <f t="shared" ca="1" si="552"/>
        <v>0</v>
      </c>
      <c r="RM104" s="557">
        <f t="shared" ca="1" si="553"/>
        <v>0</v>
      </c>
      <c r="RN104" s="557">
        <f t="shared" ca="1" si="553"/>
        <v>0</v>
      </c>
      <c r="RO104" s="557">
        <f t="shared" ca="1" si="553"/>
        <v>0</v>
      </c>
      <c r="RP104" s="557">
        <f t="shared" ca="1" si="553"/>
        <v>0</v>
      </c>
      <c r="RQ104" s="557">
        <f t="shared" ca="1" si="553"/>
        <v>0</v>
      </c>
      <c r="RR104" s="557">
        <f t="shared" ca="1" si="553"/>
        <v>0</v>
      </c>
      <c r="RS104" s="557">
        <f t="shared" ca="1" si="553"/>
        <v>0</v>
      </c>
      <c r="RT104" s="557">
        <f t="shared" ca="1" si="553"/>
        <v>0</v>
      </c>
      <c r="RU104" s="557">
        <f t="shared" ca="1" si="553"/>
        <v>0</v>
      </c>
      <c r="RV104" s="557">
        <f t="shared" ca="1" si="553"/>
        <v>0</v>
      </c>
      <c r="RW104" s="557">
        <f t="shared" ca="1" si="554"/>
        <v>0</v>
      </c>
      <c r="RX104" s="557">
        <f t="shared" ca="1" si="554"/>
        <v>0</v>
      </c>
      <c r="RY104" s="557">
        <f t="shared" ca="1" si="554"/>
        <v>0</v>
      </c>
      <c r="RZ104" s="557">
        <f t="shared" ca="1" si="554"/>
        <v>0</v>
      </c>
      <c r="SA104" s="557">
        <f t="shared" ca="1" si="554"/>
        <v>0</v>
      </c>
      <c r="SB104" s="557">
        <f t="shared" ca="1" si="554"/>
        <v>0</v>
      </c>
      <c r="SC104" s="557">
        <f t="shared" ca="1" si="554"/>
        <v>0</v>
      </c>
      <c r="SD104" s="557">
        <f t="shared" ca="1" si="554"/>
        <v>0</v>
      </c>
      <c r="SE104" s="557">
        <f t="shared" ca="1" si="554"/>
        <v>0</v>
      </c>
      <c r="SF104" s="557">
        <f t="shared" ca="1" si="554"/>
        <v>0</v>
      </c>
      <c r="SG104" s="557">
        <f t="shared" ca="1" si="555"/>
        <v>0</v>
      </c>
      <c r="SH104" s="557">
        <f t="shared" ca="1" si="555"/>
        <v>0</v>
      </c>
      <c r="SI104" s="557">
        <f t="shared" ca="1" si="555"/>
        <v>0</v>
      </c>
      <c r="SJ104" s="557">
        <f t="shared" ca="1" si="555"/>
        <v>0</v>
      </c>
      <c r="SK104" s="557">
        <f t="shared" ca="1" si="555"/>
        <v>0</v>
      </c>
      <c r="SL104" s="557">
        <f t="shared" ca="1" si="555"/>
        <v>0</v>
      </c>
      <c r="SM104" s="557">
        <f t="shared" ca="1" si="555"/>
        <v>0</v>
      </c>
      <c r="SN104" s="557">
        <f t="shared" ca="1" si="555"/>
        <v>0</v>
      </c>
      <c r="SO104" s="557">
        <f t="shared" ca="1" si="555"/>
        <v>0</v>
      </c>
      <c r="SP104" s="557">
        <f t="shared" ca="1" si="555"/>
        <v>0</v>
      </c>
      <c r="SQ104" s="557">
        <f t="shared" ca="1" si="556"/>
        <v>0</v>
      </c>
      <c r="SR104" s="557">
        <f t="shared" ca="1" si="556"/>
        <v>0</v>
      </c>
      <c r="SS104" s="557">
        <f t="shared" ca="1" si="556"/>
        <v>0</v>
      </c>
      <c r="ST104" s="557">
        <f t="shared" ca="1" si="556"/>
        <v>0</v>
      </c>
      <c r="SU104" s="557">
        <f t="shared" ca="1" si="556"/>
        <v>0</v>
      </c>
      <c r="SV104" s="557">
        <f t="shared" ca="1" si="556"/>
        <v>0</v>
      </c>
      <c r="SW104" s="557">
        <f t="shared" ca="1" si="556"/>
        <v>0</v>
      </c>
      <c r="SX104" s="557">
        <f t="shared" ca="1" si="556"/>
        <v>0</v>
      </c>
      <c r="SY104" s="557">
        <f t="shared" ca="1" si="556"/>
        <v>0</v>
      </c>
      <c r="SZ104" s="557">
        <f t="shared" ca="1" si="556"/>
        <v>0</v>
      </c>
      <c r="TA104" s="557">
        <f t="shared" ca="1" si="557"/>
        <v>0</v>
      </c>
      <c r="TB104" s="557">
        <f t="shared" ca="1" si="557"/>
        <v>0</v>
      </c>
      <c r="TC104" s="557">
        <f t="shared" ca="1" si="557"/>
        <v>0</v>
      </c>
      <c r="TD104" s="557">
        <f t="shared" ca="1" si="557"/>
        <v>0</v>
      </c>
      <c r="TE104" s="557">
        <f t="shared" ca="1" si="557"/>
        <v>0</v>
      </c>
      <c r="TF104" s="557">
        <f t="shared" ca="1" si="557"/>
        <v>0</v>
      </c>
      <c r="TG104" s="557">
        <f t="shared" ca="1" si="557"/>
        <v>0</v>
      </c>
      <c r="TH104" s="557">
        <f t="shared" ca="1" si="557"/>
        <v>0</v>
      </c>
      <c r="TI104" s="557">
        <f t="shared" ca="1" si="557"/>
        <v>0</v>
      </c>
      <c r="TJ104" s="557">
        <f t="shared" ca="1" si="557"/>
        <v>0</v>
      </c>
      <c r="TK104" s="557">
        <f t="shared" ca="1" si="558"/>
        <v>0</v>
      </c>
      <c r="TL104" s="557">
        <f t="shared" ca="1" si="558"/>
        <v>0</v>
      </c>
      <c r="TM104" s="557">
        <f t="shared" ca="1" si="558"/>
        <v>0</v>
      </c>
      <c r="TN104" s="557">
        <f t="shared" ca="1" si="558"/>
        <v>0</v>
      </c>
      <c r="TO104" s="557">
        <f t="shared" ca="1" si="558"/>
        <v>0</v>
      </c>
      <c r="TP104" s="557">
        <f t="shared" ca="1" si="558"/>
        <v>0</v>
      </c>
      <c r="TQ104" s="557">
        <f t="shared" ca="1" si="558"/>
        <v>0</v>
      </c>
      <c r="TR104" s="557">
        <f t="shared" ca="1" si="558"/>
        <v>0</v>
      </c>
      <c r="TS104" s="557">
        <f t="shared" ca="1" si="558"/>
        <v>0</v>
      </c>
      <c r="TT104" s="557">
        <f t="shared" ca="1" si="558"/>
        <v>0</v>
      </c>
      <c r="TU104" s="557">
        <f t="shared" ca="1" si="559"/>
        <v>0</v>
      </c>
      <c r="TV104" s="557">
        <f t="shared" ca="1" si="559"/>
        <v>0</v>
      </c>
      <c r="TW104" s="557">
        <f t="shared" ca="1" si="559"/>
        <v>0</v>
      </c>
      <c r="TX104" s="557">
        <f t="shared" ca="1" si="559"/>
        <v>0</v>
      </c>
      <c r="TY104" s="557">
        <f t="shared" ca="1" si="559"/>
        <v>0</v>
      </c>
      <c r="TZ104" s="557">
        <f t="shared" ca="1" si="559"/>
        <v>0</v>
      </c>
      <c r="UA104" s="557">
        <f t="shared" ca="1" si="559"/>
        <v>0</v>
      </c>
      <c r="UB104" s="557">
        <f t="shared" ca="1" si="559"/>
        <v>0</v>
      </c>
      <c r="UC104" s="557">
        <f t="shared" ca="1" si="559"/>
        <v>0</v>
      </c>
      <c r="UD104" s="557">
        <f t="shared" ca="1" si="559"/>
        <v>0</v>
      </c>
      <c r="UE104" s="557">
        <f t="shared" ca="1" si="560"/>
        <v>0</v>
      </c>
      <c r="UF104" s="557">
        <f t="shared" ca="1" si="560"/>
        <v>0</v>
      </c>
      <c r="UG104" s="557">
        <f t="shared" ca="1" si="560"/>
        <v>0</v>
      </c>
      <c r="UH104" s="557">
        <f t="shared" ca="1" si="560"/>
        <v>0</v>
      </c>
      <c r="UI104" s="557">
        <f t="shared" ca="1" si="560"/>
        <v>0</v>
      </c>
      <c r="UJ104" s="557">
        <f t="shared" ca="1" si="560"/>
        <v>0</v>
      </c>
      <c r="UK104" s="557">
        <f t="shared" ca="1" si="560"/>
        <v>0</v>
      </c>
      <c r="UL104" s="557">
        <f t="shared" ca="1" si="560"/>
        <v>0</v>
      </c>
      <c r="UM104" s="557">
        <f t="shared" ca="1" si="560"/>
        <v>0</v>
      </c>
      <c r="UN104" s="557">
        <f t="shared" ca="1" si="560"/>
        <v>0</v>
      </c>
      <c r="UO104" s="557">
        <f t="shared" ca="1" si="561"/>
        <v>0</v>
      </c>
      <c r="UP104" s="557">
        <f t="shared" ca="1" si="561"/>
        <v>0</v>
      </c>
      <c r="UQ104" s="557">
        <f t="shared" ca="1" si="561"/>
        <v>0</v>
      </c>
      <c r="UR104" s="557">
        <f t="shared" ca="1" si="561"/>
        <v>0</v>
      </c>
      <c r="US104" s="557">
        <f t="shared" ca="1" si="561"/>
        <v>0</v>
      </c>
      <c r="UT104" s="557">
        <f t="shared" ca="1" si="561"/>
        <v>0</v>
      </c>
      <c r="UU104" s="557">
        <f t="shared" ca="1" si="561"/>
        <v>0</v>
      </c>
      <c r="UV104" s="557">
        <f t="shared" ca="1" si="561"/>
        <v>0</v>
      </c>
      <c r="UW104" s="557">
        <f t="shared" ca="1" si="561"/>
        <v>0</v>
      </c>
      <c r="UX104" s="557">
        <f t="shared" ca="1" si="561"/>
        <v>0</v>
      </c>
      <c r="UY104" s="557">
        <f t="shared" ca="1" si="562"/>
        <v>0</v>
      </c>
      <c r="UZ104" s="557">
        <f t="shared" ca="1" si="562"/>
        <v>0</v>
      </c>
      <c r="VA104" s="557">
        <f t="shared" ca="1" si="562"/>
        <v>0</v>
      </c>
      <c r="VB104" s="557">
        <f t="shared" ca="1" si="562"/>
        <v>0</v>
      </c>
      <c r="VC104" s="557">
        <f t="shared" ca="1" si="562"/>
        <v>0</v>
      </c>
      <c r="VD104" s="557">
        <f t="shared" ca="1" si="562"/>
        <v>0</v>
      </c>
      <c r="VE104" s="557">
        <f t="shared" ca="1" si="562"/>
        <v>0</v>
      </c>
      <c r="VF104" s="557">
        <f t="shared" ca="1" si="562"/>
        <v>0</v>
      </c>
      <c r="VG104" s="557">
        <f t="shared" ca="1" si="562"/>
        <v>0</v>
      </c>
      <c r="VH104" s="557">
        <f t="shared" ca="1" si="562"/>
        <v>0</v>
      </c>
      <c r="VI104" s="557">
        <f t="shared" ca="1" si="562"/>
        <v>0</v>
      </c>
      <c r="VJ104" s="189">
        <f t="shared" ca="1" si="563"/>
        <v>0</v>
      </c>
      <c r="VK104" s="189">
        <f t="shared" ca="1" si="563"/>
        <v>0</v>
      </c>
      <c r="VL104" s="189">
        <f t="shared" ca="1" si="563"/>
        <v>0</v>
      </c>
      <c r="VM104" s="189">
        <f t="shared" ca="1" si="563"/>
        <v>0</v>
      </c>
      <c r="VN104" s="189">
        <f t="shared" ca="1" si="563"/>
        <v>0</v>
      </c>
      <c r="VO104" s="230">
        <f t="shared" ca="1" si="473"/>
        <v>0</v>
      </c>
      <c r="VP104" s="189">
        <f t="shared" ca="1" si="564"/>
        <v>0</v>
      </c>
      <c r="VQ104" s="189">
        <f t="shared" ca="1" si="564"/>
        <v>0</v>
      </c>
      <c r="VR104" s="189">
        <f t="shared" ca="1" si="564"/>
        <v>0</v>
      </c>
      <c r="VS104" s="189">
        <f t="shared" ca="1" si="564"/>
        <v>0</v>
      </c>
      <c r="VT104" s="189">
        <f t="shared" ca="1" si="564"/>
        <v>0</v>
      </c>
      <c r="VU104" s="230">
        <f t="shared" ca="1" si="475"/>
        <v>0</v>
      </c>
      <c r="VV104" s="231">
        <f t="shared" ca="1" si="476"/>
        <v>0</v>
      </c>
      <c r="VW104" s="231">
        <f t="shared" ca="1" si="476"/>
        <v>0</v>
      </c>
      <c r="VX104" s="231">
        <f t="shared" ca="1" si="476"/>
        <v>0</v>
      </c>
      <c r="VY104" s="231">
        <f t="shared" ca="1" si="476"/>
        <v>0</v>
      </c>
      <c r="VZ104" s="544">
        <f t="shared" ca="1" si="477"/>
        <v>0</v>
      </c>
      <c r="WA104" s="231">
        <f t="shared" ca="1" si="478"/>
        <v>0</v>
      </c>
      <c r="WB104" s="231">
        <f t="shared" ca="1" si="478"/>
        <v>0</v>
      </c>
      <c r="WC104" s="231">
        <f t="shared" ca="1" si="478"/>
        <v>0</v>
      </c>
      <c r="WD104" s="231">
        <f t="shared" ca="1" si="478"/>
        <v>0</v>
      </c>
      <c r="WE104" s="544">
        <f t="shared" ca="1" si="565"/>
        <v>0</v>
      </c>
      <c r="WF104" s="544">
        <f t="shared" ca="1" si="565"/>
        <v>0</v>
      </c>
      <c r="WG104" s="544">
        <f t="shared" ca="1" si="565"/>
        <v>0</v>
      </c>
      <c r="WH104" s="544">
        <f t="shared" ca="1" si="565"/>
        <v>0</v>
      </c>
      <c r="WI104" s="544">
        <f t="shared" ca="1" si="565"/>
        <v>0</v>
      </c>
      <c r="WJ104" s="544">
        <f t="shared" ca="1" si="565"/>
        <v>0</v>
      </c>
      <c r="WK104" s="544">
        <f t="shared" ca="1" si="565"/>
        <v>0</v>
      </c>
      <c r="WL104" s="535" cm="1">
        <f t="array" aca="1" ref="WL104" ca="1">INDEX(WL$13:WL103,$B104+1,1)</f>
        <v>0</v>
      </c>
      <c r="WM104" s="411">
        <f t="shared" ca="1" si="480"/>
        <v>19</v>
      </c>
      <c r="WN104" s="18"/>
      <c r="WO104" s="535" cm="1">
        <f t="array" aca="1" ref="WO104" ca="1">INDEX(WO$13:WO103,$B104+1,1)</f>
        <v>0</v>
      </c>
      <c r="WP104" s="411">
        <f t="shared" si="481"/>
        <v>0</v>
      </c>
      <c r="WQ104" s="535" cm="1">
        <f t="array" aca="1" ref="WQ104" ca="1">INDEX(WQ$13:WQ103,$B104+1,1)</f>
        <v>0</v>
      </c>
      <c r="WR104" s="535" t="str" cm="1">
        <f t="array" aca="1" ref="WR104" ca="1">INDEX(WR$13:WR103,$B104+1,1)</f>
        <v>-</v>
      </c>
      <c r="WS104" s="535" t="str" cm="1">
        <f t="array" aca="1" ref="WS104" ca="1">INDEX(WS$13:WS103,$B104+1,1)</f>
        <v>-</v>
      </c>
      <c r="WT104" s="535" t="str" cm="1">
        <f t="array" aca="1" ref="WT104" ca="1">INDEX(WT$13:WT103,$B104+1,1)</f>
        <v>-</v>
      </c>
      <c r="WU104" s="535" t="str" cm="1">
        <f t="array" aca="1" ref="WU104" ca="1">INDEX(WU$13:WU103,$B104+1,1)</f>
        <v>-</v>
      </c>
      <c r="WV104" s="535" t="str" cm="1">
        <f t="array" aca="1" ref="WV104" ca="1">INDEX(WV$13:WV103,$B104+1,1)</f>
        <v>-</v>
      </c>
      <c r="WW104" s="535" t="str" cm="1">
        <f t="array" aca="1" ref="WW104" ca="1">INDEX(WW$13:WW103,$B104+1,1)</f>
        <v>-</v>
      </c>
      <c r="WX104" s="535" t="str" cm="1">
        <f t="array" aca="1" ref="WX104" ca="1">INDEX(WX$13:WX103,$B104+1,1)</f>
        <v>-</v>
      </c>
      <c r="WY104" s="535" t="str" cm="1">
        <f t="array" aca="1" ref="WY104" ca="1">INDEX(WY$13:WY103,$B104+1,1)</f>
        <v>-</v>
      </c>
      <c r="WZ104" s="535" t="str" cm="1">
        <f t="array" aca="1" ref="WZ104" ca="1">INDEX(WZ$13:WZ103,$B104+1,1)</f>
        <v>-</v>
      </c>
      <c r="XA104" s="535" t="str" cm="1">
        <f t="array" aca="1" ref="XA104" ca="1">INDEX(XA$13:XA103,$B104+1,1)</f>
        <v>-</v>
      </c>
      <c r="XB104" s="535" t="str" cm="1">
        <f t="array" aca="1" ref="XB104" ca="1">INDEX(XB$13:XB103,$B104+1,1)</f>
        <v>-</v>
      </c>
      <c r="XC104" s="535" t="str" cm="1">
        <f t="array" aca="1" ref="XC104" ca="1">INDEX(XC$13:XC103,$B104+1,1)</f>
        <v>-</v>
      </c>
      <c r="XD104" s="535" t="str" cm="1">
        <f t="array" aca="1" ref="XD104" ca="1">INDEX(XD$13:XD103,$B104+1,1)</f>
        <v>-</v>
      </c>
      <c r="XE104" s="535" t="str" cm="1">
        <f t="array" aca="1" ref="XE104" ca="1">INDEX(XE$13:XE103,$B104+1,1)</f>
        <v>-</v>
      </c>
      <c r="XF104" s="535" t="str" cm="1">
        <f t="array" aca="1" ref="XF104" ca="1">INDEX(XF$13:XF103,$B104+1,1)</f>
        <v>-</v>
      </c>
      <c r="XG104" s="535" t="str" cm="1">
        <f t="array" aca="1" ref="XG104" ca="1">INDEX(XG$13:XG103,$B104+1,1)</f>
        <v>-</v>
      </c>
      <c r="XH104" s="18"/>
      <c r="XI104" s="411" t="b">
        <f t="shared" ca="1" si="482"/>
        <v>0</v>
      </c>
      <c r="XJ104" s="411" t="str">
        <f t="shared" ca="1" si="483"/>
        <v>-</v>
      </c>
      <c r="XK104" s="535" t="str" cm="1">
        <f t="array" aca="1" ref="XK104" ca="1">INDEX(XK$13:XK103,$B104+1,1)</f>
        <v>-</v>
      </c>
      <c r="XL104" s="535" t="str" cm="1">
        <f t="array" aca="1" ref="XL104" ca="1">INDEX(XL$13:XL103,$B104+1,1)</f>
        <v>-</v>
      </c>
      <c r="XM104" s="535" t="str" cm="1">
        <f t="array" aca="1" ref="XM104" ca="1">INDEX(XM$13:XM103,$B104+1,1)</f>
        <v>-</v>
      </c>
      <c r="XN104" s="545" cm="1">
        <f t="array" aca="1" ref="XN104" ca="1">INDEX(i.AgeJ,$AD104,1)</f>
        <v>0</v>
      </c>
      <c r="XO104" s="535" t="str" cm="1">
        <f t="array" aca="1" ref="XO104" ca="1">INDEX(XO$13:XO103,$B104+1,1)</f>
        <v>-</v>
      </c>
      <c r="XP104" s="411" t="str">
        <f t="shared" si="484"/>
        <v>-</v>
      </c>
      <c r="XQ104" s="411" t="str">
        <f t="shared" si="484"/>
        <v>-</v>
      </c>
      <c r="XR104" s="535" t="str" cm="1">
        <f t="array" aca="1" ref="XR104" ca="1">INDEX(XR$13:XR103,$B104+1,1)</f>
        <v>-</v>
      </c>
      <c r="XS104" s="535" t="str" cm="1">
        <f t="array" aca="1" ref="XS104" ca="1">INDEX(XS$13:XS103,$B104+1,1)</f>
        <v>-</v>
      </c>
      <c r="XT104" s="535" t="str" cm="1">
        <f t="array" aca="1" ref="XT104" ca="1">INDEX(XT$13:XT103,$B104+1,1)</f>
        <v>-</v>
      </c>
      <c r="XU104" s="535" t="str" cm="1">
        <f t="array" aca="1" ref="XU104" ca="1">INDEX(XU$13:XU103,$B104+1,1)</f>
        <v>-</v>
      </c>
      <c r="XV104" s="535" t="str" cm="1">
        <f t="array" aca="1" ref="XV104" ca="1">INDEX(XV$13:XV103,$B104+1,1)</f>
        <v>-</v>
      </c>
      <c r="XW104" s="535" t="b" cm="1">
        <f t="array" aca="1" ref="XW104" ca="1">INDEX(XW$13:XW103,$B104+1,1)</f>
        <v>1</v>
      </c>
      <c r="XX104" s="535" t="str" cm="1">
        <f t="array" aca="1" ref="XX104" ca="1">INDEX(XX$13:XX103,$B104+1,1)</f>
        <v>-</v>
      </c>
      <c r="XY104" s="535" cm="1">
        <f t="array" aca="1" ref="XY104" ca="1">INDEX(XY$13:XY103,$B104+1,1)</f>
        <v>0</v>
      </c>
      <c r="XZ104" s="535" cm="1">
        <f t="array" aca="1" ref="XZ104" ca="1">INDEX(XZ$13:XZ103,$B104+1,1)</f>
        <v>0</v>
      </c>
      <c r="YA104" s="535" cm="1">
        <f t="array" aca="1" ref="YA104" ca="1">INDEX(YA$13:YA103,$B104+1,1)</f>
        <v>0</v>
      </c>
      <c r="YB104" s="18"/>
      <c r="YC104" s="411">
        <f t="shared" si="485"/>
        <v>50</v>
      </c>
      <c r="YD104" s="411">
        <f t="shared" si="485"/>
        <v>50</v>
      </c>
      <c r="YE104" s="411">
        <f t="shared" si="485"/>
        <v>50</v>
      </c>
      <c r="YF104" s="411">
        <f t="shared" si="485"/>
        <v>50</v>
      </c>
      <c r="YG104" s="535" cm="1">
        <f t="array" aca="1" ref="YG104" ca="1">INDEX(YG$13:YG103,$B104+1,1)</f>
        <v>1</v>
      </c>
      <c r="YH104" s="535" cm="1">
        <f t="array" aca="1" ref="YH104" ca="1">INDEX(YH$13:YH103,$B104+1,1)</f>
        <v>1</v>
      </c>
      <c r="YI104" s="535" cm="1">
        <f t="array" aca="1" ref="YI104" ca="1">INDEX(YI$13:YI103,$B104+1,1)</f>
        <v>1</v>
      </c>
      <c r="YJ104" s="535" cm="1">
        <f t="array" aca="1" ref="YJ104" ca="1">INDEX(YJ$13:YJ103,$B104+1,1)</f>
        <v>1</v>
      </c>
      <c r="YK104" s="535" t="str" cm="1">
        <f t="array" aca="1" ref="YK104" ca="1">INDEX(YK$13:YK103,$B104+1,1)</f>
        <v>-</v>
      </c>
      <c r="YL104" s="535" t="str" cm="1">
        <f t="array" aca="1" ref="YL104" ca="1">INDEX(YL$13:YL103,$B104+1,1)</f>
        <v>-</v>
      </c>
      <c r="YM104" s="535" t="str" cm="1">
        <f t="array" aca="1" ref="YM104" ca="1">INDEX(YM$13:YM103,$B104+1,1)</f>
        <v>-</v>
      </c>
      <c r="YN104" s="535" t="str" cm="1">
        <f t="array" aca="1" ref="YN104" ca="1">INDEX(YN$13:YN103,$B104+1,1)</f>
        <v>-</v>
      </c>
      <c r="YO104" s="535" t="str" cm="1">
        <f t="array" aca="1" ref="YO104" ca="1">INDEX(YO$13:YO103,$B104+1,1)</f>
        <v>-</v>
      </c>
      <c r="YP104" s="535" t="str" cm="1">
        <f t="array" aca="1" ref="YP104" ca="1">INDEX(YP$13:YP103,$B104+1,1)</f>
        <v>-</v>
      </c>
      <c r="YQ104" s="535" t="str" cm="1">
        <f t="array" aca="1" ref="YQ104" ca="1">INDEX(YQ$13:YQ103,$B104+1,1)</f>
        <v>-</v>
      </c>
      <c r="YR104" s="18"/>
      <c r="YS104" s="535" t="str" cm="1">
        <f t="array" aca="1" ref="YS104" ca="1">INDEX(YS$13:YS103,$B104+1,1)</f>
        <v>-</v>
      </c>
      <c r="YT104" s="411">
        <f t="shared" ca="1" si="486"/>
        <v>1</v>
      </c>
      <c r="YU104" s="18"/>
      <c r="YV104" s="669" t="str">
        <f t="shared" ca="1" si="487"/>
        <v>-</v>
      </c>
      <c r="YW104" s="535" t="b" cm="1">
        <f t="array" aca="1" ref="YW104" ca="1">INDEX(YW$13:YW103,$B104+1,1)</f>
        <v>0</v>
      </c>
      <c r="YX104" s="535" t="b" cm="1">
        <f t="array" aca="1" ref="YX104" ca="1">INDEX(YX$13:YX103,$B104+1,1)</f>
        <v>1</v>
      </c>
      <c r="YY104" s="535" t="b" cm="1">
        <f t="array" aca="1" ref="YY104" ca="1">INDEX(YY$13:YY103,$B104+1,1)</f>
        <v>1</v>
      </c>
      <c r="YZ104" s="411" t="b">
        <f t="shared" ca="1" si="514"/>
        <v>1</v>
      </c>
      <c r="ZA104" s="535" t="b" cm="1">
        <f t="array" aca="1" ref="ZA104" ca="1">INDEX(ZA$13:ZA103,$B104+1,1)</f>
        <v>0</v>
      </c>
      <c r="ZB104" s="535" cm="1">
        <f t="array" aca="1" ref="ZB104" ca="1">INDEX(ZB$13:ZB103,$B104+1,1)</f>
        <v>0</v>
      </c>
      <c r="ZC104" s="547" cm="1">
        <f t="array" aca="1" ref="ZC104" ca="1">IF(YX104&lt;&gt;TRUE,"-",VALUE(IFERROR(VALUE($K104),0) &amp; _xlfn.SWITCH($CD104,"-",4,$CD104) &amp; $L104 &amp; $T104 &amp; "00" &amp; $N104 &amp; $AK104 &amp; $R104 &amp; _xlfn.SWITCH($AM104,3,1,$AM104) &amp; _xlfn.SWITCH($M104,4,0,$M104) &amp; $AD104 &amp; IF(MOD($H104-2,ZC$6)&gt;=ZC$7,"",TEXT(INT(MOD($H104-2,ZC$6)/2)+1,"00"))))</f>
        <v>14210012120109</v>
      </c>
      <c r="ZD104" s="662" cm="1">
        <f t="array" aca="1" ref="ZD104" ca="1">IF(YY104&lt;&gt;TRUE,"-",VALUE(IFERROR(VALUE($K104),0) &amp; _xlfn.SWITCH($CD104,"-",4,$CD104) &amp; $L104 &amp; $T104 &amp; "00" &amp; $N104 &amp; $AK104 &amp; $R104 &amp; _xlfn.SWITCH($AM104,3,1,$AM104) &amp; _xlfn.SWITCH($M104,4,0,$M104) &amp; $AD104 &amp; IF(MOD($H104-1,ZD$6)&gt;=ZD$7,"",TEXT(INT(MOD($H104-1,ZD$6)/2)+1,"00"))))</f>
        <v>142100121201</v>
      </c>
      <c r="ZE104" s="543">
        <f t="shared" ca="1" si="488"/>
        <v>652</v>
      </c>
      <c r="ZF104" s="543">
        <f t="shared" ca="1" si="488"/>
        <v>686</v>
      </c>
      <c r="ZG104" s="543">
        <f t="shared" ca="1" si="488"/>
        <v>721</v>
      </c>
      <c r="ZH104" s="459">
        <f t="shared" ca="1" si="489"/>
        <v>469</v>
      </c>
      <c r="ZI104" s="459">
        <f t="shared" ca="1" si="489"/>
        <v>504</v>
      </c>
      <c r="ZJ104" s="459">
        <f t="shared" ca="1" si="489"/>
        <v>539</v>
      </c>
      <c r="ZK104" s="459">
        <f t="shared" ca="1" si="490"/>
        <v>385</v>
      </c>
      <c r="ZL104" s="459">
        <f t="shared" ca="1" si="490"/>
        <v>420</v>
      </c>
      <c r="ZM104" s="459">
        <f t="shared" ca="1" si="490"/>
        <v>455</v>
      </c>
      <c r="ZN104" s="535" t="str" cm="1">
        <f t="array" aca="1" ref="ZN104" ca="1">INDEX(ZN$13:ZN103,$B104+1,1)</f>
        <v>-</v>
      </c>
      <c r="ZO104" s="22" t="b">
        <v>0</v>
      </c>
      <c r="ZP104" s="22" t="b">
        <v>0</v>
      </c>
      <c r="ZQ104" s="22" t="b">
        <v>0</v>
      </c>
      <c r="ZR104" s="22" t="b">
        <v>0</v>
      </c>
      <c r="ZS104" s="22" t="b">
        <v>1</v>
      </c>
      <c r="ZT104" s="535" t="str" cm="1">
        <f t="array" aca="1" ref="ZT104" ca="1">INDEX(ZT$13:ZT103,$B104+1,1)</f>
        <v>-</v>
      </c>
      <c r="ZU104" s="535" t="str" cm="1">
        <f t="array" aca="1" ref="ZU104" ca="1">INDEX(ZU$13:ZU103,$B104+1,1)</f>
        <v>-</v>
      </c>
      <c r="ZV104" s="535" t="str" cm="1">
        <f t="array" aca="1" ref="ZV104" ca="1">INDEX(ZV$13:ZV103,$B104+1,1)</f>
        <v>-</v>
      </c>
      <c r="ZW104" s="535" t="str" cm="1">
        <f t="array" aca="1" ref="ZW104" ca="1">INDEX(ZW$13:ZW103,$B104+1,1)</f>
        <v>-</v>
      </c>
      <c r="ZX104" s="535" t="str" cm="1">
        <f t="array" aca="1" ref="ZX104" ca="1">INDEX(ZX$13:ZX103,$B104+1,1)</f>
        <v>-</v>
      </c>
      <c r="ZY104" s="535" t="str" cm="1">
        <f t="array" aca="1" ref="ZY104" ca="1">INDEX(ZY$13:ZY103,$B104+1,1)</f>
        <v>-</v>
      </c>
      <c r="ZZ104" s="22">
        <v>3</v>
      </c>
      <c r="AAA104" s="22">
        <v>3</v>
      </c>
      <c r="AAB104" s="22" cm="1">
        <f t="array" aca="1" ref="AAB104" ca="1">INDEX(AAB$13:AAB103,$B104+1,1)</f>
        <v>0</v>
      </c>
      <c r="AAC104" s="22">
        <v>0.5</v>
      </c>
      <c r="AAD104" s="22">
        <v>-0.5</v>
      </c>
      <c r="AAE104" s="535" t="str" cm="1">
        <f t="array" aca="1" ref="AAE104" ca="1">INDEX(AAE$13:AAE103,$B104+1,1)</f>
        <v>-</v>
      </c>
      <c r="AAF104" s="535" t="str" cm="1">
        <f t="array" aca="1" ref="AAF104" ca="1">INDEX(AAF$13:AAF103,$B104+1,1)</f>
        <v>-</v>
      </c>
      <c r="AAG104" s="535" t="str" cm="1">
        <f t="array" aca="1" ref="AAG104" ca="1">INDEX(AAG$13:AAG103,$B104+1,1)</f>
        <v>-</v>
      </c>
      <c r="AAH104" s="520">
        <f ca="1">AAB104</f>
        <v>0</v>
      </c>
      <c r="AAI104" s="520">
        <f t="shared" ref="AAI104" si="586">AAC104</f>
        <v>0.5</v>
      </c>
      <c r="AAJ104" s="520">
        <f t="shared" ref="AAJ104" si="587">AAD104</f>
        <v>-0.5</v>
      </c>
      <c r="AAK104" s="535" t="str" cm="1">
        <f t="array" aca="1" ref="AAK104" ca="1">INDEX(AAK$13:AAK103,$B104+1,1)</f>
        <v>-</v>
      </c>
      <c r="AAL104" s="535" cm="1">
        <f t="array" aca="1" ref="AAL104" ca="1">INDEX(AAL$13:AAL103,$B104+1,1)</f>
        <v>1</v>
      </c>
      <c r="AAM104" s="535" cm="1">
        <f t="array" aca="1" ref="AAM104" ca="1">INDEX(AAM$13:AAM103,$B104+1,1)</f>
        <v>1</v>
      </c>
      <c r="AAN104" s="666" t="str">
        <f t="shared" ca="1" si="491"/>
        <v>-</v>
      </c>
      <c r="AAO104" s="666" t="str">
        <f t="shared" ca="1" si="491"/>
        <v>-</v>
      </c>
      <c r="AAP104" s="666" t="str">
        <f t="shared" ca="1" si="491"/>
        <v>-</v>
      </c>
      <c r="AAQ104" s="666" t="str">
        <f t="shared" ca="1" si="491"/>
        <v>-</v>
      </c>
      <c r="AAR104" s="667" t="str">
        <f t="shared" ca="1" si="492"/>
        <v>-</v>
      </c>
      <c r="AAS104" s="668" t="str">
        <f t="shared" ca="1" si="493"/>
        <v>-</v>
      </c>
      <c r="AAT104" s="669" t="str">
        <f t="shared" ca="1" si="494"/>
        <v>-</v>
      </c>
      <c r="AAU104" s="716" t="str">
        <f t="shared" ca="1" si="495"/>
        <v>-</v>
      </c>
      <c r="AAV104" s="191" t="b">
        <f t="shared" si="518"/>
        <v>0</v>
      </c>
      <c r="AAW104" s="715" t="str">
        <f t="shared" ca="1" si="496"/>
        <v>-</v>
      </c>
      <c r="AAX104" s="717" t="str">
        <f t="shared" ca="1" si="497"/>
        <v>-</v>
      </c>
      <c r="AAY104" s="717" t="str">
        <f t="shared" ca="1" si="497"/>
        <v>-</v>
      </c>
      <c r="AAZ104" s="670" t="str">
        <f t="shared" ca="1" si="498"/>
        <v>-</v>
      </c>
      <c r="ABA104" s="18"/>
      <c r="ABB104" s="545" t="b">
        <f t="shared" ca="1" si="566"/>
        <v>1</v>
      </c>
      <c r="ABC104" s="545" t="str">
        <f t="shared" ca="1" si="566"/>
        <v>-</v>
      </c>
      <c r="ABD104" s="545" t="str">
        <f t="shared" ca="1" si="566"/>
        <v>-</v>
      </c>
      <c r="ABE104" s="545" t="str">
        <f t="shared" ca="1" si="566"/>
        <v>-</v>
      </c>
      <c r="ABF104" s="545" t="str">
        <f t="shared" ca="1" si="566"/>
        <v>-</v>
      </c>
      <c r="ABG104" s="545" t="str">
        <f t="shared" ca="1" si="566"/>
        <v>-</v>
      </c>
      <c r="ABH104" s="545" t="str">
        <f t="shared" ca="1" si="566"/>
        <v>-</v>
      </c>
      <c r="ABI104" s="545" t="str">
        <f t="shared" ca="1" si="566"/>
        <v>-</v>
      </c>
      <c r="ABJ104" s="545" t="str">
        <f t="shared" ca="1" si="566"/>
        <v>-</v>
      </c>
      <c r="ABK104" s="545" t="str">
        <f t="shared" ca="1" si="566"/>
        <v>-</v>
      </c>
      <c r="ABL104" s="545" t="str">
        <f t="shared" ca="1" si="567"/>
        <v>-</v>
      </c>
      <c r="ABM104" s="545" t="str">
        <f t="shared" ca="1" si="567"/>
        <v>-</v>
      </c>
      <c r="ABN104" s="545" t="str">
        <f t="shared" ca="1" si="567"/>
        <v>-</v>
      </c>
      <c r="ABO104" s="545" t="str">
        <f t="shared" ca="1" si="567"/>
        <v>-</v>
      </c>
      <c r="ABP104" s="545" t="str">
        <f t="shared" ca="1" si="567"/>
        <v>-</v>
      </c>
      <c r="ABQ104" s="545" t="str">
        <f t="shared" ca="1" si="567"/>
        <v>-</v>
      </c>
      <c r="ABR104" s="545" t="str">
        <f t="shared" ca="1" si="567"/>
        <v>-</v>
      </c>
      <c r="ABS104" s="545" t="str">
        <f t="shared" ca="1" si="567"/>
        <v>-</v>
      </c>
      <c r="ABT104" s="545" t="b">
        <f t="shared" ca="1" si="567"/>
        <v>1</v>
      </c>
      <c r="ABU104" s="545" t="str">
        <f t="shared" ca="1" si="567"/>
        <v>-</v>
      </c>
      <c r="ABV104" s="545" t="str">
        <f t="shared" ca="1" si="568"/>
        <v>-</v>
      </c>
      <c r="ABW104" s="545" t="str">
        <f t="shared" ca="1" si="568"/>
        <v>-</v>
      </c>
      <c r="ABX104" s="545" t="str">
        <f t="shared" ca="1" si="568"/>
        <v>-</v>
      </c>
      <c r="ABY104" s="545" t="str">
        <f t="shared" ca="1" si="568"/>
        <v>-</v>
      </c>
      <c r="ABZ104" s="545" t="str">
        <f t="shared" ca="1" si="568"/>
        <v>-</v>
      </c>
      <c r="ACA104" s="545" t="str">
        <f t="shared" ca="1" si="568"/>
        <v>-</v>
      </c>
      <c r="ACB104" s="545" t="str">
        <f t="shared" ca="1" si="568"/>
        <v>-</v>
      </c>
      <c r="ACC104" s="545" t="str">
        <f t="shared" ca="1" si="568"/>
        <v>-</v>
      </c>
      <c r="ACD104" s="545" t="str">
        <f t="shared" ca="1" si="568"/>
        <v>-</v>
      </c>
      <c r="ACE104" s="545" t="str">
        <f t="shared" ca="1" si="568"/>
        <v>-</v>
      </c>
      <c r="ACF104" s="545" t="str">
        <f t="shared" ca="1" si="569"/>
        <v>-</v>
      </c>
      <c r="ACG104" s="545" t="str">
        <f t="shared" ca="1" si="569"/>
        <v>-</v>
      </c>
      <c r="ACH104" s="545" t="str">
        <f t="shared" ca="1" si="569"/>
        <v>-</v>
      </c>
      <c r="ACI104" s="545" t="str">
        <f t="shared" ca="1" si="569"/>
        <v>-</v>
      </c>
      <c r="ACJ104" s="545" t="str">
        <f t="shared" ca="1" si="569"/>
        <v>-</v>
      </c>
      <c r="ACK104" s="545" t="str">
        <f t="shared" ca="1" si="569"/>
        <v>-</v>
      </c>
      <c r="ACL104" s="545" t="b">
        <f t="shared" ca="1" si="569"/>
        <v>1</v>
      </c>
      <c r="ACM104" s="545" t="str">
        <f t="shared" ca="1" si="569"/>
        <v>-</v>
      </c>
      <c r="ACN104" s="545" t="str">
        <f t="shared" ca="1" si="569"/>
        <v>-</v>
      </c>
      <c r="ACO104" s="545" t="str">
        <f t="shared" ca="1" si="569"/>
        <v>-</v>
      </c>
      <c r="ACP104" s="545" t="str">
        <f t="shared" ca="1" si="570"/>
        <v>-</v>
      </c>
      <c r="ACQ104" s="545" t="str">
        <f t="shared" ca="1" si="570"/>
        <v>-</v>
      </c>
      <c r="ACR104" s="545" t="str">
        <f t="shared" ca="1" si="570"/>
        <v>-</v>
      </c>
      <c r="ACS104" s="545" t="str">
        <f t="shared" ca="1" si="570"/>
        <v>-</v>
      </c>
      <c r="ACT104" s="545" t="str">
        <f t="shared" ca="1" si="570"/>
        <v>-</v>
      </c>
      <c r="ACU104" s="545" t="str">
        <f t="shared" ca="1" si="570"/>
        <v>-</v>
      </c>
      <c r="ACV104" s="545" t="str">
        <f t="shared" ca="1" si="570"/>
        <v>-</v>
      </c>
      <c r="ACW104" s="545" t="str">
        <f t="shared" ca="1" si="570"/>
        <v>-</v>
      </c>
      <c r="ACX104" s="545" t="str">
        <f t="shared" ca="1" si="570"/>
        <v>-</v>
      </c>
      <c r="ACY104" s="545" t="str">
        <f t="shared" ca="1" si="570"/>
        <v>-</v>
      </c>
      <c r="ACZ104" s="545" t="str">
        <f t="shared" ca="1" si="571"/>
        <v>-</v>
      </c>
      <c r="ADA104" s="545" t="str">
        <f t="shared" ca="1" si="571"/>
        <v>-</v>
      </c>
      <c r="ADB104" s="545" t="str">
        <f t="shared" ca="1" si="571"/>
        <v>-</v>
      </c>
      <c r="ADC104" s="545" t="str">
        <f t="shared" ca="1" si="571"/>
        <v>-</v>
      </c>
      <c r="ADD104" s="545" t="b">
        <f t="shared" ca="1" si="571"/>
        <v>1</v>
      </c>
      <c r="ADE104" s="545" t="str">
        <f t="shared" ca="1" si="571"/>
        <v>-</v>
      </c>
      <c r="ADF104" s="545" t="str">
        <f t="shared" ca="1" si="571"/>
        <v>-</v>
      </c>
      <c r="ADG104" s="545" t="str">
        <f t="shared" ca="1" si="571"/>
        <v>-</v>
      </c>
      <c r="ADH104" s="545" t="str">
        <f t="shared" ca="1" si="571"/>
        <v>-</v>
      </c>
      <c r="ADI104" s="545" t="str">
        <f t="shared" ca="1" si="571"/>
        <v>-</v>
      </c>
      <c r="ADJ104" s="545" t="str">
        <f t="shared" ca="1" si="572"/>
        <v>-</v>
      </c>
      <c r="ADK104" s="545" t="str">
        <f t="shared" ca="1" si="572"/>
        <v>-</v>
      </c>
      <c r="ADL104" s="545" t="str">
        <f t="shared" ca="1" si="572"/>
        <v>-</v>
      </c>
      <c r="ADM104" s="545" t="str">
        <f t="shared" ca="1" si="572"/>
        <v>-</v>
      </c>
      <c r="ADN104" s="545" t="str">
        <f t="shared" ca="1" si="572"/>
        <v>-</v>
      </c>
      <c r="ADO104" s="545" t="str">
        <f t="shared" ca="1" si="572"/>
        <v>-</v>
      </c>
      <c r="ADP104" s="545" t="str">
        <f t="shared" ca="1" si="572"/>
        <v>-</v>
      </c>
      <c r="ADQ104" s="545" t="str">
        <f t="shared" ca="1" si="572"/>
        <v>-</v>
      </c>
      <c r="ADR104" s="545" t="str">
        <f t="shared" ca="1" si="572"/>
        <v>-</v>
      </c>
      <c r="ADS104" s="545" t="str">
        <f t="shared" ca="1" si="572"/>
        <v>-</v>
      </c>
      <c r="ADT104" s="545" t="str">
        <f t="shared" ca="1" si="573"/>
        <v>-</v>
      </c>
      <c r="ADU104" s="545" t="str">
        <f t="shared" ca="1" si="573"/>
        <v>-</v>
      </c>
      <c r="ADV104" s="545" t="b">
        <f t="shared" ca="1" si="573"/>
        <v>1</v>
      </c>
      <c r="ADW104" s="545" t="str">
        <f t="shared" ca="1" si="573"/>
        <v>-</v>
      </c>
      <c r="ADX104" s="545" t="str">
        <f t="shared" ca="1" si="573"/>
        <v>-</v>
      </c>
      <c r="ADY104" s="545" t="str">
        <f t="shared" ca="1" si="573"/>
        <v>-</v>
      </c>
      <c r="ADZ104" s="545" t="str">
        <f t="shared" ca="1" si="573"/>
        <v>-</v>
      </c>
      <c r="AEA104" s="545" t="str">
        <f t="shared" ca="1" si="573"/>
        <v>-</v>
      </c>
      <c r="AEB104" s="545" t="str">
        <f t="shared" ca="1" si="573"/>
        <v>-</v>
      </c>
      <c r="AEC104" s="545" t="str">
        <f t="shared" ca="1" si="573"/>
        <v>-</v>
      </c>
      <c r="AED104" s="545" t="str">
        <f t="shared" ca="1" si="574"/>
        <v>-</v>
      </c>
      <c r="AEE104" s="545" t="str">
        <f t="shared" ca="1" si="574"/>
        <v>-</v>
      </c>
      <c r="AEF104" s="545" t="str">
        <f t="shared" ca="1" si="574"/>
        <v>-</v>
      </c>
      <c r="AEG104" s="545" t="str">
        <f t="shared" ca="1" si="574"/>
        <v>-</v>
      </c>
      <c r="AEH104" s="545" t="str">
        <f t="shared" ca="1" si="574"/>
        <v>-</v>
      </c>
      <c r="AEI104" s="545" t="str">
        <f t="shared" ca="1" si="574"/>
        <v>-</v>
      </c>
      <c r="AEJ104" s="545" t="str">
        <f t="shared" ca="1" si="574"/>
        <v>-</v>
      </c>
      <c r="AEK104" s="545" t="str">
        <f t="shared" ca="1" si="574"/>
        <v>-</v>
      </c>
      <c r="AEL104" s="545" t="str">
        <f t="shared" ca="1" si="574"/>
        <v>-</v>
      </c>
      <c r="AEM104" s="545" t="str">
        <f t="shared" ca="1" si="574"/>
        <v>-</v>
      </c>
      <c r="AEN104" s="535" cm="1">
        <f t="array" aca="1" ref="AEN104" ca="1">INDEX(AEN$13:AEN103,$B104+1,1)</f>
        <v>0</v>
      </c>
      <c r="AEO104" s="483">
        <v>0</v>
      </c>
    </row>
    <row r="105" spans="1:821" outlineLevel="2">
      <c r="A105" s="18">
        <f t="shared" si="226"/>
        <v>92</v>
      </c>
      <c r="B105" s="657">
        <f t="shared" ca="1" si="519"/>
        <v>90</v>
      </c>
      <c r="C105" s="458">
        <f t="shared" ca="1" si="385"/>
        <v>2200</v>
      </c>
      <c r="D105" s="119" t="str">
        <f t="shared" ca="1" si="386"/>
        <v>GSW</v>
      </c>
      <c r="E105" t="b">
        <v>1</v>
      </c>
      <c r="F105" t="b">
        <v>0</v>
      </c>
      <c r="G105" t="b">
        <f t="shared" si="387"/>
        <v>1</v>
      </c>
      <c r="H105" s="191">
        <f t="shared" ca="1" si="517"/>
        <v>20</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28"/>
        <v>1</v>
      </c>
      <c r="O105" s="230">
        <f t="shared" ca="1" si="528"/>
        <v>9</v>
      </c>
      <c r="P105" s="230">
        <f t="shared" ca="1" si="528"/>
        <v>1</v>
      </c>
      <c r="Q105" s="230">
        <f t="shared" ca="1" si="528"/>
        <v>1</v>
      </c>
      <c r="R105" s="230">
        <f t="shared" ca="1" si="528"/>
        <v>1</v>
      </c>
      <c r="S105" s="230">
        <f t="shared" ca="1" si="528"/>
        <v>1</v>
      </c>
      <c r="T105" s="411">
        <f t="shared" ca="1" si="389"/>
        <v>1</v>
      </c>
      <c r="U105" s="411">
        <f t="shared" ca="1" si="389"/>
        <v>1</v>
      </c>
      <c r="V105" s="411">
        <f t="shared" ca="1" si="390"/>
        <v>2</v>
      </c>
      <c r="W105" s="777" t="b">
        <f t="shared" ca="1" si="391"/>
        <v>0</v>
      </c>
      <c r="X105" s="777" t="b">
        <f t="shared" ca="1" si="391"/>
        <v>0</v>
      </c>
      <c r="Y105" s="777" t="b">
        <f t="shared" ca="1" si="391"/>
        <v>1</v>
      </c>
      <c r="Z105" s="796" t="b" cm="1">
        <f t="array" aca="1" ref="Z105" ca="1">INDEX(Z$13:Z104,$B105+1,1)</f>
        <v>0</v>
      </c>
      <c r="AA105" s="411">
        <f t="shared" ca="1" si="392"/>
        <v>1</v>
      </c>
      <c r="AB105" s="411">
        <f t="shared" ca="1" si="393"/>
        <v>1</v>
      </c>
      <c r="AC105" s="230">
        <f t="shared" ca="1" si="529"/>
        <v>1</v>
      </c>
      <c r="AD105" s="230">
        <f t="shared" ca="1" si="529"/>
        <v>1</v>
      </c>
      <c r="AE105" s="230">
        <f t="shared" ca="1" si="529"/>
        <v>0</v>
      </c>
      <c r="AF105" s="230">
        <f t="shared" ca="1" si="529"/>
        <v>0</v>
      </c>
      <c r="AG105" s="230">
        <f t="shared" ca="1" si="529"/>
        <v>0</v>
      </c>
      <c r="AH105" s="230">
        <f t="shared" ca="1" si="529"/>
        <v>0</v>
      </c>
      <c r="AI105" s="87">
        <f t="shared" ca="1" si="395"/>
        <v>2</v>
      </c>
      <c r="AJ105" s="87">
        <f ca="1">INDEX(CHOOSE($N105,DataAutumn!i.AdultDrys,DataWinter!i.AdultDrys,DataSpring!i.AdultDrys),1,$T105)</f>
        <v>1</v>
      </c>
      <c r="AK105" s="230">
        <f t="shared" ca="1" si="530"/>
        <v>2</v>
      </c>
      <c r="AL105" s="535" cm="1">
        <f t="array" aca="1" ref="AL105" ca="1">INDEX(AL$13:AL104,$B105+1,1)</f>
        <v>0</v>
      </c>
      <c r="AM105" s="535" cm="1">
        <f t="array" aca="1" ref="AM105" ca="1">INDEX(AM$13:AM104,$B105+1,1)</f>
        <v>2</v>
      </c>
      <c r="AN105" s="111"/>
      <c r="AO105" s="111"/>
      <c r="AP105" s="111"/>
      <c r="AQ105" s="111"/>
      <c r="AR105" s="111"/>
      <c r="AS105" s="111"/>
      <c r="AT105" s="111"/>
      <c r="AU105" s="111"/>
      <c r="AV105" s="111"/>
      <c r="AW105" s="111"/>
      <c r="AX105" s="111"/>
      <c r="AY105" s="111"/>
      <c r="AZ105" s="111"/>
      <c r="BA105" s="312" t="str">
        <f t="shared" ca="1" si="397"/>
        <v xml:space="preserve">FS_Opt_Tem 00020 SE GSW Past     SFM     TOLAut Scan2 GFS RR+01% GP100% WP100% MP100% (PT_F33N11L11)      </v>
      </c>
      <c r="BB105" s="8" t="str">
        <f ca="1">IF(COUNTIF($BA$13:$BA105,$BA105)=1,"-","Dup")</f>
        <v>-</v>
      </c>
      <c r="BC105" s="18"/>
      <c r="BD105" s="535" t="b" cm="1">
        <f t="array" aca="1" ref="BD105" ca="1">INDEX(BD$13:BD104,$B105+1,1)</f>
        <v>0</v>
      </c>
      <c r="BE105" s="535" t="b" cm="1">
        <f t="array" aca="1" ref="BE105" ca="1">INDEX(BE$13:BE104,$B105+1,1)</f>
        <v>0</v>
      </c>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535" t="b" cm="1">
        <f t="array" aca="1" ref="BK105" ca="1">INDEX(BK$13:BK104,$B105+1,1)</f>
        <v>0</v>
      </c>
      <c r="BL105" s="535" t="b" cm="1">
        <f t="array" aca="1" ref="BL105" ca="1">INDEX(BL$13:BL104,$B105+1,1)</f>
        <v>0</v>
      </c>
      <c r="BM105" s="18"/>
      <c r="BN105" s="411" t="b">
        <f t="shared" ca="1" si="585"/>
        <v>1</v>
      </c>
      <c r="BO105" s="411" t="str">
        <f t="shared" ca="1" si="585"/>
        <v>-</v>
      </c>
      <c r="BP105" s="411" t="b">
        <f t="shared" ca="1" si="585"/>
        <v>0</v>
      </c>
      <c r="BQ105" s="411" t="str">
        <f t="shared" ca="1" si="585"/>
        <v>-</v>
      </c>
      <c r="BR105" s="411" t="str">
        <f t="shared" ca="1" si="585"/>
        <v>-</v>
      </c>
      <c r="BS105" s="411" t="str">
        <f t="shared" ca="1" si="585"/>
        <v>-</v>
      </c>
      <c r="BT105" s="411" t="str">
        <f t="shared" ca="1" si="585"/>
        <v>-</v>
      </c>
      <c r="BU105" s="411" t="str">
        <f t="shared" ca="1" si="585"/>
        <v>-</v>
      </c>
      <c r="BV105" s="411" t="str">
        <f t="shared" ca="1" si="585"/>
        <v>-</v>
      </c>
      <c r="BW105" s="411" t="str">
        <f t="shared" ca="1" si="585"/>
        <v>-</v>
      </c>
      <c r="BX105" s="411" t="str">
        <f t="shared" ca="1" si="585"/>
        <v>-</v>
      </c>
      <c r="BY105" s="411" t="str">
        <f t="shared" ca="1" si="585"/>
        <v>-</v>
      </c>
      <c r="BZ105" s="411" t="b">
        <f t="shared" ca="1" si="585"/>
        <v>0</v>
      </c>
      <c r="CA105" s="87">
        <f t="shared" ca="1" si="585"/>
        <v>0</v>
      </c>
      <c r="CB105" s="535" t="str" cm="1">
        <f t="array" aca="1" ref="CB105" ca="1">INDEX(CB$13:CB104,$B105+1,1)</f>
        <v>-</v>
      </c>
      <c r="CC105" s="535" t="str" cm="1">
        <f t="array" aca="1" ref="CC105" ca="1">INDEX(CC$13:CC104,$B105+1,1)</f>
        <v>-</v>
      </c>
      <c r="CD105" s="535" t="str" cm="1">
        <f t="array" aca="1" ref="CD105" ca="1">INDEX(CD$13:CD104,$B105+1,1)</f>
        <v>-</v>
      </c>
      <c r="CE105" s="535" t="b" cm="1">
        <f t="array" aca="1" ref="CE105" ca="1">INDEX(CE$13:CE104,$B105+1,1)</f>
        <v>1</v>
      </c>
      <c r="CF105" s="18"/>
      <c r="CG105" s="535" t="str" cm="1">
        <f t="array" aca="1" ref="CG105" ca="1">INDEX(CG$13:CG104,$B105+1,1)</f>
        <v>-</v>
      </c>
      <c r="CH105" s="411" t="str">
        <f t="shared" ca="1" si="399"/>
        <v>-</v>
      </c>
      <c r="CI105" s="411">
        <f t="shared" ca="1" si="400"/>
        <v>1</v>
      </c>
      <c r="CJ105" s="411">
        <f t="shared" ca="1" si="400"/>
        <v>1</v>
      </c>
      <c r="CK105" s="535" t="str" cm="1">
        <f t="array" aca="1" ref="CK105" ca="1">INDEX(CK$13:CK104,$B105+1,1)</f>
        <v>-</v>
      </c>
      <c r="CL105" s="535" t="str" cm="1">
        <f t="array" aca="1" ref="CL105" ca="1">INDEX(CL$13:CL104,$B105+1,1)</f>
        <v>-</v>
      </c>
      <c r="CM105" s="535" t="str" cm="1">
        <f t="array" aca="1" ref="CM105" ca="1">INDEX(CM$13:CM104,$B105+1,1)</f>
        <v>-</v>
      </c>
      <c r="CN105" s="411" t="str">
        <f t="shared" ca="1" si="401"/>
        <v>-</v>
      </c>
      <c r="CO105" s="411">
        <f t="shared" ca="1" si="402"/>
        <v>1</v>
      </c>
      <c r="CP105" s="411">
        <f t="shared" ca="1" si="402"/>
        <v>1</v>
      </c>
      <c r="CQ105" s="535" t="str" cm="1">
        <f t="array" aca="1" ref="CQ105" ca="1">INDEX(CQ$13:CQ104,$B105+1,1)</f>
        <v>-</v>
      </c>
      <c r="CR105" s="411" t="str">
        <f t="shared" ca="1" si="403"/>
        <v>-</v>
      </c>
      <c r="CS105" s="411">
        <f t="shared" ca="1" si="404"/>
        <v>1</v>
      </c>
      <c r="CT105" s="535" t="str" cm="1">
        <f t="array" aca="1" ref="CT105" ca="1">INDEX(CT$13:CT104,$B105+1,1)</f>
        <v>-</v>
      </c>
      <c r="CU105" s="535" t="str" cm="1">
        <f t="array" aca="1" ref="CU105" ca="1">INDEX(CU$13:CU104,$B105+1,1)</f>
        <v>-</v>
      </c>
      <c r="CV105" s="411">
        <f t="shared" ca="1" si="405"/>
        <v>1</v>
      </c>
      <c r="CW105" s="535" t="str" cm="1">
        <f t="array" aca="1" ref="CW105" ca="1">INDEX(CW$13:CW104,$B105+1,1)</f>
        <v>-</v>
      </c>
      <c r="CX105" s="411" t="str">
        <f t="shared" ca="1" si="406"/>
        <v>-</v>
      </c>
      <c r="CY105" s="411">
        <f t="shared" ca="1" si="407"/>
        <v>1</v>
      </c>
      <c r="CZ105" s="411">
        <f t="shared" ca="1" si="407"/>
        <v>1</v>
      </c>
      <c r="DA105" s="535" cm="1">
        <f t="array" aca="1" ref="DA105" ca="1">INDEX(DA$13:DA104,$B105+1,1)</f>
        <v>720</v>
      </c>
      <c r="DB105" s="535" cm="1">
        <f t="array" aca="1" ref="DB105" ca="1">INDEX(DB$13:DB104,$B105+1,1)</f>
        <v>720</v>
      </c>
      <c r="DC105" s="18"/>
      <c r="DD105" s="535" t="str" cm="1">
        <f t="array" aca="1" ref="DD105" ca="1">INDEX(DD$13:DD104,$B105+1,1)</f>
        <v>-</v>
      </c>
      <c r="DE105" s="535" t="str" cm="1">
        <f t="array" aca="1" ref="DE105" ca="1">INDEX(DE$13:DE104,$B105+1,1)</f>
        <v>-</v>
      </c>
      <c r="DF105" s="535" t="str" cm="1">
        <f t="array" aca="1" ref="DF105" ca="1">INDEX(DF$13:DF104,$B105+1,1)</f>
        <v>-</v>
      </c>
      <c r="DG105" s="535" t="str" cm="1">
        <f t="array" aca="1" ref="DG105" ca="1">INDEX(DG$13:DG104,$B105+1,1)</f>
        <v>-</v>
      </c>
      <c r="DH105" s="804" cm="1">
        <f t="array" aca="1" ref="DH105" ca="1">VALUE(IFERROR(VALUE($K105),0) &amp; _xlfn.SWITCH($CD105,"-",4,$CD105) &amp; $L105 &amp; $T105 &amp; "00" &amp; $N105 &amp; $AK105 &amp; $R105 &amp; _xlfn.SWITCH($AM105,3,1,$AM105) &amp; _xlfn.SWITCH($M105,4,0,$M105) &amp; _xlfn.SWITCH($AD105,6,1,$AD105))</f>
        <v>142100121201</v>
      </c>
      <c r="DI105" s="535" cm="1">
        <f t="array" aca="1" ref="DI105" ca="1">INDEX(DI$13:DI104,$B105+1,1)</f>
        <v>1</v>
      </c>
      <c r="DJ105" s="535" cm="1">
        <f t="array" aca="1" ref="DJ105" ca="1">INDEX(DJ$13:DJ104,$B105+1,1)</f>
        <v>1</v>
      </c>
      <c r="DK105" s="411">
        <f t="shared" ca="1" si="408"/>
        <v>0</v>
      </c>
      <c r="DL105" s="411">
        <f t="shared" ca="1" si="408"/>
        <v>50</v>
      </c>
      <c r="DM105" s="411" t="str">
        <f t="shared" ca="1" si="408"/>
        <v>-</v>
      </c>
      <c r="DN105" s="411" t="str">
        <f t="shared" ca="1" si="408"/>
        <v>-</v>
      </c>
      <c r="DO105" s="411">
        <f t="shared" ca="1" si="408"/>
        <v>25.5</v>
      </c>
      <c r="DP105" s="411">
        <f t="shared" ca="1" si="408"/>
        <v>18.8</v>
      </c>
      <c r="DQ105" s="411" t="b">
        <f t="shared" ca="1" si="409"/>
        <v>0</v>
      </c>
      <c r="DR105" s="411" t="str">
        <f t="shared" ca="1" si="410"/>
        <v>-</v>
      </c>
      <c r="DS105" s="411" t="str">
        <f t="shared" ca="1" si="410"/>
        <v>-</v>
      </c>
      <c r="DT105" s="411" t="str">
        <f t="shared" ca="1" si="410"/>
        <v>-</v>
      </c>
      <c r="DU105" s="411" t="str">
        <f t="shared" ca="1" si="410"/>
        <v>-</v>
      </c>
      <c r="DV105" s="411">
        <f t="shared" ca="1" si="410"/>
        <v>500</v>
      </c>
      <c r="DW105" s="411">
        <f t="shared" ca="1" si="410"/>
        <v>500</v>
      </c>
      <c r="DX105" s="411" t="str">
        <f t="shared" ca="1" si="410"/>
        <v>-</v>
      </c>
      <c r="DY105" s="411" t="str">
        <f t="shared" ca="1" si="410"/>
        <v>-</v>
      </c>
      <c r="DZ105" s="411" t="str">
        <f t="shared" ca="1" si="410"/>
        <v>-</v>
      </c>
      <c r="EA105" s="535" cm="1">
        <f t="array" aca="1" ref="EA105" ca="1">INDEX(EA$13:EA104,$B105+1,1)</f>
        <v>0</v>
      </c>
      <c r="EB105" s="535" cm="1">
        <f t="array" aca="1" ref="EB105" ca="1">INDEX(EB$13:EB104,$B105+1,1)</f>
        <v>999999</v>
      </c>
      <c r="EC105" s="535" cm="1">
        <f t="array" aca="1" ref="EC105" ca="1">INDEX(EC$13:EC104,$B105+1,1)</f>
        <v>999999</v>
      </c>
      <c r="ED105" s="535" cm="1">
        <f t="array" aca="1" ref="ED105" ca="1">INDEX(ED$13:ED104,$B105+1,1)</f>
        <v>999999</v>
      </c>
      <c r="EE105" s="535" cm="1">
        <f t="array" aca="1" ref="EE105" ca="1">INDEX(EE$13:EE104,$B105+1,1)</f>
        <v>999999</v>
      </c>
      <c r="EF105" s="535" cm="1">
        <f t="array" aca="1" ref="EF105" ca="1">INDEX(EF$13:EF104,$B105+1,1)</f>
        <v>999999</v>
      </c>
      <c r="EG105" s="535" cm="1">
        <f t="array" aca="1" ref="EG105" ca="1">INDEX(EG$13:EG104,$B105+1,1)</f>
        <v>999999</v>
      </c>
      <c r="EH105" s="535" cm="1">
        <f t="array" aca="1" ref="EH105" ca="1">INDEX(EH$13:EH104,$B105+1,1)</f>
        <v>999999</v>
      </c>
      <c r="EI105" s="535" cm="1">
        <f t="array" aca="1" ref="EI105" ca="1">INDEX(EI$13:EI104,$B105+1,1)</f>
        <v>999999</v>
      </c>
      <c r="EJ105" s="535" cm="1">
        <f t="array" aca="1" ref="EJ105" ca="1">INDEX(EJ$13:EJ104,$B105+1,1)</f>
        <v>999999</v>
      </c>
      <c r="EK105" s="535" cm="1">
        <f t="array" aca="1" ref="EK105" ca="1">INDEX(EK$13:EK104,$B105+1,1)</f>
        <v>999999</v>
      </c>
      <c r="EL105" s="535" cm="1">
        <f t="array" aca="1" ref="EL105" ca="1">INDEX(EL$13:EL104,$B105+1,1)</f>
        <v>999999</v>
      </c>
      <c r="EM105" s="535" cm="1">
        <f t="array" aca="1" ref="EM105" ca="1">INDEX(EM$13:EM104,$B105+1,1)</f>
        <v>999999</v>
      </c>
      <c r="EN105" s="782">
        <f t="shared" ca="1" si="411"/>
        <v>0</v>
      </c>
      <c r="EO105" s="782">
        <f t="shared" ca="1" si="411"/>
        <v>0</v>
      </c>
      <c r="EP105" s="782">
        <f t="shared" ca="1" si="411"/>
        <v>999999</v>
      </c>
      <c r="EQ105" s="800" t="str">
        <f t="shared" ca="1" si="581"/>
        <v>-</v>
      </c>
      <c r="ER105" s="800" t="str">
        <f t="shared" ca="1" si="412"/>
        <v>-</v>
      </c>
      <c r="ES105" s="801">
        <f t="shared" ca="1" si="413"/>
        <v>999999</v>
      </c>
      <c r="ET105" s="802" t="str">
        <f t="shared" ca="1" si="509"/>
        <v>-</v>
      </c>
      <c r="EU105" s="781">
        <f t="shared" ca="1" si="414"/>
        <v>0</v>
      </c>
      <c r="EV105" s="779">
        <f t="shared" ca="1" si="510"/>
        <v>0</v>
      </c>
      <c r="EW105" s="780">
        <f t="shared" ca="1" si="511"/>
        <v>999999</v>
      </c>
      <c r="EX105" s="545" cm="1">
        <f t="array" aca="1" ref="EX105" ca="1">INDEX(i.ELMated,$AB105+1,1)</f>
        <v>0.3</v>
      </c>
      <c r="EY105" s="630" cm="1">
        <f t="array" aca="1" ref="EY105" ca="1">INDEX(i.ELMatedEst,$AA105+1,$T105)</f>
        <v>0.3</v>
      </c>
      <c r="EZ105" s="535" t="str" cm="1">
        <f t="array" aca="1" ref="EZ105" ca="1">INDEX(EZ$13:EZ104,$B105+1,1)</f>
        <v>-</v>
      </c>
      <c r="FA105" s="535" t="str" cm="1">
        <f t="array" aca="1" ref="FA105" ca="1">INDEX(FA$13:FA104,$B105+1,1)</f>
        <v>-</v>
      </c>
      <c r="FB105" s="664">
        <f t="shared" ca="1" si="415"/>
        <v>0</v>
      </c>
      <c r="FC105" s="666">
        <f t="shared" ca="1" si="416"/>
        <v>5.0000000000000001E-3</v>
      </c>
      <c r="FD105" s="191">
        <f t="shared" ca="1" si="512"/>
        <v>0.95</v>
      </c>
      <c r="FE105" s="667">
        <f t="shared" ca="1" si="417"/>
        <v>8.3999999999999991E-2</v>
      </c>
      <c r="FF105" s="667">
        <f ca="1">INDEX(CHOOSE($N105,DataAutumn!i.EL_PropnSold,DataWinter!i.EL_PropnSold,DataSpring!i.EL_PropnSold),$AI105,$T105)*INDEX(i.ELMatedEst,$AB105+1,$T105)*i.dAdultRR_ELPropSold
+INDEX(i.dryman,($AJ105-1)*4+$AI105,FF$7)</f>
        <v>0</v>
      </c>
      <c r="FG105" s="667">
        <f ca="1">INDEX(CHOOSE($N105,DataAutumn!i.EL_PropnSold,DataWinter!i.EL_PropnSold,DataSpring!i.EL_PropnSold),$AI105,$T105)*INDEX(i.ELMatedEst,$AB105+1,$T105)*i.dAdultRR_ELPropSold
+INDEX(i.dryman,($AJ105-1)*4+$AI105,FG$7)</f>
        <v>3.125E-2</v>
      </c>
      <c r="FH105" s="667">
        <f ca="1">INDEX(CHOOSE($N105,DataAutumn!i.EL_PropnSold,DataWinter!i.EL_PropnSold,DataSpring!i.EL_PropnSold),$AI105,$T105)*INDEX(i.ELMatedEst,$AB105+1,$T105)*i.dAdultRR_ELPropSold
+INDEX(i.dryman,($AJ105-1)*4+$AI105,FH$7)</f>
        <v>3.125E-2</v>
      </c>
      <c r="FI105" s="667">
        <f ca="1">INDEX(CHOOSE($N105,DataAutumn!i.EL_PropnSold,DataWinter!i.EL_PropnSold,DataSpring!i.EL_PropnSold),$AI105,$T105)*INDEX(i.ELMatedEst,$AB105+1,$T105)*i.dAdultRR_ELPropSold
+INDEX(i.dryman,($AJ105-1)*4+$AI105,FI$7)</f>
        <v>3.125E-2</v>
      </c>
      <c r="FJ105" s="668">
        <f ca="1">INDEX(CHOOSE($N105,DataAutumn!i.EL_PropnSold,DataWinter!i.EL_PropnSold,DataSpring!i.EL_PropnSold),$AI105,$T105)*INDEX(i.ELMatedEst,$AB105+1,$T105)*i.dAdultLSurv_ELPropSold</f>
        <v>0</v>
      </c>
      <c r="FK105" s="666" t="b">
        <f t="shared" ca="1" si="418"/>
        <v>0</v>
      </c>
      <c r="FL105" s="666" t="b">
        <f t="shared" ca="1" si="418"/>
        <v>0</v>
      </c>
      <c r="FM105" s="716" t="b">
        <f t="shared" ca="1" si="419"/>
        <v>1</v>
      </c>
      <c r="FN105" s="666" t="b">
        <f t="shared" ca="1" si="418"/>
        <v>0</v>
      </c>
      <c r="FO105" s="668">
        <f t="shared" ca="1" si="420"/>
        <v>1</v>
      </c>
      <c r="FP105" s="669">
        <f t="shared" ca="1" si="421"/>
        <v>0</v>
      </c>
      <c r="FQ105" s="670" t="b">
        <f t="shared" ca="1" si="422"/>
        <v>0</v>
      </c>
      <c r="FR105" s="665" t="b">
        <f t="shared" ca="1" si="423"/>
        <v>1</v>
      </c>
      <c r="FS105" s="411" t="b">
        <f t="shared" ca="1" si="423"/>
        <v>0</v>
      </c>
      <c r="FT105" s="411" t="b">
        <f t="shared" ca="1" si="423"/>
        <v>0</v>
      </c>
      <c r="FU105" s="87">
        <f t="shared" ca="1" si="424"/>
        <v>2</v>
      </c>
      <c r="FV105" s="87">
        <f t="shared" ca="1" si="424"/>
        <v>2</v>
      </c>
      <c r="FW105" s="411">
        <f t="shared" ca="1" si="425"/>
        <v>1</v>
      </c>
      <c r="FX105" s="411">
        <f t="shared" ca="1" si="426"/>
        <v>1</v>
      </c>
      <c r="FY105" s="411">
        <f t="shared" ca="1" si="426"/>
        <v>1</v>
      </c>
      <c r="FZ105" s="411">
        <f t="shared" ca="1" si="427"/>
        <v>1</v>
      </c>
      <c r="GA105" s="411">
        <f t="shared" ca="1" si="531"/>
        <v>0.35</v>
      </c>
      <c r="GB105" s="411" t="b">
        <f t="shared" ca="1" si="531"/>
        <v>1</v>
      </c>
      <c r="GC105" s="411" t="b">
        <f t="shared" ca="1" si="531"/>
        <v>0</v>
      </c>
      <c r="GD105" s="411" t="b">
        <f t="shared" ca="1" si="531"/>
        <v>0</v>
      </c>
      <c r="GE105" s="411" t="b">
        <f t="shared" ca="1" si="531"/>
        <v>0</v>
      </c>
      <c r="GF105" s="87">
        <f t="shared" ca="1" si="429"/>
        <v>1</v>
      </c>
      <c r="GG105" s="87">
        <f t="shared" ca="1" si="429"/>
        <v>1</v>
      </c>
      <c r="GH105" s="87">
        <f t="shared" ca="1" si="429"/>
        <v>1</v>
      </c>
      <c r="GI105" s="87">
        <f t="shared" ca="1" si="429"/>
        <v>1</v>
      </c>
      <c r="GJ105" s="87">
        <f t="shared" ca="1" si="429"/>
        <v>1</v>
      </c>
      <c r="GK105" s="87">
        <f t="shared" ca="1" si="429"/>
        <v>1</v>
      </c>
      <c r="GL105" s="87">
        <f t="shared" ca="1" si="429"/>
        <v>1</v>
      </c>
      <c r="GM105" s="87">
        <f t="shared" ca="1" si="429"/>
        <v>1</v>
      </c>
      <c r="GN105" s="411" cm="1">
        <f t="array" aca="1" ref="GN105" ca="1">INDEX(i.dse_type,1,$L105)</f>
        <v>0</v>
      </c>
      <c r="GO105" s="535" t="str" cm="1">
        <f t="array" aca="1" ref="GO105" ca="1">INDEX(GO$13:GO104,$B105+1,1)</f>
        <v>-</v>
      </c>
      <c r="GP105" s="535" t="str" cm="1">
        <f t="array" aca="1" ref="GP105" ca="1">INDEX(GP$13:GP104,$B105+1,1)</f>
        <v>-</v>
      </c>
      <c r="GQ105" s="535" t="str" cm="1">
        <f t="array" aca="1" ref="GQ105" ca="1">INDEX(GQ$13:GQ104,$B105+1,1)</f>
        <v>-</v>
      </c>
      <c r="GR105" s="18"/>
      <c r="GS105" s="535" t="str" cm="1">
        <f t="array" aca="1" ref="GS105" ca="1">INDEX(GS$13:GS104,$B105+1,1)</f>
        <v>-</v>
      </c>
      <c r="GT105" s="535" t="str" cm="1">
        <f t="array" aca="1" ref="GT105" ca="1">INDEX(GT$13:GT104,$B105+1,1)</f>
        <v>-</v>
      </c>
      <c r="GU105" s="535" t="str" cm="1">
        <f t="array" aca="1" ref="GU105" ca="1">INDEX(GU$13:GU104,$B105+1,1)</f>
        <v>-</v>
      </c>
      <c r="GV105" s="411" t="str">
        <f t="shared" si="430"/>
        <v>-</v>
      </c>
      <c r="GW105" s="535" t="str" cm="1">
        <f t="array" aca="1" ref="GW105" ca="1">INDEX(GW$13:GW104,$B105+1,1)</f>
        <v>-</v>
      </c>
      <c r="GX105" s="535" cm="1">
        <f t="array" aca="1" ref="GX105" ca="1">INDEX(GX$13:GX104,$B105+1,1)</f>
        <v>1</v>
      </c>
      <c r="GY105" s="535" cm="1">
        <f t="array" aca="1" ref="GY105" ca="1">INDEX(GY$13:GY104,$B105+1,1)</f>
        <v>1</v>
      </c>
      <c r="GZ105" s="535" t="str" cm="1">
        <f t="array" aca="1" ref="GZ105" ca="1">INDEX(GZ$13:GZ104,$B105+1,1)</f>
        <v>-</v>
      </c>
      <c r="HA105" s="535" t="str" cm="1">
        <f t="array" aca="1" ref="HA105" ca="1">INDEX(HA$13:HA104,$B105+1,1)</f>
        <v>-</v>
      </c>
      <c r="HB105" s="535" t="str" cm="1">
        <f t="array" aca="1" ref="HB105" ca="1">INDEX(HB$13:HB104,$B105+1,1)</f>
        <v>-</v>
      </c>
      <c r="HC105" s="535" t="str" cm="1">
        <f t="array" aca="1" ref="HC105" ca="1">INDEX(HC$13:HC104,$B105+1,1)</f>
        <v>-</v>
      </c>
      <c r="HD105" s="535" t="str" cm="1">
        <f t="array" aca="1" ref="HD105" ca="1">INDEX(HD$13:HD104,$B105+1,1)</f>
        <v>-</v>
      </c>
      <c r="HE105" s="535" t="str" cm="1">
        <f t="array" aca="1" ref="HE105" ca="1">INDEX(HE$13:HE104,$B105+1,1)</f>
        <v>-</v>
      </c>
      <c r="HF105" s="535" t="str" cm="1">
        <f t="array" aca="1" ref="HF105" ca="1">INDEX(HF$13:HF104,$B105+1,1)</f>
        <v>-</v>
      </c>
      <c r="HG105" s="535" t="str" cm="1">
        <f t="array" aca="1" ref="HG105" ca="1">INDEX(HG$13:HG104,$B105+1,1)</f>
        <v>-</v>
      </c>
      <c r="HH105" s="535" t="str" cm="1">
        <f t="array" aca="1" ref="HH105" ca="1">INDEX(HH$13:HH104,$B105+1,1)</f>
        <v>-</v>
      </c>
      <c r="HI105" s="535" t="str" cm="1">
        <f t="array" aca="1" ref="HI105" ca="1">INDEX(HI$13:HI104,$B105+1,1)</f>
        <v>-</v>
      </c>
      <c r="HJ105" s="535" t="str" cm="1">
        <f t="array" aca="1" ref="HJ105" ca="1">INDEX(HJ$13:HJ104,$B105+1,1)</f>
        <v>-</v>
      </c>
      <c r="HK105" s="535" t="str" cm="1">
        <f t="array" aca="1" ref="HK105" ca="1">INDEX(HK$13:HK104,$B105+1,1)</f>
        <v>-</v>
      </c>
      <c r="HL105" s="535" t="str" cm="1">
        <f t="array" aca="1" ref="HL105" ca="1">INDEX(HL$13:HL104,$B105+1,1)</f>
        <v>-</v>
      </c>
      <c r="HM105" s="535" t="str" cm="1">
        <f t="array" aca="1" ref="HM105" ca="1">INDEX(HM$13:HM104,$B105+1,1)</f>
        <v>-</v>
      </c>
      <c r="HN105" s="535" t="str" cm="1">
        <f t="array" aca="1" ref="HN105" ca="1">INDEX(HN$13:HN104,$B105+1,1)</f>
        <v>-</v>
      </c>
      <c r="HO105" s="535" t="str" cm="1">
        <f t="array" aca="1" ref="HO105" ca="1">INDEX(HO$13:HO104,$B105+1,1)</f>
        <v>-</v>
      </c>
      <c r="HP105" s="535" t="str" cm="1">
        <f t="array" aca="1" ref="HP105" ca="1">INDEX(HP$13:HP104,$B105+1,1)</f>
        <v>-</v>
      </c>
      <c r="HQ105" s="535" t="str" cm="1">
        <f t="array" aca="1" ref="HQ105" ca="1">INDEX(HQ$13:HQ104,$B105+1,1)</f>
        <v>-</v>
      </c>
      <c r="HR105" s="535" t="str" cm="1">
        <f t="array" aca="1" ref="HR105" ca="1">INDEX(HR$13:HR104,$B105+1,1)</f>
        <v>-</v>
      </c>
      <c r="HS105" s="535" t="str" cm="1">
        <f t="array" aca="1" ref="HS105" ca="1">INDEX(HS$13:HS104,$B105+1,1)</f>
        <v>-</v>
      </c>
      <c r="HT105" s="535" t="str" cm="1">
        <f t="array" aca="1" ref="HT105" ca="1">INDEX(HT$13:HT104,$B105+1,1)</f>
        <v>-</v>
      </c>
      <c r="HU105" s="411">
        <f t="shared" si="431"/>
        <v>0</v>
      </c>
      <c r="HV105" s="535" t="str" cm="1">
        <f t="array" aca="1" ref="HV105" ca="1">INDEX(HV$13:HV104,$B105+1,1)</f>
        <v>-</v>
      </c>
      <c r="HW105" s="535" cm="1">
        <f t="array" aca="1" ref="HW105" ca="1">INDEX(HW$13:HW104,$B105+1,1)</f>
        <v>1</v>
      </c>
      <c r="HX105" s="535" cm="1">
        <f t="array" aca="1" ref="HX105" ca="1">INDEX(HX$13:HX104,$B105+1,1)</f>
        <v>0</v>
      </c>
      <c r="HY105" s="411">
        <f t="shared" si="432"/>
        <v>0</v>
      </c>
      <c r="HZ105" s="535" cm="1">
        <f t="array" aca="1" ref="HZ105" ca="1">INDEX(HZ$13:HZ104,$B105+1,1)</f>
        <v>0</v>
      </c>
      <c r="IA105" s="411">
        <f t="shared" si="532"/>
        <v>0</v>
      </c>
      <c r="IB105" s="411">
        <f t="shared" si="532"/>
        <v>0</v>
      </c>
      <c r="IC105" s="411">
        <f t="shared" si="532"/>
        <v>0</v>
      </c>
      <c r="ID105" s="411">
        <f t="shared" si="532"/>
        <v>0</v>
      </c>
      <c r="IE105" s="411">
        <f t="shared" si="532"/>
        <v>1</v>
      </c>
      <c r="IF105" s="411">
        <f t="shared" si="532"/>
        <v>0</v>
      </c>
      <c r="IG105" s="535" cm="1">
        <f t="array" aca="1" ref="IG105" ca="1">INDEX(IG$13:IG104,$B105+1,1)</f>
        <v>0</v>
      </c>
      <c r="IH105" s="535" cm="1">
        <f t="array" aca="1" ref="IH105" ca="1">INDEX(IH$13:IH104,$B105+1,1)</f>
        <v>0</v>
      </c>
      <c r="II105" s="535" cm="1">
        <f t="array" aca="1" ref="II105" ca="1">INDEX(II$13:II104,$B105+1,1)</f>
        <v>0</v>
      </c>
      <c r="IJ105" s="535" cm="1">
        <f t="array" aca="1" ref="IJ105" ca="1">INDEX(IJ$13:IJ104,$B105+1,1)</f>
        <v>0</v>
      </c>
      <c r="IK105" s="18"/>
      <c r="IL105" s="535" t="str" cm="1">
        <f t="array" aca="1" ref="IL105" ca="1">INDEX(IL$13:IL104,$B105+1,1)</f>
        <v>-</v>
      </c>
      <c r="IM105" s="535" t="str" cm="1">
        <f t="array" aca="1" ref="IM105" ca="1">INDEX(IM$13:IM104,$B105+1,1)</f>
        <v>-</v>
      </c>
      <c r="IN105" s="535" t="str" cm="1">
        <f t="array" aca="1" ref="IN105" ca="1">INDEX(IN$13:IN104,$B105+1,1)</f>
        <v>-</v>
      </c>
      <c r="IO105" s="535" t="str" cm="1">
        <f t="array" aca="1" ref="IO105" ca="1">INDEX(IO$13:IO104,$B105+1,1)</f>
        <v>-</v>
      </c>
      <c r="IP105" s="535" t="str" cm="1">
        <f t="array" aca="1" ref="IP105" ca="1">INDEX(IP$13:IP104,$B105+1,1)</f>
        <v>-</v>
      </c>
      <c r="IQ105" s="535" t="str" cm="1">
        <f t="array" aca="1" ref="IQ105" ca="1">INDEX(IQ$13:IQ104,$B105+1,1)</f>
        <v>-</v>
      </c>
      <c r="IR105" s="535" t="str" cm="1">
        <f t="array" aca="1" ref="IR105" ca="1">INDEX(IR$13:IR104,$B105+1,1)</f>
        <v>-</v>
      </c>
      <c r="IS105" s="535" t="str" cm="1">
        <f t="array" aca="1" ref="IS105" ca="1">INDEX(IS$13:IS104,$B105+1,1)</f>
        <v>-</v>
      </c>
      <c r="IT105" s="535" t="str" cm="1">
        <f t="array" aca="1" ref="IT105" ca="1">INDEX(IT$13:IT104,$B105+1,1)</f>
        <v>-</v>
      </c>
      <c r="IU105" s="535" t="str" cm="1">
        <f t="array" aca="1" ref="IU105" ca="1">INDEX(IU$13:IU104,$B105+1,1)</f>
        <v>-</v>
      </c>
      <c r="IV105" s="535" t="str" cm="1">
        <f t="array" aca="1" ref="IV105" ca="1">INDEX(IV$13:IV104,$B105+1,1)</f>
        <v>-</v>
      </c>
      <c r="IW105" s="535" t="str" cm="1">
        <f t="array" aca="1" ref="IW105" ca="1">INDEX(IW$13:IW104,$B105+1,1)</f>
        <v>-</v>
      </c>
      <c r="IX105" s="535" t="str" cm="1">
        <f t="array" aca="1" ref="IX105" ca="1">INDEX(IX$13:IX104,$B105+1,1)</f>
        <v>-</v>
      </c>
      <c r="IY105" s="535" t="str" cm="1">
        <f t="array" aca="1" ref="IY105" ca="1">INDEX(IY$13:IY104,$B105+1,1)</f>
        <v>-</v>
      </c>
      <c r="IZ105" s="535" t="str" cm="1">
        <f t="array" aca="1" ref="IZ105" ca="1">INDEX(IZ$13:IZ104,$B105+1,1)</f>
        <v>-</v>
      </c>
      <c r="JA105" s="535" t="str" cm="1">
        <f t="array" aca="1" ref="JA105" ca="1">INDEX(JA$13:JA104,$B105+1,1)</f>
        <v>-</v>
      </c>
      <c r="JB105" s="535" cm="1">
        <f t="array" aca="1" ref="JB105" ca="1">INDEX(JB$13:JB104,$B105+1,1)</f>
        <v>0</v>
      </c>
      <c r="JC105" s="535" cm="1">
        <f t="array" aca="1" ref="JC105" ca="1">INDEX(JC$13:JC104,$B105+1,1)</f>
        <v>0</v>
      </c>
      <c r="JD105" s="545" cm="1">
        <f t="array" aca="1" ref="JD105" ca="1">IF(AND($N105=JD$10,$AS105&lt;&gt;0),INDEX(i.LTWFeedLevels,$AS105,12),0)</f>
        <v>0</v>
      </c>
      <c r="JE105" s="630" cm="1">
        <f t="array" aca="1" ref="JE105" ca="1">IF(AND($N105=JE$10,$AT105&lt;&gt;0),INDEX(i.LTWFeedLevels,$AT105,12),0)</f>
        <v>0</v>
      </c>
      <c r="JF105" s="457">
        <f t="shared" ca="1" si="513"/>
        <v>0</v>
      </c>
      <c r="JG105" s="457">
        <f t="shared" ca="1" si="434"/>
        <v>0</v>
      </c>
      <c r="JH105" s="457">
        <f t="shared" ca="1" si="435"/>
        <v>0</v>
      </c>
      <c r="JI105" s="545" cm="1">
        <f t="array" aca="1" ref="JI105" ca="1">IF(AND($N105=JI$10,$AS105&lt;&gt;0),INDEX(i.LTWFeedLevels,$AS105,12),0)</f>
        <v>0</v>
      </c>
      <c r="JJ105" s="630" cm="1">
        <f t="array" aca="1" ref="JJ105" ca="1">IF(AND($N105=JJ$10,$AT105&lt;&gt;0),INDEX(i.LTWFeedLevels,$AT105,12),0)</f>
        <v>0</v>
      </c>
      <c r="JK105" s="457">
        <f t="shared" ca="1" si="436"/>
        <v>0</v>
      </c>
      <c r="JL105" s="457">
        <f t="shared" ca="1" si="437"/>
        <v>0</v>
      </c>
      <c r="JM105" s="457">
        <f t="shared" ca="1" si="438"/>
        <v>0</v>
      </c>
      <c r="JN105" s="545" cm="1">
        <f t="array" aca="1" ref="JN105" ca="1">IF(AND($N105=JN$10,$AS105&lt;&gt;0),INDEX(i.LTWFeedLevels,$AS105,12),0)</f>
        <v>0</v>
      </c>
      <c r="JO105" s="630" cm="1">
        <f t="array" aca="1" ref="JO105" ca="1">IF(AND($N105=JO$10,$AT105&lt;&gt;0),INDEX(i.LTWFeedLevels,$AT105,12),0)</f>
        <v>0</v>
      </c>
      <c r="JP105" s="457">
        <f t="shared" ca="1" si="439"/>
        <v>0</v>
      </c>
      <c r="JQ105" s="457">
        <f t="shared" ca="1" si="440"/>
        <v>0</v>
      </c>
      <c r="JR105" s="457">
        <f t="shared" ca="1" si="441"/>
        <v>0</v>
      </c>
      <c r="JS105" s="189">
        <f t="shared" ca="1" si="533"/>
        <v>0</v>
      </c>
      <c r="JT105" s="189">
        <f t="shared" ca="1" si="533"/>
        <v>0</v>
      </c>
      <c r="JU105" s="189">
        <f t="shared" ca="1" si="533"/>
        <v>0</v>
      </c>
      <c r="JV105" s="189">
        <f t="shared" ca="1" si="533"/>
        <v>0</v>
      </c>
      <c r="JW105" s="189">
        <f t="shared" ca="1" si="533"/>
        <v>0</v>
      </c>
      <c r="JX105" s="189">
        <f t="shared" ca="1" si="533"/>
        <v>0</v>
      </c>
      <c r="JY105" s="189">
        <f t="shared" ca="1" si="533"/>
        <v>0</v>
      </c>
      <c r="JZ105" s="189">
        <f t="shared" ca="1" si="533"/>
        <v>0</v>
      </c>
      <c r="KA105" s="189">
        <f t="shared" ca="1" si="533"/>
        <v>0</v>
      </c>
      <c r="KB105" s="189">
        <f t="shared" ca="1" si="533"/>
        <v>0</v>
      </c>
      <c r="KC105" s="189">
        <f t="shared" ca="1" si="534"/>
        <v>0</v>
      </c>
      <c r="KD105" s="189">
        <f t="shared" ca="1" si="534"/>
        <v>0</v>
      </c>
      <c r="KE105" s="189">
        <f t="shared" ca="1" si="534"/>
        <v>0</v>
      </c>
      <c r="KF105" s="189">
        <f t="shared" ca="1" si="534"/>
        <v>0</v>
      </c>
      <c r="KG105" s="189">
        <f t="shared" ca="1" si="534"/>
        <v>0</v>
      </c>
      <c r="KH105" s="189">
        <f t="shared" ca="1" si="534"/>
        <v>0</v>
      </c>
      <c r="KI105" s="189">
        <f t="shared" ca="1" si="534"/>
        <v>0</v>
      </c>
      <c r="KJ105" s="189">
        <f t="shared" ca="1" si="534"/>
        <v>0</v>
      </c>
      <c r="KK105" s="189">
        <f t="shared" ca="1" si="534"/>
        <v>0</v>
      </c>
      <c r="KL105" s="189">
        <f t="shared" ca="1" si="534"/>
        <v>0</v>
      </c>
      <c r="KM105" s="189">
        <f t="shared" ca="1" si="535"/>
        <v>0</v>
      </c>
      <c r="KN105" s="189">
        <f t="shared" ca="1" si="535"/>
        <v>0</v>
      </c>
      <c r="KO105" s="189">
        <f t="shared" ca="1" si="535"/>
        <v>0</v>
      </c>
      <c r="KP105" s="189">
        <f t="shared" ca="1" si="535"/>
        <v>0</v>
      </c>
      <c r="KQ105" s="189">
        <f t="shared" ca="1" si="535"/>
        <v>0</v>
      </c>
      <c r="KR105" s="189">
        <f t="shared" ca="1" si="535"/>
        <v>0</v>
      </c>
      <c r="KS105" s="189">
        <f t="shared" ca="1" si="535"/>
        <v>0</v>
      </c>
      <c r="KT105" s="189">
        <f t="shared" ca="1" si="535"/>
        <v>0</v>
      </c>
      <c r="KU105" s="189">
        <f t="shared" ca="1" si="535"/>
        <v>0</v>
      </c>
      <c r="KV105" s="189">
        <f t="shared" ca="1" si="535"/>
        <v>0</v>
      </c>
      <c r="KW105" s="189">
        <f t="shared" ca="1" si="536"/>
        <v>0</v>
      </c>
      <c r="KX105" s="189">
        <f t="shared" ca="1" si="536"/>
        <v>0</v>
      </c>
      <c r="KY105" s="189">
        <f t="shared" ca="1" si="536"/>
        <v>0</v>
      </c>
      <c r="KZ105" s="189">
        <f t="shared" ca="1" si="536"/>
        <v>0</v>
      </c>
      <c r="LA105" s="189">
        <f t="shared" ca="1" si="536"/>
        <v>0</v>
      </c>
      <c r="LB105" s="189">
        <f t="shared" ca="1" si="536"/>
        <v>0</v>
      </c>
      <c r="LC105" s="189">
        <f t="shared" ca="1" si="536"/>
        <v>0</v>
      </c>
      <c r="LD105" s="189">
        <f t="shared" ca="1" si="536"/>
        <v>0</v>
      </c>
      <c r="LE105" s="189">
        <f t="shared" ca="1" si="536"/>
        <v>0</v>
      </c>
      <c r="LF105" s="189">
        <f t="shared" ca="1" si="536"/>
        <v>0</v>
      </c>
      <c r="LG105" s="189">
        <f t="shared" ca="1" si="537"/>
        <v>0</v>
      </c>
      <c r="LH105" s="189">
        <f t="shared" ca="1" si="537"/>
        <v>0</v>
      </c>
      <c r="LI105" s="189">
        <f t="shared" ca="1" si="537"/>
        <v>0</v>
      </c>
      <c r="LJ105" s="189">
        <f t="shared" ca="1" si="537"/>
        <v>0</v>
      </c>
      <c r="LK105" s="189">
        <f t="shared" ca="1" si="537"/>
        <v>0</v>
      </c>
      <c r="LL105" s="189">
        <f t="shared" ca="1" si="537"/>
        <v>0</v>
      </c>
      <c r="LM105" s="189">
        <f t="shared" ca="1" si="537"/>
        <v>0</v>
      </c>
      <c r="LN105" s="189">
        <f t="shared" ca="1" si="537"/>
        <v>0</v>
      </c>
      <c r="LO105" s="189">
        <f t="shared" ca="1" si="537"/>
        <v>0</v>
      </c>
      <c r="LP105" s="189">
        <f t="shared" ca="1" si="537"/>
        <v>0</v>
      </c>
      <c r="LQ105" s="189">
        <f t="shared" ca="1" si="538"/>
        <v>0</v>
      </c>
      <c r="LR105" s="189">
        <f t="shared" ca="1" si="538"/>
        <v>0</v>
      </c>
      <c r="LS105" s="189">
        <f t="shared" ca="1" si="538"/>
        <v>0</v>
      </c>
      <c r="LT105" s="189">
        <f t="shared" ca="1" si="538"/>
        <v>0</v>
      </c>
      <c r="LU105" s="189">
        <f t="shared" ca="1" si="538"/>
        <v>0</v>
      </c>
      <c r="LV105" s="189">
        <f t="shared" ca="1" si="538"/>
        <v>0</v>
      </c>
      <c r="LW105" s="189">
        <f t="shared" ca="1" si="538"/>
        <v>0</v>
      </c>
      <c r="LX105" s="189">
        <f t="shared" ca="1" si="538"/>
        <v>0</v>
      </c>
      <c r="LY105" s="189">
        <f t="shared" ca="1" si="538"/>
        <v>0</v>
      </c>
      <c r="LZ105" s="189">
        <f t="shared" ca="1" si="538"/>
        <v>0</v>
      </c>
      <c r="MA105" s="189">
        <f t="shared" ca="1" si="539"/>
        <v>0</v>
      </c>
      <c r="MB105" s="189">
        <f t="shared" ca="1" si="539"/>
        <v>0</v>
      </c>
      <c r="MC105" s="189">
        <f t="shared" ca="1" si="539"/>
        <v>0</v>
      </c>
      <c r="MD105" s="189">
        <f t="shared" ca="1" si="539"/>
        <v>0</v>
      </c>
      <c r="ME105" s="189">
        <f t="shared" ca="1" si="539"/>
        <v>0</v>
      </c>
      <c r="MF105" s="189">
        <f t="shared" ca="1" si="539"/>
        <v>0</v>
      </c>
      <c r="MG105" s="189">
        <f t="shared" ca="1" si="539"/>
        <v>0</v>
      </c>
      <c r="MH105" s="189">
        <f t="shared" ca="1" si="539"/>
        <v>0</v>
      </c>
      <c r="MI105" s="189">
        <f t="shared" ca="1" si="539"/>
        <v>0</v>
      </c>
      <c r="MJ105" s="189">
        <f t="shared" ca="1" si="539"/>
        <v>0</v>
      </c>
      <c r="MK105" s="189">
        <f t="shared" ca="1" si="539"/>
        <v>0</v>
      </c>
      <c r="ML105" s="189">
        <f t="shared" ca="1" si="539"/>
        <v>0</v>
      </c>
      <c r="MM105" s="557">
        <f t="shared" ca="1" si="540"/>
        <v>0</v>
      </c>
      <c r="MN105" s="557">
        <f t="shared" ca="1" si="540"/>
        <v>0</v>
      </c>
      <c r="MO105" s="557">
        <f t="shared" ca="1" si="540"/>
        <v>0</v>
      </c>
      <c r="MP105" s="557">
        <f t="shared" ca="1" si="540"/>
        <v>0</v>
      </c>
      <c r="MQ105" s="557">
        <f t="shared" ca="1" si="540"/>
        <v>0</v>
      </c>
      <c r="MR105" s="557">
        <f t="shared" ca="1" si="540"/>
        <v>0</v>
      </c>
      <c r="MS105" s="557">
        <f t="shared" ca="1" si="540"/>
        <v>0</v>
      </c>
      <c r="MT105" s="557">
        <f t="shared" ca="1" si="540"/>
        <v>0</v>
      </c>
      <c r="MU105" s="557">
        <f t="shared" ca="1" si="540"/>
        <v>0</v>
      </c>
      <c r="MV105" s="557">
        <f t="shared" ca="1" si="540"/>
        <v>0</v>
      </c>
      <c r="MW105" s="557">
        <f t="shared" ca="1" si="541"/>
        <v>0</v>
      </c>
      <c r="MX105" s="557">
        <f t="shared" ca="1" si="541"/>
        <v>0</v>
      </c>
      <c r="MY105" s="557">
        <f t="shared" ca="1" si="541"/>
        <v>0</v>
      </c>
      <c r="MZ105" s="557">
        <f t="shared" ca="1" si="541"/>
        <v>0</v>
      </c>
      <c r="NA105" s="557">
        <f t="shared" ca="1" si="541"/>
        <v>0</v>
      </c>
      <c r="NB105" s="557">
        <f t="shared" ca="1" si="541"/>
        <v>0</v>
      </c>
      <c r="NC105" s="557">
        <f t="shared" ca="1" si="541"/>
        <v>0</v>
      </c>
      <c r="ND105" s="557">
        <f t="shared" ca="1" si="541"/>
        <v>0</v>
      </c>
      <c r="NE105" s="557">
        <f t="shared" ca="1" si="541"/>
        <v>0</v>
      </c>
      <c r="NF105" s="557">
        <f t="shared" ca="1" si="541"/>
        <v>0</v>
      </c>
      <c r="NG105" s="557">
        <f t="shared" ca="1" si="542"/>
        <v>0</v>
      </c>
      <c r="NH105" s="557">
        <f t="shared" ca="1" si="542"/>
        <v>0</v>
      </c>
      <c r="NI105" s="557">
        <f t="shared" ca="1" si="542"/>
        <v>0</v>
      </c>
      <c r="NJ105" s="557">
        <f t="shared" ca="1" si="542"/>
        <v>0</v>
      </c>
      <c r="NK105" s="557">
        <f t="shared" ca="1" si="542"/>
        <v>0</v>
      </c>
      <c r="NL105" s="557">
        <f t="shared" ca="1" si="542"/>
        <v>0</v>
      </c>
      <c r="NM105" s="557">
        <f t="shared" ca="1" si="542"/>
        <v>0</v>
      </c>
      <c r="NN105" s="557">
        <f t="shared" ca="1" si="542"/>
        <v>0</v>
      </c>
      <c r="NO105" s="557">
        <f t="shared" ca="1" si="542"/>
        <v>0</v>
      </c>
      <c r="NP105" s="557">
        <f t="shared" ca="1" si="542"/>
        <v>0</v>
      </c>
      <c r="NQ105" s="557">
        <f t="shared" ca="1" si="543"/>
        <v>0</v>
      </c>
      <c r="NR105" s="557">
        <f t="shared" ca="1" si="543"/>
        <v>0</v>
      </c>
      <c r="NS105" s="557">
        <f t="shared" ca="1" si="543"/>
        <v>0</v>
      </c>
      <c r="NT105" s="557">
        <f t="shared" ca="1" si="543"/>
        <v>0</v>
      </c>
      <c r="NU105" s="557">
        <f t="shared" ca="1" si="543"/>
        <v>0</v>
      </c>
      <c r="NV105" s="557">
        <f t="shared" ca="1" si="543"/>
        <v>0</v>
      </c>
      <c r="NW105" s="557">
        <f t="shared" ca="1" si="543"/>
        <v>0</v>
      </c>
      <c r="NX105" s="557">
        <f t="shared" ca="1" si="543"/>
        <v>0</v>
      </c>
      <c r="NY105" s="557">
        <f t="shared" ca="1" si="543"/>
        <v>0</v>
      </c>
      <c r="NZ105" s="557">
        <f t="shared" ca="1" si="543"/>
        <v>0</v>
      </c>
      <c r="OA105" s="557">
        <f t="shared" ca="1" si="544"/>
        <v>0</v>
      </c>
      <c r="OB105" s="557">
        <f t="shared" ca="1" si="544"/>
        <v>0</v>
      </c>
      <c r="OC105" s="557">
        <f t="shared" ca="1" si="544"/>
        <v>0</v>
      </c>
      <c r="OD105" s="557">
        <f t="shared" ca="1" si="544"/>
        <v>0</v>
      </c>
      <c r="OE105" s="557">
        <f t="shared" ca="1" si="544"/>
        <v>0</v>
      </c>
      <c r="OF105" s="557">
        <f t="shared" ca="1" si="544"/>
        <v>0</v>
      </c>
      <c r="OG105" s="557">
        <f t="shared" ca="1" si="544"/>
        <v>0</v>
      </c>
      <c r="OH105" s="557">
        <f t="shared" ca="1" si="544"/>
        <v>0</v>
      </c>
      <c r="OI105" s="557">
        <f t="shared" ca="1" si="544"/>
        <v>0</v>
      </c>
      <c r="OJ105" s="557">
        <f t="shared" ca="1" si="544"/>
        <v>0</v>
      </c>
      <c r="OK105" s="557">
        <f t="shared" ca="1" si="545"/>
        <v>0</v>
      </c>
      <c r="OL105" s="557">
        <f t="shared" ca="1" si="545"/>
        <v>0</v>
      </c>
      <c r="OM105" s="557">
        <f t="shared" ca="1" si="545"/>
        <v>0</v>
      </c>
      <c r="ON105" s="557">
        <f t="shared" ca="1" si="545"/>
        <v>0</v>
      </c>
      <c r="OO105" s="557">
        <f t="shared" ca="1" si="545"/>
        <v>0</v>
      </c>
      <c r="OP105" s="557">
        <f t="shared" ca="1" si="545"/>
        <v>0</v>
      </c>
      <c r="OQ105" s="557">
        <f t="shared" ca="1" si="545"/>
        <v>0</v>
      </c>
      <c r="OR105" s="557">
        <f t="shared" ca="1" si="545"/>
        <v>0</v>
      </c>
      <c r="OS105" s="557">
        <f t="shared" ca="1" si="545"/>
        <v>0</v>
      </c>
      <c r="OT105" s="557">
        <f t="shared" ca="1" si="545"/>
        <v>0</v>
      </c>
      <c r="OU105" s="557">
        <f t="shared" ca="1" si="546"/>
        <v>0</v>
      </c>
      <c r="OV105" s="557">
        <f t="shared" ca="1" si="546"/>
        <v>0</v>
      </c>
      <c r="OW105" s="557">
        <f t="shared" ca="1" si="546"/>
        <v>0</v>
      </c>
      <c r="OX105" s="557">
        <f t="shared" ca="1" si="546"/>
        <v>0</v>
      </c>
      <c r="OY105" s="557">
        <f t="shared" ca="1" si="546"/>
        <v>0</v>
      </c>
      <c r="OZ105" s="557">
        <f t="shared" ca="1" si="546"/>
        <v>0</v>
      </c>
      <c r="PA105" s="557">
        <f t="shared" ca="1" si="546"/>
        <v>0</v>
      </c>
      <c r="PB105" s="557">
        <f t="shared" ca="1" si="546"/>
        <v>0</v>
      </c>
      <c r="PC105" s="557">
        <f t="shared" ca="1" si="546"/>
        <v>0</v>
      </c>
      <c r="PD105" s="557">
        <f t="shared" ca="1" si="546"/>
        <v>0</v>
      </c>
      <c r="PE105" s="557">
        <f t="shared" ca="1" si="547"/>
        <v>0</v>
      </c>
      <c r="PF105" s="557">
        <f t="shared" ca="1" si="547"/>
        <v>0</v>
      </c>
      <c r="PG105" s="557">
        <f t="shared" ca="1" si="547"/>
        <v>0</v>
      </c>
      <c r="PH105" s="557">
        <f t="shared" ca="1" si="547"/>
        <v>0</v>
      </c>
      <c r="PI105" s="557">
        <f t="shared" ca="1" si="547"/>
        <v>0</v>
      </c>
      <c r="PJ105" s="557">
        <f t="shared" ca="1" si="547"/>
        <v>0</v>
      </c>
      <c r="PK105" s="557">
        <f t="shared" ca="1" si="547"/>
        <v>0</v>
      </c>
      <c r="PL105" s="557">
        <f t="shared" ca="1" si="547"/>
        <v>0</v>
      </c>
      <c r="PM105" s="557">
        <f t="shared" ca="1" si="547"/>
        <v>0</v>
      </c>
      <c r="PN105" s="557">
        <f t="shared" ca="1" si="547"/>
        <v>0</v>
      </c>
      <c r="PO105" s="557">
        <f t="shared" ca="1" si="548"/>
        <v>0</v>
      </c>
      <c r="PP105" s="557">
        <f t="shared" ca="1" si="548"/>
        <v>0</v>
      </c>
      <c r="PQ105" s="557">
        <f t="shared" ca="1" si="548"/>
        <v>0</v>
      </c>
      <c r="PR105" s="557">
        <f t="shared" ca="1" si="548"/>
        <v>0</v>
      </c>
      <c r="PS105" s="557">
        <f t="shared" ca="1" si="548"/>
        <v>0</v>
      </c>
      <c r="PT105" s="557">
        <f t="shared" ca="1" si="548"/>
        <v>0</v>
      </c>
      <c r="PU105" s="557">
        <f t="shared" ca="1" si="548"/>
        <v>0</v>
      </c>
      <c r="PV105" s="557">
        <f t="shared" ca="1" si="548"/>
        <v>0</v>
      </c>
      <c r="PW105" s="557">
        <f t="shared" ca="1" si="548"/>
        <v>0</v>
      </c>
      <c r="PX105" s="557">
        <f t="shared" ca="1" si="548"/>
        <v>0</v>
      </c>
      <c r="PY105" s="557">
        <f t="shared" ca="1" si="549"/>
        <v>0</v>
      </c>
      <c r="PZ105" s="557">
        <f t="shared" ca="1" si="549"/>
        <v>0</v>
      </c>
      <c r="QA105" s="557">
        <f t="shared" ca="1" si="549"/>
        <v>0</v>
      </c>
      <c r="QB105" s="557">
        <f t="shared" ca="1" si="549"/>
        <v>0</v>
      </c>
      <c r="QC105" s="557">
        <f t="shared" ca="1" si="549"/>
        <v>0</v>
      </c>
      <c r="QD105" s="557">
        <f t="shared" ca="1" si="549"/>
        <v>0</v>
      </c>
      <c r="QE105" s="557">
        <f t="shared" ca="1" si="549"/>
        <v>0</v>
      </c>
      <c r="QF105" s="557">
        <f t="shared" ca="1" si="549"/>
        <v>0</v>
      </c>
      <c r="QG105" s="557">
        <f t="shared" ca="1" si="549"/>
        <v>0</v>
      </c>
      <c r="QH105" s="557">
        <f t="shared" ca="1" si="549"/>
        <v>0</v>
      </c>
      <c r="QI105" s="557">
        <f t="shared" ca="1" si="550"/>
        <v>0</v>
      </c>
      <c r="QJ105" s="557">
        <f t="shared" ca="1" si="550"/>
        <v>0</v>
      </c>
      <c r="QK105" s="557">
        <f t="shared" ca="1" si="550"/>
        <v>0</v>
      </c>
      <c r="QL105" s="557">
        <f t="shared" ca="1" si="550"/>
        <v>0</v>
      </c>
      <c r="QM105" s="557">
        <f t="shared" ca="1" si="550"/>
        <v>0</v>
      </c>
      <c r="QN105" s="557">
        <f t="shared" ca="1" si="550"/>
        <v>0</v>
      </c>
      <c r="QO105" s="557">
        <f t="shared" ca="1" si="550"/>
        <v>0</v>
      </c>
      <c r="QP105" s="557">
        <f t="shared" ca="1" si="550"/>
        <v>0</v>
      </c>
      <c r="QQ105" s="557">
        <f t="shared" ca="1" si="550"/>
        <v>0</v>
      </c>
      <c r="QR105" s="557">
        <f t="shared" ca="1" si="550"/>
        <v>0</v>
      </c>
      <c r="QS105" s="557">
        <f t="shared" ca="1" si="551"/>
        <v>0</v>
      </c>
      <c r="QT105" s="557">
        <f t="shared" ca="1" si="551"/>
        <v>0</v>
      </c>
      <c r="QU105" s="557">
        <f t="shared" ca="1" si="551"/>
        <v>0</v>
      </c>
      <c r="QV105" s="557">
        <f t="shared" ca="1" si="551"/>
        <v>0</v>
      </c>
      <c r="QW105" s="557">
        <f t="shared" ca="1" si="551"/>
        <v>0</v>
      </c>
      <c r="QX105" s="557">
        <f t="shared" ca="1" si="551"/>
        <v>0</v>
      </c>
      <c r="QY105" s="557">
        <f t="shared" ca="1" si="551"/>
        <v>0</v>
      </c>
      <c r="QZ105" s="557">
        <f t="shared" ca="1" si="551"/>
        <v>0</v>
      </c>
      <c r="RA105" s="557">
        <f t="shared" ca="1" si="551"/>
        <v>0</v>
      </c>
      <c r="RB105" s="557">
        <f t="shared" ca="1" si="551"/>
        <v>0</v>
      </c>
      <c r="RC105" s="557">
        <f t="shared" ca="1" si="552"/>
        <v>0</v>
      </c>
      <c r="RD105" s="557">
        <f t="shared" ca="1" si="552"/>
        <v>0</v>
      </c>
      <c r="RE105" s="557">
        <f t="shared" ca="1" si="552"/>
        <v>0</v>
      </c>
      <c r="RF105" s="557">
        <f t="shared" ca="1" si="552"/>
        <v>0</v>
      </c>
      <c r="RG105" s="557">
        <f t="shared" ca="1" si="552"/>
        <v>0</v>
      </c>
      <c r="RH105" s="557">
        <f t="shared" ca="1" si="552"/>
        <v>0</v>
      </c>
      <c r="RI105" s="557">
        <f t="shared" ca="1" si="552"/>
        <v>0</v>
      </c>
      <c r="RJ105" s="557">
        <f t="shared" ca="1" si="552"/>
        <v>0</v>
      </c>
      <c r="RK105" s="557">
        <f t="shared" ca="1" si="552"/>
        <v>0</v>
      </c>
      <c r="RL105" s="557">
        <f t="shared" ca="1" si="552"/>
        <v>0</v>
      </c>
      <c r="RM105" s="557">
        <f t="shared" ca="1" si="553"/>
        <v>0</v>
      </c>
      <c r="RN105" s="557">
        <f t="shared" ca="1" si="553"/>
        <v>0</v>
      </c>
      <c r="RO105" s="557">
        <f t="shared" ca="1" si="553"/>
        <v>0</v>
      </c>
      <c r="RP105" s="557">
        <f t="shared" ca="1" si="553"/>
        <v>0</v>
      </c>
      <c r="RQ105" s="557">
        <f t="shared" ca="1" si="553"/>
        <v>0</v>
      </c>
      <c r="RR105" s="557">
        <f t="shared" ca="1" si="553"/>
        <v>0</v>
      </c>
      <c r="RS105" s="557">
        <f t="shared" ca="1" si="553"/>
        <v>0</v>
      </c>
      <c r="RT105" s="557">
        <f t="shared" ca="1" si="553"/>
        <v>0</v>
      </c>
      <c r="RU105" s="557">
        <f t="shared" ca="1" si="553"/>
        <v>0</v>
      </c>
      <c r="RV105" s="557">
        <f t="shared" ca="1" si="553"/>
        <v>0</v>
      </c>
      <c r="RW105" s="557">
        <f t="shared" ca="1" si="554"/>
        <v>0</v>
      </c>
      <c r="RX105" s="557">
        <f t="shared" ca="1" si="554"/>
        <v>0</v>
      </c>
      <c r="RY105" s="557">
        <f t="shared" ca="1" si="554"/>
        <v>0</v>
      </c>
      <c r="RZ105" s="557">
        <f t="shared" ca="1" si="554"/>
        <v>0</v>
      </c>
      <c r="SA105" s="557">
        <f t="shared" ca="1" si="554"/>
        <v>0</v>
      </c>
      <c r="SB105" s="557">
        <f t="shared" ca="1" si="554"/>
        <v>0</v>
      </c>
      <c r="SC105" s="557">
        <f t="shared" ca="1" si="554"/>
        <v>0</v>
      </c>
      <c r="SD105" s="557">
        <f t="shared" ca="1" si="554"/>
        <v>0</v>
      </c>
      <c r="SE105" s="557">
        <f t="shared" ca="1" si="554"/>
        <v>0</v>
      </c>
      <c r="SF105" s="557">
        <f t="shared" ca="1" si="554"/>
        <v>0</v>
      </c>
      <c r="SG105" s="557">
        <f t="shared" ca="1" si="555"/>
        <v>0</v>
      </c>
      <c r="SH105" s="557">
        <f t="shared" ca="1" si="555"/>
        <v>0</v>
      </c>
      <c r="SI105" s="557">
        <f t="shared" ca="1" si="555"/>
        <v>0</v>
      </c>
      <c r="SJ105" s="557">
        <f t="shared" ca="1" si="555"/>
        <v>0</v>
      </c>
      <c r="SK105" s="557">
        <f t="shared" ca="1" si="555"/>
        <v>0</v>
      </c>
      <c r="SL105" s="557">
        <f t="shared" ca="1" si="555"/>
        <v>0</v>
      </c>
      <c r="SM105" s="557">
        <f t="shared" ca="1" si="555"/>
        <v>0</v>
      </c>
      <c r="SN105" s="557">
        <f t="shared" ca="1" si="555"/>
        <v>0</v>
      </c>
      <c r="SO105" s="557">
        <f t="shared" ca="1" si="555"/>
        <v>0</v>
      </c>
      <c r="SP105" s="557">
        <f t="shared" ca="1" si="555"/>
        <v>0</v>
      </c>
      <c r="SQ105" s="557">
        <f t="shared" ca="1" si="556"/>
        <v>0</v>
      </c>
      <c r="SR105" s="557">
        <f t="shared" ca="1" si="556"/>
        <v>0</v>
      </c>
      <c r="SS105" s="557">
        <f t="shared" ca="1" si="556"/>
        <v>0</v>
      </c>
      <c r="ST105" s="557">
        <f t="shared" ca="1" si="556"/>
        <v>0</v>
      </c>
      <c r="SU105" s="557">
        <f t="shared" ca="1" si="556"/>
        <v>0</v>
      </c>
      <c r="SV105" s="557">
        <f t="shared" ca="1" si="556"/>
        <v>0</v>
      </c>
      <c r="SW105" s="557">
        <f t="shared" ca="1" si="556"/>
        <v>0</v>
      </c>
      <c r="SX105" s="557">
        <f t="shared" ca="1" si="556"/>
        <v>0</v>
      </c>
      <c r="SY105" s="557">
        <f t="shared" ca="1" si="556"/>
        <v>0</v>
      </c>
      <c r="SZ105" s="557">
        <f t="shared" ca="1" si="556"/>
        <v>0</v>
      </c>
      <c r="TA105" s="557">
        <f t="shared" ca="1" si="557"/>
        <v>0</v>
      </c>
      <c r="TB105" s="557">
        <f t="shared" ca="1" si="557"/>
        <v>0</v>
      </c>
      <c r="TC105" s="557">
        <f t="shared" ca="1" si="557"/>
        <v>0</v>
      </c>
      <c r="TD105" s="557">
        <f t="shared" ca="1" si="557"/>
        <v>0</v>
      </c>
      <c r="TE105" s="557">
        <f t="shared" ca="1" si="557"/>
        <v>0</v>
      </c>
      <c r="TF105" s="557">
        <f t="shared" ca="1" si="557"/>
        <v>0</v>
      </c>
      <c r="TG105" s="557">
        <f t="shared" ca="1" si="557"/>
        <v>0</v>
      </c>
      <c r="TH105" s="557">
        <f t="shared" ca="1" si="557"/>
        <v>0</v>
      </c>
      <c r="TI105" s="557">
        <f t="shared" ca="1" si="557"/>
        <v>0</v>
      </c>
      <c r="TJ105" s="557">
        <f t="shared" ca="1" si="557"/>
        <v>0</v>
      </c>
      <c r="TK105" s="557">
        <f t="shared" ca="1" si="558"/>
        <v>0</v>
      </c>
      <c r="TL105" s="557">
        <f t="shared" ca="1" si="558"/>
        <v>0</v>
      </c>
      <c r="TM105" s="557">
        <f t="shared" ca="1" si="558"/>
        <v>0</v>
      </c>
      <c r="TN105" s="557">
        <f t="shared" ca="1" si="558"/>
        <v>0</v>
      </c>
      <c r="TO105" s="557">
        <f t="shared" ca="1" si="558"/>
        <v>0</v>
      </c>
      <c r="TP105" s="557">
        <f t="shared" ca="1" si="558"/>
        <v>0</v>
      </c>
      <c r="TQ105" s="557">
        <f t="shared" ca="1" si="558"/>
        <v>0</v>
      </c>
      <c r="TR105" s="557">
        <f t="shared" ca="1" si="558"/>
        <v>0</v>
      </c>
      <c r="TS105" s="557">
        <f t="shared" ca="1" si="558"/>
        <v>0</v>
      </c>
      <c r="TT105" s="557">
        <f t="shared" ca="1" si="558"/>
        <v>0</v>
      </c>
      <c r="TU105" s="557">
        <f t="shared" ca="1" si="559"/>
        <v>0</v>
      </c>
      <c r="TV105" s="557">
        <f t="shared" ca="1" si="559"/>
        <v>0</v>
      </c>
      <c r="TW105" s="557">
        <f t="shared" ca="1" si="559"/>
        <v>0</v>
      </c>
      <c r="TX105" s="557">
        <f t="shared" ca="1" si="559"/>
        <v>0</v>
      </c>
      <c r="TY105" s="557">
        <f t="shared" ca="1" si="559"/>
        <v>0</v>
      </c>
      <c r="TZ105" s="557">
        <f t="shared" ca="1" si="559"/>
        <v>0</v>
      </c>
      <c r="UA105" s="557">
        <f t="shared" ca="1" si="559"/>
        <v>0</v>
      </c>
      <c r="UB105" s="557">
        <f t="shared" ca="1" si="559"/>
        <v>0</v>
      </c>
      <c r="UC105" s="557">
        <f t="shared" ca="1" si="559"/>
        <v>0</v>
      </c>
      <c r="UD105" s="557">
        <f t="shared" ca="1" si="559"/>
        <v>0</v>
      </c>
      <c r="UE105" s="557">
        <f t="shared" ca="1" si="560"/>
        <v>0</v>
      </c>
      <c r="UF105" s="557">
        <f t="shared" ca="1" si="560"/>
        <v>0</v>
      </c>
      <c r="UG105" s="557">
        <f t="shared" ca="1" si="560"/>
        <v>0</v>
      </c>
      <c r="UH105" s="557">
        <f t="shared" ca="1" si="560"/>
        <v>0</v>
      </c>
      <c r="UI105" s="557">
        <f t="shared" ca="1" si="560"/>
        <v>0</v>
      </c>
      <c r="UJ105" s="557">
        <f t="shared" ca="1" si="560"/>
        <v>0</v>
      </c>
      <c r="UK105" s="557">
        <f t="shared" ca="1" si="560"/>
        <v>0</v>
      </c>
      <c r="UL105" s="557">
        <f t="shared" ca="1" si="560"/>
        <v>0</v>
      </c>
      <c r="UM105" s="557">
        <f t="shared" ca="1" si="560"/>
        <v>0</v>
      </c>
      <c r="UN105" s="557">
        <f t="shared" ca="1" si="560"/>
        <v>0</v>
      </c>
      <c r="UO105" s="557">
        <f t="shared" ca="1" si="561"/>
        <v>0</v>
      </c>
      <c r="UP105" s="557">
        <f t="shared" ca="1" si="561"/>
        <v>0</v>
      </c>
      <c r="UQ105" s="557">
        <f t="shared" ca="1" si="561"/>
        <v>0</v>
      </c>
      <c r="UR105" s="557">
        <f t="shared" ca="1" si="561"/>
        <v>0</v>
      </c>
      <c r="US105" s="557">
        <f t="shared" ca="1" si="561"/>
        <v>0</v>
      </c>
      <c r="UT105" s="557">
        <f t="shared" ca="1" si="561"/>
        <v>0</v>
      </c>
      <c r="UU105" s="557">
        <f t="shared" ca="1" si="561"/>
        <v>0</v>
      </c>
      <c r="UV105" s="557">
        <f t="shared" ca="1" si="561"/>
        <v>0</v>
      </c>
      <c r="UW105" s="557">
        <f t="shared" ca="1" si="561"/>
        <v>0</v>
      </c>
      <c r="UX105" s="557">
        <f t="shared" ca="1" si="561"/>
        <v>0</v>
      </c>
      <c r="UY105" s="557">
        <f t="shared" ca="1" si="562"/>
        <v>0</v>
      </c>
      <c r="UZ105" s="557">
        <f t="shared" ca="1" si="562"/>
        <v>0</v>
      </c>
      <c r="VA105" s="557">
        <f t="shared" ca="1" si="562"/>
        <v>0</v>
      </c>
      <c r="VB105" s="557">
        <f t="shared" ca="1" si="562"/>
        <v>0</v>
      </c>
      <c r="VC105" s="557">
        <f t="shared" ca="1" si="562"/>
        <v>0</v>
      </c>
      <c r="VD105" s="557">
        <f t="shared" ca="1" si="562"/>
        <v>0</v>
      </c>
      <c r="VE105" s="557">
        <f t="shared" ca="1" si="562"/>
        <v>0</v>
      </c>
      <c r="VF105" s="557">
        <f t="shared" ca="1" si="562"/>
        <v>0</v>
      </c>
      <c r="VG105" s="557">
        <f t="shared" ca="1" si="562"/>
        <v>0</v>
      </c>
      <c r="VH105" s="557">
        <f t="shared" ca="1" si="562"/>
        <v>0</v>
      </c>
      <c r="VI105" s="557">
        <f t="shared" ca="1" si="562"/>
        <v>0</v>
      </c>
      <c r="VJ105" s="189">
        <f t="shared" ca="1" si="563"/>
        <v>0</v>
      </c>
      <c r="VK105" s="189">
        <f t="shared" ca="1" si="563"/>
        <v>0</v>
      </c>
      <c r="VL105" s="189">
        <f t="shared" ca="1" si="563"/>
        <v>0</v>
      </c>
      <c r="VM105" s="189">
        <f t="shared" ca="1" si="563"/>
        <v>0</v>
      </c>
      <c r="VN105" s="189">
        <f t="shared" ca="1" si="563"/>
        <v>0</v>
      </c>
      <c r="VO105" s="230">
        <f t="shared" ca="1" si="473"/>
        <v>0</v>
      </c>
      <c r="VP105" s="189">
        <f t="shared" ca="1" si="564"/>
        <v>0</v>
      </c>
      <c r="VQ105" s="189">
        <f t="shared" ca="1" si="564"/>
        <v>0</v>
      </c>
      <c r="VR105" s="189">
        <f t="shared" ca="1" si="564"/>
        <v>0</v>
      </c>
      <c r="VS105" s="189">
        <f t="shared" ca="1" si="564"/>
        <v>0</v>
      </c>
      <c r="VT105" s="189">
        <f t="shared" ca="1" si="564"/>
        <v>0</v>
      </c>
      <c r="VU105" s="230">
        <f t="shared" ca="1" si="475"/>
        <v>0</v>
      </c>
      <c r="VV105" s="231">
        <f t="shared" ca="1" si="476"/>
        <v>0</v>
      </c>
      <c r="VW105" s="231">
        <f t="shared" ca="1" si="476"/>
        <v>0</v>
      </c>
      <c r="VX105" s="231">
        <f t="shared" ca="1" si="476"/>
        <v>0</v>
      </c>
      <c r="VY105" s="231">
        <f t="shared" ca="1" si="476"/>
        <v>0</v>
      </c>
      <c r="VZ105" s="544">
        <f t="shared" ca="1" si="477"/>
        <v>0</v>
      </c>
      <c r="WA105" s="231">
        <f t="shared" ca="1" si="478"/>
        <v>0</v>
      </c>
      <c r="WB105" s="231">
        <f t="shared" ca="1" si="478"/>
        <v>0</v>
      </c>
      <c r="WC105" s="231">
        <f t="shared" ca="1" si="478"/>
        <v>0</v>
      </c>
      <c r="WD105" s="231">
        <f t="shared" ca="1" si="478"/>
        <v>0</v>
      </c>
      <c r="WE105" s="544">
        <f t="shared" ca="1" si="565"/>
        <v>0</v>
      </c>
      <c r="WF105" s="544">
        <f t="shared" ca="1" si="565"/>
        <v>0</v>
      </c>
      <c r="WG105" s="544">
        <f t="shared" ca="1" si="565"/>
        <v>0</v>
      </c>
      <c r="WH105" s="544">
        <f t="shared" ca="1" si="565"/>
        <v>0</v>
      </c>
      <c r="WI105" s="544">
        <f t="shared" ca="1" si="565"/>
        <v>0</v>
      </c>
      <c r="WJ105" s="544">
        <f t="shared" ca="1" si="565"/>
        <v>0</v>
      </c>
      <c r="WK105" s="544">
        <f t="shared" ca="1" si="565"/>
        <v>0</v>
      </c>
      <c r="WL105" s="535" cm="1">
        <f t="array" aca="1" ref="WL105" ca="1">INDEX(WL$13:WL104,$B105+1,1)</f>
        <v>0</v>
      </c>
      <c r="WM105" s="411">
        <f t="shared" ca="1" si="480"/>
        <v>19</v>
      </c>
      <c r="WN105" s="18"/>
      <c r="WO105" s="535" cm="1">
        <f t="array" aca="1" ref="WO105" ca="1">INDEX(WO$13:WO104,$B105+1,1)</f>
        <v>0</v>
      </c>
      <c r="WP105" s="411">
        <f t="shared" si="481"/>
        <v>0</v>
      </c>
      <c r="WQ105" s="535" cm="1">
        <f t="array" aca="1" ref="WQ105" ca="1">INDEX(WQ$13:WQ104,$B105+1,1)</f>
        <v>0</v>
      </c>
      <c r="WR105" s="535" t="str" cm="1">
        <f t="array" aca="1" ref="WR105" ca="1">INDEX(WR$13:WR104,$B105+1,1)</f>
        <v>-</v>
      </c>
      <c r="WS105" s="535" t="str" cm="1">
        <f t="array" aca="1" ref="WS105" ca="1">INDEX(WS$13:WS104,$B105+1,1)</f>
        <v>-</v>
      </c>
      <c r="WT105" s="535" t="str" cm="1">
        <f t="array" aca="1" ref="WT105" ca="1">INDEX(WT$13:WT104,$B105+1,1)</f>
        <v>-</v>
      </c>
      <c r="WU105" s="535" t="str" cm="1">
        <f t="array" aca="1" ref="WU105" ca="1">INDEX(WU$13:WU104,$B105+1,1)</f>
        <v>-</v>
      </c>
      <c r="WV105" s="535" t="str" cm="1">
        <f t="array" aca="1" ref="WV105" ca="1">INDEX(WV$13:WV104,$B105+1,1)</f>
        <v>-</v>
      </c>
      <c r="WW105" s="535" t="str" cm="1">
        <f t="array" aca="1" ref="WW105" ca="1">INDEX(WW$13:WW104,$B105+1,1)</f>
        <v>-</v>
      </c>
      <c r="WX105" s="535" t="str" cm="1">
        <f t="array" aca="1" ref="WX105" ca="1">INDEX(WX$13:WX104,$B105+1,1)</f>
        <v>-</v>
      </c>
      <c r="WY105" s="535" t="str" cm="1">
        <f t="array" aca="1" ref="WY105" ca="1">INDEX(WY$13:WY104,$B105+1,1)</f>
        <v>-</v>
      </c>
      <c r="WZ105" s="535" t="str" cm="1">
        <f t="array" aca="1" ref="WZ105" ca="1">INDEX(WZ$13:WZ104,$B105+1,1)</f>
        <v>-</v>
      </c>
      <c r="XA105" s="535" t="str" cm="1">
        <f t="array" aca="1" ref="XA105" ca="1">INDEX(XA$13:XA104,$B105+1,1)</f>
        <v>-</v>
      </c>
      <c r="XB105" s="535" t="str" cm="1">
        <f t="array" aca="1" ref="XB105" ca="1">INDEX(XB$13:XB104,$B105+1,1)</f>
        <v>-</v>
      </c>
      <c r="XC105" s="535" t="str" cm="1">
        <f t="array" aca="1" ref="XC105" ca="1">INDEX(XC$13:XC104,$B105+1,1)</f>
        <v>-</v>
      </c>
      <c r="XD105" s="535" t="str" cm="1">
        <f t="array" aca="1" ref="XD105" ca="1">INDEX(XD$13:XD104,$B105+1,1)</f>
        <v>-</v>
      </c>
      <c r="XE105" s="535" t="str" cm="1">
        <f t="array" aca="1" ref="XE105" ca="1">INDEX(XE$13:XE104,$B105+1,1)</f>
        <v>-</v>
      </c>
      <c r="XF105" s="535" t="str" cm="1">
        <f t="array" aca="1" ref="XF105" ca="1">INDEX(XF$13:XF104,$B105+1,1)</f>
        <v>-</v>
      </c>
      <c r="XG105" s="535" t="str" cm="1">
        <f t="array" aca="1" ref="XG105" ca="1">INDEX(XG$13:XG104,$B105+1,1)</f>
        <v>-</v>
      </c>
      <c r="XH105" s="18"/>
      <c r="XI105" s="411" t="b">
        <f t="shared" ca="1" si="482"/>
        <v>0</v>
      </c>
      <c r="XJ105" s="411" t="str">
        <f t="shared" ca="1" si="483"/>
        <v>-</v>
      </c>
      <c r="XK105" s="535" t="str" cm="1">
        <f t="array" aca="1" ref="XK105" ca="1">INDEX(XK$13:XK104,$B105+1,1)</f>
        <v>-</v>
      </c>
      <c r="XL105" s="535" t="str" cm="1">
        <f t="array" aca="1" ref="XL105" ca="1">INDEX(XL$13:XL104,$B105+1,1)</f>
        <v>-</v>
      </c>
      <c r="XM105" s="535" t="str" cm="1">
        <f t="array" aca="1" ref="XM105" ca="1">INDEX(XM$13:XM104,$B105+1,1)</f>
        <v>-</v>
      </c>
      <c r="XN105" s="545" cm="1">
        <f t="array" aca="1" ref="XN105" ca="1">INDEX(i.AgeJ,$AD105,1)</f>
        <v>0</v>
      </c>
      <c r="XO105" s="535" t="str" cm="1">
        <f t="array" aca="1" ref="XO105" ca="1">INDEX(XO$13:XO104,$B105+1,1)</f>
        <v>-</v>
      </c>
      <c r="XP105" s="411" t="str">
        <f t="shared" si="484"/>
        <v>-</v>
      </c>
      <c r="XQ105" s="411" t="str">
        <f t="shared" si="484"/>
        <v>-</v>
      </c>
      <c r="XR105" s="535" t="str" cm="1">
        <f t="array" aca="1" ref="XR105" ca="1">INDEX(XR$13:XR104,$B105+1,1)</f>
        <v>-</v>
      </c>
      <c r="XS105" s="535" t="str" cm="1">
        <f t="array" aca="1" ref="XS105" ca="1">INDEX(XS$13:XS104,$B105+1,1)</f>
        <v>-</v>
      </c>
      <c r="XT105" s="535" t="str" cm="1">
        <f t="array" aca="1" ref="XT105" ca="1">INDEX(XT$13:XT104,$B105+1,1)</f>
        <v>-</v>
      </c>
      <c r="XU105" s="535" t="str" cm="1">
        <f t="array" aca="1" ref="XU105" ca="1">INDEX(XU$13:XU104,$B105+1,1)</f>
        <v>-</v>
      </c>
      <c r="XV105" s="535" t="str" cm="1">
        <f t="array" aca="1" ref="XV105" ca="1">INDEX(XV$13:XV104,$B105+1,1)</f>
        <v>-</v>
      </c>
      <c r="XW105" s="535" t="b" cm="1">
        <f t="array" aca="1" ref="XW105" ca="1">INDEX(XW$13:XW104,$B105+1,1)</f>
        <v>1</v>
      </c>
      <c r="XX105" s="535" t="str" cm="1">
        <f t="array" aca="1" ref="XX105" ca="1">INDEX(XX$13:XX104,$B105+1,1)</f>
        <v>-</v>
      </c>
      <c r="XY105" s="535" cm="1">
        <f t="array" aca="1" ref="XY105" ca="1">INDEX(XY$13:XY104,$B105+1,1)</f>
        <v>0</v>
      </c>
      <c r="XZ105" s="535" cm="1">
        <f t="array" aca="1" ref="XZ105" ca="1">INDEX(XZ$13:XZ104,$B105+1,1)</f>
        <v>0</v>
      </c>
      <c r="YA105" s="535" cm="1">
        <f t="array" aca="1" ref="YA105" ca="1">INDEX(YA$13:YA104,$B105+1,1)</f>
        <v>0</v>
      </c>
      <c r="YB105" s="18"/>
      <c r="YC105" s="411">
        <f t="shared" si="485"/>
        <v>50</v>
      </c>
      <c r="YD105" s="411">
        <f t="shared" si="485"/>
        <v>50</v>
      </c>
      <c r="YE105" s="411">
        <f t="shared" si="485"/>
        <v>50</v>
      </c>
      <c r="YF105" s="411">
        <f t="shared" si="485"/>
        <v>50</v>
      </c>
      <c r="YG105" s="535" cm="1">
        <f t="array" aca="1" ref="YG105" ca="1">INDEX(YG$13:YG104,$B105+1,1)</f>
        <v>1</v>
      </c>
      <c r="YH105" s="535" cm="1">
        <f t="array" aca="1" ref="YH105" ca="1">INDEX(YH$13:YH104,$B105+1,1)</f>
        <v>1</v>
      </c>
      <c r="YI105" s="535" cm="1">
        <f t="array" aca="1" ref="YI105" ca="1">INDEX(YI$13:YI104,$B105+1,1)</f>
        <v>1</v>
      </c>
      <c r="YJ105" s="535" cm="1">
        <f t="array" aca="1" ref="YJ105" ca="1">INDEX(YJ$13:YJ104,$B105+1,1)</f>
        <v>1</v>
      </c>
      <c r="YK105" s="535" t="str" cm="1">
        <f t="array" aca="1" ref="YK105" ca="1">INDEX(YK$13:YK104,$B105+1,1)</f>
        <v>-</v>
      </c>
      <c r="YL105" s="535" t="str" cm="1">
        <f t="array" aca="1" ref="YL105" ca="1">INDEX(YL$13:YL104,$B105+1,1)</f>
        <v>-</v>
      </c>
      <c r="YM105" s="535" t="str" cm="1">
        <f t="array" aca="1" ref="YM105" ca="1">INDEX(YM$13:YM104,$B105+1,1)</f>
        <v>-</v>
      </c>
      <c r="YN105" s="535" t="str" cm="1">
        <f t="array" aca="1" ref="YN105" ca="1">INDEX(YN$13:YN104,$B105+1,1)</f>
        <v>-</v>
      </c>
      <c r="YO105" s="535" t="str" cm="1">
        <f t="array" aca="1" ref="YO105" ca="1">INDEX(YO$13:YO104,$B105+1,1)</f>
        <v>-</v>
      </c>
      <c r="YP105" s="535" t="str" cm="1">
        <f t="array" aca="1" ref="YP105" ca="1">INDEX(YP$13:YP104,$B105+1,1)</f>
        <v>-</v>
      </c>
      <c r="YQ105" s="535" t="str" cm="1">
        <f t="array" aca="1" ref="YQ105" ca="1">INDEX(YQ$13:YQ104,$B105+1,1)</f>
        <v>-</v>
      </c>
      <c r="YR105" s="18"/>
      <c r="YS105" s="535" t="str" cm="1">
        <f t="array" aca="1" ref="YS105" ca="1">INDEX(YS$13:YS104,$B105+1,1)</f>
        <v>-</v>
      </c>
      <c r="YT105" s="411">
        <f t="shared" ca="1" si="486"/>
        <v>1</v>
      </c>
      <c r="YU105" s="18"/>
      <c r="YV105" s="669" t="str">
        <f t="shared" ca="1" si="487"/>
        <v>-</v>
      </c>
      <c r="YW105" s="535" t="b" cm="1">
        <f t="array" aca="1" ref="YW105" ca="1">INDEX(YW$13:YW104,$B105+1,1)</f>
        <v>0</v>
      </c>
      <c r="YX105" s="535" t="b" cm="1">
        <f t="array" aca="1" ref="YX105" ca="1">INDEX(YX$13:YX104,$B105+1,1)</f>
        <v>1</v>
      </c>
      <c r="YY105" s="22" t="b">
        <v>1</v>
      </c>
      <c r="YZ105" s="411" t="b">
        <f t="shared" ca="1" si="514"/>
        <v>1</v>
      </c>
      <c r="ZA105" s="535" t="b" cm="1">
        <f t="array" aca="1" ref="ZA105" ca="1">INDEX(ZA$13:ZA104,$B105+1,1)</f>
        <v>0</v>
      </c>
      <c r="ZB105" s="535" cm="1">
        <f t="array" aca="1" ref="ZB105" ca="1">INDEX(ZB$13:ZB104,$B105+1,1)</f>
        <v>0</v>
      </c>
      <c r="ZC105" s="547" cm="1">
        <f t="array" aca="1" ref="ZC105" ca="1">IF(YX105&lt;&gt;TRUE,"-",VALUE(IFERROR(VALUE($K105),0) &amp; _xlfn.SWITCH($CD105,"-",4,$CD105) &amp; $L105 &amp; $T105 &amp; "00" &amp; $N105 &amp; $AK105 &amp; $R105 &amp; _xlfn.SWITCH($AM105,3,1,$AM105) &amp; _xlfn.SWITCH($M105,4,0,$M105) &amp; $AD105 &amp; IF(MOD($H105-2,ZC$6)&gt;=ZC$7,"",TEXT(INT(MOD($H105-2,ZC$6)/2)+1,"00"))))</f>
        <v>142100121201</v>
      </c>
      <c r="ZD105" s="662" cm="1">
        <f t="array" aca="1" ref="ZD105" ca="1">IF(YY105&lt;&gt;TRUE,"-",VALUE(IFERROR(VALUE($K105),0) &amp; _xlfn.SWITCH($CD105,"-",4,$CD105) &amp; $L105 &amp; $T105 &amp; "00" &amp; $N105 &amp; $AK105 &amp; $R105 &amp; _xlfn.SWITCH($AM105,3,1,$AM105) &amp; _xlfn.SWITCH($M105,4,0,$M105) &amp; $AD105 &amp; IF(MOD($H105-1,ZD$6)&gt;=ZD$7,"",TEXT(INT(MOD($H105-1,ZD$6)/2)+1,"00"))))</f>
        <v>142100121201</v>
      </c>
      <c r="ZE105" s="543">
        <f t="shared" ca="1" si="488"/>
        <v>652</v>
      </c>
      <c r="ZF105" s="543">
        <f t="shared" ca="1" si="488"/>
        <v>686</v>
      </c>
      <c r="ZG105" s="543">
        <f t="shared" ca="1" si="488"/>
        <v>721</v>
      </c>
      <c r="ZH105" s="459">
        <f t="shared" ca="1" si="489"/>
        <v>469</v>
      </c>
      <c r="ZI105" s="459">
        <f t="shared" ca="1" si="489"/>
        <v>504</v>
      </c>
      <c r="ZJ105" s="459">
        <f t="shared" ca="1" si="489"/>
        <v>539</v>
      </c>
      <c r="ZK105" s="459">
        <f t="shared" ca="1" si="490"/>
        <v>385</v>
      </c>
      <c r="ZL105" s="459">
        <f t="shared" ca="1" si="490"/>
        <v>420</v>
      </c>
      <c r="ZM105" s="459">
        <f t="shared" ca="1" si="490"/>
        <v>455</v>
      </c>
      <c r="ZN105" s="535" t="str" cm="1">
        <f t="array" aca="1" ref="ZN105" ca="1">INDEX(ZN$13:ZN104,$B105+1,1)</f>
        <v>-</v>
      </c>
      <c r="ZO105" s="535" t="str" cm="1">
        <f t="array" aca="1" ref="ZO105" ca="1">INDEX(ZO$13:ZO104,$B105+1,1)</f>
        <v>-</v>
      </c>
      <c r="ZP105" s="535" t="str" cm="1">
        <f t="array" aca="1" ref="ZP105" ca="1">INDEX(ZP$13:ZP104,$B105+1,1)</f>
        <v>-</v>
      </c>
      <c r="ZQ105" s="535" t="str" cm="1">
        <f t="array" aca="1" ref="ZQ105" ca="1">INDEX(ZQ$13:ZQ104,$B105+1,1)</f>
        <v>-</v>
      </c>
      <c r="ZR105" s="535" t="str" cm="1">
        <f t="array" aca="1" ref="ZR105" ca="1">INDEX(ZR$13:ZR104,$B105+1,1)</f>
        <v>-</v>
      </c>
      <c r="ZS105" s="535" t="str" cm="1">
        <f t="array" aca="1" ref="ZS105" ca="1">INDEX(ZS$13:ZS104,$B105+1,1)</f>
        <v>-</v>
      </c>
      <c r="ZT105" s="535" t="str" cm="1">
        <f t="array" aca="1" ref="ZT105" ca="1">INDEX(ZT$13:ZT104,$B105+1,1)</f>
        <v>-</v>
      </c>
      <c r="ZU105" s="535" t="str" cm="1">
        <f t="array" aca="1" ref="ZU105" ca="1">INDEX(ZU$13:ZU104,$B105+1,1)</f>
        <v>-</v>
      </c>
      <c r="ZV105" s="535" t="str" cm="1">
        <f t="array" aca="1" ref="ZV105" ca="1">INDEX(ZV$13:ZV104,$B105+1,1)</f>
        <v>-</v>
      </c>
      <c r="ZW105" s="535" t="str" cm="1">
        <f t="array" aca="1" ref="ZW105" ca="1">INDEX(ZW$13:ZW104,$B105+1,1)</f>
        <v>-</v>
      </c>
      <c r="ZX105" s="535" t="str" cm="1">
        <f t="array" aca="1" ref="ZX105" ca="1">INDEX(ZX$13:ZX104,$B105+1,1)</f>
        <v>-</v>
      </c>
      <c r="ZY105" s="535" t="str" cm="1">
        <f t="array" aca="1" ref="ZY105" ca="1">INDEX(ZY$13:ZY104,$B105+1,1)</f>
        <v>-</v>
      </c>
      <c r="ZZ105" s="22">
        <v>1</v>
      </c>
      <c r="AAA105" s="22">
        <v>1</v>
      </c>
      <c r="AAB105" s="535" cm="1">
        <f t="array" aca="1" ref="AAB105" ca="1">INDEX(AAB$13:AAB104,$B105+1,1)</f>
        <v>0</v>
      </c>
      <c r="AAC105" s="535" t="str" cm="1">
        <f t="array" aca="1" ref="AAC105" ca="1">INDEX(AAC$13:AAC104,$B105+1,1)</f>
        <v>-</v>
      </c>
      <c r="AAD105" s="535" t="str" cm="1">
        <f t="array" aca="1" ref="AAD105" ca="1">INDEX(AAD$13:AAD104,$B105+1,1)</f>
        <v>-</v>
      </c>
      <c r="AAE105" s="535" t="str" cm="1">
        <f t="array" aca="1" ref="AAE105" ca="1">INDEX(AAE$13:AAE104,$B105+1,1)</f>
        <v>-</v>
      </c>
      <c r="AAF105" s="535" t="str" cm="1">
        <f t="array" aca="1" ref="AAF105" ca="1">INDEX(AAF$13:AAF104,$B105+1,1)</f>
        <v>-</v>
      </c>
      <c r="AAG105" s="535" t="str" cm="1">
        <f t="array" aca="1" ref="AAG105" ca="1">INDEX(AAG$13:AAG104,$B105+1,1)</f>
        <v>-</v>
      </c>
      <c r="AAH105" s="535" cm="1">
        <f t="array" aca="1" ref="AAH105" ca="1">INDEX(AAH$13:AAH104,$B105+1,1)</f>
        <v>0</v>
      </c>
      <c r="AAI105" s="535" t="str" cm="1">
        <f t="array" aca="1" ref="AAI105" ca="1">INDEX(AAI$13:AAI104,$B105+1,1)</f>
        <v>-</v>
      </c>
      <c r="AAJ105" s="535" t="str" cm="1">
        <f t="array" aca="1" ref="AAJ105" ca="1">INDEX(AAJ$13:AAJ104,$B105+1,1)</f>
        <v>-</v>
      </c>
      <c r="AAK105" s="535" t="str" cm="1">
        <f t="array" aca="1" ref="AAK105" ca="1">INDEX(AAK$13:AAK104,$B105+1,1)</f>
        <v>-</v>
      </c>
      <c r="AAL105" s="535" cm="1">
        <f t="array" aca="1" ref="AAL105" ca="1">INDEX(AAL$13:AAL104,$B105+1,1)</f>
        <v>1</v>
      </c>
      <c r="AAM105" s="535" cm="1">
        <f t="array" aca="1" ref="AAM105" ca="1">INDEX(AAM$13:AAM104,$B105+1,1)</f>
        <v>1</v>
      </c>
      <c r="AAN105" s="666" t="str">
        <f t="shared" ca="1" si="491"/>
        <v>-</v>
      </c>
      <c r="AAO105" s="666" t="str">
        <f t="shared" ca="1" si="491"/>
        <v>-</v>
      </c>
      <c r="AAP105" s="666" t="str">
        <f t="shared" ca="1" si="491"/>
        <v>-</v>
      </c>
      <c r="AAQ105" s="666" t="str">
        <f t="shared" ca="1" si="491"/>
        <v>-</v>
      </c>
      <c r="AAR105" s="667" t="str">
        <f t="shared" ca="1" si="492"/>
        <v>-</v>
      </c>
      <c r="AAS105" s="668" t="str">
        <f t="shared" ca="1" si="493"/>
        <v>-</v>
      </c>
      <c r="AAT105" s="669" t="str">
        <f t="shared" ca="1" si="494"/>
        <v>-</v>
      </c>
      <c r="AAU105" s="716" t="str">
        <f t="shared" ca="1" si="495"/>
        <v>-</v>
      </c>
      <c r="AAV105" s="191" t="b">
        <f t="shared" si="518"/>
        <v>0</v>
      </c>
      <c r="AAW105" s="715" t="str">
        <f t="shared" ca="1" si="496"/>
        <v>-</v>
      </c>
      <c r="AAX105" s="717" t="str">
        <f t="shared" ca="1" si="497"/>
        <v>-</v>
      </c>
      <c r="AAY105" s="717" t="str">
        <f t="shared" ca="1" si="497"/>
        <v>-</v>
      </c>
      <c r="AAZ105" s="670" t="str">
        <f t="shared" ca="1" si="498"/>
        <v>-</v>
      </c>
      <c r="ABA105" s="18"/>
      <c r="ABB105" s="545" t="b">
        <f t="shared" ca="1" si="566"/>
        <v>1</v>
      </c>
      <c r="ABC105" s="545" t="str">
        <f t="shared" ca="1" si="566"/>
        <v>-</v>
      </c>
      <c r="ABD105" s="545" t="str">
        <f t="shared" ca="1" si="566"/>
        <v>-</v>
      </c>
      <c r="ABE105" s="545" t="str">
        <f t="shared" ca="1" si="566"/>
        <v>-</v>
      </c>
      <c r="ABF105" s="545" t="str">
        <f t="shared" ca="1" si="566"/>
        <v>-</v>
      </c>
      <c r="ABG105" s="545" t="str">
        <f t="shared" ca="1" si="566"/>
        <v>-</v>
      </c>
      <c r="ABH105" s="545" t="str">
        <f t="shared" ca="1" si="566"/>
        <v>-</v>
      </c>
      <c r="ABI105" s="545" t="str">
        <f t="shared" ca="1" si="566"/>
        <v>-</v>
      </c>
      <c r="ABJ105" s="545" t="str">
        <f t="shared" ca="1" si="566"/>
        <v>-</v>
      </c>
      <c r="ABK105" s="545" t="str">
        <f t="shared" ca="1" si="566"/>
        <v>-</v>
      </c>
      <c r="ABL105" s="545" t="str">
        <f t="shared" ca="1" si="567"/>
        <v>-</v>
      </c>
      <c r="ABM105" s="545" t="str">
        <f t="shared" ca="1" si="567"/>
        <v>-</v>
      </c>
      <c r="ABN105" s="545" t="str">
        <f t="shared" ca="1" si="567"/>
        <v>-</v>
      </c>
      <c r="ABO105" s="545" t="str">
        <f t="shared" ca="1" si="567"/>
        <v>-</v>
      </c>
      <c r="ABP105" s="545" t="str">
        <f t="shared" ca="1" si="567"/>
        <v>-</v>
      </c>
      <c r="ABQ105" s="545" t="str">
        <f t="shared" ca="1" si="567"/>
        <v>-</v>
      </c>
      <c r="ABR105" s="545" t="str">
        <f t="shared" ca="1" si="567"/>
        <v>-</v>
      </c>
      <c r="ABS105" s="545" t="str">
        <f t="shared" ca="1" si="567"/>
        <v>-</v>
      </c>
      <c r="ABT105" s="545" t="b">
        <f t="shared" ca="1" si="567"/>
        <v>1</v>
      </c>
      <c r="ABU105" s="545" t="str">
        <f t="shared" ca="1" si="567"/>
        <v>-</v>
      </c>
      <c r="ABV105" s="545" t="str">
        <f t="shared" ca="1" si="568"/>
        <v>-</v>
      </c>
      <c r="ABW105" s="545" t="str">
        <f t="shared" ca="1" si="568"/>
        <v>-</v>
      </c>
      <c r="ABX105" s="545" t="str">
        <f t="shared" ca="1" si="568"/>
        <v>-</v>
      </c>
      <c r="ABY105" s="545" t="str">
        <f t="shared" ca="1" si="568"/>
        <v>-</v>
      </c>
      <c r="ABZ105" s="545" t="str">
        <f t="shared" ca="1" si="568"/>
        <v>-</v>
      </c>
      <c r="ACA105" s="545" t="str">
        <f t="shared" ca="1" si="568"/>
        <v>-</v>
      </c>
      <c r="ACB105" s="545" t="str">
        <f t="shared" ca="1" si="568"/>
        <v>-</v>
      </c>
      <c r="ACC105" s="545" t="str">
        <f t="shared" ca="1" si="568"/>
        <v>-</v>
      </c>
      <c r="ACD105" s="545" t="str">
        <f t="shared" ca="1" si="568"/>
        <v>-</v>
      </c>
      <c r="ACE105" s="545" t="str">
        <f t="shared" ca="1" si="568"/>
        <v>-</v>
      </c>
      <c r="ACF105" s="545" t="str">
        <f t="shared" ca="1" si="569"/>
        <v>-</v>
      </c>
      <c r="ACG105" s="545" t="str">
        <f t="shared" ca="1" si="569"/>
        <v>-</v>
      </c>
      <c r="ACH105" s="545" t="str">
        <f t="shared" ca="1" si="569"/>
        <v>-</v>
      </c>
      <c r="ACI105" s="545" t="str">
        <f t="shared" ca="1" si="569"/>
        <v>-</v>
      </c>
      <c r="ACJ105" s="545" t="str">
        <f t="shared" ca="1" si="569"/>
        <v>-</v>
      </c>
      <c r="ACK105" s="545" t="str">
        <f t="shared" ca="1" si="569"/>
        <v>-</v>
      </c>
      <c r="ACL105" s="545" t="b">
        <f t="shared" ca="1" si="569"/>
        <v>1</v>
      </c>
      <c r="ACM105" s="545" t="str">
        <f t="shared" ca="1" si="569"/>
        <v>-</v>
      </c>
      <c r="ACN105" s="545" t="str">
        <f t="shared" ca="1" si="569"/>
        <v>-</v>
      </c>
      <c r="ACO105" s="545" t="str">
        <f t="shared" ca="1" si="569"/>
        <v>-</v>
      </c>
      <c r="ACP105" s="545" t="str">
        <f t="shared" ca="1" si="570"/>
        <v>-</v>
      </c>
      <c r="ACQ105" s="545" t="str">
        <f t="shared" ca="1" si="570"/>
        <v>-</v>
      </c>
      <c r="ACR105" s="545" t="str">
        <f t="shared" ca="1" si="570"/>
        <v>-</v>
      </c>
      <c r="ACS105" s="545" t="str">
        <f t="shared" ca="1" si="570"/>
        <v>-</v>
      </c>
      <c r="ACT105" s="545" t="str">
        <f t="shared" ca="1" si="570"/>
        <v>-</v>
      </c>
      <c r="ACU105" s="545" t="str">
        <f t="shared" ca="1" si="570"/>
        <v>-</v>
      </c>
      <c r="ACV105" s="545" t="str">
        <f t="shared" ca="1" si="570"/>
        <v>-</v>
      </c>
      <c r="ACW105" s="545" t="str">
        <f t="shared" ca="1" si="570"/>
        <v>-</v>
      </c>
      <c r="ACX105" s="545" t="str">
        <f t="shared" ca="1" si="570"/>
        <v>-</v>
      </c>
      <c r="ACY105" s="545" t="str">
        <f t="shared" ca="1" si="570"/>
        <v>-</v>
      </c>
      <c r="ACZ105" s="545" t="str">
        <f t="shared" ca="1" si="571"/>
        <v>-</v>
      </c>
      <c r="ADA105" s="545" t="str">
        <f t="shared" ca="1" si="571"/>
        <v>-</v>
      </c>
      <c r="ADB105" s="545" t="str">
        <f t="shared" ca="1" si="571"/>
        <v>-</v>
      </c>
      <c r="ADC105" s="545" t="str">
        <f t="shared" ca="1" si="571"/>
        <v>-</v>
      </c>
      <c r="ADD105" s="545" t="b">
        <f t="shared" ca="1" si="571"/>
        <v>1</v>
      </c>
      <c r="ADE105" s="545" t="str">
        <f t="shared" ca="1" si="571"/>
        <v>-</v>
      </c>
      <c r="ADF105" s="545" t="str">
        <f t="shared" ca="1" si="571"/>
        <v>-</v>
      </c>
      <c r="ADG105" s="545" t="str">
        <f t="shared" ca="1" si="571"/>
        <v>-</v>
      </c>
      <c r="ADH105" s="545" t="str">
        <f t="shared" ca="1" si="571"/>
        <v>-</v>
      </c>
      <c r="ADI105" s="545" t="str">
        <f t="shared" ca="1" si="571"/>
        <v>-</v>
      </c>
      <c r="ADJ105" s="545" t="str">
        <f t="shared" ca="1" si="572"/>
        <v>-</v>
      </c>
      <c r="ADK105" s="545" t="str">
        <f t="shared" ca="1" si="572"/>
        <v>-</v>
      </c>
      <c r="ADL105" s="545" t="str">
        <f t="shared" ca="1" si="572"/>
        <v>-</v>
      </c>
      <c r="ADM105" s="545" t="str">
        <f t="shared" ca="1" si="572"/>
        <v>-</v>
      </c>
      <c r="ADN105" s="545" t="str">
        <f t="shared" ca="1" si="572"/>
        <v>-</v>
      </c>
      <c r="ADO105" s="545" t="str">
        <f t="shared" ca="1" si="572"/>
        <v>-</v>
      </c>
      <c r="ADP105" s="545" t="str">
        <f t="shared" ca="1" si="572"/>
        <v>-</v>
      </c>
      <c r="ADQ105" s="545" t="str">
        <f t="shared" ca="1" si="572"/>
        <v>-</v>
      </c>
      <c r="ADR105" s="545" t="str">
        <f t="shared" ca="1" si="572"/>
        <v>-</v>
      </c>
      <c r="ADS105" s="545" t="str">
        <f t="shared" ca="1" si="572"/>
        <v>-</v>
      </c>
      <c r="ADT105" s="545" t="str">
        <f t="shared" ca="1" si="573"/>
        <v>-</v>
      </c>
      <c r="ADU105" s="545" t="str">
        <f t="shared" ca="1" si="573"/>
        <v>-</v>
      </c>
      <c r="ADV105" s="545" t="b">
        <f t="shared" ca="1" si="573"/>
        <v>1</v>
      </c>
      <c r="ADW105" s="545" t="str">
        <f t="shared" ca="1" si="573"/>
        <v>-</v>
      </c>
      <c r="ADX105" s="545" t="str">
        <f t="shared" ca="1" si="573"/>
        <v>-</v>
      </c>
      <c r="ADY105" s="545" t="str">
        <f t="shared" ca="1" si="573"/>
        <v>-</v>
      </c>
      <c r="ADZ105" s="545" t="str">
        <f t="shared" ca="1" si="573"/>
        <v>-</v>
      </c>
      <c r="AEA105" s="545" t="str">
        <f t="shared" ca="1" si="573"/>
        <v>-</v>
      </c>
      <c r="AEB105" s="545" t="str">
        <f t="shared" ca="1" si="573"/>
        <v>-</v>
      </c>
      <c r="AEC105" s="545" t="str">
        <f t="shared" ca="1" si="573"/>
        <v>-</v>
      </c>
      <c r="AED105" s="545" t="str">
        <f t="shared" ca="1" si="574"/>
        <v>-</v>
      </c>
      <c r="AEE105" s="545" t="str">
        <f t="shared" ca="1" si="574"/>
        <v>-</v>
      </c>
      <c r="AEF105" s="545" t="str">
        <f t="shared" ca="1" si="574"/>
        <v>-</v>
      </c>
      <c r="AEG105" s="545" t="str">
        <f t="shared" ca="1" si="574"/>
        <v>-</v>
      </c>
      <c r="AEH105" s="545" t="str">
        <f t="shared" ca="1" si="574"/>
        <v>-</v>
      </c>
      <c r="AEI105" s="545" t="str">
        <f t="shared" ca="1" si="574"/>
        <v>-</v>
      </c>
      <c r="AEJ105" s="545" t="str">
        <f t="shared" ca="1" si="574"/>
        <v>-</v>
      </c>
      <c r="AEK105" s="545" t="str">
        <f t="shared" ca="1" si="574"/>
        <v>-</v>
      </c>
      <c r="AEL105" s="545" t="str">
        <f t="shared" ca="1" si="574"/>
        <v>-</v>
      </c>
      <c r="AEM105" s="545" t="str">
        <f t="shared" ca="1" si="574"/>
        <v>-</v>
      </c>
      <c r="AEN105" s="535" cm="1">
        <f t="array" aca="1" ref="AEN105" ca="1">INDEX(AEN$13:AEN104,$B105+1,1)</f>
        <v>0</v>
      </c>
      <c r="AEO105" s="483">
        <v>0</v>
      </c>
    </row>
    <row r="106" spans="1:821" outlineLevel="2">
      <c r="A106" s="18">
        <f t="shared" si="226"/>
        <v>93</v>
      </c>
      <c r="B106" s="658">
        <f ca="1">OFFSET($A106,-$ZC$6,0)</f>
        <v>72</v>
      </c>
      <c r="C106" s="458">
        <f t="shared" ca="1" si="385"/>
        <v>2200</v>
      </c>
      <c r="D106" s="119" t="str">
        <f t="shared" ca="1" si="386"/>
        <v>GSW</v>
      </c>
      <c r="E106" t="b">
        <v>1</v>
      </c>
      <c r="F106" t="b">
        <v>0</v>
      </c>
      <c r="G106" t="b">
        <f t="shared" si="387"/>
        <v>1</v>
      </c>
      <c r="H106" s="191">
        <f t="shared" ca="1" si="517"/>
        <v>21</v>
      </c>
      <c r="I106" s="535" cm="1">
        <f t="array" aca="1" ref="I106" ca="1">INDEX(I$13:I105,$B106+1,1)</f>
        <v>1</v>
      </c>
      <c r="J106" s="535" cm="1">
        <f t="array" aca="1" ref="J106" ca="1">INDEX(J$13:J105,$B106+1,1)</f>
        <v>0</v>
      </c>
      <c r="K106" s="535" cm="1">
        <f t="array" aca="1" ref="K106" ca="1">INDEX(K$13:K105,$B106+1,1)</f>
        <v>1</v>
      </c>
      <c r="L106" s="535" cm="1">
        <f t="array" aca="1" ref="L106" ca="1">INDEX(L$13:L105,$B106+1,1)</f>
        <v>2</v>
      </c>
      <c r="M106" s="535" cm="1">
        <f t="array" aca="1" ref="M106" ca="1">INDEX(M$13:M105,$B106+1,1)</f>
        <v>0</v>
      </c>
      <c r="N106" s="230">
        <f t="shared" ca="1" si="528"/>
        <v>1</v>
      </c>
      <c r="O106" s="230">
        <f t="shared" ca="1" si="528"/>
        <v>13</v>
      </c>
      <c r="P106" s="230">
        <f t="shared" ca="1" si="528"/>
        <v>1</v>
      </c>
      <c r="Q106" s="230">
        <f t="shared" ca="1" si="528"/>
        <v>1</v>
      </c>
      <c r="R106" s="230">
        <f t="shared" ca="1" si="528"/>
        <v>1</v>
      </c>
      <c r="S106" s="230">
        <f t="shared" ca="1" si="528"/>
        <v>1</v>
      </c>
      <c r="T106" s="411">
        <f t="shared" ca="1" si="389"/>
        <v>2</v>
      </c>
      <c r="U106" s="411">
        <f t="shared" ca="1" si="389"/>
        <v>2</v>
      </c>
      <c r="V106" s="411">
        <f t="shared" ca="1" si="390"/>
        <v>2</v>
      </c>
      <c r="W106" s="777" t="b">
        <f t="shared" ca="1" si="391"/>
        <v>0</v>
      </c>
      <c r="X106" s="777" t="b">
        <f t="shared" ca="1" si="391"/>
        <v>0</v>
      </c>
      <c r="Y106" s="777" t="b">
        <f t="shared" ca="1" si="391"/>
        <v>1</v>
      </c>
      <c r="Z106" s="796" t="b" cm="1">
        <f t="array" aca="1" ref="Z106" ca="1">INDEX(Z$13:Z105,$B106+1,1)</f>
        <v>0</v>
      </c>
      <c r="AA106" s="411">
        <f t="shared" ca="1" si="392"/>
        <v>1</v>
      </c>
      <c r="AB106" s="411">
        <f t="shared" ca="1" si="393"/>
        <v>1</v>
      </c>
      <c r="AC106" s="230">
        <f t="shared" ca="1" si="529"/>
        <v>1</v>
      </c>
      <c r="AD106" s="230">
        <f t="shared" ca="1" si="529"/>
        <v>1</v>
      </c>
      <c r="AE106" s="230">
        <f t="shared" ca="1" si="529"/>
        <v>0</v>
      </c>
      <c r="AF106" s="230">
        <f t="shared" ca="1" si="529"/>
        <v>0</v>
      </c>
      <c r="AG106" s="230">
        <f t="shared" ca="1" si="529"/>
        <v>0</v>
      </c>
      <c r="AH106" s="230">
        <f t="shared" ca="1" si="529"/>
        <v>0</v>
      </c>
      <c r="AI106" s="87">
        <f t="shared" ca="1" si="395"/>
        <v>2</v>
      </c>
      <c r="AJ106" s="87">
        <f ca="1">INDEX(CHOOSE($N106,DataAutumn!i.AdultDrys,DataWinter!i.AdultDrys,DataSpring!i.AdultDrys),1,$T106)</f>
        <v>1</v>
      </c>
      <c r="AK106" s="230">
        <f t="shared" ca="1" si="530"/>
        <v>2</v>
      </c>
      <c r="AL106" s="535" cm="1">
        <f t="array" aca="1" ref="AL106" ca="1">INDEX(AL$13:AL105,$B106+1,1)</f>
        <v>0</v>
      </c>
      <c r="AM106" s="535" cm="1">
        <f t="array" aca="1" ref="AM106" ca="1">INDEX(AM$13:AM105,$B106+1,1)</f>
        <v>2</v>
      </c>
      <c r="AN106" s="111"/>
      <c r="AO106" s="111"/>
      <c r="AP106" s="111"/>
      <c r="AQ106" s="111"/>
      <c r="AR106" s="111"/>
      <c r="AS106" s="111"/>
      <c r="AT106" s="111"/>
      <c r="AU106" s="111"/>
      <c r="AV106" s="111"/>
      <c r="AW106" s="111"/>
      <c r="AX106" s="111"/>
      <c r="AY106" s="111"/>
      <c r="AZ106" s="111"/>
      <c r="BA106" s="312" t="str">
        <f t="shared" ca="1" si="397"/>
        <v xml:space="preserve">FS_Opt_Tem 00021 SE GSW Past     MFM     TOLAut Scan2 GFS RR+01% GP100% WP100% MP100% (Et_F33N11L11)      </v>
      </c>
      <c r="BB106" s="8" t="str">
        <f ca="1">IF(COUNTIF($BA$13:$BA106,$BA106)=1,"-","Dup")</f>
        <v>-</v>
      </c>
      <c r="BC106" s="18"/>
      <c r="BD106" s="535" t="b" cm="1">
        <f t="array" aca="1" ref="BD106" ca="1">INDEX(BD$13:BD105,$B106+1,1)</f>
        <v>0</v>
      </c>
      <c r="BE106" s="535" t="b" cm="1">
        <f t="array" aca="1" ref="BE106" ca="1">INDEX(BE$13:BE105,$B106+1,1)</f>
        <v>0</v>
      </c>
      <c r="BF106" s="535" t="b" cm="1">
        <f t="array" aca="1" ref="BF106" ca="1">INDEX(BF$13:BF105,$B106+1,1)</f>
        <v>0</v>
      </c>
      <c r="BG106" s="535" t="b" cm="1">
        <f t="array" aca="1" ref="BG106" ca="1">INDEX(BG$13:BG105,$B106+1,1)</f>
        <v>0</v>
      </c>
      <c r="BH106" s="535" t="b" cm="1">
        <f t="array" aca="1" ref="BH106" ca="1">INDEX(BH$13:BH105,$B106+1,1)</f>
        <v>0</v>
      </c>
      <c r="BI106" s="535" t="b" cm="1">
        <f t="array" aca="1" ref="BI106" ca="1">INDEX(BI$13:BI105,$B106+1,1)</f>
        <v>0</v>
      </c>
      <c r="BJ106" s="535" t="b" cm="1">
        <f t="array" aca="1" ref="BJ106" ca="1">INDEX(BJ$13:BJ105,$B106+1,1)</f>
        <v>0</v>
      </c>
      <c r="BK106" s="535" t="b" cm="1">
        <f t="array" aca="1" ref="BK106" ca="1">INDEX(BK$13:BK105,$B106+1,1)</f>
        <v>0</v>
      </c>
      <c r="BL106" s="535" t="b" cm="1">
        <f t="array" aca="1" ref="BL106" ca="1">INDEX(BL$13:BL105,$B106+1,1)</f>
        <v>0</v>
      </c>
      <c r="BM106" s="18"/>
      <c r="BN106" s="411" t="b">
        <f t="shared" ca="1" si="585"/>
        <v>1</v>
      </c>
      <c r="BO106" s="411" t="str">
        <f t="shared" ca="1" si="585"/>
        <v>-</v>
      </c>
      <c r="BP106" s="411" t="b">
        <f t="shared" ca="1" si="585"/>
        <v>0</v>
      </c>
      <c r="BQ106" s="411" t="str">
        <f t="shared" ca="1" si="585"/>
        <v>-</v>
      </c>
      <c r="BR106" s="411" t="str">
        <f t="shared" ca="1" si="585"/>
        <v>-</v>
      </c>
      <c r="BS106" s="411" t="str">
        <f t="shared" ca="1" si="585"/>
        <v>-</v>
      </c>
      <c r="BT106" s="411" t="str">
        <f t="shared" ca="1" si="585"/>
        <v>-</v>
      </c>
      <c r="BU106" s="411" t="str">
        <f t="shared" ca="1" si="585"/>
        <v>-</v>
      </c>
      <c r="BV106" s="411" t="str">
        <f t="shared" ca="1" si="585"/>
        <v>-</v>
      </c>
      <c r="BW106" s="411" t="str">
        <f t="shared" ca="1" si="585"/>
        <v>-</v>
      </c>
      <c r="BX106" s="411" t="str">
        <f t="shared" ca="1" si="585"/>
        <v>-</v>
      </c>
      <c r="BY106" s="411" t="str">
        <f t="shared" ca="1" si="585"/>
        <v>-</v>
      </c>
      <c r="BZ106" s="411" t="b">
        <f t="shared" ca="1" si="585"/>
        <v>0</v>
      </c>
      <c r="CA106" s="87">
        <f t="shared" ca="1" si="585"/>
        <v>0</v>
      </c>
      <c r="CB106" s="535" t="str" cm="1">
        <f t="array" aca="1" ref="CB106" ca="1">INDEX(CB$13:CB105,$B106+1,1)</f>
        <v>-</v>
      </c>
      <c r="CC106" s="535" t="str" cm="1">
        <f t="array" aca="1" ref="CC106" ca="1">INDEX(CC$13:CC105,$B106+1,1)</f>
        <v>-</v>
      </c>
      <c r="CD106" s="535" t="str" cm="1">
        <f t="array" aca="1" ref="CD106" ca="1">INDEX(CD$13:CD105,$B106+1,1)</f>
        <v>-</v>
      </c>
      <c r="CE106" s="535" t="b" cm="1">
        <f t="array" aca="1" ref="CE106" ca="1">INDEX(CE$13:CE105,$B106+1,1)</f>
        <v>1</v>
      </c>
      <c r="CF106" s="18"/>
      <c r="CG106" s="535" t="str" cm="1">
        <f t="array" aca="1" ref="CG106" ca="1">INDEX(CG$13:CG105,$B106+1,1)</f>
        <v>-</v>
      </c>
      <c r="CH106" s="411" t="str">
        <f t="shared" ca="1" si="399"/>
        <v>-</v>
      </c>
      <c r="CI106" s="411">
        <f t="shared" ca="1" si="400"/>
        <v>1</v>
      </c>
      <c r="CJ106" s="411">
        <f t="shared" ca="1" si="400"/>
        <v>1</v>
      </c>
      <c r="CK106" s="535" t="str" cm="1">
        <f t="array" aca="1" ref="CK106" ca="1">INDEX(CK$13:CK105,$B106+1,1)</f>
        <v>-</v>
      </c>
      <c r="CL106" s="535" t="str" cm="1">
        <f t="array" aca="1" ref="CL106" ca="1">INDEX(CL$13:CL105,$B106+1,1)</f>
        <v>-</v>
      </c>
      <c r="CM106" s="535" t="str" cm="1">
        <f t="array" aca="1" ref="CM106" ca="1">INDEX(CM$13:CM105,$B106+1,1)</f>
        <v>-</v>
      </c>
      <c r="CN106" s="411" t="str">
        <f t="shared" ca="1" si="401"/>
        <v>-</v>
      </c>
      <c r="CO106" s="411">
        <f t="shared" ca="1" si="402"/>
        <v>1</v>
      </c>
      <c r="CP106" s="411">
        <f t="shared" ca="1" si="402"/>
        <v>1</v>
      </c>
      <c r="CQ106" s="535" t="str" cm="1">
        <f t="array" aca="1" ref="CQ106" ca="1">INDEX(CQ$13:CQ105,$B106+1,1)</f>
        <v>-</v>
      </c>
      <c r="CR106" s="411" t="str">
        <f t="shared" ca="1" si="403"/>
        <v>-</v>
      </c>
      <c r="CS106" s="411">
        <f t="shared" ca="1" si="404"/>
        <v>1</v>
      </c>
      <c r="CT106" s="535" t="str" cm="1">
        <f t="array" aca="1" ref="CT106" ca="1">INDEX(CT$13:CT105,$B106+1,1)</f>
        <v>-</v>
      </c>
      <c r="CU106" s="535" t="str" cm="1">
        <f t="array" aca="1" ref="CU106" ca="1">INDEX(CU$13:CU105,$B106+1,1)</f>
        <v>-</v>
      </c>
      <c r="CV106" s="411">
        <f t="shared" ca="1" si="405"/>
        <v>1</v>
      </c>
      <c r="CW106" s="535" t="str" cm="1">
        <f t="array" aca="1" ref="CW106" ca="1">INDEX(CW$13:CW105,$B106+1,1)</f>
        <v>-</v>
      </c>
      <c r="CX106" s="411" t="str">
        <f t="shared" ca="1" si="406"/>
        <v>-</v>
      </c>
      <c r="CY106" s="411">
        <f t="shared" ca="1" si="407"/>
        <v>1</v>
      </c>
      <c r="CZ106" s="411">
        <f t="shared" ca="1" si="407"/>
        <v>1</v>
      </c>
      <c r="DA106" s="535" cm="1">
        <f t="array" aca="1" ref="DA106" ca="1">INDEX(DA$13:DA105,$B106+1,1)</f>
        <v>720</v>
      </c>
      <c r="DB106" s="535" cm="1">
        <f t="array" aca="1" ref="DB106" ca="1">INDEX(DB$13:DB105,$B106+1,1)</f>
        <v>720</v>
      </c>
      <c r="DC106" s="18"/>
      <c r="DD106" s="535" t="str" cm="1">
        <f t="array" aca="1" ref="DD106" ca="1">INDEX(DD$13:DD105,$B106+1,1)</f>
        <v>-</v>
      </c>
      <c r="DE106" s="535" t="str" cm="1">
        <f t="array" aca="1" ref="DE106" ca="1">INDEX(DE$13:DE105,$B106+1,1)</f>
        <v>-</v>
      </c>
      <c r="DF106" s="535" t="str" cm="1">
        <f t="array" aca="1" ref="DF106" ca="1">INDEX(DF$13:DF105,$B106+1,1)</f>
        <v>-</v>
      </c>
      <c r="DG106" s="535" t="str" cm="1">
        <f t="array" aca="1" ref="DG106" ca="1">INDEX(DG$13:DG105,$B106+1,1)</f>
        <v>-</v>
      </c>
      <c r="DH106" s="804" cm="1">
        <f t="array" aca="1" ref="DH106" ca="1">VALUE(IFERROR(VALUE($K106),0) &amp; _xlfn.SWITCH($CD106,"-",4,$CD106) &amp; $L106 &amp; $T106 &amp; "00" &amp; $N106 &amp; $AK106 &amp; $R106 &amp; _xlfn.SWITCH($AM106,3,1,$AM106) &amp; _xlfn.SWITCH($M106,4,0,$M106) &amp; _xlfn.SWITCH($AD106,6,1,$AD106))</f>
        <v>142200121201</v>
      </c>
      <c r="DI106" s="535" cm="1">
        <f t="array" aca="1" ref="DI106" ca="1">INDEX(DI$13:DI105,$B106+1,1)</f>
        <v>1</v>
      </c>
      <c r="DJ106" s="535" cm="1">
        <f t="array" aca="1" ref="DJ106" ca="1">INDEX(DJ$13:DJ105,$B106+1,1)</f>
        <v>1</v>
      </c>
      <c r="DK106" s="411">
        <f t="shared" ca="1" si="408"/>
        <v>1</v>
      </c>
      <c r="DL106" s="411">
        <f t="shared" ca="1" si="408"/>
        <v>60</v>
      </c>
      <c r="DM106" s="411" t="str">
        <f t="shared" ca="1" si="408"/>
        <v>-</v>
      </c>
      <c r="DN106" s="411" t="str">
        <f t="shared" ca="1" si="408"/>
        <v>-</v>
      </c>
      <c r="DO106" s="411" t="str">
        <f t="shared" ca="1" si="408"/>
        <v>-</v>
      </c>
      <c r="DP106" s="411" t="str">
        <f t="shared" ca="1" si="408"/>
        <v>-</v>
      </c>
      <c r="DQ106" s="411" t="b">
        <f t="shared" ca="1" si="409"/>
        <v>0</v>
      </c>
      <c r="DR106" s="411" t="str">
        <f t="shared" ca="1" si="410"/>
        <v>-</v>
      </c>
      <c r="DS106" s="411" t="str">
        <f t="shared" ca="1" si="410"/>
        <v>-</v>
      </c>
      <c r="DT106" s="411" t="str">
        <f t="shared" ca="1" si="410"/>
        <v>-</v>
      </c>
      <c r="DU106" s="411" t="str">
        <f t="shared" ca="1" si="410"/>
        <v>-</v>
      </c>
      <c r="DV106" s="411">
        <f t="shared" ca="1" si="410"/>
        <v>500</v>
      </c>
      <c r="DW106" s="411">
        <f t="shared" ca="1" si="410"/>
        <v>500</v>
      </c>
      <c r="DX106" s="411" t="str">
        <f t="shared" ca="1" si="410"/>
        <v>-</v>
      </c>
      <c r="DY106" s="411" t="str">
        <f t="shared" ca="1" si="410"/>
        <v>-</v>
      </c>
      <c r="DZ106" s="411" t="str">
        <f t="shared" ca="1" si="410"/>
        <v>-</v>
      </c>
      <c r="EA106" s="535" cm="1">
        <f t="array" aca="1" ref="EA106" ca="1">INDEX(EA$13:EA105,$B106+1,1)</f>
        <v>0</v>
      </c>
      <c r="EB106" s="535" cm="1">
        <f t="array" aca="1" ref="EB106" ca="1">INDEX(EB$13:EB105,$B106+1,1)</f>
        <v>999999</v>
      </c>
      <c r="EC106" s="535" cm="1">
        <f t="array" aca="1" ref="EC106" ca="1">INDEX(EC$13:EC105,$B106+1,1)</f>
        <v>999999</v>
      </c>
      <c r="ED106" s="535" cm="1">
        <f t="array" aca="1" ref="ED106" ca="1">INDEX(ED$13:ED105,$B106+1,1)</f>
        <v>999999</v>
      </c>
      <c r="EE106" s="535" cm="1">
        <f t="array" aca="1" ref="EE106" ca="1">INDEX(EE$13:EE105,$B106+1,1)</f>
        <v>999999</v>
      </c>
      <c r="EF106" s="535" cm="1">
        <f t="array" aca="1" ref="EF106" ca="1">INDEX(EF$13:EF105,$B106+1,1)</f>
        <v>999999</v>
      </c>
      <c r="EG106" s="535" cm="1">
        <f t="array" aca="1" ref="EG106" ca="1">INDEX(EG$13:EG105,$B106+1,1)</f>
        <v>999999</v>
      </c>
      <c r="EH106" s="535" cm="1">
        <f t="array" aca="1" ref="EH106" ca="1">INDEX(EH$13:EH105,$B106+1,1)</f>
        <v>999999</v>
      </c>
      <c r="EI106" s="535" cm="1">
        <f t="array" aca="1" ref="EI106" ca="1">INDEX(EI$13:EI105,$B106+1,1)</f>
        <v>999999</v>
      </c>
      <c r="EJ106" s="535" cm="1">
        <f t="array" aca="1" ref="EJ106" ca="1">INDEX(EJ$13:EJ105,$B106+1,1)</f>
        <v>999999</v>
      </c>
      <c r="EK106" s="535" cm="1">
        <f t="array" aca="1" ref="EK106" ca="1">INDEX(EK$13:EK105,$B106+1,1)</f>
        <v>999999</v>
      </c>
      <c r="EL106" s="535" cm="1">
        <f t="array" aca="1" ref="EL106" ca="1">INDEX(EL$13:EL105,$B106+1,1)</f>
        <v>999999</v>
      </c>
      <c r="EM106" s="535" cm="1">
        <f t="array" aca="1" ref="EM106" ca="1">INDEX(EM$13:EM105,$B106+1,1)</f>
        <v>999999</v>
      </c>
      <c r="EN106" s="782">
        <f t="shared" ca="1" si="411"/>
        <v>0</v>
      </c>
      <c r="EO106" s="782">
        <f t="shared" ca="1" si="411"/>
        <v>0</v>
      </c>
      <c r="EP106" s="782">
        <f t="shared" ca="1" si="411"/>
        <v>999999</v>
      </c>
      <c r="EQ106" s="800" t="str">
        <f t="shared" ca="1" si="581"/>
        <v>-</v>
      </c>
      <c r="ER106" s="800" t="str">
        <f t="shared" ca="1" si="412"/>
        <v>-</v>
      </c>
      <c r="ES106" s="801">
        <f t="shared" ca="1" si="413"/>
        <v>999999</v>
      </c>
      <c r="ET106" s="802" t="str">
        <f t="shared" ca="1" si="509"/>
        <v>-</v>
      </c>
      <c r="EU106" s="781">
        <f t="shared" ca="1" si="414"/>
        <v>0</v>
      </c>
      <c r="EV106" s="779">
        <f t="shared" ca="1" si="510"/>
        <v>0</v>
      </c>
      <c r="EW106" s="780">
        <f t="shared" ca="1" si="511"/>
        <v>999999</v>
      </c>
      <c r="EX106" s="545" cm="1">
        <f t="array" aca="1" ref="EX106" ca="1">INDEX(i.ELMated,$AB106+1,1)</f>
        <v>0.3</v>
      </c>
      <c r="EY106" s="630" cm="1">
        <f t="array" aca="1" ref="EY106" ca="1">INDEX(i.ELMatedEst,$AA106+1,$T106)</f>
        <v>0.3</v>
      </c>
      <c r="EZ106" s="535" t="str" cm="1">
        <f t="array" aca="1" ref="EZ106" ca="1">INDEX(EZ$13:EZ105,$B106+1,1)</f>
        <v>-</v>
      </c>
      <c r="FA106" s="535" t="str" cm="1">
        <f t="array" aca="1" ref="FA106" ca="1">INDEX(FA$13:FA105,$B106+1,1)</f>
        <v>-</v>
      </c>
      <c r="FB106" s="664">
        <f t="shared" ca="1" si="415"/>
        <v>0</v>
      </c>
      <c r="FC106" s="666">
        <f t="shared" ca="1" si="416"/>
        <v>5.0000000000000001E-3</v>
      </c>
      <c r="FD106" s="191">
        <f t="shared" ca="1" si="512"/>
        <v>0.95</v>
      </c>
      <c r="FE106" s="667">
        <f t="shared" ca="1" si="417"/>
        <v>8.3999999999999991E-2</v>
      </c>
      <c r="FF106" s="667">
        <f ca="1">INDEX(CHOOSE($N106,DataAutumn!i.EL_PropnSold,DataWinter!i.EL_PropnSold,DataSpring!i.EL_PropnSold),$AI106,$T106)*INDEX(i.ELMatedEst,$AB106+1,$T106)*i.dAdultRR_ELPropSold
+INDEX(i.dryman,($AJ106-1)*4+$AI106,FF$7)</f>
        <v>0</v>
      </c>
      <c r="FG106" s="667">
        <f ca="1">INDEX(CHOOSE($N106,DataAutumn!i.EL_PropnSold,DataWinter!i.EL_PropnSold,DataSpring!i.EL_PropnSold),$AI106,$T106)*INDEX(i.ELMatedEst,$AB106+1,$T106)*i.dAdultRR_ELPropSold
+INDEX(i.dryman,($AJ106-1)*4+$AI106,FG$7)</f>
        <v>3.125E-2</v>
      </c>
      <c r="FH106" s="667">
        <f ca="1">INDEX(CHOOSE($N106,DataAutumn!i.EL_PropnSold,DataWinter!i.EL_PropnSold,DataSpring!i.EL_PropnSold),$AI106,$T106)*INDEX(i.ELMatedEst,$AB106+1,$T106)*i.dAdultRR_ELPropSold
+INDEX(i.dryman,($AJ106-1)*4+$AI106,FH$7)</f>
        <v>3.125E-2</v>
      </c>
      <c r="FI106" s="667">
        <f ca="1">INDEX(CHOOSE($N106,DataAutumn!i.EL_PropnSold,DataWinter!i.EL_PropnSold,DataSpring!i.EL_PropnSold),$AI106,$T106)*INDEX(i.ELMatedEst,$AB106+1,$T106)*i.dAdultRR_ELPropSold
+INDEX(i.dryman,($AJ106-1)*4+$AI106,FI$7)</f>
        <v>3.125E-2</v>
      </c>
      <c r="FJ106" s="668">
        <f ca="1">INDEX(CHOOSE($N106,DataAutumn!i.EL_PropnSold,DataWinter!i.EL_PropnSold,DataSpring!i.EL_PropnSold),$AI106,$T106)*INDEX(i.ELMatedEst,$AB106+1,$T106)*i.dAdultLSurv_ELPropSold</f>
        <v>0</v>
      </c>
      <c r="FK106" s="666" t="b">
        <f t="shared" ca="1" si="418"/>
        <v>0</v>
      </c>
      <c r="FL106" s="666" t="b">
        <f t="shared" ca="1" si="418"/>
        <v>0</v>
      </c>
      <c r="FM106" s="716" t="b">
        <f t="shared" ca="1" si="419"/>
        <v>1</v>
      </c>
      <c r="FN106" s="666" t="b">
        <f t="shared" ca="1" si="418"/>
        <v>0</v>
      </c>
      <c r="FO106" s="668">
        <f t="shared" ca="1" si="420"/>
        <v>1</v>
      </c>
      <c r="FP106" s="669">
        <f t="shared" ca="1" si="421"/>
        <v>0</v>
      </c>
      <c r="FQ106" s="670" t="b">
        <f t="shared" ca="1" si="422"/>
        <v>0</v>
      </c>
      <c r="FR106" s="665" t="b">
        <f t="shared" ca="1" si="423"/>
        <v>1</v>
      </c>
      <c r="FS106" s="411" t="b">
        <f t="shared" ca="1" si="423"/>
        <v>0</v>
      </c>
      <c r="FT106" s="411" t="b">
        <f t="shared" ca="1" si="423"/>
        <v>0</v>
      </c>
      <c r="FU106" s="87">
        <f t="shared" ca="1" si="424"/>
        <v>2</v>
      </c>
      <c r="FV106" s="87">
        <f t="shared" ca="1" si="424"/>
        <v>2</v>
      </c>
      <c r="FW106" s="411">
        <f t="shared" ca="1" si="425"/>
        <v>1</v>
      </c>
      <c r="FX106" s="411">
        <f t="shared" ca="1" si="426"/>
        <v>1</v>
      </c>
      <c r="FY106" s="411">
        <f t="shared" ca="1" si="426"/>
        <v>1</v>
      </c>
      <c r="FZ106" s="411">
        <f t="shared" ca="1" si="427"/>
        <v>1</v>
      </c>
      <c r="GA106" s="411">
        <f t="shared" ca="1" si="531"/>
        <v>0.35</v>
      </c>
      <c r="GB106" s="411" t="b">
        <f t="shared" ca="1" si="531"/>
        <v>1</v>
      </c>
      <c r="GC106" s="411" t="b">
        <f t="shared" ca="1" si="531"/>
        <v>0</v>
      </c>
      <c r="GD106" s="411" t="b">
        <f t="shared" ca="1" si="531"/>
        <v>0</v>
      </c>
      <c r="GE106" s="411" t="b">
        <f t="shared" ca="1" si="531"/>
        <v>0</v>
      </c>
      <c r="GF106" s="87">
        <f t="shared" ca="1" si="429"/>
        <v>1</v>
      </c>
      <c r="GG106" s="87">
        <f t="shared" ca="1" si="429"/>
        <v>1</v>
      </c>
      <c r="GH106" s="87">
        <f t="shared" ca="1" si="429"/>
        <v>1</v>
      </c>
      <c r="GI106" s="87">
        <f t="shared" ca="1" si="429"/>
        <v>1</v>
      </c>
      <c r="GJ106" s="87">
        <f t="shared" ca="1" si="429"/>
        <v>1</v>
      </c>
      <c r="GK106" s="87">
        <f t="shared" ca="1" si="429"/>
        <v>1</v>
      </c>
      <c r="GL106" s="87">
        <f t="shared" ca="1" si="429"/>
        <v>1</v>
      </c>
      <c r="GM106" s="87">
        <f t="shared" ca="1" si="429"/>
        <v>1</v>
      </c>
      <c r="GN106" s="411" cm="1">
        <f t="array" aca="1" ref="GN106" ca="1">INDEX(i.dse_type,1,$L106)</f>
        <v>0</v>
      </c>
      <c r="GO106" s="535" t="str" cm="1">
        <f t="array" aca="1" ref="GO106" ca="1">INDEX(GO$13:GO105,$B106+1,1)</f>
        <v>-</v>
      </c>
      <c r="GP106" s="535" t="str" cm="1">
        <f t="array" aca="1" ref="GP106" ca="1">INDEX(GP$13:GP105,$B106+1,1)</f>
        <v>-</v>
      </c>
      <c r="GQ106" s="535" t="str" cm="1">
        <f t="array" aca="1" ref="GQ106" ca="1">INDEX(GQ$13:GQ105,$B106+1,1)</f>
        <v>-</v>
      </c>
      <c r="GR106" s="18"/>
      <c r="GS106" s="535" t="str" cm="1">
        <f t="array" aca="1" ref="GS106" ca="1">INDEX(GS$13:GS105,$B106+1,1)</f>
        <v>-</v>
      </c>
      <c r="GT106" s="535" t="str" cm="1">
        <f t="array" aca="1" ref="GT106" ca="1">INDEX(GT$13:GT105,$B106+1,1)</f>
        <v>-</v>
      </c>
      <c r="GU106" s="535" t="str" cm="1">
        <f t="array" aca="1" ref="GU106" ca="1">INDEX(GU$13:GU105,$B106+1,1)</f>
        <v>-</v>
      </c>
      <c r="GV106" s="411" t="str">
        <f t="shared" si="430"/>
        <v>-</v>
      </c>
      <c r="GW106" s="535" t="str" cm="1">
        <f t="array" aca="1" ref="GW106" ca="1">INDEX(GW$13:GW105,$B106+1,1)</f>
        <v>-</v>
      </c>
      <c r="GX106" s="535" cm="1">
        <f t="array" aca="1" ref="GX106" ca="1">INDEX(GX$13:GX105,$B106+1,1)</f>
        <v>1</v>
      </c>
      <c r="GY106" s="535" cm="1">
        <f t="array" aca="1" ref="GY106" ca="1">INDEX(GY$13:GY105,$B106+1,1)</f>
        <v>1</v>
      </c>
      <c r="GZ106" s="535" t="str" cm="1">
        <f t="array" aca="1" ref="GZ106" ca="1">INDEX(GZ$13:GZ105,$B106+1,1)</f>
        <v>-</v>
      </c>
      <c r="HA106" s="535" t="str" cm="1">
        <f t="array" aca="1" ref="HA106" ca="1">INDEX(HA$13:HA105,$B106+1,1)</f>
        <v>-</v>
      </c>
      <c r="HB106" s="535" t="str" cm="1">
        <f t="array" aca="1" ref="HB106" ca="1">INDEX(HB$13:HB105,$B106+1,1)</f>
        <v>-</v>
      </c>
      <c r="HC106" s="535" t="str" cm="1">
        <f t="array" aca="1" ref="HC106" ca="1">INDEX(HC$13:HC105,$B106+1,1)</f>
        <v>-</v>
      </c>
      <c r="HD106" s="535" t="str" cm="1">
        <f t="array" aca="1" ref="HD106" ca="1">INDEX(HD$13:HD105,$B106+1,1)</f>
        <v>-</v>
      </c>
      <c r="HE106" s="535" t="str" cm="1">
        <f t="array" aca="1" ref="HE106" ca="1">INDEX(HE$13:HE105,$B106+1,1)</f>
        <v>-</v>
      </c>
      <c r="HF106" s="535" t="str" cm="1">
        <f t="array" aca="1" ref="HF106" ca="1">INDEX(HF$13:HF105,$B106+1,1)</f>
        <v>-</v>
      </c>
      <c r="HG106" s="535" t="str" cm="1">
        <f t="array" aca="1" ref="HG106" ca="1">INDEX(HG$13:HG105,$B106+1,1)</f>
        <v>-</v>
      </c>
      <c r="HH106" s="535" t="str" cm="1">
        <f t="array" aca="1" ref="HH106" ca="1">INDEX(HH$13:HH105,$B106+1,1)</f>
        <v>-</v>
      </c>
      <c r="HI106" s="535" t="str" cm="1">
        <f t="array" aca="1" ref="HI106" ca="1">INDEX(HI$13:HI105,$B106+1,1)</f>
        <v>-</v>
      </c>
      <c r="HJ106" s="535" t="str" cm="1">
        <f t="array" aca="1" ref="HJ106" ca="1">INDEX(HJ$13:HJ105,$B106+1,1)</f>
        <v>-</v>
      </c>
      <c r="HK106" s="535" t="str" cm="1">
        <f t="array" aca="1" ref="HK106" ca="1">INDEX(HK$13:HK105,$B106+1,1)</f>
        <v>-</v>
      </c>
      <c r="HL106" s="535" t="str" cm="1">
        <f t="array" aca="1" ref="HL106" ca="1">INDEX(HL$13:HL105,$B106+1,1)</f>
        <v>-</v>
      </c>
      <c r="HM106" s="535" t="str" cm="1">
        <f t="array" aca="1" ref="HM106" ca="1">INDEX(HM$13:HM105,$B106+1,1)</f>
        <v>-</v>
      </c>
      <c r="HN106" s="535" t="str" cm="1">
        <f t="array" aca="1" ref="HN106" ca="1">INDEX(HN$13:HN105,$B106+1,1)</f>
        <v>-</v>
      </c>
      <c r="HO106" s="535" t="str" cm="1">
        <f t="array" aca="1" ref="HO106" ca="1">INDEX(HO$13:HO105,$B106+1,1)</f>
        <v>-</v>
      </c>
      <c r="HP106" s="535" t="str" cm="1">
        <f t="array" aca="1" ref="HP106" ca="1">INDEX(HP$13:HP105,$B106+1,1)</f>
        <v>-</v>
      </c>
      <c r="HQ106" s="535" t="str" cm="1">
        <f t="array" aca="1" ref="HQ106" ca="1">INDEX(HQ$13:HQ105,$B106+1,1)</f>
        <v>-</v>
      </c>
      <c r="HR106" s="535" t="str" cm="1">
        <f t="array" aca="1" ref="HR106" ca="1">INDEX(HR$13:HR105,$B106+1,1)</f>
        <v>-</v>
      </c>
      <c r="HS106" s="535" t="str" cm="1">
        <f t="array" aca="1" ref="HS106" ca="1">INDEX(HS$13:HS105,$B106+1,1)</f>
        <v>-</v>
      </c>
      <c r="HT106" s="535" t="str" cm="1">
        <f t="array" aca="1" ref="HT106" ca="1">INDEX(HT$13:HT105,$B106+1,1)</f>
        <v>-</v>
      </c>
      <c r="HU106" s="411">
        <f t="shared" si="431"/>
        <v>0</v>
      </c>
      <c r="HV106" s="535" t="str" cm="1">
        <f t="array" aca="1" ref="HV106" ca="1">INDEX(HV$13:HV105,$B106+1,1)</f>
        <v>-</v>
      </c>
      <c r="HW106" s="535" cm="1">
        <f t="array" aca="1" ref="HW106" ca="1">INDEX(HW$13:HW105,$B106+1,1)</f>
        <v>1</v>
      </c>
      <c r="HX106" s="535" cm="1">
        <f t="array" aca="1" ref="HX106" ca="1">INDEX(HX$13:HX105,$B106+1,1)</f>
        <v>0</v>
      </c>
      <c r="HY106" s="411">
        <f t="shared" si="432"/>
        <v>0</v>
      </c>
      <c r="HZ106" s="535" cm="1">
        <f t="array" aca="1" ref="HZ106" ca="1">INDEX(HZ$13:HZ105,$B106+1,1)</f>
        <v>0</v>
      </c>
      <c r="IA106" s="411">
        <f t="shared" si="532"/>
        <v>0</v>
      </c>
      <c r="IB106" s="411">
        <f t="shared" si="532"/>
        <v>0</v>
      </c>
      <c r="IC106" s="411">
        <f t="shared" si="532"/>
        <v>0</v>
      </c>
      <c r="ID106" s="411">
        <f t="shared" si="532"/>
        <v>0</v>
      </c>
      <c r="IE106" s="411">
        <f t="shared" si="532"/>
        <v>1</v>
      </c>
      <c r="IF106" s="411">
        <f t="shared" si="532"/>
        <v>0</v>
      </c>
      <c r="IG106" s="535" cm="1">
        <f t="array" aca="1" ref="IG106" ca="1">INDEX(IG$13:IG105,$B106+1,1)</f>
        <v>0</v>
      </c>
      <c r="IH106" s="535" cm="1">
        <f t="array" aca="1" ref="IH106" ca="1">INDEX(IH$13:IH105,$B106+1,1)</f>
        <v>0</v>
      </c>
      <c r="II106" s="535" cm="1">
        <f t="array" aca="1" ref="II106" ca="1">INDEX(II$13:II105,$B106+1,1)</f>
        <v>0</v>
      </c>
      <c r="IJ106" s="535" cm="1">
        <f t="array" aca="1" ref="IJ106" ca="1">INDEX(IJ$13:IJ105,$B106+1,1)</f>
        <v>0</v>
      </c>
      <c r="IK106" s="18"/>
      <c r="IL106" s="535" t="str" cm="1">
        <f t="array" aca="1" ref="IL106" ca="1">INDEX(IL$13:IL105,$B106+1,1)</f>
        <v>-</v>
      </c>
      <c r="IM106" s="535" t="str" cm="1">
        <f t="array" aca="1" ref="IM106" ca="1">INDEX(IM$13:IM105,$B106+1,1)</f>
        <v>-</v>
      </c>
      <c r="IN106" s="535" t="str" cm="1">
        <f t="array" aca="1" ref="IN106" ca="1">INDEX(IN$13:IN105,$B106+1,1)</f>
        <v>-</v>
      </c>
      <c r="IO106" s="535" t="str" cm="1">
        <f t="array" aca="1" ref="IO106" ca="1">INDEX(IO$13:IO105,$B106+1,1)</f>
        <v>-</v>
      </c>
      <c r="IP106" s="535" t="str" cm="1">
        <f t="array" aca="1" ref="IP106" ca="1">INDEX(IP$13:IP105,$B106+1,1)</f>
        <v>-</v>
      </c>
      <c r="IQ106" s="535" t="str" cm="1">
        <f t="array" aca="1" ref="IQ106" ca="1">INDEX(IQ$13:IQ105,$B106+1,1)</f>
        <v>-</v>
      </c>
      <c r="IR106" s="535" t="str" cm="1">
        <f t="array" aca="1" ref="IR106" ca="1">INDEX(IR$13:IR105,$B106+1,1)</f>
        <v>-</v>
      </c>
      <c r="IS106" s="535" t="str" cm="1">
        <f t="array" aca="1" ref="IS106" ca="1">INDEX(IS$13:IS105,$B106+1,1)</f>
        <v>-</v>
      </c>
      <c r="IT106" s="535" t="str" cm="1">
        <f t="array" aca="1" ref="IT106" ca="1">INDEX(IT$13:IT105,$B106+1,1)</f>
        <v>-</v>
      </c>
      <c r="IU106" s="535" t="str" cm="1">
        <f t="array" aca="1" ref="IU106" ca="1">INDEX(IU$13:IU105,$B106+1,1)</f>
        <v>-</v>
      </c>
      <c r="IV106" s="535" t="str" cm="1">
        <f t="array" aca="1" ref="IV106" ca="1">INDEX(IV$13:IV105,$B106+1,1)</f>
        <v>-</v>
      </c>
      <c r="IW106" s="535" t="str" cm="1">
        <f t="array" aca="1" ref="IW106" ca="1">INDEX(IW$13:IW105,$B106+1,1)</f>
        <v>-</v>
      </c>
      <c r="IX106" s="535" t="str" cm="1">
        <f t="array" aca="1" ref="IX106" ca="1">INDEX(IX$13:IX105,$B106+1,1)</f>
        <v>-</v>
      </c>
      <c r="IY106" s="535" t="str" cm="1">
        <f t="array" aca="1" ref="IY106" ca="1">INDEX(IY$13:IY105,$B106+1,1)</f>
        <v>-</v>
      </c>
      <c r="IZ106" s="535" t="str" cm="1">
        <f t="array" aca="1" ref="IZ106" ca="1">INDEX(IZ$13:IZ105,$B106+1,1)</f>
        <v>-</v>
      </c>
      <c r="JA106" s="535" t="str" cm="1">
        <f t="array" aca="1" ref="JA106" ca="1">INDEX(JA$13:JA105,$B106+1,1)</f>
        <v>-</v>
      </c>
      <c r="JB106" s="535" cm="1">
        <f t="array" aca="1" ref="JB106" ca="1">INDEX(JB$13:JB105,$B106+1,1)</f>
        <v>0</v>
      </c>
      <c r="JC106" s="535" cm="1">
        <f t="array" aca="1" ref="JC106" ca="1">INDEX(JC$13:JC105,$B106+1,1)</f>
        <v>0</v>
      </c>
      <c r="JD106" s="545" cm="1">
        <f t="array" aca="1" ref="JD106" ca="1">IF(AND($N106=JD$10,$AS106&lt;&gt;0),INDEX(i.LTWFeedLevels,$AS106,12),0)</f>
        <v>0</v>
      </c>
      <c r="JE106" s="630" cm="1">
        <f t="array" aca="1" ref="JE106" ca="1">IF(AND($N106=JE$10,$AT106&lt;&gt;0),INDEX(i.LTWFeedLevels,$AT106,12),0)</f>
        <v>0</v>
      </c>
      <c r="JF106" s="457">
        <f t="shared" ca="1" si="513"/>
        <v>0</v>
      </c>
      <c r="JG106" s="457">
        <f t="shared" ca="1" si="434"/>
        <v>0</v>
      </c>
      <c r="JH106" s="457">
        <f t="shared" ca="1" si="435"/>
        <v>0</v>
      </c>
      <c r="JI106" s="545" cm="1">
        <f t="array" aca="1" ref="JI106" ca="1">IF(AND($N106=JI$10,$AS106&lt;&gt;0),INDEX(i.LTWFeedLevels,$AS106,12),0)</f>
        <v>0</v>
      </c>
      <c r="JJ106" s="630" cm="1">
        <f t="array" aca="1" ref="JJ106" ca="1">IF(AND($N106=JJ$10,$AT106&lt;&gt;0),INDEX(i.LTWFeedLevels,$AT106,12),0)</f>
        <v>0</v>
      </c>
      <c r="JK106" s="457">
        <f t="shared" ca="1" si="436"/>
        <v>0</v>
      </c>
      <c r="JL106" s="457">
        <f t="shared" ca="1" si="437"/>
        <v>0</v>
      </c>
      <c r="JM106" s="457">
        <f t="shared" ca="1" si="438"/>
        <v>0</v>
      </c>
      <c r="JN106" s="545" cm="1">
        <f t="array" aca="1" ref="JN106" ca="1">IF(AND($N106=JN$10,$AS106&lt;&gt;0),INDEX(i.LTWFeedLevels,$AS106,12),0)</f>
        <v>0</v>
      </c>
      <c r="JO106" s="630" cm="1">
        <f t="array" aca="1" ref="JO106" ca="1">IF(AND($N106=JO$10,$AT106&lt;&gt;0),INDEX(i.LTWFeedLevels,$AT106,12),0)</f>
        <v>0</v>
      </c>
      <c r="JP106" s="457">
        <f t="shared" ca="1" si="439"/>
        <v>0</v>
      </c>
      <c r="JQ106" s="457">
        <f t="shared" ca="1" si="440"/>
        <v>0</v>
      </c>
      <c r="JR106" s="457">
        <f t="shared" ca="1" si="441"/>
        <v>0</v>
      </c>
      <c r="JS106" s="189">
        <f t="shared" ca="1" si="533"/>
        <v>0</v>
      </c>
      <c r="JT106" s="189">
        <f t="shared" ca="1" si="533"/>
        <v>0</v>
      </c>
      <c r="JU106" s="189">
        <f t="shared" ca="1" si="533"/>
        <v>0</v>
      </c>
      <c r="JV106" s="189">
        <f t="shared" ca="1" si="533"/>
        <v>0</v>
      </c>
      <c r="JW106" s="189">
        <f t="shared" ca="1" si="533"/>
        <v>0</v>
      </c>
      <c r="JX106" s="189">
        <f t="shared" ca="1" si="533"/>
        <v>0</v>
      </c>
      <c r="JY106" s="189">
        <f t="shared" ca="1" si="533"/>
        <v>0</v>
      </c>
      <c r="JZ106" s="189">
        <f t="shared" ca="1" si="533"/>
        <v>0</v>
      </c>
      <c r="KA106" s="189">
        <f t="shared" ca="1" si="533"/>
        <v>0</v>
      </c>
      <c r="KB106" s="189">
        <f t="shared" ca="1" si="533"/>
        <v>0</v>
      </c>
      <c r="KC106" s="189">
        <f t="shared" ca="1" si="534"/>
        <v>0</v>
      </c>
      <c r="KD106" s="189">
        <f t="shared" ca="1" si="534"/>
        <v>0</v>
      </c>
      <c r="KE106" s="189">
        <f t="shared" ca="1" si="534"/>
        <v>0</v>
      </c>
      <c r="KF106" s="189">
        <f t="shared" ca="1" si="534"/>
        <v>0</v>
      </c>
      <c r="KG106" s="189">
        <f t="shared" ca="1" si="534"/>
        <v>0</v>
      </c>
      <c r="KH106" s="189">
        <f t="shared" ca="1" si="534"/>
        <v>0</v>
      </c>
      <c r="KI106" s="189">
        <f t="shared" ca="1" si="534"/>
        <v>0</v>
      </c>
      <c r="KJ106" s="189">
        <f t="shared" ca="1" si="534"/>
        <v>0</v>
      </c>
      <c r="KK106" s="189">
        <f t="shared" ca="1" si="534"/>
        <v>0</v>
      </c>
      <c r="KL106" s="189">
        <f t="shared" ca="1" si="534"/>
        <v>0</v>
      </c>
      <c r="KM106" s="189">
        <f t="shared" ca="1" si="535"/>
        <v>0</v>
      </c>
      <c r="KN106" s="189">
        <f t="shared" ca="1" si="535"/>
        <v>0</v>
      </c>
      <c r="KO106" s="189">
        <f t="shared" ca="1" si="535"/>
        <v>0</v>
      </c>
      <c r="KP106" s="189">
        <f t="shared" ca="1" si="535"/>
        <v>0</v>
      </c>
      <c r="KQ106" s="189">
        <f t="shared" ca="1" si="535"/>
        <v>0</v>
      </c>
      <c r="KR106" s="189">
        <f t="shared" ca="1" si="535"/>
        <v>0</v>
      </c>
      <c r="KS106" s="189">
        <f t="shared" ca="1" si="535"/>
        <v>0</v>
      </c>
      <c r="KT106" s="189">
        <f t="shared" ca="1" si="535"/>
        <v>0</v>
      </c>
      <c r="KU106" s="189">
        <f t="shared" ca="1" si="535"/>
        <v>0</v>
      </c>
      <c r="KV106" s="189">
        <f t="shared" ca="1" si="535"/>
        <v>0</v>
      </c>
      <c r="KW106" s="189">
        <f t="shared" ca="1" si="536"/>
        <v>0</v>
      </c>
      <c r="KX106" s="189">
        <f t="shared" ca="1" si="536"/>
        <v>0</v>
      </c>
      <c r="KY106" s="189">
        <f t="shared" ca="1" si="536"/>
        <v>0</v>
      </c>
      <c r="KZ106" s="189">
        <f t="shared" ca="1" si="536"/>
        <v>0</v>
      </c>
      <c r="LA106" s="189">
        <f t="shared" ca="1" si="536"/>
        <v>0</v>
      </c>
      <c r="LB106" s="189">
        <f t="shared" ca="1" si="536"/>
        <v>0</v>
      </c>
      <c r="LC106" s="189">
        <f t="shared" ca="1" si="536"/>
        <v>0</v>
      </c>
      <c r="LD106" s="189">
        <f t="shared" ca="1" si="536"/>
        <v>0</v>
      </c>
      <c r="LE106" s="189">
        <f t="shared" ca="1" si="536"/>
        <v>0</v>
      </c>
      <c r="LF106" s="189">
        <f t="shared" ca="1" si="536"/>
        <v>0</v>
      </c>
      <c r="LG106" s="189">
        <f t="shared" ca="1" si="537"/>
        <v>0</v>
      </c>
      <c r="LH106" s="189">
        <f t="shared" ca="1" si="537"/>
        <v>0</v>
      </c>
      <c r="LI106" s="189">
        <f t="shared" ca="1" si="537"/>
        <v>0</v>
      </c>
      <c r="LJ106" s="189">
        <f t="shared" ca="1" si="537"/>
        <v>0</v>
      </c>
      <c r="LK106" s="189">
        <f t="shared" ca="1" si="537"/>
        <v>0</v>
      </c>
      <c r="LL106" s="189">
        <f t="shared" ca="1" si="537"/>
        <v>0</v>
      </c>
      <c r="LM106" s="189">
        <f t="shared" ca="1" si="537"/>
        <v>0</v>
      </c>
      <c r="LN106" s="189">
        <f t="shared" ca="1" si="537"/>
        <v>0</v>
      </c>
      <c r="LO106" s="189">
        <f t="shared" ca="1" si="537"/>
        <v>0</v>
      </c>
      <c r="LP106" s="189">
        <f t="shared" ca="1" si="537"/>
        <v>0</v>
      </c>
      <c r="LQ106" s="189">
        <f t="shared" ca="1" si="538"/>
        <v>0</v>
      </c>
      <c r="LR106" s="189">
        <f t="shared" ca="1" si="538"/>
        <v>0</v>
      </c>
      <c r="LS106" s="189">
        <f t="shared" ca="1" si="538"/>
        <v>0</v>
      </c>
      <c r="LT106" s="189">
        <f t="shared" ca="1" si="538"/>
        <v>0</v>
      </c>
      <c r="LU106" s="189">
        <f t="shared" ca="1" si="538"/>
        <v>0</v>
      </c>
      <c r="LV106" s="189">
        <f t="shared" ca="1" si="538"/>
        <v>0</v>
      </c>
      <c r="LW106" s="189">
        <f t="shared" ca="1" si="538"/>
        <v>0</v>
      </c>
      <c r="LX106" s="189">
        <f t="shared" ca="1" si="538"/>
        <v>0</v>
      </c>
      <c r="LY106" s="189">
        <f t="shared" ca="1" si="538"/>
        <v>0</v>
      </c>
      <c r="LZ106" s="189">
        <f t="shared" ca="1" si="538"/>
        <v>0</v>
      </c>
      <c r="MA106" s="189">
        <f t="shared" ca="1" si="539"/>
        <v>0</v>
      </c>
      <c r="MB106" s="189">
        <f t="shared" ca="1" si="539"/>
        <v>0</v>
      </c>
      <c r="MC106" s="189">
        <f t="shared" ca="1" si="539"/>
        <v>0</v>
      </c>
      <c r="MD106" s="189">
        <f t="shared" ca="1" si="539"/>
        <v>0</v>
      </c>
      <c r="ME106" s="189">
        <f t="shared" ca="1" si="539"/>
        <v>0</v>
      </c>
      <c r="MF106" s="189">
        <f t="shared" ca="1" si="539"/>
        <v>0</v>
      </c>
      <c r="MG106" s="189">
        <f t="shared" ca="1" si="539"/>
        <v>0</v>
      </c>
      <c r="MH106" s="189">
        <f t="shared" ca="1" si="539"/>
        <v>0</v>
      </c>
      <c r="MI106" s="189">
        <f t="shared" ca="1" si="539"/>
        <v>0</v>
      </c>
      <c r="MJ106" s="189">
        <f t="shared" ca="1" si="539"/>
        <v>0</v>
      </c>
      <c r="MK106" s="189">
        <f t="shared" ca="1" si="539"/>
        <v>0</v>
      </c>
      <c r="ML106" s="189">
        <f t="shared" ca="1" si="539"/>
        <v>0</v>
      </c>
      <c r="MM106" s="557">
        <f t="shared" ca="1" si="540"/>
        <v>0</v>
      </c>
      <c r="MN106" s="557">
        <f t="shared" ca="1" si="540"/>
        <v>0</v>
      </c>
      <c r="MO106" s="557">
        <f t="shared" ca="1" si="540"/>
        <v>0</v>
      </c>
      <c r="MP106" s="557">
        <f t="shared" ca="1" si="540"/>
        <v>0</v>
      </c>
      <c r="MQ106" s="557">
        <f t="shared" ca="1" si="540"/>
        <v>0</v>
      </c>
      <c r="MR106" s="557">
        <f t="shared" ca="1" si="540"/>
        <v>0</v>
      </c>
      <c r="MS106" s="557">
        <f t="shared" ca="1" si="540"/>
        <v>0</v>
      </c>
      <c r="MT106" s="557">
        <f t="shared" ca="1" si="540"/>
        <v>0</v>
      </c>
      <c r="MU106" s="557">
        <f t="shared" ca="1" si="540"/>
        <v>0</v>
      </c>
      <c r="MV106" s="557">
        <f t="shared" ca="1" si="540"/>
        <v>0</v>
      </c>
      <c r="MW106" s="557">
        <f t="shared" ca="1" si="541"/>
        <v>0</v>
      </c>
      <c r="MX106" s="557">
        <f t="shared" ca="1" si="541"/>
        <v>0</v>
      </c>
      <c r="MY106" s="557">
        <f t="shared" ca="1" si="541"/>
        <v>0</v>
      </c>
      <c r="MZ106" s="557">
        <f t="shared" ca="1" si="541"/>
        <v>0</v>
      </c>
      <c r="NA106" s="557">
        <f t="shared" ca="1" si="541"/>
        <v>0</v>
      </c>
      <c r="NB106" s="557">
        <f t="shared" ca="1" si="541"/>
        <v>0</v>
      </c>
      <c r="NC106" s="557">
        <f t="shared" ca="1" si="541"/>
        <v>0</v>
      </c>
      <c r="ND106" s="557">
        <f t="shared" ca="1" si="541"/>
        <v>0</v>
      </c>
      <c r="NE106" s="557">
        <f t="shared" ca="1" si="541"/>
        <v>0</v>
      </c>
      <c r="NF106" s="557">
        <f t="shared" ca="1" si="541"/>
        <v>0</v>
      </c>
      <c r="NG106" s="557">
        <f t="shared" ca="1" si="542"/>
        <v>0</v>
      </c>
      <c r="NH106" s="557">
        <f t="shared" ca="1" si="542"/>
        <v>0</v>
      </c>
      <c r="NI106" s="557">
        <f t="shared" ca="1" si="542"/>
        <v>0</v>
      </c>
      <c r="NJ106" s="557">
        <f t="shared" ca="1" si="542"/>
        <v>0</v>
      </c>
      <c r="NK106" s="557">
        <f t="shared" ca="1" si="542"/>
        <v>0</v>
      </c>
      <c r="NL106" s="557">
        <f t="shared" ca="1" si="542"/>
        <v>0</v>
      </c>
      <c r="NM106" s="557">
        <f t="shared" ca="1" si="542"/>
        <v>0</v>
      </c>
      <c r="NN106" s="557">
        <f t="shared" ca="1" si="542"/>
        <v>0</v>
      </c>
      <c r="NO106" s="557">
        <f t="shared" ca="1" si="542"/>
        <v>0</v>
      </c>
      <c r="NP106" s="557">
        <f t="shared" ca="1" si="542"/>
        <v>0</v>
      </c>
      <c r="NQ106" s="557">
        <f t="shared" ca="1" si="543"/>
        <v>0</v>
      </c>
      <c r="NR106" s="557">
        <f t="shared" ca="1" si="543"/>
        <v>0</v>
      </c>
      <c r="NS106" s="557">
        <f t="shared" ca="1" si="543"/>
        <v>0</v>
      </c>
      <c r="NT106" s="557">
        <f t="shared" ca="1" si="543"/>
        <v>0</v>
      </c>
      <c r="NU106" s="557">
        <f t="shared" ca="1" si="543"/>
        <v>0</v>
      </c>
      <c r="NV106" s="557">
        <f t="shared" ca="1" si="543"/>
        <v>0</v>
      </c>
      <c r="NW106" s="557">
        <f t="shared" ca="1" si="543"/>
        <v>0</v>
      </c>
      <c r="NX106" s="557">
        <f t="shared" ca="1" si="543"/>
        <v>0</v>
      </c>
      <c r="NY106" s="557">
        <f t="shared" ca="1" si="543"/>
        <v>0</v>
      </c>
      <c r="NZ106" s="557">
        <f t="shared" ca="1" si="543"/>
        <v>0</v>
      </c>
      <c r="OA106" s="557">
        <f t="shared" ca="1" si="544"/>
        <v>0</v>
      </c>
      <c r="OB106" s="557">
        <f t="shared" ca="1" si="544"/>
        <v>0</v>
      </c>
      <c r="OC106" s="557">
        <f t="shared" ca="1" si="544"/>
        <v>0</v>
      </c>
      <c r="OD106" s="557">
        <f t="shared" ca="1" si="544"/>
        <v>0</v>
      </c>
      <c r="OE106" s="557">
        <f t="shared" ca="1" si="544"/>
        <v>0</v>
      </c>
      <c r="OF106" s="557">
        <f t="shared" ca="1" si="544"/>
        <v>0</v>
      </c>
      <c r="OG106" s="557">
        <f t="shared" ca="1" si="544"/>
        <v>0</v>
      </c>
      <c r="OH106" s="557">
        <f t="shared" ca="1" si="544"/>
        <v>0</v>
      </c>
      <c r="OI106" s="557">
        <f t="shared" ca="1" si="544"/>
        <v>0</v>
      </c>
      <c r="OJ106" s="557">
        <f t="shared" ca="1" si="544"/>
        <v>0</v>
      </c>
      <c r="OK106" s="557">
        <f t="shared" ca="1" si="545"/>
        <v>0</v>
      </c>
      <c r="OL106" s="557">
        <f t="shared" ca="1" si="545"/>
        <v>0</v>
      </c>
      <c r="OM106" s="557">
        <f t="shared" ca="1" si="545"/>
        <v>0</v>
      </c>
      <c r="ON106" s="557">
        <f t="shared" ca="1" si="545"/>
        <v>0</v>
      </c>
      <c r="OO106" s="557">
        <f t="shared" ca="1" si="545"/>
        <v>0</v>
      </c>
      <c r="OP106" s="557">
        <f t="shared" ca="1" si="545"/>
        <v>0</v>
      </c>
      <c r="OQ106" s="557">
        <f t="shared" ca="1" si="545"/>
        <v>0</v>
      </c>
      <c r="OR106" s="557">
        <f t="shared" ca="1" si="545"/>
        <v>0</v>
      </c>
      <c r="OS106" s="557">
        <f t="shared" ca="1" si="545"/>
        <v>0</v>
      </c>
      <c r="OT106" s="557">
        <f t="shared" ca="1" si="545"/>
        <v>0</v>
      </c>
      <c r="OU106" s="557">
        <f t="shared" ca="1" si="546"/>
        <v>0</v>
      </c>
      <c r="OV106" s="557">
        <f t="shared" ca="1" si="546"/>
        <v>0</v>
      </c>
      <c r="OW106" s="557">
        <f t="shared" ca="1" si="546"/>
        <v>0</v>
      </c>
      <c r="OX106" s="557">
        <f t="shared" ca="1" si="546"/>
        <v>0</v>
      </c>
      <c r="OY106" s="557">
        <f t="shared" ca="1" si="546"/>
        <v>0</v>
      </c>
      <c r="OZ106" s="557">
        <f t="shared" ca="1" si="546"/>
        <v>0</v>
      </c>
      <c r="PA106" s="557">
        <f t="shared" ca="1" si="546"/>
        <v>0</v>
      </c>
      <c r="PB106" s="557">
        <f t="shared" ca="1" si="546"/>
        <v>0</v>
      </c>
      <c r="PC106" s="557">
        <f t="shared" ca="1" si="546"/>
        <v>0</v>
      </c>
      <c r="PD106" s="557">
        <f t="shared" ca="1" si="546"/>
        <v>0</v>
      </c>
      <c r="PE106" s="557">
        <f t="shared" ca="1" si="547"/>
        <v>0</v>
      </c>
      <c r="PF106" s="557">
        <f t="shared" ca="1" si="547"/>
        <v>0</v>
      </c>
      <c r="PG106" s="557">
        <f t="shared" ca="1" si="547"/>
        <v>0</v>
      </c>
      <c r="PH106" s="557">
        <f t="shared" ca="1" si="547"/>
        <v>0</v>
      </c>
      <c r="PI106" s="557">
        <f t="shared" ca="1" si="547"/>
        <v>0</v>
      </c>
      <c r="PJ106" s="557">
        <f t="shared" ca="1" si="547"/>
        <v>0</v>
      </c>
      <c r="PK106" s="557">
        <f t="shared" ca="1" si="547"/>
        <v>0</v>
      </c>
      <c r="PL106" s="557">
        <f t="shared" ca="1" si="547"/>
        <v>0</v>
      </c>
      <c r="PM106" s="557">
        <f t="shared" ca="1" si="547"/>
        <v>0</v>
      </c>
      <c r="PN106" s="557">
        <f t="shared" ca="1" si="547"/>
        <v>0</v>
      </c>
      <c r="PO106" s="557">
        <f t="shared" ca="1" si="548"/>
        <v>0</v>
      </c>
      <c r="PP106" s="557">
        <f t="shared" ca="1" si="548"/>
        <v>0</v>
      </c>
      <c r="PQ106" s="557">
        <f t="shared" ca="1" si="548"/>
        <v>0</v>
      </c>
      <c r="PR106" s="557">
        <f t="shared" ca="1" si="548"/>
        <v>0</v>
      </c>
      <c r="PS106" s="557">
        <f t="shared" ca="1" si="548"/>
        <v>0</v>
      </c>
      <c r="PT106" s="557">
        <f t="shared" ca="1" si="548"/>
        <v>0</v>
      </c>
      <c r="PU106" s="557">
        <f t="shared" ca="1" si="548"/>
        <v>0</v>
      </c>
      <c r="PV106" s="557">
        <f t="shared" ca="1" si="548"/>
        <v>0</v>
      </c>
      <c r="PW106" s="557">
        <f t="shared" ca="1" si="548"/>
        <v>0</v>
      </c>
      <c r="PX106" s="557">
        <f t="shared" ca="1" si="548"/>
        <v>0</v>
      </c>
      <c r="PY106" s="557">
        <f t="shared" ca="1" si="549"/>
        <v>0</v>
      </c>
      <c r="PZ106" s="557">
        <f t="shared" ca="1" si="549"/>
        <v>0</v>
      </c>
      <c r="QA106" s="557">
        <f t="shared" ca="1" si="549"/>
        <v>0</v>
      </c>
      <c r="QB106" s="557">
        <f t="shared" ca="1" si="549"/>
        <v>0</v>
      </c>
      <c r="QC106" s="557">
        <f t="shared" ca="1" si="549"/>
        <v>0</v>
      </c>
      <c r="QD106" s="557">
        <f t="shared" ca="1" si="549"/>
        <v>0</v>
      </c>
      <c r="QE106" s="557">
        <f t="shared" ca="1" si="549"/>
        <v>0</v>
      </c>
      <c r="QF106" s="557">
        <f t="shared" ca="1" si="549"/>
        <v>0</v>
      </c>
      <c r="QG106" s="557">
        <f t="shared" ca="1" si="549"/>
        <v>0</v>
      </c>
      <c r="QH106" s="557">
        <f t="shared" ca="1" si="549"/>
        <v>0</v>
      </c>
      <c r="QI106" s="557">
        <f t="shared" ca="1" si="550"/>
        <v>0</v>
      </c>
      <c r="QJ106" s="557">
        <f t="shared" ca="1" si="550"/>
        <v>0</v>
      </c>
      <c r="QK106" s="557">
        <f t="shared" ca="1" si="550"/>
        <v>0</v>
      </c>
      <c r="QL106" s="557">
        <f t="shared" ca="1" si="550"/>
        <v>0</v>
      </c>
      <c r="QM106" s="557">
        <f t="shared" ca="1" si="550"/>
        <v>0</v>
      </c>
      <c r="QN106" s="557">
        <f t="shared" ca="1" si="550"/>
        <v>0</v>
      </c>
      <c r="QO106" s="557">
        <f t="shared" ca="1" si="550"/>
        <v>0</v>
      </c>
      <c r="QP106" s="557">
        <f t="shared" ca="1" si="550"/>
        <v>0</v>
      </c>
      <c r="QQ106" s="557">
        <f t="shared" ca="1" si="550"/>
        <v>0</v>
      </c>
      <c r="QR106" s="557">
        <f t="shared" ca="1" si="550"/>
        <v>0</v>
      </c>
      <c r="QS106" s="557">
        <f t="shared" ca="1" si="551"/>
        <v>0</v>
      </c>
      <c r="QT106" s="557">
        <f t="shared" ca="1" si="551"/>
        <v>0</v>
      </c>
      <c r="QU106" s="557">
        <f t="shared" ca="1" si="551"/>
        <v>0</v>
      </c>
      <c r="QV106" s="557">
        <f t="shared" ca="1" si="551"/>
        <v>0</v>
      </c>
      <c r="QW106" s="557">
        <f t="shared" ca="1" si="551"/>
        <v>0</v>
      </c>
      <c r="QX106" s="557">
        <f t="shared" ca="1" si="551"/>
        <v>0</v>
      </c>
      <c r="QY106" s="557">
        <f t="shared" ca="1" si="551"/>
        <v>0</v>
      </c>
      <c r="QZ106" s="557">
        <f t="shared" ca="1" si="551"/>
        <v>0</v>
      </c>
      <c r="RA106" s="557">
        <f t="shared" ca="1" si="551"/>
        <v>0</v>
      </c>
      <c r="RB106" s="557">
        <f t="shared" ca="1" si="551"/>
        <v>0</v>
      </c>
      <c r="RC106" s="557">
        <f t="shared" ca="1" si="552"/>
        <v>0</v>
      </c>
      <c r="RD106" s="557">
        <f t="shared" ca="1" si="552"/>
        <v>0</v>
      </c>
      <c r="RE106" s="557">
        <f t="shared" ca="1" si="552"/>
        <v>0</v>
      </c>
      <c r="RF106" s="557">
        <f t="shared" ca="1" si="552"/>
        <v>0</v>
      </c>
      <c r="RG106" s="557">
        <f t="shared" ca="1" si="552"/>
        <v>0</v>
      </c>
      <c r="RH106" s="557">
        <f t="shared" ca="1" si="552"/>
        <v>0</v>
      </c>
      <c r="RI106" s="557">
        <f t="shared" ca="1" si="552"/>
        <v>0</v>
      </c>
      <c r="RJ106" s="557">
        <f t="shared" ca="1" si="552"/>
        <v>0</v>
      </c>
      <c r="RK106" s="557">
        <f t="shared" ca="1" si="552"/>
        <v>0</v>
      </c>
      <c r="RL106" s="557">
        <f t="shared" ca="1" si="552"/>
        <v>0</v>
      </c>
      <c r="RM106" s="557">
        <f t="shared" ca="1" si="553"/>
        <v>0</v>
      </c>
      <c r="RN106" s="557">
        <f t="shared" ca="1" si="553"/>
        <v>0</v>
      </c>
      <c r="RO106" s="557">
        <f t="shared" ca="1" si="553"/>
        <v>0</v>
      </c>
      <c r="RP106" s="557">
        <f t="shared" ca="1" si="553"/>
        <v>0</v>
      </c>
      <c r="RQ106" s="557">
        <f t="shared" ca="1" si="553"/>
        <v>0</v>
      </c>
      <c r="RR106" s="557">
        <f t="shared" ca="1" si="553"/>
        <v>0</v>
      </c>
      <c r="RS106" s="557">
        <f t="shared" ca="1" si="553"/>
        <v>0</v>
      </c>
      <c r="RT106" s="557">
        <f t="shared" ca="1" si="553"/>
        <v>0</v>
      </c>
      <c r="RU106" s="557">
        <f t="shared" ca="1" si="553"/>
        <v>0</v>
      </c>
      <c r="RV106" s="557">
        <f t="shared" ca="1" si="553"/>
        <v>0</v>
      </c>
      <c r="RW106" s="557">
        <f t="shared" ca="1" si="554"/>
        <v>0</v>
      </c>
      <c r="RX106" s="557">
        <f t="shared" ca="1" si="554"/>
        <v>0</v>
      </c>
      <c r="RY106" s="557">
        <f t="shared" ca="1" si="554"/>
        <v>0</v>
      </c>
      <c r="RZ106" s="557">
        <f t="shared" ca="1" si="554"/>
        <v>0</v>
      </c>
      <c r="SA106" s="557">
        <f t="shared" ca="1" si="554"/>
        <v>0</v>
      </c>
      <c r="SB106" s="557">
        <f t="shared" ca="1" si="554"/>
        <v>0</v>
      </c>
      <c r="SC106" s="557">
        <f t="shared" ca="1" si="554"/>
        <v>0</v>
      </c>
      <c r="SD106" s="557">
        <f t="shared" ca="1" si="554"/>
        <v>0</v>
      </c>
      <c r="SE106" s="557">
        <f t="shared" ca="1" si="554"/>
        <v>0</v>
      </c>
      <c r="SF106" s="557">
        <f t="shared" ca="1" si="554"/>
        <v>0</v>
      </c>
      <c r="SG106" s="557">
        <f t="shared" ca="1" si="555"/>
        <v>0</v>
      </c>
      <c r="SH106" s="557">
        <f t="shared" ca="1" si="555"/>
        <v>0</v>
      </c>
      <c r="SI106" s="557">
        <f t="shared" ca="1" si="555"/>
        <v>0</v>
      </c>
      <c r="SJ106" s="557">
        <f t="shared" ca="1" si="555"/>
        <v>0</v>
      </c>
      <c r="SK106" s="557">
        <f t="shared" ca="1" si="555"/>
        <v>0</v>
      </c>
      <c r="SL106" s="557">
        <f t="shared" ca="1" si="555"/>
        <v>0</v>
      </c>
      <c r="SM106" s="557">
        <f t="shared" ca="1" si="555"/>
        <v>0</v>
      </c>
      <c r="SN106" s="557">
        <f t="shared" ca="1" si="555"/>
        <v>0</v>
      </c>
      <c r="SO106" s="557">
        <f t="shared" ca="1" si="555"/>
        <v>0</v>
      </c>
      <c r="SP106" s="557">
        <f t="shared" ca="1" si="555"/>
        <v>0</v>
      </c>
      <c r="SQ106" s="557">
        <f t="shared" ca="1" si="556"/>
        <v>0</v>
      </c>
      <c r="SR106" s="557">
        <f t="shared" ca="1" si="556"/>
        <v>0</v>
      </c>
      <c r="SS106" s="557">
        <f t="shared" ca="1" si="556"/>
        <v>0</v>
      </c>
      <c r="ST106" s="557">
        <f t="shared" ca="1" si="556"/>
        <v>0</v>
      </c>
      <c r="SU106" s="557">
        <f t="shared" ca="1" si="556"/>
        <v>0</v>
      </c>
      <c r="SV106" s="557">
        <f t="shared" ca="1" si="556"/>
        <v>0</v>
      </c>
      <c r="SW106" s="557">
        <f t="shared" ca="1" si="556"/>
        <v>0</v>
      </c>
      <c r="SX106" s="557">
        <f t="shared" ca="1" si="556"/>
        <v>0</v>
      </c>
      <c r="SY106" s="557">
        <f t="shared" ca="1" si="556"/>
        <v>0</v>
      </c>
      <c r="SZ106" s="557">
        <f t="shared" ca="1" si="556"/>
        <v>0</v>
      </c>
      <c r="TA106" s="557">
        <f t="shared" ca="1" si="557"/>
        <v>0</v>
      </c>
      <c r="TB106" s="557">
        <f t="shared" ca="1" si="557"/>
        <v>0</v>
      </c>
      <c r="TC106" s="557">
        <f t="shared" ca="1" si="557"/>
        <v>0</v>
      </c>
      <c r="TD106" s="557">
        <f t="shared" ca="1" si="557"/>
        <v>0</v>
      </c>
      <c r="TE106" s="557">
        <f t="shared" ca="1" si="557"/>
        <v>0</v>
      </c>
      <c r="TF106" s="557">
        <f t="shared" ca="1" si="557"/>
        <v>0</v>
      </c>
      <c r="TG106" s="557">
        <f t="shared" ca="1" si="557"/>
        <v>0</v>
      </c>
      <c r="TH106" s="557">
        <f t="shared" ca="1" si="557"/>
        <v>0</v>
      </c>
      <c r="TI106" s="557">
        <f t="shared" ca="1" si="557"/>
        <v>0</v>
      </c>
      <c r="TJ106" s="557">
        <f t="shared" ca="1" si="557"/>
        <v>0</v>
      </c>
      <c r="TK106" s="557">
        <f t="shared" ca="1" si="558"/>
        <v>0</v>
      </c>
      <c r="TL106" s="557">
        <f t="shared" ca="1" si="558"/>
        <v>0</v>
      </c>
      <c r="TM106" s="557">
        <f t="shared" ca="1" si="558"/>
        <v>0</v>
      </c>
      <c r="TN106" s="557">
        <f t="shared" ca="1" si="558"/>
        <v>0</v>
      </c>
      <c r="TO106" s="557">
        <f t="shared" ca="1" si="558"/>
        <v>0</v>
      </c>
      <c r="TP106" s="557">
        <f t="shared" ca="1" si="558"/>
        <v>0</v>
      </c>
      <c r="TQ106" s="557">
        <f t="shared" ca="1" si="558"/>
        <v>0</v>
      </c>
      <c r="TR106" s="557">
        <f t="shared" ca="1" si="558"/>
        <v>0</v>
      </c>
      <c r="TS106" s="557">
        <f t="shared" ca="1" si="558"/>
        <v>0</v>
      </c>
      <c r="TT106" s="557">
        <f t="shared" ca="1" si="558"/>
        <v>0</v>
      </c>
      <c r="TU106" s="557">
        <f t="shared" ca="1" si="559"/>
        <v>0</v>
      </c>
      <c r="TV106" s="557">
        <f t="shared" ca="1" si="559"/>
        <v>0</v>
      </c>
      <c r="TW106" s="557">
        <f t="shared" ca="1" si="559"/>
        <v>0</v>
      </c>
      <c r="TX106" s="557">
        <f t="shared" ca="1" si="559"/>
        <v>0</v>
      </c>
      <c r="TY106" s="557">
        <f t="shared" ca="1" si="559"/>
        <v>0</v>
      </c>
      <c r="TZ106" s="557">
        <f t="shared" ca="1" si="559"/>
        <v>0</v>
      </c>
      <c r="UA106" s="557">
        <f t="shared" ca="1" si="559"/>
        <v>0</v>
      </c>
      <c r="UB106" s="557">
        <f t="shared" ca="1" si="559"/>
        <v>0</v>
      </c>
      <c r="UC106" s="557">
        <f t="shared" ca="1" si="559"/>
        <v>0</v>
      </c>
      <c r="UD106" s="557">
        <f t="shared" ca="1" si="559"/>
        <v>0</v>
      </c>
      <c r="UE106" s="557">
        <f t="shared" ca="1" si="560"/>
        <v>0</v>
      </c>
      <c r="UF106" s="557">
        <f t="shared" ca="1" si="560"/>
        <v>0</v>
      </c>
      <c r="UG106" s="557">
        <f t="shared" ca="1" si="560"/>
        <v>0</v>
      </c>
      <c r="UH106" s="557">
        <f t="shared" ca="1" si="560"/>
        <v>0</v>
      </c>
      <c r="UI106" s="557">
        <f t="shared" ca="1" si="560"/>
        <v>0</v>
      </c>
      <c r="UJ106" s="557">
        <f t="shared" ca="1" si="560"/>
        <v>0</v>
      </c>
      <c r="UK106" s="557">
        <f t="shared" ca="1" si="560"/>
        <v>0</v>
      </c>
      <c r="UL106" s="557">
        <f t="shared" ca="1" si="560"/>
        <v>0</v>
      </c>
      <c r="UM106" s="557">
        <f t="shared" ca="1" si="560"/>
        <v>0</v>
      </c>
      <c r="UN106" s="557">
        <f t="shared" ca="1" si="560"/>
        <v>0</v>
      </c>
      <c r="UO106" s="557">
        <f t="shared" ca="1" si="561"/>
        <v>0</v>
      </c>
      <c r="UP106" s="557">
        <f t="shared" ca="1" si="561"/>
        <v>0</v>
      </c>
      <c r="UQ106" s="557">
        <f t="shared" ca="1" si="561"/>
        <v>0</v>
      </c>
      <c r="UR106" s="557">
        <f t="shared" ca="1" si="561"/>
        <v>0</v>
      </c>
      <c r="US106" s="557">
        <f t="shared" ca="1" si="561"/>
        <v>0</v>
      </c>
      <c r="UT106" s="557">
        <f t="shared" ca="1" si="561"/>
        <v>0</v>
      </c>
      <c r="UU106" s="557">
        <f t="shared" ca="1" si="561"/>
        <v>0</v>
      </c>
      <c r="UV106" s="557">
        <f t="shared" ca="1" si="561"/>
        <v>0</v>
      </c>
      <c r="UW106" s="557">
        <f t="shared" ca="1" si="561"/>
        <v>0</v>
      </c>
      <c r="UX106" s="557">
        <f t="shared" ca="1" si="561"/>
        <v>0</v>
      </c>
      <c r="UY106" s="557">
        <f t="shared" ca="1" si="562"/>
        <v>0</v>
      </c>
      <c r="UZ106" s="557">
        <f t="shared" ca="1" si="562"/>
        <v>0</v>
      </c>
      <c r="VA106" s="557">
        <f t="shared" ca="1" si="562"/>
        <v>0</v>
      </c>
      <c r="VB106" s="557">
        <f t="shared" ca="1" si="562"/>
        <v>0</v>
      </c>
      <c r="VC106" s="557">
        <f t="shared" ca="1" si="562"/>
        <v>0</v>
      </c>
      <c r="VD106" s="557">
        <f t="shared" ca="1" si="562"/>
        <v>0</v>
      </c>
      <c r="VE106" s="557">
        <f t="shared" ca="1" si="562"/>
        <v>0</v>
      </c>
      <c r="VF106" s="557">
        <f t="shared" ca="1" si="562"/>
        <v>0</v>
      </c>
      <c r="VG106" s="557">
        <f t="shared" ca="1" si="562"/>
        <v>0</v>
      </c>
      <c r="VH106" s="557">
        <f t="shared" ca="1" si="562"/>
        <v>0</v>
      </c>
      <c r="VI106" s="557">
        <f t="shared" ca="1" si="562"/>
        <v>0</v>
      </c>
      <c r="VJ106" s="189">
        <f t="shared" ca="1" si="563"/>
        <v>0</v>
      </c>
      <c r="VK106" s="189">
        <f t="shared" ca="1" si="563"/>
        <v>0</v>
      </c>
      <c r="VL106" s="189">
        <f t="shared" ca="1" si="563"/>
        <v>0</v>
      </c>
      <c r="VM106" s="189">
        <f t="shared" ca="1" si="563"/>
        <v>0</v>
      </c>
      <c r="VN106" s="189">
        <f t="shared" ca="1" si="563"/>
        <v>0</v>
      </c>
      <c r="VO106" s="230">
        <f t="shared" ca="1" si="473"/>
        <v>0</v>
      </c>
      <c r="VP106" s="189">
        <f t="shared" ca="1" si="564"/>
        <v>0</v>
      </c>
      <c r="VQ106" s="189">
        <f t="shared" ca="1" si="564"/>
        <v>0</v>
      </c>
      <c r="VR106" s="189">
        <f t="shared" ca="1" si="564"/>
        <v>0</v>
      </c>
      <c r="VS106" s="189">
        <f t="shared" ca="1" si="564"/>
        <v>0</v>
      </c>
      <c r="VT106" s="189">
        <f t="shared" ca="1" si="564"/>
        <v>0</v>
      </c>
      <c r="VU106" s="230">
        <f t="shared" ca="1" si="475"/>
        <v>0</v>
      </c>
      <c r="VV106" s="231">
        <f t="shared" ca="1" si="476"/>
        <v>0</v>
      </c>
      <c r="VW106" s="231">
        <f t="shared" ca="1" si="476"/>
        <v>0</v>
      </c>
      <c r="VX106" s="231">
        <f t="shared" ca="1" si="476"/>
        <v>0</v>
      </c>
      <c r="VY106" s="231">
        <f t="shared" ca="1" si="476"/>
        <v>0</v>
      </c>
      <c r="VZ106" s="544">
        <f t="shared" ca="1" si="477"/>
        <v>0</v>
      </c>
      <c r="WA106" s="231">
        <f t="shared" ca="1" si="478"/>
        <v>0</v>
      </c>
      <c r="WB106" s="231">
        <f t="shared" ca="1" si="478"/>
        <v>0</v>
      </c>
      <c r="WC106" s="231">
        <f t="shared" ca="1" si="478"/>
        <v>0</v>
      </c>
      <c r="WD106" s="231">
        <f t="shared" ca="1" si="478"/>
        <v>0</v>
      </c>
      <c r="WE106" s="544">
        <f t="shared" ca="1" si="565"/>
        <v>0</v>
      </c>
      <c r="WF106" s="544">
        <f t="shared" ca="1" si="565"/>
        <v>0</v>
      </c>
      <c r="WG106" s="544">
        <f t="shared" ca="1" si="565"/>
        <v>0</v>
      </c>
      <c r="WH106" s="544">
        <f t="shared" ca="1" si="565"/>
        <v>0</v>
      </c>
      <c r="WI106" s="544">
        <f t="shared" ca="1" si="565"/>
        <v>0</v>
      </c>
      <c r="WJ106" s="544">
        <f t="shared" ca="1" si="565"/>
        <v>0</v>
      </c>
      <c r="WK106" s="544">
        <f t="shared" ca="1" si="565"/>
        <v>0</v>
      </c>
      <c r="WL106" s="535" cm="1">
        <f t="array" aca="1" ref="WL106" ca="1">INDEX(WL$13:WL105,$B106+1,1)</f>
        <v>0</v>
      </c>
      <c r="WM106" s="411">
        <f t="shared" ca="1" si="480"/>
        <v>19</v>
      </c>
      <c r="WN106" s="18"/>
      <c r="WO106" s="535" cm="1">
        <f t="array" aca="1" ref="WO106" ca="1">INDEX(WO$13:WO105,$B106+1,1)</f>
        <v>0</v>
      </c>
      <c r="WP106" s="411">
        <f t="shared" si="481"/>
        <v>0</v>
      </c>
      <c r="WQ106" s="535" cm="1">
        <f t="array" aca="1" ref="WQ106" ca="1">INDEX(WQ$13:WQ105,$B106+1,1)</f>
        <v>0</v>
      </c>
      <c r="WR106" s="535" t="str" cm="1">
        <f t="array" aca="1" ref="WR106" ca="1">INDEX(WR$13:WR105,$B106+1,1)</f>
        <v>-</v>
      </c>
      <c r="WS106" s="535" t="str" cm="1">
        <f t="array" aca="1" ref="WS106" ca="1">INDEX(WS$13:WS105,$B106+1,1)</f>
        <v>-</v>
      </c>
      <c r="WT106" s="535" t="str" cm="1">
        <f t="array" aca="1" ref="WT106" ca="1">INDEX(WT$13:WT105,$B106+1,1)</f>
        <v>-</v>
      </c>
      <c r="WU106" s="535" t="str" cm="1">
        <f t="array" aca="1" ref="WU106" ca="1">INDEX(WU$13:WU105,$B106+1,1)</f>
        <v>-</v>
      </c>
      <c r="WV106" s="535" t="str" cm="1">
        <f t="array" aca="1" ref="WV106" ca="1">INDEX(WV$13:WV105,$B106+1,1)</f>
        <v>-</v>
      </c>
      <c r="WW106" s="535" t="str" cm="1">
        <f t="array" aca="1" ref="WW106" ca="1">INDEX(WW$13:WW105,$B106+1,1)</f>
        <v>-</v>
      </c>
      <c r="WX106" s="535" t="str" cm="1">
        <f t="array" aca="1" ref="WX106" ca="1">INDEX(WX$13:WX105,$B106+1,1)</f>
        <v>-</v>
      </c>
      <c r="WY106" s="535" t="str" cm="1">
        <f t="array" aca="1" ref="WY106" ca="1">INDEX(WY$13:WY105,$B106+1,1)</f>
        <v>-</v>
      </c>
      <c r="WZ106" s="535" t="str" cm="1">
        <f t="array" aca="1" ref="WZ106" ca="1">INDEX(WZ$13:WZ105,$B106+1,1)</f>
        <v>-</v>
      </c>
      <c r="XA106" s="535" t="str" cm="1">
        <f t="array" aca="1" ref="XA106" ca="1">INDEX(XA$13:XA105,$B106+1,1)</f>
        <v>-</v>
      </c>
      <c r="XB106" s="535" t="str" cm="1">
        <f t="array" aca="1" ref="XB106" ca="1">INDEX(XB$13:XB105,$B106+1,1)</f>
        <v>-</v>
      </c>
      <c r="XC106" s="535" t="str" cm="1">
        <f t="array" aca="1" ref="XC106" ca="1">INDEX(XC$13:XC105,$B106+1,1)</f>
        <v>-</v>
      </c>
      <c r="XD106" s="535" t="str" cm="1">
        <f t="array" aca="1" ref="XD106" ca="1">INDEX(XD$13:XD105,$B106+1,1)</f>
        <v>-</v>
      </c>
      <c r="XE106" s="535" t="str" cm="1">
        <f t="array" aca="1" ref="XE106" ca="1">INDEX(XE$13:XE105,$B106+1,1)</f>
        <v>-</v>
      </c>
      <c r="XF106" s="535" t="str" cm="1">
        <f t="array" aca="1" ref="XF106" ca="1">INDEX(XF$13:XF105,$B106+1,1)</f>
        <v>-</v>
      </c>
      <c r="XG106" s="535" t="str" cm="1">
        <f t="array" aca="1" ref="XG106" ca="1">INDEX(XG$13:XG105,$B106+1,1)</f>
        <v>-</v>
      </c>
      <c r="XH106" s="18"/>
      <c r="XI106" s="411" t="b">
        <f t="shared" ca="1" si="482"/>
        <v>0</v>
      </c>
      <c r="XJ106" s="411" t="str">
        <f t="shared" ca="1" si="483"/>
        <v>-</v>
      </c>
      <c r="XK106" s="535" t="str" cm="1">
        <f t="array" aca="1" ref="XK106" ca="1">INDEX(XK$13:XK105,$B106+1,1)</f>
        <v>-</v>
      </c>
      <c r="XL106" s="535" t="str" cm="1">
        <f t="array" aca="1" ref="XL106" ca="1">INDEX(XL$13:XL105,$B106+1,1)</f>
        <v>-</v>
      </c>
      <c r="XM106" s="535" t="str" cm="1">
        <f t="array" aca="1" ref="XM106" ca="1">INDEX(XM$13:XM105,$B106+1,1)</f>
        <v>-</v>
      </c>
      <c r="XN106" s="545" cm="1">
        <f t="array" aca="1" ref="XN106" ca="1">INDEX(i.AgeJ,$AD106,1)</f>
        <v>0</v>
      </c>
      <c r="XO106" s="535" t="str" cm="1">
        <f t="array" aca="1" ref="XO106" ca="1">INDEX(XO$13:XO105,$B106+1,1)</f>
        <v>-</v>
      </c>
      <c r="XP106" s="411" t="str">
        <f t="shared" si="484"/>
        <v>-</v>
      </c>
      <c r="XQ106" s="411" t="str">
        <f t="shared" si="484"/>
        <v>-</v>
      </c>
      <c r="XR106" s="535" t="str" cm="1">
        <f t="array" aca="1" ref="XR106" ca="1">INDEX(XR$13:XR105,$B106+1,1)</f>
        <v>-</v>
      </c>
      <c r="XS106" s="535" t="str" cm="1">
        <f t="array" aca="1" ref="XS106" ca="1">INDEX(XS$13:XS105,$B106+1,1)</f>
        <v>-</v>
      </c>
      <c r="XT106" s="535" t="str" cm="1">
        <f t="array" aca="1" ref="XT106" ca="1">INDEX(XT$13:XT105,$B106+1,1)</f>
        <v>-</v>
      </c>
      <c r="XU106" s="535" t="str" cm="1">
        <f t="array" aca="1" ref="XU106" ca="1">INDEX(XU$13:XU105,$B106+1,1)</f>
        <v>-</v>
      </c>
      <c r="XV106" s="535" t="str" cm="1">
        <f t="array" aca="1" ref="XV106" ca="1">INDEX(XV$13:XV105,$B106+1,1)</f>
        <v>-</v>
      </c>
      <c r="XW106" s="535" t="b" cm="1">
        <f t="array" aca="1" ref="XW106" ca="1">INDEX(XW$13:XW105,$B106+1,1)</f>
        <v>1</v>
      </c>
      <c r="XX106" s="535" t="str" cm="1">
        <f t="array" aca="1" ref="XX106" ca="1">INDEX(XX$13:XX105,$B106+1,1)</f>
        <v>-</v>
      </c>
      <c r="XY106" s="535" cm="1">
        <f t="array" aca="1" ref="XY106" ca="1">INDEX(XY$13:XY105,$B106+1,1)</f>
        <v>0</v>
      </c>
      <c r="XZ106" s="535" cm="1">
        <f t="array" aca="1" ref="XZ106" ca="1">INDEX(XZ$13:XZ105,$B106+1,1)</f>
        <v>0</v>
      </c>
      <c r="YA106" s="535" cm="1">
        <f t="array" aca="1" ref="YA106" ca="1">INDEX(YA$13:YA105,$B106+1,1)</f>
        <v>0</v>
      </c>
      <c r="YB106" s="18"/>
      <c r="YC106" s="411">
        <f t="shared" si="485"/>
        <v>50</v>
      </c>
      <c r="YD106" s="411">
        <f t="shared" si="485"/>
        <v>50</v>
      </c>
      <c r="YE106" s="411">
        <f t="shared" si="485"/>
        <v>50</v>
      </c>
      <c r="YF106" s="411">
        <f t="shared" si="485"/>
        <v>50</v>
      </c>
      <c r="YG106" s="535" cm="1">
        <f t="array" aca="1" ref="YG106" ca="1">INDEX(YG$13:YG105,$B106+1,1)</f>
        <v>1</v>
      </c>
      <c r="YH106" s="535" cm="1">
        <f t="array" aca="1" ref="YH106" ca="1">INDEX(YH$13:YH105,$B106+1,1)</f>
        <v>1</v>
      </c>
      <c r="YI106" s="535" cm="1">
        <f t="array" aca="1" ref="YI106" ca="1">INDEX(YI$13:YI105,$B106+1,1)</f>
        <v>1</v>
      </c>
      <c r="YJ106" s="535" cm="1">
        <f t="array" aca="1" ref="YJ106" ca="1">INDEX(YJ$13:YJ105,$B106+1,1)</f>
        <v>1</v>
      </c>
      <c r="YK106" s="535" t="str" cm="1">
        <f t="array" aca="1" ref="YK106" ca="1">INDEX(YK$13:YK105,$B106+1,1)</f>
        <v>-</v>
      </c>
      <c r="YL106" s="535" t="str" cm="1">
        <f t="array" aca="1" ref="YL106" ca="1">INDEX(YL$13:YL105,$B106+1,1)</f>
        <v>-</v>
      </c>
      <c r="YM106" s="535" t="str" cm="1">
        <f t="array" aca="1" ref="YM106" ca="1">INDEX(YM$13:YM105,$B106+1,1)</f>
        <v>-</v>
      </c>
      <c r="YN106" s="535" t="str" cm="1">
        <f t="array" aca="1" ref="YN106" ca="1">INDEX(YN$13:YN105,$B106+1,1)</f>
        <v>-</v>
      </c>
      <c r="YO106" s="535" t="str" cm="1">
        <f t="array" aca="1" ref="YO106" ca="1">INDEX(YO$13:YO105,$B106+1,1)</f>
        <v>-</v>
      </c>
      <c r="YP106" s="535" t="str" cm="1">
        <f t="array" aca="1" ref="YP106" ca="1">INDEX(YP$13:YP105,$B106+1,1)</f>
        <v>-</v>
      </c>
      <c r="YQ106" s="535" t="str" cm="1">
        <f t="array" aca="1" ref="YQ106" ca="1">INDEX(YQ$13:YQ105,$B106+1,1)</f>
        <v>-</v>
      </c>
      <c r="YR106" s="18"/>
      <c r="YS106" s="535" t="str" cm="1">
        <f t="array" aca="1" ref="YS106" ca="1">INDEX(YS$13:YS105,$B106+1,1)</f>
        <v>-</v>
      </c>
      <c r="YT106" s="411">
        <f t="shared" ca="1" si="486"/>
        <v>1</v>
      </c>
      <c r="YU106" s="18"/>
      <c r="YV106" s="535" t="str" cm="1">
        <f t="array" aca="1" ref="YV106" ca="1">INDEX(YV$13:YV105,$B106+1,1)</f>
        <v>-</v>
      </c>
      <c r="YW106" s="535" t="b" cm="1">
        <f t="array" aca="1" ref="YW106" ca="1">INDEX(YW$13:YW105,$B106+1,1)</f>
        <v>0</v>
      </c>
      <c r="YX106" s="535" t="b" cm="1">
        <f t="array" aca="1" ref="YX106" ca="1">INDEX(YX$13:YX105,$B106+1,1)</f>
        <v>0</v>
      </c>
      <c r="YY106" s="535" t="str" cm="1">
        <f t="array" aca="1" ref="YY106" ca="1">INDEX(YY$13:YY105,$B106+1,1)</f>
        <v>-</v>
      </c>
      <c r="YZ106" s="535" t="b" cm="1">
        <f t="array" aca="1" ref="YZ106" ca="1">INDEX(YZ$13:YZ105,$B106+1,1)</f>
        <v>0</v>
      </c>
      <c r="ZA106" s="535" t="b" cm="1">
        <f t="array" aca="1" ref="ZA106" ca="1">INDEX(ZA$13:ZA105,$B106+1,1)</f>
        <v>1</v>
      </c>
      <c r="ZB106" s="535" t="str" cm="1">
        <f t="array" aca="1" ref="ZB106" ca="1">INDEX(ZB$13:ZB105,$B106+1,1)</f>
        <v>-</v>
      </c>
      <c r="ZC106" s="547" t="str" cm="1">
        <f t="array" aca="1" ref="ZC106" ca="1">IF(YX106&lt;&gt;TRUE,"-",VALUE(IFERROR(VALUE($K106),0) &amp; _xlfn.SWITCH($CD106,"-",4,$CD106) &amp; $L106 &amp; $T106 &amp; "00" &amp; $N106 &amp; $AK106 &amp; $R106 &amp; _xlfn.SWITCH($AM106,3,1,$AM106) &amp; _xlfn.SWITCH($M106,4,0,$M106) &amp; $AD106 &amp; IF(MOD($H106-2,ZC$6)&gt;=ZC$7,"",TEXT(INT(MOD($H106-2,ZC$6)/2)+1,"00"))))</f>
        <v>-</v>
      </c>
      <c r="ZD106" s="662" t="str" cm="1">
        <f t="array" aca="1" ref="ZD106" ca="1">IF(YY106&lt;&gt;TRUE,"-",VALUE(IFERROR(VALUE($K106),0) &amp; _xlfn.SWITCH($CD106,"-",4,$CD106) &amp; $L106 &amp; $T106 &amp; "00" &amp; $N106 &amp; $AK106 &amp; $R106 &amp; _xlfn.SWITCH($AM106,3,1,$AM106) &amp; _xlfn.SWITCH($M106,4,0,$M106) &amp; $AD106 &amp; IF(MOD($H106-1,ZD$6)&gt;=ZD$7,"",TEXT(INT(MOD($H106-1,ZD$6)/2)+1,"00"))))</f>
        <v>-</v>
      </c>
      <c r="ZE106" s="543">
        <f t="shared" ca="1" si="488"/>
        <v>652</v>
      </c>
      <c r="ZF106" s="543">
        <f t="shared" ca="1" si="488"/>
        <v>686</v>
      </c>
      <c r="ZG106" s="543">
        <f t="shared" ca="1" si="488"/>
        <v>721</v>
      </c>
      <c r="ZH106" s="459">
        <f t="shared" ca="1" si="489"/>
        <v>469</v>
      </c>
      <c r="ZI106" s="459">
        <f t="shared" ca="1" si="489"/>
        <v>504</v>
      </c>
      <c r="ZJ106" s="459">
        <f t="shared" ca="1" si="489"/>
        <v>539</v>
      </c>
      <c r="ZK106" s="459">
        <f t="shared" ca="1" si="490"/>
        <v>385</v>
      </c>
      <c r="ZL106" s="459">
        <f t="shared" ca="1" si="490"/>
        <v>420</v>
      </c>
      <c r="ZM106" s="459">
        <f t="shared" ca="1" si="490"/>
        <v>455</v>
      </c>
      <c r="ZN106" s="535" t="str" cm="1">
        <f t="array" aca="1" ref="ZN106" ca="1">INDEX(ZN$13:ZN105,$B106+1,1)</f>
        <v>-</v>
      </c>
      <c r="ZO106" s="535" t="str" cm="1">
        <f t="array" aca="1" ref="ZO106" ca="1">INDEX(ZO$13:ZO105,$B106+1,1)</f>
        <v>-</v>
      </c>
      <c r="ZP106" s="535" t="str" cm="1">
        <f t="array" aca="1" ref="ZP106" ca="1">INDEX(ZP$13:ZP105,$B106+1,1)</f>
        <v>-</v>
      </c>
      <c r="ZQ106" s="535" t="str" cm="1">
        <f t="array" aca="1" ref="ZQ106" ca="1">INDEX(ZQ$13:ZQ105,$B106+1,1)</f>
        <v>-</v>
      </c>
      <c r="ZR106" s="535" t="str" cm="1">
        <f t="array" aca="1" ref="ZR106" ca="1">INDEX(ZR$13:ZR105,$B106+1,1)</f>
        <v>-</v>
      </c>
      <c r="ZS106" s="535" t="str" cm="1">
        <f t="array" aca="1" ref="ZS106" ca="1">INDEX(ZS$13:ZS105,$B106+1,1)</f>
        <v>-</v>
      </c>
      <c r="ZT106" s="535" t="str" cm="1">
        <f t="array" aca="1" ref="ZT106" ca="1">INDEX(ZT$13:ZT105,$B106+1,1)</f>
        <v>-</v>
      </c>
      <c r="ZU106" s="535" t="str" cm="1">
        <f t="array" aca="1" ref="ZU106" ca="1">INDEX(ZU$13:ZU105,$B106+1,1)</f>
        <v>-</v>
      </c>
      <c r="ZV106" s="535" t="str" cm="1">
        <f t="array" aca="1" ref="ZV106" ca="1">INDEX(ZV$13:ZV105,$B106+1,1)</f>
        <v>-</v>
      </c>
      <c r="ZW106" s="535" t="str" cm="1">
        <f t="array" aca="1" ref="ZW106" ca="1">INDEX(ZW$13:ZW105,$B106+1,1)</f>
        <v>-</v>
      </c>
      <c r="ZX106" s="535" t="str" cm="1">
        <f t="array" aca="1" ref="ZX106" ca="1">INDEX(ZX$13:ZX105,$B106+1,1)</f>
        <v>-</v>
      </c>
      <c r="ZY106" s="535" t="str" cm="1">
        <f t="array" aca="1" ref="ZY106" ca="1">INDEX(ZY$13:ZY105,$B106+1,1)</f>
        <v>-</v>
      </c>
      <c r="ZZ106" s="535" cm="1">
        <f t="array" aca="1" ref="ZZ106" ca="1">INDEX(ZZ$13:ZZ105,$B106+1,1)</f>
        <v>1</v>
      </c>
      <c r="AAA106" s="535" cm="1">
        <f t="array" aca="1" ref="AAA106" ca="1">INDEX(AAA$13:AAA105,$B106+1,1)</f>
        <v>1</v>
      </c>
      <c r="AAB106" s="535" cm="1">
        <f t="array" aca="1" ref="AAB106" ca="1">INDEX(AAB$13:AAB105,$B106+1,1)</f>
        <v>0</v>
      </c>
      <c r="AAC106" s="535" t="str" cm="1">
        <f t="array" aca="1" ref="AAC106" ca="1">INDEX(AAC$13:AAC105,$B106+1,1)</f>
        <v>-</v>
      </c>
      <c r="AAD106" s="535" t="str" cm="1">
        <f t="array" aca="1" ref="AAD106" ca="1">INDEX(AAD$13:AAD105,$B106+1,1)</f>
        <v>-</v>
      </c>
      <c r="AAE106" s="535" t="str" cm="1">
        <f t="array" aca="1" ref="AAE106" ca="1">INDEX(AAE$13:AAE105,$B106+1,1)</f>
        <v>-</v>
      </c>
      <c r="AAF106" s="535" t="str" cm="1">
        <f t="array" aca="1" ref="AAF106" ca="1">INDEX(AAF$13:AAF105,$B106+1,1)</f>
        <v>-</v>
      </c>
      <c r="AAG106" s="535" t="str" cm="1">
        <f t="array" aca="1" ref="AAG106" ca="1">INDEX(AAG$13:AAG105,$B106+1,1)</f>
        <v>-</v>
      </c>
      <c r="AAH106" s="535" cm="1">
        <f t="array" aca="1" ref="AAH106" ca="1">INDEX(AAH$13:AAH105,$B106+1,1)</f>
        <v>0</v>
      </c>
      <c r="AAI106" s="535" t="str" cm="1">
        <f t="array" aca="1" ref="AAI106" ca="1">INDEX(AAI$13:AAI105,$B106+1,1)</f>
        <v>-</v>
      </c>
      <c r="AAJ106" s="535" t="str" cm="1">
        <f t="array" aca="1" ref="AAJ106" ca="1">INDEX(AAJ$13:AAJ105,$B106+1,1)</f>
        <v>-</v>
      </c>
      <c r="AAK106" s="535" t="str" cm="1">
        <f t="array" aca="1" ref="AAK106" ca="1">INDEX(AAK$13:AAK105,$B106+1,1)</f>
        <v>-</v>
      </c>
      <c r="AAL106" s="535" cm="1">
        <f t="array" aca="1" ref="AAL106" ca="1">INDEX(AAL$13:AAL105,$B106+1,1)</f>
        <v>1</v>
      </c>
      <c r="AAM106" s="535" cm="1">
        <f t="array" aca="1" ref="AAM106" ca="1">INDEX(AAM$13:AAM105,$B106+1,1)</f>
        <v>1</v>
      </c>
      <c r="AAN106" s="535" t="str" cm="1">
        <f t="array" aca="1" ref="AAN106" ca="1">INDEX(AAN$13:AAN105,$B106+1,1)</f>
        <v>-</v>
      </c>
      <c r="AAO106" s="535" t="str" cm="1">
        <f t="array" aca="1" ref="AAO106" ca="1">INDEX(AAO$13:AAO105,$B106+1,1)</f>
        <v>-</v>
      </c>
      <c r="AAP106" s="535" t="str" cm="1">
        <f t="array" aca="1" ref="AAP106" ca="1">INDEX(AAP$13:AAP105,$B106+1,1)</f>
        <v>-</v>
      </c>
      <c r="AAQ106" s="535" t="str" cm="1">
        <f t="array" aca="1" ref="AAQ106" ca="1">INDEX(AAQ$13:AAQ105,$B106+1,1)</f>
        <v>-</v>
      </c>
      <c r="AAR106" s="535" t="str" cm="1">
        <f t="array" aca="1" ref="AAR106" ca="1">INDEX(AAR$13:AAR105,$B106+1,1)</f>
        <v>-</v>
      </c>
      <c r="AAS106" s="535" t="str" cm="1">
        <f t="array" aca="1" ref="AAS106" ca="1">INDEX(AAS$13:AAS105,$B106+1,1)</f>
        <v>-</v>
      </c>
      <c r="AAT106" s="535" t="str" cm="1">
        <f t="array" aca="1" ref="AAT106" ca="1">INDEX(AAT$13:AAT105,$B106+1,1)</f>
        <v>-</v>
      </c>
      <c r="AAU106" s="535" t="str" cm="1">
        <f t="array" aca="1" ref="AAU106" ca="1">INDEX(AAU$13:AAU105,$B106+1,1)</f>
        <v>-</v>
      </c>
      <c r="AAV106" s="191" t="b">
        <f t="shared" si="518"/>
        <v>0</v>
      </c>
      <c r="AAW106" s="535" t="str" cm="1">
        <f t="array" aca="1" ref="AAW106" ca="1">INDEX(AAW$13:AAW105,$B106+1,1)</f>
        <v>-</v>
      </c>
      <c r="AAX106" s="535" t="str" cm="1">
        <f t="array" aca="1" ref="AAX106" ca="1">INDEX(AAX$13:AAX105,$B106+1,1)</f>
        <v>-</v>
      </c>
      <c r="AAY106" s="535" t="str" cm="1">
        <f t="array" aca="1" ref="AAY106" ca="1">INDEX(AAY$13:AAY105,$B106+1,1)</f>
        <v>-</v>
      </c>
      <c r="AAZ106" s="535" t="str" cm="1">
        <f t="array" aca="1" ref="AAZ106" ca="1">INDEX(AAZ$13:AAZ105,$B106+1,1)</f>
        <v>-</v>
      </c>
      <c r="ABA106" s="18"/>
      <c r="ABB106" s="545" t="b">
        <f t="shared" ca="1" si="566"/>
        <v>1</v>
      </c>
      <c r="ABC106" s="545" t="str">
        <f t="shared" ca="1" si="566"/>
        <v>-</v>
      </c>
      <c r="ABD106" s="545" t="str">
        <f t="shared" ca="1" si="566"/>
        <v>-</v>
      </c>
      <c r="ABE106" s="545" t="str">
        <f t="shared" ca="1" si="566"/>
        <v>-</v>
      </c>
      <c r="ABF106" s="545" t="str">
        <f t="shared" ca="1" si="566"/>
        <v>-</v>
      </c>
      <c r="ABG106" s="545" t="str">
        <f t="shared" ca="1" si="566"/>
        <v>-</v>
      </c>
      <c r="ABH106" s="545" t="str">
        <f t="shared" ca="1" si="566"/>
        <v>-</v>
      </c>
      <c r="ABI106" s="545" t="str">
        <f t="shared" ca="1" si="566"/>
        <v>-</v>
      </c>
      <c r="ABJ106" s="545" t="str">
        <f t="shared" ca="1" si="566"/>
        <v>-</v>
      </c>
      <c r="ABK106" s="545" t="str">
        <f t="shared" ca="1" si="566"/>
        <v>-</v>
      </c>
      <c r="ABL106" s="545" t="str">
        <f t="shared" ca="1" si="567"/>
        <v>-</v>
      </c>
      <c r="ABM106" s="545" t="str">
        <f t="shared" ca="1" si="567"/>
        <v>-</v>
      </c>
      <c r="ABN106" s="545" t="str">
        <f t="shared" ca="1" si="567"/>
        <v>-</v>
      </c>
      <c r="ABO106" s="545" t="str">
        <f t="shared" ca="1" si="567"/>
        <v>-</v>
      </c>
      <c r="ABP106" s="545" t="str">
        <f t="shared" ca="1" si="567"/>
        <v>-</v>
      </c>
      <c r="ABQ106" s="545" t="str">
        <f t="shared" ca="1" si="567"/>
        <v>-</v>
      </c>
      <c r="ABR106" s="545" t="str">
        <f t="shared" ca="1" si="567"/>
        <v>-</v>
      </c>
      <c r="ABS106" s="545" t="str">
        <f t="shared" ca="1" si="567"/>
        <v>-</v>
      </c>
      <c r="ABT106" s="545" t="b">
        <f t="shared" ca="1" si="567"/>
        <v>1</v>
      </c>
      <c r="ABU106" s="545" t="str">
        <f t="shared" ca="1" si="567"/>
        <v>-</v>
      </c>
      <c r="ABV106" s="545" t="str">
        <f t="shared" ca="1" si="568"/>
        <v>-</v>
      </c>
      <c r="ABW106" s="545" t="str">
        <f t="shared" ca="1" si="568"/>
        <v>-</v>
      </c>
      <c r="ABX106" s="545" t="str">
        <f t="shared" ca="1" si="568"/>
        <v>-</v>
      </c>
      <c r="ABY106" s="545" t="str">
        <f t="shared" ca="1" si="568"/>
        <v>-</v>
      </c>
      <c r="ABZ106" s="545" t="str">
        <f t="shared" ca="1" si="568"/>
        <v>-</v>
      </c>
      <c r="ACA106" s="545" t="str">
        <f t="shared" ca="1" si="568"/>
        <v>-</v>
      </c>
      <c r="ACB106" s="545" t="str">
        <f t="shared" ca="1" si="568"/>
        <v>-</v>
      </c>
      <c r="ACC106" s="545" t="str">
        <f t="shared" ca="1" si="568"/>
        <v>-</v>
      </c>
      <c r="ACD106" s="545" t="str">
        <f t="shared" ca="1" si="568"/>
        <v>-</v>
      </c>
      <c r="ACE106" s="545" t="str">
        <f t="shared" ca="1" si="568"/>
        <v>-</v>
      </c>
      <c r="ACF106" s="545" t="str">
        <f t="shared" ca="1" si="569"/>
        <v>-</v>
      </c>
      <c r="ACG106" s="545" t="str">
        <f t="shared" ca="1" si="569"/>
        <v>-</v>
      </c>
      <c r="ACH106" s="545" t="str">
        <f t="shared" ca="1" si="569"/>
        <v>-</v>
      </c>
      <c r="ACI106" s="545" t="str">
        <f t="shared" ca="1" si="569"/>
        <v>-</v>
      </c>
      <c r="ACJ106" s="545" t="str">
        <f t="shared" ca="1" si="569"/>
        <v>-</v>
      </c>
      <c r="ACK106" s="545" t="str">
        <f t="shared" ca="1" si="569"/>
        <v>-</v>
      </c>
      <c r="ACL106" s="545" t="b">
        <f t="shared" ca="1" si="569"/>
        <v>1</v>
      </c>
      <c r="ACM106" s="545" t="str">
        <f t="shared" ca="1" si="569"/>
        <v>-</v>
      </c>
      <c r="ACN106" s="545" t="str">
        <f t="shared" ca="1" si="569"/>
        <v>-</v>
      </c>
      <c r="ACO106" s="545" t="str">
        <f t="shared" ca="1" si="569"/>
        <v>-</v>
      </c>
      <c r="ACP106" s="545" t="str">
        <f t="shared" ca="1" si="570"/>
        <v>-</v>
      </c>
      <c r="ACQ106" s="545" t="str">
        <f t="shared" ca="1" si="570"/>
        <v>-</v>
      </c>
      <c r="ACR106" s="545" t="str">
        <f t="shared" ca="1" si="570"/>
        <v>-</v>
      </c>
      <c r="ACS106" s="545" t="str">
        <f t="shared" ca="1" si="570"/>
        <v>-</v>
      </c>
      <c r="ACT106" s="545" t="str">
        <f t="shared" ca="1" si="570"/>
        <v>-</v>
      </c>
      <c r="ACU106" s="545" t="str">
        <f t="shared" ca="1" si="570"/>
        <v>-</v>
      </c>
      <c r="ACV106" s="545" t="str">
        <f t="shared" ca="1" si="570"/>
        <v>-</v>
      </c>
      <c r="ACW106" s="545" t="str">
        <f t="shared" ca="1" si="570"/>
        <v>-</v>
      </c>
      <c r="ACX106" s="545" t="str">
        <f t="shared" ca="1" si="570"/>
        <v>-</v>
      </c>
      <c r="ACY106" s="545" t="str">
        <f t="shared" ca="1" si="570"/>
        <v>-</v>
      </c>
      <c r="ACZ106" s="545" t="str">
        <f t="shared" ca="1" si="571"/>
        <v>-</v>
      </c>
      <c r="ADA106" s="545" t="str">
        <f t="shared" ca="1" si="571"/>
        <v>-</v>
      </c>
      <c r="ADB106" s="545" t="str">
        <f t="shared" ca="1" si="571"/>
        <v>-</v>
      </c>
      <c r="ADC106" s="545" t="str">
        <f t="shared" ca="1" si="571"/>
        <v>-</v>
      </c>
      <c r="ADD106" s="545" t="b">
        <f t="shared" ca="1" si="571"/>
        <v>1</v>
      </c>
      <c r="ADE106" s="545" t="str">
        <f t="shared" ca="1" si="571"/>
        <v>-</v>
      </c>
      <c r="ADF106" s="545" t="str">
        <f t="shared" ca="1" si="571"/>
        <v>-</v>
      </c>
      <c r="ADG106" s="545" t="str">
        <f t="shared" ca="1" si="571"/>
        <v>-</v>
      </c>
      <c r="ADH106" s="545" t="str">
        <f t="shared" ca="1" si="571"/>
        <v>-</v>
      </c>
      <c r="ADI106" s="545" t="str">
        <f t="shared" ca="1" si="571"/>
        <v>-</v>
      </c>
      <c r="ADJ106" s="545" t="str">
        <f t="shared" ca="1" si="572"/>
        <v>-</v>
      </c>
      <c r="ADK106" s="545" t="str">
        <f t="shared" ca="1" si="572"/>
        <v>-</v>
      </c>
      <c r="ADL106" s="545" t="str">
        <f t="shared" ca="1" si="572"/>
        <v>-</v>
      </c>
      <c r="ADM106" s="545" t="str">
        <f t="shared" ca="1" si="572"/>
        <v>-</v>
      </c>
      <c r="ADN106" s="545" t="str">
        <f t="shared" ca="1" si="572"/>
        <v>-</v>
      </c>
      <c r="ADO106" s="545" t="str">
        <f t="shared" ca="1" si="572"/>
        <v>-</v>
      </c>
      <c r="ADP106" s="545" t="str">
        <f t="shared" ca="1" si="572"/>
        <v>-</v>
      </c>
      <c r="ADQ106" s="545" t="str">
        <f t="shared" ca="1" si="572"/>
        <v>-</v>
      </c>
      <c r="ADR106" s="545" t="str">
        <f t="shared" ca="1" si="572"/>
        <v>-</v>
      </c>
      <c r="ADS106" s="545" t="str">
        <f t="shared" ca="1" si="572"/>
        <v>-</v>
      </c>
      <c r="ADT106" s="545" t="str">
        <f t="shared" ca="1" si="573"/>
        <v>-</v>
      </c>
      <c r="ADU106" s="545" t="str">
        <f t="shared" ca="1" si="573"/>
        <v>-</v>
      </c>
      <c r="ADV106" s="545" t="b">
        <f t="shared" ca="1" si="573"/>
        <v>1</v>
      </c>
      <c r="ADW106" s="545" t="str">
        <f t="shared" ca="1" si="573"/>
        <v>-</v>
      </c>
      <c r="ADX106" s="545" t="str">
        <f t="shared" ca="1" si="573"/>
        <v>-</v>
      </c>
      <c r="ADY106" s="545" t="str">
        <f t="shared" ca="1" si="573"/>
        <v>-</v>
      </c>
      <c r="ADZ106" s="545" t="str">
        <f t="shared" ca="1" si="573"/>
        <v>-</v>
      </c>
      <c r="AEA106" s="545" t="str">
        <f t="shared" ca="1" si="573"/>
        <v>-</v>
      </c>
      <c r="AEB106" s="545" t="str">
        <f t="shared" ca="1" si="573"/>
        <v>-</v>
      </c>
      <c r="AEC106" s="545" t="str">
        <f t="shared" ca="1" si="573"/>
        <v>-</v>
      </c>
      <c r="AED106" s="545" t="str">
        <f t="shared" ca="1" si="574"/>
        <v>-</v>
      </c>
      <c r="AEE106" s="545" t="str">
        <f t="shared" ca="1" si="574"/>
        <v>-</v>
      </c>
      <c r="AEF106" s="545" t="str">
        <f t="shared" ca="1" si="574"/>
        <v>-</v>
      </c>
      <c r="AEG106" s="545" t="str">
        <f t="shared" ca="1" si="574"/>
        <v>-</v>
      </c>
      <c r="AEH106" s="545" t="str">
        <f t="shared" ca="1" si="574"/>
        <v>-</v>
      </c>
      <c r="AEI106" s="545" t="str">
        <f t="shared" ca="1" si="574"/>
        <v>-</v>
      </c>
      <c r="AEJ106" s="545" t="str">
        <f t="shared" ca="1" si="574"/>
        <v>-</v>
      </c>
      <c r="AEK106" s="545" t="str">
        <f t="shared" ca="1" si="574"/>
        <v>-</v>
      </c>
      <c r="AEL106" s="545" t="str">
        <f t="shared" ca="1" si="574"/>
        <v>-</v>
      </c>
      <c r="AEM106" s="545" t="str">
        <f t="shared" ca="1" si="574"/>
        <v>-</v>
      </c>
      <c r="AEN106" s="535" cm="1">
        <f t="array" aca="1" ref="AEN106" ca="1">INDEX(AEN$13:AEN105,$B106+1,1)</f>
        <v>0</v>
      </c>
      <c r="AEO106" s="483">
        <v>0</v>
      </c>
    </row>
    <row r="107" spans="1:821" outlineLevel="2">
      <c r="A107" s="18">
        <f t="shared" si="226"/>
        <v>94</v>
      </c>
      <c r="B107" s="658">
        <f t="shared" ref="B107:B108" ca="1" si="588">OFFSET($A107,-21,0)</f>
        <v>73</v>
      </c>
      <c r="C107" s="458">
        <f t="shared" ca="1" si="385"/>
        <v>2200</v>
      </c>
      <c r="D107" s="119" t="str">
        <f t="shared" ca="1" si="386"/>
        <v>GSW</v>
      </c>
      <c r="E107" t="b">
        <v>1</v>
      </c>
      <c r="F107" t="b">
        <v>0</v>
      </c>
      <c r="G107" t="b">
        <f t="shared" si="387"/>
        <v>1</v>
      </c>
      <c r="H107" s="191">
        <f t="shared" ca="1" si="517"/>
        <v>22</v>
      </c>
      <c r="I107" s="535" cm="1">
        <f t="array" aca="1" ref="I107" ca="1">INDEX(I$13:I106,$B107+1,1)</f>
        <v>1</v>
      </c>
      <c r="J107" s="535" cm="1">
        <f t="array" aca="1" ref="J107" ca="1">INDEX(J$13:J106,$B107+1,1)</f>
        <v>0</v>
      </c>
      <c r="K107" s="535" cm="1">
        <f t="array" aca="1" ref="K107" ca="1">INDEX(K$13:K106,$B107+1,1)</f>
        <v>1</v>
      </c>
      <c r="L107" s="535" cm="1">
        <f t="array" aca="1" ref="L107" ca="1">INDEX(L$13:L106,$B107+1,1)</f>
        <v>2</v>
      </c>
      <c r="M107" s="535" cm="1">
        <f t="array" aca="1" ref="M107" ca="1">INDEX(M$13:M106,$B107+1,1)</f>
        <v>0</v>
      </c>
      <c r="N107" s="230">
        <f t="shared" ca="1" si="528"/>
        <v>1</v>
      </c>
      <c r="O107" s="230">
        <f t="shared" ca="1" si="528"/>
        <v>13</v>
      </c>
      <c r="P107" s="230">
        <f t="shared" ca="1" si="528"/>
        <v>1</v>
      </c>
      <c r="Q107" s="230">
        <f t="shared" ca="1" si="528"/>
        <v>1</v>
      </c>
      <c r="R107" s="230">
        <f t="shared" ca="1" si="528"/>
        <v>1</v>
      </c>
      <c r="S107" s="230">
        <f t="shared" ca="1" si="528"/>
        <v>1</v>
      </c>
      <c r="T107" s="411">
        <f t="shared" ca="1" si="389"/>
        <v>2</v>
      </c>
      <c r="U107" s="411">
        <f t="shared" ca="1" si="389"/>
        <v>2</v>
      </c>
      <c r="V107" s="411">
        <f t="shared" ca="1" si="390"/>
        <v>2</v>
      </c>
      <c r="W107" s="777" t="b">
        <f t="shared" ca="1" si="391"/>
        <v>0</v>
      </c>
      <c r="X107" s="777" t="b">
        <f t="shared" ca="1" si="391"/>
        <v>0</v>
      </c>
      <c r="Y107" s="777" t="b">
        <f t="shared" ca="1" si="391"/>
        <v>1</v>
      </c>
      <c r="Z107" s="796" t="b" cm="1">
        <f t="array" aca="1" ref="Z107" ca="1">INDEX(Z$13:Z106,$B107+1,1)</f>
        <v>0</v>
      </c>
      <c r="AA107" s="411">
        <f t="shared" ca="1" si="392"/>
        <v>1</v>
      </c>
      <c r="AB107" s="411">
        <f t="shared" ca="1" si="393"/>
        <v>1</v>
      </c>
      <c r="AC107" s="230">
        <f t="shared" ca="1" si="529"/>
        <v>1</v>
      </c>
      <c r="AD107" s="230">
        <f t="shared" ca="1" si="529"/>
        <v>1</v>
      </c>
      <c r="AE107" s="230">
        <f t="shared" ca="1" si="529"/>
        <v>0</v>
      </c>
      <c r="AF107" s="230">
        <f t="shared" ca="1" si="529"/>
        <v>0</v>
      </c>
      <c r="AG107" s="230">
        <f t="shared" ca="1" si="529"/>
        <v>0</v>
      </c>
      <c r="AH107" s="230">
        <f t="shared" ca="1" si="529"/>
        <v>0</v>
      </c>
      <c r="AI107" s="87">
        <f t="shared" ca="1" si="395"/>
        <v>2</v>
      </c>
      <c r="AJ107" s="87">
        <f ca="1">INDEX(CHOOSE($N107,DataAutumn!i.AdultDrys,DataWinter!i.AdultDrys,DataSpring!i.AdultDrys),1,$T107)</f>
        <v>1</v>
      </c>
      <c r="AK107" s="230">
        <f t="shared" ca="1" si="530"/>
        <v>2</v>
      </c>
      <c r="AL107" s="535" cm="1">
        <f t="array" aca="1" ref="AL107" ca="1">INDEX(AL$13:AL106,$B107+1,1)</f>
        <v>0</v>
      </c>
      <c r="AM107" s="535" cm="1">
        <f t="array" aca="1" ref="AM107" ca="1">INDEX(AM$13:AM106,$B107+1,1)</f>
        <v>2</v>
      </c>
      <c r="AN107" s="111"/>
      <c r="AO107" s="111"/>
      <c r="AP107" s="111"/>
      <c r="AQ107" s="111"/>
      <c r="AR107" s="111"/>
      <c r="AS107" s="111"/>
      <c r="AT107" s="111"/>
      <c r="AU107" s="111"/>
      <c r="AV107" s="111"/>
      <c r="AW107" s="111"/>
      <c r="AX107" s="111"/>
      <c r="AY107" s="111"/>
      <c r="AZ107" s="111"/>
      <c r="BA107" s="312" t="str">
        <f t="shared" ca="1" si="397"/>
        <v>FS_Opt_Tem 00022 SE GSW Past     MFM     TOLAut Scan2 GFS RR+01% GP100% WP100% MP100% (Et_F33N33L11)       NutS1.0 Forced</v>
      </c>
      <c r="BB107" s="8" t="str">
        <f ca="1">IF(COUNTIF($BA$13:$BA107,$BA107)=1,"-","Dup")</f>
        <v>-</v>
      </c>
      <c r="BC107" s="18"/>
      <c r="BD107" s="535" t="b" cm="1">
        <f t="array" aca="1" ref="BD107" ca="1">INDEX(BD$13:BD106,$B107+1,1)</f>
        <v>0</v>
      </c>
      <c r="BE107" s="535" t="b" cm="1">
        <f t="array" aca="1" ref="BE107" ca="1">INDEX(BE$13:BE106,$B107+1,1)</f>
        <v>0</v>
      </c>
      <c r="BF107" s="535" t="b" cm="1">
        <f t="array" aca="1" ref="BF107" ca="1">INDEX(BF$13:BF106,$B107+1,1)</f>
        <v>0</v>
      </c>
      <c r="BG107" s="535" t="b" cm="1">
        <f t="array" aca="1" ref="BG107" ca="1">INDEX(BG$13:BG106,$B107+1,1)</f>
        <v>0</v>
      </c>
      <c r="BH107" s="535" t="b" cm="1">
        <f t="array" aca="1" ref="BH107" ca="1">INDEX(BH$13:BH106,$B107+1,1)</f>
        <v>0</v>
      </c>
      <c r="BI107" s="535" t="b" cm="1">
        <f t="array" aca="1" ref="BI107" ca="1">INDEX(BI$13:BI106,$B107+1,1)</f>
        <v>0</v>
      </c>
      <c r="BJ107" s="535" t="b" cm="1">
        <f t="array" aca="1" ref="BJ107" ca="1">INDEX(BJ$13:BJ106,$B107+1,1)</f>
        <v>0</v>
      </c>
      <c r="BK107" s="535" t="b" cm="1">
        <f t="array" aca="1" ref="BK107" ca="1">INDEX(BK$13:BK106,$B107+1,1)</f>
        <v>0</v>
      </c>
      <c r="BL107" s="535" t="b" cm="1">
        <f t="array" aca="1" ref="BL107" ca="1">INDEX(BL$13:BL106,$B107+1,1)</f>
        <v>0</v>
      </c>
      <c r="BM107" s="18"/>
      <c r="BN107" s="411" t="b">
        <f t="shared" ca="1" si="585"/>
        <v>1</v>
      </c>
      <c r="BO107" s="411" t="str">
        <f t="shared" ca="1" si="585"/>
        <v>-</v>
      </c>
      <c r="BP107" s="411" t="b">
        <f t="shared" ca="1" si="585"/>
        <v>0</v>
      </c>
      <c r="BQ107" s="411" t="str">
        <f t="shared" ca="1" si="585"/>
        <v>-</v>
      </c>
      <c r="BR107" s="411" t="str">
        <f t="shared" ca="1" si="585"/>
        <v>-</v>
      </c>
      <c r="BS107" s="411" t="str">
        <f t="shared" ca="1" si="585"/>
        <v>-</v>
      </c>
      <c r="BT107" s="411" t="str">
        <f t="shared" ca="1" si="585"/>
        <v>-</v>
      </c>
      <c r="BU107" s="411" t="str">
        <f t="shared" ca="1" si="585"/>
        <v>-</v>
      </c>
      <c r="BV107" s="411" t="str">
        <f t="shared" ca="1" si="585"/>
        <v>-</v>
      </c>
      <c r="BW107" s="411" t="str">
        <f t="shared" ca="1" si="585"/>
        <v>-</v>
      </c>
      <c r="BX107" s="411" t="str">
        <f t="shared" ca="1" si="585"/>
        <v>-</v>
      </c>
      <c r="BY107" s="411" t="str">
        <f t="shared" ca="1" si="585"/>
        <v>-</v>
      </c>
      <c r="BZ107" s="411" t="b">
        <f t="shared" ca="1" si="585"/>
        <v>0</v>
      </c>
      <c r="CA107" s="87">
        <f t="shared" ca="1" si="585"/>
        <v>0</v>
      </c>
      <c r="CB107" s="535" t="str" cm="1">
        <f t="array" aca="1" ref="CB107" ca="1">INDEX(CB$13:CB106,$B107+1,1)</f>
        <v>-</v>
      </c>
      <c r="CC107" s="535" t="str" cm="1">
        <f t="array" aca="1" ref="CC107" ca="1">INDEX(CC$13:CC106,$B107+1,1)</f>
        <v>-</v>
      </c>
      <c r="CD107" s="535" t="str" cm="1">
        <f t="array" aca="1" ref="CD107" ca="1">INDEX(CD$13:CD106,$B107+1,1)</f>
        <v>-</v>
      </c>
      <c r="CE107" s="535" t="b" cm="1">
        <f t="array" aca="1" ref="CE107" ca="1">INDEX(CE$13:CE106,$B107+1,1)</f>
        <v>1</v>
      </c>
      <c r="CF107" s="18"/>
      <c r="CG107" s="535" t="str" cm="1">
        <f t="array" aca="1" ref="CG107" ca="1">INDEX(CG$13:CG106,$B107+1,1)</f>
        <v>-</v>
      </c>
      <c r="CH107" s="411" t="str">
        <f t="shared" ca="1" si="399"/>
        <v>-</v>
      </c>
      <c r="CI107" s="411">
        <f t="shared" ca="1" si="400"/>
        <v>1</v>
      </c>
      <c r="CJ107" s="411">
        <f t="shared" ca="1" si="400"/>
        <v>1</v>
      </c>
      <c r="CK107" s="535" t="str" cm="1">
        <f t="array" aca="1" ref="CK107" ca="1">INDEX(CK$13:CK106,$B107+1,1)</f>
        <v>-</v>
      </c>
      <c r="CL107" s="535" t="str" cm="1">
        <f t="array" aca="1" ref="CL107" ca="1">INDEX(CL$13:CL106,$B107+1,1)</f>
        <v>-</v>
      </c>
      <c r="CM107" s="535" t="str" cm="1">
        <f t="array" aca="1" ref="CM107" ca="1">INDEX(CM$13:CM106,$B107+1,1)</f>
        <v>-</v>
      </c>
      <c r="CN107" s="411" t="str">
        <f t="shared" ca="1" si="401"/>
        <v>-</v>
      </c>
      <c r="CO107" s="411">
        <f t="shared" ca="1" si="402"/>
        <v>1</v>
      </c>
      <c r="CP107" s="411">
        <f t="shared" ca="1" si="402"/>
        <v>1</v>
      </c>
      <c r="CQ107" s="535" t="str" cm="1">
        <f t="array" aca="1" ref="CQ107" ca="1">INDEX(CQ$13:CQ106,$B107+1,1)</f>
        <v>-</v>
      </c>
      <c r="CR107" s="411" t="str">
        <f t="shared" ca="1" si="403"/>
        <v>-</v>
      </c>
      <c r="CS107" s="411">
        <f t="shared" ca="1" si="404"/>
        <v>1</v>
      </c>
      <c r="CT107" s="535" t="str" cm="1">
        <f t="array" aca="1" ref="CT107" ca="1">INDEX(CT$13:CT106,$B107+1,1)</f>
        <v>-</v>
      </c>
      <c r="CU107" s="535" t="str" cm="1">
        <f t="array" aca="1" ref="CU107" ca="1">INDEX(CU$13:CU106,$B107+1,1)</f>
        <v>-</v>
      </c>
      <c r="CV107" s="411">
        <f t="shared" ca="1" si="405"/>
        <v>1</v>
      </c>
      <c r="CW107" s="535" t="str" cm="1">
        <f t="array" aca="1" ref="CW107" ca="1">INDEX(CW$13:CW106,$B107+1,1)</f>
        <v>-</v>
      </c>
      <c r="CX107" s="411" t="str">
        <f t="shared" ca="1" si="406"/>
        <v>-</v>
      </c>
      <c r="CY107" s="411">
        <f t="shared" ca="1" si="407"/>
        <v>1</v>
      </c>
      <c r="CZ107" s="411">
        <f t="shared" ca="1" si="407"/>
        <v>1</v>
      </c>
      <c r="DA107" s="535" cm="1">
        <f t="array" aca="1" ref="DA107" ca="1">INDEX(DA$13:DA106,$B107+1,1)</f>
        <v>720</v>
      </c>
      <c r="DB107" s="535" cm="1">
        <f t="array" aca="1" ref="DB107" ca="1">INDEX(DB$13:DB106,$B107+1,1)</f>
        <v>720</v>
      </c>
      <c r="DC107" s="18"/>
      <c r="DD107" s="535" t="str" cm="1">
        <f t="array" aca="1" ref="DD107" ca="1">INDEX(DD$13:DD106,$B107+1,1)</f>
        <v>-</v>
      </c>
      <c r="DE107" s="535" t="str" cm="1">
        <f t="array" aca="1" ref="DE107" ca="1">INDEX(DE$13:DE106,$B107+1,1)</f>
        <v>-</v>
      </c>
      <c r="DF107" s="535" t="str" cm="1">
        <f t="array" aca="1" ref="DF107" ca="1">INDEX(DF$13:DF106,$B107+1,1)</f>
        <v>-</v>
      </c>
      <c r="DG107" s="535" t="str" cm="1">
        <f t="array" aca="1" ref="DG107" ca="1">INDEX(DG$13:DG106,$B107+1,1)</f>
        <v>-</v>
      </c>
      <c r="DH107" s="804" cm="1">
        <f t="array" aca="1" ref="DH107" ca="1">VALUE(IFERROR(VALUE($K107),0) &amp; _xlfn.SWITCH($CD107,"-",4,$CD107) &amp; $L107 &amp; $T107 &amp; "00" &amp; $N107 &amp; $AK107 &amp; $R107 &amp; _xlfn.SWITCH($AM107,3,1,$AM107) &amp; _xlfn.SWITCH($M107,4,0,$M107) &amp; _xlfn.SWITCH($AD107,6,1,$AD107))</f>
        <v>142200121201</v>
      </c>
      <c r="DI107" s="535" cm="1">
        <f t="array" aca="1" ref="DI107" ca="1">INDEX(DI$13:DI106,$B107+1,1)</f>
        <v>1</v>
      </c>
      <c r="DJ107" s="535" cm="1">
        <f t="array" aca="1" ref="DJ107" ca="1">INDEX(DJ$13:DJ106,$B107+1,1)</f>
        <v>1</v>
      </c>
      <c r="DK107" s="411">
        <f t="shared" ca="1" si="408"/>
        <v>1</v>
      </c>
      <c r="DL107" s="411">
        <f t="shared" ca="1" si="408"/>
        <v>60</v>
      </c>
      <c r="DM107" s="411" t="str">
        <f t="shared" ca="1" si="408"/>
        <v>-</v>
      </c>
      <c r="DN107" s="411" t="str">
        <f t="shared" ca="1" si="408"/>
        <v>-</v>
      </c>
      <c r="DO107" s="411" t="str">
        <f t="shared" ca="1" si="408"/>
        <v>-</v>
      </c>
      <c r="DP107" s="411" t="str">
        <f t="shared" ca="1" si="408"/>
        <v>-</v>
      </c>
      <c r="DQ107" s="411" t="b">
        <f t="shared" ca="1" si="409"/>
        <v>0</v>
      </c>
      <c r="DR107" s="411" t="str">
        <f t="shared" ca="1" si="410"/>
        <v>-</v>
      </c>
      <c r="DS107" s="411" t="str">
        <f t="shared" ca="1" si="410"/>
        <v>-</v>
      </c>
      <c r="DT107" s="411" t="str">
        <f t="shared" ca="1" si="410"/>
        <v>-</v>
      </c>
      <c r="DU107" s="411" t="str">
        <f t="shared" ca="1" si="410"/>
        <v>-</v>
      </c>
      <c r="DV107" s="411">
        <f t="shared" ca="1" si="410"/>
        <v>500</v>
      </c>
      <c r="DW107" s="411">
        <f t="shared" ca="1" si="410"/>
        <v>500</v>
      </c>
      <c r="DX107" s="411" t="str">
        <f t="shared" ca="1" si="410"/>
        <v>-</v>
      </c>
      <c r="DY107" s="411" t="str">
        <f t="shared" ca="1" si="410"/>
        <v>-</v>
      </c>
      <c r="DZ107" s="411" t="str">
        <f t="shared" ca="1" si="410"/>
        <v>-</v>
      </c>
      <c r="EA107" s="535" cm="1">
        <f t="array" aca="1" ref="EA107" ca="1">INDEX(EA$13:EA106,$B107+1,1)</f>
        <v>0</v>
      </c>
      <c r="EB107" s="535" cm="1">
        <f t="array" aca="1" ref="EB107" ca="1">INDEX(EB$13:EB106,$B107+1,1)</f>
        <v>999999</v>
      </c>
      <c r="EC107" s="535" cm="1">
        <f t="array" aca="1" ref="EC107" ca="1">INDEX(EC$13:EC106,$B107+1,1)</f>
        <v>999999</v>
      </c>
      <c r="ED107" s="535" cm="1">
        <f t="array" aca="1" ref="ED107" ca="1">INDEX(ED$13:ED106,$B107+1,1)</f>
        <v>999999</v>
      </c>
      <c r="EE107" s="535" cm="1">
        <f t="array" aca="1" ref="EE107" ca="1">INDEX(EE$13:EE106,$B107+1,1)</f>
        <v>999999</v>
      </c>
      <c r="EF107" s="535" cm="1">
        <f t="array" aca="1" ref="EF107" ca="1">INDEX(EF$13:EF106,$B107+1,1)</f>
        <v>999999</v>
      </c>
      <c r="EG107" s="535" cm="1">
        <f t="array" aca="1" ref="EG107" ca="1">INDEX(EG$13:EG106,$B107+1,1)</f>
        <v>999999</v>
      </c>
      <c r="EH107" s="535" cm="1">
        <f t="array" aca="1" ref="EH107" ca="1">INDEX(EH$13:EH106,$B107+1,1)</f>
        <v>999999</v>
      </c>
      <c r="EI107" s="535" cm="1">
        <f t="array" aca="1" ref="EI107" ca="1">INDEX(EI$13:EI106,$B107+1,1)</f>
        <v>999999</v>
      </c>
      <c r="EJ107" s="535" cm="1">
        <f t="array" aca="1" ref="EJ107" ca="1">INDEX(EJ$13:EJ106,$B107+1,1)</f>
        <v>999999</v>
      </c>
      <c r="EK107" s="535" cm="1">
        <f t="array" aca="1" ref="EK107" ca="1">INDEX(EK$13:EK106,$B107+1,1)</f>
        <v>999999</v>
      </c>
      <c r="EL107" s="535" cm="1">
        <f t="array" aca="1" ref="EL107" ca="1">INDEX(EL$13:EL106,$B107+1,1)</f>
        <v>999999</v>
      </c>
      <c r="EM107" s="535" cm="1">
        <f t="array" aca="1" ref="EM107" ca="1">INDEX(EM$13:EM106,$B107+1,1)</f>
        <v>999999</v>
      </c>
      <c r="EN107" s="782">
        <f t="shared" ca="1" si="411"/>
        <v>0</v>
      </c>
      <c r="EO107" s="782">
        <f t="shared" ca="1" si="411"/>
        <v>0</v>
      </c>
      <c r="EP107" s="782">
        <f t="shared" ca="1" si="411"/>
        <v>999999</v>
      </c>
      <c r="EQ107" s="800" t="str">
        <f t="shared" ca="1" si="581"/>
        <v>-</v>
      </c>
      <c r="ER107" s="800" t="str">
        <f t="shared" ca="1" si="412"/>
        <v>-</v>
      </c>
      <c r="ES107" s="801">
        <f t="shared" ca="1" si="413"/>
        <v>999999</v>
      </c>
      <c r="ET107" s="802" t="str">
        <f t="shared" ca="1" si="509"/>
        <v>-</v>
      </c>
      <c r="EU107" s="781">
        <f t="shared" ca="1" si="414"/>
        <v>0</v>
      </c>
      <c r="EV107" s="779">
        <f t="shared" ca="1" si="510"/>
        <v>0</v>
      </c>
      <c r="EW107" s="780">
        <f t="shared" ca="1" si="511"/>
        <v>999999</v>
      </c>
      <c r="EX107" s="545" cm="1">
        <f t="array" aca="1" ref="EX107" ca="1">INDEX(i.ELMated,$AB107+1,1)</f>
        <v>0.3</v>
      </c>
      <c r="EY107" s="630" cm="1">
        <f t="array" aca="1" ref="EY107" ca="1">INDEX(i.ELMatedEst,$AA107+1,$T107)</f>
        <v>0.3</v>
      </c>
      <c r="EZ107" s="535" t="str" cm="1">
        <f t="array" aca="1" ref="EZ107" ca="1">INDEX(EZ$13:EZ106,$B107+1,1)</f>
        <v>-</v>
      </c>
      <c r="FA107" s="535" t="str" cm="1">
        <f t="array" aca="1" ref="FA107" ca="1">INDEX(FA$13:FA106,$B107+1,1)</f>
        <v>-</v>
      </c>
      <c r="FB107" s="664">
        <f t="shared" ca="1" si="415"/>
        <v>0</v>
      </c>
      <c r="FC107" s="666">
        <f t="shared" ca="1" si="416"/>
        <v>5.0000000000000001E-3</v>
      </c>
      <c r="FD107" s="191">
        <f t="shared" ca="1" si="512"/>
        <v>0.95</v>
      </c>
      <c r="FE107" s="667">
        <f t="shared" ca="1" si="417"/>
        <v>8.3999999999999991E-2</v>
      </c>
      <c r="FF107" s="667">
        <f ca="1">INDEX(CHOOSE($N107,DataAutumn!i.EL_PropnSold,DataWinter!i.EL_PropnSold,DataSpring!i.EL_PropnSold),$AI107,$T107)*INDEX(i.ELMatedEst,$AB107+1,$T107)*i.dAdultRR_ELPropSold
+INDEX(i.dryman,($AJ107-1)*4+$AI107,FF$7)</f>
        <v>0</v>
      </c>
      <c r="FG107" s="667">
        <f ca="1">INDEX(CHOOSE($N107,DataAutumn!i.EL_PropnSold,DataWinter!i.EL_PropnSold,DataSpring!i.EL_PropnSold),$AI107,$T107)*INDEX(i.ELMatedEst,$AB107+1,$T107)*i.dAdultRR_ELPropSold
+INDEX(i.dryman,($AJ107-1)*4+$AI107,FG$7)</f>
        <v>3.125E-2</v>
      </c>
      <c r="FH107" s="667">
        <f ca="1">INDEX(CHOOSE($N107,DataAutumn!i.EL_PropnSold,DataWinter!i.EL_PropnSold,DataSpring!i.EL_PropnSold),$AI107,$T107)*INDEX(i.ELMatedEst,$AB107+1,$T107)*i.dAdultRR_ELPropSold
+INDEX(i.dryman,($AJ107-1)*4+$AI107,FH$7)</f>
        <v>3.125E-2</v>
      </c>
      <c r="FI107" s="667">
        <f ca="1">INDEX(CHOOSE($N107,DataAutumn!i.EL_PropnSold,DataWinter!i.EL_PropnSold,DataSpring!i.EL_PropnSold),$AI107,$T107)*INDEX(i.ELMatedEst,$AB107+1,$T107)*i.dAdultRR_ELPropSold
+INDEX(i.dryman,($AJ107-1)*4+$AI107,FI$7)</f>
        <v>3.125E-2</v>
      </c>
      <c r="FJ107" s="668">
        <f ca="1">INDEX(CHOOSE($N107,DataAutumn!i.EL_PropnSold,DataWinter!i.EL_PropnSold,DataSpring!i.EL_PropnSold),$AI107,$T107)*INDEX(i.ELMatedEst,$AB107+1,$T107)*i.dAdultLSurv_ELPropSold</f>
        <v>0</v>
      </c>
      <c r="FK107" s="666" t="b">
        <f t="shared" ca="1" si="418"/>
        <v>0</v>
      </c>
      <c r="FL107" s="666" t="b">
        <f t="shared" ca="1" si="418"/>
        <v>0</v>
      </c>
      <c r="FM107" s="716" t="b">
        <f t="shared" ca="1" si="419"/>
        <v>1</v>
      </c>
      <c r="FN107" s="666" t="b">
        <f t="shared" ca="1" si="418"/>
        <v>0</v>
      </c>
      <c r="FO107" s="668">
        <f t="shared" ca="1" si="420"/>
        <v>1</v>
      </c>
      <c r="FP107" s="669">
        <f t="shared" ca="1" si="421"/>
        <v>0</v>
      </c>
      <c r="FQ107" s="670" t="b">
        <f t="shared" ca="1" si="422"/>
        <v>0</v>
      </c>
      <c r="FR107" s="665" t="b">
        <f t="shared" ca="1" si="423"/>
        <v>1</v>
      </c>
      <c r="FS107" s="411" t="b">
        <f t="shared" ca="1" si="423"/>
        <v>0</v>
      </c>
      <c r="FT107" s="411" t="b">
        <f t="shared" ca="1" si="423"/>
        <v>0</v>
      </c>
      <c r="FU107" s="87">
        <f t="shared" ca="1" si="424"/>
        <v>2</v>
      </c>
      <c r="FV107" s="87">
        <f t="shared" ca="1" si="424"/>
        <v>2</v>
      </c>
      <c r="FW107" s="411">
        <f t="shared" ca="1" si="425"/>
        <v>1</v>
      </c>
      <c r="FX107" s="411">
        <f t="shared" ca="1" si="426"/>
        <v>1</v>
      </c>
      <c r="FY107" s="411">
        <f t="shared" ca="1" si="426"/>
        <v>1</v>
      </c>
      <c r="FZ107" s="411">
        <f t="shared" ca="1" si="427"/>
        <v>1</v>
      </c>
      <c r="GA107" s="411">
        <f t="shared" ca="1" si="531"/>
        <v>0.35</v>
      </c>
      <c r="GB107" s="411" t="b">
        <f t="shared" ca="1" si="531"/>
        <v>1</v>
      </c>
      <c r="GC107" s="411" t="b">
        <f t="shared" ca="1" si="531"/>
        <v>0</v>
      </c>
      <c r="GD107" s="411" t="b">
        <f t="shared" ca="1" si="531"/>
        <v>0</v>
      </c>
      <c r="GE107" s="411" t="b">
        <f t="shared" ca="1" si="531"/>
        <v>0</v>
      </c>
      <c r="GF107" s="87">
        <f t="shared" ca="1" si="429"/>
        <v>1</v>
      </c>
      <c r="GG107" s="87">
        <f t="shared" ca="1" si="429"/>
        <v>1</v>
      </c>
      <c r="GH107" s="87">
        <f t="shared" ca="1" si="429"/>
        <v>1</v>
      </c>
      <c r="GI107" s="87">
        <f t="shared" ca="1" si="429"/>
        <v>1</v>
      </c>
      <c r="GJ107" s="87">
        <f t="shared" ca="1" si="429"/>
        <v>1</v>
      </c>
      <c r="GK107" s="87">
        <f t="shared" ca="1" si="429"/>
        <v>1</v>
      </c>
      <c r="GL107" s="87">
        <f t="shared" ca="1" si="429"/>
        <v>1</v>
      </c>
      <c r="GM107" s="87">
        <f t="shared" ca="1" si="429"/>
        <v>1</v>
      </c>
      <c r="GN107" s="411" cm="1">
        <f t="array" aca="1" ref="GN107" ca="1">INDEX(i.dse_type,1,$L107)</f>
        <v>0</v>
      </c>
      <c r="GO107" s="535" t="str" cm="1">
        <f t="array" aca="1" ref="GO107" ca="1">INDEX(GO$13:GO106,$B107+1,1)</f>
        <v>-</v>
      </c>
      <c r="GP107" s="535" t="str" cm="1">
        <f t="array" aca="1" ref="GP107" ca="1">INDEX(GP$13:GP106,$B107+1,1)</f>
        <v>-</v>
      </c>
      <c r="GQ107" s="535" t="str" cm="1">
        <f t="array" aca="1" ref="GQ107" ca="1">INDEX(GQ$13:GQ106,$B107+1,1)</f>
        <v>-</v>
      </c>
      <c r="GR107" s="18"/>
      <c r="GS107" s="535" t="str" cm="1">
        <f t="array" aca="1" ref="GS107" ca="1">INDEX(GS$13:GS106,$B107+1,1)</f>
        <v>-</v>
      </c>
      <c r="GT107" s="535" t="str" cm="1">
        <f t="array" aca="1" ref="GT107" ca="1">INDEX(GT$13:GT106,$B107+1,1)</f>
        <v>-</v>
      </c>
      <c r="GU107" s="535" t="str" cm="1">
        <f t="array" aca="1" ref="GU107" ca="1">INDEX(GU$13:GU106,$B107+1,1)</f>
        <v>-</v>
      </c>
      <c r="GV107" s="411" t="str">
        <f t="shared" si="430"/>
        <v>-</v>
      </c>
      <c r="GW107" s="535" t="str" cm="1">
        <f t="array" aca="1" ref="GW107" ca="1">INDEX(GW$13:GW106,$B107+1,1)</f>
        <v>-</v>
      </c>
      <c r="GX107" s="535" cm="1">
        <f t="array" aca="1" ref="GX107" ca="1">INDEX(GX$13:GX106,$B107+1,1)</f>
        <v>1</v>
      </c>
      <c r="GY107" s="535" cm="1">
        <f t="array" aca="1" ref="GY107" ca="1">INDEX(GY$13:GY106,$B107+1,1)</f>
        <v>1</v>
      </c>
      <c r="GZ107" s="535" t="str" cm="1">
        <f t="array" aca="1" ref="GZ107" ca="1">INDEX(GZ$13:GZ106,$B107+1,1)</f>
        <v>-</v>
      </c>
      <c r="HA107" s="535" t="str" cm="1">
        <f t="array" aca="1" ref="HA107" ca="1">INDEX(HA$13:HA106,$B107+1,1)</f>
        <v>-</v>
      </c>
      <c r="HB107" s="535" t="str" cm="1">
        <f t="array" aca="1" ref="HB107" ca="1">INDEX(HB$13:HB106,$B107+1,1)</f>
        <v>-</v>
      </c>
      <c r="HC107" s="535" t="str" cm="1">
        <f t="array" aca="1" ref="HC107" ca="1">INDEX(HC$13:HC106,$B107+1,1)</f>
        <v>-</v>
      </c>
      <c r="HD107" s="535" t="str" cm="1">
        <f t="array" aca="1" ref="HD107" ca="1">INDEX(HD$13:HD106,$B107+1,1)</f>
        <v>-</v>
      </c>
      <c r="HE107" s="535" t="str" cm="1">
        <f t="array" aca="1" ref="HE107" ca="1">INDEX(HE$13:HE106,$B107+1,1)</f>
        <v>-</v>
      </c>
      <c r="HF107" s="535" t="str" cm="1">
        <f t="array" aca="1" ref="HF107" ca="1">INDEX(HF$13:HF106,$B107+1,1)</f>
        <v>-</v>
      </c>
      <c r="HG107" s="535" t="str" cm="1">
        <f t="array" aca="1" ref="HG107" ca="1">INDEX(HG$13:HG106,$B107+1,1)</f>
        <v>-</v>
      </c>
      <c r="HH107" s="535" t="str" cm="1">
        <f t="array" aca="1" ref="HH107" ca="1">INDEX(HH$13:HH106,$B107+1,1)</f>
        <v>-</v>
      </c>
      <c r="HI107" s="535" t="str" cm="1">
        <f t="array" aca="1" ref="HI107" ca="1">INDEX(HI$13:HI106,$B107+1,1)</f>
        <v>-</v>
      </c>
      <c r="HJ107" s="535" t="str" cm="1">
        <f t="array" aca="1" ref="HJ107" ca="1">INDEX(HJ$13:HJ106,$B107+1,1)</f>
        <v>-</v>
      </c>
      <c r="HK107" s="535" t="str" cm="1">
        <f t="array" aca="1" ref="HK107" ca="1">INDEX(HK$13:HK106,$B107+1,1)</f>
        <v>-</v>
      </c>
      <c r="HL107" s="535" t="str" cm="1">
        <f t="array" aca="1" ref="HL107" ca="1">INDEX(HL$13:HL106,$B107+1,1)</f>
        <v>-</v>
      </c>
      <c r="HM107" s="535" t="str" cm="1">
        <f t="array" aca="1" ref="HM107" ca="1">INDEX(HM$13:HM106,$B107+1,1)</f>
        <v>-</v>
      </c>
      <c r="HN107" s="535" t="str" cm="1">
        <f t="array" aca="1" ref="HN107" ca="1">INDEX(HN$13:HN106,$B107+1,1)</f>
        <v>-</v>
      </c>
      <c r="HO107" s="535" t="str" cm="1">
        <f t="array" aca="1" ref="HO107" ca="1">INDEX(HO$13:HO106,$B107+1,1)</f>
        <v>-</v>
      </c>
      <c r="HP107" s="535" t="str" cm="1">
        <f t="array" aca="1" ref="HP107" ca="1">INDEX(HP$13:HP106,$B107+1,1)</f>
        <v>-</v>
      </c>
      <c r="HQ107" s="535" t="str" cm="1">
        <f t="array" aca="1" ref="HQ107" ca="1">INDEX(HQ$13:HQ106,$B107+1,1)</f>
        <v>-</v>
      </c>
      <c r="HR107" s="535" t="str" cm="1">
        <f t="array" aca="1" ref="HR107" ca="1">INDEX(HR$13:HR106,$B107+1,1)</f>
        <v>-</v>
      </c>
      <c r="HS107" s="535" t="str" cm="1">
        <f t="array" aca="1" ref="HS107" ca="1">INDEX(HS$13:HS106,$B107+1,1)</f>
        <v>-</v>
      </c>
      <c r="HT107" s="535" t="str" cm="1">
        <f t="array" aca="1" ref="HT107" ca="1">INDEX(HT$13:HT106,$B107+1,1)</f>
        <v>-</v>
      </c>
      <c r="HU107" s="411">
        <f t="shared" si="431"/>
        <v>0</v>
      </c>
      <c r="HV107" s="535" t="str" cm="1">
        <f t="array" aca="1" ref="HV107" ca="1">INDEX(HV$13:HV106,$B107+1,1)</f>
        <v>-</v>
      </c>
      <c r="HW107" s="535" cm="1">
        <f t="array" aca="1" ref="HW107" ca="1">INDEX(HW$13:HW106,$B107+1,1)</f>
        <v>1</v>
      </c>
      <c r="HX107" s="535" cm="1">
        <f t="array" aca="1" ref="HX107" ca="1">INDEX(HX$13:HX106,$B107+1,1)</f>
        <v>0</v>
      </c>
      <c r="HY107" s="411">
        <f t="shared" si="432"/>
        <v>0</v>
      </c>
      <c r="HZ107" s="535" cm="1">
        <f t="array" aca="1" ref="HZ107" ca="1">INDEX(HZ$13:HZ106,$B107+1,1)</f>
        <v>0</v>
      </c>
      <c r="IA107" s="411">
        <f t="shared" si="532"/>
        <v>0</v>
      </c>
      <c r="IB107" s="411">
        <f t="shared" si="532"/>
        <v>0</v>
      </c>
      <c r="IC107" s="411">
        <f t="shared" si="532"/>
        <v>0</v>
      </c>
      <c r="ID107" s="411">
        <f t="shared" si="532"/>
        <v>0</v>
      </c>
      <c r="IE107" s="411">
        <f t="shared" si="532"/>
        <v>1</v>
      </c>
      <c r="IF107" s="411">
        <f t="shared" si="532"/>
        <v>0</v>
      </c>
      <c r="IG107" s="535" cm="1">
        <f t="array" aca="1" ref="IG107" ca="1">INDEX(IG$13:IG106,$B107+1,1)</f>
        <v>0</v>
      </c>
      <c r="IH107" s="535" cm="1">
        <f t="array" aca="1" ref="IH107" ca="1">INDEX(IH$13:IH106,$B107+1,1)</f>
        <v>0</v>
      </c>
      <c r="II107" s="535" cm="1">
        <f t="array" aca="1" ref="II107" ca="1">INDEX(II$13:II106,$B107+1,1)</f>
        <v>0</v>
      </c>
      <c r="IJ107" s="535" cm="1">
        <f t="array" aca="1" ref="IJ107" ca="1">INDEX(IJ$13:IJ106,$B107+1,1)</f>
        <v>0</v>
      </c>
      <c r="IK107" s="18"/>
      <c r="IL107" s="535" t="str" cm="1">
        <f t="array" aca="1" ref="IL107" ca="1">INDEX(IL$13:IL106,$B107+1,1)</f>
        <v>-</v>
      </c>
      <c r="IM107" s="535" t="str" cm="1">
        <f t="array" aca="1" ref="IM107" ca="1">INDEX(IM$13:IM106,$B107+1,1)</f>
        <v>-</v>
      </c>
      <c r="IN107" s="535" t="str" cm="1">
        <f t="array" aca="1" ref="IN107" ca="1">INDEX(IN$13:IN106,$B107+1,1)</f>
        <v>-</v>
      </c>
      <c r="IO107" s="535" t="str" cm="1">
        <f t="array" aca="1" ref="IO107" ca="1">INDEX(IO$13:IO106,$B107+1,1)</f>
        <v>-</v>
      </c>
      <c r="IP107" s="535" t="str" cm="1">
        <f t="array" aca="1" ref="IP107" ca="1">INDEX(IP$13:IP106,$B107+1,1)</f>
        <v>-</v>
      </c>
      <c r="IQ107" s="535" t="str" cm="1">
        <f t="array" aca="1" ref="IQ107" ca="1">INDEX(IQ$13:IQ106,$B107+1,1)</f>
        <v>-</v>
      </c>
      <c r="IR107" s="535" t="str" cm="1">
        <f t="array" aca="1" ref="IR107" ca="1">INDEX(IR$13:IR106,$B107+1,1)</f>
        <v>-</v>
      </c>
      <c r="IS107" s="535" t="str" cm="1">
        <f t="array" aca="1" ref="IS107" ca="1">INDEX(IS$13:IS106,$B107+1,1)</f>
        <v>-</v>
      </c>
      <c r="IT107" s="535" t="str" cm="1">
        <f t="array" aca="1" ref="IT107" ca="1">INDEX(IT$13:IT106,$B107+1,1)</f>
        <v>-</v>
      </c>
      <c r="IU107" s="535" t="str" cm="1">
        <f t="array" aca="1" ref="IU107" ca="1">INDEX(IU$13:IU106,$B107+1,1)</f>
        <v>-</v>
      </c>
      <c r="IV107" s="535" t="str" cm="1">
        <f t="array" aca="1" ref="IV107" ca="1">INDEX(IV$13:IV106,$B107+1,1)</f>
        <v>-</v>
      </c>
      <c r="IW107" s="535" t="str" cm="1">
        <f t="array" aca="1" ref="IW107" ca="1">INDEX(IW$13:IW106,$B107+1,1)</f>
        <v>-</v>
      </c>
      <c r="IX107" s="535" t="str" cm="1">
        <f t="array" aca="1" ref="IX107" ca="1">INDEX(IX$13:IX106,$B107+1,1)</f>
        <v>-</v>
      </c>
      <c r="IY107" s="535" t="str" cm="1">
        <f t="array" aca="1" ref="IY107" ca="1">INDEX(IY$13:IY106,$B107+1,1)</f>
        <v>-</v>
      </c>
      <c r="IZ107" s="535" t="str" cm="1">
        <f t="array" aca="1" ref="IZ107" ca="1">INDEX(IZ$13:IZ106,$B107+1,1)</f>
        <v>-</v>
      </c>
      <c r="JA107" s="535" t="str" cm="1">
        <f t="array" aca="1" ref="JA107" ca="1">INDEX(JA$13:JA106,$B107+1,1)</f>
        <v>-</v>
      </c>
      <c r="JB107" s="535" cm="1">
        <f t="array" aca="1" ref="JB107" ca="1">INDEX(JB$13:JB106,$B107+1,1)</f>
        <v>0</v>
      </c>
      <c r="JC107" s="535" cm="1">
        <f t="array" aca="1" ref="JC107" ca="1">INDEX(JC$13:JC106,$B107+1,1)</f>
        <v>0</v>
      </c>
      <c r="JD107" s="545" cm="1">
        <f t="array" aca="1" ref="JD107" ca="1">IF(AND($N107=JD$10,$AS107&lt;&gt;0),INDEX(i.LTWFeedLevels,$AS107,12),0)</f>
        <v>0</v>
      </c>
      <c r="JE107" s="630" cm="1">
        <f t="array" aca="1" ref="JE107" ca="1">IF(AND($N107=JE$10,$AT107&lt;&gt;0),INDEX(i.LTWFeedLevels,$AT107,12),0)</f>
        <v>0</v>
      </c>
      <c r="JF107" s="457">
        <f t="shared" ca="1" si="513"/>
        <v>0</v>
      </c>
      <c r="JG107" s="457">
        <f t="shared" ca="1" si="434"/>
        <v>0</v>
      </c>
      <c r="JH107" s="457">
        <f t="shared" ca="1" si="435"/>
        <v>0</v>
      </c>
      <c r="JI107" s="545" cm="1">
        <f t="array" aca="1" ref="JI107" ca="1">IF(AND($N107=JI$10,$AS107&lt;&gt;0),INDEX(i.LTWFeedLevels,$AS107,12),0)</f>
        <v>0</v>
      </c>
      <c r="JJ107" s="630" cm="1">
        <f t="array" aca="1" ref="JJ107" ca="1">IF(AND($N107=JJ$10,$AT107&lt;&gt;0),INDEX(i.LTWFeedLevels,$AT107,12),0)</f>
        <v>0</v>
      </c>
      <c r="JK107" s="457">
        <f t="shared" ca="1" si="436"/>
        <v>0</v>
      </c>
      <c r="JL107" s="457">
        <f t="shared" ca="1" si="437"/>
        <v>0</v>
      </c>
      <c r="JM107" s="457">
        <f t="shared" ca="1" si="438"/>
        <v>0</v>
      </c>
      <c r="JN107" s="545" cm="1">
        <f t="array" aca="1" ref="JN107" ca="1">IF(AND($N107=JN$10,$AS107&lt;&gt;0),INDEX(i.LTWFeedLevels,$AS107,12),0)</f>
        <v>0</v>
      </c>
      <c r="JO107" s="630" cm="1">
        <f t="array" aca="1" ref="JO107" ca="1">IF(AND($N107=JO$10,$AT107&lt;&gt;0),INDEX(i.LTWFeedLevels,$AT107,12),0)</f>
        <v>0</v>
      </c>
      <c r="JP107" s="457">
        <f t="shared" ca="1" si="439"/>
        <v>0</v>
      </c>
      <c r="JQ107" s="457">
        <f t="shared" ca="1" si="440"/>
        <v>0</v>
      </c>
      <c r="JR107" s="457">
        <f t="shared" ca="1" si="441"/>
        <v>0</v>
      </c>
      <c r="JS107" s="189">
        <f t="shared" ca="1" si="533"/>
        <v>0</v>
      </c>
      <c r="JT107" s="189">
        <f t="shared" ca="1" si="533"/>
        <v>0</v>
      </c>
      <c r="JU107" s="189">
        <f t="shared" ca="1" si="533"/>
        <v>0</v>
      </c>
      <c r="JV107" s="189">
        <f t="shared" ca="1" si="533"/>
        <v>0</v>
      </c>
      <c r="JW107" s="189">
        <f t="shared" ca="1" si="533"/>
        <v>0</v>
      </c>
      <c r="JX107" s="189">
        <f t="shared" ca="1" si="533"/>
        <v>0</v>
      </c>
      <c r="JY107" s="189">
        <f t="shared" ca="1" si="533"/>
        <v>0</v>
      </c>
      <c r="JZ107" s="189">
        <f t="shared" ca="1" si="533"/>
        <v>0</v>
      </c>
      <c r="KA107" s="189">
        <f t="shared" ca="1" si="533"/>
        <v>0</v>
      </c>
      <c r="KB107" s="189">
        <f t="shared" ca="1" si="533"/>
        <v>0</v>
      </c>
      <c r="KC107" s="189">
        <f t="shared" ca="1" si="534"/>
        <v>0</v>
      </c>
      <c r="KD107" s="189">
        <f t="shared" ca="1" si="534"/>
        <v>0</v>
      </c>
      <c r="KE107" s="189">
        <f t="shared" ca="1" si="534"/>
        <v>0</v>
      </c>
      <c r="KF107" s="189">
        <f t="shared" ca="1" si="534"/>
        <v>0</v>
      </c>
      <c r="KG107" s="189">
        <f t="shared" ca="1" si="534"/>
        <v>0</v>
      </c>
      <c r="KH107" s="189">
        <f t="shared" ca="1" si="534"/>
        <v>0</v>
      </c>
      <c r="KI107" s="189">
        <f t="shared" ca="1" si="534"/>
        <v>0</v>
      </c>
      <c r="KJ107" s="189">
        <f t="shared" ca="1" si="534"/>
        <v>0</v>
      </c>
      <c r="KK107" s="189">
        <f t="shared" ca="1" si="534"/>
        <v>0</v>
      </c>
      <c r="KL107" s="189">
        <f t="shared" ca="1" si="534"/>
        <v>0</v>
      </c>
      <c r="KM107" s="189">
        <f t="shared" ca="1" si="535"/>
        <v>0</v>
      </c>
      <c r="KN107" s="189">
        <f t="shared" ca="1" si="535"/>
        <v>0</v>
      </c>
      <c r="KO107" s="189">
        <f t="shared" ca="1" si="535"/>
        <v>0</v>
      </c>
      <c r="KP107" s="189">
        <f t="shared" ca="1" si="535"/>
        <v>0</v>
      </c>
      <c r="KQ107" s="189">
        <f t="shared" ca="1" si="535"/>
        <v>0</v>
      </c>
      <c r="KR107" s="189">
        <f t="shared" ca="1" si="535"/>
        <v>0</v>
      </c>
      <c r="KS107" s="189">
        <f t="shared" ca="1" si="535"/>
        <v>0</v>
      </c>
      <c r="KT107" s="189">
        <f t="shared" ca="1" si="535"/>
        <v>0</v>
      </c>
      <c r="KU107" s="189">
        <f t="shared" ca="1" si="535"/>
        <v>0</v>
      </c>
      <c r="KV107" s="189">
        <f t="shared" ca="1" si="535"/>
        <v>0</v>
      </c>
      <c r="KW107" s="189">
        <f t="shared" ca="1" si="536"/>
        <v>0</v>
      </c>
      <c r="KX107" s="189">
        <f t="shared" ca="1" si="536"/>
        <v>0</v>
      </c>
      <c r="KY107" s="189">
        <f t="shared" ca="1" si="536"/>
        <v>0</v>
      </c>
      <c r="KZ107" s="189">
        <f t="shared" ca="1" si="536"/>
        <v>0</v>
      </c>
      <c r="LA107" s="189">
        <f t="shared" ca="1" si="536"/>
        <v>0</v>
      </c>
      <c r="LB107" s="189">
        <f t="shared" ca="1" si="536"/>
        <v>0</v>
      </c>
      <c r="LC107" s="189">
        <f t="shared" ca="1" si="536"/>
        <v>0</v>
      </c>
      <c r="LD107" s="189">
        <f t="shared" ca="1" si="536"/>
        <v>0</v>
      </c>
      <c r="LE107" s="189">
        <f t="shared" ca="1" si="536"/>
        <v>0</v>
      </c>
      <c r="LF107" s="189">
        <f t="shared" ca="1" si="536"/>
        <v>0</v>
      </c>
      <c r="LG107" s="189">
        <f t="shared" ca="1" si="537"/>
        <v>0</v>
      </c>
      <c r="LH107" s="189">
        <f t="shared" ca="1" si="537"/>
        <v>0</v>
      </c>
      <c r="LI107" s="189">
        <f t="shared" ca="1" si="537"/>
        <v>0</v>
      </c>
      <c r="LJ107" s="189">
        <f t="shared" ca="1" si="537"/>
        <v>0</v>
      </c>
      <c r="LK107" s="189">
        <f t="shared" ca="1" si="537"/>
        <v>0</v>
      </c>
      <c r="LL107" s="189">
        <f t="shared" ca="1" si="537"/>
        <v>0</v>
      </c>
      <c r="LM107" s="189">
        <f t="shared" ca="1" si="537"/>
        <v>0</v>
      </c>
      <c r="LN107" s="189">
        <f t="shared" ca="1" si="537"/>
        <v>0</v>
      </c>
      <c r="LO107" s="189">
        <f t="shared" ca="1" si="537"/>
        <v>0</v>
      </c>
      <c r="LP107" s="189">
        <f t="shared" ca="1" si="537"/>
        <v>0</v>
      </c>
      <c r="LQ107" s="189">
        <f t="shared" ca="1" si="538"/>
        <v>0</v>
      </c>
      <c r="LR107" s="189">
        <f t="shared" ca="1" si="538"/>
        <v>0</v>
      </c>
      <c r="LS107" s="189">
        <f t="shared" ca="1" si="538"/>
        <v>0</v>
      </c>
      <c r="LT107" s="189">
        <f t="shared" ca="1" si="538"/>
        <v>0</v>
      </c>
      <c r="LU107" s="189">
        <f t="shared" ca="1" si="538"/>
        <v>0</v>
      </c>
      <c r="LV107" s="189">
        <f t="shared" ca="1" si="538"/>
        <v>0</v>
      </c>
      <c r="LW107" s="189">
        <f t="shared" ca="1" si="538"/>
        <v>0</v>
      </c>
      <c r="LX107" s="189">
        <f t="shared" ca="1" si="538"/>
        <v>0</v>
      </c>
      <c r="LY107" s="189">
        <f t="shared" ca="1" si="538"/>
        <v>0</v>
      </c>
      <c r="LZ107" s="189">
        <f t="shared" ca="1" si="538"/>
        <v>0</v>
      </c>
      <c r="MA107" s="189">
        <f t="shared" ca="1" si="539"/>
        <v>0</v>
      </c>
      <c r="MB107" s="189">
        <f t="shared" ca="1" si="539"/>
        <v>0</v>
      </c>
      <c r="MC107" s="189">
        <f t="shared" ca="1" si="539"/>
        <v>0</v>
      </c>
      <c r="MD107" s="189">
        <f t="shared" ca="1" si="539"/>
        <v>0</v>
      </c>
      <c r="ME107" s="189">
        <f t="shared" ca="1" si="539"/>
        <v>0</v>
      </c>
      <c r="MF107" s="189">
        <f t="shared" ca="1" si="539"/>
        <v>0</v>
      </c>
      <c r="MG107" s="189">
        <f t="shared" ca="1" si="539"/>
        <v>0</v>
      </c>
      <c r="MH107" s="189">
        <f t="shared" ca="1" si="539"/>
        <v>0</v>
      </c>
      <c r="MI107" s="189">
        <f t="shared" ca="1" si="539"/>
        <v>0</v>
      </c>
      <c r="MJ107" s="189">
        <f t="shared" ca="1" si="539"/>
        <v>0</v>
      </c>
      <c r="MK107" s="189">
        <f t="shared" ca="1" si="539"/>
        <v>0</v>
      </c>
      <c r="ML107" s="189">
        <f t="shared" ca="1" si="539"/>
        <v>0</v>
      </c>
      <c r="MM107" s="557">
        <f t="shared" ca="1" si="540"/>
        <v>0</v>
      </c>
      <c r="MN107" s="557">
        <f t="shared" ca="1" si="540"/>
        <v>0</v>
      </c>
      <c r="MO107" s="557">
        <f t="shared" ca="1" si="540"/>
        <v>0</v>
      </c>
      <c r="MP107" s="557">
        <f t="shared" ca="1" si="540"/>
        <v>0</v>
      </c>
      <c r="MQ107" s="557">
        <f t="shared" ca="1" si="540"/>
        <v>0</v>
      </c>
      <c r="MR107" s="557">
        <f t="shared" ca="1" si="540"/>
        <v>0</v>
      </c>
      <c r="MS107" s="557">
        <f t="shared" ca="1" si="540"/>
        <v>0</v>
      </c>
      <c r="MT107" s="557">
        <f t="shared" ca="1" si="540"/>
        <v>0</v>
      </c>
      <c r="MU107" s="557">
        <f t="shared" ca="1" si="540"/>
        <v>0</v>
      </c>
      <c r="MV107" s="557">
        <f t="shared" ca="1" si="540"/>
        <v>0</v>
      </c>
      <c r="MW107" s="557">
        <f t="shared" ca="1" si="541"/>
        <v>0</v>
      </c>
      <c r="MX107" s="557">
        <f t="shared" ca="1" si="541"/>
        <v>0</v>
      </c>
      <c r="MY107" s="557">
        <f t="shared" ca="1" si="541"/>
        <v>0</v>
      </c>
      <c r="MZ107" s="557">
        <f t="shared" ca="1" si="541"/>
        <v>0</v>
      </c>
      <c r="NA107" s="557">
        <f t="shared" ca="1" si="541"/>
        <v>0</v>
      </c>
      <c r="NB107" s="557">
        <f t="shared" ca="1" si="541"/>
        <v>0</v>
      </c>
      <c r="NC107" s="557">
        <f t="shared" ca="1" si="541"/>
        <v>0</v>
      </c>
      <c r="ND107" s="557">
        <f t="shared" ca="1" si="541"/>
        <v>0</v>
      </c>
      <c r="NE107" s="557">
        <f t="shared" ca="1" si="541"/>
        <v>0</v>
      </c>
      <c r="NF107" s="557">
        <f t="shared" ca="1" si="541"/>
        <v>0</v>
      </c>
      <c r="NG107" s="557">
        <f t="shared" ca="1" si="542"/>
        <v>0</v>
      </c>
      <c r="NH107" s="557">
        <f t="shared" ca="1" si="542"/>
        <v>0</v>
      </c>
      <c r="NI107" s="557">
        <f t="shared" ca="1" si="542"/>
        <v>0</v>
      </c>
      <c r="NJ107" s="557">
        <f t="shared" ca="1" si="542"/>
        <v>0</v>
      </c>
      <c r="NK107" s="557">
        <f t="shared" ca="1" si="542"/>
        <v>0</v>
      </c>
      <c r="NL107" s="557">
        <f t="shared" ca="1" si="542"/>
        <v>0</v>
      </c>
      <c r="NM107" s="557">
        <f t="shared" ca="1" si="542"/>
        <v>0</v>
      </c>
      <c r="NN107" s="557">
        <f t="shared" ca="1" si="542"/>
        <v>0</v>
      </c>
      <c r="NO107" s="557">
        <f t="shared" ca="1" si="542"/>
        <v>0</v>
      </c>
      <c r="NP107" s="557">
        <f t="shared" ca="1" si="542"/>
        <v>0</v>
      </c>
      <c r="NQ107" s="557">
        <f t="shared" ca="1" si="543"/>
        <v>0</v>
      </c>
      <c r="NR107" s="557">
        <f t="shared" ca="1" si="543"/>
        <v>0</v>
      </c>
      <c r="NS107" s="557">
        <f t="shared" ca="1" si="543"/>
        <v>0</v>
      </c>
      <c r="NT107" s="557">
        <f t="shared" ca="1" si="543"/>
        <v>0</v>
      </c>
      <c r="NU107" s="557">
        <f t="shared" ca="1" si="543"/>
        <v>0</v>
      </c>
      <c r="NV107" s="557">
        <f t="shared" ca="1" si="543"/>
        <v>0</v>
      </c>
      <c r="NW107" s="557">
        <f t="shared" ca="1" si="543"/>
        <v>0</v>
      </c>
      <c r="NX107" s="557">
        <f t="shared" ca="1" si="543"/>
        <v>0</v>
      </c>
      <c r="NY107" s="557">
        <f t="shared" ca="1" si="543"/>
        <v>0</v>
      </c>
      <c r="NZ107" s="557">
        <f t="shared" ca="1" si="543"/>
        <v>0</v>
      </c>
      <c r="OA107" s="557">
        <f t="shared" ca="1" si="544"/>
        <v>0</v>
      </c>
      <c r="OB107" s="557">
        <f t="shared" ca="1" si="544"/>
        <v>0</v>
      </c>
      <c r="OC107" s="557">
        <f t="shared" ca="1" si="544"/>
        <v>0</v>
      </c>
      <c r="OD107" s="557">
        <f t="shared" ca="1" si="544"/>
        <v>0</v>
      </c>
      <c r="OE107" s="557">
        <f t="shared" ca="1" si="544"/>
        <v>0</v>
      </c>
      <c r="OF107" s="557">
        <f t="shared" ca="1" si="544"/>
        <v>0</v>
      </c>
      <c r="OG107" s="557">
        <f t="shared" ca="1" si="544"/>
        <v>0</v>
      </c>
      <c r="OH107" s="557">
        <f t="shared" ca="1" si="544"/>
        <v>0</v>
      </c>
      <c r="OI107" s="557">
        <f t="shared" ca="1" si="544"/>
        <v>0</v>
      </c>
      <c r="OJ107" s="557">
        <f t="shared" ca="1" si="544"/>
        <v>0</v>
      </c>
      <c r="OK107" s="557">
        <f t="shared" ca="1" si="545"/>
        <v>0</v>
      </c>
      <c r="OL107" s="557">
        <f t="shared" ca="1" si="545"/>
        <v>0</v>
      </c>
      <c r="OM107" s="557">
        <f t="shared" ca="1" si="545"/>
        <v>0</v>
      </c>
      <c r="ON107" s="557">
        <f t="shared" ca="1" si="545"/>
        <v>0</v>
      </c>
      <c r="OO107" s="557">
        <f t="shared" ca="1" si="545"/>
        <v>0</v>
      </c>
      <c r="OP107" s="557">
        <f t="shared" ca="1" si="545"/>
        <v>0</v>
      </c>
      <c r="OQ107" s="557">
        <f t="shared" ca="1" si="545"/>
        <v>0</v>
      </c>
      <c r="OR107" s="557">
        <f t="shared" ca="1" si="545"/>
        <v>0</v>
      </c>
      <c r="OS107" s="557">
        <f t="shared" ca="1" si="545"/>
        <v>0</v>
      </c>
      <c r="OT107" s="557">
        <f t="shared" ca="1" si="545"/>
        <v>0</v>
      </c>
      <c r="OU107" s="557">
        <f t="shared" ca="1" si="546"/>
        <v>0</v>
      </c>
      <c r="OV107" s="557">
        <f t="shared" ca="1" si="546"/>
        <v>0</v>
      </c>
      <c r="OW107" s="557">
        <f t="shared" ca="1" si="546"/>
        <v>0</v>
      </c>
      <c r="OX107" s="557">
        <f t="shared" ca="1" si="546"/>
        <v>0</v>
      </c>
      <c r="OY107" s="557">
        <f t="shared" ca="1" si="546"/>
        <v>0</v>
      </c>
      <c r="OZ107" s="557">
        <f t="shared" ca="1" si="546"/>
        <v>0</v>
      </c>
      <c r="PA107" s="557">
        <f t="shared" ca="1" si="546"/>
        <v>0</v>
      </c>
      <c r="PB107" s="557">
        <f t="shared" ca="1" si="546"/>
        <v>0</v>
      </c>
      <c r="PC107" s="557">
        <f t="shared" ca="1" si="546"/>
        <v>0</v>
      </c>
      <c r="PD107" s="557">
        <f t="shared" ca="1" si="546"/>
        <v>0</v>
      </c>
      <c r="PE107" s="557">
        <f t="shared" ca="1" si="547"/>
        <v>0</v>
      </c>
      <c r="PF107" s="557">
        <f t="shared" ca="1" si="547"/>
        <v>0</v>
      </c>
      <c r="PG107" s="557">
        <f t="shared" ca="1" si="547"/>
        <v>0</v>
      </c>
      <c r="PH107" s="557">
        <f t="shared" ca="1" si="547"/>
        <v>0</v>
      </c>
      <c r="PI107" s="557">
        <f t="shared" ca="1" si="547"/>
        <v>0</v>
      </c>
      <c r="PJ107" s="557">
        <f t="shared" ca="1" si="547"/>
        <v>0</v>
      </c>
      <c r="PK107" s="557">
        <f t="shared" ca="1" si="547"/>
        <v>0</v>
      </c>
      <c r="PL107" s="557">
        <f t="shared" ca="1" si="547"/>
        <v>0</v>
      </c>
      <c r="PM107" s="557">
        <f t="shared" ca="1" si="547"/>
        <v>0</v>
      </c>
      <c r="PN107" s="557">
        <f t="shared" ca="1" si="547"/>
        <v>0</v>
      </c>
      <c r="PO107" s="557">
        <f t="shared" ca="1" si="548"/>
        <v>0</v>
      </c>
      <c r="PP107" s="557">
        <f t="shared" ca="1" si="548"/>
        <v>0</v>
      </c>
      <c r="PQ107" s="557">
        <f t="shared" ca="1" si="548"/>
        <v>0</v>
      </c>
      <c r="PR107" s="557">
        <f t="shared" ca="1" si="548"/>
        <v>0</v>
      </c>
      <c r="PS107" s="557">
        <f t="shared" ca="1" si="548"/>
        <v>0</v>
      </c>
      <c r="PT107" s="557">
        <f t="shared" ca="1" si="548"/>
        <v>0</v>
      </c>
      <c r="PU107" s="557">
        <f t="shared" ca="1" si="548"/>
        <v>0</v>
      </c>
      <c r="PV107" s="557">
        <f t="shared" ca="1" si="548"/>
        <v>0</v>
      </c>
      <c r="PW107" s="557">
        <f t="shared" ca="1" si="548"/>
        <v>0</v>
      </c>
      <c r="PX107" s="557">
        <f t="shared" ca="1" si="548"/>
        <v>0</v>
      </c>
      <c r="PY107" s="557">
        <f t="shared" ca="1" si="549"/>
        <v>0</v>
      </c>
      <c r="PZ107" s="557">
        <f t="shared" ca="1" si="549"/>
        <v>0</v>
      </c>
      <c r="QA107" s="557">
        <f t="shared" ca="1" si="549"/>
        <v>0</v>
      </c>
      <c r="QB107" s="557">
        <f t="shared" ca="1" si="549"/>
        <v>0</v>
      </c>
      <c r="QC107" s="557">
        <f t="shared" ca="1" si="549"/>
        <v>0</v>
      </c>
      <c r="QD107" s="557">
        <f t="shared" ca="1" si="549"/>
        <v>0</v>
      </c>
      <c r="QE107" s="557">
        <f t="shared" ca="1" si="549"/>
        <v>0</v>
      </c>
      <c r="QF107" s="557">
        <f t="shared" ca="1" si="549"/>
        <v>0</v>
      </c>
      <c r="QG107" s="557">
        <f t="shared" ca="1" si="549"/>
        <v>0</v>
      </c>
      <c r="QH107" s="557">
        <f t="shared" ca="1" si="549"/>
        <v>0</v>
      </c>
      <c r="QI107" s="557">
        <f t="shared" ca="1" si="550"/>
        <v>0</v>
      </c>
      <c r="QJ107" s="557">
        <f t="shared" ca="1" si="550"/>
        <v>0</v>
      </c>
      <c r="QK107" s="557">
        <f t="shared" ca="1" si="550"/>
        <v>0</v>
      </c>
      <c r="QL107" s="557">
        <f t="shared" ca="1" si="550"/>
        <v>0</v>
      </c>
      <c r="QM107" s="557">
        <f t="shared" ca="1" si="550"/>
        <v>0</v>
      </c>
      <c r="QN107" s="557">
        <f t="shared" ca="1" si="550"/>
        <v>0</v>
      </c>
      <c r="QO107" s="557">
        <f t="shared" ca="1" si="550"/>
        <v>0</v>
      </c>
      <c r="QP107" s="557">
        <f t="shared" ca="1" si="550"/>
        <v>0</v>
      </c>
      <c r="QQ107" s="557">
        <f t="shared" ca="1" si="550"/>
        <v>0</v>
      </c>
      <c r="QR107" s="557">
        <f t="shared" ca="1" si="550"/>
        <v>0</v>
      </c>
      <c r="QS107" s="557">
        <f t="shared" ca="1" si="551"/>
        <v>0</v>
      </c>
      <c r="QT107" s="557">
        <f t="shared" ca="1" si="551"/>
        <v>0</v>
      </c>
      <c r="QU107" s="557">
        <f t="shared" ca="1" si="551"/>
        <v>0</v>
      </c>
      <c r="QV107" s="557">
        <f t="shared" ca="1" si="551"/>
        <v>0</v>
      </c>
      <c r="QW107" s="557">
        <f t="shared" ca="1" si="551"/>
        <v>0</v>
      </c>
      <c r="QX107" s="557">
        <f t="shared" ca="1" si="551"/>
        <v>0</v>
      </c>
      <c r="QY107" s="557">
        <f t="shared" ca="1" si="551"/>
        <v>0</v>
      </c>
      <c r="QZ107" s="557">
        <f t="shared" ca="1" si="551"/>
        <v>0</v>
      </c>
      <c r="RA107" s="557">
        <f t="shared" ca="1" si="551"/>
        <v>0</v>
      </c>
      <c r="RB107" s="557">
        <f t="shared" ca="1" si="551"/>
        <v>0</v>
      </c>
      <c r="RC107" s="557">
        <f t="shared" ca="1" si="552"/>
        <v>0</v>
      </c>
      <c r="RD107" s="557">
        <f t="shared" ca="1" si="552"/>
        <v>0</v>
      </c>
      <c r="RE107" s="557">
        <f t="shared" ca="1" si="552"/>
        <v>0</v>
      </c>
      <c r="RF107" s="557">
        <f t="shared" ca="1" si="552"/>
        <v>0</v>
      </c>
      <c r="RG107" s="557">
        <f t="shared" ca="1" si="552"/>
        <v>0</v>
      </c>
      <c r="RH107" s="557">
        <f t="shared" ca="1" si="552"/>
        <v>0</v>
      </c>
      <c r="RI107" s="557">
        <f t="shared" ca="1" si="552"/>
        <v>0</v>
      </c>
      <c r="RJ107" s="557">
        <f t="shared" ca="1" si="552"/>
        <v>0</v>
      </c>
      <c r="RK107" s="557">
        <f t="shared" ca="1" si="552"/>
        <v>0</v>
      </c>
      <c r="RL107" s="557">
        <f t="shared" ca="1" si="552"/>
        <v>0</v>
      </c>
      <c r="RM107" s="557">
        <f t="shared" ca="1" si="553"/>
        <v>0</v>
      </c>
      <c r="RN107" s="557">
        <f t="shared" ca="1" si="553"/>
        <v>0</v>
      </c>
      <c r="RO107" s="557">
        <f t="shared" ca="1" si="553"/>
        <v>0</v>
      </c>
      <c r="RP107" s="557">
        <f t="shared" ca="1" si="553"/>
        <v>0</v>
      </c>
      <c r="RQ107" s="557">
        <f t="shared" ca="1" si="553"/>
        <v>0</v>
      </c>
      <c r="RR107" s="557">
        <f t="shared" ca="1" si="553"/>
        <v>0</v>
      </c>
      <c r="RS107" s="557">
        <f t="shared" ca="1" si="553"/>
        <v>0</v>
      </c>
      <c r="RT107" s="557">
        <f t="shared" ca="1" si="553"/>
        <v>0</v>
      </c>
      <c r="RU107" s="557">
        <f t="shared" ca="1" si="553"/>
        <v>0</v>
      </c>
      <c r="RV107" s="557">
        <f t="shared" ca="1" si="553"/>
        <v>0</v>
      </c>
      <c r="RW107" s="557">
        <f t="shared" ca="1" si="554"/>
        <v>0</v>
      </c>
      <c r="RX107" s="557">
        <f t="shared" ca="1" si="554"/>
        <v>0</v>
      </c>
      <c r="RY107" s="557">
        <f t="shared" ca="1" si="554"/>
        <v>0</v>
      </c>
      <c r="RZ107" s="557">
        <f t="shared" ca="1" si="554"/>
        <v>0</v>
      </c>
      <c r="SA107" s="557">
        <f t="shared" ca="1" si="554"/>
        <v>0</v>
      </c>
      <c r="SB107" s="557">
        <f t="shared" ca="1" si="554"/>
        <v>0</v>
      </c>
      <c r="SC107" s="557">
        <f t="shared" ca="1" si="554"/>
        <v>0</v>
      </c>
      <c r="SD107" s="557">
        <f t="shared" ca="1" si="554"/>
        <v>0</v>
      </c>
      <c r="SE107" s="557">
        <f t="shared" ca="1" si="554"/>
        <v>0</v>
      </c>
      <c r="SF107" s="557">
        <f t="shared" ca="1" si="554"/>
        <v>0</v>
      </c>
      <c r="SG107" s="557">
        <f t="shared" ca="1" si="555"/>
        <v>0</v>
      </c>
      <c r="SH107" s="557">
        <f t="shared" ca="1" si="555"/>
        <v>0</v>
      </c>
      <c r="SI107" s="557">
        <f t="shared" ca="1" si="555"/>
        <v>0</v>
      </c>
      <c r="SJ107" s="557">
        <f t="shared" ca="1" si="555"/>
        <v>0</v>
      </c>
      <c r="SK107" s="557">
        <f t="shared" ca="1" si="555"/>
        <v>0</v>
      </c>
      <c r="SL107" s="557">
        <f t="shared" ca="1" si="555"/>
        <v>0</v>
      </c>
      <c r="SM107" s="557">
        <f t="shared" ca="1" si="555"/>
        <v>0</v>
      </c>
      <c r="SN107" s="557">
        <f t="shared" ca="1" si="555"/>
        <v>0</v>
      </c>
      <c r="SO107" s="557">
        <f t="shared" ca="1" si="555"/>
        <v>0</v>
      </c>
      <c r="SP107" s="557">
        <f t="shared" ca="1" si="555"/>
        <v>0</v>
      </c>
      <c r="SQ107" s="557">
        <f t="shared" ca="1" si="556"/>
        <v>0</v>
      </c>
      <c r="SR107" s="557">
        <f t="shared" ca="1" si="556"/>
        <v>0</v>
      </c>
      <c r="SS107" s="557">
        <f t="shared" ca="1" si="556"/>
        <v>0</v>
      </c>
      <c r="ST107" s="557">
        <f t="shared" ca="1" si="556"/>
        <v>0</v>
      </c>
      <c r="SU107" s="557">
        <f t="shared" ca="1" si="556"/>
        <v>0</v>
      </c>
      <c r="SV107" s="557">
        <f t="shared" ca="1" si="556"/>
        <v>0</v>
      </c>
      <c r="SW107" s="557">
        <f t="shared" ca="1" si="556"/>
        <v>0</v>
      </c>
      <c r="SX107" s="557">
        <f t="shared" ca="1" si="556"/>
        <v>0</v>
      </c>
      <c r="SY107" s="557">
        <f t="shared" ca="1" si="556"/>
        <v>0</v>
      </c>
      <c r="SZ107" s="557">
        <f t="shared" ca="1" si="556"/>
        <v>0</v>
      </c>
      <c r="TA107" s="557">
        <f t="shared" ca="1" si="557"/>
        <v>0</v>
      </c>
      <c r="TB107" s="557">
        <f t="shared" ca="1" si="557"/>
        <v>0</v>
      </c>
      <c r="TC107" s="557">
        <f t="shared" ca="1" si="557"/>
        <v>0</v>
      </c>
      <c r="TD107" s="557">
        <f t="shared" ca="1" si="557"/>
        <v>0</v>
      </c>
      <c r="TE107" s="557">
        <f t="shared" ca="1" si="557"/>
        <v>0</v>
      </c>
      <c r="TF107" s="557">
        <f t="shared" ca="1" si="557"/>
        <v>0</v>
      </c>
      <c r="TG107" s="557">
        <f t="shared" ca="1" si="557"/>
        <v>0</v>
      </c>
      <c r="TH107" s="557">
        <f t="shared" ca="1" si="557"/>
        <v>0</v>
      </c>
      <c r="TI107" s="557">
        <f t="shared" ca="1" si="557"/>
        <v>0</v>
      </c>
      <c r="TJ107" s="557">
        <f t="shared" ca="1" si="557"/>
        <v>0</v>
      </c>
      <c r="TK107" s="557">
        <f t="shared" ca="1" si="558"/>
        <v>0</v>
      </c>
      <c r="TL107" s="557">
        <f t="shared" ca="1" si="558"/>
        <v>0</v>
      </c>
      <c r="TM107" s="557">
        <f t="shared" ca="1" si="558"/>
        <v>0</v>
      </c>
      <c r="TN107" s="557">
        <f t="shared" ca="1" si="558"/>
        <v>0</v>
      </c>
      <c r="TO107" s="557">
        <f t="shared" ca="1" si="558"/>
        <v>0</v>
      </c>
      <c r="TP107" s="557">
        <f t="shared" ca="1" si="558"/>
        <v>0</v>
      </c>
      <c r="TQ107" s="557">
        <f t="shared" ca="1" si="558"/>
        <v>0</v>
      </c>
      <c r="TR107" s="557">
        <f t="shared" ca="1" si="558"/>
        <v>0</v>
      </c>
      <c r="TS107" s="557">
        <f t="shared" ca="1" si="558"/>
        <v>0</v>
      </c>
      <c r="TT107" s="557">
        <f t="shared" ca="1" si="558"/>
        <v>0</v>
      </c>
      <c r="TU107" s="557">
        <f t="shared" ca="1" si="559"/>
        <v>0</v>
      </c>
      <c r="TV107" s="557">
        <f t="shared" ca="1" si="559"/>
        <v>0</v>
      </c>
      <c r="TW107" s="557">
        <f t="shared" ca="1" si="559"/>
        <v>0</v>
      </c>
      <c r="TX107" s="557">
        <f t="shared" ca="1" si="559"/>
        <v>0</v>
      </c>
      <c r="TY107" s="557">
        <f t="shared" ca="1" si="559"/>
        <v>0</v>
      </c>
      <c r="TZ107" s="557">
        <f t="shared" ca="1" si="559"/>
        <v>0</v>
      </c>
      <c r="UA107" s="557">
        <f t="shared" ca="1" si="559"/>
        <v>0</v>
      </c>
      <c r="UB107" s="557">
        <f t="shared" ca="1" si="559"/>
        <v>0</v>
      </c>
      <c r="UC107" s="557">
        <f t="shared" ca="1" si="559"/>
        <v>0</v>
      </c>
      <c r="UD107" s="557">
        <f t="shared" ca="1" si="559"/>
        <v>0</v>
      </c>
      <c r="UE107" s="557">
        <f t="shared" ca="1" si="560"/>
        <v>0</v>
      </c>
      <c r="UF107" s="557">
        <f t="shared" ca="1" si="560"/>
        <v>0</v>
      </c>
      <c r="UG107" s="557">
        <f t="shared" ca="1" si="560"/>
        <v>0</v>
      </c>
      <c r="UH107" s="557">
        <f t="shared" ca="1" si="560"/>
        <v>0</v>
      </c>
      <c r="UI107" s="557">
        <f t="shared" ca="1" si="560"/>
        <v>0</v>
      </c>
      <c r="UJ107" s="557">
        <f t="shared" ca="1" si="560"/>
        <v>0</v>
      </c>
      <c r="UK107" s="557">
        <f t="shared" ca="1" si="560"/>
        <v>0</v>
      </c>
      <c r="UL107" s="557">
        <f t="shared" ca="1" si="560"/>
        <v>0</v>
      </c>
      <c r="UM107" s="557">
        <f t="shared" ca="1" si="560"/>
        <v>0</v>
      </c>
      <c r="UN107" s="557">
        <f t="shared" ca="1" si="560"/>
        <v>0</v>
      </c>
      <c r="UO107" s="557">
        <f t="shared" ca="1" si="561"/>
        <v>0</v>
      </c>
      <c r="UP107" s="557">
        <f t="shared" ca="1" si="561"/>
        <v>0</v>
      </c>
      <c r="UQ107" s="557">
        <f t="shared" ca="1" si="561"/>
        <v>0</v>
      </c>
      <c r="UR107" s="557">
        <f t="shared" ca="1" si="561"/>
        <v>0</v>
      </c>
      <c r="US107" s="557">
        <f t="shared" ca="1" si="561"/>
        <v>0</v>
      </c>
      <c r="UT107" s="557">
        <f t="shared" ca="1" si="561"/>
        <v>0</v>
      </c>
      <c r="UU107" s="557">
        <f t="shared" ca="1" si="561"/>
        <v>0</v>
      </c>
      <c r="UV107" s="557">
        <f t="shared" ca="1" si="561"/>
        <v>0</v>
      </c>
      <c r="UW107" s="557">
        <f t="shared" ca="1" si="561"/>
        <v>0</v>
      </c>
      <c r="UX107" s="557">
        <f t="shared" ca="1" si="561"/>
        <v>0</v>
      </c>
      <c r="UY107" s="557">
        <f t="shared" ca="1" si="562"/>
        <v>0</v>
      </c>
      <c r="UZ107" s="557">
        <f t="shared" ca="1" si="562"/>
        <v>0</v>
      </c>
      <c r="VA107" s="557">
        <f t="shared" ca="1" si="562"/>
        <v>0</v>
      </c>
      <c r="VB107" s="557">
        <f t="shared" ca="1" si="562"/>
        <v>0</v>
      </c>
      <c r="VC107" s="557">
        <f t="shared" ca="1" si="562"/>
        <v>0</v>
      </c>
      <c r="VD107" s="557">
        <f t="shared" ca="1" si="562"/>
        <v>0</v>
      </c>
      <c r="VE107" s="557">
        <f t="shared" ca="1" si="562"/>
        <v>0</v>
      </c>
      <c r="VF107" s="557">
        <f t="shared" ca="1" si="562"/>
        <v>0</v>
      </c>
      <c r="VG107" s="557">
        <f t="shared" ca="1" si="562"/>
        <v>0</v>
      </c>
      <c r="VH107" s="557">
        <f t="shared" ca="1" si="562"/>
        <v>0</v>
      </c>
      <c r="VI107" s="557">
        <f t="shared" ca="1" si="562"/>
        <v>0</v>
      </c>
      <c r="VJ107" s="189">
        <f t="shared" ca="1" si="563"/>
        <v>0</v>
      </c>
      <c r="VK107" s="189">
        <f t="shared" ca="1" si="563"/>
        <v>0</v>
      </c>
      <c r="VL107" s="189">
        <f t="shared" ca="1" si="563"/>
        <v>0</v>
      </c>
      <c r="VM107" s="189">
        <f t="shared" ca="1" si="563"/>
        <v>0</v>
      </c>
      <c r="VN107" s="189">
        <f t="shared" ca="1" si="563"/>
        <v>0</v>
      </c>
      <c r="VO107" s="230">
        <f t="shared" ca="1" si="473"/>
        <v>0</v>
      </c>
      <c r="VP107" s="189">
        <f t="shared" ca="1" si="564"/>
        <v>0</v>
      </c>
      <c r="VQ107" s="189">
        <f t="shared" ca="1" si="564"/>
        <v>0</v>
      </c>
      <c r="VR107" s="189">
        <f t="shared" ca="1" si="564"/>
        <v>0</v>
      </c>
      <c r="VS107" s="189">
        <f t="shared" ca="1" si="564"/>
        <v>0</v>
      </c>
      <c r="VT107" s="189">
        <f t="shared" ca="1" si="564"/>
        <v>0</v>
      </c>
      <c r="VU107" s="230">
        <f t="shared" ca="1" si="475"/>
        <v>0</v>
      </c>
      <c r="VV107" s="231">
        <f t="shared" ca="1" si="476"/>
        <v>0</v>
      </c>
      <c r="VW107" s="231">
        <f t="shared" ca="1" si="476"/>
        <v>0</v>
      </c>
      <c r="VX107" s="231">
        <f t="shared" ca="1" si="476"/>
        <v>0</v>
      </c>
      <c r="VY107" s="231">
        <f t="shared" ca="1" si="476"/>
        <v>0</v>
      </c>
      <c r="VZ107" s="544">
        <f t="shared" ca="1" si="477"/>
        <v>0</v>
      </c>
      <c r="WA107" s="231">
        <f t="shared" ca="1" si="478"/>
        <v>0</v>
      </c>
      <c r="WB107" s="231">
        <f t="shared" ca="1" si="478"/>
        <v>0</v>
      </c>
      <c r="WC107" s="231">
        <f t="shared" ca="1" si="478"/>
        <v>0</v>
      </c>
      <c r="WD107" s="231">
        <f t="shared" ca="1" si="478"/>
        <v>0</v>
      </c>
      <c r="WE107" s="544">
        <f t="shared" ca="1" si="565"/>
        <v>0</v>
      </c>
      <c r="WF107" s="544">
        <f t="shared" ca="1" si="565"/>
        <v>0</v>
      </c>
      <c r="WG107" s="544">
        <f t="shared" ca="1" si="565"/>
        <v>0</v>
      </c>
      <c r="WH107" s="544">
        <f t="shared" ca="1" si="565"/>
        <v>0</v>
      </c>
      <c r="WI107" s="544">
        <f t="shared" ca="1" si="565"/>
        <v>0</v>
      </c>
      <c r="WJ107" s="544">
        <f t="shared" ca="1" si="565"/>
        <v>0</v>
      </c>
      <c r="WK107" s="544">
        <f t="shared" ca="1" si="565"/>
        <v>0</v>
      </c>
      <c r="WL107" s="535" cm="1">
        <f t="array" aca="1" ref="WL107" ca="1">INDEX(WL$13:WL106,$B107+1,1)</f>
        <v>0</v>
      </c>
      <c r="WM107" s="411">
        <f t="shared" ca="1" si="480"/>
        <v>19</v>
      </c>
      <c r="WN107" s="18"/>
      <c r="WO107" s="535" cm="1">
        <f t="array" aca="1" ref="WO107" ca="1">INDEX(WO$13:WO106,$B107+1,1)</f>
        <v>0</v>
      </c>
      <c r="WP107" s="411">
        <f t="shared" si="481"/>
        <v>0</v>
      </c>
      <c r="WQ107" s="535" cm="1">
        <f t="array" aca="1" ref="WQ107" ca="1">INDEX(WQ$13:WQ106,$B107+1,1)</f>
        <v>0</v>
      </c>
      <c r="WR107" s="535" t="str" cm="1">
        <f t="array" aca="1" ref="WR107" ca="1">INDEX(WR$13:WR106,$B107+1,1)</f>
        <v>-</v>
      </c>
      <c r="WS107" s="535" t="str" cm="1">
        <f t="array" aca="1" ref="WS107" ca="1">INDEX(WS$13:WS106,$B107+1,1)</f>
        <v>-</v>
      </c>
      <c r="WT107" s="535" t="str" cm="1">
        <f t="array" aca="1" ref="WT107" ca="1">INDEX(WT$13:WT106,$B107+1,1)</f>
        <v>-</v>
      </c>
      <c r="WU107" s="535" t="str" cm="1">
        <f t="array" aca="1" ref="WU107" ca="1">INDEX(WU$13:WU106,$B107+1,1)</f>
        <v>-</v>
      </c>
      <c r="WV107" s="535" t="str" cm="1">
        <f t="array" aca="1" ref="WV107" ca="1">INDEX(WV$13:WV106,$B107+1,1)</f>
        <v>-</v>
      </c>
      <c r="WW107" s="535" t="str" cm="1">
        <f t="array" aca="1" ref="WW107" ca="1">INDEX(WW$13:WW106,$B107+1,1)</f>
        <v>-</v>
      </c>
      <c r="WX107" s="535" t="str" cm="1">
        <f t="array" aca="1" ref="WX107" ca="1">INDEX(WX$13:WX106,$B107+1,1)</f>
        <v>-</v>
      </c>
      <c r="WY107" s="535" t="str" cm="1">
        <f t="array" aca="1" ref="WY107" ca="1">INDEX(WY$13:WY106,$B107+1,1)</f>
        <v>-</v>
      </c>
      <c r="WZ107" s="535" t="str" cm="1">
        <f t="array" aca="1" ref="WZ107" ca="1">INDEX(WZ$13:WZ106,$B107+1,1)</f>
        <v>-</v>
      </c>
      <c r="XA107" s="535" t="str" cm="1">
        <f t="array" aca="1" ref="XA107" ca="1">INDEX(XA$13:XA106,$B107+1,1)</f>
        <v>-</v>
      </c>
      <c r="XB107" s="535" t="str" cm="1">
        <f t="array" aca="1" ref="XB107" ca="1">INDEX(XB$13:XB106,$B107+1,1)</f>
        <v>-</v>
      </c>
      <c r="XC107" s="535" t="str" cm="1">
        <f t="array" aca="1" ref="XC107" ca="1">INDEX(XC$13:XC106,$B107+1,1)</f>
        <v>-</v>
      </c>
      <c r="XD107" s="535" t="str" cm="1">
        <f t="array" aca="1" ref="XD107" ca="1">INDEX(XD$13:XD106,$B107+1,1)</f>
        <v>-</v>
      </c>
      <c r="XE107" s="535" t="str" cm="1">
        <f t="array" aca="1" ref="XE107" ca="1">INDEX(XE$13:XE106,$B107+1,1)</f>
        <v>-</v>
      </c>
      <c r="XF107" s="535" t="str" cm="1">
        <f t="array" aca="1" ref="XF107" ca="1">INDEX(XF$13:XF106,$B107+1,1)</f>
        <v>-</v>
      </c>
      <c r="XG107" s="535" t="str" cm="1">
        <f t="array" aca="1" ref="XG107" ca="1">INDEX(XG$13:XG106,$B107+1,1)</f>
        <v>-</v>
      </c>
      <c r="XH107" s="18"/>
      <c r="XI107" s="411" t="b">
        <f t="shared" ca="1" si="482"/>
        <v>0</v>
      </c>
      <c r="XJ107" s="411" t="str">
        <f t="shared" ca="1" si="483"/>
        <v>-</v>
      </c>
      <c r="XK107" s="535" t="str" cm="1">
        <f t="array" aca="1" ref="XK107" ca="1">INDEX(XK$13:XK106,$B107+1,1)</f>
        <v>-</v>
      </c>
      <c r="XL107" s="535" t="str" cm="1">
        <f t="array" aca="1" ref="XL107" ca="1">INDEX(XL$13:XL106,$B107+1,1)</f>
        <v>-</v>
      </c>
      <c r="XM107" s="535" t="str" cm="1">
        <f t="array" aca="1" ref="XM107" ca="1">INDEX(XM$13:XM106,$B107+1,1)</f>
        <v>-</v>
      </c>
      <c r="XN107" s="545" cm="1">
        <f t="array" aca="1" ref="XN107" ca="1">INDEX(i.AgeJ,$AD107,1)</f>
        <v>0</v>
      </c>
      <c r="XO107" s="535" t="str" cm="1">
        <f t="array" aca="1" ref="XO107" ca="1">INDEX(XO$13:XO106,$B107+1,1)</f>
        <v>-</v>
      </c>
      <c r="XP107" s="411" t="str">
        <f t="shared" si="484"/>
        <v>-</v>
      </c>
      <c r="XQ107" s="411" t="str">
        <f t="shared" si="484"/>
        <v>-</v>
      </c>
      <c r="XR107" s="535" t="str" cm="1">
        <f t="array" aca="1" ref="XR107" ca="1">INDEX(XR$13:XR106,$B107+1,1)</f>
        <v>-</v>
      </c>
      <c r="XS107" s="535" t="str" cm="1">
        <f t="array" aca="1" ref="XS107" ca="1">INDEX(XS$13:XS106,$B107+1,1)</f>
        <v>-</v>
      </c>
      <c r="XT107" s="535" t="str" cm="1">
        <f t="array" aca="1" ref="XT107" ca="1">INDEX(XT$13:XT106,$B107+1,1)</f>
        <v>-</v>
      </c>
      <c r="XU107" s="535" t="str" cm="1">
        <f t="array" aca="1" ref="XU107" ca="1">INDEX(XU$13:XU106,$B107+1,1)</f>
        <v>-</v>
      </c>
      <c r="XV107" s="535" t="str" cm="1">
        <f t="array" aca="1" ref="XV107" ca="1">INDEX(XV$13:XV106,$B107+1,1)</f>
        <v>-</v>
      </c>
      <c r="XW107" s="535" t="b" cm="1">
        <f t="array" aca="1" ref="XW107" ca="1">INDEX(XW$13:XW106,$B107+1,1)</f>
        <v>1</v>
      </c>
      <c r="XX107" s="535" t="str" cm="1">
        <f t="array" aca="1" ref="XX107" ca="1">INDEX(XX$13:XX106,$B107+1,1)</f>
        <v>-</v>
      </c>
      <c r="XY107" s="535" cm="1">
        <f t="array" aca="1" ref="XY107" ca="1">INDEX(XY$13:XY106,$B107+1,1)</f>
        <v>0</v>
      </c>
      <c r="XZ107" s="535" cm="1">
        <f t="array" aca="1" ref="XZ107" ca="1">INDEX(XZ$13:XZ106,$B107+1,1)</f>
        <v>0</v>
      </c>
      <c r="YA107" s="535" cm="1">
        <f t="array" aca="1" ref="YA107" ca="1">INDEX(YA$13:YA106,$B107+1,1)</f>
        <v>0</v>
      </c>
      <c r="YB107" s="18"/>
      <c r="YC107" s="411">
        <f t="shared" si="485"/>
        <v>50</v>
      </c>
      <c r="YD107" s="411">
        <f t="shared" si="485"/>
        <v>50</v>
      </c>
      <c r="YE107" s="411">
        <f t="shared" si="485"/>
        <v>50</v>
      </c>
      <c r="YF107" s="411">
        <f t="shared" si="485"/>
        <v>50</v>
      </c>
      <c r="YG107" s="535" cm="1">
        <f t="array" aca="1" ref="YG107" ca="1">INDEX(YG$13:YG106,$B107+1,1)</f>
        <v>1</v>
      </c>
      <c r="YH107" s="535" cm="1">
        <f t="array" aca="1" ref="YH107" ca="1">INDEX(YH$13:YH106,$B107+1,1)</f>
        <v>1</v>
      </c>
      <c r="YI107" s="535" cm="1">
        <f t="array" aca="1" ref="YI107" ca="1">INDEX(YI$13:YI106,$B107+1,1)</f>
        <v>1</v>
      </c>
      <c r="YJ107" s="535" cm="1">
        <f t="array" aca="1" ref="YJ107" ca="1">INDEX(YJ$13:YJ106,$B107+1,1)</f>
        <v>1</v>
      </c>
      <c r="YK107" s="535" t="str" cm="1">
        <f t="array" aca="1" ref="YK107" ca="1">INDEX(YK$13:YK106,$B107+1,1)</f>
        <v>-</v>
      </c>
      <c r="YL107" s="535" t="str" cm="1">
        <f t="array" aca="1" ref="YL107" ca="1">INDEX(YL$13:YL106,$B107+1,1)</f>
        <v>-</v>
      </c>
      <c r="YM107" s="535" t="str" cm="1">
        <f t="array" aca="1" ref="YM107" ca="1">INDEX(YM$13:YM106,$B107+1,1)</f>
        <v>-</v>
      </c>
      <c r="YN107" s="535" t="str" cm="1">
        <f t="array" aca="1" ref="YN107" ca="1">INDEX(YN$13:YN106,$B107+1,1)</f>
        <v>-</v>
      </c>
      <c r="YO107" s="535" t="str" cm="1">
        <f t="array" aca="1" ref="YO107" ca="1">INDEX(YO$13:YO106,$B107+1,1)</f>
        <v>-</v>
      </c>
      <c r="YP107" s="535" t="str" cm="1">
        <f t="array" aca="1" ref="YP107" ca="1">INDEX(YP$13:YP106,$B107+1,1)</f>
        <v>-</v>
      </c>
      <c r="YQ107" s="535" t="str" cm="1">
        <f t="array" aca="1" ref="YQ107" ca="1">INDEX(YQ$13:YQ106,$B107+1,1)</f>
        <v>-</v>
      </c>
      <c r="YR107" s="18"/>
      <c r="YS107" s="535" t="str" cm="1">
        <f t="array" aca="1" ref="YS107" ca="1">INDEX(YS$13:YS106,$B107+1,1)</f>
        <v>-</v>
      </c>
      <c r="YT107" s="411">
        <f t="shared" ca="1" si="486"/>
        <v>1</v>
      </c>
      <c r="YU107" s="18"/>
      <c r="YV107" s="535" t="b" cm="1">
        <f t="array" aca="1" ref="YV107" ca="1">INDEX(YV$13:YV106,$B107+1,1)</f>
        <v>1</v>
      </c>
      <c r="YW107" s="535" t="b" cm="1">
        <f t="array" aca="1" ref="YW107" ca="1">INDEX(YW$13:YW106,$B107+1,1)</f>
        <v>0</v>
      </c>
      <c r="YX107" s="535" t="b" cm="1">
        <f t="array" aca="1" ref="YX107" ca="1">INDEX(YX$13:YX106,$B107+1,1)</f>
        <v>0</v>
      </c>
      <c r="YY107" s="535" t="b" cm="1">
        <f t="array" aca="1" ref="YY107" ca="1">INDEX(YY$13:YY106,$B107+1,1)</f>
        <v>1</v>
      </c>
      <c r="YZ107" s="535" t="b" cm="1">
        <f t="array" aca="1" ref="YZ107" ca="1">INDEX(YZ$13:YZ106,$B107+1,1)</f>
        <v>0</v>
      </c>
      <c r="ZA107" s="535" t="b" cm="1">
        <f t="array" aca="1" ref="ZA107" ca="1">INDEX(ZA$13:ZA106,$B107+1,1)</f>
        <v>1</v>
      </c>
      <c r="ZB107" s="535" t="str" cm="1">
        <f t="array" aca="1" ref="ZB107" ca="1">INDEX(ZB$13:ZB106,$B107+1,1)</f>
        <v>-</v>
      </c>
      <c r="ZC107" s="547" t="str" cm="1">
        <f t="array" aca="1" ref="ZC107" ca="1">IF(YX107&lt;&gt;TRUE,"-",VALUE(IFERROR(VALUE($K107),0) &amp; _xlfn.SWITCH($CD107,"-",4,$CD107) &amp; $L107 &amp; $T107 &amp; "00" &amp; $N107 &amp; $AK107 &amp; $R107 &amp; _xlfn.SWITCH($AM107,3,1,$AM107) &amp; _xlfn.SWITCH($M107,4,0,$M107) &amp; $AD107 &amp; IF(MOD($H107-2,ZC$6)&gt;=ZC$7,"",TEXT(INT(MOD($H107-2,ZC$6)/2)+1,"00"))))</f>
        <v>-</v>
      </c>
      <c r="ZD107" s="662" cm="1">
        <f t="array" aca="1" ref="ZD107" ca="1">IF(YY107&lt;&gt;TRUE,"-",VALUE(IFERROR(VALUE($K107),0) &amp; _xlfn.SWITCH($CD107,"-",4,$CD107) &amp; $L107 &amp; $T107 &amp; "00" &amp; $N107 &amp; $AK107 &amp; $R107 &amp; _xlfn.SWITCH($AM107,3,1,$AM107) &amp; _xlfn.SWITCH($M107,4,0,$M107) &amp; $AD107 &amp; IF(MOD($H107-1,ZD$6)&gt;=ZD$7,"",TEXT(INT(MOD($H107-1,ZD$6)/2)+1,"00"))))</f>
        <v>14220012120101</v>
      </c>
      <c r="ZE107" s="543">
        <f t="shared" ca="1" si="488"/>
        <v>652</v>
      </c>
      <c r="ZF107" s="543">
        <f t="shared" ca="1" si="488"/>
        <v>686</v>
      </c>
      <c r="ZG107" s="543">
        <f t="shared" ca="1" si="488"/>
        <v>721</v>
      </c>
      <c r="ZH107" s="459">
        <f t="shared" ca="1" si="489"/>
        <v>469</v>
      </c>
      <c r="ZI107" s="459">
        <f t="shared" ca="1" si="489"/>
        <v>504</v>
      </c>
      <c r="ZJ107" s="459">
        <f t="shared" ca="1" si="489"/>
        <v>539</v>
      </c>
      <c r="ZK107" s="459">
        <f t="shared" ca="1" si="490"/>
        <v>385</v>
      </c>
      <c r="ZL107" s="459">
        <f t="shared" ca="1" si="490"/>
        <v>420</v>
      </c>
      <c r="ZM107" s="459">
        <f t="shared" ca="1" si="490"/>
        <v>455</v>
      </c>
      <c r="ZN107" s="535" t="str" cm="1">
        <f t="array" aca="1" ref="ZN107" ca="1">INDEX(ZN$13:ZN106,$B107+1,1)</f>
        <v>-</v>
      </c>
      <c r="ZO107" s="535" t="str" cm="1">
        <f t="array" aca="1" ref="ZO107" ca="1">INDEX(ZO$13:ZO106,$B107+1,1)</f>
        <v>-</v>
      </c>
      <c r="ZP107" s="535" t="str" cm="1">
        <f t="array" aca="1" ref="ZP107" ca="1">INDEX(ZP$13:ZP106,$B107+1,1)</f>
        <v>-</v>
      </c>
      <c r="ZQ107" s="535" t="str" cm="1">
        <f t="array" aca="1" ref="ZQ107" ca="1">INDEX(ZQ$13:ZQ106,$B107+1,1)</f>
        <v>-</v>
      </c>
      <c r="ZR107" s="535" t="str" cm="1">
        <f t="array" aca="1" ref="ZR107" ca="1">INDEX(ZR$13:ZR106,$B107+1,1)</f>
        <v>-</v>
      </c>
      <c r="ZS107" s="535" t="str" cm="1">
        <f t="array" aca="1" ref="ZS107" ca="1">INDEX(ZS$13:ZS106,$B107+1,1)</f>
        <v>-</v>
      </c>
      <c r="ZT107" s="535" t="str" cm="1">
        <f t="array" aca="1" ref="ZT107" ca="1">INDEX(ZT$13:ZT106,$B107+1,1)</f>
        <v>-</v>
      </c>
      <c r="ZU107" s="535" t="str" cm="1">
        <f t="array" aca="1" ref="ZU107" ca="1">INDEX(ZU$13:ZU106,$B107+1,1)</f>
        <v>-</v>
      </c>
      <c r="ZV107" s="535" t="str" cm="1">
        <f t="array" aca="1" ref="ZV107" ca="1">INDEX(ZV$13:ZV106,$B107+1,1)</f>
        <v>-</v>
      </c>
      <c r="ZW107" s="535" t="str" cm="1">
        <f t="array" aca="1" ref="ZW107" ca="1">INDEX(ZW$13:ZW106,$B107+1,1)</f>
        <v>-</v>
      </c>
      <c r="ZX107" s="535" t="str" cm="1">
        <f t="array" aca="1" ref="ZX107" ca="1">INDEX(ZX$13:ZX106,$B107+1,1)</f>
        <v>-</v>
      </c>
      <c r="ZY107" s="535" t="str" cm="1">
        <f t="array" aca="1" ref="ZY107" ca="1">INDEX(ZY$13:ZY106,$B107+1,1)</f>
        <v>-</v>
      </c>
      <c r="ZZ107" s="535" cm="1">
        <f t="array" aca="1" ref="ZZ107" ca="1">INDEX(ZZ$13:ZZ106,$B107+1,1)</f>
        <v>3</v>
      </c>
      <c r="AAA107" s="535" cm="1">
        <f t="array" aca="1" ref="AAA107" ca="1">INDEX(AAA$13:AAA106,$B107+1,1)</f>
        <v>3</v>
      </c>
      <c r="AAB107" s="535" cm="1">
        <f t="array" aca="1" ref="AAB107" ca="1">INDEX(AAB$13:AAB106,$B107+1,1)</f>
        <v>0</v>
      </c>
      <c r="AAC107" s="535" cm="1">
        <f t="array" aca="1" ref="AAC107" ca="1">INDEX(AAC$13:AAC106,$B107+1,1)</f>
        <v>1</v>
      </c>
      <c r="AAD107" s="535" cm="1">
        <f t="array" aca="1" ref="AAD107" ca="1">INDEX(AAD$13:AAD106,$B107+1,1)</f>
        <v>-1</v>
      </c>
      <c r="AAE107" s="535" t="str" cm="1">
        <f t="array" aca="1" ref="AAE107" ca="1">INDEX(AAE$13:AAE106,$B107+1,1)</f>
        <v>-</v>
      </c>
      <c r="AAF107" s="535" t="str" cm="1">
        <f t="array" aca="1" ref="AAF107" ca="1">INDEX(AAF$13:AAF106,$B107+1,1)</f>
        <v>-</v>
      </c>
      <c r="AAG107" s="535" t="str" cm="1">
        <f t="array" aca="1" ref="AAG107" ca="1">INDEX(AAG$13:AAG106,$B107+1,1)</f>
        <v>-</v>
      </c>
      <c r="AAH107" s="535" cm="1">
        <f t="array" aca="1" ref="AAH107" ca="1">INDEX(AAH$13:AAH106,$B107+1,1)</f>
        <v>0</v>
      </c>
      <c r="AAI107" s="535" cm="1">
        <f t="array" aca="1" ref="AAI107" ca="1">INDEX(AAI$13:AAI106,$B107+1,1)</f>
        <v>1</v>
      </c>
      <c r="AAJ107" s="535" cm="1">
        <f t="array" aca="1" ref="AAJ107" ca="1">INDEX(AAJ$13:AAJ106,$B107+1,1)</f>
        <v>-1</v>
      </c>
      <c r="AAK107" s="535" t="str" cm="1">
        <f t="array" aca="1" ref="AAK107" ca="1">INDEX(AAK$13:AAK106,$B107+1,1)</f>
        <v>-</v>
      </c>
      <c r="AAL107" s="535" cm="1">
        <f t="array" aca="1" ref="AAL107" ca="1">INDEX(AAL$13:AAL106,$B107+1,1)</f>
        <v>1</v>
      </c>
      <c r="AAM107" s="535" cm="1">
        <f t="array" aca="1" ref="AAM107" ca="1">INDEX(AAM$13:AAM106,$B107+1,1)</f>
        <v>1</v>
      </c>
      <c r="AAN107" s="535" t="b" cm="1">
        <f t="array" aca="1" ref="AAN107" ca="1">INDEX(AAN$13:AAN106,$B107+1,1)</f>
        <v>0</v>
      </c>
      <c r="AAO107" s="535" t="b" cm="1">
        <f t="array" aca="1" ref="AAO107" ca="1">INDEX(AAO$13:AAO106,$B107+1,1)</f>
        <v>0</v>
      </c>
      <c r="AAP107" s="535" t="b" cm="1">
        <f t="array" aca="1" ref="AAP107" ca="1">INDEX(AAP$13:AAP106,$B107+1,1)</f>
        <v>0</v>
      </c>
      <c r="AAQ107" s="535" t="b" cm="1">
        <f t="array" aca="1" ref="AAQ107" ca="1">INDEX(AAQ$13:AAQ106,$B107+1,1)</f>
        <v>0</v>
      </c>
      <c r="AAR107" s="535" cm="1">
        <f t="array" aca="1" ref="AAR107" ca="1">INDEX(AAR$13:AAR106,$B107+1,1)</f>
        <v>0.9</v>
      </c>
      <c r="AAS107" s="535" cm="1">
        <f t="array" aca="1" ref="AAS107" ca="1">INDEX(AAS$13:AAS106,$B107+1,1)</f>
        <v>0.66</v>
      </c>
      <c r="AAT107" s="535" t="b" cm="1">
        <f t="array" aca="1" ref="AAT107" ca="1">INDEX(AAT$13:AAT106,$B107+1,1)</f>
        <v>1</v>
      </c>
      <c r="AAU107" s="535" cm="1">
        <f t="array" aca="1" ref="AAU107" ca="1">INDEX(AAU$13:AAU106,$B107+1,1)</f>
        <v>999</v>
      </c>
      <c r="AAV107" s="191" t="b">
        <f t="shared" si="518"/>
        <v>0</v>
      </c>
      <c r="AAW107" s="535" cm="1">
        <f t="array" aca="1" ref="AAW107" ca="1">INDEX(AAW$13:AAW106,$B107+1,1)</f>
        <v>0.5</v>
      </c>
      <c r="AAX107" s="535" cm="1">
        <f t="array" aca="1" ref="AAX107" ca="1">INDEX(AAX$13:AAX106,$B107+1,1)</f>
        <v>0</v>
      </c>
      <c r="AAY107" s="535" cm="1">
        <f t="array" aca="1" ref="AAY107" ca="1">INDEX(AAY$13:AAY106,$B107+1,1)</f>
        <v>0</v>
      </c>
      <c r="AAZ107" s="535" cm="1">
        <f t="array" aca="1" ref="AAZ107" ca="1">INDEX(AAZ$13:AAZ106,$B107+1,1)</f>
        <v>999999</v>
      </c>
      <c r="ABA107" s="18"/>
      <c r="ABB107" s="545" t="b">
        <f t="shared" ca="1" si="566"/>
        <v>1</v>
      </c>
      <c r="ABC107" s="545" t="str">
        <f t="shared" ca="1" si="566"/>
        <v>-</v>
      </c>
      <c r="ABD107" s="545" t="str">
        <f t="shared" ca="1" si="566"/>
        <v>-</v>
      </c>
      <c r="ABE107" s="545" t="str">
        <f t="shared" ca="1" si="566"/>
        <v>-</v>
      </c>
      <c r="ABF107" s="545" t="str">
        <f t="shared" ca="1" si="566"/>
        <v>-</v>
      </c>
      <c r="ABG107" s="545" t="str">
        <f t="shared" ca="1" si="566"/>
        <v>-</v>
      </c>
      <c r="ABH107" s="545" t="str">
        <f t="shared" ca="1" si="566"/>
        <v>-</v>
      </c>
      <c r="ABI107" s="545" t="str">
        <f t="shared" ca="1" si="566"/>
        <v>-</v>
      </c>
      <c r="ABJ107" s="545" t="str">
        <f t="shared" ca="1" si="566"/>
        <v>-</v>
      </c>
      <c r="ABK107" s="545" t="str">
        <f t="shared" ca="1" si="566"/>
        <v>-</v>
      </c>
      <c r="ABL107" s="545" t="str">
        <f t="shared" ca="1" si="567"/>
        <v>-</v>
      </c>
      <c r="ABM107" s="545" t="str">
        <f t="shared" ca="1" si="567"/>
        <v>-</v>
      </c>
      <c r="ABN107" s="545" t="str">
        <f t="shared" ca="1" si="567"/>
        <v>-</v>
      </c>
      <c r="ABO107" s="545" t="str">
        <f t="shared" ca="1" si="567"/>
        <v>-</v>
      </c>
      <c r="ABP107" s="545" t="str">
        <f t="shared" ca="1" si="567"/>
        <v>-</v>
      </c>
      <c r="ABQ107" s="545" t="str">
        <f t="shared" ca="1" si="567"/>
        <v>-</v>
      </c>
      <c r="ABR107" s="545" t="str">
        <f t="shared" ca="1" si="567"/>
        <v>-</v>
      </c>
      <c r="ABS107" s="545" t="str">
        <f t="shared" ca="1" si="567"/>
        <v>-</v>
      </c>
      <c r="ABT107" s="545" t="b">
        <f t="shared" ca="1" si="567"/>
        <v>1</v>
      </c>
      <c r="ABU107" s="545" t="str">
        <f t="shared" ca="1" si="567"/>
        <v>-</v>
      </c>
      <c r="ABV107" s="545" t="str">
        <f t="shared" ca="1" si="568"/>
        <v>-</v>
      </c>
      <c r="ABW107" s="545" t="str">
        <f t="shared" ca="1" si="568"/>
        <v>-</v>
      </c>
      <c r="ABX107" s="545" t="str">
        <f t="shared" ca="1" si="568"/>
        <v>-</v>
      </c>
      <c r="ABY107" s="545" t="str">
        <f t="shared" ca="1" si="568"/>
        <v>-</v>
      </c>
      <c r="ABZ107" s="545" t="str">
        <f t="shared" ca="1" si="568"/>
        <v>-</v>
      </c>
      <c r="ACA107" s="545" t="str">
        <f t="shared" ca="1" si="568"/>
        <v>-</v>
      </c>
      <c r="ACB107" s="545" t="str">
        <f t="shared" ca="1" si="568"/>
        <v>-</v>
      </c>
      <c r="ACC107" s="545" t="str">
        <f t="shared" ca="1" si="568"/>
        <v>-</v>
      </c>
      <c r="ACD107" s="545" t="str">
        <f t="shared" ca="1" si="568"/>
        <v>-</v>
      </c>
      <c r="ACE107" s="545" t="str">
        <f t="shared" ca="1" si="568"/>
        <v>-</v>
      </c>
      <c r="ACF107" s="545" t="str">
        <f t="shared" ca="1" si="569"/>
        <v>-</v>
      </c>
      <c r="ACG107" s="545" t="str">
        <f t="shared" ca="1" si="569"/>
        <v>-</v>
      </c>
      <c r="ACH107" s="545" t="str">
        <f t="shared" ca="1" si="569"/>
        <v>-</v>
      </c>
      <c r="ACI107" s="545" t="str">
        <f t="shared" ca="1" si="569"/>
        <v>-</v>
      </c>
      <c r="ACJ107" s="545" t="str">
        <f t="shared" ca="1" si="569"/>
        <v>-</v>
      </c>
      <c r="ACK107" s="545" t="str">
        <f t="shared" ca="1" si="569"/>
        <v>-</v>
      </c>
      <c r="ACL107" s="545" t="b">
        <f t="shared" ca="1" si="569"/>
        <v>1</v>
      </c>
      <c r="ACM107" s="545" t="str">
        <f t="shared" ca="1" si="569"/>
        <v>-</v>
      </c>
      <c r="ACN107" s="545" t="str">
        <f t="shared" ca="1" si="569"/>
        <v>-</v>
      </c>
      <c r="ACO107" s="545" t="str">
        <f t="shared" ca="1" si="569"/>
        <v>-</v>
      </c>
      <c r="ACP107" s="545" t="str">
        <f t="shared" ca="1" si="570"/>
        <v>-</v>
      </c>
      <c r="ACQ107" s="545" t="str">
        <f t="shared" ca="1" si="570"/>
        <v>-</v>
      </c>
      <c r="ACR107" s="545" t="str">
        <f t="shared" ca="1" si="570"/>
        <v>-</v>
      </c>
      <c r="ACS107" s="545" t="str">
        <f t="shared" ca="1" si="570"/>
        <v>-</v>
      </c>
      <c r="ACT107" s="545" t="str">
        <f t="shared" ca="1" si="570"/>
        <v>-</v>
      </c>
      <c r="ACU107" s="545" t="str">
        <f t="shared" ca="1" si="570"/>
        <v>-</v>
      </c>
      <c r="ACV107" s="545" t="str">
        <f t="shared" ca="1" si="570"/>
        <v>-</v>
      </c>
      <c r="ACW107" s="545" t="str">
        <f t="shared" ca="1" si="570"/>
        <v>-</v>
      </c>
      <c r="ACX107" s="545" t="str">
        <f t="shared" ca="1" si="570"/>
        <v>-</v>
      </c>
      <c r="ACY107" s="545" t="str">
        <f t="shared" ca="1" si="570"/>
        <v>-</v>
      </c>
      <c r="ACZ107" s="545" t="str">
        <f t="shared" ca="1" si="571"/>
        <v>-</v>
      </c>
      <c r="ADA107" s="545" t="str">
        <f t="shared" ca="1" si="571"/>
        <v>-</v>
      </c>
      <c r="ADB107" s="545" t="str">
        <f t="shared" ca="1" si="571"/>
        <v>-</v>
      </c>
      <c r="ADC107" s="545" t="str">
        <f t="shared" ca="1" si="571"/>
        <v>-</v>
      </c>
      <c r="ADD107" s="545" t="b">
        <f t="shared" ca="1" si="571"/>
        <v>1</v>
      </c>
      <c r="ADE107" s="545" t="str">
        <f t="shared" ca="1" si="571"/>
        <v>-</v>
      </c>
      <c r="ADF107" s="545" t="str">
        <f t="shared" ca="1" si="571"/>
        <v>-</v>
      </c>
      <c r="ADG107" s="545" t="str">
        <f t="shared" ca="1" si="571"/>
        <v>-</v>
      </c>
      <c r="ADH107" s="545" t="str">
        <f t="shared" ca="1" si="571"/>
        <v>-</v>
      </c>
      <c r="ADI107" s="545" t="str">
        <f t="shared" ca="1" si="571"/>
        <v>-</v>
      </c>
      <c r="ADJ107" s="545" t="str">
        <f t="shared" ca="1" si="572"/>
        <v>-</v>
      </c>
      <c r="ADK107" s="545" t="str">
        <f t="shared" ca="1" si="572"/>
        <v>-</v>
      </c>
      <c r="ADL107" s="545" t="str">
        <f t="shared" ca="1" si="572"/>
        <v>-</v>
      </c>
      <c r="ADM107" s="545" t="str">
        <f t="shared" ca="1" si="572"/>
        <v>-</v>
      </c>
      <c r="ADN107" s="545" t="str">
        <f t="shared" ca="1" si="572"/>
        <v>-</v>
      </c>
      <c r="ADO107" s="545" t="str">
        <f t="shared" ca="1" si="572"/>
        <v>-</v>
      </c>
      <c r="ADP107" s="545" t="str">
        <f t="shared" ca="1" si="572"/>
        <v>-</v>
      </c>
      <c r="ADQ107" s="545" t="str">
        <f t="shared" ca="1" si="572"/>
        <v>-</v>
      </c>
      <c r="ADR107" s="545" t="str">
        <f t="shared" ca="1" si="572"/>
        <v>-</v>
      </c>
      <c r="ADS107" s="545" t="str">
        <f t="shared" ca="1" si="572"/>
        <v>-</v>
      </c>
      <c r="ADT107" s="545" t="str">
        <f t="shared" ca="1" si="573"/>
        <v>-</v>
      </c>
      <c r="ADU107" s="545" t="str">
        <f t="shared" ca="1" si="573"/>
        <v>-</v>
      </c>
      <c r="ADV107" s="545" t="b">
        <f t="shared" ca="1" si="573"/>
        <v>1</v>
      </c>
      <c r="ADW107" s="545" t="str">
        <f t="shared" ca="1" si="573"/>
        <v>-</v>
      </c>
      <c r="ADX107" s="545" t="str">
        <f t="shared" ca="1" si="573"/>
        <v>-</v>
      </c>
      <c r="ADY107" s="545" t="str">
        <f t="shared" ca="1" si="573"/>
        <v>-</v>
      </c>
      <c r="ADZ107" s="545" t="str">
        <f t="shared" ca="1" si="573"/>
        <v>-</v>
      </c>
      <c r="AEA107" s="545" t="str">
        <f t="shared" ca="1" si="573"/>
        <v>-</v>
      </c>
      <c r="AEB107" s="545" t="str">
        <f t="shared" ca="1" si="573"/>
        <v>-</v>
      </c>
      <c r="AEC107" s="545" t="str">
        <f t="shared" ca="1" si="573"/>
        <v>-</v>
      </c>
      <c r="AED107" s="545" t="str">
        <f t="shared" ca="1" si="574"/>
        <v>-</v>
      </c>
      <c r="AEE107" s="545" t="str">
        <f t="shared" ca="1" si="574"/>
        <v>-</v>
      </c>
      <c r="AEF107" s="545" t="str">
        <f t="shared" ca="1" si="574"/>
        <v>-</v>
      </c>
      <c r="AEG107" s="545" t="str">
        <f t="shared" ca="1" si="574"/>
        <v>-</v>
      </c>
      <c r="AEH107" s="545" t="str">
        <f t="shared" ca="1" si="574"/>
        <v>-</v>
      </c>
      <c r="AEI107" s="545" t="str">
        <f t="shared" ca="1" si="574"/>
        <v>-</v>
      </c>
      <c r="AEJ107" s="545" t="str">
        <f t="shared" ca="1" si="574"/>
        <v>-</v>
      </c>
      <c r="AEK107" s="545" t="str">
        <f t="shared" ca="1" si="574"/>
        <v>-</v>
      </c>
      <c r="AEL107" s="545" t="str">
        <f t="shared" ca="1" si="574"/>
        <v>-</v>
      </c>
      <c r="AEM107" s="545" t="str">
        <f t="shared" ca="1" si="574"/>
        <v>-</v>
      </c>
      <c r="AEN107" s="535" cm="1">
        <f t="array" aca="1" ref="AEN107" ca="1">INDEX(AEN$13:AEN106,$B107+1,1)</f>
        <v>0</v>
      </c>
      <c r="AEO107" s="483">
        <v>0</v>
      </c>
    </row>
    <row r="108" spans="1:821" outlineLevel="2">
      <c r="A108" s="18">
        <f t="shared" si="226"/>
        <v>95</v>
      </c>
      <c r="B108" s="658">
        <f t="shared" ca="1" si="588"/>
        <v>74</v>
      </c>
      <c r="C108" s="458">
        <f t="shared" ca="1" si="385"/>
        <v>2200</v>
      </c>
      <c r="D108" s="119" t="str">
        <f t="shared" ca="1" si="386"/>
        <v>GSW</v>
      </c>
      <c r="E108" t="b">
        <v>1</v>
      </c>
      <c r="F108" t="b">
        <v>0</v>
      </c>
      <c r="G108" t="b">
        <f t="shared" si="387"/>
        <v>1</v>
      </c>
      <c r="H108" s="191">
        <f t="shared" ca="1" si="517"/>
        <v>23</v>
      </c>
      <c r="I108" s="535" cm="1">
        <f t="array" aca="1" ref="I108" ca="1">INDEX(I$13:I107,$B108+1,1)</f>
        <v>1</v>
      </c>
      <c r="J108" s="535" cm="1">
        <f t="array" aca="1" ref="J108" ca="1">INDEX(J$13:J107,$B108+1,1)</f>
        <v>0</v>
      </c>
      <c r="K108" s="535" cm="1">
        <f t="array" aca="1" ref="K108" ca="1">INDEX(K$13:K107,$B108+1,1)</f>
        <v>1</v>
      </c>
      <c r="L108" s="535" cm="1">
        <f t="array" aca="1" ref="L108" ca="1">INDEX(L$13:L107,$B108+1,1)</f>
        <v>2</v>
      </c>
      <c r="M108" s="535" cm="1">
        <f t="array" aca="1" ref="M108" ca="1">INDEX(M$13:M107,$B108+1,1)</f>
        <v>0</v>
      </c>
      <c r="N108" s="230">
        <f t="shared" ca="1" si="528"/>
        <v>1</v>
      </c>
      <c r="O108" s="230">
        <f t="shared" ca="1" si="528"/>
        <v>13</v>
      </c>
      <c r="P108" s="230">
        <f t="shared" ca="1" si="528"/>
        <v>1</v>
      </c>
      <c r="Q108" s="230">
        <f t="shared" ca="1" si="528"/>
        <v>1</v>
      </c>
      <c r="R108" s="230">
        <f t="shared" ca="1" si="528"/>
        <v>1</v>
      </c>
      <c r="S108" s="230">
        <f t="shared" ca="1" si="528"/>
        <v>1</v>
      </c>
      <c r="T108" s="411">
        <f t="shared" ca="1" si="389"/>
        <v>2</v>
      </c>
      <c r="U108" s="411">
        <f t="shared" ca="1" si="389"/>
        <v>2</v>
      </c>
      <c r="V108" s="411">
        <f t="shared" ca="1" si="390"/>
        <v>2</v>
      </c>
      <c r="W108" s="777" t="b">
        <f t="shared" ca="1" si="391"/>
        <v>0</v>
      </c>
      <c r="X108" s="777" t="b">
        <f t="shared" ca="1" si="391"/>
        <v>0</v>
      </c>
      <c r="Y108" s="777" t="b">
        <f t="shared" ca="1" si="391"/>
        <v>1</v>
      </c>
      <c r="Z108" s="796" t="b" cm="1">
        <f t="array" aca="1" ref="Z108" ca="1">INDEX(Z$13:Z107,$B108+1,1)</f>
        <v>0</v>
      </c>
      <c r="AA108" s="411">
        <f t="shared" ca="1" si="392"/>
        <v>1</v>
      </c>
      <c r="AB108" s="411">
        <f t="shared" ca="1" si="393"/>
        <v>1</v>
      </c>
      <c r="AC108" s="230">
        <f t="shared" ca="1" si="529"/>
        <v>1</v>
      </c>
      <c r="AD108" s="230">
        <f t="shared" ca="1" si="529"/>
        <v>1</v>
      </c>
      <c r="AE108" s="230">
        <f t="shared" ca="1" si="529"/>
        <v>0</v>
      </c>
      <c r="AF108" s="230">
        <f t="shared" ca="1" si="529"/>
        <v>0</v>
      </c>
      <c r="AG108" s="230">
        <f t="shared" ca="1" si="529"/>
        <v>0</v>
      </c>
      <c r="AH108" s="230">
        <f t="shared" ca="1" si="529"/>
        <v>0</v>
      </c>
      <c r="AI108" s="87">
        <f t="shared" ca="1" si="395"/>
        <v>2</v>
      </c>
      <c r="AJ108" s="87">
        <f ca="1">INDEX(CHOOSE($N108,DataAutumn!i.AdultDrys,DataWinter!i.AdultDrys,DataSpring!i.AdultDrys),1,$T108)</f>
        <v>1</v>
      </c>
      <c r="AK108" s="230">
        <f t="shared" ca="1" si="530"/>
        <v>2</v>
      </c>
      <c r="AL108" s="535" cm="1">
        <f t="array" aca="1" ref="AL108" ca="1">INDEX(AL$13:AL107,$B108+1,1)</f>
        <v>0</v>
      </c>
      <c r="AM108" s="535" cm="1">
        <f t="array" aca="1" ref="AM108" ca="1">INDEX(AM$13:AM107,$B108+1,1)</f>
        <v>2</v>
      </c>
      <c r="AN108" s="111"/>
      <c r="AO108" s="111"/>
      <c r="AP108" s="111"/>
      <c r="AQ108" s="111"/>
      <c r="AR108" s="111"/>
      <c r="AS108" s="111"/>
      <c r="AT108" s="111"/>
      <c r="AU108" s="111"/>
      <c r="AV108" s="111"/>
      <c r="AW108" s="111"/>
      <c r="AX108" s="111"/>
      <c r="AY108" s="111"/>
      <c r="AZ108" s="111"/>
      <c r="BA108" s="312" t="str">
        <f t="shared" ca="1" si="397"/>
        <v xml:space="preserve">FS_Opt_Tem 00023 SE GSW Past     MFM     TOLAut Scan2 GFS RR+01% GP100% WP100% MP100% (PT_F33N11L11)      </v>
      </c>
      <c r="BB108" s="8" t="str">
        <f ca="1">IF(COUNTIF($BA$13:$BA108,$BA108)=1,"-","Dup")</f>
        <v>-</v>
      </c>
      <c r="BC108" s="18"/>
      <c r="BD108" s="535" t="b" cm="1">
        <f t="array" aca="1" ref="BD108" ca="1">INDEX(BD$13:BD107,$B108+1,1)</f>
        <v>0</v>
      </c>
      <c r="BE108" s="535" t="b" cm="1">
        <f t="array" aca="1" ref="BE108" ca="1">INDEX(BE$13:BE107,$B108+1,1)</f>
        <v>0</v>
      </c>
      <c r="BF108" s="535" t="b" cm="1">
        <f t="array" aca="1" ref="BF108" ca="1">INDEX(BF$13:BF107,$B108+1,1)</f>
        <v>0</v>
      </c>
      <c r="BG108" s="535" t="b" cm="1">
        <f t="array" aca="1" ref="BG108" ca="1">INDEX(BG$13:BG107,$B108+1,1)</f>
        <v>0</v>
      </c>
      <c r="BH108" s="535" t="b" cm="1">
        <f t="array" aca="1" ref="BH108" ca="1">INDEX(BH$13:BH107,$B108+1,1)</f>
        <v>0</v>
      </c>
      <c r="BI108" s="535" t="b" cm="1">
        <f t="array" aca="1" ref="BI108" ca="1">INDEX(BI$13:BI107,$B108+1,1)</f>
        <v>0</v>
      </c>
      <c r="BJ108" s="535" t="b" cm="1">
        <f t="array" aca="1" ref="BJ108" ca="1">INDEX(BJ$13:BJ107,$B108+1,1)</f>
        <v>0</v>
      </c>
      <c r="BK108" s="535" t="b" cm="1">
        <f t="array" aca="1" ref="BK108" ca="1">INDEX(BK$13:BK107,$B108+1,1)</f>
        <v>0</v>
      </c>
      <c r="BL108" s="535" t="b" cm="1">
        <f t="array" aca="1" ref="BL108" ca="1">INDEX(BL$13:BL107,$B108+1,1)</f>
        <v>0</v>
      </c>
      <c r="BM108" s="18"/>
      <c r="BN108" s="411" t="b">
        <f t="shared" ca="1" si="585"/>
        <v>1</v>
      </c>
      <c r="BO108" s="411" t="str">
        <f t="shared" ca="1" si="585"/>
        <v>-</v>
      </c>
      <c r="BP108" s="411" t="b">
        <f t="shared" ca="1" si="585"/>
        <v>0</v>
      </c>
      <c r="BQ108" s="411" t="str">
        <f t="shared" ca="1" si="585"/>
        <v>-</v>
      </c>
      <c r="BR108" s="411" t="str">
        <f t="shared" ca="1" si="585"/>
        <v>-</v>
      </c>
      <c r="BS108" s="411" t="str">
        <f t="shared" ca="1" si="585"/>
        <v>-</v>
      </c>
      <c r="BT108" s="411" t="str">
        <f t="shared" ca="1" si="585"/>
        <v>-</v>
      </c>
      <c r="BU108" s="411" t="str">
        <f t="shared" ca="1" si="585"/>
        <v>-</v>
      </c>
      <c r="BV108" s="411" t="str">
        <f t="shared" ca="1" si="585"/>
        <v>-</v>
      </c>
      <c r="BW108" s="411" t="str">
        <f t="shared" ca="1" si="585"/>
        <v>-</v>
      </c>
      <c r="BX108" s="411" t="str">
        <f t="shared" ca="1" si="585"/>
        <v>-</v>
      </c>
      <c r="BY108" s="411" t="str">
        <f t="shared" ca="1" si="585"/>
        <v>-</v>
      </c>
      <c r="BZ108" s="411" t="b">
        <f t="shared" ca="1" si="585"/>
        <v>0</v>
      </c>
      <c r="CA108" s="87">
        <f t="shared" ca="1" si="585"/>
        <v>0</v>
      </c>
      <c r="CB108" s="535" t="str" cm="1">
        <f t="array" aca="1" ref="CB108" ca="1">INDEX(CB$13:CB107,$B108+1,1)</f>
        <v>-</v>
      </c>
      <c r="CC108" s="535" t="str" cm="1">
        <f t="array" aca="1" ref="CC108" ca="1">INDEX(CC$13:CC107,$B108+1,1)</f>
        <v>-</v>
      </c>
      <c r="CD108" s="535" t="str" cm="1">
        <f t="array" aca="1" ref="CD108" ca="1">INDEX(CD$13:CD107,$B108+1,1)</f>
        <v>-</v>
      </c>
      <c r="CE108" s="535" t="b" cm="1">
        <f t="array" aca="1" ref="CE108" ca="1">INDEX(CE$13:CE107,$B108+1,1)</f>
        <v>1</v>
      </c>
      <c r="CF108" s="18"/>
      <c r="CG108" s="535" t="str" cm="1">
        <f t="array" aca="1" ref="CG108" ca="1">INDEX(CG$13:CG107,$B108+1,1)</f>
        <v>-</v>
      </c>
      <c r="CH108" s="411" t="str">
        <f t="shared" ca="1" si="399"/>
        <v>-</v>
      </c>
      <c r="CI108" s="411">
        <f t="shared" ca="1" si="400"/>
        <v>1</v>
      </c>
      <c r="CJ108" s="411">
        <f t="shared" ca="1" si="400"/>
        <v>1</v>
      </c>
      <c r="CK108" s="535" t="str" cm="1">
        <f t="array" aca="1" ref="CK108" ca="1">INDEX(CK$13:CK107,$B108+1,1)</f>
        <v>-</v>
      </c>
      <c r="CL108" s="535" t="str" cm="1">
        <f t="array" aca="1" ref="CL108" ca="1">INDEX(CL$13:CL107,$B108+1,1)</f>
        <v>-</v>
      </c>
      <c r="CM108" s="535" t="str" cm="1">
        <f t="array" aca="1" ref="CM108" ca="1">INDEX(CM$13:CM107,$B108+1,1)</f>
        <v>-</v>
      </c>
      <c r="CN108" s="411" t="str">
        <f t="shared" ca="1" si="401"/>
        <v>-</v>
      </c>
      <c r="CO108" s="411">
        <f t="shared" ca="1" si="402"/>
        <v>1</v>
      </c>
      <c r="CP108" s="411">
        <f t="shared" ca="1" si="402"/>
        <v>1</v>
      </c>
      <c r="CQ108" s="535" t="str" cm="1">
        <f t="array" aca="1" ref="CQ108" ca="1">INDEX(CQ$13:CQ107,$B108+1,1)</f>
        <v>-</v>
      </c>
      <c r="CR108" s="411" t="str">
        <f t="shared" ca="1" si="403"/>
        <v>-</v>
      </c>
      <c r="CS108" s="411">
        <f t="shared" ca="1" si="404"/>
        <v>1</v>
      </c>
      <c r="CT108" s="535" t="str" cm="1">
        <f t="array" aca="1" ref="CT108" ca="1">INDEX(CT$13:CT107,$B108+1,1)</f>
        <v>-</v>
      </c>
      <c r="CU108" s="535" t="str" cm="1">
        <f t="array" aca="1" ref="CU108" ca="1">INDEX(CU$13:CU107,$B108+1,1)</f>
        <v>-</v>
      </c>
      <c r="CV108" s="411">
        <f t="shared" ca="1" si="405"/>
        <v>1</v>
      </c>
      <c r="CW108" s="535" t="str" cm="1">
        <f t="array" aca="1" ref="CW108" ca="1">INDEX(CW$13:CW107,$B108+1,1)</f>
        <v>-</v>
      </c>
      <c r="CX108" s="411" t="str">
        <f t="shared" ca="1" si="406"/>
        <v>-</v>
      </c>
      <c r="CY108" s="411">
        <f t="shared" ca="1" si="407"/>
        <v>1</v>
      </c>
      <c r="CZ108" s="411">
        <f t="shared" ca="1" si="407"/>
        <v>1</v>
      </c>
      <c r="DA108" s="535" cm="1">
        <f t="array" aca="1" ref="DA108" ca="1">INDEX(DA$13:DA107,$B108+1,1)</f>
        <v>720</v>
      </c>
      <c r="DB108" s="535" cm="1">
        <f t="array" aca="1" ref="DB108" ca="1">INDEX(DB$13:DB107,$B108+1,1)</f>
        <v>720</v>
      </c>
      <c r="DC108" s="18"/>
      <c r="DD108" s="535" t="str" cm="1">
        <f t="array" aca="1" ref="DD108" ca="1">INDEX(DD$13:DD107,$B108+1,1)</f>
        <v>-</v>
      </c>
      <c r="DE108" s="535" t="str" cm="1">
        <f t="array" aca="1" ref="DE108" ca="1">INDEX(DE$13:DE107,$B108+1,1)</f>
        <v>-</v>
      </c>
      <c r="DF108" s="535" t="str" cm="1">
        <f t="array" aca="1" ref="DF108" ca="1">INDEX(DF$13:DF107,$B108+1,1)</f>
        <v>-</v>
      </c>
      <c r="DG108" s="535" t="str" cm="1">
        <f t="array" aca="1" ref="DG108" ca="1">INDEX(DG$13:DG107,$B108+1,1)</f>
        <v>-</v>
      </c>
      <c r="DH108" s="804" cm="1">
        <f t="array" aca="1" ref="DH108" ca="1">VALUE(IFERROR(VALUE($K108),0) &amp; _xlfn.SWITCH($CD108,"-",4,$CD108) &amp; $L108 &amp; $T108 &amp; "00" &amp; $N108 &amp; $AK108 &amp; $R108 &amp; _xlfn.SWITCH($AM108,3,1,$AM108) &amp; _xlfn.SWITCH($M108,4,0,$M108) &amp; _xlfn.SWITCH($AD108,6,1,$AD108))</f>
        <v>142200121201</v>
      </c>
      <c r="DI108" s="535" cm="1">
        <f t="array" aca="1" ref="DI108" ca="1">INDEX(DI$13:DI107,$B108+1,1)</f>
        <v>1</v>
      </c>
      <c r="DJ108" s="535" cm="1">
        <f t="array" aca="1" ref="DJ108" ca="1">INDEX(DJ$13:DJ107,$B108+1,1)</f>
        <v>1</v>
      </c>
      <c r="DK108" s="411">
        <f t="shared" ca="1" si="408"/>
        <v>1</v>
      </c>
      <c r="DL108" s="411">
        <f t="shared" ca="1" si="408"/>
        <v>60</v>
      </c>
      <c r="DM108" s="411" t="str">
        <f t="shared" ca="1" si="408"/>
        <v>-</v>
      </c>
      <c r="DN108" s="411" t="str">
        <f t="shared" ca="1" si="408"/>
        <v>-</v>
      </c>
      <c r="DO108" s="411" t="str">
        <f t="shared" ca="1" si="408"/>
        <v>-</v>
      </c>
      <c r="DP108" s="411" t="str">
        <f t="shared" ca="1" si="408"/>
        <v>-</v>
      </c>
      <c r="DQ108" s="411" t="b">
        <f t="shared" ca="1" si="409"/>
        <v>0</v>
      </c>
      <c r="DR108" s="411" t="str">
        <f t="shared" ca="1" si="410"/>
        <v>-</v>
      </c>
      <c r="DS108" s="411" t="str">
        <f t="shared" ca="1" si="410"/>
        <v>-</v>
      </c>
      <c r="DT108" s="411" t="str">
        <f t="shared" ca="1" si="410"/>
        <v>-</v>
      </c>
      <c r="DU108" s="411" t="str">
        <f t="shared" ca="1" si="410"/>
        <v>-</v>
      </c>
      <c r="DV108" s="411">
        <f t="shared" ca="1" si="410"/>
        <v>500</v>
      </c>
      <c r="DW108" s="411">
        <f t="shared" ca="1" si="410"/>
        <v>500</v>
      </c>
      <c r="DX108" s="411" t="str">
        <f t="shared" ca="1" si="410"/>
        <v>-</v>
      </c>
      <c r="DY108" s="411" t="str">
        <f t="shared" ca="1" si="410"/>
        <v>-</v>
      </c>
      <c r="DZ108" s="411" t="str">
        <f t="shared" ca="1" si="410"/>
        <v>-</v>
      </c>
      <c r="EA108" s="535" cm="1">
        <f t="array" aca="1" ref="EA108" ca="1">INDEX(EA$13:EA107,$B108+1,1)</f>
        <v>0</v>
      </c>
      <c r="EB108" s="535" cm="1">
        <f t="array" aca="1" ref="EB108" ca="1">INDEX(EB$13:EB107,$B108+1,1)</f>
        <v>999999</v>
      </c>
      <c r="EC108" s="535" cm="1">
        <f t="array" aca="1" ref="EC108" ca="1">INDEX(EC$13:EC107,$B108+1,1)</f>
        <v>999999</v>
      </c>
      <c r="ED108" s="535" cm="1">
        <f t="array" aca="1" ref="ED108" ca="1">INDEX(ED$13:ED107,$B108+1,1)</f>
        <v>999999</v>
      </c>
      <c r="EE108" s="535" cm="1">
        <f t="array" aca="1" ref="EE108" ca="1">INDEX(EE$13:EE107,$B108+1,1)</f>
        <v>999999</v>
      </c>
      <c r="EF108" s="535" cm="1">
        <f t="array" aca="1" ref="EF108" ca="1">INDEX(EF$13:EF107,$B108+1,1)</f>
        <v>999999</v>
      </c>
      <c r="EG108" s="535" cm="1">
        <f t="array" aca="1" ref="EG108" ca="1">INDEX(EG$13:EG107,$B108+1,1)</f>
        <v>999999</v>
      </c>
      <c r="EH108" s="535" cm="1">
        <f t="array" aca="1" ref="EH108" ca="1">INDEX(EH$13:EH107,$B108+1,1)</f>
        <v>999999</v>
      </c>
      <c r="EI108" s="535" cm="1">
        <f t="array" aca="1" ref="EI108" ca="1">INDEX(EI$13:EI107,$B108+1,1)</f>
        <v>999999</v>
      </c>
      <c r="EJ108" s="535" cm="1">
        <f t="array" aca="1" ref="EJ108" ca="1">INDEX(EJ$13:EJ107,$B108+1,1)</f>
        <v>999999</v>
      </c>
      <c r="EK108" s="535" cm="1">
        <f t="array" aca="1" ref="EK108" ca="1">INDEX(EK$13:EK107,$B108+1,1)</f>
        <v>999999</v>
      </c>
      <c r="EL108" s="535" cm="1">
        <f t="array" aca="1" ref="EL108" ca="1">INDEX(EL$13:EL107,$B108+1,1)</f>
        <v>999999</v>
      </c>
      <c r="EM108" s="535" cm="1">
        <f t="array" aca="1" ref="EM108" ca="1">INDEX(EM$13:EM107,$B108+1,1)</f>
        <v>999999</v>
      </c>
      <c r="EN108" s="782">
        <f t="shared" ca="1" si="411"/>
        <v>0</v>
      </c>
      <c r="EO108" s="782">
        <f t="shared" ca="1" si="411"/>
        <v>0</v>
      </c>
      <c r="EP108" s="782">
        <f t="shared" ca="1" si="411"/>
        <v>999999</v>
      </c>
      <c r="EQ108" s="800" t="str">
        <f t="shared" ca="1" si="581"/>
        <v>-</v>
      </c>
      <c r="ER108" s="800" t="str">
        <f t="shared" ca="1" si="412"/>
        <v>-</v>
      </c>
      <c r="ES108" s="801">
        <f t="shared" ca="1" si="413"/>
        <v>999999</v>
      </c>
      <c r="ET108" s="802" t="str">
        <f t="shared" ca="1" si="509"/>
        <v>-</v>
      </c>
      <c r="EU108" s="781">
        <f t="shared" ca="1" si="414"/>
        <v>0</v>
      </c>
      <c r="EV108" s="779">
        <f t="shared" ca="1" si="510"/>
        <v>0</v>
      </c>
      <c r="EW108" s="780">
        <f t="shared" ca="1" si="511"/>
        <v>999999</v>
      </c>
      <c r="EX108" s="545" cm="1">
        <f t="array" aca="1" ref="EX108" ca="1">INDEX(i.ELMated,$AB108+1,1)</f>
        <v>0.3</v>
      </c>
      <c r="EY108" s="630" cm="1">
        <f t="array" aca="1" ref="EY108" ca="1">INDEX(i.ELMatedEst,$AA108+1,$T108)</f>
        <v>0.3</v>
      </c>
      <c r="EZ108" s="535" t="str" cm="1">
        <f t="array" aca="1" ref="EZ108" ca="1">INDEX(EZ$13:EZ107,$B108+1,1)</f>
        <v>-</v>
      </c>
      <c r="FA108" s="535" t="str" cm="1">
        <f t="array" aca="1" ref="FA108" ca="1">INDEX(FA$13:FA107,$B108+1,1)</f>
        <v>-</v>
      </c>
      <c r="FB108" s="664">
        <f t="shared" ca="1" si="415"/>
        <v>0</v>
      </c>
      <c r="FC108" s="666">
        <f t="shared" ca="1" si="416"/>
        <v>5.0000000000000001E-3</v>
      </c>
      <c r="FD108" s="191">
        <f t="shared" ca="1" si="512"/>
        <v>0.95</v>
      </c>
      <c r="FE108" s="667">
        <f t="shared" ca="1" si="417"/>
        <v>8.3999999999999991E-2</v>
      </c>
      <c r="FF108" s="667">
        <f ca="1">INDEX(CHOOSE($N108,DataAutumn!i.EL_PropnSold,DataWinter!i.EL_PropnSold,DataSpring!i.EL_PropnSold),$AI108,$T108)*INDEX(i.ELMatedEst,$AB108+1,$T108)*i.dAdultRR_ELPropSold
+INDEX(i.dryman,($AJ108-1)*4+$AI108,FF$7)</f>
        <v>0</v>
      </c>
      <c r="FG108" s="667">
        <f ca="1">INDEX(CHOOSE($N108,DataAutumn!i.EL_PropnSold,DataWinter!i.EL_PropnSold,DataSpring!i.EL_PropnSold),$AI108,$T108)*INDEX(i.ELMatedEst,$AB108+1,$T108)*i.dAdultRR_ELPropSold
+INDEX(i.dryman,($AJ108-1)*4+$AI108,FG$7)</f>
        <v>3.125E-2</v>
      </c>
      <c r="FH108" s="667">
        <f ca="1">INDEX(CHOOSE($N108,DataAutumn!i.EL_PropnSold,DataWinter!i.EL_PropnSold,DataSpring!i.EL_PropnSold),$AI108,$T108)*INDEX(i.ELMatedEst,$AB108+1,$T108)*i.dAdultRR_ELPropSold
+INDEX(i.dryman,($AJ108-1)*4+$AI108,FH$7)</f>
        <v>3.125E-2</v>
      </c>
      <c r="FI108" s="667">
        <f ca="1">INDEX(CHOOSE($N108,DataAutumn!i.EL_PropnSold,DataWinter!i.EL_PropnSold,DataSpring!i.EL_PropnSold),$AI108,$T108)*INDEX(i.ELMatedEst,$AB108+1,$T108)*i.dAdultRR_ELPropSold
+INDEX(i.dryman,($AJ108-1)*4+$AI108,FI$7)</f>
        <v>3.125E-2</v>
      </c>
      <c r="FJ108" s="668">
        <f ca="1">INDEX(CHOOSE($N108,DataAutumn!i.EL_PropnSold,DataWinter!i.EL_PropnSold,DataSpring!i.EL_PropnSold),$AI108,$T108)*INDEX(i.ELMatedEst,$AB108+1,$T108)*i.dAdultLSurv_ELPropSold</f>
        <v>0</v>
      </c>
      <c r="FK108" s="666" t="b">
        <f t="shared" ca="1" si="418"/>
        <v>0</v>
      </c>
      <c r="FL108" s="666" t="b">
        <f t="shared" ca="1" si="418"/>
        <v>0</v>
      </c>
      <c r="FM108" s="716" t="b">
        <f t="shared" ca="1" si="419"/>
        <v>1</v>
      </c>
      <c r="FN108" s="666" t="b">
        <f t="shared" ca="1" si="418"/>
        <v>0</v>
      </c>
      <c r="FO108" s="668">
        <f t="shared" ca="1" si="420"/>
        <v>1</v>
      </c>
      <c r="FP108" s="669">
        <f t="shared" ca="1" si="421"/>
        <v>0</v>
      </c>
      <c r="FQ108" s="670" t="b">
        <f t="shared" ca="1" si="422"/>
        <v>0</v>
      </c>
      <c r="FR108" s="665" t="b">
        <f t="shared" ca="1" si="423"/>
        <v>1</v>
      </c>
      <c r="FS108" s="411" t="b">
        <f t="shared" ca="1" si="423"/>
        <v>0</v>
      </c>
      <c r="FT108" s="411" t="b">
        <f t="shared" ca="1" si="423"/>
        <v>0</v>
      </c>
      <c r="FU108" s="87">
        <f t="shared" ca="1" si="424"/>
        <v>2</v>
      </c>
      <c r="FV108" s="87">
        <f t="shared" ca="1" si="424"/>
        <v>2</v>
      </c>
      <c r="FW108" s="411">
        <f t="shared" ca="1" si="425"/>
        <v>1</v>
      </c>
      <c r="FX108" s="411">
        <f t="shared" ca="1" si="426"/>
        <v>1</v>
      </c>
      <c r="FY108" s="411">
        <f t="shared" ca="1" si="426"/>
        <v>1</v>
      </c>
      <c r="FZ108" s="411">
        <f t="shared" ca="1" si="427"/>
        <v>1</v>
      </c>
      <c r="GA108" s="411">
        <f t="shared" ca="1" si="531"/>
        <v>0.35</v>
      </c>
      <c r="GB108" s="411" t="b">
        <f t="shared" ca="1" si="531"/>
        <v>1</v>
      </c>
      <c r="GC108" s="411" t="b">
        <f t="shared" ca="1" si="531"/>
        <v>0</v>
      </c>
      <c r="GD108" s="411" t="b">
        <f t="shared" ca="1" si="531"/>
        <v>0</v>
      </c>
      <c r="GE108" s="411" t="b">
        <f t="shared" ca="1" si="531"/>
        <v>0</v>
      </c>
      <c r="GF108" s="87">
        <f t="shared" ca="1" si="429"/>
        <v>1</v>
      </c>
      <c r="GG108" s="87">
        <f t="shared" ca="1" si="429"/>
        <v>1</v>
      </c>
      <c r="GH108" s="87">
        <f t="shared" ca="1" si="429"/>
        <v>1</v>
      </c>
      <c r="GI108" s="87">
        <f t="shared" ca="1" si="429"/>
        <v>1</v>
      </c>
      <c r="GJ108" s="87">
        <f t="shared" ca="1" si="429"/>
        <v>1</v>
      </c>
      <c r="GK108" s="87">
        <f t="shared" ca="1" si="429"/>
        <v>1</v>
      </c>
      <c r="GL108" s="87">
        <f t="shared" ca="1" si="429"/>
        <v>1</v>
      </c>
      <c r="GM108" s="87">
        <f t="shared" ca="1" si="429"/>
        <v>1</v>
      </c>
      <c r="GN108" s="411" cm="1">
        <f t="array" aca="1" ref="GN108" ca="1">INDEX(i.dse_type,1,$L108)</f>
        <v>0</v>
      </c>
      <c r="GO108" s="535" t="str" cm="1">
        <f t="array" aca="1" ref="GO108" ca="1">INDEX(GO$13:GO107,$B108+1,1)</f>
        <v>-</v>
      </c>
      <c r="GP108" s="535" t="str" cm="1">
        <f t="array" aca="1" ref="GP108" ca="1">INDEX(GP$13:GP107,$B108+1,1)</f>
        <v>-</v>
      </c>
      <c r="GQ108" s="535" t="str" cm="1">
        <f t="array" aca="1" ref="GQ108" ca="1">INDEX(GQ$13:GQ107,$B108+1,1)</f>
        <v>-</v>
      </c>
      <c r="GR108" s="18"/>
      <c r="GS108" s="535" t="str" cm="1">
        <f t="array" aca="1" ref="GS108" ca="1">INDEX(GS$13:GS107,$B108+1,1)</f>
        <v>-</v>
      </c>
      <c r="GT108" s="535" t="str" cm="1">
        <f t="array" aca="1" ref="GT108" ca="1">INDEX(GT$13:GT107,$B108+1,1)</f>
        <v>-</v>
      </c>
      <c r="GU108" s="535" t="str" cm="1">
        <f t="array" aca="1" ref="GU108" ca="1">INDEX(GU$13:GU107,$B108+1,1)</f>
        <v>-</v>
      </c>
      <c r="GV108" s="411" t="str">
        <f t="shared" si="430"/>
        <v>-</v>
      </c>
      <c r="GW108" s="535" t="str" cm="1">
        <f t="array" aca="1" ref="GW108" ca="1">INDEX(GW$13:GW107,$B108+1,1)</f>
        <v>-</v>
      </c>
      <c r="GX108" s="535" cm="1">
        <f t="array" aca="1" ref="GX108" ca="1">INDEX(GX$13:GX107,$B108+1,1)</f>
        <v>1</v>
      </c>
      <c r="GY108" s="535" cm="1">
        <f t="array" aca="1" ref="GY108" ca="1">INDEX(GY$13:GY107,$B108+1,1)</f>
        <v>1</v>
      </c>
      <c r="GZ108" s="535" t="str" cm="1">
        <f t="array" aca="1" ref="GZ108" ca="1">INDEX(GZ$13:GZ107,$B108+1,1)</f>
        <v>-</v>
      </c>
      <c r="HA108" s="535" t="str" cm="1">
        <f t="array" aca="1" ref="HA108" ca="1">INDEX(HA$13:HA107,$B108+1,1)</f>
        <v>-</v>
      </c>
      <c r="HB108" s="535" t="str" cm="1">
        <f t="array" aca="1" ref="HB108" ca="1">INDEX(HB$13:HB107,$B108+1,1)</f>
        <v>-</v>
      </c>
      <c r="HC108" s="535" t="str" cm="1">
        <f t="array" aca="1" ref="HC108" ca="1">INDEX(HC$13:HC107,$B108+1,1)</f>
        <v>-</v>
      </c>
      <c r="HD108" s="535" t="str" cm="1">
        <f t="array" aca="1" ref="HD108" ca="1">INDEX(HD$13:HD107,$B108+1,1)</f>
        <v>-</v>
      </c>
      <c r="HE108" s="535" t="str" cm="1">
        <f t="array" aca="1" ref="HE108" ca="1">INDEX(HE$13:HE107,$B108+1,1)</f>
        <v>-</v>
      </c>
      <c r="HF108" s="535" t="str" cm="1">
        <f t="array" aca="1" ref="HF108" ca="1">INDEX(HF$13:HF107,$B108+1,1)</f>
        <v>-</v>
      </c>
      <c r="HG108" s="535" t="str" cm="1">
        <f t="array" aca="1" ref="HG108" ca="1">INDEX(HG$13:HG107,$B108+1,1)</f>
        <v>-</v>
      </c>
      <c r="HH108" s="535" t="str" cm="1">
        <f t="array" aca="1" ref="HH108" ca="1">INDEX(HH$13:HH107,$B108+1,1)</f>
        <v>-</v>
      </c>
      <c r="HI108" s="535" t="str" cm="1">
        <f t="array" aca="1" ref="HI108" ca="1">INDEX(HI$13:HI107,$B108+1,1)</f>
        <v>-</v>
      </c>
      <c r="HJ108" s="535" t="str" cm="1">
        <f t="array" aca="1" ref="HJ108" ca="1">INDEX(HJ$13:HJ107,$B108+1,1)</f>
        <v>-</v>
      </c>
      <c r="HK108" s="535" t="str" cm="1">
        <f t="array" aca="1" ref="HK108" ca="1">INDEX(HK$13:HK107,$B108+1,1)</f>
        <v>-</v>
      </c>
      <c r="HL108" s="535" t="str" cm="1">
        <f t="array" aca="1" ref="HL108" ca="1">INDEX(HL$13:HL107,$B108+1,1)</f>
        <v>-</v>
      </c>
      <c r="HM108" s="535" t="str" cm="1">
        <f t="array" aca="1" ref="HM108" ca="1">INDEX(HM$13:HM107,$B108+1,1)</f>
        <v>-</v>
      </c>
      <c r="HN108" s="535" t="str" cm="1">
        <f t="array" aca="1" ref="HN108" ca="1">INDEX(HN$13:HN107,$B108+1,1)</f>
        <v>-</v>
      </c>
      <c r="HO108" s="535" t="str" cm="1">
        <f t="array" aca="1" ref="HO108" ca="1">INDEX(HO$13:HO107,$B108+1,1)</f>
        <v>-</v>
      </c>
      <c r="HP108" s="535" t="str" cm="1">
        <f t="array" aca="1" ref="HP108" ca="1">INDEX(HP$13:HP107,$B108+1,1)</f>
        <v>-</v>
      </c>
      <c r="HQ108" s="535" t="str" cm="1">
        <f t="array" aca="1" ref="HQ108" ca="1">INDEX(HQ$13:HQ107,$B108+1,1)</f>
        <v>-</v>
      </c>
      <c r="HR108" s="535" t="str" cm="1">
        <f t="array" aca="1" ref="HR108" ca="1">INDEX(HR$13:HR107,$B108+1,1)</f>
        <v>-</v>
      </c>
      <c r="HS108" s="535" t="str" cm="1">
        <f t="array" aca="1" ref="HS108" ca="1">INDEX(HS$13:HS107,$B108+1,1)</f>
        <v>-</v>
      </c>
      <c r="HT108" s="535" t="str" cm="1">
        <f t="array" aca="1" ref="HT108" ca="1">INDEX(HT$13:HT107,$B108+1,1)</f>
        <v>-</v>
      </c>
      <c r="HU108" s="411">
        <f t="shared" si="431"/>
        <v>0</v>
      </c>
      <c r="HV108" s="535" t="str" cm="1">
        <f t="array" aca="1" ref="HV108" ca="1">INDEX(HV$13:HV107,$B108+1,1)</f>
        <v>-</v>
      </c>
      <c r="HW108" s="535" cm="1">
        <f t="array" aca="1" ref="HW108" ca="1">INDEX(HW$13:HW107,$B108+1,1)</f>
        <v>1</v>
      </c>
      <c r="HX108" s="535" cm="1">
        <f t="array" aca="1" ref="HX108" ca="1">INDEX(HX$13:HX107,$B108+1,1)</f>
        <v>0</v>
      </c>
      <c r="HY108" s="411">
        <f t="shared" si="432"/>
        <v>0</v>
      </c>
      <c r="HZ108" s="535" cm="1">
        <f t="array" aca="1" ref="HZ108" ca="1">INDEX(HZ$13:HZ107,$B108+1,1)</f>
        <v>0</v>
      </c>
      <c r="IA108" s="411">
        <f t="shared" si="532"/>
        <v>0</v>
      </c>
      <c r="IB108" s="411">
        <f t="shared" si="532"/>
        <v>0</v>
      </c>
      <c r="IC108" s="411">
        <f t="shared" si="532"/>
        <v>0</v>
      </c>
      <c r="ID108" s="411">
        <f t="shared" si="532"/>
        <v>0</v>
      </c>
      <c r="IE108" s="411">
        <f t="shared" si="532"/>
        <v>1</v>
      </c>
      <c r="IF108" s="411">
        <f t="shared" si="532"/>
        <v>0</v>
      </c>
      <c r="IG108" s="535" cm="1">
        <f t="array" aca="1" ref="IG108" ca="1">INDEX(IG$13:IG107,$B108+1,1)</f>
        <v>0</v>
      </c>
      <c r="IH108" s="535" cm="1">
        <f t="array" aca="1" ref="IH108" ca="1">INDEX(IH$13:IH107,$B108+1,1)</f>
        <v>0</v>
      </c>
      <c r="II108" s="535" cm="1">
        <f t="array" aca="1" ref="II108" ca="1">INDEX(II$13:II107,$B108+1,1)</f>
        <v>0</v>
      </c>
      <c r="IJ108" s="535" cm="1">
        <f t="array" aca="1" ref="IJ108" ca="1">INDEX(IJ$13:IJ107,$B108+1,1)</f>
        <v>0</v>
      </c>
      <c r="IK108" s="18"/>
      <c r="IL108" s="535" t="str" cm="1">
        <f t="array" aca="1" ref="IL108" ca="1">INDEX(IL$13:IL107,$B108+1,1)</f>
        <v>-</v>
      </c>
      <c r="IM108" s="535" t="str" cm="1">
        <f t="array" aca="1" ref="IM108" ca="1">INDEX(IM$13:IM107,$B108+1,1)</f>
        <v>-</v>
      </c>
      <c r="IN108" s="535" t="str" cm="1">
        <f t="array" aca="1" ref="IN108" ca="1">INDEX(IN$13:IN107,$B108+1,1)</f>
        <v>-</v>
      </c>
      <c r="IO108" s="535" t="str" cm="1">
        <f t="array" aca="1" ref="IO108" ca="1">INDEX(IO$13:IO107,$B108+1,1)</f>
        <v>-</v>
      </c>
      <c r="IP108" s="535" t="str" cm="1">
        <f t="array" aca="1" ref="IP108" ca="1">INDEX(IP$13:IP107,$B108+1,1)</f>
        <v>-</v>
      </c>
      <c r="IQ108" s="535" t="str" cm="1">
        <f t="array" aca="1" ref="IQ108" ca="1">INDEX(IQ$13:IQ107,$B108+1,1)</f>
        <v>-</v>
      </c>
      <c r="IR108" s="535" t="str" cm="1">
        <f t="array" aca="1" ref="IR108" ca="1">INDEX(IR$13:IR107,$B108+1,1)</f>
        <v>-</v>
      </c>
      <c r="IS108" s="535" t="str" cm="1">
        <f t="array" aca="1" ref="IS108" ca="1">INDEX(IS$13:IS107,$B108+1,1)</f>
        <v>-</v>
      </c>
      <c r="IT108" s="535" t="str" cm="1">
        <f t="array" aca="1" ref="IT108" ca="1">INDEX(IT$13:IT107,$B108+1,1)</f>
        <v>-</v>
      </c>
      <c r="IU108" s="535" t="str" cm="1">
        <f t="array" aca="1" ref="IU108" ca="1">INDEX(IU$13:IU107,$B108+1,1)</f>
        <v>-</v>
      </c>
      <c r="IV108" s="535" t="str" cm="1">
        <f t="array" aca="1" ref="IV108" ca="1">INDEX(IV$13:IV107,$B108+1,1)</f>
        <v>-</v>
      </c>
      <c r="IW108" s="535" t="str" cm="1">
        <f t="array" aca="1" ref="IW108" ca="1">INDEX(IW$13:IW107,$B108+1,1)</f>
        <v>-</v>
      </c>
      <c r="IX108" s="535" t="str" cm="1">
        <f t="array" aca="1" ref="IX108" ca="1">INDEX(IX$13:IX107,$B108+1,1)</f>
        <v>-</v>
      </c>
      <c r="IY108" s="535" t="str" cm="1">
        <f t="array" aca="1" ref="IY108" ca="1">INDEX(IY$13:IY107,$B108+1,1)</f>
        <v>-</v>
      </c>
      <c r="IZ108" s="535" t="str" cm="1">
        <f t="array" aca="1" ref="IZ108" ca="1">INDEX(IZ$13:IZ107,$B108+1,1)</f>
        <v>-</v>
      </c>
      <c r="JA108" s="535" t="str" cm="1">
        <f t="array" aca="1" ref="JA108" ca="1">INDEX(JA$13:JA107,$B108+1,1)</f>
        <v>-</v>
      </c>
      <c r="JB108" s="535" cm="1">
        <f t="array" aca="1" ref="JB108" ca="1">INDEX(JB$13:JB107,$B108+1,1)</f>
        <v>0</v>
      </c>
      <c r="JC108" s="535" cm="1">
        <f t="array" aca="1" ref="JC108" ca="1">INDEX(JC$13:JC107,$B108+1,1)</f>
        <v>0</v>
      </c>
      <c r="JD108" s="545" cm="1">
        <f t="array" aca="1" ref="JD108" ca="1">IF(AND($N108=JD$10,$AS108&lt;&gt;0),INDEX(i.LTWFeedLevels,$AS108,12),0)</f>
        <v>0</v>
      </c>
      <c r="JE108" s="630" cm="1">
        <f t="array" aca="1" ref="JE108" ca="1">IF(AND($N108=JE$10,$AT108&lt;&gt;0),INDEX(i.LTWFeedLevels,$AT108,12),0)</f>
        <v>0</v>
      </c>
      <c r="JF108" s="457">
        <f t="shared" ca="1" si="513"/>
        <v>0</v>
      </c>
      <c r="JG108" s="457">
        <f t="shared" ca="1" si="434"/>
        <v>0</v>
      </c>
      <c r="JH108" s="457">
        <f t="shared" ca="1" si="435"/>
        <v>0</v>
      </c>
      <c r="JI108" s="545" cm="1">
        <f t="array" aca="1" ref="JI108" ca="1">IF(AND($N108=JI$10,$AS108&lt;&gt;0),INDEX(i.LTWFeedLevels,$AS108,12),0)</f>
        <v>0</v>
      </c>
      <c r="JJ108" s="630" cm="1">
        <f t="array" aca="1" ref="JJ108" ca="1">IF(AND($N108=JJ$10,$AT108&lt;&gt;0),INDEX(i.LTWFeedLevels,$AT108,12),0)</f>
        <v>0</v>
      </c>
      <c r="JK108" s="457">
        <f t="shared" ca="1" si="436"/>
        <v>0</v>
      </c>
      <c r="JL108" s="457">
        <f t="shared" ca="1" si="437"/>
        <v>0</v>
      </c>
      <c r="JM108" s="457">
        <f t="shared" ca="1" si="438"/>
        <v>0</v>
      </c>
      <c r="JN108" s="545" cm="1">
        <f t="array" aca="1" ref="JN108" ca="1">IF(AND($N108=JN$10,$AS108&lt;&gt;0),INDEX(i.LTWFeedLevels,$AS108,12),0)</f>
        <v>0</v>
      </c>
      <c r="JO108" s="630" cm="1">
        <f t="array" aca="1" ref="JO108" ca="1">IF(AND($N108=JO$10,$AT108&lt;&gt;0),INDEX(i.LTWFeedLevels,$AT108,12),0)</f>
        <v>0</v>
      </c>
      <c r="JP108" s="457">
        <f t="shared" ca="1" si="439"/>
        <v>0</v>
      </c>
      <c r="JQ108" s="457">
        <f t="shared" ca="1" si="440"/>
        <v>0</v>
      </c>
      <c r="JR108" s="457">
        <f t="shared" ca="1" si="441"/>
        <v>0</v>
      </c>
      <c r="JS108" s="189">
        <f t="shared" ca="1" si="533"/>
        <v>0</v>
      </c>
      <c r="JT108" s="189">
        <f t="shared" ca="1" si="533"/>
        <v>0</v>
      </c>
      <c r="JU108" s="189">
        <f t="shared" ca="1" si="533"/>
        <v>0</v>
      </c>
      <c r="JV108" s="189">
        <f t="shared" ca="1" si="533"/>
        <v>0</v>
      </c>
      <c r="JW108" s="189">
        <f t="shared" ca="1" si="533"/>
        <v>0</v>
      </c>
      <c r="JX108" s="189">
        <f t="shared" ca="1" si="533"/>
        <v>0</v>
      </c>
      <c r="JY108" s="189">
        <f t="shared" ca="1" si="533"/>
        <v>0</v>
      </c>
      <c r="JZ108" s="189">
        <f t="shared" ca="1" si="533"/>
        <v>0</v>
      </c>
      <c r="KA108" s="189">
        <f t="shared" ca="1" si="533"/>
        <v>0</v>
      </c>
      <c r="KB108" s="189">
        <f t="shared" ca="1" si="533"/>
        <v>0</v>
      </c>
      <c r="KC108" s="189">
        <f t="shared" ca="1" si="534"/>
        <v>0</v>
      </c>
      <c r="KD108" s="189">
        <f t="shared" ca="1" si="534"/>
        <v>0</v>
      </c>
      <c r="KE108" s="189">
        <f t="shared" ca="1" si="534"/>
        <v>0</v>
      </c>
      <c r="KF108" s="189">
        <f t="shared" ca="1" si="534"/>
        <v>0</v>
      </c>
      <c r="KG108" s="189">
        <f t="shared" ca="1" si="534"/>
        <v>0</v>
      </c>
      <c r="KH108" s="189">
        <f t="shared" ca="1" si="534"/>
        <v>0</v>
      </c>
      <c r="KI108" s="189">
        <f t="shared" ca="1" si="534"/>
        <v>0</v>
      </c>
      <c r="KJ108" s="189">
        <f t="shared" ca="1" si="534"/>
        <v>0</v>
      </c>
      <c r="KK108" s="189">
        <f t="shared" ca="1" si="534"/>
        <v>0</v>
      </c>
      <c r="KL108" s="189">
        <f t="shared" ca="1" si="534"/>
        <v>0</v>
      </c>
      <c r="KM108" s="189">
        <f t="shared" ca="1" si="535"/>
        <v>0</v>
      </c>
      <c r="KN108" s="189">
        <f t="shared" ca="1" si="535"/>
        <v>0</v>
      </c>
      <c r="KO108" s="189">
        <f t="shared" ca="1" si="535"/>
        <v>0</v>
      </c>
      <c r="KP108" s="189">
        <f t="shared" ca="1" si="535"/>
        <v>0</v>
      </c>
      <c r="KQ108" s="189">
        <f t="shared" ca="1" si="535"/>
        <v>0</v>
      </c>
      <c r="KR108" s="189">
        <f t="shared" ca="1" si="535"/>
        <v>0</v>
      </c>
      <c r="KS108" s="189">
        <f t="shared" ca="1" si="535"/>
        <v>0</v>
      </c>
      <c r="KT108" s="189">
        <f t="shared" ca="1" si="535"/>
        <v>0</v>
      </c>
      <c r="KU108" s="189">
        <f t="shared" ca="1" si="535"/>
        <v>0</v>
      </c>
      <c r="KV108" s="189">
        <f t="shared" ca="1" si="535"/>
        <v>0</v>
      </c>
      <c r="KW108" s="189">
        <f t="shared" ca="1" si="536"/>
        <v>0</v>
      </c>
      <c r="KX108" s="189">
        <f t="shared" ca="1" si="536"/>
        <v>0</v>
      </c>
      <c r="KY108" s="189">
        <f t="shared" ca="1" si="536"/>
        <v>0</v>
      </c>
      <c r="KZ108" s="189">
        <f t="shared" ca="1" si="536"/>
        <v>0</v>
      </c>
      <c r="LA108" s="189">
        <f t="shared" ca="1" si="536"/>
        <v>0</v>
      </c>
      <c r="LB108" s="189">
        <f t="shared" ca="1" si="536"/>
        <v>0</v>
      </c>
      <c r="LC108" s="189">
        <f t="shared" ca="1" si="536"/>
        <v>0</v>
      </c>
      <c r="LD108" s="189">
        <f t="shared" ca="1" si="536"/>
        <v>0</v>
      </c>
      <c r="LE108" s="189">
        <f t="shared" ca="1" si="536"/>
        <v>0</v>
      </c>
      <c r="LF108" s="189">
        <f t="shared" ca="1" si="536"/>
        <v>0</v>
      </c>
      <c r="LG108" s="189">
        <f t="shared" ca="1" si="537"/>
        <v>0</v>
      </c>
      <c r="LH108" s="189">
        <f t="shared" ca="1" si="537"/>
        <v>0</v>
      </c>
      <c r="LI108" s="189">
        <f t="shared" ca="1" si="537"/>
        <v>0</v>
      </c>
      <c r="LJ108" s="189">
        <f t="shared" ca="1" si="537"/>
        <v>0</v>
      </c>
      <c r="LK108" s="189">
        <f t="shared" ca="1" si="537"/>
        <v>0</v>
      </c>
      <c r="LL108" s="189">
        <f t="shared" ca="1" si="537"/>
        <v>0</v>
      </c>
      <c r="LM108" s="189">
        <f t="shared" ca="1" si="537"/>
        <v>0</v>
      </c>
      <c r="LN108" s="189">
        <f t="shared" ca="1" si="537"/>
        <v>0</v>
      </c>
      <c r="LO108" s="189">
        <f t="shared" ca="1" si="537"/>
        <v>0</v>
      </c>
      <c r="LP108" s="189">
        <f t="shared" ca="1" si="537"/>
        <v>0</v>
      </c>
      <c r="LQ108" s="189">
        <f t="shared" ca="1" si="538"/>
        <v>0</v>
      </c>
      <c r="LR108" s="189">
        <f t="shared" ca="1" si="538"/>
        <v>0</v>
      </c>
      <c r="LS108" s="189">
        <f t="shared" ca="1" si="538"/>
        <v>0</v>
      </c>
      <c r="LT108" s="189">
        <f t="shared" ca="1" si="538"/>
        <v>0</v>
      </c>
      <c r="LU108" s="189">
        <f t="shared" ca="1" si="538"/>
        <v>0</v>
      </c>
      <c r="LV108" s="189">
        <f t="shared" ca="1" si="538"/>
        <v>0</v>
      </c>
      <c r="LW108" s="189">
        <f t="shared" ca="1" si="538"/>
        <v>0</v>
      </c>
      <c r="LX108" s="189">
        <f t="shared" ca="1" si="538"/>
        <v>0</v>
      </c>
      <c r="LY108" s="189">
        <f t="shared" ca="1" si="538"/>
        <v>0</v>
      </c>
      <c r="LZ108" s="189">
        <f t="shared" ca="1" si="538"/>
        <v>0</v>
      </c>
      <c r="MA108" s="189">
        <f t="shared" ca="1" si="539"/>
        <v>0</v>
      </c>
      <c r="MB108" s="189">
        <f t="shared" ca="1" si="539"/>
        <v>0</v>
      </c>
      <c r="MC108" s="189">
        <f t="shared" ca="1" si="539"/>
        <v>0</v>
      </c>
      <c r="MD108" s="189">
        <f t="shared" ca="1" si="539"/>
        <v>0</v>
      </c>
      <c r="ME108" s="189">
        <f t="shared" ca="1" si="539"/>
        <v>0</v>
      </c>
      <c r="MF108" s="189">
        <f t="shared" ca="1" si="539"/>
        <v>0</v>
      </c>
      <c r="MG108" s="189">
        <f t="shared" ca="1" si="539"/>
        <v>0</v>
      </c>
      <c r="MH108" s="189">
        <f t="shared" ca="1" si="539"/>
        <v>0</v>
      </c>
      <c r="MI108" s="189">
        <f t="shared" ca="1" si="539"/>
        <v>0</v>
      </c>
      <c r="MJ108" s="189">
        <f t="shared" ca="1" si="539"/>
        <v>0</v>
      </c>
      <c r="MK108" s="189">
        <f t="shared" ca="1" si="539"/>
        <v>0</v>
      </c>
      <c r="ML108" s="189">
        <f t="shared" ca="1" si="539"/>
        <v>0</v>
      </c>
      <c r="MM108" s="557">
        <f t="shared" ca="1" si="540"/>
        <v>0</v>
      </c>
      <c r="MN108" s="557">
        <f t="shared" ca="1" si="540"/>
        <v>0</v>
      </c>
      <c r="MO108" s="557">
        <f t="shared" ca="1" si="540"/>
        <v>0</v>
      </c>
      <c r="MP108" s="557">
        <f t="shared" ca="1" si="540"/>
        <v>0</v>
      </c>
      <c r="MQ108" s="557">
        <f t="shared" ca="1" si="540"/>
        <v>0</v>
      </c>
      <c r="MR108" s="557">
        <f t="shared" ca="1" si="540"/>
        <v>0</v>
      </c>
      <c r="MS108" s="557">
        <f t="shared" ca="1" si="540"/>
        <v>0</v>
      </c>
      <c r="MT108" s="557">
        <f t="shared" ca="1" si="540"/>
        <v>0</v>
      </c>
      <c r="MU108" s="557">
        <f t="shared" ca="1" si="540"/>
        <v>0</v>
      </c>
      <c r="MV108" s="557">
        <f t="shared" ca="1" si="540"/>
        <v>0</v>
      </c>
      <c r="MW108" s="557">
        <f t="shared" ca="1" si="541"/>
        <v>0</v>
      </c>
      <c r="MX108" s="557">
        <f t="shared" ca="1" si="541"/>
        <v>0</v>
      </c>
      <c r="MY108" s="557">
        <f t="shared" ca="1" si="541"/>
        <v>0</v>
      </c>
      <c r="MZ108" s="557">
        <f t="shared" ca="1" si="541"/>
        <v>0</v>
      </c>
      <c r="NA108" s="557">
        <f t="shared" ca="1" si="541"/>
        <v>0</v>
      </c>
      <c r="NB108" s="557">
        <f t="shared" ca="1" si="541"/>
        <v>0</v>
      </c>
      <c r="NC108" s="557">
        <f t="shared" ca="1" si="541"/>
        <v>0</v>
      </c>
      <c r="ND108" s="557">
        <f t="shared" ca="1" si="541"/>
        <v>0</v>
      </c>
      <c r="NE108" s="557">
        <f t="shared" ca="1" si="541"/>
        <v>0</v>
      </c>
      <c r="NF108" s="557">
        <f t="shared" ca="1" si="541"/>
        <v>0</v>
      </c>
      <c r="NG108" s="557">
        <f t="shared" ca="1" si="542"/>
        <v>0</v>
      </c>
      <c r="NH108" s="557">
        <f t="shared" ca="1" si="542"/>
        <v>0</v>
      </c>
      <c r="NI108" s="557">
        <f t="shared" ca="1" si="542"/>
        <v>0</v>
      </c>
      <c r="NJ108" s="557">
        <f t="shared" ca="1" si="542"/>
        <v>0</v>
      </c>
      <c r="NK108" s="557">
        <f t="shared" ca="1" si="542"/>
        <v>0</v>
      </c>
      <c r="NL108" s="557">
        <f t="shared" ca="1" si="542"/>
        <v>0</v>
      </c>
      <c r="NM108" s="557">
        <f t="shared" ca="1" si="542"/>
        <v>0</v>
      </c>
      <c r="NN108" s="557">
        <f t="shared" ca="1" si="542"/>
        <v>0</v>
      </c>
      <c r="NO108" s="557">
        <f t="shared" ca="1" si="542"/>
        <v>0</v>
      </c>
      <c r="NP108" s="557">
        <f t="shared" ca="1" si="542"/>
        <v>0</v>
      </c>
      <c r="NQ108" s="557">
        <f t="shared" ca="1" si="543"/>
        <v>0</v>
      </c>
      <c r="NR108" s="557">
        <f t="shared" ca="1" si="543"/>
        <v>0</v>
      </c>
      <c r="NS108" s="557">
        <f t="shared" ca="1" si="543"/>
        <v>0</v>
      </c>
      <c r="NT108" s="557">
        <f t="shared" ca="1" si="543"/>
        <v>0</v>
      </c>
      <c r="NU108" s="557">
        <f t="shared" ca="1" si="543"/>
        <v>0</v>
      </c>
      <c r="NV108" s="557">
        <f t="shared" ca="1" si="543"/>
        <v>0</v>
      </c>
      <c r="NW108" s="557">
        <f t="shared" ca="1" si="543"/>
        <v>0</v>
      </c>
      <c r="NX108" s="557">
        <f t="shared" ca="1" si="543"/>
        <v>0</v>
      </c>
      <c r="NY108" s="557">
        <f t="shared" ca="1" si="543"/>
        <v>0</v>
      </c>
      <c r="NZ108" s="557">
        <f t="shared" ca="1" si="543"/>
        <v>0</v>
      </c>
      <c r="OA108" s="557">
        <f t="shared" ca="1" si="544"/>
        <v>0</v>
      </c>
      <c r="OB108" s="557">
        <f t="shared" ca="1" si="544"/>
        <v>0</v>
      </c>
      <c r="OC108" s="557">
        <f t="shared" ca="1" si="544"/>
        <v>0</v>
      </c>
      <c r="OD108" s="557">
        <f t="shared" ca="1" si="544"/>
        <v>0</v>
      </c>
      <c r="OE108" s="557">
        <f t="shared" ca="1" si="544"/>
        <v>0</v>
      </c>
      <c r="OF108" s="557">
        <f t="shared" ca="1" si="544"/>
        <v>0</v>
      </c>
      <c r="OG108" s="557">
        <f t="shared" ca="1" si="544"/>
        <v>0</v>
      </c>
      <c r="OH108" s="557">
        <f t="shared" ca="1" si="544"/>
        <v>0</v>
      </c>
      <c r="OI108" s="557">
        <f t="shared" ca="1" si="544"/>
        <v>0</v>
      </c>
      <c r="OJ108" s="557">
        <f t="shared" ca="1" si="544"/>
        <v>0</v>
      </c>
      <c r="OK108" s="557">
        <f t="shared" ca="1" si="545"/>
        <v>0</v>
      </c>
      <c r="OL108" s="557">
        <f t="shared" ca="1" si="545"/>
        <v>0</v>
      </c>
      <c r="OM108" s="557">
        <f t="shared" ca="1" si="545"/>
        <v>0</v>
      </c>
      <c r="ON108" s="557">
        <f t="shared" ca="1" si="545"/>
        <v>0</v>
      </c>
      <c r="OO108" s="557">
        <f t="shared" ca="1" si="545"/>
        <v>0</v>
      </c>
      <c r="OP108" s="557">
        <f t="shared" ca="1" si="545"/>
        <v>0</v>
      </c>
      <c r="OQ108" s="557">
        <f t="shared" ca="1" si="545"/>
        <v>0</v>
      </c>
      <c r="OR108" s="557">
        <f t="shared" ca="1" si="545"/>
        <v>0</v>
      </c>
      <c r="OS108" s="557">
        <f t="shared" ca="1" si="545"/>
        <v>0</v>
      </c>
      <c r="OT108" s="557">
        <f t="shared" ca="1" si="545"/>
        <v>0</v>
      </c>
      <c r="OU108" s="557">
        <f t="shared" ca="1" si="546"/>
        <v>0</v>
      </c>
      <c r="OV108" s="557">
        <f t="shared" ca="1" si="546"/>
        <v>0</v>
      </c>
      <c r="OW108" s="557">
        <f t="shared" ca="1" si="546"/>
        <v>0</v>
      </c>
      <c r="OX108" s="557">
        <f t="shared" ca="1" si="546"/>
        <v>0</v>
      </c>
      <c r="OY108" s="557">
        <f t="shared" ca="1" si="546"/>
        <v>0</v>
      </c>
      <c r="OZ108" s="557">
        <f t="shared" ca="1" si="546"/>
        <v>0</v>
      </c>
      <c r="PA108" s="557">
        <f t="shared" ca="1" si="546"/>
        <v>0</v>
      </c>
      <c r="PB108" s="557">
        <f t="shared" ca="1" si="546"/>
        <v>0</v>
      </c>
      <c r="PC108" s="557">
        <f t="shared" ca="1" si="546"/>
        <v>0</v>
      </c>
      <c r="PD108" s="557">
        <f t="shared" ca="1" si="546"/>
        <v>0</v>
      </c>
      <c r="PE108" s="557">
        <f t="shared" ca="1" si="547"/>
        <v>0</v>
      </c>
      <c r="PF108" s="557">
        <f t="shared" ca="1" si="547"/>
        <v>0</v>
      </c>
      <c r="PG108" s="557">
        <f t="shared" ca="1" si="547"/>
        <v>0</v>
      </c>
      <c r="PH108" s="557">
        <f t="shared" ca="1" si="547"/>
        <v>0</v>
      </c>
      <c r="PI108" s="557">
        <f t="shared" ca="1" si="547"/>
        <v>0</v>
      </c>
      <c r="PJ108" s="557">
        <f t="shared" ca="1" si="547"/>
        <v>0</v>
      </c>
      <c r="PK108" s="557">
        <f t="shared" ca="1" si="547"/>
        <v>0</v>
      </c>
      <c r="PL108" s="557">
        <f t="shared" ca="1" si="547"/>
        <v>0</v>
      </c>
      <c r="PM108" s="557">
        <f t="shared" ca="1" si="547"/>
        <v>0</v>
      </c>
      <c r="PN108" s="557">
        <f t="shared" ca="1" si="547"/>
        <v>0</v>
      </c>
      <c r="PO108" s="557">
        <f t="shared" ca="1" si="548"/>
        <v>0</v>
      </c>
      <c r="PP108" s="557">
        <f t="shared" ca="1" si="548"/>
        <v>0</v>
      </c>
      <c r="PQ108" s="557">
        <f t="shared" ca="1" si="548"/>
        <v>0</v>
      </c>
      <c r="PR108" s="557">
        <f t="shared" ca="1" si="548"/>
        <v>0</v>
      </c>
      <c r="PS108" s="557">
        <f t="shared" ca="1" si="548"/>
        <v>0</v>
      </c>
      <c r="PT108" s="557">
        <f t="shared" ca="1" si="548"/>
        <v>0</v>
      </c>
      <c r="PU108" s="557">
        <f t="shared" ca="1" si="548"/>
        <v>0</v>
      </c>
      <c r="PV108" s="557">
        <f t="shared" ca="1" si="548"/>
        <v>0</v>
      </c>
      <c r="PW108" s="557">
        <f t="shared" ca="1" si="548"/>
        <v>0</v>
      </c>
      <c r="PX108" s="557">
        <f t="shared" ca="1" si="548"/>
        <v>0</v>
      </c>
      <c r="PY108" s="557">
        <f t="shared" ca="1" si="549"/>
        <v>0</v>
      </c>
      <c r="PZ108" s="557">
        <f t="shared" ca="1" si="549"/>
        <v>0</v>
      </c>
      <c r="QA108" s="557">
        <f t="shared" ca="1" si="549"/>
        <v>0</v>
      </c>
      <c r="QB108" s="557">
        <f t="shared" ca="1" si="549"/>
        <v>0</v>
      </c>
      <c r="QC108" s="557">
        <f t="shared" ca="1" si="549"/>
        <v>0</v>
      </c>
      <c r="QD108" s="557">
        <f t="shared" ca="1" si="549"/>
        <v>0</v>
      </c>
      <c r="QE108" s="557">
        <f t="shared" ca="1" si="549"/>
        <v>0</v>
      </c>
      <c r="QF108" s="557">
        <f t="shared" ca="1" si="549"/>
        <v>0</v>
      </c>
      <c r="QG108" s="557">
        <f t="shared" ca="1" si="549"/>
        <v>0</v>
      </c>
      <c r="QH108" s="557">
        <f t="shared" ca="1" si="549"/>
        <v>0</v>
      </c>
      <c r="QI108" s="557">
        <f t="shared" ca="1" si="550"/>
        <v>0</v>
      </c>
      <c r="QJ108" s="557">
        <f t="shared" ca="1" si="550"/>
        <v>0</v>
      </c>
      <c r="QK108" s="557">
        <f t="shared" ca="1" si="550"/>
        <v>0</v>
      </c>
      <c r="QL108" s="557">
        <f t="shared" ca="1" si="550"/>
        <v>0</v>
      </c>
      <c r="QM108" s="557">
        <f t="shared" ca="1" si="550"/>
        <v>0</v>
      </c>
      <c r="QN108" s="557">
        <f t="shared" ca="1" si="550"/>
        <v>0</v>
      </c>
      <c r="QO108" s="557">
        <f t="shared" ca="1" si="550"/>
        <v>0</v>
      </c>
      <c r="QP108" s="557">
        <f t="shared" ca="1" si="550"/>
        <v>0</v>
      </c>
      <c r="QQ108" s="557">
        <f t="shared" ca="1" si="550"/>
        <v>0</v>
      </c>
      <c r="QR108" s="557">
        <f t="shared" ca="1" si="550"/>
        <v>0</v>
      </c>
      <c r="QS108" s="557">
        <f t="shared" ca="1" si="551"/>
        <v>0</v>
      </c>
      <c r="QT108" s="557">
        <f t="shared" ca="1" si="551"/>
        <v>0</v>
      </c>
      <c r="QU108" s="557">
        <f t="shared" ca="1" si="551"/>
        <v>0</v>
      </c>
      <c r="QV108" s="557">
        <f t="shared" ca="1" si="551"/>
        <v>0</v>
      </c>
      <c r="QW108" s="557">
        <f t="shared" ca="1" si="551"/>
        <v>0</v>
      </c>
      <c r="QX108" s="557">
        <f t="shared" ca="1" si="551"/>
        <v>0</v>
      </c>
      <c r="QY108" s="557">
        <f t="shared" ca="1" si="551"/>
        <v>0</v>
      </c>
      <c r="QZ108" s="557">
        <f t="shared" ca="1" si="551"/>
        <v>0</v>
      </c>
      <c r="RA108" s="557">
        <f t="shared" ca="1" si="551"/>
        <v>0</v>
      </c>
      <c r="RB108" s="557">
        <f t="shared" ca="1" si="551"/>
        <v>0</v>
      </c>
      <c r="RC108" s="557">
        <f t="shared" ca="1" si="552"/>
        <v>0</v>
      </c>
      <c r="RD108" s="557">
        <f t="shared" ca="1" si="552"/>
        <v>0</v>
      </c>
      <c r="RE108" s="557">
        <f t="shared" ca="1" si="552"/>
        <v>0</v>
      </c>
      <c r="RF108" s="557">
        <f t="shared" ca="1" si="552"/>
        <v>0</v>
      </c>
      <c r="RG108" s="557">
        <f t="shared" ca="1" si="552"/>
        <v>0</v>
      </c>
      <c r="RH108" s="557">
        <f t="shared" ca="1" si="552"/>
        <v>0</v>
      </c>
      <c r="RI108" s="557">
        <f t="shared" ca="1" si="552"/>
        <v>0</v>
      </c>
      <c r="RJ108" s="557">
        <f t="shared" ca="1" si="552"/>
        <v>0</v>
      </c>
      <c r="RK108" s="557">
        <f t="shared" ca="1" si="552"/>
        <v>0</v>
      </c>
      <c r="RL108" s="557">
        <f t="shared" ca="1" si="552"/>
        <v>0</v>
      </c>
      <c r="RM108" s="557">
        <f t="shared" ca="1" si="553"/>
        <v>0</v>
      </c>
      <c r="RN108" s="557">
        <f t="shared" ca="1" si="553"/>
        <v>0</v>
      </c>
      <c r="RO108" s="557">
        <f t="shared" ca="1" si="553"/>
        <v>0</v>
      </c>
      <c r="RP108" s="557">
        <f t="shared" ca="1" si="553"/>
        <v>0</v>
      </c>
      <c r="RQ108" s="557">
        <f t="shared" ca="1" si="553"/>
        <v>0</v>
      </c>
      <c r="RR108" s="557">
        <f t="shared" ca="1" si="553"/>
        <v>0</v>
      </c>
      <c r="RS108" s="557">
        <f t="shared" ca="1" si="553"/>
        <v>0</v>
      </c>
      <c r="RT108" s="557">
        <f t="shared" ca="1" si="553"/>
        <v>0</v>
      </c>
      <c r="RU108" s="557">
        <f t="shared" ca="1" si="553"/>
        <v>0</v>
      </c>
      <c r="RV108" s="557">
        <f t="shared" ca="1" si="553"/>
        <v>0</v>
      </c>
      <c r="RW108" s="557">
        <f t="shared" ca="1" si="554"/>
        <v>0</v>
      </c>
      <c r="RX108" s="557">
        <f t="shared" ca="1" si="554"/>
        <v>0</v>
      </c>
      <c r="RY108" s="557">
        <f t="shared" ca="1" si="554"/>
        <v>0</v>
      </c>
      <c r="RZ108" s="557">
        <f t="shared" ca="1" si="554"/>
        <v>0</v>
      </c>
      <c r="SA108" s="557">
        <f t="shared" ca="1" si="554"/>
        <v>0</v>
      </c>
      <c r="SB108" s="557">
        <f t="shared" ca="1" si="554"/>
        <v>0</v>
      </c>
      <c r="SC108" s="557">
        <f t="shared" ca="1" si="554"/>
        <v>0</v>
      </c>
      <c r="SD108" s="557">
        <f t="shared" ca="1" si="554"/>
        <v>0</v>
      </c>
      <c r="SE108" s="557">
        <f t="shared" ca="1" si="554"/>
        <v>0</v>
      </c>
      <c r="SF108" s="557">
        <f t="shared" ca="1" si="554"/>
        <v>0</v>
      </c>
      <c r="SG108" s="557">
        <f t="shared" ca="1" si="555"/>
        <v>0</v>
      </c>
      <c r="SH108" s="557">
        <f t="shared" ca="1" si="555"/>
        <v>0</v>
      </c>
      <c r="SI108" s="557">
        <f t="shared" ca="1" si="555"/>
        <v>0</v>
      </c>
      <c r="SJ108" s="557">
        <f t="shared" ca="1" si="555"/>
        <v>0</v>
      </c>
      <c r="SK108" s="557">
        <f t="shared" ca="1" si="555"/>
        <v>0</v>
      </c>
      <c r="SL108" s="557">
        <f t="shared" ca="1" si="555"/>
        <v>0</v>
      </c>
      <c r="SM108" s="557">
        <f t="shared" ca="1" si="555"/>
        <v>0</v>
      </c>
      <c r="SN108" s="557">
        <f t="shared" ca="1" si="555"/>
        <v>0</v>
      </c>
      <c r="SO108" s="557">
        <f t="shared" ca="1" si="555"/>
        <v>0</v>
      </c>
      <c r="SP108" s="557">
        <f t="shared" ca="1" si="555"/>
        <v>0</v>
      </c>
      <c r="SQ108" s="557">
        <f t="shared" ca="1" si="556"/>
        <v>0</v>
      </c>
      <c r="SR108" s="557">
        <f t="shared" ca="1" si="556"/>
        <v>0</v>
      </c>
      <c r="SS108" s="557">
        <f t="shared" ca="1" si="556"/>
        <v>0</v>
      </c>
      <c r="ST108" s="557">
        <f t="shared" ca="1" si="556"/>
        <v>0</v>
      </c>
      <c r="SU108" s="557">
        <f t="shared" ca="1" si="556"/>
        <v>0</v>
      </c>
      <c r="SV108" s="557">
        <f t="shared" ca="1" si="556"/>
        <v>0</v>
      </c>
      <c r="SW108" s="557">
        <f t="shared" ca="1" si="556"/>
        <v>0</v>
      </c>
      <c r="SX108" s="557">
        <f t="shared" ca="1" si="556"/>
        <v>0</v>
      </c>
      <c r="SY108" s="557">
        <f t="shared" ca="1" si="556"/>
        <v>0</v>
      </c>
      <c r="SZ108" s="557">
        <f t="shared" ca="1" si="556"/>
        <v>0</v>
      </c>
      <c r="TA108" s="557">
        <f t="shared" ca="1" si="557"/>
        <v>0</v>
      </c>
      <c r="TB108" s="557">
        <f t="shared" ca="1" si="557"/>
        <v>0</v>
      </c>
      <c r="TC108" s="557">
        <f t="shared" ca="1" si="557"/>
        <v>0</v>
      </c>
      <c r="TD108" s="557">
        <f t="shared" ca="1" si="557"/>
        <v>0</v>
      </c>
      <c r="TE108" s="557">
        <f t="shared" ca="1" si="557"/>
        <v>0</v>
      </c>
      <c r="TF108" s="557">
        <f t="shared" ca="1" si="557"/>
        <v>0</v>
      </c>
      <c r="TG108" s="557">
        <f t="shared" ca="1" si="557"/>
        <v>0</v>
      </c>
      <c r="TH108" s="557">
        <f t="shared" ca="1" si="557"/>
        <v>0</v>
      </c>
      <c r="TI108" s="557">
        <f t="shared" ca="1" si="557"/>
        <v>0</v>
      </c>
      <c r="TJ108" s="557">
        <f t="shared" ca="1" si="557"/>
        <v>0</v>
      </c>
      <c r="TK108" s="557">
        <f t="shared" ca="1" si="558"/>
        <v>0</v>
      </c>
      <c r="TL108" s="557">
        <f t="shared" ca="1" si="558"/>
        <v>0</v>
      </c>
      <c r="TM108" s="557">
        <f t="shared" ca="1" si="558"/>
        <v>0</v>
      </c>
      <c r="TN108" s="557">
        <f t="shared" ca="1" si="558"/>
        <v>0</v>
      </c>
      <c r="TO108" s="557">
        <f t="shared" ca="1" si="558"/>
        <v>0</v>
      </c>
      <c r="TP108" s="557">
        <f t="shared" ca="1" si="558"/>
        <v>0</v>
      </c>
      <c r="TQ108" s="557">
        <f t="shared" ca="1" si="558"/>
        <v>0</v>
      </c>
      <c r="TR108" s="557">
        <f t="shared" ca="1" si="558"/>
        <v>0</v>
      </c>
      <c r="TS108" s="557">
        <f t="shared" ca="1" si="558"/>
        <v>0</v>
      </c>
      <c r="TT108" s="557">
        <f t="shared" ca="1" si="558"/>
        <v>0</v>
      </c>
      <c r="TU108" s="557">
        <f t="shared" ca="1" si="559"/>
        <v>0</v>
      </c>
      <c r="TV108" s="557">
        <f t="shared" ca="1" si="559"/>
        <v>0</v>
      </c>
      <c r="TW108" s="557">
        <f t="shared" ca="1" si="559"/>
        <v>0</v>
      </c>
      <c r="TX108" s="557">
        <f t="shared" ca="1" si="559"/>
        <v>0</v>
      </c>
      <c r="TY108" s="557">
        <f t="shared" ca="1" si="559"/>
        <v>0</v>
      </c>
      <c r="TZ108" s="557">
        <f t="shared" ca="1" si="559"/>
        <v>0</v>
      </c>
      <c r="UA108" s="557">
        <f t="shared" ca="1" si="559"/>
        <v>0</v>
      </c>
      <c r="UB108" s="557">
        <f t="shared" ca="1" si="559"/>
        <v>0</v>
      </c>
      <c r="UC108" s="557">
        <f t="shared" ca="1" si="559"/>
        <v>0</v>
      </c>
      <c r="UD108" s="557">
        <f t="shared" ca="1" si="559"/>
        <v>0</v>
      </c>
      <c r="UE108" s="557">
        <f t="shared" ca="1" si="560"/>
        <v>0</v>
      </c>
      <c r="UF108" s="557">
        <f t="shared" ca="1" si="560"/>
        <v>0</v>
      </c>
      <c r="UG108" s="557">
        <f t="shared" ca="1" si="560"/>
        <v>0</v>
      </c>
      <c r="UH108" s="557">
        <f t="shared" ca="1" si="560"/>
        <v>0</v>
      </c>
      <c r="UI108" s="557">
        <f t="shared" ca="1" si="560"/>
        <v>0</v>
      </c>
      <c r="UJ108" s="557">
        <f t="shared" ca="1" si="560"/>
        <v>0</v>
      </c>
      <c r="UK108" s="557">
        <f t="shared" ca="1" si="560"/>
        <v>0</v>
      </c>
      <c r="UL108" s="557">
        <f t="shared" ca="1" si="560"/>
        <v>0</v>
      </c>
      <c r="UM108" s="557">
        <f t="shared" ca="1" si="560"/>
        <v>0</v>
      </c>
      <c r="UN108" s="557">
        <f t="shared" ca="1" si="560"/>
        <v>0</v>
      </c>
      <c r="UO108" s="557">
        <f t="shared" ca="1" si="561"/>
        <v>0</v>
      </c>
      <c r="UP108" s="557">
        <f t="shared" ca="1" si="561"/>
        <v>0</v>
      </c>
      <c r="UQ108" s="557">
        <f t="shared" ca="1" si="561"/>
        <v>0</v>
      </c>
      <c r="UR108" s="557">
        <f t="shared" ca="1" si="561"/>
        <v>0</v>
      </c>
      <c r="US108" s="557">
        <f t="shared" ca="1" si="561"/>
        <v>0</v>
      </c>
      <c r="UT108" s="557">
        <f t="shared" ca="1" si="561"/>
        <v>0</v>
      </c>
      <c r="UU108" s="557">
        <f t="shared" ca="1" si="561"/>
        <v>0</v>
      </c>
      <c r="UV108" s="557">
        <f t="shared" ca="1" si="561"/>
        <v>0</v>
      </c>
      <c r="UW108" s="557">
        <f t="shared" ca="1" si="561"/>
        <v>0</v>
      </c>
      <c r="UX108" s="557">
        <f t="shared" ca="1" si="561"/>
        <v>0</v>
      </c>
      <c r="UY108" s="557">
        <f t="shared" ca="1" si="562"/>
        <v>0</v>
      </c>
      <c r="UZ108" s="557">
        <f t="shared" ca="1" si="562"/>
        <v>0</v>
      </c>
      <c r="VA108" s="557">
        <f t="shared" ca="1" si="562"/>
        <v>0</v>
      </c>
      <c r="VB108" s="557">
        <f t="shared" ca="1" si="562"/>
        <v>0</v>
      </c>
      <c r="VC108" s="557">
        <f t="shared" ca="1" si="562"/>
        <v>0</v>
      </c>
      <c r="VD108" s="557">
        <f t="shared" ca="1" si="562"/>
        <v>0</v>
      </c>
      <c r="VE108" s="557">
        <f t="shared" ca="1" si="562"/>
        <v>0</v>
      </c>
      <c r="VF108" s="557">
        <f t="shared" ca="1" si="562"/>
        <v>0</v>
      </c>
      <c r="VG108" s="557">
        <f t="shared" ca="1" si="562"/>
        <v>0</v>
      </c>
      <c r="VH108" s="557">
        <f t="shared" ca="1" si="562"/>
        <v>0</v>
      </c>
      <c r="VI108" s="557">
        <f t="shared" ca="1" si="562"/>
        <v>0</v>
      </c>
      <c r="VJ108" s="189">
        <f t="shared" ca="1" si="563"/>
        <v>0</v>
      </c>
      <c r="VK108" s="189">
        <f t="shared" ca="1" si="563"/>
        <v>0</v>
      </c>
      <c r="VL108" s="189">
        <f t="shared" ca="1" si="563"/>
        <v>0</v>
      </c>
      <c r="VM108" s="189">
        <f t="shared" ca="1" si="563"/>
        <v>0</v>
      </c>
      <c r="VN108" s="189">
        <f t="shared" ca="1" si="563"/>
        <v>0</v>
      </c>
      <c r="VO108" s="230">
        <f t="shared" ca="1" si="473"/>
        <v>0</v>
      </c>
      <c r="VP108" s="189">
        <f t="shared" ca="1" si="564"/>
        <v>0</v>
      </c>
      <c r="VQ108" s="189">
        <f t="shared" ca="1" si="564"/>
        <v>0</v>
      </c>
      <c r="VR108" s="189">
        <f t="shared" ca="1" si="564"/>
        <v>0</v>
      </c>
      <c r="VS108" s="189">
        <f t="shared" ca="1" si="564"/>
        <v>0</v>
      </c>
      <c r="VT108" s="189">
        <f t="shared" ca="1" si="564"/>
        <v>0</v>
      </c>
      <c r="VU108" s="230">
        <f t="shared" ca="1" si="475"/>
        <v>0</v>
      </c>
      <c r="VV108" s="231">
        <f t="shared" ca="1" si="476"/>
        <v>0</v>
      </c>
      <c r="VW108" s="231">
        <f t="shared" ca="1" si="476"/>
        <v>0</v>
      </c>
      <c r="VX108" s="231">
        <f t="shared" ca="1" si="476"/>
        <v>0</v>
      </c>
      <c r="VY108" s="231">
        <f t="shared" ca="1" si="476"/>
        <v>0</v>
      </c>
      <c r="VZ108" s="544">
        <f t="shared" ca="1" si="477"/>
        <v>0</v>
      </c>
      <c r="WA108" s="231">
        <f t="shared" ca="1" si="478"/>
        <v>0</v>
      </c>
      <c r="WB108" s="231">
        <f t="shared" ca="1" si="478"/>
        <v>0</v>
      </c>
      <c r="WC108" s="231">
        <f t="shared" ca="1" si="478"/>
        <v>0</v>
      </c>
      <c r="WD108" s="231">
        <f t="shared" ca="1" si="478"/>
        <v>0</v>
      </c>
      <c r="WE108" s="544">
        <f t="shared" ca="1" si="565"/>
        <v>0</v>
      </c>
      <c r="WF108" s="544">
        <f t="shared" ca="1" si="565"/>
        <v>0</v>
      </c>
      <c r="WG108" s="544">
        <f t="shared" ca="1" si="565"/>
        <v>0</v>
      </c>
      <c r="WH108" s="544">
        <f t="shared" ca="1" si="565"/>
        <v>0</v>
      </c>
      <c r="WI108" s="544">
        <f t="shared" ca="1" si="565"/>
        <v>0</v>
      </c>
      <c r="WJ108" s="544">
        <f t="shared" ca="1" si="565"/>
        <v>0</v>
      </c>
      <c r="WK108" s="544">
        <f t="shared" ca="1" si="565"/>
        <v>0</v>
      </c>
      <c r="WL108" s="535" cm="1">
        <f t="array" aca="1" ref="WL108" ca="1">INDEX(WL$13:WL107,$B108+1,1)</f>
        <v>0</v>
      </c>
      <c r="WM108" s="411">
        <f t="shared" ca="1" si="480"/>
        <v>19</v>
      </c>
      <c r="WN108" s="18"/>
      <c r="WO108" s="535" cm="1">
        <f t="array" aca="1" ref="WO108" ca="1">INDEX(WO$13:WO107,$B108+1,1)</f>
        <v>0</v>
      </c>
      <c r="WP108" s="411">
        <f t="shared" si="481"/>
        <v>0</v>
      </c>
      <c r="WQ108" s="535" cm="1">
        <f t="array" aca="1" ref="WQ108" ca="1">INDEX(WQ$13:WQ107,$B108+1,1)</f>
        <v>0</v>
      </c>
      <c r="WR108" s="535" t="str" cm="1">
        <f t="array" aca="1" ref="WR108" ca="1">INDEX(WR$13:WR107,$B108+1,1)</f>
        <v>-</v>
      </c>
      <c r="WS108" s="535" t="str" cm="1">
        <f t="array" aca="1" ref="WS108" ca="1">INDEX(WS$13:WS107,$B108+1,1)</f>
        <v>-</v>
      </c>
      <c r="WT108" s="535" t="str" cm="1">
        <f t="array" aca="1" ref="WT108" ca="1">INDEX(WT$13:WT107,$B108+1,1)</f>
        <v>-</v>
      </c>
      <c r="WU108" s="535" t="str" cm="1">
        <f t="array" aca="1" ref="WU108" ca="1">INDEX(WU$13:WU107,$B108+1,1)</f>
        <v>-</v>
      </c>
      <c r="WV108" s="535" t="str" cm="1">
        <f t="array" aca="1" ref="WV108" ca="1">INDEX(WV$13:WV107,$B108+1,1)</f>
        <v>-</v>
      </c>
      <c r="WW108" s="535" t="str" cm="1">
        <f t="array" aca="1" ref="WW108" ca="1">INDEX(WW$13:WW107,$B108+1,1)</f>
        <v>-</v>
      </c>
      <c r="WX108" s="535" t="str" cm="1">
        <f t="array" aca="1" ref="WX108" ca="1">INDEX(WX$13:WX107,$B108+1,1)</f>
        <v>-</v>
      </c>
      <c r="WY108" s="535" t="str" cm="1">
        <f t="array" aca="1" ref="WY108" ca="1">INDEX(WY$13:WY107,$B108+1,1)</f>
        <v>-</v>
      </c>
      <c r="WZ108" s="535" t="str" cm="1">
        <f t="array" aca="1" ref="WZ108" ca="1">INDEX(WZ$13:WZ107,$B108+1,1)</f>
        <v>-</v>
      </c>
      <c r="XA108" s="535" t="str" cm="1">
        <f t="array" aca="1" ref="XA108" ca="1">INDEX(XA$13:XA107,$B108+1,1)</f>
        <v>-</v>
      </c>
      <c r="XB108" s="535" t="str" cm="1">
        <f t="array" aca="1" ref="XB108" ca="1">INDEX(XB$13:XB107,$B108+1,1)</f>
        <v>-</v>
      </c>
      <c r="XC108" s="535" t="str" cm="1">
        <f t="array" aca="1" ref="XC108" ca="1">INDEX(XC$13:XC107,$B108+1,1)</f>
        <v>-</v>
      </c>
      <c r="XD108" s="535" t="str" cm="1">
        <f t="array" aca="1" ref="XD108" ca="1">INDEX(XD$13:XD107,$B108+1,1)</f>
        <v>-</v>
      </c>
      <c r="XE108" s="535" t="str" cm="1">
        <f t="array" aca="1" ref="XE108" ca="1">INDEX(XE$13:XE107,$B108+1,1)</f>
        <v>-</v>
      </c>
      <c r="XF108" s="535" t="str" cm="1">
        <f t="array" aca="1" ref="XF108" ca="1">INDEX(XF$13:XF107,$B108+1,1)</f>
        <v>-</v>
      </c>
      <c r="XG108" s="535" t="str" cm="1">
        <f t="array" aca="1" ref="XG108" ca="1">INDEX(XG$13:XG107,$B108+1,1)</f>
        <v>-</v>
      </c>
      <c r="XH108" s="18"/>
      <c r="XI108" s="411" t="b">
        <f t="shared" ca="1" si="482"/>
        <v>0</v>
      </c>
      <c r="XJ108" s="411" t="str">
        <f t="shared" ca="1" si="483"/>
        <v>-</v>
      </c>
      <c r="XK108" s="535" t="str" cm="1">
        <f t="array" aca="1" ref="XK108" ca="1">INDEX(XK$13:XK107,$B108+1,1)</f>
        <v>-</v>
      </c>
      <c r="XL108" s="535" t="str" cm="1">
        <f t="array" aca="1" ref="XL108" ca="1">INDEX(XL$13:XL107,$B108+1,1)</f>
        <v>-</v>
      </c>
      <c r="XM108" s="535" t="str" cm="1">
        <f t="array" aca="1" ref="XM108" ca="1">INDEX(XM$13:XM107,$B108+1,1)</f>
        <v>-</v>
      </c>
      <c r="XN108" s="545" cm="1">
        <f t="array" aca="1" ref="XN108" ca="1">INDEX(i.AgeJ,$AD108,1)</f>
        <v>0</v>
      </c>
      <c r="XO108" s="535" t="str" cm="1">
        <f t="array" aca="1" ref="XO108" ca="1">INDEX(XO$13:XO107,$B108+1,1)</f>
        <v>-</v>
      </c>
      <c r="XP108" s="411" t="str">
        <f t="shared" si="484"/>
        <v>-</v>
      </c>
      <c r="XQ108" s="411" t="str">
        <f t="shared" si="484"/>
        <v>-</v>
      </c>
      <c r="XR108" s="535" t="str" cm="1">
        <f t="array" aca="1" ref="XR108" ca="1">INDEX(XR$13:XR107,$B108+1,1)</f>
        <v>-</v>
      </c>
      <c r="XS108" s="535" t="str" cm="1">
        <f t="array" aca="1" ref="XS108" ca="1">INDEX(XS$13:XS107,$B108+1,1)</f>
        <v>-</v>
      </c>
      <c r="XT108" s="535" t="str" cm="1">
        <f t="array" aca="1" ref="XT108" ca="1">INDEX(XT$13:XT107,$B108+1,1)</f>
        <v>-</v>
      </c>
      <c r="XU108" s="535" t="str" cm="1">
        <f t="array" aca="1" ref="XU108" ca="1">INDEX(XU$13:XU107,$B108+1,1)</f>
        <v>-</v>
      </c>
      <c r="XV108" s="535" t="str" cm="1">
        <f t="array" aca="1" ref="XV108" ca="1">INDEX(XV$13:XV107,$B108+1,1)</f>
        <v>-</v>
      </c>
      <c r="XW108" s="535" t="b" cm="1">
        <f t="array" aca="1" ref="XW108" ca="1">INDEX(XW$13:XW107,$B108+1,1)</f>
        <v>1</v>
      </c>
      <c r="XX108" s="535" t="str" cm="1">
        <f t="array" aca="1" ref="XX108" ca="1">INDEX(XX$13:XX107,$B108+1,1)</f>
        <v>-</v>
      </c>
      <c r="XY108" s="535" cm="1">
        <f t="array" aca="1" ref="XY108" ca="1">INDEX(XY$13:XY107,$B108+1,1)</f>
        <v>0</v>
      </c>
      <c r="XZ108" s="535" cm="1">
        <f t="array" aca="1" ref="XZ108" ca="1">INDEX(XZ$13:XZ107,$B108+1,1)</f>
        <v>0</v>
      </c>
      <c r="YA108" s="535" cm="1">
        <f t="array" aca="1" ref="YA108" ca="1">INDEX(YA$13:YA107,$B108+1,1)</f>
        <v>0</v>
      </c>
      <c r="YB108" s="18"/>
      <c r="YC108" s="411">
        <f t="shared" si="485"/>
        <v>50</v>
      </c>
      <c r="YD108" s="411">
        <f t="shared" si="485"/>
        <v>50</v>
      </c>
      <c r="YE108" s="411">
        <f t="shared" si="485"/>
        <v>50</v>
      </c>
      <c r="YF108" s="411">
        <f t="shared" si="485"/>
        <v>50</v>
      </c>
      <c r="YG108" s="535" cm="1">
        <f t="array" aca="1" ref="YG108" ca="1">INDEX(YG$13:YG107,$B108+1,1)</f>
        <v>1</v>
      </c>
      <c r="YH108" s="535" cm="1">
        <f t="array" aca="1" ref="YH108" ca="1">INDEX(YH$13:YH107,$B108+1,1)</f>
        <v>1</v>
      </c>
      <c r="YI108" s="535" cm="1">
        <f t="array" aca="1" ref="YI108" ca="1">INDEX(YI$13:YI107,$B108+1,1)</f>
        <v>1</v>
      </c>
      <c r="YJ108" s="535" cm="1">
        <f t="array" aca="1" ref="YJ108" ca="1">INDEX(YJ$13:YJ107,$B108+1,1)</f>
        <v>1</v>
      </c>
      <c r="YK108" s="535" t="str" cm="1">
        <f t="array" aca="1" ref="YK108" ca="1">INDEX(YK$13:YK107,$B108+1,1)</f>
        <v>-</v>
      </c>
      <c r="YL108" s="535" t="str" cm="1">
        <f t="array" aca="1" ref="YL108" ca="1">INDEX(YL$13:YL107,$B108+1,1)</f>
        <v>-</v>
      </c>
      <c r="YM108" s="535" t="str" cm="1">
        <f t="array" aca="1" ref="YM108" ca="1">INDEX(YM$13:YM107,$B108+1,1)</f>
        <v>-</v>
      </c>
      <c r="YN108" s="535" t="str" cm="1">
        <f t="array" aca="1" ref="YN108" ca="1">INDEX(YN$13:YN107,$B108+1,1)</f>
        <v>-</v>
      </c>
      <c r="YO108" s="535" t="str" cm="1">
        <f t="array" aca="1" ref="YO108" ca="1">INDEX(YO$13:YO107,$B108+1,1)</f>
        <v>-</v>
      </c>
      <c r="YP108" s="535" t="str" cm="1">
        <f t="array" aca="1" ref="YP108" ca="1">INDEX(YP$13:YP107,$B108+1,1)</f>
        <v>-</v>
      </c>
      <c r="YQ108" s="535" t="str" cm="1">
        <f t="array" aca="1" ref="YQ108" ca="1">INDEX(YQ$13:YQ107,$B108+1,1)</f>
        <v>-</v>
      </c>
      <c r="YR108" s="18"/>
      <c r="YS108" s="535" t="str" cm="1">
        <f t="array" aca="1" ref="YS108" ca="1">INDEX(YS$13:YS107,$B108+1,1)</f>
        <v>-</v>
      </c>
      <c r="YT108" s="411">
        <f t="shared" ca="1" si="486"/>
        <v>1</v>
      </c>
      <c r="YU108" s="18"/>
      <c r="YV108" s="535" t="str" cm="1">
        <f t="array" aca="1" ref="YV108" ca="1">INDEX(YV$13:YV107,$B108+1,1)</f>
        <v>-</v>
      </c>
      <c r="YW108" s="535" t="b" cm="1">
        <f t="array" aca="1" ref="YW108" ca="1">INDEX(YW$13:YW107,$B108+1,1)</f>
        <v>0</v>
      </c>
      <c r="YX108" s="535" t="b" cm="1">
        <f t="array" aca="1" ref="YX108" ca="1">INDEX(YX$13:YX107,$B108+1,1)</f>
        <v>1</v>
      </c>
      <c r="YY108" s="535" t="str" cm="1">
        <f t="array" aca="1" ref="YY108" ca="1">INDEX(YY$13:YY107,$B108+1,1)</f>
        <v>-</v>
      </c>
      <c r="YZ108" s="535" t="b" cm="1">
        <f t="array" aca="1" ref="YZ108" ca="1">INDEX(YZ$13:YZ107,$B108+1,1)</f>
        <v>1</v>
      </c>
      <c r="ZA108" s="535" t="b" cm="1">
        <f t="array" aca="1" ref="ZA108" ca="1">INDEX(ZA$13:ZA107,$B108+1,1)</f>
        <v>0</v>
      </c>
      <c r="ZB108" s="535" cm="1">
        <f t="array" aca="1" ref="ZB108" ca="1">INDEX(ZB$13:ZB107,$B108+1,1)</f>
        <v>0</v>
      </c>
      <c r="ZC108" s="547" cm="1">
        <f t="array" aca="1" ref="ZC108" ca="1">IF(YX108&lt;&gt;TRUE,"-",VALUE(IFERROR(VALUE($K108),0) &amp; _xlfn.SWITCH($CD108,"-",4,$CD108) &amp; $L108 &amp; $T108 &amp; "00" &amp; $N108 &amp; $AK108 &amp; $R108 &amp; _xlfn.SWITCH($AM108,3,1,$AM108) &amp; _xlfn.SWITCH($M108,4,0,$M108) &amp; $AD108 &amp; IF(MOD($H108-2,ZC$6)&gt;=ZC$7,"",TEXT(INT(MOD($H108-2,ZC$6)/2)+1,"00"))))</f>
        <v>14220012120101</v>
      </c>
      <c r="ZD108" s="662" t="str" cm="1">
        <f t="array" aca="1" ref="ZD108" ca="1">IF(YY108&lt;&gt;TRUE,"-",VALUE(IFERROR(VALUE($K108),0) &amp; _xlfn.SWITCH($CD108,"-",4,$CD108) &amp; $L108 &amp; $T108 &amp; "00" &amp; $N108 &amp; $AK108 &amp; $R108 &amp; _xlfn.SWITCH($AM108,3,1,$AM108) &amp; _xlfn.SWITCH($M108,4,0,$M108) &amp; $AD108 &amp; IF(MOD($H108-1,ZD$6)&gt;=ZD$7,"",TEXT(INT(MOD($H108-1,ZD$6)/2)+1,"00"))))</f>
        <v>-</v>
      </c>
      <c r="ZE108" s="543">
        <f t="shared" ca="1" si="488"/>
        <v>652</v>
      </c>
      <c r="ZF108" s="543">
        <f t="shared" ca="1" si="488"/>
        <v>686</v>
      </c>
      <c r="ZG108" s="543">
        <f t="shared" ca="1" si="488"/>
        <v>721</v>
      </c>
      <c r="ZH108" s="459">
        <f t="shared" ca="1" si="489"/>
        <v>469</v>
      </c>
      <c r="ZI108" s="459">
        <f t="shared" ca="1" si="489"/>
        <v>504</v>
      </c>
      <c r="ZJ108" s="459">
        <f t="shared" ca="1" si="489"/>
        <v>539</v>
      </c>
      <c r="ZK108" s="459">
        <f t="shared" ca="1" si="490"/>
        <v>385</v>
      </c>
      <c r="ZL108" s="459">
        <f t="shared" ca="1" si="490"/>
        <v>420</v>
      </c>
      <c r="ZM108" s="459">
        <f t="shared" ca="1" si="490"/>
        <v>455</v>
      </c>
      <c r="ZN108" s="535" t="str" cm="1">
        <f t="array" aca="1" ref="ZN108" ca="1">INDEX(ZN$13:ZN107,$B108+1,1)</f>
        <v>-</v>
      </c>
      <c r="ZO108" s="535" t="str" cm="1">
        <f t="array" aca="1" ref="ZO108" ca="1">INDEX(ZO$13:ZO107,$B108+1,1)</f>
        <v>-</v>
      </c>
      <c r="ZP108" s="535" t="str" cm="1">
        <f t="array" aca="1" ref="ZP108" ca="1">INDEX(ZP$13:ZP107,$B108+1,1)</f>
        <v>-</v>
      </c>
      <c r="ZQ108" s="535" t="str" cm="1">
        <f t="array" aca="1" ref="ZQ108" ca="1">INDEX(ZQ$13:ZQ107,$B108+1,1)</f>
        <v>-</v>
      </c>
      <c r="ZR108" s="535" t="str" cm="1">
        <f t="array" aca="1" ref="ZR108" ca="1">INDEX(ZR$13:ZR107,$B108+1,1)</f>
        <v>-</v>
      </c>
      <c r="ZS108" s="535" t="str" cm="1">
        <f t="array" aca="1" ref="ZS108" ca="1">INDEX(ZS$13:ZS107,$B108+1,1)</f>
        <v>-</v>
      </c>
      <c r="ZT108" s="535" t="str" cm="1">
        <f t="array" aca="1" ref="ZT108" ca="1">INDEX(ZT$13:ZT107,$B108+1,1)</f>
        <v>-</v>
      </c>
      <c r="ZU108" s="535" t="str" cm="1">
        <f t="array" aca="1" ref="ZU108" ca="1">INDEX(ZU$13:ZU107,$B108+1,1)</f>
        <v>-</v>
      </c>
      <c r="ZV108" s="535" t="str" cm="1">
        <f t="array" aca="1" ref="ZV108" ca="1">INDEX(ZV$13:ZV107,$B108+1,1)</f>
        <v>-</v>
      </c>
      <c r="ZW108" s="535" t="str" cm="1">
        <f t="array" aca="1" ref="ZW108" ca="1">INDEX(ZW$13:ZW107,$B108+1,1)</f>
        <v>-</v>
      </c>
      <c r="ZX108" s="535" t="str" cm="1">
        <f t="array" aca="1" ref="ZX108" ca="1">INDEX(ZX$13:ZX107,$B108+1,1)</f>
        <v>-</v>
      </c>
      <c r="ZY108" s="535" t="str" cm="1">
        <f t="array" aca="1" ref="ZY108" ca="1">INDEX(ZY$13:ZY107,$B108+1,1)</f>
        <v>-</v>
      </c>
      <c r="ZZ108" s="535" cm="1">
        <f t="array" aca="1" ref="ZZ108" ca="1">INDEX(ZZ$13:ZZ107,$B108+1,1)</f>
        <v>1</v>
      </c>
      <c r="AAA108" s="535" cm="1">
        <f t="array" aca="1" ref="AAA108" ca="1">INDEX(AAA$13:AAA107,$B108+1,1)</f>
        <v>1</v>
      </c>
      <c r="AAB108" s="535" cm="1">
        <f t="array" aca="1" ref="AAB108" ca="1">INDEX(AAB$13:AAB107,$B108+1,1)</f>
        <v>0</v>
      </c>
      <c r="AAC108" s="535" t="str" cm="1">
        <f t="array" aca="1" ref="AAC108" ca="1">INDEX(AAC$13:AAC107,$B108+1,1)</f>
        <v>-</v>
      </c>
      <c r="AAD108" s="535" t="str" cm="1">
        <f t="array" aca="1" ref="AAD108" ca="1">INDEX(AAD$13:AAD107,$B108+1,1)</f>
        <v>-</v>
      </c>
      <c r="AAE108" s="535" t="str" cm="1">
        <f t="array" aca="1" ref="AAE108" ca="1">INDEX(AAE$13:AAE107,$B108+1,1)</f>
        <v>-</v>
      </c>
      <c r="AAF108" s="535" t="str" cm="1">
        <f t="array" aca="1" ref="AAF108" ca="1">INDEX(AAF$13:AAF107,$B108+1,1)</f>
        <v>-</v>
      </c>
      <c r="AAG108" s="535" t="str" cm="1">
        <f t="array" aca="1" ref="AAG108" ca="1">INDEX(AAG$13:AAG107,$B108+1,1)</f>
        <v>-</v>
      </c>
      <c r="AAH108" s="535" cm="1">
        <f t="array" aca="1" ref="AAH108" ca="1">INDEX(AAH$13:AAH107,$B108+1,1)</f>
        <v>0</v>
      </c>
      <c r="AAI108" s="535" t="str" cm="1">
        <f t="array" aca="1" ref="AAI108" ca="1">INDEX(AAI$13:AAI107,$B108+1,1)</f>
        <v>-</v>
      </c>
      <c r="AAJ108" s="535" t="str" cm="1">
        <f t="array" aca="1" ref="AAJ108" ca="1">INDEX(AAJ$13:AAJ107,$B108+1,1)</f>
        <v>-</v>
      </c>
      <c r="AAK108" s="535" t="str" cm="1">
        <f t="array" aca="1" ref="AAK108" ca="1">INDEX(AAK$13:AAK107,$B108+1,1)</f>
        <v>-</v>
      </c>
      <c r="AAL108" s="535" cm="1">
        <f t="array" aca="1" ref="AAL108" ca="1">INDEX(AAL$13:AAL107,$B108+1,1)</f>
        <v>1</v>
      </c>
      <c r="AAM108" s="535" cm="1">
        <f t="array" aca="1" ref="AAM108" ca="1">INDEX(AAM$13:AAM107,$B108+1,1)</f>
        <v>1</v>
      </c>
      <c r="AAN108" s="535" t="str" cm="1">
        <f t="array" aca="1" ref="AAN108" ca="1">INDEX(AAN$13:AAN107,$B108+1,1)</f>
        <v>-</v>
      </c>
      <c r="AAO108" s="535" t="str" cm="1">
        <f t="array" aca="1" ref="AAO108" ca="1">INDEX(AAO$13:AAO107,$B108+1,1)</f>
        <v>-</v>
      </c>
      <c r="AAP108" s="535" t="str" cm="1">
        <f t="array" aca="1" ref="AAP108" ca="1">INDEX(AAP$13:AAP107,$B108+1,1)</f>
        <v>-</v>
      </c>
      <c r="AAQ108" s="535" t="str" cm="1">
        <f t="array" aca="1" ref="AAQ108" ca="1">INDEX(AAQ$13:AAQ107,$B108+1,1)</f>
        <v>-</v>
      </c>
      <c r="AAR108" s="535" t="str" cm="1">
        <f t="array" aca="1" ref="AAR108" ca="1">INDEX(AAR$13:AAR107,$B108+1,1)</f>
        <v>-</v>
      </c>
      <c r="AAS108" s="535" t="str" cm="1">
        <f t="array" aca="1" ref="AAS108" ca="1">INDEX(AAS$13:AAS107,$B108+1,1)</f>
        <v>-</v>
      </c>
      <c r="AAT108" s="535" t="str" cm="1">
        <f t="array" aca="1" ref="AAT108" ca="1">INDEX(AAT$13:AAT107,$B108+1,1)</f>
        <v>-</v>
      </c>
      <c r="AAU108" s="535" t="str" cm="1">
        <f t="array" aca="1" ref="AAU108" ca="1">INDEX(AAU$13:AAU107,$B108+1,1)</f>
        <v>-</v>
      </c>
      <c r="AAV108" s="191" t="b">
        <f t="shared" si="518"/>
        <v>0</v>
      </c>
      <c r="AAW108" s="535" t="str" cm="1">
        <f t="array" aca="1" ref="AAW108" ca="1">INDEX(AAW$13:AAW107,$B108+1,1)</f>
        <v>-</v>
      </c>
      <c r="AAX108" s="535" t="str" cm="1">
        <f t="array" aca="1" ref="AAX108" ca="1">INDEX(AAX$13:AAX107,$B108+1,1)</f>
        <v>-</v>
      </c>
      <c r="AAY108" s="535" t="str" cm="1">
        <f t="array" aca="1" ref="AAY108" ca="1">INDEX(AAY$13:AAY107,$B108+1,1)</f>
        <v>-</v>
      </c>
      <c r="AAZ108" s="535" t="str" cm="1">
        <f t="array" aca="1" ref="AAZ108" ca="1">INDEX(AAZ$13:AAZ107,$B108+1,1)</f>
        <v>-</v>
      </c>
      <c r="ABA108" s="18"/>
      <c r="ABB108" s="545" t="b">
        <f t="shared" ca="1" si="566"/>
        <v>1</v>
      </c>
      <c r="ABC108" s="545" t="str">
        <f t="shared" ca="1" si="566"/>
        <v>-</v>
      </c>
      <c r="ABD108" s="545" t="str">
        <f t="shared" ca="1" si="566"/>
        <v>-</v>
      </c>
      <c r="ABE108" s="545" t="str">
        <f t="shared" ca="1" si="566"/>
        <v>-</v>
      </c>
      <c r="ABF108" s="545" t="str">
        <f t="shared" ca="1" si="566"/>
        <v>-</v>
      </c>
      <c r="ABG108" s="545" t="str">
        <f t="shared" ca="1" si="566"/>
        <v>-</v>
      </c>
      <c r="ABH108" s="545" t="str">
        <f t="shared" ca="1" si="566"/>
        <v>-</v>
      </c>
      <c r="ABI108" s="545" t="str">
        <f t="shared" ca="1" si="566"/>
        <v>-</v>
      </c>
      <c r="ABJ108" s="545" t="str">
        <f t="shared" ca="1" si="566"/>
        <v>-</v>
      </c>
      <c r="ABK108" s="545" t="str">
        <f t="shared" ca="1" si="566"/>
        <v>-</v>
      </c>
      <c r="ABL108" s="545" t="str">
        <f t="shared" ca="1" si="567"/>
        <v>-</v>
      </c>
      <c r="ABM108" s="545" t="str">
        <f t="shared" ca="1" si="567"/>
        <v>-</v>
      </c>
      <c r="ABN108" s="545" t="str">
        <f t="shared" ca="1" si="567"/>
        <v>-</v>
      </c>
      <c r="ABO108" s="545" t="str">
        <f t="shared" ca="1" si="567"/>
        <v>-</v>
      </c>
      <c r="ABP108" s="545" t="str">
        <f t="shared" ca="1" si="567"/>
        <v>-</v>
      </c>
      <c r="ABQ108" s="545" t="str">
        <f t="shared" ca="1" si="567"/>
        <v>-</v>
      </c>
      <c r="ABR108" s="545" t="str">
        <f t="shared" ca="1" si="567"/>
        <v>-</v>
      </c>
      <c r="ABS108" s="545" t="str">
        <f t="shared" ca="1" si="567"/>
        <v>-</v>
      </c>
      <c r="ABT108" s="545" t="b">
        <f t="shared" ca="1" si="567"/>
        <v>1</v>
      </c>
      <c r="ABU108" s="545" t="str">
        <f t="shared" ca="1" si="567"/>
        <v>-</v>
      </c>
      <c r="ABV108" s="545" t="str">
        <f t="shared" ca="1" si="568"/>
        <v>-</v>
      </c>
      <c r="ABW108" s="545" t="str">
        <f t="shared" ca="1" si="568"/>
        <v>-</v>
      </c>
      <c r="ABX108" s="545" t="str">
        <f t="shared" ca="1" si="568"/>
        <v>-</v>
      </c>
      <c r="ABY108" s="545" t="str">
        <f t="shared" ca="1" si="568"/>
        <v>-</v>
      </c>
      <c r="ABZ108" s="545" t="str">
        <f t="shared" ca="1" si="568"/>
        <v>-</v>
      </c>
      <c r="ACA108" s="545" t="str">
        <f t="shared" ca="1" si="568"/>
        <v>-</v>
      </c>
      <c r="ACB108" s="545" t="str">
        <f t="shared" ca="1" si="568"/>
        <v>-</v>
      </c>
      <c r="ACC108" s="545" t="str">
        <f t="shared" ca="1" si="568"/>
        <v>-</v>
      </c>
      <c r="ACD108" s="545" t="str">
        <f t="shared" ca="1" si="568"/>
        <v>-</v>
      </c>
      <c r="ACE108" s="545" t="str">
        <f t="shared" ca="1" si="568"/>
        <v>-</v>
      </c>
      <c r="ACF108" s="545" t="str">
        <f t="shared" ca="1" si="569"/>
        <v>-</v>
      </c>
      <c r="ACG108" s="545" t="str">
        <f t="shared" ca="1" si="569"/>
        <v>-</v>
      </c>
      <c r="ACH108" s="545" t="str">
        <f t="shared" ca="1" si="569"/>
        <v>-</v>
      </c>
      <c r="ACI108" s="545" t="str">
        <f t="shared" ca="1" si="569"/>
        <v>-</v>
      </c>
      <c r="ACJ108" s="545" t="str">
        <f t="shared" ca="1" si="569"/>
        <v>-</v>
      </c>
      <c r="ACK108" s="545" t="str">
        <f t="shared" ca="1" si="569"/>
        <v>-</v>
      </c>
      <c r="ACL108" s="545" t="b">
        <f t="shared" ca="1" si="569"/>
        <v>1</v>
      </c>
      <c r="ACM108" s="545" t="str">
        <f t="shared" ca="1" si="569"/>
        <v>-</v>
      </c>
      <c r="ACN108" s="545" t="str">
        <f t="shared" ca="1" si="569"/>
        <v>-</v>
      </c>
      <c r="ACO108" s="545" t="str">
        <f t="shared" ca="1" si="569"/>
        <v>-</v>
      </c>
      <c r="ACP108" s="545" t="str">
        <f t="shared" ca="1" si="570"/>
        <v>-</v>
      </c>
      <c r="ACQ108" s="545" t="str">
        <f t="shared" ca="1" si="570"/>
        <v>-</v>
      </c>
      <c r="ACR108" s="545" t="str">
        <f t="shared" ca="1" si="570"/>
        <v>-</v>
      </c>
      <c r="ACS108" s="545" t="str">
        <f t="shared" ca="1" si="570"/>
        <v>-</v>
      </c>
      <c r="ACT108" s="545" t="str">
        <f t="shared" ca="1" si="570"/>
        <v>-</v>
      </c>
      <c r="ACU108" s="545" t="str">
        <f t="shared" ca="1" si="570"/>
        <v>-</v>
      </c>
      <c r="ACV108" s="545" t="str">
        <f t="shared" ca="1" si="570"/>
        <v>-</v>
      </c>
      <c r="ACW108" s="545" t="str">
        <f t="shared" ca="1" si="570"/>
        <v>-</v>
      </c>
      <c r="ACX108" s="545" t="str">
        <f t="shared" ca="1" si="570"/>
        <v>-</v>
      </c>
      <c r="ACY108" s="545" t="str">
        <f t="shared" ca="1" si="570"/>
        <v>-</v>
      </c>
      <c r="ACZ108" s="545" t="str">
        <f t="shared" ca="1" si="571"/>
        <v>-</v>
      </c>
      <c r="ADA108" s="545" t="str">
        <f t="shared" ca="1" si="571"/>
        <v>-</v>
      </c>
      <c r="ADB108" s="545" t="str">
        <f t="shared" ca="1" si="571"/>
        <v>-</v>
      </c>
      <c r="ADC108" s="545" t="str">
        <f t="shared" ca="1" si="571"/>
        <v>-</v>
      </c>
      <c r="ADD108" s="545" t="b">
        <f t="shared" ca="1" si="571"/>
        <v>1</v>
      </c>
      <c r="ADE108" s="545" t="str">
        <f t="shared" ca="1" si="571"/>
        <v>-</v>
      </c>
      <c r="ADF108" s="545" t="str">
        <f t="shared" ca="1" si="571"/>
        <v>-</v>
      </c>
      <c r="ADG108" s="545" t="str">
        <f t="shared" ca="1" si="571"/>
        <v>-</v>
      </c>
      <c r="ADH108" s="545" t="str">
        <f t="shared" ca="1" si="571"/>
        <v>-</v>
      </c>
      <c r="ADI108" s="545" t="str">
        <f t="shared" ca="1" si="571"/>
        <v>-</v>
      </c>
      <c r="ADJ108" s="545" t="str">
        <f t="shared" ca="1" si="572"/>
        <v>-</v>
      </c>
      <c r="ADK108" s="545" t="str">
        <f t="shared" ca="1" si="572"/>
        <v>-</v>
      </c>
      <c r="ADL108" s="545" t="str">
        <f t="shared" ca="1" si="572"/>
        <v>-</v>
      </c>
      <c r="ADM108" s="545" t="str">
        <f t="shared" ca="1" si="572"/>
        <v>-</v>
      </c>
      <c r="ADN108" s="545" t="str">
        <f t="shared" ca="1" si="572"/>
        <v>-</v>
      </c>
      <c r="ADO108" s="545" t="str">
        <f t="shared" ca="1" si="572"/>
        <v>-</v>
      </c>
      <c r="ADP108" s="545" t="str">
        <f t="shared" ca="1" si="572"/>
        <v>-</v>
      </c>
      <c r="ADQ108" s="545" t="str">
        <f t="shared" ca="1" si="572"/>
        <v>-</v>
      </c>
      <c r="ADR108" s="545" t="str">
        <f t="shared" ca="1" si="572"/>
        <v>-</v>
      </c>
      <c r="ADS108" s="545" t="str">
        <f t="shared" ca="1" si="572"/>
        <v>-</v>
      </c>
      <c r="ADT108" s="545" t="str">
        <f t="shared" ca="1" si="573"/>
        <v>-</v>
      </c>
      <c r="ADU108" s="545" t="str">
        <f t="shared" ca="1" si="573"/>
        <v>-</v>
      </c>
      <c r="ADV108" s="545" t="b">
        <f t="shared" ca="1" si="573"/>
        <v>1</v>
      </c>
      <c r="ADW108" s="545" t="str">
        <f t="shared" ca="1" si="573"/>
        <v>-</v>
      </c>
      <c r="ADX108" s="545" t="str">
        <f t="shared" ca="1" si="573"/>
        <v>-</v>
      </c>
      <c r="ADY108" s="545" t="str">
        <f t="shared" ca="1" si="573"/>
        <v>-</v>
      </c>
      <c r="ADZ108" s="545" t="str">
        <f t="shared" ca="1" si="573"/>
        <v>-</v>
      </c>
      <c r="AEA108" s="545" t="str">
        <f t="shared" ca="1" si="573"/>
        <v>-</v>
      </c>
      <c r="AEB108" s="545" t="str">
        <f t="shared" ca="1" si="573"/>
        <v>-</v>
      </c>
      <c r="AEC108" s="545" t="str">
        <f t="shared" ca="1" si="573"/>
        <v>-</v>
      </c>
      <c r="AED108" s="545" t="str">
        <f t="shared" ca="1" si="574"/>
        <v>-</v>
      </c>
      <c r="AEE108" s="545" t="str">
        <f t="shared" ca="1" si="574"/>
        <v>-</v>
      </c>
      <c r="AEF108" s="545" t="str">
        <f t="shared" ca="1" si="574"/>
        <v>-</v>
      </c>
      <c r="AEG108" s="545" t="str">
        <f t="shared" ca="1" si="574"/>
        <v>-</v>
      </c>
      <c r="AEH108" s="545" t="str">
        <f t="shared" ca="1" si="574"/>
        <v>-</v>
      </c>
      <c r="AEI108" s="545" t="str">
        <f t="shared" ca="1" si="574"/>
        <v>-</v>
      </c>
      <c r="AEJ108" s="545" t="str">
        <f t="shared" ca="1" si="574"/>
        <v>-</v>
      </c>
      <c r="AEK108" s="545" t="str">
        <f t="shared" ca="1" si="574"/>
        <v>-</v>
      </c>
      <c r="AEL108" s="545" t="str">
        <f t="shared" ca="1" si="574"/>
        <v>-</v>
      </c>
      <c r="AEM108" s="545" t="str">
        <f t="shared" ca="1" si="574"/>
        <v>-</v>
      </c>
      <c r="AEN108" s="535" cm="1">
        <f t="array" aca="1" ref="AEN108" ca="1">INDEX(AEN$13:AEN107,$B108+1,1)</f>
        <v>0</v>
      </c>
      <c r="AEO108" s="483">
        <v>0</v>
      </c>
    </row>
    <row r="109" spans="1:821" outlineLevel="2">
      <c r="A109" s="18">
        <f t="shared" si="226"/>
        <v>96</v>
      </c>
      <c r="B109" s="18"/>
      <c r="D109" s="12"/>
      <c r="E109" t="b">
        <v>0</v>
      </c>
      <c r="H109" s="111"/>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11"/>
      <c r="AF109" s="111"/>
      <c r="AG109" s="111"/>
      <c r="AH109" s="111"/>
      <c r="AI109" s="18"/>
      <c r="AJ109" s="18"/>
      <c r="AK109" s="18"/>
      <c r="AL109" s="18"/>
      <c r="AM109" s="18"/>
      <c r="AN109" s="111"/>
      <c r="AO109" s="111"/>
      <c r="AP109" s="111"/>
      <c r="AQ109" s="111"/>
      <c r="AR109" s="111"/>
      <c r="AS109" s="111"/>
      <c r="AT109" s="111"/>
      <c r="AU109" s="111"/>
      <c r="AV109" s="111"/>
      <c r="AW109" s="111"/>
      <c r="AX109" s="111"/>
      <c r="AY109" s="111"/>
      <c r="AZ109" s="111"/>
      <c r="BA109" s="202" t="str">
        <f>"blank "&amp;TEXT(ROW($A109),"0")</f>
        <v>blank 109</v>
      </c>
      <c r="BB109" s="8" t="str">
        <f ca="1">IF(COUNTIF($BA$13:$BA109,$BA109)=1,"-","Dup")</f>
        <v>-</v>
      </c>
      <c r="BC109" s="18"/>
      <c r="BD109" s="517"/>
      <c r="BE109" s="517"/>
      <c r="BF109" s="517"/>
      <c r="BG109" s="517"/>
      <c r="BH109" s="517"/>
      <c r="BI109" s="517"/>
      <c r="BJ109" s="517"/>
      <c r="BK109" s="517"/>
      <c r="BL109" s="517"/>
      <c r="BM109" s="18"/>
      <c r="BN109" s="517"/>
      <c r="BO109" s="517"/>
      <c r="BP109" s="517"/>
      <c r="BQ109" s="517"/>
      <c r="BR109" s="517"/>
      <c r="BS109" s="517"/>
      <c r="BT109" s="517"/>
      <c r="BU109" s="517"/>
      <c r="BV109" s="517"/>
      <c r="BW109" s="517"/>
      <c r="BX109" s="517"/>
      <c r="BY109" s="517"/>
      <c r="BZ109" s="517"/>
      <c r="CA109" s="517"/>
      <c r="CB109" s="517"/>
      <c r="CC109" s="517"/>
      <c r="CD109" s="517"/>
      <c r="CE109" s="517"/>
      <c r="CF109" s="18"/>
      <c r="CG109" s="517"/>
      <c r="CH109" s="517"/>
      <c r="CI109" s="517"/>
      <c r="CJ109" s="517"/>
      <c r="CK109" s="517"/>
      <c r="CL109" s="517"/>
      <c r="CM109" s="517"/>
      <c r="CN109" s="517"/>
      <c r="CO109" s="517"/>
      <c r="CP109" s="517"/>
      <c r="CQ109" s="517"/>
      <c r="CR109" s="517"/>
      <c r="CS109" s="517"/>
      <c r="CT109" s="517"/>
      <c r="CU109" s="517"/>
      <c r="CV109" s="517"/>
      <c r="CW109" s="517"/>
      <c r="CX109" s="517"/>
      <c r="CY109" s="517"/>
      <c r="CZ109" s="517"/>
      <c r="DA109" s="517"/>
      <c r="DB109" s="517"/>
      <c r="DC109" s="18"/>
      <c r="DD109" s="517"/>
      <c r="DE109" s="517"/>
      <c r="DF109" s="517"/>
      <c r="DG109" s="517"/>
      <c r="DH109" s="518"/>
      <c r="DI109" s="517"/>
      <c r="DJ109" s="517"/>
      <c r="DK109" s="517"/>
      <c r="DL109" s="517"/>
      <c r="DM109" s="517"/>
      <c r="DN109" s="517"/>
      <c r="DO109" s="517"/>
      <c r="DP109" s="517"/>
      <c r="DQ109" s="517"/>
      <c r="DR109" s="517"/>
      <c r="DS109" s="517"/>
      <c r="DT109" s="517"/>
      <c r="DU109" s="517"/>
      <c r="DV109" s="517"/>
      <c r="DW109" s="517"/>
      <c r="DX109" s="517"/>
      <c r="DY109" s="517"/>
      <c r="DZ109" s="517"/>
      <c r="EA109" s="517"/>
      <c r="EB109" s="517"/>
      <c r="EC109" s="517"/>
      <c r="ED109" s="517"/>
      <c r="EE109" s="517"/>
      <c r="EF109" s="517"/>
      <c r="EG109" s="517"/>
      <c r="EH109" s="517"/>
      <c r="EI109" s="517"/>
      <c r="EJ109" s="517"/>
      <c r="EK109" s="517"/>
      <c r="EL109" s="517"/>
      <c r="EM109" s="517"/>
      <c r="EN109" s="517"/>
      <c r="EO109" s="517"/>
      <c r="EP109" s="517"/>
      <c r="EQ109" s="517"/>
      <c r="ER109" s="517"/>
      <c r="ES109" s="517"/>
      <c r="ET109" s="517"/>
      <c r="EU109" s="517"/>
      <c r="EV109" s="517"/>
      <c r="EW109" s="517"/>
      <c r="EX109" s="517"/>
      <c r="EY109" s="517"/>
      <c r="EZ109" s="517"/>
      <c r="FA109" s="517"/>
      <c r="FB109" s="517"/>
      <c r="FC109" s="517"/>
      <c r="FD109" s="517"/>
      <c r="FE109" s="517"/>
      <c r="FF109" s="517"/>
      <c r="FG109" s="517"/>
      <c r="FH109" s="517"/>
      <c r="FI109" s="517"/>
      <c r="FJ109" s="517"/>
      <c r="FK109" s="517"/>
      <c r="FL109" s="517"/>
      <c r="FM109" s="517"/>
      <c r="FN109" s="517"/>
      <c r="FO109" s="517"/>
      <c r="FP109" s="517"/>
      <c r="FQ109" s="517"/>
      <c r="FR109" s="517"/>
      <c r="FS109" s="517"/>
      <c r="FT109" s="517"/>
      <c r="FU109" s="517"/>
      <c r="FV109" s="517"/>
      <c r="FW109" s="517"/>
      <c r="FX109" s="517"/>
      <c r="FY109" s="517"/>
      <c r="FZ109" s="517"/>
      <c r="GA109" s="517"/>
      <c r="GB109" s="517"/>
      <c r="GC109" s="517"/>
      <c r="GD109" s="517"/>
      <c r="GE109" s="517"/>
      <c r="GF109" s="517"/>
      <c r="GG109" s="517"/>
      <c r="GH109" s="517"/>
      <c r="GI109" s="517"/>
      <c r="GJ109" s="517"/>
      <c r="GK109" s="517"/>
      <c r="GL109" s="517"/>
      <c r="GM109" s="517"/>
      <c r="GN109" s="517"/>
      <c r="GO109" s="517"/>
      <c r="GP109" s="517"/>
      <c r="GQ109" s="517"/>
      <c r="GR109" s="18"/>
      <c r="GS109" s="517"/>
      <c r="GT109" s="517"/>
      <c r="GU109" s="517"/>
      <c r="GV109" s="517"/>
      <c r="GW109" s="517"/>
      <c r="GX109" s="517"/>
      <c r="GY109" s="517"/>
      <c r="GZ109" s="517"/>
      <c r="HA109" s="517"/>
      <c r="HB109" s="517"/>
      <c r="HC109" s="517"/>
      <c r="HD109" s="517"/>
      <c r="HE109" s="517"/>
      <c r="HF109" s="517"/>
      <c r="HG109" s="517"/>
      <c r="HH109" s="517"/>
      <c r="HI109" s="517"/>
      <c r="HJ109" s="517"/>
      <c r="HK109" s="517"/>
      <c r="HL109" s="517"/>
      <c r="HM109" s="517"/>
      <c r="HN109" s="517"/>
      <c r="HO109" s="517"/>
      <c r="HP109" s="517"/>
      <c r="HQ109" s="517"/>
      <c r="HR109" s="517"/>
      <c r="HS109" s="517"/>
      <c r="HT109" s="517"/>
      <c r="HU109" s="517"/>
      <c r="HV109" s="517"/>
      <c r="HW109" s="517"/>
      <c r="HX109" s="517"/>
      <c r="HY109" s="517"/>
      <c r="HZ109" s="517"/>
      <c r="IA109" s="517"/>
      <c r="IB109" s="517"/>
      <c r="IC109" s="517"/>
      <c r="ID109" s="517"/>
      <c r="IE109" s="517"/>
      <c r="IF109" s="517"/>
      <c r="IG109" s="517"/>
      <c r="IH109" s="517"/>
      <c r="II109" s="517"/>
      <c r="IJ109" s="517"/>
      <c r="IK109" s="18"/>
      <c r="IL109" s="517"/>
      <c r="IM109" s="517"/>
      <c r="IN109" s="517"/>
      <c r="IO109" s="517"/>
      <c r="IP109" s="517"/>
      <c r="IQ109" s="517"/>
      <c r="IR109" s="517"/>
      <c r="IS109" s="517"/>
      <c r="IT109" s="517"/>
      <c r="IU109" s="517"/>
      <c r="IV109" s="517"/>
      <c r="IW109" s="517"/>
      <c r="IX109" s="517"/>
      <c r="IY109" s="517"/>
      <c r="IZ109" s="517"/>
      <c r="JA109" s="517"/>
      <c r="JB109" s="517"/>
      <c r="JC109" s="517"/>
      <c r="JD109" s="517"/>
      <c r="JE109" s="517"/>
      <c r="JF109" s="517"/>
      <c r="JG109" s="517"/>
      <c r="JH109" s="517"/>
      <c r="JI109" s="517"/>
      <c r="JJ109" s="517"/>
      <c r="JK109" s="517"/>
      <c r="JL109" s="517"/>
      <c r="JM109" s="517"/>
      <c r="JN109" s="517"/>
      <c r="JO109" s="517"/>
      <c r="JP109" s="517"/>
      <c r="JQ109" s="517"/>
      <c r="JR109" s="517"/>
      <c r="JS109" s="517"/>
      <c r="JT109" s="517"/>
      <c r="JU109" s="517"/>
      <c r="JV109" s="517"/>
      <c r="JW109" s="517"/>
      <c r="JX109" s="517"/>
      <c r="JY109" s="517"/>
      <c r="JZ109" s="517"/>
      <c r="KA109" s="517"/>
      <c r="KB109" s="517"/>
      <c r="KC109" s="517"/>
      <c r="KD109" s="517"/>
      <c r="KE109" s="517"/>
      <c r="KF109" s="517"/>
      <c r="KG109" s="517"/>
      <c r="KH109" s="517"/>
      <c r="KI109" s="517"/>
      <c r="KJ109" s="517"/>
      <c r="KK109" s="517"/>
      <c r="KL109" s="517"/>
      <c r="KM109" s="517"/>
      <c r="KN109" s="517"/>
      <c r="KO109" s="517"/>
      <c r="KP109" s="517"/>
      <c r="KQ109" s="517"/>
      <c r="KR109" s="517"/>
      <c r="KS109" s="517"/>
      <c r="KT109" s="517"/>
      <c r="KU109" s="517"/>
      <c r="KV109" s="517"/>
      <c r="KW109" s="517"/>
      <c r="KX109" s="517"/>
      <c r="KY109" s="517"/>
      <c r="KZ109" s="517"/>
      <c r="LA109" s="517"/>
      <c r="LB109" s="517"/>
      <c r="LC109" s="517"/>
      <c r="LD109" s="517"/>
      <c r="LE109" s="517"/>
      <c r="LF109" s="517"/>
      <c r="LG109" s="517"/>
      <c r="LH109" s="517"/>
      <c r="LI109" s="517"/>
      <c r="LJ109" s="517"/>
      <c r="LK109" s="517"/>
      <c r="LL109" s="517"/>
      <c r="LM109" s="517"/>
      <c r="LN109" s="517"/>
      <c r="LO109" s="517"/>
      <c r="LP109" s="517"/>
      <c r="LQ109" s="517"/>
      <c r="LR109" s="517"/>
      <c r="LS109" s="517"/>
      <c r="LT109" s="517"/>
      <c r="LU109" s="517"/>
      <c r="LV109" s="517"/>
      <c r="LW109" s="517"/>
      <c r="LX109" s="517"/>
      <c r="LY109" s="517"/>
      <c r="LZ109" s="517"/>
      <c r="MA109" s="517"/>
      <c r="MB109" s="517"/>
      <c r="MC109" s="517"/>
      <c r="MD109" s="517"/>
      <c r="ME109" s="517"/>
      <c r="MF109" s="517"/>
      <c r="MG109" s="517"/>
      <c r="MH109" s="517"/>
      <c r="MI109" s="517"/>
      <c r="MJ109" s="517"/>
      <c r="MK109" s="517"/>
      <c r="ML109" s="517"/>
      <c r="MM109" s="517"/>
      <c r="MN109" s="517"/>
      <c r="MO109" s="517"/>
      <c r="MP109" s="517"/>
      <c r="MQ109" s="517"/>
      <c r="MR109" s="517"/>
      <c r="MS109" s="517"/>
      <c r="MT109" s="517"/>
      <c r="MU109" s="517"/>
      <c r="MV109" s="517"/>
      <c r="MW109" s="517"/>
      <c r="MX109" s="517"/>
      <c r="MY109" s="517"/>
      <c r="MZ109" s="517"/>
      <c r="NA109" s="517"/>
      <c r="NB109" s="517"/>
      <c r="NC109" s="517"/>
      <c r="ND109" s="517"/>
      <c r="NE109" s="517"/>
      <c r="NF109" s="517"/>
      <c r="NG109" s="517"/>
      <c r="NH109" s="517"/>
      <c r="NI109" s="517"/>
      <c r="NJ109" s="517"/>
      <c r="NK109" s="517"/>
      <c r="NL109" s="517"/>
      <c r="NM109" s="517"/>
      <c r="NN109" s="517"/>
      <c r="NO109" s="517"/>
      <c r="NP109" s="517"/>
      <c r="NQ109" s="517"/>
      <c r="NR109" s="517"/>
      <c r="NS109" s="517"/>
      <c r="NT109" s="517"/>
      <c r="NU109" s="517"/>
      <c r="NV109" s="517"/>
      <c r="NW109" s="517"/>
      <c r="NX109" s="517"/>
      <c r="NY109" s="517"/>
      <c r="NZ109" s="517"/>
      <c r="OA109" s="517"/>
      <c r="OB109" s="517"/>
      <c r="OC109" s="517"/>
      <c r="OD109" s="517"/>
      <c r="OE109" s="517"/>
      <c r="OF109" s="517"/>
      <c r="OG109" s="517"/>
      <c r="OH109" s="517"/>
      <c r="OI109" s="517"/>
      <c r="OJ109" s="517"/>
      <c r="OK109" s="517"/>
      <c r="OL109" s="517"/>
      <c r="OM109" s="517"/>
      <c r="ON109" s="517"/>
      <c r="OO109" s="517"/>
      <c r="OP109" s="517"/>
      <c r="OQ109" s="517"/>
      <c r="OR109" s="517"/>
      <c r="OS109" s="517"/>
      <c r="OT109" s="517"/>
      <c r="OU109" s="517"/>
      <c r="OV109" s="517"/>
      <c r="OW109" s="517"/>
      <c r="OX109" s="517"/>
      <c r="OY109" s="517"/>
      <c r="OZ109" s="517"/>
      <c r="PA109" s="517"/>
      <c r="PB109" s="517"/>
      <c r="PC109" s="517"/>
      <c r="PD109" s="517"/>
      <c r="PE109" s="517"/>
      <c r="PF109" s="517"/>
      <c r="PG109" s="517"/>
      <c r="PH109" s="517"/>
      <c r="PI109" s="517"/>
      <c r="PJ109" s="517"/>
      <c r="PK109" s="517"/>
      <c r="PL109" s="517"/>
      <c r="PM109" s="517"/>
      <c r="PN109" s="517"/>
      <c r="PO109" s="517"/>
      <c r="PP109" s="517"/>
      <c r="PQ109" s="517"/>
      <c r="PR109" s="517"/>
      <c r="PS109" s="517"/>
      <c r="PT109" s="517"/>
      <c r="PU109" s="517"/>
      <c r="PV109" s="517"/>
      <c r="PW109" s="517"/>
      <c r="PX109" s="517"/>
      <c r="PY109" s="517"/>
      <c r="PZ109" s="517"/>
      <c r="QA109" s="517"/>
      <c r="QB109" s="517"/>
      <c r="QC109" s="517"/>
      <c r="QD109" s="517"/>
      <c r="QE109" s="517"/>
      <c r="QF109" s="517"/>
      <c r="QG109" s="517"/>
      <c r="QH109" s="517"/>
      <c r="QI109" s="517"/>
      <c r="QJ109" s="517"/>
      <c r="QK109" s="517"/>
      <c r="QL109" s="517"/>
      <c r="QM109" s="517"/>
      <c r="QN109" s="517"/>
      <c r="QO109" s="517"/>
      <c r="QP109" s="517"/>
      <c r="QQ109" s="517"/>
      <c r="QR109" s="517"/>
      <c r="QS109" s="517"/>
      <c r="QT109" s="517"/>
      <c r="QU109" s="517"/>
      <c r="QV109" s="517"/>
      <c r="QW109" s="517"/>
      <c r="QX109" s="517"/>
      <c r="QY109" s="517"/>
      <c r="QZ109" s="517"/>
      <c r="RA109" s="517"/>
      <c r="RB109" s="517"/>
      <c r="RC109" s="517"/>
      <c r="RD109" s="517"/>
      <c r="RE109" s="517"/>
      <c r="RF109" s="517"/>
      <c r="RG109" s="517"/>
      <c r="RH109" s="517"/>
      <c r="RI109" s="517"/>
      <c r="RJ109" s="517"/>
      <c r="RK109" s="517"/>
      <c r="RL109" s="517"/>
      <c r="RM109" s="517"/>
      <c r="RN109" s="517"/>
      <c r="RO109" s="517"/>
      <c r="RP109" s="517"/>
      <c r="RQ109" s="517"/>
      <c r="RR109" s="517"/>
      <c r="RS109" s="517"/>
      <c r="RT109" s="517"/>
      <c r="RU109" s="517"/>
      <c r="RV109" s="517"/>
      <c r="RW109" s="517"/>
      <c r="RX109" s="517"/>
      <c r="RY109" s="517"/>
      <c r="RZ109" s="517"/>
      <c r="SA109" s="517"/>
      <c r="SB109" s="517"/>
      <c r="SC109" s="517"/>
      <c r="SD109" s="517"/>
      <c r="SE109" s="517"/>
      <c r="SF109" s="517"/>
      <c r="SG109" s="517"/>
      <c r="SH109" s="517"/>
      <c r="SI109" s="517"/>
      <c r="SJ109" s="517"/>
      <c r="SK109" s="517"/>
      <c r="SL109" s="517"/>
      <c r="SM109" s="517"/>
      <c r="SN109" s="517"/>
      <c r="SO109" s="517"/>
      <c r="SP109" s="517"/>
      <c r="SQ109" s="517"/>
      <c r="SR109" s="517"/>
      <c r="SS109" s="517"/>
      <c r="ST109" s="517"/>
      <c r="SU109" s="517"/>
      <c r="SV109" s="517"/>
      <c r="SW109" s="517"/>
      <c r="SX109" s="517"/>
      <c r="SY109" s="517"/>
      <c r="SZ109" s="517"/>
      <c r="TA109" s="517"/>
      <c r="TB109" s="517"/>
      <c r="TC109" s="517"/>
      <c r="TD109" s="517"/>
      <c r="TE109" s="517"/>
      <c r="TF109" s="517"/>
      <c r="TG109" s="517"/>
      <c r="TH109" s="517"/>
      <c r="TI109" s="517"/>
      <c r="TJ109" s="517"/>
      <c r="TK109" s="517"/>
      <c r="TL109" s="517"/>
      <c r="TM109" s="517"/>
      <c r="TN109" s="517"/>
      <c r="TO109" s="517"/>
      <c r="TP109" s="517"/>
      <c r="TQ109" s="517"/>
      <c r="TR109" s="517"/>
      <c r="TS109" s="517"/>
      <c r="TT109" s="517"/>
      <c r="TU109" s="517"/>
      <c r="TV109" s="517"/>
      <c r="TW109" s="517"/>
      <c r="TX109" s="517"/>
      <c r="TY109" s="517"/>
      <c r="TZ109" s="517"/>
      <c r="UA109" s="517"/>
      <c r="UB109" s="517"/>
      <c r="UC109" s="517"/>
      <c r="UD109" s="517"/>
      <c r="UE109" s="517"/>
      <c r="UF109" s="517"/>
      <c r="UG109" s="517"/>
      <c r="UH109" s="517"/>
      <c r="UI109" s="517"/>
      <c r="UJ109" s="517"/>
      <c r="UK109" s="517"/>
      <c r="UL109" s="517"/>
      <c r="UM109" s="517"/>
      <c r="UN109" s="517"/>
      <c r="UO109" s="517"/>
      <c r="UP109" s="517"/>
      <c r="UQ109" s="517"/>
      <c r="UR109" s="517"/>
      <c r="US109" s="517"/>
      <c r="UT109" s="517"/>
      <c r="UU109" s="517"/>
      <c r="UV109" s="517"/>
      <c r="UW109" s="517"/>
      <c r="UX109" s="517"/>
      <c r="UY109" s="517"/>
      <c r="UZ109" s="517"/>
      <c r="VA109" s="517"/>
      <c r="VB109" s="517"/>
      <c r="VC109" s="517"/>
      <c r="VD109" s="517"/>
      <c r="VE109" s="517"/>
      <c r="VF109" s="517"/>
      <c r="VG109" s="517"/>
      <c r="VH109" s="517"/>
      <c r="VI109" s="517"/>
      <c r="VJ109" s="517"/>
      <c r="VK109" s="517"/>
      <c r="VL109" s="517"/>
      <c r="VM109" s="517"/>
      <c r="VN109" s="517"/>
      <c r="VO109" s="517"/>
      <c r="VP109" s="517"/>
      <c r="VQ109" s="517"/>
      <c r="VR109" s="517"/>
      <c r="VS109" s="517"/>
      <c r="VT109" s="517"/>
      <c r="VU109" s="517"/>
      <c r="VV109" s="517"/>
      <c r="VW109" s="517"/>
      <c r="VX109" s="517"/>
      <c r="VY109" s="517"/>
      <c r="VZ109" s="517"/>
      <c r="WA109" s="517"/>
      <c r="WB109" s="517"/>
      <c r="WC109" s="517"/>
      <c r="WD109" s="517"/>
      <c r="WE109" s="517"/>
      <c r="WF109" s="517"/>
      <c r="WG109" s="517"/>
      <c r="WH109" s="517"/>
      <c r="WI109" s="517"/>
      <c r="WJ109" s="517"/>
      <c r="WK109" s="517"/>
      <c r="WL109" s="517"/>
      <c r="WM109" s="517"/>
      <c r="WN109" s="18"/>
      <c r="WO109" s="517"/>
      <c r="WP109" s="517"/>
      <c r="WQ109" s="517"/>
      <c r="WR109" s="517"/>
      <c r="WS109" s="517"/>
      <c r="WT109" s="517"/>
      <c r="WU109" s="517"/>
      <c r="WV109" s="517"/>
      <c r="WW109" s="517"/>
      <c r="WX109" s="517"/>
      <c r="WY109" s="517"/>
      <c r="WZ109" s="517"/>
      <c r="XA109" s="517"/>
      <c r="XB109" s="517"/>
      <c r="XC109" s="517"/>
      <c r="XD109" s="517"/>
      <c r="XE109" s="517"/>
      <c r="XF109" s="517"/>
      <c r="XG109" s="517"/>
      <c r="XH109" s="18"/>
      <c r="XI109" s="517"/>
      <c r="XJ109" s="517"/>
      <c r="XK109" s="517"/>
      <c r="XL109" s="517"/>
      <c r="XM109" s="517"/>
      <c r="XN109" s="517"/>
      <c r="XO109" s="517"/>
      <c r="XP109" s="517"/>
      <c r="XQ109" s="517"/>
      <c r="XR109" s="517"/>
      <c r="XS109" s="517"/>
      <c r="XT109" s="517"/>
      <c r="XU109" s="517"/>
      <c r="XV109" s="517"/>
      <c r="XW109" s="517"/>
      <c r="XX109" s="517"/>
      <c r="XY109" s="517"/>
      <c r="XZ109" s="517"/>
      <c r="YA109" s="517"/>
      <c r="YB109" s="18"/>
      <c r="YC109" s="517"/>
      <c r="YD109" s="517"/>
      <c r="YE109" s="517"/>
      <c r="YF109" s="517"/>
      <c r="YG109" s="517"/>
      <c r="YH109" s="517"/>
      <c r="YI109" s="517"/>
      <c r="YJ109" s="517"/>
      <c r="YK109" s="517"/>
      <c r="YL109" s="517"/>
      <c r="YM109" s="517"/>
      <c r="YN109" s="517"/>
      <c r="YO109" s="517"/>
      <c r="YP109" s="517"/>
      <c r="YQ109" s="517"/>
      <c r="YR109" s="18"/>
      <c r="YS109" s="517"/>
      <c r="YT109" s="517"/>
      <c r="YU109" s="18"/>
      <c r="YV109" s="517"/>
      <c r="YW109" s="517"/>
      <c r="YX109" s="517"/>
      <c r="YY109" s="517"/>
      <c r="YZ109" s="517"/>
      <c r="ZA109" s="517"/>
      <c r="ZB109" s="517"/>
      <c r="ZC109" s="518"/>
      <c r="ZD109" s="518"/>
      <c r="ZE109" s="517"/>
      <c r="ZF109" s="517"/>
      <c r="ZG109" s="517"/>
      <c r="ZH109" s="517"/>
      <c r="ZI109" s="517"/>
      <c r="ZJ109" s="517"/>
      <c r="ZK109" s="517"/>
      <c r="ZL109" s="517"/>
      <c r="ZM109" s="517"/>
      <c r="ZN109" s="517"/>
      <c r="ZO109" s="517"/>
      <c r="ZP109" s="517"/>
      <c r="ZQ109" s="517"/>
      <c r="ZR109" s="517"/>
      <c r="ZS109" s="517"/>
      <c r="ZT109" s="517"/>
      <c r="ZU109" s="517"/>
      <c r="ZV109" s="517"/>
      <c r="ZW109" s="517"/>
      <c r="ZX109" s="517"/>
      <c r="ZY109" s="517"/>
      <c r="ZZ109" s="517"/>
      <c r="AAA109" s="517"/>
      <c r="AAB109" s="517"/>
      <c r="AAC109" s="517"/>
      <c r="AAD109" s="517"/>
      <c r="AAE109" s="517"/>
      <c r="AAF109" s="517"/>
      <c r="AAG109" s="517"/>
      <c r="AAH109" s="517"/>
      <c r="AAI109" s="517"/>
      <c r="AAJ109" s="517"/>
      <c r="AAK109" s="517"/>
      <c r="AAL109" s="517"/>
      <c r="AAM109" s="517"/>
      <c r="AAN109" s="517"/>
      <c r="AAO109" s="517"/>
      <c r="AAP109" s="517"/>
      <c r="AAQ109" s="517"/>
      <c r="AAR109" s="517"/>
      <c r="AAS109" s="517"/>
      <c r="AAT109" s="517"/>
      <c r="AAU109" s="517"/>
      <c r="AAV109" s="517"/>
      <c r="AAW109" s="517"/>
      <c r="AAX109" s="517"/>
      <c r="AAY109" s="517"/>
      <c r="AAZ109" s="517"/>
      <c r="ABA109" s="18"/>
      <c r="ABB109" s="517"/>
      <c r="ABC109" s="517"/>
      <c r="ABD109" s="517"/>
      <c r="ABE109" s="517"/>
      <c r="ABF109" s="517"/>
      <c r="ABG109" s="517"/>
      <c r="ABH109" s="517"/>
      <c r="ABI109" s="517"/>
      <c r="ABJ109" s="517"/>
      <c r="ABK109" s="517"/>
      <c r="ABL109" s="517"/>
      <c r="ABM109" s="517"/>
      <c r="ABN109" s="517"/>
      <c r="ABO109" s="517"/>
      <c r="ABP109" s="517"/>
      <c r="ABQ109" s="517"/>
      <c r="ABR109" s="517"/>
      <c r="ABS109" s="517"/>
      <c r="ABT109" s="517"/>
      <c r="ABU109" s="517"/>
      <c r="ABV109" s="517"/>
      <c r="ABW109" s="517"/>
      <c r="ABX109" s="517"/>
      <c r="ABY109" s="517"/>
      <c r="ABZ109" s="517"/>
      <c r="ACA109" s="517"/>
      <c r="ACB109" s="517"/>
      <c r="ACC109" s="517"/>
      <c r="ACD109" s="517"/>
      <c r="ACE109" s="517"/>
      <c r="ACF109" s="517"/>
      <c r="ACG109" s="517"/>
      <c r="ACH109" s="517"/>
      <c r="ACI109" s="517"/>
      <c r="ACJ109" s="517"/>
      <c r="ACK109" s="517"/>
      <c r="ACL109" s="517"/>
      <c r="ACM109" s="517"/>
      <c r="ACN109" s="517"/>
      <c r="ACO109" s="517"/>
      <c r="ACP109" s="517"/>
      <c r="ACQ109" s="517"/>
      <c r="ACR109" s="517"/>
      <c r="ACS109" s="517"/>
      <c r="ACT109" s="517"/>
      <c r="ACU109" s="517"/>
      <c r="ACV109" s="517"/>
      <c r="ACW109" s="517"/>
      <c r="ACX109" s="517"/>
      <c r="ACY109" s="517"/>
      <c r="ACZ109" s="517"/>
      <c r="ADA109" s="517"/>
      <c r="ADB109" s="517"/>
      <c r="ADC109" s="517"/>
      <c r="ADD109" s="517"/>
      <c r="ADE109" s="517"/>
      <c r="ADF109" s="517"/>
      <c r="ADG109" s="517"/>
      <c r="ADH109" s="517"/>
      <c r="ADI109" s="517"/>
      <c r="ADJ109" s="517"/>
      <c r="ADK109" s="517"/>
      <c r="ADL109" s="517"/>
      <c r="ADM109" s="517"/>
      <c r="ADN109" s="517"/>
      <c r="ADO109" s="517"/>
      <c r="ADP109" s="517"/>
      <c r="ADQ109" s="517"/>
      <c r="ADR109" s="517"/>
      <c r="ADS109" s="517"/>
      <c r="ADT109" s="517"/>
      <c r="ADU109" s="517"/>
      <c r="ADV109" s="517"/>
      <c r="ADW109" s="517"/>
      <c r="ADX109" s="517"/>
      <c r="ADY109" s="517"/>
      <c r="ADZ109" s="517"/>
      <c r="AEA109" s="517"/>
      <c r="AEB109" s="517"/>
      <c r="AEC109" s="517"/>
      <c r="AED109" s="517"/>
      <c r="AEE109" s="517"/>
      <c r="AEF109" s="517"/>
      <c r="AEG109" s="517"/>
      <c r="AEH109" s="517"/>
      <c r="AEI109" s="517"/>
      <c r="AEJ109" s="517"/>
      <c r="AEK109" s="517"/>
      <c r="AEL109" s="517"/>
      <c r="AEM109" s="517"/>
      <c r="AEN109" s="517"/>
      <c r="AEO109" s="483">
        <v>0</v>
      </c>
    </row>
    <row r="110" spans="1:821">
      <c r="A110" s="18">
        <f t="shared" ref="A110:A129" si="589">ROW(A110)-ROW($A$13)</f>
        <v>97</v>
      </c>
      <c r="B110" s="18"/>
      <c r="C110" s="11">
        <v>3000</v>
      </c>
      <c r="D110" s="444"/>
      <c r="E110" t="b">
        <v>0</v>
      </c>
      <c r="H110" s="25" t="s">
        <v>1708</v>
      </c>
      <c r="I110" s="111"/>
      <c r="J110" s="111"/>
      <c r="K110" s="111"/>
      <c r="L110" s="111"/>
      <c r="M110" s="111"/>
      <c r="N110" s="537">
        <v>3</v>
      </c>
      <c r="O110" s="537">
        <v>12</v>
      </c>
      <c r="P110" s="537">
        <v>3</v>
      </c>
      <c r="Q110" s="537">
        <v>4</v>
      </c>
      <c r="R110" s="537">
        <v>4</v>
      </c>
      <c r="S110" s="537">
        <v>4</v>
      </c>
      <c r="T110" s="537">
        <v>2</v>
      </c>
      <c r="U110" s="537">
        <v>1</v>
      </c>
      <c r="V110" s="111"/>
      <c r="W110" s="111"/>
      <c r="X110" s="111"/>
      <c r="Y110" s="111"/>
      <c r="Z110" s="111"/>
      <c r="AA110" s="111"/>
      <c r="AB110" s="111"/>
      <c r="AC110" s="537">
        <v>7</v>
      </c>
      <c r="AD110" s="537">
        <v>6</v>
      </c>
      <c r="AE110" s="537">
        <v>6</v>
      </c>
      <c r="AF110" s="537">
        <v>6</v>
      </c>
      <c r="AG110" s="537">
        <v>4</v>
      </c>
      <c r="AH110" s="537">
        <v>4</v>
      </c>
      <c r="AI110" s="537">
        <v>2</v>
      </c>
      <c r="AJ110" s="111"/>
      <c r="AK110" s="537">
        <v>1</v>
      </c>
      <c r="AL110" s="111"/>
      <c r="AM110" s="111"/>
      <c r="AN110" s="537">
        <v>1</v>
      </c>
      <c r="AO110" s="537">
        <v>1</v>
      </c>
      <c r="AP110" s="537">
        <v>1</v>
      </c>
      <c r="AQ110" s="111"/>
      <c r="AR110" s="111"/>
      <c r="AS110" s="537">
        <v>1</v>
      </c>
      <c r="AT110" s="537">
        <v>1</v>
      </c>
      <c r="AU110" s="111"/>
      <c r="AV110" s="111"/>
      <c r="AW110" s="111"/>
      <c r="AX110" s="111"/>
      <c r="AY110" s="661">
        <v>1</v>
      </c>
      <c r="AZ110" s="537">
        <v>1</v>
      </c>
      <c r="BA110" s="22" t="s">
        <v>3205</v>
      </c>
      <c r="BB110" s="8"/>
      <c r="BC110" s="18" t="s">
        <v>2597</v>
      </c>
      <c r="BD110" s="525"/>
      <c r="BE110" s="525"/>
      <c r="BF110" s="525"/>
      <c r="BG110" s="525"/>
      <c r="BH110" s="525"/>
      <c r="BI110" s="525"/>
      <c r="BJ110" s="525"/>
      <c r="BK110" s="525"/>
      <c r="BL110" s="525"/>
      <c r="BM110" s="18" t="s">
        <v>2597</v>
      </c>
      <c r="BN110" s="525"/>
      <c r="BO110" s="525"/>
      <c r="BP110" s="525"/>
      <c r="BQ110" s="525"/>
      <c r="BR110" s="525"/>
      <c r="BS110" s="525"/>
      <c r="BT110" s="525"/>
      <c r="BU110" s="525"/>
      <c r="BV110" s="525"/>
      <c r="BW110" s="525"/>
      <c r="BX110" s="525"/>
      <c r="BY110" s="525"/>
      <c r="BZ110" s="525"/>
      <c r="CA110" s="525"/>
      <c r="CB110" s="525"/>
      <c r="CC110" s="525"/>
      <c r="CD110" s="525"/>
      <c r="CE110" s="525"/>
      <c r="CF110" s="18" t="s">
        <v>2597</v>
      </c>
      <c r="CG110" s="525"/>
      <c r="CH110" s="525"/>
      <c r="CI110" s="525"/>
      <c r="CJ110" s="525"/>
      <c r="CK110" s="525"/>
      <c r="CL110" s="525"/>
      <c r="CM110" s="525"/>
      <c r="CN110" s="525"/>
      <c r="CO110" s="525"/>
      <c r="CP110" s="525"/>
      <c r="CQ110" s="525"/>
      <c r="CR110" s="525"/>
      <c r="CS110" s="525"/>
      <c r="CT110" s="525"/>
      <c r="CU110" s="525"/>
      <c r="CV110" s="525"/>
      <c r="CW110" s="525"/>
      <c r="CX110" s="525"/>
      <c r="CY110" s="525"/>
      <c r="CZ110" s="525"/>
      <c r="DA110" s="525"/>
      <c r="DB110" s="525"/>
      <c r="DC110" s="18" t="s">
        <v>2597</v>
      </c>
      <c r="DD110" s="525"/>
      <c r="DE110" s="525"/>
      <c r="DF110" s="525"/>
      <c r="DG110" s="525"/>
      <c r="DH110" s="542"/>
      <c r="DI110" s="525"/>
      <c r="DJ110" s="525"/>
      <c r="DK110" s="525"/>
      <c r="DL110" s="525"/>
      <c r="DM110" s="525"/>
      <c r="DN110" s="525"/>
      <c r="DO110" s="525"/>
      <c r="DP110" s="525"/>
      <c r="DQ110" s="525"/>
      <c r="DR110" s="525"/>
      <c r="DS110" s="525"/>
      <c r="DT110" s="525"/>
      <c r="DU110" s="525"/>
      <c r="DV110" s="525"/>
      <c r="DW110" s="525"/>
      <c r="DX110" s="525"/>
      <c r="DY110" s="525"/>
      <c r="DZ110" s="525"/>
      <c r="EA110" s="525"/>
      <c r="EB110" s="525"/>
      <c r="EC110" s="525"/>
      <c r="ED110" s="525"/>
      <c r="EE110" s="525"/>
      <c r="EF110" s="525"/>
      <c r="EG110" s="525"/>
      <c r="EH110" s="525"/>
      <c r="EI110" s="525"/>
      <c r="EJ110" s="525"/>
      <c r="EK110" s="525"/>
      <c r="EL110" s="525"/>
      <c r="EM110" s="525"/>
      <c r="EN110" s="525"/>
      <c r="EO110" s="525"/>
      <c r="EP110" s="525"/>
      <c r="EQ110" s="525"/>
      <c r="ER110" s="525"/>
      <c r="ES110" s="525"/>
      <c r="ET110" s="525"/>
      <c r="EU110" s="525"/>
      <c r="EV110" s="525"/>
      <c r="EW110" s="525"/>
      <c r="EX110" s="525"/>
      <c r="EY110" s="525"/>
      <c r="EZ110" s="525"/>
      <c r="FA110" s="525"/>
      <c r="FB110" s="525"/>
      <c r="FC110" s="525"/>
      <c r="FD110" s="525"/>
      <c r="FE110" s="525"/>
      <c r="FF110" s="525"/>
      <c r="FG110" s="525"/>
      <c r="FH110" s="525"/>
      <c r="FI110" s="525"/>
      <c r="FJ110" s="525"/>
      <c r="FK110" s="525"/>
      <c r="FL110" s="525"/>
      <c r="FM110" s="525"/>
      <c r="FN110" s="525"/>
      <c r="FO110" s="525"/>
      <c r="FP110" s="525"/>
      <c r="FQ110" s="525"/>
      <c r="FR110" s="525"/>
      <c r="FS110" s="525"/>
      <c r="FT110" s="525"/>
      <c r="FU110" s="525"/>
      <c r="FV110" s="525"/>
      <c r="FW110" s="525"/>
      <c r="FX110" s="525"/>
      <c r="FY110" s="525"/>
      <c r="FZ110" s="525"/>
      <c r="GA110" s="525"/>
      <c r="GB110" s="525"/>
      <c r="GC110" s="525"/>
      <c r="GD110" s="525"/>
      <c r="GE110" s="525"/>
      <c r="GF110" s="525"/>
      <c r="GG110" s="525"/>
      <c r="GH110" s="525"/>
      <c r="GI110" s="525"/>
      <c r="GJ110" s="525"/>
      <c r="GK110" s="525"/>
      <c r="GL110" s="525"/>
      <c r="GM110" s="525"/>
      <c r="GN110" s="525"/>
      <c r="GO110" s="525"/>
      <c r="GP110" s="525"/>
      <c r="GQ110" s="525"/>
      <c r="GR110" s="18" t="s">
        <v>2597</v>
      </c>
      <c r="GS110" s="525"/>
      <c r="GT110" s="525"/>
      <c r="GU110" s="525"/>
      <c r="GV110" s="525"/>
      <c r="GW110" s="525"/>
      <c r="GX110" s="525"/>
      <c r="GY110" s="525"/>
      <c r="GZ110" s="525"/>
      <c r="HA110" s="525"/>
      <c r="HB110" s="525"/>
      <c r="HC110" s="525"/>
      <c r="HD110" s="525"/>
      <c r="HE110" s="525"/>
      <c r="HF110" s="525"/>
      <c r="HG110" s="525"/>
      <c r="HH110" s="525"/>
      <c r="HI110" s="525"/>
      <c r="HJ110" s="525"/>
      <c r="HK110" s="525"/>
      <c r="HL110" s="525"/>
      <c r="HM110" s="525"/>
      <c r="HN110" s="525"/>
      <c r="HO110" s="525"/>
      <c r="HP110" s="525"/>
      <c r="HQ110" s="525"/>
      <c r="HR110" s="525"/>
      <c r="HS110" s="525"/>
      <c r="HT110" s="525"/>
      <c r="HU110" s="525"/>
      <c r="HV110" s="525"/>
      <c r="HW110" s="525"/>
      <c r="HX110" s="525"/>
      <c r="HY110" s="525"/>
      <c r="HZ110" s="525"/>
      <c r="IA110" s="525"/>
      <c r="IB110" s="525"/>
      <c r="IC110" s="525"/>
      <c r="ID110" s="525"/>
      <c r="IE110" s="525"/>
      <c r="IF110" s="525"/>
      <c r="IG110" s="525"/>
      <c r="IH110" s="525"/>
      <c r="II110" s="525"/>
      <c r="IJ110" s="525"/>
      <c r="IK110" s="18" t="s">
        <v>2597</v>
      </c>
      <c r="IL110" s="525"/>
      <c r="IM110" s="525"/>
      <c r="IN110" s="525"/>
      <c r="IO110" s="525"/>
      <c r="IP110" s="525"/>
      <c r="IQ110" s="525"/>
      <c r="IR110" s="525"/>
      <c r="IS110" s="525"/>
      <c r="IT110" s="525"/>
      <c r="IU110" s="525"/>
      <c r="IV110" s="525"/>
      <c r="IW110" s="525"/>
      <c r="IX110" s="525"/>
      <c r="IY110" s="525"/>
      <c r="IZ110" s="525"/>
      <c r="JA110" s="525"/>
      <c r="JB110" s="525"/>
      <c r="JC110" s="525"/>
      <c r="JD110" s="525"/>
      <c r="JE110" s="525"/>
      <c r="JF110" s="525"/>
      <c r="JG110" s="525"/>
      <c r="JH110" s="525"/>
      <c r="JI110" s="525"/>
      <c r="JJ110" s="525"/>
      <c r="JK110" s="525"/>
      <c r="JL110" s="525"/>
      <c r="JM110" s="525"/>
      <c r="JN110" s="525"/>
      <c r="JO110" s="525"/>
      <c r="JP110" s="525"/>
      <c r="JQ110" s="525"/>
      <c r="JR110" s="525"/>
      <c r="JS110" s="525"/>
      <c r="JT110" s="525"/>
      <c r="JU110" s="525"/>
      <c r="JV110" s="525"/>
      <c r="JW110" s="525"/>
      <c r="JX110" s="525"/>
      <c r="JY110" s="525"/>
      <c r="JZ110" s="525"/>
      <c r="KA110" s="525"/>
      <c r="KB110" s="525"/>
      <c r="KC110" s="525"/>
      <c r="KD110" s="525"/>
      <c r="KE110" s="525"/>
      <c r="KF110" s="525"/>
      <c r="KG110" s="525"/>
      <c r="KH110" s="525"/>
      <c r="KI110" s="525"/>
      <c r="KJ110" s="525"/>
      <c r="KK110" s="525"/>
      <c r="KL110" s="525"/>
      <c r="KM110" s="525"/>
      <c r="KN110" s="525"/>
      <c r="KO110" s="525"/>
      <c r="KP110" s="525"/>
      <c r="KQ110" s="525"/>
      <c r="KR110" s="525"/>
      <c r="KS110" s="525"/>
      <c r="KT110" s="525"/>
      <c r="KU110" s="525"/>
      <c r="KV110" s="525"/>
      <c r="KW110" s="525"/>
      <c r="KX110" s="525"/>
      <c r="KY110" s="525"/>
      <c r="KZ110" s="525"/>
      <c r="LA110" s="525"/>
      <c r="LB110" s="525"/>
      <c r="LC110" s="525"/>
      <c r="LD110" s="525"/>
      <c r="LE110" s="525"/>
      <c r="LF110" s="525"/>
      <c r="LG110" s="525"/>
      <c r="LH110" s="525"/>
      <c r="LI110" s="525"/>
      <c r="LJ110" s="525"/>
      <c r="LK110" s="525"/>
      <c r="LL110" s="525"/>
      <c r="LM110" s="525"/>
      <c r="LN110" s="525"/>
      <c r="LO110" s="525"/>
      <c r="LP110" s="525"/>
      <c r="LQ110" s="525"/>
      <c r="LR110" s="525"/>
      <c r="LS110" s="525"/>
      <c r="LT110" s="525"/>
      <c r="LU110" s="525"/>
      <c r="LV110" s="525"/>
      <c r="LW110" s="525"/>
      <c r="LX110" s="525"/>
      <c r="LY110" s="525"/>
      <c r="LZ110" s="525"/>
      <c r="MA110" s="525"/>
      <c r="MB110" s="525"/>
      <c r="MC110" s="525"/>
      <c r="MD110" s="525"/>
      <c r="ME110" s="525"/>
      <c r="MF110" s="525"/>
      <c r="MG110" s="525"/>
      <c r="MH110" s="525"/>
      <c r="MI110" s="525"/>
      <c r="MJ110" s="525"/>
      <c r="MK110" s="525"/>
      <c r="ML110" s="525"/>
      <c r="MM110" s="525"/>
      <c r="MN110" s="525"/>
      <c r="MO110" s="525"/>
      <c r="MP110" s="525"/>
      <c r="MQ110" s="525"/>
      <c r="MR110" s="525"/>
      <c r="MS110" s="525"/>
      <c r="MT110" s="525"/>
      <c r="MU110" s="525"/>
      <c r="MV110" s="525"/>
      <c r="MW110" s="525"/>
      <c r="MX110" s="525"/>
      <c r="MY110" s="525"/>
      <c r="MZ110" s="525"/>
      <c r="NA110" s="525"/>
      <c r="NB110" s="525"/>
      <c r="NC110" s="525"/>
      <c r="ND110" s="525"/>
      <c r="NE110" s="525"/>
      <c r="NF110" s="525"/>
      <c r="NG110" s="525"/>
      <c r="NH110" s="525"/>
      <c r="NI110" s="525"/>
      <c r="NJ110" s="525"/>
      <c r="NK110" s="525"/>
      <c r="NL110" s="525"/>
      <c r="NM110" s="525"/>
      <c r="NN110" s="525"/>
      <c r="NO110" s="525"/>
      <c r="NP110" s="525"/>
      <c r="NQ110" s="525"/>
      <c r="NR110" s="525"/>
      <c r="NS110" s="525"/>
      <c r="NT110" s="525"/>
      <c r="NU110" s="525"/>
      <c r="NV110" s="525"/>
      <c r="NW110" s="525"/>
      <c r="NX110" s="525"/>
      <c r="NY110" s="525"/>
      <c r="NZ110" s="525"/>
      <c r="OA110" s="525"/>
      <c r="OB110" s="525"/>
      <c r="OC110" s="525"/>
      <c r="OD110" s="525"/>
      <c r="OE110" s="525"/>
      <c r="OF110" s="525"/>
      <c r="OG110" s="525"/>
      <c r="OH110" s="525"/>
      <c r="OI110" s="525"/>
      <c r="OJ110" s="525"/>
      <c r="OK110" s="525"/>
      <c r="OL110" s="525"/>
      <c r="OM110" s="525"/>
      <c r="ON110" s="525"/>
      <c r="OO110" s="525"/>
      <c r="OP110" s="525"/>
      <c r="OQ110" s="525"/>
      <c r="OR110" s="525"/>
      <c r="OS110" s="525"/>
      <c r="OT110" s="525"/>
      <c r="OU110" s="525"/>
      <c r="OV110" s="525"/>
      <c r="OW110" s="525"/>
      <c r="OX110" s="525"/>
      <c r="OY110" s="525"/>
      <c r="OZ110" s="525"/>
      <c r="PA110" s="525"/>
      <c r="PB110" s="525"/>
      <c r="PC110" s="525"/>
      <c r="PD110" s="525"/>
      <c r="PE110" s="525"/>
      <c r="PF110" s="525"/>
      <c r="PG110" s="525"/>
      <c r="PH110" s="525"/>
      <c r="PI110" s="525"/>
      <c r="PJ110" s="525"/>
      <c r="PK110" s="525"/>
      <c r="PL110" s="525"/>
      <c r="PM110" s="525"/>
      <c r="PN110" s="525"/>
      <c r="PO110" s="525"/>
      <c r="PP110" s="525"/>
      <c r="PQ110" s="525"/>
      <c r="PR110" s="525"/>
      <c r="PS110" s="525"/>
      <c r="PT110" s="525"/>
      <c r="PU110" s="525"/>
      <c r="PV110" s="525"/>
      <c r="PW110" s="525"/>
      <c r="PX110" s="525"/>
      <c r="PY110" s="525"/>
      <c r="PZ110" s="525"/>
      <c r="QA110" s="525"/>
      <c r="QB110" s="525"/>
      <c r="QC110" s="525"/>
      <c r="QD110" s="525"/>
      <c r="QE110" s="525"/>
      <c r="QF110" s="525"/>
      <c r="QG110" s="525"/>
      <c r="QH110" s="525"/>
      <c r="QI110" s="525"/>
      <c r="QJ110" s="525"/>
      <c r="QK110" s="525"/>
      <c r="QL110" s="525"/>
      <c r="QM110" s="525"/>
      <c r="QN110" s="525"/>
      <c r="QO110" s="525"/>
      <c r="QP110" s="525"/>
      <c r="QQ110" s="525"/>
      <c r="QR110" s="525"/>
      <c r="QS110" s="525"/>
      <c r="QT110" s="525"/>
      <c r="QU110" s="525"/>
      <c r="QV110" s="525"/>
      <c r="QW110" s="525"/>
      <c r="QX110" s="525"/>
      <c r="QY110" s="525"/>
      <c r="QZ110" s="525"/>
      <c r="RA110" s="525"/>
      <c r="RB110" s="525"/>
      <c r="RC110" s="525"/>
      <c r="RD110" s="525"/>
      <c r="RE110" s="525"/>
      <c r="RF110" s="525"/>
      <c r="RG110" s="525"/>
      <c r="RH110" s="525"/>
      <c r="RI110" s="525"/>
      <c r="RJ110" s="525"/>
      <c r="RK110" s="525"/>
      <c r="RL110" s="525"/>
      <c r="RM110" s="525"/>
      <c r="RN110" s="525"/>
      <c r="RO110" s="525"/>
      <c r="RP110" s="525"/>
      <c r="RQ110" s="525"/>
      <c r="RR110" s="525"/>
      <c r="RS110" s="525"/>
      <c r="RT110" s="525"/>
      <c r="RU110" s="525"/>
      <c r="RV110" s="525"/>
      <c r="RW110" s="525"/>
      <c r="RX110" s="525"/>
      <c r="RY110" s="525"/>
      <c r="RZ110" s="525"/>
      <c r="SA110" s="525"/>
      <c r="SB110" s="525"/>
      <c r="SC110" s="525"/>
      <c r="SD110" s="525"/>
      <c r="SE110" s="525"/>
      <c r="SF110" s="525"/>
      <c r="SG110" s="525"/>
      <c r="SH110" s="525"/>
      <c r="SI110" s="525"/>
      <c r="SJ110" s="525"/>
      <c r="SK110" s="525"/>
      <c r="SL110" s="525"/>
      <c r="SM110" s="525"/>
      <c r="SN110" s="525"/>
      <c r="SO110" s="525"/>
      <c r="SP110" s="525"/>
      <c r="SQ110" s="525"/>
      <c r="SR110" s="525"/>
      <c r="SS110" s="525"/>
      <c r="ST110" s="525"/>
      <c r="SU110" s="525"/>
      <c r="SV110" s="525"/>
      <c r="SW110" s="525"/>
      <c r="SX110" s="525"/>
      <c r="SY110" s="525"/>
      <c r="SZ110" s="525"/>
      <c r="TA110" s="525"/>
      <c r="TB110" s="525"/>
      <c r="TC110" s="525"/>
      <c r="TD110" s="525"/>
      <c r="TE110" s="525"/>
      <c r="TF110" s="525"/>
      <c r="TG110" s="525"/>
      <c r="TH110" s="525"/>
      <c r="TI110" s="525"/>
      <c r="TJ110" s="525"/>
      <c r="TK110" s="525"/>
      <c r="TL110" s="525"/>
      <c r="TM110" s="525"/>
      <c r="TN110" s="525"/>
      <c r="TO110" s="525"/>
      <c r="TP110" s="525"/>
      <c r="TQ110" s="525"/>
      <c r="TR110" s="525"/>
      <c r="TS110" s="525"/>
      <c r="TT110" s="525"/>
      <c r="TU110" s="525"/>
      <c r="TV110" s="525"/>
      <c r="TW110" s="525"/>
      <c r="TX110" s="525"/>
      <c r="TY110" s="525"/>
      <c r="TZ110" s="525"/>
      <c r="UA110" s="525"/>
      <c r="UB110" s="525"/>
      <c r="UC110" s="525"/>
      <c r="UD110" s="525"/>
      <c r="UE110" s="525"/>
      <c r="UF110" s="525"/>
      <c r="UG110" s="525"/>
      <c r="UH110" s="525"/>
      <c r="UI110" s="525"/>
      <c r="UJ110" s="525"/>
      <c r="UK110" s="525"/>
      <c r="UL110" s="525"/>
      <c r="UM110" s="525"/>
      <c r="UN110" s="525"/>
      <c r="UO110" s="525"/>
      <c r="UP110" s="525"/>
      <c r="UQ110" s="525"/>
      <c r="UR110" s="525"/>
      <c r="US110" s="525"/>
      <c r="UT110" s="525"/>
      <c r="UU110" s="525"/>
      <c r="UV110" s="525"/>
      <c r="UW110" s="525"/>
      <c r="UX110" s="525"/>
      <c r="UY110" s="525"/>
      <c r="UZ110" s="525"/>
      <c r="VA110" s="525"/>
      <c r="VB110" s="525"/>
      <c r="VC110" s="525"/>
      <c r="VD110" s="525"/>
      <c r="VE110" s="525"/>
      <c r="VF110" s="525"/>
      <c r="VG110" s="525"/>
      <c r="VH110" s="525"/>
      <c r="VI110" s="525"/>
      <c r="VJ110" s="525"/>
      <c r="VK110" s="525"/>
      <c r="VL110" s="525"/>
      <c r="VM110" s="525"/>
      <c r="VN110" s="525"/>
      <c r="VO110" s="525"/>
      <c r="VP110" s="525"/>
      <c r="VQ110" s="525"/>
      <c r="VR110" s="525"/>
      <c r="VS110" s="525"/>
      <c r="VT110" s="525"/>
      <c r="VU110" s="525"/>
      <c r="VV110" s="525"/>
      <c r="VW110" s="525"/>
      <c r="VX110" s="525"/>
      <c r="VY110" s="525"/>
      <c r="VZ110" s="525"/>
      <c r="WA110" s="525"/>
      <c r="WB110" s="525"/>
      <c r="WC110" s="525"/>
      <c r="WD110" s="525"/>
      <c r="WE110" s="525"/>
      <c r="WF110" s="525"/>
      <c r="WG110" s="525"/>
      <c r="WH110" s="525"/>
      <c r="WI110" s="525"/>
      <c r="WJ110" s="525"/>
      <c r="WK110" s="525"/>
      <c r="WL110" s="525"/>
      <c r="WM110" s="525"/>
      <c r="WN110" s="18" t="s">
        <v>2597</v>
      </c>
      <c r="WO110" s="525"/>
      <c r="WP110" s="525"/>
      <c r="WQ110" s="525"/>
      <c r="WR110" s="525"/>
      <c r="WS110" s="525"/>
      <c r="WT110" s="525"/>
      <c r="WU110" s="525"/>
      <c r="WV110" s="525"/>
      <c r="WW110" s="525"/>
      <c r="WX110" s="525"/>
      <c r="WY110" s="525"/>
      <c r="WZ110" s="525"/>
      <c r="XA110" s="525"/>
      <c r="XB110" s="525"/>
      <c r="XC110" s="525"/>
      <c r="XD110" s="525"/>
      <c r="XE110" s="525"/>
      <c r="XF110" s="525"/>
      <c r="XG110" s="525"/>
      <c r="XH110" s="18" t="s">
        <v>2597</v>
      </c>
      <c r="XI110" s="525"/>
      <c r="XJ110" s="525"/>
      <c r="XK110" s="525"/>
      <c r="XL110" s="525"/>
      <c r="XM110" s="525"/>
      <c r="XN110" s="525"/>
      <c r="XO110" s="525"/>
      <c r="XP110" s="525"/>
      <c r="XQ110" s="525"/>
      <c r="XR110" s="525"/>
      <c r="XS110" s="525"/>
      <c r="XT110" s="525"/>
      <c r="XU110" s="525"/>
      <c r="XV110" s="525"/>
      <c r="XW110" s="525"/>
      <c r="XX110" s="525"/>
      <c r="XY110" s="525"/>
      <c r="XZ110" s="525"/>
      <c r="YA110" s="525"/>
      <c r="YB110" s="18" t="s">
        <v>2597</v>
      </c>
      <c r="YC110" s="525"/>
      <c r="YD110" s="525"/>
      <c r="YE110" s="525"/>
      <c r="YF110" s="525"/>
      <c r="YG110" s="525"/>
      <c r="YH110" s="525"/>
      <c r="YI110" s="525"/>
      <c r="YJ110" s="525"/>
      <c r="YK110" s="525"/>
      <c r="YL110" s="525"/>
      <c r="YM110" s="525"/>
      <c r="YN110" s="525"/>
      <c r="YO110" s="525"/>
      <c r="YP110" s="525"/>
      <c r="YQ110" s="525"/>
      <c r="YR110" s="18" t="s">
        <v>2597</v>
      </c>
      <c r="YS110" s="525"/>
      <c r="YT110" s="525"/>
      <c r="YU110" s="18" t="s">
        <v>2597</v>
      </c>
      <c r="YV110" s="525"/>
      <c r="YW110" s="525"/>
      <c r="YX110" s="525"/>
      <c r="YY110" s="525"/>
      <c r="YZ110" s="525"/>
      <c r="ZA110" s="525"/>
      <c r="ZB110" s="525"/>
      <c r="ZC110" s="542"/>
      <c r="ZD110" s="542"/>
      <c r="ZE110" s="525"/>
      <c r="ZF110" s="525"/>
      <c r="ZG110" s="525"/>
      <c r="ZH110" s="525"/>
      <c r="ZI110" s="525"/>
      <c r="ZJ110" s="525"/>
      <c r="ZK110" s="525"/>
      <c r="ZL110" s="525"/>
      <c r="ZM110" s="525"/>
      <c r="ZN110" s="525"/>
      <c r="ZO110" s="525"/>
      <c r="ZP110" s="525"/>
      <c r="ZQ110" s="525"/>
      <c r="ZR110" s="525"/>
      <c r="ZS110" s="525"/>
      <c r="ZT110" s="525"/>
      <c r="ZU110" s="525"/>
      <c r="ZV110" s="525"/>
      <c r="ZW110" s="525"/>
      <c r="ZX110" s="525"/>
      <c r="ZY110" s="525"/>
      <c r="ZZ110" s="525"/>
      <c r="AAA110" s="525"/>
      <c r="AAB110" s="525"/>
      <c r="AAC110" s="525"/>
      <c r="AAD110" s="525"/>
      <c r="AAE110" s="525"/>
      <c r="AAF110" s="525"/>
      <c r="AAG110" s="525"/>
      <c r="AAH110" s="525"/>
      <c r="AAI110" s="525"/>
      <c r="AAJ110" s="525"/>
      <c r="AAK110" s="525"/>
      <c r="AAL110" s="525"/>
      <c r="AAM110" s="525"/>
      <c r="AAN110" s="525"/>
      <c r="AAO110" s="525"/>
      <c r="AAP110" s="525"/>
      <c r="AAQ110" s="525"/>
      <c r="AAR110" s="525"/>
      <c r="AAS110" s="525"/>
      <c r="AAT110" s="525"/>
      <c r="AAU110" s="525"/>
      <c r="AAV110" s="525"/>
      <c r="AAW110" s="525"/>
      <c r="AAX110" s="525"/>
      <c r="AAY110" s="525"/>
      <c r="AAZ110" s="525"/>
      <c r="ABA110" s="18" t="s">
        <v>2597</v>
      </c>
      <c r="ABB110" s="525"/>
      <c r="ABC110" s="525"/>
      <c r="ABD110" s="525"/>
      <c r="ABE110" s="525"/>
      <c r="ABF110" s="525"/>
      <c r="ABG110" s="525"/>
      <c r="ABH110" s="525"/>
      <c r="ABI110" s="525"/>
      <c r="ABJ110" s="525"/>
      <c r="ABK110" s="525"/>
      <c r="ABL110" s="525"/>
      <c r="ABM110" s="525"/>
      <c r="ABN110" s="525"/>
      <c r="ABO110" s="525"/>
      <c r="ABP110" s="525"/>
      <c r="ABQ110" s="525"/>
      <c r="ABR110" s="525"/>
      <c r="ABS110" s="525"/>
      <c r="ABT110" s="525"/>
      <c r="ABU110" s="525"/>
      <c r="ABV110" s="525"/>
      <c r="ABW110" s="525"/>
      <c r="ABX110" s="525"/>
      <c r="ABY110" s="525"/>
      <c r="ABZ110" s="525"/>
      <c r="ACA110" s="525"/>
      <c r="ACB110" s="525"/>
      <c r="ACC110" s="525"/>
      <c r="ACD110" s="525"/>
      <c r="ACE110" s="525"/>
      <c r="ACF110" s="525"/>
      <c r="ACG110" s="525"/>
      <c r="ACH110" s="525"/>
      <c r="ACI110" s="525"/>
      <c r="ACJ110" s="525"/>
      <c r="ACK110" s="525"/>
      <c r="ACL110" s="525"/>
      <c r="ACM110" s="525"/>
      <c r="ACN110" s="525"/>
      <c r="ACO110" s="525"/>
      <c r="ACP110" s="525"/>
      <c r="ACQ110" s="525"/>
      <c r="ACR110" s="525"/>
      <c r="ACS110" s="525"/>
      <c r="ACT110" s="525"/>
      <c r="ACU110" s="525"/>
      <c r="ACV110" s="525"/>
      <c r="ACW110" s="525"/>
      <c r="ACX110" s="525"/>
      <c r="ACY110" s="525"/>
      <c r="ACZ110" s="525"/>
      <c r="ADA110" s="525"/>
      <c r="ADB110" s="525"/>
      <c r="ADC110" s="525"/>
      <c r="ADD110" s="525"/>
      <c r="ADE110" s="525"/>
      <c r="ADF110" s="525"/>
      <c r="ADG110" s="525"/>
      <c r="ADH110" s="525"/>
      <c r="ADI110" s="525"/>
      <c r="ADJ110" s="525"/>
      <c r="ADK110" s="525"/>
      <c r="ADL110" s="525"/>
      <c r="ADM110" s="525"/>
      <c r="ADN110" s="525"/>
      <c r="ADO110" s="525"/>
      <c r="ADP110" s="525"/>
      <c r="ADQ110" s="525"/>
      <c r="ADR110" s="525"/>
      <c r="ADS110" s="525"/>
      <c r="ADT110" s="525"/>
      <c r="ADU110" s="525"/>
      <c r="ADV110" s="525"/>
      <c r="ADW110" s="525"/>
      <c r="ADX110" s="525"/>
      <c r="ADY110" s="525"/>
      <c r="ADZ110" s="525"/>
      <c r="AEA110" s="525"/>
      <c r="AEB110" s="525"/>
      <c r="AEC110" s="525"/>
      <c r="AED110" s="525"/>
      <c r="AEE110" s="525"/>
      <c r="AEF110" s="525"/>
      <c r="AEG110" s="525"/>
      <c r="AEH110" s="525"/>
      <c r="AEI110" s="525"/>
      <c r="AEJ110" s="525"/>
      <c r="AEK110" s="525"/>
      <c r="AEL110" s="525"/>
      <c r="AEM110" s="525"/>
      <c r="AEN110" s="525"/>
      <c r="AEO110" s="483">
        <v>0</v>
      </c>
    </row>
    <row r="111" spans="1:821" outlineLevel="2">
      <c r="A111" s="18">
        <f t="shared" si="589"/>
        <v>98</v>
      </c>
      <c r="B111" s="18"/>
      <c r="D111" s="444"/>
      <c r="E111" t="b">
        <v>0</v>
      </c>
      <c r="H111" s="25" t="s">
        <v>1604</v>
      </c>
      <c r="I111" s="111"/>
      <c r="J111" s="111"/>
      <c r="K111" s="111"/>
      <c r="L111" s="111"/>
      <c r="M111" s="111"/>
      <c r="N111" s="562">
        <f>PRODUCT($AY110:$AY111)</f>
        <v>1</v>
      </c>
      <c r="O111" s="562">
        <f>PRODUCT($AY110:$AY111)</f>
        <v>1</v>
      </c>
      <c r="P111" s="562">
        <f>PRODUCT($AY110:$AY111)</f>
        <v>1</v>
      </c>
      <c r="Q111" s="554">
        <f>PRODUCT($AP110:$AP111)</f>
        <v>1</v>
      </c>
      <c r="R111" s="554">
        <f>PRODUCT($AP110:$AP111)</f>
        <v>1</v>
      </c>
      <c r="S111" s="554">
        <f>PRODUCT($AP110:$AP111)</f>
        <v>1</v>
      </c>
      <c r="T111" s="567">
        <f>PRODUCT($N110:$N111)</f>
        <v>3</v>
      </c>
      <c r="U111" s="567">
        <f>PRODUCT($N110:$N111)</f>
        <v>3</v>
      </c>
      <c r="V111" s="111"/>
      <c r="W111" s="111"/>
      <c r="X111" s="111"/>
      <c r="Y111" s="111"/>
      <c r="Z111" s="111"/>
      <c r="AA111" s="111"/>
      <c r="AB111" s="111"/>
      <c r="AC111" s="562">
        <f t="shared" ref="AC111:AI111" si="590">PRODUCT($AY110:$AY111)</f>
        <v>1</v>
      </c>
      <c r="AD111" s="562">
        <f t="shared" si="590"/>
        <v>1</v>
      </c>
      <c r="AE111" s="562">
        <f t="shared" si="590"/>
        <v>1</v>
      </c>
      <c r="AF111" s="562">
        <f t="shared" si="590"/>
        <v>1</v>
      </c>
      <c r="AG111" s="562">
        <f t="shared" si="590"/>
        <v>1</v>
      </c>
      <c r="AH111" s="562">
        <f t="shared" si="590"/>
        <v>1</v>
      </c>
      <c r="AI111" s="562">
        <f t="shared" si="590"/>
        <v>1</v>
      </c>
      <c r="AJ111" s="111"/>
      <c r="AK111" s="559">
        <f>PRODUCT($P110:$P111)</f>
        <v>3</v>
      </c>
      <c r="AL111" s="111"/>
      <c r="AM111" s="111"/>
      <c r="AN111" s="562">
        <f>PRODUCT($AY110:$AY111)</f>
        <v>1</v>
      </c>
      <c r="AO111" s="562">
        <f>PRODUCT($AY110:$AY111)</f>
        <v>1</v>
      </c>
      <c r="AP111" s="562">
        <f>PRODUCT($AY110:$AY111)</f>
        <v>1</v>
      </c>
      <c r="AQ111" s="111"/>
      <c r="AR111" s="111"/>
      <c r="AS111" s="562">
        <f>PRODUCT($AY110:$AY111)</f>
        <v>1</v>
      </c>
      <c r="AT111" s="562">
        <f>PRODUCT($AY110:$AY111)</f>
        <v>1</v>
      </c>
      <c r="AU111" s="111"/>
      <c r="AV111" s="111"/>
      <c r="AW111" s="111"/>
      <c r="AX111" s="111"/>
      <c r="AY111" s="537">
        <v>1</v>
      </c>
      <c r="AZ111" s="111">
        <f>MAX($I111:$AY111)*INDEX($I110:$AY110,1,MATCH(MAX($I111:$AY111),$I111:$AY111,0))</f>
        <v>6</v>
      </c>
      <c r="BA111" s="11" t="s">
        <v>2229</v>
      </c>
      <c r="BB111" s="8"/>
      <c r="BC111" s="18"/>
      <c r="BD111" s="525"/>
      <c r="BE111" s="525"/>
      <c r="BF111" s="525"/>
      <c r="BG111" s="525"/>
      <c r="BH111" s="525"/>
      <c r="BI111" s="525"/>
      <c r="BJ111" s="525"/>
      <c r="BK111" s="525"/>
      <c r="BL111" s="525"/>
      <c r="BM111" s="18"/>
      <c r="BN111" s="525"/>
      <c r="BO111" s="525"/>
      <c r="BP111" s="525"/>
      <c r="BQ111" s="525"/>
      <c r="BR111" s="525"/>
      <c r="BS111" s="525"/>
      <c r="BT111" s="525"/>
      <c r="BU111" s="525"/>
      <c r="BV111" s="525"/>
      <c r="BW111" s="525"/>
      <c r="BX111" s="525"/>
      <c r="BY111" s="525"/>
      <c r="BZ111" s="525"/>
      <c r="CA111" s="525"/>
      <c r="CB111" s="525"/>
      <c r="CC111" s="525"/>
      <c r="CD111" s="525"/>
      <c r="CE111" s="525"/>
      <c r="CF111" s="18"/>
      <c r="CG111" s="525"/>
      <c r="CH111" s="525"/>
      <c r="CI111" s="525"/>
      <c r="CJ111" s="525"/>
      <c r="CK111" s="525"/>
      <c r="CL111" s="525"/>
      <c r="CM111" s="525"/>
      <c r="CN111" s="525"/>
      <c r="CO111" s="525"/>
      <c r="CP111" s="525"/>
      <c r="CQ111" s="525"/>
      <c r="CR111" s="525"/>
      <c r="CS111" s="525"/>
      <c r="CT111" s="525"/>
      <c r="CU111" s="525"/>
      <c r="CV111" s="525"/>
      <c r="CW111" s="525"/>
      <c r="CX111" s="525"/>
      <c r="CY111" s="525"/>
      <c r="CZ111" s="525"/>
      <c r="DA111" s="525"/>
      <c r="DB111" s="525"/>
      <c r="DC111" s="18"/>
      <c r="DD111" s="525"/>
      <c r="DE111" s="525"/>
      <c r="DF111" s="525"/>
      <c r="DG111" s="525"/>
      <c r="DH111" s="542"/>
      <c r="DI111" s="525"/>
      <c r="DJ111" s="525"/>
      <c r="DK111" s="525"/>
      <c r="DL111" s="525"/>
      <c r="DM111" s="525"/>
      <c r="DN111" s="525"/>
      <c r="DO111" s="525"/>
      <c r="DP111" s="525"/>
      <c r="DQ111" s="525"/>
      <c r="DR111" s="525"/>
      <c r="DS111" s="525"/>
      <c r="DT111" s="525"/>
      <c r="DU111" s="525"/>
      <c r="DV111" s="525"/>
      <c r="DW111" s="525"/>
      <c r="DX111" s="525"/>
      <c r="DY111" s="525"/>
      <c r="DZ111" s="525"/>
      <c r="EA111" s="525"/>
      <c r="EB111" s="525"/>
      <c r="EC111" s="525"/>
      <c r="ED111" s="525"/>
      <c r="EE111" s="525"/>
      <c r="EF111" s="525"/>
      <c r="EG111" s="525"/>
      <c r="EH111" s="525"/>
      <c r="EI111" s="525"/>
      <c r="EJ111" s="525"/>
      <c r="EK111" s="525"/>
      <c r="EL111" s="525"/>
      <c r="EM111" s="525"/>
      <c r="EN111" s="525"/>
      <c r="EO111" s="525"/>
      <c r="EP111" s="525"/>
      <c r="EQ111" s="525"/>
      <c r="ER111" s="525"/>
      <c r="ES111" s="525"/>
      <c r="ET111" s="525"/>
      <c r="EU111" s="525"/>
      <c r="EV111" s="525"/>
      <c r="EW111" s="525"/>
      <c r="EX111" s="525"/>
      <c r="EY111" s="525"/>
      <c r="EZ111" s="525"/>
      <c r="FA111" s="525"/>
      <c r="FB111" s="525"/>
      <c r="FC111" s="525"/>
      <c r="FD111" s="525"/>
      <c r="FE111" s="525"/>
      <c r="FF111" s="525"/>
      <c r="FG111" s="525"/>
      <c r="FH111" s="525"/>
      <c r="FI111" s="525"/>
      <c r="FJ111" s="525"/>
      <c r="FK111" s="525"/>
      <c r="FL111" s="525"/>
      <c r="FM111" s="525"/>
      <c r="FN111" s="525"/>
      <c r="FO111" s="525"/>
      <c r="FP111" s="525"/>
      <c r="FQ111" s="525"/>
      <c r="FR111" s="525"/>
      <c r="FS111" s="525"/>
      <c r="FT111" s="525"/>
      <c r="FU111" s="525"/>
      <c r="FV111" s="525"/>
      <c r="FW111" s="525"/>
      <c r="FX111" s="525"/>
      <c r="FY111" s="525"/>
      <c r="FZ111" s="525"/>
      <c r="GA111" s="525"/>
      <c r="GB111" s="525"/>
      <c r="GC111" s="525"/>
      <c r="GD111" s="525"/>
      <c r="GE111" s="525"/>
      <c r="GF111" s="525"/>
      <c r="GG111" s="525"/>
      <c r="GH111" s="525"/>
      <c r="GI111" s="525"/>
      <c r="GJ111" s="525"/>
      <c r="GK111" s="525"/>
      <c r="GL111" s="525"/>
      <c r="GM111" s="525"/>
      <c r="GN111" s="525"/>
      <c r="GO111" s="525"/>
      <c r="GP111" s="525"/>
      <c r="GQ111" s="525"/>
      <c r="GR111" s="18"/>
      <c r="GS111" s="525"/>
      <c r="GT111" s="525"/>
      <c r="GU111" s="525"/>
      <c r="GV111" s="525"/>
      <c r="GW111" s="525"/>
      <c r="GX111" s="525"/>
      <c r="GY111" s="525"/>
      <c r="GZ111" s="525"/>
      <c r="HA111" s="525"/>
      <c r="HB111" s="525"/>
      <c r="HC111" s="525"/>
      <c r="HD111" s="525"/>
      <c r="HE111" s="525"/>
      <c r="HF111" s="525"/>
      <c r="HG111" s="525"/>
      <c r="HH111" s="525"/>
      <c r="HI111" s="525"/>
      <c r="HJ111" s="525"/>
      <c r="HK111" s="525"/>
      <c r="HL111" s="525"/>
      <c r="HM111" s="525"/>
      <c r="HN111" s="525"/>
      <c r="HO111" s="525"/>
      <c r="HP111" s="525"/>
      <c r="HQ111" s="525"/>
      <c r="HR111" s="525"/>
      <c r="HS111" s="525"/>
      <c r="HT111" s="525"/>
      <c r="HU111" s="525"/>
      <c r="HV111" s="525"/>
      <c r="HW111" s="525"/>
      <c r="HX111" s="525"/>
      <c r="HY111" s="525"/>
      <c r="HZ111" s="525"/>
      <c r="IA111" s="525"/>
      <c r="IB111" s="525"/>
      <c r="IC111" s="525"/>
      <c r="ID111" s="525"/>
      <c r="IE111" s="525"/>
      <c r="IF111" s="525"/>
      <c r="IG111" s="525"/>
      <c r="IH111" s="525"/>
      <c r="II111" s="525"/>
      <c r="IJ111" s="525"/>
      <c r="IK111" s="18"/>
      <c r="IL111" s="525"/>
      <c r="IM111" s="525"/>
      <c r="IN111" s="525"/>
      <c r="IO111" s="525"/>
      <c r="IP111" s="525"/>
      <c r="IQ111" s="525"/>
      <c r="IR111" s="525"/>
      <c r="IS111" s="525"/>
      <c r="IT111" s="525"/>
      <c r="IU111" s="525"/>
      <c r="IV111" s="525"/>
      <c r="IW111" s="525"/>
      <c r="IX111" s="525"/>
      <c r="IY111" s="525"/>
      <c r="IZ111" s="525"/>
      <c r="JA111" s="525"/>
      <c r="JB111" s="525"/>
      <c r="JC111" s="525"/>
      <c r="JD111" s="525"/>
      <c r="JE111" s="525"/>
      <c r="JF111" s="525"/>
      <c r="JG111" s="525"/>
      <c r="JH111" s="525"/>
      <c r="JI111" s="525"/>
      <c r="JJ111" s="525"/>
      <c r="JK111" s="525"/>
      <c r="JL111" s="525"/>
      <c r="JM111" s="525"/>
      <c r="JN111" s="525"/>
      <c r="JO111" s="525"/>
      <c r="JP111" s="525"/>
      <c r="JQ111" s="525"/>
      <c r="JR111" s="525"/>
      <c r="JS111" s="525"/>
      <c r="JT111" s="525"/>
      <c r="JU111" s="525"/>
      <c r="JV111" s="525"/>
      <c r="JW111" s="525"/>
      <c r="JX111" s="525"/>
      <c r="JY111" s="525"/>
      <c r="JZ111" s="525"/>
      <c r="KA111" s="525"/>
      <c r="KB111" s="525"/>
      <c r="KC111" s="525"/>
      <c r="KD111" s="525"/>
      <c r="KE111" s="525"/>
      <c r="KF111" s="525"/>
      <c r="KG111" s="525"/>
      <c r="KH111" s="525"/>
      <c r="KI111" s="525"/>
      <c r="KJ111" s="525"/>
      <c r="KK111" s="525"/>
      <c r="KL111" s="525"/>
      <c r="KM111" s="525"/>
      <c r="KN111" s="525"/>
      <c r="KO111" s="525"/>
      <c r="KP111" s="525"/>
      <c r="KQ111" s="525"/>
      <c r="KR111" s="525"/>
      <c r="KS111" s="525"/>
      <c r="KT111" s="525"/>
      <c r="KU111" s="525"/>
      <c r="KV111" s="525"/>
      <c r="KW111" s="525"/>
      <c r="KX111" s="525"/>
      <c r="KY111" s="525"/>
      <c r="KZ111" s="525"/>
      <c r="LA111" s="525"/>
      <c r="LB111" s="525"/>
      <c r="LC111" s="525"/>
      <c r="LD111" s="525"/>
      <c r="LE111" s="525"/>
      <c r="LF111" s="525"/>
      <c r="LG111" s="525"/>
      <c r="LH111" s="525"/>
      <c r="LI111" s="525"/>
      <c r="LJ111" s="525"/>
      <c r="LK111" s="525"/>
      <c r="LL111" s="525"/>
      <c r="LM111" s="525"/>
      <c r="LN111" s="525"/>
      <c r="LO111" s="525"/>
      <c r="LP111" s="525"/>
      <c r="LQ111" s="525"/>
      <c r="LR111" s="525"/>
      <c r="LS111" s="525"/>
      <c r="LT111" s="525"/>
      <c r="LU111" s="525"/>
      <c r="LV111" s="525"/>
      <c r="LW111" s="525"/>
      <c r="LX111" s="525"/>
      <c r="LY111" s="525"/>
      <c r="LZ111" s="525"/>
      <c r="MA111" s="525"/>
      <c r="MB111" s="525"/>
      <c r="MC111" s="525"/>
      <c r="MD111" s="525"/>
      <c r="ME111" s="525"/>
      <c r="MF111" s="525"/>
      <c r="MG111" s="525"/>
      <c r="MH111" s="525"/>
      <c r="MI111" s="525"/>
      <c r="MJ111" s="525"/>
      <c r="MK111" s="525"/>
      <c r="ML111" s="525"/>
      <c r="MM111" s="525"/>
      <c r="MN111" s="525"/>
      <c r="MO111" s="525"/>
      <c r="MP111" s="525"/>
      <c r="MQ111" s="525"/>
      <c r="MR111" s="525"/>
      <c r="MS111" s="525"/>
      <c r="MT111" s="525"/>
      <c r="MU111" s="525"/>
      <c r="MV111" s="525"/>
      <c r="MW111" s="525"/>
      <c r="MX111" s="525"/>
      <c r="MY111" s="525"/>
      <c r="MZ111" s="525"/>
      <c r="NA111" s="525"/>
      <c r="NB111" s="525"/>
      <c r="NC111" s="525"/>
      <c r="ND111" s="525"/>
      <c r="NE111" s="525"/>
      <c r="NF111" s="525"/>
      <c r="NG111" s="525"/>
      <c r="NH111" s="525"/>
      <c r="NI111" s="525"/>
      <c r="NJ111" s="525"/>
      <c r="NK111" s="525"/>
      <c r="NL111" s="525"/>
      <c r="NM111" s="525"/>
      <c r="NN111" s="525"/>
      <c r="NO111" s="525"/>
      <c r="NP111" s="525"/>
      <c r="NQ111" s="525"/>
      <c r="NR111" s="525"/>
      <c r="NS111" s="525"/>
      <c r="NT111" s="525"/>
      <c r="NU111" s="525"/>
      <c r="NV111" s="525"/>
      <c r="NW111" s="525"/>
      <c r="NX111" s="525"/>
      <c r="NY111" s="525"/>
      <c r="NZ111" s="525"/>
      <c r="OA111" s="525"/>
      <c r="OB111" s="525"/>
      <c r="OC111" s="525"/>
      <c r="OD111" s="525"/>
      <c r="OE111" s="525"/>
      <c r="OF111" s="525"/>
      <c r="OG111" s="525"/>
      <c r="OH111" s="525"/>
      <c r="OI111" s="525"/>
      <c r="OJ111" s="525"/>
      <c r="OK111" s="525"/>
      <c r="OL111" s="525"/>
      <c r="OM111" s="525"/>
      <c r="ON111" s="525"/>
      <c r="OO111" s="525"/>
      <c r="OP111" s="525"/>
      <c r="OQ111" s="525"/>
      <c r="OR111" s="525"/>
      <c r="OS111" s="525"/>
      <c r="OT111" s="525"/>
      <c r="OU111" s="525"/>
      <c r="OV111" s="525"/>
      <c r="OW111" s="525"/>
      <c r="OX111" s="525"/>
      <c r="OY111" s="525"/>
      <c r="OZ111" s="525"/>
      <c r="PA111" s="525"/>
      <c r="PB111" s="525"/>
      <c r="PC111" s="525"/>
      <c r="PD111" s="525"/>
      <c r="PE111" s="525"/>
      <c r="PF111" s="525"/>
      <c r="PG111" s="525"/>
      <c r="PH111" s="525"/>
      <c r="PI111" s="525"/>
      <c r="PJ111" s="525"/>
      <c r="PK111" s="525"/>
      <c r="PL111" s="525"/>
      <c r="PM111" s="525"/>
      <c r="PN111" s="525"/>
      <c r="PO111" s="525"/>
      <c r="PP111" s="525"/>
      <c r="PQ111" s="525"/>
      <c r="PR111" s="525"/>
      <c r="PS111" s="525"/>
      <c r="PT111" s="525"/>
      <c r="PU111" s="525"/>
      <c r="PV111" s="525"/>
      <c r="PW111" s="525"/>
      <c r="PX111" s="525"/>
      <c r="PY111" s="525"/>
      <c r="PZ111" s="525"/>
      <c r="QA111" s="525"/>
      <c r="QB111" s="525"/>
      <c r="QC111" s="525"/>
      <c r="QD111" s="525"/>
      <c r="QE111" s="525"/>
      <c r="QF111" s="525"/>
      <c r="QG111" s="525"/>
      <c r="QH111" s="525"/>
      <c r="QI111" s="525"/>
      <c r="QJ111" s="525"/>
      <c r="QK111" s="525"/>
      <c r="QL111" s="525"/>
      <c r="QM111" s="525"/>
      <c r="QN111" s="525"/>
      <c r="QO111" s="525"/>
      <c r="QP111" s="525"/>
      <c r="QQ111" s="525"/>
      <c r="QR111" s="525"/>
      <c r="QS111" s="525"/>
      <c r="QT111" s="525"/>
      <c r="QU111" s="525"/>
      <c r="QV111" s="525"/>
      <c r="QW111" s="525"/>
      <c r="QX111" s="525"/>
      <c r="QY111" s="525"/>
      <c r="QZ111" s="525"/>
      <c r="RA111" s="525"/>
      <c r="RB111" s="525"/>
      <c r="RC111" s="525"/>
      <c r="RD111" s="525"/>
      <c r="RE111" s="525"/>
      <c r="RF111" s="525"/>
      <c r="RG111" s="525"/>
      <c r="RH111" s="525"/>
      <c r="RI111" s="525"/>
      <c r="RJ111" s="525"/>
      <c r="RK111" s="525"/>
      <c r="RL111" s="525"/>
      <c r="RM111" s="525"/>
      <c r="RN111" s="525"/>
      <c r="RO111" s="525"/>
      <c r="RP111" s="525"/>
      <c r="RQ111" s="525"/>
      <c r="RR111" s="525"/>
      <c r="RS111" s="525"/>
      <c r="RT111" s="525"/>
      <c r="RU111" s="525"/>
      <c r="RV111" s="525"/>
      <c r="RW111" s="525"/>
      <c r="RX111" s="525"/>
      <c r="RY111" s="525"/>
      <c r="RZ111" s="525"/>
      <c r="SA111" s="525"/>
      <c r="SB111" s="525"/>
      <c r="SC111" s="525"/>
      <c r="SD111" s="525"/>
      <c r="SE111" s="525"/>
      <c r="SF111" s="525"/>
      <c r="SG111" s="525"/>
      <c r="SH111" s="525"/>
      <c r="SI111" s="525"/>
      <c r="SJ111" s="525"/>
      <c r="SK111" s="525"/>
      <c r="SL111" s="525"/>
      <c r="SM111" s="525"/>
      <c r="SN111" s="525"/>
      <c r="SO111" s="525"/>
      <c r="SP111" s="525"/>
      <c r="SQ111" s="525"/>
      <c r="SR111" s="525"/>
      <c r="SS111" s="525"/>
      <c r="ST111" s="525"/>
      <c r="SU111" s="525"/>
      <c r="SV111" s="525"/>
      <c r="SW111" s="525"/>
      <c r="SX111" s="525"/>
      <c r="SY111" s="525"/>
      <c r="SZ111" s="525"/>
      <c r="TA111" s="525"/>
      <c r="TB111" s="525"/>
      <c r="TC111" s="525"/>
      <c r="TD111" s="525"/>
      <c r="TE111" s="525"/>
      <c r="TF111" s="525"/>
      <c r="TG111" s="525"/>
      <c r="TH111" s="525"/>
      <c r="TI111" s="525"/>
      <c r="TJ111" s="525"/>
      <c r="TK111" s="525"/>
      <c r="TL111" s="525"/>
      <c r="TM111" s="525"/>
      <c r="TN111" s="525"/>
      <c r="TO111" s="525"/>
      <c r="TP111" s="525"/>
      <c r="TQ111" s="525"/>
      <c r="TR111" s="525"/>
      <c r="TS111" s="525"/>
      <c r="TT111" s="525"/>
      <c r="TU111" s="525"/>
      <c r="TV111" s="525"/>
      <c r="TW111" s="525"/>
      <c r="TX111" s="525"/>
      <c r="TY111" s="525"/>
      <c r="TZ111" s="525"/>
      <c r="UA111" s="525"/>
      <c r="UB111" s="525"/>
      <c r="UC111" s="525"/>
      <c r="UD111" s="525"/>
      <c r="UE111" s="525"/>
      <c r="UF111" s="525"/>
      <c r="UG111" s="525"/>
      <c r="UH111" s="525"/>
      <c r="UI111" s="525"/>
      <c r="UJ111" s="525"/>
      <c r="UK111" s="525"/>
      <c r="UL111" s="525"/>
      <c r="UM111" s="525"/>
      <c r="UN111" s="525"/>
      <c r="UO111" s="525"/>
      <c r="UP111" s="525"/>
      <c r="UQ111" s="525"/>
      <c r="UR111" s="525"/>
      <c r="US111" s="525"/>
      <c r="UT111" s="525"/>
      <c r="UU111" s="525"/>
      <c r="UV111" s="525"/>
      <c r="UW111" s="525"/>
      <c r="UX111" s="525"/>
      <c r="UY111" s="525"/>
      <c r="UZ111" s="525"/>
      <c r="VA111" s="525"/>
      <c r="VB111" s="525"/>
      <c r="VC111" s="525"/>
      <c r="VD111" s="525"/>
      <c r="VE111" s="525"/>
      <c r="VF111" s="525"/>
      <c r="VG111" s="525"/>
      <c r="VH111" s="525"/>
      <c r="VI111" s="525"/>
      <c r="VJ111" s="525"/>
      <c r="VK111" s="525"/>
      <c r="VL111" s="525"/>
      <c r="VM111" s="525"/>
      <c r="VN111" s="525"/>
      <c r="VO111" s="525"/>
      <c r="VP111" s="525"/>
      <c r="VQ111" s="525"/>
      <c r="VR111" s="525"/>
      <c r="VS111" s="525"/>
      <c r="VT111" s="525"/>
      <c r="VU111" s="525"/>
      <c r="VV111" s="525"/>
      <c r="VW111" s="525"/>
      <c r="VX111" s="525"/>
      <c r="VY111" s="525"/>
      <c r="VZ111" s="525"/>
      <c r="WA111" s="525"/>
      <c r="WB111" s="525"/>
      <c r="WC111" s="525"/>
      <c r="WD111" s="525"/>
      <c r="WE111" s="525"/>
      <c r="WF111" s="525"/>
      <c r="WG111" s="525"/>
      <c r="WH111" s="525"/>
      <c r="WI111" s="525"/>
      <c r="WJ111" s="525"/>
      <c r="WK111" s="525"/>
      <c r="WL111" s="525"/>
      <c r="WM111" s="525"/>
      <c r="WN111" s="18"/>
      <c r="WO111" s="525"/>
      <c r="WP111" s="525"/>
      <c r="WQ111" s="525"/>
      <c r="WR111" s="525"/>
      <c r="WS111" s="525"/>
      <c r="WT111" s="525"/>
      <c r="WU111" s="525"/>
      <c r="WV111" s="525"/>
      <c r="WW111" s="525"/>
      <c r="WX111" s="525"/>
      <c r="WY111" s="525"/>
      <c r="WZ111" s="525"/>
      <c r="XA111" s="525"/>
      <c r="XB111" s="525"/>
      <c r="XC111" s="525"/>
      <c r="XD111" s="525"/>
      <c r="XE111" s="525"/>
      <c r="XF111" s="525"/>
      <c r="XG111" s="525"/>
      <c r="XH111" s="18"/>
      <c r="XI111" s="525"/>
      <c r="XJ111" s="525"/>
      <c r="XK111" s="525"/>
      <c r="XL111" s="525"/>
      <c r="XM111" s="525"/>
      <c r="XN111" s="525"/>
      <c r="XO111" s="525"/>
      <c r="XP111" s="525"/>
      <c r="XQ111" s="525"/>
      <c r="XR111" s="525"/>
      <c r="XS111" s="525"/>
      <c r="XT111" s="525"/>
      <c r="XU111" s="525"/>
      <c r="XV111" s="525"/>
      <c r="XW111" s="525"/>
      <c r="XX111" s="525"/>
      <c r="XY111" s="525"/>
      <c r="XZ111" s="525"/>
      <c r="YA111" s="525"/>
      <c r="YB111" s="18"/>
      <c r="YC111" s="525"/>
      <c r="YD111" s="525"/>
      <c r="YE111" s="525"/>
      <c r="YF111" s="525"/>
      <c r="YG111" s="525"/>
      <c r="YH111" s="525"/>
      <c r="YI111" s="525"/>
      <c r="YJ111" s="525"/>
      <c r="YK111" s="525"/>
      <c r="YL111" s="525"/>
      <c r="YM111" s="525"/>
      <c r="YN111" s="525"/>
      <c r="YO111" s="525"/>
      <c r="YP111" s="525"/>
      <c r="YQ111" s="525"/>
      <c r="YR111" s="18"/>
      <c r="YS111" s="525"/>
      <c r="YT111" s="525"/>
      <c r="YU111" s="18"/>
      <c r="YV111" s="525"/>
      <c r="YW111" s="525"/>
      <c r="YX111" s="525"/>
      <c r="YY111" s="525"/>
      <c r="YZ111" s="525"/>
      <c r="ZA111" s="525"/>
      <c r="ZB111" s="525"/>
      <c r="ZC111" s="542"/>
      <c r="ZD111" s="542"/>
      <c r="ZE111" s="525"/>
      <c r="ZF111" s="525"/>
      <c r="ZG111" s="525"/>
      <c r="ZH111" s="525"/>
      <c r="ZI111" s="525"/>
      <c r="ZJ111" s="525"/>
      <c r="ZK111" s="525"/>
      <c r="ZL111" s="525"/>
      <c r="ZM111" s="525"/>
      <c r="ZN111" s="525"/>
      <c r="ZO111" s="525"/>
      <c r="ZP111" s="525"/>
      <c r="ZQ111" s="525"/>
      <c r="ZR111" s="525"/>
      <c r="ZS111" s="525"/>
      <c r="ZT111" s="525"/>
      <c r="ZU111" s="525"/>
      <c r="ZV111" s="525"/>
      <c r="ZW111" s="525"/>
      <c r="ZX111" s="525"/>
      <c r="ZY111" s="525"/>
      <c r="ZZ111" s="525"/>
      <c r="AAA111" s="525"/>
      <c r="AAB111" s="525"/>
      <c r="AAC111" s="525"/>
      <c r="AAD111" s="525"/>
      <c r="AAE111" s="525"/>
      <c r="AAF111" s="525"/>
      <c r="AAG111" s="525"/>
      <c r="AAH111" s="525"/>
      <c r="AAI111" s="525"/>
      <c r="AAJ111" s="525"/>
      <c r="AAK111" s="525"/>
      <c r="AAL111" s="525"/>
      <c r="AAM111" s="525"/>
      <c r="AAN111" s="525"/>
      <c r="AAO111" s="525"/>
      <c r="AAP111" s="525"/>
      <c r="AAQ111" s="525"/>
      <c r="AAR111" s="525"/>
      <c r="AAS111" s="525"/>
      <c r="AAT111" s="525"/>
      <c r="AAU111" s="525"/>
      <c r="AAV111" s="525"/>
      <c r="AAW111" s="525"/>
      <c r="AAX111" s="525"/>
      <c r="AAY111" s="525"/>
      <c r="AAZ111" s="525"/>
      <c r="ABA111" s="18"/>
      <c r="ABB111" s="525"/>
      <c r="ABC111" s="525"/>
      <c r="ABD111" s="525"/>
      <c r="ABE111" s="525"/>
      <c r="ABF111" s="525"/>
      <c r="ABG111" s="525"/>
      <c r="ABH111" s="525"/>
      <c r="ABI111" s="525"/>
      <c r="ABJ111" s="525"/>
      <c r="ABK111" s="525"/>
      <c r="ABL111" s="525"/>
      <c r="ABM111" s="525"/>
      <c r="ABN111" s="525"/>
      <c r="ABO111" s="525"/>
      <c r="ABP111" s="525"/>
      <c r="ABQ111" s="525"/>
      <c r="ABR111" s="525"/>
      <c r="ABS111" s="525"/>
      <c r="ABT111" s="525"/>
      <c r="ABU111" s="525"/>
      <c r="ABV111" s="525"/>
      <c r="ABW111" s="525"/>
      <c r="ABX111" s="525"/>
      <c r="ABY111" s="525"/>
      <c r="ABZ111" s="525"/>
      <c r="ACA111" s="525"/>
      <c r="ACB111" s="525"/>
      <c r="ACC111" s="525"/>
      <c r="ACD111" s="525"/>
      <c r="ACE111" s="525"/>
      <c r="ACF111" s="525"/>
      <c r="ACG111" s="525"/>
      <c r="ACH111" s="525"/>
      <c r="ACI111" s="525"/>
      <c r="ACJ111" s="525"/>
      <c r="ACK111" s="525"/>
      <c r="ACL111" s="525"/>
      <c r="ACM111" s="525"/>
      <c r="ACN111" s="525"/>
      <c r="ACO111" s="525"/>
      <c r="ACP111" s="525"/>
      <c r="ACQ111" s="525"/>
      <c r="ACR111" s="525"/>
      <c r="ACS111" s="525"/>
      <c r="ACT111" s="525"/>
      <c r="ACU111" s="525"/>
      <c r="ACV111" s="525"/>
      <c r="ACW111" s="525"/>
      <c r="ACX111" s="525"/>
      <c r="ACY111" s="525"/>
      <c r="ACZ111" s="525"/>
      <c r="ADA111" s="525"/>
      <c r="ADB111" s="525"/>
      <c r="ADC111" s="525"/>
      <c r="ADD111" s="525"/>
      <c r="ADE111" s="525"/>
      <c r="ADF111" s="525"/>
      <c r="ADG111" s="525"/>
      <c r="ADH111" s="525"/>
      <c r="ADI111" s="525"/>
      <c r="ADJ111" s="525"/>
      <c r="ADK111" s="525"/>
      <c r="ADL111" s="525"/>
      <c r="ADM111" s="525"/>
      <c r="ADN111" s="525"/>
      <c r="ADO111" s="525"/>
      <c r="ADP111" s="525"/>
      <c r="ADQ111" s="525"/>
      <c r="ADR111" s="525"/>
      <c r="ADS111" s="525"/>
      <c r="ADT111" s="525"/>
      <c r="ADU111" s="525"/>
      <c r="ADV111" s="525"/>
      <c r="ADW111" s="525"/>
      <c r="ADX111" s="525"/>
      <c r="ADY111" s="525"/>
      <c r="ADZ111" s="525"/>
      <c r="AEA111" s="525"/>
      <c r="AEB111" s="525"/>
      <c r="AEC111" s="525"/>
      <c r="AED111" s="525"/>
      <c r="AEE111" s="525"/>
      <c r="AEF111" s="525"/>
      <c r="AEG111" s="525"/>
      <c r="AEH111" s="525"/>
      <c r="AEI111" s="525"/>
      <c r="AEJ111" s="525"/>
      <c r="AEK111" s="525"/>
      <c r="AEL111" s="525"/>
      <c r="AEM111" s="525"/>
      <c r="AEN111" s="525"/>
      <c r="AEO111" s="483">
        <v>0</v>
      </c>
    </row>
    <row r="112" spans="1:821" outlineLevel="1">
      <c r="A112" s="18">
        <f t="shared" si="589"/>
        <v>99</v>
      </c>
      <c r="B112" s="18"/>
      <c r="D112" s="444"/>
      <c r="E112" t="b">
        <v>0</v>
      </c>
      <c r="H112" s="25" t="s">
        <v>2164</v>
      </c>
      <c r="I112" s="558"/>
      <c r="J112" s="558"/>
      <c r="K112" s="558"/>
      <c r="L112" s="558"/>
      <c r="M112" s="558"/>
      <c r="N112" s="558" t="b">
        <v>1</v>
      </c>
      <c r="O112" s="558" t="b">
        <v>1</v>
      </c>
      <c r="P112" s="558" t="b">
        <v>1</v>
      </c>
      <c r="Q112" s="558" t="b">
        <v>1</v>
      </c>
      <c r="R112" s="558" t="b">
        <v>1</v>
      </c>
      <c r="S112" s="558" t="b">
        <v>1</v>
      </c>
      <c r="T112" s="558" t="b">
        <v>0</v>
      </c>
      <c r="U112" s="558" t="b">
        <v>0</v>
      </c>
      <c r="V112" s="558"/>
      <c r="W112" s="558"/>
      <c r="X112" s="558"/>
      <c r="Y112" s="558"/>
      <c r="Z112" s="558"/>
      <c r="AA112" s="558"/>
      <c r="AB112" s="558"/>
      <c r="AC112" s="558" t="b">
        <v>1</v>
      </c>
      <c r="AD112" s="558" t="b">
        <v>1</v>
      </c>
      <c r="AE112" s="558" t="b">
        <v>1</v>
      </c>
      <c r="AF112" s="558" t="b">
        <v>1</v>
      </c>
      <c r="AG112" s="558" t="b">
        <v>1</v>
      </c>
      <c r="AH112" s="558" t="b">
        <v>1</v>
      </c>
      <c r="AI112" s="558" t="b">
        <v>1</v>
      </c>
      <c r="AJ112" s="558"/>
      <c r="AK112" s="558" t="b">
        <v>0</v>
      </c>
      <c r="AL112" s="558"/>
      <c r="AM112" s="558"/>
      <c r="AN112" s="558" t="b">
        <v>0</v>
      </c>
      <c r="AO112" s="558" t="b">
        <v>0</v>
      </c>
      <c r="AP112" s="558" t="b">
        <v>0</v>
      </c>
      <c r="AQ112" s="558"/>
      <c r="AR112" s="558"/>
      <c r="AS112" s="558" t="b">
        <v>1</v>
      </c>
      <c r="AT112" s="558" t="b">
        <v>1</v>
      </c>
      <c r="AU112" s="558"/>
      <c r="AV112" s="558"/>
      <c r="AW112" s="558"/>
      <c r="AX112" s="558"/>
      <c r="AY112" s="558" t="b">
        <v>1</v>
      </c>
      <c r="AZ112" s="566"/>
      <c r="BA112" s="465" t="str">
        <f>BA110&amp;" "&amp;$AZ111&amp;" trials (if complete)"</f>
        <v>EVTemplateExperiment 6 trials (if complete)</v>
      </c>
      <c r="BB112" s="8"/>
      <c r="BC112" s="18"/>
      <c r="BD112" s="525"/>
      <c r="BE112" s="525"/>
      <c r="BF112" s="525"/>
      <c r="BG112" s="525"/>
      <c r="BH112" s="525"/>
      <c r="BI112" s="525"/>
      <c r="BJ112" s="525"/>
      <c r="BK112" s="525"/>
      <c r="BL112" s="525"/>
      <c r="BM112" s="18"/>
      <c r="BN112" s="525"/>
      <c r="BO112" s="525"/>
      <c r="BP112" s="525"/>
      <c r="BQ112" s="525"/>
      <c r="BR112" s="525"/>
      <c r="BS112" s="525"/>
      <c r="BT112" s="525"/>
      <c r="BU112" s="525"/>
      <c r="BV112" s="525"/>
      <c r="BW112" s="525"/>
      <c r="BX112" s="525"/>
      <c r="BY112" s="525"/>
      <c r="BZ112" s="525"/>
      <c r="CA112" s="525"/>
      <c r="CB112" s="525"/>
      <c r="CC112" s="525"/>
      <c r="CD112" s="525"/>
      <c r="CE112" s="525"/>
      <c r="CF112" s="18"/>
      <c r="CG112" s="525"/>
      <c r="CH112" s="525"/>
      <c r="CI112" s="525"/>
      <c r="CJ112" s="525"/>
      <c r="CK112" s="525"/>
      <c r="CL112" s="525"/>
      <c r="CM112" s="525"/>
      <c r="CN112" s="525"/>
      <c r="CO112" s="525"/>
      <c r="CP112" s="525"/>
      <c r="CQ112" s="525"/>
      <c r="CR112" s="525"/>
      <c r="CS112" s="525"/>
      <c r="CT112" s="525"/>
      <c r="CU112" s="525"/>
      <c r="CV112" s="525"/>
      <c r="CW112" s="525"/>
      <c r="CX112" s="525"/>
      <c r="CY112" s="525"/>
      <c r="CZ112" s="525"/>
      <c r="DA112" s="525"/>
      <c r="DB112" s="525"/>
      <c r="DC112" s="18"/>
      <c r="DD112" s="525"/>
      <c r="DE112" s="525"/>
      <c r="DF112" s="525"/>
      <c r="DG112" s="525"/>
      <c r="DH112" s="542"/>
      <c r="DI112" s="525"/>
      <c r="DJ112" s="525"/>
      <c r="DK112" s="525"/>
      <c r="DL112" s="525"/>
      <c r="DM112" s="525"/>
      <c r="DN112" s="525"/>
      <c r="DO112" s="525"/>
      <c r="DP112" s="525"/>
      <c r="DQ112" s="525"/>
      <c r="DR112" s="525"/>
      <c r="DS112" s="525"/>
      <c r="DT112" s="525"/>
      <c r="DU112" s="525"/>
      <c r="DV112" s="525"/>
      <c r="DW112" s="525"/>
      <c r="DX112" s="525"/>
      <c r="DY112" s="525"/>
      <c r="DZ112" s="525"/>
      <c r="EA112" s="525"/>
      <c r="EB112" s="525"/>
      <c r="EC112" s="525"/>
      <c r="ED112" s="525"/>
      <c r="EE112" s="525"/>
      <c r="EF112" s="525"/>
      <c r="EG112" s="525"/>
      <c r="EH112" s="525"/>
      <c r="EI112" s="525"/>
      <c r="EJ112" s="525"/>
      <c r="EK112" s="525"/>
      <c r="EL112" s="525"/>
      <c r="EM112" s="525"/>
      <c r="EN112" s="525"/>
      <c r="EO112" s="525"/>
      <c r="EP112" s="525"/>
      <c r="EQ112" s="525"/>
      <c r="ER112" s="525"/>
      <c r="ES112" s="525"/>
      <c r="ET112" s="525"/>
      <c r="EU112" s="525"/>
      <c r="EV112" s="525"/>
      <c r="EW112" s="525"/>
      <c r="EX112" s="525"/>
      <c r="EY112" s="525"/>
      <c r="EZ112" s="525"/>
      <c r="FA112" s="525"/>
      <c r="FB112" s="525"/>
      <c r="FC112" s="525"/>
      <c r="FD112" s="525"/>
      <c r="FE112" s="525"/>
      <c r="FF112" s="525"/>
      <c r="FG112" s="525"/>
      <c r="FH112" s="525"/>
      <c r="FI112" s="525"/>
      <c r="FJ112" s="525"/>
      <c r="FK112" s="525"/>
      <c r="FL112" s="525"/>
      <c r="FM112" s="525"/>
      <c r="FN112" s="525"/>
      <c r="FO112" s="525"/>
      <c r="FP112" s="525"/>
      <c r="FQ112" s="525"/>
      <c r="FR112" s="525"/>
      <c r="FS112" s="525"/>
      <c r="FT112" s="525"/>
      <c r="FU112" s="525"/>
      <c r="FV112" s="525"/>
      <c r="FW112" s="525"/>
      <c r="FX112" s="525"/>
      <c r="FY112" s="525"/>
      <c r="FZ112" s="525"/>
      <c r="GA112" s="525"/>
      <c r="GB112" s="525"/>
      <c r="GC112" s="525"/>
      <c r="GD112" s="525"/>
      <c r="GE112" s="525"/>
      <c r="GF112" s="525"/>
      <c r="GG112" s="525"/>
      <c r="GH112" s="525"/>
      <c r="GI112" s="525"/>
      <c r="GJ112" s="525"/>
      <c r="GK112" s="525"/>
      <c r="GL112" s="525"/>
      <c r="GM112" s="525"/>
      <c r="GN112" s="525"/>
      <c r="GO112" s="525"/>
      <c r="GP112" s="525"/>
      <c r="GQ112" s="525"/>
      <c r="GR112" s="18"/>
      <c r="GS112" s="525"/>
      <c r="GT112" s="525"/>
      <c r="GU112" s="525"/>
      <c r="GV112" s="525"/>
      <c r="GW112" s="525"/>
      <c r="GX112" s="525"/>
      <c r="GY112" s="525"/>
      <c r="GZ112" s="525"/>
      <c r="HA112" s="525"/>
      <c r="HB112" s="525"/>
      <c r="HC112" s="525"/>
      <c r="HD112" s="525"/>
      <c r="HE112" s="525"/>
      <c r="HF112" s="525"/>
      <c r="HG112" s="525"/>
      <c r="HH112" s="525"/>
      <c r="HI112" s="525"/>
      <c r="HJ112" s="525"/>
      <c r="HK112" s="525"/>
      <c r="HL112" s="525"/>
      <c r="HM112" s="525"/>
      <c r="HN112" s="525"/>
      <c r="HO112" s="525"/>
      <c r="HP112" s="525"/>
      <c r="HQ112" s="525"/>
      <c r="HR112" s="525"/>
      <c r="HS112" s="525"/>
      <c r="HT112" s="525"/>
      <c r="HU112" s="525"/>
      <c r="HV112" s="525"/>
      <c r="HW112" s="525"/>
      <c r="HX112" s="525"/>
      <c r="HY112" s="525"/>
      <c r="HZ112" s="525"/>
      <c r="IA112" s="525"/>
      <c r="IB112" s="525"/>
      <c r="IC112" s="525"/>
      <c r="ID112" s="525"/>
      <c r="IE112" s="525"/>
      <c r="IF112" s="525"/>
      <c r="IG112" s="525"/>
      <c r="IH112" s="525"/>
      <c r="II112" s="525"/>
      <c r="IJ112" s="525"/>
      <c r="IK112" s="18"/>
      <c r="IL112" s="525"/>
      <c r="IM112" s="525"/>
      <c r="IN112" s="525"/>
      <c r="IO112" s="525"/>
      <c r="IP112" s="525"/>
      <c r="IQ112" s="525"/>
      <c r="IR112" s="525"/>
      <c r="IS112" s="525"/>
      <c r="IT112" s="525"/>
      <c r="IU112" s="525"/>
      <c r="IV112" s="525"/>
      <c r="IW112" s="525"/>
      <c r="IX112" s="525"/>
      <c r="IY112" s="525"/>
      <c r="IZ112" s="525"/>
      <c r="JA112" s="525"/>
      <c r="JB112" s="525"/>
      <c r="JC112" s="525"/>
      <c r="JD112" s="525"/>
      <c r="JE112" s="525"/>
      <c r="JF112" s="525"/>
      <c r="JG112" s="525"/>
      <c r="JH112" s="525"/>
      <c r="JI112" s="525"/>
      <c r="JJ112" s="525"/>
      <c r="JK112" s="525"/>
      <c r="JL112" s="525"/>
      <c r="JM112" s="525"/>
      <c r="JN112" s="525"/>
      <c r="JO112" s="525"/>
      <c r="JP112" s="525"/>
      <c r="JQ112" s="525"/>
      <c r="JR112" s="525"/>
      <c r="JS112" s="525"/>
      <c r="JT112" s="525"/>
      <c r="JU112" s="525"/>
      <c r="JV112" s="525"/>
      <c r="JW112" s="525"/>
      <c r="JX112" s="525"/>
      <c r="JY112" s="525"/>
      <c r="JZ112" s="525"/>
      <c r="KA112" s="525"/>
      <c r="KB112" s="525"/>
      <c r="KC112" s="525"/>
      <c r="KD112" s="525"/>
      <c r="KE112" s="525"/>
      <c r="KF112" s="525"/>
      <c r="KG112" s="525"/>
      <c r="KH112" s="525"/>
      <c r="KI112" s="525"/>
      <c r="KJ112" s="525"/>
      <c r="KK112" s="525"/>
      <c r="KL112" s="525"/>
      <c r="KM112" s="525"/>
      <c r="KN112" s="525"/>
      <c r="KO112" s="525"/>
      <c r="KP112" s="525"/>
      <c r="KQ112" s="525"/>
      <c r="KR112" s="525"/>
      <c r="KS112" s="525"/>
      <c r="KT112" s="525"/>
      <c r="KU112" s="525"/>
      <c r="KV112" s="525"/>
      <c r="KW112" s="525"/>
      <c r="KX112" s="525"/>
      <c r="KY112" s="525"/>
      <c r="KZ112" s="525"/>
      <c r="LA112" s="525"/>
      <c r="LB112" s="525"/>
      <c r="LC112" s="525"/>
      <c r="LD112" s="525"/>
      <c r="LE112" s="525"/>
      <c r="LF112" s="525"/>
      <c r="LG112" s="525"/>
      <c r="LH112" s="525"/>
      <c r="LI112" s="525"/>
      <c r="LJ112" s="525"/>
      <c r="LK112" s="525"/>
      <c r="LL112" s="525"/>
      <c r="LM112" s="525"/>
      <c r="LN112" s="525"/>
      <c r="LO112" s="525"/>
      <c r="LP112" s="525"/>
      <c r="LQ112" s="525"/>
      <c r="LR112" s="525"/>
      <c r="LS112" s="525"/>
      <c r="LT112" s="525"/>
      <c r="LU112" s="525"/>
      <c r="LV112" s="525"/>
      <c r="LW112" s="525"/>
      <c r="LX112" s="525"/>
      <c r="LY112" s="525"/>
      <c r="LZ112" s="525"/>
      <c r="MA112" s="525"/>
      <c r="MB112" s="525"/>
      <c r="MC112" s="525"/>
      <c r="MD112" s="525"/>
      <c r="ME112" s="525"/>
      <c r="MF112" s="525"/>
      <c r="MG112" s="525"/>
      <c r="MH112" s="525"/>
      <c r="MI112" s="525"/>
      <c r="MJ112" s="525"/>
      <c r="MK112" s="525"/>
      <c r="ML112" s="525"/>
      <c r="MM112" s="525"/>
      <c r="MN112" s="525"/>
      <c r="MO112" s="525"/>
      <c r="MP112" s="525"/>
      <c r="MQ112" s="525"/>
      <c r="MR112" s="525"/>
      <c r="MS112" s="525"/>
      <c r="MT112" s="525"/>
      <c r="MU112" s="525"/>
      <c r="MV112" s="525"/>
      <c r="MW112" s="525"/>
      <c r="MX112" s="525"/>
      <c r="MY112" s="525"/>
      <c r="MZ112" s="525"/>
      <c r="NA112" s="525"/>
      <c r="NB112" s="525"/>
      <c r="NC112" s="525"/>
      <c r="ND112" s="525"/>
      <c r="NE112" s="525"/>
      <c r="NF112" s="525"/>
      <c r="NG112" s="525"/>
      <c r="NH112" s="525"/>
      <c r="NI112" s="525"/>
      <c r="NJ112" s="525"/>
      <c r="NK112" s="525"/>
      <c r="NL112" s="525"/>
      <c r="NM112" s="525"/>
      <c r="NN112" s="525"/>
      <c r="NO112" s="525"/>
      <c r="NP112" s="525"/>
      <c r="NQ112" s="525"/>
      <c r="NR112" s="525"/>
      <c r="NS112" s="525"/>
      <c r="NT112" s="525"/>
      <c r="NU112" s="525"/>
      <c r="NV112" s="525"/>
      <c r="NW112" s="525"/>
      <c r="NX112" s="525"/>
      <c r="NY112" s="525"/>
      <c r="NZ112" s="525"/>
      <c r="OA112" s="525"/>
      <c r="OB112" s="525"/>
      <c r="OC112" s="525"/>
      <c r="OD112" s="525"/>
      <c r="OE112" s="525"/>
      <c r="OF112" s="525"/>
      <c r="OG112" s="525"/>
      <c r="OH112" s="525"/>
      <c r="OI112" s="525"/>
      <c r="OJ112" s="525"/>
      <c r="OK112" s="525"/>
      <c r="OL112" s="525"/>
      <c r="OM112" s="525"/>
      <c r="ON112" s="525"/>
      <c r="OO112" s="525"/>
      <c r="OP112" s="525"/>
      <c r="OQ112" s="525"/>
      <c r="OR112" s="525"/>
      <c r="OS112" s="525"/>
      <c r="OT112" s="525"/>
      <c r="OU112" s="525"/>
      <c r="OV112" s="525"/>
      <c r="OW112" s="525"/>
      <c r="OX112" s="525"/>
      <c r="OY112" s="525"/>
      <c r="OZ112" s="525"/>
      <c r="PA112" s="525"/>
      <c r="PB112" s="525"/>
      <c r="PC112" s="525"/>
      <c r="PD112" s="525"/>
      <c r="PE112" s="525"/>
      <c r="PF112" s="525"/>
      <c r="PG112" s="525"/>
      <c r="PH112" s="525"/>
      <c r="PI112" s="525"/>
      <c r="PJ112" s="525"/>
      <c r="PK112" s="525"/>
      <c r="PL112" s="525"/>
      <c r="PM112" s="525"/>
      <c r="PN112" s="525"/>
      <c r="PO112" s="525"/>
      <c r="PP112" s="525"/>
      <c r="PQ112" s="525"/>
      <c r="PR112" s="525"/>
      <c r="PS112" s="525"/>
      <c r="PT112" s="525"/>
      <c r="PU112" s="525"/>
      <c r="PV112" s="525"/>
      <c r="PW112" s="525"/>
      <c r="PX112" s="525"/>
      <c r="PY112" s="525"/>
      <c r="PZ112" s="525"/>
      <c r="QA112" s="525"/>
      <c r="QB112" s="525"/>
      <c r="QC112" s="525"/>
      <c r="QD112" s="525"/>
      <c r="QE112" s="525"/>
      <c r="QF112" s="525"/>
      <c r="QG112" s="525"/>
      <c r="QH112" s="525"/>
      <c r="QI112" s="525"/>
      <c r="QJ112" s="525"/>
      <c r="QK112" s="525"/>
      <c r="QL112" s="525"/>
      <c r="QM112" s="525"/>
      <c r="QN112" s="525"/>
      <c r="QO112" s="525"/>
      <c r="QP112" s="525"/>
      <c r="QQ112" s="525"/>
      <c r="QR112" s="525"/>
      <c r="QS112" s="525"/>
      <c r="QT112" s="525"/>
      <c r="QU112" s="525"/>
      <c r="QV112" s="525"/>
      <c r="QW112" s="525"/>
      <c r="QX112" s="525"/>
      <c r="QY112" s="525"/>
      <c r="QZ112" s="525"/>
      <c r="RA112" s="525"/>
      <c r="RB112" s="525"/>
      <c r="RC112" s="525"/>
      <c r="RD112" s="525"/>
      <c r="RE112" s="525"/>
      <c r="RF112" s="525"/>
      <c r="RG112" s="525"/>
      <c r="RH112" s="525"/>
      <c r="RI112" s="525"/>
      <c r="RJ112" s="525"/>
      <c r="RK112" s="525"/>
      <c r="RL112" s="525"/>
      <c r="RM112" s="525"/>
      <c r="RN112" s="525"/>
      <c r="RO112" s="525"/>
      <c r="RP112" s="525"/>
      <c r="RQ112" s="525"/>
      <c r="RR112" s="525"/>
      <c r="RS112" s="525"/>
      <c r="RT112" s="525"/>
      <c r="RU112" s="525"/>
      <c r="RV112" s="525"/>
      <c r="RW112" s="525"/>
      <c r="RX112" s="525"/>
      <c r="RY112" s="525"/>
      <c r="RZ112" s="525"/>
      <c r="SA112" s="525"/>
      <c r="SB112" s="525"/>
      <c r="SC112" s="525"/>
      <c r="SD112" s="525"/>
      <c r="SE112" s="525"/>
      <c r="SF112" s="525"/>
      <c r="SG112" s="525"/>
      <c r="SH112" s="525"/>
      <c r="SI112" s="525"/>
      <c r="SJ112" s="525"/>
      <c r="SK112" s="525"/>
      <c r="SL112" s="525"/>
      <c r="SM112" s="525"/>
      <c r="SN112" s="525"/>
      <c r="SO112" s="525"/>
      <c r="SP112" s="525"/>
      <c r="SQ112" s="525"/>
      <c r="SR112" s="525"/>
      <c r="SS112" s="525"/>
      <c r="ST112" s="525"/>
      <c r="SU112" s="525"/>
      <c r="SV112" s="525"/>
      <c r="SW112" s="525"/>
      <c r="SX112" s="525"/>
      <c r="SY112" s="525"/>
      <c r="SZ112" s="525"/>
      <c r="TA112" s="525"/>
      <c r="TB112" s="525"/>
      <c r="TC112" s="525"/>
      <c r="TD112" s="525"/>
      <c r="TE112" s="525"/>
      <c r="TF112" s="525"/>
      <c r="TG112" s="525"/>
      <c r="TH112" s="525"/>
      <c r="TI112" s="525"/>
      <c r="TJ112" s="525"/>
      <c r="TK112" s="525"/>
      <c r="TL112" s="525"/>
      <c r="TM112" s="525"/>
      <c r="TN112" s="525"/>
      <c r="TO112" s="525"/>
      <c r="TP112" s="525"/>
      <c r="TQ112" s="525"/>
      <c r="TR112" s="525"/>
      <c r="TS112" s="525"/>
      <c r="TT112" s="525"/>
      <c r="TU112" s="525"/>
      <c r="TV112" s="525"/>
      <c r="TW112" s="525"/>
      <c r="TX112" s="525"/>
      <c r="TY112" s="525"/>
      <c r="TZ112" s="525"/>
      <c r="UA112" s="525"/>
      <c r="UB112" s="525"/>
      <c r="UC112" s="525"/>
      <c r="UD112" s="525"/>
      <c r="UE112" s="525"/>
      <c r="UF112" s="525"/>
      <c r="UG112" s="525"/>
      <c r="UH112" s="525"/>
      <c r="UI112" s="525"/>
      <c r="UJ112" s="525"/>
      <c r="UK112" s="525"/>
      <c r="UL112" s="525"/>
      <c r="UM112" s="525"/>
      <c r="UN112" s="525"/>
      <c r="UO112" s="525"/>
      <c r="UP112" s="525"/>
      <c r="UQ112" s="525"/>
      <c r="UR112" s="525"/>
      <c r="US112" s="525"/>
      <c r="UT112" s="525"/>
      <c r="UU112" s="525"/>
      <c r="UV112" s="525"/>
      <c r="UW112" s="525"/>
      <c r="UX112" s="525"/>
      <c r="UY112" s="525"/>
      <c r="UZ112" s="525"/>
      <c r="VA112" s="525"/>
      <c r="VB112" s="525"/>
      <c r="VC112" s="525"/>
      <c r="VD112" s="525"/>
      <c r="VE112" s="525"/>
      <c r="VF112" s="525"/>
      <c r="VG112" s="525"/>
      <c r="VH112" s="525"/>
      <c r="VI112" s="525"/>
      <c r="VJ112" s="525"/>
      <c r="VK112" s="525"/>
      <c r="VL112" s="525"/>
      <c r="VM112" s="525"/>
      <c r="VN112" s="525"/>
      <c r="VO112" s="525"/>
      <c r="VP112" s="525"/>
      <c r="VQ112" s="525"/>
      <c r="VR112" s="525"/>
      <c r="VS112" s="525"/>
      <c r="VT112" s="525"/>
      <c r="VU112" s="525"/>
      <c r="VV112" s="525"/>
      <c r="VW112" s="525"/>
      <c r="VX112" s="525"/>
      <c r="VY112" s="525"/>
      <c r="VZ112" s="525"/>
      <c r="WA112" s="525"/>
      <c r="WB112" s="525"/>
      <c r="WC112" s="525"/>
      <c r="WD112" s="525"/>
      <c r="WE112" s="525"/>
      <c r="WF112" s="525"/>
      <c r="WG112" s="525"/>
      <c r="WH112" s="525"/>
      <c r="WI112" s="525"/>
      <c r="WJ112" s="525"/>
      <c r="WK112" s="525"/>
      <c r="WL112" s="525"/>
      <c r="WM112" s="525"/>
      <c r="WN112" s="18"/>
      <c r="WO112" s="525"/>
      <c r="WP112" s="525"/>
      <c r="WQ112" s="525"/>
      <c r="WR112" s="525"/>
      <c r="WS112" s="525"/>
      <c r="WT112" s="525"/>
      <c r="WU112" s="525"/>
      <c r="WV112" s="525"/>
      <c r="WW112" s="525"/>
      <c r="WX112" s="525"/>
      <c r="WY112" s="525"/>
      <c r="WZ112" s="525"/>
      <c r="XA112" s="525"/>
      <c r="XB112" s="525"/>
      <c r="XC112" s="525"/>
      <c r="XD112" s="525"/>
      <c r="XE112" s="525"/>
      <c r="XF112" s="525"/>
      <c r="XG112" s="525"/>
      <c r="XH112" s="18"/>
      <c r="XI112" s="525"/>
      <c r="XJ112" s="525"/>
      <c r="XK112" s="525"/>
      <c r="XL112" s="525"/>
      <c r="XM112" s="525"/>
      <c r="XN112" s="525"/>
      <c r="XO112" s="525"/>
      <c r="XP112" s="525"/>
      <c r="XQ112" s="525"/>
      <c r="XR112" s="525"/>
      <c r="XS112" s="525"/>
      <c r="XT112" s="525"/>
      <c r="XU112" s="525"/>
      <c r="XV112" s="525"/>
      <c r="XW112" s="525"/>
      <c r="XX112" s="525"/>
      <c r="XY112" s="525"/>
      <c r="XZ112" s="525"/>
      <c r="YA112" s="525"/>
      <c r="YB112" s="18"/>
      <c r="YC112" s="525"/>
      <c r="YD112" s="525"/>
      <c r="YE112" s="525"/>
      <c r="YF112" s="525"/>
      <c r="YG112" s="525"/>
      <c r="YH112" s="525"/>
      <c r="YI112" s="525"/>
      <c r="YJ112" s="525"/>
      <c r="YK112" s="525"/>
      <c r="YL112" s="525"/>
      <c r="YM112" s="525"/>
      <c r="YN112" s="525"/>
      <c r="YO112" s="525"/>
      <c r="YP112" s="525"/>
      <c r="YQ112" s="525"/>
      <c r="YR112" s="18"/>
      <c r="YS112" s="525"/>
      <c r="YT112" s="525"/>
      <c r="YU112" s="18"/>
      <c r="YV112" s="525"/>
      <c r="YW112" s="525"/>
      <c r="YX112" s="525"/>
      <c r="YY112" s="525"/>
      <c r="YZ112" s="525"/>
      <c r="ZA112" s="525"/>
      <c r="ZB112" s="525"/>
      <c r="ZC112" s="542"/>
      <c r="ZD112" s="542"/>
      <c r="ZE112" s="525"/>
      <c r="ZF112" s="525"/>
      <c r="ZG112" s="525"/>
      <c r="ZH112" s="525"/>
      <c r="ZI112" s="525"/>
      <c r="ZJ112" s="525"/>
      <c r="ZK112" s="525"/>
      <c r="ZL112" s="525"/>
      <c r="ZM112" s="525"/>
      <c r="ZN112" s="525"/>
      <c r="ZO112" s="525"/>
      <c r="ZP112" s="525"/>
      <c r="ZQ112" s="525"/>
      <c r="ZR112" s="525"/>
      <c r="ZS112" s="525"/>
      <c r="ZT112" s="525"/>
      <c r="ZU112" s="525"/>
      <c r="ZV112" s="525"/>
      <c r="ZW112" s="525"/>
      <c r="ZX112" s="525"/>
      <c r="ZY112" s="525"/>
      <c r="ZZ112" s="525"/>
      <c r="AAA112" s="525"/>
      <c r="AAB112" s="525"/>
      <c r="AAC112" s="525"/>
      <c r="AAD112" s="525"/>
      <c r="AAE112" s="525"/>
      <c r="AAF112" s="525"/>
      <c r="AAG112" s="525"/>
      <c r="AAH112" s="525"/>
      <c r="AAI112" s="525"/>
      <c r="AAJ112" s="525"/>
      <c r="AAK112" s="525"/>
      <c r="AAL112" s="525"/>
      <c r="AAM112" s="525"/>
      <c r="AAN112" s="525"/>
      <c r="AAO112" s="525"/>
      <c r="AAP112" s="525"/>
      <c r="AAQ112" s="525"/>
      <c r="AAR112" s="525"/>
      <c r="AAS112" s="525"/>
      <c r="AAT112" s="525"/>
      <c r="AAU112" s="525"/>
      <c r="AAV112" s="525"/>
      <c r="AAW112" s="525"/>
      <c r="AAX112" s="525"/>
      <c r="AAY112" s="525"/>
      <c r="AAZ112" s="525"/>
      <c r="ABA112" s="18"/>
      <c r="ABB112" s="525"/>
      <c r="ABC112" s="525"/>
      <c r="ABD112" s="525"/>
      <c r="ABE112" s="525"/>
      <c r="ABF112" s="525"/>
      <c r="ABG112" s="525"/>
      <c r="ABH112" s="525"/>
      <c r="ABI112" s="525"/>
      <c r="ABJ112" s="525"/>
      <c r="ABK112" s="525"/>
      <c r="ABL112" s="525"/>
      <c r="ABM112" s="525"/>
      <c r="ABN112" s="525"/>
      <c r="ABO112" s="525"/>
      <c r="ABP112" s="525"/>
      <c r="ABQ112" s="525"/>
      <c r="ABR112" s="525"/>
      <c r="ABS112" s="525"/>
      <c r="ABT112" s="525"/>
      <c r="ABU112" s="525"/>
      <c r="ABV112" s="525"/>
      <c r="ABW112" s="525"/>
      <c r="ABX112" s="525"/>
      <c r="ABY112" s="525"/>
      <c r="ABZ112" s="525"/>
      <c r="ACA112" s="525"/>
      <c r="ACB112" s="525"/>
      <c r="ACC112" s="525"/>
      <c r="ACD112" s="525"/>
      <c r="ACE112" s="525"/>
      <c r="ACF112" s="525"/>
      <c r="ACG112" s="525"/>
      <c r="ACH112" s="525"/>
      <c r="ACI112" s="525"/>
      <c r="ACJ112" s="525"/>
      <c r="ACK112" s="525"/>
      <c r="ACL112" s="525"/>
      <c r="ACM112" s="525"/>
      <c r="ACN112" s="525"/>
      <c r="ACO112" s="525"/>
      <c r="ACP112" s="525"/>
      <c r="ACQ112" s="525"/>
      <c r="ACR112" s="525"/>
      <c r="ACS112" s="525"/>
      <c r="ACT112" s="525"/>
      <c r="ACU112" s="525"/>
      <c r="ACV112" s="525"/>
      <c r="ACW112" s="525"/>
      <c r="ACX112" s="525"/>
      <c r="ACY112" s="525"/>
      <c r="ACZ112" s="525"/>
      <c r="ADA112" s="525"/>
      <c r="ADB112" s="525"/>
      <c r="ADC112" s="525"/>
      <c r="ADD112" s="525"/>
      <c r="ADE112" s="525"/>
      <c r="ADF112" s="525"/>
      <c r="ADG112" s="525"/>
      <c r="ADH112" s="525"/>
      <c r="ADI112" s="525"/>
      <c r="ADJ112" s="525"/>
      <c r="ADK112" s="525"/>
      <c r="ADL112" s="525"/>
      <c r="ADM112" s="525"/>
      <c r="ADN112" s="525"/>
      <c r="ADO112" s="525"/>
      <c r="ADP112" s="525"/>
      <c r="ADQ112" s="525"/>
      <c r="ADR112" s="525"/>
      <c r="ADS112" s="525"/>
      <c r="ADT112" s="525"/>
      <c r="ADU112" s="525"/>
      <c r="ADV112" s="525"/>
      <c r="ADW112" s="525"/>
      <c r="ADX112" s="525"/>
      <c r="ADY112" s="525"/>
      <c r="ADZ112" s="525"/>
      <c r="AEA112" s="525"/>
      <c r="AEB112" s="525"/>
      <c r="AEC112" s="525"/>
      <c r="AED112" s="525"/>
      <c r="AEE112" s="525"/>
      <c r="AEF112" s="525"/>
      <c r="AEG112" s="525"/>
      <c r="AEH112" s="525"/>
      <c r="AEI112" s="525"/>
      <c r="AEJ112" s="525"/>
      <c r="AEK112" s="525"/>
      <c r="AEL112" s="525"/>
      <c r="AEM112" s="525"/>
      <c r="AEN112" s="525"/>
      <c r="AEO112" s="483">
        <v>0</v>
      </c>
    </row>
    <row r="113" spans="1:821" outlineLevel="2">
      <c r="A113" s="18">
        <f t="shared" si="589"/>
        <v>100</v>
      </c>
      <c r="B113" s="18"/>
      <c r="C113" s="12"/>
      <c r="D113" s="12"/>
      <c r="E113" t="b">
        <v>0</v>
      </c>
      <c r="H113" s="25" t="s">
        <v>2303</v>
      </c>
      <c r="I113" s="110"/>
      <c r="J113" s="110"/>
      <c r="K113" s="110"/>
      <c r="L113" s="110"/>
      <c r="M113" s="110"/>
      <c r="N113" s="213">
        <v>1</v>
      </c>
      <c r="O113" s="213">
        <v>6</v>
      </c>
      <c r="P113" s="213">
        <v>1</v>
      </c>
      <c r="Q113" s="213">
        <v>1</v>
      </c>
      <c r="R113" s="213">
        <v>1</v>
      </c>
      <c r="S113" s="213">
        <v>1</v>
      </c>
      <c r="T113" s="213">
        <v>2</v>
      </c>
      <c r="U113" s="213">
        <v>1</v>
      </c>
      <c r="V113" s="110"/>
      <c r="W113" s="110"/>
      <c r="X113" s="110"/>
      <c r="Y113" s="110"/>
      <c r="Z113" s="110"/>
      <c r="AA113" s="110"/>
      <c r="AB113" s="110"/>
      <c r="AC113" s="213">
        <v>0</v>
      </c>
      <c r="AD113" s="213">
        <v>1</v>
      </c>
      <c r="AE113" s="213">
        <v>0</v>
      </c>
      <c r="AF113" s="213">
        <v>0</v>
      </c>
      <c r="AG113" s="213">
        <v>0</v>
      </c>
      <c r="AH113" s="213">
        <v>0</v>
      </c>
      <c r="AI113" s="213">
        <v>2</v>
      </c>
      <c r="AJ113" s="110"/>
      <c r="AK113" s="213">
        <v>2</v>
      </c>
      <c r="AL113" s="110"/>
      <c r="AM113" s="110"/>
      <c r="AN113" s="213"/>
      <c r="AO113" s="213"/>
      <c r="AP113" s="213"/>
      <c r="AQ113" s="110"/>
      <c r="AR113" s="110"/>
      <c r="AS113" s="213">
        <v>0</v>
      </c>
      <c r="AT113" s="213">
        <v>0</v>
      </c>
      <c r="AU113" s="110"/>
      <c r="AV113" s="110"/>
      <c r="AW113" s="110"/>
      <c r="AX113" s="110"/>
      <c r="AY113" s="213">
        <v>0</v>
      </c>
      <c r="AZ113" s="110"/>
      <c r="BA113" s="22"/>
      <c r="BB113" s="8"/>
      <c r="BC113" s="18"/>
      <c r="BD113" s="510"/>
      <c r="BE113" s="510"/>
      <c r="BF113" s="510"/>
      <c r="BG113" s="510"/>
      <c r="BH113" s="510"/>
      <c r="BI113" s="510"/>
      <c r="BJ113" s="510"/>
      <c r="BK113" s="510"/>
      <c r="BL113" s="510"/>
      <c r="BM113" s="18"/>
      <c r="BN113" s="510"/>
      <c r="BO113" s="510"/>
      <c r="BP113" s="510"/>
      <c r="BQ113" s="510"/>
      <c r="BR113" s="510"/>
      <c r="BS113" s="510"/>
      <c r="BT113" s="510"/>
      <c r="BU113" s="510"/>
      <c r="BV113" s="510"/>
      <c r="BW113" s="510"/>
      <c r="BX113" s="510"/>
      <c r="BY113" s="510"/>
      <c r="BZ113" s="510"/>
      <c r="CA113" s="510"/>
      <c r="CB113" s="510"/>
      <c r="CC113" s="510"/>
      <c r="CD113" s="510"/>
      <c r="CE113" s="510"/>
      <c r="CF113" s="18"/>
      <c r="CG113" s="510"/>
      <c r="CH113" s="510"/>
      <c r="CI113" s="510"/>
      <c r="CJ113" s="510"/>
      <c r="CK113" s="510"/>
      <c r="CL113" s="510"/>
      <c r="CM113" s="510"/>
      <c r="CN113" s="510"/>
      <c r="CO113" s="510"/>
      <c r="CP113" s="510"/>
      <c r="CQ113" s="510"/>
      <c r="CR113" s="510"/>
      <c r="CS113" s="510"/>
      <c r="CT113" s="510"/>
      <c r="CU113" s="510"/>
      <c r="CV113" s="510"/>
      <c r="CW113" s="510"/>
      <c r="CX113" s="510"/>
      <c r="CY113" s="510"/>
      <c r="CZ113" s="510"/>
      <c r="DA113" s="510"/>
      <c r="DB113" s="510"/>
      <c r="DC113" s="18"/>
      <c r="DD113" s="510"/>
      <c r="DE113" s="510"/>
      <c r="DF113" s="510"/>
      <c r="DG113" s="512"/>
      <c r="DH113" s="511"/>
      <c r="DI113" s="510"/>
      <c r="DJ113" s="510"/>
      <c r="DK113" s="510"/>
      <c r="DL113" s="510"/>
      <c r="DM113" s="510"/>
      <c r="DN113" s="510"/>
      <c r="DO113" s="510"/>
      <c r="DP113" s="510"/>
      <c r="DQ113" s="510"/>
      <c r="DR113" s="510"/>
      <c r="DS113" s="510"/>
      <c r="DT113" s="510"/>
      <c r="DU113" s="510"/>
      <c r="DV113" s="510"/>
      <c r="DW113" s="510"/>
      <c r="DX113" s="510"/>
      <c r="DY113" s="510"/>
      <c r="DZ113" s="510"/>
      <c r="EA113" s="510"/>
      <c r="EB113" s="510"/>
      <c r="EC113" s="510"/>
      <c r="ED113" s="510"/>
      <c r="EE113" s="510"/>
      <c r="EF113" s="510"/>
      <c r="EG113" s="510"/>
      <c r="EH113" s="510"/>
      <c r="EI113" s="510"/>
      <c r="EJ113" s="510"/>
      <c r="EK113" s="510"/>
      <c r="EL113" s="510"/>
      <c r="EM113" s="510"/>
      <c r="EN113" s="510"/>
      <c r="EO113" s="510"/>
      <c r="EP113" s="510"/>
      <c r="EQ113" s="510"/>
      <c r="ER113" s="510"/>
      <c r="ES113" s="510"/>
      <c r="ET113" s="510"/>
      <c r="EU113" s="510"/>
      <c r="EV113" s="510"/>
      <c r="EW113" s="510"/>
      <c r="EX113" s="510"/>
      <c r="EY113" s="510"/>
      <c r="EZ113" s="510"/>
      <c r="FA113" s="510"/>
      <c r="FB113" s="510"/>
      <c r="FC113" s="510"/>
      <c r="FD113" s="510"/>
      <c r="FE113" s="510"/>
      <c r="FF113" s="510"/>
      <c r="FG113" s="510"/>
      <c r="FH113" s="510"/>
      <c r="FI113" s="510"/>
      <c r="FJ113" s="510"/>
      <c r="FK113" s="510"/>
      <c r="FL113" s="510"/>
      <c r="FM113" s="510"/>
      <c r="FN113" s="510"/>
      <c r="FO113" s="510"/>
      <c r="FP113" s="510"/>
      <c r="FQ113" s="510"/>
      <c r="FR113" s="510"/>
      <c r="FS113" s="510"/>
      <c r="FT113" s="510"/>
      <c r="FU113" s="510"/>
      <c r="FV113" s="510"/>
      <c r="FW113" s="510"/>
      <c r="FX113" s="510"/>
      <c r="FY113" s="510"/>
      <c r="FZ113" s="510"/>
      <c r="GA113" s="510"/>
      <c r="GB113" s="510"/>
      <c r="GC113" s="510"/>
      <c r="GD113" s="510"/>
      <c r="GE113" s="510"/>
      <c r="GF113" s="510"/>
      <c r="GG113" s="510"/>
      <c r="GH113" s="510"/>
      <c r="GI113" s="510"/>
      <c r="GJ113" s="510"/>
      <c r="GK113" s="510"/>
      <c r="GL113" s="510"/>
      <c r="GM113" s="510"/>
      <c r="GN113" s="510"/>
      <c r="GO113" s="510"/>
      <c r="GP113" s="510"/>
      <c r="GQ113" s="510"/>
      <c r="GR113" s="18"/>
      <c r="GS113" s="510"/>
      <c r="GT113" s="510"/>
      <c r="GU113" s="510"/>
      <c r="GV113" s="510"/>
      <c r="GW113" s="510"/>
      <c r="GX113" s="510"/>
      <c r="GY113" s="510"/>
      <c r="GZ113" s="510"/>
      <c r="HA113" s="510"/>
      <c r="HB113" s="510"/>
      <c r="HC113" s="510"/>
      <c r="HD113" s="510"/>
      <c r="HE113" s="510"/>
      <c r="HF113" s="510"/>
      <c r="HG113" s="510"/>
      <c r="HH113" s="510"/>
      <c r="HI113" s="510"/>
      <c r="HJ113" s="510"/>
      <c r="HK113" s="510"/>
      <c r="HL113" s="510"/>
      <c r="HM113" s="510"/>
      <c r="HN113" s="510"/>
      <c r="HO113" s="510"/>
      <c r="HP113" s="510"/>
      <c r="HQ113" s="510"/>
      <c r="HR113" s="510"/>
      <c r="HS113" s="510"/>
      <c r="HT113" s="510"/>
      <c r="HU113" s="510"/>
      <c r="HV113" s="510"/>
      <c r="HW113" s="510"/>
      <c r="HX113" s="510"/>
      <c r="HY113" s="510"/>
      <c r="HZ113" s="510"/>
      <c r="IA113" s="510"/>
      <c r="IB113" s="510"/>
      <c r="IC113" s="510"/>
      <c r="ID113" s="510"/>
      <c r="IE113" s="510"/>
      <c r="IF113" s="510"/>
      <c r="IG113" s="510"/>
      <c r="IH113" s="510"/>
      <c r="II113" s="510"/>
      <c r="IJ113" s="510"/>
      <c r="IK113" s="18"/>
      <c r="IL113" s="510"/>
      <c r="IM113" s="510"/>
      <c r="IN113" s="510"/>
      <c r="IO113" s="510"/>
      <c r="IP113" s="510"/>
      <c r="IQ113" s="510"/>
      <c r="IR113" s="510"/>
      <c r="IS113" s="510"/>
      <c r="IT113" s="510"/>
      <c r="IU113" s="510"/>
      <c r="IV113" s="510"/>
      <c r="IW113" s="510"/>
      <c r="IX113" s="510"/>
      <c r="IY113" s="510"/>
      <c r="IZ113" s="510"/>
      <c r="JA113" s="510"/>
      <c r="JB113" s="510"/>
      <c r="JC113" s="512"/>
      <c r="JD113" s="510"/>
      <c r="JE113" s="510"/>
      <c r="JF113" s="510"/>
      <c r="JG113" s="510"/>
      <c r="JH113" s="510"/>
      <c r="JI113" s="510"/>
      <c r="JJ113" s="510"/>
      <c r="JK113" s="510"/>
      <c r="JL113" s="510"/>
      <c r="JM113" s="510"/>
      <c r="JN113" s="510"/>
      <c r="JO113" s="510"/>
      <c r="JP113" s="510"/>
      <c r="JQ113" s="510"/>
      <c r="JR113" s="510"/>
      <c r="JS113" s="513"/>
      <c r="JT113" s="513"/>
      <c r="JU113" s="513"/>
      <c r="JV113" s="513"/>
      <c r="JW113" s="513"/>
      <c r="JX113" s="513"/>
      <c r="JY113" s="513"/>
      <c r="JZ113" s="513"/>
      <c r="KA113" s="513"/>
      <c r="KB113" s="513"/>
      <c r="KC113" s="513"/>
      <c r="KD113" s="513"/>
      <c r="KE113" s="513"/>
      <c r="KF113" s="513"/>
      <c r="KG113" s="513"/>
      <c r="KH113" s="513"/>
      <c r="KI113" s="513"/>
      <c r="KJ113" s="513"/>
      <c r="KK113" s="513"/>
      <c r="KL113" s="513"/>
      <c r="KM113" s="513"/>
      <c r="KN113" s="513"/>
      <c r="KO113" s="513"/>
      <c r="KP113" s="513"/>
      <c r="KQ113" s="513"/>
      <c r="KR113" s="513"/>
      <c r="KS113" s="513"/>
      <c r="KT113" s="513"/>
      <c r="KU113" s="513"/>
      <c r="KV113" s="513"/>
      <c r="KW113" s="513"/>
      <c r="KX113" s="513"/>
      <c r="KY113" s="513"/>
      <c r="KZ113" s="513"/>
      <c r="LA113" s="513"/>
      <c r="LB113" s="513"/>
      <c r="LC113" s="513"/>
      <c r="LD113" s="513"/>
      <c r="LE113" s="513"/>
      <c r="LF113" s="513"/>
      <c r="LG113" s="513"/>
      <c r="LH113" s="513"/>
      <c r="LI113" s="513"/>
      <c r="LJ113" s="513"/>
      <c r="LK113" s="513"/>
      <c r="LL113" s="513"/>
      <c r="LM113" s="513"/>
      <c r="LN113" s="513"/>
      <c r="LO113" s="513"/>
      <c r="LP113" s="513"/>
      <c r="LQ113" s="513"/>
      <c r="LR113" s="513"/>
      <c r="LS113" s="513"/>
      <c r="LT113" s="513"/>
      <c r="LU113" s="513"/>
      <c r="LV113" s="513"/>
      <c r="LW113" s="513"/>
      <c r="LX113" s="513"/>
      <c r="LY113" s="513"/>
      <c r="LZ113" s="513"/>
      <c r="MA113" s="513"/>
      <c r="MB113" s="513"/>
      <c r="MC113" s="513"/>
      <c r="MD113" s="513"/>
      <c r="ME113" s="513"/>
      <c r="MF113" s="513"/>
      <c r="MG113" s="513"/>
      <c r="MH113" s="513"/>
      <c r="MI113" s="513"/>
      <c r="MJ113" s="513"/>
      <c r="MK113" s="513"/>
      <c r="ML113" s="513"/>
      <c r="MM113" s="513"/>
      <c r="MN113" s="513"/>
      <c r="MO113" s="513"/>
      <c r="MP113" s="513"/>
      <c r="MQ113" s="513"/>
      <c r="MR113" s="513"/>
      <c r="MS113" s="513"/>
      <c r="MT113" s="513"/>
      <c r="MU113" s="513"/>
      <c r="MV113" s="513"/>
      <c r="MW113" s="513"/>
      <c r="MX113" s="513"/>
      <c r="MY113" s="513"/>
      <c r="MZ113" s="513"/>
      <c r="NA113" s="513"/>
      <c r="NB113" s="513"/>
      <c r="NC113" s="513"/>
      <c r="ND113" s="513"/>
      <c r="NE113" s="513"/>
      <c r="NF113" s="513"/>
      <c r="NG113" s="513"/>
      <c r="NH113" s="513"/>
      <c r="NI113" s="513"/>
      <c r="NJ113" s="513"/>
      <c r="NK113" s="513"/>
      <c r="NL113" s="513"/>
      <c r="NM113" s="513"/>
      <c r="NN113" s="513"/>
      <c r="NO113" s="513"/>
      <c r="NP113" s="513"/>
      <c r="NQ113" s="513"/>
      <c r="NR113" s="513"/>
      <c r="NS113" s="513"/>
      <c r="NT113" s="513"/>
      <c r="NU113" s="513"/>
      <c r="NV113" s="513"/>
      <c r="NW113" s="513"/>
      <c r="NX113" s="513"/>
      <c r="NY113" s="513"/>
      <c r="NZ113" s="513"/>
      <c r="OA113" s="513"/>
      <c r="OB113" s="513"/>
      <c r="OC113" s="513"/>
      <c r="OD113" s="513"/>
      <c r="OE113" s="513"/>
      <c r="OF113" s="513"/>
      <c r="OG113" s="513"/>
      <c r="OH113" s="513"/>
      <c r="OI113" s="513"/>
      <c r="OJ113" s="513"/>
      <c r="OK113" s="513"/>
      <c r="OL113" s="513"/>
      <c r="OM113" s="513"/>
      <c r="ON113" s="513"/>
      <c r="OO113" s="513"/>
      <c r="OP113" s="513"/>
      <c r="OQ113" s="513"/>
      <c r="OR113" s="513"/>
      <c r="OS113" s="513"/>
      <c r="OT113" s="513"/>
      <c r="OU113" s="513"/>
      <c r="OV113" s="513"/>
      <c r="OW113" s="513"/>
      <c r="OX113" s="513"/>
      <c r="OY113" s="513"/>
      <c r="OZ113" s="513"/>
      <c r="PA113" s="513"/>
      <c r="PB113" s="513"/>
      <c r="PC113" s="513"/>
      <c r="PD113" s="513"/>
      <c r="PE113" s="513"/>
      <c r="PF113" s="513"/>
      <c r="PG113" s="513"/>
      <c r="PH113" s="513"/>
      <c r="PI113" s="513"/>
      <c r="PJ113" s="513"/>
      <c r="PK113" s="513"/>
      <c r="PL113" s="513"/>
      <c r="PM113" s="513"/>
      <c r="PN113" s="513"/>
      <c r="PO113" s="513"/>
      <c r="PP113" s="513"/>
      <c r="PQ113" s="513"/>
      <c r="PR113" s="513"/>
      <c r="PS113" s="513"/>
      <c r="PT113" s="513"/>
      <c r="PU113" s="513"/>
      <c r="PV113" s="513"/>
      <c r="PW113" s="513"/>
      <c r="PX113" s="513"/>
      <c r="PY113" s="513"/>
      <c r="PZ113" s="513"/>
      <c r="QA113" s="513"/>
      <c r="QB113" s="513"/>
      <c r="QC113" s="513"/>
      <c r="QD113" s="513"/>
      <c r="QE113" s="513"/>
      <c r="QF113" s="513"/>
      <c r="QG113" s="513"/>
      <c r="QH113" s="513"/>
      <c r="QI113" s="513"/>
      <c r="QJ113" s="513"/>
      <c r="QK113" s="513"/>
      <c r="QL113" s="513"/>
      <c r="QM113" s="513"/>
      <c r="QN113" s="513"/>
      <c r="QO113" s="513"/>
      <c r="QP113" s="513"/>
      <c r="QQ113" s="513"/>
      <c r="QR113" s="513"/>
      <c r="QS113" s="513"/>
      <c r="QT113" s="513"/>
      <c r="QU113" s="513"/>
      <c r="QV113" s="513"/>
      <c r="QW113" s="513"/>
      <c r="QX113" s="513"/>
      <c r="QY113" s="513"/>
      <c r="QZ113" s="513"/>
      <c r="RA113" s="513"/>
      <c r="RB113" s="513"/>
      <c r="RC113" s="513"/>
      <c r="RD113" s="513"/>
      <c r="RE113" s="513"/>
      <c r="RF113" s="513"/>
      <c r="RG113" s="513"/>
      <c r="RH113" s="513"/>
      <c r="RI113" s="513"/>
      <c r="RJ113" s="513"/>
      <c r="RK113" s="513"/>
      <c r="RL113" s="513"/>
      <c r="RM113" s="513"/>
      <c r="RN113" s="513"/>
      <c r="RO113" s="513"/>
      <c r="RP113" s="513"/>
      <c r="RQ113" s="513"/>
      <c r="RR113" s="513"/>
      <c r="RS113" s="513"/>
      <c r="RT113" s="513"/>
      <c r="RU113" s="513"/>
      <c r="RV113" s="513"/>
      <c r="RW113" s="513"/>
      <c r="RX113" s="513"/>
      <c r="RY113" s="513"/>
      <c r="RZ113" s="513"/>
      <c r="SA113" s="513"/>
      <c r="SB113" s="513"/>
      <c r="SC113" s="513"/>
      <c r="SD113" s="513"/>
      <c r="SE113" s="513"/>
      <c r="SF113" s="513"/>
      <c r="SG113" s="513"/>
      <c r="SH113" s="513"/>
      <c r="SI113" s="513"/>
      <c r="SJ113" s="513"/>
      <c r="SK113" s="513"/>
      <c r="SL113" s="513"/>
      <c r="SM113" s="513"/>
      <c r="SN113" s="513"/>
      <c r="SO113" s="513"/>
      <c r="SP113" s="513"/>
      <c r="SQ113" s="513"/>
      <c r="SR113" s="513"/>
      <c r="SS113" s="513"/>
      <c r="ST113" s="513"/>
      <c r="SU113" s="513"/>
      <c r="SV113" s="513"/>
      <c r="SW113" s="513"/>
      <c r="SX113" s="513"/>
      <c r="SY113" s="513"/>
      <c r="SZ113" s="513"/>
      <c r="TA113" s="513"/>
      <c r="TB113" s="513"/>
      <c r="TC113" s="513"/>
      <c r="TD113" s="513"/>
      <c r="TE113" s="513"/>
      <c r="TF113" s="513"/>
      <c r="TG113" s="513"/>
      <c r="TH113" s="513"/>
      <c r="TI113" s="513"/>
      <c r="TJ113" s="513"/>
      <c r="TK113" s="513"/>
      <c r="TL113" s="513"/>
      <c r="TM113" s="513"/>
      <c r="TN113" s="513"/>
      <c r="TO113" s="513"/>
      <c r="TP113" s="513"/>
      <c r="TQ113" s="513"/>
      <c r="TR113" s="513"/>
      <c r="TS113" s="513"/>
      <c r="TT113" s="513"/>
      <c r="TU113" s="513"/>
      <c r="TV113" s="513"/>
      <c r="TW113" s="513"/>
      <c r="TX113" s="513"/>
      <c r="TY113" s="513"/>
      <c r="TZ113" s="513"/>
      <c r="UA113" s="513"/>
      <c r="UB113" s="513"/>
      <c r="UC113" s="513"/>
      <c r="UD113" s="513"/>
      <c r="UE113" s="513"/>
      <c r="UF113" s="513"/>
      <c r="UG113" s="513"/>
      <c r="UH113" s="513"/>
      <c r="UI113" s="513"/>
      <c r="UJ113" s="513"/>
      <c r="UK113" s="513"/>
      <c r="UL113" s="513"/>
      <c r="UM113" s="513"/>
      <c r="UN113" s="513"/>
      <c r="UO113" s="513"/>
      <c r="UP113" s="513"/>
      <c r="UQ113" s="513"/>
      <c r="UR113" s="513"/>
      <c r="US113" s="513"/>
      <c r="UT113" s="513"/>
      <c r="UU113" s="513"/>
      <c r="UV113" s="513"/>
      <c r="UW113" s="513"/>
      <c r="UX113" s="513"/>
      <c r="UY113" s="513"/>
      <c r="UZ113" s="513"/>
      <c r="VA113" s="513"/>
      <c r="VB113" s="513"/>
      <c r="VC113" s="513"/>
      <c r="VD113" s="513"/>
      <c r="VE113" s="513"/>
      <c r="VF113" s="513"/>
      <c r="VG113" s="513"/>
      <c r="VH113" s="513"/>
      <c r="VI113" s="513"/>
      <c r="VJ113" s="513"/>
      <c r="VK113" s="513"/>
      <c r="VL113" s="513"/>
      <c r="VM113" s="513"/>
      <c r="VN113" s="513"/>
      <c r="VO113" s="513"/>
      <c r="VP113" s="514"/>
      <c r="VQ113" s="514"/>
      <c r="VR113" s="514"/>
      <c r="VS113" s="514"/>
      <c r="VT113" s="514"/>
      <c r="VU113" s="514"/>
      <c r="VV113" s="513"/>
      <c r="VW113" s="513"/>
      <c r="VX113" s="513"/>
      <c r="VY113" s="513"/>
      <c r="VZ113" s="513"/>
      <c r="WA113" s="513"/>
      <c r="WB113" s="513"/>
      <c r="WC113" s="513"/>
      <c r="WD113" s="513"/>
      <c r="WE113" s="513"/>
      <c r="WF113" s="513"/>
      <c r="WG113" s="513"/>
      <c r="WH113" s="513"/>
      <c r="WI113" s="513"/>
      <c r="WJ113" s="513"/>
      <c r="WK113" s="513"/>
      <c r="WL113" s="513"/>
      <c r="WM113" s="510"/>
      <c r="WN113" s="18"/>
      <c r="WO113" s="510"/>
      <c r="WP113" s="510"/>
      <c r="WQ113" s="510"/>
      <c r="WR113" s="510"/>
      <c r="WS113" s="510"/>
      <c r="WT113" s="510"/>
      <c r="WU113" s="510"/>
      <c r="WV113" s="510"/>
      <c r="WW113" s="510"/>
      <c r="WX113" s="510"/>
      <c r="WY113" s="510"/>
      <c r="WZ113" s="510"/>
      <c r="XA113" s="510"/>
      <c r="XB113" s="510"/>
      <c r="XC113" s="510"/>
      <c r="XD113" s="510"/>
      <c r="XE113" s="510"/>
      <c r="XF113" s="510"/>
      <c r="XG113" s="510"/>
      <c r="XH113" s="18"/>
      <c r="XI113" s="510"/>
      <c r="XJ113" s="510"/>
      <c r="XK113" s="510"/>
      <c r="XL113" s="510"/>
      <c r="XM113" s="510"/>
      <c r="XN113" s="510"/>
      <c r="XO113" s="510"/>
      <c r="XP113" s="510"/>
      <c r="XQ113" s="510"/>
      <c r="XR113" s="510"/>
      <c r="XS113" s="510"/>
      <c r="XT113" s="510"/>
      <c r="XU113" s="510"/>
      <c r="XV113" s="510"/>
      <c r="XW113" s="510"/>
      <c r="XX113" s="510"/>
      <c r="XY113" s="510"/>
      <c r="XZ113" s="510"/>
      <c r="YA113" s="510"/>
      <c r="YB113" s="18"/>
      <c r="YC113" s="510"/>
      <c r="YD113" s="510"/>
      <c r="YE113" s="510"/>
      <c r="YF113" s="510"/>
      <c r="YG113" s="510"/>
      <c r="YH113" s="510"/>
      <c r="YI113" s="510"/>
      <c r="YJ113" s="510"/>
      <c r="YK113" s="510"/>
      <c r="YL113" s="510"/>
      <c r="YM113" s="510"/>
      <c r="YN113" s="510"/>
      <c r="YO113" s="510"/>
      <c r="YP113" s="510"/>
      <c r="YQ113" s="510"/>
      <c r="YR113" s="18"/>
      <c r="YS113" s="510"/>
      <c r="YT113" s="510"/>
      <c r="YU113" s="18"/>
      <c r="YV113" s="510"/>
      <c r="YW113" s="510"/>
      <c r="YX113" s="510"/>
      <c r="YY113" s="510"/>
      <c r="YZ113" s="510"/>
      <c r="ZA113" s="510"/>
      <c r="ZB113" s="512"/>
      <c r="ZC113" s="511"/>
      <c r="ZD113" s="511"/>
      <c r="ZE113" s="510"/>
      <c r="ZF113" s="510"/>
      <c r="ZG113" s="510"/>
      <c r="ZH113" s="510"/>
      <c r="ZI113" s="510"/>
      <c r="ZJ113" s="510"/>
      <c r="ZK113" s="510"/>
      <c r="ZL113" s="510"/>
      <c r="ZM113" s="510"/>
      <c r="ZN113" s="510"/>
      <c r="ZO113" s="510"/>
      <c r="ZP113" s="510"/>
      <c r="ZQ113" s="510"/>
      <c r="ZR113" s="510"/>
      <c r="ZS113" s="510"/>
      <c r="ZT113" s="510"/>
      <c r="ZU113" s="510"/>
      <c r="ZV113" s="510"/>
      <c r="ZW113" s="510"/>
      <c r="ZX113" s="510"/>
      <c r="ZY113" s="510"/>
      <c r="ZZ113" s="510"/>
      <c r="AAA113" s="510"/>
      <c r="AAB113" s="510"/>
      <c r="AAC113" s="510"/>
      <c r="AAD113" s="510"/>
      <c r="AAE113" s="510"/>
      <c r="AAF113" s="510"/>
      <c r="AAG113" s="510"/>
      <c r="AAH113" s="510"/>
      <c r="AAI113" s="510"/>
      <c r="AAJ113" s="510"/>
      <c r="AAK113" s="510"/>
      <c r="AAL113" s="510"/>
      <c r="AAM113" s="510"/>
      <c r="AAN113" s="510"/>
      <c r="AAO113" s="510"/>
      <c r="AAP113" s="510"/>
      <c r="AAQ113" s="510"/>
      <c r="AAR113" s="510"/>
      <c r="AAS113" s="510"/>
      <c r="AAT113" s="510"/>
      <c r="AAU113" s="510"/>
      <c r="AAV113" s="510"/>
      <c r="AAW113" s="510"/>
      <c r="AAX113" s="510"/>
      <c r="AAY113" s="510"/>
      <c r="AAZ113" s="510"/>
      <c r="ABA113" s="18"/>
      <c r="ABB113" s="451"/>
      <c r="ABC113" s="451"/>
      <c r="ABD113" s="451"/>
      <c r="ABE113" s="451"/>
      <c r="ABF113" s="451"/>
      <c r="ABG113" s="451"/>
      <c r="ABH113" s="451"/>
      <c r="ABI113" s="451"/>
      <c r="ABJ113" s="451"/>
      <c r="ABK113" s="451"/>
      <c r="ABL113" s="451"/>
      <c r="ABM113" s="451"/>
      <c r="ABN113" s="451"/>
      <c r="ABO113" s="451"/>
      <c r="ABP113" s="451"/>
      <c r="ABQ113" s="451"/>
      <c r="ABR113" s="451"/>
      <c r="ABS113" s="451"/>
      <c r="ABT113" s="451"/>
      <c r="ABU113" s="451"/>
      <c r="ABV113" s="451"/>
      <c r="ABW113" s="451"/>
      <c r="ABX113" s="451"/>
      <c r="ABY113" s="451"/>
      <c r="ABZ113" s="451"/>
      <c r="ACA113" s="451"/>
      <c r="ACB113" s="451"/>
      <c r="ACC113" s="451"/>
      <c r="ACD113" s="451"/>
      <c r="ACE113" s="451"/>
      <c r="ACF113" s="515"/>
      <c r="ACG113" s="515"/>
      <c r="ACH113" s="515"/>
      <c r="ACI113" s="515"/>
      <c r="ACJ113" s="515"/>
      <c r="ACK113" s="515"/>
      <c r="ACL113" s="515"/>
      <c r="ACM113" s="515"/>
      <c r="ACN113" s="515"/>
      <c r="ACO113" s="515"/>
      <c r="ACP113" s="515"/>
      <c r="ACQ113" s="515"/>
      <c r="ACR113" s="515"/>
      <c r="ACS113" s="515"/>
      <c r="ACT113" s="515"/>
      <c r="ACU113" s="515"/>
      <c r="ACV113" s="515"/>
      <c r="ACW113" s="515"/>
      <c r="ACX113" s="515"/>
      <c r="ACY113" s="515"/>
      <c r="ACZ113" s="515"/>
      <c r="ADA113" s="515"/>
      <c r="ADB113" s="515"/>
      <c r="ADC113" s="515"/>
      <c r="ADD113" s="515"/>
      <c r="ADE113" s="515"/>
      <c r="ADF113" s="515"/>
      <c r="ADG113" s="515"/>
      <c r="ADH113" s="515"/>
      <c r="ADI113" s="515"/>
      <c r="ADJ113" s="515"/>
      <c r="ADK113" s="515"/>
      <c r="ADL113" s="515"/>
      <c r="ADM113" s="515"/>
      <c r="ADN113" s="515"/>
      <c r="ADO113" s="515"/>
      <c r="ADP113" s="515"/>
      <c r="ADQ113" s="515"/>
      <c r="ADR113" s="515"/>
      <c r="ADS113" s="515"/>
      <c r="ADT113" s="515"/>
      <c r="ADU113" s="515"/>
      <c r="ADV113" s="515"/>
      <c r="ADW113" s="515"/>
      <c r="ADX113" s="515"/>
      <c r="ADY113" s="515"/>
      <c r="ADZ113" s="515"/>
      <c r="AEA113" s="515"/>
      <c r="AEB113" s="515"/>
      <c r="AEC113" s="515"/>
      <c r="AED113" s="515"/>
      <c r="AEE113" s="515"/>
      <c r="AEF113" s="515"/>
      <c r="AEG113" s="515"/>
      <c r="AEH113" s="515"/>
      <c r="AEI113" s="515"/>
      <c r="AEJ113" s="515"/>
      <c r="AEK113" s="515"/>
      <c r="AEL113" s="515"/>
      <c r="AEM113" s="515"/>
      <c r="AEN113" s="510"/>
      <c r="AEO113" s="483">
        <v>0</v>
      </c>
    </row>
    <row r="114" spans="1:821" outlineLevel="2">
      <c r="A114" s="18">
        <f t="shared" si="589"/>
        <v>101</v>
      </c>
      <c r="B114" s="18"/>
      <c r="C114" s="12"/>
      <c r="D114" s="12"/>
      <c r="E114" t="b">
        <v>0</v>
      </c>
      <c r="H114" s="25" t="str">
        <f>"sStep/SA "&amp;RIGHT(H113,2)+1</f>
        <v>sStep/SA 2</v>
      </c>
      <c r="I114" s="110"/>
      <c r="J114" s="110"/>
      <c r="K114" s="110"/>
      <c r="L114" s="110"/>
      <c r="M114" s="110"/>
      <c r="N114" s="213">
        <v>1</v>
      </c>
      <c r="O114" s="213">
        <v>1</v>
      </c>
      <c r="P114" s="213">
        <v>1</v>
      </c>
      <c r="Q114" s="213">
        <v>1</v>
      </c>
      <c r="R114" s="213">
        <v>1</v>
      </c>
      <c r="S114" s="213">
        <v>1</v>
      </c>
      <c r="T114" s="213">
        <v>4</v>
      </c>
      <c r="U114" s="213">
        <v>2</v>
      </c>
      <c r="V114" s="110"/>
      <c r="W114" s="110"/>
      <c r="X114" s="110"/>
      <c r="Y114" s="110"/>
      <c r="Z114" s="110"/>
      <c r="AA114" s="110"/>
      <c r="AB114" s="110"/>
      <c r="AC114" s="213">
        <v>1</v>
      </c>
      <c r="AD114" s="213">
        <v>1</v>
      </c>
      <c r="AE114" s="213">
        <v>1</v>
      </c>
      <c r="AF114" s="213">
        <v>1</v>
      </c>
      <c r="AG114" s="213">
        <v>1</v>
      </c>
      <c r="AH114" s="213">
        <v>1</v>
      </c>
      <c r="AI114" s="213">
        <v>1</v>
      </c>
      <c r="AJ114" s="110"/>
      <c r="AK114" s="213">
        <v>2</v>
      </c>
      <c r="AL114" s="110"/>
      <c r="AM114" s="110"/>
      <c r="AN114" s="110"/>
      <c r="AO114" s="110"/>
      <c r="AP114" s="110"/>
      <c r="AQ114" s="110"/>
      <c r="AR114" s="110"/>
      <c r="AS114" s="213">
        <v>1</v>
      </c>
      <c r="AT114" s="213">
        <v>1</v>
      </c>
      <c r="AU114" s="110"/>
      <c r="AV114" s="110"/>
      <c r="AW114" s="110"/>
      <c r="AX114" s="110"/>
      <c r="AY114" s="213">
        <v>1</v>
      </c>
      <c r="AZ114" s="110"/>
      <c r="BA114" s="22"/>
      <c r="BB114" s="8"/>
      <c r="BC114" s="18"/>
      <c r="BD114" s="510"/>
      <c r="BE114" s="510"/>
      <c r="BF114" s="510"/>
      <c r="BG114" s="510"/>
      <c r="BH114" s="510"/>
      <c r="BI114" s="510"/>
      <c r="BJ114" s="510"/>
      <c r="BK114" s="510"/>
      <c r="BL114" s="510"/>
      <c r="BM114" s="18"/>
      <c r="BN114" s="510"/>
      <c r="BO114" s="510"/>
      <c r="BP114" s="510"/>
      <c r="BQ114" s="510"/>
      <c r="BR114" s="510"/>
      <c r="BS114" s="510"/>
      <c r="BT114" s="510"/>
      <c r="BU114" s="510"/>
      <c r="BV114" s="510"/>
      <c r="BW114" s="510"/>
      <c r="BX114" s="510"/>
      <c r="BY114" s="510"/>
      <c r="BZ114" s="510"/>
      <c r="CA114" s="510"/>
      <c r="CB114" s="510"/>
      <c r="CC114" s="510"/>
      <c r="CD114" s="510"/>
      <c r="CE114" s="510"/>
      <c r="CF114" s="18"/>
      <c r="CG114" s="510"/>
      <c r="CH114" s="510"/>
      <c r="CI114" s="510"/>
      <c r="CJ114" s="510"/>
      <c r="CK114" s="510"/>
      <c r="CL114" s="510"/>
      <c r="CM114" s="510"/>
      <c r="CN114" s="510"/>
      <c r="CO114" s="510"/>
      <c r="CP114" s="510"/>
      <c r="CQ114" s="510"/>
      <c r="CR114" s="510"/>
      <c r="CS114" s="510"/>
      <c r="CT114" s="510"/>
      <c r="CU114" s="510"/>
      <c r="CV114" s="510"/>
      <c r="CW114" s="510"/>
      <c r="CX114" s="510"/>
      <c r="CY114" s="510"/>
      <c r="CZ114" s="510"/>
      <c r="DA114" s="510"/>
      <c r="DB114" s="510"/>
      <c r="DC114" s="18"/>
      <c r="DD114" s="510"/>
      <c r="DE114" s="510"/>
      <c r="DF114" s="510"/>
      <c r="DG114" s="512"/>
      <c r="DH114" s="511"/>
      <c r="DI114" s="510"/>
      <c r="DJ114" s="510"/>
      <c r="DK114" s="516"/>
      <c r="DL114" s="510"/>
      <c r="DM114" s="516"/>
      <c r="DN114" s="516"/>
      <c r="DO114" s="516"/>
      <c r="DP114" s="516"/>
      <c r="DQ114" s="516"/>
      <c r="DR114" s="510"/>
      <c r="DS114" s="510"/>
      <c r="DT114" s="510"/>
      <c r="DU114" s="510"/>
      <c r="DV114" s="516"/>
      <c r="DW114" s="516"/>
      <c r="DX114" s="510"/>
      <c r="DY114" s="510"/>
      <c r="DZ114" s="510"/>
      <c r="EA114" s="516"/>
      <c r="EB114" s="516"/>
      <c r="EC114" s="516"/>
      <c r="ED114" s="516"/>
      <c r="EE114" s="516"/>
      <c r="EF114" s="516"/>
      <c r="EG114" s="516"/>
      <c r="EH114" s="516"/>
      <c r="EI114" s="516"/>
      <c r="EJ114" s="516"/>
      <c r="EK114" s="516"/>
      <c r="EL114" s="516"/>
      <c r="EM114" s="516"/>
      <c r="EN114" s="516"/>
      <c r="EO114" s="516"/>
      <c r="EP114" s="516"/>
      <c r="EQ114" s="516"/>
      <c r="ER114" s="516"/>
      <c r="ES114" s="516"/>
      <c r="ET114" s="516"/>
      <c r="EU114" s="516"/>
      <c r="EV114" s="516"/>
      <c r="EW114" s="516"/>
      <c r="EX114" s="510"/>
      <c r="EY114" s="510"/>
      <c r="EZ114" s="510"/>
      <c r="FA114" s="510"/>
      <c r="FB114" s="510"/>
      <c r="FC114" s="516"/>
      <c r="FD114" s="516"/>
      <c r="FE114" s="516"/>
      <c r="FF114" s="516"/>
      <c r="FG114" s="516"/>
      <c r="FH114" s="516"/>
      <c r="FI114" s="516"/>
      <c r="FJ114" s="516"/>
      <c r="FK114" s="516"/>
      <c r="FL114" s="516"/>
      <c r="FM114" s="516"/>
      <c r="FN114" s="516"/>
      <c r="FO114" s="516"/>
      <c r="FP114" s="516"/>
      <c r="FQ114" s="516"/>
      <c r="FR114" s="516"/>
      <c r="FS114" s="516"/>
      <c r="FT114" s="516"/>
      <c r="FU114" s="516"/>
      <c r="FV114" s="516"/>
      <c r="FW114" s="510"/>
      <c r="FX114" s="510"/>
      <c r="FY114" s="510"/>
      <c r="FZ114" s="510"/>
      <c r="GA114" s="510"/>
      <c r="GB114" s="510"/>
      <c r="GC114" s="510"/>
      <c r="GD114" s="510"/>
      <c r="GE114" s="510"/>
      <c r="GF114" s="510"/>
      <c r="GG114" s="510"/>
      <c r="GH114" s="510"/>
      <c r="GI114" s="510"/>
      <c r="GJ114" s="510"/>
      <c r="GK114" s="510"/>
      <c r="GL114" s="510"/>
      <c r="GM114" s="510"/>
      <c r="GN114" s="510"/>
      <c r="GO114" s="510"/>
      <c r="GP114" s="510"/>
      <c r="GQ114" s="510"/>
      <c r="GR114" s="18"/>
      <c r="GS114" s="510"/>
      <c r="GT114" s="510"/>
      <c r="GU114" s="510"/>
      <c r="GV114" s="510"/>
      <c r="GW114" s="510"/>
      <c r="GX114" s="510"/>
      <c r="GY114" s="510"/>
      <c r="GZ114" s="510"/>
      <c r="HA114" s="510"/>
      <c r="HB114" s="510"/>
      <c r="HC114" s="510"/>
      <c r="HD114" s="510"/>
      <c r="HE114" s="510"/>
      <c r="HF114" s="510"/>
      <c r="HG114" s="510"/>
      <c r="HH114" s="510"/>
      <c r="HI114" s="510"/>
      <c r="HJ114" s="510"/>
      <c r="HK114" s="510"/>
      <c r="HL114" s="510"/>
      <c r="HM114" s="510"/>
      <c r="HN114" s="510"/>
      <c r="HO114" s="510"/>
      <c r="HP114" s="510"/>
      <c r="HQ114" s="510"/>
      <c r="HR114" s="510"/>
      <c r="HS114" s="510"/>
      <c r="HT114" s="510"/>
      <c r="HU114" s="510"/>
      <c r="HV114" s="516"/>
      <c r="HW114" s="516"/>
      <c r="HX114" s="510"/>
      <c r="HY114" s="510"/>
      <c r="HZ114" s="510"/>
      <c r="IA114" s="510"/>
      <c r="IB114" s="510"/>
      <c r="IC114" s="510"/>
      <c r="ID114" s="510"/>
      <c r="IE114" s="510"/>
      <c r="IF114" s="510"/>
      <c r="IG114" s="510"/>
      <c r="IH114" s="510"/>
      <c r="II114" s="510"/>
      <c r="IJ114" s="510"/>
      <c r="IK114" s="18"/>
      <c r="IL114" s="510"/>
      <c r="IM114" s="510"/>
      <c r="IN114" s="510"/>
      <c r="IO114" s="510"/>
      <c r="IP114" s="510"/>
      <c r="IQ114" s="510"/>
      <c r="IR114" s="510"/>
      <c r="IS114" s="510"/>
      <c r="IT114" s="510"/>
      <c r="IU114" s="510"/>
      <c r="IV114" s="510"/>
      <c r="IW114" s="510"/>
      <c r="IX114" s="510"/>
      <c r="IY114" s="510"/>
      <c r="IZ114" s="510"/>
      <c r="JA114" s="510"/>
      <c r="JB114" s="510"/>
      <c r="JC114" s="512"/>
      <c r="JD114" s="510"/>
      <c r="JE114" s="510"/>
      <c r="JF114" s="510"/>
      <c r="JG114" s="510"/>
      <c r="JH114" s="510"/>
      <c r="JI114" s="510"/>
      <c r="JJ114" s="510"/>
      <c r="JK114" s="510"/>
      <c r="JL114" s="510"/>
      <c r="JM114" s="510"/>
      <c r="JN114" s="510"/>
      <c r="JO114" s="510"/>
      <c r="JP114" s="510"/>
      <c r="JQ114" s="510"/>
      <c r="JR114" s="510"/>
      <c r="JS114" s="513"/>
      <c r="JT114" s="513"/>
      <c r="JU114" s="513"/>
      <c r="JV114" s="513"/>
      <c r="JW114" s="513"/>
      <c r="JX114" s="513"/>
      <c r="JY114" s="513"/>
      <c r="JZ114" s="513"/>
      <c r="KA114" s="513"/>
      <c r="KB114" s="513"/>
      <c r="KC114" s="513"/>
      <c r="KD114" s="513"/>
      <c r="KE114" s="513"/>
      <c r="KF114" s="513"/>
      <c r="KG114" s="513"/>
      <c r="KH114" s="513"/>
      <c r="KI114" s="513"/>
      <c r="KJ114" s="513"/>
      <c r="KK114" s="513"/>
      <c r="KL114" s="513"/>
      <c r="KM114" s="513"/>
      <c r="KN114" s="513"/>
      <c r="KO114" s="513"/>
      <c r="KP114" s="513"/>
      <c r="KQ114" s="513"/>
      <c r="KR114" s="513"/>
      <c r="KS114" s="513"/>
      <c r="KT114" s="513"/>
      <c r="KU114" s="513"/>
      <c r="KV114" s="513"/>
      <c r="KW114" s="513"/>
      <c r="KX114" s="513"/>
      <c r="KY114" s="513"/>
      <c r="KZ114" s="513"/>
      <c r="LA114" s="513"/>
      <c r="LB114" s="513"/>
      <c r="LC114" s="513"/>
      <c r="LD114" s="513"/>
      <c r="LE114" s="513"/>
      <c r="LF114" s="513"/>
      <c r="LG114" s="513"/>
      <c r="LH114" s="513"/>
      <c r="LI114" s="513"/>
      <c r="LJ114" s="513"/>
      <c r="LK114" s="513"/>
      <c r="LL114" s="513"/>
      <c r="LM114" s="513"/>
      <c r="LN114" s="513"/>
      <c r="LO114" s="513"/>
      <c r="LP114" s="513"/>
      <c r="LQ114" s="513"/>
      <c r="LR114" s="513"/>
      <c r="LS114" s="513"/>
      <c r="LT114" s="513"/>
      <c r="LU114" s="513"/>
      <c r="LV114" s="513"/>
      <c r="LW114" s="513"/>
      <c r="LX114" s="513"/>
      <c r="LY114" s="513"/>
      <c r="LZ114" s="513"/>
      <c r="MA114" s="513"/>
      <c r="MB114" s="513"/>
      <c r="MC114" s="513"/>
      <c r="MD114" s="513"/>
      <c r="ME114" s="513"/>
      <c r="MF114" s="513"/>
      <c r="MG114" s="513"/>
      <c r="MH114" s="513"/>
      <c r="MI114" s="513"/>
      <c r="MJ114" s="513"/>
      <c r="MK114" s="513"/>
      <c r="ML114" s="513"/>
      <c r="MM114" s="513"/>
      <c r="MN114" s="513"/>
      <c r="MO114" s="513"/>
      <c r="MP114" s="513"/>
      <c r="MQ114" s="513"/>
      <c r="MR114" s="513"/>
      <c r="MS114" s="513"/>
      <c r="MT114" s="513"/>
      <c r="MU114" s="513"/>
      <c r="MV114" s="513"/>
      <c r="MW114" s="513"/>
      <c r="MX114" s="513"/>
      <c r="MY114" s="513"/>
      <c r="MZ114" s="513"/>
      <c r="NA114" s="513"/>
      <c r="NB114" s="513"/>
      <c r="NC114" s="513"/>
      <c r="ND114" s="513"/>
      <c r="NE114" s="513"/>
      <c r="NF114" s="513"/>
      <c r="NG114" s="513"/>
      <c r="NH114" s="513"/>
      <c r="NI114" s="513"/>
      <c r="NJ114" s="513"/>
      <c r="NK114" s="513"/>
      <c r="NL114" s="513"/>
      <c r="NM114" s="513"/>
      <c r="NN114" s="513"/>
      <c r="NO114" s="513"/>
      <c r="NP114" s="513"/>
      <c r="NQ114" s="513"/>
      <c r="NR114" s="513"/>
      <c r="NS114" s="513"/>
      <c r="NT114" s="513"/>
      <c r="NU114" s="513"/>
      <c r="NV114" s="513"/>
      <c r="NW114" s="513"/>
      <c r="NX114" s="513"/>
      <c r="NY114" s="513"/>
      <c r="NZ114" s="513"/>
      <c r="OA114" s="513"/>
      <c r="OB114" s="513"/>
      <c r="OC114" s="513"/>
      <c r="OD114" s="513"/>
      <c r="OE114" s="513"/>
      <c r="OF114" s="513"/>
      <c r="OG114" s="513"/>
      <c r="OH114" s="513"/>
      <c r="OI114" s="513"/>
      <c r="OJ114" s="513"/>
      <c r="OK114" s="513"/>
      <c r="OL114" s="513"/>
      <c r="OM114" s="513"/>
      <c r="ON114" s="513"/>
      <c r="OO114" s="513"/>
      <c r="OP114" s="513"/>
      <c r="OQ114" s="513"/>
      <c r="OR114" s="513"/>
      <c r="OS114" s="513"/>
      <c r="OT114" s="513"/>
      <c r="OU114" s="513"/>
      <c r="OV114" s="513"/>
      <c r="OW114" s="513"/>
      <c r="OX114" s="513"/>
      <c r="OY114" s="513"/>
      <c r="OZ114" s="513"/>
      <c r="PA114" s="513"/>
      <c r="PB114" s="513"/>
      <c r="PC114" s="513"/>
      <c r="PD114" s="513"/>
      <c r="PE114" s="513"/>
      <c r="PF114" s="513"/>
      <c r="PG114" s="513"/>
      <c r="PH114" s="513"/>
      <c r="PI114" s="513"/>
      <c r="PJ114" s="513"/>
      <c r="PK114" s="513"/>
      <c r="PL114" s="513"/>
      <c r="PM114" s="513"/>
      <c r="PN114" s="513"/>
      <c r="PO114" s="513"/>
      <c r="PP114" s="513"/>
      <c r="PQ114" s="513"/>
      <c r="PR114" s="513"/>
      <c r="PS114" s="513"/>
      <c r="PT114" s="513"/>
      <c r="PU114" s="513"/>
      <c r="PV114" s="513"/>
      <c r="PW114" s="513"/>
      <c r="PX114" s="513"/>
      <c r="PY114" s="513"/>
      <c r="PZ114" s="513"/>
      <c r="QA114" s="513"/>
      <c r="QB114" s="513"/>
      <c r="QC114" s="513"/>
      <c r="QD114" s="513"/>
      <c r="QE114" s="513"/>
      <c r="QF114" s="513"/>
      <c r="QG114" s="513"/>
      <c r="QH114" s="513"/>
      <c r="QI114" s="513"/>
      <c r="QJ114" s="513"/>
      <c r="QK114" s="513"/>
      <c r="QL114" s="513"/>
      <c r="QM114" s="513"/>
      <c r="QN114" s="513"/>
      <c r="QO114" s="513"/>
      <c r="QP114" s="513"/>
      <c r="QQ114" s="513"/>
      <c r="QR114" s="513"/>
      <c r="QS114" s="513"/>
      <c r="QT114" s="513"/>
      <c r="QU114" s="513"/>
      <c r="QV114" s="513"/>
      <c r="QW114" s="513"/>
      <c r="QX114" s="513"/>
      <c r="QY114" s="513"/>
      <c r="QZ114" s="513"/>
      <c r="RA114" s="513"/>
      <c r="RB114" s="513"/>
      <c r="RC114" s="513"/>
      <c r="RD114" s="513"/>
      <c r="RE114" s="513"/>
      <c r="RF114" s="513"/>
      <c r="RG114" s="513"/>
      <c r="RH114" s="513"/>
      <c r="RI114" s="513"/>
      <c r="RJ114" s="513"/>
      <c r="RK114" s="513"/>
      <c r="RL114" s="513"/>
      <c r="RM114" s="513"/>
      <c r="RN114" s="513"/>
      <c r="RO114" s="513"/>
      <c r="RP114" s="513"/>
      <c r="RQ114" s="513"/>
      <c r="RR114" s="513"/>
      <c r="RS114" s="513"/>
      <c r="RT114" s="513"/>
      <c r="RU114" s="513"/>
      <c r="RV114" s="513"/>
      <c r="RW114" s="513"/>
      <c r="RX114" s="513"/>
      <c r="RY114" s="513"/>
      <c r="RZ114" s="513"/>
      <c r="SA114" s="513"/>
      <c r="SB114" s="513"/>
      <c r="SC114" s="513"/>
      <c r="SD114" s="513"/>
      <c r="SE114" s="513"/>
      <c r="SF114" s="513"/>
      <c r="SG114" s="513"/>
      <c r="SH114" s="513"/>
      <c r="SI114" s="513"/>
      <c r="SJ114" s="513"/>
      <c r="SK114" s="513"/>
      <c r="SL114" s="513"/>
      <c r="SM114" s="513"/>
      <c r="SN114" s="513"/>
      <c r="SO114" s="513"/>
      <c r="SP114" s="513"/>
      <c r="SQ114" s="513"/>
      <c r="SR114" s="513"/>
      <c r="SS114" s="513"/>
      <c r="ST114" s="513"/>
      <c r="SU114" s="513"/>
      <c r="SV114" s="513"/>
      <c r="SW114" s="513"/>
      <c r="SX114" s="513"/>
      <c r="SY114" s="513"/>
      <c r="SZ114" s="513"/>
      <c r="TA114" s="513"/>
      <c r="TB114" s="513"/>
      <c r="TC114" s="513"/>
      <c r="TD114" s="513"/>
      <c r="TE114" s="513"/>
      <c r="TF114" s="513"/>
      <c r="TG114" s="513"/>
      <c r="TH114" s="513"/>
      <c r="TI114" s="513"/>
      <c r="TJ114" s="513"/>
      <c r="TK114" s="513"/>
      <c r="TL114" s="513"/>
      <c r="TM114" s="513"/>
      <c r="TN114" s="513"/>
      <c r="TO114" s="513"/>
      <c r="TP114" s="513"/>
      <c r="TQ114" s="513"/>
      <c r="TR114" s="513"/>
      <c r="TS114" s="513"/>
      <c r="TT114" s="513"/>
      <c r="TU114" s="513"/>
      <c r="TV114" s="513"/>
      <c r="TW114" s="513"/>
      <c r="TX114" s="513"/>
      <c r="TY114" s="513"/>
      <c r="TZ114" s="513"/>
      <c r="UA114" s="513"/>
      <c r="UB114" s="513"/>
      <c r="UC114" s="513"/>
      <c r="UD114" s="513"/>
      <c r="UE114" s="513"/>
      <c r="UF114" s="513"/>
      <c r="UG114" s="513"/>
      <c r="UH114" s="513"/>
      <c r="UI114" s="513"/>
      <c r="UJ114" s="513"/>
      <c r="UK114" s="513"/>
      <c r="UL114" s="513"/>
      <c r="UM114" s="513"/>
      <c r="UN114" s="513"/>
      <c r="UO114" s="513"/>
      <c r="UP114" s="513"/>
      <c r="UQ114" s="513"/>
      <c r="UR114" s="513"/>
      <c r="US114" s="513"/>
      <c r="UT114" s="513"/>
      <c r="UU114" s="513"/>
      <c r="UV114" s="513"/>
      <c r="UW114" s="513"/>
      <c r="UX114" s="513"/>
      <c r="UY114" s="513"/>
      <c r="UZ114" s="513"/>
      <c r="VA114" s="513"/>
      <c r="VB114" s="513"/>
      <c r="VC114" s="513"/>
      <c r="VD114" s="513"/>
      <c r="VE114" s="513"/>
      <c r="VF114" s="513"/>
      <c r="VG114" s="513"/>
      <c r="VH114" s="513"/>
      <c r="VI114" s="513"/>
      <c r="VJ114" s="513"/>
      <c r="VK114" s="513"/>
      <c r="VL114" s="513"/>
      <c r="VM114" s="513"/>
      <c r="VN114" s="513"/>
      <c r="VO114" s="513"/>
      <c r="VP114" s="87"/>
      <c r="VQ114" s="87"/>
      <c r="VR114" s="87"/>
      <c r="VS114" s="87"/>
      <c r="VT114" s="87"/>
      <c r="VU114" s="87"/>
      <c r="VV114" s="513"/>
      <c r="VW114" s="513"/>
      <c r="VX114" s="513"/>
      <c r="VY114" s="513"/>
      <c r="VZ114" s="513"/>
      <c r="WA114" s="513"/>
      <c r="WB114" s="513"/>
      <c r="WC114" s="513"/>
      <c r="WD114" s="513"/>
      <c r="WE114" s="513"/>
      <c r="WF114" s="513"/>
      <c r="WG114" s="513"/>
      <c r="WH114" s="513"/>
      <c r="WI114" s="513"/>
      <c r="WJ114" s="513"/>
      <c r="WK114" s="513"/>
      <c r="WL114" s="513"/>
      <c r="WM114" s="510"/>
      <c r="WN114" s="18"/>
      <c r="WO114" s="510"/>
      <c r="WP114" s="510"/>
      <c r="WQ114" s="510"/>
      <c r="WR114" s="516"/>
      <c r="WS114" s="516"/>
      <c r="WT114" s="516"/>
      <c r="WU114" s="516"/>
      <c r="WV114" s="516"/>
      <c r="WW114" s="516"/>
      <c r="WX114" s="516"/>
      <c r="WY114" s="516"/>
      <c r="WZ114" s="516"/>
      <c r="XA114" s="516"/>
      <c r="XB114" s="516"/>
      <c r="XC114" s="516"/>
      <c r="XD114" s="516"/>
      <c r="XE114" s="516"/>
      <c r="XF114" s="516"/>
      <c r="XG114" s="516"/>
      <c r="XH114" s="18"/>
      <c r="XI114" s="510"/>
      <c r="XJ114" s="510"/>
      <c r="XK114" s="510"/>
      <c r="XL114" s="510"/>
      <c r="XM114" s="510"/>
      <c r="XN114" s="510"/>
      <c r="XO114" s="510"/>
      <c r="XP114" s="510"/>
      <c r="XQ114" s="510"/>
      <c r="XR114" s="516"/>
      <c r="XS114" s="516"/>
      <c r="XT114" s="516"/>
      <c r="XU114" s="510"/>
      <c r="XV114" s="510"/>
      <c r="XW114" s="516"/>
      <c r="XX114" s="516"/>
      <c r="XY114" s="510"/>
      <c r="XZ114" s="510"/>
      <c r="YA114" s="510"/>
      <c r="YB114" s="18"/>
      <c r="YC114" s="510"/>
      <c r="YD114" s="510"/>
      <c r="YE114" s="510"/>
      <c r="YF114" s="510"/>
      <c r="YG114" s="510"/>
      <c r="YH114" s="510"/>
      <c r="YI114" s="510"/>
      <c r="YJ114" s="510"/>
      <c r="YK114" s="510"/>
      <c r="YL114" s="510"/>
      <c r="YM114" s="510"/>
      <c r="YN114" s="510"/>
      <c r="YO114" s="510"/>
      <c r="YP114" s="510"/>
      <c r="YQ114" s="510"/>
      <c r="YR114" s="18"/>
      <c r="YS114" s="510"/>
      <c r="YT114" s="510"/>
      <c r="YU114" s="18"/>
      <c r="YV114" s="510"/>
      <c r="YW114" s="510"/>
      <c r="YX114" s="510"/>
      <c r="YY114" s="510"/>
      <c r="YZ114" s="510"/>
      <c r="ZA114" s="510"/>
      <c r="ZB114" s="512"/>
      <c r="ZC114" s="511"/>
      <c r="ZD114" s="511"/>
      <c r="ZE114" s="510"/>
      <c r="ZF114" s="510"/>
      <c r="ZG114" s="510"/>
      <c r="ZH114" s="510"/>
      <c r="ZI114" s="510"/>
      <c r="ZJ114" s="510"/>
      <c r="ZK114" s="510"/>
      <c r="ZL114" s="510"/>
      <c r="ZM114" s="510"/>
      <c r="ZN114" s="510"/>
      <c r="ZO114" s="510"/>
      <c r="ZP114" s="510"/>
      <c r="ZQ114" s="510"/>
      <c r="ZR114" s="510"/>
      <c r="ZS114" s="510"/>
      <c r="ZT114" s="510"/>
      <c r="ZU114" s="510"/>
      <c r="ZV114" s="510"/>
      <c r="ZW114" s="510"/>
      <c r="ZX114" s="510"/>
      <c r="ZY114" s="510"/>
      <c r="ZZ114" s="510"/>
      <c r="AAA114" s="510"/>
      <c r="AAB114" s="510"/>
      <c r="AAC114" s="510"/>
      <c r="AAD114" s="510"/>
      <c r="AAE114" s="510"/>
      <c r="AAF114" s="510"/>
      <c r="AAG114" s="510"/>
      <c r="AAH114" s="510"/>
      <c r="AAI114" s="510"/>
      <c r="AAJ114" s="510"/>
      <c r="AAK114" s="510"/>
      <c r="AAL114" s="510"/>
      <c r="AAM114" s="510"/>
      <c r="AAN114" s="510"/>
      <c r="AAO114" s="510"/>
      <c r="AAP114" s="510"/>
      <c r="AAQ114" s="510"/>
      <c r="AAR114" s="510"/>
      <c r="AAS114" s="510"/>
      <c r="AAT114" s="510"/>
      <c r="AAU114" s="510"/>
      <c r="AAV114" s="510"/>
      <c r="AAW114" s="510"/>
      <c r="AAX114" s="510"/>
      <c r="AAY114" s="510"/>
      <c r="AAZ114" s="510"/>
      <c r="ABA114" s="18"/>
      <c r="ABB114" s="22"/>
      <c r="ABC114" s="22"/>
      <c r="ABD114" s="22"/>
      <c r="ABE114" s="22"/>
      <c r="ABF114" s="22"/>
      <c r="ABG114" s="22"/>
      <c r="ABH114" s="22"/>
      <c r="ABI114" s="22"/>
      <c r="ABJ114" s="22"/>
      <c r="ABK114" s="22"/>
      <c r="ABL114" s="22"/>
      <c r="ABM114" s="22"/>
      <c r="ABN114" s="22"/>
      <c r="ABO114" s="22"/>
      <c r="ABP114" s="22"/>
      <c r="ABQ114" s="22"/>
      <c r="ABR114" s="22"/>
      <c r="ABS114" s="22"/>
      <c r="ABT114" s="22"/>
      <c r="ABU114" s="22"/>
      <c r="ABV114" s="22"/>
      <c r="ABW114" s="22"/>
      <c r="ABX114" s="22"/>
      <c r="ABY114" s="22"/>
      <c r="ABZ114" s="22"/>
      <c r="ACA114" s="22"/>
      <c r="ACB114" s="22"/>
      <c r="ACC114" s="22"/>
      <c r="ACD114" s="22"/>
      <c r="ACE114" s="22"/>
      <c r="ACF114" s="515"/>
      <c r="ACG114" s="515"/>
      <c r="ACH114" s="515"/>
      <c r="ACI114" s="515"/>
      <c r="ACJ114" s="515"/>
      <c r="ACK114" s="515"/>
      <c r="ACL114" s="515"/>
      <c r="ACM114" s="515"/>
      <c r="ACN114" s="515"/>
      <c r="ACO114" s="515"/>
      <c r="ACP114" s="515"/>
      <c r="ACQ114" s="515"/>
      <c r="ACR114" s="515"/>
      <c r="ACS114" s="515"/>
      <c r="ACT114" s="515"/>
      <c r="ACU114" s="515"/>
      <c r="ACV114" s="515"/>
      <c r="ACW114" s="515"/>
      <c r="ACX114" s="515"/>
      <c r="ACY114" s="515"/>
      <c r="ACZ114" s="515"/>
      <c r="ADA114" s="515"/>
      <c r="ADB114" s="515"/>
      <c r="ADC114" s="515"/>
      <c r="ADD114" s="515"/>
      <c r="ADE114" s="515"/>
      <c r="ADF114" s="515"/>
      <c r="ADG114" s="515"/>
      <c r="ADH114" s="515"/>
      <c r="ADI114" s="515"/>
      <c r="ADJ114" s="515"/>
      <c r="ADK114" s="515"/>
      <c r="ADL114" s="515"/>
      <c r="ADM114" s="515"/>
      <c r="ADN114" s="515"/>
      <c r="ADO114" s="515"/>
      <c r="ADP114" s="515"/>
      <c r="ADQ114" s="515"/>
      <c r="ADR114" s="515"/>
      <c r="ADS114" s="515"/>
      <c r="ADT114" s="515"/>
      <c r="ADU114" s="515"/>
      <c r="ADV114" s="515"/>
      <c r="ADW114" s="515"/>
      <c r="ADX114" s="515"/>
      <c r="ADY114" s="515"/>
      <c r="ADZ114" s="515"/>
      <c r="AEA114" s="515"/>
      <c r="AEB114" s="515"/>
      <c r="AEC114" s="515"/>
      <c r="AED114" s="515"/>
      <c r="AEE114" s="515"/>
      <c r="AEF114" s="515"/>
      <c r="AEG114" s="515"/>
      <c r="AEH114" s="515"/>
      <c r="AEI114" s="515"/>
      <c r="AEJ114" s="515"/>
      <c r="AEK114" s="515"/>
      <c r="AEL114" s="515"/>
      <c r="AEM114" s="515"/>
      <c r="AEN114" s="516"/>
      <c r="AEO114" s="483">
        <v>0</v>
      </c>
    </row>
    <row r="115" spans="1:821" outlineLevel="2">
      <c r="A115" s="18">
        <f t="shared" si="589"/>
        <v>102</v>
      </c>
      <c r="B115" s="18"/>
      <c r="C115" s="12"/>
      <c r="D115" s="12"/>
      <c r="E115" t="b">
        <v>0</v>
      </c>
      <c r="H115" s="25" t="str">
        <f>"SA "&amp;RIGHT(H114,2)+1</f>
        <v>SA 3</v>
      </c>
      <c r="I115" s="110"/>
      <c r="J115" s="110"/>
      <c r="K115" s="110"/>
      <c r="L115" s="110"/>
      <c r="M115" s="110"/>
      <c r="N115" s="110"/>
      <c r="O115" s="213"/>
      <c r="P115" s="110"/>
      <c r="Q115" s="110"/>
      <c r="R115" s="110"/>
      <c r="S115" s="110"/>
      <c r="T115" s="213"/>
      <c r="U115" s="213">
        <v>3</v>
      </c>
      <c r="V115" s="110"/>
      <c r="W115" s="110"/>
      <c r="X115" s="110"/>
      <c r="Y115" s="110"/>
      <c r="Z115" s="110"/>
      <c r="AA115" s="110"/>
      <c r="AB115" s="110"/>
      <c r="AC115" s="110"/>
      <c r="AD115" s="110"/>
      <c r="AE115" s="110"/>
      <c r="AF115" s="110"/>
      <c r="AG115" s="110"/>
      <c r="AH115" s="110"/>
      <c r="AI115" s="110"/>
      <c r="AJ115" s="110"/>
      <c r="AK115" s="213">
        <v>1</v>
      </c>
      <c r="AL115" s="110"/>
      <c r="AM115" s="110"/>
      <c r="AN115" s="110"/>
      <c r="AO115" s="110"/>
      <c r="AP115" s="110"/>
      <c r="AQ115" s="110"/>
      <c r="AR115" s="110"/>
      <c r="AS115" s="110"/>
      <c r="AT115" s="110"/>
      <c r="AU115" s="110"/>
      <c r="AV115" s="110"/>
      <c r="AW115" s="110"/>
      <c r="AX115" s="110"/>
      <c r="AY115" s="110"/>
      <c r="AZ115" s="110"/>
      <c r="BA115" s="22"/>
      <c r="BB115" s="8"/>
      <c r="BC115" s="18"/>
      <c r="BD115" s="510"/>
      <c r="BE115" s="510"/>
      <c r="BF115" s="510"/>
      <c r="BG115" s="510"/>
      <c r="BH115" s="510"/>
      <c r="BI115" s="510"/>
      <c r="BJ115" s="510"/>
      <c r="BK115" s="510"/>
      <c r="BL115" s="510"/>
      <c r="BM115" s="18"/>
      <c r="BN115" s="510"/>
      <c r="BO115" s="510"/>
      <c r="BP115" s="510"/>
      <c r="BQ115" s="510"/>
      <c r="BR115" s="510"/>
      <c r="BS115" s="510"/>
      <c r="BT115" s="510"/>
      <c r="BU115" s="510"/>
      <c r="BV115" s="510"/>
      <c r="BW115" s="510"/>
      <c r="BX115" s="510"/>
      <c r="BY115" s="510"/>
      <c r="BZ115" s="510"/>
      <c r="CA115" s="510"/>
      <c r="CB115" s="510"/>
      <c r="CC115" s="510"/>
      <c r="CD115" s="510"/>
      <c r="CE115" s="510"/>
      <c r="CF115" s="18"/>
      <c r="CG115" s="510"/>
      <c r="CH115" s="510"/>
      <c r="CI115" s="510"/>
      <c r="CJ115" s="510"/>
      <c r="CK115" s="510"/>
      <c r="CL115" s="510"/>
      <c r="CM115" s="510"/>
      <c r="CN115" s="510"/>
      <c r="CO115" s="510"/>
      <c r="CP115" s="510"/>
      <c r="CQ115" s="510"/>
      <c r="CR115" s="510"/>
      <c r="CS115" s="510"/>
      <c r="CT115" s="510"/>
      <c r="CU115" s="510"/>
      <c r="CV115" s="510"/>
      <c r="CW115" s="510"/>
      <c r="CX115" s="510"/>
      <c r="CY115" s="510"/>
      <c r="CZ115" s="510"/>
      <c r="DA115" s="510"/>
      <c r="DB115" s="510"/>
      <c r="DC115" s="18"/>
      <c r="DD115" s="510"/>
      <c r="DE115" s="510"/>
      <c r="DF115" s="510"/>
      <c r="DG115" s="512"/>
      <c r="DH115" s="511"/>
      <c r="DI115" s="510"/>
      <c r="DJ115" s="510"/>
      <c r="DK115" s="516"/>
      <c r="DL115" s="510"/>
      <c r="DM115" s="516"/>
      <c r="DN115" s="516"/>
      <c r="DO115" s="516"/>
      <c r="DP115" s="516"/>
      <c r="DQ115" s="516"/>
      <c r="DR115" s="510"/>
      <c r="DS115" s="510"/>
      <c r="DT115" s="510"/>
      <c r="DU115" s="510"/>
      <c r="DV115" s="516"/>
      <c r="DW115" s="516"/>
      <c r="DX115" s="510"/>
      <c r="DY115" s="510"/>
      <c r="DZ115" s="510"/>
      <c r="EA115" s="516"/>
      <c r="EB115" s="516"/>
      <c r="EC115" s="516"/>
      <c r="ED115" s="516"/>
      <c r="EE115" s="516"/>
      <c r="EF115" s="516"/>
      <c r="EG115" s="516"/>
      <c r="EH115" s="516"/>
      <c r="EI115" s="516"/>
      <c r="EJ115" s="516"/>
      <c r="EK115" s="516"/>
      <c r="EL115" s="516"/>
      <c r="EM115" s="516"/>
      <c r="EN115" s="516"/>
      <c r="EO115" s="516"/>
      <c r="EP115" s="516"/>
      <c r="EQ115" s="516"/>
      <c r="ER115" s="516"/>
      <c r="ES115" s="516"/>
      <c r="ET115" s="516"/>
      <c r="EU115" s="516"/>
      <c r="EV115" s="516"/>
      <c r="EW115" s="516"/>
      <c r="EX115" s="510"/>
      <c r="EY115" s="510"/>
      <c r="EZ115" s="510"/>
      <c r="FA115" s="510"/>
      <c r="FB115" s="510"/>
      <c r="FC115" s="516"/>
      <c r="FD115" s="516"/>
      <c r="FE115" s="516"/>
      <c r="FF115" s="516"/>
      <c r="FG115" s="516"/>
      <c r="FH115" s="516"/>
      <c r="FI115" s="516"/>
      <c r="FJ115" s="516"/>
      <c r="FK115" s="516"/>
      <c r="FL115" s="516"/>
      <c r="FM115" s="516"/>
      <c r="FN115" s="516"/>
      <c r="FO115" s="516"/>
      <c r="FP115" s="516"/>
      <c r="FQ115" s="516"/>
      <c r="FR115" s="516"/>
      <c r="FS115" s="516"/>
      <c r="FT115" s="516"/>
      <c r="FU115" s="516"/>
      <c r="FV115" s="516"/>
      <c r="FW115" s="510"/>
      <c r="FX115" s="510"/>
      <c r="FY115" s="510"/>
      <c r="FZ115" s="510"/>
      <c r="GA115" s="510"/>
      <c r="GB115" s="510"/>
      <c r="GC115" s="510"/>
      <c r="GD115" s="510"/>
      <c r="GE115" s="510"/>
      <c r="GF115" s="510"/>
      <c r="GG115" s="510"/>
      <c r="GH115" s="510"/>
      <c r="GI115" s="510"/>
      <c r="GJ115" s="510"/>
      <c r="GK115" s="510"/>
      <c r="GL115" s="510"/>
      <c r="GM115" s="510"/>
      <c r="GN115" s="510"/>
      <c r="GO115" s="510"/>
      <c r="GP115" s="510"/>
      <c r="GQ115" s="510"/>
      <c r="GR115" s="18"/>
      <c r="GS115" s="510"/>
      <c r="GT115" s="510"/>
      <c r="GU115" s="510"/>
      <c r="GV115" s="510"/>
      <c r="GW115" s="510"/>
      <c r="GX115" s="510"/>
      <c r="GY115" s="510"/>
      <c r="GZ115" s="510"/>
      <c r="HA115" s="510"/>
      <c r="HB115" s="510"/>
      <c r="HC115" s="510"/>
      <c r="HD115" s="510"/>
      <c r="HE115" s="510"/>
      <c r="HF115" s="510"/>
      <c r="HG115" s="510"/>
      <c r="HH115" s="510"/>
      <c r="HI115" s="510"/>
      <c r="HJ115" s="510"/>
      <c r="HK115" s="510"/>
      <c r="HL115" s="510"/>
      <c r="HM115" s="510"/>
      <c r="HN115" s="510"/>
      <c r="HO115" s="510"/>
      <c r="HP115" s="510"/>
      <c r="HQ115" s="510"/>
      <c r="HR115" s="510"/>
      <c r="HS115" s="510"/>
      <c r="HT115" s="510"/>
      <c r="HU115" s="510"/>
      <c r="HV115" s="516"/>
      <c r="HW115" s="516"/>
      <c r="HX115" s="510"/>
      <c r="HY115" s="510"/>
      <c r="HZ115" s="510"/>
      <c r="IA115" s="510"/>
      <c r="IB115" s="510"/>
      <c r="IC115" s="510"/>
      <c r="ID115" s="510"/>
      <c r="IE115" s="510"/>
      <c r="IF115" s="510"/>
      <c r="IG115" s="510"/>
      <c r="IH115" s="510"/>
      <c r="II115" s="510"/>
      <c r="IJ115" s="510"/>
      <c r="IK115" s="18"/>
      <c r="IL115" s="510"/>
      <c r="IM115" s="510"/>
      <c r="IN115" s="510"/>
      <c r="IO115" s="510"/>
      <c r="IP115" s="510"/>
      <c r="IQ115" s="510"/>
      <c r="IR115" s="510"/>
      <c r="IS115" s="510"/>
      <c r="IT115" s="510"/>
      <c r="IU115" s="510"/>
      <c r="IV115" s="510"/>
      <c r="IW115" s="510"/>
      <c r="IX115" s="510"/>
      <c r="IY115" s="510"/>
      <c r="IZ115" s="510"/>
      <c r="JA115" s="510"/>
      <c r="JB115" s="510"/>
      <c r="JC115" s="512"/>
      <c r="JD115" s="510"/>
      <c r="JE115" s="510"/>
      <c r="JF115" s="510"/>
      <c r="JG115" s="510"/>
      <c r="JH115" s="510"/>
      <c r="JI115" s="510"/>
      <c r="JJ115" s="510"/>
      <c r="JK115" s="510"/>
      <c r="JL115" s="510"/>
      <c r="JM115" s="510"/>
      <c r="JN115" s="510"/>
      <c r="JO115" s="510"/>
      <c r="JP115" s="510"/>
      <c r="JQ115" s="510"/>
      <c r="JR115" s="510"/>
      <c r="JS115" s="513"/>
      <c r="JT115" s="513"/>
      <c r="JU115" s="513"/>
      <c r="JV115" s="513"/>
      <c r="JW115" s="513"/>
      <c r="JX115" s="513"/>
      <c r="JY115" s="513"/>
      <c r="JZ115" s="513"/>
      <c r="KA115" s="513"/>
      <c r="KB115" s="513"/>
      <c r="KC115" s="513"/>
      <c r="KD115" s="513"/>
      <c r="KE115" s="513"/>
      <c r="KF115" s="513"/>
      <c r="KG115" s="513"/>
      <c r="KH115" s="513"/>
      <c r="KI115" s="513"/>
      <c r="KJ115" s="513"/>
      <c r="KK115" s="513"/>
      <c r="KL115" s="513"/>
      <c r="KM115" s="513"/>
      <c r="KN115" s="513"/>
      <c r="KO115" s="513"/>
      <c r="KP115" s="513"/>
      <c r="KQ115" s="513"/>
      <c r="KR115" s="513"/>
      <c r="KS115" s="513"/>
      <c r="KT115" s="513"/>
      <c r="KU115" s="513"/>
      <c r="KV115" s="513"/>
      <c r="KW115" s="513"/>
      <c r="KX115" s="513"/>
      <c r="KY115" s="513"/>
      <c r="KZ115" s="513"/>
      <c r="LA115" s="513"/>
      <c r="LB115" s="513"/>
      <c r="LC115" s="513"/>
      <c r="LD115" s="513"/>
      <c r="LE115" s="513"/>
      <c r="LF115" s="513"/>
      <c r="LG115" s="513"/>
      <c r="LH115" s="513"/>
      <c r="LI115" s="513"/>
      <c r="LJ115" s="513"/>
      <c r="LK115" s="513"/>
      <c r="LL115" s="513"/>
      <c r="LM115" s="513"/>
      <c r="LN115" s="513"/>
      <c r="LO115" s="513"/>
      <c r="LP115" s="513"/>
      <c r="LQ115" s="513"/>
      <c r="LR115" s="513"/>
      <c r="LS115" s="513"/>
      <c r="LT115" s="513"/>
      <c r="LU115" s="513"/>
      <c r="LV115" s="513"/>
      <c r="LW115" s="513"/>
      <c r="LX115" s="513"/>
      <c r="LY115" s="513"/>
      <c r="LZ115" s="513"/>
      <c r="MA115" s="513"/>
      <c r="MB115" s="513"/>
      <c r="MC115" s="513"/>
      <c r="MD115" s="513"/>
      <c r="ME115" s="513"/>
      <c r="MF115" s="513"/>
      <c r="MG115" s="513"/>
      <c r="MH115" s="513"/>
      <c r="MI115" s="513"/>
      <c r="MJ115" s="513"/>
      <c r="MK115" s="513"/>
      <c r="ML115" s="513"/>
      <c r="MM115" s="513"/>
      <c r="MN115" s="513"/>
      <c r="MO115" s="513"/>
      <c r="MP115" s="513"/>
      <c r="MQ115" s="513"/>
      <c r="MR115" s="513"/>
      <c r="MS115" s="513"/>
      <c r="MT115" s="513"/>
      <c r="MU115" s="513"/>
      <c r="MV115" s="513"/>
      <c r="MW115" s="513"/>
      <c r="MX115" s="513"/>
      <c r="MY115" s="513"/>
      <c r="MZ115" s="513"/>
      <c r="NA115" s="513"/>
      <c r="NB115" s="513"/>
      <c r="NC115" s="513"/>
      <c r="ND115" s="513"/>
      <c r="NE115" s="513"/>
      <c r="NF115" s="513"/>
      <c r="NG115" s="513"/>
      <c r="NH115" s="513"/>
      <c r="NI115" s="513"/>
      <c r="NJ115" s="513"/>
      <c r="NK115" s="513"/>
      <c r="NL115" s="513"/>
      <c r="NM115" s="513"/>
      <c r="NN115" s="513"/>
      <c r="NO115" s="513"/>
      <c r="NP115" s="513"/>
      <c r="NQ115" s="513"/>
      <c r="NR115" s="513"/>
      <c r="NS115" s="513"/>
      <c r="NT115" s="513"/>
      <c r="NU115" s="513"/>
      <c r="NV115" s="513"/>
      <c r="NW115" s="513"/>
      <c r="NX115" s="513"/>
      <c r="NY115" s="513"/>
      <c r="NZ115" s="513"/>
      <c r="OA115" s="513"/>
      <c r="OB115" s="513"/>
      <c r="OC115" s="513"/>
      <c r="OD115" s="513"/>
      <c r="OE115" s="513"/>
      <c r="OF115" s="513"/>
      <c r="OG115" s="513"/>
      <c r="OH115" s="513"/>
      <c r="OI115" s="513"/>
      <c r="OJ115" s="513"/>
      <c r="OK115" s="513"/>
      <c r="OL115" s="513"/>
      <c r="OM115" s="513"/>
      <c r="ON115" s="513"/>
      <c r="OO115" s="513"/>
      <c r="OP115" s="513"/>
      <c r="OQ115" s="513"/>
      <c r="OR115" s="513"/>
      <c r="OS115" s="513"/>
      <c r="OT115" s="513"/>
      <c r="OU115" s="513"/>
      <c r="OV115" s="513"/>
      <c r="OW115" s="513"/>
      <c r="OX115" s="513"/>
      <c r="OY115" s="513"/>
      <c r="OZ115" s="513"/>
      <c r="PA115" s="513"/>
      <c r="PB115" s="513"/>
      <c r="PC115" s="513"/>
      <c r="PD115" s="513"/>
      <c r="PE115" s="513"/>
      <c r="PF115" s="513"/>
      <c r="PG115" s="513"/>
      <c r="PH115" s="513"/>
      <c r="PI115" s="513"/>
      <c r="PJ115" s="513"/>
      <c r="PK115" s="513"/>
      <c r="PL115" s="513"/>
      <c r="PM115" s="513"/>
      <c r="PN115" s="513"/>
      <c r="PO115" s="513"/>
      <c r="PP115" s="513"/>
      <c r="PQ115" s="513"/>
      <c r="PR115" s="513"/>
      <c r="PS115" s="513"/>
      <c r="PT115" s="513"/>
      <c r="PU115" s="513"/>
      <c r="PV115" s="513"/>
      <c r="PW115" s="513"/>
      <c r="PX115" s="513"/>
      <c r="PY115" s="513"/>
      <c r="PZ115" s="513"/>
      <c r="QA115" s="513"/>
      <c r="QB115" s="513"/>
      <c r="QC115" s="513"/>
      <c r="QD115" s="513"/>
      <c r="QE115" s="513"/>
      <c r="QF115" s="513"/>
      <c r="QG115" s="513"/>
      <c r="QH115" s="513"/>
      <c r="QI115" s="513"/>
      <c r="QJ115" s="513"/>
      <c r="QK115" s="513"/>
      <c r="QL115" s="513"/>
      <c r="QM115" s="513"/>
      <c r="QN115" s="513"/>
      <c r="QO115" s="513"/>
      <c r="QP115" s="513"/>
      <c r="QQ115" s="513"/>
      <c r="QR115" s="513"/>
      <c r="QS115" s="513"/>
      <c r="QT115" s="513"/>
      <c r="QU115" s="513"/>
      <c r="QV115" s="513"/>
      <c r="QW115" s="513"/>
      <c r="QX115" s="513"/>
      <c r="QY115" s="513"/>
      <c r="QZ115" s="513"/>
      <c r="RA115" s="513"/>
      <c r="RB115" s="513"/>
      <c r="RC115" s="513"/>
      <c r="RD115" s="513"/>
      <c r="RE115" s="513"/>
      <c r="RF115" s="513"/>
      <c r="RG115" s="513"/>
      <c r="RH115" s="513"/>
      <c r="RI115" s="513"/>
      <c r="RJ115" s="513"/>
      <c r="RK115" s="513"/>
      <c r="RL115" s="513"/>
      <c r="RM115" s="513"/>
      <c r="RN115" s="513"/>
      <c r="RO115" s="513"/>
      <c r="RP115" s="513"/>
      <c r="RQ115" s="513"/>
      <c r="RR115" s="513"/>
      <c r="RS115" s="513"/>
      <c r="RT115" s="513"/>
      <c r="RU115" s="513"/>
      <c r="RV115" s="513"/>
      <c r="RW115" s="513"/>
      <c r="RX115" s="513"/>
      <c r="RY115" s="513"/>
      <c r="RZ115" s="513"/>
      <c r="SA115" s="513"/>
      <c r="SB115" s="513"/>
      <c r="SC115" s="513"/>
      <c r="SD115" s="513"/>
      <c r="SE115" s="513"/>
      <c r="SF115" s="513"/>
      <c r="SG115" s="513"/>
      <c r="SH115" s="513"/>
      <c r="SI115" s="513"/>
      <c r="SJ115" s="513"/>
      <c r="SK115" s="513"/>
      <c r="SL115" s="513"/>
      <c r="SM115" s="513"/>
      <c r="SN115" s="513"/>
      <c r="SO115" s="513"/>
      <c r="SP115" s="513"/>
      <c r="SQ115" s="513"/>
      <c r="SR115" s="513"/>
      <c r="SS115" s="513"/>
      <c r="ST115" s="513"/>
      <c r="SU115" s="513"/>
      <c r="SV115" s="513"/>
      <c r="SW115" s="513"/>
      <c r="SX115" s="513"/>
      <c r="SY115" s="513"/>
      <c r="SZ115" s="513"/>
      <c r="TA115" s="513"/>
      <c r="TB115" s="513"/>
      <c r="TC115" s="513"/>
      <c r="TD115" s="513"/>
      <c r="TE115" s="513"/>
      <c r="TF115" s="513"/>
      <c r="TG115" s="513"/>
      <c r="TH115" s="513"/>
      <c r="TI115" s="513"/>
      <c r="TJ115" s="513"/>
      <c r="TK115" s="513"/>
      <c r="TL115" s="513"/>
      <c r="TM115" s="513"/>
      <c r="TN115" s="513"/>
      <c r="TO115" s="513"/>
      <c r="TP115" s="513"/>
      <c r="TQ115" s="513"/>
      <c r="TR115" s="513"/>
      <c r="TS115" s="513"/>
      <c r="TT115" s="513"/>
      <c r="TU115" s="513"/>
      <c r="TV115" s="513"/>
      <c r="TW115" s="513"/>
      <c r="TX115" s="513"/>
      <c r="TY115" s="513"/>
      <c r="TZ115" s="513"/>
      <c r="UA115" s="513"/>
      <c r="UB115" s="513"/>
      <c r="UC115" s="513"/>
      <c r="UD115" s="513"/>
      <c r="UE115" s="513"/>
      <c r="UF115" s="513"/>
      <c r="UG115" s="513"/>
      <c r="UH115" s="513"/>
      <c r="UI115" s="513"/>
      <c r="UJ115" s="513"/>
      <c r="UK115" s="513"/>
      <c r="UL115" s="513"/>
      <c r="UM115" s="513"/>
      <c r="UN115" s="513"/>
      <c r="UO115" s="513"/>
      <c r="UP115" s="513"/>
      <c r="UQ115" s="513"/>
      <c r="UR115" s="513"/>
      <c r="US115" s="513"/>
      <c r="UT115" s="513"/>
      <c r="UU115" s="513"/>
      <c r="UV115" s="513"/>
      <c r="UW115" s="513"/>
      <c r="UX115" s="513"/>
      <c r="UY115" s="513"/>
      <c r="UZ115" s="513"/>
      <c r="VA115" s="513"/>
      <c r="VB115" s="513"/>
      <c r="VC115" s="513"/>
      <c r="VD115" s="513"/>
      <c r="VE115" s="513"/>
      <c r="VF115" s="513"/>
      <c r="VG115" s="513"/>
      <c r="VH115" s="513"/>
      <c r="VI115" s="513"/>
      <c r="VJ115" s="513"/>
      <c r="VK115" s="513"/>
      <c r="VL115" s="513"/>
      <c r="VM115" s="513"/>
      <c r="VN115" s="513"/>
      <c r="VO115" s="513"/>
      <c r="VP115" s="87"/>
      <c r="VQ115" s="87"/>
      <c r="VR115" s="87"/>
      <c r="VS115" s="87"/>
      <c r="VT115" s="87"/>
      <c r="VU115" s="87"/>
      <c r="VV115" s="513"/>
      <c r="VW115" s="513"/>
      <c r="VX115" s="513"/>
      <c r="VY115" s="513"/>
      <c r="VZ115" s="513"/>
      <c r="WA115" s="513"/>
      <c r="WB115" s="513"/>
      <c r="WC115" s="513"/>
      <c r="WD115" s="513"/>
      <c r="WE115" s="513"/>
      <c r="WF115" s="513"/>
      <c r="WG115" s="513"/>
      <c r="WH115" s="513"/>
      <c r="WI115" s="513"/>
      <c r="WJ115" s="513"/>
      <c r="WK115" s="513"/>
      <c r="WL115" s="513"/>
      <c r="WM115" s="510"/>
      <c r="WN115" s="18"/>
      <c r="WO115" s="510"/>
      <c r="WP115" s="510"/>
      <c r="WQ115" s="510"/>
      <c r="WR115" s="516"/>
      <c r="WS115" s="516"/>
      <c r="WT115" s="516"/>
      <c r="WU115" s="516"/>
      <c r="WV115" s="516"/>
      <c r="WW115" s="516"/>
      <c r="WX115" s="516"/>
      <c r="WY115" s="516"/>
      <c r="WZ115" s="516"/>
      <c r="XA115" s="516"/>
      <c r="XB115" s="516"/>
      <c r="XC115" s="516"/>
      <c r="XD115" s="516"/>
      <c r="XE115" s="516"/>
      <c r="XF115" s="516"/>
      <c r="XG115" s="516"/>
      <c r="XH115" s="18"/>
      <c r="XI115" s="510"/>
      <c r="XJ115" s="510"/>
      <c r="XK115" s="510"/>
      <c r="XL115" s="510"/>
      <c r="XM115" s="510"/>
      <c r="XN115" s="510"/>
      <c r="XO115" s="510"/>
      <c r="XP115" s="510"/>
      <c r="XQ115" s="510"/>
      <c r="XR115" s="516"/>
      <c r="XS115" s="516"/>
      <c r="XT115" s="516"/>
      <c r="XU115" s="510"/>
      <c r="XV115" s="510"/>
      <c r="XW115" s="516"/>
      <c r="XX115" s="516"/>
      <c r="XY115" s="510"/>
      <c r="XZ115" s="510"/>
      <c r="YA115" s="510"/>
      <c r="YB115" s="18"/>
      <c r="YC115" s="510"/>
      <c r="YD115" s="510"/>
      <c r="YE115" s="510"/>
      <c r="YF115" s="510"/>
      <c r="YG115" s="510"/>
      <c r="YH115" s="510"/>
      <c r="YI115" s="510"/>
      <c r="YJ115" s="510"/>
      <c r="YK115" s="510"/>
      <c r="YL115" s="510"/>
      <c r="YM115" s="510"/>
      <c r="YN115" s="510"/>
      <c r="YO115" s="510"/>
      <c r="YP115" s="510"/>
      <c r="YQ115" s="510"/>
      <c r="YR115" s="18"/>
      <c r="YS115" s="510"/>
      <c r="YT115" s="510"/>
      <c r="YU115" s="18"/>
      <c r="YV115" s="510"/>
      <c r="YW115" s="510"/>
      <c r="YX115" s="510"/>
      <c r="YY115" s="510"/>
      <c r="YZ115" s="510"/>
      <c r="ZA115" s="510"/>
      <c r="ZB115" s="512"/>
      <c r="ZC115" s="511"/>
      <c r="ZD115" s="511"/>
      <c r="ZE115" s="510"/>
      <c r="ZF115" s="510"/>
      <c r="ZG115" s="510"/>
      <c r="ZH115" s="510"/>
      <c r="ZI115" s="510"/>
      <c r="ZJ115" s="510"/>
      <c r="ZK115" s="510"/>
      <c r="ZL115" s="510"/>
      <c r="ZM115" s="510"/>
      <c r="ZN115" s="510"/>
      <c r="ZO115" s="510"/>
      <c r="ZP115" s="510"/>
      <c r="ZQ115" s="510"/>
      <c r="ZR115" s="510"/>
      <c r="ZS115" s="510"/>
      <c r="ZT115" s="510"/>
      <c r="ZU115" s="510"/>
      <c r="ZV115" s="510"/>
      <c r="ZW115" s="510"/>
      <c r="ZX115" s="510"/>
      <c r="ZY115" s="510"/>
      <c r="ZZ115" s="510"/>
      <c r="AAA115" s="510"/>
      <c r="AAB115" s="510"/>
      <c r="AAC115" s="510"/>
      <c r="AAD115" s="510"/>
      <c r="AAE115" s="510"/>
      <c r="AAF115" s="510"/>
      <c r="AAG115" s="510"/>
      <c r="AAH115" s="510"/>
      <c r="AAI115" s="510"/>
      <c r="AAJ115" s="510"/>
      <c r="AAK115" s="510"/>
      <c r="AAL115" s="510"/>
      <c r="AAM115" s="510"/>
      <c r="AAN115" s="510"/>
      <c r="AAO115" s="510"/>
      <c r="AAP115" s="510"/>
      <c r="AAQ115" s="510"/>
      <c r="AAR115" s="510"/>
      <c r="AAS115" s="510"/>
      <c r="AAT115" s="510"/>
      <c r="AAU115" s="510"/>
      <c r="AAV115" s="510"/>
      <c r="AAW115" s="510"/>
      <c r="AAX115" s="510"/>
      <c r="AAY115" s="510"/>
      <c r="AAZ115" s="510"/>
      <c r="ABA115" s="18"/>
      <c r="ABB115" s="22"/>
      <c r="ABC115" s="22"/>
      <c r="ABD115" s="22"/>
      <c r="ABE115" s="22"/>
      <c r="ABF115" s="22"/>
      <c r="ABG115" s="22"/>
      <c r="ABH115" s="22"/>
      <c r="ABI115" s="22"/>
      <c r="ABJ115" s="22"/>
      <c r="ABK115" s="22"/>
      <c r="ABL115" s="22"/>
      <c r="ABM115" s="22"/>
      <c r="ABN115" s="22"/>
      <c r="ABO115" s="22"/>
      <c r="ABP115" s="22"/>
      <c r="ABQ115" s="22"/>
      <c r="ABR115" s="22"/>
      <c r="ABS115" s="22"/>
      <c r="ABT115" s="22"/>
      <c r="ABU115" s="22"/>
      <c r="ABV115" s="22"/>
      <c r="ABW115" s="22"/>
      <c r="ABX115" s="22"/>
      <c r="ABY115" s="22"/>
      <c r="ABZ115" s="22"/>
      <c r="ACA115" s="22"/>
      <c r="ACB115" s="22"/>
      <c r="ACC115" s="22"/>
      <c r="ACD115" s="22"/>
      <c r="ACE115" s="22"/>
      <c r="ACF115" s="515"/>
      <c r="ACG115" s="515"/>
      <c r="ACH115" s="515"/>
      <c r="ACI115" s="515"/>
      <c r="ACJ115" s="515"/>
      <c r="ACK115" s="515"/>
      <c r="ACL115" s="515"/>
      <c r="ACM115" s="515"/>
      <c r="ACN115" s="515"/>
      <c r="ACO115" s="515"/>
      <c r="ACP115" s="515"/>
      <c r="ACQ115" s="515"/>
      <c r="ACR115" s="515"/>
      <c r="ACS115" s="515"/>
      <c r="ACT115" s="515"/>
      <c r="ACU115" s="515"/>
      <c r="ACV115" s="515"/>
      <c r="ACW115" s="515"/>
      <c r="ACX115" s="515"/>
      <c r="ACY115" s="515"/>
      <c r="ACZ115" s="515"/>
      <c r="ADA115" s="515"/>
      <c r="ADB115" s="515"/>
      <c r="ADC115" s="515"/>
      <c r="ADD115" s="515"/>
      <c r="ADE115" s="515"/>
      <c r="ADF115" s="515"/>
      <c r="ADG115" s="515"/>
      <c r="ADH115" s="515"/>
      <c r="ADI115" s="515"/>
      <c r="ADJ115" s="515"/>
      <c r="ADK115" s="515"/>
      <c r="ADL115" s="515"/>
      <c r="ADM115" s="515"/>
      <c r="ADN115" s="515"/>
      <c r="ADO115" s="515"/>
      <c r="ADP115" s="515"/>
      <c r="ADQ115" s="515"/>
      <c r="ADR115" s="515"/>
      <c r="ADS115" s="515"/>
      <c r="ADT115" s="515"/>
      <c r="ADU115" s="515"/>
      <c r="ADV115" s="515"/>
      <c r="ADW115" s="515"/>
      <c r="ADX115" s="515"/>
      <c r="ADY115" s="515"/>
      <c r="ADZ115" s="515"/>
      <c r="AEA115" s="515"/>
      <c r="AEB115" s="515"/>
      <c r="AEC115" s="515"/>
      <c r="AED115" s="515"/>
      <c r="AEE115" s="515"/>
      <c r="AEF115" s="515"/>
      <c r="AEG115" s="515"/>
      <c r="AEH115" s="515"/>
      <c r="AEI115" s="515"/>
      <c r="AEJ115" s="515"/>
      <c r="AEK115" s="515"/>
      <c r="AEL115" s="515"/>
      <c r="AEM115" s="515"/>
      <c r="AEN115" s="516"/>
      <c r="AEO115" s="483">
        <v>0</v>
      </c>
    </row>
    <row r="116" spans="1:821" ht="6.75" customHeight="1" outlineLevel="2">
      <c r="A116" s="18">
        <f t="shared" si="589"/>
        <v>103</v>
      </c>
      <c r="B116" s="18"/>
      <c r="C116" s="12"/>
      <c r="D116" s="12"/>
      <c r="E116" t="b">
        <v>0</v>
      </c>
      <c r="G116" s="25"/>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c r="AJ116" s="110"/>
      <c r="AK116" s="110"/>
      <c r="AL116" s="110"/>
      <c r="AM116" s="110"/>
      <c r="AN116" s="110"/>
      <c r="AO116" s="110"/>
      <c r="AP116" s="110"/>
      <c r="AQ116" s="110"/>
      <c r="AR116" s="110"/>
      <c r="AS116" s="110"/>
      <c r="AT116" s="110"/>
      <c r="AU116" s="110"/>
      <c r="AV116" s="110"/>
      <c r="AW116" s="110"/>
      <c r="AX116" s="110"/>
      <c r="AY116" s="110"/>
      <c r="AZ116" s="110"/>
      <c r="BA116" s="363" t="str">
        <f>BA110</f>
        <v>EVTemplateExperiment</v>
      </c>
      <c r="BB116" s="8"/>
      <c r="BC116" s="510"/>
      <c r="BD116" s="510"/>
      <c r="BE116" s="510"/>
      <c r="BF116" s="510"/>
      <c r="BG116" s="510"/>
      <c r="BH116" s="510"/>
      <c r="BI116" s="510"/>
      <c r="BJ116" s="510"/>
      <c r="BK116" s="510"/>
      <c r="BL116" s="510"/>
      <c r="BM116" s="510"/>
      <c r="BN116" s="510"/>
      <c r="BO116" s="510"/>
      <c r="BP116" s="510"/>
      <c r="BQ116" s="510"/>
      <c r="BR116" s="510"/>
      <c r="BS116" s="510"/>
      <c r="BT116" s="510"/>
      <c r="BU116" s="510"/>
      <c r="BV116" s="510"/>
      <c r="BW116" s="510"/>
      <c r="BX116" s="510"/>
      <c r="BY116" s="510"/>
      <c r="BZ116" s="510"/>
      <c r="CA116" s="510"/>
      <c r="CB116" s="510"/>
      <c r="CC116" s="510"/>
      <c r="CD116" s="510"/>
      <c r="CE116" s="510"/>
      <c r="CF116" s="510"/>
      <c r="CG116" s="510"/>
      <c r="CH116" s="510"/>
      <c r="CI116" s="510"/>
      <c r="CJ116" s="510"/>
      <c r="CK116" s="510"/>
      <c r="CL116" s="510"/>
      <c r="CM116" s="510"/>
      <c r="CN116" s="510"/>
      <c r="CO116" s="510"/>
      <c r="CP116" s="510"/>
      <c r="CQ116" s="510"/>
      <c r="CR116" s="510"/>
      <c r="CS116" s="510"/>
      <c r="CT116" s="510"/>
      <c r="CU116" s="510"/>
      <c r="CV116" s="510"/>
      <c r="CW116" s="510"/>
      <c r="CX116" s="510"/>
      <c r="CY116" s="510"/>
      <c r="CZ116" s="510"/>
      <c r="DA116" s="510"/>
      <c r="DB116" s="510"/>
      <c r="DC116" s="510"/>
      <c r="DD116" s="510"/>
      <c r="DE116" s="510"/>
      <c r="DF116" s="510"/>
      <c r="DG116" s="510"/>
      <c r="DH116" s="510"/>
      <c r="DI116" s="510"/>
      <c r="DJ116" s="510"/>
      <c r="DK116" s="510"/>
      <c r="DL116" s="510"/>
      <c r="DM116" s="510"/>
      <c r="DN116" s="510"/>
      <c r="DO116" s="510"/>
      <c r="DP116" s="510"/>
      <c r="DQ116" s="510"/>
      <c r="DR116" s="510"/>
      <c r="DS116" s="510"/>
      <c r="DT116" s="510"/>
      <c r="DU116" s="510"/>
      <c r="DV116" s="510"/>
      <c r="DW116" s="510"/>
      <c r="DX116" s="510"/>
      <c r="DY116" s="510"/>
      <c r="DZ116" s="510"/>
      <c r="EA116" s="510"/>
      <c r="EB116" s="510"/>
      <c r="EC116" s="510"/>
      <c r="ED116" s="510"/>
      <c r="EE116" s="510"/>
      <c r="EF116" s="510"/>
      <c r="EG116" s="510"/>
      <c r="EH116" s="510"/>
      <c r="EI116" s="510"/>
      <c r="EJ116" s="510"/>
      <c r="EK116" s="510"/>
      <c r="EL116" s="510"/>
      <c r="EM116" s="510"/>
      <c r="EN116" s="510"/>
      <c r="EO116" s="510"/>
      <c r="EP116" s="510"/>
      <c r="EQ116" s="510"/>
      <c r="ER116" s="510"/>
      <c r="ES116" s="510"/>
      <c r="ET116" s="510"/>
      <c r="EU116" s="510"/>
      <c r="EV116" s="510"/>
      <c r="EW116" s="510"/>
      <c r="EX116" s="510"/>
      <c r="EY116" s="510"/>
      <c r="EZ116" s="510"/>
      <c r="FA116" s="510"/>
      <c r="FB116" s="510"/>
      <c r="FC116" s="510"/>
      <c r="FD116" s="510"/>
      <c r="FE116" s="510"/>
      <c r="FF116" s="510"/>
      <c r="FG116" s="510"/>
      <c r="FH116" s="510"/>
      <c r="FI116" s="510"/>
      <c r="FJ116" s="510"/>
      <c r="FK116" s="510"/>
      <c r="FL116" s="510"/>
      <c r="FM116" s="510"/>
      <c r="FN116" s="510"/>
      <c r="FO116" s="510"/>
      <c r="FP116" s="510"/>
      <c r="FQ116" s="510"/>
      <c r="FR116" s="510"/>
      <c r="FS116" s="510"/>
      <c r="FT116" s="510"/>
      <c r="FU116" s="510"/>
      <c r="FV116" s="510"/>
      <c r="FW116" s="510"/>
      <c r="FX116" s="510"/>
      <c r="FY116" s="510"/>
      <c r="FZ116" s="510"/>
      <c r="GA116" s="510"/>
      <c r="GB116" s="510"/>
      <c r="GC116" s="510"/>
      <c r="GD116" s="510"/>
      <c r="GE116" s="510"/>
      <c r="GF116" s="510"/>
      <c r="GG116" s="510"/>
      <c r="GH116" s="510"/>
      <c r="GI116" s="510"/>
      <c r="GJ116" s="510"/>
      <c r="GK116" s="510"/>
      <c r="GL116" s="510"/>
      <c r="GM116" s="510"/>
      <c r="GN116" s="510"/>
      <c r="GO116" s="510"/>
      <c r="GP116" s="510"/>
      <c r="GQ116" s="510"/>
      <c r="GR116" s="510"/>
      <c r="GS116" s="510"/>
      <c r="GT116" s="510"/>
      <c r="GU116" s="510"/>
      <c r="GV116" s="510"/>
      <c r="GW116" s="510"/>
      <c r="GX116" s="510"/>
      <c r="GY116" s="510"/>
      <c r="GZ116" s="510"/>
      <c r="HA116" s="510"/>
      <c r="HB116" s="510"/>
      <c r="HC116" s="510"/>
      <c r="HD116" s="510"/>
      <c r="HE116" s="510"/>
      <c r="HF116" s="510"/>
      <c r="HG116" s="510"/>
      <c r="HH116" s="510"/>
      <c r="HI116" s="510"/>
      <c r="HJ116" s="510"/>
      <c r="HK116" s="510"/>
      <c r="HL116" s="510"/>
      <c r="HM116" s="510"/>
      <c r="HN116" s="510"/>
      <c r="HO116" s="510"/>
      <c r="HP116" s="510"/>
      <c r="HQ116" s="510"/>
      <c r="HR116" s="510"/>
      <c r="HS116" s="510"/>
      <c r="HT116" s="510"/>
      <c r="HU116" s="510"/>
      <c r="HV116" s="510"/>
      <c r="HW116" s="510"/>
      <c r="HX116" s="510"/>
      <c r="HY116" s="510"/>
      <c r="HZ116" s="510"/>
      <c r="IA116" s="510"/>
      <c r="IB116" s="510"/>
      <c r="IC116" s="510"/>
      <c r="ID116" s="510"/>
      <c r="IE116" s="510"/>
      <c r="IF116" s="510"/>
      <c r="IG116" s="510"/>
      <c r="IH116" s="510"/>
      <c r="II116" s="510"/>
      <c r="IJ116" s="510"/>
      <c r="IK116" s="510"/>
      <c r="IL116" s="510"/>
      <c r="IM116" s="510"/>
      <c r="IN116" s="510"/>
      <c r="IO116" s="510"/>
      <c r="IP116" s="510"/>
      <c r="IQ116" s="510"/>
      <c r="IR116" s="510"/>
      <c r="IS116" s="510"/>
      <c r="IT116" s="510"/>
      <c r="IU116" s="510"/>
      <c r="IV116" s="510"/>
      <c r="IW116" s="510"/>
      <c r="IX116" s="510"/>
      <c r="IY116" s="510"/>
      <c r="IZ116" s="510"/>
      <c r="JA116" s="510"/>
      <c r="JB116" s="510"/>
      <c r="JC116" s="510"/>
      <c r="JD116" s="510"/>
      <c r="JE116" s="510"/>
      <c r="JF116" s="510"/>
      <c r="JG116" s="510"/>
      <c r="JH116" s="510"/>
      <c r="JI116" s="510"/>
      <c r="JJ116" s="510"/>
      <c r="JK116" s="510"/>
      <c r="JL116" s="510"/>
      <c r="JM116" s="510"/>
      <c r="JN116" s="510"/>
      <c r="JO116" s="510"/>
      <c r="JP116" s="510"/>
      <c r="JQ116" s="510"/>
      <c r="JR116" s="510"/>
      <c r="JS116" s="510"/>
      <c r="JT116" s="510"/>
      <c r="JU116" s="510"/>
      <c r="JV116" s="510"/>
      <c r="JW116" s="510"/>
      <c r="JX116" s="510"/>
      <c r="JY116" s="510"/>
      <c r="JZ116" s="510"/>
      <c r="KA116" s="510"/>
      <c r="KB116" s="510"/>
      <c r="KC116" s="510"/>
      <c r="KD116" s="510"/>
      <c r="KE116" s="510"/>
      <c r="KF116" s="510"/>
      <c r="KG116" s="510"/>
      <c r="KH116" s="510"/>
      <c r="KI116" s="510"/>
      <c r="KJ116" s="510"/>
      <c r="KK116" s="510"/>
      <c r="KL116" s="510"/>
      <c r="KM116" s="510"/>
      <c r="KN116" s="510"/>
      <c r="KO116" s="510"/>
      <c r="KP116" s="510"/>
      <c r="KQ116" s="510"/>
      <c r="KR116" s="510"/>
      <c r="KS116" s="510"/>
      <c r="KT116" s="510"/>
      <c r="KU116" s="510"/>
      <c r="KV116" s="510"/>
      <c r="KW116" s="510"/>
      <c r="KX116" s="510"/>
      <c r="KY116" s="510"/>
      <c r="KZ116" s="510"/>
      <c r="LA116" s="510"/>
      <c r="LB116" s="510"/>
      <c r="LC116" s="510"/>
      <c r="LD116" s="510"/>
      <c r="LE116" s="510"/>
      <c r="LF116" s="510"/>
      <c r="LG116" s="510"/>
      <c r="LH116" s="510"/>
      <c r="LI116" s="510"/>
      <c r="LJ116" s="510"/>
      <c r="LK116" s="510"/>
      <c r="LL116" s="510"/>
      <c r="LM116" s="510"/>
      <c r="LN116" s="510"/>
      <c r="LO116" s="510"/>
      <c r="LP116" s="510"/>
      <c r="LQ116" s="510"/>
      <c r="LR116" s="510"/>
      <c r="LS116" s="510"/>
      <c r="LT116" s="510"/>
      <c r="LU116" s="510"/>
      <c r="LV116" s="510"/>
      <c r="LW116" s="510"/>
      <c r="LX116" s="510"/>
      <c r="LY116" s="510"/>
      <c r="LZ116" s="510"/>
      <c r="MA116" s="510"/>
      <c r="MB116" s="510"/>
      <c r="MC116" s="510"/>
      <c r="MD116" s="510"/>
      <c r="ME116" s="510"/>
      <c r="MF116" s="510"/>
      <c r="MG116" s="510"/>
      <c r="MH116" s="510"/>
      <c r="MI116" s="510"/>
      <c r="MJ116" s="510"/>
      <c r="MK116" s="510"/>
      <c r="ML116" s="510"/>
      <c r="MM116" s="510"/>
      <c r="MN116" s="510"/>
      <c r="MO116" s="510"/>
      <c r="MP116" s="510"/>
      <c r="MQ116" s="510"/>
      <c r="MR116" s="510"/>
      <c r="MS116" s="510"/>
      <c r="MT116" s="510"/>
      <c r="MU116" s="510"/>
      <c r="MV116" s="510"/>
      <c r="MW116" s="510"/>
      <c r="MX116" s="510"/>
      <c r="MY116" s="510"/>
      <c r="MZ116" s="510"/>
      <c r="NA116" s="510"/>
      <c r="NB116" s="510"/>
      <c r="NC116" s="510"/>
      <c r="ND116" s="510"/>
      <c r="NE116" s="510"/>
      <c r="NF116" s="510"/>
      <c r="NG116" s="510"/>
      <c r="NH116" s="510"/>
      <c r="NI116" s="510"/>
      <c r="NJ116" s="510"/>
      <c r="NK116" s="510"/>
      <c r="NL116" s="510"/>
      <c r="NM116" s="510"/>
      <c r="NN116" s="510"/>
      <c r="NO116" s="510"/>
      <c r="NP116" s="510"/>
      <c r="NQ116" s="510"/>
      <c r="NR116" s="510"/>
      <c r="NS116" s="510"/>
      <c r="NT116" s="510"/>
      <c r="NU116" s="510"/>
      <c r="NV116" s="510"/>
      <c r="NW116" s="510"/>
      <c r="NX116" s="510"/>
      <c r="NY116" s="510"/>
      <c r="NZ116" s="510"/>
      <c r="OA116" s="510"/>
      <c r="OB116" s="510"/>
      <c r="OC116" s="510"/>
      <c r="OD116" s="510"/>
      <c r="OE116" s="510"/>
      <c r="OF116" s="510"/>
      <c r="OG116" s="510"/>
      <c r="OH116" s="510"/>
      <c r="OI116" s="510"/>
      <c r="OJ116" s="510"/>
      <c r="OK116" s="510"/>
      <c r="OL116" s="510"/>
      <c r="OM116" s="510"/>
      <c r="ON116" s="510"/>
      <c r="OO116" s="510"/>
      <c r="OP116" s="510"/>
      <c r="OQ116" s="510"/>
      <c r="OR116" s="510"/>
      <c r="OS116" s="510"/>
      <c r="OT116" s="510"/>
      <c r="OU116" s="510"/>
      <c r="OV116" s="510"/>
      <c r="OW116" s="510"/>
      <c r="OX116" s="510"/>
      <c r="OY116" s="510"/>
      <c r="OZ116" s="510"/>
      <c r="PA116" s="510"/>
      <c r="PB116" s="510"/>
      <c r="PC116" s="510"/>
      <c r="PD116" s="510"/>
      <c r="PE116" s="510"/>
      <c r="PF116" s="510"/>
      <c r="PG116" s="510"/>
      <c r="PH116" s="510"/>
      <c r="PI116" s="510"/>
      <c r="PJ116" s="510"/>
      <c r="PK116" s="510"/>
      <c r="PL116" s="510"/>
      <c r="PM116" s="510"/>
      <c r="PN116" s="510"/>
      <c r="PO116" s="510"/>
      <c r="PP116" s="510"/>
      <c r="PQ116" s="510"/>
      <c r="PR116" s="510"/>
      <c r="PS116" s="510"/>
      <c r="PT116" s="510"/>
      <c r="PU116" s="510"/>
      <c r="PV116" s="510"/>
      <c r="PW116" s="510"/>
      <c r="PX116" s="510"/>
      <c r="PY116" s="510"/>
      <c r="PZ116" s="510"/>
      <c r="QA116" s="510"/>
      <c r="QB116" s="510"/>
      <c r="QC116" s="510"/>
      <c r="QD116" s="510"/>
      <c r="QE116" s="510"/>
      <c r="QF116" s="510"/>
      <c r="QG116" s="510"/>
      <c r="QH116" s="510"/>
      <c r="QI116" s="510"/>
      <c r="QJ116" s="510"/>
      <c r="QK116" s="510"/>
      <c r="QL116" s="510"/>
      <c r="QM116" s="510"/>
      <c r="QN116" s="510"/>
      <c r="QO116" s="510"/>
      <c r="QP116" s="510"/>
      <c r="QQ116" s="510"/>
      <c r="QR116" s="510"/>
      <c r="QS116" s="510"/>
      <c r="QT116" s="510"/>
      <c r="QU116" s="510"/>
      <c r="QV116" s="510"/>
      <c r="QW116" s="510"/>
      <c r="QX116" s="510"/>
      <c r="QY116" s="510"/>
      <c r="QZ116" s="510"/>
      <c r="RA116" s="510"/>
      <c r="RB116" s="510"/>
      <c r="RC116" s="510"/>
      <c r="RD116" s="510"/>
      <c r="RE116" s="510"/>
      <c r="RF116" s="510"/>
      <c r="RG116" s="510"/>
      <c r="RH116" s="510"/>
      <c r="RI116" s="510"/>
      <c r="RJ116" s="510"/>
      <c r="RK116" s="510"/>
      <c r="RL116" s="510"/>
      <c r="RM116" s="510"/>
      <c r="RN116" s="510"/>
      <c r="RO116" s="510"/>
      <c r="RP116" s="510"/>
      <c r="RQ116" s="510"/>
      <c r="RR116" s="510"/>
      <c r="RS116" s="510"/>
      <c r="RT116" s="510"/>
      <c r="RU116" s="510"/>
      <c r="RV116" s="510"/>
      <c r="RW116" s="510"/>
      <c r="RX116" s="510"/>
      <c r="RY116" s="510"/>
      <c r="RZ116" s="510"/>
      <c r="SA116" s="510"/>
      <c r="SB116" s="510"/>
      <c r="SC116" s="510"/>
      <c r="SD116" s="510"/>
      <c r="SE116" s="510"/>
      <c r="SF116" s="510"/>
      <c r="SG116" s="510"/>
      <c r="SH116" s="510"/>
      <c r="SI116" s="510"/>
      <c r="SJ116" s="510"/>
      <c r="SK116" s="510"/>
      <c r="SL116" s="510"/>
      <c r="SM116" s="510"/>
      <c r="SN116" s="510"/>
      <c r="SO116" s="510"/>
      <c r="SP116" s="510"/>
      <c r="SQ116" s="510"/>
      <c r="SR116" s="510"/>
      <c r="SS116" s="510"/>
      <c r="ST116" s="510"/>
      <c r="SU116" s="510"/>
      <c r="SV116" s="510"/>
      <c r="SW116" s="510"/>
      <c r="SX116" s="510"/>
      <c r="SY116" s="510"/>
      <c r="SZ116" s="510"/>
      <c r="TA116" s="510"/>
      <c r="TB116" s="510"/>
      <c r="TC116" s="510"/>
      <c r="TD116" s="510"/>
      <c r="TE116" s="510"/>
      <c r="TF116" s="510"/>
      <c r="TG116" s="510"/>
      <c r="TH116" s="510"/>
      <c r="TI116" s="510"/>
      <c r="TJ116" s="510"/>
      <c r="TK116" s="510"/>
      <c r="TL116" s="510"/>
      <c r="TM116" s="510"/>
      <c r="TN116" s="510"/>
      <c r="TO116" s="510"/>
      <c r="TP116" s="510"/>
      <c r="TQ116" s="510"/>
      <c r="TR116" s="510"/>
      <c r="TS116" s="510"/>
      <c r="TT116" s="510"/>
      <c r="TU116" s="510"/>
      <c r="TV116" s="510"/>
      <c r="TW116" s="510"/>
      <c r="TX116" s="510"/>
      <c r="TY116" s="510"/>
      <c r="TZ116" s="510"/>
      <c r="UA116" s="510"/>
      <c r="UB116" s="510"/>
      <c r="UC116" s="510"/>
      <c r="UD116" s="510"/>
      <c r="UE116" s="510"/>
      <c r="UF116" s="510"/>
      <c r="UG116" s="510"/>
      <c r="UH116" s="510"/>
      <c r="UI116" s="510"/>
      <c r="UJ116" s="510"/>
      <c r="UK116" s="510"/>
      <c r="UL116" s="510"/>
      <c r="UM116" s="510"/>
      <c r="UN116" s="510"/>
      <c r="UO116" s="510"/>
      <c r="UP116" s="510"/>
      <c r="UQ116" s="510"/>
      <c r="UR116" s="510"/>
      <c r="US116" s="510"/>
      <c r="UT116" s="510"/>
      <c r="UU116" s="510"/>
      <c r="UV116" s="510"/>
      <c r="UW116" s="510"/>
      <c r="UX116" s="510"/>
      <c r="UY116" s="510"/>
      <c r="UZ116" s="510"/>
      <c r="VA116" s="510"/>
      <c r="VB116" s="510"/>
      <c r="VC116" s="510"/>
      <c r="VD116" s="510"/>
      <c r="VE116" s="510"/>
      <c r="VF116" s="510"/>
      <c r="VG116" s="510"/>
      <c r="VH116" s="510"/>
      <c r="VI116" s="510"/>
      <c r="VJ116" s="510"/>
      <c r="VK116" s="510"/>
      <c r="VL116" s="510"/>
      <c r="VM116" s="510"/>
      <c r="VN116" s="510"/>
      <c r="VO116" s="510"/>
      <c r="VP116" s="510"/>
      <c r="VQ116" s="510"/>
      <c r="VR116" s="510"/>
      <c r="VS116" s="510"/>
      <c r="VT116" s="510"/>
      <c r="VU116" s="510"/>
      <c r="VV116" s="510"/>
      <c r="VW116" s="510"/>
      <c r="VX116" s="510"/>
      <c r="VY116" s="510"/>
      <c r="VZ116" s="510"/>
      <c r="WA116" s="510"/>
      <c r="WB116" s="510"/>
      <c r="WC116" s="510"/>
      <c r="WD116" s="510"/>
      <c r="WE116" s="510"/>
      <c r="WF116" s="510"/>
      <c r="WG116" s="510"/>
      <c r="WH116" s="510"/>
      <c r="WI116" s="510"/>
      <c r="WJ116" s="510"/>
      <c r="WK116" s="510"/>
      <c r="WL116" s="510"/>
      <c r="WM116" s="510"/>
      <c r="WN116" s="510"/>
      <c r="WO116" s="510"/>
      <c r="WP116" s="510"/>
      <c r="WQ116" s="510"/>
      <c r="WR116" s="510"/>
      <c r="WS116" s="510"/>
      <c r="WT116" s="510"/>
      <c r="WU116" s="510"/>
      <c r="WV116" s="510"/>
      <c r="WW116" s="510"/>
      <c r="WX116" s="510"/>
      <c r="WY116" s="510"/>
      <c r="WZ116" s="510"/>
      <c r="XA116" s="510"/>
      <c r="XB116" s="510"/>
      <c r="XC116" s="510"/>
      <c r="XD116" s="510"/>
      <c r="XE116" s="510"/>
      <c r="XF116" s="510"/>
      <c r="XG116" s="510"/>
      <c r="XH116" s="510"/>
      <c r="XI116" s="510"/>
      <c r="XJ116" s="510"/>
      <c r="XK116" s="510"/>
      <c r="XL116" s="510"/>
      <c r="XM116" s="510"/>
      <c r="XN116" s="510"/>
      <c r="XO116" s="510"/>
      <c r="XP116" s="510"/>
      <c r="XQ116" s="510"/>
      <c r="XR116" s="510"/>
      <c r="XS116" s="510"/>
      <c r="XT116" s="510"/>
      <c r="XU116" s="510"/>
      <c r="XV116" s="510"/>
      <c r="XW116" s="510"/>
      <c r="XX116" s="510"/>
      <c r="XY116" s="510"/>
      <c r="XZ116" s="510"/>
      <c r="YA116" s="510"/>
      <c r="YB116" s="510"/>
      <c r="YC116" s="510"/>
      <c r="YD116" s="510"/>
      <c r="YE116" s="510"/>
      <c r="YF116" s="510"/>
      <c r="YG116" s="510"/>
      <c r="YH116" s="510"/>
      <c r="YI116" s="510"/>
      <c r="YJ116" s="510"/>
      <c r="YK116" s="510"/>
      <c r="YL116" s="510"/>
      <c r="YM116" s="510"/>
      <c r="YN116" s="510"/>
      <c r="YO116" s="510"/>
      <c r="YP116" s="510"/>
      <c r="YQ116" s="510"/>
      <c r="YR116" s="510"/>
      <c r="YS116" s="510"/>
      <c r="YT116" s="510"/>
      <c r="YU116" s="510"/>
      <c r="YV116" s="510"/>
      <c r="YW116" s="510"/>
      <c r="YX116" s="510"/>
      <c r="YY116" s="510"/>
      <c r="YZ116" s="510"/>
      <c r="ZA116" s="510"/>
      <c r="ZB116" s="510"/>
      <c r="ZC116" s="510"/>
      <c r="ZD116" s="510"/>
      <c r="ZE116" s="510"/>
      <c r="ZF116" s="510"/>
      <c r="ZG116" s="510"/>
      <c r="ZH116" s="510"/>
      <c r="ZI116" s="510"/>
      <c r="ZJ116" s="510"/>
      <c r="ZK116" s="510"/>
      <c r="ZL116" s="510"/>
      <c r="ZM116" s="510"/>
      <c r="ZN116" s="510"/>
      <c r="ZO116" s="510"/>
      <c r="ZP116" s="510"/>
      <c r="ZQ116" s="510"/>
      <c r="ZR116" s="510"/>
      <c r="ZS116" s="510"/>
      <c r="ZT116" s="510"/>
      <c r="ZU116" s="510"/>
      <c r="ZV116" s="510"/>
      <c r="ZW116" s="510"/>
      <c r="ZX116" s="510"/>
      <c r="ZY116" s="510"/>
      <c r="ZZ116" s="510"/>
      <c r="AAA116" s="510"/>
      <c r="AAB116" s="510"/>
      <c r="AAC116" s="510"/>
      <c r="AAD116" s="510"/>
      <c r="AAE116" s="510"/>
      <c r="AAF116" s="510"/>
      <c r="AAG116" s="510"/>
      <c r="AAH116" s="510"/>
      <c r="AAI116" s="510"/>
      <c r="AAJ116" s="510"/>
      <c r="AAK116" s="510"/>
      <c r="AAL116" s="510"/>
      <c r="AAM116" s="510"/>
      <c r="AAN116" s="510"/>
      <c r="AAO116" s="510"/>
      <c r="AAP116" s="510"/>
      <c r="AAQ116" s="510"/>
      <c r="AAR116" s="510"/>
      <c r="AAS116" s="510"/>
      <c r="AAT116" s="510"/>
      <c r="AAU116" s="510"/>
      <c r="AAV116" s="510"/>
      <c r="AAW116" s="510"/>
      <c r="AAX116" s="510"/>
      <c r="AAY116" s="510"/>
      <c r="AAZ116" s="510"/>
      <c r="ABA116" s="510"/>
      <c r="ABB116" s="510"/>
      <c r="ABC116" s="510"/>
      <c r="ABD116" s="510"/>
      <c r="ABE116" s="510"/>
      <c r="ABF116" s="510"/>
      <c r="ABG116" s="510"/>
      <c r="ABH116" s="510"/>
      <c r="ABI116" s="510"/>
      <c r="ABJ116" s="510"/>
      <c r="ABK116" s="510"/>
      <c r="ABL116" s="510"/>
      <c r="ABM116" s="510"/>
      <c r="ABN116" s="510"/>
      <c r="ABO116" s="510"/>
      <c r="ABP116" s="510"/>
      <c r="ABQ116" s="510"/>
      <c r="ABR116" s="510"/>
      <c r="ABS116" s="510"/>
      <c r="ABT116" s="510"/>
      <c r="ABU116" s="510"/>
      <c r="ABV116" s="510"/>
      <c r="ABW116" s="510"/>
      <c r="ABX116" s="510"/>
      <c r="ABY116" s="510"/>
      <c r="ABZ116" s="510"/>
      <c r="ACA116" s="510"/>
      <c r="ACB116" s="510"/>
      <c r="ACC116" s="510"/>
      <c r="ACD116" s="510"/>
      <c r="ACE116" s="510"/>
      <c r="ACF116" s="510"/>
      <c r="ACG116" s="510"/>
      <c r="ACH116" s="510"/>
      <c r="ACI116" s="510"/>
      <c r="ACJ116" s="510"/>
      <c r="ACK116" s="510"/>
      <c r="ACL116" s="510"/>
      <c r="ACM116" s="510"/>
      <c r="ACN116" s="510"/>
      <c r="ACO116" s="510"/>
      <c r="ACP116" s="510"/>
      <c r="ACQ116" s="510"/>
      <c r="ACR116" s="510"/>
      <c r="ACS116" s="510"/>
      <c r="ACT116" s="510"/>
      <c r="ACU116" s="510"/>
      <c r="ACV116" s="510"/>
      <c r="ACW116" s="510"/>
      <c r="ACX116" s="510"/>
      <c r="ACY116" s="510"/>
      <c r="ACZ116" s="510"/>
      <c r="ADA116" s="510"/>
      <c r="ADB116" s="510"/>
      <c r="ADC116" s="510"/>
      <c r="ADD116" s="510"/>
      <c r="ADE116" s="510"/>
      <c r="ADF116" s="510"/>
      <c r="ADG116" s="510"/>
      <c r="ADH116" s="510"/>
      <c r="ADI116" s="510"/>
      <c r="ADJ116" s="510"/>
      <c r="ADK116" s="510"/>
      <c r="ADL116" s="510"/>
      <c r="ADM116" s="510"/>
      <c r="ADN116" s="510"/>
      <c r="ADO116" s="510"/>
      <c r="ADP116" s="510"/>
      <c r="ADQ116" s="510"/>
      <c r="ADR116" s="510"/>
      <c r="ADS116" s="510"/>
      <c r="ADT116" s="510"/>
      <c r="ADU116" s="510"/>
      <c r="ADV116" s="510"/>
      <c r="ADW116" s="510"/>
      <c r="ADX116" s="510"/>
      <c r="ADY116" s="510"/>
      <c r="ADZ116" s="510"/>
      <c r="AEA116" s="510"/>
      <c r="AEB116" s="510"/>
      <c r="AEC116" s="510"/>
      <c r="AED116" s="510"/>
      <c r="AEE116" s="510"/>
      <c r="AEF116" s="510"/>
      <c r="AEG116" s="510"/>
      <c r="AEH116" s="510"/>
      <c r="AEI116" s="510"/>
      <c r="AEJ116" s="510"/>
      <c r="AEK116" s="510"/>
      <c r="AEL116" s="510"/>
      <c r="AEM116" s="510"/>
      <c r="AEN116" s="510"/>
      <c r="AEO116" s="483">
        <v>0</v>
      </c>
    </row>
    <row r="117" spans="1:821" outlineLevel="1">
      <c r="A117" s="18">
        <f t="shared" si="589"/>
        <v>104</v>
      </c>
      <c r="B117" s="22">
        <f>$A$15</f>
        <v>2</v>
      </c>
      <c r="C117" s="458">
        <f t="shared" ref="C117:C128" si="591">_xlfn.SINGLE(C$110) + IF(ExptNo&gt;=1,$L117*100,0) + IF(ExptNo&gt;=2,$T117*10,0) + IF(ExptNo&gt;=3,$N117*1,0)</f>
        <v>3200</v>
      </c>
      <c r="D117" s="119" t="str">
        <f t="shared" ref="D117:D128" si="592">INDEX(i.Region_Desc,1,$L117)</f>
        <v>GSW</v>
      </c>
      <c r="E117" t="b">
        <v>1</v>
      </c>
      <c r="F117" t="b">
        <v>0</v>
      </c>
      <c r="G117" t="b">
        <f t="shared" ref="G117:G128" si="593">E117</f>
        <v>1</v>
      </c>
      <c r="H117" s="22">
        <v>0</v>
      </c>
      <c r="I117" s="535" cm="1">
        <f t="array" ref="I117">INDEX(I$13:I116,$B117+1,1)</f>
        <v>1</v>
      </c>
      <c r="J117" s="535" cm="1">
        <f t="array" ref="J117">INDEX(J$13:J116,$B117+1,1)</f>
        <v>0</v>
      </c>
      <c r="K117" s="535" cm="1">
        <f t="array" ref="K117">INDEX(K$13:K116,$B117+1,1)</f>
        <v>1</v>
      </c>
      <c r="L117" s="535" cm="1">
        <f t="array" ref="L117">INDEX(L$13:L116,$B117+1,1)</f>
        <v>2</v>
      </c>
      <c r="M117" s="535" cm="1">
        <f t="array" ref="M117">INDEX(M$13:M116,$B117+1,1)</f>
        <v>0</v>
      </c>
      <c r="N117" s="230">
        <f t="shared" ref="N117:S128" si="594">INDEX(IF(N$112,_xlfn.SEQUENCE(N$110,1,N$113,N$114),N$113:N$116),MOD(INT($H117/N$111),N$110)+1,1)</f>
        <v>1</v>
      </c>
      <c r="O117" s="230">
        <f t="shared" si="594"/>
        <v>6</v>
      </c>
      <c r="P117" s="230">
        <f t="shared" si="594"/>
        <v>1</v>
      </c>
      <c r="Q117" s="230">
        <f t="shared" si="594"/>
        <v>1</v>
      </c>
      <c r="R117" s="230">
        <f t="shared" si="594"/>
        <v>1</v>
      </c>
      <c r="S117" s="230">
        <f t="shared" si="594"/>
        <v>1</v>
      </c>
      <c r="T117" s="411">
        <f t="shared" ref="T117:V128" si="595">INDEX(i.Breed,$O117,T$6)</f>
        <v>1</v>
      </c>
      <c r="U117" s="411">
        <f t="shared" si="595"/>
        <v>1</v>
      </c>
      <c r="V117" s="411">
        <f t="shared" si="595"/>
        <v>1</v>
      </c>
      <c r="W117" s="777" t="b">
        <f t="shared" ref="W117:Y128" si="596">OR(INDEX(i.Breed,$O117,W$6)=0,INDEX(i.Breed,$O117,W$6)=W$7)</f>
        <v>0</v>
      </c>
      <c r="X117" s="777" t="b">
        <f t="shared" si="596"/>
        <v>1</v>
      </c>
      <c r="Y117" s="777" t="b">
        <f t="shared" si="596"/>
        <v>0</v>
      </c>
      <c r="Z117" s="796" t="b" cm="1">
        <f t="array" ref="Z117">INDEX(Z$13:Z116,$B117+1,1)</f>
        <v>0</v>
      </c>
      <c r="AA117" s="411">
        <f t="shared" ref="AA117:AA128" si="597">IF(AND($Z117,$AD117=6),0,$AB117)</f>
        <v>0</v>
      </c>
      <c r="AB117" s="411">
        <f t="shared" ref="AB117:AB128" si="598">IF($AD117=6,6,$AC117)</f>
        <v>0</v>
      </c>
      <c r="AC117" s="230">
        <f t="shared" ref="AC117:AI120" si="599">INDEX(IF(AC$112,_xlfn.SEQUENCE(AC$110,1,AC$113,AC$114),AC$113:AC$116),MOD(INT($H117/AC$111),AC$110)+1,1)</f>
        <v>0</v>
      </c>
      <c r="AD117" s="230">
        <f t="shared" si="599"/>
        <v>1</v>
      </c>
      <c r="AE117" s="230">
        <f t="shared" si="599"/>
        <v>0</v>
      </c>
      <c r="AF117" s="230">
        <f t="shared" si="599"/>
        <v>0</v>
      </c>
      <c r="AG117" s="230">
        <f t="shared" si="599"/>
        <v>0</v>
      </c>
      <c r="AH117" s="230">
        <f t="shared" si="599"/>
        <v>0</v>
      </c>
      <c r="AI117" s="230">
        <f t="shared" si="599"/>
        <v>2</v>
      </c>
      <c r="AJ117" s="87">
        <f>INDEX(CHOOSE($N117,DataAutumn!i.AdultDrys,DataWinter!i.AdultDrys,DataSpring!i.AdultDrys),1,$T117)</f>
        <v>1</v>
      </c>
      <c r="AK117" s="230">
        <f t="shared" ref="AK117:AK128" si="600">INDEX(IF(AK$112,_xlfn.SEQUENCE(AK$110,1,AK$113,AK$114),AK$113:AK$116),MOD(INT($H117/AK$111),AK$110)+1,1)</f>
        <v>2</v>
      </c>
      <c r="AL117" s="535" cm="1">
        <f t="array" ref="AL117">INDEX(AL$13:AL116,$B117+1,1)</f>
        <v>0</v>
      </c>
      <c r="AM117" s="535" cm="1">
        <f t="array" ref="AM117">INDEX(AM$13:AM116,$B117+1,1)</f>
        <v>2</v>
      </c>
      <c r="AN117" s="230">
        <f t="shared" ref="AN117:AP128" si="601">INDEX(IF(AN$112,_xlfn.SEQUENCE(AN$110,1,AN$113,AN$114),AN$113:AN$116),MOD(INT($H117/AN$111),AN$110)+1,1)</f>
        <v>0</v>
      </c>
      <c r="AO117" s="230">
        <f t="shared" si="601"/>
        <v>0</v>
      </c>
      <c r="AP117" s="230">
        <f t="shared" si="601"/>
        <v>0</v>
      </c>
      <c r="AQ117" s="111"/>
      <c r="AR117" s="111"/>
      <c r="AS117" s="230">
        <f t="shared" ref="AS117:AT128" si="602">INDEX(IF(AS$112,_xlfn.SEQUENCE(AS$110,1,AS$113,AS$114),AS$113:AS$116),MOD(INT($H117/AS$111),AS$110)+1,1)</f>
        <v>0</v>
      </c>
      <c r="AT117" s="230">
        <f t="shared" si="602"/>
        <v>0</v>
      </c>
      <c r="AU117" s="111"/>
      <c r="AV117" s="111"/>
      <c r="AW117" s="111"/>
      <c r="AX117" s="111"/>
      <c r="AY117" s="111"/>
      <c r="AZ117" s="111"/>
      <c r="BA117" s="312" t="str">
        <f t="shared" ref="BA117:BA128" si="603">LEFT(BA116,10)     &amp;    TEXT($H117," 00000 ")        &amp;      INDEX(i.ModelStructure,$I117,1)    &amp;" "
&amp; $D117                &amp;    " Past" &amp; TEXT($XJ117,"??0%;;??0%;    ") &amp; IF($DK117=0," SFM","")&amp;IF($DK117=1," MFM","")&amp;IF($DK117=7," Mat","")&amp;IF($DQ117=TRUE,"&amp;BBT","    ")              &amp;      " TOL"&amp;INDEX(i.TOL_Desc,1,$N117)
&amp; " Scan"&amp;$AK117       &amp;    CHOOSE($K117+1," CFS"," GFS"," NFS")
&amp; " RR"&amp;TEXT(SUM($FB117:$FC117),"+00%;-00%;    ;@")    &amp;    " GP"&amp;TEXT($FZ117,"?00%")    &amp;    " WP"&amp;TEXT($FW117*$YH117*$YJ117,"?00%")       &amp;     " MP"&amp;TEXT($FX117*$YG117*$YI117,"?00%")
&amp; " EL"&amp;IF($EX117="-","_Opt",TEXT($EX117,"000%"))      &amp;    " Age"&amp;TEXT(INDEX(i.Age_days,$AD117,1),"000")
&amp; " FlkSt_"&amp;CHOOSE($V117+1,"Opt","Lmb","Hgt")&amp;"_"     &amp;    IF($W117,"4","-")&amp;IF($X117,"5","-")&amp;IF($Y117,"6","-")
&amp; " LWJ"&amp;TEXT($AE117,"0")&amp; " LWCJ"&amp;TEXT($AF117,"0")&amp; " LWCP"&amp;TEXT($AG117,"0")&amp; " LW2tth"&amp;TEXT($AH117,"0")
&amp; " Emptys_"&amp;CHOOSE($AI117,"Free  ","Retain","Sell  ","Single")                         &amp;    " Mdn"&amp;TEXT(IF($AS117&lt;=336,0,$AS117-336),"0")  &amp;       " Adult"&amp;TEXT(IF($AT117&lt;=336,0,$AT117-336),"0")
&amp; " ("&amp;IF(OR($YX117,AND($YX117="-",$DD117)),"P","E")   &amp;IF(OR($YZ117,AND($YZ117="-",$DE117)),"T","t")        &amp;     "_F"&amp;IF($ZW117&lt;&gt;FALSE,3,0)+COUNTIF($ZO117:$ZS117,TRUE)+COUNTIF($BV117:$BW117,"&gt;0")&amp;IF($ZU117&lt;&gt;FALSE,3,0)+COUNTIF($BV117:$BW117,"&gt;0")&amp;"N"&amp;IF($ZZ117&lt;&gt;"-",$ZZ117,$DI117)&amp;IF($AAA117&lt;&gt;"-",$AAA117,$DJ117)&amp;"L"&amp;$AAL117&amp;$AAM117&amp;")"</f>
        <v>EVTemplate 00000 SE GSW Past     SFM     TOLAut Scan2 GFS RR+01% GP100% WP100% MP100% EL_Opt Age213 FlkSt_Lmb_-5- LWJ0 LWCJ0 LWCP0 LW2tth0 Emptys_Retain Mdn0 Adult0 (PT_F33N11L11)</v>
      </c>
      <c r="BB117" s="8" t="str">
        <f ca="1">IF(COUNTIF($BA$13:$BA117,$BA117)=1,"-","Dup")</f>
        <v>-</v>
      </c>
      <c r="BC117" s="18"/>
      <c r="BD117" s="535" t="str" cm="1">
        <f t="array" ref="BD117">INDEX(BD$13:BD116,$B117+1,1)</f>
        <v>-</v>
      </c>
      <c r="BE117" s="535" t="str" cm="1">
        <f t="array" ref="BE117">INDEX(BE$13:BE116,$B117+1,1)</f>
        <v>-</v>
      </c>
      <c r="BF117" s="535" t="str" cm="1">
        <f t="array" ref="BF117">INDEX(BF$13:BF116,$B117+1,1)</f>
        <v>-</v>
      </c>
      <c r="BG117" s="535" t="str" cm="1">
        <f t="array" ref="BG117">INDEX(BG$13:BG116,$B117+1,1)</f>
        <v>-</v>
      </c>
      <c r="BH117" s="535" t="str" cm="1">
        <f t="array" ref="BH117">INDEX(BH$13:BH116,$B117+1,1)</f>
        <v>-</v>
      </c>
      <c r="BI117" s="535" t="str" cm="1">
        <f t="array" ref="BI117">INDEX(BI$13:BI116,$B117+1,1)</f>
        <v>-</v>
      </c>
      <c r="BJ117" s="535" t="str" cm="1">
        <f t="array" ref="BJ117">INDEX(BJ$13:BJ116,$B117+1,1)</f>
        <v>-</v>
      </c>
      <c r="BK117" s="535" t="str" cm="1">
        <f t="array" ref="BK117">INDEX(BK$13:BK116,$B117+1,1)</f>
        <v>-</v>
      </c>
      <c r="BL117" s="535" t="str" cm="1">
        <f t="array" ref="BL117">INDEX(BL$13:BL116,$B117+1,1)</f>
        <v>-</v>
      </c>
      <c r="BM117" s="18"/>
      <c r="BN117" s="411" t="b">
        <f t="shared" ref="BN117:CA128" si="604">INDEX(i.model_structure,$I117,BN$6)</f>
        <v>1</v>
      </c>
      <c r="BO117" s="411" t="str">
        <f t="shared" si="604"/>
        <v>-</v>
      </c>
      <c r="BP117" s="411" t="b">
        <f t="shared" si="604"/>
        <v>0</v>
      </c>
      <c r="BQ117" s="411" t="str">
        <f t="shared" si="604"/>
        <v>-</v>
      </c>
      <c r="BR117" s="411" t="str">
        <f t="shared" si="604"/>
        <v>-</v>
      </c>
      <c r="BS117" s="411" t="str">
        <f t="shared" si="604"/>
        <v>-</v>
      </c>
      <c r="BT117" s="411" t="str">
        <f t="shared" si="604"/>
        <v>-</v>
      </c>
      <c r="BU117" s="411" t="str">
        <f t="shared" si="604"/>
        <v>-</v>
      </c>
      <c r="BV117" s="411" t="str">
        <f t="shared" si="604"/>
        <v>-</v>
      </c>
      <c r="BW117" s="411" t="str">
        <f t="shared" si="604"/>
        <v>-</v>
      </c>
      <c r="BX117" s="411" t="str">
        <f t="shared" si="604"/>
        <v>-</v>
      </c>
      <c r="BY117" s="411" t="str">
        <f t="shared" si="604"/>
        <v>-</v>
      </c>
      <c r="BZ117" s="411" t="b">
        <f t="shared" si="604"/>
        <v>0</v>
      </c>
      <c r="CA117" s="87">
        <f t="shared" si="604"/>
        <v>0</v>
      </c>
      <c r="CB117" s="535" t="str" cm="1">
        <f t="array" ref="CB117">INDEX(CB$13:CB116,$B117+1,1)</f>
        <v>-</v>
      </c>
      <c r="CC117" s="535" t="str" cm="1">
        <f t="array" ref="CC117">INDEX(CC$13:CC116,$B117+1,1)</f>
        <v>-</v>
      </c>
      <c r="CD117" s="22" t="s">
        <v>30</v>
      </c>
      <c r="CE117" s="535" t="b" cm="1">
        <f t="array" ref="CE117">INDEX(CE$13:CE116,$B117+1,1)</f>
        <v>1</v>
      </c>
      <c r="CF117" s="18"/>
      <c r="CG117" s="535" t="str" cm="1">
        <f t="array" ref="CG117">INDEX(CG$13:CG116,$B117+1,1)</f>
        <v>-</v>
      </c>
      <c r="CH117" s="411" t="str">
        <f t="shared" ref="CH117:CH128" ca="1" si="605">IF($T117&lt;&gt;4,OFFSET(CH$13,$B117,0),1)</f>
        <v>-</v>
      </c>
      <c r="CI117" s="411">
        <f t="shared" ref="CI117:CJ128" si="606">$K117</f>
        <v>1</v>
      </c>
      <c r="CJ117" s="411">
        <f t="shared" si="606"/>
        <v>1</v>
      </c>
      <c r="CK117" s="535" t="str" cm="1">
        <f t="array" ref="CK117">INDEX(CK$13:CK116,$B117+1,1)</f>
        <v>-</v>
      </c>
      <c r="CL117" s="535" t="str" cm="1">
        <f t="array" ref="CL117">INDEX(CL$13:CL116,$B117+1,1)</f>
        <v>-</v>
      </c>
      <c r="CM117" s="535" t="str" cm="1">
        <f t="array" ref="CM117">INDEX(CM$13:CM116,$B117+1,1)</f>
        <v>-</v>
      </c>
      <c r="CN117" s="411" t="str">
        <f t="shared" ref="CN117:CN128" ca="1" si="607">IF($T117&lt;&gt;4,OFFSET(CN$13,$B117,0),1)</f>
        <v>-</v>
      </c>
      <c r="CO117" s="411">
        <f t="shared" ref="CO117:CP128" si="608">$K117</f>
        <v>1</v>
      </c>
      <c r="CP117" s="411">
        <f t="shared" si="608"/>
        <v>1</v>
      </c>
      <c r="CQ117" s="535" t="str" cm="1">
        <f t="array" ref="CQ117">INDEX(CQ$13:CQ116,$B117+1,1)</f>
        <v>-</v>
      </c>
      <c r="CR117" s="411" t="str">
        <f t="shared" ref="CR117:CR128" ca="1" si="609">IF($T117&lt;&gt;4,OFFSET(CR$13,$B117,0),1)</f>
        <v>-</v>
      </c>
      <c r="CS117" s="411">
        <f t="shared" ref="CS117:CS128" si="610">$K117</f>
        <v>1</v>
      </c>
      <c r="CT117" s="535" t="str" cm="1">
        <f t="array" ref="CT117">INDEX(CT$13:CT116,$B117+1,1)</f>
        <v>-</v>
      </c>
      <c r="CU117" s="535" t="str" cm="1">
        <f t="array" ref="CU117">INDEX(CU$13:CU116,$B117+1,1)</f>
        <v>-</v>
      </c>
      <c r="CV117" s="411">
        <f t="shared" ref="CV117:CV128" si="611">$K117</f>
        <v>1</v>
      </c>
      <c r="CW117" s="535" t="str" cm="1">
        <f t="array" ref="CW117">INDEX(CW$13:CW116,$B117+1,1)</f>
        <v>-</v>
      </c>
      <c r="CX117" s="411" t="str">
        <f t="shared" ref="CX117:CX128" ca="1" si="612">IF($T117&lt;&gt;4,OFFSET(CX$13,$B117,0),1)</f>
        <v>-</v>
      </c>
      <c r="CY117" s="411">
        <f t="shared" ref="CY117:CZ128" si="613">$K117</f>
        <v>1</v>
      </c>
      <c r="CZ117" s="411">
        <f t="shared" si="613"/>
        <v>1</v>
      </c>
      <c r="DA117" s="535" cm="1">
        <f t="array" ref="DA117">INDEX(DA$13:DA116,$B117+1,1)</f>
        <v>720</v>
      </c>
      <c r="DB117" s="535" cm="1">
        <f t="array" ref="DB117">INDEX(DB$13:DB116,$B117+1,1)</f>
        <v>720</v>
      </c>
      <c r="DC117" s="18"/>
      <c r="DD117" s="22" t="b">
        <v>1</v>
      </c>
      <c r="DE117" s="535" t="b" cm="1">
        <f t="array" ref="DE117">INDEX(DE$13:DE116,$B117+1,1)</f>
        <v>1</v>
      </c>
      <c r="DF117" s="535" t="b" cm="1">
        <f t="array" ref="DF117">INDEX(DF$13:DF116,$B117+1,1)</f>
        <v>1</v>
      </c>
      <c r="DG117" s="87">
        <f t="shared" ref="DG117:DG128" si="614">IF($DD117=TRUE,0,"-")</f>
        <v>0</v>
      </c>
      <c r="DH117" s="804" cm="1">
        <f t="array" ref="DH117">VALUE(IFERROR(VALUE($K117),0) &amp; _xlfn.SWITCH($CD117,"-",4,$CD117) &amp; $L117 &amp; $T117 &amp; "00" &amp; $N117 &amp; $AK117 &amp; $R117 &amp; _xlfn.SWITCH($AM117,3,1,$AM117) &amp; _xlfn.SWITCH($M117,4,0,$M117) &amp; _xlfn.SWITCH($AD117,6,1,$AD117))</f>
        <v>142100121201</v>
      </c>
      <c r="DI117" s="535" cm="1">
        <f t="array" ref="DI117">INDEX(DI$13:DI116,$B117+1,1)</f>
        <v>1</v>
      </c>
      <c r="DJ117" s="535" cm="1">
        <f t="array" ref="DJ117">INDEX(DJ$13:DJ116,$B117+1,1)</f>
        <v>1</v>
      </c>
      <c r="DK117" s="411">
        <f t="shared" ref="DK117:DP128" si="615">INDEX(i.Genotype,$U117,DK$6)</f>
        <v>0</v>
      </c>
      <c r="DL117" s="411">
        <f t="shared" si="615"/>
        <v>50</v>
      </c>
      <c r="DM117" s="411" t="str">
        <f t="shared" si="615"/>
        <v>-</v>
      </c>
      <c r="DN117" s="411" t="str">
        <f t="shared" si="615"/>
        <v>-</v>
      </c>
      <c r="DO117" s="411">
        <f t="shared" si="615"/>
        <v>25.5</v>
      </c>
      <c r="DP117" s="411">
        <f t="shared" si="615"/>
        <v>18.8</v>
      </c>
      <c r="DQ117" s="411" t="b">
        <f t="shared" ref="DQ117:DQ128" si="616">INDEX(i.Breed,$T117,DQ$6)</f>
        <v>0</v>
      </c>
      <c r="DR117" s="411" t="str">
        <f t="shared" ref="DR117:DZ128" si="617">INDEX(i.Breed,$O117,DR$6)</f>
        <v>-</v>
      </c>
      <c r="DS117" s="411" t="str">
        <f t="shared" si="617"/>
        <v>-</v>
      </c>
      <c r="DT117" s="411" t="str">
        <f t="shared" si="617"/>
        <v>-</v>
      </c>
      <c r="DU117" s="411" t="str">
        <f t="shared" si="617"/>
        <v>-</v>
      </c>
      <c r="DV117" s="411">
        <f t="shared" si="617"/>
        <v>0</v>
      </c>
      <c r="DW117" s="411">
        <f t="shared" si="617"/>
        <v>0</v>
      </c>
      <c r="DX117" s="411" t="str">
        <f t="shared" si="617"/>
        <v>-</v>
      </c>
      <c r="DY117" s="411" t="str">
        <f t="shared" si="617"/>
        <v>-</v>
      </c>
      <c r="DZ117" s="411" t="str">
        <f t="shared" si="617"/>
        <v>-</v>
      </c>
      <c r="EA117" s="535" cm="1">
        <f t="array" ref="EA117">INDEX(EA$13:EA116,$B117+1,1)</f>
        <v>0</v>
      </c>
      <c r="EB117" s="535" cm="1">
        <f t="array" ref="EB117">INDEX(EB$13:EB116,$B117+1,1)</f>
        <v>999999</v>
      </c>
      <c r="EC117" s="535" cm="1">
        <f t="array" ref="EC117">INDEX(EC$13:EC116,$B117+1,1)</f>
        <v>999999</v>
      </c>
      <c r="ED117" s="535" cm="1">
        <f t="array" ref="ED117">INDEX(ED$13:ED116,$B117+1,1)</f>
        <v>999999</v>
      </c>
      <c r="EE117" s="535" cm="1">
        <f t="array" ref="EE117">INDEX(EE$13:EE116,$B117+1,1)</f>
        <v>999999</v>
      </c>
      <c r="EF117" s="535" cm="1">
        <f t="array" ref="EF117">INDEX(EF$13:EF116,$B117+1,1)</f>
        <v>999999</v>
      </c>
      <c r="EG117" s="535" cm="1">
        <f t="array" ref="EG117">INDEX(EG$13:EG116,$B117+1,1)</f>
        <v>999999</v>
      </c>
      <c r="EH117" s="535" cm="1">
        <f t="array" ref="EH117">INDEX(EH$13:EH116,$B117+1,1)</f>
        <v>999999</v>
      </c>
      <c r="EI117" s="535" cm="1">
        <f t="array" ref="EI117">INDEX(EI$13:EI116,$B117+1,1)</f>
        <v>999999</v>
      </c>
      <c r="EJ117" s="535" cm="1">
        <f t="array" ref="EJ117">INDEX(EJ$13:EJ116,$B117+1,1)</f>
        <v>999999</v>
      </c>
      <c r="EK117" s="535" cm="1">
        <f t="array" ref="EK117">INDEX(EK$13:EK116,$B117+1,1)</f>
        <v>999999</v>
      </c>
      <c r="EL117" s="535" cm="1">
        <f t="array" ref="EL117">INDEX(EL$13:EL116,$B117+1,1)</f>
        <v>999999</v>
      </c>
      <c r="EM117" s="535" cm="1">
        <f t="array" ref="EM117">INDEX(EM$13:EM116,$B117+1,1)</f>
        <v>999999</v>
      </c>
      <c r="EN117" s="782">
        <f t="shared" ref="EN117:EP128" si="618">IF(OR($V117=0,$V117=EN$6),999999,0)</f>
        <v>999999</v>
      </c>
      <c r="EO117" s="782">
        <f t="shared" si="618"/>
        <v>999999</v>
      </c>
      <c r="EP117" s="782">
        <f t="shared" si="618"/>
        <v>0</v>
      </c>
      <c r="EQ117" s="800" t="str">
        <f t="shared" ref="EQ117:ER128" si="619">IF(OR($AI117=1,$AI117&gt;=EQ$6),999999,"-")</f>
        <v>-</v>
      </c>
      <c r="ER117" s="800" t="str">
        <f t="shared" si="619"/>
        <v>-</v>
      </c>
      <c r="ES117" s="801">
        <f t="shared" ref="ES117:ES128" si="620">IF(OR($AB117=6,$FU117&lt;2),ES$13,INDEX(i.dryman,($AJ117-1)*4+$AI117,ES$6))</f>
        <v>999999</v>
      </c>
      <c r="ET117" s="802" t="str">
        <f>IF(ES117=0,999999,"-")</f>
        <v>-</v>
      </c>
      <c r="EU117" s="781">
        <f t="shared" ref="EU117:EU128" si="621">IF($W117,999999,0)</f>
        <v>0</v>
      </c>
      <c r="EV117" s="779">
        <f t="shared" ref="EV117:EV128" si="622">IF($X117,999999,0)</f>
        <v>999999</v>
      </c>
      <c r="EW117" s="780">
        <f t="shared" ref="EW117:EW128" si="623">IF($Y117,999999,0)</f>
        <v>0</v>
      </c>
      <c r="EX117" s="727" t="str" cm="1">
        <f t="array" ref="EX117">INDEX(i.ELMated,$AB117+1,1)</f>
        <v>-</v>
      </c>
      <c r="EY117" s="728" cm="1">
        <f t="array" ref="EY117">INDEX(i.ELMatedEst,$AA117+1,$T117)</f>
        <v>0.2</v>
      </c>
      <c r="EZ117" s="535" t="str" cm="1">
        <f t="array" ref="EZ117">INDEX(EZ$13:EZ116,$B117+1,1)</f>
        <v>-</v>
      </c>
      <c r="FA117" s="535" t="str" cm="1">
        <f t="array" ref="FA117">INDEX(FA$13:FA116,$B117+1,1)</f>
        <v>-</v>
      </c>
      <c r="FB117" s="664">
        <f t="shared" ref="FB117:FB128" si="624">IF($P117=0,FB$13,INDEX(i.RR_scenario,$P117,$T117))</f>
        <v>0</v>
      </c>
      <c r="FC117" s="666">
        <f t="shared" ref="FC117:FC128" si="625">INDEX(i.dryman,($AJ117-1)*4+$AI117,FC$6)</f>
        <v>5.0000000000000001E-3</v>
      </c>
      <c r="FD117" s="22">
        <v>0.95</v>
      </c>
      <c r="FE117" s="667">
        <f t="shared" ref="FE117:FE128" si="626">(1-INDEX(i.ELMatedEst,$AB117+1,$T117))*i.dELRR_ELPropNotMated</f>
        <v>9.6000000000000002E-2</v>
      </c>
      <c r="FF117" s="667">
        <f>INDEX(CHOOSE($N117,DataAutumn!i.EL_PropnSold,DataWinter!i.EL_PropnSold,DataSpring!i.EL_PropnSold),$AI117,$T117)*INDEX(i.ELMatedEst,$AB117+1,$T117)*i.dAdultRR_ELPropSold
+INDEX(i.dryman,($AJ117-1)*4+$AI117,FF$7)</f>
        <v>0</v>
      </c>
      <c r="FG117" s="667">
        <f>INDEX(CHOOSE($N117,DataAutumn!i.EL_PropnSold,DataWinter!i.EL_PropnSold,DataSpring!i.EL_PropnSold),$AI117,$T117)*INDEX(i.ELMatedEst,$AB117+1,$T117)*i.dAdultRR_ELPropSold
+INDEX(i.dryman,($AJ117-1)*4+$AI117,FG$7)</f>
        <v>3.125E-2</v>
      </c>
      <c r="FH117" s="667">
        <f>INDEX(CHOOSE($N117,DataAutumn!i.EL_PropnSold,DataWinter!i.EL_PropnSold,DataSpring!i.EL_PropnSold),$AI117,$T117)*INDEX(i.ELMatedEst,$AB117+1,$T117)*i.dAdultRR_ELPropSold
+INDEX(i.dryman,($AJ117-1)*4+$AI117,FH$7)</f>
        <v>3.125E-2</v>
      </c>
      <c r="FI117" s="667">
        <f>INDEX(CHOOSE($N117,DataAutumn!i.EL_PropnSold,DataWinter!i.EL_PropnSold,DataSpring!i.EL_PropnSold),$AI117,$T117)*INDEX(i.ELMatedEst,$AB117+1,$T117)*i.dAdultRR_ELPropSold
+INDEX(i.dryman,($AJ117-1)*4+$AI117,FI$7)</f>
        <v>3.125E-2</v>
      </c>
      <c r="FJ117" s="668">
        <f>INDEX(CHOOSE($N117,DataAutumn!i.EL_PropnSold,DataWinter!i.EL_PropnSold,DataSpring!i.EL_PropnSold),$AI117,$T117)*INDEX(i.ELMatedEst,$AB117+1,$T117)*i.dAdultLSurv_ELPropSold</f>
        <v>0</v>
      </c>
      <c r="FK117" s="666" t="b">
        <f t="shared" ref="FK117:FL128" si="627">INDEX(i.dryman,($AJ117-1)*4+$AI117,FK$6)</f>
        <v>0</v>
      </c>
      <c r="FL117" s="666" t="b">
        <f t="shared" si="627"/>
        <v>0</v>
      </c>
      <c r="FM117" s="716" t="b">
        <f t="shared" ref="FM117:FM128" si="628">IF($V117=1,FALSE,INDEX(i.dryman,($AJ117-1)*4+$AI117,FM$6))</f>
        <v>0</v>
      </c>
      <c r="FN117" s="666" t="b">
        <f t="shared" ref="FN117:FN128" si="629">INDEX(i.dryman,($AJ117-1)*4+$AI117,FN$6)</f>
        <v>0</v>
      </c>
      <c r="FO117" s="668">
        <f t="shared" ref="FO117:FO128" si="630">INDEX(i.dryman,($AJ117-1)*4+$AI117,FO$6+$T117-1)</f>
        <v>1</v>
      </c>
      <c r="FP117" s="669">
        <f t="shared" ref="FP117:FP128" si="631">INDEX(i.dryman,($AJ117-1)*4+$AI117,FP$6+IF($T117=5,2,$T117)-1)</f>
        <v>0</v>
      </c>
      <c r="FQ117" s="670" t="b">
        <f t="shared" ref="FQ117:FQ128" si="632">AND(INDEX(i.dryman,($AJ117-1)*4+$AI117,FQ$6),($FV117&gt;0))</f>
        <v>0</v>
      </c>
      <c r="FR117" s="665" t="b">
        <f t="shared" ref="FR117:FT128" si="633">($N117=FR$10)</f>
        <v>1</v>
      </c>
      <c r="FS117" s="411" t="b">
        <f t="shared" si="633"/>
        <v>0</v>
      </c>
      <c r="FT117" s="411" t="b">
        <f t="shared" si="633"/>
        <v>0</v>
      </c>
      <c r="FU117" s="87">
        <f t="shared" ref="FU117:FV128" si="634">$AK117</f>
        <v>2</v>
      </c>
      <c r="FV117" s="87">
        <f t="shared" si="634"/>
        <v>2</v>
      </c>
      <c r="FW117" s="411">
        <f t="shared" ref="FW117:FW128" si="635">INDEX(i.WoolPrices,$Q117,FW$6)</f>
        <v>1</v>
      </c>
      <c r="FX117" s="411">
        <f t="shared" ref="FX117:FY128" si="636">INDEX(i.MeatPrices,$R117,FX$6)</f>
        <v>1</v>
      </c>
      <c r="FY117" s="411">
        <f t="shared" si="636"/>
        <v>1</v>
      </c>
      <c r="FZ117" s="411">
        <f t="shared" ref="FZ117:FZ128" si="637">INDEX(i.GrainPrices,$S117,FZ$6)</f>
        <v>1</v>
      </c>
      <c r="GA117" s="411">
        <f t="shared" ref="GA117:GE128" si="638">INDEX(IF($T117&lt;4,i.ProdnCal_Mer,i.ProdnCal_Mat),$N117,($L117-1)*10+GA$6)</f>
        <v>0.35</v>
      </c>
      <c r="GB117" s="411" t="b">
        <f t="shared" si="638"/>
        <v>1</v>
      </c>
      <c r="GC117" s="411" t="b">
        <f t="shared" si="638"/>
        <v>0</v>
      </c>
      <c r="GD117" s="411" t="b">
        <f t="shared" si="638"/>
        <v>0</v>
      </c>
      <c r="GE117" s="411" t="b">
        <f t="shared" si="638"/>
        <v>0</v>
      </c>
      <c r="GF117" s="87">
        <f t="shared" ref="GF117:GM128" si="639">INDEX(i.PGRscalar,1,($L117-1)*10+GF$6)</f>
        <v>1</v>
      </c>
      <c r="GG117" s="87">
        <f t="shared" si="639"/>
        <v>1</v>
      </c>
      <c r="GH117" s="87">
        <f t="shared" si="639"/>
        <v>1</v>
      </c>
      <c r="GI117" s="87">
        <f t="shared" si="639"/>
        <v>1</v>
      </c>
      <c r="GJ117" s="87">
        <f t="shared" si="639"/>
        <v>1</v>
      </c>
      <c r="GK117" s="87">
        <f t="shared" si="639"/>
        <v>1</v>
      </c>
      <c r="GL117" s="87">
        <f t="shared" si="639"/>
        <v>1</v>
      </c>
      <c r="GM117" s="87">
        <f t="shared" si="639"/>
        <v>1</v>
      </c>
      <c r="GN117" s="411" cm="1">
        <f t="array" ref="GN117">INDEX(i.dse_type,1,$L117)</f>
        <v>0</v>
      </c>
      <c r="GO117" s="535" t="str" cm="1">
        <f t="array" ref="GO117">INDEX(GO$13:GO116,$B117+1,1)</f>
        <v>-</v>
      </c>
      <c r="GP117" s="535" t="str" cm="1">
        <f t="array" ref="GP117">INDEX(GP$13:GP116,$B117+1,1)</f>
        <v>-</v>
      </c>
      <c r="GQ117" s="535" t="str" cm="1">
        <f t="array" ref="GQ117">INDEX(GQ$13:GQ116,$B117+1,1)</f>
        <v>-</v>
      </c>
      <c r="GR117" s="18"/>
      <c r="GS117" s="535" t="str" cm="1">
        <f t="array" ref="GS117">INDEX(GS$13:GS116,$B117+1,1)</f>
        <v>-</v>
      </c>
      <c r="GT117" s="535" t="str" cm="1">
        <f t="array" ref="GT117">INDEX(GT$13:GT116,$B117+1,1)</f>
        <v>-</v>
      </c>
      <c r="GU117" s="535" t="str" cm="1">
        <f t="array" ref="GU117">INDEX(GU$13:GU116,$B117+1,1)</f>
        <v>-</v>
      </c>
      <c r="GV117" s="411">
        <f t="shared" ref="GV117:GV128" si="640">$AO117</f>
        <v>0</v>
      </c>
      <c r="GW117" s="535" t="str" cm="1">
        <f t="array" ref="GW117">INDEX(GW$13:GW116,$B117+1,1)</f>
        <v>-</v>
      </c>
      <c r="GX117" s="535" cm="1">
        <f t="array" ref="GX117">INDEX(GX$13:GX116,$B117+1,1)</f>
        <v>1</v>
      </c>
      <c r="GY117" s="535" cm="1">
        <f t="array" ref="GY117">INDEX(GY$13:GY116,$B117+1,1)</f>
        <v>1</v>
      </c>
      <c r="GZ117" s="535" t="str" cm="1">
        <f t="array" ref="GZ117">INDEX(GZ$13:GZ116,$B117+1,1)</f>
        <v>-</v>
      </c>
      <c r="HA117" s="535" t="str" cm="1">
        <f t="array" ref="HA117">INDEX(HA$13:HA116,$B117+1,1)</f>
        <v>-</v>
      </c>
      <c r="HB117" s="535" t="str" cm="1">
        <f t="array" ref="HB117">INDEX(HB$13:HB116,$B117+1,1)</f>
        <v>-</v>
      </c>
      <c r="HC117" s="535" t="str" cm="1">
        <f t="array" ref="HC117">INDEX(HC$13:HC116,$B117+1,1)</f>
        <v>-</v>
      </c>
      <c r="HD117" s="535" t="str" cm="1">
        <f t="array" ref="HD117">INDEX(HD$13:HD116,$B117+1,1)</f>
        <v>-</v>
      </c>
      <c r="HE117" s="535" t="str" cm="1">
        <f t="array" ref="HE117">INDEX(HE$13:HE116,$B117+1,1)</f>
        <v>-</v>
      </c>
      <c r="HF117" s="535" t="str" cm="1">
        <f t="array" ref="HF117">INDEX(HF$13:HF116,$B117+1,1)</f>
        <v>-</v>
      </c>
      <c r="HG117" s="535" t="str" cm="1">
        <f t="array" ref="HG117">INDEX(HG$13:HG116,$B117+1,1)</f>
        <v>-</v>
      </c>
      <c r="HH117" s="535" t="str" cm="1">
        <f t="array" ref="HH117">INDEX(HH$13:HH116,$B117+1,1)</f>
        <v>-</v>
      </c>
      <c r="HI117" s="535" t="str" cm="1">
        <f t="array" ref="HI117">INDEX(HI$13:HI116,$B117+1,1)</f>
        <v>-</v>
      </c>
      <c r="HJ117" s="535" t="str" cm="1">
        <f t="array" ref="HJ117">INDEX(HJ$13:HJ116,$B117+1,1)</f>
        <v>-</v>
      </c>
      <c r="HK117" s="535" t="str" cm="1">
        <f t="array" ref="HK117">INDEX(HK$13:HK116,$B117+1,1)</f>
        <v>-</v>
      </c>
      <c r="HL117" s="535" t="str" cm="1">
        <f t="array" ref="HL117">INDEX(HL$13:HL116,$B117+1,1)</f>
        <v>-</v>
      </c>
      <c r="HM117" s="535" t="str" cm="1">
        <f t="array" ref="HM117">INDEX(HM$13:HM116,$B117+1,1)</f>
        <v>-</v>
      </c>
      <c r="HN117" s="535" t="str" cm="1">
        <f t="array" ref="HN117">INDEX(HN$13:HN116,$B117+1,1)</f>
        <v>-</v>
      </c>
      <c r="HO117" s="535" t="str" cm="1">
        <f t="array" ref="HO117">INDEX(HO$13:HO116,$B117+1,1)</f>
        <v>-</v>
      </c>
      <c r="HP117" s="535" t="str" cm="1">
        <f t="array" ref="HP117">INDEX(HP$13:HP116,$B117+1,1)</f>
        <v>-</v>
      </c>
      <c r="HQ117" s="535" t="str" cm="1">
        <f t="array" ref="HQ117">INDEX(HQ$13:HQ116,$B117+1,1)</f>
        <v>-</v>
      </c>
      <c r="HR117" s="535" t="str" cm="1">
        <f t="array" ref="HR117">INDEX(HR$13:HR116,$B117+1,1)</f>
        <v>-</v>
      </c>
      <c r="HS117" s="535" t="str" cm="1">
        <f t="array" ref="HS117">INDEX(HS$13:HS116,$B117+1,1)</f>
        <v>-</v>
      </c>
      <c r="HT117" s="535" t="str" cm="1">
        <f t="array" ref="HT117">INDEX(HT$13:HT116,$B117+1,1)</f>
        <v>-</v>
      </c>
      <c r="HU117" s="535" cm="1">
        <f t="array" ref="HU117">INDEX(HU$13:HU116,$B117+1,1)</f>
        <v>0</v>
      </c>
      <c r="HV117" s="535" t="str" cm="1">
        <f t="array" ref="HV117">INDEX(HV$13:HV116,$B117+1,1)</f>
        <v>-</v>
      </c>
      <c r="HW117" s="535" cm="1">
        <f t="array" ref="HW117">INDEX(HW$13:HW116,$B117+1,1)</f>
        <v>1</v>
      </c>
      <c r="HX117" s="727">
        <f t="shared" ref="HX117:IC128" si="641">IF(OR($AN117="",$AN117="-",$AN117&lt;&gt;HX$6),HX$13,INDEX(i.REV_Traits,$AP117+1,HX$7+1))</f>
        <v>0</v>
      </c>
      <c r="HY117" s="727">
        <f t="shared" si="641"/>
        <v>0</v>
      </c>
      <c r="HZ117" s="727">
        <f t="shared" si="641"/>
        <v>0</v>
      </c>
      <c r="IA117" s="727">
        <f t="shared" si="641"/>
        <v>0</v>
      </c>
      <c r="IB117" s="727">
        <f t="shared" si="641"/>
        <v>0</v>
      </c>
      <c r="IC117" s="727">
        <f t="shared" si="641"/>
        <v>0</v>
      </c>
      <c r="ID117" s="535" cm="1">
        <f t="array" ref="ID117">INDEX(ID$13:ID116,$B117+1,1)</f>
        <v>0</v>
      </c>
      <c r="IE117" s="727">
        <f t="shared" ref="IE117:IH128" si="642">IF(OR($AN117="",$AN117="-",$AN117&lt;&gt;IE$6),IE$13,INDEX(i.REV_Traits,$AP117+1,IE$7+1))</f>
        <v>1</v>
      </c>
      <c r="IF117" s="727">
        <f t="shared" si="642"/>
        <v>0</v>
      </c>
      <c r="IG117" s="727">
        <f t="shared" si="642"/>
        <v>0</v>
      </c>
      <c r="IH117" s="727">
        <f t="shared" si="642"/>
        <v>0</v>
      </c>
      <c r="II117" s="535" cm="1">
        <f t="array" ref="II117">INDEX(II$13:II116,$B117+1,1)</f>
        <v>0</v>
      </c>
      <c r="IJ117" s="727">
        <f t="shared" ref="IJ117:IJ128" si="643">IF(OR($AN117="",$AN117="-",$AN117&lt;&gt;IJ$6),IJ$13,INDEX(i.REV_Traits,$AP117+1,IJ$7+1))</f>
        <v>0</v>
      </c>
      <c r="IK117" s="18"/>
      <c r="IL117" s="535" t="str" cm="1">
        <f t="array" ref="IL117">INDEX(IL$13:IL116,$B117+1,1)</f>
        <v>-</v>
      </c>
      <c r="IM117" s="535" t="str" cm="1">
        <f t="array" ref="IM117">INDEX(IM$13:IM116,$B117+1,1)</f>
        <v>-</v>
      </c>
      <c r="IN117" s="535" t="str" cm="1">
        <f t="array" ref="IN117">INDEX(IN$13:IN116,$B117+1,1)</f>
        <v>-</v>
      </c>
      <c r="IO117" s="535" t="str" cm="1">
        <f t="array" ref="IO117">INDEX(IO$13:IO116,$B117+1,1)</f>
        <v>-</v>
      </c>
      <c r="IP117" s="535" t="str" cm="1">
        <f t="array" ref="IP117">INDEX(IP$13:IP116,$B117+1,1)</f>
        <v>-</v>
      </c>
      <c r="IQ117" s="535" t="str" cm="1">
        <f t="array" ref="IQ117">INDEX(IQ$13:IQ116,$B117+1,1)</f>
        <v>-</v>
      </c>
      <c r="IR117" s="535" t="str" cm="1">
        <f t="array" ref="IR117">INDEX(IR$13:IR116,$B117+1,1)</f>
        <v>-</v>
      </c>
      <c r="IS117" s="535" t="str" cm="1">
        <f t="array" ref="IS117">INDEX(IS$13:IS116,$B117+1,1)</f>
        <v>-</v>
      </c>
      <c r="IT117" s="535" t="str" cm="1">
        <f t="array" ref="IT117">INDEX(IT$13:IT116,$B117+1,1)</f>
        <v>-</v>
      </c>
      <c r="IU117" s="535" t="str" cm="1">
        <f t="array" ref="IU117">INDEX(IU$13:IU116,$B117+1,1)</f>
        <v>-</v>
      </c>
      <c r="IV117" s="535" t="str" cm="1">
        <f t="array" ref="IV117">INDEX(IV$13:IV116,$B117+1,1)</f>
        <v>-</v>
      </c>
      <c r="IW117" s="535" t="str" cm="1">
        <f t="array" ref="IW117">INDEX(IW$13:IW116,$B117+1,1)</f>
        <v>-</v>
      </c>
      <c r="IX117" s="535" t="str" cm="1">
        <f t="array" ref="IX117">INDEX(IX$13:IX116,$B117+1,1)</f>
        <v>-</v>
      </c>
      <c r="IY117" s="535" t="str" cm="1">
        <f t="array" ref="IY117">INDEX(IY$13:IY116,$B117+1,1)</f>
        <v>-</v>
      </c>
      <c r="IZ117" s="535" t="str" cm="1">
        <f t="array" ref="IZ117">INDEX(IZ$13:IZ116,$B117+1,1)</f>
        <v>-</v>
      </c>
      <c r="JA117" s="535" t="str" cm="1">
        <f t="array" ref="JA117">INDEX(JA$13:JA116,$B117+1,1)</f>
        <v>-</v>
      </c>
      <c r="JB117" s="535" cm="1">
        <f t="array" ref="JB117">INDEX(JB$13:JB116,$B117+1,1)</f>
        <v>0</v>
      </c>
      <c r="JC117" s="535" cm="1">
        <f t="array" ref="JC117">INDEX(JC$13:JC116,$B117+1,1)</f>
        <v>0</v>
      </c>
      <c r="JD117" s="545" cm="1">
        <f t="array" ref="JD117">IF(AND($N117=JD$10,$AS117&lt;&gt;0),INDEX(i.LTWFeedLevels,$AS117,12),0)</f>
        <v>0</v>
      </c>
      <c r="JE117" s="630" cm="1">
        <f t="array" ref="JE117">IF(AND($N117=JE$10,$AT117&lt;&gt;0),INDEX(i.LTWFeedLevels,$AT117,12),0)</f>
        <v>0</v>
      </c>
      <c r="JF117" s="457">
        <f>JE117</f>
        <v>0</v>
      </c>
      <c r="JG117" s="457">
        <f t="shared" ref="JG117:JG128" si="644">JF117</f>
        <v>0</v>
      </c>
      <c r="JH117" s="457">
        <f t="shared" ref="JH117:JH128" si="645">JG117</f>
        <v>0</v>
      </c>
      <c r="JI117" s="545" cm="1">
        <f t="array" ref="JI117">IF(AND($N117=JI$10,$AS117&lt;&gt;0),INDEX(i.LTWFeedLevels,$AS117,12),0)</f>
        <v>0</v>
      </c>
      <c r="JJ117" s="630" cm="1">
        <f t="array" ref="JJ117">IF(AND($N117=JJ$10,$AT117&lt;&gt;0),INDEX(i.LTWFeedLevels,$AT117,12),0)</f>
        <v>0</v>
      </c>
      <c r="JK117" s="457">
        <f t="shared" ref="JK117:JK128" si="646">JJ117</f>
        <v>0</v>
      </c>
      <c r="JL117" s="457">
        <f t="shared" ref="JL117:JL128" si="647">JK117</f>
        <v>0</v>
      </c>
      <c r="JM117" s="457">
        <f t="shared" ref="JM117:JM128" si="648">JL117</f>
        <v>0</v>
      </c>
      <c r="JN117" s="545" cm="1">
        <f t="array" ref="JN117">IF(AND($N117=JN$10,$AS117&lt;&gt;0),INDEX(i.LTWFeedLevels,$AS117,12),0)</f>
        <v>0</v>
      </c>
      <c r="JO117" s="630" cm="1">
        <f t="array" ref="JO117">IF(AND($N117=JO$10,$AT117&lt;&gt;0),INDEX(i.LTWFeedLevels,$AT117,12),0)</f>
        <v>0</v>
      </c>
      <c r="JP117" s="457">
        <f t="shared" ref="JP117:JP128" si="649">JO117</f>
        <v>0</v>
      </c>
      <c r="JQ117" s="457">
        <f t="shared" ref="JQ117:JQ128" si="650">JP117</f>
        <v>0</v>
      </c>
      <c r="JR117" s="457">
        <f t="shared" ref="JR117:JR128" si="651">JQ117</f>
        <v>0</v>
      </c>
      <c r="JS117" s="189">
        <f t="shared" ref="JS117:KB128" si="652">IF(AND($N117=JS$10,$AD117=JS$12),INDEX(i.FS_Strategy,INDEX($AE117:$AH117,1,JS$7)+1,JS$6),0)</f>
        <v>0</v>
      </c>
      <c r="JT117" s="189">
        <f t="shared" si="652"/>
        <v>0</v>
      </c>
      <c r="JU117" s="189">
        <f t="shared" si="652"/>
        <v>0</v>
      </c>
      <c r="JV117" s="189">
        <f t="shared" si="652"/>
        <v>0</v>
      </c>
      <c r="JW117" s="189">
        <f t="shared" si="652"/>
        <v>0</v>
      </c>
      <c r="JX117" s="189">
        <f t="shared" si="652"/>
        <v>0</v>
      </c>
      <c r="JY117" s="189">
        <f t="shared" si="652"/>
        <v>0</v>
      </c>
      <c r="JZ117" s="189">
        <f t="shared" si="652"/>
        <v>0</v>
      </c>
      <c r="KA117" s="189">
        <f t="shared" si="652"/>
        <v>0</v>
      </c>
      <c r="KB117" s="189">
        <f t="shared" si="652"/>
        <v>0</v>
      </c>
      <c r="KC117" s="189">
        <f t="shared" ref="KC117:KL128" si="653">IF(AND($N117=KC$10,$AD117=KC$12),INDEX(i.FS_Strategy,INDEX($AE117:$AH117,1,KC$7)+1,KC$6),0)</f>
        <v>0</v>
      </c>
      <c r="KD117" s="189">
        <f t="shared" si="653"/>
        <v>0</v>
      </c>
      <c r="KE117" s="189">
        <f t="shared" si="653"/>
        <v>0</v>
      </c>
      <c r="KF117" s="189">
        <f t="shared" si="653"/>
        <v>0</v>
      </c>
      <c r="KG117" s="189">
        <f t="shared" si="653"/>
        <v>0</v>
      </c>
      <c r="KH117" s="189">
        <f t="shared" si="653"/>
        <v>0</v>
      </c>
      <c r="KI117" s="189">
        <f t="shared" si="653"/>
        <v>0</v>
      </c>
      <c r="KJ117" s="189">
        <f t="shared" si="653"/>
        <v>0</v>
      </c>
      <c r="KK117" s="189">
        <f t="shared" si="653"/>
        <v>0</v>
      </c>
      <c r="KL117" s="189">
        <f t="shared" si="653"/>
        <v>0</v>
      </c>
      <c r="KM117" s="189">
        <f t="shared" ref="KM117:KV128" si="654">IF(AND($N117=KM$10,$AD117=KM$12),INDEX(i.FS_Strategy,INDEX($AE117:$AH117,1,KM$7)+1,KM$6),0)</f>
        <v>0</v>
      </c>
      <c r="KN117" s="189">
        <f t="shared" si="654"/>
        <v>0</v>
      </c>
      <c r="KO117" s="189">
        <f t="shared" si="654"/>
        <v>0</v>
      </c>
      <c r="KP117" s="189">
        <f t="shared" si="654"/>
        <v>0</v>
      </c>
      <c r="KQ117" s="189">
        <f t="shared" si="654"/>
        <v>0</v>
      </c>
      <c r="KR117" s="189">
        <f t="shared" si="654"/>
        <v>0</v>
      </c>
      <c r="KS117" s="189">
        <f t="shared" si="654"/>
        <v>0</v>
      </c>
      <c r="KT117" s="189">
        <f t="shared" si="654"/>
        <v>0</v>
      </c>
      <c r="KU117" s="189">
        <f t="shared" si="654"/>
        <v>0</v>
      </c>
      <c r="KV117" s="189">
        <f t="shared" si="654"/>
        <v>0</v>
      </c>
      <c r="KW117" s="189">
        <f t="shared" ref="KW117:LF128" si="655">IF(AND($N117=KW$10,$AD117=KW$12),INDEX(i.FS_Strategy,INDEX($AE117:$AH117,1,KW$7)+1,KW$6),0)</f>
        <v>0</v>
      </c>
      <c r="KX117" s="189">
        <f t="shared" si="655"/>
        <v>0</v>
      </c>
      <c r="KY117" s="189">
        <f t="shared" si="655"/>
        <v>0</v>
      </c>
      <c r="KZ117" s="189">
        <f t="shared" si="655"/>
        <v>0</v>
      </c>
      <c r="LA117" s="189">
        <f t="shared" si="655"/>
        <v>0</v>
      </c>
      <c r="LB117" s="189">
        <f t="shared" si="655"/>
        <v>0</v>
      </c>
      <c r="LC117" s="189">
        <f t="shared" si="655"/>
        <v>0</v>
      </c>
      <c r="LD117" s="189">
        <f t="shared" si="655"/>
        <v>0</v>
      </c>
      <c r="LE117" s="189">
        <f t="shared" si="655"/>
        <v>0</v>
      </c>
      <c r="LF117" s="189">
        <f t="shared" si="655"/>
        <v>0</v>
      </c>
      <c r="LG117" s="189">
        <f t="shared" ref="LG117:LP128" si="656">IF(AND($N117=LG$10,$AD117=LG$12),INDEX(i.FS_Strategy,INDEX($AE117:$AH117,1,LG$7)+1,LG$6),0)</f>
        <v>0</v>
      </c>
      <c r="LH117" s="189">
        <f t="shared" si="656"/>
        <v>0</v>
      </c>
      <c r="LI117" s="189">
        <f t="shared" si="656"/>
        <v>0</v>
      </c>
      <c r="LJ117" s="189">
        <f t="shared" si="656"/>
        <v>0</v>
      </c>
      <c r="LK117" s="189">
        <f t="shared" si="656"/>
        <v>0</v>
      </c>
      <c r="LL117" s="189">
        <f t="shared" si="656"/>
        <v>0</v>
      </c>
      <c r="LM117" s="189">
        <f t="shared" si="656"/>
        <v>0</v>
      </c>
      <c r="LN117" s="189">
        <f t="shared" si="656"/>
        <v>0</v>
      </c>
      <c r="LO117" s="189">
        <f t="shared" si="656"/>
        <v>0</v>
      </c>
      <c r="LP117" s="189">
        <f t="shared" si="656"/>
        <v>0</v>
      </c>
      <c r="LQ117" s="189">
        <f t="shared" ref="LQ117:LZ128" si="657">IF(AND($N117=LQ$10,$AD117=LQ$12),INDEX(i.FS_Strategy,INDEX($AE117:$AH117,1,LQ$7)+1,LQ$6),0)</f>
        <v>0</v>
      </c>
      <c r="LR117" s="189">
        <f t="shared" si="657"/>
        <v>0</v>
      </c>
      <c r="LS117" s="189">
        <f t="shared" si="657"/>
        <v>0</v>
      </c>
      <c r="LT117" s="189">
        <f t="shared" si="657"/>
        <v>0</v>
      </c>
      <c r="LU117" s="189">
        <f t="shared" si="657"/>
        <v>0</v>
      </c>
      <c r="LV117" s="189">
        <f t="shared" si="657"/>
        <v>0</v>
      </c>
      <c r="LW117" s="189">
        <f t="shared" si="657"/>
        <v>0</v>
      </c>
      <c r="LX117" s="189">
        <f t="shared" si="657"/>
        <v>0</v>
      </c>
      <c r="LY117" s="189">
        <f t="shared" si="657"/>
        <v>0</v>
      </c>
      <c r="LZ117" s="189">
        <f t="shared" si="657"/>
        <v>0</v>
      </c>
      <c r="MA117" s="189">
        <f t="shared" ref="MA117:ML128" si="658">IF(AND($N117=MA$10,$AD117=MA$12),INDEX(i.FS_Strategy,INDEX($AE117:$AH117,1,MA$7)+1,MA$6),0)</f>
        <v>0</v>
      </c>
      <c r="MB117" s="189">
        <f t="shared" si="658"/>
        <v>0</v>
      </c>
      <c r="MC117" s="189">
        <f t="shared" si="658"/>
        <v>0</v>
      </c>
      <c r="MD117" s="189">
        <f t="shared" si="658"/>
        <v>0</v>
      </c>
      <c r="ME117" s="189">
        <f t="shared" si="658"/>
        <v>0</v>
      </c>
      <c r="MF117" s="189">
        <f t="shared" si="658"/>
        <v>0</v>
      </c>
      <c r="MG117" s="189">
        <f t="shared" si="658"/>
        <v>0</v>
      </c>
      <c r="MH117" s="189">
        <f t="shared" si="658"/>
        <v>0</v>
      </c>
      <c r="MI117" s="189">
        <f t="shared" si="658"/>
        <v>0</v>
      </c>
      <c r="MJ117" s="189">
        <f t="shared" si="658"/>
        <v>0</v>
      </c>
      <c r="MK117" s="189">
        <f t="shared" si="658"/>
        <v>0</v>
      </c>
      <c r="ML117" s="189">
        <f t="shared" si="658"/>
        <v>0</v>
      </c>
      <c r="MM117" s="557">
        <f t="shared" ref="MM117:MV128" si="659">IF(AND($N117=MM$10,INDEX($AR117:$AT117,1,MM$7)&lt;&gt;0,OR(MM$7&lt;&gt;1,$AD117=MM$12)),INDEX(i.LTWFeedLevels,INDEX($AR117:$AT117,1,MM$7),MOD(MM$6-1,7)+1),0)</f>
        <v>0</v>
      </c>
      <c r="MN117" s="557">
        <f t="shared" si="659"/>
        <v>0</v>
      </c>
      <c r="MO117" s="557">
        <f t="shared" si="659"/>
        <v>0</v>
      </c>
      <c r="MP117" s="557">
        <f t="shared" si="659"/>
        <v>0</v>
      </c>
      <c r="MQ117" s="557">
        <f t="shared" si="659"/>
        <v>0</v>
      </c>
      <c r="MR117" s="557">
        <f t="shared" si="659"/>
        <v>0</v>
      </c>
      <c r="MS117" s="557">
        <f t="shared" si="659"/>
        <v>0</v>
      </c>
      <c r="MT117" s="557">
        <f t="shared" si="659"/>
        <v>0</v>
      </c>
      <c r="MU117" s="557">
        <f t="shared" si="659"/>
        <v>0</v>
      </c>
      <c r="MV117" s="557">
        <f t="shared" si="659"/>
        <v>0</v>
      </c>
      <c r="MW117" s="557">
        <f t="shared" ref="MW117:NF128" si="660">IF(AND($N117=MW$10,INDEX($AR117:$AT117,1,MW$7)&lt;&gt;0,OR(MW$7&lt;&gt;1,$AD117=MW$12)),INDEX(i.LTWFeedLevels,INDEX($AR117:$AT117,1,MW$7),MOD(MW$6-1,7)+1),0)</f>
        <v>0</v>
      </c>
      <c r="MX117" s="557">
        <f t="shared" si="660"/>
        <v>0</v>
      </c>
      <c r="MY117" s="557">
        <f t="shared" si="660"/>
        <v>0</v>
      </c>
      <c r="MZ117" s="557">
        <f t="shared" si="660"/>
        <v>0</v>
      </c>
      <c r="NA117" s="557">
        <f t="shared" si="660"/>
        <v>0</v>
      </c>
      <c r="NB117" s="557">
        <f t="shared" si="660"/>
        <v>0</v>
      </c>
      <c r="NC117" s="557">
        <f t="shared" si="660"/>
        <v>0</v>
      </c>
      <c r="ND117" s="557">
        <f t="shared" si="660"/>
        <v>0</v>
      </c>
      <c r="NE117" s="557">
        <f t="shared" si="660"/>
        <v>0</v>
      </c>
      <c r="NF117" s="557">
        <f t="shared" si="660"/>
        <v>0</v>
      </c>
      <c r="NG117" s="557">
        <f t="shared" ref="NG117:NP128" si="661">IF(AND($N117=NG$10,INDEX($AR117:$AT117,1,NG$7)&lt;&gt;0,OR(NG$7&lt;&gt;1,$AD117=NG$12)),INDEX(i.LTWFeedLevels,INDEX($AR117:$AT117,1,NG$7),MOD(NG$6-1,7)+1),0)</f>
        <v>0</v>
      </c>
      <c r="NH117" s="557">
        <f t="shared" si="661"/>
        <v>0</v>
      </c>
      <c r="NI117" s="557">
        <f t="shared" si="661"/>
        <v>0</v>
      </c>
      <c r="NJ117" s="557">
        <f t="shared" si="661"/>
        <v>0</v>
      </c>
      <c r="NK117" s="557">
        <f t="shared" si="661"/>
        <v>0</v>
      </c>
      <c r="NL117" s="557">
        <f t="shared" si="661"/>
        <v>0</v>
      </c>
      <c r="NM117" s="557">
        <f t="shared" si="661"/>
        <v>0</v>
      </c>
      <c r="NN117" s="557">
        <f t="shared" si="661"/>
        <v>0</v>
      </c>
      <c r="NO117" s="557">
        <f t="shared" si="661"/>
        <v>0</v>
      </c>
      <c r="NP117" s="557">
        <f t="shared" si="661"/>
        <v>0</v>
      </c>
      <c r="NQ117" s="557">
        <f t="shared" ref="NQ117:NZ128" si="662">IF(AND($N117=NQ$10,INDEX($AR117:$AT117,1,NQ$7)&lt;&gt;0,OR(NQ$7&lt;&gt;1,$AD117=NQ$12)),INDEX(i.LTWFeedLevels,INDEX($AR117:$AT117,1,NQ$7),MOD(NQ$6-1,7)+1),0)</f>
        <v>0</v>
      </c>
      <c r="NR117" s="557">
        <f t="shared" si="662"/>
        <v>0</v>
      </c>
      <c r="NS117" s="557">
        <f t="shared" si="662"/>
        <v>0</v>
      </c>
      <c r="NT117" s="557">
        <f t="shared" si="662"/>
        <v>0</v>
      </c>
      <c r="NU117" s="557">
        <f t="shared" si="662"/>
        <v>0</v>
      </c>
      <c r="NV117" s="557">
        <f t="shared" si="662"/>
        <v>0</v>
      </c>
      <c r="NW117" s="557">
        <f t="shared" si="662"/>
        <v>0</v>
      </c>
      <c r="NX117" s="557">
        <f t="shared" si="662"/>
        <v>0</v>
      </c>
      <c r="NY117" s="557">
        <f t="shared" si="662"/>
        <v>0</v>
      </c>
      <c r="NZ117" s="557">
        <f t="shared" si="662"/>
        <v>0</v>
      </c>
      <c r="OA117" s="557">
        <f t="shared" ref="OA117:OJ128" si="663">IF(AND($N117=OA$10,INDEX($AR117:$AT117,1,OA$7)&lt;&gt;0,OR(OA$7&lt;&gt;1,$AD117=OA$12)),INDEX(i.LTWFeedLevels,INDEX($AR117:$AT117,1,OA$7),MOD(OA$6-1,7)+1),0)</f>
        <v>0</v>
      </c>
      <c r="OB117" s="557">
        <f t="shared" si="663"/>
        <v>0</v>
      </c>
      <c r="OC117" s="557">
        <f t="shared" si="663"/>
        <v>0</v>
      </c>
      <c r="OD117" s="557">
        <f t="shared" si="663"/>
        <v>0</v>
      </c>
      <c r="OE117" s="557">
        <f t="shared" si="663"/>
        <v>0</v>
      </c>
      <c r="OF117" s="557">
        <f t="shared" si="663"/>
        <v>0</v>
      </c>
      <c r="OG117" s="557">
        <f t="shared" si="663"/>
        <v>0</v>
      </c>
      <c r="OH117" s="557">
        <f t="shared" si="663"/>
        <v>0</v>
      </c>
      <c r="OI117" s="557">
        <f t="shared" si="663"/>
        <v>0</v>
      </c>
      <c r="OJ117" s="557">
        <f t="shared" si="663"/>
        <v>0</v>
      </c>
      <c r="OK117" s="557">
        <f t="shared" ref="OK117:OT128" si="664">IF(AND($N117=OK$10,INDEX($AR117:$AT117,1,OK$7)&lt;&gt;0,OR(OK$7&lt;&gt;1,$AD117=OK$12)),INDEX(i.LTWFeedLevels,INDEX($AR117:$AT117,1,OK$7),MOD(OK$6-1,7)+1),0)</f>
        <v>0</v>
      </c>
      <c r="OL117" s="557">
        <f t="shared" si="664"/>
        <v>0</v>
      </c>
      <c r="OM117" s="557">
        <f t="shared" si="664"/>
        <v>0</v>
      </c>
      <c r="ON117" s="557">
        <f t="shared" si="664"/>
        <v>0</v>
      </c>
      <c r="OO117" s="557">
        <f t="shared" si="664"/>
        <v>0</v>
      </c>
      <c r="OP117" s="557">
        <f t="shared" si="664"/>
        <v>0</v>
      </c>
      <c r="OQ117" s="557">
        <f t="shared" si="664"/>
        <v>0</v>
      </c>
      <c r="OR117" s="557">
        <f t="shared" si="664"/>
        <v>0</v>
      </c>
      <c r="OS117" s="557">
        <f t="shared" si="664"/>
        <v>0</v>
      </c>
      <c r="OT117" s="557">
        <f t="shared" si="664"/>
        <v>0</v>
      </c>
      <c r="OU117" s="557">
        <f t="shared" ref="OU117:PD128" si="665">IF(AND($N117=OU$10,INDEX($AR117:$AT117,1,OU$7)&lt;&gt;0,OR(OU$7&lt;&gt;1,$AD117=OU$12)),INDEX(i.LTWFeedLevels,INDEX($AR117:$AT117,1,OU$7),MOD(OU$6-1,7)+1),0)</f>
        <v>0</v>
      </c>
      <c r="OV117" s="557">
        <f t="shared" si="665"/>
        <v>0</v>
      </c>
      <c r="OW117" s="557">
        <f t="shared" si="665"/>
        <v>0</v>
      </c>
      <c r="OX117" s="557">
        <f t="shared" si="665"/>
        <v>0</v>
      </c>
      <c r="OY117" s="557">
        <f t="shared" si="665"/>
        <v>0</v>
      </c>
      <c r="OZ117" s="557">
        <f t="shared" si="665"/>
        <v>0</v>
      </c>
      <c r="PA117" s="557">
        <f t="shared" si="665"/>
        <v>0</v>
      </c>
      <c r="PB117" s="557">
        <f t="shared" si="665"/>
        <v>0</v>
      </c>
      <c r="PC117" s="557">
        <f t="shared" si="665"/>
        <v>0</v>
      </c>
      <c r="PD117" s="557">
        <f t="shared" si="665"/>
        <v>0</v>
      </c>
      <c r="PE117" s="557">
        <f t="shared" ref="PE117:PN128" si="666">IF(AND($N117=PE$10,INDEX($AR117:$AT117,1,PE$7)&lt;&gt;0,OR(PE$7&lt;&gt;1,$AD117=PE$12)),INDEX(i.LTWFeedLevels,INDEX($AR117:$AT117,1,PE$7),MOD(PE$6-1,7)+1),0)</f>
        <v>0</v>
      </c>
      <c r="PF117" s="557">
        <f t="shared" si="666"/>
        <v>0</v>
      </c>
      <c r="PG117" s="557">
        <f t="shared" si="666"/>
        <v>0</v>
      </c>
      <c r="PH117" s="557">
        <f t="shared" si="666"/>
        <v>0</v>
      </c>
      <c r="PI117" s="557">
        <f t="shared" si="666"/>
        <v>0</v>
      </c>
      <c r="PJ117" s="557">
        <f t="shared" si="666"/>
        <v>0</v>
      </c>
      <c r="PK117" s="557">
        <f t="shared" si="666"/>
        <v>0</v>
      </c>
      <c r="PL117" s="557">
        <f t="shared" si="666"/>
        <v>0</v>
      </c>
      <c r="PM117" s="557">
        <f t="shared" si="666"/>
        <v>0</v>
      </c>
      <c r="PN117" s="557">
        <f t="shared" si="666"/>
        <v>0</v>
      </c>
      <c r="PO117" s="557">
        <f t="shared" ref="PO117:PX128" si="667">IF(AND($N117=PO$10,INDEX($AR117:$AT117,1,PO$7)&lt;&gt;0,OR(PO$7&lt;&gt;1,$AD117=PO$12)),INDEX(i.LTWFeedLevels,INDEX($AR117:$AT117,1,PO$7),MOD(PO$6-1,7)+1),0)</f>
        <v>0</v>
      </c>
      <c r="PP117" s="557">
        <f t="shared" si="667"/>
        <v>0</v>
      </c>
      <c r="PQ117" s="557">
        <f t="shared" si="667"/>
        <v>0</v>
      </c>
      <c r="PR117" s="557">
        <f t="shared" si="667"/>
        <v>0</v>
      </c>
      <c r="PS117" s="557">
        <f t="shared" si="667"/>
        <v>0</v>
      </c>
      <c r="PT117" s="557">
        <f t="shared" si="667"/>
        <v>0</v>
      </c>
      <c r="PU117" s="557">
        <f t="shared" si="667"/>
        <v>0</v>
      </c>
      <c r="PV117" s="557">
        <f t="shared" si="667"/>
        <v>0</v>
      </c>
      <c r="PW117" s="557">
        <f t="shared" si="667"/>
        <v>0</v>
      </c>
      <c r="PX117" s="557">
        <f t="shared" si="667"/>
        <v>0</v>
      </c>
      <c r="PY117" s="557">
        <f t="shared" ref="PY117:QH128" si="668">IF(AND($N117=PY$10,INDEX($AR117:$AT117,1,PY$7)&lt;&gt;0,OR(PY$7&lt;&gt;1,$AD117=PY$12)),INDEX(i.LTWFeedLevels,INDEX($AR117:$AT117,1,PY$7),MOD(PY$6-1,7)+1),0)</f>
        <v>0</v>
      </c>
      <c r="PZ117" s="557">
        <f t="shared" si="668"/>
        <v>0</v>
      </c>
      <c r="QA117" s="557">
        <f t="shared" si="668"/>
        <v>0</v>
      </c>
      <c r="QB117" s="557">
        <f t="shared" si="668"/>
        <v>0</v>
      </c>
      <c r="QC117" s="557">
        <f t="shared" si="668"/>
        <v>0</v>
      </c>
      <c r="QD117" s="557">
        <f t="shared" si="668"/>
        <v>0</v>
      </c>
      <c r="QE117" s="557">
        <f t="shared" si="668"/>
        <v>0</v>
      </c>
      <c r="QF117" s="557">
        <f t="shared" si="668"/>
        <v>0</v>
      </c>
      <c r="QG117" s="557">
        <f t="shared" si="668"/>
        <v>0</v>
      </c>
      <c r="QH117" s="557">
        <f t="shared" si="668"/>
        <v>0</v>
      </c>
      <c r="QI117" s="557">
        <f t="shared" ref="QI117:QR128" si="669">IF(AND($N117=QI$10,INDEX($AR117:$AT117,1,QI$7)&lt;&gt;0,OR(QI$7&lt;&gt;1,$AD117=QI$12)),INDEX(i.LTWFeedLevels,INDEX($AR117:$AT117,1,QI$7),MOD(QI$6-1,7)+1),0)</f>
        <v>0</v>
      </c>
      <c r="QJ117" s="557">
        <f t="shared" si="669"/>
        <v>0</v>
      </c>
      <c r="QK117" s="557">
        <f t="shared" si="669"/>
        <v>0</v>
      </c>
      <c r="QL117" s="557">
        <f t="shared" si="669"/>
        <v>0</v>
      </c>
      <c r="QM117" s="557">
        <f t="shared" si="669"/>
        <v>0</v>
      </c>
      <c r="QN117" s="557">
        <f t="shared" si="669"/>
        <v>0</v>
      </c>
      <c r="QO117" s="557">
        <f t="shared" si="669"/>
        <v>0</v>
      </c>
      <c r="QP117" s="557">
        <f t="shared" si="669"/>
        <v>0</v>
      </c>
      <c r="QQ117" s="557">
        <f t="shared" si="669"/>
        <v>0</v>
      </c>
      <c r="QR117" s="557">
        <f t="shared" si="669"/>
        <v>0</v>
      </c>
      <c r="QS117" s="557">
        <f t="shared" ref="QS117:RB128" si="670">IF(AND($N117=QS$10,INDEX($AR117:$AT117,1,QS$7)&lt;&gt;0,OR(QS$7&lt;&gt;1,$AD117=QS$12)),INDEX(i.LTWFeedLevels,INDEX($AR117:$AT117,1,QS$7),MOD(QS$6-1,7)+1),0)</f>
        <v>0</v>
      </c>
      <c r="QT117" s="557">
        <f t="shared" si="670"/>
        <v>0</v>
      </c>
      <c r="QU117" s="557">
        <f t="shared" si="670"/>
        <v>0</v>
      </c>
      <c r="QV117" s="557">
        <f t="shared" si="670"/>
        <v>0</v>
      </c>
      <c r="QW117" s="557">
        <f t="shared" si="670"/>
        <v>0</v>
      </c>
      <c r="QX117" s="557">
        <f t="shared" si="670"/>
        <v>0</v>
      </c>
      <c r="QY117" s="557">
        <f t="shared" si="670"/>
        <v>0</v>
      </c>
      <c r="QZ117" s="557">
        <f t="shared" si="670"/>
        <v>0</v>
      </c>
      <c r="RA117" s="557">
        <f t="shared" si="670"/>
        <v>0</v>
      </c>
      <c r="RB117" s="557">
        <f t="shared" si="670"/>
        <v>0</v>
      </c>
      <c r="RC117" s="557">
        <f t="shared" ref="RC117:RL128" si="671">IF(AND($N117=RC$10,INDEX($AR117:$AT117,1,RC$7)&lt;&gt;0,OR(RC$7&lt;&gt;1,$AD117=RC$12)),INDEX(i.LTWFeedLevels,INDEX($AR117:$AT117,1,RC$7),MOD(RC$6-1,7)+1),0)</f>
        <v>0</v>
      </c>
      <c r="RD117" s="557">
        <f t="shared" si="671"/>
        <v>0</v>
      </c>
      <c r="RE117" s="557">
        <f t="shared" si="671"/>
        <v>0</v>
      </c>
      <c r="RF117" s="557">
        <f t="shared" si="671"/>
        <v>0</v>
      </c>
      <c r="RG117" s="557">
        <f t="shared" si="671"/>
        <v>0</v>
      </c>
      <c r="RH117" s="557">
        <f t="shared" si="671"/>
        <v>0</v>
      </c>
      <c r="RI117" s="557">
        <f t="shared" si="671"/>
        <v>0</v>
      </c>
      <c r="RJ117" s="557">
        <f t="shared" si="671"/>
        <v>0</v>
      </c>
      <c r="RK117" s="557">
        <f t="shared" si="671"/>
        <v>0</v>
      </c>
      <c r="RL117" s="557">
        <f t="shared" si="671"/>
        <v>0</v>
      </c>
      <c r="RM117" s="557">
        <f t="shared" ref="RM117:RV128" si="672">IF(AND($N117=RM$10,INDEX($AR117:$AT117,1,RM$7)&lt;&gt;0,OR(RM$7&lt;&gt;1,$AD117=RM$12)),INDEX(i.LTWFeedLevels,INDEX($AR117:$AT117,1,RM$7),MOD(RM$6-1,7)+1),0)</f>
        <v>0</v>
      </c>
      <c r="RN117" s="557">
        <f t="shared" si="672"/>
        <v>0</v>
      </c>
      <c r="RO117" s="557">
        <f t="shared" si="672"/>
        <v>0</v>
      </c>
      <c r="RP117" s="557">
        <f t="shared" si="672"/>
        <v>0</v>
      </c>
      <c r="RQ117" s="557">
        <f t="shared" si="672"/>
        <v>0</v>
      </c>
      <c r="RR117" s="557">
        <f t="shared" si="672"/>
        <v>0</v>
      </c>
      <c r="RS117" s="557">
        <f t="shared" si="672"/>
        <v>0</v>
      </c>
      <c r="RT117" s="557">
        <f t="shared" si="672"/>
        <v>0</v>
      </c>
      <c r="RU117" s="557">
        <f t="shared" si="672"/>
        <v>0</v>
      </c>
      <c r="RV117" s="557">
        <f t="shared" si="672"/>
        <v>0</v>
      </c>
      <c r="RW117" s="557">
        <f t="shared" ref="RW117:SF128" si="673">IF(AND($N117=RW$10,INDEX($AR117:$AT117,1,RW$7)&lt;&gt;0,OR(RW$7&lt;&gt;1,$AD117=RW$12)),INDEX(i.LTWFeedLevels,INDEX($AR117:$AT117,1,RW$7),MOD(RW$6-1,7)+1),0)</f>
        <v>0</v>
      </c>
      <c r="RX117" s="557">
        <f t="shared" si="673"/>
        <v>0</v>
      </c>
      <c r="RY117" s="557">
        <f t="shared" si="673"/>
        <v>0</v>
      </c>
      <c r="RZ117" s="557">
        <f t="shared" si="673"/>
        <v>0</v>
      </c>
      <c r="SA117" s="557">
        <f t="shared" si="673"/>
        <v>0</v>
      </c>
      <c r="SB117" s="557">
        <f t="shared" si="673"/>
        <v>0</v>
      </c>
      <c r="SC117" s="557">
        <f t="shared" si="673"/>
        <v>0</v>
      </c>
      <c r="SD117" s="557">
        <f t="shared" si="673"/>
        <v>0</v>
      </c>
      <c r="SE117" s="557">
        <f t="shared" si="673"/>
        <v>0</v>
      </c>
      <c r="SF117" s="557">
        <f t="shared" si="673"/>
        <v>0</v>
      </c>
      <c r="SG117" s="557">
        <f t="shared" ref="SG117:SP128" si="674">IF(AND($N117=SG$10,INDEX($AR117:$AT117,1,SG$7)&lt;&gt;0,OR(SG$7&lt;&gt;1,$AD117=SG$12)),INDEX(i.LTWFeedLevels,INDEX($AR117:$AT117,1,SG$7),MOD(SG$6-1,7)+1),0)</f>
        <v>0</v>
      </c>
      <c r="SH117" s="557">
        <f t="shared" si="674"/>
        <v>0</v>
      </c>
      <c r="SI117" s="557">
        <f t="shared" si="674"/>
        <v>0</v>
      </c>
      <c r="SJ117" s="557">
        <f t="shared" si="674"/>
        <v>0</v>
      </c>
      <c r="SK117" s="557">
        <f t="shared" si="674"/>
        <v>0</v>
      </c>
      <c r="SL117" s="557">
        <f t="shared" si="674"/>
        <v>0</v>
      </c>
      <c r="SM117" s="557">
        <f t="shared" si="674"/>
        <v>0</v>
      </c>
      <c r="SN117" s="557">
        <f t="shared" si="674"/>
        <v>0</v>
      </c>
      <c r="SO117" s="557">
        <f t="shared" si="674"/>
        <v>0</v>
      </c>
      <c r="SP117" s="557">
        <f t="shared" si="674"/>
        <v>0</v>
      </c>
      <c r="SQ117" s="557">
        <f t="shared" ref="SQ117:SZ128" si="675">IF(AND($N117=SQ$10,INDEX($AR117:$AT117,1,SQ$7)&lt;&gt;0,OR(SQ$7&lt;&gt;1,$AD117=SQ$12)),INDEX(i.LTWFeedLevels,INDEX($AR117:$AT117,1,SQ$7),MOD(SQ$6-1,7)+1),0)</f>
        <v>0</v>
      </c>
      <c r="SR117" s="557">
        <f t="shared" si="675"/>
        <v>0</v>
      </c>
      <c r="SS117" s="557">
        <f t="shared" si="675"/>
        <v>0</v>
      </c>
      <c r="ST117" s="557">
        <f t="shared" si="675"/>
        <v>0</v>
      </c>
      <c r="SU117" s="557">
        <f t="shared" si="675"/>
        <v>0</v>
      </c>
      <c r="SV117" s="557">
        <f t="shared" si="675"/>
        <v>0</v>
      </c>
      <c r="SW117" s="557">
        <f t="shared" si="675"/>
        <v>0</v>
      </c>
      <c r="SX117" s="557">
        <f t="shared" si="675"/>
        <v>0</v>
      </c>
      <c r="SY117" s="557">
        <f t="shared" si="675"/>
        <v>0</v>
      </c>
      <c r="SZ117" s="557">
        <f t="shared" si="675"/>
        <v>0</v>
      </c>
      <c r="TA117" s="557">
        <f t="shared" ref="TA117:TJ128" si="676">IF(AND($N117=TA$10,INDEX($AR117:$AT117,1,TA$7)&lt;&gt;0,OR(TA$7&lt;&gt;1,$AD117=TA$12)),INDEX(i.LTWFeedLevels,INDEX($AR117:$AT117,1,TA$7),MOD(TA$6-1,7)+1),0)</f>
        <v>0</v>
      </c>
      <c r="TB117" s="557">
        <f t="shared" si="676"/>
        <v>0</v>
      </c>
      <c r="TC117" s="557">
        <f t="shared" si="676"/>
        <v>0</v>
      </c>
      <c r="TD117" s="557">
        <f t="shared" si="676"/>
        <v>0</v>
      </c>
      <c r="TE117" s="557">
        <f t="shared" si="676"/>
        <v>0</v>
      </c>
      <c r="TF117" s="557">
        <f t="shared" si="676"/>
        <v>0</v>
      </c>
      <c r="TG117" s="557">
        <f t="shared" si="676"/>
        <v>0</v>
      </c>
      <c r="TH117" s="557">
        <f t="shared" si="676"/>
        <v>0</v>
      </c>
      <c r="TI117" s="557">
        <f t="shared" si="676"/>
        <v>0</v>
      </c>
      <c r="TJ117" s="557">
        <f t="shared" si="676"/>
        <v>0</v>
      </c>
      <c r="TK117" s="557">
        <f t="shared" ref="TK117:TT128" si="677">IF(AND($N117=TK$10,INDEX($AR117:$AT117,1,TK$7)&lt;&gt;0,OR(TK$7&lt;&gt;1,$AD117=TK$12)),INDEX(i.LTWFeedLevels,INDEX($AR117:$AT117,1,TK$7),MOD(TK$6-1,7)+1),0)</f>
        <v>0</v>
      </c>
      <c r="TL117" s="557">
        <f t="shared" si="677"/>
        <v>0</v>
      </c>
      <c r="TM117" s="557">
        <f t="shared" si="677"/>
        <v>0</v>
      </c>
      <c r="TN117" s="557">
        <f t="shared" si="677"/>
        <v>0</v>
      </c>
      <c r="TO117" s="557">
        <f t="shared" si="677"/>
        <v>0</v>
      </c>
      <c r="TP117" s="557">
        <f t="shared" si="677"/>
        <v>0</v>
      </c>
      <c r="TQ117" s="557">
        <f t="shared" si="677"/>
        <v>0</v>
      </c>
      <c r="TR117" s="557">
        <f t="shared" si="677"/>
        <v>0</v>
      </c>
      <c r="TS117" s="557">
        <f t="shared" si="677"/>
        <v>0</v>
      </c>
      <c r="TT117" s="557">
        <f t="shared" si="677"/>
        <v>0</v>
      </c>
      <c r="TU117" s="557">
        <f t="shared" ref="TU117:UD128" si="678">IF(AND($N117=TU$10,INDEX($AR117:$AT117,1,TU$7)&lt;&gt;0,OR(TU$7&lt;&gt;1,$AD117=TU$12)),INDEX(i.LTWFeedLevels,INDEX($AR117:$AT117,1,TU$7),MOD(TU$6-1,7)+1),0)</f>
        <v>0</v>
      </c>
      <c r="TV117" s="557">
        <f t="shared" si="678"/>
        <v>0</v>
      </c>
      <c r="TW117" s="557">
        <f t="shared" si="678"/>
        <v>0</v>
      </c>
      <c r="TX117" s="557">
        <f t="shared" si="678"/>
        <v>0</v>
      </c>
      <c r="TY117" s="557">
        <f t="shared" si="678"/>
        <v>0</v>
      </c>
      <c r="TZ117" s="557">
        <f t="shared" si="678"/>
        <v>0</v>
      </c>
      <c r="UA117" s="557">
        <f t="shared" si="678"/>
        <v>0</v>
      </c>
      <c r="UB117" s="557">
        <f t="shared" si="678"/>
        <v>0</v>
      </c>
      <c r="UC117" s="557">
        <f t="shared" si="678"/>
        <v>0</v>
      </c>
      <c r="UD117" s="557">
        <f t="shared" si="678"/>
        <v>0</v>
      </c>
      <c r="UE117" s="557">
        <f t="shared" ref="UE117:UN128" si="679">IF(AND($N117=UE$10,INDEX($AR117:$AT117,1,UE$7)&lt;&gt;0,OR(UE$7&lt;&gt;1,$AD117=UE$12)),INDEX(i.LTWFeedLevels,INDEX($AR117:$AT117,1,UE$7),MOD(UE$6-1,7)+1),0)</f>
        <v>0</v>
      </c>
      <c r="UF117" s="557">
        <f t="shared" si="679"/>
        <v>0</v>
      </c>
      <c r="UG117" s="557">
        <f t="shared" si="679"/>
        <v>0</v>
      </c>
      <c r="UH117" s="557">
        <f t="shared" si="679"/>
        <v>0</v>
      </c>
      <c r="UI117" s="557">
        <f t="shared" si="679"/>
        <v>0</v>
      </c>
      <c r="UJ117" s="557">
        <f t="shared" si="679"/>
        <v>0</v>
      </c>
      <c r="UK117" s="557">
        <f t="shared" si="679"/>
        <v>0</v>
      </c>
      <c r="UL117" s="557">
        <f t="shared" si="679"/>
        <v>0</v>
      </c>
      <c r="UM117" s="557">
        <f t="shared" si="679"/>
        <v>0</v>
      </c>
      <c r="UN117" s="557">
        <f t="shared" si="679"/>
        <v>0</v>
      </c>
      <c r="UO117" s="557">
        <f t="shared" ref="UO117:UX128" si="680">IF(AND($N117=UO$10,INDEX($AR117:$AT117,1,UO$7)&lt;&gt;0,OR(UO$7&lt;&gt;1,$AD117=UO$12)),INDEX(i.LTWFeedLevels,INDEX($AR117:$AT117,1,UO$7),MOD(UO$6-1,7)+1),0)</f>
        <v>0</v>
      </c>
      <c r="UP117" s="557">
        <f t="shared" si="680"/>
        <v>0</v>
      </c>
      <c r="UQ117" s="557">
        <f t="shared" si="680"/>
        <v>0</v>
      </c>
      <c r="UR117" s="557">
        <f t="shared" si="680"/>
        <v>0</v>
      </c>
      <c r="US117" s="557">
        <f t="shared" si="680"/>
        <v>0</v>
      </c>
      <c r="UT117" s="557">
        <f t="shared" si="680"/>
        <v>0</v>
      </c>
      <c r="UU117" s="557">
        <f t="shared" si="680"/>
        <v>0</v>
      </c>
      <c r="UV117" s="557">
        <f t="shared" si="680"/>
        <v>0</v>
      </c>
      <c r="UW117" s="557">
        <f t="shared" si="680"/>
        <v>0</v>
      </c>
      <c r="UX117" s="557">
        <f t="shared" si="680"/>
        <v>0</v>
      </c>
      <c r="UY117" s="557">
        <f t="shared" ref="UY117:VI128" si="681">IF(AND($N117=UY$10,INDEX($AR117:$AT117,1,UY$7)&lt;&gt;0,OR(UY$7&lt;&gt;1,$AD117=UY$12)),INDEX(i.LTWFeedLevels,INDEX($AR117:$AT117,1,UY$7),MOD(UY$6-1,7)+1),0)</f>
        <v>0</v>
      </c>
      <c r="UZ117" s="557">
        <f t="shared" si="681"/>
        <v>0</v>
      </c>
      <c r="VA117" s="557">
        <f t="shared" si="681"/>
        <v>0</v>
      </c>
      <c r="VB117" s="557">
        <f t="shared" si="681"/>
        <v>0</v>
      </c>
      <c r="VC117" s="557">
        <f t="shared" si="681"/>
        <v>0</v>
      </c>
      <c r="VD117" s="557">
        <f t="shared" si="681"/>
        <v>0</v>
      </c>
      <c r="VE117" s="557">
        <f t="shared" si="681"/>
        <v>0</v>
      </c>
      <c r="VF117" s="557">
        <f t="shared" si="681"/>
        <v>0</v>
      </c>
      <c r="VG117" s="557">
        <f t="shared" si="681"/>
        <v>0</v>
      </c>
      <c r="VH117" s="557">
        <f t="shared" si="681"/>
        <v>0</v>
      </c>
      <c r="VI117" s="557">
        <f t="shared" si="681"/>
        <v>0</v>
      </c>
      <c r="VJ117" s="189">
        <f t="shared" ref="VJ117:VN128" si="682">IF(AND($L117=VJ$8,$N117=VJ$10,$AU117=VJ$7,OR($AK117=VJ$11,VJ$11=1),$AD117=VJ$12),INDEX(i.FS_Strategy,$AV117+1,$AU117),0)</f>
        <v>0</v>
      </c>
      <c r="VK117" s="189">
        <f t="shared" ca="1" si="682"/>
        <v>0</v>
      </c>
      <c r="VL117" s="189">
        <f t="shared" ca="1" si="682"/>
        <v>0</v>
      </c>
      <c r="VM117" s="189">
        <f t="shared" ca="1" si="682"/>
        <v>0</v>
      </c>
      <c r="VN117" s="189">
        <f t="shared" ca="1" si="682"/>
        <v>0</v>
      </c>
      <c r="VO117" s="230">
        <f t="shared" ref="VO117:VO128" ca="1" si="683">IF(AND($L117=VO$8,$N117=VO$10,$AU117=VO$7,OR($AK117=VO$11,VO$11=1),$AD117=VO$12),INDEX(i.FS_Strategy,$AW117+1,$AU117),0)</f>
        <v>0</v>
      </c>
      <c r="VP117" s="189">
        <f t="shared" ref="VP117:VT128" ca="1" si="684">IF(AND($L117=VP$8,$N117=VP$10,$AU117=VP$7,OR($AK117=VP$11,VP$11=1),$AD117=VP$12),INDEX(i.FS_Strategy,$AV117+1,$AU117),0)</f>
        <v>0</v>
      </c>
      <c r="VQ117" s="189">
        <f t="shared" ca="1" si="684"/>
        <v>0</v>
      </c>
      <c r="VR117" s="189">
        <f t="shared" ca="1" si="684"/>
        <v>0</v>
      </c>
      <c r="VS117" s="189">
        <f t="shared" ca="1" si="684"/>
        <v>0</v>
      </c>
      <c r="VT117" s="189">
        <f t="shared" ca="1" si="684"/>
        <v>0</v>
      </c>
      <c r="VU117" s="230">
        <f t="shared" ref="VU117:VU128" ca="1" si="685">IF(AND($L117=VU$8,$N117=VU$10,$AU117=VU$7,OR($AK117=VU$11,VU$11=1),$AD117=VU$12),INDEX(i.FS_Strategy,$AW117+1,$AU117),0)</f>
        <v>0</v>
      </c>
      <c r="VV117" s="231">
        <f t="shared" ref="VV117:VY128" ca="1" si="686">IF(AND($L117=VV$8,$N117=VV$10,$AU117=VV$7,OR($AK117=VV$11,VV$11=1)),INDEX(i.FS_Strategy,$AW117+1,$AU117),0)</f>
        <v>0</v>
      </c>
      <c r="VW117" s="231">
        <f t="shared" ca="1" si="686"/>
        <v>0</v>
      </c>
      <c r="VX117" s="231">
        <f t="shared" ca="1" si="686"/>
        <v>0</v>
      </c>
      <c r="VY117" s="231">
        <f t="shared" ca="1" si="686"/>
        <v>0</v>
      </c>
      <c r="VZ117" s="544">
        <f t="shared" ref="VZ117:VZ128" ca="1" si="687">IF(AND($L117=VZ$8,$N117=VZ$10,$AU117=VZ$7,OR($AK117=VZ$11,VZ$11=1)),INDEX(i.FS_Strategy,$AX117+1,$AU117),0)</f>
        <v>0</v>
      </c>
      <c r="WA117" s="231">
        <f t="shared" ref="WA117:WD128" ca="1" si="688">IF(AND($L117=WA$8,$N117=WA$10,$AU117=WA$7,OR($AK117=WA$11,WA$11=1)),INDEX(i.FS_Strategy,$AW117+1,$AU117),0)</f>
        <v>0</v>
      </c>
      <c r="WB117" s="231">
        <f t="shared" ca="1" si="688"/>
        <v>0</v>
      </c>
      <c r="WC117" s="231">
        <f t="shared" ca="1" si="688"/>
        <v>0</v>
      </c>
      <c r="WD117" s="231">
        <f t="shared" ca="1" si="688"/>
        <v>0</v>
      </c>
      <c r="WE117" s="544">
        <f t="shared" ref="WE117:WK128" ca="1" si="689">IF(AND($L117=WE$8,$N117=WE$10,$AU117=WE$7,OR($AK117=WE$11,WE$11=1)),INDEX(i.FS_Strategy,$AX117+1,$AU117),0)</f>
        <v>0</v>
      </c>
      <c r="WF117" s="544">
        <f t="shared" ca="1" si="689"/>
        <v>0</v>
      </c>
      <c r="WG117" s="544">
        <f t="shared" ca="1" si="689"/>
        <v>0</v>
      </c>
      <c r="WH117" s="544">
        <f t="shared" ca="1" si="689"/>
        <v>0</v>
      </c>
      <c r="WI117" s="544">
        <f t="shared" ca="1" si="689"/>
        <v>0</v>
      </c>
      <c r="WJ117" s="544">
        <f t="shared" ca="1" si="689"/>
        <v>0</v>
      </c>
      <c r="WK117" s="544">
        <f t="shared" ca="1" si="689"/>
        <v>0</v>
      </c>
      <c r="WL117" s="535" cm="1">
        <f t="array" ref="WL117">INDEX(WL$13:WL116,$B117+1,1)</f>
        <v>0</v>
      </c>
      <c r="WM117" s="411">
        <f t="shared" ref="WM117:WM128" si="690">INDEX(i.TOL,$N117,WM$6)</f>
        <v>19</v>
      </c>
      <c r="WN117" s="18"/>
      <c r="WO117" s="535" cm="1">
        <f t="array" ref="WO117">INDEX(WO$13:WO116,$B117+1,1)</f>
        <v>0</v>
      </c>
      <c r="WP117" s="411">
        <f t="shared" ref="WP117:WP128" si="691">INDEX(i.Triplets_mortality,$AQ117+1,WP$6)</f>
        <v>0</v>
      </c>
      <c r="WQ117" s="535" cm="1">
        <f t="array" ref="WQ117">INDEX(WQ$13:WQ116,$B117+1,1)</f>
        <v>0</v>
      </c>
      <c r="WR117" s="535" t="str" cm="1">
        <f t="array" ref="WR117">INDEX(WR$13:WR116,$B117+1,1)</f>
        <v>-</v>
      </c>
      <c r="WS117" s="535" t="str" cm="1">
        <f t="array" ref="WS117">INDEX(WS$13:WS116,$B117+1,1)</f>
        <v>-</v>
      </c>
      <c r="WT117" s="535" t="str" cm="1">
        <f t="array" ref="WT117">INDEX(WT$13:WT116,$B117+1,1)</f>
        <v>-</v>
      </c>
      <c r="WU117" s="535" t="str" cm="1">
        <f t="array" ref="WU117">INDEX(WU$13:WU116,$B117+1,1)</f>
        <v>-</v>
      </c>
      <c r="WV117" s="535" t="str" cm="1">
        <f t="array" ref="WV117">INDEX(WV$13:WV116,$B117+1,1)</f>
        <v>-</v>
      </c>
      <c r="WW117" s="535" t="str" cm="1">
        <f t="array" ref="WW117">INDEX(WW$13:WW116,$B117+1,1)</f>
        <v>-</v>
      </c>
      <c r="WX117" s="535" t="str" cm="1">
        <f t="array" ref="WX117">INDEX(WX$13:WX116,$B117+1,1)</f>
        <v>-</v>
      </c>
      <c r="WY117" s="535" t="str" cm="1">
        <f t="array" ref="WY117">INDEX(WY$13:WY116,$B117+1,1)</f>
        <v>-</v>
      </c>
      <c r="WZ117" s="535" t="str" cm="1">
        <f t="array" ref="WZ117">INDEX(WZ$13:WZ116,$B117+1,1)</f>
        <v>-</v>
      </c>
      <c r="XA117" s="535" t="str" cm="1">
        <f t="array" ref="XA117">INDEX(XA$13:XA116,$B117+1,1)</f>
        <v>-</v>
      </c>
      <c r="XB117" s="535" t="str" cm="1">
        <f t="array" ref="XB117">INDEX(XB$13:XB116,$B117+1,1)</f>
        <v>-</v>
      </c>
      <c r="XC117" s="535" t="str" cm="1">
        <f t="array" ref="XC117">INDEX(XC$13:XC116,$B117+1,1)</f>
        <v>-</v>
      </c>
      <c r="XD117" s="535" t="str" cm="1">
        <f t="array" ref="XD117">INDEX(XD$13:XD116,$B117+1,1)</f>
        <v>-</v>
      </c>
      <c r="XE117" s="535" t="str" cm="1">
        <f t="array" ref="XE117">INDEX(XE$13:XE116,$B117+1,1)</f>
        <v>-</v>
      </c>
      <c r="XF117" s="535" t="str" cm="1">
        <f t="array" ref="XF117">INDEX(XF$13:XF116,$B117+1,1)</f>
        <v>-</v>
      </c>
      <c r="XG117" s="535" t="str" cm="1">
        <f t="array" ref="XG117">INDEX(XG$13:XG116,$B117+1,1)</f>
        <v>-</v>
      </c>
      <c r="XH117" s="18"/>
      <c r="XI117" s="411" t="b">
        <f t="shared" ref="XI117:XI128" ca="1" si="692">IF($AM117&lt;&gt;0,INDEX(i.cropgraze_inc,$AM117,XI$6),OFFSET(XI$13,$B117,0))</f>
        <v>0</v>
      </c>
      <c r="XJ117" s="411" t="str">
        <f t="shared" ref="XJ117:XJ128" si="693">INDEX(i.PastArea,$M117+1,XJ$6)</f>
        <v>-</v>
      </c>
      <c r="XK117" s="535" t="str" cm="1">
        <f t="array" ref="XK117">INDEX(XK$13:XK116,$B117+1,1)</f>
        <v>-</v>
      </c>
      <c r="XL117" s="535" t="str" cm="1">
        <f t="array" ref="XL117">INDEX(XL$13:XL116,$B117+1,1)</f>
        <v>-</v>
      </c>
      <c r="XM117" s="535" t="str" cm="1">
        <f t="array" ref="XM117">INDEX(XM$13:XM116,$B117+1,1)</f>
        <v>-</v>
      </c>
      <c r="XN117" s="545" cm="1">
        <f t="array" ref="XN117">INDEX(i.AgeJ,$AD117,1)</f>
        <v>0</v>
      </c>
      <c r="XO117" s="535" t="str" cm="1">
        <f t="array" ref="XO117">INDEX(XO$13:XO116,$B117+1,1)</f>
        <v>-</v>
      </c>
      <c r="XP117" s="411" t="str">
        <f t="shared" ref="XP117:XQ128" si="694">IF(OR(OR($AN117="",$AN117="-"),$AN117&lt;&gt;XP$6),XP$13,INDEX(i.MLP_PvP,$AP117,XP$7))</f>
        <v>-</v>
      </c>
      <c r="XQ117" s="411" t="str">
        <f t="shared" si="694"/>
        <v>-</v>
      </c>
      <c r="XR117" s="535" t="str" cm="1">
        <f t="array" ref="XR117">INDEX(XR$13:XR116,$B117+1,1)</f>
        <v>-</v>
      </c>
      <c r="XS117" s="535" t="str" cm="1">
        <f t="array" ref="XS117">INDEX(XS$13:XS116,$B117+1,1)</f>
        <v>-</v>
      </c>
      <c r="XT117" s="535" t="str" cm="1">
        <f t="array" ref="XT117">INDEX(XT$13:XT116,$B117+1,1)</f>
        <v>-</v>
      </c>
      <c r="XU117" s="535" t="str" cm="1">
        <f t="array" ref="XU117">INDEX(XU$13:XU116,$B117+1,1)</f>
        <v>-</v>
      </c>
      <c r="XV117" s="535" t="str" cm="1">
        <f t="array" ref="XV117">INDEX(XV$13:XV116,$B117+1,1)</f>
        <v>-</v>
      </c>
      <c r="XW117" s="535" t="b" cm="1">
        <f t="array" ref="XW117">INDEX(XW$13:XW116,$B117+1,1)</f>
        <v>1</v>
      </c>
      <c r="XX117" s="535" t="str" cm="1">
        <f t="array" ref="XX117">INDEX(XX$13:XX116,$B117+1,1)</f>
        <v>-</v>
      </c>
      <c r="XY117" s="535" cm="1">
        <f t="array" ref="XY117">INDEX(XY$13:XY116,$B117+1,1)</f>
        <v>0</v>
      </c>
      <c r="XZ117" s="535" cm="1">
        <f t="array" ref="XZ117">INDEX(XZ$13:XZ116,$B117+1,1)</f>
        <v>0</v>
      </c>
      <c r="YA117" s="535" cm="1">
        <f t="array" ref="YA117">INDEX(YA$13:YA116,$B117+1,1)</f>
        <v>0</v>
      </c>
      <c r="YB117" s="18"/>
      <c r="YC117" s="411">
        <f t="shared" ref="YC117:YF128" si="695">INDEX(i.std_prices,1,YC$6)</f>
        <v>50</v>
      </c>
      <c r="YD117" s="411">
        <f t="shared" si="695"/>
        <v>50</v>
      </c>
      <c r="YE117" s="411">
        <f t="shared" si="695"/>
        <v>50</v>
      </c>
      <c r="YF117" s="411">
        <f t="shared" si="695"/>
        <v>50</v>
      </c>
      <c r="YG117" s="535" cm="1">
        <f t="array" ref="YG117">INDEX(YG$13:YG116,$B117+1,1)</f>
        <v>1</v>
      </c>
      <c r="YH117" s="535" cm="1">
        <f t="array" ref="YH117">INDEX(YH$13:YH116,$B117+1,1)</f>
        <v>1</v>
      </c>
      <c r="YI117" s="535" cm="1">
        <f t="array" ref="YI117">INDEX(YI$13:YI116,$B117+1,1)</f>
        <v>1</v>
      </c>
      <c r="YJ117" s="535" cm="1">
        <f t="array" ref="YJ117">INDEX(YJ$13:YJ116,$B117+1,1)</f>
        <v>1</v>
      </c>
      <c r="YK117" s="535" t="str" cm="1">
        <f t="array" ref="YK117">INDEX(YK$13:YK116,$B117+1,1)</f>
        <v>-</v>
      </c>
      <c r="YL117" s="22">
        <f>1.33*3.67</f>
        <v>4.8811</v>
      </c>
      <c r="YM117" s="535" t="str" cm="1">
        <f t="array" ref="YM117">INDEX(YM$13:YM116,$B117+1,1)</f>
        <v>-</v>
      </c>
      <c r="YN117" s="22">
        <v>0</v>
      </c>
      <c r="YO117" s="535" t="str" cm="1">
        <f t="array" ref="YO117">INDEX(YO$13:YO116,$B117+1,1)</f>
        <v>-</v>
      </c>
      <c r="YP117" s="22">
        <v>0</v>
      </c>
      <c r="YQ117" s="22">
        <f>4/3</f>
        <v>1.3333333333333333</v>
      </c>
      <c r="YR117" s="18"/>
      <c r="YS117" s="22">
        <v>8500000</v>
      </c>
      <c r="YT117" s="411">
        <f t="shared" ref="YT117:YT128" si="696">INDEX(i.conservation,$AL117+1,($L117-1)*3+$N117)</f>
        <v>1</v>
      </c>
      <c r="YU117" s="18"/>
      <c r="YV117" s="535" t="str" cm="1">
        <f t="array" ref="YV117">INDEX(YV$13:YV116,$B117+1,1)</f>
        <v>-</v>
      </c>
      <c r="YW117" s="535" t="str" cm="1">
        <f t="array" ref="YW117">INDEX(YW$13:YW116,$B117+1,1)</f>
        <v>-</v>
      </c>
      <c r="YX117" s="535" t="str" cm="1">
        <f t="array" ref="YX117">INDEX(YX$13:YX116,$B117+1,1)</f>
        <v>-</v>
      </c>
      <c r="YY117" s="535" t="str" cm="1">
        <f t="array" ref="YY117">INDEX(YY$13:YY116,$B117+1,1)</f>
        <v>-</v>
      </c>
      <c r="YZ117" s="535" t="str" cm="1">
        <f t="array" ref="YZ117">INDEX(YZ$13:YZ116,$B117+1,1)</f>
        <v>-</v>
      </c>
      <c r="ZA117" s="535" t="str" cm="1">
        <f t="array" ref="ZA117">INDEX(ZA$13:ZA116,$B117+1,1)</f>
        <v>-</v>
      </c>
      <c r="ZB117" s="535" t="str" cm="1">
        <f t="array" ref="ZB117">INDEX(ZB$13:ZB116,$B117+1,1)</f>
        <v>-</v>
      </c>
      <c r="ZC117" s="535" t="str" cm="1">
        <f t="array" ref="ZC117">INDEX(ZC$13:ZC116,$B117+1,1)</f>
        <v>-</v>
      </c>
      <c r="ZD117" s="535" t="str" cm="1">
        <f t="array" ref="ZD117">INDEX(ZD$13:ZD116,$B117+1,1)</f>
        <v>-</v>
      </c>
      <c r="ZE117" s="543">
        <f t="shared" ref="ZE117:ZG128" si="697">INDEX(i.UserPeriod0,$AD117,ZE$6)</f>
        <v>652</v>
      </c>
      <c r="ZF117" s="543">
        <f t="shared" si="697"/>
        <v>686</v>
      </c>
      <c r="ZG117" s="543">
        <f t="shared" si="697"/>
        <v>721</v>
      </c>
      <c r="ZH117" s="459">
        <f t="shared" ref="ZH117:ZJ128" si="698">7*(INDEX(i.late_preg,1,ZH$6+($AD117-1)*3)-3)</f>
        <v>469</v>
      </c>
      <c r="ZI117" s="459">
        <f t="shared" si="698"/>
        <v>504</v>
      </c>
      <c r="ZJ117" s="459">
        <f t="shared" si="698"/>
        <v>539</v>
      </c>
      <c r="ZK117" s="459">
        <f t="shared" ref="ZK117:ZM128" si="699">7*INDEX(i.end_joining,1,ZK$6+($AD117-1)*3)</f>
        <v>385</v>
      </c>
      <c r="ZL117" s="459">
        <f t="shared" si="699"/>
        <v>420</v>
      </c>
      <c r="ZM117" s="459">
        <f t="shared" si="699"/>
        <v>455</v>
      </c>
      <c r="ZN117" s="535" t="str" cm="1">
        <f t="array" ref="ZN117">INDEX(ZN$13:ZN116,$B117+1,1)</f>
        <v>-</v>
      </c>
      <c r="ZO117" s="535" t="str" cm="1">
        <f t="array" ref="ZO117">INDEX(ZO$13:ZO116,$B117+1,1)</f>
        <v>-</v>
      </c>
      <c r="ZP117" s="535" t="str" cm="1">
        <f t="array" ref="ZP117">INDEX(ZP$13:ZP116,$B117+1,1)</f>
        <v>-</v>
      </c>
      <c r="ZQ117" s="535" t="str" cm="1">
        <f t="array" ref="ZQ117">INDEX(ZQ$13:ZQ116,$B117+1,1)</f>
        <v>-</v>
      </c>
      <c r="ZR117" s="535" t="str" cm="1">
        <f t="array" ref="ZR117">INDEX(ZR$13:ZR116,$B117+1,1)</f>
        <v>-</v>
      </c>
      <c r="ZS117" s="535" t="str" cm="1">
        <f t="array" ref="ZS117">INDEX(ZS$13:ZS116,$B117+1,1)</f>
        <v>-</v>
      </c>
      <c r="ZT117" s="535" t="str" cm="1">
        <f t="array" ref="ZT117">INDEX(ZT$13:ZT116,$B117+1,1)</f>
        <v>-</v>
      </c>
      <c r="ZU117" s="535" t="str" cm="1">
        <f t="array" ref="ZU117">INDEX(ZU$13:ZU116,$B117+1,1)</f>
        <v>-</v>
      </c>
      <c r="ZV117" s="535" t="str" cm="1">
        <f t="array" ref="ZV117">INDEX(ZV$13:ZV116,$B117+1,1)</f>
        <v>-</v>
      </c>
      <c r="ZW117" s="535" t="str" cm="1">
        <f t="array" ref="ZW117">INDEX(ZW$13:ZW116,$B117+1,1)</f>
        <v>-</v>
      </c>
      <c r="ZX117" s="535" t="str" cm="1">
        <f t="array" ref="ZX117">INDEX(ZX$13:ZX116,$B117+1,1)</f>
        <v>-</v>
      </c>
      <c r="ZY117" s="535" t="str" cm="1">
        <f t="array" ref="ZY117">INDEX(ZY$13:ZY116,$B117+1,1)</f>
        <v>-</v>
      </c>
      <c r="ZZ117" s="535" t="str" cm="1">
        <f t="array" ref="ZZ117">INDEX(ZZ$13:ZZ116,$B117+1,1)</f>
        <v>-</v>
      </c>
      <c r="AAA117" s="535" t="str" cm="1">
        <f t="array" ref="AAA117">INDEX(AAA$13:AAA116,$B117+1,1)</f>
        <v>-</v>
      </c>
      <c r="AAB117" s="535" cm="1">
        <f t="array" ref="AAB117">INDEX(AAB$13:AAB116,$B117+1,1)</f>
        <v>0</v>
      </c>
      <c r="AAC117" s="535" t="str" cm="1">
        <f t="array" ref="AAC117">INDEX(AAC$13:AAC116,$B117+1,1)</f>
        <v>-</v>
      </c>
      <c r="AAD117" s="535" t="str" cm="1">
        <f t="array" ref="AAD117">INDEX(AAD$13:AAD116,$B117+1,1)</f>
        <v>-</v>
      </c>
      <c r="AAE117" s="535" t="str" cm="1">
        <f t="array" ref="AAE117">INDEX(AAE$13:AAE116,$B117+1,1)</f>
        <v>-</v>
      </c>
      <c r="AAF117" s="535" t="str" cm="1">
        <f t="array" ref="AAF117">INDEX(AAF$13:AAF116,$B117+1,1)</f>
        <v>-</v>
      </c>
      <c r="AAG117" s="535" t="str" cm="1">
        <f t="array" ref="AAG117">INDEX(AAG$13:AAG116,$B117+1,1)</f>
        <v>-</v>
      </c>
      <c r="AAH117" s="535" cm="1">
        <f t="array" ref="AAH117">INDEX(AAH$13:AAH116,$B117+1,1)</f>
        <v>0</v>
      </c>
      <c r="AAI117" s="535" t="str" cm="1">
        <f t="array" ref="AAI117">INDEX(AAI$13:AAI116,$B117+1,1)</f>
        <v>-</v>
      </c>
      <c r="AAJ117" s="535" t="str" cm="1">
        <f t="array" ref="AAJ117">INDEX(AAJ$13:AAJ116,$B117+1,1)</f>
        <v>-</v>
      </c>
      <c r="AAK117" s="535" t="str" cm="1">
        <f t="array" ref="AAK117">INDEX(AAK$13:AAK116,$B117+1,1)</f>
        <v>-</v>
      </c>
      <c r="AAL117" s="535" cm="1">
        <f t="array" ref="AAL117">INDEX(AAL$13:AAL116,$B117+1,1)</f>
        <v>1</v>
      </c>
      <c r="AAM117" s="535" cm="1">
        <f t="array" ref="AAM117">INDEX(AAM$13:AAM116,$B117+1,1)</f>
        <v>1</v>
      </c>
      <c r="AAN117" s="535" t="str" cm="1">
        <f t="array" ref="AAN117">INDEX(AAN$13:AAN116,$B117+1,1)</f>
        <v>-</v>
      </c>
      <c r="AAO117" s="535" t="str" cm="1">
        <f t="array" ref="AAO117">INDEX(AAO$13:AAO116,$B117+1,1)</f>
        <v>-</v>
      </c>
      <c r="AAP117" s="535" t="str" cm="1">
        <f t="array" ref="AAP117">INDEX(AAP$13:AAP116,$B117+1,1)</f>
        <v>-</v>
      </c>
      <c r="AAQ117" s="535" t="str" cm="1">
        <f t="array" ref="AAQ117">INDEX(AAQ$13:AAQ116,$B117+1,1)</f>
        <v>-</v>
      </c>
      <c r="AAR117" s="535" t="str" cm="1">
        <f t="array" ref="AAR117">INDEX(AAR$13:AAR116,$B117+1,1)</f>
        <v>-</v>
      </c>
      <c r="AAS117" s="535" t="str" cm="1">
        <f t="array" ref="AAS117">INDEX(AAS$13:AAS116,$B117+1,1)</f>
        <v>-</v>
      </c>
      <c r="AAT117" s="535" t="str" cm="1">
        <f t="array" ref="AAT117">INDEX(AAT$13:AAT116,$B117+1,1)</f>
        <v>-</v>
      </c>
      <c r="AAU117" s="535" t="str" cm="1">
        <f t="array" ref="AAU117">INDEX(AAU$13:AAU116,$B117+1,1)</f>
        <v>-</v>
      </c>
      <c r="AAV117" s="535" t="str" cm="1">
        <f t="array" ref="AAV117">INDEX(AAV$13:AAV116,$B117+1,1)</f>
        <v>-</v>
      </c>
      <c r="AAW117" s="535" t="str" cm="1">
        <f t="array" ref="AAW117">INDEX(AAW$13:AAW116,$B117+1,1)</f>
        <v>-</v>
      </c>
      <c r="AAX117" s="535" t="str" cm="1">
        <f t="array" ref="AAX117">INDEX(AAX$13:AAX116,$B117+1,1)</f>
        <v>-</v>
      </c>
      <c r="AAY117" s="535" t="str" cm="1">
        <f t="array" ref="AAY117">INDEX(AAY$13:AAY116,$B117+1,1)</f>
        <v>-</v>
      </c>
      <c r="AAZ117" s="535" t="str" cm="1">
        <f t="array" ref="AAZ117">INDEX(AAZ$13:AAZ116,$B117+1,1)</f>
        <v>-</v>
      </c>
      <c r="ABA117" s="18"/>
      <c r="ABB117" s="545" t="b">
        <f t="shared" ref="ABB117:ABK128" si="700">IF(AND($N117=ABB$10, $AD117=ABB$12),TRUE,"-")</f>
        <v>1</v>
      </c>
      <c r="ABC117" s="545" t="str">
        <f t="shared" si="700"/>
        <v>-</v>
      </c>
      <c r="ABD117" s="545" t="str">
        <f t="shared" si="700"/>
        <v>-</v>
      </c>
      <c r="ABE117" s="545" t="str">
        <f t="shared" si="700"/>
        <v>-</v>
      </c>
      <c r="ABF117" s="545" t="str">
        <f t="shared" si="700"/>
        <v>-</v>
      </c>
      <c r="ABG117" s="545" t="str">
        <f t="shared" si="700"/>
        <v>-</v>
      </c>
      <c r="ABH117" s="545" t="str">
        <f t="shared" si="700"/>
        <v>-</v>
      </c>
      <c r="ABI117" s="545" t="str">
        <f t="shared" si="700"/>
        <v>-</v>
      </c>
      <c r="ABJ117" s="545" t="str">
        <f t="shared" si="700"/>
        <v>-</v>
      </c>
      <c r="ABK117" s="545" t="str">
        <f t="shared" si="700"/>
        <v>-</v>
      </c>
      <c r="ABL117" s="545" t="str">
        <f t="shared" ref="ABL117:ABU128" si="701">IF(AND($N117=ABL$10, $AD117=ABL$12),TRUE,"-")</f>
        <v>-</v>
      </c>
      <c r="ABM117" s="545" t="str">
        <f t="shared" si="701"/>
        <v>-</v>
      </c>
      <c r="ABN117" s="545" t="str">
        <f t="shared" si="701"/>
        <v>-</v>
      </c>
      <c r="ABO117" s="545" t="str">
        <f t="shared" si="701"/>
        <v>-</v>
      </c>
      <c r="ABP117" s="545" t="str">
        <f t="shared" si="701"/>
        <v>-</v>
      </c>
      <c r="ABQ117" s="545" t="str">
        <f t="shared" si="701"/>
        <v>-</v>
      </c>
      <c r="ABR117" s="545" t="str">
        <f t="shared" si="701"/>
        <v>-</v>
      </c>
      <c r="ABS117" s="545" t="str">
        <f t="shared" si="701"/>
        <v>-</v>
      </c>
      <c r="ABT117" s="545" t="b">
        <f t="shared" si="701"/>
        <v>1</v>
      </c>
      <c r="ABU117" s="545" t="str">
        <f t="shared" si="701"/>
        <v>-</v>
      </c>
      <c r="ABV117" s="545" t="str">
        <f t="shared" ref="ABV117:ACE128" si="702">IF(AND($N117=ABV$10, $AD117=ABV$12),TRUE,"-")</f>
        <v>-</v>
      </c>
      <c r="ABW117" s="545" t="str">
        <f t="shared" si="702"/>
        <v>-</v>
      </c>
      <c r="ABX117" s="545" t="str">
        <f t="shared" si="702"/>
        <v>-</v>
      </c>
      <c r="ABY117" s="545" t="str">
        <f t="shared" si="702"/>
        <v>-</v>
      </c>
      <c r="ABZ117" s="545" t="str">
        <f t="shared" si="702"/>
        <v>-</v>
      </c>
      <c r="ACA117" s="545" t="str">
        <f t="shared" si="702"/>
        <v>-</v>
      </c>
      <c r="ACB117" s="545" t="str">
        <f t="shared" si="702"/>
        <v>-</v>
      </c>
      <c r="ACC117" s="545" t="str">
        <f t="shared" si="702"/>
        <v>-</v>
      </c>
      <c r="ACD117" s="545" t="str">
        <f t="shared" si="702"/>
        <v>-</v>
      </c>
      <c r="ACE117" s="545" t="str">
        <f t="shared" si="702"/>
        <v>-</v>
      </c>
      <c r="ACF117" s="545" t="str">
        <f t="shared" ref="ACF117:ACO128" si="703">IF(AND($N117=ACF$10, $AD117=ACF$12),TRUE,"-")</f>
        <v>-</v>
      </c>
      <c r="ACG117" s="545" t="str">
        <f t="shared" si="703"/>
        <v>-</v>
      </c>
      <c r="ACH117" s="545" t="str">
        <f t="shared" si="703"/>
        <v>-</v>
      </c>
      <c r="ACI117" s="545" t="str">
        <f t="shared" si="703"/>
        <v>-</v>
      </c>
      <c r="ACJ117" s="545" t="str">
        <f t="shared" si="703"/>
        <v>-</v>
      </c>
      <c r="ACK117" s="545" t="str">
        <f t="shared" si="703"/>
        <v>-</v>
      </c>
      <c r="ACL117" s="545" t="b">
        <f t="shared" si="703"/>
        <v>1</v>
      </c>
      <c r="ACM117" s="545" t="str">
        <f t="shared" si="703"/>
        <v>-</v>
      </c>
      <c r="ACN117" s="545" t="str">
        <f t="shared" si="703"/>
        <v>-</v>
      </c>
      <c r="ACO117" s="545" t="str">
        <f t="shared" si="703"/>
        <v>-</v>
      </c>
      <c r="ACP117" s="545" t="str">
        <f t="shared" ref="ACP117:ACY128" si="704">IF(AND($N117=ACP$10, $AD117=ACP$12),TRUE,"-")</f>
        <v>-</v>
      </c>
      <c r="ACQ117" s="545" t="str">
        <f t="shared" si="704"/>
        <v>-</v>
      </c>
      <c r="ACR117" s="545" t="str">
        <f t="shared" si="704"/>
        <v>-</v>
      </c>
      <c r="ACS117" s="545" t="str">
        <f t="shared" si="704"/>
        <v>-</v>
      </c>
      <c r="ACT117" s="545" t="str">
        <f t="shared" si="704"/>
        <v>-</v>
      </c>
      <c r="ACU117" s="545" t="str">
        <f t="shared" si="704"/>
        <v>-</v>
      </c>
      <c r="ACV117" s="545" t="str">
        <f t="shared" si="704"/>
        <v>-</v>
      </c>
      <c r="ACW117" s="545" t="str">
        <f t="shared" si="704"/>
        <v>-</v>
      </c>
      <c r="ACX117" s="545" t="str">
        <f t="shared" si="704"/>
        <v>-</v>
      </c>
      <c r="ACY117" s="545" t="str">
        <f t="shared" si="704"/>
        <v>-</v>
      </c>
      <c r="ACZ117" s="545" t="str">
        <f t="shared" ref="ACZ117:ADI128" si="705">IF(AND($N117=ACZ$10, $AD117=ACZ$12),TRUE,"-")</f>
        <v>-</v>
      </c>
      <c r="ADA117" s="545" t="str">
        <f t="shared" si="705"/>
        <v>-</v>
      </c>
      <c r="ADB117" s="545" t="str">
        <f t="shared" si="705"/>
        <v>-</v>
      </c>
      <c r="ADC117" s="545" t="str">
        <f t="shared" si="705"/>
        <v>-</v>
      </c>
      <c r="ADD117" s="545" t="b">
        <f t="shared" si="705"/>
        <v>1</v>
      </c>
      <c r="ADE117" s="545" t="str">
        <f t="shared" si="705"/>
        <v>-</v>
      </c>
      <c r="ADF117" s="545" t="str">
        <f t="shared" si="705"/>
        <v>-</v>
      </c>
      <c r="ADG117" s="545" t="str">
        <f t="shared" si="705"/>
        <v>-</v>
      </c>
      <c r="ADH117" s="545" t="str">
        <f t="shared" si="705"/>
        <v>-</v>
      </c>
      <c r="ADI117" s="545" t="str">
        <f t="shared" si="705"/>
        <v>-</v>
      </c>
      <c r="ADJ117" s="545" t="str">
        <f t="shared" ref="ADJ117:ADS128" si="706">IF(AND($N117=ADJ$10, $AD117=ADJ$12),TRUE,"-")</f>
        <v>-</v>
      </c>
      <c r="ADK117" s="545" t="str">
        <f t="shared" si="706"/>
        <v>-</v>
      </c>
      <c r="ADL117" s="545" t="str">
        <f t="shared" si="706"/>
        <v>-</v>
      </c>
      <c r="ADM117" s="545" t="str">
        <f t="shared" si="706"/>
        <v>-</v>
      </c>
      <c r="ADN117" s="545" t="str">
        <f t="shared" si="706"/>
        <v>-</v>
      </c>
      <c r="ADO117" s="545" t="str">
        <f t="shared" si="706"/>
        <v>-</v>
      </c>
      <c r="ADP117" s="545" t="str">
        <f t="shared" si="706"/>
        <v>-</v>
      </c>
      <c r="ADQ117" s="545" t="str">
        <f t="shared" si="706"/>
        <v>-</v>
      </c>
      <c r="ADR117" s="545" t="str">
        <f t="shared" si="706"/>
        <v>-</v>
      </c>
      <c r="ADS117" s="545" t="str">
        <f t="shared" si="706"/>
        <v>-</v>
      </c>
      <c r="ADT117" s="545" t="str">
        <f t="shared" ref="ADT117:AEC128" si="707">IF(AND($N117=ADT$10, $AD117=ADT$12),TRUE,"-")</f>
        <v>-</v>
      </c>
      <c r="ADU117" s="545" t="str">
        <f t="shared" si="707"/>
        <v>-</v>
      </c>
      <c r="ADV117" s="545" t="b">
        <f t="shared" si="707"/>
        <v>1</v>
      </c>
      <c r="ADW117" s="545" t="str">
        <f t="shared" si="707"/>
        <v>-</v>
      </c>
      <c r="ADX117" s="545" t="str">
        <f t="shared" si="707"/>
        <v>-</v>
      </c>
      <c r="ADY117" s="545" t="str">
        <f t="shared" si="707"/>
        <v>-</v>
      </c>
      <c r="ADZ117" s="545" t="str">
        <f t="shared" si="707"/>
        <v>-</v>
      </c>
      <c r="AEA117" s="545" t="str">
        <f t="shared" si="707"/>
        <v>-</v>
      </c>
      <c r="AEB117" s="545" t="str">
        <f t="shared" si="707"/>
        <v>-</v>
      </c>
      <c r="AEC117" s="545" t="str">
        <f t="shared" si="707"/>
        <v>-</v>
      </c>
      <c r="AED117" s="545" t="str">
        <f t="shared" ref="AED117:AEM128" si="708">IF(AND($N117=AED$10, $AD117=AED$12),TRUE,"-")</f>
        <v>-</v>
      </c>
      <c r="AEE117" s="545" t="str">
        <f t="shared" si="708"/>
        <v>-</v>
      </c>
      <c r="AEF117" s="545" t="str">
        <f t="shared" si="708"/>
        <v>-</v>
      </c>
      <c r="AEG117" s="545" t="str">
        <f t="shared" si="708"/>
        <v>-</v>
      </c>
      <c r="AEH117" s="545" t="str">
        <f t="shared" si="708"/>
        <v>-</v>
      </c>
      <c r="AEI117" s="545" t="str">
        <f t="shared" si="708"/>
        <v>-</v>
      </c>
      <c r="AEJ117" s="545" t="str">
        <f t="shared" si="708"/>
        <v>-</v>
      </c>
      <c r="AEK117" s="545" t="str">
        <f t="shared" si="708"/>
        <v>-</v>
      </c>
      <c r="AEL117" s="545" t="str">
        <f t="shared" si="708"/>
        <v>-</v>
      </c>
      <c r="AEM117" s="545" t="str">
        <f t="shared" si="708"/>
        <v>-</v>
      </c>
      <c r="AEN117" s="535" cm="1">
        <f t="array" ref="AEN117">INDEX(AEN$13:AEN116,$B117+1,1)</f>
        <v>0</v>
      </c>
      <c r="AEO117" s="483">
        <v>0</v>
      </c>
    </row>
    <row r="118" spans="1:821" ht="15.75" customHeight="1" outlineLevel="2">
      <c r="A118" s="18">
        <f t="shared" si="589"/>
        <v>105</v>
      </c>
      <c r="B118" s="557">
        <f ca="1">OFFSET($A118,-1,0)</f>
        <v>104</v>
      </c>
      <c r="C118" s="458">
        <f t="shared" ca="1" si="591"/>
        <v>3200</v>
      </c>
      <c r="D118" s="119" t="str">
        <f t="shared" ca="1" si="592"/>
        <v>GSW</v>
      </c>
      <c r="E118" t="b">
        <v>1</v>
      </c>
      <c r="F118" t="b">
        <v>0</v>
      </c>
      <c r="G118" t="b">
        <f t="shared" si="593"/>
        <v>1</v>
      </c>
      <c r="H118" s="191">
        <f ca="1">OFFSET(H118,-1,0)+1</f>
        <v>1</v>
      </c>
      <c r="I118" s="535" cm="1">
        <f t="array" aca="1" ref="I118" ca="1">INDEX(I$13:I117,$B118+1,1)</f>
        <v>1</v>
      </c>
      <c r="J118" s="535" cm="1">
        <f t="array" aca="1" ref="J118" ca="1">INDEX(J$13:J117,$B118+1,1)</f>
        <v>0</v>
      </c>
      <c r="K118" s="535" cm="1">
        <f t="array" aca="1" ref="K118" ca="1">INDEX(K$13:K117,$B118+1,1)</f>
        <v>1</v>
      </c>
      <c r="L118" s="535" cm="1">
        <f t="array" aca="1" ref="L118" ca="1">INDEX(L$13:L117,$B118+1,1)</f>
        <v>2</v>
      </c>
      <c r="M118" s="535" cm="1">
        <f t="array" aca="1" ref="M118" ca="1">INDEX(M$13:M117,$B118+1,1)</f>
        <v>0</v>
      </c>
      <c r="N118" s="230">
        <f t="shared" ca="1" si="594"/>
        <v>2</v>
      </c>
      <c r="O118" s="230">
        <f t="shared" ca="1" si="594"/>
        <v>7</v>
      </c>
      <c r="P118" s="230">
        <f t="shared" ca="1" si="594"/>
        <v>2</v>
      </c>
      <c r="Q118" s="230">
        <f t="shared" ca="1" si="594"/>
        <v>2</v>
      </c>
      <c r="R118" s="230">
        <f t="shared" ca="1" si="594"/>
        <v>2</v>
      </c>
      <c r="S118" s="230">
        <f t="shared" ca="1" si="594"/>
        <v>2</v>
      </c>
      <c r="T118" s="411">
        <f t="shared" ca="1" si="595"/>
        <v>1</v>
      </c>
      <c r="U118" s="411">
        <f t="shared" ca="1" si="595"/>
        <v>1</v>
      </c>
      <c r="V118" s="411">
        <f t="shared" ca="1" si="595"/>
        <v>1</v>
      </c>
      <c r="W118" s="777" t="b">
        <f t="shared" ca="1" si="596"/>
        <v>0</v>
      </c>
      <c r="X118" s="777" t="b">
        <f t="shared" ca="1" si="596"/>
        <v>0</v>
      </c>
      <c r="Y118" s="777" t="b">
        <f t="shared" ca="1" si="596"/>
        <v>1</v>
      </c>
      <c r="Z118" s="796" t="b" cm="1">
        <f t="array" aca="1" ref="Z118" ca="1">INDEX(Z$13:Z117,$B118+1,1)</f>
        <v>0</v>
      </c>
      <c r="AA118" s="411">
        <f t="shared" ca="1" si="597"/>
        <v>1</v>
      </c>
      <c r="AB118" s="411">
        <f t="shared" ca="1" si="598"/>
        <v>1</v>
      </c>
      <c r="AC118" s="230">
        <f t="shared" ca="1" si="599"/>
        <v>1</v>
      </c>
      <c r="AD118" s="230">
        <f t="shared" ca="1" si="599"/>
        <v>2</v>
      </c>
      <c r="AE118" s="230">
        <f t="shared" ca="1" si="599"/>
        <v>1</v>
      </c>
      <c r="AF118" s="230">
        <f t="shared" ca="1" si="599"/>
        <v>1</v>
      </c>
      <c r="AG118" s="230">
        <f t="shared" ca="1" si="599"/>
        <v>1</v>
      </c>
      <c r="AH118" s="230">
        <f t="shared" ca="1" si="599"/>
        <v>1</v>
      </c>
      <c r="AI118" s="230">
        <f t="shared" ca="1" si="599"/>
        <v>3</v>
      </c>
      <c r="AJ118" s="87">
        <f ca="1">INDEX(CHOOSE($N118,DataAutumn!i.AdultDrys,DataWinter!i.AdultDrys,DataSpring!i.AdultDrys),1,$T118)</f>
        <v>1</v>
      </c>
      <c r="AK118" s="230">
        <f t="shared" ca="1" si="600"/>
        <v>2</v>
      </c>
      <c r="AL118" s="535" cm="1">
        <f t="array" aca="1" ref="AL118" ca="1">INDEX(AL$13:AL117,$B118+1,1)</f>
        <v>0</v>
      </c>
      <c r="AM118" s="535" cm="1">
        <f t="array" aca="1" ref="AM118" ca="1">INDEX(AM$13:AM117,$B118+1,1)</f>
        <v>2</v>
      </c>
      <c r="AN118" s="230">
        <f t="shared" ca="1" si="601"/>
        <v>0</v>
      </c>
      <c r="AO118" s="230">
        <f t="shared" ca="1" si="601"/>
        <v>0</v>
      </c>
      <c r="AP118" s="230">
        <f t="shared" ca="1" si="601"/>
        <v>0</v>
      </c>
      <c r="AQ118" s="111"/>
      <c r="AR118" s="111"/>
      <c r="AS118" s="230">
        <f t="shared" ca="1" si="602"/>
        <v>0</v>
      </c>
      <c r="AT118" s="230">
        <f t="shared" ca="1" si="602"/>
        <v>0</v>
      </c>
      <c r="AU118" s="111"/>
      <c r="AV118" s="111"/>
      <c r="AW118" s="111"/>
      <c r="AX118" s="111"/>
      <c r="AY118" s="111"/>
      <c r="AZ118" s="111"/>
      <c r="BA118" s="312" t="str">
        <f t="shared" ca="1" si="603"/>
        <v>EVTemplate 00001 SE GSW Past     SFM     TOLWin Scan2 GFS RR-20% GP 65% WP 75% MP 80% EL030% Age227 FlkSt_Lmb_--6 LWJ1 LWCJ1 LWCP1 LW2tth1 Emptys_Sell   Mdn0 Adult0 (PT_F33N11L11)</v>
      </c>
      <c r="BB118" s="8" t="str">
        <f ca="1">IF(COUNTIF($BA$13:$BA118,$BA118)=1,"-","Dup")</f>
        <v>-</v>
      </c>
      <c r="BC118" s="18"/>
      <c r="BD118" s="535" t="str" cm="1">
        <f t="array" aca="1" ref="BD118" ca="1">INDEX(BD$13:BD117,$B118+1,1)</f>
        <v>-</v>
      </c>
      <c r="BE118" s="535" t="str" cm="1">
        <f t="array" aca="1" ref="BE118" ca="1">INDEX(BE$13:BE117,$B118+1,1)</f>
        <v>-</v>
      </c>
      <c r="BF118" s="535" t="str" cm="1">
        <f t="array" aca="1" ref="BF118" ca="1">INDEX(BF$13:BF117,$B118+1,1)</f>
        <v>-</v>
      </c>
      <c r="BG118" s="535" t="str" cm="1">
        <f t="array" aca="1" ref="BG118" ca="1">INDEX(BG$13:BG117,$B118+1,1)</f>
        <v>-</v>
      </c>
      <c r="BH118" s="535" t="str" cm="1">
        <f t="array" aca="1" ref="BH118" ca="1">INDEX(BH$13:BH117,$B118+1,1)</f>
        <v>-</v>
      </c>
      <c r="BI118" s="535" t="str" cm="1">
        <f t="array" aca="1" ref="BI118" ca="1">INDEX(BI$13:BI117,$B118+1,1)</f>
        <v>-</v>
      </c>
      <c r="BJ118" s="535" t="str" cm="1">
        <f t="array" aca="1" ref="BJ118" ca="1">INDEX(BJ$13:BJ117,$B118+1,1)</f>
        <v>-</v>
      </c>
      <c r="BK118" s="535" t="str" cm="1">
        <f t="array" aca="1" ref="BK118" ca="1">INDEX(BK$13:BK117,$B118+1,1)</f>
        <v>-</v>
      </c>
      <c r="BL118" s="535" t="str" cm="1">
        <f t="array" aca="1" ref="BL118" ca="1">INDEX(BL$13:BL117,$B118+1,1)</f>
        <v>-</v>
      </c>
      <c r="BM118" s="18"/>
      <c r="BN118" s="411" t="b">
        <f t="shared" ca="1" si="604"/>
        <v>1</v>
      </c>
      <c r="BO118" s="411" t="str">
        <f t="shared" ca="1" si="604"/>
        <v>-</v>
      </c>
      <c r="BP118" s="411" t="b">
        <f t="shared" ca="1" si="604"/>
        <v>0</v>
      </c>
      <c r="BQ118" s="411" t="str">
        <f t="shared" ca="1" si="604"/>
        <v>-</v>
      </c>
      <c r="BR118" s="411" t="str">
        <f t="shared" ca="1" si="604"/>
        <v>-</v>
      </c>
      <c r="BS118" s="411" t="str">
        <f t="shared" ca="1" si="604"/>
        <v>-</v>
      </c>
      <c r="BT118" s="411" t="str">
        <f t="shared" ca="1" si="604"/>
        <v>-</v>
      </c>
      <c r="BU118" s="411" t="str">
        <f t="shared" ca="1" si="604"/>
        <v>-</v>
      </c>
      <c r="BV118" s="411" t="str">
        <f t="shared" ca="1" si="604"/>
        <v>-</v>
      </c>
      <c r="BW118" s="411" t="str">
        <f t="shared" ca="1" si="604"/>
        <v>-</v>
      </c>
      <c r="BX118" s="411" t="str">
        <f t="shared" ca="1" si="604"/>
        <v>-</v>
      </c>
      <c r="BY118" s="411" t="str">
        <f t="shared" ca="1" si="604"/>
        <v>-</v>
      </c>
      <c r="BZ118" s="411" t="b">
        <f t="shared" ca="1" si="604"/>
        <v>0</v>
      </c>
      <c r="CA118" s="87">
        <f t="shared" ca="1" si="604"/>
        <v>0</v>
      </c>
      <c r="CB118" s="535" t="str" cm="1">
        <f t="array" aca="1" ref="CB118" ca="1">INDEX(CB$13:CB117,$B118+1,1)</f>
        <v>-</v>
      </c>
      <c r="CC118" s="535" t="str" cm="1">
        <f t="array" aca="1" ref="CC118" ca="1">INDEX(CC$13:CC117,$B118+1,1)</f>
        <v>-</v>
      </c>
      <c r="CD118" s="535" t="str" cm="1">
        <f t="array" aca="1" ref="CD118" ca="1">INDEX(CD$13:CD117,$B118+1,1)</f>
        <v>-</v>
      </c>
      <c r="CE118" s="535" t="b" cm="1">
        <f t="array" aca="1" ref="CE118" ca="1">INDEX(CE$13:CE117,$B118+1,1)</f>
        <v>1</v>
      </c>
      <c r="CF118" s="18"/>
      <c r="CG118" s="535" t="str" cm="1">
        <f t="array" aca="1" ref="CG118" ca="1">INDEX(CG$13:CG117,$B118+1,1)</f>
        <v>-</v>
      </c>
      <c r="CH118" s="411" t="str">
        <f t="shared" ca="1" si="605"/>
        <v>-</v>
      </c>
      <c r="CI118" s="411">
        <f t="shared" ca="1" si="606"/>
        <v>1</v>
      </c>
      <c r="CJ118" s="411">
        <f t="shared" ca="1" si="606"/>
        <v>1</v>
      </c>
      <c r="CK118" s="535" t="str" cm="1">
        <f t="array" aca="1" ref="CK118" ca="1">INDEX(CK$13:CK117,$B118+1,1)</f>
        <v>-</v>
      </c>
      <c r="CL118" s="535" t="str" cm="1">
        <f t="array" aca="1" ref="CL118" ca="1">INDEX(CL$13:CL117,$B118+1,1)</f>
        <v>-</v>
      </c>
      <c r="CM118" s="535" t="str" cm="1">
        <f t="array" aca="1" ref="CM118" ca="1">INDEX(CM$13:CM117,$B118+1,1)</f>
        <v>-</v>
      </c>
      <c r="CN118" s="411" t="str">
        <f t="shared" ca="1" si="607"/>
        <v>-</v>
      </c>
      <c r="CO118" s="411">
        <f t="shared" ca="1" si="608"/>
        <v>1</v>
      </c>
      <c r="CP118" s="411">
        <f t="shared" ca="1" si="608"/>
        <v>1</v>
      </c>
      <c r="CQ118" s="535" t="str" cm="1">
        <f t="array" aca="1" ref="CQ118" ca="1">INDEX(CQ$13:CQ117,$B118+1,1)</f>
        <v>-</v>
      </c>
      <c r="CR118" s="411" t="str">
        <f t="shared" ca="1" si="609"/>
        <v>-</v>
      </c>
      <c r="CS118" s="411">
        <f t="shared" ca="1" si="610"/>
        <v>1</v>
      </c>
      <c r="CT118" s="535" t="str" cm="1">
        <f t="array" aca="1" ref="CT118" ca="1">INDEX(CT$13:CT117,$B118+1,1)</f>
        <v>-</v>
      </c>
      <c r="CU118" s="535" t="str" cm="1">
        <f t="array" aca="1" ref="CU118" ca="1">INDEX(CU$13:CU117,$B118+1,1)</f>
        <v>-</v>
      </c>
      <c r="CV118" s="411">
        <f t="shared" ca="1" si="611"/>
        <v>1</v>
      </c>
      <c r="CW118" s="535" t="str" cm="1">
        <f t="array" aca="1" ref="CW118" ca="1">INDEX(CW$13:CW117,$B118+1,1)</f>
        <v>-</v>
      </c>
      <c r="CX118" s="411" t="str">
        <f t="shared" ca="1" si="612"/>
        <v>-</v>
      </c>
      <c r="CY118" s="411">
        <f t="shared" ca="1" si="613"/>
        <v>1</v>
      </c>
      <c r="CZ118" s="411">
        <f t="shared" ca="1" si="613"/>
        <v>1</v>
      </c>
      <c r="DA118" s="535" cm="1">
        <f t="array" aca="1" ref="DA118" ca="1">INDEX(DA$13:DA117,$B118+1,1)</f>
        <v>720</v>
      </c>
      <c r="DB118" s="535" cm="1">
        <f t="array" aca="1" ref="DB118" ca="1">INDEX(DB$13:DB117,$B118+1,1)</f>
        <v>720</v>
      </c>
      <c r="DC118" s="18"/>
      <c r="DD118" s="535" t="b" cm="1">
        <f t="array" aca="1" ref="DD118" ca="1">INDEX(DD$13:DD117,$B118+1,1)</f>
        <v>1</v>
      </c>
      <c r="DE118" s="535" t="b" cm="1">
        <f t="array" aca="1" ref="DE118" ca="1">INDEX(DE$13:DE117,$B118+1,1)</f>
        <v>1</v>
      </c>
      <c r="DF118" s="535" t="b" cm="1">
        <f t="array" aca="1" ref="DF118" ca="1">INDEX(DF$13:DF117,$B118+1,1)</f>
        <v>1</v>
      </c>
      <c r="DG118" s="87">
        <f t="shared" ca="1" si="614"/>
        <v>0</v>
      </c>
      <c r="DH118" s="804" cm="1">
        <f t="array" aca="1" ref="DH118" ca="1">VALUE(IFERROR(VALUE($K118),0) &amp; _xlfn.SWITCH($CD118,"-",4,$CD118) &amp; $L118 &amp; $T118 &amp; "00" &amp; $N118 &amp; $AK118 &amp; $R118 &amp; _xlfn.SWITCH($AM118,3,1,$AM118) &amp; _xlfn.SWITCH($M118,4,0,$M118) &amp; _xlfn.SWITCH($AD118,6,1,$AD118))</f>
        <v>142100222202</v>
      </c>
      <c r="DI118" s="535" cm="1">
        <f t="array" aca="1" ref="DI118" ca="1">INDEX(DI$13:DI117,$B118+1,1)</f>
        <v>1</v>
      </c>
      <c r="DJ118" s="535" cm="1">
        <f t="array" aca="1" ref="DJ118" ca="1">INDEX(DJ$13:DJ117,$B118+1,1)</f>
        <v>1</v>
      </c>
      <c r="DK118" s="411">
        <f t="shared" ca="1" si="615"/>
        <v>0</v>
      </c>
      <c r="DL118" s="411">
        <f t="shared" ca="1" si="615"/>
        <v>50</v>
      </c>
      <c r="DM118" s="411" t="str">
        <f t="shared" ca="1" si="615"/>
        <v>-</v>
      </c>
      <c r="DN118" s="411" t="str">
        <f t="shared" ca="1" si="615"/>
        <v>-</v>
      </c>
      <c r="DO118" s="411">
        <f t="shared" ca="1" si="615"/>
        <v>25.5</v>
      </c>
      <c r="DP118" s="411">
        <f t="shared" ca="1" si="615"/>
        <v>18.8</v>
      </c>
      <c r="DQ118" s="411" t="b">
        <f t="shared" ca="1" si="616"/>
        <v>0</v>
      </c>
      <c r="DR118" s="411" t="str">
        <f t="shared" ca="1" si="617"/>
        <v>-</v>
      </c>
      <c r="DS118" s="411" t="str">
        <f t="shared" ca="1" si="617"/>
        <v>-</v>
      </c>
      <c r="DT118" s="411" t="str">
        <f t="shared" ca="1" si="617"/>
        <v>-</v>
      </c>
      <c r="DU118" s="411" t="str">
        <f t="shared" ca="1" si="617"/>
        <v>-</v>
      </c>
      <c r="DV118" s="411">
        <f t="shared" ca="1" si="617"/>
        <v>0</v>
      </c>
      <c r="DW118" s="411">
        <f t="shared" ca="1" si="617"/>
        <v>0</v>
      </c>
      <c r="DX118" s="411" t="str">
        <f t="shared" ca="1" si="617"/>
        <v>-</v>
      </c>
      <c r="DY118" s="411" t="str">
        <f t="shared" ca="1" si="617"/>
        <v>-</v>
      </c>
      <c r="DZ118" s="411" t="str">
        <f t="shared" ca="1" si="617"/>
        <v>-</v>
      </c>
      <c r="EA118" s="535" cm="1">
        <f t="array" aca="1" ref="EA118" ca="1">INDEX(EA$13:EA117,$B118+1,1)</f>
        <v>0</v>
      </c>
      <c r="EB118" s="535" cm="1">
        <f t="array" aca="1" ref="EB118" ca="1">INDEX(EB$13:EB117,$B118+1,1)</f>
        <v>999999</v>
      </c>
      <c r="EC118" s="535" cm="1">
        <f t="array" aca="1" ref="EC118" ca="1">INDEX(EC$13:EC117,$B118+1,1)</f>
        <v>999999</v>
      </c>
      <c r="ED118" s="535" cm="1">
        <f t="array" aca="1" ref="ED118" ca="1">INDEX(ED$13:ED117,$B118+1,1)</f>
        <v>999999</v>
      </c>
      <c r="EE118" s="535" cm="1">
        <f t="array" aca="1" ref="EE118" ca="1">INDEX(EE$13:EE117,$B118+1,1)</f>
        <v>999999</v>
      </c>
      <c r="EF118" s="535" cm="1">
        <f t="array" aca="1" ref="EF118" ca="1">INDEX(EF$13:EF117,$B118+1,1)</f>
        <v>999999</v>
      </c>
      <c r="EG118" s="535" cm="1">
        <f t="array" aca="1" ref="EG118" ca="1">INDEX(EG$13:EG117,$B118+1,1)</f>
        <v>999999</v>
      </c>
      <c r="EH118" s="535" cm="1">
        <f t="array" aca="1" ref="EH118" ca="1">INDEX(EH$13:EH117,$B118+1,1)</f>
        <v>999999</v>
      </c>
      <c r="EI118" s="535" cm="1">
        <f t="array" aca="1" ref="EI118" ca="1">INDEX(EI$13:EI117,$B118+1,1)</f>
        <v>999999</v>
      </c>
      <c r="EJ118" s="535" cm="1">
        <f t="array" aca="1" ref="EJ118" ca="1">INDEX(EJ$13:EJ117,$B118+1,1)</f>
        <v>999999</v>
      </c>
      <c r="EK118" s="535" cm="1">
        <f t="array" aca="1" ref="EK118" ca="1">INDEX(EK$13:EK117,$B118+1,1)</f>
        <v>999999</v>
      </c>
      <c r="EL118" s="535" cm="1">
        <f t="array" aca="1" ref="EL118" ca="1">INDEX(EL$13:EL117,$B118+1,1)</f>
        <v>999999</v>
      </c>
      <c r="EM118" s="535" cm="1">
        <f t="array" aca="1" ref="EM118" ca="1">INDEX(EM$13:EM117,$B118+1,1)</f>
        <v>999999</v>
      </c>
      <c r="EN118" s="782">
        <f t="shared" ca="1" si="618"/>
        <v>999999</v>
      </c>
      <c r="EO118" s="782">
        <f t="shared" ca="1" si="618"/>
        <v>999999</v>
      </c>
      <c r="EP118" s="782">
        <f t="shared" ca="1" si="618"/>
        <v>0</v>
      </c>
      <c r="EQ118" s="800">
        <f t="shared" ca="1" si="619"/>
        <v>999999</v>
      </c>
      <c r="ER118" s="800">
        <f t="shared" ca="1" si="619"/>
        <v>999999</v>
      </c>
      <c r="ES118" s="801">
        <f t="shared" ca="1" si="620"/>
        <v>999999</v>
      </c>
      <c r="ET118" s="802" t="str">
        <f t="shared" ref="ET118:ET128" ca="1" si="709">IF(ES118=0,999999,"-")</f>
        <v>-</v>
      </c>
      <c r="EU118" s="781">
        <f t="shared" ca="1" si="621"/>
        <v>0</v>
      </c>
      <c r="EV118" s="779">
        <f t="shared" ca="1" si="622"/>
        <v>0</v>
      </c>
      <c r="EW118" s="780">
        <f t="shared" ca="1" si="623"/>
        <v>999999</v>
      </c>
      <c r="EX118" s="727" cm="1">
        <f t="array" aca="1" ref="EX118" ca="1">INDEX(i.ELMated,$AB118+1,1)</f>
        <v>0.3</v>
      </c>
      <c r="EY118" s="728" cm="1">
        <f t="array" aca="1" ref="EY118" ca="1">INDEX(i.ELMatedEst,$AA118+1,$T118)</f>
        <v>0.3</v>
      </c>
      <c r="EZ118" s="535" t="str" cm="1">
        <f t="array" aca="1" ref="EZ118" ca="1">INDEX(EZ$13:EZ117,$B118+1,1)</f>
        <v>-</v>
      </c>
      <c r="FA118" s="535" t="str" cm="1">
        <f t="array" aca="1" ref="FA118" ca="1">INDEX(FA$13:FA117,$B118+1,1)</f>
        <v>-</v>
      </c>
      <c r="FB118" s="664">
        <f t="shared" ca="1" si="624"/>
        <v>-0.2</v>
      </c>
      <c r="FC118" s="666">
        <f t="shared" ca="1" si="625"/>
        <v>5.0000000000000001E-3</v>
      </c>
      <c r="FD118" s="191">
        <f ca="1">OFFSET(FD118,-1,0)</f>
        <v>0.95</v>
      </c>
      <c r="FE118" s="667">
        <f t="shared" ca="1" si="626"/>
        <v>8.3999999999999991E-2</v>
      </c>
      <c r="FF118" s="667">
        <f ca="1">INDEX(CHOOSE($N118,DataAutumn!i.EL_PropnSold,DataWinter!i.EL_PropnSold,DataSpring!i.EL_PropnSold),$AI118,$T118)*INDEX(i.ELMatedEst,$AB118+1,$T118)*i.dAdultRR_ELPropSold
+INDEX(i.dryman,($AJ118-1)*4+$AI118,FF$7)</f>
        <v>1.3319999999999999E-2</v>
      </c>
      <c r="FG118" s="667">
        <f ca="1">INDEX(CHOOSE($N118,DataAutumn!i.EL_PropnSold,DataWinter!i.EL_PropnSold,DataSpring!i.EL_PropnSold),$AI118,$T118)*INDEX(i.ELMatedEst,$AB118+1,$T118)*i.dAdultRR_ELPropSold
+INDEX(i.dryman,($AJ118-1)*4+$AI118,FG$7)</f>
        <v>4.4569999999999999E-2</v>
      </c>
      <c r="FH118" s="667">
        <f ca="1">INDEX(CHOOSE($N118,DataAutumn!i.EL_PropnSold,DataWinter!i.EL_PropnSold,DataSpring!i.EL_PropnSold),$AI118,$T118)*INDEX(i.ELMatedEst,$AB118+1,$T118)*i.dAdultRR_ELPropSold
+INDEX(i.dryman,($AJ118-1)*4+$AI118,FH$7)</f>
        <v>4.4569999999999999E-2</v>
      </c>
      <c r="FI118" s="667">
        <f ca="1">INDEX(CHOOSE($N118,DataAutumn!i.EL_PropnSold,DataWinter!i.EL_PropnSold,DataSpring!i.EL_PropnSold),$AI118,$T118)*INDEX(i.ELMatedEst,$AB118+1,$T118)*i.dAdultRR_ELPropSold
+INDEX(i.dryman,($AJ118-1)*4+$AI118,FI$7)</f>
        <v>4.4569999999999999E-2</v>
      </c>
      <c r="FJ118" s="668">
        <f ca="1">INDEX(CHOOSE($N118,DataAutumn!i.EL_PropnSold,DataWinter!i.EL_PropnSold,DataSpring!i.EL_PropnSold),$AI118,$T118)*INDEX(i.ELMatedEst,$AB118+1,$T118)*i.dAdultLSurv_ELPropSold</f>
        <v>-2.8799999999999997E-3</v>
      </c>
      <c r="FK118" s="666" t="b">
        <f t="shared" ca="1" si="627"/>
        <v>1</v>
      </c>
      <c r="FL118" s="666" t="b">
        <f t="shared" ca="1" si="627"/>
        <v>0</v>
      </c>
      <c r="FM118" s="716" t="b">
        <f t="shared" ca="1" si="628"/>
        <v>0</v>
      </c>
      <c r="FN118" s="666" t="b">
        <f t="shared" ca="1" si="629"/>
        <v>0</v>
      </c>
      <c r="FO118" s="668">
        <f t="shared" ca="1" si="630"/>
        <v>0</v>
      </c>
      <c r="FP118" s="669">
        <f t="shared" ca="1" si="631"/>
        <v>0</v>
      </c>
      <c r="FQ118" s="670" t="b">
        <f t="shared" ca="1" si="632"/>
        <v>0</v>
      </c>
      <c r="FR118" s="665" t="b">
        <f t="shared" ca="1" si="633"/>
        <v>0</v>
      </c>
      <c r="FS118" s="411" t="b">
        <f t="shared" ca="1" si="633"/>
        <v>1</v>
      </c>
      <c r="FT118" s="411" t="b">
        <f t="shared" ca="1" si="633"/>
        <v>0</v>
      </c>
      <c r="FU118" s="87">
        <f t="shared" ca="1" si="634"/>
        <v>2</v>
      </c>
      <c r="FV118" s="87">
        <f t="shared" ca="1" si="634"/>
        <v>2</v>
      </c>
      <c r="FW118" s="411">
        <f t="shared" ca="1" si="635"/>
        <v>0.75</v>
      </c>
      <c r="FX118" s="411">
        <f t="shared" ca="1" si="636"/>
        <v>0.8</v>
      </c>
      <c r="FY118" s="411">
        <f t="shared" ca="1" si="636"/>
        <v>0.8</v>
      </c>
      <c r="FZ118" s="411">
        <f t="shared" ca="1" si="637"/>
        <v>0.65</v>
      </c>
      <c r="GA118" s="411">
        <f t="shared" ca="1" si="638"/>
        <v>0.35</v>
      </c>
      <c r="GB118" s="411" t="b">
        <f t="shared" ca="1" si="638"/>
        <v>1</v>
      </c>
      <c r="GC118" s="411" t="b">
        <f t="shared" ca="1" si="638"/>
        <v>0</v>
      </c>
      <c r="GD118" s="411" t="b">
        <f t="shared" ca="1" si="638"/>
        <v>0</v>
      </c>
      <c r="GE118" s="411" t="b">
        <f t="shared" ca="1" si="638"/>
        <v>0</v>
      </c>
      <c r="GF118" s="87">
        <f t="shared" ca="1" si="639"/>
        <v>1</v>
      </c>
      <c r="GG118" s="87">
        <f t="shared" ca="1" si="639"/>
        <v>1</v>
      </c>
      <c r="GH118" s="87">
        <f t="shared" ca="1" si="639"/>
        <v>1</v>
      </c>
      <c r="GI118" s="87">
        <f t="shared" ca="1" si="639"/>
        <v>1</v>
      </c>
      <c r="GJ118" s="87">
        <f t="shared" ca="1" si="639"/>
        <v>1</v>
      </c>
      <c r="GK118" s="87">
        <f t="shared" ca="1" si="639"/>
        <v>1</v>
      </c>
      <c r="GL118" s="87">
        <f t="shared" ca="1" si="639"/>
        <v>1</v>
      </c>
      <c r="GM118" s="87">
        <f t="shared" ca="1" si="639"/>
        <v>1</v>
      </c>
      <c r="GN118" s="411" cm="1">
        <f t="array" aca="1" ref="GN118" ca="1">INDEX(i.dse_type,1,$L118)</f>
        <v>0</v>
      </c>
      <c r="GO118" s="535" t="str" cm="1">
        <f t="array" aca="1" ref="GO118" ca="1">INDEX(GO$13:GO117,$B118+1,1)</f>
        <v>-</v>
      </c>
      <c r="GP118" s="535" t="str" cm="1">
        <f t="array" aca="1" ref="GP118" ca="1">INDEX(GP$13:GP117,$B118+1,1)</f>
        <v>-</v>
      </c>
      <c r="GQ118" s="535" t="str" cm="1">
        <f t="array" aca="1" ref="GQ118" ca="1">INDEX(GQ$13:GQ117,$B118+1,1)</f>
        <v>-</v>
      </c>
      <c r="GR118" s="18"/>
      <c r="GS118" s="535" t="str" cm="1">
        <f t="array" aca="1" ref="GS118" ca="1">INDEX(GS$13:GS117,$B118+1,1)</f>
        <v>-</v>
      </c>
      <c r="GT118" s="535" t="str" cm="1">
        <f t="array" aca="1" ref="GT118" ca="1">INDEX(GT$13:GT117,$B118+1,1)</f>
        <v>-</v>
      </c>
      <c r="GU118" s="535" t="str" cm="1">
        <f t="array" aca="1" ref="GU118" ca="1">INDEX(GU$13:GU117,$B118+1,1)</f>
        <v>-</v>
      </c>
      <c r="GV118" s="411">
        <f t="shared" ca="1" si="640"/>
        <v>0</v>
      </c>
      <c r="GW118" s="535" t="str" cm="1">
        <f t="array" aca="1" ref="GW118" ca="1">INDEX(GW$13:GW117,$B118+1,1)</f>
        <v>-</v>
      </c>
      <c r="GX118" s="535" cm="1">
        <f t="array" aca="1" ref="GX118" ca="1">INDEX(GX$13:GX117,$B118+1,1)</f>
        <v>1</v>
      </c>
      <c r="GY118" s="535" cm="1">
        <f t="array" aca="1" ref="GY118" ca="1">INDEX(GY$13:GY117,$B118+1,1)</f>
        <v>1</v>
      </c>
      <c r="GZ118" s="535" t="str" cm="1">
        <f t="array" aca="1" ref="GZ118" ca="1">INDEX(GZ$13:GZ117,$B118+1,1)</f>
        <v>-</v>
      </c>
      <c r="HA118" s="535" t="str" cm="1">
        <f t="array" aca="1" ref="HA118" ca="1">INDEX(HA$13:HA117,$B118+1,1)</f>
        <v>-</v>
      </c>
      <c r="HB118" s="535" t="str" cm="1">
        <f t="array" aca="1" ref="HB118" ca="1">INDEX(HB$13:HB117,$B118+1,1)</f>
        <v>-</v>
      </c>
      <c r="HC118" s="535" t="str" cm="1">
        <f t="array" aca="1" ref="HC118" ca="1">INDEX(HC$13:HC117,$B118+1,1)</f>
        <v>-</v>
      </c>
      <c r="HD118" s="535" t="str" cm="1">
        <f t="array" aca="1" ref="HD118" ca="1">INDEX(HD$13:HD117,$B118+1,1)</f>
        <v>-</v>
      </c>
      <c r="HE118" s="535" t="str" cm="1">
        <f t="array" aca="1" ref="HE118" ca="1">INDEX(HE$13:HE117,$B118+1,1)</f>
        <v>-</v>
      </c>
      <c r="HF118" s="535" t="str" cm="1">
        <f t="array" aca="1" ref="HF118" ca="1">INDEX(HF$13:HF117,$B118+1,1)</f>
        <v>-</v>
      </c>
      <c r="HG118" s="535" t="str" cm="1">
        <f t="array" aca="1" ref="HG118" ca="1">INDEX(HG$13:HG117,$B118+1,1)</f>
        <v>-</v>
      </c>
      <c r="HH118" s="535" t="str" cm="1">
        <f t="array" aca="1" ref="HH118" ca="1">INDEX(HH$13:HH117,$B118+1,1)</f>
        <v>-</v>
      </c>
      <c r="HI118" s="535" t="str" cm="1">
        <f t="array" aca="1" ref="HI118" ca="1">INDEX(HI$13:HI117,$B118+1,1)</f>
        <v>-</v>
      </c>
      <c r="HJ118" s="535" t="str" cm="1">
        <f t="array" aca="1" ref="HJ118" ca="1">INDEX(HJ$13:HJ117,$B118+1,1)</f>
        <v>-</v>
      </c>
      <c r="HK118" s="535" t="str" cm="1">
        <f t="array" aca="1" ref="HK118" ca="1">INDEX(HK$13:HK117,$B118+1,1)</f>
        <v>-</v>
      </c>
      <c r="HL118" s="535" t="str" cm="1">
        <f t="array" aca="1" ref="HL118" ca="1">INDEX(HL$13:HL117,$B118+1,1)</f>
        <v>-</v>
      </c>
      <c r="HM118" s="535" t="str" cm="1">
        <f t="array" aca="1" ref="HM118" ca="1">INDEX(HM$13:HM117,$B118+1,1)</f>
        <v>-</v>
      </c>
      <c r="HN118" s="535" t="str" cm="1">
        <f t="array" aca="1" ref="HN118" ca="1">INDEX(HN$13:HN117,$B118+1,1)</f>
        <v>-</v>
      </c>
      <c r="HO118" s="535" t="str" cm="1">
        <f t="array" aca="1" ref="HO118" ca="1">INDEX(HO$13:HO117,$B118+1,1)</f>
        <v>-</v>
      </c>
      <c r="HP118" s="535" t="str" cm="1">
        <f t="array" aca="1" ref="HP118" ca="1">INDEX(HP$13:HP117,$B118+1,1)</f>
        <v>-</v>
      </c>
      <c r="HQ118" s="535" t="str" cm="1">
        <f t="array" aca="1" ref="HQ118" ca="1">INDEX(HQ$13:HQ117,$B118+1,1)</f>
        <v>-</v>
      </c>
      <c r="HR118" s="535" t="str" cm="1">
        <f t="array" aca="1" ref="HR118" ca="1">INDEX(HR$13:HR117,$B118+1,1)</f>
        <v>-</v>
      </c>
      <c r="HS118" s="535" t="str" cm="1">
        <f t="array" aca="1" ref="HS118" ca="1">INDEX(HS$13:HS117,$B118+1,1)</f>
        <v>-</v>
      </c>
      <c r="HT118" s="535" t="str" cm="1">
        <f t="array" aca="1" ref="HT118" ca="1">INDEX(HT$13:HT117,$B118+1,1)</f>
        <v>-</v>
      </c>
      <c r="HU118" s="535" cm="1">
        <f t="array" aca="1" ref="HU118" ca="1">INDEX(HU$13:HU117,$B118+1,1)</f>
        <v>0</v>
      </c>
      <c r="HV118" s="535" t="str" cm="1">
        <f t="array" aca="1" ref="HV118" ca="1">INDEX(HV$13:HV117,$B118+1,1)</f>
        <v>-</v>
      </c>
      <c r="HW118" s="535" cm="1">
        <f t="array" aca="1" ref="HW118" ca="1">INDEX(HW$13:HW117,$B118+1,1)</f>
        <v>1</v>
      </c>
      <c r="HX118" s="727">
        <f t="shared" ca="1" si="641"/>
        <v>0</v>
      </c>
      <c r="HY118" s="727">
        <f t="shared" ca="1" si="641"/>
        <v>0</v>
      </c>
      <c r="HZ118" s="727">
        <f t="shared" ca="1" si="641"/>
        <v>0</v>
      </c>
      <c r="IA118" s="727">
        <f t="shared" ca="1" si="641"/>
        <v>0</v>
      </c>
      <c r="IB118" s="727">
        <f t="shared" ca="1" si="641"/>
        <v>0</v>
      </c>
      <c r="IC118" s="727">
        <f t="shared" ca="1" si="641"/>
        <v>0</v>
      </c>
      <c r="ID118" s="535" cm="1">
        <f t="array" aca="1" ref="ID118" ca="1">INDEX(ID$13:ID117,$B118+1,1)</f>
        <v>0</v>
      </c>
      <c r="IE118" s="727">
        <f t="shared" ca="1" si="642"/>
        <v>1</v>
      </c>
      <c r="IF118" s="727">
        <f t="shared" ca="1" si="642"/>
        <v>0</v>
      </c>
      <c r="IG118" s="727">
        <f t="shared" ca="1" si="642"/>
        <v>0</v>
      </c>
      <c r="IH118" s="727">
        <f t="shared" ca="1" si="642"/>
        <v>0</v>
      </c>
      <c r="II118" s="535" cm="1">
        <f t="array" aca="1" ref="II118" ca="1">INDEX(II$13:II117,$B118+1,1)</f>
        <v>0</v>
      </c>
      <c r="IJ118" s="727">
        <f t="shared" ca="1" si="643"/>
        <v>0</v>
      </c>
      <c r="IK118" s="18"/>
      <c r="IL118" s="535" t="str" cm="1">
        <f t="array" aca="1" ref="IL118" ca="1">INDEX(IL$13:IL117,$B118+1,1)</f>
        <v>-</v>
      </c>
      <c r="IM118" s="535" t="str" cm="1">
        <f t="array" aca="1" ref="IM118" ca="1">INDEX(IM$13:IM117,$B118+1,1)</f>
        <v>-</v>
      </c>
      <c r="IN118" s="535" t="str" cm="1">
        <f t="array" aca="1" ref="IN118" ca="1">INDEX(IN$13:IN117,$B118+1,1)</f>
        <v>-</v>
      </c>
      <c r="IO118" s="535" t="str" cm="1">
        <f t="array" aca="1" ref="IO118" ca="1">INDEX(IO$13:IO117,$B118+1,1)</f>
        <v>-</v>
      </c>
      <c r="IP118" s="535" t="str" cm="1">
        <f t="array" aca="1" ref="IP118" ca="1">INDEX(IP$13:IP117,$B118+1,1)</f>
        <v>-</v>
      </c>
      <c r="IQ118" s="535" t="str" cm="1">
        <f t="array" aca="1" ref="IQ118" ca="1">INDEX(IQ$13:IQ117,$B118+1,1)</f>
        <v>-</v>
      </c>
      <c r="IR118" s="535" t="str" cm="1">
        <f t="array" aca="1" ref="IR118" ca="1">INDEX(IR$13:IR117,$B118+1,1)</f>
        <v>-</v>
      </c>
      <c r="IS118" s="535" t="str" cm="1">
        <f t="array" aca="1" ref="IS118" ca="1">INDEX(IS$13:IS117,$B118+1,1)</f>
        <v>-</v>
      </c>
      <c r="IT118" s="535" t="str" cm="1">
        <f t="array" aca="1" ref="IT118" ca="1">INDEX(IT$13:IT117,$B118+1,1)</f>
        <v>-</v>
      </c>
      <c r="IU118" s="535" t="str" cm="1">
        <f t="array" aca="1" ref="IU118" ca="1">INDEX(IU$13:IU117,$B118+1,1)</f>
        <v>-</v>
      </c>
      <c r="IV118" s="535" t="str" cm="1">
        <f t="array" aca="1" ref="IV118" ca="1">INDEX(IV$13:IV117,$B118+1,1)</f>
        <v>-</v>
      </c>
      <c r="IW118" s="535" t="str" cm="1">
        <f t="array" aca="1" ref="IW118" ca="1">INDEX(IW$13:IW117,$B118+1,1)</f>
        <v>-</v>
      </c>
      <c r="IX118" s="535" t="str" cm="1">
        <f t="array" aca="1" ref="IX118" ca="1">INDEX(IX$13:IX117,$B118+1,1)</f>
        <v>-</v>
      </c>
      <c r="IY118" s="535" t="str" cm="1">
        <f t="array" aca="1" ref="IY118" ca="1">INDEX(IY$13:IY117,$B118+1,1)</f>
        <v>-</v>
      </c>
      <c r="IZ118" s="535" t="str" cm="1">
        <f t="array" aca="1" ref="IZ118" ca="1">INDEX(IZ$13:IZ117,$B118+1,1)</f>
        <v>-</v>
      </c>
      <c r="JA118" s="535" t="str" cm="1">
        <f t="array" aca="1" ref="JA118" ca="1">INDEX(JA$13:JA117,$B118+1,1)</f>
        <v>-</v>
      </c>
      <c r="JB118" s="535" cm="1">
        <f t="array" aca="1" ref="JB118" ca="1">INDEX(JB$13:JB117,$B118+1,1)</f>
        <v>0</v>
      </c>
      <c r="JC118" s="535" cm="1">
        <f t="array" aca="1" ref="JC118" ca="1">INDEX(JC$13:JC117,$B118+1,1)</f>
        <v>0</v>
      </c>
      <c r="JD118" s="545" cm="1">
        <f t="array" aca="1" ref="JD118" ca="1">IF(AND($N118=JD$10,$AS118&lt;&gt;0),INDEX(i.LTWFeedLevels,$AS118,12),0)</f>
        <v>0</v>
      </c>
      <c r="JE118" s="630" cm="1">
        <f t="array" aca="1" ref="JE118" ca="1">IF(AND($N118=JE$10,$AT118&lt;&gt;0),INDEX(i.LTWFeedLevels,$AT118,12),0)</f>
        <v>0</v>
      </c>
      <c r="JF118" s="457">
        <f t="shared" ref="JF118:JF128" ca="1" si="710">JE118</f>
        <v>0</v>
      </c>
      <c r="JG118" s="457">
        <f t="shared" ca="1" si="644"/>
        <v>0</v>
      </c>
      <c r="JH118" s="457">
        <f t="shared" ca="1" si="645"/>
        <v>0</v>
      </c>
      <c r="JI118" s="545" cm="1">
        <f t="array" aca="1" ref="JI118" ca="1">IF(AND($N118=JI$10,$AS118&lt;&gt;0),INDEX(i.LTWFeedLevels,$AS118,12),0)</f>
        <v>0</v>
      </c>
      <c r="JJ118" s="630" cm="1">
        <f t="array" aca="1" ref="JJ118" ca="1">IF(AND($N118=JJ$10,$AT118&lt;&gt;0),INDEX(i.LTWFeedLevels,$AT118,12),0)</f>
        <v>0</v>
      </c>
      <c r="JK118" s="457">
        <f t="shared" ca="1" si="646"/>
        <v>0</v>
      </c>
      <c r="JL118" s="457">
        <f t="shared" ca="1" si="647"/>
        <v>0</v>
      </c>
      <c r="JM118" s="457">
        <f t="shared" ca="1" si="648"/>
        <v>0</v>
      </c>
      <c r="JN118" s="545" cm="1">
        <f t="array" aca="1" ref="JN118" ca="1">IF(AND($N118=JN$10,$AS118&lt;&gt;0),INDEX(i.LTWFeedLevels,$AS118,12),0)</f>
        <v>0</v>
      </c>
      <c r="JO118" s="630" cm="1">
        <f t="array" aca="1" ref="JO118" ca="1">IF(AND($N118=JO$10,$AT118&lt;&gt;0),INDEX(i.LTWFeedLevels,$AT118,12),0)</f>
        <v>0</v>
      </c>
      <c r="JP118" s="457">
        <f t="shared" ca="1" si="649"/>
        <v>0</v>
      </c>
      <c r="JQ118" s="457">
        <f t="shared" ca="1" si="650"/>
        <v>0</v>
      </c>
      <c r="JR118" s="457">
        <f t="shared" ca="1" si="651"/>
        <v>0</v>
      </c>
      <c r="JS118" s="189">
        <f t="shared" ca="1" si="652"/>
        <v>0</v>
      </c>
      <c r="JT118" s="189">
        <f t="shared" ca="1" si="652"/>
        <v>0</v>
      </c>
      <c r="JU118" s="189">
        <f t="shared" ca="1" si="652"/>
        <v>0</v>
      </c>
      <c r="JV118" s="189">
        <f t="shared" ca="1" si="652"/>
        <v>0</v>
      </c>
      <c r="JW118" s="189">
        <f t="shared" ca="1" si="652"/>
        <v>0</v>
      </c>
      <c r="JX118" s="189">
        <f t="shared" ca="1" si="652"/>
        <v>0</v>
      </c>
      <c r="JY118" s="189">
        <f t="shared" ca="1" si="652"/>
        <v>0</v>
      </c>
      <c r="JZ118" s="189">
        <f t="shared" ca="1" si="652"/>
        <v>0</v>
      </c>
      <c r="KA118" s="189">
        <f t="shared" ca="1" si="652"/>
        <v>0</v>
      </c>
      <c r="KB118" s="189">
        <f t="shared" ca="1" si="652"/>
        <v>0</v>
      </c>
      <c r="KC118" s="189">
        <f t="shared" ca="1" si="653"/>
        <v>0</v>
      </c>
      <c r="KD118" s="189">
        <f t="shared" ca="1" si="653"/>
        <v>0</v>
      </c>
      <c r="KE118" s="189">
        <f t="shared" ca="1" si="653"/>
        <v>0</v>
      </c>
      <c r="KF118" s="189">
        <f t="shared" ca="1" si="653"/>
        <v>0</v>
      </c>
      <c r="KG118" s="189">
        <f t="shared" ca="1" si="653"/>
        <v>0</v>
      </c>
      <c r="KH118" s="189">
        <f t="shared" ca="1" si="653"/>
        <v>0</v>
      </c>
      <c r="KI118" s="189">
        <f t="shared" ca="1" si="653"/>
        <v>0</v>
      </c>
      <c r="KJ118" s="189">
        <f t="shared" ca="1" si="653"/>
        <v>0</v>
      </c>
      <c r="KK118" s="189">
        <f t="shared" ca="1" si="653"/>
        <v>0</v>
      </c>
      <c r="KL118" s="189">
        <f t="shared" ca="1" si="653"/>
        <v>0</v>
      </c>
      <c r="KM118" s="189">
        <f t="shared" ca="1" si="654"/>
        <v>0</v>
      </c>
      <c r="KN118" s="189">
        <f t="shared" ca="1" si="654"/>
        <v>0</v>
      </c>
      <c r="KO118" s="189">
        <f t="shared" ca="1" si="654"/>
        <v>0</v>
      </c>
      <c r="KP118" s="189">
        <f t="shared" ca="1" si="654"/>
        <v>0</v>
      </c>
      <c r="KQ118" s="189">
        <f t="shared" ca="1" si="654"/>
        <v>0</v>
      </c>
      <c r="KR118" s="189">
        <f t="shared" ca="1" si="654"/>
        <v>0</v>
      </c>
      <c r="KS118" s="189">
        <f t="shared" ca="1" si="654"/>
        <v>0</v>
      </c>
      <c r="KT118" s="189">
        <f t="shared" ca="1" si="654"/>
        <v>0</v>
      </c>
      <c r="KU118" s="189">
        <f t="shared" ca="1" si="654"/>
        <v>-1</v>
      </c>
      <c r="KV118" s="189">
        <f t="shared" ca="1" si="654"/>
        <v>-2</v>
      </c>
      <c r="KW118" s="189">
        <f t="shared" ca="1" si="655"/>
        <v>-1.5</v>
      </c>
      <c r="KX118" s="189">
        <f t="shared" ca="1" si="655"/>
        <v>-2</v>
      </c>
      <c r="KY118" s="189">
        <f t="shared" ca="1" si="655"/>
        <v>0</v>
      </c>
      <c r="KZ118" s="189">
        <f t="shared" ca="1" si="655"/>
        <v>0</v>
      </c>
      <c r="LA118" s="189">
        <f t="shared" ca="1" si="655"/>
        <v>0</v>
      </c>
      <c r="LB118" s="189">
        <f t="shared" ca="1" si="655"/>
        <v>0</v>
      </c>
      <c r="LC118" s="189">
        <f t="shared" ca="1" si="655"/>
        <v>0</v>
      </c>
      <c r="LD118" s="189">
        <f t="shared" ca="1" si="655"/>
        <v>0</v>
      </c>
      <c r="LE118" s="189">
        <f t="shared" ca="1" si="655"/>
        <v>0</v>
      </c>
      <c r="LF118" s="189">
        <f t="shared" ca="1" si="655"/>
        <v>0</v>
      </c>
      <c r="LG118" s="189">
        <f t="shared" ca="1" si="656"/>
        <v>0</v>
      </c>
      <c r="LH118" s="189">
        <f t="shared" ca="1" si="656"/>
        <v>0</v>
      </c>
      <c r="LI118" s="189">
        <f t="shared" ca="1" si="656"/>
        <v>0</v>
      </c>
      <c r="LJ118" s="189">
        <f t="shared" ca="1" si="656"/>
        <v>0</v>
      </c>
      <c r="LK118" s="189">
        <f t="shared" ca="1" si="656"/>
        <v>0</v>
      </c>
      <c r="LL118" s="189">
        <f t="shared" ca="1" si="656"/>
        <v>0</v>
      </c>
      <c r="LM118" s="189">
        <f t="shared" ca="1" si="656"/>
        <v>0</v>
      </c>
      <c r="LN118" s="189">
        <f t="shared" ca="1" si="656"/>
        <v>0</v>
      </c>
      <c r="LO118" s="189">
        <f t="shared" ca="1" si="656"/>
        <v>0</v>
      </c>
      <c r="LP118" s="189">
        <f t="shared" ca="1" si="656"/>
        <v>0</v>
      </c>
      <c r="LQ118" s="189">
        <f t="shared" ca="1" si="657"/>
        <v>0</v>
      </c>
      <c r="LR118" s="189">
        <f t="shared" ca="1" si="657"/>
        <v>0</v>
      </c>
      <c r="LS118" s="189">
        <f t="shared" ca="1" si="657"/>
        <v>0</v>
      </c>
      <c r="LT118" s="189">
        <f t="shared" ca="1" si="657"/>
        <v>0</v>
      </c>
      <c r="LU118" s="189">
        <f t="shared" ca="1" si="657"/>
        <v>0</v>
      </c>
      <c r="LV118" s="189">
        <f t="shared" ca="1" si="657"/>
        <v>0</v>
      </c>
      <c r="LW118" s="189">
        <f t="shared" ca="1" si="657"/>
        <v>0</v>
      </c>
      <c r="LX118" s="189">
        <f t="shared" ca="1" si="657"/>
        <v>0</v>
      </c>
      <c r="LY118" s="189">
        <f t="shared" ca="1" si="657"/>
        <v>0</v>
      </c>
      <c r="LZ118" s="189">
        <f t="shared" ca="1" si="657"/>
        <v>0</v>
      </c>
      <c r="MA118" s="189">
        <f t="shared" ca="1" si="658"/>
        <v>0</v>
      </c>
      <c r="MB118" s="189">
        <f t="shared" ca="1" si="658"/>
        <v>0</v>
      </c>
      <c r="MC118" s="189">
        <f t="shared" ca="1" si="658"/>
        <v>0</v>
      </c>
      <c r="MD118" s="189">
        <f t="shared" ca="1" si="658"/>
        <v>0</v>
      </c>
      <c r="ME118" s="189">
        <f t="shared" ca="1" si="658"/>
        <v>0</v>
      </c>
      <c r="MF118" s="189">
        <f t="shared" ca="1" si="658"/>
        <v>0</v>
      </c>
      <c r="MG118" s="189">
        <f t="shared" ca="1" si="658"/>
        <v>0</v>
      </c>
      <c r="MH118" s="189">
        <f t="shared" ca="1" si="658"/>
        <v>0</v>
      </c>
      <c r="MI118" s="189">
        <f t="shared" ca="1" si="658"/>
        <v>0</v>
      </c>
      <c r="MJ118" s="189">
        <f t="shared" ca="1" si="658"/>
        <v>0</v>
      </c>
      <c r="MK118" s="189">
        <f t="shared" ca="1" si="658"/>
        <v>0</v>
      </c>
      <c r="ML118" s="189">
        <f t="shared" ca="1" si="658"/>
        <v>0</v>
      </c>
      <c r="MM118" s="557">
        <f t="shared" ca="1" si="659"/>
        <v>0</v>
      </c>
      <c r="MN118" s="557">
        <f t="shared" ca="1" si="659"/>
        <v>0</v>
      </c>
      <c r="MO118" s="557">
        <f t="shared" ca="1" si="659"/>
        <v>0</v>
      </c>
      <c r="MP118" s="557">
        <f t="shared" ca="1" si="659"/>
        <v>0</v>
      </c>
      <c r="MQ118" s="557">
        <f t="shared" ca="1" si="659"/>
        <v>0</v>
      </c>
      <c r="MR118" s="557">
        <f t="shared" ca="1" si="659"/>
        <v>0</v>
      </c>
      <c r="MS118" s="557">
        <f t="shared" ca="1" si="659"/>
        <v>0</v>
      </c>
      <c r="MT118" s="557">
        <f t="shared" ca="1" si="659"/>
        <v>0</v>
      </c>
      <c r="MU118" s="557">
        <f t="shared" ca="1" si="659"/>
        <v>0</v>
      </c>
      <c r="MV118" s="557">
        <f t="shared" ca="1" si="659"/>
        <v>0</v>
      </c>
      <c r="MW118" s="557">
        <f t="shared" ca="1" si="660"/>
        <v>0</v>
      </c>
      <c r="MX118" s="557">
        <f t="shared" ca="1" si="660"/>
        <v>0</v>
      </c>
      <c r="MY118" s="557">
        <f t="shared" ca="1" si="660"/>
        <v>0</v>
      </c>
      <c r="MZ118" s="557">
        <f t="shared" ca="1" si="660"/>
        <v>0</v>
      </c>
      <c r="NA118" s="557">
        <f t="shared" ca="1" si="660"/>
        <v>0</v>
      </c>
      <c r="NB118" s="557">
        <f t="shared" ca="1" si="660"/>
        <v>0</v>
      </c>
      <c r="NC118" s="557">
        <f t="shared" ca="1" si="660"/>
        <v>0</v>
      </c>
      <c r="ND118" s="557">
        <f t="shared" ca="1" si="660"/>
        <v>0</v>
      </c>
      <c r="NE118" s="557">
        <f t="shared" ca="1" si="660"/>
        <v>0</v>
      </c>
      <c r="NF118" s="557">
        <f t="shared" ca="1" si="660"/>
        <v>0</v>
      </c>
      <c r="NG118" s="557">
        <f t="shared" ca="1" si="661"/>
        <v>0</v>
      </c>
      <c r="NH118" s="557">
        <f t="shared" ca="1" si="661"/>
        <v>0</v>
      </c>
      <c r="NI118" s="557">
        <f t="shared" ca="1" si="661"/>
        <v>0</v>
      </c>
      <c r="NJ118" s="557">
        <f t="shared" ca="1" si="661"/>
        <v>0</v>
      </c>
      <c r="NK118" s="557">
        <f t="shared" ca="1" si="661"/>
        <v>0</v>
      </c>
      <c r="NL118" s="557">
        <f t="shared" ca="1" si="661"/>
        <v>0</v>
      </c>
      <c r="NM118" s="557">
        <f t="shared" ca="1" si="661"/>
        <v>0</v>
      </c>
      <c r="NN118" s="557">
        <f t="shared" ca="1" si="661"/>
        <v>0</v>
      </c>
      <c r="NO118" s="557">
        <f t="shared" ca="1" si="661"/>
        <v>0</v>
      </c>
      <c r="NP118" s="557">
        <f t="shared" ca="1" si="661"/>
        <v>0</v>
      </c>
      <c r="NQ118" s="557">
        <f t="shared" ca="1" si="662"/>
        <v>0</v>
      </c>
      <c r="NR118" s="557">
        <f t="shared" ca="1" si="662"/>
        <v>0</v>
      </c>
      <c r="NS118" s="557">
        <f t="shared" ca="1" si="662"/>
        <v>0</v>
      </c>
      <c r="NT118" s="557">
        <f t="shared" ca="1" si="662"/>
        <v>0</v>
      </c>
      <c r="NU118" s="557">
        <f t="shared" ca="1" si="662"/>
        <v>0</v>
      </c>
      <c r="NV118" s="557">
        <f t="shared" ca="1" si="662"/>
        <v>0</v>
      </c>
      <c r="NW118" s="557">
        <f t="shared" ca="1" si="662"/>
        <v>0</v>
      </c>
      <c r="NX118" s="557">
        <f t="shared" ca="1" si="662"/>
        <v>0</v>
      </c>
      <c r="NY118" s="557">
        <f t="shared" ca="1" si="662"/>
        <v>0</v>
      </c>
      <c r="NZ118" s="557">
        <f t="shared" ca="1" si="662"/>
        <v>0</v>
      </c>
      <c r="OA118" s="557">
        <f t="shared" ca="1" si="663"/>
        <v>0</v>
      </c>
      <c r="OB118" s="557">
        <f t="shared" ca="1" si="663"/>
        <v>0</v>
      </c>
      <c r="OC118" s="557">
        <f t="shared" ca="1" si="663"/>
        <v>0</v>
      </c>
      <c r="OD118" s="557">
        <f t="shared" ca="1" si="663"/>
        <v>0</v>
      </c>
      <c r="OE118" s="557">
        <f t="shared" ca="1" si="663"/>
        <v>0</v>
      </c>
      <c r="OF118" s="557">
        <f t="shared" ca="1" si="663"/>
        <v>0</v>
      </c>
      <c r="OG118" s="557">
        <f t="shared" ca="1" si="663"/>
        <v>0</v>
      </c>
      <c r="OH118" s="557">
        <f t="shared" ca="1" si="663"/>
        <v>0</v>
      </c>
      <c r="OI118" s="557">
        <f t="shared" ca="1" si="663"/>
        <v>0</v>
      </c>
      <c r="OJ118" s="557">
        <f t="shared" ca="1" si="663"/>
        <v>0</v>
      </c>
      <c r="OK118" s="557">
        <f t="shared" ca="1" si="664"/>
        <v>0</v>
      </c>
      <c r="OL118" s="557">
        <f t="shared" ca="1" si="664"/>
        <v>0</v>
      </c>
      <c r="OM118" s="557">
        <f t="shared" ca="1" si="664"/>
        <v>0</v>
      </c>
      <c r="ON118" s="557">
        <f t="shared" ca="1" si="664"/>
        <v>0</v>
      </c>
      <c r="OO118" s="557">
        <f t="shared" ca="1" si="664"/>
        <v>0</v>
      </c>
      <c r="OP118" s="557">
        <f t="shared" ca="1" si="664"/>
        <v>0</v>
      </c>
      <c r="OQ118" s="557">
        <f t="shared" ca="1" si="664"/>
        <v>0</v>
      </c>
      <c r="OR118" s="557">
        <f t="shared" ca="1" si="664"/>
        <v>0</v>
      </c>
      <c r="OS118" s="557">
        <f t="shared" ca="1" si="664"/>
        <v>0</v>
      </c>
      <c r="OT118" s="557">
        <f t="shared" ca="1" si="664"/>
        <v>0</v>
      </c>
      <c r="OU118" s="557">
        <f t="shared" ca="1" si="665"/>
        <v>0</v>
      </c>
      <c r="OV118" s="557">
        <f t="shared" ca="1" si="665"/>
        <v>0</v>
      </c>
      <c r="OW118" s="557">
        <f t="shared" ca="1" si="665"/>
        <v>0</v>
      </c>
      <c r="OX118" s="557">
        <f t="shared" ca="1" si="665"/>
        <v>0</v>
      </c>
      <c r="OY118" s="557">
        <f t="shared" ca="1" si="665"/>
        <v>0</v>
      </c>
      <c r="OZ118" s="557">
        <f t="shared" ca="1" si="665"/>
        <v>0</v>
      </c>
      <c r="PA118" s="557">
        <f t="shared" ca="1" si="665"/>
        <v>0</v>
      </c>
      <c r="PB118" s="557">
        <f t="shared" ca="1" si="665"/>
        <v>0</v>
      </c>
      <c r="PC118" s="557">
        <f t="shared" ca="1" si="665"/>
        <v>0</v>
      </c>
      <c r="PD118" s="557">
        <f t="shared" ca="1" si="665"/>
        <v>0</v>
      </c>
      <c r="PE118" s="557">
        <f t="shared" ca="1" si="666"/>
        <v>0</v>
      </c>
      <c r="PF118" s="557">
        <f t="shared" ca="1" si="666"/>
        <v>0</v>
      </c>
      <c r="PG118" s="557">
        <f t="shared" ca="1" si="666"/>
        <v>0</v>
      </c>
      <c r="PH118" s="557">
        <f t="shared" ca="1" si="666"/>
        <v>0</v>
      </c>
      <c r="PI118" s="557">
        <f t="shared" ca="1" si="666"/>
        <v>0</v>
      </c>
      <c r="PJ118" s="557">
        <f t="shared" ca="1" si="666"/>
        <v>0</v>
      </c>
      <c r="PK118" s="557">
        <f t="shared" ca="1" si="666"/>
        <v>0</v>
      </c>
      <c r="PL118" s="557">
        <f t="shared" ca="1" si="666"/>
        <v>0</v>
      </c>
      <c r="PM118" s="557">
        <f t="shared" ca="1" si="666"/>
        <v>0</v>
      </c>
      <c r="PN118" s="557">
        <f t="shared" ca="1" si="666"/>
        <v>0</v>
      </c>
      <c r="PO118" s="557">
        <f t="shared" ca="1" si="667"/>
        <v>0</v>
      </c>
      <c r="PP118" s="557">
        <f t="shared" ca="1" si="667"/>
        <v>0</v>
      </c>
      <c r="PQ118" s="557">
        <f t="shared" ca="1" si="667"/>
        <v>0</v>
      </c>
      <c r="PR118" s="557">
        <f t="shared" ca="1" si="667"/>
        <v>0</v>
      </c>
      <c r="PS118" s="557">
        <f t="shared" ca="1" si="667"/>
        <v>0</v>
      </c>
      <c r="PT118" s="557">
        <f t="shared" ca="1" si="667"/>
        <v>0</v>
      </c>
      <c r="PU118" s="557">
        <f t="shared" ca="1" si="667"/>
        <v>0</v>
      </c>
      <c r="PV118" s="557">
        <f t="shared" ca="1" si="667"/>
        <v>0</v>
      </c>
      <c r="PW118" s="557">
        <f t="shared" ca="1" si="667"/>
        <v>0</v>
      </c>
      <c r="PX118" s="557">
        <f t="shared" ca="1" si="667"/>
        <v>0</v>
      </c>
      <c r="PY118" s="557">
        <f t="shared" ca="1" si="668"/>
        <v>0</v>
      </c>
      <c r="PZ118" s="557">
        <f t="shared" ca="1" si="668"/>
        <v>0</v>
      </c>
      <c r="QA118" s="557">
        <f t="shared" ca="1" si="668"/>
        <v>0</v>
      </c>
      <c r="QB118" s="557">
        <f t="shared" ca="1" si="668"/>
        <v>0</v>
      </c>
      <c r="QC118" s="557">
        <f t="shared" ca="1" si="668"/>
        <v>0</v>
      </c>
      <c r="QD118" s="557">
        <f t="shared" ca="1" si="668"/>
        <v>0</v>
      </c>
      <c r="QE118" s="557">
        <f t="shared" ca="1" si="668"/>
        <v>0</v>
      </c>
      <c r="QF118" s="557">
        <f t="shared" ca="1" si="668"/>
        <v>0</v>
      </c>
      <c r="QG118" s="557">
        <f t="shared" ca="1" si="668"/>
        <v>0</v>
      </c>
      <c r="QH118" s="557">
        <f t="shared" ca="1" si="668"/>
        <v>0</v>
      </c>
      <c r="QI118" s="557">
        <f t="shared" ca="1" si="669"/>
        <v>0</v>
      </c>
      <c r="QJ118" s="557">
        <f t="shared" ca="1" si="669"/>
        <v>0</v>
      </c>
      <c r="QK118" s="557">
        <f t="shared" ca="1" si="669"/>
        <v>0</v>
      </c>
      <c r="QL118" s="557">
        <f t="shared" ca="1" si="669"/>
        <v>0</v>
      </c>
      <c r="QM118" s="557">
        <f t="shared" ca="1" si="669"/>
        <v>0</v>
      </c>
      <c r="QN118" s="557">
        <f t="shared" ca="1" si="669"/>
        <v>0</v>
      </c>
      <c r="QO118" s="557">
        <f t="shared" ca="1" si="669"/>
        <v>0</v>
      </c>
      <c r="QP118" s="557">
        <f t="shared" ca="1" si="669"/>
        <v>0</v>
      </c>
      <c r="QQ118" s="557">
        <f t="shared" ca="1" si="669"/>
        <v>0</v>
      </c>
      <c r="QR118" s="557">
        <f t="shared" ca="1" si="669"/>
        <v>0</v>
      </c>
      <c r="QS118" s="557">
        <f t="shared" ca="1" si="670"/>
        <v>0</v>
      </c>
      <c r="QT118" s="557">
        <f t="shared" ca="1" si="670"/>
        <v>0</v>
      </c>
      <c r="QU118" s="557">
        <f t="shared" ca="1" si="670"/>
        <v>0</v>
      </c>
      <c r="QV118" s="557">
        <f t="shared" ca="1" si="670"/>
        <v>0</v>
      </c>
      <c r="QW118" s="557">
        <f t="shared" ca="1" si="670"/>
        <v>0</v>
      </c>
      <c r="QX118" s="557">
        <f t="shared" ca="1" si="670"/>
        <v>0</v>
      </c>
      <c r="QY118" s="557">
        <f t="shared" ca="1" si="670"/>
        <v>0</v>
      </c>
      <c r="QZ118" s="557">
        <f t="shared" ca="1" si="670"/>
        <v>0</v>
      </c>
      <c r="RA118" s="557">
        <f t="shared" ca="1" si="670"/>
        <v>0</v>
      </c>
      <c r="RB118" s="557">
        <f t="shared" ca="1" si="670"/>
        <v>0</v>
      </c>
      <c r="RC118" s="557">
        <f t="shared" ca="1" si="671"/>
        <v>0</v>
      </c>
      <c r="RD118" s="557">
        <f t="shared" ca="1" si="671"/>
        <v>0</v>
      </c>
      <c r="RE118" s="557">
        <f t="shared" ca="1" si="671"/>
        <v>0</v>
      </c>
      <c r="RF118" s="557">
        <f t="shared" ca="1" si="671"/>
        <v>0</v>
      </c>
      <c r="RG118" s="557">
        <f t="shared" ca="1" si="671"/>
        <v>0</v>
      </c>
      <c r="RH118" s="557">
        <f t="shared" ca="1" si="671"/>
        <v>0</v>
      </c>
      <c r="RI118" s="557">
        <f t="shared" ca="1" si="671"/>
        <v>0</v>
      </c>
      <c r="RJ118" s="557">
        <f t="shared" ca="1" si="671"/>
        <v>0</v>
      </c>
      <c r="RK118" s="557">
        <f t="shared" ca="1" si="671"/>
        <v>0</v>
      </c>
      <c r="RL118" s="557">
        <f t="shared" ca="1" si="671"/>
        <v>0</v>
      </c>
      <c r="RM118" s="557">
        <f t="shared" ca="1" si="672"/>
        <v>0</v>
      </c>
      <c r="RN118" s="557">
        <f t="shared" ca="1" si="672"/>
        <v>0</v>
      </c>
      <c r="RO118" s="557">
        <f t="shared" ca="1" si="672"/>
        <v>0</v>
      </c>
      <c r="RP118" s="557">
        <f t="shared" ca="1" si="672"/>
        <v>0</v>
      </c>
      <c r="RQ118" s="557">
        <f t="shared" ca="1" si="672"/>
        <v>0</v>
      </c>
      <c r="RR118" s="557">
        <f t="shared" ca="1" si="672"/>
        <v>0</v>
      </c>
      <c r="RS118" s="557">
        <f t="shared" ca="1" si="672"/>
        <v>0</v>
      </c>
      <c r="RT118" s="557">
        <f t="shared" ca="1" si="672"/>
        <v>0</v>
      </c>
      <c r="RU118" s="557">
        <f t="shared" ca="1" si="672"/>
        <v>0</v>
      </c>
      <c r="RV118" s="557">
        <f t="shared" ca="1" si="672"/>
        <v>0</v>
      </c>
      <c r="RW118" s="557">
        <f t="shared" ca="1" si="673"/>
        <v>0</v>
      </c>
      <c r="RX118" s="557">
        <f t="shared" ca="1" si="673"/>
        <v>0</v>
      </c>
      <c r="RY118" s="557">
        <f t="shared" ca="1" si="673"/>
        <v>0</v>
      </c>
      <c r="RZ118" s="557">
        <f t="shared" ca="1" si="673"/>
        <v>0</v>
      </c>
      <c r="SA118" s="557">
        <f t="shared" ca="1" si="673"/>
        <v>0</v>
      </c>
      <c r="SB118" s="557">
        <f t="shared" ca="1" si="673"/>
        <v>0</v>
      </c>
      <c r="SC118" s="557">
        <f t="shared" ca="1" si="673"/>
        <v>0</v>
      </c>
      <c r="SD118" s="557">
        <f t="shared" ca="1" si="673"/>
        <v>0</v>
      </c>
      <c r="SE118" s="557">
        <f t="shared" ca="1" si="673"/>
        <v>0</v>
      </c>
      <c r="SF118" s="557">
        <f t="shared" ca="1" si="673"/>
        <v>0</v>
      </c>
      <c r="SG118" s="557">
        <f t="shared" ca="1" si="674"/>
        <v>0</v>
      </c>
      <c r="SH118" s="557">
        <f t="shared" ca="1" si="674"/>
        <v>0</v>
      </c>
      <c r="SI118" s="557">
        <f t="shared" ca="1" si="674"/>
        <v>0</v>
      </c>
      <c r="SJ118" s="557">
        <f t="shared" ca="1" si="674"/>
        <v>0</v>
      </c>
      <c r="SK118" s="557">
        <f t="shared" ca="1" si="674"/>
        <v>0</v>
      </c>
      <c r="SL118" s="557">
        <f t="shared" ca="1" si="674"/>
        <v>0</v>
      </c>
      <c r="SM118" s="557">
        <f t="shared" ca="1" si="674"/>
        <v>0</v>
      </c>
      <c r="SN118" s="557">
        <f t="shared" ca="1" si="674"/>
        <v>0</v>
      </c>
      <c r="SO118" s="557">
        <f t="shared" ca="1" si="674"/>
        <v>0</v>
      </c>
      <c r="SP118" s="557">
        <f t="shared" ca="1" si="674"/>
        <v>0</v>
      </c>
      <c r="SQ118" s="557">
        <f t="shared" ca="1" si="675"/>
        <v>0</v>
      </c>
      <c r="SR118" s="557">
        <f t="shared" ca="1" si="675"/>
        <v>0</v>
      </c>
      <c r="SS118" s="557">
        <f t="shared" ca="1" si="675"/>
        <v>0</v>
      </c>
      <c r="ST118" s="557">
        <f t="shared" ca="1" si="675"/>
        <v>0</v>
      </c>
      <c r="SU118" s="557">
        <f t="shared" ca="1" si="675"/>
        <v>0</v>
      </c>
      <c r="SV118" s="557">
        <f t="shared" ca="1" si="675"/>
        <v>0</v>
      </c>
      <c r="SW118" s="557">
        <f t="shared" ca="1" si="675"/>
        <v>0</v>
      </c>
      <c r="SX118" s="557">
        <f t="shared" ca="1" si="675"/>
        <v>0</v>
      </c>
      <c r="SY118" s="557">
        <f t="shared" ca="1" si="675"/>
        <v>0</v>
      </c>
      <c r="SZ118" s="557">
        <f t="shared" ca="1" si="675"/>
        <v>0</v>
      </c>
      <c r="TA118" s="557">
        <f t="shared" ca="1" si="676"/>
        <v>0</v>
      </c>
      <c r="TB118" s="557">
        <f t="shared" ca="1" si="676"/>
        <v>0</v>
      </c>
      <c r="TC118" s="557">
        <f t="shared" ca="1" si="676"/>
        <v>0</v>
      </c>
      <c r="TD118" s="557">
        <f t="shared" ca="1" si="676"/>
        <v>0</v>
      </c>
      <c r="TE118" s="557">
        <f t="shared" ca="1" si="676"/>
        <v>0</v>
      </c>
      <c r="TF118" s="557">
        <f t="shared" ca="1" si="676"/>
        <v>0</v>
      </c>
      <c r="TG118" s="557">
        <f t="shared" ca="1" si="676"/>
        <v>0</v>
      </c>
      <c r="TH118" s="557">
        <f t="shared" ca="1" si="676"/>
        <v>0</v>
      </c>
      <c r="TI118" s="557">
        <f t="shared" ca="1" si="676"/>
        <v>0</v>
      </c>
      <c r="TJ118" s="557">
        <f t="shared" ca="1" si="676"/>
        <v>0</v>
      </c>
      <c r="TK118" s="557">
        <f t="shared" ca="1" si="677"/>
        <v>0</v>
      </c>
      <c r="TL118" s="557">
        <f t="shared" ca="1" si="677"/>
        <v>0</v>
      </c>
      <c r="TM118" s="557">
        <f t="shared" ca="1" si="677"/>
        <v>0</v>
      </c>
      <c r="TN118" s="557">
        <f t="shared" ca="1" si="677"/>
        <v>0</v>
      </c>
      <c r="TO118" s="557">
        <f t="shared" ca="1" si="677"/>
        <v>0</v>
      </c>
      <c r="TP118" s="557">
        <f t="shared" ca="1" si="677"/>
        <v>0</v>
      </c>
      <c r="TQ118" s="557">
        <f t="shared" ca="1" si="677"/>
        <v>0</v>
      </c>
      <c r="TR118" s="557">
        <f t="shared" ca="1" si="677"/>
        <v>0</v>
      </c>
      <c r="TS118" s="557">
        <f t="shared" ca="1" si="677"/>
        <v>0</v>
      </c>
      <c r="TT118" s="557">
        <f t="shared" ca="1" si="677"/>
        <v>0</v>
      </c>
      <c r="TU118" s="557">
        <f t="shared" ca="1" si="678"/>
        <v>0</v>
      </c>
      <c r="TV118" s="557">
        <f t="shared" ca="1" si="678"/>
        <v>0</v>
      </c>
      <c r="TW118" s="557">
        <f t="shared" ca="1" si="678"/>
        <v>0</v>
      </c>
      <c r="TX118" s="557">
        <f t="shared" ca="1" si="678"/>
        <v>0</v>
      </c>
      <c r="TY118" s="557">
        <f t="shared" ca="1" si="678"/>
        <v>0</v>
      </c>
      <c r="TZ118" s="557">
        <f t="shared" ca="1" si="678"/>
        <v>0</v>
      </c>
      <c r="UA118" s="557">
        <f t="shared" ca="1" si="678"/>
        <v>0</v>
      </c>
      <c r="UB118" s="557">
        <f t="shared" ca="1" si="678"/>
        <v>0</v>
      </c>
      <c r="UC118" s="557">
        <f t="shared" ca="1" si="678"/>
        <v>0</v>
      </c>
      <c r="UD118" s="557">
        <f t="shared" ca="1" si="678"/>
        <v>0</v>
      </c>
      <c r="UE118" s="557">
        <f t="shared" ca="1" si="679"/>
        <v>0</v>
      </c>
      <c r="UF118" s="557">
        <f t="shared" ca="1" si="679"/>
        <v>0</v>
      </c>
      <c r="UG118" s="557">
        <f t="shared" ca="1" si="679"/>
        <v>0</v>
      </c>
      <c r="UH118" s="557">
        <f t="shared" ca="1" si="679"/>
        <v>0</v>
      </c>
      <c r="UI118" s="557">
        <f t="shared" ca="1" si="679"/>
        <v>0</v>
      </c>
      <c r="UJ118" s="557">
        <f t="shared" ca="1" si="679"/>
        <v>0</v>
      </c>
      <c r="UK118" s="557">
        <f t="shared" ca="1" si="679"/>
        <v>0</v>
      </c>
      <c r="UL118" s="557">
        <f t="shared" ca="1" si="679"/>
        <v>0</v>
      </c>
      <c r="UM118" s="557">
        <f t="shared" ca="1" si="679"/>
        <v>0</v>
      </c>
      <c r="UN118" s="557">
        <f t="shared" ca="1" si="679"/>
        <v>0</v>
      </c>
      <c r="UO118" s="557">
        <f t="shared" ca="1" si="680"/>
        <v>0</v>
      </c>
      <c r="UP118" s="557">
        <f t="shared" ca="1" si="680"/>
        <v>0</v>
      </c>
      <c r="UQ118" s="557">
        <f t="shared" ca="1" si="680"/>
        <v>0</v>
      </c>
      <c r="UR118" s="557">
        <f t="shared" ca="1" si="680"/>
        <v>0</v>
      </c>
      <c r="US118" s="557">
        <f t="shared" ca="1" si="680"/>
        <v>0</v>
      </c>
      <c r="UT118" s="557">
        <f t="shared" ca="1" si="680"/>
        <v>0</v>
      </c>
      <c r="UU118" s="557">
        <f t="shared" ca="1" si="680"/>
        <v>0</v>
      </c>
      <c r="UV118" s="557">
        <f t="shared" ca="1" si="680"/>
        <v>0</v>
      </c>
      <c r="UW118" s="557">
        <f t="shared" ca="1" si="680"/>
        <v>0</v>
      </c>
      <c r="UX118" s="557">
        <f t="shared" ca="1" si="680"/>
        <v>0</v>
      </c>
      <c r="UY118" s="557">
        <f t="shared" ca="1" si="681"/>
        <v>0</v>
      </c>
      <c r="UZ118" s="557">
        <f t="shared" ca="1" si="681"/>
        <v>0</v>
      </c>
      <c r="VA118" s="557">
        <f t="shared" ca="1" si="681"/>
        <v>0</v>
      </c>
      <c r="VB118" s="557">
        <f t="shared" ca="1" si="681"/>
        <v>0</v>
      </c>
      <c r="VC118" s="557">
        <f t="shared" ca="1" si="681"/>
        <v>0</v>
      </c>
      <c r="VD118" s="557">
        <f t="shared" ca="1" si="681"/>
        <v>0</v>
      </c>
      <c r="VE118" s="557">
        <f t="shared" ca="1" si="681"/>
        <v>0</v>
      </c>
      <c r="VF118" s="557">
        <f t="shared" ca="1" si="681"/>
        <v>0</v>
      </c>
      <c r="VG118" s="557">
        <f t="shared" ca="1" si="681"/>
        <v>0</v>
      </c>
      <c r="VH118" s="557">
        <f t="shared" ca="1" si="681"/>
        <v>0</v>
      </c>
      <c r="VI118" s="557">
        <f t="shared" ca="1" si="681"/>
        <v>0</v>
      </c>
      <c r="VJ118" s="189">
        <f t="shared" ca="1" si="682"/>
        <v>0</v>
      </c>
      <c r="VK118" s="189">
        <f t="shared" ca="1" si="682"/>
        <v>0</v>
      </c>
      <c r="VL118" s="189">
        <f t="shared" ca="1" si="682"/>
        <v>0</v>
      </c>
      <c r="VM118" s="189">
        <f t="shared" ca="1" si="682"/>
        <v>0</v>
      </c>
      <c r="VN118" s="189">
        <f t="shared" ca="1" si="682"/>
        <v>0</v>
      </c>
      <c r="VO118" s="230">
        <f t="shared" ca="1" si="683"/>
        <v>0</v>
      </c>
      <c r="VP118" s="189">
        <f t="shared" ca="1" si="684"/>
        <v>0</v>
      </c>
      <c r="VQ118" s="189">
        <f t="shared" ca="1" si="684"/>
        <v>0</v>
      </c>
      <c r="VR118" s="189">
        <f t="shared" ca="1" si="684"/>
        <v>0</v>
      </c>
      <c r="VS118" s="189">
        <f t="shared" ca="1" si="684"/>
        <v>0</v>
      </c>
      <c r="VT118" s="189">
        <f t="shared" ca="1" si="684"/>
        <v>0</v>
      </c>
      <c r="VU118" s="230">
        <f t="shared" ca="1" si="685"/>
        <v>0</v>
      </c>
      <c r="VV118" s="231">
        <f t="shared" ca="1" si="686"/>
        <v>0</v>
      </c>
      <c r="VW118" s="231">
        <f t="shared" ca="1" si="686"/>
        <v>0</v>
      </c>
      <c r="VX118" s="231">
        <f t="shared" ca="1" si="686"/>
        <v>0</v>
      </c>
      <c r="VY118" s="231">
        <f t="shared" ca="1" si="686"/>
        <v>0</v>
      </c>
      <c r="VZ118" s="544">
        <f t="shared" ca="1" si="687"/>
        <v>0</v>
      </c>
      <c r="WA118" s="231">
        <f t="shared" ca="1" si="688"/>
        <v>0</v>
      </c>
      <c r="WB118" s="231">
        <f t="shared" ca="1" si="688"/>
        <v>0</v>
      </c>
      <c r="WC118" s="231">
        <f t="shared" ca="1" si="688"/>
        <v>0</v>
      </c>
      <c r="WD118" s="231">
        <f t="shared" ca="1" si="688"/>
        <v>0</v>
      </c>
      <c r="WE118" s="544">
        <f t="shared" ca="1" si="689"/>
        <v>0</v>
      </c>
      <c r="WF118" s="544">
        <f t="shared" ca="1" si="689"/>
        <v>0</v>
      </c>
      <c r="WG118" s="544">
        <f t="shared" ca="1" si="689"/>
        <v>0</v>
      </c>
      <c r="WH118" s="544">
        <f t="shared" ca="1" si="689"/>
        <v>0</v>
      </c>
      <c r="WI118" s="544">
        <f t="shared" ca="1" si="689"/>
        <v>0</v>
      </c>
      <c r="WJ118" s="544">
        <f t="shared" ca="1" si="689"/>
        <v>0</v>
      </c>
      <c r="WK118" s="544">
        <f t="shared" ca="1" si="689"/>
        <v>0</v>
      </c>
      <c r="WL118" s="535" cm="1">
        <f t="array" aca="1" ref="WL118" ca="1">INDEX(WL$13:WL117,$B118+1,1)</f>
        <v>0</v>
      </c>
      <c r="WM118" s="411">
        <f t="shared" ca="1" si="690"/>
        <v>43</v>
      </c>
      <c r="WN118" s="18"/>
      <c r="WO118" s="535" cm="1">
        <f t="array" aca="1" ref="WO118" ca="1">INDEX(WO$13:WO117,$B118+1,1)</f>
        <v>0</v>
      </c>
      <c r="WP118" s="411">
        <f t="shared" si="691"/>
        <v>0</v>
      </c>
      <c r="WQ118" s="535" cm="1">
        <f t="array" aca="1" ref="WQ118" ca="1">INDEX(WQ$13:WQ117,$B118+1,1)</f>
        <v>0</v>
      </c>
      <c r="WR118" s="535" t="str" cm="1">
        <f t="array" aca="1" ref="WR118" ca="1">INDEX(WR$13:WR117,$B118+1,1)</f>
        <v>-</v>
      </c>
      <c r="WS118" s="535" t="str" cm="1">
        <f t="array" aca="1" ref="WS118" ca="1">INDEX(WS$13:WS117,$B118+1,1)</f>
        <v>-</v>
      </c>
      <c r="WT118" s="535" t="str" cm="1">
        <f t="array" aca="1" ref="WT118" ca="1">INDEX(WT$13:WT117,$B118+1,1)</f>
        <v>-</v>
      </c>
      <c r="WU118" s="535" t="str" cm="1">
        <f t="array" aca="1" ref="WU118" ca="1">INDEX(WU$13:WU117,$B118+1,1)</f>
        <v>-</v>
      </c>
      <c r="WV118" s="535" t="str" cm="1">
        <f t="array" aca="1" ref="WV118" ca="1">INDEX(WV$13:WV117,$B118+1,1)</f>
        <v>-</v>
      </c>
      <c r="WW118" s="535" t="str" cm="1">
        <f t="array" aca="1" ref="WW118" ca="1">INDEX(WW$13:WW117,$B118+1,1)</f>
        <v>-</v>
      </c>
      <c r="WX118" s="535" t="str" cm="1">
        <f t="array" aca="1" ref="WX118" ca="1">INDEX(WX$13:WX117,$B118+1,1)</f>
        <v>-</v>
      </c>
      <c r="WY118" s="535" t="str" cm="1">
        <f t="array" aca="1" ref="WY118" ca="1">INDEX(WY$13:WY117,$B118+1,1)</f>
        <v>-</v>
      </c>
      <c r="WZ118" s="535" t="str" cm="1">
        <f t="array" aca="1" ref="WZ118" ca="1">INDEX(WZ$13:WZ117,$B118+1,1)</f>
        <v>-</v>
      </c>
      <c r="XA118" s="535" t="str" cm="1">
        <f t="array" aca="1" ref="XA118" ca="1">INDEX(XA$13:XA117,$B118+1,1)</f>
        <v>-</v>
      </c>
      <c r="XB118" s="535" t="str" cm="1">
        <f t="array" aca="1" ref="XB118" ca="1">INDEX(XB$13:XB117,$B118+1,1)</f>
        <v>-</v>
      </c>
      <c r="XC118" s="535" t="str" cm="1">
        <f t="array" aca="1" ref="XC118" ca="1">INDEX(XC$13:XC117,$B118+1,1)</f>
        <v>-</v>
      </c>
      <c r="XD118" s="535" t="str" cm="1">
        <f t="array" aca="1" ref="XD118" ca="1">INDEX(XD$13:XD117,$B118+1,1)</f>
        <v>-</v>
      </c>
      <c r="XE118" s="535" t="str" cm="1">
        <f t="array" aca="1" ref="XE118" ca="1">INDEX(XE$13:XE117,$B118+1,1)</f>
        <v>-</v>
      </c>
      <c r="XF118" s="535" t="str" cm="1">
        <f t="array" aca="1" ref="XF118" ca="1">INDEX(XF$13:XF117,$B118+1,1)</f>
        <v>-</v>
      </c>
      <c r="XG118" s="535" t="str" cm="1">
        <f t="array" aca="1" ref="XG118" ca="1">INDEX(XG$13:XG117,$B118+1,1)</f>
        <v>-</v>
      </c>
      <c r="XH118" s="18"/>
      <c r="XI118" s="411" t="b">
        <f t="shared" ca="1" si="692"/>
        <v>0</v>
      </c>
      <c r="XJ118" s="411" t="str">
        <f t="shared" ca="1" si="693"/>
        <v>-</v>
      </c>
      <c r="XK118" s="535" t="str" cm="1">
        <f t="array" aca="1" ref="XK118" ca="1">INDEX(XK$13:XK117,$B118+1,1)</f>
        <v>-</v>
      </c>
      <c r="XL118" s="535" t="str" cm="1">
        <f t="array" aca="1" ref="XL118" ca="1">INDEX(XL$13:XL117,$B118+1,1)</f>
        <v>-</v>
      </c>
      <c r="XM118" s="535" t="str" cm="1">
        <f t="array" aca="1" ref="XM118" ca="1">INDEX(XM$13:XM117,$B118+1,1)</f>
        <v>-</v>
      </c>
      <c r="XN118" s="545" cm="1">
        <f t="array" aca="1" ref="XN118" ca="1">INDEX(i.AgeJ,$AD118,1)</f>
        <v>14</v>
      </c>
      <c r="XO118" s="535" t="str" cm="1">
        <f t="array" aca="1" ref="XO118" ca="1">INDEX(XO$13:XO117,$B118+1,1)</f>
        <v>-</v>
      </c>
      <c r="XP118" s="411" t="str">
        <f t="shared" ca="1" si="694"/>
        <v>-</v>
      </c>
      <c r="XQ118" s="411" t="str">
        <f t="shared" ca="1" si="694"/>
        <v>-</v>
      </c>
      <c r="XR118" s="535" t="str" cm="1">
        <f t="array" aca="1" ref="XR118" ca="1">INDEX(XR$13:XR117,$B118+1,1)</f>
        <v>-</v>
      </c>
      <c r="XS118" s="535" t="str" cm="1">
        <f t="array" aca="1" ref="XS118" ca="1">INDEX(XS$13:XS117,$B118+1,1)</f>
        <v>-</v>
      </c>
      <c r="XT118" s="535" t="str" cm="1">
        <f t="array" aca="1" ref="XT118" ca="1">INDEX(XT$13:XT117,$B118+1,1)</f>
        <v>-</v>
      </c>
      <c r="XU118" s="535" t="str" cm="1">
        <f t="array" aca="1" ref="XU118" ca="1">INDEX(XU$13:XU117,$B118+1,1)</f>
        <v>-</v>
      </c>
      <c r="XV118" s="535" t="str" cm="1">
        <f t="array" aca="1" ref="XV118" ca="1">INDEX(XV$13:XV117,$B118+1,1)</f>
        <v>-</v>
      </c>
      <c r="XW118" s="535" t="b" cm="1">
        <f t="array" aca="1" ref="XW118" ca="1">INDEX(XW$13:XW117,$B118+1,1)</f>
        <v>1</v>
      </c>
      <c r="XX118" s="535" t="str" cm="1">
        <f t="array" aca="1" ref="XX118" ca="1">INDEX(XX$13:XX117,$B118+1,1)</f>
        <v>-</v>
      </c>
      <c r="XY118" s="535" cm="1">
        <f t="array" aca="1" ref="XY118" ca="1">INDEX(XY$13:XY117,$B118+1,1)</f>
        <v>0</v>
      </c>
      <c r="XZ118" s="535" cm="1">
        <f t="array" aca="1" ref="XZ118" ca="1">INDEX(XZ$13:XZ117,$B118+1,1)</f>
        <v>0</v>
      </c>
      <c r="YA118" s="535" cm="1">
        <f t="array" aca="1" ref="YA118" ca="1">INDEX(YA$13:YA117,$B118+1,1)</f>
        <v>0</v>
      </c>
      <c r="YB118" s="18"/>
      <c r="YC118" s="411">
        <f t="shared" si="695"/>
        <v>50</v>
      </c>
      <c r="YD118" s="411">
        <f t="shared" si="695"/>
        <v>50</v>
      </c>
      <c r="YE118" s="411">
        <f t="shared" si="695"/>
        <v>50</v>
      </c>
      <c r="YF118" s="411">
        <f t="shared" si="695"/>
        <v>50</v>
      </c>
      <c r="YG118" s="535" cm="1">
        <f t="array" aca="1" ref="YG118" ca="1">INDEX(YG$13:YG117,$B118+1,1)</f>
        <v>1</v>
      </c>
      <c r="YH118" s="535" cm="1">
        <f t="array" aca="1" ref="YH118" ca="1">INDEX(YH$13:YH117,$B118+1,1)</f>
        <v>1</v>
      </c>
      <c r="YI118" s="535" cm="1">
        <f t="array" aca="1" ref="YI118" ca="1">INDEX(YI$13:YI117,$B118+1,1)</f>
        <v>1</v>
      </c>
      <c r="YJ118" s="535" cm="1">
        <f t="array" aca="1" ref="YJ118" ca="1">INDEX(YJ$13:YJ117,$B118+1,1)</f>
        <v>1</v>
      </c>
      <c r="YK118" s="535" t="str" cm="1">
        <f t="array" aca="1" ref="YK118" ca="1">INDEX(YK$13:YK117,$B118+1,1)</f>
        <v>-</v>
      </c>
      <c r="YL118" s="535" cm="1">
        <f t="array" aca="1" ref="YL118" ca="1">INDEX(YL$13:YL117,$B118+1,1)</f>
        <v>4.8811</v>
      </c>
      <c r="YM118" s="535" t="str" cm="1">
        <f t="array" aca="1" ref="YM118" ca="1">INDEX(YM$13:YM117,$B118+1,1)</f>
        <v>-</v>
      </c>
      <c r="YN118" s="535" cm="1">
        <f t="array" aca="1" ref="YN118" ca="1">INDEX(YN$13:YN117,$B118+1,1)</f>
        <v>0</v>
      </c>
      <c r="YO118" s="535" t="str" cm="1">
        <f t="array" aca="1" ref="YO118" ca="1">INDEX(YO$13:YO117,$B118+1,1)</f>
        <v>-</v>
      </c>
      <c r="YP118" s="535" cm="1">
        <f t="array" aca="1" ref="YP118" ca="1">INDEX(YP$13:YP117,$B118+1,1)</f>
        <v>0</v>
      </c>
      <c r="YQ118" s="535" cm="1">
        <f t="array" aca="1" ref="YQ118" ca="1">INDEX(YQ$13:YQ117,$B118+1,1)</f>
        <v>1.3333333333333333</v>
      </c>
      <c r="YR118" s="18"/>
      <c r="YS118" s="535" cm="1">
        <f t="array" aca="1" ref="YS118" ca="1">INDEX(YS$13:YS117,$B118+1,1)</f>
        <v>8500000</v>
      </c>
      <c r="YT118" s="411">
        <f t="shared" ca="1" si="696"/>
        <v>1</v>
      </c>
      <c r="YU118" s="18"/>
      <c r="YV118" s="535" t="str" cm="1">
        <f t="array" aca="1" ref="YV118" ca="1">INDEX(YV$13:YV117,$B118+1,1)</f>
        <v>-</v>
      </c>
      <c r="YW118" s="535" t="str" cm="1">
        <f t="array" aca="1" ref="YW118" ca="1">INDEX(YW$13:YW117,$B118+1,1)</f>
        <v>-</v>
      </c>
      <c r="YX118" s="535" t="str" cm="1">
        <f t="array" aca="1" ref="YX118" ca="1">INDEX(YX$13:YX117,$B118+1,1)</f>
        <v>-</v>
      </c>
      <c r="YY118" s="535" t="str" cm="1">
        <f t="array" aca="1" ref="YY118" ca="1">INDEX(YY$13:YY117,$B118+1,1)</f>
        <v>-</v>
      </c>
      <c r="YZ118" s="535" t="str" cm="1">
        <f t="array" aca="1" ref="YZ118" ca="1">INDEX(YZ$13:YZ117,$B118+1,1)</f>
        <v>-</v>
      </c>
      <c r="ZA118" s="535" t="str" cm="1">
        <f t="array" aca="1" ref="ZA118" ca="1">INDEX(ZA$13:ZA117,$B118+1,1)</f>
        <v>-</v>
      </c>
      <c r="ZB118" s="535" t="str" cm="1">
        <f t="array" aca="1" ref="ZB118" ca="1">INDEX(ZB$13:ZB117,$B118+1,1)</f>
        <v>-</v>
      </c>
      <c r="ZC118" s="535" t="str" cm="1">
        <f t="array" aca="1" ref="ZC118" ca="1">INDEX(ZC$13:ZC117,$B118+1,1)</f>
        <v>-</v>
      </c>
      <c r="ZD118" s="535" t="str" cm="1">
        <f t="array" aca="1" ref="ZD118" ca="1">INDEX(ZD$13:ZD117,$B118+1,1)</f>
        <v>-</v>
      </c>
      <c r="ZE118" s="543">
        <f t="shared" ca="1" si="697"/>
        <v>659</v>
      </c>
      <c r="ZF118" s="543">
        <f t="shared" ca="1" si="697"/>
        <v>693</v>
      </c>
      <c r="ZG118" s="543">
        <f t="shared" ca="1" si="697"/>
        <v>728</v>
      </c>
      <c r="ZH118" s="459">
        <f t="shared" ca="1" si="698"/>
        <v>483</v>
      </c>
      <c r="ZI118" s="459">
        <f t="shared" ca="1" si="698"/>
        <v>518</v>
      </c>
      <c r="ZJ118" s="459">
        <f t="shared" ca="1" si="698"/>
        <v>553</v>
      </c>
      <c r="ZK118" s="459">
        <f t="shared" ca="1" si="699"/>
        <v>399</v>
      </c>
      <c r="ZL118" s="459">
        <f t="shared" ca="1" si="699"/>
        <v>434</v>
      </c>
      <c r="ZM118" s="459">
        <f t="shared" ca="1" si="699"/>
        <v>469</v>
      </c>
      <c r="ZN118" s="535" t="str" cm="1">
        <f t="array" aca="1" ref="ZN118" ca="1">INDEX(ZN$13:ZN117,$B118+1,1)</f>
        <v>-</v>
      </c>
      <c r="ZO118" s="535" t="str" cm="1">
        <f t="array" aca="1" ref="ZO118" ca="1">INDEX(ZO$13:ZO117,$B118+1,1)</f>
        <v>-</v>
      </c>
      <c r="ZP118" s="535" t="str" cm="1">
        <f t="array" aca="1" ref="ZP118" ca="1">INDEX(ZP$13:ZP117,$B118+1,1)</f>
        <v>-</v>
      </c>
      <c r="ZQ118" s="535" t="str" cm="1">
        <f t="array" aca="1" ref="ZQ118" ca="1">INDEX(ZQ$13:ZQ117,$B118+1,1)</f>
        <v>-</v>
      </c>
      <c r="ZR118" s="535" t="str" cm="1">
        <f t="array" aca="1" ref="ZR118" ca="1">INDEX(ZR$13:ZR117,$B118+1,1)</f>
        <v>-</v>
      </c>
      <c r="ZS118" s="535" t="str" cm="1">
        <f t="array" aca="1" ref="ZS118" ca="1">INDEX(ZS$13:ZS117,$B118+1,1)</f>
        <v>-</v>
      </c>
      <c r="ZT118" s="535" t="str" cm="1">
        <f t="array" aca="1" ref="ZT118" ca="1">INDEX(ZT$13:ZT117,$B118+1,1)</f>
        <v>-</v>
      </c>
      <c r="ZU118" s="535" t="str" cm="1">
        <f t="array" aca="1" ref="ZU118" ca="1">INDEX(ZU$13:ZU117,$B118+1,1)</f>
        <v>-</v>
      </c>
      <c r="ZV118" s="535" t="str" cm="1">
        <f t="array" aca="1" ref="ZV118" ca="1">INDEX(ZV$13:ZV117,$B118+1,1)</f>
        <v>-</v>
      </c>
      <c r="ZW118" s="535" t="str" cm="1">
        <f t="array" aca="1" ref="ZW118" ca="1">INDEX(ZW$13:ZW117,$B118+1,1)</f>
        <v>-</v>
      </c>
      <c r="ZX118" s="535" t="str" cm="1">
        <f t="array" aca="1" ref="ZX118" ca="1">INDEX(ZX$13:ZX117,$B118+1,1)</f>
        <v>-</v>
      </c>
      <c r="ZY118" s="535" t="str" cm="1">
        <f t="array" aca="1" ref="ZY118" ca="1">INDEX(ZY$13:ZY117,$B118+1,1)</f>
        <v>-</v>
      </c>
      <c r="ZZ118" s="535" t="str" cm="1">
        <f t="array" aca="1" ref="ZZ118" ca="1">INDEX(ZZ$13:ZZ117,$B118+1,1)</f>
        <v>-</v>
      </c>
      <c r="AAA118" s="535" t="str" cm="1">
        <f t="array" aca="1" ref="AAA118" ca="1">INDEX(AAA$13:AAA117,$B118+1,1)</f>
        <v>-</v>
      </c>
      <c r="AAB118" s="535" cm="1">
        <f t="array" aca="1" ref="AAB118" ca="1">INDEX(AAB$13:AAB117,$B118+1,1)</f>
        <v>0</v>
      </c>
      <c r="AAC118" s="535" t="str" cm="1">
        <f t="array" aca="1" ref="AAC118" ca="1">INDEX(AAC$13:AAC117,$B118+1,1)</f>
        <v>-</v>
      </c>
      <c r="AAD118" s="535" t="str" cm="1">
        <f t="array" aca="1" ref="AAD118" ca="1">INDEX(AAD$13:AAD117,$B118+1,1)</f>
        <v>-</v>
      </c>
      <c r="AAE118" s="535" t="str" cm="1">
        <f t="array" aca="1" ref="AAE118" ca="1">INDEX(AAE$13:AAE117,$B118+1,1)</f>
        <v>-</v>
      </c>
      <c r="AAF118" s="535" t="str" cm="1">
        <f t="array" aca="1" ref="AAF118" ca="1">INDEX(AAF$13:AAF117,$B118+1,1)</f>
        <v>-</v>
      </c>
      <c r="AAG118" s="535" t="str" cm="1">
        <f t="array" aca="1" ref="AAG118" ca="1">INDEX(AAG$13:AAG117,$B118+1,1)</f>
        <v>-</v>
      </c>
      <c r="AAH118" s="535" cm="1">
        <f t="array" aca="1" ref="AAH118" ca="1">INDEX(AAH$13:AAH117,$B118+1,1)</f>
        <v>0</v>
      </c>
      <c r="AAI118" s="535" t="str" cm="1">
        <f t="array" aca="1" ref="AAI118" ca="1">INDEX(AAI$13:AAI117,$B118+1,1)</f>
        <v>-</v>
      </c>
      <c r="AAJ118" s="535" t="str" cm="1">
        <f t="array" aca="1" ref="AAJ118" ca="1">INDEX(AAJ$13:AAJ117,$B118+1,1)</f>
        <v>-</v>
      </c>
      <c r="AAK118" s="535" t="str" cm="1">
        <f t="array" aca="1" ref="AAK118" ca="1">INDEX(AAK$13:AAK117,$B118+1,1)</f>
        <v>-</v>
      </c>
      <c r="AAL118" s="535" cm="1">
        <f t="array" aca="1" ref="AAL118" ca="1">INDEX(AAL$13:AAL117,$B118+1,1)</f>
        <v>1</v>
      </c>
      <c r="AAM118" s="535" cm="1">
        <f t="array" aca="1" ref="AAM118" ca="1">INDEX(AAM$13:AAM117,$B118+1,1)</f>
        <v>1</v>
      </c>
      <c r="AAN118" s="535" t="str" cm="1">
        <f t="array" aca="1" ref="AAN118" ca="1">INDEX(AAN$13:AAN117,$B118+1,1)</f>
        <v>-</v>
      </c>
      <c r="AAO118" s="535" t="str" cm="1">
        <f t="array" aca="1" ref="AAO118" ca="1">INDEX(AAO$13:AAO117,$B118+1,1)</f>
        <v>-</v>
      </c>
      <c r="AAP118" s="535" t="str" cm="1">
        <f t="array" aca="1" ref="AAP118" ca="1">INDEX(AAP$13:AAP117,$B118+1,1)</f>
        <v>-</v>
      </c>
      <c r="AAQ118" s="535" t="str" cm="1">
        <f t="array" aca="1" ref="AAQ118" ca="1">INDEX(AAQ$13:AAQ117,$B118+1,1)</f>
        <v>-</v>
      </c>
      <c r="AAR118" s="535" t="str" cm="1">
        <f t="array" aca="1" ref="AAR118" ca="1">INDEX(AAR$13:AAR117,$B118+1,1)</f>
        <v>-</v>
      </c>
      <c r="AAS118" s="535" t="str" cm="1">
        <f t="array" aca="1" ref="AAS118" ca="1">INDEX(AAS$13:AAS117,$B118+1,1)</f>
        <v>-</v>
      </c>
      <c r="AAT118" s="535" t="str" cm="1">
        <f t="array" aca="1" ref="AAT118" ca="1">INDEX(AAT$13:AAT117,$B118+1,1)</f>
        <v>-</v>
      </c>
      <c r="AAU118" s="535" t="str" cm="1">
        <f t="array" aca="1" ref="AAU118" ca="1">INDEX(AAU$13:AAU117,$B118+1,1)</f>
        <v>-</v>
      </c>
      <c r="AAV118" s="535" t="str" cm="1">
        <f t="array" aca="1" ref="AAV118" ca="1">INDEX(AAV$13:AAV117,$B118+1,1)</f>
        <v>-</v>
      </c>
      <c r="AAW118" s="535" t="str" cm="1">
        <f t="array" aca="1" ref="AAW118" ca="1">INDEX(AAW$13:AAW117,$B118+1,1)</f>
        <v>-</v>
      </c>
      <c r="AAX118" s="535" t="str" cm="1">
        <f t="array" aca="1" ref="AAX118" ca="1">INDEX(AAX$13:AAX117,$B118+1,1)</f>
        <v>-</v>
      </c>
      <c r="AAY118" s="535" t="str" cm="1">
        <f t="array" aca="1" ref="AAY118" ca="1">INDEX(AAY$13:AAY117,$B118+1,1)</f>
        <v>-</v>
      </c>
      <c r="AAZ118" s="535" t="str" cm="1">
        <f t="array" aca="1" ref="AAZ118" ca="1">INDEX(AAZ$13:AAZ117,$B118+1,1)</f>
        <v>-</v>
      </c>
      <c r="ABA118" s="18"/>
      <c r="ABB118" s="545" t="str">
        <f t="shared" ca="1" si="700"/>
        <v>-</v>
      </c>
      <c r="ABC118" s="545" t="str">
        <f t="shared" ca="1" si="700"/>
        <v>-</v>
      </c>
      <c r="ABD118" s="545" t="str">
        <f t="shared" ca="1" si="700"/>
        <v>-</v>
      </c>
      <c r="ABE118" s="545" t="str">
        <f t="shared" ca="1" si="700"/>
        <v>-</v>
      </c>
      <c r="ABF118" s="545" t="b">
        <f t="shared" ca="1" si="700"/>
        <v>1</v>
      </c>
      <c r="ABG118" s="545" t="str">
        <f t="shared" ca="1" si="700"/>
        <v>-</v>
      </c>
      <c r="ABH118" s="545" t="str">
        <f t="shared" ca="1" si="700"/>
        <v>-</v>
      </c>
      <c r="ABI118" s="545" t="str">
        <f t="shared" ca="1" si="700"/>
        <v>-</v>
      </c>
      <c r="ABJ118" s="545" t="str">
        <f t="shared" ca="1" si="700"/>
        <v>-</v>
      </c>
      <c r="ABK118" s="545" t="str">
        <f t="shared" ca="1" si="700"/>
        <v>-</v>
      </c>
      <c r="ABL118" s="545" t="str">
        <f t="shared" ca="1" si="701"/>
        <v>-</v>
      </c>
      <c r="ABM118" s="545" t="str">
        <f t="shared" ca="1" si="701"/>
        <v>-</v>
      </c>
      <c r="ABN118" s="545" t="str">
        <f t="shared" ca="1" si="701"/>
        <v>-</v>
      </c>
      <c r="ABO118" s="545" t="str">
        <f t="shared" ca="1" si="701"/>
        <v>-</v>
      </c>
      <c r="ABP118" s="545" t="str">
        <f t="shared" ca="1" si="701"/>
        <v>-</v>
      </c>
      <c r="ABQ118" s="545" t="str">
        <f t="shared" ca="1" si="701"/>
        <v>-</v>
      </c>
      <c r="ABR118" s="545" t="str">
        <f t="shared" ca="1" si="701"/>
        <v>-</v>
      </c>
      <c r="ABS118" s="545" t="str">
        <f t="shared" ca="1" si="701"/>
        <v>-</v>
      </c>
      <c r="ABT118" s="545" t="str">
        <f t="shared" ca="1" si="701"/>
        <v>-</v>
      </c>
      <c r="ABU118" s="545" t="str">
        <f t="shared" ca="1" si="701"/>
        <v>-</v>
      </c>
      <c r="ABV118" s="545" t="str">
        <f t="shared" ca="1" si="702"/>
        <v>-</v>
      </c>
      <c r="ABW118" s="545" t="str">
        <f t="shared" ca="1" si="702"/>
        <v>-</v>
      </c>
      <c r="ABX118" s="545" t="b">
        <f t="shared" ca="1" si="702"/>
        <v>1</v>
      </c>
      <c r="ABY118" s="545" t="str">
        <f t="shared" ca="1" si="702"/>
        <v>-</v>
      </c>
      <c r="ABZ118" s="545" t="str">
        <f t="shared" ca="1" si="702"/>
        <v>-</v>
      </c>
      <c r="ACA118" s="545" t="str">
        <f t="shared" ca="1" si="702"/>
        <v>-</v>
      </c>
      <c r="ACB118" s="545" t="str">
        <f t="shared" ca="1" si="702"/>
        <v>-</v>
      </c>
      <c r="ACC118" s="545" t="str">
        <f t="shared" ca="1" si="702"/>
        <v>-</v>
      </c>
      <c r="ACD118" s="545" t="str">
        <f t="shared" ca="1" si="702"/>
        <v>-</v>
      </c>
      <c r="ACE118" s="545" t="str">
        <f t="shared" ca="1" si="702"/>
        <v>-</v>
      </c>
      <c r="ACF118" s="545" t="str">
        <f t="shared" ca="1" si="703"/>
        <v>-</v>
      </c>
      <c r="ACG118" s="545" t="str">
        <f t="shared" ca="1" si="703"/>
        <v>-</v>
      </c>
      <c r="ACH118" s="545" t="str">
        <f t="shared" ca="1" si="703"/>
        <v>-</v>
      </c>
      <c r="ACI118" s="545" t="str">
        <f t="shared" ca="1" si="703"/>
        <v>-</v>
      </c>
      <c r="ACJ118" s="545" t="str">
        <f t="shared" ca="1" si="703"/>
        <v>-</v>
      </c>
      <c r="ACK118" s="545" t="str">
        <f t="shared" ca="1" si="703"/>
        <v>-</v>
      </c>
      <c r="ACL118" s="545" t="str">
        <f t="shared" ca="1" si="703"/>
        <v>-</v>
      </c>
      <c r="ACM118" s="545" t="str">
        <f t="shared" ca="1" si="703"/>
        <v>-</v>
      </c>
      <c r="ACN118" s="545" t="str">
        <f t="shared" ca="1" si="703"/>
        <v>-</v>
      </c>
      <c r="ACO118" s="545" t="str">
        <f t="shared" ca="1" si="703"/>
        <v>-</v>
      </c>
      <c r="ACP118" s="545" t="b">
        <f t="shared" ca="1" si="704"/>
        <v>1</v>
      </c>
      <c r="ACQ118" s="545" t="str">
        <f t="shared" ca="1" si="704"/>
        <v>-</v>
      </c>
      <c r="ACR118" s="545" t="str">
        <f t="shared" ca="1" si="704"/>
        <v>-</v>
      </c>
      <c r="ACS118" s="545" t="str">
        <f t="shared" ca="1" si="704"/>
        <v>-</v>
      </c>
      <c r="ACT118" s="545" t="str">
        <f t="shared" ca="1" si="704"/>
        <v>-</v>
      </c>
      <c r="ACU118" s="545" t="str">
        <f t="shared" ca="1" si="704"/>
        <v>-</v>
      </c>
      <c r="ACV118" s="545" t="str">
        <f t="shared" ca="1" si="704"/>
        <v>-</v>
      </c>
      <c r="ACW118" s="545" t="str">
        <f t="shared" ca="1" si="704"/>
        <v>-</v>
      </c>
      <c r="ACX118" s="545" t="str">
        <f t="shared" ca="1" si="704"/>
        <v>-</v>
      </c>
      <c r="ACY118" s="545" t="str">
        <f t="shared" ca="1" si="704"/>
        <v>-</v>
      </c>
      <c r="ACZ118" s="545" t="str">
        <f t="shared" ca="1" si="705"/>
        <v>-</v>
      </c>
      <c r="ADA118" s="545" t="str">
        <f t="shared" ca="1" si="705"/>
        <v>-</v>
      </c>
      <c r="ADB118" s="545" t="str">
        <f t="shared" ca="1" si="705"/>
        <v>-</v>
      </c>
      <c r="ADC118" s="545" t="str">
        <f t="shared" ca="1" si="705"/>
        <v>-</v>
      </c>
      <c r="ADD118" s="545" t="str">
        <f t="shared" ca="1" si="705"/>
        <v>-</v>
      </c>
      <c r="ADE118" s="545" t="str">
        <f t="shared" ca="1" si="705"/>
        <v>-</v>
      </c>
      <c r="ADF118" s="545" t="str">
        <f t="shared" ca="1" si="705"/>
        <v>-</v>
      </c>
      <c r="ADG118" s="545" t="str">
        <f t="shared" ca="1" si="705"/>
        <v>-</v>
      </c>
      <c r="ADH118" s="545" t="b">
        <f t="shared" ca="1" si="705"/>
        <v>1</v>
      </c>
      <c r="ADI118" s="545" t="str">
        <f t="shared" ca="1" si="705"/>
        <v>-</v>
      </c>
      <c r="ADJ118" s="545" t="str">
        <f t="shared" ca="1" si="706"/>
        <v>-</v>
      </c>
      <c r="ADK118" s="545" t="str">
        <f t="shared" ca="1" si="706"/>
        <v>-</v>
      </c>
      <c r="ADL118" s="545" t="str">
        <f t="shared" ca="1" si="706"/>
        <v>-</v>
      </c>
      <c r="ADM118" s="545" t="str">
        <f t="shared" ca="1" si="706"/>
        <v>-</v>
      </c>
      <c r="ADN118" s="545" t="str">
        <f t="shared" ca="1" si="706"/>
        <v>-</v>
      </c>
      <c r="ADO118" s="545" t="str">
        <f t="shared" ca="1" si="706"/>
        <v>-</v>
      </c>
      <c r="ADP118" s="545" t="str">
        <f t="shared" ca="1" si="706"/>
        <v>-</v>
      </c>
      <c r="ADQ118" s="545" t="str">
        <f t="shared" ca="1" si="706"/>
        <v>-</v>
      </c>
      <c r="ADR118" s="545" t="str">
        <f t="shared" ca="1" si="706"/>
        <v>-</v>
      </c>
      <c r="ADS118" s="545" t="str">
        <f t="shared" ca="1" si="706"/>
        <v>-</v>
      </c>
      <c r="ADT118" s="545" t="str">
        <f t="shared" ca="1" si="707"/>
        <v>-</v>
      </c>
      <c r="ADU118" s="545" t="str">
        <f t="shared" ca="1" si="707"/>
        <v>-</v>
      </c>
      <c r="ADV118" s="545" t="str">
        <f t="shared" ca="1" si="707"/>
        <v>-</v>
      </c>
      <c r="ADW118" s="545" t="str">
        <f t="shared" ca="1" si="707"/>
        <v>-</v>
      </c>
      <c r="ADX118" s="545" t="str">
        <f t="shared" ca="1" si="707"/>
        <v>-</v>
      </c>
      <c r="ADY118" s="545" t="str">
        <f t="shared" ca="1" si="707"/>
        <v>-</v>
      </c>
      <c r="ADZ118" s="545" t="b">
        <f t="shared" ca="1" si="707"/>
        <v>1</v>
      </c>
      <c r="AEA118" s="545" t="str">
        <f t="shared" ca="1" si="707"/>
        <v>-</v>
      </c>
      <c r="AEB118" s="545" t="str">
        <f t="shared" ca="1" si="707"/>
        <v>-</v>
      </c>
      <c r="AEC118" s="545" t="str">
        <f t="shared" ca="1" si="707"/>
        <v>-</v>
      </c>
      <c r="AED118" s="545" t="str">
        <f t="shared" ca="1" si="708"/>
        <v>-</v>
      </c>
      <c r="AEE118" s="545" t="str">
        <f t="shared" ca="1" si="708"/>
        <v>-</v>
      </c>
      <c r="AEF118" s="545" t="str">
        <f t="shared" ca="1" si="708"/>
        <v>-</v>
      </c>
      <c r="AEG118" s="545" t="str">
        <f t="shared" ca="1" si="708"/>
        <v>-</v>
      </c>
      <c r="AEH118" s="545" t="str">
        <f t="shared" ca="1" si="708"/>
        <v>-</v>
      </c>
      <c r="AEI118" s="545" t="str">
        <f t="shared" ca="1" si="708"/>
        <v>-</v>
      </c>
      <c r="AEJ118" s="545" t="str">
        <f t="shared" ca="1" si="708"/>
        <v>-</v>
      </c>
      <c r="AEK118" s="545" t="str">
        <f t="shared" ca="1" si="708"/>
        <v>-</v>
      </c>
      <c r="AEL118" s="545" t="str">
        <f t="shared" ca="1" si="708"/>
        <v>-</v>
      </c>
      <c r="AEM118" s="545" t="str">
        <f t="shared" ca="1" si="708"/>
        <v>-</v>
      </c>
      <c r="AEN118" s="535" cm="1">
        <f t="array" aca="1" ref="AEN118" ca="1">INDEX(AEN$13:AEN117,$B118+1,1)</f>
        <v>0</v>
      </c>
      <c r="AEO118" s="483">
        <v>0</v>
      </c>
    </row>
    <row r="119" spans="1:821" outlineLevel="2">
      <c r="A119" s="18">
        <f t="shared" si="589"/>
        <v>106</v>
      </c>
      <c r="B119" s="191">
        <f ca="1">OFFSET(B119,-1,0)</f>
        <v>104</v>
      </c>
      <c r="C119" s="458">
        <f t="shared" ca="1" si="591"/>
        <v>3200</v>
      </c>
      <c r="D119" s="119" t="str">
        <f t="shared" ca="1" si="592"/>
        <v>GSW</v>
      </c>
      <c r="E119" t="b">
        <v>1</v>
      </c>
      <c r="F119" t="b">
        <v>0</v>
      </c>
      <c r="G119" t="b">
        <f t="shared" si="593"/>
        <v>1</v>
      </c>
      <c r="H119" s="191">
        <f t="shared" ref="H119:H128" ca="1" si="711">OFFSET(H119,-1,0)+1</f>
        <v>2</v>
      </c>
      <c r="I119" s="535" cm="1">
        <f t="array" aca="1" ref="I119" ca="1">INDEX(I$13:I118,$B119+1,1)</f>
        <v>1</v>
      </c>
      <c r="J119" s="535" cm="1">
        <f t="array" aca="1" ref="J119" ca="1">INDEX(J$13:J118,$B119+1,1)</f>
        <v>0</v>
      </c>
      <c r="K119" s="535" cm="1">
        <f t="array" aca="1" ref="K119" ca="1">INDEX(K$13:K118,$B119+1,1)</f>
        <v>1</v>
      </c>
      <c r="L119" s="535" cm="1">
        <f t="array" aca="1" ref="L119" ca="1">INDEX(L$13:L118,$B119+1,1)</f>
        <v>2</v>
      </c>
      <c r="M119" s="535" cm="1">
        <f t="array" aca="1" ref="M119" ca="1">INDEX(M$13:M118,$B119+1,1)</f>
        <v>0</v>
      </c>
      <c r="N119" s="230">
        <f t="shared" ca="1" si="594"/>
        <v>3</v>
      </c>
      <c r="O119" s="230">
        <f t="shared" ca="1" si="594"/>
        <v>8</v>
      </c>
      <c r="P119" s="230">
        <f t="shared" ca="1" si="594"/>
        <v>3</v>
      </c>
      <c r="Q119" s="230">
        <f t="shared" ca="1" si="594"/>
        <v>3</v>
      </c>
      <c r="R119" s="230">
        <f t="shared" ca="1" si="594"/>
        <v>3</v>
      </c>
      <c r="S119" s="230">
        <f t="shared" ca="1" si="594"/>
        <v>3</v>
      </c>
      <c r="T119" s="411">
        <f t="shared" ca="1" si="595"/>
        <v>1</v>
      </c>
      <c r="U119" s="411">
        <f t="shared" ca="1" si="595"/>
        <v>1</v>
      </c>
      <c r="V119" s="411">
        <f t="shared" ca="1" si="595"/>
        <v>2</v>
      </c>
      <c r="W119" s="777" t="b">
        <f t="shared" ca="1" si="596"/>
        <v>0</v>
      </c>
      <c r="X119" s="777" t="b">
        <f t="shared" ca="1" si="596"/>
        <v>1</v>
      </c>
      <c r="Y119" s="777" t="b">
        <f t="shared" ca="1" si="596"/>
        <v>0</v>
      </c>
      <c r="Z119" s="796" t="b" cm="1">
        <f t="array" aca="1" ref="Z119" ca="1">INDEX(Z$13:Z118,$B119+1,1)</f>
        <v>0</v>
      </c>
      <c r="AA119" s="411">
        <f t="shared" ca="1" si="597"/>
        <v>2</v>
      </c>
      <c r="AB119" s="411">
        <f t="shared" ca="1" si="598"/>
        <v>2</v>
      </c>
      <c r="AC119" s="230">
        <f t="shared" ca="1" si="599"/>
        <v>2</v>
      </c>
      <c r="AD119" s="230">
        <f t="shared" ca="1" si="599"/>
        <v>3</v>
      </c>
      <c r="AE119" s="230">
        <f t="shared" ca="1" si="599"/>
        <v>2</v>
      </c>
      <c r="AF119" s="230">
        <f t="shared" ca="1" si="599"/>
        <v>2</v>
      </c>
      <c r="AG119" s="230">
        <f t="shared" ca="1" si="599"/>
        <v>2</v>
      </c>
      <c r="AH119" s="230">
        <f t="shared" ca="1" si="599"/>
        <v>2</v>
      </c>
      <c r="AI119" s="230">
        <f t="shared" ca="1" si="599"/>
        <v>2</v>
      </c>
      <c r="AJ119" s="87">
        <f ca="1">INDEX(CHOOSE($N119,DataAutumn!i.AdultDrys,DataWinter!i.AdultDrys,DataSpring!i.AdultDrys),1,$T119)</f>
        <v>1</v>
      </c>
      <c r="AK119" s="230">
        <f t="shared" ca="1" si="600"/>
        <v>2</v>
      </c>
      <c r="AL119" s="535" cm="1">
        <f t="array" aca="1" ref="AL119" ca="1">INDEX(AL$13:AL118,$B119+1,1)</f>
        <v>0</v>
      </c>
      <c r="AM119" s="535" cm="1">
        <f t="array" aca="1" ref="AM119" ca="1">INDEX(AM$13:AM118,$B119+1,1)</f>
        <v>2</v>
      </c>
      <c r="AN119" s="230">
        <f t="shared" ca="1" si="601"/>
        <v>0</v>
      </c>
      <c r="AO119" s="230">
        <f t="shared" ca="1" si="601"/>
        <v>0</v>
      </c>
      <c r="AP119" s="230">
        <f t="shared" ca="1" si="601"/>
        <v>0</v>
      </c>
      <c r="AQ119" s="111"/>
      <c r="AR119" s="111"/>
      <c r="AS119" s="230">
        <f t="shared" ca="1" si="602"/>
        <v>0</v>
      </c>
      <c r="AT119" s="230">
        <f t="shared" ca="1" si="602"/>
        <v>0</v>
      </c>
      <c r="AU119" s="111"/>
      <c r="AV119" s="111"/>
      <c r="AW119" s="111"/>
      <c r="AX119" s="111"/>
      <c r="AY119" s="111"/>
      <c r="AZ119" s="111"/>
      <c r="BA119" s="312" t="str">
        <f t="shared" ca="1" si="603"/>
        <v>EVTemplate 00002 SE GSW Past     SFM     TOLSpr Scan2 GFS RR+16% GP135% WP125% MP140% EL050% Age248 FlkSt_Hgt_-5- LWJ2 LWCJ2 LWCP2 LW2tth2 Emptys_Retain Mdn0 Adult0 (PT_F33N11L11)</v>
      </c>
      <c r="BB119" s="8" t="str">
        <f ca="1">IF(COUNTIF($BA$13:$BA119,$BA119)=1,"-","Dup")</f>
        <v>-</v>
      </c>
      <c r="BC119" s="18"/>
      <c r="BD119" s="535" t="str" cm="1">
        <f t="array" aca="1" ref="BD119" ca="1">INDEX(BD$13:BD118,$B119+1,1)</f>
        <v>-</v>
      </c>
      <c r="BE119" s="535" t="str" cm="1">
        <f t="array" aca="1" ref="BE119" ca="1">INDEX(BE$13:BE118,$B119+1,1)</f>
        <v>-</v>
      </c>
      <c r="BF119" s="535" t="str" cm="1">
        <f t="array" aca="1" ref="BF119" ca="1">INDEX(BF$13:BF118,$B119+1,1)</f>
        <v>-</v>
      </c>
      <c r="BG119" s="535" t="str" cm="1">
        <f t="array" aca="1" ref="BG119" ca="1">INDEX(BG$13:BG118,$B119+1,1)</f>
        <v>-</v>
      </c>
      <c r="BH119" s="535" t="str" cm="1">
        <f t="array" aca="1" ref="BH119" ca="1">INDEX(BH$13:BH118,$B119+1,1)</f>
        <v>-</v>
      </c>
      <c r="BI119" s="535" t="str" cm="1">
        <f t="array" aca="1" ref="BI119" ca="1">INDEX(BI$13:BI118,$B119+1,1)</f>
        <v>-</v>
      </c>
      <c r="BJ119" s="535" t="str" cm="1">
        <f t="array" aca="1" ref="BJ119" ca="1">INDEX(BJ$13:BJ118,$B119+1,1)</f>
        <v>-</v>
      </c>
      <c r="BK119" s="535" t="str" cm="1">
        <f t="array" aca="1" ref="BK119" ca="1">INDEX(BK$13:BK118,$B119+1,1)</f>
        <v>-</v>
      </c>
      <c r="BL119" s="535" t="str" cm="1">
        <f t="array" aca="1" ref="BL119" ca="1">INDEX(BL$13:BL118,$B119+1,1)</f>
        <v>-</v>
      </c>
      <c r="BM119" s="18"/>
      <c r="BN119" s="411" t="b">
        <f t="shared" ca="1" si="604"/>
        <v>1</v>
      </c>
      <c r="BO119" s="411" t="str">
        <f t="shared" ca="1" si="604"/>
        <v>-</v>
      </c>
      <c r="BP119" s="411" t="b">
        <f t="shared" ca="1" si="604"/>
        <v>0</v>
      </c>
      <c r="BQ119" s="411" t="str">
        <f t="shared" ca="1" si="604"/>
        <v>-</v>
      </c>
      <c r="BR119" s="411" t="str">
        <f t="shared" ca="1" si="604"/>
        <v>-</v>
      </c>
      <c r="BS119" s="411" t="str">
        <f t="shared" ca="1" si="604"/>
        <v>-</v>
      </c>
      <c r="BT119" s="411" t="str">
        <f t="shared" ca="1" si="604"/>
        <v>-</v>
      </c>
      <c r="BU119" s="411" t="str">
        <f t="shared" ca="1" si="604"/>
        <v>-</v>
      </c>
      <c r="BV119" s="411" t="str">
        <f t="shared" ca="1" si="604"/>
        <v>-</v>
      </c>
      <c r="BW119" s="411" t="str">
        <f t="shared" ca="1" si="604"/>
        <v>-</v>
      </c>
      <c r="BX119" s="411" t="str">
        <f t="shared" ca="1" si="604"/>
        <v>-</v>
      </c>
      <c r="BY119" s="411" t="str">
        <f t="shared" ca="1" si="604"/>
        <v>-</v>
      </c>
      <c r="BZ119" s="411" t="b">
        <f t="shared" ca="1" si="604"/>
        <v>0</v>
      </c>
      <c r="CA119" s="87">
        <f t="shared" ca="1" si="604"/>
        <v>0</v>
      </c>
      <c r="CB119" s="535" t="str" cm="1">
        <f t="array" aca="1" ref="CB119" ca="1">INDEX(CB$13:CB118,$B119+1,1)</f>
        <v>-</v>
      </c>
      <c r="CC119" s="535" t="str" cm="1">
        <f t="array" aca="1" ref="CC119" ca="1">INDEX(CC$13:CC118,$B119+1,1)</f>
        <v>-</v>
      </c>
      <c r="CD119" s="535" t="str" cm="1">
        <f t="array" aca="1" ref="CD119" ca="1">INDEX(CD$13:CD118,$B119+1,1)</f>
        <v>-</v>
      </c>
      <c r="CE119" s="535" t="b" cm="1">
        <f t="array" aca="1" ref="CE119" ca="1">INDEX(CE$13:CE118,$B119+1,1)</f>
        <v>1</v>
      </c>
      <c r="CF119" s="18"/>
      <c r="CG119" s="535" t="str" cm="1">
        <f t="array" aca="1" ref="CG119" ca="1">INDEX(CG$13:CG118,$B119+1,1)</f>
        <v>-</v>
      </c>
      <c r="CH119" s="411" t="str">
        <f t="shared" ca="1" si="605"/>
        <v>-</v>
      </c>
      <c r="CI119" s="411">
        <f t="shared" ca="1" si="606"/>
        <v>1</v>
      </c>
      <c r="CJ119" s="411">
        <f t="shared" ca="1" si="606"/>
        <v>1</v>
      </c>
      <c r="CK119" s="535" t="str" cm="1">
        <f t="array" aca="1" ref="CK119" ca="1">INDEX(CK$13:CK118,$B119+1,1)</f>
        <v>-</v>
      </c>
      <c r="CL119" s="535" t="str" cm="1">
        <f t="array" aca="1" ref="CL119" ca="1">INDEX(CL$13:CL118,$B119+1,1)</f>
        <v>-</v>
      </c>
      <c r="CM119" s="535" t="str" cm="1">
        <f t="array" aca="1" ref="CM119" ca="1">INDEX(CM$13:CM118,$B119+1,1)</f>
        <v>-</v>
      </c>
      <c r="CN119" s="411" t="str">
        <f t="shared" ca="1" si="607"/>
        <v>-</v>
      </c>
      <c r="CO119" s="411">
        <f t="shared" ca="1" si="608"/>
        <v>1</v>
      </c>
      <c r="CP119" s="411">
        <f t="shared" ca="1" si="608"/>
        <v>1</v>
      </c>
      <c r="CQ119" s="535" t="str" cm="1">
        <f t="array" aca="1" ref="CQ119" ca="1">INDEX(CQ$13:CQ118,$B119+1,1)</f>
        <v>-</v>
      </c>
      <c r="CR119" s="411" t="str">
        <f t="shared" ca="1" si="609"/>
        <v>-</v>
      </c>
      <c r="CS119" s="411">
        <f t="shared" ca="1" si="610"/>
        <v>1</v>
      </c>
      <c r="CT119" s="535" t="str" cm="1">
        <f t="array" aca="1" ref="CT119" ca="1">INDEX(CT$13:CT118,$B119+1,1)</f>
        <v>-</v>
      </c>
      <c r="CU119" s="535" t="str" cm="1">
        <f t="array" aca="1" ref="CU119" ca="1">INDEX(CU$13:CU118,$B119+1,1)</f>
        <v>-</v>
      </c>
      <c r="CV119" s="411">
        <f t="shared" ca="1" si="611"/>
        <v>1</v>
      </c>
      <c r="CW119" s="535" t="str" cm="1">
        <f t="array" aca="1" ref="CW119" ca="1">INDEX(CW$13:CW118,$B119+1,1)</f>
        <v>-</v>
      </c>
      <c r="CX119" s="411" t="str">
        <f t="shared" ca="1" si="612"/>
        <v>-</v>
      </c>
      <c r="CY119" s="411">
        <f t="shared" ca="1" si="613"/>
        <v>1</v>
      </c>
      <c r="CZ119" s="411">
        <f t="shared" ca="1" si="613"/>
        <v>1</v>
      </c>
      <c r="DA119" s="535" cm="1">
        <f t="array" aca="1" ref="DA119" ca="1">INDEX(DA$13:DA118,$B119+1,1)</f>
        <v>720</v>
      </c>
      <c r="DB119" s="535" cm="1">
        <f t="array" aca="1" ref="DB119" ca="1">INDEX(DB$13:DB118,$B119+1,1)</f>
        <v>720</v>
      </c>
      <c r="DC119" s="18"/>
      <c r="DD119" s="535" t="b" cm="1">
        <f t="array" aca="1" ref="DD119" ca="1">INDEX(DD$13:DD118,$B119+1,1)</f>
        <v>1</v>
      </c>
      <c r="DE119" s="535" t="b" cm="1">
        <f t="array" aca="1" ref="DE119" ca="1">INDEX(DE$13:DE118,$B119+1,1)</f>
        <v>1</v>
      </c>
      <c r="DF119" s="535" t="b" cm="1">
        <f t="array" aca="1" ref="DF119" ca="1">INDEX(DF$13:DF118,$B119+1,1)</f>
        <v>1</v>
      </c>
      <c r="DG119" s="87">
        <f t="shared" ca="1" si="614"/>
        <v>0</v>
      </c>
      <c r="DH119" s="804" cm="1">
        <f t="array" aca="1" ref="DH119" ca="1">VALUE(IFERROR(VALUE($K119),0) &amp; _xlfn.SWITCH($CD119,"-",4,$CD119) &amp; $L119 &amp; $T119 &amp; "00" &amp; $N119 &amp; $AK119 &amp; $R119 &amp; _xlfn.SWITCH($AM119,3,1,$AM119) &amp; _xlfn.SWITCH($M119,4,0,$M119) &amp; _xlfn.SWITCH($AD119,6,1,$AD119))</f>
        <v>142100323203</v>
      </c>
      <c r="DI119" s="535" cm="1">
        <f t="array" aca="1" ref="DI119" ca="1">INDEX(DI$13:DI118,$B119+1,1)</f>
        <v>1</v>
      </c>
      <c r="DJ119" s="535" cm="1">
        <f t="array" aca="1" ref="DJ119" ca="1">INDEX(DJ$13:DJ118,$B119+1,1)</f>
        <v>1</v>
      </c>
      <c r="DK119" s="411">
        <f t="shared" ca="1" si="615"/>
        <v>0</v>
      </c>
      <c r="DL119" s="411">
        <f t="shared" ca="1" si="615"/>
        <v>50</v>
      </c>
      <c r="DM119" s="411" t="str">
        <f t="shared" ca="1" si="615"/>
        <v>-</v>
      </c>
      <c r="DN119" s="411" t="str">
        <f t="shared" ca="1" si="615"/>
        <v>-</v>
      </c>
      <c r="DO119" s="411">
        <f t="shared" ca="1" si="615"/>
        <v>25.5</v>
      </c>
      <c r="DP119" s="411">
        <f t="shared" ca="1" si="615"/>
        <v>18.8</v>
      </c>
      <c r="DQ119" s="411" t="b">
        <f t="shared" ca="1" si="616"/>
        <v>0</v>
      </c>
      <c r="DR119" s="411" t="str">
        <f t="shared" ca="1" si="617"/>
        <v>-</v>
      </c>
      <c r="DS119" s="411" t="str">
        <f t="shared" ca="1" si="617"/>
        <v>-</v>
      </c>
      <c r="DT119" s="411" t="str">
        <f t="shared" ca="1" si="617"/>
        <v>-</v>
      </c>
      <c r="DU119" s="411" t="str">
        <f t="shared" ca="1" si="617"/>
        <v>-</v>
      </c>
      <c r="DV119" s="411">
        <f t="shared" ca="1" si="617"/>
        <v>500</v>
      </c>
      <c r="DW119" s="411">
        <f t="shared" ca="1" si="617"/>
        <v>500</v>
      </c>
      <c r="DX119" s="411" t="str">
        <f t="shared" ca="1" si="617"/>
        <v>-</v>
      </c>
      <c r="DY119" s="411" t="str">
        <f t="shared" ca="1" si="617"/>
        <v>-</v>
      </c>
      <c r="DZ119" s="411" t="str">
        <f t="shared" ca="1" si="617"/>
        <v>-</v>
      </c>
      <c r="EA119" s="535" cm="1">
        <f t="array" aca="1" ref="EA119" ca="1">INDEX(EA$13:EA118,$B119+1,1)</f>
        <v>0</v>
      </c>
      <c r="EB119" s="535" cm="1">
        <f t="array" aca="1" ref="EB119" ca="1">INDEX(EB$13:EB118,$B119+1,1)</f>
        <v>999999</v>
      </c>
      <c r="EC119" s="535" cm="1">
        <f t="array" aca="1" ref="EC119" ca="1">INDEX(EC$13:EC118,$B119+1,1)</f>
        <v>999999</v>
      </c>
      <c r="ED119" s="535" cm="1">
        <f t="array" aca="1" ref="ED119" ca="1">INDEX(ED$13:ED118,$B119+1,1)</f>
        <v>999999</v>
      </c>
      <c r="EE119" s="535" cm="1">
        <f t="array" aca="1" ref="EE119" ca="1">INDEX(EE$13:EE118,$B119+1,1)</f>
        <v>999999</v>
      </c>
      <c r="EF119" s="535" cm="1">
        <f t="array" aca="1" ref="EF119" ca="1">INDEX(EF$13:EF118,$B119+1,1)</f>
        <v>999999</v>
      </c>
      <c r="EG119" s="535" cm="1">
        <f t="array" aca="1" ref="EG119" ca="1">INDEX(EG$13:EG118,$B119+1,1)</f>
        <v>999999</v>
      </c>
      <c r="EH119" s="535" cm="1">
        <f t="array" aca="1" ref="EH119" ca="1">INDEX(EH$13:EH118,$B119+1,1)</f>
        <v>999999</v>
      </c>
      <c r="EI119" s="535" cm="1">
        <f t="array" aca="1" ref="EI119" ca="1">INDEX(EI$13:EI118,$B119+1,1)</f>
        <v>999999</v>
      </c>
      <c r="EJ119" s="535" cm="1">
        <f t="array" aca="1" ref="EJ119" ca="1">INDEX(EJ$13:EJ118,$B119+1,1)</f>
        <v>999999</v>
      </c>
      <c r="EK119" s="535" cm="1">
        <f t="array" aca="1" ref="EK119" ca="1">INDEX(EK$13:EK118,$B119+1,1)</f>
        <v>999999</v>
      </c>
      <c r="EL119" s="535" cm="1">
        <f t="array" aca="1" ref="EL119" ca="1">INDEX(EL$13:EL118,$B119+1,1)</f>
        <v>999999</v>
      </c>
      <c r="EM119" s="535" cm="1">
        <f t="array" aca="1" ref="EM119" ca="1">INDEX(EM$13:EM118,$B119+1,1)</f>
        <v>999999</v>
      </c>
      <c r="EN119" s="782">
        <f t="shared" ca="1" si="618"/>
        <v>0</v>
      </c>
      <c r="EO119" s="782">
        <f t="shared" ca="1" si="618"/>
        <v>0</v>
      </c>
      <c r="EP119" s="782">
        <f t="shared" ca="1" si="618"/>
        <v>999999</v>
      </c>
      <c r="EQ119" s="800" t="str">
        <f t="shared" ca="1" si="619"/>
        <v>-</v>
      </c>
      <c r="ER119" s="800" t="str">
        <f t="shared" ca="1" si="619"/>
        <v>-</v>
      </c>
      <c r="ES119" s="801">
        <f t="shared" ca="1" si="620"/>
        <v>999999</v>
      </c>
      <c r="ET119" s="802" t="str">
        <f t="shared" ca="1" si="709"/>
        <v>-</v>
      </c>
      <c r="EU119" s="781">
        <f t="shared" ca="1" si="621"/>
        <v>0</v>
      </c>
      <c r="EV119" s="779">
        <f t="shared" ca="1" si="622"/>
        <v>999999</v>
      </c>
      <c r="EW119" s="780">
        <f t="shared" ca="1" si="623"/>
        <v>0</v>
      </c>
      <c r="EX119" s="727" cm="1">
        <f t="array" aca="1" ref="EX119" ca="1">INDEX(i.ELMated,$AB119+1,1)</f>
        <v>0.5</v>
      </c>
      <c r="EY119" s="728" cm="1">
        <f t="array" aca="1" ref="EY119" ca="1">INDEX(i.ELMatedEst,$AA119+1,$T119)</f>
        <v>0.5</v>
      </c>
      <c r="EZ119" s="535" t="str" cm="1">
        <f t="array" aca="1" ref="EZ119" ca="1">INDEX(EZ$13:EZ118,$B119+1,1)</f>
        <v>-</v>
      </c>
      <c r="FA119" s="535" t="str" cm="1">
        <f t="array" aca="1" ref="FA119" ca="1">INDEX(FA$13:FA118,$B119+1,1)</f>
        <v>-</v>
      </c>
      <c r="FB119" s="664">
        <f t="shared" ca="1" si="624"/>
        <v>0.15</v>
      </c>
      <c r="FC119" s="666">
        <f t="shared" ca="1" si="625"/>
        <v>5.0000000000000001E-3</v>
      </c>
      <c r="FD119" s="191">
        <f t="shared" ref="FD119:FD128" ca="1" si="712">OFFSET(FD119,-1,0)</f>
        <v>0.95</v>
      </c>
      <c r="FE119" s="667">
        <f t="shared" ca="1" si="626"/>
        <v>0.06</v>
      </c>
      <c r="FF119" s="667">
        <f ca="1">INDEX(CHOOSE($N119,DataAutumn!i.EL_PropnSold,DataWinter!i.EL_PropnSold,DataSpring!i.EL_PropnSold),$AI119,$T119)*INDEX(i.ELMatedEst,$AB119+1,$T119)*i.dAdultRR_ELPropSold
+INDEX(i.dryman,($AJ119-1)*4+$AI119,FF$7)</f>
        <v>0</v>
      </c>
      <c r="FG119" s="667">
        <f ca="1">INDEX(CHOOSE($N119,DataAutumn!i.EL_PropnSold,DataWinter!i.EL_PropnSold,DataSpring!i.EL_PropnSold),$AI119,$T119)*INDEX(i.ELMatedEst,$AB119+1,$T119)*i.dAdultRR_ELPropSold
+INDEX(i.dryman,($AJ119-1)*4+$AI119,FG$7)</f>
        <v>3.125E-2</v>
      </c>
      <c r="FH119" s="667">
        <f ca="1">INDEX(CHOOSE($N119,DataAutumn!i.EL_PropnSold,DataWinter!i.EL_PropnSold,DataSpring!i.EL_PropnSold),$AI119,$T119)*INDEX(i.ELMatedEst,$AB119+1,$T119)*i.dAdultRR_ELPropSold
+INDEX(i.dryman,($AJ119-1)*4+$AI119,FH$7)</f>
        <v>3.125E-2</v>
      </c>
      <c r="FI119" s="667">
        <f ca="1">INDEX(CHOOSE($N119,DataAutumn!i.EL_PropnSold,DataWinter!i.EL_PropnSold,DataSpring!i.EL_PropnSold),$AI119,$T119)*INDEX(i.ELMatedEst,$AB119+1,$T119)*i.dAdultRR_ELPropSold
+INDEX(i.dryman,($AJ119-1)*4+$AI119,FI$7)</f>
        <v>3.125E-2</v>
      </c>
      <c r="FJ119" s="668">
        <f ca="1">INDEX(CHOOSE($N119,DataAutumn!i.EL_PropnSold,DataWinter!i.EL_PropnSold,DataSpring!i.EL_PropnSold),$AI119,$T119)*INDEX(i.ELMatedEst,$AB119+1,$T119)*i.dAdultLSurv_ELPropSold</f>
        <v>0</v>
      </c>
      <c r="FK119" s="666" t="b">
        <f t="shared" ca="1" si="627"/>
        <v>0</v>
      </c>
      <c r="FL119" s="666" t="b">
        <f t="shared" ca="1" si="627"/>
        <v>0</v>
      </c>
      <c r="FM119" s="716" t="b">
        <f t="shared" ca="1" si="628"/>
        <v>1</v>
      </c>
      <c r="FN119" s="666" t="b">
        <f t="shared" ca="1" si="629"/>
        <v>0</v>
      </c>
      <c r="FO119" s="668">
        <f t="shared" ca="1" si="630"/>
        <v>1</v>
      </c>
      <c r="FP119" s="669">
        <f t="shared" ca="1" si="631"/>
        <v>0</v>
      </c>
      <c r="FQ119" s="670" t="b">
        <f t="shared" ca="1" si="632"/>
        <v>0</v>
      </c>
      <c r="FR119" s="665" t="b">
        <f t="shared" ca="1" si="633"/>
        <v>0</v>
      </c>
      <c r="FS119" s="411" t="b">
        <f t="shared" ca="1" si="633"/>
        <v>0</v>
      </c>
      <c r="FT119" s="411" t="b">
        <f t="shared" ca="1" si="633"/>
        <v>1</v>
      </c>
      <c r="FU119" s="87">
        <f t="shared" ca="1" si="634"/>
        <v>2</v>
      </c>
      <c r="FV119" s="87">
        <f t="shared" ca="1" si="634"/>
        <v>2</v>
      </c>
      <c r="FW119" s="411">
        <f t="shared" ca="1" si="635"/>
        <v>1.25</v>
      </c>
      <c r="FX119" s="411">
        <f t="shared" ca="1" si="636"/>
        <v>1.4</v>
      </c>
      <c r="FY119" s="411">
        <f t="shared" ca="1" si="636"/>
        <v>1.4</v>
      </c>
      <c r="FZ119" s="411">
        <f t="shared" ca="1" si="637"/>
        <v>1.35</v>
      </c>
      <c r="GA119" s="411">
        <f t="shared" ca="1" si="638"/>
        <v>0.35</v>
      </c>
      <c r="GB119" s="411" t="b">
        <f t="shared" ca="1" si="638"/>
        <v>1</v>
      </c>
      <c r="GC119" s="411" t="b">
        <f t="shared" ca="1" si="638"/>
        <v>0</v>
      </c>
      <c r="GD119" s="411" t="b">
        <f t="shared" ca="1" si="638"/>
        <v>0</v>
      </c>
      <c r="GE119" s="411" t="b">
        <f t="shared" ca="1" si="638"/>
        <v>0</v>
      </c>
      <c r="GF119" s="87">
        <f t="shared" ca="1" si="639"/>
        <v>1</v>
      </c>
      <c r="GG119" s="87">
        <f t="shared" ca="1" si="639"/>
        <v>1</v>
      </c>
      <c r="GH119" s="87">
        <f t="shared" ca="1" si="639"/>
        <v>1</v>
      </c>
      <c r="GI119" s="87">
        <f t="shared" ca="1" si="639"/>
        <v>1</v>
      </c>
      <c r="GJ119" s="87">
        <f t="shared" ca="1" si="639"/>
        <v>1</v>
      </c>
      <c r="GK119" s="87">
        <f t="shared" ca="1" si="639"/>
        <v>1</v>
      </c>
      <c r="GL119" s="87">
        <f t="shared" ca="1" si="639"/>
        <v>1</v>
      </c>
      <c r="GM119" s="87">
        <f t="shared" ca="1" si="639"/>
        <v>1</v>
      </c>
      <c r="GN119" s="411" cm="1">
        <f t="array" aca="1" ref="GN119" ca="1">INDEX(i.dse_type,1,$L119)</f>
        <v>0</v>
      </c>
      <c r="GO119" s="535" t="str" cm="1">
        <f t="array" aca="1" ref="GO119" ca="1">INDEX(GO$13:GO118,$B119+1,1)</f>
        <v>-</v>
      </c>
      <c r="GP119" s="535" t="str" cm="1">
        <f t="array" aca="1" ref="GP119" ca="1">INDEX(GP$13:GP118,$B119+1,1)</f>
        <v>-</v>
      </c>
      <c r="GQ119" s="535" t="str" cm="1">
        <f t="array" aca="1" ref="GQ119" ca="1">INDEX(GQ$13:GQ118,$B119+1,1)</f>
        <v>-</v>
      </c>
      <c r="GR119" s="18"/>
      <c r="GS119" s="535" t="str" cm="1">
        <f t="array" aca="1" ref="GS119" ca="1">INDEX(GS$13:GS118,$B119+1,1)</f>
        <v>-</v>
      </c>
      <c r="GT119" s="535" t="str" cm="1">
        <f t="array" aca="1" ref="GT119" ca="1">INDEX(GT$13:GT118,$B119+1,1)</f>
        <v>-</v>
      </c>
      <c r="GU119" s="535" t="str" cm="1">
        <f t="array" aca="1" ref="GU119" ca="1">INDEX(GU$13:GU118,$B119+1,1)</f>
        <v>-</v>
      </c>
      <c r="GV119" s="411">
        <f t="shared" ca="1" si="640"/>
        <v>0</v>
      </c>
      <c r="GW119" s="535" t="str" cm="1">
        <f t="array" aca="1" ref="GW119" ca="1">INDEX(GW$13:GW118,$B119+1,1)</f>
        <v>-</v>
      </c>
      <c r="GX119" s="535" cm="1">
        <f t="array" aca="1" ref="GX119" ca="1">INDEX(GX$13:GX118,$B119+1,1)</f>
        <v>1</v>
      </c>
      <c r="GY119" s="535" cm="1">
        <f t="array" aca="1" ref="GY119" ca="1">INDEX(GY$13:GY118,$B119+1,1)</f>
        <v>1</v>
      </c>
      <c r="GZ119" s="535" t="str" cm="1">
        <f t="array" aca="1" ref="GZ119" ca="1">INDEX(GZ$13:GZ118,$B119+1,1)</f>
        <v>-</v>
      </c>
      <c r="HA119" s="535" t="str" cm="1">
        <f t="array" aca="1" ref="HA119" ca="1">INDEX(HA$13:HA118,$B119+1,1)</f>
        <v>-</v>
      </c>
      <c r="HB119" s="535" t="str" cm="1">
        <f t="array" aca="1" ref="HB119" ca="1">INDEX(HB$13:HB118,$B119+1,1)</f>
        <v>-</v>
      </c>
      <c r="HC119" s="535" t="str" cm="1">
        <f t="array" aca="1" ref="HC119" ca="1">INDEX(HC$13:HC118,$B119+1,1)</f>
        <v>-</v>
      </c>
      <c r="HD119" s="535" t="str" cm="1">
        <f t="array" aca="1" ref="HD119" ca="1">INDEX(HD$13:HD118,$B119+1,1)</f>
        <v>-</v>
      </c>
      <c r="HE119" s="535" t="str" cm="1">
        <f t="array" aca="1" ref="HE119" ca="1">INDEX(HE$13:HE118,$B119+1,1)</f>
        <v>-</v>
      </c>
      <c r="HF119" s="535" t="str" cm="1">
        <f t="array" aca="1" ref="HF119" ca="1">INDEX(HF$13:HF118,$B119+1,1)</f>
        <v>-</v>
      </c>
      <c r="HG119" s="535" t="str" cm="1">
        <f t="array" aca="1" ref="HG119" ca="1">INDEX(HG$13:HG118,$B119+1,1)</f>
        <v>-</v>
      </c>
      <c r="HH119" s="535" t="str" cm="1">
        <f t="array" aca="1" ref="HH119" ca="1">INDEX(HH$13:HH118,$B119+1,1)</f>
        <v>-</v>
      </c>
      <c r="HI119" s="535" t="str" cm="1">
        <f t="array" aca="1" ref="HI119" ca="1">INDEX(HI$13:HI118,$B119+1,1)</f>
        <v>-</v>
      </c>
      <c r="HJ119" s="535" t="str" cm="1">
        <f t="array" aca="1" ref="HJ119" ca="1">INDEX(HJ$13:HJ118,$B119+1,1)</f>
        <v>-</v>
      </c>
      <c r="HK119" s="535" t="str" cm="1">
        <f t="array" aca="1" ref="HK119" ca="1">INDEX(HK$13:HK118,$B119+1,1)</f>
        <v>-</v>
      </c>
      <c r="HL119" s="535" t="str" cm="1">
        <f t="array" aca="1" ref="HL119" ca="1">INDEX(HL$13:HL118,$B119+1,1)</f>
        <v>-</v>
      </c>
      <c r="HM119" s="535" t="str" cm="1">
        <f t="array" aca="1" ref="HM119" ca="1">INDEX(HM$13:HM118,$B119+1,1)</f>
        <v>-</v>
      </c>
      <c r="HN119" s="535" t="str" cm="1">
        <f t="array" aca="1" ref="HN119" ca="1">INDEX(HN$13:HN118,$B119+1,1)</f>
        <v>-</v>
      </c>
      <c r="HO119" s="535" t="str" cm="1">
        <f t="array" aca="1" ref="HO119" ca="1">INDEX(HO$13:HO118,$B119+1,1)</f>
        <v>-</v>
      </c>
      <c r="HP119" s="535" t="str" cm="1">
        <f t="array" aca="1" ref="HP119" ca="1">INDEX(HP$13:HP118,$B119+1,1)</f>
        <v>-</v>
      </c>
      <c r="HQ119" s="535" t="str" cm="1">
        <f t="array" aca="1" ref="HQ119" ca="1">INDEX(HQ$13:HQ118,$B119+1,1)</f>
        <v>-</v>
      </c>
      <c r="HR119" s="535" t="str" cm="1">
        <f t="array" aca="1" ref="HR119" ca="1">INDEX(HR$13:HR118,$B119+1,1)</f>
        <v>-</v>
      </c>
      <c r="HS119" s="535" t="str" cm="1">
        <f t="array" aca="1" ref="HS119" ca="1">INDEX(HS$13:HS118,$B119+1,1)</f>
        <v>-</v>
      </c>
      <c r="HT119" s="535" t="str" cm="1">
        <f t="array" aca="1" ref="HT119" ca="1">INDEX(HT$13:HT118,$B119+1,1)</f>
        <v>-</v>
      </c>
      <c r="HU119" s="535" cm="1">
        <f t="array" aca="1" ref="HU119" ca="1">INDEX(HU$13:HU118,$B119+1,1)</f>
        <v>0</v>
      </c>
      <c r="HV119" s="535" t="str" cm="1">
        <f t="array" aca="1" ref="HV119" ca="1">INDEX(HV$13:HV118,$B119+1,1)</f>
        <v>-</v>
      </c>
      <c r="HW119" s="535" cm="1">
        <f t="array" aca="1" ref="HW119" ca="1">INDEX(HW$13:HW118,$B119+1,1)</f>
        <v>1</v>
      </c>
      <c r="HX119" s="727">
        <f t="shared" ca="1" si="641"/>
        <v>0</v>
      </c>
      <c r="HY119" s="727">
        <f t="shared" ca="1" si="641"/>
        <v>0</v>
      </c>
      <c r="HZ119" s="727">
        <f t="shared" ca="1" si="641"/>
        <v>0</v>
      </c>
      <c r="IA119" s="727">
        <f t="shared" ca="1" si="641"/>
        <v>0</v>
      </c>
      <c r="IB119" s="727">
        <f t="shared" ca="1" si="641"/>
        <v>0</v>
      </c>
      <c r="IC119" s="727">
        <f t="shared" ca="1" si="641"/>
        <v>0</v>
      </c>
      <c r="ID119" s="535" cm="1">
        <f t="array" aca="1" ref="ID119" ca="1">INDEX(ID$13:ID118,$B119+1,1)</f>
        <v>0</v>
      </c>
      <c r="IE119" s="727">
        <f t="shared" ca="1" si="642"/>
        <v>1</v>
      </c>
      <c r="IF119" s="727">
        <f t="shared" ca="1" si="642"/>
        <v>0</v>
      </c>
      <c r="IG119" s="727">
        <f t="shared" ca="1" si="642"/>
        <v>0</v>
      </c>
      <c r="IH119" s="727">
        <f t="shared" ca="1" si="642"/>
        <v>0</v>
      </c>
      <c r="II119" s="535" cm="1">
        <f t="array" aca="1" ref="II119" ca="1">INDEX(II$13:II118,$B119+1,1)</f>
        <v>0</v>
      </c>
      <c r="IJ119" s="727">
        <f t="shared" ca="1" si="643"/>
        <v>0</v>
      </c>
      <c r="IK119" s="18"/>
      <c r="IL119" s="535" t="str" cm="1">
        <f t="array" aca="1" ref="IL119" ca="1">INDEX(IL$13:IL118,$B119+1,1)</f>
        <v>-</v>
      </c>
      <c r="IM119" s="535" t="str" cm="1">
        <f t="array" aca="1" ref="IM119" ca="1">INDEX(IM$13:IM118,$B119+1,1)</f>
        <v>-</v>
      </c>
      <c r="IN119" s="535" t="str" cm="1">
        <f t="array" aca="1" ref="IN119" ca="1">INDEX(IN$13:IN118,$B119+1,1)</f>
        <v>-</v>
      </c>
      <c r="IO119" s="535" t="str" cm="1">
        <f t="array" aca="1" ref="IO119" ca="1">INDEX(IO$13:IO118,$B119+1,1)</f>
        <v>-</v>
      </c>
      <c r="IP119" s="535" t="str" cm="1">
        <f t="array" aca="1" ref="IP119" ca="1">INDEX(IP$13:IP118,$B119+1,1)</f>
        <v>-</v>
      </c>
      <c r="IQ119" s="535" t="str" cm="1">
        <f t="array" aca="1" ref="IQ119" ca="1">INDEX(IQ$13:IQ118,$B119+1,1)</f>
        <v>-</v>
      </c>
      <c r="IR119" s="535" t="str" cm="1">
        <f t="array" aca="1" ref="IR119" ca="1">INDEX(IR$13:IR118,$B119+1,1)</f>
        <v>-</v>
      </c>
      <c r="IS119" s="535" t="str" cm="1">
        <f t="array" aca="1" ref="IS119" ca="1">INDEX(IS$13:IS118,$B119+1,1)</f>
        <v>-</v>
      </c>
      <c r="IT119" s="535" t="str" cm="1">
        <f t="array" aca="1" ref="IT119" ca="1">INDEX(IT$13:IT118,$B119+1,1)</f>
        <v>-</v>
      </c>
      <c r="IU119" s="535" t="str" cm="1">
        <f t="array" aca="1" ref="IU119" ca="1">INDEX(IU$13:IU118,$B119+1,1)</f>
        <v>-</v>
      </c>
      <c r="IV119" s="535" t="str" cm="1">
        <f t="array" aca="1" ref="IV119" ca="1">INDEX(IV$13:IV118,$B119+1,1)</f>
        <v>-</v>
      </c>
      <c r="IW119" s="535" t="str" cm="1">
        <f t="array" aca="1" ref="IW119" ca="1">INDEX(IW$13:IW118,$B119+1,1)</f>
        <v>-</v>
      </c>
      <c r="IX119" s="535" t="str" cm="1">
        <f t="array" aca="1" ref="IX119" ca="1">INDEX(IX$13:IX118,$B119+1,1)</f>
        <v>-</v>
      </c>
      <c r="IY119" s="535" t="str" cm="1">
        <f t="array" aca="1" ref="IY119" ca="1">INDEX(IY$13:IY118,$B119+1,1)</f>
        <v>-</v>
      </c>
      <c r="IZ119" s="535" t="str" cm="1">
        <f t="array" aca="1" ref="IZ119" ca="1">INDEX(IZ$13:IZ118,$B119+1,1)</f>
        <v>-</v>
      </c>
      <c r="JA119" s="535" t="str" cm="1">
        <f t="array" aca="1" ref="JA119" ca="1">INDEX(JA$13:JA118,$B119+1,1)</f>
        <v>-</v>
      </c>
      <c r="JB119" s="535" cm="1">
        <f t="array" aca="1" ref="JB119" ca="1">INDEX(JB$13:JB118,$B119+1,1)</f>
        <v>0</v>
      </c>
      <c r="JC119" s="535" cm="1">
        <f t="array" aca="1" ref="JC119" ca="1">INDEX(JC$13:JC118,$B119+1,1)</f>
        <v>0</v>
      </c>
      <c r="JD119" s="545" cm="1">
        <f t="array" aca="1" ref="JD119" ca="1">IF(AND($N119=JD$10,$AS119&lt;&gt;0),INDEX(i.LTWFeedLevels,$AS119,12),0)</f>
        <v>0</v>
      </c>
      <c r="JE119" s="630" cm="1">
        <f t="array" aca="1" ref="JE119" ca="1">IF(AND($N119=JE$10,$AT119&lt;&gt;0),INDEX(i.LTWFeedLevels,$AT119,12),0)</f>
        <v>0</v>
      </c>
      <c r="JF119" s="457">
        <f t="shared" ca="1" si="710"/>
        <v>0</v>
      </c>
      <c r="JG119" s="457">
        <f t="shared" ca="1" si="644"/>
        <v>0</v>
      </c>
      <c r="JH119" s="457">
        <f t="shared" ca="1" si="645"/>
        <v>0</v>
      </c>
      <c r="JI119" s="545" cm="1">
        <f t="array" aca="1" ref="JI119" ca="1">IF(AND($N119=JI$10,$AS119&lt;&gt;0),INDEX(i.LTWFeedLevels,$AS119,12),0)</f>
        <v>0</v>
      </c>
      <c r="JJ119" s="630" cm="1">
        <f t="array" aca="1" ref="JJ119" ca="1">IF(AND($N119=JJ$10,$AT119&lt;&gt;0),INDEX(i.LTWFeedLevels,$AT119,12),0)</f>
        <v>0</v>
      </c>
      <c r="JK119" s="457">
        <f t="shared" ca="1" si="646"/>
        <v>0</v>
      </c>
      <c r="JL119" s="457">
        <f t="shared" ca="1" si="647"/>
        <v>0</v>
      </c>
      <c r="JM119" s="457">
        <f t="shared" ca="1" si="648"/>
        <v>0</v>
      </c>
      <c r="JN119" s="545" cm="1">
        <f t="array" aca="1" ref="JN119" ca="1">IF(AND($N119=JN$10,$AS119&lt;&gt;0),INDEX(i.LTWFeedLevels,$AS119,12),0)</f>
        <v>0</v>
      </c>
      <c r="JO119" s="630" cm="1">
        <f t="array" aca="1" ref="JO119" ca="1">IF(AND($N119=JO$10,$AT119&lt;&gt;0),INDEX(i.LTWFeedLevels,$AT119,12),0)</f>
        <v>0</v>
      </c>
      <c r="JP119" s="457">
        <f t="shared" ca="1" si="649"/>
        <v>0</v>
      </c>
      <c r="JQ119" s="457">
        <f t="shared" ca="1" si="650"/>
        <v>0</v>
      </c>
      <c r="JR119" s="457">
        <f t="shared" ca="1" si="651"/>
        <v>0</v>
      </c>
      <c r="JS119" s="189">
        <f t="shared" ca="1" si="652"/>
        <v>0</v>
      </c>
      <c r="JT119" s="189">
        <f t="shared" ca="1" si="652"/>
        <v>0</v>
      </c>
      <c r="JU119" s="189">
        <f t="shared" ca="1" si="652"/>
        <v>0</v>
      </c>
      <c r="JV119" s="189">
        <f t="shared" ca="1" si="652"/>
        <v>0</v>
      </c>
      <c r="JW119" s="189">
        <f t="shared" ca="1" si="652"/>
        <v>0</v>
      </c>
      <c r="JX119" s="189">
        <f t="shared" ca="1" si="652"/>
        <v>0</v>
      </c>
      <c r="JY119" s="189">
        <f t="shared" ca="1" si="652"/>
        <v>0</v>
      </c>
      <c r="JZ119" s="189">
        <f t="shared" ca="1" si="652"/>
        <v>0</v>
      </c>
      <c r="KA119" s="189">
        <f t="shared" ca="1" si="652"/>
        <v>0</v>
      </c>
      <c r="KB119" s="189">
        <f t="shared" ca="1" si="652"/>
        <v>0</v>
      </c>
      <c r="KC119" s="189">
        <f t="shared" ca="1" si="653"/>
        <v>0</v>
      </c>
      <c r="KD119" s="189">
        <f t="shared" ca="1" si="653"/>
        <v>0</v>
      </c>
      <c r="KE119" s="189">
        <f t="shared" ca="1" si="653"/>
        <v>0</v>
      </c>
      <c r="KF119" s="189">
        <f t="shared" ca="1" si="653"/>
        <v>0</v>
      </c>
      <c r="KG119" s="189">
        <f t="shared" ca="1" si="653"/>
        <v>0</v>
      </c>
      <c r="KH119" s="189">
        <f t="shared" ca="1" si="653"/>
        <v>0</v>
      </c>
      <c r="KI119" s="189">
        <f t="shared" ca="1" si="653"/>
        <v>0</v>
      </c>
      <c r="KJ119" s="189">
        <f t="shared" ca="1" si="653"/>
        <v>0</v>
      </c>
      <c r="KK119" s="189">
        <f t="shared" ca="1" si="653"/>
        <v>0</v>
      </c>
      <c r="KL119" s="189">
        <f t="shared" ca="1" si="653"/>
        <v>0</v>
      </c>
      <c r="KM119" s="189">
        <f t="shared" ca="1" si="654"/>
        <v>0</v>
      </c>
      <c r="KN119" s="189">
        <f t="shared" ca="1" si="654"/>
        <v>0</v>
      </c>
      <c r="KO119" s="189">
        <f t="shared" ca="1" si="654"/>
        <v>0</v>
      </c>
      <c r="KP119" s="189">
        <f t="shared" ca="1" si="654"/>
        <v>0</v>
      </c>
      <c r="KQ119" s="189">
        <f t="shared" ca="1" si="654"/>
        <v>0</v>
      </c>
      <c r="KR119" s="189">
        <f t="shared" ca="1" si="654"/>
        <v>0</v>
      </c>
      <c r="KS119" s="189">
        <f t="shared" ca="1" si="654"/>
        <v>0</v>
      </c>
      <c r="KT119" s="189">
        <f t="shared" ca="1" si="654"/>
        <v>0</v>
      </c>
      <c r="KU119" s="189">
        <f t="shared" ca="1" si="654"/>
        <v>0</v>
      </c>
      <c r="KV119" s="189">
        <f t="shared" ca="1" si="654"/>
        <v>0</v>
      </c>
      <c r="KW119" s="189">
        <f t="shared" ca="1" si="655"/>
        <v>0</v>
      </c>
      <c r="KX119" s="189">
        <f t="shared" ca="1" si="655"/>
        <v>0</v>
      </c>
      <c r="KY119" s="189">
        <f t="shared" ca="1" si="655"/>
        <v>0</v>
      </c>
      <c r="KZ119" s="189">
        <f t="shared" ca="1" si="655"/>
        <v>0</v>
      </c>
      <c r="LA119" s="189">
        <f t="shared" ca="1" si="655"/>
        <v>0</v>
      </c>
      <c r="LB119" s="189">
        <f t="shared" ca="1" si="655"/>
        <v>0</v>
      </c>
      <c r="LC119" s="189">
        <f t="shared" ca="1" si="655"/>
        <v>0</v>
      </c>
      <c r="LD119" s="189">
        <f t="shared" ca="1" si="655"/>
        <v>0</v>
      </c>
      <c r="LE119" s="189">
        <f t="shared" ca="1" si="655"/>
        <v>0</v>
      </c>
      <c r="LF119" s="189">
        <f t="shared" ca="1" si="655"/>
        <v>0</v>
      </c>
      <c r="LG119" s="189">
        <f t="shared" ca="1" si="656"/>
        <v>0</v>
      </c>
      <c r="LH119" s="189">
        <f t="shared" ca="1" si="656"/>
        <v>0</v>
      </c>
      <c r="LI119" s="189">
        <f t="shared" ca="1" si="656"/>
        <v>0</v>
      </c>
      <c r="LJ119" s="189">
        <f t="shared" ca="1" si="656"/>
        <v>0</v>
      </c>
      <c r="LK119" s="189">
        <f t="shared" ca="1" si="656"/>
        <v>0</v>
      </c>
      <c r="LL119" s="189">
        <f t="shared" ca="1" si="656"/>
        <v>0</v>
      </c>
      <c r="LM119" s="189">
        <f t="shared" ca="1" si="656"/>
        <v>0</v>
      </c>
      <c r="LN119" s="189">
        <f t="shared" ca="1" si="656"/>
        <v>0</v>
      </c>
      <c r="LO119" s="189">
        <f t="shared" ca="1" si="656"/>
        <v>0</v>
      </c>
      <c r="LP119" s="189">
        <f t="shared" ca="1" si="656"/>
        <v>0</v>
      </c>
      <c r="LQ119" s="189">
        <f t="shared" ca="1" si="657"/>
        <v>0</v>
      </c>
      <c r="LR119" s="189">
        <f t="shared" ca="1" si="657"/>
        <v>0</v>
      </c>
      <c r="LS119" s="189">
        <f t="shared" ca="1" si="657"/>
        <v>0</v>
      </c>
      <c r="LT119" s="189">
        <f t="shared" ca="1" si="657"/>
        <v>0</v>
      </c>
      <c r="LU119" s="189">
        <f t="shared" ca="1" si="657"/>
        <v>0</v>
      </c>
      <c r="LV119" s="189">
        <f t="shared" ca="1" si="657"/>
        <v>0</v>
      </c>
      <c r="LW119" s="189">
        <f t="shared" ca="1" si="657"/>
        <v>-3</v>
      </c>
      <c r="LX119" s="189">
        <f t="shared" ca="1" si="657"/>
        <v>-4</v>
      </c>
      <c r="LY119" s="189">
        <f t="shared" ca="1" si="657"/>
        <v>2</v>
      </c>
      <c r="LZ119" s="189">
        <f t="shared" ca="1" si="657"/>
        <v>-4</v>
      </c>
      <c r="MA119" s="189">
        <f t="shared" ca="1" si="658"/>
        <v>0</v>
      </c>
      <c r="MB119" s="189">
        <f t="shared" ca="1" si="658"/>
        <v>0</v>
      </c>
      <c r="MC119" s="189">
        <f t="shared" ca="1" si="658"/>
        <v>0</v>
      </c>
      <c r="MD119" s="189">
        <f t="shared" ca="1" si="658"/>
        <v>0</v>
      </c>
      <c r="ME119" s="189">
        <f t="shared" ca="1" si="658"/>
        <v>0</v>
      </c>
      <c r="MF119" s="189">
        <f t="shared" ca="1" si="658"/>
        <v>0</v>
      </c>
      <c r="MG119" s="189">
        <f t="shared" ca="1" si="658"/>
        <v>0</v>
      </c>
      <c r="MH119" s="189">
        <f t="shared" ca="1" si="658"/>
        <v>0</v>
      </c>
      <c r="MI119" s="189">
        <f t="shared" ca="1" si="658"/>
        <v>0</v>
      </c>
      <c r="MJ119" s="189">
        <f t="shared" ca="1" si="658"/>
        <v>0</v>
      </c>
      <c r="MK119" s="189">
        <f t="shared" ca="1" si="658"/>
        <v>0</v>
      </c>
      <c r="ML119" s="189">
        <f t="shared" ca="1" si="658"/>
        <v>0</v>
      </c>
      <c r="MM119" s="557">
        <f t="shared" ca="1" si="659"/>
        <v>0</v>
      </c>
      <c r="MN119" s="557">
        <f t="shared" ca="1" si="659"/>
        <v>0</v>
      </c>
      <c r="MO119" s="557">
        <f t="shared" ca="1" si="659"/>
        <v>0</v>
      </c>
      <c r="MP119" s="557">
        <f t="shared" ca="1" si="659"/>
        <v>0</v>
      </c>
      <c r="MQ119" s="557">
        <f t="shared" ca="1" si="659"/>
        <v>0</v>
      </c>
      <c r="MR119" s="557">
        <f t="shared" ca="1" si="659"/>
        <v>0</v>
      </c>
      <c r="MS119" s="557">
        <f t="shared" ca="1" si="659"/>
        <v>0</v>
      </c>
      <c r="MT119" s="557">
        <f t="shared" ca="1" si="659"/>
        <v>0</v>
      </c>
      <c r="MU119" s="557">
        <f t="shared" ca="1" si="659"/>
        <v>0</v>
      </c>
      <c r="MV119" s="557">
        <f t="shared" ca="1" si="659"/>
        <v>0</v>
      </c>
      <c r="MW119" s="557">
        <f t="shared" ca="1" si="660"/>
        <v>0</v>
      </c>
      <c r="MX119" s="557">
        <f t="shared" ca="1" si="660"/>
        <v>0</v>
      </c>
      <c r="MY119" s="557">
        <f t="shared" ca="1" si="660"/>
        <v>0</v>
      </c>
      <c r="MZ119" s="557">
        <f t="shared" ca="1" si="660"/>
        <v>0</v>
      </c>
      <c r="NA119" s="557">
        <f t="shared" ca="1" si="660"/>
        <v>0</v>
      </c>
      <c r="NB119" s="557">
        <f t="shared" ca="1" si="660"/>
        <v>0</v>
      </c>
      <c r="NC119" s="557">
        <f t="shared" ca="1" si="660"/>
        <v>0</v>
      </c>
      <c r="ND119" s="557">
        <f t="shared" ca="1" si="660"/>
        <v>0</v>
      </c>
      <c r="NE119" s="557">
        <f t="shared" ca="1" si="660"/>
        <v>0</v>
      </c>
      <c r="NF119" s="557">
        <f t="shared" ca="1" si="660"/>
        <v>0</v>
      </c>
      <c r="NG119" s="557">
        <f t="shared" ca="1" si="661"/>
        <v>0</v>
      </c>
      <c r="NH119" s="557">
        <f t="shared" ca="1" si="661"/>
        <v>0</v>
      </c>
      <c r="NI119" s="557">
        <f t="shared" ca="1" si="661"/>
        <v>0</v>
      </c>
      <c r="NJ119" s="557">
        <f t="shared" ca="1" si="661"/>
        <v>0</v>
      </c>
      <c r="NK119" s="557">
        <f t="shared" ca="1" si="661"/>
        <v>0</v>
      </c>
      <c r="NL119" s="557">
        <f t="shared" ca="1" si="661"/>
        <v>0</v>
      </c>
      <c r="NM119" s="557">
        <f t="shared" ca="1" si="661"/>
        <v>0</v>
      </c>
      <c r="NN119" s="557">
        <f t="shared" ca="1" si="661"/>
        <v>0</v>
      </c>
      <c r="NO119" s="557">
        <f t="shared" ca="1" si="661"/>
        <v>0</v>
      </c>
      <c r="NP119" s="557">
        <f t="shared" ca="1" si="661"/>
        <v>0</v>
      </c>
      <c r="NQ119" s="557">
        <f t="shared" ca="1" si="662"/>
        <v>0</v>
      </c>
      <c r="NR119" s="557">
        <f t="shared" ca="1" si="662"/>
        <v>0</v>
      </c>
      <c r="NS119" s="557">
        <f t="shared" ca="1" si="662"/>
        <v>0</v>
      </c>
      <c r="NT119" s="557">
        <f t="shared" ca="1" si="662"/>
        <v>0</v>
      </c>
      <c r="NU119" s="557">
        <f t="shared" ca="1" si="662"/>
        <v>0</v>
      </c>
      <c r="NV119" s="557">
        <f t="shared" ca="1" si="662"/>
        <v>0</v>
      </c>
      <c r="NW119" s="557">
        <f t="shared" ca="1" si="662"/>
        <v>0</v>
      </c>
      <c r="NX119" s="557">
        <f t="shared" ca="1" si="662"/>
        <v>0</v>
      </c>
      <c r="NY119" s="557">
        <f t="shared" ca="1" si="662"/>
        <v>0</v>
      </c>
      <c r="NZ119" s="557">
        <f t="shared" ca="1" si="662"/>
        <v>0</v>
      </c>
      <c r="OA119" s="557">
        <f t="shared" ca="1" si="663"/>
        <v>0</v>
      </c>
      <c r="OB119" s="557">
        <f t="shared" ca="1" si="663"/>
        <v>0</v>
      </c>
      <c r="OC119" s="557">
        <f t="shared" ca="1" si="663"/>
        <v>0</v>
      </c>
      <c r="OD119" s="557">
        <f t="shared" ca="1" si="663"/>
        <v>0</v>
      </c>
      <c r="OE119" s="557">
        <f t="shared" ca="1" si="663"/>
        <v>0</v>
      </c>
      <c r="OF119" s="557">
        <f t="shared" ca="1" si="663"/>
        <v>0</v>
      </c>
      <c r="OG119" s="557">
        <f t="shared" ca="1" si="663"/>
        <v>0</v>
      </c>
      <c r="OH119" s="557">
        <f t="shared" ca="1" si="663"/>
        <v>0</v>
      </c>
      <c r="OI119" s="557">
        <f t="shared" ca="1" si="663"/>
        <v>0</v>
      </c>
      <c r="OJ119" s="557">
        <f t="shared" ca="1" si="663"/>
        <v>0</v>
      </c>
      <c r="OK119" s="557">
        <f t="shared" ca="1" si="664"/>
        <v>0</v>
      </c>
      <c r="OL119" s="557">
        <f t="shared" ca="1" si="664"/>
        <v>0</v>
      </c>
      <c r="OM119" s="557">
        <f t="shared" ca="1" si="664"/>
        <v>0</v>
      </c>
      <c r="ON119" s="557">
        <f t="shared" ca="1" si="664"/>
        <v>0</v>
      </c>
      <c r="OO119" s="557">
        <f t="shared" ca="1" si="664"/>
        <v>0</v>
      </c>
      <c r="OP119" s="557">
        <f t="shared" ca="1" si="664"/>
        <v>0</v>
      </c>
      <c r="OQ119" s="557">
        <f t="shared" ca="1" si="664"/>
        <v>0</v>
      </c>
      <c r="OR119" s="557">
        <f t="shared" ca="1" si="664"/>
        <v>0</v>
      </c>
      <c r="OS119" s="557">
        <f t="shared" ca="1" si="664"/>
        <v>0</v>
      </c>
      <c r="OT119" s="557">
        <f t="shared" ca="1" si="664"/>
        <v>0</v>
      </c>
      <c r="OU119" s="557">
        <f t="shared" ca="1" si="665"/>
        <v>0</v>
      </c>
      <c r="OV119" s="557">
        <f t="shared" ca="1" si="665"/>
        <v>0</v>
      </c>
      <c r="OW119" s="557">
        <f t="shared" ca="1" si="665"/>
        <v>0</v>
      </c>
      <c r="OX119" s="557">
        <f t="shared" ca="1" si="665"/>
        <v>0</v>
      </c>
      <c r="OY119" s="557">
        <f t="shared" ca="1" si="665"/>
        <v>0</v>
      </c>
      <c r="OZ119" s="557">
        <f t="shared" ca="1" si="665"/>
        <v>0</v>
      </c>
      <c r="PA119" s="557">
        <f t="shared" ca="1" si="665"/>
        <v>0</v>
      </c>
      <c r="PB119" s="557">
        <f t="shared" ca="1" si="665"/>
        <v>0</v>
      </c>
      <c r="PC119" s="557">
        <f t="shared" ca="1" si="665"/>
        <v>0</v>
      </c>
      <c r="PD119" s="557">
        <f t="shared" ca="1" si="665"/>
        <v>0</v>
      </c>
      <c r="PE119" s="557">
        <f t="shared" ca="1" si="666"/>
        <v>0</v>
      </c>
      <c r="PF119" s="557">
        <f t="shared" ca="1" si="666"/>
        <v>0</v>
      </c>
      <c r="PG119" s="557">
        <f t="shared" ca="1" si="666"/>
        <v>0</v>
      </c>
      <c r="PH119" s="557">
        <f t="shared" ca="1" si="666"/>
        <v>0</v>
      </c>
      <c r="PI119" s="557">
        <f t="shared" ca="1" si="666"/>
        <v>0</v>
      </c>
      <c r="PJ119" s="557">
        <f t="shared" ca="1" si="666"/>
        <v>0</v>
      </c>
      <c r="PK119" s="557">
        <f t="shared" ca="1" si="666"/>
        <v>0</v>
      </c>
      <c r="PL119" s="557">
        <f t="shared" ca="1" si="666"/>
        <v>0</v>
      </c>
      <c r="PM119" s="557">
        <f t="shared" ca="1" si="666"/>
        <v>0</v>
      </c>
      <c r="PN119" s="557">
        <f t="shared" ca="1" si="666"/>
        <v>0</v>
      </c>
      <c r="PO119" s="557">
        <f t="shared" ca="1" si="667"/>
        <v>0</v>
      </c>
      <c r="PP119" s="557">
        <f t="shared" ca="1" si="667"/>
        <v>0</v>
      </c>
      <c r="PQ119" s="557">
        <f t="shared" ca="1" si="667"/>
        <v>0</v>
      </c>
      <c r="PR119" s="557">
        <f t="shared" ca="1" si="667"/>
        <v>0</v>
      </c>
      <c r="PS119" s="557">
        <f t="shared" ca="1" si="667"/>
        <v>0</v>
      </c>
      <c r="PT119" s="557">
        <f t="shared" ca="1" si="667"/>
        <v>0</v>
      </c>
      <c r="PU119" s="557">
        <f t="shared" ca="1" si="667"/>
        <v>0</v>
      </c>
      <c r="PV119" s="557">
        <f t="shared" ca="1" si="667"/>
        <v>0</v>
      </c>
      <c r="PW119" s="557">
        <f t="shared" ca="1" si="667"/>
        <v>0</v>
      </c>
      <c r="PX119" s="557">
        <f t="shared" ca="1" si="667"/>
        <v>0</v>
      </c>
      <c r="PY119" s="557">
        <f t="shared" ca="1" si="668"/>
        <v>0</v>
      </c>
      <c r="PZ119" s="557">
        <f t="shared" ca="1" si="668"/>
        <v>0</v>
      </c>
      <c r="QA119" s="557">
        <f t="shared" ca="1" si="668"/>
        <v>0</v>
      </c>
      <c r="QB119" s="557">
        <f t="shared" ca="1" si="668"/>
        <v>0</v>
      </c>
      <c r="QC119" s="557">
        <f t="shared" ca="1" si="668"/>
        <v>0</v>
      </c>
      <c r="QD119" s="557">
        <f t="shared" ca="1" si="668"/>
        <v>0</v>
      </c>
      <c r="QE119" s="557">
        <f t="shared" ca="1" si="668"/>
        <v>0</v>
      </c>
      <c r="QF119" s="557">
        <f t="shared" ca="1" si="668"/>
        <v>0</v>
      </c>
      <c r="QG119" s="557">
        <f t="shared" ca="1" si="668"/>
        <v>0</v>
      </c>
      <c r="QH119" s="557">
        <f t="shared" ca="1" si="668"/>
        <v>0</v>
      </c>
      <c r="QI119" s="557">
        <f t="shared" ca="1" si="669"/>
        <v>0</v>
      </c>
      <c r="QJ119" s="557">
        <f t="shared" ca="1" si="669"/>
        <v>0</v>
      </c>
      <c r="QK119" s="557">
        <f t="shared" ca="1" si="669"/>
        <v>0</v>
      </c>
      <c r="QL119" s="557">
        <f t="shared" ca="1" si="669"/>
        <v>0</v>
      </c>
      <c r="QM119" s="557">
        <f t="shared" ca="1" si="669"/>
        <v>0</v>
      </c>
      <c r="QN119" s="557">
        <f t="shared" ca="1" si="669"/>
        <v>0</v>
      </c>
      <c r="QO119" s="557">
        <f t="shared" ca="1" si="669"/>
        <v>0</v>
      </c>
      <c r="QP119" s="557">
        <f t="shared" ca="1" si="669"/>
        <v>0</v>
      </c>
      <c r="QQ119" s="557">
        <f t="shared" ca="1" si="669"/>
        <v>0</v>
      </c>
      <c r="QR119" s="557">
        <f t="shared" ca="1" si="669"/>
        <v>0</v>
      </c>
      <c r="QS119" s="557">
        <f t="shared" ca="1" si="670"/>
        <v>0</v>
      </c>
      <c r="QT119" s="557">
        <f t="shared" ca="1" si="670"/>
        <v>0</v>
      </c>
      <c r="QU119" s="557">
        <f t="shared" ca="1" si="670"/>
        <v>0</v>
      </c>
      <c r="QV119" s="557">
        <f t="shared" ca="1" si="670"/>
        <v>0</v>
      </c>
      <c r="QW119" s="557">
        <f t="shared" ca="1" si="670"/>
        <v>0</v>
      </c>
      <c r="QX119" s="557">
        <f t="shared" ca="1" si="670"/>
        <v>0</v>
      </c>
      <c r="QY119" s="557">
        <f t="shared" ca="1" si="670"/>
        <v>0</v>
      </c>
      <c r="QZ119" s="557">
        <f t="shared" ca="1" si="670"/>
        <v>0</v>
      </c>
      <c r="RA119" s="557">
        <f t="shared" ca="1" si="670"/>
        <v>0</v>
      </c>
      <c r="RB119" s="557">
        <f t="shared" ca="1" si="670"/>
        <v>0</v>
      </c>
      <c r="RC119" s="557">
        <f t="shared" ca="1" si="671"/>
        <v>0</v>
      </c>
      <c r="RD119" s="557">
        <f t="shared" ca="1" si="671"/>
        <v>0</v>
      </c>
      <c r="RE119" s="557">
        <f t="shared" ca="1" si="671"/>
        <v>0</v>
      </c>
      <c r="RF119" s="557">
        <f t="shared" ca="1" si="671"/>
        <v>0</v>
      </c>
      <c r="RG119" s="557">
        <f t="shared" ca="1" si="671"/>
        <v>0</v>
      </c>
      <c r="RH119" s="557">
        <f t="shared" ca="1" si="671"/>
        <v>0</v>
      </c>
      <c r="RI119" s="557">
        <f t="shared" ca="1" si="671"/>
        <v>0</v>
      </c>
      <c r="RJ119" s="557">
        <f t="shared" ca="1" si="671"/>
        <v>0</v>
      </c>
      <c r="RK119" s="557">
        <f t="shared" ca="1" si="671"/>
        <v>0</v>
      </c>
      <c r="RL119" s="557">
        <f t="shared" ca="1" si="671"/>
        <v>0</v>
      </c>
      <c r="RM119" s="557">
        <f t="shared" ca="1" si="672"/>
        <v>0</v>
      </c>
      <c r="RN119" s="557">
        <f t="shared" ca="1" si="672"/>
        <v>0</v>
      </c>
      <c r="RO119" s="557">
        <f t="shared" ca="1" si="672"/>
        <v>0</v>
      </c>
      <c r="RP119" s="557">
        <f t="shared" ca="1" si="672"/>
        <v>0</v>
      </c>
      <c r="RQ119" s="557">
        <f t="shared" ca="1" si="672"/>
        <v>0</v>
      </c>
      <c r="RR119" s="557">
        <f t="shared" ca="1" si="672"/>
        <v>0</v>
      </c>
      <c r="RS119" s="557">
        <f t="shared" ca="1" si="672"/>
        <v>0</v>
      </c>
      <c r="RT119" s="557">
        <f t="shared" ca="1" si="672"/>
        <v>0</v>
      </c>
      <c r="RU119" s="557">
        <f t="shared" ca="1" si="672"/>
        <v>0</v>
      </c>
      <c r="RV119" s="557">
        <f t="shared" ca="1" si="672"/>
        <v>0</v>
      </c>
      <c r="RW119" s="557">
        <f t="shared" ca="1" si="673"/>
        <v>0</v>
      </c>
      <c r="RX119" s="557">
        <f t="shared" ca="1" si="673"/>
        <v>0</v>
      </c>
      <c r="RY119" s="557">
        <f t="shared" ca="1" si="673"/>
        <v>0</v>
      </c>
      <c r="RZ119" s="557">
        <f t="shared" ca="1" si="673"/>
        <v>0</v>
      </c>
      <c r="SA119" s="557">
        <f t="shared" ca="1" si="673"/>
        <v>0</v>
      </c>
      <c r="SB119" s="557">
        <f t="shared" ca="1" si="673"/>
        <v>0</v>
      </c>
      <c r="SC119" s="557">
        <f t="shared" ca="1" si="673"/>
        <v>0</v>
      </c>
      <c r="SD119" s="557">
        <f t="shared" ca="1" si="673"/>
        <v>0</v>
      </c>
      <c r="SE119" s="557">
        <f t="shared" ca="1" si="673"/>
        <v>0</v>
      </c>
      <c r="SF119" s="557">
        <f t="shared" ca="1" si="673"/>
        <v>0</v>
      </c>
      <c r="SG119" s="557">
        <f t="shared" ca="1" si="674"/>
        <v>0</v>
      </c>
      <c r="SH119" s="557">
        <f t="shared" ca="1" si="674"/>
        <v>0</v>
      </c>
      <c r="SI119" s="557">
        <f t="shared" ca="1" si="674"/>
        <v>0</v>
      </c>
      <c r="SJ119" s="557">
        <f t="shared" ca="1" si="674"/>
        <v>0</v>
      </c>
      <c r="SK119" s="557">
        <f t="shared" ca="1" si="674"/>
        <v>0</v>
      </c>
      <c r="SL119" s="557">
        <f t="shared" ca="1" si="674"/>
        <v>0</v>
      </c>
      <c r="SM119" s="557">
        <f t="shared" ca="1" si="674"/>
        <v>0</v>
      </c>
      <c r="SN119" s="557">
        <f t="shared" ca="1" si="674"/>
        <v>0</v>
      </c>
      <c r="SO119" s="557">
        <f t="shared" ca="1" si="674"/>
        <v>0</v>
      </c>
      <c r="SP119" s="557">
        <f t="shared" ca="1" si="674"/>
        <v>0</v>
      </c>
      <c r="SQ119" s="557">
        <f t="shared" ca="1" si="675"/>
        <v>0</v>
      </c>
      <c r="SR119" s="557">
        <f t="shared" ca="1" si="675"/>
        <v>0</v>
      </c>
      <c r="SS119" s="557">
        <f t="shared" ca="1" si="675"/>
        <v>0</v>
      </c>
      <c r="ST119" s="557">
        <f t="shared" ca="1" si="675"/>
        <v>0</v>
      </c>
      <c r="SU119" s="557">
        <f t="shared" ca="1" si="675"/>
        <v>0</v>
      </c>
      <c r="SV119" s="557">
        <f t="shared" ca="1" si="675"/>
        <v>0</v>
      </c>
      <c r="SW119" s="557">
        <f t="shared" ca="1" si="675"/>
        <v>0</v>
      </c>
      <c r="SX119" s="557">
        <f t="shared" ca="1" si="675"/>
        <v>0</v>
      </c>
      <c r="SY119" s="557">
        <f t="shared" ca="1" si="675"/>
        <v>0</v>
      </c>
      <c r="SZ119" s="557">
        <f t="shared" ca="1" si="675"/>
        <v>0</v>
      </c>
      <c r="TA119" s="557">
        <f t="shared" ca="1" si="676"/>
        <v>0</v>
      </c>
      <c r="TB119" s="557">
        <f t="shared" ca="1" si="676"/>
        <v>0</v>
      </c>
      <c r="TC119" s="557">
        <f t="shared" ca="1" si="676"/>
        <v>0</v>
      </c>
      <c r="TD119" s="557">
        <f t="shared" ca="1" si="676"/>
        <v>0</v>
      </c>
      <c r="TE119" s="557">
        <f t="shared" ca="1" si="676"/>
        <v>0</v>
      </c>
      <c r="TF119" s="557">
        <f t="shared" ca="1" si="676"/>
        <v>0</v>
      </c>
      <c r="TG119" s="557">
        <f t="shared" ca="1" si="676"/>
        <v>0</v>
      </c>
      <c r="TH119" s="557">
        <f t="shared" ca="1" si="676"/>
        <v>0</v>
      </c>
      <c r="TI119" s="557">
        <f t="shared" ca="1" si="676"/>
        <v>0</v>
      </c>
      <c r="TJ119" s="557">
        <f t="shared" ca="1" si="676"/>
        <v>0</v>
      </c>
      <c r="TK119" s="557">
        <f t="shared" ca="1" si="677"/>
        <v>0</v>
      </c>
      <c r="TL119" s="557">
        <f t="shared" ca="1" si="677"/>
        <v>0</v>
      </c>
      <c r="TM119" s="557">
        <f t="shared" ca="1" si="677"/>
        <v>0</v>
      </c>
      <c r="TN119" s="557">
        <f t="shared" ca="1" si="677"/>
        <v>0</v>
      </c>
      <c r="TO119" s="557">
        <f t="shared" ca="1" si="677"/>
        <v>0</v>
      </c>
      <c r="TP119" s="557">
        <f t="shared" ca="1" si="677"/>
        <v>0</v>
      </c>
      <c r="TQ119" s="557">
        <f t="shared" ca="1" si="677"/>
        <v>0</v>
      </c>
      <c r="TR119" s="557">
        <f t="shared" ca="1" si="677"/>
        <v>0</v>
      </c>
      <c r="TS119" s="557">
        <f t="shared" ca="1" si="677"/>
        <v>0</v>
      </c>
      <c r="TT119" s="557">
        <f t="shared" ca="1" si="677"/>
        <v>0</v>
      </c>
      <c r="TU119" s="557">
        <f t="shared" ca="1" si="678"/>
        <v>0</v>
      </c>
      <c r="TV119" s="557">
        <f t="shared" ca="1" si="678"/>
        <v>0</v>
      </c>
      <c r="TW119" s="557">
        <f t="shared" ca="1" si="678"/>
        <v>0</v>
      </c>
      <c r="TX119" s="557">
        <f t="shared" ca="1" si="678"/>
        <v>0</v>
      </c>
      <c r="TY119" s="557">
        <f t="shared" ca="1" si="678"/>
        <v>0</v>
      </c>
      <c r="TZ119" s="557">
        <f t="shared" ca="1" si="678"/>
        <v>0</v>
      </c>
      <c r="UA119" s="557">
        <f t="shared" ca="1" si="678"/>
        <v>0</v>
      </c>
      <c r="UB119" s="557">
        <f t="shared" ca="1" si="678"/>
        <v>0</v>
      </c>
      <c r="UC119" s="557">
        <f t="shared" ca="1" si="678"/>
        <v>0</v>
      </c>
      <c r="UD119" s="557">
        <f t="shared" ca="1" si="678"/>
        <v>0</v>
      </c>
      <c r="UE119" s="557">
        <f t="shared" ca="1" si="679"/>
        <v>0</v>
      </c>
      <c r="UF119" s="557">
        <f t="shared" ca="1" si="679"/>
        <v>0</v>
      </c>
      <c r="UG119" s="557">
        <f t="shared" ca="1" si="679"/>
        <v>0</v>
      </c>
      <c r="UH119" s="557">
        <f t="shared" ca="1" si="679"/>
        <v>0</v>
      </c>
      <c r="UI119" s="557">
        <f t="shared" ca="1" si="679"/>
        <v>0</v>
      </c>
      <c r="UJ119" s="557">
        <f t="shared" ca="1" si="679"/>
        <v>0</v>
      </c>
      <c r="UK119" s="557">
        <f t="shared" ca="1" si="679"/>
        <v>0</v>
      </c>
      <c r="UL119" s="557">
        <f t="shared" ca="1" si="679"/>
        <v>0</v>
      </c>
      <c r="UM119" s="557">
        <f t="shared" ca="1" si="679"/>
        <v>0</v>
      </c>
      <c r="UN119" s="557">
        <f t="shared" ca="1" si="679"/>
        <v>0</v>
      </c>
      <c r="UO119" s="557">
        <f t="shared" ca="1" si="680"/>
        <v>0</v>
      </c>
      <c r="UP119" s="557">
        <f t="shared" ca="1" si="680"/>
        <v>0</v>
      </c>
      <c r="UQ119" s="557">
        <f t="shared" ca="1" si="680"/>
        <v>0</v>
      </c>
      <c r="UR119" s="557">
        <f t="shared" ca="1" si="680"/>
        <v>0</v>
      </c>
      <c r="US119" s="557">
        <f t="shared" ca="1" si="680"/>
        <v>0</v>
      </c>
      <c r="UT119" s="557">
        <f t="shared" ca="1" si="680"/>
        <v>0</v>
      </c>
      <c r="UU119" s="557">
        <f t="shared" ca="1" si="680"/>
        <v>0</v>
      </c>
      <c r="UV119" s="557">
        <f t="shared" ca="1" si="680"/>
        <v>0</v>
      </c>
      <c r="UW119" s="557">
        <f t="shared" ca="1" si="680"/>
        <v>0</v>
      </c>
      <c r="UX119" s="557">
        <f t="shared" ca="1" si="680"/>
        <v>0</v>
      </c>
      <c r="UY119" s="557">
        <f t="shared" ca="1" si="681"/>
        <v>0</v>
      </c>
      <c r="UZ119" s="557">
        <f t="shared" ca="1" si="681"/>
        <v>0</v>
      </c>
      <c r="VA119" s="557">
        <f t="shared" ca="1" si="681"/>
        <v>0</v>
      </c>
      <c r="VB119" s="557">
        <f t="shared" ca="1" si="681"/>
        <v>0</v>
      </c>
      <c r="VC119" s="557">
        <f t="shared" ca="1" si="681"/>
        <v>0</v>
      </c>
      <c r="VD119" s="557">
        <f t="shared" ca="1" si="681"/>
        <v>0</v>
      </c>
      <c r="VE119" s="557">
        <f t="shared" ca="1" si="681"/>
        <v>0</v>
      </c>
      <c r="VF119" s="557">
        <f t="shared" ca="1" si="681"/>
        <v>0</v>
      </c>
      <c r="VG119" s="557">
        <f t="shared" ca="1" si="681"/>
        <v>0</v>
      </c>
      <c r="VH119" s="557">
        <f t="shared" ca="1" si="681"/>
        <v>0</v>
      </c>
      <c r="VI119" s="557">
        <f t="shared" ca="1" si="681"/>
        <v>0</v>
      </c>
      <c r="VJ119" s="189">
        <f t="shared" ca="1" si="682"/>
        <v>0</v>
      </c>
      <c r="VK119" s="189">
        <f t="shared" ca="1" si="682"/>
        <v>0</v>
      </c>
      <c r="VL119" s="189">
        <f t="shared" ca="1" si="682"/>
        <v>0</v>
      </c>
      <c r="VM119" s="189">
        <f t="shared" ca="1" si="682"/>
        <v>0</v>
      </c>
      <c r="VN119" s="189">
        <f t="shared" ca="1" si="682"/>
        <v>0</v>
      </c>
      <c r="VO119" s="230">
        <f t="shared" ca="1" si="683"/>
        <v>0</v>
      </c>
      <c r="VP119" s="189">
        <f t="shared" ca="1" si="684"/>
        <v>0</v>
      </c>
      <c r="VQ119" s="189">
        <f t="shared" ca="1" si="684"/>
        <v>0</v>
      </c>
      <c r="VR119" s="189">
        <f t="shared" ca="1" si="684"/>
        <v>0</v>
      </c>
      <c r="VS119" s="189">
        <f t="shared" ca="1" si="684"/>
        <v>0</v>
      </c>
      <c r="VT119" s="189">
        <f t="shared" ca="1" si="684"/>
        <v>0</v>
      </c>
      <c r="VU119" s="230">
        <f t="shared" ca="1" si="685"/>
        <v>0</v>
      </c>
      <c r="VV119" s="231">
        <f t="shared" ca="1" si="686"/>
        <v>0</v>
      </c>
      <c r="VW119" s="231">
        <f t="shared" ca="1" si="686"/>
        <v>0</v>
      </c>
      <c r="VX119" s="231">
        <f t="shared" ca="1" si="686"/>
        <v>0</v>
      </c>
      <c r="VY119" s="231">
        <f t="shared" ca="1" si="686"/>
        <v>0</v>
      </c>
      <c r="VZ119" s="544">
        <f t="shared" ca="1" si="687"/>
        <v>0</v>
      </c>
      <c r="WA119" s="231">
        <f t="shared" ca="1" si="688"/>
        <v>0</v>
      </c>
      <c r="WB119" s="231">
        <f t="shared" ca="1" si="688"/>
        <v>0</v>
      </c>
      <c r="WC119" s="231">
        <f t="shared" ca="1" si="688"/>
        <v>0</v>
      </c>
      <c r="WD119" s="231">
        <f t="shared" ca="1" si="688"/>
        <v>0</v>
      </c>
      <c r="WE119" s="544">
        <f t="shared" ca="1" si="689"/>
        <v>0</v>
      </c>
      <c r="WF119" s="544">
        <f t="shared" ca="1" si="689"/>
        <v>0</v>
      </c>
      <c r="WG119" s="544">
        <f t="shared" ca="1" si="689"/>
        <v>0</v>
      </c>
      <c r="WH119" s="544">
        <f t="shared" ca="1" si="689"/>
        <v>0</v>
      </c>
      <c r="WI119" s="544">
        <f t="shared" ca="1" si="689"/>
        <v>0</v>
      </c>
      <c r="WJ119" s="544">
        <f t="shared" ca="1" si="689"/>
        <v>0</v>
      </c>
      <c r="WK119" s="544">
        <f t="shared" ca="1" si="689"/>
        <v>0</v>
      </c>
      <c r="WL119" s="535" cm="1">
        <f t="array" aca="1" ref="WL119" ca="1">INDEX(WL$13:WL118,$B119+1,1)</f>
        <v>0</v>
      </c>
      <c r="WM119" s="411">
        <f t="shared" ca="1" si="690"/>
        <v>67</v>
      </c>
      <c r="WN119" s="18"/>
      <c r="WO119" s="535" cm="1">
        <f t="array" aca="1" ref="WO119" ca="1">INDEX(WO$13:WO118,$B119+1,1)</f>
        <v>0</v>
      </c>
      <c r="WP119" s="411">
        <f t="shared" si="691"/>
        <v>0</v>
      </c>
      <c r="WQ119" s="535" cm="1">
        <f t="array" aca="1" ref="WQ119" ca="1">INDEX(WQ$13:WQ118,$B119+1,1)</f>
        <v>0</v>
      </c>
      <c r="WR119" s="535" t="str" cm="1">
        <f t="array" aca="1" ref="WR119" ca="1">INDEX(WR$13:WR118,$B119+1,1)</f>
        <v>-</v>
      </c>
      <c r="WS119" s="535" t="str" cm="1">
        <f t="array" aca="1" ref="WS119" ca="1">INDEX(WS$13:WS118,$B119+1,1)</f>
        <v>-</v>
      </c>
      <c r="WT119" s="535" t="str" cm="1">
        <f t="array" aca="1" ref="WT119" ca="1">INDEX(WT$13:WT118,$B119+1,1)</f>
        <v>-</v>
      </c>
      <c r="WU119" s="535" t="str" cm="1">
        <f t="array" aca="1" ref="WU119" ca="1">INDEX(WU$13:WU118,$B119+1,1)</f>
        <v>-</v>
      </c>
      <c r="WV119" s="535" t="str" cm="1">
        <f t="array" aca="1" ref="WV119" ca="1">INDEX(WV$13:WV118,$B119+1,1)</f>
        <v>-</v>
      </c>
      <c r="WW119" s="535" t="str" cm="1">
        <f t="array" aca="1" ref="WW119" ca="1">INDEX(WW$13:WW118,$B119+1,1)</f>
        <v>-</v>
      </c>
      <c r="WX119" s="535" t="str" cm="1">
        <f t="array" aca="1" ref="WX119" ca="1">INDEX(WX$13:WX118,$B119+1,1)</f>
        <v>-</v>
      </c>
      <c r="WY119" s="535" t="str" cm="1">
        <f t="array" aca="1" ref="WY119" ca="1">INDEX(WY$13:WY118,$B119+1,1)</f>
        <v>-</v>
      </c>
      <c r="WZ119" s="535" t="str" cm="1">
        <f t="array" aca="1" ref="WZ119" ca="1">INDEX(WZ$13:WZ118,$B119+1,1)</f>
        <v>-</v>
      </c>
      <c r="XA119" s="535" t="str" cm="1">
        <f t="array" aca="1" ref="XA119" ca="1">INDEX(XA$13:XA118,$B119+1,1)</f>
        <v>-</v>
      </c>
      <c r="XB119" s="535" t="str" cm="1">
        <f t="array" aca="1" ref="XB119" ca="1">INDEX(XB$13:XB118,$B119+1,1)</f>
        <v>-</v>
      </c>
      <c r="XC119" s="535" t="str" cm="1">
        <f t="array" aca="1" ref="XC119" ca="1">INDEX(XC$13:XC118,$B119+1,1)</f>
        <v>-</v>
      </c>
      <c r="XD119" s="535" t="str" cm="1">
        <f t="array" aca="1" ref="XD119" ca="1">INDEX(XD$13:XD118,$B119+1,1)</f>
        <v>-</v>
      </c>
      <c r="XE119" s="535" t="str" cm="1">
        <f t="array" aca="1" ref="XE119" ca="1">INDEX(XE$13:XE118,$B119+1,1)</f>
        <v>-</v>
      </c>
      <c r="XF119" s="535" t="str" cm="1">
        <f t="array" aca="1" ref="XF119" ca="1">INDEX(XF$13:XF118,$B119+1,1)</f>
        <v>-</v>
      </c>
      <c r="XG119" s="535" t="str" cm="1">
        <f t="array" aca="1" ref="XG119" ca="1">INDEX(XG$13:XG118,$B119+1,1)</f>
        <v>-</v>
      </c>
      <c r="XH119" s="18"/>
      <c r="XI119" s="411" t="b">
        <f t="shared" ca="1" si="692"/>
        <v>0</v>
      </c>
      <c r="XJ119" s="411" t="str">
        <f t="shared" ca="1" si="693"/>
        <v>-</v>
      </c>
      <c r="XK119" s="535" t="str" cm="1">
        <f t="array" aca="1" ref="XK119" ca="1">INDEX(XK$13:XK118,$B119+1,1)</f>
        <v>-</v>
      </c>
      <c r="XL119" s="535" t="str" cm="1">
        <f t="array" aca="1" ref="XL119" ca="1">INDEX(XL$13:XL118,$B119+1,1)</f>
        <v>-</v>
      </c>
      <c r="XM119" s="535" t="str" cm="1">
        <f t="array" aca="1" ref="XM119" ca="1">INDEX(XM$13:XM118,$B119+1,1)</f>
        <v>-</v>
      </c>
      <c r="XN119" s="545" cm="1">
        <f t="array" aca="1" ref="XN119" ca="1">INDEX(i.AgeJ,$AD119,1)</f>
        <v>35</v>
      </c>
      <c r="XO119" s="535" t="str" cm="1">
        <f t="array" aca="1" ref="XO119" ca="1">INDEX(XO$13:XO118,$B119+1,1)</f>
        <v>-</v>
      </c>
      <c r="XP119" s="411" t="str">
        <f t="shared" ca="1" si="694"/>
        <v>-</v>
      </c>
      <c r="XQ119" s="411" t="str">
        <f t="shared" ca="1" si="694"/>
        <v>-</v>
      </c>
      <c r="XR119" s="535" t="str" cm="1">
        <f t="array" aca="1" ref="XR119" ca="1">INDEX(XR$13:XR118,$B119+1,1)</f>
        <v>-</v>
      </c>
      <c r="XS119" s="535" t="str" cm="1">
        <f t="array" aca="1" ref="XS119" ca="1">INDEX(XS$13:XS118,$B119+1,1)</f>
        <v>-</v>
      </c>
      <c r="XT119" s="535" t="str" cm="1">
        <f t="array" aca="1" ref="XT119" ca="1">INDEX(XT$13:XT118,$B119+1,1)</f>
        <v>-</v>
      </c>
      <c r="XU119" s="535" t="str" cm="1">
        <f t="array" aca="1" ref="XU119" ca="1">INDEX(XU$13:XU118,$B119+1,1)</f>
        <v>-</v>
      </c>
      <c r="XV119" s="535" t="str" cm="1">
        <f t="array" aca="1" ref="XV119" ca="1">INDEX(XV$13:XV118,$B119+1,1)</f>
        <v>-</v>
      </c>
      <c r="XW119" s="535" t="b" cm="1">
        <f t="array" aca="1" ref="XW119" ca="1">INDEX(XW$13:XW118,$B119+1,1)</f>
        <v>1</v>
      </c>
      <c r="XX119" s="535" t="str" cm="1">
        <f t="array" aca="1" ref="XX119" ca="1">INDEX(XX$13:XX118,$B119+1,1)</f>
        <v>-</v>
      </c>
      <c r="XY119" s="535" cm="1">
        <f t="array" aca="1" ref="XY119" ca="1">INDEX(XY$13:XY118,$B119+1,1)</f>
        <v>0</v>
      </c>
      <c r="XZ119" s="535" cm="1">
        <f t="array" aca="1" ref="XZ119" ca="1">INDEX(XZ$13:XZ118,$B119+1,1)</f>
        <v>0</v>
      </c>
      <c r="YA119" s="535" cm="1">
        <f t="array" aca="1" ref="YA119" ca="1">INDEX(YA$13:YA118,$B119+1,1)</f>
        <v>0</v>
      </c>
      <c r="YB119" s="18"/>
      <c r="YC119" s="411">
        <f t="shared" si="695"/>
        <v>50</v>
      </c>
      <c r="YD119" s="411">
        <f t="shared" si="695"/>
        <v>50</v>
      </c>
      <c r="YE119" s="411">
        <f t="shared" si="695"/>
        <v>50</v>
      </c>
      <c r="YF119" s="411">
        <f t="shared" si="695"/>
        <v>50</v>
      </c>
      <c r="YG119" s="535" cm="1">
        <f t="array" aca="1" ref="YG119" ca="1">INDEX(YG$13:YG118,$B119+1,1)</f>
        <v>1</v>
      </c>
      <c r="YH119" s="535" cm="1">
        <f t="array" aca="1" ref="YH119" ca="1">INDEX(YH$13:YH118,$B119+1,1)</f>
        <v>1</v>
      </c>
      <c r="YI119" s="535" cm="1">
        <f t="array" aca="1" ref="YI119" ca="1">INDEX(YI$13:YI118,$B119+1,1)</f>
        <v>1</v>
      </c>
      <c r="YJ119" s="535" cm="1">
        <f t="array" aca="1" ref="YJ119" ca="1">INDEX(YJ$13:YJ118,$B119+1,1)</f>
        <v>1</v>
      </c>
      <c r="YK119" s="535" t="str" cm="1">
        <f t="array" aca="1" ref="YK119" ca="1">INDEX(YK$13:YK118,$B119+1,1)</f>
        <v>-</v>
      </c>
      <c r="YL119" s="535" cm="1">
        <f t="array" aca="1" ref="YL119" ca="1">INDEX(YL$13:YL118,$B119+1,1)</f>
        <v>4.8811</v>
      </c>
      <c r="YM119" s="535" t="str" cm="1">
        <f t="array" aca="1" ref="YM119" ca="1">INDEX(YM$13:YM118,$B119+1,1)</f>
        <v>-</v>
      </c>
      <c r="YN119" s="535" cm="1">
        <f t="array" aca="1" ref="YN119" ca="1">INDEX(YN$13:YN118,$B119+1,1)</f>
        <v>0</v>
      </c>
      <c r="YO119" s="535" t="str" cm="1">
        <f t="array" aca="1" ref="YO119" ca="1">INDEX(YO$13:YO118,$B119+1,1)</f>
        <v>-</v>
      </c>
      <c r="YP119" s="535" cm="1">
        <f t="array" aca="1" ref="YP119" ca="1">INDEX(YP$13:YP118,$B119+1,1)</f>
        <v>0</v>
      </c>
      <c r="YQ119" s="535" cm="1">
        <f t="array" aca="1" ref="YQ119" ca="1">INDEX(YQ$13:YQ118,$B119+1,1)</f>
        <v>1.3333333333333333</v>
      </c>
      <c r="YR119" s="18"/>
      <c r="YS119" s="535" cm="1">
        <f t="array" aca="1" ref="YS119" ca="1">INDEX(YS$13:YS118,$B119+1,1)</f>
        <v>8500000</v>
      </c>
      <c r="YT119" s="411">
        <f t="shared" ca="1" si="696"/>
        <v>1</v>
      </c>
      <c r="YU119" s="18"/>
      <c r="YV119" s="535" t="str" cm="1">
        <f t="array" aca="1" ref="YV119" ca="1">INDEX(YV$13:YV118,$B119+1,1)</f>
        <v>-</v>
      </c>
      <c r="YW119" s="535" t="str" cm="1">
        <f t="array" aca="1" ref="YW119" ca="1">INDEX(YW$13:YW118,$B119+1,1)</f>
        <v>-</v>
      </c>
      <c r="YX119" s="535" t="str" cm="1">
        <f t="array" aca="1" ref="YX119" ca="1">INDEX(YX$13:YX118,$B119+1,1)</f>
        <v>-</v>
      </c>
      <c r="YY119" s="535" t="str" cm="1">
        <f t="array" aca="1" ref="YY119" ca="1">INDEX(YY$13:YY118,$B119+1,1)</f>
        <v>-</v>
      </c>
      <c r="YZ119" s="535" t="str" cm="1">
        <f t="array" aca="1" ref="YZ119" ca="1">INDEX(YZ$13:YZ118,$B119+1,1)</f>
        <v>-</v>
      </c>
      <c r="ZA119" s="535" t="str" cm="1">
        <f t="array" aca="1" ref="ZA119" ca="1">INDEX(ZA$13:ZA118,$B119+1,1)</f>
        <v>-</v>
      </c>
      <c r="ZB119" s="535" t="str" cm="1">
        <f t="array" aca="1" ref="ZB119" ca="1">INDEX(ZB$13:ZB118,$B119+1,1)</f>
        <v>-</v>
      </c>
      <c r="ZC119" s="535" t="str" cm="1">
        <f t="array" aca="1" ref="ZC119" ca="1">INDEX(ZC$13:ZC118,$B119+1,1)</f>
        <v>-</v>
      </c>
      <c r="ZD119" s="535" t="str" cm="1">
        <f t="array" aca="1" ref="ZD119" ca="1">INDEX(ZD$13:ZD118,$B119+1,1)</f>
        <v>-</v>
      </c>
      <c r="ZE119" s="543">
        <f t="shared" ca="1" si="697"/>
        <v>669</v>
      </c>
      <c r="ZF119" s="543">
        <f t="shared" ca="1" si="697"/>
        <v>703</v>
      </c>
      <c r="ZG119" s="543">
        <f t="shared" ca="1" si="697"/>
        <v>738</v>
      </c>
      <c r="ZH119" s="459">
        <f t="shared" ca="1" si="698"/>
        <v>504</v>
      </c>
      <c r="ZI119" s="459">
        <f t="shared" ca="1" si="698"/>
        <v>539</v>
      </c>
      <c r="ZJ119" s="459">
        <f t="shared" ca="1" si="698"/>
        <v>574</v>
      </c>
      <c r="ZK119" s="459">
        <f t="shared" ca="1" si="699"/>
        <v>420</v>
      </c>
      <c r="ZL119" s="459">
        <f t="shared" ca="1" si="699"/>
        <v>455</v>
      </c>
      <c r="ZM119" s="459">
        <f t="shared" ca="1" si="699"/>
        <v>490</v>
      </c>
      <c r="ZN119" s="535" t="str" cm="1">
        <f t="array" aca="1" ref="ZN119" ca="1">INDEX(ZN$13:ZN118,$B119+1,1)</f>
        <v>-</v>
      </c>
      <c r="ZO119" s="535" t="str" cm="1">
        <f t="array" aca="1" ref="ZO119" ca="1">INDEX(ZO$13:ZO118,$B119+1,1)</f>
        <v>-</v>
      </c>
      <c r="ZP119" s="535" t="str" cm="1">
        <f t="array" aca="1" ref="ZP119" ca="1">INDEX(ZP$13:ZP118,$B119+1,1)</f>
        <v>-</v>
      </c>
      <c r="ZQ119" s="535" t="str" cm="1">
        <f t="array" aca="1" ref="ZQ119" ca="1">INDEX(ZQ$13:ZQ118,$B119+1,1)</f>
        <v>-</v>
      </c>
      <c r="ZR119" s="535" t="str" cm="1">
        <f t="array" aca="1" ref="ZR119" ca="1">INDEX(ZR$13:ZR118,$B119+1,1)</f>
        <v>-</v>
      </c>
      <c r="ZS119" s="535" t="str" cm="1">
        <f t="array" aca="1" ref="ZS119" ca="1">INDEX(ZS$13:ZS118,$B119+1,1)</f>
        <v>-</v>
      </c>
      <c r="ZT119" s="535" t="str" cm="1">
        <f t="array" aca="1" ref="ZT119" ca="1">INDEX(ZT$13:ZT118,$B119+1,1)</f>
        <v>-</v>
      </c>
      <c r="ZU119" s="535" t="str" cm="1">
        <f t="array" aca="1" ref="ZU119" ca="1">INDEX(ZU$13:ZU118,$B119+1,1)</f>
        <v>-</v>
      </c>
      <c r="ZV119" s="535" t="str" cm="1">
        <f t="array" aca="1" ref="ZV119" ca="1">INDEX(ZV$13:ZV118,$B119+1,1)</f>
        <v>-</v>
      </c>
      <c r="ZW119" s="535" t="str" cm="1">
        <f t="array" aca="1" ref="ZW119" ca="1">INDEX(ZW$13:ZW118,$B119+1,1)</f>
        <v>-</v>
      </c>
      <c r="ZX119" s="535" t="str" cm="1">
        <f t="array" aca="1" ref="ZX119" ca="1">INDEX(ZX$13:ZX118,$B119+1,1)</f>
        <v>-</v>
      </c>
      <c r="ZY119" s="535" t="str" cm="1">
        <f t="array" aca="1" ref="ZY119" ca="1">INDEX(ZY$13:ZY118,$B119+1,1)</f>
        <v>-</v>
      </c>
      <c r="ZZ119" s="535" t="str" cm="1">
        <f t="array" aca="1" ref="ZZ119" ca="1">INDEX(ZZ$13:ZZ118,$B119+1,1)</f>
        <v>-</v>
      </c>
      <c r="AAA119" s="535" t="str" cm="1">
        <f t="array" aca="1" ref="AAA119" ca="1">INDEX(AAA$13:AAA118,$B119+1,1)</f>
        <v>-</v>
      </c>
      <c r="AAB119" s="535" cm="1">
        <f t="array" aca="1" ref="AAB119" ca="1">INDEX(AAB$13:AAB118,$B119+1,1)</f>
        <v>0</v>
      </c>
      <c r="AAC119" s="535" t="str" cm="1">
        <f t="array" aca="1" ref="AAC119" ca="1">INDEX(AAC$13:AAC118,$B119+1,1)</f>
        <v>-</v>
      </c>
      <c r="AAD119" s="535" t="str" cm="1">
        <f t="array" aca="1" ref="AAD119" ca="1">INDEX(AAD$13:AAD118,$B119+1,1)</f>
        <v>-</v>
      </c>
      <c r="AAE119" s="535" t="str" cm="1">
        <f t="array" aca="1" ref="AAE119" ca="1">INDEX(AAE$13:AAE118,$B119+1,1)</f>
        <v>-</v>
      </c>
      <c r="AAF119" s="535" t="str" cm="1">
        <f t="array" aca="1" ref="AAF119" ca="1">INDEX(AAF$13:AAF118,$B119+1,1)</f>
        <v>-</v>
      </c>
      <c r="AAG119" s="535" t="str" cm="1">
        <f t="array" aca="1" ref="AAG119" ca="1">INDEX(AAG$13:AAG118,$B119+1,1)</f>
        <v>-</v>
      </c>
      <c r="AAH119" s="535" cm="1">
        <f t="array" aca="1" ref="AAH119" ca="1">INDEX(AAH$13:AAH118,$B119+1,1)</f>
        <v>0</v>
      </c>
      <c r="AAI119" s="535" t="str" cm="1">
        <f t="array" aca="1" ref="AAI119" ca="1">INDEX(AAI$13:AAI118,$B119+1,1)</f>
        <v>-</v>
      </c>
      <c r="AAJ119" s="535" t="str" cm="1">
        <f t="array" aca="1" ref="AAJ119" ca="1">INDEX(AAJ$13:AAJ118,$B119+1,1)</f>
        <v>-</v>
      </c>
      <c r="AAK119" s="535" t="str" cm="1">
        <f t="array" aca="1" ref="AAK119" ca="1">INDEX(AAK$13:AAK118,$B119+1,1)</f>
        <v>-</v>
      </c>
      <c r="AAL119" s="535" cm="1">
        <f t="array" aca="1" ref="AAL119" ca="1">INDEX(AAL$13:AAL118,$B119+1,1)</f>
        <v>1</v>
      </c>
      <c r="AAM119" s="535" cm="1">
        <f t="array" aca="1" ref="AAM119" ca="1">INDEX(AAM$13:AAM118,$B119+1,1)</f>
        <v>1</v>
      </c>
      <c r="AAN119" s="535" t="str" cm="1">
        <f t="array" aca="1" ref="AAN119" ca="1">INDEX(AAN$13:AAN118,$B119+1,1)</f>
        <v>-</v>
      </c>
      <c r="AAO119" s="535" t="str" cm="1">
        <f t="array" aca="1" ref="AAO119" ca="1">INDEX(AAO$13:AAO118,$B119+1,1)</f>
        <v>-</v>
      </c>
      <c r="AAP119" s="535" t="str" cm="1">
        <f t="array" aca="1" ref="AAP119" ca="1">INDEX(AAP$13:AAP118,$B119+1,1)</f>
        <v>-</v>
      </c>
      <c r="AAQ119" s="535" t="str" cm="1">
        <f t="array" aca="1" ref="AAQ119" ca="1">INDEX(AAQ$13:AAQ118,$B119+1,1)</f>
        <v>-</v>
      </c>
      <c r="AAR119" s="535" t="str" cm="1">
        <f t="array" aca="1" ref="AAR119" ca="1">INDEX(AAR$13:AAR118,$B119+1,1)</f>
        <v>-</v>
      </c>
      <c r="AAS119" s="535" t="str" cm="1">
        <f t="array" aca="1" ref="AAS119" ca="1">INDEX(AAS$13:AAS118,$B119+1,1)</f>
        <v>-</v>
      </c>
      <c r="AAT119" s="535" t="str" cm="1">
        <f t="array" aca="1" ref="AAT119" ca="1">INDEX(AAT$13:AAT118,$B119+1,1)</f>
        <v>-</v>
      </c>
      <c r="AAU119" s="535" t="str" cm="1">
        <f t="array" aca="1" ref="AAU119" ca="1">INDEX(AAU$13:AAU118,$B119+1,1)</f>
        <v>-</v>
      </c>
      <c r="AAV119" s="535" t="str" cm="1">
        <f t="array" aca="1" ref="AAV119" ca="1">INDEX(AAV$13:AAV118,$B119+1,1)</f>
        <v>-</v>
      </c>
      <c r="AAW119" s="535" t="str" cm="1">
        <f t="array" aca="1" ref="AAW119" ca="1">INDEX(AAW$13:AAW118,$B119+1,1)</f>
        <v>-</v>
      </c>
      <c r="AAX119" s="535" t="str" cm="1">
        <f t="array" aca="1" ref="AAX119" ca="1">INDEX(AAX$13:AAX118,$B119+1,1)</f>
        <v>-</v>
      </c>
      <c r="AAY119" s="535" t="str" cm="1">
        <f t="array" aca="1" ref="AAY119" ca="1">INDEX(AAY$13:AAY118,$B119+1,1)</f>
        <v>-</v>
      </c>
      <c r="AAZ119" s="535" t="str" cm="1">
        <f t="array" aca="1" ref="AAZ119" ca="1">INDEX(AAZ$13:AAZ118,$B119+1,1)</f>
        <v>-</v>
      </c>
      <c r="ABA119" s="18"/>
      <c r="ABB119" s="545" t="str">
        <f t="shared" ca="1" si="700"/>
        <v>-</v>
      </c>
      <c r="ABC119" s="545" t="str">
        <f t="shared" ca="1" si="700"/>
        <v>-</v>
      </c>
      <c r="ABD119" s="545" t="str">
        <f t="shared" ca="1" si="700"/>
        <v>-</v>
      </c>
      <c r="ABE119" s="545" t="str">
        <f t="shared" ca="1" si="700"/>
        <v>-</v>
      </c>
      <c r="ABF119" s="545" t="str">
        <f t="shared" ca="1" si="700"/>
        <v>-</v>
      </c>
      <c r="ABG119" s="545" t="str">
        <f t="shared" ca="1" si="700"/>
        <v>-</v>
      </c>
      <c r="ABH119" s="545" t="str">
        <f t="shared" ca="1" si="700"/>
        <v>-</v>
      </c>
      <c r="ABI119" s="545" t="str">
        <f t="shared" ca="1" si="700"/>
        <v>-</v>
      </c>
      <c r="ABJ119" s="545" t="b">
        <f t="shared" ca="1" si="700"/>
        <v>1</v>
      </c>
      <c r="ABK119" s="545" t="str">
        <f t="shared" ca="1" si="700"/>
        <v>-</v>
      </c>
      <c r="ABL119" s="545" t="str">
        <f t="shared" ca="1" si="701"/>
        <v>-</v>
      </c>
      <c r="ABM119" s="545" t="str">
        <f t="shared" ca="1" si="701"/>
        <v>-</v>
      </c>
      <c r="ABN119" s="545" t="str">
        <f t="shared" ca="1" si="701"/>
        <v>-</v>
      </c>
      <c r="ABO119" s="545" t="str">
        <f t="shared" ca="1" si="701"/>
        <v>-</v>
      </c>
      <c r="ABP119" s="545" t="str">
        <f t="shared" ca="1" si="701"/>
        <v>-</v>
      </c>
      <c r="ABQ119" s="545" t="str">
        <f t="shared" ca="1" si="701"/>
        <v>-</v>
      </c>
      <c r="ABR119" s="545" t="str">
        <f t="shared" ca="1" si="701"/>
        <v>-</v>
      </c>
      <c r="ABS119" s="545" t="str">
        <f t="shared" ca="1" si="701"/>
        <v>-</v>
      </c>
      <c r="ABT119" s="545" t="str">
        <f t="shared" ca="1" si="701"/>
        <v>-</v>
      </c>
      <c r="ABU119" s="545" t="str">
        <f t="shared" ca="1" si="701"/>
        <v>-</v>
      </c>
      <c r="ABV119" s="545" t="str">
        <f t="shared" ca="1" si="702"/>
        <v>-</v>
      </c>
      <c r="ABW119" s="545" t="str">
        <f t="shared" ca="1" si="702"/>
        <v>-</v>
      </c>
      <c r="ABX119" s="545" t="str">
        <f t="shared" ca="1" si="702"/>
        <v>-</v>
      </c>
      <c r="ABY119" s="545" t="str">
        <f t="shared" ca="1" si="702"/>
        <v>-</v>
      </c>
      <c r="ABZ119" s="545" t="str">
        <f t="shared" ca="1" si="702"/>
        <v>-</v>
      </c>
      <c r="ACA119" s="545" t="str">
        <f t="shared" ca="1" si="702"/>
        <v>-</v>
      </c>
      <c r="ACB119" s="545" t="b">
        <f t="shared" ca="1" si="702"/>
        <v>1</v>
      </c>
      <c r="ACC119" s="545" t="str">
        <f t="shared" ca="1" si="702"/>
        <v>-</v>
      </c>
      <c r="ACD119" s="545" t="str">
        <f t="shared" ca="1" si="702"/>
        <v>-</v>
      </c>
      <c r="ACE119" s="545" t="str">
        <f t="shared" ca="1" si="702"/>
        <v>-</v>
      </c>
      <c r="ACF119" s="545" t="str">
        <f t="shared" ca="1" si="703"/>
        <v>-</v>
      </c>
      <c r="ACG119" s="545" t="str">
        <f t="shared" ca="1" si="703"/>
        <v>-</v>
      </c>
      <c r="ACH119" s="545" t="str">
        <f t="shared" ca="1" si="703"/>
        <v>-</v>
      </c>
      <c r="ACI119" s="545" t="str">
        <f t="shared" ca="1" si="703"/>
        <v>-</v>
      </c>
      <c r="ACJ119" s="545" t="str">
        <f t="shared" ca="1" si="703"/>
        <v>-</v>
      </c>
      <c r="ACK119" s="545" t="str">
        <f t="shared" ca="1" si="703"/>
        <v>-</v>
      </c>
      <c r="ACL119" s="545" t="str">
        <f t="shared" ca="1" si="703"/>
        <v>-</v>
      </c>
      <c r="ACM119" s="545" t="str">
        <f t="shared" ca="1" si="703"/>
        <v>-</v>
      </c>
      <c r="ACN119" s="545" t="str">
        <f t="shared" ca="1" si="703"/>
        <v>-</v>
      </c>
      <c r="ACO119" s="545" t="str">
        <f t="shared" ca="1" si="703"/>
        <v>-</v>
      </c>
      <c r="ACP119" s="545" t="str">
        <f t="shared" ca="1" si="704"/>
        <v>-</v>
      </c>
      <c r="ACQ119" s="545" t="str">
        <f t="shared" ca="1" si="704"/>
        <v>-</v>
      </c>
      <c r="ACR119" s="545" t="str">
        <f t="shared" ca="1" si="704"/>
        <v>-</v>
      </c>
      <c r="ACS119" s="545" t="str">
        <f t="shared" ca="1" si="704"/>
        <v>-</v>
      </c>
      <c r="ACT119" s="545" t="b">
        <f t="shared" ca="1" si="704"/>
        <v>1</v>
      </c>
      <c r="ACU119" s="545" t="str">
        <f t="shared" ca="1" si="704"/>
        <v>-</v>
      </c>
      <c r="ACV119" s="545" t="str">
        <f t="shared" ca="1" si="704"/>
        <v>-</v>
      </c>
      <c r="ACW119" s="545" t="str">
        <f t="shared" ca="1" si="704"/>
        <v>-</v>
      </c>
      <c r="ACX119" s="545" t="str">
        <f t="shared" ca="1" si="704"/>
        <v>-</v>
      </c>
      <c r="ACY119" s="545" t="str">
        <f t="shared" ca="1" si="704"/>
        <v>-</v>
      </c>
      <c r="ACZ119" s="545" t="str">
        <f t="shared" ca="1" si="705"/>
        <v>-</v>
      </c>
      <c r="ADA119" s="545" t="str">
        <f t="shared" ca="1" si="705"/>
        <v>-</v>
      </c>
      <c r="ADB119" s="545" t="str">
        <f t="shared" ca="1" si="705"/>
        <v>-</v>
      </c>
      <c r="ADC119" s="545" t="str">
        <f t="shared" ca="1" si="705"/>
        <v>-</v>
      </c>
      <c r="ADD119" s="545" t="str">
        <f t="shared" ca="1" si="705"/>
        <v>-</v>
      </c>
      <c r="ADE119" s="545" t="str">
        <f t="shared" ca="1" si="705"/>
        <v>-</v>
      </c>
      <c r="ADF119" s="545" t="str">
        <f t="shared" ca="1" si="705"/>
        <v>-</v>
      </c>
      <c r="ADG119" s="545" t="str">
        <f t="shared" ca="1" si="705"/>
        <v>-</v>
      </c>
      <c r="ADH119" s="545" t="str">
        <f t="shared" ca="1" si="705"/>
        <v>-</v>
      </c>
      <c r="ADI119" s="545" t="str">
        <f t="shared" ca="1" si="705"/>
        <v>-</v>
      </c>
      <c r="ADJ119" s="545" t="str">
        <f t="shared" ca="1" si="706"/>
        <v>-</v>
      </c>
      <c r="ADK119" s="545" t="str">
        <f t="shared" ca="1" si="706"/>
        <v>-</v>
      </c>
      <c r="ADL119" s="545" t="b">
        <f t="shared" ca="1" si="706"/>
        <v>1</v>
      </c>
      <c r="ADM119" s="545" t="str">
        <f t="shared" ca="1" si="706"/>
        <v>-</v>
      </c>
      <c r="ADN119" s="545" t="str">
        <f t="shared" ca="1" si="706"/>
        <v>-</v>
      </c>
      <c r="ADO119" s="545" t="str">
        <f t="shared" ca="1" si="706"/>
        <v>-</v>
      </c>
      <c r="ADP119" s="545" t="str">
        <f t="shared" ca="1" si="706"/>
        <v>-</v>
      </c>
      <c r="ADQ119" s="545" t="str">
        <f t="shared" ca="1" si="706"/>
        <v>-</v>
      </c>
      <c r="ADR119" s="545" t="str">
        <f t="shared" ca="1" si="706"/>
        <v>-</v>
      </c>
      <c r="ADS119" s="545" t="str">
        <f t="shared" ca="1" si="706"/>
        <v>-</v>
      </c>
      <c r="ADT119" s="545" t="str">
        <f t="shared" ca="1" si="707"/>
        <v>-</v>
      </c>
      <c r="ADU119" s="545" t="str">
        <f t="shared" ca="1" si="707"/>
        <v>-</v>
      </c>
      <c r="ADV119" s="545" t="str">
        <f t="shared" ca="1" si="707"/>
        <v>-</v>
      </c>
      <c r="ADW119" s="545" t="str">
        <f t="shared" ca="1" si="707"/>
        <v>-</v>
      </c>
      <c r="ADX119" s="545" t="str">
        <f t="shared" ca="1" si="707"/>
        <v>-</v>
      </c>
      <c r="ADY119" s="545" t="str">
        <f t="shared" ca="1" si="707"/>
        <v>-</v>
      </c>
      <c r="ADZ119" s="545" t="str">
        <f t="shared" ca="1" si="707"/>
        <v>-</v>
      </c>
      <c r="AEA119" s="545" t="str">
        <f t="shared" ca="1" si="707"/>
        <v>-</v>
      </c>
      <c r="AEB119" s="545" t="str">
        <f t="shared" ca="1" si="707"/>
        <v>-</v>
      </c>
      <c r="AEC119" s="545" t="str">
        <f t="shared" ca="1" si="707"/>
        <v>-</v>
      </c>
      <c r="AED119" s="545" t="b">
        <f t="shared" ca="1" si="708"/>
        <v>1</v>
      </c>
      <c r="AEE119" s="545" t="str">
        <f t="shared" ca="1" si="708"/>
        <v>-</v>
      </c>
      <c r="AEF119" s="545" t="str">
        <f t="shared" ca="1" si="708"/>
        <v>-</v>
      </c>
      <c r="AEG119" s="545" t="str">
        <f t="shared" ca="1" si="708"/>
        <v>-</v>
      </c>
      <c r="AEH119" s="545" t="str">
        <f t="shared" ca="1" si="708"/>
        <v>-</v>
      </c>
      <c r="AEI119" s="545" t="str">
        <f t="shared" ca="1" si="708"/>
        <v>-</v>
      </c>
      <c r="AEJ119" s="545" t="str">
        <f t="shared" ca="1" si="708"/>
        <v>-</v>
      </c>
      <c r="AEK119" s="545" t="str">
        <f t="shared" ca="1" si="708"/>
        <v>-</v>
      </c>
      <c r="AEL119" s="545" t="str">
        <f t="shared" ca="1" si="708"/>
        <v>-</v>
      </c>
      <c r="AEM119" s="545" t="str">
        <f t="shared" ca="1" si="708"/>
        <v>-</v>
      </c>
      <c r="AEN119" s="535" cm="1">
        <f t="array" aca="1" ref="AEN119" ca="1">INDEX(AEN$13:AEN118,$B119+1,1)</f>
        <v>0</v>
      </c>
      <c r="AEO119" s="483">
        <v>0</v>
      </c>
    </row>
    <row r="120" spans="1:821" outlineLevel="2">
      <c r="A120" s="18">
        <f t="shared" si="589"/>
        <v>107</v>
      </c>
      <c r="B120" s="191">
        <f t="shared" ref="B120:B128" ca="1" si="713">OFFSET(B120,-1,0)</f>
        <v>104</v>
      </c>
      <c r="C120" s="458">
        <f t="shared" ca="1" si="591"/>
        <v>3200</v>
      </c>
      <c r="D120" s="119" t="str">
        <f t="shared" ca="1" si="592"/>
        <v>GSW</v>
      </c>
      <c r="E120" t="b">
        <v>1</v>
      </c>
      <c r="F120" t="b">
        <v>0</v>
      </c>
      <c r="G120" t="b">
        <f t="shared" si="593"/>
        <v>1</v>
      </c>
      <c r="H120" s="191">
        <f t="shared" ca="1" si="711"/>
        <v>3</v>
      </c>
      <c r="I120" s="535" cm="1">
        <f t="array" aca="1" ref="I120" ca="1">INDEX(I$13:I119,$B120+1,1)</f>
        <v>1</v>
      </c>
      <c r="J120" s="535" cm="1">
        <f t="array" aca="1" ref="J120" ca="1">INDEX(J$13:J119,$B120+1,1)</f>
        <v>0</v>
      </c>
      <c r="K120" s="535" cm="1">
        <f t="array" aca="1" ref="K120" ca="1">INDEX(K$13:K119,$B120+1,1)</f>
        <v>1</v>
      </c>
      <c r="L120" s="535" cm="1">
        <f t="array" aca="1" ref="L120" ca="1">INDEX(L$13:L119,$B120+1,1)</f>
        <v>2</v>
      </c>
      <c r="M120" s="535" cm="1">
        <f t="array" aca="1" ref="M120" ca="1">INDEX(M$13:M119,$B120+1,1)</f>
        <v>0</v>
      </c>
      <c r="N120" s="230">
        <f t="shared" ca="1" si="594"/>
        <v>1</v>
      </c>
      <c r="O120" s="230">
        <f t="shared" ca="1" si="594"/>
        <v>9</v>
      </c>
      <c r="P120" s="230">
        <f t="shared" ca="1" si="594"/>
        <v>1</v>
      </c>
      <c r="Q120" s="230">
        <f t="shared" ca="1" si="594"/>
        <v>4</v>
      </c>
      <c r="R120" s="230">
        <f t="shared" ca="1" si="594"/>
        <v>4</v>
      </c>
      <c r="S120" s="230">
        <f t="shared" ca="1" si="594"/>
        <v>4</v>
      </c>
      <c r="T120" s="411">
        <f t="shared" ca="1" si="595"/>
        <v>1</v>
      </c>
      <c r="U120" s="411">
        <f t="shared" ca="1" si="595"/>
        <v>1</v>
      </c>
      <c r="V120" s="411">
        <f t="shared" ca="1" si="595"/>
        <v>2</v>
      </c>
      <c r="W120" s="777" t="b">
        <f t="shared" ca="1" si="596"/>
        <v>0</v>
      </c>
      <c r="X120" s="777" t="b">
        <f t="shared" ca="1" si="596"/>
        <v>0</v>
      </c>
      <c r="Y120" s="777" t="b">
        <f t="shared" ca="1" si="596"/>
        <v>1</v>
      </c>
      <c r="Z120" s="796" t="b" cm="1">
        <f t="array" aca="1" ref="Z120" ca="1">INDEX(Z$13:Z119,$B120+1,1)</f>
        <v>0</v>
      </c>
      <c r="AA120" s="411">
        <f t="shared" ca="1" si="597"/>
        <v>3</v>
      </c>
      <c r="AB120" s="411">
        <f t="shared" ca="1" si="598"/>
        <v>3</v>
      </c>
      <c r="AC120" s="230">
        <f t="shared" ca="1" si="599"/>
        <v>3</v>
      </c>
      <c r="AD120" s="230">
        <f t="shared" ca="1" si="599"/>
        <v>4</v>
      </c>
      <c r="AE120" s="230">
        <f t="shared" ca="1" si="599"/>
        <v>3</v>
      </c>
      <c r="AF120" s="230">
        <f t="shared" ca="1" si="599"/>
        <v>3</v>
      </c>
      <c r="AG120" s="230">
        <f t="shared" ca="1" si="599"/>
        <v>3</v>
      </c>
      <c r="AH120" s="230">
        <f t="shared" ca="1" si="599"/>
        <v>3</v>
      </c>
      <c r="AI120" s="230">
        <f t="shared" ca="1" si="599"/>
        <v>3</v>
      </c>
      <c r="AJ120" s="87">
        <f ca="1">INDEX(CHOOSE($N120,DataAutumn!i.AdultDrys,DataWinter!i.AdultDrys,DataSpring!i.AdultDrys),1,$T120)</f>
        <v>1</v>
      </c>
      <c r="AK120" s="230">
        <f t="shared" ca="1" si="600"/>
        <v>2</v>
      </c>
      <c r="AL120" s="535" cm="1">
        <f t="array" aca="1" ref="AL120" ca="1">INDEX(AL$13:AL119,$B120+1,1)</f>
        <v>0</v>
      </c>
      <c r="AM120" s="535" cm="1">
        <f t="array" aca="1" ref="AM120" ca="1">INDEX(AM$13:AM119,$B120+1,1)</f>
        <v>2</v>
      </c>
      <c r="AN120" s="230">
        <f t="shared" ca="1" si="601"/>
        <v>0</v>
      </c>
      <c r="AO120" s="230">
        <f t="shared" ca="1" si="601"/>
        <v>0</v>
      </c>
      <c r="AP120" s="230">
        <f t="shared" ca="1" si="601"/>
        <v>0</v>
      </c>
      <c r="AQ120" s="111"/>
      <c r="AR120" s="111"/>
      <c r="AS120" s="230">
        <f t="shared" ca="1" si="602"/>
        <v>0</v>
      </c>
      <c r="AT120" s="230">
        <f t="shared" ca="1" si="602"/>
        <v>0</v>
      </c>
      <c r="AU120" s="111"/>
      <c r="AV120" s="111"/>
      <c r="AW120" s="111"/>
      <c r="AX120" s="111"/>
      <c r="AY120" s="111"/>
      <c r="AZ120" s="111"/>
      <c r="BA120" s="312" t="str">
        <f t="shared" ca="1" si="603"/>
        <v>EVTemplate 00003 SE GSW Past     SFM     TOLAut Scan2 GFS RR+01% GP170% WP150% MP180% EL075% Age262 FlkSt_Hgt_--6 LWJ3 LWCJ3 LWCP3 LW2tth3 Emptys_Sell   Mdn0 Adult0 (PT_F33N11L11)</v>
      </c>
      <c r="BB120" s="8" t="str">
        <f ca="1">IF(COUNTIF($BA$13:$BA120,$BA120)=1,"-","Dup")</f>
        <v>-</v>
      </c>
      <c r="BC120" s="18"/>
      <c r="BD120" s="535" t="str" cm="1">
        <f t="array" aca="1" ref="BD120" ca="1">INDEX(BD$13:BD119,$B120+1,1)</f>
        <v>-</v>
      </c>
      <c r="BE120" s="535" t="str" cm="1">
        <f t="array" aca="1" ref="BE120" ca="1">INDEX(BE$13:BE119,$B120+1,1)</f>
        <v>-</v>
      </c>
      <c r="BF120" s="535" t="str" cm="1">
        <f t="array" aca="1" ref="BF120" ca="1">INDEX(BF$13:BF119,$B120+1,1)</f>
        <v>-</v>
      </c>
      <c r="BG120" s="535" t="str" cm="1">
        <f t="array" aca="1" ref="BG120" ca="1">INDEX(BG$13:BG119,$B120+1,1)</f>
        <v>-</v>
      </c>
      <c r="BH120" s="535" t="str" cm="1">
        <f t="array" aca="1" ref="BH120" ca="1">INDEX(BH$13:BH119,$B120+1,1)</f>
        <v>-</v>
      </c>
      <c r="BI120" s="535" t="str" cm="1">
        <f t="array" aca="1" ref="BI120" ca="1">INDEX(BI$13:BI119,$B120+1,1)</f>
        <v>-</v>
      </c>
      <c r="BJ120" s="535" t="str" cm="1">
        <f t="array" aca="1" ref="BJ120" ca="1">INDEX(BJ$13:BJ119,$B120+1,1)</f>
        <v>-</v>
      </c>
      <c r="BK120" s="535" t="str" cm="1">
        <f t="array" aca="1" ref="BK120" ca="1">INDEX(BK$13:BK119,$B120+1,1)</f>
        <v>-</v>
      </c>
      <c r="BL120" s="535" t="str" cm="1">
        <f t="array" aca="1" ref="BL120" ca="1">INDEX(BL$13:BL119,$B120+1,1)</f>
        <v>-</v>
      </c>
      <c r="BM120" s="18"/>
      <c r="BN120" s="411" t="b">
        <f t="shared" ca="1" si="604"/>
        <v>1</v>
      </c>
      <c r="BO120" s="411" t="str">
        <f t="shared" ca="1" si="604"/>
        <v>-</v>
      </c>
      <c r="BP120" s="411" t="b">
        <f t="shared" ca="1" si="604"/>
        <v>0</v>
      </c>
      <c r="BQ120" s="411" t="str">
        <f t="shared" ca="1" si="604"/>
        <v>-</v>
      </c>
      <c r="BR120" s="411" t="str">
        <f t="shared" ca="1" si="604"/>
        <v>-</v>
      </c>
      <c r="BS120" s="411" t="str">
        <f t="shared" ca="1" si="604"/>
        <v>-</v>
      </c>
      <c r="BT120" s="411" t="str">
        <f t="shared" ca="1" si="604"/>
        <v>-</v>
      </c>
      <c r="BU120" s="411" t="str">
        <f t="shared" ca="1" si="604"/>
        <v>-</v>
      </c>
      <c r="BV120" s="411" t="str">
        <f t="shared" ca="1" si="604"/>
        <v>-</v>
      </c>
      <c r="BW120" s="411" t="str">
        <f t="shared" ca="1" si="604"/>
        <v>-</v>
      </c>
      <c r="BX120" s="411" t="str">
        <f t="shared" ca="1" si="604"/>
        <v>-</v>
      </c>
      <c r="BY120" s="411" t="str">
        <f t="shared" ca="1" si="604"/>
        <v>-</v>
      </c>
      <c r="BZ120" s="411" t="b">
        <f t="shared" ca="1" si="604"/>
        <v>0</v>
      </c>
      <c r="CA120" s="87">
        <f t="shared" ca="1" si="604"/>
        <v>0</v>
      </c>
      <c r="CB120" s="535" t="str" cm="1">
        <f t="array" aca="1" ref="CB120" ca="1">INDEX(CB$13:CB119,$B120+1,1)</f>
        <v>-</v>
      </c>
      <c r="CC120" s="535" t="str" cm="1">
        <f t="array" aca="1" ref="CC120" ca="1">INDEX(CC$13:CC119,$B120+1,1)</f>
        <v>-</v>
      </c>
      <c r="CD120" s="535" t="str" cm="1">
        <f t="array" aca="1" ref="CD120" ca="1">INDEX(CD$13:CD119,$B120+1,1)</f>
        <v>-</v>
      </c>
      <c r="CE120" s="535" t="b" cm="1">
        <f t="array" aca="1" ref="CE120" ca="1">INDEX(CE$13:CE119,$B120+1,1)</f>
        <v>1</v>
      </c>
      <c r="CF120" s="18"/>
      <c r="CG120" s="535" t="str" cm="1">
        <f t="array" aca="1" ref="CG120" ca="1">INDEX(CG$13:CG119,$B120+1,1)</f>
        <v>-</v>
      </c>
      <c r="CH120" s="411" t="str">
        <f t="shared" ca="1" si="605"/>
        <v>-</v>
      </c>
      <c r="CI120" s="411">
        <f t="shared" ca="1" si="606"/>
        <v>1</v>
      </c>
      <c r="CJ120" s="411">
        <f t="shared" ca="1" si="606"/>
        <v>1</v>
      </c>
      <c r="CK120" s="535" t="str" cm="1">
        <f t="array" aca="1" ref="CK120" ca="1">INDEX(CK$13:CK119,$B120+1,1)</f>
        <v>-</v>
      </c>
      <c r="CL120" s="535" t="str" cm="1">
        <f t="array" aca="1" ref="CL120" ca="1">INDEX(CL$13:CL119,$B120+1,1)</f>
        <v>-</v>
      </c>
      <c r="CM120" s="535" t="str" cm="1">
        <f t="array" aca="1" ref="CM120" ca="1">INDEX(CM$13:CM119,$B120+1,1)</f>
        <v>-</v>
      </c>
      <c r="CN120" s="411" t="str">
        <f t="shared" ca="1" si="607"/>
        <v>-</v>
      </c>
      <c r="CO120" s="411">
        <f t="shared" ca="1" si="608"/>
        <v>1</v>
      </c>
      <c r="CP120" s="411">
        <f t="shared" ca="1" si="608"/>
        <v>1</v>
      </c>
      <c r="CQ120" s="535" t="str" cm="1">
        <f t="array" aca="1" ref="CQ120" ca="1">INDEX(CQ$13:CQ119,$B120+1,1)</f>
        <v>-</v>
      </c>
      <c r="CR120" s="411" t="str">
        <f t="shared" ca="1" si="609"/>
        <v>-</v>
      </c>
      <c r="CS120" s="411">
        <f t="shared" ca="1" si="610"/>
        <v>1</v>
      </c>
      <c r="CT120" s="535" t="str" cm="1">
        <f t="array" aca="1" ref="CT120" ca="1">INDEX(CT$13:CT119,$B120+1,1)</f>
        <v>-</v>
      </c>
      <c r="CU120" s="535" t="str" cm="1">
        <f t="array" aca="1" ref="CU120" ca="1">INDEX(CU$13:CU119,$B120+1,1)</f>
        <v>-</v>
      </c>
      <c r="CV120" s="411">
        <f t="shared" ca="1" si="611"/>
        <v>1</v>
      </c>
      <c r="CW120" s="535" t="str" cm="1">
        <f t="array" aca="1" ref="CW120" ca="1">INDEX(CW$13:CW119,$B120+1,1)</f>
        <v>-</v>
      </c>
      <c r="CX120" s="411" t="str">
        <f t="shared" ca="1" si="612"/>
        <v>-</v>
      </c>
      <c r="CY120" s="411">
        <f t="shared" ca="1" si="613"/>
        <v>1</v>
      </c>
      <c r="CZ120" s="411">
        <f t="shared" ca="1" si="613"/>
        <v>1</v>
      </c>
      <c r="DA120" s="535" cm="1">
        <f t="array" aca="1" ref="DA120" ca="1">INDEX(DA$13:DA119,$B120+1,1)</f>
        <v>720</v>
      </c>
      <c r="DB120" s="535" cm="1">
        <f t="array" aca="1" ref="DB120" ca="1">INDEX(DB$13:DB119,$B120+1,1)</f>
        <v>720</v>
      </c>
      <c r="DC120" s="18"/>
      <c r="DD120" s="535" t="b" cm="1">
        <f t="array" aca="1" ref="DD120" ca="1">INDEX(DD$13:DD119,$B120+1,1)</f>
        <v>1</v>
      </c>
      <c r="DE120" s="535" t="b" cm="1">
        <f t="array" aca="1" ref="DE120" ca="1">INDEX(DE$13:DE119,$B120+1,1)</f>
        <v>1</v>
      </c>
      <c r="DF120" s="535" t="b" cm="1">
        <f t="array" aca="1" ref="DF120" ca="1">INDEX(DF$13:DF119,$B120+1,1)</f>
        <v>1</v>
      </c>
      <c r="DG120" s="87">
        <f t="shared" ca="1" si="614"/>
        <v>0</v>
      </c>
      <c r="DH120" s="804" cm="1">
        <f t="array" aca="1" ref="DH120" ca="1">VALUE(IFERROR(VALUE($K120),0) &amp; _xlfn.SWITCH($CD120,"-",4,$CD120) &amp; $L120 &amp; $T120 &amp; "00" &amp; $N120 &amp; $AK120 &amp; $R120 &amp; _xlfn.SWITCH($AM120,3,1,$AM120) &amp; _xlfn.SWITCH($M120,4,0,$M120) &amp; _xlfn.SWITCH($AD120,6,1,$AD120))</f>
        <v>142100124204</v>
      </c>
      <c r="DI120" s="535" cm="1">
        <f t="array" aca="1" ref="DI120" ca="1">INDEX(DI$13:DI119,$B120+1,1)</f>
        <v>1</v>
      </c>
      <c r="DJ120" s="535" cm="1">
        <f t="array" aca="1" ref="DJ120" ca="1">INDEX(DJ$13:DJ119,$B120+1,1)</f>
        <v>1</v>
      </c>
      <c r="DK120" s="411">
        <f t="shared" ca="1" si="615"/>
        <v>0</v>
      </c>
      <c r="DL120" s="411">
        <f t="shared" ca="1" si="615"/>
        <v>50</v>
      </c>
      <c r="DM120" s="411" t="str">
        <f t="shared" ca="1" si="615"/>
        <v>-</v>
      </c>
      <c r="DN120" s="411" t="str">
        <f t="shared" ca="1" si="615"/>
        <v>-</v>
      </c>
      <c r="DO120" s="411">
        <f t="shared" ca="1" si="615"/>
        <v>25.5</v>
      </c>
      <c r="DP120" s="411">
        <f t="shared" ca="1" si="615"/>
        <v>18.8</v>
      </c>
      <c r="DQ120" s="411" t="b">
        <f t="shared" ca="1" si="616"/>
        <v>0</v>
      </c>
      <c r="DR120" s="411" t="str">
        <f t="shared" ca="1" si="617"/>
        <v>-</v>
      </c>
      <c r="DS120" s="411" t="str">
        <f t="shared" ca="1" si="617"/>
        <v>-</v>
      </c>
      <c r="DT120" s="411" t="str">
        <f t="shared" ca="1" si="617"/>
        <v>-</v>
      </c>
      <c r="DU120" s="411" t="str">
        <f t="shared" ca="1" si="617"/>
        <v>-</v>
      </c>
      <c r="DV120" s="411">
        <f t="shared" ca="1" si="617"/>
        <v>500</v>
      </c>
      <c r="DW120" s="411">
        <f t="shared" ca="1" si="617"/>
        <v>500</v>
      </c>
      <c r="DX120" s="411" t="str">
        <f t="shared" ca="1" si="617"/>
        <v>-</v>
      </c>
      <c r="DY120" s="411" t="str">
        <f t="shared" ca="1" si="617"/>
        <v>-</v>
      </c>
      <c r="DZ120" s="411" t="str">
        <f t="shared" ca="1" si="617"/>
        <v>-</v>
      </c>
      <c r="EA120" s="535" cm="1">
        <f t="array" aca="1" ref="EA120" ca="1">INDEX(EA$13:EA119,$B120+1,1)</f>
        <v>0</v>
      </c>
      <c r="EB120" s="535" cm="1">
        <f t="array" aca="1" ref="EB120" ca="1">INDEX(EB$13:EB119,$B120+1,1)</f>
        <v>999999</v>
      </c>
      <c r="EC120" s="535" cm="1">
        <f t="array" aca="1" ref="EC120" ca="1">INDEX(EC$13:EC119,$B120+1,1)</f>
        <v>999999</v>
      </c>
      <c r="ED120" s="535" cm="1">
        <f t="array" aca="1" ref="ED120" ca="1">INDEX(ED$13:ED119,$B120+1,1)</f>
        <v>999999</v>
      </c>
      <c r="EE120" s="535" cm="1">
        <f t="array" aca="1" ref="EE120" ca="1">INDEX(EE$13:EE119,$B120+1,1)</f>
        <v>999999</v>
      </c>
      <c r="EF120" s="535" cm="1">
        <f t="array" aca="1" ref="EF120" ca="1">INDEX(EF$13:EF119,$B120+1,1)</f>
        <v>999999</v>
      </c>
      <c r="EG120" s="535" cm="1">
        <f t="array" aca="1" ref="EG120" ca="1">INDEX(EG$13:EG119,$B120+1,1)</f>
        <v>999999</v>
      </c>
      <c r="EH120" s="535" cm="1">
        <f t="array" aca="1" ref="EH120" ca="1">INDEX(EH$13:EH119,$B120+1,1)</f>
        <v>999999</v>
      </c>
      <c r="EI120" s="535" cm="1">
        <f t="array" aca="1" ref="EI120" ca="1">INDEX(EI$13:EI119,$B120+1,1)</f>
        <v>999999</v>
      </c>
      <c r="EJ120" s="535" cm="1">
        <f t="array" aca="1" ref="EJ120" ca="1">INDEX(EJ$13:EJ119,$B120+1,1)</f>
        <v>999999</v>
      </c>
      <c r="EK120" s="535" cm="1">
        <f t="array" aca="1" ref="EK120" ca="1">INDEX(EK$13:EK119,$B120+1,1)</f>
        <v>999999</v>
      </c>
      <c r="EL120" s="535" cm="1">
        <f t="array" aca="1" ref="EL120" ca="1">INDEX(EL$13:EL119,$B120+1,1)</f>
        <v>999999</v>
      </c>
      <c r="EM120" s="535" cm="1">
        <f t="array" aca="1" ref="EM120" ca="1">INDEX(EM$13:EM119,$B120+1,1)</f>
        <v>999999</v>
      </c>
      <c r="EN120" s="782">
        <f t="shared" ca="1" si="618"/>
        <v>0</v>
      </c>
      <c r="EO120" s="782">
        <f t="shared" ca="1" si="618"/>
        <v>0</v>
      </c>
      <c r="EP120" s="782">
        <f t="shared" ca="1" si="618"/>
        <v>999999</v>
      </c>
      <c r="EQ120" s="800">
        <f t="shared" ca="1" si="619"/>
        <v>999999</v>
      </c>
      <c r="ER120" s="800">
        <f t="shared" ca="1" si="619"/>
        <v>999999</v>
      </c>
      <c r="ES120" s="801">
        <f t="shared" ca="1" si="620"/>
        <v>999999</v>
      </c>
      <c r="ET120" s="802" t="str">
        <f t="shared" ca="1" si="709"/>
        <v>-</v>
      </c>
      <c r="EU120" s="781">
        <f t="shared" ca="1" si="621"/>
        <v>0</v>
      </c>
      <c r="EV120" s="779">
        <f t="shared" ca="1" si="622"/>
        <v>0</v>
      </c>
      <c r="EW120" s="780">
        <f t="shared" ca="1" si="623"/>
        <v>999999</v>
      </c>
      <c r="EX120" s="727" cm="1">
        <f t="array" aca="1" ref="EX120" ca="1">INDEX(i.ELMated,$AB120+1,1)</f>
        <v>0.75</v>
      </c>
      <c r="EY120" s="728" cm="1">
        <f t="array" aca="1" ref="EY120" ca="1">INDEX(i.ELMatedEst,$AA120+1,$T120)</f>
        <v>0.75</v>
      </c>
      <c r="EZ120" s="535" t="str" cm="1">
        <f t="array" aca="1" ref="EZ120" ca="1">INDEX(EZ$13:EZ119,$B120+1,1)</f>
        <v>-</v>
      </c>
      <c r="FA120" s="535" t="str" cm="1">
        <f t="array" aca="1" ref="FA120" ca="1">INDEX(FA$13:FA119,$B120+1,1)</f>
        <v>-</v>
      </c>
      <c r="FB120" s="664">
        <f t="shared" ca="1" si="624"/>
        <v>0</v>
      </c>
      <c r="FC120" s="666">
        <f t="shared" ca="1" si="625"/>
        <v>5.0000000000000001E-3</v>
      </c>
      <c r="FD120" s="191">
        <f t="shared" ca="1" si="712"/>
        <v>0.95</v>
      </c>
      <c r="FE120" s="667">
        <f t="shared" ca="1" si="626"/>
        <v>0.03</v>
      </c>
      <c r="FF120" s="667">
        <f ca="1">INDEX(CHOOSE($N120,DataAutumn!i.EL_PropnSold,DataWinter!i.EL_PropnSold,DataSpring!i.EL_PropnSold),$AI120,$T120)*INDEX(i.ELMatedEst,$AB120+1,$T120)*i.dAdultRR_ELPropSold
+INDEX(i.dryman,($AJ120-1)*4+$AI120,FF$7)</f>
        <v>3.3299999999999996E-2</v>
      </c>
      <c r="FG120" s="667">
        <f ca="1">INDEX(CHOOSE($N120,DataAutumn!i.EL_PropnSold,DataWinter!i.EL_PropnSold,DataSpring!i.EL_PropnSold),$AI120,$T120)*INDEX(i.ELMatedEst,$AB120+1,$T120)*i.dAdultRR_ELPropSold
+INDEX(i.dryman,($AJ120-1)*4+$AI120,FG$7)</f>
        <v>6.4549999999999996E-2</v>
      </c>
      <c r="FH120" s="667">
        <f ca="1">INDEX(CHOOSE($N120,DataAutumn!i.EL_PropnSold,DataWinter!i.EL_PropnSold,DataSpring!i.EL_PropnSold),$AI120,$T120)*INDEX(i.ELMatedEst,$AB120+1,$T120)*i.dAdultRR_ELPropSold
+INDEX(i.dryman,($AJ120-1)*4+$AI120,FH$7)</f>
        <v>6.4549999999999996E-2</v>
      </c>
      <c r="FI120" s="667">
        <f ca="1">INDEX(CHOOSE($N120,DataAutumn!i.EL_PropnSold,DataWinter!i.EL_PropnSold,DataSpring!i.EL_PropnSold),$AI120,$T120)*INDEX(i.ELMatedEst,$AB120+1,$T120)*i.dAdultRR_ELPropSold
+INDEX(i.dryman,($AJ120-1)*4+$AI120,FI$7)</f>
        <v>6.4549999999999996E-2</v>
      </c>
      <c r="FJ120" s="668">
        <f ca="1">INDEX(CHOOSE($N120,DataAutumn!i.EL_PropnSold,DataWinter!i.EL_PropnSold,DataSpring!i.EL_PropnSold),$AI120,$T120)*INDEX(i.ELMatedEst,$AB120+1,$T120)*i.dAdultLSurv_ELPropSold</f>
        <v>-7.1999999999999998E-3</v>
      </c>
      <c r="FK120" s="666" t="b">
        <f t="shared" ca="1" si="627"/>
        <v>1</v>
      </c>
      <c r="FL120" s="666" t="b">
        <f t="shared" ca="1" si="627"/>
        <v>0</v>
      </c>
      <c r="FM120" s="716" t="b">
        <f t="shared" ca="1" si="628"/>
        <v>0</v>
      </c>
      <c r="FN120" s="666" t="b">
        <f t="shared" ca="1" si="629"/>
        <v>0</v>
      </c>
      <c r="FO120" s="668">
        <f t="shared" ca="1" si="630"/>
        <v>0</v>
      </c>
      <c r="FP120" s="669">
        <f t="shared" ca="1" si="631"/>
        <v>0</v>
      </c>
      <c r="FQ120" s="670" t="b">
        <f t="shared" ca="1" si="632"/>
        <v>0</v>
      </c>
      <c r="FR120" s="665" t="b">
        <f t="shared" ca="1" si="633"/>
        <v>1</v>
      </c>
      <c r="FS120" s="411" t="b">
        <f t="shared" ca="1" si="633"/>
        <v>0</v>
      </c>
      <c r="FT120" s="411" t="b">
        <f t="shared" ca="1" si="633"/>
        <v>0</v>
      </c>
      <c r="FU120" s="87">
        <f t="shared" ca="1" si="634"/>
        <v>2</v>
      </c>
      <c r="FV120" s="87">
        <f t="shared" ca="1" si="634"/>
        <v>2</v>
      </c>
      <c r="FW120" s="411">
        <f t="shared" ca="1" si="635"/>
        <v>1.5</v>
      </c>
      <c r="FX120" s="411">
        <f t="shared" ca="1" si="636"/>
        <v>1.8</v>
      </c>
      <c r="FY120" s="411">
        <f t="shared" ca="1" si="636"/>
        <v>1.8</v>
      </c>
      <c r="FZ120" s="411">
        <f t="shared" ca="1" si="637"/>
        <v>1.7</v>
      </c>
      <c r="GA120" s="411">
        <f t="shared" ca="1" si="638"/>
        <v>0.35</v>
      </c>
      <c r="GB120" s="411" t="b">
        <f t="shared" ca="1" si="638"/>
        <v>1</v>
      </c>
      <c r="GC120" s="411" t="b">
        <f t="shared" ca="1" si="638"/>
        <v>0</v>
      </c>
      <c r="GD120" s="411" t="b">
        <f t="shared" ca="1" si="638"/>
        <v>0</v>
      </c>
      <c r="GE120" s="411" t="b">
        <f t="shared" ca="1" si="638"/>
        <v>0</v>
      </c>
      <c r="GF120" s="87">
        <f t="shared" ca="1" si="639"/>
        <v>1</v>
      </c>
      <c r="GG120" s="87">
        <f t="shared" ca="1" si="639"/>
        <v>1</v>
      </c>
      <c r="GH120" s="87">
        <f t="shared" ca="1" si="639"/>
        <v>1</v>
      </c>
      <c r="GI120" s="87">
        <f t="shared" ca="1" si="639"/>
        <v>1</v>
      </c>
      <c r="GJ120" s="87">
        <f t="shared" ca="1" si="639"/>
        <v>1</v>
      </c>
      <c r="GK120" s="87">
        <f t="shared" ca="1" si="639"/>
        <v>1</v>
      </c>
      <c r="GL120" s="87">
        <f t="shared" ca="1" si="639"/>
        <v>1</v>
      </c>
      <c r="GM120" s="87">
        <f t="shared" ca="1" si="639"/>
        <v>1</v>
      </c>
      <c r="GN120" s="411" cm="1">
        <f t="array" aca="1" ref="GN120" ca="1">INDEX(i.dse_type,1,$L120)</f>
        <v>0</v>
      </c>
      <c r="GO120" s="535" t="str" cm="1">
        <f t="array" aca="1" ref="GO120" ca="1">INDEX(GO$13:GO119,$B120+1,1)</f>
        <v>-</v>
      </c>
      <c r="GP120" s="535" t="str" cm="1">
        <f t="array" aca="1" ref="GP120" ca="1">INDEX(GP$13:GP119,$B120+1,1)</f>
        <v>-</v>
      </c>
      <c r="GQ120" s="535" t="str" cm="1">
        <f t="array" aca="1" ref="GQ120" ca="1">INDEX(GQ$13:GQ119,$B120+1,1)</f>
        <v>-</v>
      </c>
      <c r="GR120" s="18"/>
      <c r="GS120" s="535" t="str" cm="1">
        <f t="array" aca="1" ref="GS120" ca="1">INDEX(GS$13:GS119,$B120+1,1)</f>
        <v>-</v>
      </c>
      <c r="GT120" s="535" t="str" cm="1">
        <f t="array" aca="1" ref="GT120" ca="1">INDEX(GT$13:GT119,$B120+1,1)</f>
        <v>-</v>
      </c>
      <c r="GU120" s="535" t="str" cm="1">
        <f t="array" aca="1" ref="GU120" ca="1">INDEX(GU$13:GU119,$B120+1,1)</f>
        <v>-</v>
      </c>
      <c r="GV120" s="411">
        <f t="shared" ca="1" si="640"/>
        <v>0</v>
      </c>
      <c r="GW120" s="535" t="str" cm="1">
        <f t="array" aca="1" ref="GW120" ca="1">INDEX(GW$13:GW119,$B120+1,1)</f>
        <v>-</v>
      </c>
      <c r="GX120" s="535" cm="1">
        <f t="array" aca="1" ref="GX120" ca="1">INDEX(GX$13:GX119,$B120+1,1)</f>
        <v>1</v>
      </c>
      <c r="GY120" s="535" cm="1">
        <f t="array" aca="1" ref="GY120" ca="1">INDEX(GY$13:GY119,$B120+1,1)</f>
        <v>1</v>
      </c>
      <c r="GZ120" s="535" t="str" cm="1">
        <f t="array" aca="1" ref="GZ120" ca="1">INDEX(GZ$13:GZ119,$B120+1,1)</f>
        <v>-</v>
      </c>
      <c r="HA120" s="535" t="str" cm="1">
        <f t="array" aca="1" ref="HA120" ca="1">INDEX(HA$13:HA119,$B120+1,1)</f>
        <v>-</v>
      </c>
      <c r="HB120" s="535" t="str" cm="1">
        <f t="array" aca="1" ref="HB120" ca="1">INDEX(HB$13:HB119,$B120+1,1)</f>
        <v>-</v>
      </c>
      <c r="HC120" s="535" t="str" cm="1">
        <f t="array" aca="1" ref="HC120" ca="1">INDEX(HC$13:HC119,$B120+1,1)</f>
        <v>-</v>
      </c>
      <c r="HD120" s="535" t="str" cm="1">
        <f t="array" aca="1" ref="HD120" ca="1">INDEX(HD$13:HD119,$B120+1,1)</f>
        <v>-</v>
      </c>
      <c r="HE120" s="535" t="str" cm="1">
        <f t="array" aca="1" ref="HE120" ca="1">INDEX(HE$13:HE119,$B120+1,1)</f>
        <v>-</v>
      </c>
      <c r="HF120" s="535" t="str" cm="1">
        <f t="array" aca="1" ref="HF120" ca="1">INDEX(HF$13:HF119,$B120+1,1)</f>
        <v>-</v>
      </c>
      <c r="HG120" s="535" t="str" cm="1">
        <f t="array" aca="1" ref="HG120" ca="1">INDEX(HG$13:HG119,$B120+1,1)</f>
        <v>-</v>
      </c>
      <c r="HH120" s="535" t="str" cm="1">
        <f t="array" aca="1" ref="HH120" ca="1">INDEX(HH$13:HH119,$B120+1,1)</f>
        <v>-</v>
      </c>
      <c r="HI120" s="535" t="str" cm="1">
        <f t="array" aca="1" ref="HI120" ca="1">INDEX(HI$13:HI119,$B120+1,1)</f>
        <v>-</v>
      </c>
      <c r="HJ120" s="535" t="str" cm="1">
        <f t="array" aca="1" ref="HJ120" ca="1">INDEX(HJ$13:HJ119,$B120+1,1)</f>
        <v>-</v>
      </c>
      <c r="HK120" s="535" t="str" cm="1">
        <f t="array" aca="1" ref="HK120" ca="1">INDEX(HK$13:HK119,$B120+1,1)</f>
        <v>-</v>
      </c>
      <c r="HL120" s="535" t="str" cm="1">
        <f t="array" aca="1" ref="HL120" ca="1">INDEX(HL$13:HL119,$B120+1,1)</f>
        <v>-</v>
      </c>
      <c r="HM120" s="535" t="str" cm="1">
        <f t="array" aca="1" ref="HM120" ca="1">INDEX(HM$13:HM119,$B120+1,1)</f>
        <v>-</v>
      </c>
      <c r="HN120" s="535" t="str" cm="1">
        <f t="array" aca="1" ref="HN120" ca="1">INDEX(HN$13:HN119,$B120+1,1)</f>
        <v>-</v>
      </c>
      <c r="HO120" s="535" t="str" cm="1">
        <f t="array" aca="1" ref="HO120" ca="1">INDEX(HO$13:HO119,$B120+1,1)</f>
        <v>-</v>
      </c>
      <c r="HP120" s="535" t="str" cm="1">
        <f t="array" aca="1" ref="HP120" ca="1">INDEX(HP$13:HP119,$B120+1,1)</f>
        <v>-</v>
      </c>
      <c r="HQ120" s="535" t="str" cm="1">
        <f t="array" aca="1" ref="HQ120" ca="1">INDEX(HQ$13:HQ119,$B120+1,1)</f>
        <v>-</v>
      </c>
      <c r="HR120" s="535" t="str" cm="1">
        <f t="array" aca="1" ref="HR120" ca="1">INDEX(HR$13:HR119,$B120+1,1)</f>
        <v>-</v>
      </c>
      <c r="HS120" s="535" t="str" cm="1">
        <f t="array" aca="1" ref="HS120" ca="1">INDEX(HS$13:HS119,$B120+1,1)</f>
        <v>-</v>
      </c>
      <c r="HT120" s="535" t="str" cm="1">
        <f t="array" aca="1" ref="HT120" ca="1">INDEX(HT$13:HT119,$B120+1,1)</f>
        <v>-</v>
      </c>
      <c r="HU120" s="535" cm="1">
        <f t="array" aca="1" ref="HU120" ca="1">INDEX(HU$13:HU119,$B120+1,1)</f>
        <v>0</v>
      </c>
      <c r="HV120" s="535" t="str" cm="1">
        <f t="array" aca="1" ref="HV120" ca="1">INDEX(HV$13:HV119,$B120+1,1)</f>
        <v>-</v>
      </c>
      <c r="HW120" s="535" cm="1">
        <f t="array" aca="1" ref="HW120" ca="1">INDEX(HW$13:HW119,$B120+1,1)</f>
        <v>1</v>
      </c>
      <c r="HX120" s="727">
        <f t="shared" ca="1" si="641"/>
        <v>0</v>
      </c>
      <c r="HY120" s="727">
        <f t="shared" ca="1" si="641"/>
        <v>0</v>
      </c>
      <c r="HZ120" s="727">
        <f t="shared" ca="1" si="641"/>
        <v>0</v>
      </c>
      <c r="IA120" s="727">
        <f t="shared" ca="1" si="641"/>
        <v>0</v>
      </c>
      <c r="IB120" s="727">
        <f t="shared" ca="1" si="641"/>
        <v>0</v>
      </c>
      <c r="IC120" s="727">
        <f t="shared" ca="1" si="641"/>
        <v>0</v>
      </c>
      <c r="ID120" s="535" cm="1">
        <f t="array" aca="1" ref="ID120" ca="1">INDEX(ID$13:ID119,$B120+1,1)</f>
        <v>0</v>
      </c>
      <c r="IE120" s="727">
        <f t="shared" ca="1" si="642"/>
        <v>1</v>
      </c>
      <c r="IF120" s="727">
        <f t="shared" ca="1" si="642"/>
        <v>0</v>
      </c>
      <c r="IG120" s="727">
        <f t="shared" ca="1" si="642"/>
        <v>0</v>
      </c>
      <c r="IH120" s="727">
        <f t="shared" ca="1" si="642"/>
        <v>0</v>
      </c>
      <c r="II120" s="535" cm="1">
        <f t="array" aca="1" ref="II120" ca="1">INDEX(II$13:II119,$B120+1,1)</f>
        <v>0</v>
      </c>
      <c r="IJ120" s="727">
        <f t="shared" ca="1" si="643"/>
        <v>0</v>
      </c>
      <c r="IK120" s="18"/>
      <c r="IL120" s="535" t="str" cm="1">
        <f t="array" aca="1" ref="IL120" ca="1">INDEX(IL$13:IL119,$B120+1,1)</f>
        <v>-</v>
      </c>
      <c r="IM120" s="535" t="str" cm="1">
        <f t="array" aca="1" ref="IM120" ca="1">INDEX(IM$13:IM119,$B120+1,1)</f>
        <v>-</v>
      </c>
      <c r="IN120" s="535" t="str" cm="1">
        <f t="array" aca="1" ref="IN120" ca="1">INDEX(IN$13:IN119,$B120+1,1)</f>
        <v>-</v>
      </c>
      <c r="IO120" s="535" t="str" cm="1">
        <f t="array" aca="1" ref="IO120" ca="1">INDEX(IO$13:IO119,$B120+1,1)</f>
        <v>-</v>
      </c>
      <c r="IP120" s="535" t="str" cm="1">
        <f t="array" aca="1" ref="IP120" ca="1">INDEX(IP$13:IP119,$B120+1,1)</f>
        <v>-</v>
      </c>
      <c r="IQ120" s="535" t="str" cm="1">
        <f t="array" aca="1" ref="IQ120" ca="1">INDEX(IQ$13:IQ119,$B120+1,1)</f>
        <v>-</v>
      </c>
      <c r="IR120" s="535" t="str" cm="1">
        <f t="array" aca="1" ref="IR120" ca="1">INDEX(IR$13:IR119,$B120+1,1)</f>
        <v>-</v>
      </c>
      <c r="IS120" s="535" t="str" cm="1">
        <f t="array" aca="1" ref="IS120" ca="1">INDEX(IS$13:IS119,$B120+1,1)</f>
        <v>-</v>
      </c>
      <c r="IT120" s="535" t="str" cm="1">
        <f t="array" aca="1" ref="IT120" ca="1">INDEX(IT$13:IT119,$B120+1,1)</f>
        <v>-</v>
      </c>
      <c r="IU120" s="535" t="str" cm="1">
        <f t="array" aca="1" ref="IU120" ca="1">INDEX(IU$13:IU119,$B120+1,1)</f>
        <v>-</v>
      </c>
      <c r="IV120" s="535" t="str" cm="1">
        <f t="array" aca="1" ref="IV120" ca="1">INDEX(IV$13:IV119,$B120+1,1)</f>
        <v>-</v>
      </c>
      <c r="IW120" s="535" t="str" cm="1">
        <f t="array" aca="1" ref="IW120" ca="1">INDEX(IW$13:IW119,$B120+1,1)</f>
        <v>-</v>
      </c>
      <c r="IX120" s="535" t="str" cm="1">
        <f t="array" aca="1" ref="IX120" ca="1">INDEX(IX$13:IX119,$B120+1,1)</f>
        <v>-</v>
      </c>
      <c r="IY120" s="535" t="str" cm="1">
        <f t="array" aca="1" ref="IY120" ca="1">INDEX(IY$13:IY119,$B120+1,1)</f>
        <v>-</v>
      </c>
      <c r="IZ120" s="535" t="str" cm="1">
        <f t="array" aca="1" ref="IZ120" ca="1">INDEX(IZ$13:IZ119,$B120+1,1)</f>
        <v>-</v>
      </c>
      <c r="JA120" s="535" t="str" cm="1">
        <f t="array" aca="1" ref="JA120" ca="1">INDEX(JA$13:JA119,$B120+1,1)</f>
        <v>-</v>
      </c>
      <c r="JB120" s="535" cm="1">
        <f t="array" aca="1" ref="JB120" ca="1">INDEX(JB$13:JB119,$B120+1,1)</f>
        <v>0</v>
      </c>
      <c r="JC120" s="535" cm="1">
        <f t="array" aca="1" ref="JC120" ca="1">INDEX(JC$13:JC119,$B120+1,1)</f>
        <v>0</v>
      </c>
      <c r="JD120" s="545" cm="1">
        <f t="array" aca="1" ref="JD120" ca="1">IF(AND($N120=JD$10,$AS120&lt;&gt;0),INDEX(i.LTWFeedLevels,$AS120,12),0)</f>
        <v>0</v>
      </c>
      <c r="JE120" s="630" cm="1">
        <f t="array" aca="1" ref="JE120" ca="1">IF(AND($N120=JE$10,$AT120&lt;&gt;0),INDEX(i.LTWFeedLevels,$AT120,12),0)</f>
        <v>0</v>
      </c>
      <c r="JF120" s="457">
        <f t="shared" ca="1" si="710"/>
        <v>0</v>
      </c>
      <c r="JG120" s="457">
        <f t="shared" ca="1" si="644"/>
        <v>0</v>
      </c>
      <c r="JH120" s="457">
        <f t="shared" ca="1" si="645"/>
        <v>0</v>
      </c>
      <c r="JI120" s="545" cm="1">
        <f t="array" aca="1" ref="JI120" ca="1">IF(AND($N120=JI$10,$AS120&lt;&gt;0),INDEX(i.LTWFeedLevels,$AS120,12),0)</f>
        <v>0</v>
      </c>
      <c r="JJ120" s="630" cm="1">
        <f t="array" aca="1" ref="JJ120" ca="1">IF(AND($N120=JJ$10,$AT120&lt;&gt;0),INDEX(i.LTWFeedLevels,$AT120,12),0)</f>
        <v>0</v>
      </c>
      <c r="JK120" s="457">
        <f t="shared" ca="1" si="646"/>
        <v>0</v>
      </c>
      <c r="JL120" s="457">
        <f t="shared" ca="1" si="647"/>
        <v>0</v>
      </c>
      <c r="JM120" s="457">
        <f t="shared" ca="1" si="648"/>
        <v>0</v>
      </c>
      <c r="JN120" s="545" cm="1">
        <f t="array" aca="1" ref="JN120" ca="1">IF(AND($N120=JN$10,$AS120&lt;&gt;0),INDEX(i.LTWFeedLevels,$AS120,12),0)</f>
        <v>0</v>
      </c>
      <c r="JO120" s="630" cm="1">
        <f t="array" aca="1" ref="JO120" ca="1">IF(AND($N120=JO$10,$AT120&lt;&gt;0),INDEX(i.LTWFeedLevels,$AT120,12),0)</f>
        <v>0</v>
      </c>
      <c r="JP120" s="457">
        <f t="shared" ca="1" si="649"/>
        <v>0</v>
      </c>
      <c r="JQ120" s="457">
        <f t="shared" ca="1" si="650"/>
        <v>0</v>
      </c>
      <c r="JR120" s="457">
        <f t="shared" ca="1" si="651"/>
        <v>0</v>
      </c>
      <c r="JS120" s="189">
        <f t="shared" ca="1" si="652"/>
        <v>0</v>
      </c>
      <c r="JT120" s="189">
        <f t="shared" ca="1" si="652"/>
        <v>0</v>
      </c>
      <c r="JU120" s="189">
        <f t="shared" ca="1" si="652"/>
        <v>0</v>
      </c>
      <c r="JV120" s="189">
        <f t="shared" ca="1" si="652"/>
        <v>0</v>
      </c>
      <c r="JW120" s="189">
        <f t="shared" ca="1" si="652"/>
        <v>0</v>
      </c>
      <c r="JX120" s="189">
        <f t="shared" ca="1" si="652"/>
        <v>0</v>
      </c>
      <c r="JY120" s="189">
        <f t="shared" ca="1" si="652"/>
        <v>0</v>
      </c>
      <c r="JZ120" s="189">
        <f t="shared" ca="1" si="652"/>
        <v>0</v>
      </c>
      <c r="KA120" s="189">
        <f t="shared" ca="1" si="652"/>
        <v>0</v>
      </c>
      <c r="KB120" s="189">
        <f t="shared" ca="1" si="652"/>
        <v>0</v>
      </c>
      <c r="KC120" s="189">
        <f t="shared" ca="1" si="653"/>
        <v>0</v>
      </c>
      <c r="KD120" s="189">
        <f t="shared" ca="1" si="653"/>
        <v>0</v>
      </c>
      <c r="KE120" s="189">
        <f t="shared" ca="1" si="653"/>
        <v>-5</v>
      </c>
      <c r="KF120" s="189">
        <f t="shared" ca="1" si="653"/>
        <v>2</v>
      </c>
      <c r="KG120" s="189">
        <f t="shared" ca="1" si="653"/>
        <v>5</v>
      </c>
      <c r="KH120" s="189">
        <f t="shared" ca="1" si="653"/>
        <v>3</v>
      </c>
      <c r="KI120" s="189">
        <f t="shared" ca="1" si="653"/>
        <v>0</v>
      </c>
      <c r="KJ120" s="189">
        <f t="shared" ca="1" si="653"/>
        <v>0</v>
      </c>
      <c r="KK120" s="189">
        <f t="shared" ca="1" si="653"/>
        <v>0</v>
      </c>
      <c r="KL120" s="189">
        <f t="shared" ca="1" si="653"/>
        <v>0</v>
      </c>
      <c r="KM120" s="189">
        <f t="shared" ca="1" si="654"/>
        <v>0</v>
      </c>
      <c r="KN120" s="189">
        <f t="shared" ca="1" si="654"/>
        <v>0</v>
      </c>
      <c r="KO120" s="189">
        <f t="shared" ca="1" si="654"/>
        <v>0</v>
      </c>
      <c r="KP120" s="189">
        <f t="shared" ca="1" si="654"/>
        <v>0</v>
      </c>
      <c r="KQ120" s="189">
        <f t="shared" ca="1" si="654"/>
        <v>0</v>
      </c>
      <c r="KR120" s="189">
        <f t="shared" ca="1" si="654"/>
        <v>0</v>
      </c>
      <c r="KS120" s="189">
        <f t="shared" ca="1" si="654"/>
        <v>0</v>
      </c>
      <c r="KT120" s="189">
        <f t="shared" ca="1" si="654"/>
        <v>0</v>
      </c>
      <c r="KU120" s="189">
        <f t="shared" ca="1" si="654"/>
        <v>0</v>
      </c>
      <c r="KV120" s="189">
        <f t="shared" ca="1" si="654"/>
        <v>0</v>
      </c>
      <c r="KW120" s="189">
        <f t="shared" ca="1" si="655"/>
        <v>0</v>
      </c>
      <c r="KX120" s="189">
        <f t="shared" ca="1" si="655"/>
        <v>0</v>
      </c>
      <c r="KY120" s="189">
        <f t="shared" ca="1" si="655"/>
        <v>0</v>
      </c>
      <c r="KZ120" s="189">
        <f t="shared" ca="1" si="655"/>
        <v>0</v>
      </c>
      <c r="LA120" s="189">
        <f t="shared" ca="1" si="655"/>
        <v>0</v>
      </c>
      <c r="LB120" s="189">
        <f t="shared" ca="1" si="655"/>
        <v>0</v>
      </c>
      <c r="LC120" s="189">
        <f t="shared" ca="1" si="655"/>
        <v>0</v>
      </c>
      <c r="LD120" s="189">
        <f t="shared" ca="1" si="655"/>
        <v>0</v>
      </c>
      <c r="LE120" s="189">
        <f t="shared" ca="1" si="655"/>
        <v>0</v>
      </c>
      <c r="LF120" s="189">
        <f t="shared" ca="1" si="655"/>
        <v>0</v>
      </c>
      <c r="LG120" s="189">
        <f t="shared" ca="1" si="656"/>
        <v>0</v>
      </c>
      <c r="LH120" s="189">
        <f t="shared" ca="1" si="656"/>
        <v>0</v>
      </c>
      <c r="LI120" s="189">
        <f t="shared" ca="1" si="656"/>
        <v>0</v>
      </c>
      <c r="LJ120" s="189">
        <f t="shared" ca="1" si="656"/>
        <v>0</v>
      </c>
      <c r="LK120" s="189">
        <f t="shared" ca="1" si="656"/>
        <v>0</v>
      </c>
      <c r="LL120" s="189">
        <f t="shared" ca="1" si="656"/>
        <v>0</v>
      </c>
      <c r="LM120" s="189">
        <f t="shared" ca="1" si="656"/>
        <v>0</v>
      </c>
      <c r="LN120" s="189">
        <f t="shared" ca="1" si="656"/>
        <v>0</v>
      </c>
      <c r="LO120" s="189">
        <f t="shared" ca="1" si="656"/>
        <v>0</v>
      </c>
      <c r="LP120" s="189">
        <f t="shared" ca="1" si="656"/>
        <v>0</v>
      </c>
      <c r="LQ120" s="189">
        <f t="shared" ca="1" si="657"/>
        <v>0</v>
      </c>
      <c r="LR120" s="189">
        <f t="shared" ca="1" si="657"/>
        <v>0</v>
      </c>
      <c r="LS120" s="189">
        <f t="shared" ca="1" si="657"/>
        <v>0</v>
      </c>
      <c r="LT120" s="189">
        <f t="shared" ca="1" si="657"/>
        <v>0</v>
      </c>
      <c r="LU120" s="189">
        <f t="shared" ca="1" si="657"/>
        <v>0</v>
      </c>
      <c r="LV120" s="189">
        <f t="shared" ca="1" si="657"/>
        <v>0</v>
      </c>
      <c r="LW120" s="189">
        <f t="shared" ca="1" si="657"/>
        <v>0</v>
      </c>
      <c r="LX120" s="189">
        <f t="shared" ca="1" si="657"/>
        <v>0</v>
      </c>
      <c r="LY120" s="189">
        <f t="shared" ca="1" si="657"/>
        <v>0</v>
      </c>
      <c r="LZ120" s="189">
        <f t="shared" ca="1" si="657"/>
        <v>0</v>
      </c>
      <c r="MA120" s="189">
        <f t="shared" ca="1" si="658"/>
        <v>0</v>
      </c>
      <c r="MB120" s="189">
        <f t="shared" ca="1" si="658"/>
        <v>0</v>
      </c>
      <c r="MC120" s="189">
        <f t="shared" ca="1" si="658"/>
        <v>0</v>
      </c>
      <c r="MD120" s="189">
        <f t="shared" ca="1" si="658"/>
        <v>0</v>
      </c>
      <c r="ME120" s="189">
        <f t="shared" ca="1" si="658"/>
        <v>0</v>
      </c>
      <c r="MF120" s="189">
        <f t="shared" ca="1" si="658"/>
        <v>0</v>
      </c>
      <c r="MG120" s="189">
        <f t="shared" ca="1" si="658"/>
        <v>0</v>
      </c>
      <c r="MH120" s="189">
        <f t="shared" ca="1" si="658"/>
        <v>0</v>
      </c>
      <c r="MI120" s="189">
        <f t="shared" ca="1" si="658"/>
        <v>0</v>
      </c>
      <c r="MJ120" s="189">
        <f t="shared" ca="1" si="658"/>
        <v>0</v>
      </c>
      <c r="MK120" s="189">
        <f t="shared" ca="1" si="658"/>
        <v>0</v>
      </c>
      <c r="ML120" s="189">
        <f t="shared" ca="1" si="658"/>
        <v>0</v>
      </c>
      <c r="MM120" s="557">
        <f t="shared" ca="1" si="659"/>
        <v>0</v>
      </c>
      <c r="MN120" s="557">
        <f t="shared" ca="1" si="659"/>
        <v>0</v>
      </c>
      <c r="MO120" s="557">
        <f t="shared" ca="1" si="659"/>
        <v>0</v>
      </c>
      <c r="MP120" s="557">
        <f t="shared" ca="1" si="659"/>
        <v>0</v>
      </c>
      <c r="MQ120" s="557">
        <f t="shared" ca="1" si="659"/>
        <v>0</v>
      </c>
      <c r="MR120" s="557">
        <f t="shared" ca="1" si="659"/>
        <v>0</v>
      </c>
      <c r="MS120" s="557">
        <f t="shared" ca="1" si="659"/>
        <v>0</v>
      </c>
      <c r="MT120" s="557">
        <f t="shared" ca="1" si="659"/>
        <v>0</v>
      </c>
      <c r="MU120" s="557">
        <f t="shared" ca="1" si="659"/>
        <v>0</v>
      </c>
      <c r="MV120" s="557">
        <f t="shared" ca="1" si="659"/>
        <v>0</v>
      </c>
      <c r="MW120" s="557">
        <f t="shared" ca="1" si="660"/>
        <v>0</v>
      </c>
      <c r="MX120" s="557">
        <f t="shared" ca="1" si="660"/>
        <v>0</v>
      </c>
      <c r="MY120" s="557">
        <f t="shared" ca="1" si="660"/>
        <v>0</v>
      </c>
      <c r="MZ120" s="557">
        <f t="shared" ca="1" si="660"/>
        <v>0</v>
      </c>
      <c r="NA120" s="557">
        <f t="shared" ca="1" si="660"/>
        <v>0</v>
      </c>
      <c r="NB120" s="557">
        <f t="shared" ca="1" si="660"/>
        <v>0</v>
      </c>
      <c r="NC120" s="557">
        <f t="shared" ca="1" si="660"/>
        <v>0</v>
      </c>
      <c r="ND120" s="557">
        <f t="shared" ca="1" si="660"/>
        <v>0</v>
      </c>
      <c r="NE120" s="557">
        <f t="shared" ca="1" si="660"/>
        <v>0</v>
      </c>
      <c r="NF120" s="557">
        <f t="shared" ca="1" si="660"/>
        <v>0</v>
      </c>
      <c r="NG120" s="557">
        <f t="shared" ca="1" si="661"/>
        <v>0</v>
      </c>
      <c r="NH120" s="557">
        <f t="shared" ca="1" si="661"/>
        <v>0</v>
      </c>
      <c r="NI120" s="557">
        <f t="shared" ca="1" si="661"/>
        <v>0</v>
      </c>
      <c r="NJ120" s="557">
        <f t="shared" ca="1" si="661"/>
        <v>0</v>
      </c>
      <c r="NK120" s="557">
        <f t="shared" ca="1" si="661"/>
        <v>0</v>
      </c>
      <c r="NL120" s="557">
        <f t="shared" ca="1" si="661"/>
        <v>0</v>
      </c>
      <c r="NM120" s="557">
        <f t="shared" ca="1" si="661"/>
        <v>0</v>
      </c>
      <c r="NN120" s="557">
        <f t="shared" ca="1" si="661"/>
        <v>0</v>
      </c>
      <c r="NO120" s="557">
        <f t="shared" ca="1" si="661"/>
        <v>0</v>
      </c>
      <c r="NP120" s="557">
        <f t="shared" ca="1" si="661"/>
        <v>0</v>
      </c>
      <c r="NQ120" s="557">
        <f t="shared" ca="1" si="662"/>
        <v>0</v>
      </c>
      <c r="NR120" s="557">
        <f t="shared" ca="1" si="662"/>
        <v>0</v>
      </c>
      <c r="NS120" s="557">
        <f t="shared" ca="1" si="662"/>
        <v>0</v>
      </c>
      <c r="NT120" s="557">
        <f t="shared" ca="1" si="662"/>
        <v>0</v>
      </c>
      <c r="NU120" s="557">
        <f t="shared" ca="1" si="662"/>
        <v>0</v>
      </c>
      <c r="NV120" s="557">
        <f t="shared" ca="1" si="662"/>
        <v>0</v>
      </c>
      <c r="NW120" s="557">
        <f t="shared" ca="1" si="662"/>
        <v>0</v>
      </c>
      <c r="NX120" s="557">
        <f t="shared" ca="1" si="662"/>
        <v>0</v>
      </c>
      <c r="NY120" s="557">
        <f t="shared" ca="1" si="662"/>
        <v>0</v>
      </c>
      <c r="NZ120" s="557">
        <f t="shared" ca="1" si="662"/>
        <v>0</v>
      </c>
      <c r="OA120" s="557">
        <f t="shared" ca="1" si="663"/>
        <v>0</v>
      </c>
      <c r="OB120" s="557">
        <f t="shared" ca="1" si="663"/>
        <v>0</v>
      </c>
      <c r="OC120" s="557">
        <f t="shared" ca="1" si="663"/>
        <v>0</v>
      </c>
      <c r="OD120" s="557">
        <f t="shared" ca="1" si="663"/>
        <v>0</v>
      </c>
      <c r="OE120" s="557">
        <f t="shared" ca="1" si="663"/>
        <v>0</v>
      </c>
      <c r="OF120" s="557">
        <f t="shared" ca="1" si="663"/>
        <v>0</v>
      </c>
      <c r="OG120" s="557">
        <f t="shared" ca="1" si="663"/>
        <v>0</v>
      </c>
      <c r="OH120" s="557">
        <f t="shared" ca="1" si="663"/>
        <v>0</v>
      </c>
      <c r="OI120" s="557">
        <f t="shared" ca="1" si="663"/>
        <v>0</v>
      </c>
      <c r="OJ120" s="557">
        <f t="shared" ca="1" si="663"/>
        <v>0</v>
      </c>
      <c r="OK120" s="557">
        <f t="shared" ca="1" si="664"/>
        <v>0</v>
      </c>
      <c r="OL120" s="557">
        <f t="shared" ca="1" si="664"/>
        <v>0</v>
      </c>
      <c r="OM120" s="557">
        <f t="shared" ca="1" si="664"/>
        <v>0</v>
      </c>
      <c r="ON120" s="557">
        <f t="shared" ca="1" si="664"/>
        <v>0</v>
      </c>
      <c r="OO120" s="557">
        <f t="shared" ca="1" si="664"/>
        <v>0</v>
      </c>
      <c r="OP120" s="557">
        <f t="shared" ca="1" si="664"/>
        <v>0</v>
      </c>
      <c r="OQ120" s="557">
        <f t="shared" ca="1" si="664"/>
        <v>0</v>
      </c>
      <c r="OR120" s="557">
        <f t="shared" ca="1" si="664"/>
        <v>0</v>
      </c>
      <c r="OS120" s="557">
        <f t="shared" ca="1" si="664"/>
        <v>0</v>
      </c>
      <c r="OT120" s="557">
        <f t="shared" ca="1" si="664"/>
        <v>0</v>
      </c>
      <c r="OU120" s="557">
        <f t="shared" ca="1" si="665"/>
        <v>0</v>
      </c>
      <c r="OV120" s="557">
        <f t="shared" ca="1" si="665"/>
        <v>0</v>
      </c>
      <c r="OW120" s="557">
        <f t="shared" ca="1" si="665"/>
        <v>0</v>
      </c>
      <c r="OX120" s="557">
        <f t="shared" ca="1" si="665"/>
        <v>0</v>
      </c>
      <c r="OY120" s="557">
        <f t="shared" ca="1" si="665"/>
        <v>0</v>
      </c>
      <c r="OZ120" s="557">
        <f t="shared" ca="1" si="665"/>
        <v>0</v>
      </c>
      <c r="PA120" s="557">
        <f t="shared" ca="1" si="665"/>
        <v>0</v>
      </c>
      <c r="PB120" s="557">
        <f t="shared" ca="1" si="665"/>
        <v>0</v>
      </c>
      <c r="PC120" s="557">
        <f t="shared" ca="1" si="665"/>
        <v>0</v>
      </c>
      <c r="PD120" s="557">
        <f t="shared" ca="1" si="665"/>
        <v>0</v>
      </c>
      <c r="PE120" s="557">
        <f t="shared" ca="1" si="666"/>
        <v>0</v>
      </c>
      <c r="PF120" s="557">
        <f t="shared" ca="1" si="666"/>
        <v>0</v>
      </c>
      <c r="PG120" s="557">
        <f t="shared" ca="1" si="666"/>
        <v>0</v>
      </c>
      <c r="PH120" s="557">
        <f t="shared" ca="1" si="666"/>
        <v>0</v>
      </c>
      <c r="PI120" s="557">
        <f t="shared" ca="1" si="666"/>
        <v>0</v>
      </c>
      <c r="PJ120" s="557">
        <f t="shared" ca="1" si="666"/>
        <v>0</v>
      </c>
      <c r="PK120" s="557">
        <f t="shared" ca="1" si="666"/>
        <v>0</v>
      </c>
      <c r="PL120" s="557">
        <f t="shared" ca="1" si="666"/>
        <v>0</v>
      </c>
      <c r="PM120" s="557">
        <f t="shared" ca="1" si="666"/>
        <v>0</v>
      </c>
      <c r="PN120" s="557">
        <f t="shared" ca="1" si="666"/>
        <v>0</v>
      </c>
      <c r="PO120" s="557">
        <f t="shared" ca="1" si="667"/>
        <v>0</v>
      </c>
      <c r="PP120" s="557">
        <f t="shared" ca="1" si="667"/>
        <v>0</v>
      </c>
      <c r="PQ120" s="557">
        <f t="shared" ca="1" si="667"/>
        <v>0</v>
      </c>
      <c r="PR120" s="557">
        <f t="shared" ca="1" si="667"/>
        <v>0</v>
      </c>
      <c r="PS120" s="557">
        <f t="shared" ca="1" si="667"/>
        <v>0</v>
      </c>
      <c r="PT120" s="557">
        <f t="shared" ca="1" si="667"/>
        <v>0</v>
      </c>
      <c r="PU120" s="557">
        <f t="shared" ca="1" si="667"/>
        <v>0</v>
      </c>
      <c r="PV120" s="557">
        <f t="shared" ca="1" si="667"/>
        <v>0</v>
      </c>
      <c r="PW120" s="557">
        <f t="shared" ca="1" si="667"/>
        <v>0</v>
      </c>
      <c r="PX120" s="557">
        <f t="shared" ca="1" si="667"/>
        <v>0</v>
      </c>
      <c r="PY120" s="557">
        <f t="shared" ca="1" si="668"/>
        <v>0</v>
      </c>
      <c r="PZ120" s="557">
        <f t="shared" ca="1" si="668"/>
        <v>0</v>
      </c>
      <c r="QA120" s="557">
        <f t="shared" ca="1" si="668"/>
        <v>0</v>
      </c>
      <c r="QB120" s="557">
        <f t="shared" ca="1" si="668"/>
        <v>0</v>
      </c>
      <c r="QC120" s="557">
        <f t="shared" ca="1" si="668"/>
        <v>0</v>
      </c>
      <c r="QD120" s="557">
        <f t="shared" ca="1" si="668"/>
        <v>0</v>
      </c>
      <c r="QE120" s="557">
        <f t="shared" ca="1" si="668"/>
        <v>0</v>
      </c>
      <c r="QF120" s="557">
        <f t="shared" ca="1" si="668"/>
        <v>0</v>
      </c>
      <c r="QG120" s="557">
        <f t="shared" ca="1" si="668"/>
        <v>0</v>
      </c>
      <c r="QH120" s="557">
        <f t="shared" ca="1" si="668"/>
        <v>0</v>
      </c>
      <c r="QI120" s="557">
        <f t="shared" ca="1" si="669"/>
        <v>0</v>
      </c>
      <c r="QJ120" s="557">
        <f t="shared" ca="1" si="669"/>
        <v>0</v>
      </c>
      <c r="QK120" s="557">
        <f t="shared" ca="1" si="669"/>
        <v>0</v>
      </c>
      <c r="QL120" s="557">
        <f t="shared" ca="1" si="669"/>
        <v>0</v>
      </c>
      <c r="QM120" s="557">
        <f t="shared" ca="1" si="669"/>
        <v>0</v>
      </c>
      <c r="QN120" s="557">
        <f t="shared" ca="1" si="669"/>
        <v>0</v>
      </c>
      <c r="QO120" s="557">
        <f t="shared" ca="1" si="669"/>
        <v>0</v>
      </c>
      <c r="QP120" s="557">
        <f t="shared" ca="1" si="669"/>
        <v>0</v>
      </c>
      <c r="QQ120" s="557">
        <f t="shared" ca="1" si="669"/>
        <v>0</v>
      </c>
      <c r="QR120" s="557">
        <f t="shared" ca="1" si="669"/>
        <v>0</v>
      </c>
      <c r="QS120" s="557">
        <f t="shared" ca="1" si="670"/>
        <v>0</v>
      </c>
      <c r="QT120" s="557">
        <f t="shared" ca="1" si="670"/>
        <v>0</v>
      </c>
      <c r="QU120" s="557">
        <f t="shared" ca="1" si="670"/>
        <v>0</v>
      </c>
      <c r="QV120" s="557">
        <f t="shared" ca="1" si="670"/>
        <v>0</v>
      </c>
      <c r="QW120" s="557">
        <f t="shared" ca="1" si="670"/>
        <v>0</v>
      </c>
      <c r="QX120" s="557">
        <f t="shared" ca="1" si="670"/>
        <v>0</v>
      </c>
      <c r="QY120" s="557">
        <f t="shared" ca="1" si="670"/>
        <v>0</v>
      </c>
      <c r="QZ120" s="557">
        <f t="shared" ca="1" si="670"/>
        <v>0</v>
      </c>
      <c r="RA120" s="557">
        <f t="shared" ca="1" si="670"/>
        <v>0</v>
      </c>
      <c r="RB120" s="557">
        <f t="shared" ca="1" si="670"/>
        <v>0</v>
      </c>
      <c r="RC120" s="557">
        <f t="shared" ca="1" si="671"/>
        <v>0</v>
      </c>
      <c r="RD120" s="557">
        <f t="shared" ca="1" si="671"/>
        <v>0</v>
      </c>
      <c r="RE120" s="557">
        <f t="shared" ca="1" si="671"/>
        <v>0</v>
      </c>
      <c r="RF120" s="557">
        <f t="shared" ca="1" si="671"/>
        <v>0</v>
      </c>
      <c r="RG120" s="557">
        <f t="shared" ca="1" si="671"/>
        <v>0</v>
      </c>
      <c r="RH120" s="557">
        <f t="shared" ca="1" si="671"/>
        <v>0</v>
      </c>
      <c r="RI120" s="557">
        <f t="shared" ca="1" si="671"/>
        <v>0</v>
      </c>
      <c r="RJ120" s="557">
        <f t="shared" ca="1" si="671"/>
        <v>0</v>
      </c>
      <c r="RK120" s="557">
        <f t="shared" ca="1" si="671"/>
        <v>0</v>
      </c>
      <c r="RL120" s="557">
        <f t="shared" ca="1" si="671"/>
        <v>0</v>
      </c>
      <c r="RM120" s="557">
        <f t="shared" ca="1" si="672"/>
        <v>0</v>
      </c>
      <c r="RN120" s="557">
        <f t="shared" ca="1" si="672"/>
        <v>0</v>
      </c>
      <c r="RO120" s="557">
        <f t="shared" ca="1" si="672"/>
        <v>0</v>
      </c>
      <c r="RP120" s="557">
        <f t="shared" ca="1" si="672"/>
        <v>0</v>
      </c>
      <c r="RQ120" s="557">
        <f t="shared" ca="1" si="672"/>
        <v>0</v>
      </c>
      <c r="RR120" s="557">
        <f t="shared" ca="1" si="672"/>
        <v>0</v>
      </c>
      <c r="RS120" s="557">
        <f t="shared" ca="1" si="672"/>
        <v>0</v>
      </c>
      <c r="RT120" s="557">
        <f t="shared" ca="1" si="672"/>
        <v>0</v>
      </c>
      <c r="RU120" s="557">
        <f t="shared" ca="1" si="672"/>
        <v>0</v>
      </c>
      <c r="RV120" s="557">
        <f t="shared" ca="1" si="672"/>
        <v>0</v>
      </c>
      <c r="RW120" s="557">
        <f t="shared" ca="1" si="673"/>
        <v>0</v>
      </c>
      <c r="RX120" s="557">
        <f t="shared" ca="1" si="673"/>
        <v>0</v>
      </c>
      <c r="RY120" s="557">
        <f t="shared" ca="1" si="673"/>
        <v>0</v>
      </c>
      <c r="RZ120" s="557">
        <f t="shared" ca="1" si="673"/>
        <v>0</v>
      </c>
      <c r="SA120" s="557">
        <f t="shared" ca="1" si="673"/>
        <v>0</v>
      </c>
      <c r="SB120" s="557">
        <f t="shared" ca="1" si="673"/>
        <v>0</v>
      </c>
      <c r="SC120" s="557">
        <f t="shared" ca="1" si="673"/>
        <v>0</v>
      </c>
      <c r="SD120" s="557">
        <f t="shared" ca="1" si="673"/>
        <v>0</v>
      </c>
      <c r="SE120" s="557">
        <f t="shared" ca="1" si="673"/>
        <v>0</v>
      </c>
      <c r="SF120" s="557">
        <f t="shared" ca="1" si="673"/>
        <v>0</v>
      </c>
      <c r="SG120" s="557">
        <f t="shared" ca="1" si="674"/>
        <v>0</v>
      </c>
      <c r="SH120" s="557">
        <f t="shared" ca="1" si="674"/>
        <v>0</v>
      </c>
      <c r="SI120" s="557">
        <f t="shared" ca="1" si="674"/>
        <v>0</v>
      </c>
      <c r="SJ120" s="557">
        <f t="shared" ca="1" si="674"/>
        <v>0</v>
      </c>
      <c r="SK120" s="557">
        <f t="shared" ca="1" si="674"/>
        <v>0</v>
      </c>
      <c r="SL120" s="557">
        <f t="shared" ca="1" si="674"/>
        <v>0</v>
      </c>
      <c r="SM120" s="557">
        <f t="shared" ca="1" si="674"/>
        <v>0</v>
      </c>
      <c r="SN120" s="557">
        <f t="shared" ca="1" si="674"/>
        <v>0</v>
      </c>
      <c r="SO120" s="557">
        <f t="shared" ca="1" si="674"/>
        <v>0</v>
      </c>
      <c r="SP120" s="557">
        <f t="shared" ca="1" si="674"/>
        <v>0</v>
      </c>
      <c r="SQ120" s="557">
        <f t="shared" ca="1" si="675"/>
        <v>0</v>
      </c>
      <c r="SR120" s="557">
        <f t="shared" ca="1" si="675"/>
        <v>0</v>
      </c>
      <c r="SS120" s="557">
        <f t="shared" ca="1" si="675"/>
        <v>0</v>
      </c>
      <c r="ST120" s="557">
        <f t="shared" ca="1" si="675"/>
        <v>0</v>
      </c>
      <c r="SU120" s="557">
        <f t="shared" ca="1" si="675"/>
        <v>0</v>
      </c>
      <c r="SV120" s="557">
        <f t="shared" ca="1" si="675"/>
        <v>0</v>
      </c>
      <c r="SW120" s="557">
        <f t="shared" ca="1" si="675"/>
        <v>0</v>
      </c>
      <c r="SX120" s="557">
        <f t="shared" ca="1" si="675"/>
        <v>0</v>
      </c>
      <c r="SY120" s="557">
        <f t="shared" ca="1" si="675"/>
        <v>0</v>
      </c>
      <c r="SZ120" s="557">
        <f t="shared" ca="1" si="675"/>
        <v>0</v>
      </c>
      <c r="TA120" s="557">
        <f t="shared" ca="1" si="676"/>
        <v>0</v>
      </c>
      <c r="TB120" s="557">
        <f t="shared" ca="1" si="676"/>
        <v>0</v>
      </c>
      <c r="TC120" s="557">
        <f t="shared" ca="1" si="676"/>
        <v>0</v>
      </c>
      <c r="TD120" s="557">
        <f t="shared" ca="1" si="676"/>
        <v>0</v>
      </c>
      <c r="TE120" s="557">
        <f t="shared" ca="1" si="676"/>
        <v>0</v>
      </c>
      <c r="TF120" s="557">
        <f t="shared" ca="1" si="676"/>
        <v>0</v>
      </c>
      <c r="TG120" s="557">
        <f t="shared" ca="1" si="676"/>
        <v>0</v>
      </c>
      <c r="TH120" s="557">
        <f t="shared" ca="1" si="676"/>
        <v>0</v>
      </c>
      <c r="TI120" s="557">
        <f t="shared" ca="1" si="676"/>
        <v>0</v>
      </c>
      <c r="TJ120" s="557">
        <f t="shared" ca="1" si="676"/>
        <v>0</v>
      </c>
      <c r="TK120" s="557">
        <f t="shared" ca="1" si="677"/>
        <v>0</v>
      </c>
      <c r="TL120" s="557">
        <f t="shared" ca="1" si="677"/>
        <v>0</v>
      </c>
      <c r="TM120" s="557">
        <f t="shared" ca="1" si="677"/>
        <v>0</v>
      </c>
      <c r="TN120" s="557">
        <f t="shared" ca="1" si="677"/>
        <v>0</v>
      </c>
      <c r="TO120" s="557">
        <f t="shared" ca="1" si="677"/>
        <v>0</v>
      </c>
      <c r="TP120" s="557">
        <f t="shared" ca="1" si="677"/>
        <v>0</v>
      </c>
      <c r="TQ120" s="557">
        <f t="shared" ca="1" si="677"/>
        <v>0</v>
      </c>
      <c r="TR120" s="557">
        <f t="shared" ca="1" si="677"/>
        <v>0</v>
      </c>
      <c r="TS120" s="557">
        <f t="shared" ca="1" si="677"/>
        <v>0</v>
      </c>
      <c r="TT120" s="557">
        <f t="shared" ca="1" si="677"/>
        <v>0</v>
      </c>
      <c r="TU120" s="557">
        <f t="shared" ca="1" si="678"/>
        <v>0</v>
      </c>
      <c r="TV120" s="557">
        <f t="shared" ca="1" si="678"/>
        <v>0</v>
      </c>
      <c r="TW120" s="557">
        <f t="shared" ca="1" si="678"/>
        <v>0</v>
      </c>
      <c r="TX120" s="557">
        <f t="shared" ca="1" si="678"/>
        <v>0</v>
      </c>
      <c r="TY120" s="557">
        <f t="shared" ca="1" si="678"/>
        <v>0</v>
      </c>
      <c r="TZ120" s="557">
        <f t="shared" ca="1" si="678"/>
        <v>0</v>
      </c>
      <c r="UA120" s="557">
        <f t="shared" ca="1" si="678"/>
        <v>0</v>
      </c>
      <c r="UB120" s="557">
        <f t="shared" ca="1" si="678"/>
        <v>0</v>
      </c>
      <c r="UC120" s="557">
        <f t="shared" ca="1" si="678"/>
        <v>0</v>
      </c>
      <c r="UD120" s="557">
        <f t="shared" ca="1" si="678"/>
        <v>0</v>
      </c>
      <c r="UE120" s="557">
        <f t="shared" ca="1" si="679"/>
        <v>0</v>
      </c>
      <c r="UF120" s="557">
        <f t="shared" ca="1" si="679"/>
        <v>0</v>
      </c>
      <c r="UG120" s="557">
        <f t="shared" ca="1" si="679"/>
        <v>0</v>
      </c>
      <c r="UH120" s="557">
        <f t="shared" ca="1" si="679"/>
        <v>0</v>
      </c>
      <c r="UI120" s="557">
        <f t="shared" ca="1" si="679"/>
        <v>0</v>
      </c>
      <c r="UJ120" s="557">
        <f t="shared" ca="1" si="679"/>
        <v>0</v>
      </c>
      <c r="UK120" s="557">
        <f t="shared" ca="1" si="679"/>
        <v>0</v>
      </c>
      <c r="UL120" s="557">
        <f t="shared" ca="1" si="679"/>
        <v>0</v>
      </c>
      <c r="UM120" s="557">
        <f t="shared" ca="1" si="679"/>
        <v>0</v>
      </c>
      <c r="UN120" s="557">
        <f t="shared" ca="1" si="679"/>
        <v>0</v>
      </c>
      <c r="UO120" s="557">
        <f t="shared" ca="1" si="680"/>
        <v>0</v>
      </c>
      <c r="UP120" s="557">
        <f t="shared" ca="1" si="680"/>
        <v>0</v>
      </c>
      <c r="UQ120" s="557">
        <f t="shared" ca="1" si="680"/>
        <v>0</v>
      </c>
      <c r="UR120" s="557">
        <f t="shared" ca="1" si="680"/>
        <v>0</v>
      </c>
      <c r="US120" s="557">
        <f t="shared" ca="1" si="680"/>
        <v>0</v>
      </c>
      <c r="UT120" s="557">
        <f t="shared" ca="1" si="680"/>
        <v>0</v>
      </c>
      <c r="UU120" s="557">
        <f t="shared" ca="1" si="680"/>
        <v>0</v>
      </c>
      <c r="UV120" s="557">
        <f t="shared" ca="1" si="680"/>
        <v>0</v>
      </c>
      <c r="UW120" s="557">
        <f t="shared" ca="1" si="680"/>
        <v>0</v>
      </c>
      <c r="UX120" s="557">
        <f t="shared" ca="1" si="680"/>
        <v>0</v>
      </c>
      <c r="UY120" s="557">
        <f t="shared" ca="1" si="681"/>
        <v>0</v>
      </c>
      <c r="UZ120" s="557">
        <f t="shared" ca="1" si="681"/>
        <v>0</v>
      </c>
      <c r="VA120" s="557">
        <f t="shared" ca="1" si="681"/>
        <v>0</v>
      </c>
      <c r="VB120" s="557">
        <f t="shared" ca="1" si="681"/>
        <v>0</v>
      </c>
      <c r="VC120" s="557">
        <f t="shared" ca="1" si="681"/>
        <v>0</v>
      </c>
      <c r="VD120" s="557">
        <f t="shared" ca="1" si="681"/>
        <v>0</v>
      </c>
      <c r="VE120" s="557">
        <f t="shared" ca="1" si="681"/>
        <v>0</v>
      </c>
      <c r="VF120" s="557">
        <f t="shared" ca="1" si="681"/>
        <v>0</v>
      </c>
      <c r="VG120" s="557">
        <f t="shared" ca="1" si="681"/>
        <v>0</v>
      </c>
      <c r="VH120" s="557">
        <f t="shared" ca="1" si="681"/>
        <v>0</v>
      </c>
      <c r="VI120" s="557">
        <f t="shared" ca="1" si="681"/>
        <v>0</v>
      </c>
      <c r="VJ120" s="189">
        <f t="shared" ca="1" si="682"/>
        <v>0</v>
      </c>
      <c r="VK120" s="189">
        <f t="shared" ca="1" si="682"/>
        <v>0</v>
      </c>
      <c r="VL120" s="189">
        <f t="shared" ca="1" si="682"/>
        <v>0</v>
      </c>
      <c r="VM120" s="189">
        <f t="shared" ca="1" si="682"/>
        <v>0</v>
      </c>
      <c r="VN120" s="189">
        <f t="shared" ca="1" si="682"/>
        <v>0</v>
      </c>
      <c r="VO120" s="230">
        <f t="shared" ca="1" si="683"/>
        <v>0</v>
      </c>
      <c r="VP120" s="189">
        <f t="shared" ca="1" si="684"/>
        <v>0</v>
      </c>
      <c r="VQ120" s="189">
        <f t="shared" ca="1" si="684"/>
        <v>0</v>
      </c>
      <c r="VR120" s="189">
        <f t="shared" ca="1" si="684"/>
        <v>0</v>
      </c>
      <c r="VS120" s="189">
        <f t="shared" ca="1" si="684"/>
        <v>0</v>
      </c>
      <c r="VT120" s="189">
        <f t="shared" ca="1" si="684"/>
        <v>0</v>
      </c>
      <c r="VU120" s="230">
        <f t="shared" ca="1" si="685"/>
        <v>0</v>
      </c>
      <c r="VV120" s="231">
        <f t="shared" ca="1" si="686"/>
        <v>0</v>
      </c>
      <c r="VW120" s="231">
        <f t="shared" ca="1" si="686"/>
        <v>0</v>
      </c>
      <c r="VX120" s="231">
        <f t="shared" ca="1" si="686"/>
        <v>0</v>
      </c>
      <c r="VY120" s="231">
        <f t="shared" ca="1" si="686"/>
        <v>0</v>
      </c>
      <c r="VZ120" s="544">
        <f t="shared" ca="1" si="687"/>
        <v>0</v>
      </c>
      <c r="WA120" s="231">
        <f t="shared" ca="1" si="688"/>
        <v>0</v>
      </c>
      <c r="WB120" s="231">
        <f t="shared" ca="1" si="688"/>
        <v>0</v>
      </c>
      <c r="WC120" s="231">
        <f t="shared" ca="1" si="688"/>
        <v>0</v>
      </c>
      <c r="WD120" s="231">
        <f t="shared" ca="1" si="688"/>
        <v>0</v>
      </c>
      <c r="WE120" s="544">
        <f t="shared" ca="1" si="689"/>
        <v>0</v>
      </c>
      <c r="WF120" s="544">
        <f t="shared" ca="1" si="689"/>
        <v>0</v>
      </c>
      <c r="WG120" s="544">
        <f t="shared" ca="1" si="689"/>
        <v>0</v>
      </c>
      <c r="WH120" s="544">
        <f t="shared" ca="1" si="689"/>
        <v>0</v>
      </c>
      <c r="WI120" s="544">
        <f t="shared" ca="1" si="689"/>
        <v>0</v>
      </c>
      <c r="WJ120" s="544">
        <f t="shared" ca="1" si="689"/>
        <v>0</v>
      </c>
      <c r="WK120" s="544">
        <f t="shared" ca="1" si="689"/>
        <v>0</v>
      </c>
      <c r="WL120" s="535" cm="1">
        <f t="array" aca="1" ref="WL120" ca="1">INDEX(WL$13:WL119,$B120+1,1)</f>
        <v>0</v>
      </c>
      <c r="WM120" s="411">
        <f t="shared" ca="1" si="690"/>
        <v>19</v>
      </c>
      <c r="WN120" s="18"/>
      <c r="WO120" s="535" cm="1">
        <f t="array" aca="1" ref="WO120" ca="1">INDEX(WO$13:WO119,$B120+1,1)</f>
        <v>0</v>
      </c>
      <c r="WP120" s="411">
        <f t="shared" si="691"/>
        <v>0</v>
      </c>
      <c r="WQ120" s="535" cm="1">
        <f t="array" aca="1" ref="WQ120" ca="1">INDEX(WQ$13:WQ119,$B120+1,1)</f>
        <v>0</v>
      </c>
      <c r="WR120" s="535" t="str" cm="1">
        <f t="array" aca="1" ref="WR120" ca="1">INDEX(WR$13:WR119,$B120+1,1)</f>
        <v>-</v>
      </c>
      <c r="WS120" s="535" t="str" cm="1">
        <f t="array" aca="1" ref="WS120" ca="1">INDEX(WS$13:WS119,$B120+1,1)</f>
        <v>-</v>
      </c>
      <c r="WT120" s="535" t="str" cm="1">
        <f t="array" aca="1" ref="WT120" ca="1">INDEX(WT$13:WT119,$B120+1,1)</f>
        <v>-</v>
      </c>
      <c r="WU120" s="535" t="str" cm="1">
        <f t="array" aca="1" ref="WU120" ca="1">INDEX(WU$13:WU119,$B120+1,1)</f>
        <v>-</v>
      </c>
      <c r="WV120" s="535" t="str" cm="1">
        <f t="array" aca="1" ref="WV120" ca="1">INDEX(WV$13:WV119,$B120+1,1)</f>
        <v>-</v>
      </c>
      <c r="WW120" s="535" t="str" cm="1">
        <f t="array" aca="1" ref="WW120" ca="1">INDEX(WW$13:WW119,$B120+1,1)</f>
        <v>-</v>
      </c>
      <c r="WX120" s="535" t="str" cm="1">
        <f t="array" aca="1" ref="WX120" ca="1">INDEX(WX$13:WX119,$B120+1,1)</f>
        <v>-</v>
      </c>
      <c r="WY120" s="535" t="str" cm="1">
        <f t="array" aca="1" ref="WY120" ca="1">INDEX(WY$13:WY119,$B120+1,1)</f>
        <v>-</v>
      </c>
      <c r="WZ120" s="535" t="str" cm="1">
        <f t="array" aca="1" ref="WZ120" ca="1">INDEX(WZ$13:WZ119,$B120+1,1)</f>
        <v>-</v>
      </c>
      <c r="XA120" s="535" t="str" cm="1">
        <f t="array" aca="1" ref="XA120" ca="1">INDEX(XA$13:XA119,$B120+1,1)</f>
        <v>-</v>
      </c>
      <c r="XB120" s="535" t="str" cm="1">
        <f t="array" aca="1" ref="XB120" ca="1">INDEX(XB$13:XB119,$B120+1,1)</f>
        <v>-</v>
      </c>
      <c r="XC120" s="535" t="str" cm="1">
        <f t="array" aca="1" ref="XC120" ca="1">INDEX(XC$13:XC119,$B120+1,1)</f>
        <v>-</v>
      </c>
      <c r="XD120" s="535" t="str" cm="1">
        <f t="array" aca="1" ref="XD120" ca="1">INDEX(XD$13:XD119,$B120+1,1)</f>
        <v>-</v>
      </c>
      <c r="XE120" s="535" t="str" cm="1">
        <f t="array" aca="1" ref="XE120" ca="1">INDEX(XE$13:XE119,$B120+1,1)</f>
        <v>-</v>
      </c>
      <c r="XF120" s="535" t="str" cm="1">
        <f t="array" aca="1" ref="XF120" ca="1">INDEX(XF$13:XF119,$B120+1,1)</f>
        <v>-</v>
      </c>
      <c r="XG120" s="535" t="str" cm="1">
        <f t="array" aca="1" ref="XG120" ca="1">INDEX(XG$13:XG119,$B120+1,1)</f>
        <v>-</v>
      </c>
      <c r="XH120" s="18"/>
      <c r="XI120" s="411" t="b">
        <f t="shared" ca="1" si="692"/>
        <v>0</v>
      </c>
      <c r="XJ120" s="411" t="str">
        <f t="shared" ca="1" si="693"/>
        <v>-</v>
      </c>
      <c r="XK120" s="535" t="str" cm="1">
        <f t="array" aca="1" ref="XK120" ca="1">INDEX(XK$13:XK119,$B120+1,1)</f>
        <v>-</v>
      </c>
      <c r="XL120" s="535" t="str" cm="1">
        <f t="array" aca="1" ref="XL120" ca="1">INDEX(XL$13:XL119,$B120+1,1)</f>
        <v>-</v>
      </c>
      <c r="XM120" s="535" t="str" cm="1">
        <f t="array" aca="1" ref="XM120" ca="1">INDEX(XM$13:XM119,$B120+1,1)</f>
        <v>-</v>
      </c>
      <c r="XN120" s="545" cm="1">
        <f t="array" aca="1" ref="XN120" ca="1">INDEX(i.AgeJ,$AD120,1)</f>
        <v>49</v>
      </c>
      <c r="XO120" s="535" t="str" cm="1">
        <f t="array" aca="1" ref="XO120" ca="1">INDEX(XO$13:XO119,$B120+1,1)</f>
        <v>-</v>
      </c>
      <c r="XP120" s="411" t="str">
        <f t="shared" ca="1" si="694"/>
        <v>-</v>
      </c>
      <c r="XQ120" s="411" t="str">
        <f t="shared" ca="1" si="694"/>
        <v>-</v>
      </c>
      <c r="XR120" s="535" t="str" cm="1">
        <f t="array" aca="1" ref="XR120" ca="1">INDEX(XR$13:XR119,$B120+1,1)</f>
        <v>-</v>
      </c>
      <c r="XS120" s="535" t="str" cm="1">
        <f t="array" aca="1" ref="XS120" ca="1">INDEX(XS$13:XS119,$B120+1,1)</f>
        <v>-</v>
      </c>
      <c r="XT120" s="535" t="str" cm="1">
        <f t="array" aca="1" ref="XT120" ca="1">INDEX(XT$13:XT119,$B120+1,1)</f>
        <v>-</v>
      </c>
      <c r="XU120" s="535" t="str" cm="1">
        <f t="array" aca="1" ref="XU120" ca="1">INDEX(XU$13:XU119,$B120+1,1)</f>
        <v>-</v>
      </c>
      <c r="XV120" s="535" t="str" cm="1">
        <f t="array" aca="1" ref="XV120" ca="1">INDEX(XV$13:XV119,$B120+1,1)</f>
        <v>-</v>
      </c>
      <c r="XW120" s="535" t="b" cm="1">
        <f t="array" aca="1" ref="XW120" ca="1">INDEX(XW$13:XW119,$B120+1,1)</f>
        <v>1</v>
      </c>
      <c r="XX120" s="535" t="str" cm="1">
        <f t="array" aca="1" ref="XX120" ca="1">INDEX(XX$13:XX119,$B120+1,1)</f>
        <v>-</v>
      </c>
      <c r="XY120" s="535" cm="1">
        <f t="array" aca="1" ref="XY120" ca="1">INDEX(XY$13:XY119,$B120+1,1)</f>
        <v>0</v>
      </c>
      <c r="XZ120" s="535" cm="1">
        <f t="array" aca="1" ref="XZ120" ca="1">INDEX(XZ$13:XZ119,$B120+1,1)</f>
        <v>0</v>
      </c>
      <c r="YA120" s="535" cm="1">
        <f t="array" aca="1" ref="YA120" ca="1">INDEX(YA$13:YA119,$B120+1,1)</f>
        <v>0</v>
      </c>
      <c r="YB120" s="18"/>
      <c r="YC120" s="411">
        <f t="shared" si="695"/>
        <v>50</v>
      </c>
      <c r="YD120" s="411">
        <f t="shared" si="695"/>
        <v>50</v>
      </c>
      <c r="YE120" s="411">
        <f t="shared" si="695"/>
        <v>50</v>
      </c>
      <c r="YF120" s="411">
        <f t="shared" si="695"/>
        <v>50</v>
      </c>
      <c r="YG120" s="535" cm="1">
        <f t="array" aca="1" ref="YG120" ca="1">INDEX(YG$13:YG119,$B120+1,1)</f>
        <v>1</v>
      </c>
      <c r="YH120" s="535" cm="1">
        <f t="array" aca="1" ref="YH120" ca="1">INDEX(YH$13:YH119,$B120+1,1)</f>
        <v>1</v>
      </c>
      <c r="YI120" s="535" cm="1">
        <f t="array" aca="1" ref="YI120" ca="1">INDEX(YI$13:YI119,$B120+1,1)</f>
        <v>1</v>
      </c>
      <c r="YJ120" s="535" cm="1">
        <f t="array" aca="1" ref="YJ120" ca="1">INDEX(YJ$13:YJ119,$B120+1,1)</f>
        <v>1</v>
      </c>
      <c r="YK120" s="535" t="str" cm="1">
        <f t="array" aca="1" ref="YK120" ca="1">INDEX(YK$13:YK119,$B120+1,1)</f>
        <v>-</v>
      </c>
      <c r="YL120" s="535" cm="1">
        <f t="array" aca="1" ref="YL120" ca="1">INDEX(YL$13:YL119,$B120+1,1)</f>
        <v>4.8811</v>
      </c>
      <c r="YM120" s="535" t="str" cm="1">
        <f t="array" aca="1" ref="YM120" ca="1">INDEX(YM$13:YM119,$B120+1,1)</f>
        <v>-</v>
      </c>
      <c r="YN120" s="535" cm="1">
        <f t="array" aca="1" ref="YN120" ca="1">INDEX(YN$13:YN119,$B120+1,1)</f>
        <v>0</v>
      </c>
      <c r="YO120" s="535" t="str" cm="1">
        <f t="array" aca="1" ref="YO120" ca="1">INDEX(YO$13:YO119,$B120+1,1)</f>
        <v>-</v>
      </c>
      <c r="YP120" s="535" cm="1">
        <f t="array" aca="1" ref="YP120" ca="1">INDEX(YP$13:YP119,$B120+1,1)</f>
        <v>0</v>
      </c>
      <c r="YQ120" s="535" cm="1">
        <f t="array" aca="1" ref="YQ120" ca="1">INDEX(YQ$13:YQ119,$B120+1,1)</f>
        <v>1.3333333333333333</v>
      </c>
      <c r="YR120" s="18"/>
      <c r="YS120" s="535" cm="1">
        <f t="array" aca="1" ref="YS120" ca="1">INDEX(YS$13:YS119,$B120+1,1)</f>
        <v>8500000</v>
      </c>
      <c r="YT120" s="411">
        <f t="shared" ca="1" si="696"/>
        <v>1</v>
      </c>
      <c r="YU120" s="18"/>
      <c r="YV120" s="535" t="str" cm="1">
        <f t="array" aca="1" ref="YV120" ca="1">INDEX(YV$13:YV119,$B120+1,1)</f>
        <v>-</v>
      </c>
      <c r="YW120" s="535" t="str" cm="1">
        <f t="array" aca="1" ref="YW120" ca="1">INDEX(YW$13:YW119,$B120+1,1)</f>
        <v>-</v>
      </c>
      <c r="YX120" s="535" t="str" cm="1">
        <f t="array" aca="1" ref="YX120" ca="1">INDEX(YX$13:YX119,$B120+1,1)</f>
        <v>-</v>
      </c>
      <c r="YY120" s="535" t="str" cm="1">
        <f t="array" aca="1" ref="YY120" ca="1">INDEX(YY$13:YY119,$B120+1,1)</f>
        <v>-</v>
      </c>
      <c r="YZ120" s="535" t="str" cm="1">
        <f t="array" aca="1" ref="YZ120" ca="1">INDEX(YZ$13:YZ119,$B120+1,1)</f>
        <v>-</v>
      </c>
      <c r="ZA120" s="535" t="str" cm="1">
        <f t="array" aca="1" ref="ZA120" ca="1">INDEX(ZA$13:ZA119,$B120+1,1)</f>
        <v>-</v>
      </c>
      <c r="ZB120" s="535" t="str" cm="1">
        <f t="array" aca="1" ref="ZB120" ca="1">INDEX(ZB$13:ZB119,$B120+1,1)</f>
        <v>-</v>
      </c>
      <c r="ZC120" s="535" t="str" cm="1">
        <f t="array" aca="1" ref="ZC120" ca="1">INDEX(ZC$13:ZC119,$B120+1,1)</f>
        <v>-</v>
      </c>
      <c r="ZD120" s="535" t="str" cm="1">
        <f t="array" aca="1" ref="ZD120" ca="1">INDEX(ZD$13:ZD119,$B120+1,1)</f>
        <v>-</v>
      </c>
      <c r="ZE120" s="543">
        <f t="shared" ca="1" si="697"/>
        <v>676</v>
      </c>
      <c r="ZF120" s="543">
        <f t="shared" ca="1" si="697"/>
        <v>710</v>
      </c>
      <c r="ZG120" s="543">
        <f t="shared" ca="1" si="697"/>
        <v>745</v>
      </c>
      <c r="ZH120" s="459">
        <f t="shared" ca="1" si="698"/>
        <v>518</v>
      </c>
      <c r="ZI120" s="459">
        <f t="shared" ca="1" si="698"/>
        <v>553</v>
      </c>
      <c r="ZJ120" s="459">
        <f t="shared" ca="1" si="698"/>
        <v>588</v>
      </c>
      <c r="ZK120" s="459">
        <f t="shared" ca="1" si="699"/>
        <v>434</v>
      </c>
      <c r="ZL120" s="459">
        <f t="shared" ca="1" si="699"/>
        <v>469</v>
      </c>
      <c r="ZM120" s="459">
        <f t="shared" ca="1" si="699"/>
        <v>504</v>
      </c>
      <c r="ZN120" s="535" t="str" cm="1">
        <f t="array" aca="1" ref="ZN120" ca="1">INDEX(ZN$13:ZN119,$B120+1,1)</f>
        <v>-</v>
      </c>
      <c r="ZO120" s="535" t="str" cm="1">
        <f t="array" aca="1" ref="ZO120" ca="1">INDEX(ZO$13:ZO119,$B120+1,1)</f>
        <v>-</v>
      </c>
      <c r="ZP120" s="535" t="str" cm="1">
        <f t="array" aca="1" ref="ZP120" ca="1">INDEX(ZP$13:ZP119,$B120+1,1)</f>
        <v>-</v>
      </c>
      <c r="ZQ120" s="535" t="str" cm="1">
        <f t="array" aca="1" ref="ZQ120" ca="1">INDEX(ZQ$13:ZQ119,$B120+1,1)</f>
        <v>-</v>
      </c>
      <c r="ZR120" s="535" t="str" cm="1">
        <f t="array" aca="1" ref="ZR120" ca="1">INDEX(ZR$13:ZR119,$B120+1,1)</f>
        <v>-</v>
      </c>
      <c r="ZS120" s="535" t="str" cm="1">
        <f t="array" aca="1" ref="ZS120" ca="1">INDEX(ZS$13:ZS119,$B120+1,1)</f>
        <v>-</v>
      </c>
      <c r="ZT120" s="535" t="str" cm="1">
        <f t="array" aca="1" ref="ZT120" ca="1">INDEX(ZT$13:ZT119,$B120+1,1)</f>
        <v>-</v>
      </c>
      <c r="ZU120" s="535" t="str" cm="1">
        <f t="array" aca="1" ref="ZU120" ca="1">INDEX(ZU$13:ZU119,$B120+1,1)</f>
        <v>-</v>
      </c>
      <c r="ZV120" s="535" t="str" cm="1">
        <f t="array" aca="1" ref="ZV120" ca="1">INDEX(ZV$13:ZV119,$B120+1,1)</f>
        <v>-</v>
      </c>
      <c r="ZW120" s="535" t="str" cm="1">
        <f t="array" aca="1" ref="ZW120" ca="1">INDEX(ZW$13:ZW119,$B120+1,1)</f>
        <v>-</v>
      </c>
      <c r="ZX120" s="535" t="str" cm="1">
        <f t="array" aca="1" ref="ZX120" ca="1">INDEX(ZX$13:ZX119,$B120+1,1)</f>
        <v>-</v>
      </c>
      <c r="ZY120" s="535" t="str" cm="1">
        <f t="array" aca="1" ref="ZY120" ca="1">INDEX(ZY$13:ZY119,$B120+1,1)</f>
        <v>-</v>
      </c>
      <c r="ZZ120" s="535" t="str" cm="1">
        <f t="array" aca="1" ref="ZZ120" ca="1">INDEX(ZZ$13:ZZ119,$B120+1,1)</f>
        <v>-</v>
      </c>
      <c r="AAA120" s="535" t="str" cm="1">
        <f t="array" aca="1" ref="AAA120" ca="1">INDEX(AAA$13:AAA119,$B120+1,1)</f>
        <v>-</v>
      </c>
      <c r="AAB120" s="535" cm="1">
        <f t="array" aca="1" ref="AAB120" ca="1">INDEX(AAB$13:AAB119,$B120+1,1)</f>
        <v>0</v>
      </c>
      <c r="AAC120" s="535" t="str" cm="1">
        <f t="array" aca="1" ref="AAC120" ca="1">INDEX(AAC$13:AAC119,$B120+1,1)</f>
        <v>-</v>
      </c>
      <c r="AAD120" s="535" t="str" cm="1">
        <f t="array" aca="1" ref="AAD120" ca="1">INDEX(AAD$13:AAD119,$B120+1,1)</f>
        <v>-</v>
      </c>
      <c r="AAE120" s="535" t="str" cm="1">
        <f t="array" aca="1" ref="AAE120" ca="1">INDEX(AAE$13:AAE119,$B120+1,1)</f>
        <v>-</v>
      </c>
      <c r="AAF120" s="535" t="str" cm="1">
        <f t="array" aca="1" ref="AAF120" ca="1">INDEX(AAF$13:AAF119,$B120+1,1)</f>
        <v>-</v>
      </c>
      <c r="AAG120" s="535" t="str" cm="1">
        <f t="array" aca="1" ref="AAG120" ca="1">INDEX(AAG$13:AAG119,$B120+1,1)</f>
        <v>-</v>
      </c>
      <c r="AAH120" s="535" cm="1">
        <f t="array" aca="1" ref="AAH120" ca="1">INDEX(AAH$13:AAH119,$B120+1,1)</f>
        <v>0</v>
      </c>
      <c r="AAI120" s="535" t="str" cm="1">
        <f t="array" aca="1" ref="AAI120" ca="1">INDEX(AAI$13:AAI119,$B120+1,1)</f>
        <v>-</v>
      </c>
      <c r="AAJ120" s="535" t="str" cm="1">
        <f t="array" aca="1" ref="AAJ120" ca="1">INDEX(AAJ$13:AAJ119,$B120+1,1)</f>
        <v>-</v>
      </c>
      <c r="AAK120" s="535" t="str" cm="1">
        <f t="array" aca="1" ref="AAK120" ca="1">INDEX(AAK$13:AAK119,$B120+1,1)</f>
        <v>-</v>
      </c>
      <c r="AAL120" s="535" cm="1">
        <f t="array" aca="1" ref="AAL120" ca="1">INDEX(AAL$13:AAL119,$B120+1,1)</f>
        <v>1</v>
      </c>
      <c r="AAM120" s="535" cm="1">
        <f t="array" aca="1" ref="AAM120" ca="1">INDEX(AAM$13:AAM119,$B120+1,1)</f>
        <v>1</v>
      </c>
      <c r="AAN120" s="535" t="str" cm="1">
        <f t="array" aca="1" ref="AAN120" ca="1">INDEX(AAN$13:AAN119,$B120+1,1)</f>
        <v>-</v>
      </c>
      <c r="AAO120" s="535" t="str" cm="1">
        <f t="array" aca="1" ref="AAO120" ca="1">INDEX(AAO$13:AAO119,$B120+1,1)</f>
        <v>-</v>
      </c>
      <c r="AAP120" s="535" t="str" cm="1">
        <f t="array" aca="1" ref="AAP120" ca="1">INDEX(AAP$13:AAP119,$B120+1,1)</f>
        <v>-</v>
      </c>
      <c r="AAQ120" s="535" t="str" cm="1">
        <f t="array" aca="1" ref="AAQ120" ca="1">INDEX(AAQ$13:AAQ119,$B120+1,1)</f>
        <v>-</v>
      </c>
      <c r="AAR120" s="535" t="str" cm="1">
        <f t="array" aca="1" ref="AAR120" ca="1">INDEX(AAR$13:AAR119,$B120+1,1)</f>
        <v>-</v>
      </c>
      <c r="AAS120" s="535" t="str" cm="1">
        <f t="array" aca="1" ref="AAS120" ca="1">INDEX(AAS$13:AAS119,$B120+1,1)</f>
        <v>-</v>
      </c>
      <c r="AAT120" s="535" t="str" cm="1">
        <f t="array" aca="1" ref="AAT120" ca="1">INDEX(AAT$13:AAT119,$B120+1,1)</f>
        <v>-</v>
      </c>
      <c r="AAU120" s="535" t="str" cm="1">
        <f t="array" aca="1" ref="AAU120" ca="1">INDEX(AAU$13:AAU119,$B120+1,1)</f>
        <v>-</v>
      </c>
      <c r="AAV120" s="535" t="str" cm="1">
        <f t="array" aca="1" ref="AAV120" ca="1">INDEX(AAV$13:AAV119,$B120+1,1)</f>
        <v>-</v>
      </c>
      <c r="AAW120" s="535" t="str" cm="1">
        <f t="array" aca="1" ref="AAW120" ca="1">INDEX(AAW$13:AAW119,$B120+1,1)</f>
        <v>-</v>
      </c>
      <c r="AAX120" s="535" t="str" cm="1">
        <f t="array" aca="1" ref="AAX120" ca="1">INDEX(AAX$13:AAX119,$B120+1,1)</f>
        <v>-</v>
      </c>
      <c r="AAY120" s="535" t="str" cm="1">
        <f t="array" aca="1" ref="AAY120" ca="1">INDEX(AAY$13:AAY119,$B120+1,1)</f>
        <v>-</v>
      </c>
      <c r="AAZ120" s="535" t="str" cm="1">
        <f t="array" aca="1" ref="AAZ120" ca="1">INDEX(AAZ$13:AAZ119,$B120+1,1)</f>
        <v>-</v>
      </c>
      <c r="ABA120" s="18"/>
      <c r="ABB120" s="545" t="str">
        <f t="shared" ca="1" si="700"/>
        <v>-</v>
      </c>
      <c r="ABC120" s="545" t="str">
        <f t="shared" ca="1" si="700"/>
        <v>-</v>
      </c>
      <c r="ABD120" s="545" t="str">
        <f t="shared" ca="1" si="700"/>
        <v>-</v>
      </c>
      <c r="ABE120" s="545" t="str">
        <f t="shared" ca="1" si="700"/>
        <v>-</v>
      </c>
      <c r="ABF120" s="545" t="str">
        <f t="shared" ca="1" si="700"/>
        <v>-</v>
      </c>
      <c r="ABG120" s="545" t="str">
        <f t="shared" ca="1" si="700"/>
        <v>-</v>
      </c>
      <c r="ABH120" s="545" t="str">
        <f t="shared" ca="1" si="700"/>
        <v>-</v>
      </c>
      <c r="ABI120" s="545" t="str">
        <f t="shared" ca="1" si="700"/>
        <v>-</v>
      </c>
      <c r="ABJ120" s="545" t="str">
        <f t="shared" ca="1" si="700"/>
        <v>-</v>
      </c>
      <c r="ABK120" s="545" t="b">
        <f t="shared" ca="1" si="700"/>
        <v>1</v>
      </c>
      <c r="ABL120" s="545" t="str">
        <f t="shared" ca="1" si="701"/>
        <v>-</v>
      </c>
      <c r="ABM120" s="545" t="str">
        <f t="shared" ca="1" si="701"/>
        <v>-</v>
      </c>
      <c r="ABN120" s="545" t="str">
        <f t="shared" ca="1" si="701"/>
        <v>-</v>
      </c>
      <c r="ABO120" s="545" t="str">
        <f t="shared" ca="1" si="701"/>
        <v>-</v>
      </c>
      <c r="ABP120" s="545" t="str">
        <f t="shared" ca="1" si="701"/>
        <v>-</v>
      </c>
      <c r="ABQ120" s="545" t="str">
        <f t="shared" ca="1" si="701"/>
        <v>-</v>
      </c>
      <c r="ABR120" s="545" t="str">
        <f t="shared" ca="1" si="701"/>
        <v>-</v>
      </c>
      <c r="ABS120" s="545" t="str">
        <f t="shared" ca="1" si="701"/>
        <v>-</v>
      </c>
      <c r="ABT120" s="545" t="str">
        <f t="shared" ca="1" si="701"/>
        <v>-</v>
      </c>
      <c r="ABU120" s="545" t="str">
        <f t="shared" ca="1" si="701"/>
        <v>-</v>
      </c>
      <c r="ABV120" s="545" t="str">
        <f t="shared" ca="1" si="702"/>
        <v>-</v>
      </c>
      <c r="ABW120" s="545" t="str">
        <f t="shared" ca="1" si="702"/>
        <v>-</v>
      </c>
      <c r="ABX120" s="545" t="str">
        <f t="shared" ca="1" si="702"/>
        <v>-</v>
      </c>
      <c r="ABY120" s="545" t="str">
        <f t="shared" ca="1" si="702"/>
        <v>-</v>
      </c>
      <c r="ABZ120" s="545" t="str">
        <f t="shared" ca="1" si="702"/>
        <v>-</v>
      </c>
      <c r="ACA120" s="545" t="str">
        <f t="shared" ca="1" si="702"/>
        <v>-</v>
      </c>
      <c r="ACB120" s="545" t="str">
        <f t="shared" ca="1" si="702"/>
        <v>-</v>
      </c>
      <c r="ACC120" s="545" t="b">
        <f t="shared" ca="1" si="702"/>
        <v>1</v>
      </c>
      <c r="ACD120" s="545" t="str">
        <f t="shared" ca="1" si="702"/>
        <v>-</v>
      </c>
      <c r="ACE120" s="545" t="str">
        <f t="shared" ca="1" si="702"/>
        <v>-</v>
      </c>
      <c r="ACF120" s="545" t="str">
        <f t="shared" ca="1" si="703"/>
        <v>-</v>
      </c>
      <c r="ACG120" s="545" t="str">
        <f t="shared" ca="1" si="703"/>
        <v>-</v>
      </c>
      <c r="ACH120" s="545" t="str">
        <f t="shared" ca="1" si="703"/>
        <v>-</v>
      </c>
      <c r="ACI120" s="545" t="str">
        <f t="shared" ca="1" si="703"/>
        <v>-</v>
      </c>
      <c r="ACJ120" s="545" t="str">
        <f t="shared" ca="1" si="703"/>
        <v>-</v>
      </c>
      <c r="ACK120" s="545" t="str">
        <f t="shared" ca="1" si="703"/>
        <v>-</v>
      </c>
      <c r="ACL120" s="545" t="str">
        <f t="shared" ca="1" si="703"/>
        <v>-</v>
      </c>
      <c r="ACM120" s="545" t="str">
        <f t="shared" ca="1" si="703"/>
        <v>-</v>
      </c>
      <c r="ACN120" s="545" t="str">
        <f t="shared" ca="1" si="703"/>
        <v>-</v>
      </c>
      <c r="ACO120" s="545" t="str">
        <f t="shared" ca="1" si="703"/>
        <v>-</v>
      </c>
      <c r="ACP120" s="545" t="str">
        <f t="shared" ca="1" si="704"/>
        <v>-</v>
      </c>
      <c r="ACQ120" s="545" t="str">
        <f t="shared" ca="1" si="704"/>
        <v>-</v>
      </c>
      <c r="ACR120" s="545" t="str">
        <f t="shared" ca="1" si="704"/>
        <v>-</v>
      </c>
      <c r="ACS120" s="545" t="str">
        <f t="shared" ca="1" si="704"/>
        <v>-</v>
      </c>
      <c r="ACT120" s="545" t="str">
        <f t="shared" ca="1" si="704"/>
        <v>-</v>
      </c>
      <c r="ACU120" s="545" t="b">
        <f t="shared" ca="1" si="704"/>
        <v>1</v>
      </c>
      <c r="ACV120" s="545" t="str">
        <f t="shared" ca="1" si="704"/>
        <v>-</v>
      </c>
      <c r="ACW120" s="545" t="str">
        <f t="shared" ca="1" si="704"/>
        <v>-</v>
      </c>
      <c r="ACX120" s="545" t="str">
        <f t="shared" ca="1" si="704"/>
        <v>-</v>
      </c>
      <c r="ACY120" s="545" t="str">
        <f t="shared" ca="1" si="704"/>
        <v>-</v>
      </c>
      <c r="ACZ120" s="545" t="str">
        <f t="shared" ca="1" si="705"/>
        <v>-</v>
      </c>
      <c r="ADA120" s="545" t="str">
        <f t="shared" ca="1" si="705"/>
        <v>-</v>
      </c>
      <c r="ADB120" s="545" t="str">
        <f t="shared" ca="1" si="705"/>
        <v>-</v>
      </c>
      <c r="ADC120" s="545" t="str">
        <f t="shared" ca="1" si="705"/>
        <v>-</v>
      </c>
      <c r="ADD120" s="545" t="str">
        <f t="shared" ca="1" si="705"/>
        <v>-</v>
      </c>
      <c r="ADE120" s="545" t="str">
        <f t="shared" ca="1" si="705"/>
        <v>-</v>
      </c>
      <c r="ADF120" s="545" t="str">
        <f t="shared" ca="1" si="705"/>
        <v>-</v>
      </c>
      <c r="ADG120" s="545" t="str">
        <f t="shared" ca="1" si="705"/>
        <v>-</v>
      </c>
      <c r="ADH120" s="545" t="str">
        <f t="shared" ca="1" si="705"/>
        <v>-</v>
      </c>
      <c r="ADI120" s="545" t="str">
        <f t="shared" ca="1" si="705"/>
        <v>-</v>
      </c>
      <c r="ADJ120" s="545" t="str">
        <f t="shared" ca="1" si="706"/>
        <v>-</v>
      </c>
      <c r="ADK120" s="545" t="str">
        <f t="shared" ca="1" si="706"/>
        <v>-</v>
      </c>
      <c r="ADL120" s="545" t="str">
        <f t="shared" ca="1" si="706"/>
        <v>-</v>
      </c>
      <c r="ADM120" s="545" t="b">
        <f t="shared" ca="1" si="706"/>
        <v>1</v>
      </c>
      <c r="ADN120" s="545" t="str">
        <f t="shared" ca="1" si="706"/>
        <v>-</v>
      </c>
      <c r="ADO120" s="545" t="str">
        <f t="shared" ca="1" si="706"/>
        <v>-</v>
      </c>
      <c r="ADP120" s="545" t="str">
        <f t="shared" ca="1" si="706"/>
        <v>-</v>
      </c>
      <c r="ADQ120" s="545" t="str">
        <f t="shared" ca="1" si="706"/>
        <v>-</v>
      </c>
      <c r="ADR120" s="545" t="str">
        <f t="shared" ca="1" si="706"/>
        <v>-</v>
      </c>
      <c r="ADS120" s="545" t="str">
        <f t="shared" ca="1" si="706"/>
        <v>-</v>
      </c>
      <c r="ADT120" s="545" t="str">
        <f t="shared" ca="1" si="707"/>
        <v>-</v>
      </c>
      <c r="ADU120" s="545" t="str">
        <f t="shared" ca="1" si="707"/>
        <v>-</v>
      </c>
      <c r="ADV120" s="545" t="str">
        <f t="shared" ca="1" si="707"/>
        <v>-</v>
      </c>
      <c r="ADW120" s="545" t="str">
        <f t="shared" ca="1" si="707"/>
        <v>-</v>
      </c>
      <c r="ADX120" s="545" t="str">
        <f t="shared" ca="1" si="707"/>
        <v>-</v>
      </c>
      <c r="ADY120" s="545" t="str">
        <f t="shared" ca="1" si="707"/>
        <v>-</v>
      </c>
      <c r="ADZ120" s="545" t="str">
        <f t="shared" ca="1" si="707"/>
        <v>-</v>
      </c>
      <c r="AEA120" s="545" t="str">
        <f t="shared" ca="1" si="707"/>
        <v>-</v>
      </c>
      <c r="AEB120" s="545" t="str">
        <f t="shared" ca="1" si="707"/>
        <v>-</v>
      </c>
      <c r="AEC120" s="545" t="str">
        <f t="shared" ca="1" si="707"/>
        <v>-</v>
      </c>
      <c r="AED120" s="545" t="str">
        <f t="shared" ca="1" si="708"/>
        <v>-</v>
      </c>
      <c r="AEE120" s="545" t="b">
        <f t="shared" ca="1" si="708"/>
        <v>1</v>
      </c>
      <c r="AEF120" s="545" t="str">
        <f t="shared" ca="1" si="708"/>
        <v>-</v>
      </c>
      <c r="AEG120" s="545" t="str">
        <f t="shared" ca="1" si="708"/>
        <v>-</v>
      </c>
      <c r="AEH120" s="545" t="str">
        <f t="shared" ca="1" si="708"/>
        <v>-</v>
      </c>
      <c r="AEI120" s="545" t="str">
        <f t="shared" ca="1" si="708"/>
        <v>-</v>
      </c>
      <c r="AEJ120" s="545" t="str">
        <f t="shared" ca="1" si="708"/>
        <v>-</v>
      </c>
      <c r="AEK120" s="545" t="str">
        <f t="shared" ca="1" si="708"/>
        <v>-</v>
      </c>
      <c r="AEL120" s="545" t="str">
        <f t="shared" ca="1" si="708"/>
        <v>-</v>
      </c>
      <c r="AEM120" s="545" t="str">
        <f t="shared" ca="1" si="708"/>
        <v>-</v>
      </c>
      <c r="AEN120" s="535" cm="1">
        <f t="array" aca="1" ref="AEN120" ca="1">INDEX(AEN$13:AEN119,$B120+1,1)</f>
        <v>0</v>
      </c>
      <c r="AEO120" s="483">
        <v>0</v>
      </c>
    </row>
    <row r="121" spans="1:821" outlineLevel="2">
      <c r="A121" s="18">
        <f t="shared" si="589"/>
        <v>108</v>
      </c>
      <c r="B121" s="191">
        <f t="shared" ca="1" si="713"/>
        <v>104</v>
      </c>
      <c r="C121" s="458">
        <f t="shared" ca="1" si="591"/>
        <v>3200</v>
      </c>
      <c r="D121" s="119" t="str">
        <f t="shared" ca="1" si="592"/>
        <v>GSW</v>
      </c>
      <c r="E121" t="b">
        <v>1</v>
      </c>
      <c r="F121" t="b">
        <v>0</v>
      </c>
      <c r="G121" t="b">
        <f t="shared" si="593"/>
        <v>1</v>
      </c>
      <c r="H121" s="191">
        <f t="shared" ca="1" si="711"/>
        <v>4</v>
      </c>
      <c r="I121" s="535" cm="1">
        <f t="array" aca="1" ref="I121" ca="1">INDEX(I$13:I120,$B121+1,1)</f>
        <v>1</v>
      </c>
      <c r="J121" s="535" cm="1">
        <f t="array" aca="1" ref="J121" ca="1">INDEX(J$13:J120,$B121+1,1)</f>
        <v>0</v>
      </c>
      <c r="K121" s="535" cm="1">
        <f t="array" aca="1" ref="K121" ca="1">INDEX(K$13:K120,$B121+1,1)</f>
        <v>1</v>
      </c>
      <c r="L121" s="535" cm="1">
        <f t="array" aca="1" ref="L121" ca="1">INDEX(L$13:L120,$B121+1,1)</f>
        <v>2</v>
      </c>
      <c r="M121" s="535" cm="1">
        <f t="array" aca="1" ref="M121" ca="1">INDEX(M$13:M120,$B121+1,1)</f>
        <v>0</v>
      </c>
      <c r="N121" s="230">
        <f t="shared" ca="1" si="594"/>
        <v>2</v>
      </c>
      <c r="O121" s="230">
        <f t="shared" ca="1" si="594"/>
        <v>10</v>
      </c>
      <c r="P121" s="230">
        <f t="shared" ca="1" si="594"/>
        <v>2</v>
      </c>
      <c r="Q121" s="230">
        <f t="shared" ca="1" si="594"/>
        <v>1</v>
      </c>
      <c r="R121" s="230">
        <f t="shared" ca="1" si="594"/>
        <v>1</v>
      </c>
      <c r="S121" s="230">
        <f t="shared" ca="1" si="594"/>
        <v>1</v>
      </c>
      <c r="T121" s="411">
        <f t="shared" ca="1" si="595"/>
        <v>2</v>
      </c>
      <c r="U121" s="411">
        <f t="shared" ca="1" si="595"/>
        <v>2</v>
      </c>
      <c r="V121" s="411">
        <f t="shared" ca="1" si="595"/>
        <v>1</v>
      </c>
      <c r="W121" s="777" t="b">
        <f t="shared" ca="1" si="596"/>
        <v>0</v>
      </c>
      <c r="X121" s="777" t="b">
        <f t="shared" ca="1" si="596"/>
        <v>1</v>
      </c>
      <c r="Y121" s="777" t="b">
        <f t="shared" ca="1" si="596"/>
        <v>0</v>
      </c>
      <c r="Z121" s="796" t="b" cm="1">
        <f t="array" aca="1" ref="Z121" ca="1">INDEX(Z$13:Z120,$B121+1,1)</f>
        <v>0</v>
      </c>
      <c r="AA121" s="411">
        <f t="shared" ca="1" si="597"/>
        <v>4</v>
      </c>
      <c r="AB121" s="411">
        <f t="shared" ca="1" si="598"/>
        <v>4</v>
      </c>
      <c r="AC121" s="230">
        <f t="shared" ref="AC121:AH128" ca="1" si="714">INDEX(IF(AC$112,_xlfn.SEQUENCE(AC$110,1,AC$113,AC$114),AC$113:AC$116),MOD(INT($H121/AC$111),AC$110)+1,1)</f>
        <v>4</v>
      </c>
      <c r="AD121" s="230">
        <f t="shared" ca="1" si="714"/>
        <v>5</v>
      </c>
      <c r="AE121" s="230">
        <f t="shared" ca="1" si="714"/>
        <v>4</v>
      </c>
      <c r="AF121" s="230">
        <f t="shared" ca="1" si="714"/>
        <v>4</v>
      </c>
      <c r="AG121" s="230">
        <f t="shared" ca="1" si="714"/>
        <v>0</v>
      </c>
      <c r="AH121" s="230">
        <f t="shared" ca="1" si="714"/>
        <v>0</v>
      </c>
      <c r="AI121" s="87">
        <f t="shared" ref="AI121:AI128" ca="1" si="715">INDEX(i.StdELMan,($L121-1)*12+($T121-1)*3+$N121,AI$7)</f>
        <v>2</v>
      </c>
      <c r="AJ121" s="87">
        <f ca="1">INDEX(CHOOSE($N121,DataAutumn!i.AdultDrys,DataWinter!i.AdultDrys,DataSpring!i.AdultDrys),1,$T121)</f>
        <v>1</v>
      </c>
      <c r="AK121" s="230">
        <f t="shared" ca="1" si="600"/>
        <v>2</v>
      </c>
      <c r="AL121" s="535" cm="1">
        <f t="array" aca="1" ref="AL121" ca="1">INDEX(AL$13:AL120,$B121+1,1)</f>
        <v>0</v>
      </c>
      <c r="AM121" s="535" cm="1">
        <f t="array" aca="1" ref="AM121" ca="1">INDEX(AM$13:AM120,$B121+1,1)</f>
        <v>2</v>
      </c>
      <c r="AN121" s="230">
        <f t="shared" ca="1" si="601"/>
        <v>0</v>
      </c>
      <c r="AO121" s="230">
        <f t="shared" ca="1" si="601"/>
        <v>0</v>
      </c>
      <c r="AP121" s="230">
        <f t="shared" ca="1" si="601"/>
        <v>0</v>
      </c>
      <c r="AQ121" s="111"/>
      <c r="AR121" s="111"/>
      <c r="AS121" s="230">
        <f t="shared" ca="1" si="602"/>
        <v>0</v>
      </c>
      <c r="AT121" s="230">
        <f t="shared" ca="1" si="602"/>
        <v>0</v>
      </c>
      <c r="AU121" s="111"/>
      <c r="AV121" s="111"/>
      <c r="AW121" s="111"/>
      <c r="AX121" s="111"/>
      <c r="AY121" s="111"/>
      <c r="AZ121" s="111"/>
      <c r="BA121" s="312" t="str">
        <f t="shared" ca="1" si="603"/>
        <v>EVTemplate 00004 SE GSW Past     MFM     TOLWin Scan2 GFS RR-20% GP100% WP100% MP100% EL090% Age276 FlkSt_Lmb_-5- LWJ4 LWCJ4 LWCP0 LW2tth0 Emptys_Retain Mdn0 Adult0 (PT_F33N11L11)</v>
      </c>
      <c r="BB121" s="8" t="str">
        <f ca="1">IF(COUNTIF($BA$13:$BA121,$BA121)=1,"-","Dup")</f>
        <v>-</v>
      </c>
      <c r="BC121" s="18"/>
      <c r="BD121" s="535" t="str" cm="1">
        <f t="array" aca="1" ref="BD121" ca="1">INDEX(BD$13:BD120,$B121+1,1)</f>
        <v>-</v>
      </c>
      <c r="BE121" s="535" t="str" cm="1">
        <f t="array" aca="1" ref="BE121" ca="1">INDEX(BE$13:BE120,$B121+1,1)</f>
        <v>-</v>
      </c>
      <c r="BF121" s="535" t="str" cm="1">
        <f t="array" aca="1" ref="BF121" ca="1">INDEX(BF$13:BF120,$B121+1,1)</f>
        <v>-</v>
      </c>
      <c r="BG121" s="535" t="str" cm="1">
        <f t="array" aca="1" ref="BG121" ca="1">INDEX(BG$13:BG120,$B121+1,1)</f>
        <v>-</v>
      </c>
      <c r="BH121" s="535" t="str" cm="1">
        <f t="array" aca="1" ref="BH121" ca="1">INDEX(BH$13:BH120,$B121+1,1)</f>
        <v>-</v>
      </c>
      <c r="BI121" s="535" t="str" cm="1">
        <f t="array" aca="1" ref="BI121" ca="1">INDEX(BI$13:BI120,$B121+1,1)</f>
        <v>-</v>
      </c>
      <c r="BJ121" s="535" t="str" cm="1">
        <f t="array" aca="1" ref="BJ121" ca="1">INDEX(BJ$13:BJ120,$B121+1,1)</f>
        <v>-</v>
      </c>
      <c r="BK121" s="535" t="str" cm="1">
        <f t="array" aca="1" ref="BK121" ca="1">INDEX(BK$13:BK120,$B121+1,1)</f>
        <v>-</v>
      </c>
      <c r="BL121" s="535" t="str" cm="1">
        <f t="array" aca="1" ref="BL121" ca="1">INDEX(BL$13:BL120,$B121+1,1)</f>
        <v>-</v>
      </c>
      <c r="BM121" s="18"/>
      <c r="BN121" s="411" t="b">
        <f t="shared" ca="1" si="604"/>
        <v>1</v>
      </c>
      <c r="BO121" s="411" t="str">
        <f t="shared" ca="1" si="604"/>
        <v>-</v>
      </c>
      <c r="BP121" s="411" t="b">
        <f t="shared" ca="1" si="604"/>
        <v>0</v>
      </c>
      <c r="BQ121" s="411" t="str">
        <f t="shared" ca="1" si="604"/>
        <v>-</v>
      </c>
      <c r="BR121" s="411" t="str">
        <f t="shared" ca="1" si="604"/>
        <v>-</v>
      </c>
      <c r="BS121" s="411" t="str">
        <f t="shared" ca="1" si="604"/>
        <v>-</v>
      </c>
      <c r="BT121" s="411" t="str">
        <f t="shared" ca="1" si="604"/>
        <v>-</v>
      </c>
      <c r="BU121" s="411" t="str">
        <f t="shared" ca="1" si="604"/>
        <v>-</v>
      </c>
      <c r="BV121" s="411" t="str">
        <f t="shared" ca="1" si="604"/>
        <v>-</v>
      </c>
      <c r="BW121" s="411" t="str">
        <f t="shared" ca="1" si="604"/>
        <v>-</v>
      </c>
      <c r="BX121" s="411" t="str">
        <f t="shared" ca="1" si="604"/>
        <v>-</v>
      </c>
      <c r="BY121" s="411" t="str">
        <f t="shared" ca="1" si="604"/>
        <v>-</v>
      </c>
      <c r="BZ121" s="411" t="b">
        <f t="shared" ca="1" si="604"/>
        <v>0</v>
      </c>
      <c r="CA121" s="87">
        <f t="shared" ca="1" si="604"/>
        <v>0</v>
      </c>
      <c r="CB121" s="535" t="str" cm="1">
        <f t="array" aca="1" ref="CB121" ca="1">INDEX(CB$13:CB120,$B121+1,1)</f>
        <v>-</v>
      </c>
      <c r="CC121" s="535" t="str" cm="1">
        <f t="array" aca="1" ref="CC121" ca="1">INDEX(CC$13:CC120,$B121+1,1)</f>
        <v>-</v>
      </c>
      <c r="CD121" s="535" t="str" cm="1">
        <f t="array" aca="1" ref="CD121" ca="1">INDEX(CD$13:CD120,$B121+1,1)</f>
        <v>-</v>
      </c>
      <c r="CE121" s="535" t="b" cm="1">
        <f t="array" aca="1" ref="CE121" ca="1">INDEX(CE$13:CE120,$B121+1,1)</f>
        <v>1</v>
      </c>
      <c r="CF121" s="18"/>
      <c r="CG121" s="535" t="str" cm="1">
        <f t="array" aca="1" ref="CG121" ca="1">INDEX(CG$13:CG120,$B121+1,1)</f>
        <v>-</v>
      </c>
      <c r="CH121" s="411" t="str">
        <f t="shared" ca="1" si="605"/>
        <v>-</v>
      </c>
      <c r="CI121" s="411">
        <f t="shared" ca="1" si="606"/>
        <v>1</v>
      </c>
      <c r="CJ121" s="411">
        <f t="shared" ca="1" si="606"/>
        <v>1</v>
      </c>
      <c r="CK121" s="535" t="str" cm="1">
        <f t="array" aca="1" ref="CK121" ca="1">INDEX(CK$13:CK120,$B121+1,1)</f>
        <v>-</v>
      </c>
      <c r="CL121" s="535" t="str" cm="1">
        <f t="array" aca="1" ref="CL121" ca="1">INDEX(CL$13:CL120,$B121+1,1)</f>
        <v>-</v>
      </c>
      <c r="CM121" s="535" t="str" cm="1">
        <f t="array" aca="1" ref="CM121" ca="1">INDEX(CM$13:CM120,$B121+1,1)</f>
        <v>-</v>
      </c>
      <c r="CN121" s="411" t="str">
        <f t="shared" ca="1" si="607"/>
        <v>-</v>
      </c>
      <c r="CO121" s="411">
        <f t="shared" ca="1" si="608"/>
        <v>1</v>
      </c>
      <c r="CP121" s="411">
        <f t="shared" ca="1" si="608"/>
        <v>1</v>
      </c>
      <c r="CQ121" s="535" t="str" cm="1">
        <f t="array" aca="1" ref="CQ121" ca="1">INDEX(CQ$13:CQ120,$B121+1,1)</f>
        <v>-</v>
      </c>
      <c r="CR121" s="411" t="str">
        <f t="shared" ca="1" si="609"/>
        <v>-</v>
      </c>
      <c r="CS121" s="411">
        <f t="shared" ca="1" si="610"/>
        <v>1</v>
      </c>
      <c r="CT121" s="535" t="str" cm="1">
        <f t="array" aca="1" ref="CT121" ca="1">INDEX(CT$13:CT120,$B121+1,1)</f>
        <v>-</v>
      </c>
      <c r="CU121" s="535" t="str" cm="1">
        <f t="array" aca="1" ref="CU121" ca="1">INDEX(CU$13:CU120,$B121+1,1)</f>
        <v>-</v>
      </c>
      <c r="CV121" s="411">
        <f t="shared" ca="1" si="611"/>
        <v>1</v>
      </c>
      <c r="CW121" s="535" t="str" cm="1">
        <f t="array" aca="1" ref="CW121" ca="1">INDEX(CW$13:CW120,$B121+1,1)</f>
        <v>-</v>
      </c>
      <c r="CX121" s="411" t="str">
        <f t="shared" ca="1" si="612"/>
        <v>-</v>
      </c>
      <c r="CY121" s="411">
        <f t="shared" ca="1" si="613"/>
        <v>1</v>
      </c>
      <c r="CZ121" s="411">
        <f t="shared" ca="1" si="613"/>
        <v>1</v>
      </c>
      <c r="DA121" s="535" cm="1">
        <f t="array" aca="1" ref="DA121" ca="1">INDEX(DA$13:DA120,$B121+1,1)</f>
        <v>720</v>
      </c>
      <c r="DB121" s="535" cm="1">
        <f t="array" aca="1" ref="DB121" ca="1">INDEX(DB$13:DB120,$B121+1,1)</f>
        <v>720</v>
      </c>
      <c r="DC121" s="18"/>
      <c r="DD121" s="535" t="b" cm="1">
        <f t="array" aca="1" ref="DD121" ca="1">INDEX(DD$13:DD120,$B121+1,1)</f>
        <v>1</v>
      </c>
      <c r="DE121" s="535" t="b" cm="1">
        <f t="array" aca="1" ref="DE121" ca="1">INDEX(DE$13:DE120,$B121+1,1)</f>
        <v>1</v>
      </c>
      <c r="DF121" s="535" t="b" cm="1">
        <f t="array" aca="1" ref="DF121" ca="1">INDEX(DF$13:DF120,$B121+1,1)</f>
        <v>1</v>
      </c>
      <c r="DG121" s="87">
        <f t="shared" ca="1" si="614"/>
        <v>0</v>
      </c>
      <c r="DH121" s="804" cm="1">
        <f t="array" aca="1" ref="DH121" ca="1">VALUE(IFERROR(VALUE($K121),0) &amp; _xlfn.SWITCH($CD121,"-",4,$CD121) &amp; $L121 &amp; $T121 &amp; "00" &amp; $N121 &amp; $AK121 &amp; $R121 &amp; _xlfn.SWITCH($AM121,3,1,$AM121) &amp; _xlfn.SWITCH($M121,4,0,$M121) &amp; _xlfn.SWITCH($AD121,6,1,$AD121))</f>
        <v>142200221205</v>
      </c>
      <c r="DI121" s="535" cm="1">
        <f t="array" aca="1" ref="DI121" ca="1">INDEX(DI$13:DI120,$B121+1,1)</f>
        <v>1</v>
      </c>
      <c r="DJ121" s="535" cm="1">
        <f t="array" aca="1" ref="DJ121" ca="1">INDEX(DJ$13:DJ120,$B121+1,1)</f>
        <v>1</v>
      </c>
      <c r="DK121" s="411">
        <f t="shared" ca="1" si="615"/>
        <v>1</v>
      </c>
      <c r="DL121" s="411">
        <f t="shared" ca="1" si="615"/>
        <v>60</v>
      </c>
      <c r="DM121" s="411" t="str">
        <f t="shared" ca="1" si="615"/>
        <v>-</v>
      </c>
      <c r="DN121" s="411" t="str">
        <f t="shared" ca="1" si="615"/>
        <v>-</v>
      </c>
      <c r="DO121" s="411" t="str">
        <f t="shared" ca="1" si="615"/>
        <v>-</v>
      </c>
      <c r="DP121" s="411" t="str">
        <f t="shared" ca="1" si="615"/>
        <v>-</v>
      </c>
      <c r="DQ121" s="411" t="b">
        <f t="shared" ca="1" si="616"/>
        <v>0</v>
      </c>
      <c r="DR121" s="411" t="str">
        <f t="shared" ca="1" si="617"/>
        <v>-</v>
      </c>
      <c r="DS121" s="411" t="str">
        <f t="shared" ca="1" si="617"/>
        <v>-</v>
      </c>
      <c r="DT121" s="411" t="str">
        <f t="shared" ca="1" si="617"/>
        <v>-</v>
      </c>
      <c r="DU121" s="411" t="str">
        <f t="shared" ca="1" si="617"/>
        <v>-</v>
      </c>
      <c r="DV121" s="411">
        <f t="shared" ca="1" si="617"/>
        <v>0</v>
      </c>
      <c r="DW121" s="411">
        <f t="shared" ca="1" si="617"/>
        <v>0</v>
      </c>
      <c r="DX121" s="411" t="str">
        <f t="shared" ca="1" si="617"/>
        <v>-</v>
      </c>
      <c r="DY121" s="411" t="str">
        <f t="shared" ca="1" si="617"/>
        <v>-</v>
      </c>
      <c r="DZ121" s="411" t="str">
        <f t="shared" ca="1" si="617"/>
        <v>-</v>
      </c>
      <c r="EA121" s="535" cm="1">
        <f t="array" aca="1" ref="EA121" ca="1">INDEX(EA$13:EA120,$B121+1,1)</f>
        <v>0</v>
      </c>
      <c r="EB121" s="535" cm="1">
        <f t="array" aca="1" ref="EB121" ca="1">INDEX(EB$13:EB120,$B121+1,1)</f>
        <v>999999</v>
      </c>
      <c r="EC121" s="535" cm="1">
        <f t="array" aca="1" ref="EC121" ca="1">INDEX(EC$13:EC120,$B121+1,1)</f>
        <v>999999</v>
      </c>
      <c r="ED121" s="535" cm="1">
        <f t="array" aca="1" ref="ED121" ca="1">INDEX(ED$13:ED120,$B121+1,1)</f>
        <v>999999</v>
      </c>
      <c r="EE121" s="535" cm="1">
        <f t="array" aca="1" ref="EE121" ca="1">INDEX(EE$13:EE120,$B121+1,1)</f>
        <v>999999</v>
      </c>
      <c r="EF121" s="535" cm="1">
        <f t="array" aca="1" ref="EF121" ca="1">INDEX(EF$13:EF120,$B121+1,1)</f>
        <v>999999</v>
      </c>
      <c r="EG121" s="535" cm="1">
        <f t="array" aca="1" ref="EG121" ca="1">INDEX(EG$13:EG120,$B121+1,1)</f>
        <v>999999</v>
      </c>
      <c r="EH121" s="535" cm="1">
        <f t="array" aca="1" ref="EH121" ca="1">INDEX(EH$13:EH120,$B121+1,1)</f>
        <v>999999</v>
      </c>
      <c r="EI121" s="535" cm="1">
        <f t="array" aca="1" ref="EI121" ca="1">INDEX(EI$13:EI120,$B121+1,1)</f>
        <v>999999</v>
      </c>
      <c r="EJ121" s="535" cm="1">
        <f t="array" aca="1" ref="EJ121" ca="1">INDEX(EJ$13:EJ120,$B121+1,1)</f>
        <v>999999</v>
      </c>
      <c r="EK121" s="535" cm="1">
        <f t="array" aca="1" ref="EK121" ca="1">INDEX(EK$13:EK120,$B121+1,1)</f>
        <v>999999</v>
      </c>
      <c r="EL121" s="535" cm="1">
        <f t="array" aca="1" ref="EL121" ca="1">INDEX(EL$13:EL120,$B121+1,1)</f>
        <v>999999</v>
      </c>
      <c r="EM121" s="535" cm="1">
        <f t="array" aca="1" ref="EM121" ca="1">INDEX(EM$13:EM120,$B121+1,1)</f>
        <v>999999</v>
      </c>
      <c r="EN121" s="782">
        <f t="shared" ca="1" si="618"/>
        <v>999999</v>
      </c>
      <c r="EO121" s="782">
        <f t="shared" ca="1" si="618"/>
        <v>999999</v>
      </c>
      <c r="EP121" s="782">
        <f t="shared" ca="1" si="618"/>
        <v>0</v>
      </c>
      <c r="EQ121" s="800" t="str">
        <f t="shared" ca="1" si="619"/>
        <v>-</v>
      </c>
      <c r="ER121" s="800" t="str">
        <f t="shared" ca="1" si="619"/>
        <v>-</v>
      </c>
      <c r="ES121" s="801">
        <f t="shared" ca="1" si="620"/>
        <v>999999</v>
      </c>
      <c r="ET121" s="802" t="str">
        <f t="shared" ca="1" si="709"/>
        <v>-</v>
      </c>
      <c r="EU121" s="781">
        <f t="shared" ca="1" si="621"/>
        <v>0</v>
      </c>
      <c r="EV121" s="779">
        <f t="shared" ca="1" si="622"/>
        <v>999999</v>
      </c>
      <c r="EW121" s="780">
        <f t="shared" ca="1" si="623"/>
        <v>0</v>
      </c>
      <c r="EX121" s="727" cm="1">
        <f t="array" aca="1" ref="EX121" ca="1">INDEX(i.ELMated,$AB121+1,1)</f>
        <v>0.9</v>
      </c>
      <c r="EY121" s="728" cm="1">
        <f t="array" aca="1" ref="EY121" ca="1">INDEX(i.ELMatedEst,$AA121+1,$T121)</f>
        <v>0.9</v>
      </c>
      <c r="EZ121" s="535" t="str" cm="1">
        <f t="array" aca="1" ref="EZ121" ca="1">INDEX(EZ$13:EZ120,$B121+1,1)</f>
        <v>-</v>
      </c>
      <c r="FA121" s="535" t="str" cm="1">
        <f t="array" aca="1" ref="FA121" ca="1">INDEX(FA$13:FA120,$B121+1,1)</f>
        <v>-</v>
      </c>
      <c r="FB121" s="664">
        <f t="shared" ca="1" si="624"/>
        <v>-0.2</v>
      </c>
      <c r="FC121" s="666">
        <f t="shared" ca="1" si="625"/>
        <v>5.0000000000000001E-3</v>
      </c>
      <c r="FD121" s="191">
        <f t="shared" ca="1" si="712"/>
        <v>0.95</v>
      </c>
      <c r="FE121" s="667">
        <f t="shared" ca="1" si="626"/>
        <v>1.1999999999999997E-2</v>
      </c>
      <c r="FF121" s="667">
        <f ca="1">INDEX(CHOOSE($N121,DataAutumn!i.EL_PropnSold,DataWinter!i.EL_PropnSold,DataSpring!i.EL_PropnSold),$AI121,$T121)*INDEX(i.ELMatedEst,$AB121+1,$T121)*i.dAdultRR_ELPropSold
+INDEX(i.dryman,($AJ121-1)*4+$AI121,FF$7)</f>
        <v>0</v>
      </c>
      <c r="FG121" s="667">
        <f ca="1">INDEX(CHOOSE($N121,DataAutumn!i.EL_PropnSold,DataWinter!i.EL_PropnSold,DataSpring!i.EL_PropnSold),$AI121,$T121)*INDEX(i.ELMatedEst,$AB121+1,$T121)*i.dAdultRR_ELPropSold
+INDEX(i.dryman,($AJ121-1)*4+$AI121,FG$7)</f>
        <v>3.125E-2</v>
      </c>
      <c r="FH121" s="667">
        <f ca="1">INDEX(CHOOSE($N121,DataAutumn!i.EL_PropnSold,DataWinter!i.EL_PropnSold,DataSpring!i.EL_PropnSold),$AI121,$T121)*INDEX(i.ELMatedEst,$AB121+1,$T121)*i.dAdultRR_ELPropSold
+INDEX(i.dryman,($AJ121-1)*4+$AI121,FH$7)</f>
        <v>3.125E-2</v>
      </c>
      <c r="FI121" s="667">
        <f ca="1">INDEX(CHOOSE($N121,DataAutumn!i.EL_PropnSold,DataWinter!i.EL_PropnSold,DataSpring!i.EL_PropnSold),$AI121,$T121)*INDEX(i.ELMatedEst,$AB121+1,$T121)*i.dAdultRR_ELPropSold
+INDEX(i.dryman,($AJ121-1)*4+$AI121,FI$7)</f>
        <v>3.125E-2</v>
      </c>
      <c r="FJ121" s="668">
        <f ca="1">INDEX(CHOOSE($N121,DataAutumn!i.EL_PropnSold,DataWinter!i.EL_PropnSold,DataSpring!i.EL_PropnSold),$AI121,$T121)*INDEX(i.ELMatedEst,$AB121+1,$T121)*i.dAdultLSurv_ELPropSold</f>
        <v>0</v>
      </c>
      <c r="FK121" s="666" t="b">
        <f t="shared" ca="1" si="627"/>
        <v>0</v>
      </c>
      <c r="FL121" s="666" t="b">
        <f t="shared" ca="1" si="627"/>
        <v>0</v>
      </c>
      <c r="FM121" s="716" t="b">
        <f t="shared" ca="1" si="628"/>
        <v>0</v>
      </c>
      <c r="FN121" s="666" t="b">
        <f t="shared" ca="1" si="629"/>
        <v>0</v>
      </c>
      <c r="FO121" s="668">
        <f t="shared" ca="1" si="630"/>
        <v>1</v>
      </c>
      <c r="FP121" s="669">
        <f t="shared" ca="1" si="631"/>
        <v>0</v>
      </c>
      <c r="FQ121" s="670" t="b">
        <f t="shared" ca="1" si="632"/>
        <v>0</v>
      </c>
      <c r="FR121" s="665" t="b">
        <f t="shared" ca="1" si="633"/>
        <v>0</v>
      </c>
      <c r="FS121" s="411" t="b">
        <f t="shared" ca="1" si="633"/>
        <v>1</v>
      </c>
      <c r="FT121" s="411" t="b">
        <f t="shared" ca="1" si="633"/>
        <v>0</v>
      </c>
      <c r="FU121" s="87">
        <f t="shared" ca="1" si="634"/>
        <v>2</v>
      </c>
      <c r="FV121" s="87">
        <f t="shared" ca="1" si="634"/>
        <v>2</v>
      </c>
      <c r="FW121" s="411">
        <f t="shared" ca="1" si="635"/>
        <v>1</v>
      </c>
      <c r="FX121" s="411">
        <f t="shared" ca="1" si="636"/>
        <v>1</v>
      </c>
      <c r="FY121" s="411">
        <f t="shared" ca="1" si="636"/>
        <v>1</v>
      </c>
      <c r="FZ121" s="411">
        <f t="shared" ca="1" si="637"/>
        <v>1</v>
      </c>
      <c r="GA121" s="411">
        <f t="shared" ca="1" si="638"/>
        <v>0.35</v>
      </c>
      <c r="GB121" s="411" t="b">
        <f t="shared" ca="1" si="638"/>
        <v>1</v>
      </c>
      <c r="GC121" s="411" t="b">
        <f t="shared" ca="1" si="638"/>
        <v>0</v>
      </c>
      <c r="GD121" s="411" t="b">
        <f t="shared" ca="1" si="638"/>
        <v>0</v>
      </c>
      <c r="GE121" s="411" t="b">
        <f t="shared" ca="1" si="638"/>
        <v>0</v>
      </c>
      <c r="GF121" s="87">
        <f t="shared" ca="1" si="639"/>
        <v>1</v>
      </c>
      <c r="GG121" s="87">
        <f t="shared" ca="1" si="639"/>
        <v>1</v>
      </c>
      <c r="GH121" s="87">
        <f t="shared" ca="1" si="639"/>
        <v>1</v>
      </c>
      <c r="GI121" s="87">
        <f t="shared" ca="1" si="639"/>
        <v>1</v>
      </c>
      <c r="GJ121" s="87">
        <f t="shared" ca="1" si="639"/>
        <v>1</v>
      </c>
      <c r="GK121" s="87">
        <f t="shared" ca="1" si="639"/>
        <v>1</v>
      </c>
      <c r="GL121" s="87">
        <f t="shared" ca="1" si="639"/>
        <v>1</v>
      </c>
      <c r="GM121" s="87">
        <f t="shared" ca="1" si="639"/>
        <v>1</v>
      </c>
      <c r="GN121" s="411" cm="1">
        <f t="array" aca="1" ref="GN121" ca="1">INDEX(i.dse_type,1,$L121)</f>
        <v>0</v>
      </c>
      <c r="GO121" s="535" t="str" cm="1">
        <f t="array" aca="1" ref="GO121" ca="1">INDEX(GO$13:GO120,$B121+1,1)</f>
        <v>-</v>
      </c>
      <c r="GP121" s="535" t="str" cm="1">
        <f t="array" aca="1" ref="GP121" ca="1">INDEX(GP$13:GP120,$B121+1,1)</f>
        <v>-</v>
      </c>
      <c r="GQ121" s="535" t="str" cm="1">
        <f t="array" aca="1" ref="GQ121" ca="1">INDEX(GQ$13:GQ120,$B121+1,1)</f>
        <v>-</v>
      </c>
      <c r="GR121" s="18"/>
      <c r="GS121" s="535" t="str" cm="1">
        <f t="array" aca="1" ref="GS121" ca="1">INDEX(GS$13:GS120,$B121+1,1)</f>
        <v>-</v>
      </c>
      <c r="GT121" s="535" t="str" cm="1">
        <f t="array" aca="1" ref="GT121" ca="1">INDEX(GT$13:GT120,$B121+1,1)</f>
        <v>-</v>
      </c>
      <c r="GU121" s="535" t="str" cm="1">
        <f t="array" aca="1" ref="GU121" ca="1">INDEX(GU$13:GU120,$B121+1,1)</f>
        <v>-</v>
      </c>
      <c r="GV121" s="411">
        <f t="shared" ca="1" si="640"/>
        <v>0</v>
      </c>
      <c r="GW121" s="535" t="str" cm="1">
        <f t="array" aca="1" ref="GW121" ca="1">INDEX(GW$13:GW120,$B121+1,1)</f>
        <v>-</v>
      </c>
      <c r="GX121" s="535" cm="1">
        <f t="array" aca="1" ref="GX121" ca="1">INDEX(GX$13:GX120,$B121+1,1)</f>
        <v>1</v>
      </c>
      <c r="GY121" s="535" cm="1">
        <f t="array" aca="1" ref="GY121" ca="1">INDEX(GY$13:GY120,$B121+1,1)</f>
        <v>1</v>
      </c>
      <c r="GZ121" s="535" t="str" cm="1">
        <f t="array" aca="1" ref="GZ121" ca="1">INDEX(GZ$13:GZ120,$B121+1,1)</f>
        <v>-</v>
      </c>
      <c r="HA121" s="535" t="str" cm="1">
        <f t="array" aca="1" ref="HA121" ca="1">INDEX(HA$13:HA120,$B121+1,1)</f>
        <v>-</v>
      </c>
      <c r="HB121" s="535" t="str" cm="1">
        <f t="array" aca="1" ref="HB121" ca="1">INDEX(HB$13:HB120,$B121+1,1)</f>
        <v>-</v>
      </c>
      <c r="HC121" s="535" t="str" cm="1">
        <f t="array" aca="1" ref="HC121" ca="1">INDEX(HC$13:HC120,$B121+1,1)</f>
        <v>-</v>
      </c>
      <c r="HD121" s="535" t="str" cm="1">
        <f t="array" aca="1" ref="HD121" ca="1">INDEX(HD$13:HD120,$B121+1,1)</f>
        <v>-</v>
      </c>
      <c r="HE121" s="535" t="str" cm="1">
        <f t="array" aca="1" ref="HE121" ca="1">INDEX(HE$13:HE120,$B121+1,1)</f>
        <v>-</v>
      </c>
      <c r="HF121" s="535" t="str" cm="1">
        <f t="array" aca="1" ref="HF121" ca="1">INDEX(HF$13:HF120,$B121+1,1)</f>
        <v>-</v>
      </c>
      <c r="HG121" s="535" t="str" cm="1">
        <f t="array" aca="1" ref="HG121" ca="1">INDEX(HG$13:HG120,$B121+1,1)</f>
        <v>-</v>
      </c>
      <c r="HH121" s="535" t="str" cm="1">
        <f t="array" aca="1" ref="HH121" ca="1">INDEX(HH$13:HH120,$B121+1,1)</f>
        <v>-</v>
      </c>
      <c r="HI121" s="535" t="str" cm="1">
        <f t="array" aca="1" ref="HI121" ca="1">INDEX(HI$13:HI120,$B121+1,1)</f>
        <v>-</v>
      </c>
      <c r="HJ121" s="535" t="str" cm="1">
        <f t="array" aca="1" ref="HJ121" ca="1">INDEX(HJ$13:HJ120,$B121+1,1)</f>
        <v>-</v>
      </c>
      <c r="HK121" s="535" t="str" cm="1">
        <f t="array" aca="1" ref="HK121" ca="1">INDEX(HK$13:HK120,$B121+1,1)</f>
        <v>-</v>
      </c>
      <c r="HL121" s="535" t="str" cm="1">
        <f t="array" aca="1" ref="HL121" ca="1">INDEX(HL$13:HL120,$B121+1,1)</f>
        <v>-</v>
      </c>
      <c r="HM121" s="535" t="str" cm="1">
        <f t="array" aca="1" ref="HM121" ca="1">INDEX(HM$13:HM120,$B121+1,1)</f>
        <v>-</v>
      </c>
      <c r="HN121" s="535" t="str" cm="1">
        <f t="array" aca="1" ref="HN121" ca="1">INDEX(HN$13:HN120,$B121+1,1)</f>
        <v>-</v>
      </c>
      <c r="HO121" s="535" t="str" cm="1">
        <f t="array" aca="1" ref="HO121" ca="1">INDEX(HO$13:HO120,$B121+1,1)</f>
        <v>-</v>
      </c>
      <c r="HP121" s="535" t="str" cm="1">
        <f t="array" aca="1" ref="HP121" ca="1">INDEX(HP$13:HP120,$B121+1,1)</f>
        <v>-</v>
      </c>
      <c r="HQ121" s="535" t="str" cm="1">
        <f t="array" aca="1" ref="HQ121" ca="1">INDEX(HQ$13:HQ120,$B121+1,1)</f>
        <v>-</v>
      </c>
      <c r="HR121" s="535" t="str" cm="1">
        <f t="array" aca="1" ref="HR121" ca="1">INDEX(HR$13:HR120,$B121+1,1)</f>
        <v>-</v>
      </c>
      <c r="HS121" s="535" t="str" cm="1">
        <f t="array" aca="1" ref="HS121" ca="1">INDEX(HS$13:HS120,$B121+1,1)</f>
        <v>-</v>
      </c>
      <c r="HT121" s="535" t="str" cm="1">
        <f t="array" aca="1" ref="HT121" ca="1">INDEX(HT$13:HT120,$B121+1,1)</f>
        <v>-</v>
      </c>
      <c r="HU121" s="535" cm="1">
        <f t="array" aca="1" ref="HU121" ca="1">INDEX(HU$13:HU120,$B121+1,1)</f>
        <v>0</v>
      </c>
      <c r="HV121" s="535" t="str" cm="1">
        <f t="array" aca="1" ref="HV121" ca="1">INDEX(HV$13:HV120,$B121+1,1)</f>
        <v>-</v>
      </c>
      <c r="HW121" s="535" cm="1">
        <f t="array" aca="1" ref="HW121" ca="1">INDEX(HW$13:HW120,$B121+1,1)</f>
        <v>1</v>
      </c>
      <c r="HX121" s="727">
        <f t="shared" ca="1" si="641"/>
        <v>0</v>
      </c>
      <c r="HY121" s="727">
        <f t="shared" ca="1" si="641"/>
        <v>0</v>
      </c>
      <c r="HZ121" s="727">
        <f t="shared" ca="1" si="641"/>
        <v>0</v>
      </c>
      <c r="IA121" s="727">
        <f t="shared" ca="1" si="641"/>
        <v>0</v>
      </c>
      <c r="IB121" s="727">
        <f t="shared" ca="1" si="641"/>
        <v>0</v>
      </c>
      <c r="IC121" s="727">
        <f t="shared" ca="1" si="641"/>
        <v>0</v>
      </c>
      <c r="ID121" s="535" cm="1">
        <f t="array" aca="1" ref="ID121" ca="1">INDEX(ID$13:ID120,$B121+1,1)</f>
        <v>0</v>
      </c>
      <c r="IE121" s="727">
        <f t="shared" ca="1" si="642"/>
        <v>1</v>
      </c>
      <c r="IF121" s="727">
        <f t="shared" ca="1" si="642"/>
        <v>0</v>
      </c>
      <c r="IG121" s="727">
        <f t="shared" ca="1" si="642"/>
        <v>0</v>
      </c>
      <c r="IH121" s="727">
        <f t="shared" ca="1" si="642"/>
        <v>0</v>
      </c>
      <c r="II121" s="535" cm="1">
        <f t="array" aca="1" ref="II121" ca="1">INDEX(II$13:II120,$B121+1,1)</f>
        <v>0</v>
      </c>
      <c r="IJ121" s="727">
        <f t="shared" ca="1" si="643"/>
        <v>0</v>
      </c>
      <c r="IK121" s="18"/>
      <c r="IL121" s="535" t="str" cm="1">
        <f t="array" aca="1" ref="IL121" ca="1">INDEX(IL$13:IL120,$B121+1,1)</f>
        <v>-</v>
      </c>
      <c r="IM121" s="535" t="str" cm="1">
        <f t="array" aca="1" ref="IM121" ca="1">INDEX(IM$13:IM120,$B121+1,1)</f>
        <v>-</v>
      </c>
      <c r="IN121" s="535" t="str" cm="1">
        <f t="array" aca="1" ref="IN121" ca="1">INDEX(IN$13:IN120,$B121+1,1)</f>
        <v>-</v>
      </c>
      <c r="IO121" s="535" t="str" cm="1">
        <f t="array" aca="1" ref="IO121" ca="1">INDEX(IO$13:IO120,$B121+1,1)</f>
        <v>-</v>
      </c>
      <c r="IP121" s="535" t="str" cm="1">
        <f t="array" aca="1" ref="IP121" ca="1">INDEX(IP$13:IP120,$B121+1,1)</f>
        <v>-</v>
      </c>
      <c r="IQ121" s="535" t="str" cm="1">
        <f t="array" aca="1" ref="IQ121" ca="1">INDEX(IQ$13:IQ120,$B121+1,1)</f>
        <v>-</v>
      </c>
      <c r="IR121" s="535" t="str" cm="1">
        <f t="array" aca="1" ref="IR121" ca="1">INDEX(IR$13:IR120,$B121+1,1)</f>
        <v>-</v>
      </c>
      <c r="IS121" s="535" t="str" cm="1">
        <f t="array" aca="1" ref="IS121" ca="1">INDEX(IS$13:IS120,$B121+1,1)</f>
        <v>-</v>
      </c>
      <c r="IT121" s="535" t="str" cm="1">
        <f t="array" aca="1" ref="IT121" ca="1">INDEX(IT$13:IT120,$B121+1,1)</f>
        <v>-</v>
      </c>
      <c r="IU121" s="535" t="str" cm="1">
        <f t="array" aca="1" ref="IU121" ca="1">INDEX(IU$13:IU120,$B121+1,1)</f>
        <v>-</v>
      </c>
      <c r="IV121" s="535" t="str" cm="1">
        <f t="array" aca="1" ref="IV121" ca="1">INDEX(IV$13:IV120,$B121+1,1)</f>
        <v>-</v>
      </c>
      <c r="IW121" s="535" t="str" cm="1">
        <f t="array" aca="1" ref="IW121" ca="1">INDEX(IW$13:IW120,$B121+1,1)</f>
        <v>-</v>
      </c>
      <c r="IX121" s="535" t="str" cm="1">
        <f t="array" aca="1" ref="IX121" ca="1">INDEX(IX$13:IX120,$B121+1,1)</f>
        <v>-</v>
      </c>
      <c r="IY121" s="535" t="str" cm="1">
        <f t="array" aca="1" ref="IY121" ca="1">INDEX(IY$13:IY120,$B121+1,1)</f>
        <v>-</v>
      </c>
      <c r="IZ121" s="535" t="str" cm="1">
        <f t="array" aca="1" ref="IZ121" ca="1">INDEX(IZ$13:IZ120,$B121+1,1)</f>
        <v>-</v>
      </c>
      <c r="JA121" s="535" t="str" cm="1">
        <f t="array" aca="1" ref="JA121" ca="1">INDEX(JA$13:JA120,$B121+1,1)</f>
        <v>-</v>
      </c>
      <c r="JB121" s="535" cm="1">
        <f t="array" aca="1" ref="JB121" ca="1">INDEX(JB$13:JB120,$B121+1,1)</f>
        <v>0</v>
      </c>
      <c r="JC121" s="535" cm="1">
        <f t="array" aca="1" ref="JC121" ca="1">INDEX(JC$13:JC120,$B121+1,1)</f>
        <v>0</v>
      </c>
      <c r="JD121" s="545" cm="1">
        <f t="array" aca="1" ref="JD121" ca="1">IF(AND($N121=JD$10,$AS121&lt;&gt;0),INDEX(i.LTWFeedLevels,$AS121,12),0)</f>
        <v>0</v>
      </c>
      <c r="JE121" s="630" cm="1">
        <f t="array" aca="1" ref="JE121" ca="1">IF(AND($N121=JE$10,$AT121&lt;&gt;0),INDEX(i.LTWFeedLevels,$AT121,12),0)</f>
        <v>0</v>
      </c>
      <c r="JF121" s="457">
        <f t="shared" ca="1" si="710"/>
        <v>0</v>
      </c>
      <c r="JG121" s="457">
        <f t="shared" ca="1" si="644"/>
        <v>0</v>
      </c>
      <c r="JH121" s="457">
        <f t="shared" ca="1" si="645"/>
        <v>0</v>
      </c>
      <c r="JI121" s="545" cm="1">
        <f t="array" aca="1" ref="JI121" ca="1">IF(AND($N121=JI$10,$AS121&lt;&gt;0),INDEX(i.LTWFeedLevels,$AS121,12),0)</f>
        <v>0</v>
      </c>
      <c r="JJ121" s="630" cm="1">
        <f t="array" aca="1" ref="JJ121" ca="1">IF(AND($N121=JJ$10,$AT121&lt;&gt;0),INDEX(i.LTWFeedLevels,$AT121,12),0)</f>
        <v>0</v>
      </c>
      <c r="JK121" s="457">
        <f t="shared" ca="1" si="646"/>
        <v>0</v>
      </c>
      <c r="JL121" s="457">
        <f t="shared" ca="1" si="647"/>
        <v>0</v>
      </c>
      <c r="JM121" s="457">
        <f t="shared" ca="1" si="648"/>
        <v>0</v>
      </c>
      <c r="JN121" s="545" cm="1">
        <f t="array" aca="1" ref="JN121" ca="1">IF(AND($N121=JN$10,$AS121&lt;&gt;0),INDEX(i.LTWFeedLevels,$AS121,12),0)</f>
        <v>0</v>
      </c>
      <c r="JO121" s="630" cm="1">
        <f t="array" aca="1" ref="JO121" ca="1">IF(AND($N121=JO$10,$AT121&lt;&gt;0),INDEX(i.LTWFeedLevels,$AT121,12),0)</f>
        <v>0</v>
      </c>
      <c r="JP121" s="457">
        <f t="shared" ca="1" si="649"/>
        <v>0</v>
      </c>
      <c r="JQ121" s="457">
        <f t="shared" ca="1" si="650"/>
        <v>0</v>
      </c>
      <c r="JR121" s="457">
        <f t="shared" ca="1" si="651"/>
        <v>0</v>
      </c>
      <c r="JS121" s="189">
        <f t="shared" ca="1" si="652"/>
        <v>0</v>
      </c>
      <c r="JT121" s="189">
        <f t="shared" ca="1" si="652"/>
        <v>0</v>
      </c>
      <c r="JU121" s="189">
        <f t="shared" ca="1" si="652"/>
        <v>0</v>
      </c>
      <c r="JV121" s="189">
        <f t="shared" ca="1" si="652"/>
        <v>0</v>
      </c>
      <c r="JW121" s="189">
        <f t="shared" ca="1" si="652"/>
        <v>0</v>
      </c>
      <c r="JX121" s="189">
        <f t="shared" ca="1" si="652"/>
        <v>0</v>
      </c>
      <c r="JY121" s="189">
        <f t="shared" ca="1" si="652"/>
        <v>0</v>
      </c>
      <c r="JZ121" s="189">
        <f t="shared" ca="1" si="652"/>
        <v>0</v>
      </c>
      <c r="KA121" s="189">
        <f t="shared" ca="1" si="652"/>
        <v>0</v>
      </c>
      <c r="KB121" s="189">
        <f t="shared" ca="1" si="652"/>
        <v>0</v>
      </c>
      <c r="KC121" s="189">
        <f t="shared" ca="1" si="653"/>
        <v>0</v>
      </c>
      <c r="KD121" s="189">
        <f t="shared" ca="1" si="653"/>
        <v>0</v>
      </c>
      <c r="KE121" s="189">
        <f t="shared" ca="1" si="653"/>
        <v>0</v>
      </c>
      <c r="KF121" s="189">
        <f t="shared" ca="1" si="653"/>
        <v>0</v>
      </c>
      <c r="KG121" s="189">
        <f t="shared" ca="1" si="653"/>
        <v>0</v>
      </c>
      <c r="KH121" s="189">
        <f t="shared" ca="1" si="653"/>
        <v>0</v>
      </c>
      <c r="KI121" s="189">
        <f t="shared" ca="1" si="653"/>
        <v>0</v>
      </c>
      <c r="KJ121" s="189">
        <f t="shared" ca="1" si="653"/>
        <v>0</v>
      </c>
      <c r="KK121" s="189">
        <f t="shared" ca="1" si="653"/>
        <v>0</v>
      </c>
      <c r="KL121" s="189">
        <f t="shared" ca="1" si="653"/>
        <v>0</v>
      </c>
      <c r="KM121" s="189">
        <f t="shared" ca="1" si="654"/>
        <v>0</v>
      </c>
      <c r="KN121" s="189">
        <f t="shared" ca="1" si="654"/>
        <v>0</v>
      </c>
      <c r="KO121" s="189">
        <f t="shared" ca="1" si="654"/>
        <v>0</v>
      </c>
      <c r="KP121" s="189">
        <f t="shared" ca="1" si="654"/>
        <v>0</v>
      </c>
      <c r="KQ121" s="189">
        <f t="shared" ca="1" si="654"/>
        <v>0</v>
      </c>
      <c r="KR121" s="189">
        <f t="shared" ca="1" si="654"/>
        <v>0</v>
      </c>
      <c r="KS121" s="189">
        <f t="shared" ca="1" si="654"/>
        <v>0</v>
      </c>
      <c r="KT121" s="189">
        <f t="shared" ca="1" si="654"/>
        <v>0</v>
      </c>
      <c r="KU121" s="189">
        <f t="shared" ca="1" si="654"/>
        <v>0</v>
      </c>
      <c r="KV121" s="189">
        <f t="shared" ca="1" si="654"/>
        <v>0</v>
      </c>
      <c r="KW121" s="189">
        <f t="shared" ca="1" si="655"/>
        <v>0</v>
      </c>
      <c r="KX121" s="189">
        <f t="shared" ca="1" si="655"/>
        <v>0</v>
      </c>
      <c r="KY121" s="189">
        <f t="shared" ca="1" si="655"/>
        <v>0</v>
      </c>
      <c r="KZ121" s="189">
        <f t="shared" ca="1" si="655"/>
        <v>0</v>
      </c>
      <c r="LA121" s="189">
        <f t="shared" ca="1" si="655"/>
        <v>0</v>
      </c>
      <c r="LB121" s="189">
        <f t="shared" ca="1" si="655"/>
        <v>0</v>
      </c>
      <c r="LC121" s="189">
        <f t="shared" ca="1" si="655"/>
        <v>0</v>
      </c>
      <c r="LD121" s="189">
        <f t="shared" ca="1" si="655"/>
        <v>0</v>
      </c>
      <c r="LE121" s="189">
        <f t="shared" ca="1" si="655"/>
        <v>0</v>
      </c>
      <c r="LF121" s="189">
        <f t="shared" ca="1" si="655"/>
        <v>0</v>
      </c>
      <c r="LG121" s="189">
        <f t="shared" ca="1" si="656"/>
        <v>2</v>
      </c>
      <c r="LH121" s="189">
        <f t="shared" ca="1" si="656"/>
        <v>4</v>
      </c>
      <c r="LI121" s="189">
        <f t="shared" ca="1" si="656"/>
        <v>0</v>
      </c>
      <c r="LJ121" s="189">
        <f t="shared" ca="1" si="656"/>
        <v>0</v>
      </c>
      <c r="LK121" s="189">
        <f t="shared" ca="1" si="656"/>
        <v>0</v>
      </c>
      <c r="LL121" s="189">
        <f t="shared" ca="1" si="656"/>
        <v>0</v>
      </c>
      <c r="LM121" s="189">
        <f t="shared" ca="1" si="656"/>
        <v>0</v>
      </c>
      <c r="LN121" s="189">
        <f t="shared" ca="1" si="656"/>
        <v>0</v>
      </c>
      <c r="LO121" s="189">
        <f t="shared" ca="1" si="656"/>
        <v>0</v>
      </c>
      <c r="LP121" s="189">
        <f t="shared" ca="1" si="656"/>
        <v>0</v>
      </c>
      <c r="LQ121" s="189">
        <f t="shared" ca="1" si="657"/>
        <v>0</v>
      </c>
      <c r="LR121" s="189">
        <f t="shared" ca="1" si="657"/>
        <v>0</v>
      </c>
      <c r="LS121" s="189">
        <f t="shared" ca="1" si="657"/>
        <v>0</v>
      </c>
      <c r="LT121" s="189">
        <f t="shared" ca="1" si="657"/>
        <v>0</v>
      </c>
      <c r="LU121" s="189">
        <f t="shared" ca="1" si="657"/>
        <v>0</v>
      </c>
      <c r="LV121" s="189">
        <f t="shared" ca="1" si="657"/>
        <v>0</v>
      </c>
      <c r="LW121" s="189">
        <f t="shared" ca="1" si="657"/>
        <v>0</v>
      </c>
      <c r="LX121" s="189">
        <f t="shared" ca="1" si="657"/>
        <v>0</v>
      </c>
      <c r="LY121" s="189">
        <f t="shared" ca="1" si="657"/>
        <v>0</v>
      </c>
      <c r="LZ121" s="189">
        <f t="shared" ca="1" si="657"/>
        <v>0</v>
      </c>
      <c r="MA121" s="189">
        <f t="shared" ca="1" si="658"/>
        <v>0</v>
      </c>
      <c r="MB121" s="189">
        <f t="shared" ca="1" si="658"/>
        <v>0</v>
      </c>
      <c r="MC121" s="189">
        <f t="shared" ca="1" si="658"/>
        <v>0</v>
      </c>
      <c r="MD121" s="189">
        <f t="shared" ca="1" si="658"/>
        <v>0</v>
      </c>
      <c r="ME121" s="189">
        <f t="shared" ca="1" si="658"/>
        <v>0</v>
      </c>
      <c r="MF121" s="189">
        <f t="shared" ca="1" si="658"/>
        <v>0</v>
      </c>
      <c r="MG121" s="189">
        <f t="shared" ca="1" si="658"/>
        <v>0</v>
      </c>
      <c r="MH121" s="189">
        <f t="shared" ca="1" si="658"/>
        <v>0</v>
      </c>
      <c r="MI121" s="189">
        <f t="shared" ca="1" si="658"/>
        <v>0</v>
      </c>
      <c r="MJ121" s="189">
        <f t="shared" ca="1" si="658"/>
        <v>0</v>
      </c>
      <c r="MK121" s="189">
        <f t="shared" ca="1" si="658"/>
        <v>0</v>
      </c>
      <c r="ML121" s="189">
        <f t="shared" ca="1" si="658"/>
        <v>0</v>
      </c>
      <c r="MM121" s="557">
        <f t="shared" ca="1" si="659"/>
        <v>0</v>
      </c>
      <c r="MN121" s="557">
        <f t="shared" ca="1" si="659"/>
        <v>0</v>
      </c>
      <c r="MO121" s="557">
        <f t="shared" ca="1" si="659"/>
        <v>0</v>
      </c>
      <c r="MP121" s="557">
        <f t="shared" ca="1" si="659"/>
        <v>0</v>
      </c>
      <c r="MQ121" s="557">
        <f t="shared" ca="1" si="659"/>
        <v>0</v>
      </c>
      <c r="MR121" s="557">
        <f t="shared" ca="1" si="659"/>
        <v>0</v>
      </c>
      <c r="MS121" s="557">
        <f t="shared" ca="1" si="659"/>
        <v>0</v>
      </c>
      <c r="MT121" s="557">
        <f t="shared" ca="1" si="659"/>
        <v>0</v>
      </c>
      <c r="MU121" s="557">
        <f t="shared" ca="1" si="659"/>
        <v>0</v>
      </c>
      <c r="MV121" s="557">
        <f t="shared" ca="1" si="659"/>
        <v>0</v>
      </c>
      <c r="MW121" s="557">
        <f t="shared" ca="1" si="660"/>
        <v>0</v>
      </c>
      <c r="MX121" s="557">
        <f t="shared" ca="1" si="660"/>
        <v>0</v>
      </c>
      <c r="MY121" s="557">
        <f t="shared" ca="1" si="660"/>
        <v>0</v>
      </c>
      <c r="MZ121" s="557">
        <f t="shared" ca="1" si="660"/>
        <v>0</v>
      </c>
      <c r="NA121" s="557">
        <f t="shared" ca="1" si="660"/>
        <v>0</v>
      </c>
      <c r="NB121" s="557">
        <f t="shared" ca="1" si="660"/>
        <v>0</v>
      </c>
      <c r="NC121" s="557">
        <f t="shared" ca="1" si="660"/>
        <v>0</v>
      </c>
      <c r="ND121" s="557">
        <f t="shared" ca="1" si="660"/>
        <v>0</v>
      </c>
      <c r="NE121" s="557">
        <f t="shared" ca="1" si="660"/>
        <v>0</v>
      </c>
      <c r="NF121" s="557">
        <f t="shared" ca="1" si="660"/>
        <v>0</v>
      </c>
      <c r="NG121" s="557">
        <f t="shared" ca="1" si="661"/>
        <v>0</v>
      </c>
      <c r="NH121" s="557">
        <f t="shared" ca="1" si="661"/>
        <v>0</v>
      </c>
      <c r="NI121" s="557">
        <f t="shared" ca="1" si="661"/>
        <v>0</v>
      </c>
      <c r="NJ121" s="557">
        <f t="shared" ca="1" si="661"/>
        <v>0</v>
      </c>
      <c r="NK121" s="557">
        <f t="shared" ca="1" si="661"/>
        <v>0</v>
      </c>
      <c r="NL121" s="557">
        <f t="shared" ca="1" si="661"/>
        <v>0</v>
      </c>
      <c r="NM121" s="557">
        <f t="shared" ca="1" si="661"/>
        <v>0</v>
      </c>
      <c r="NN121" s="557">
        <f t="shared" ca="1" si="661"/>
        <v>0</v>
      </c>
      <c r="NO121" s="557">
        <f t="shared" ca="1" si="661"/>
        <v>0</v>
      </c>
      <c r="NP121" s="557">
        <f t="shared" ca="1" si="661"/>
        <v>0</v>
      </c>
      <c r="NQ121" s="557">
        <f t="shared" ca="1" si="662"/>
        <v>0</v>
      </c>
      <c r="NR121" s="557">
        <f t="shared" ca="1" si="662"/>
        <v>0</v>
      </c>
      <c r="NS121" s="557">
        <f t="shared" ca="1" si="662"/>
        <v>0</v>
      </c>
      <c r="NT121" s="557">
        <f t="shared" ca="1" si="662"/>
        <v>0</v>
      </c>
      <c r="NU121" s="557">
        <f t="shared" ca="1" si="662"/>
        <v>0</v>
      </c>
      <c r="NV121" s="557">
        <f t="shared" ca="1" si="662"/>
        <v>0</v>
      </c>
      <c r="NW121" s="557">
        <f t="shared" ca="1" si="662"/>
        <v>0</v>
      </c>
      <c r="NX121" s="557">
        <f t="shared" ca="1" si="662"/>
        <v>0</v>
      </c>
      <c r="NY121" s="557">
        <f t="shared" ca="1" si="662"/>
        <v>0</v>
      </c>
      <c r="NZ121" s="557">
        <f t="shared" ca="1" si="662"/>
        <v>0</v>
      </c>
      <c r="OA121" s="557">
        <f t="shared" ca="1" si="663"/>
        <v>0</v>
      </c>
      <c r="OB121" s="557">
        <f t="shared" ca="1" si="663"/>
        <v>0</v>
      </c>
      <c r="OC121" s="557">
        <f t="shared" ca="1" si="663"/>
        <v>0</v>
      </c>
      <c r="OD121" s="557">
        <f t="shared" ca="1" si="663"/>
        <v>0</v>
      </c>
      <c r="OE121" s="557">
        <f t="shared" ca="1" si="663"/>
        <v>0</v>
      </c>
      <c r="OF121" s="557">
        <f t="shared" ca="1" si="663"/>
        <v>0</v>
      </c>
      <c r="OG121" s="557">
        <f t="shared" ca="1" si="663"/>
        <v>0</v>
      </c>
      <c r="OH121" s="557">
        <f t="shared" ca="1" si="663"/>
        <v>0</v>
      </c>
      <c r="OI121" s="557">
        <f t="shared" ca="1" si="663"/>
        <v>0</v>
      </c>
      <c r="OJ121" s="557">
        <f t="shared" ca="1" si="663"/>
        <v>0</v>
      </c>
      <c r="OK121" s="557">
        <f t="shared" ca="1" si="664"/>
        <v>0</v>
      </c>
      <c r="OL121" s="557">
        <f t="shared" ca="1" si="664"/>
        <v>0</v>
      </c>
      <c r="OM121" s="557">
        <f t="shared" ca="1" si="664"/>
        <v>0</v>
      </c>
      <c r="ON121" s="557">
        <f t="shared" ca="1" si="664"/>
        <v>0</v>
      </c>
      <c r="OO121" s="557">
        <f t="shared" ca="1" si="664"/>
        <v>0</v>
      </c>
      <c r="OP121" s="557">
        <f t="shared" ca="1" si="664"/>
        <v>0</v>
      </c>
      <c r="OQ121" s="557">
        <f t="shared" ca="1" si="664"/>
        <v>0</v>
      </c>
      <c r="OR121" s="557">
        <f t="shared" ca="1" si="664"/>
        <v>0</v>
      </c>
      <c r="OS121" s="557">
        <f t="shared" ca="1" si="664"/>
        <v>0</v>
      </c>
      <c r="OT121" s="557">
        <f t="shared" ca="1" si="664"/>
        <v>0</v>
      </c>
      <c r="OU121" s="557">
        <f t="shared" ca="1" si="665"/>
        <v>0</v>
      </c>
      <c r="OV121" s="557">
        <f t="shared" ca="1" si="665"/>
        <v>0</v>
      </c>
      <c r="OW121" s="557">
        <f t="shared" ca="1" si="665"/>
        <v>0</v>
      </c>
      <c r="OX121" s="557">
        <f t="shared" ca="1" si="665"/>
        <v>0</v>
      </c>
      <c r="OY121" s="557">
        <f t="shared" ca="1" si="665"/>
        <v>0</v>
      </c>
      <c r="OZ121" s="557">
        <f t="shared" ca="1" si="665"/>
        <v>0</v>
      </c>
      <c r="PA121" s="557">
        <f t="shared" ca="1" si="665"/>
        <v>0</v>
      </c>
      <c r="PB121" s="557">
        <f t="shared" ca="1" si="665"/>
        <v>0</v>
      </c>
      <c r="PC121" s="557">
        <f t="shared" ca="1" si="665"/>
        <v>0</v>
      </c>
      <c r="PD121" s="557">
        <f t="shared" ca="1" si="665"/>
        <v>0</v>
      </c>
      <c r="PE121" s="557">
        <f t="shared" ca="1" si="666"/>
        <v>0</v>
      </c>
      <c r="PF121" s="557">
        <f t="shared" ca="1" si="666"/>
        <v>0</v>
      </c>
      <c r="PG121" s="557">
        <f t="shared" ca="1" si="666"/>
        <v>0</v>
      </c>
      <c r="PH121" s="557">
        <f t="shared" ca="1" si="666"/>
        <v>0</v>
      </c>
      <c r="PI121" s="557">
        <f t="shared" ca="1" si="666"/>
        <v>0</v>
      </c>
      <c r="PJ121" s="557">
        <f t="shared" ca="1" si="666"/>
        <v>0</v>
      </c>
      <c r="PK121" s="557">
        <f t="shared" ca="1" si="666"/>
        <v>0</v>
      </c>
      <c r="PL121" s="557">
        <f t="shared" ca="1" si="666"/>
        <v>0</v>
      </c>
      <c r="PM121" s="557">
        <f t="shared" ca="1" si="666"/>
        <v>0</v>
      </c>
      <c r="PN121" s="557">
        <f t="shared" ca="1" si="666"/>
        <v>0</v>
      </c>
      <c r="PO121" s="557">
        <f t="shared" ca="1" si="667"/>
        <v>0</v>
      </c>
      <c r="PP121" s="557">
        <f t="shared" ca="1" si="667"/>
        <v>0</v>
      </c>
      <c r="PQ121" s="557">
        <f t="shared" ca="1" si="667"/>
        <v>0</v>
      </c>
      <c r="PR121" s="557">
        <f t="shared" ca="1" si="667"/>
        <v>0</v>
      </c>
      <c r="PS121" s="557">
        <f t="shared" ca="1" si="667"/>
        <v>0</v>
      </c>
      <c r="PT121" s="557">
        <f t="shared" ca="1" si="667"/>
        <v>0</v>
      </c>
      <c r="PU121" s="557">
        <f t="shared" ca="1" si="667"/>
        <v>0</v>
      </c>
      <c r="PV121" s="557">
        <f t="shared" ca="1" si="667"/>
        <v>0</v>
      </c>
      <c r="PW121" s="557">
        <f t="shared" ca="1" si="667"/>
        <v>0</v>
      </c>
      <c r="PX121" s="557">
        <f t="shared" ca="1" si="667"/>
        <v>0</v>
      </c>
      <c r="PY121" s="557">
        <f t="shared" ca="1" si="668"/>
        <v>0</v>
      </c>
      <c r="PZ121" s="557">
        <f t="shared" ca="1" si="668"/>
        <v>0</v>
      </c>
      <c r="QA121" s="557">
        <f t="shared" ca="1" si="668"/>
        <v>0</v>
      </c>
      <c r="QB121" s="557">
        <f t="shared" ca="1" si="668"/>
        <v>0</v>
      </c>
      <c r="QC121" s="557">
        <f t="shared" ca="1" si="668"/>
        <v>0</v>
      </c>
      <c r="QD121" s="557">
        <f t="shared" ca="1" si="668"/>
        <v>0</v>
      </c>
      <c r="QE121" s="557">
        <f t="shared" ca="1" si="668"/>
        <v>0</v>
      </c>
      <c r="QF121" s="557">
        <f t="shared" ca="1" si="668"/>
        <v>0</v>
      </c>
      <c r="QG121" s="557">
        <f t="shared" ca="1" si="668"/>
        <v>0</v>
      </c>
      <c r="QH121" s="557">
        <f t="shared" ca="1" si="668"/>
        <v>0</v>
      </c>
      <c r="QI121" s="557">
        <f t="shared" ca="1" si="669"/>
        <v>0</v>
      </c>
      <c r="QJ121" s="557">
        <f t="shared" ca="1" si="669"/>
        <v>0</v>
      </c>
      <c r="QK121" s="557">
        <f t="shared" ca="1" si="669"/>
        <v>0</v>
      </c>
      <c r="QL121" s="557">
        <f t="shared" ca="1" si="669"/>
        <v>0</v>
      </c>
      <c r="QM121" s="557">
        <f t="shared" ca="1" si="669"/>
        <v>0</v>
      </c>
      <c r="QN121" s="557">
        <f t="shared" ca="1" si="669"/>
        <v>0</v>
      </c>
      <c r="QO121" s="557">
        <f t="shared" ca="1" si="669"/>
        <v>0</v>
      </c>
      <c r="QP121" s="557">
        <f t="shared" ca="1" si="669"/>
        <v>0</v>
      </c>
      <c r="QQ121" s="557">
        <f t="shared" ca="1" si="669"/>
        <v>0</v>
      </c>
      <c r="QR121" s="557">
        <f t="shared" ca="1" si="669"/>
        <v>0</v>
      </c>
      <c r="QS121" s="557">
        <f t="shared" ca="1" si="670"/>
        <v>0</v>
      </c>
      <c r="QT121" s="557">
        <f t="shared" ca="1" si="670"/>
        <v>0</v>
      </c>
      <c r="QU121" s="557">
        <f t="shared" ca="1" si="670"/>
        <v>0</v>
      </c>
      <c r="QV121" s="557">
        <f t="shared" ca="1" si="670"/>
        <v>0</v>
      </c>
      <c r="QW121" s="557">
        <f t="shared" ca="1" si="670"/>
        <v>0</v>
      </c>
      <c r="QX121" s="557">
        <f t="shared" ca="1" si="670"/>
        <v>0</v>
      </c>
      <c r="QY121" s="557">
        <f t="shared" ca="1" si="670"/>
        <v>0</v>
      </c>
      <c r="QZ121" s="557">
        <f t="shared" ca="1" si="670"/>
        <v>0</v>
      </c>
      <c r="RA121" s="557">
        <f t="shared" ca="1" si="670"/>
        <v>0</v>
      </c>
      <c r="RB121" s="557">
        <f t="shared" ca="1" si="670"/>
        <v>0</v>
      </c>
      <c r="RC121" s="557">
        <f t="shared" ca="1" si="671"/>
        <v>0</v>
      </c>
      <c r="RD121" s="557">
        <f t="shared" ca="1" si="671"/>
        <v>0</v>
      </c>
      <c r="RE121" s="557">
        <f t="shared" ca="1" si="671"/>
        <v>0</v>
      </c>
      <c r="RF121" s="557">
        <f t="shared" ca="1" si="671"/>
        <v>0</v>
      </c>
      <c r="RG121" s="557">
        <f t="shared" ca="1" si="671"/>
        <v>0</v>
      </c>
      <c r="RH121" s="557">
        <f t="shared" ca="1" si="671"/>
        <v>0</v>
      </c>
      <c r="RI121" s="557">
        <f t="shared" ca="1" si="671"/>
        <v>0</v>
      </c>
      <c r="RJ121" s="557">
        <f t="shared" ca="1" si="671"/>
        <v>0</v>
      </c>
      <c r="RK121" s="557">
        <f t="shared" ca="1" si="671"/>
        <v>0</v>
      </c>
      <c r="RL121" s="557">
        <f t="shared" ca="1" si="671"/>
        <v>0</v>
      </c>
      <c r="RM121" s="557">
        <f t="shared" ca="1" si="672"/>
        <v>0</v>
      </c>
      <c r="RN121" s="557">
        <f t="shared" ca="1" si="672"/>
        <v>0</v>
      </c>
      <c r="RO121" s="557">
        <f t="shared" ca="1" si="672"/>
        <v>0</v>
      </c>
      <c r="RP121" s="557">
        <f t="shared" ca="1" si="672"/>
        <v>0</v>
      </c>
      <c r="RQ121" s="557">
        <f t="shared" ca="1" si="672"/>
        <v>0</v>
      </c>
      <c r="RR121" s="557">
        <f t="shared" ca="1" si="672"/>
        <v>0</v>
      </c>
      <c r="RS121" s="557">
        <f t="shared" ca="1" si="672"/>
        <v>0</v>
      </c>
      <c r="RT121" s="557">
        <f t="shared" ca="1" si="672"/>
        <v>0</v>
      </c>
      <c r="RU121" s="557">
        <f t="shared" ca="1" si="672"/>
        <v>0</v>
      </c>
      <c r="RV121" s="557">
        <f t="shared" ca="1" si="672"/>
        <v>0</v>
      </c>
      <c r="RW121" s="557">
        <f t="shared" ca="1" si="673"/>
        <v>0</v>
      </c>
      <c r="RX121" s="557">
        <f t="shared" ca="1" si="673"/>
        <v>0</v>
      </c>
      <c r="RY121" s="557">
        <f t="shared" ca="1" si="673"/>
        <v>0</v>
      </c>
      <c r="RZ121" s="557">
        <f t="shared" ca="1" si="673"/>
        <v>0</v>
      </c>
      <c r="SA121" s="557">
        <f t="shared" ca="1" si="673"/>
        <v>0</v>
      </c>
      <c r="SB121" s="557">
        <f t="shared" ca="1" si="673"/>
        <v>0</v>
      </c>
      <c r="SC121" s="557">
        <f t="shared" ca="1" si="673"/>
        <v>0</v>
      </c>
      <c r="SD121" s="557">
        <f t="shared" ca="1" si="673"/>
        <v>0</v>
      </c>
      <c r="SE121" s="557">
        <f t="shared" ca="1" si="673"/>
        <v>0</v>
      </c>
      <c r="SF121" s="557">
        <f t="shared" ca="1" si="673"/>
        <v>0</v>
      </c>
      <c r="SG121" s="557">
        <f t="shared" ca="1" si="674"/>
        <v>0</v>
      </c>
      <c r="SH121" s="557">
        <f t="shared" ca="1" si="674"/>
        <v>0</v>
      </c>
      <c r="SI121" s="557">
        <f t="shared" ca="1" si="674"/>
        <v>0</v>
      </c>
      <c r="SJ121" s="557">
        <f t="shared" ca="1" si="674"/>
        <v>0</v>
      </c>
      <c r="SK121" s="557">
        <f t="shared" ca="1" si="674"/>
        <v>0</v>
      </c>
      <c r="SL121" s="557">
        <f t="shared" ca="1" si="674"/>
        <v>0</v>
      </c>
      <c r="SM121" s="557">
        <f t="shared" ca="1" si="674"/>
        <v>0</v>
      </c>
      <c r="SN121" s="557">
        <f t="shared" ca="1" si="674"/>
        <v>0</v>
      </c>
      <c r="SO121" s="557">
        <f t="shared" ca="1" si="674"/>
        <v>0</v>
      </c>
      <c r="SP121" s="557">
        <f t="shared" ca="1" si="674"/>
        <v>0</v>
      </c>
      <c r="SQ121" s="557">
        <f t="shared" ca="1" si="675"/>
        <v>0</v>
      </c>
      <c r="SR121" s="557">
        <f t="shared" ca="1" si="675"/>
        <v>0</v>
      </c>
      <c r="SS121" s="557">
        <f t="shared" ca="1" si="675"/>
        <v>0</v>
      </c>
      <c r="ST121" s="557">
        <f t="shared" ca="1" si="675"/>
        <v>0</v>
      </c>
      <c r="SU121" s="557">
        <f t="shared" ca="1" si="675"/>
        <v>0</v>
      </c>
      <c r="SV121" s="557">
        <f t="shared" ca="1" si="675"/>
        <v>0</v>
      </c>
      <c r="SW121" s="557">
        <f t="shared" ca="1" si="675"/>
        <v>0</v>
      </c>
      <c r="SX121" s="557">
        <f t="shared" ca="1" si="675"/>
        <v>0</v>
      </c>
      <c r="SY121" s="557">
        <f t="shared" ca="1" si="675"/>
        <v>0</v>
      </c>
      <c r="SZ121" s="557">
        <f t="shared" ca="1" si="675"/>
        <v>0</v>
      </c>
      <c r="TA121" s="557">
        <f t="shared" ca="1" si="676"/>
        <v>0</v>
      </c>
      <c r="TB121" s="557">
        <f t="shared" ca="1" si="676"/>
        <v>0</v>
      </c>
      <c r="TC121" s="557">
        <f t="shared" ca="1" si="676"/>
        <v>0</v>
      </c>
      <c r="TD121" s="557">
        <f t="shared" ca="1" si="676"/>
        <v>0</v>
      </c>
      <c r="TE121" s="557">
        <f t="shared" ca="1" si="676"/>
        <v>0</v>
      </c>
      <c r="TF121" s="557">
        <f t="shared" ca="1" si="676"/>
        <v>0</v>
      </c>
      <c r="TG121" s="557">
        <f t="shared" ca="1" si="676"/>
        <v>0</v>
      </c>
      <c r="TH121" s="557">
        <f t="shared" ca="1" si="676"/>
        <v>0</v>
      </c>
      <c r="TI121" s="557">
        <f t="shared" ca="1" si="676"/>
        <v>0</v>
      </c>
      <c r="TJ121" s="557">
        <f t="shared" ca="1" si="676"/>
        <v>0</v>
      </c>
      <c r="TK121" s="557">
        <f t="shared" ca="1" si="677"/>
        <v>0</v>
      </c>
      <c r="TL121" s="557">
        <f t="shared" ca="1" si="677"/>
        <v>0</v>
      </c>
      <c r="TM121" s="557">
        <f t="shared" ca="1" si="677"/>
        <v>0</v>
      </c>
      <c r="TN121" s="557">
        <f t="shared" ca="1" si="677"/>
        <v>0</v>
      </c>
      <c r="TO121" s="557">
        <f t="shared" ca="1" si="677"/>
        <v>0</v>
      </c>
      <c r="TP121" s="557">
        <f t="shared" ca="1" si="677"/>
        <v>0</v>
      </c>
      <c r="TQ121" s="557">
        <f t="shared" ca="1" si="677"/>
        <v>0</v>
      </c>
      <c r="TR121" s="557">
        <f t="shared" ca="1" si="677"/>
        <v>0</v>
      </c>
      <c r="TS121" s="557">
        <f t="shared" ca="1" si="677"/>
        <v>0</v>
      </c>
      <c r="TT121" s="557">
        <f t="shared" ca="1" si="677"/>
        <v>0</v>
      </c>
      <c r="TU121" s="557">
        <f t="shared" ca="1" si="678"/>
        <v>0</v>
      </c>
      <c r="TV121" s="557">
        <f t="shared" ca="1" si="678"/>
        <v>0</v>
      </c>
      <c r="TW121" s="557">
        <f t="shared" ca="1" si="678"/>
        <v>0</v>
      </c>
      <c r="TX121" s="557">
        <f t="shared" ca="1" si="678"/>
        <v>0</v>
      </c>
      <c r="TY121" s="557">
        <f t="shared" ca="1" si="678"/>
        <v>0</v>
      </c>
      <c r="TZ121" s="557">
        <f t="shared" ca="1" si="678"/>
        <v>0</v>
      </c>
      <c r="UA121" s="557">
        <f t="shared" ca="1" si="678"/>
        <v>0</v>
      </c>
      <c r="UB121" s="557">
        <f t="shared" ca="1" si="678"/>
        <v>0</v>
      </c>
      <c r="UC121" s="557">
        <f t="shared" ca="1" si="678"/>
        <v>0</v>
      </c>
      <c r="UD121" s="557">
        <f t="shared" ca="1" si="678"/>
        <v>0</v>
      </c>
      <c r="UE121" s="557">
        <f t="shared" ca="1" si="679"/>
        <v>0</v>
      </c>
      <c r="UF121" s="557">
        <f t="shared" ca="1" si="679"/>
        <v>0</v>
      </c>
      <c r="UG121" s="557">
        <f t="shared" ca="1" si="679"/>
        <v>0</v>
      </c>
      <c r="UH121" s="557">
        <f t="shared" ca="1" si="679"/>
        <v>0</v>
      </c>
      <c r="UI121" s="557">
        <f t="shared" ca="1" si="679"/>
        <v>0</v>
      </c>
      <c r="UJ121" s="557">
        <f t="shared" ca="1" si="679"/>
        <v>0</v>
      </c>
      <c r="UK121" s="557">
        <f t="shared" ca="1" si="679"/>
        <v>0</v>
      </c>
      <c r="UL121" s="557">
        <f t="shared" ca="1" si="679"/>
        <v>0</v>
      </c>
      <c r="UM121" s="557">
        <f t="shared" ca="1" si="679"/>
        <v>0</v>
      </c>
      <c r="UN121" s="557">
        <f t="shared" ca="1" si="679"/>
        <v>0</v>
      </c>
      <c r="UO121" s="557">
        <f t="shared" ca="1" si="680"/>
        <v>0</v>
      </c>
      <c r="UP121" s="557">
        <f t="shared" ca="1" si="680"/>
        <v>0</v>
      </c>
      <c r="UQ121" s="557">
        <f t="shared" ca="1" si="680"/>
        <v>0</v>
      </c>
      <c r="UR121" s="557">
        <f t="shared" ca="1" si="680"/>
        <v>0</v>
      </c>
      <c r="US121" s="557">
        <f t="shared" ca="1" si="680"/>
        <v>0</v>
      </c>
      <c r="UT121" s="557">
        <f t="shared" ca="1" si="680"/>
        <v>0</v>
      </c>
      <c r="UU121" s="557">
        <f t="shared" ca="1" si="680"/>
        <v>0</v>
      </c>
      <c r="UV121" s="557">
        <f t="shared" ca="1" si="680"/>
        <v>0</v>
      </c>
      <c r="UW121" s="557">
        <f t="shared" ca="1" si="680"/>
        <v>0</v>
      </c>
      <c r="UX121" s="557">
        <f t="shared" ca="1" si="680"/>
        <v>0</v>
      </c>
      <c r="UY121" s="557">
        <f t="shared" ca="1" si="681"/>
        <v>0</v>
      </c>
      <c r="UZ121" s="557">
        <f t="shared" ca="1" si="681"/>
        <v>0</v>
      </c>
      <c r="VA121" s="557">
        <f t="shared" ca="1" si="681"/>
        <v>0</v>
      </c>
      <c r="VB121" s="557">
        <f t="shared" ca="1" si="681"/>
        <v>0</v>
      </c>
      <c r="VC121" s="557">
        <f t="shared" ca="1" si="681"/>
        <v>0</v>
      </c>
      <c r="VD121" s="557">
        <f t="shared" ca="1" si="681"/>
        <v>0</v>
      </c>
      <c r="VE121" s="557">
        <f t="shared" ca="1" si="681"/>
        <v>0</v>
      </c>
      <c r="VF121" s="557">
        <f t="shared" ca="1" si="681"/>
        <v>0</v>
      </c>
      <c r="VG121" s="557">
        <f t="shared" ca="1" si="681"/>
        <v>0</v>
      </c>
      <c r="VH121" s="557">
        <f t="shared" ca="1" si="681"/>
        <v>0</v>
      </c>
      <c r="VI121" s="557">
        <f t="shared" ca="1" si="681"/>
        <v>0</v>
      </c>
      <c r="VJ121" s="189">
        <f t="shared" ca="1" si="682"/>
        <v>0</v>
      </c>
      <c r="VK121" s="189">
        <f t="shared" ca="1" si="682"/>
        <v>0</v>
      </c>
      <c r="VL121" s="189">
        <f t="shared" ca="1" si="682"/>
        <v>0</v>
      </c>
      <c r="VM121" s="189">
        <f t="shared" ca="1" si="682"/>
        <v>0</v>
      </c>
      <c r="VN121" s="189">
        <f t="shared" ca="1" si="682"/>
        <v>0</v>
      </c>
      <c r="VO121" s="230">
        <f t="shared" ca="1" si="683"/>
        <v>0</v>
      </c>
      <c r="VP121" s="189">
        <f t="shared" ca="1" si="684"/>
        <v>0</v>
      </c>
      <c r="VQ121" s="189">
        <f t="shared" ca="1" si="684"/>
        <v>0</v>
      </c>
      <c r="VR121" s="189">
        <f t="shared" ca="1" si="684"/>
        <v>0</v>
      </c>
      <c r="VS121" s="189">
        <f t="shared" ca="1" si="684"/>
        <v>0</v>
      </c>
      <c r="VT121" s="189">
        <f t="shared" ca="1" si="684"/>
        <v>0</v>
      </c>
      <c r="VU121" s="230">
        <f t="shared" ca="1" si="685"/>
        <v>0</v>
      </c>
      <c r="VV121" s="231">
        <f t="shared" ca="1" si="686"/>
        <v>0</v>
      </c>
      <c r="VW121" s="231">
        <f t="shared" ca="1" si="686"/>
        <v>0</v>
      </c>
      <c r="VX121" s="231">
        <f t="shared" ca="1" si="686"/>
        <v>0</v>
      </c>
      <c r="VY121" s="231">
        <f t="shared" ca="1" si="686"/>
        <v>0</v>
      </c>
      <c r="VZ121" s="544">
        <f t="shared" ca="1" si="687"/>
        <v>0</v>
      </c>
      <c r="WA121" s="231">
        <f t="shared" ca="1" si="688"/>
        <v>0</v>
      </c>
      <c r="WB121" s="231">
        <f t="shared" ca="1" si="688"/>
        <v>0</v>
      </c>
      <c r="WC121" s="231">
        <f t="shared" ca="1" si="688"/>
        <v>0</v>
      </c>
      <c r="WD121" s="231">
        <f t="shared" ca="1" si="688"/>
        <v>0</v>
      </c>
      <c r="WE121" s="544">
        <f t="shared" ca="1" si="689"/>
        <v>0</v>
      </c>
      <c r="WF121" s="544">
        <f t="shared" ca="1" si="689"/>
        <v>0</v>
      </c>
      <c r="WG121" s="544">
        <f t="shared" ca="1" si="689"/>
        <v>0</v>
      </c>
      <c r="WH121" s="544">
        <f t="shared" ca="1" si="689"/>
        <v>0</v>
      </c>
      <c r="WI121" s="544">
        <f t="shared" ca="1" si="689"/>
        <v>0</v>
      </c>
      <c r="WJ121" s="544">
        <f t="shared" ca="1" si="689"/>
        <v>0</v>
      </c>
      <c r="WK121" s="544">
        <f t="shared" ca="1" si="689"/>
        <v>0</v>
      </c>
      <c r="WL121" s="535" cm="1">
        <f t="array" aca="1" ref="WL121" ca="1">INDEX(WL$13:WL120,$B121+1,1)</f>
        <v>0</v>
      </c>
      <c r="WM121" s="411">
        <f t="shared" ca="1" si="690"/>
        <v>43</v>
      </c>
      <c r="WN121" s="18"/>
      <c r="WO121" s="535" cm="1">
        <f t="array" aca="1" ref="WO121" ca="1">INDEX(WO$13:WO120,$B121+1,1)</f>
        <v>0</v>
      </c>
      <c r="WP121" s="411">
        <f t="shared" si="691"/>
        <v>0</v>
      </c>
      <c r="WQ121" s="535" cm="1">
        <f t="array" aca="1" ref="WQ121" ca="1">INDEX(WQ$13:WQ120,$B121+1,1)</f>
        <v>0</v>
      </c>
      <c r="WR121" s="535" t="str" cm="1">
        <f t="array" aca="1" ref="WR121" ca="1">INDEX(WR$13:WR120,$B121+1,1)</f>
        <v>-</v>
      </c>
      <c r="WS121" s="535" t="str" cm="1">
        <f t="array" aca="1" ref="WS121" ca="1">INDEX(WS$13:WS120,$B121+1,1)</f>
        <v>-</v>
      </c>
      <c r="WT121" s="535" t="str" cm="1">
        <f t="array" aca="1" ref="WT121" ca="1">INDEX(WT$13:WT120,$B121+1,1)</f>
        <v>-</v>
      </c>
      <c r="WU121" s="535" t="str" cm="1">
        <f t="array" aca="1" ref="WU121" ca="1">INDEX(WU$13:WU120,$B121+1,1)</f>
        <v>-</v>
      </c>
      <c r="WV121" s="535" t="str" cm="1">
        <f t="array" aca="1" ref="WV121" ca="1">INDEX(WV$13:WV120,$B121+1,1)</f>
        <v>-</v>
      </c>
      <c r="WW121" s="535" t="str" cm="1">
        <f t="array" aca="1" ref="WW121" ca="1">INDEX(WW$13:WW120,$B121+1,1)</f>
        <v>-</v>
      </c>
      <c r="WX121" s="535" t="str" cm="1">
        <f t="array" aca="1" ref="WX121" ca="1">INDEX(WX$13:WX120,$B121+1,1)</f>
        <v>-</v>
      </c>
      <c r="WY121" s="535" t="str" cm="1">
        <f t="array" aca="1" ref="WY121" ca="1">INDEX(WY$13:WY120,$B121+1,1)</f>
        <v>-</v>
      </c>
      <c r="WZ121" s="535" t="str" cm="1">
        <f t="array" aca="1" ref="WZ121" ca="1">INDEX(WZ$13:WZ120,$B121+1,1)</f>
        <v>-</v>
      </c>
      <c r="XA121" s="535" t="str" cm="1">
        <f t="array" aca="1" ref="XA121" ca="1">INDEX(XA$13:XA120,$B121+1,1)</f>
        <v>-</v>
      </c>
      <c r="XB121" s="535" t="str" cm="1">
        <f t="array" aca="1" ref="XB121" ca="1">INDEX(XB$13:XB120,$B121+1,1)</f>
        <v>-</v>
      </c>
      <c r="XC121" s="535" t="str" cm="1">
        <f t="array" aca="1" ref="XC121" ca="1">INDEX(XC$13:XC120,$B121+1,1)</f>
        <v>-</v>
      </c>
      <c r="XD121" s="535" t="str" cm="1">
        <f t="array" aca="1" ref="XD121" ca="1">INDEX(XD$13:XD120,$B121+1,1)</f>
        <v>-</v>
      </c>
      <c r="XE121" s="535" t="str" cm="1">
        <f t="array" aca="1" ref="XE121" ca="1">INDEX(XE$13:XE120,$B121+1,1)</f>
        <v>-</v>
      </c>
      <c r="XF121" s="535" t="str" cm="1">
        <f t="array" aca="1" ref="XF121" ca="1">INDEX(XF$13:XF120,$B121+1,1)</f>
        <v>-</v>
      </c>
      <c r="XG121" s="535" t="str" cm="1">
        <f t="array" aca="1" ref="XG121" ca="1">INDEX(XG$13:XG120,$B121+1,1)</f>
        <v>-</v>
      </c>
      <c r="XH121" s="18"/>
      <c r="XI121" s="411" t="b">
        <f t="shared" ca="1" si="692"/>
        <v>0</v>
      </c>
      <c r="XJ121" s="411" t="str">
        <f t="shared" ca="1" si="693"/>
        <v>-</v>
      </c>
      <c r="XK121" s="535" t="str" cm="1">
        <f t="array" aca="1" ref="XK121" ca="1">INDEX(XK$13:XK120,$B121+1,1)</f>
        <v>-</v>
      </c>
      <c r="XL121" s="535" t="str" cm="1">
        <f t="array" aca="1" ref="XL121" ca="1">INDEX(XL$13:XL120,$B121+1,1)</f>
        <v>-</v>
      </c>
      <c r="XM121" s="535" t="str" cm="1">
        <f t="array" aca="1" ref="XM121" ca="1">INDEX(XM$13:XM120,$B121+1,1)</f>
        <v>-</v>
      </c>
      <c r="XN121" s="545" cm="1">
        <f t="array" aca="1" ref="XN121" ca="1">INDEX(i.AgeJ,$AD121,1)</f>
        <v>63</v>
      </c>
      <c r="XO121" s="535" t="str" cm="1">
        <f t="array" aca="1" ref="XO121" ca="1">INDEX(XO$13:XO120,$B121+1,1)</f>
        <v>-</v>
      </c>
      <c r="XP121" s="411" t="str">
        <f t="shared" ca="1" si="694"/>
        <v>-</v>
      </c>
      <c r="XQ121" s="411" t="str">
        <f t="shared" ca="1" si="694"/>
        <v>-</v>
      </c>
      <c r="XR121" s="535" t="str" cm="1">
        <f t="array" aca="1" ref="XR121" ca="1">INDEX(XR$13:XR120,$B121+1,1)</f>
        <v>-</v>
      </c>
      <c r="XS121" s="535" t="str" cm="1">
        <f t="array" aca="1" ref="XS121" ca="1">INDEX(XS$13:XS120,$B121+1,1)</f>
        <v>-</v>
      </c>
      <c r="XT121" s="535" t="str" cm="1">
        <f t="array" aca="1" ref="XT121" ca="1">INDEX(XT$13:XT120,$B121+1,1)</f>
        <v>-</v>
      </c>
      <c r="XU121" s="535" t="str" cm="1">
        <f t="array" aca="1" ref="XU121" ca="1">INDEX(XU$13:XU120,$B121+1,1)</f>
        <v>-</v>
      </c>
      <c r="XV121" s="535" t="str" cm="1">
        <f t="array" aca="1" ref="XV121" ca="1">INDEX(XV$13:XV120,$B121+1,1)</f>
        <v>-</v>
      </c>
      <c r="XW121" s="535" t="b" cm="1">
        <f t="array" aca="1" ref="XW121" ca="1">INDEX(XW$13:XW120,$B121+1,1)</f>
        <v>1</v>
      </c>
      <c r="XX121" s="535" t="str" cm="1">
        <f t="array" aca="1" ref="XX121" ca="1">INDEX(XX$13:XX120,$B121+1,1)</f>
        <v>-</v>
      </c>
      <c r="XY121" s="535" cm="1">
        <f t="array" aca="1" ref="XY121" ca="1">INDEX(XY$13:XY120,$B121+1,1)</f>
        <v>0</v>
      </c>
      <c r="XZ121" s="535" cm="1">
        <f t="array" aca="1" ref="XZ121" ca="1">INDEX(XZ$13:XZ120,$B121+1,1)</f>
        <v>0</v>
      </c>
      <c r="YA121" s="535" cm="1">
        <f t="array" aca="1" ref="YA121" ca="1">INDEX(YA$13:YA120,$B121+1,1)</f>
        <v>0</v>
      </c>
      <c r="YB121" s="18"/>
      <c r="YC121" s="411">
        <f t="shared" si="695"/>
        <v>50</v>
      </c>
      <c r="YD121" s="411">
        <f t="shared" si="695"/>
        <v>50</v>
      </c>
      <c r="YE121" s="411">
        <f t="shared" si="695"/>
        <v>50</v>
      </c>
      <c r="YF121" s="411">
        <f t="shared" si="695"/>
        <v>50</v>
      </c>
      <c r="YG121" s="535" cm="1">
        <f t="array" aca="1" ref="YG121" ca="1">INDEX(YG$13:YG120,$B121+1,1)</f>
        <v>1</v>
      </c>
      <c r="YH121" s="535" cm="1">
        <f t="array" aca="1" ref="YH121" ca="1">INDEX(YH$13:YH120,$B121+1,1)</f>
        <v>1</v>
      </c>
      <c r="YI121" s="535" cm="1">
        <f t="array" aca="1" ref="YI121" ca="1">INDEX(YI$13:YI120,$B121+1,1)</f>
        <v>1</v>
      </c>
      <c r="YJ121" s="535" cm="1">
        <f t="array" aca="1" ref="YJ121" ca="1">INDEX(YJ$13:YJ120,$B121+1,1)</f>
        <v>1</v>
      </c>
      <c r="YK121" s="535" t="str" cm="1">
        <f t="array" aca="1" ref="YK121" ca="1">INDEX(YK$13:YK120,$B121+1,1)</f>
        <v>-</v>
      </c>
      <c r="YL121" s="535" cm="1">
        <f t="array" aca="1" ref="YL121" ca="1">INDEX(YL$13:YL120,$B121+1,1)</f>
        <v>4.8811</v>
      </c>
      <c r="YM121" s="535" t="str" cm="1">
        <f t="array" aca="1" ref="YM121" ca="1">INDEX(YM$13:YM120,$B121+1,1)</f>
        <v>-</v>
      </c>
      <c r="YN121" s="535" cm="1">
        <f t="array" aca="1" ref="YN121" ca="1">INDEX(YN$13:YN120,$B121+1,1)</f>
        <v>0</v>
      </c>
      <c r="YO121" s="535" t="str" cm="1">
        <f t="array" aca="1" ref="YO121" ca="1">INDEX(YO$13:YO120,$B121+1,1)</f>
        <v>-</v>
      </c>
      <c r="YP121" s="535" cm="1">
        <f t="array" aca="1" ref="YP121" ca="1">INDEX(YP$13:YP120,$B121+1,1)</f>
        <v>0</v>
      </c>
      <c r="YQ121" s="535" cm="1">
        <f t="array" aca="1" ref="YQ121" ca="1">INDEX(YQ$13:YQ120,$B121+1,1)</f>
        <v>1.3333333333333333</v>
      </c>
      <c r="YR121" s="18"/>
      <c r="YS121" s="535" cm="1">
        <f t="array" aca="1" ref="YS121" ca="1">INDEX(YS$13:YS120,$B121+1,1)</f>
        <v>8500000</v>
      </c>
      <c r="YT121" s="411">
        <f t="shared" ca="1" si="696"/>
        <v>1</v>
      </c>
      <c r="YU121" s="18"/>
      <c r="YV121" s="535" t="str" cm="1">
        <f t="array" aca="1" ref="YV121" ca="1">INDEX(YV$13:YV120,$B121+1,1)</f>
        <v>-</v>
      </c>
      <c r="YW121" s="535" t="str" cm="1">
        <f t="array" aca="1" ref="YW121" ca="1">INDEX(YW$13:YW120,$B121+1,1)</f>
        <v>-</v>
      </c>
      <c r="YX121" s="535" t="str" cm="1">
        <f t="array" aca="1" ref="YX121" ca="1">INDEX(YX$13:YX120,$B121+1,1)</f>
        <v>-</v>
      </c>
      <c r="YY121" s="535" t="str" cm="1">
        <f t="array" aca="1" ref="YY121" ca="1">INDEX(YY$13:YY120,$B121+1,1)</f>
        <v>-</v>
      </c>
      <c r="YZ121" s="535" t="str" cm="1">
        <f t="array" aca="1" ref="YZ121" ca="1">INDEX(YZ$13:YZ120,$B121+1,1)</f>
        <v>-</v>
      </c>
      <c r="ZA121" s="535" t="str" cm="1">
        <f t="array" aca="1" ref="ZA121" ca="1">INDEX(ZA$13:ZA120,$B121+1,1)</f>
        <v>-</v>
      </c>
      <c r="ZB121" s="535" t="str" cm="1">
        <f t="array" aca="1" ref="ZB121" ca="1">INDEX(ZB$13:ZB120,$B121+1,1)</f>
        <v>-</v>
      </c>
      <c r="ZC121" s="535" t="str" cm="1">
        <f t="array" aca="1" ref="ZC121" ca="1">INDEX(ZC$13:ZC120,$B121+1,1)</f>
        <v>-</v>
      </c>
      <c r="ZD121" s="535" t="str" cm="1">
        <f t="array" aca="1" ref="ZD121" ca="1">INDEX(ZD$13:ZD120,$B121+1,1)</f>
        <v>-</v>
      </c>
      <c r="ZE121" s="543">
        <f t="shared" ca="1" si="697"/>
        <v>683</v>
      </c>
      <c r="ZF121" s="543">
        <f t="shared" ca="1" si="697"/>
        <v>717</v>
      </c>
      <c r="ZG121" s="543">
        <f t="shared" ca="1" si="697"/>
        <v>752</v>
      </c>
      <c r="ZH121" s="459">
        <f t="shared" ca="1" si="698"/>
        <v>532</v>
      </c>
      <c r="ZI121" s="459">
        <f t="shared" ca="1" si="698"/>
        <v>567</v>
      </c>
      <c r="ZJ121" s="459">
        <f t="shared" ca="1" si="698"/>
        <v>602</v>
      </c>
      <c r="ZK121" s="459">
        <f t="shared" ca="1" si="699"/>
        <v>448</v>
      </c>
      <c r="ZL121" s="459">
        <f t="shared" ca="1" si="699"/>
        <v>483</v>
      </c>
      <c r="ZM121" s="459">
        <f t="shared" ca="1" si="699"/>
        <v>518</v>
      </c>
      <c r="ZN121" s="535" t="str" cm="1">
        <f t="array" aca="1" ref="ZN121" ca="1">INDEX(ZN$13:ZN120,$B121+1,1)</f>
        <v>-</v>
      </c>
      <c r="ZO121" s="535" t="str" cm="1">
        <f t="array" aca="1" ref="ZO121" ca="1">INDEX(ZO$13:ZO120,$B121+1,1)</f>
        <v>-</v>
      </c>
      <c r="ZP121" s="535" t="str" cm="1">
        <f t="array" aca="1" ref="ZP121" ca="1">INDEX(ZP$13:ZP120,$B121+1,1)</f>
        <v>-</v>
      </c>
      <c r="ZQ121" s="535" t="str" cm="1">
        <f t="array" aca="1" ref="ZQ121" ca="1">INDEX(ZQ$13:ZQ120,$B121+1,1)</f>
        <v>-</v>
      </c>
      <c r="ZR121" s="535" t="str" cm="1">
        <f t="array" aca="1" ref="ZR121" ca="1">INDEX(ZR$13:ZR120,$B121+1,1)</f>
        <v>-</v>
      </c>
      <c r="ZS121" s="535" t="str" cm="1">
        <f t="array" aca="1" ref="ZS121" ca="1">INDEX(ZS$13:ZS120,$B121+1,1)</f>
        <v>-</v>
      </c>
      <c r="ZT121" s="535" t="str" cm="1">
        <f t="array" aca="1" ref="ZT121" ca="1">INDEX(ZT$13:ZT120,$B121+1,1)</f>
        <v>-</v>
      </c>
      <c r="ZU121" s="535" t="str" cm="1">
        <f t="array" aca="1" ref="ZU121" ca="1">INDEX(ZU$13:ZU120,$B121+1,1)</f>
        <v>-</v>
      </c>
      <c r="ZV121" s="535" t="str" cm="1">
        <f t="array" aca="1" ref="ZV121" ca="1">INDEX(ZV$13:ZV120,$B121+1,1)</f>
        <v>-</v>
      </c>
      <c r="ZW121" s="535" t="str" cm="1">
        <f t="array" aca="1" ref="ZW121" ca="1">INDEX(ZW$13:ZW120,$B121+1,1)</f>
        <v>-</v>
      </c>
      <c r="ZX121" s="535" t="str" cm="1">
        <f t="array" aca="1" ref="ZX121" ca="1">INDEX(ZX$13:ZX120,$B121+1,1)</f>
        <v>-</v>
      </c>
      <c r="ZY121" s="535" t="str" cm="1">
        <f t="array" aca="1" ref="ZY121" ca="1">INDEX(ZY$13:ZY120,$B121+1,1)</f>
        <v>-</v>
      </c>
      <c r="ZZ121" s="535" t="str" cm="1">
        <f t="array" aca="1" ref="ZZ121" ca="1">INDEX(ZZ$13:ZZ120,$B121+1,1)</f>
        <v>-</v>
      </c>
      <c r="AAA121" s="535" t="str" cm="1">
        <f t="array" aca="1" ref="AAA121" ca="1">INDEX(AAA$13:AAA120,$B121+1,1)</f>
        <v>-</v>
      </c>
      <c r="AAB121" s="535" cm="1">
        <f t="array" aca="1" ref="AAB121" ca="1">INDEX(AAB$13:AAB120,$B121+1,1)</f>
        <v>0</v>
      </c>
      <c r="AAC121" s="535" t="str" cm="1">
        <f t="array" aca="1" ref="AAC121" ca="1">INDEX(AAC$13:AAC120,$B121+1,1)</f>
        <v>-</v>
      </c>
      <c r="AAD121" s="535" t="str" cm="1">
        <f t="array" aca="1" ref="AAD121" ca="1">INDEX(AAD$13:AAD120,$B121+1,1)</f>
        <v>-</v>
      </c>
      <c r="AAE121" s="535" t="str" cm="1">
        <f t="array" aca="1" ref="AAE121" ca="1">INDEX(AAE$13:AAE120,$B121+1,1)</f>
        <v>-</v>
      </c>
      <c r="AAF121" s="535" t="str" cm="1">
        <f t="array" aca="1" ref="AAF121" ca="1">INDEX(AAF$13:AAF120,$B121+1,1)</f>
        <v>-</v>
      </c>
      <c r="AAG121" s="535" t="str" cm="1">
        <f t="array" aca="1" ref="AAG121" ca="1">INDEX(AAG$13:AAG120,$B121+1,1)</f>
        <v>-</v>
      </c>
      <c r="AAH121" s="535" cm="1">
        <f t="array" aca="1" ref="AAH121" ca="1">INDEX(AAH$13:AAH120,$B121+1,1)</f>
        <v>0</v>
      </c>
      <c r="AAI121" s="535" t="str" cm="1">
        <f t="array" aca="1" ref="AAI121" ca="1">INDEX(AAI$13:AAI120,$B121+1,1)</f>
        <v>-</v>
      </c>
      <c r="AAJ121" s="535" t="str" cm="1">
        <f t="array" aca="1" ref="AAJ121" ca="1">INDEX(AAJ$13:AAJ120,$B121+1,1)</f>
        <v>-</v>
      </c>
      <c r="AAK121" s="535" t="str" cm="1">
        <f t="array" aca="1" ref="AAK121" ca="1">INDEX(AAK$13:AAK120,$B121+1,1)</f>
        <v>-</v>
      </c>
      <c r="AAL121" s="535" cm="1">
        <f t="array" aca="1" ref="AAL121" ca="1">INDEX(AAL$13:AAL120,$B121+1,1)</f>
        <v>1</v>
      </c>
      <c r="AAM121" s="535" cm="1">
        <f t="array" aca="1" ref="AAM121" ca="1">INDEX(AAM$13:AAM120,$B121+1,1)</f>
        <v>1</v>
      </c>
      <c r="AAN121" s="535" t="str" cm="1">
        <f t="array" aca="1" ref="AAN121" ca="1">INDEX(AAN$13:AAN120,$B121+1,1)</f>
        <v>-</v>
      </c>
      <c r="AAO121" s="535" t="str" cm="1">
        <f t="array" aca="1" ref="AAO121" ca="1">INDEX(AAO$13:AAO120,$B121+1,1)</f>
        <v>-</v>
      </c>
      <c r="AAP121" s="535" t="str" cm="1">
        <f t="array" aca="1" ref="AAP121" ca="1">INDEX(AAP$13:AAP120,$B121+1,1)</f>
        <v>-</v>
      </c>
      <c r="AAQ121" s="535" t="str" cm="1">
        <f t="array" aca="1" ref="AAQ121" ca="1">INDEX(AAQ$13:AAQ120,$B121+1,1)</f>
        <v>-</v>
      </c>
      <c r="AAR121" s="535" t="str" cm="1">
        <f t="array" aca="1" ref="AAR121" ca="1">INDEX(AAR$13:AAR120,$B121+1,1)</f>
        <v>-</v>
      </c>
      <c r="AAS121" s="535" t="str" cm="1">
        <f t="array" aca="1" ref="AAS121" ca="1">INDEX(AAS$13:AAS120,$B121+1,1)</f>
        <v>-</v>
      </c>
      <c r="AAT121" s="535" t="str" cm="1">
        <f t="array" aca="1" ref="AAT121" ca="1">INDEX(AAT$13:AAT120,$B121+1,1)</f>
        <v>-</v>
      </c>
      <c r="AAU121" s="535" t="str" cm="1">
        <f t="array" aca="1" ref="AAU121" ca="1">INDEX(AAU$13:AAU120,$B121+1,1)</f>
        <v>-</v>
      </c>
      <c r="AAV121" s="535" t="str" cm="1">
        <f t="array" aca="1" ref="AAV121" ca="1">INDEX(AAV$13:AAV120,$B121+1,1)</f>
        <v>-</v>
      </c>
      <c r="AAW121" s="535" t="str" cm="1">
        <f t="array" aca="1" ref="AAW121" ca="1">INDEX(AAW$13:AAW120,$B121+1,1)</f>
        <v>-</v>
      </c>
      <c r="AAX121" s="535" t="str" cm="1">
        <f t="array" aca="1" ref="AAX121" ca="1">INDEX(AAX$13:AAX120,$B121+1,1)</f>
        <v>-</v>
      </c>
      <c r="AAY121" s="535" t="str" cm="1">
        <f t="array" aca="1" ref="AAY121" ca="1">INDEX(AAY$13:AAY120,$B121+1,1)</f>
        <v>-</v>
      </c>
      <c r="AAZ121" s="535" t="str" cm="1">
        <f t="array" aca="1" ref="AAZ121" ca="1">INDEX(AAZ$13:AAZ120,$B121+1,1)</f>
        <v>-</v>
      </c>
      <c r="ABA121" s="18"/>
      <c r="ABB121" s="545" t="str">
        <f t="shared" ca="1" si="700"/>
        <v>-</v>
      </c>
      <c r="ABC121" s="545" t="str">
        <f t="shared" ca="1" si="700"/>
        <v>-</v>
      </c>
      <c r="ABD121" s="545" t="str">
        <f t="shared" ca="1" si="700"/>
        <v>-</v>
      </c>
      <c r="ABE121" s="545" t="str">
        <f t="shared" ca="1" si="700"/>
        <v>-</v>
      </c>
      <c r="ABF121" s="545" t="str">
        <f t="shared" ca="1" si="700"/>
        <v>-</v>
      </c>
      <c r="ABG121" s="545" t="str">
        <f t="shared" ca="1" si="700"/>
        <v>-</v>
      </c>
      <c r="ABH121" s="545" t="str">
        <f t="shared" ca="1" si="700"/>
        <v>-</v>
      </c>
      <c r="ABI121" s="545" t="str">
        <f t="shared" ca="1" si="700"/>
        <v>-</v>
      </c>
      <c r="ABJ121" s="545" t="str">
        <f t="shared" ca="1" si="700"/>
        <v>-</v>
      </c>
      <c r="ABK121" s="545" t="str">
        <f t="shared" ca="1" si="700"/>
        <v>-</v>
      </c>
      <c r="ABL121" s="545" t="str">
        <f t="shared" ca="1" si="701"/>
        <v>-</v>
      </c>
      <c r="ABM121" s="545" t="str">
        <f t="shared" ca="1" si="701"/>
        <v>-</v>
      </c>
      <c r="ABN121" s="545" t="str">
        <f t="shared" ca="1" si="701"/>
        <v>-</v>
      </c>
      <c r="ABO121" s="545" t="b">
        <f t="shared" ca="1" si="701"/>
        <v>1</v>
      </c>
      <c r="ABP121" s="545" t="str">
        <f t="shared" ca="1" si="701"/>
        <v>-</v>
      </c>
      <c r="ABQ121" s="545" t="str">
        <f t="shared" ca="1" si="701"/>
        <v>-</v>
      </c>
      <c r="ABR121" s="545" t="str">
        <f t="shared" ca="1" si="701"/>
        <v>-</v>
      </c>
      <c r="ABS121" s="545" t="str">
        <f t="shared" ca="1" si="701"/>
        <v>-</v>
      </c>
      <c r="ABT121" s="545" t="str">
        <f t="shared" ca="1" si="701"/>
        <v>-</v>
      </c>
      <c r="ABU121" s="545" t="str">
        <f t="shared" ca="1" si="701"/>
        <v>-</v>
      </c>
      <c r="ABV121" s="545" t="str">
        <f t="shared" ca="1" si="702"/>
        <v>-</v>
      </c>
      <c r="ABW121" s="545" t="str">
        <f t="shared" ca="1" si="702"/>
        <v>-</v>
      </c>
      <c r="ABX121" s="545" t="str">
        <f t="shared" ca="1" si="702"/>
        <v>-</v>
      </c>
      <c r="ABY121" s="545" t="str">
        <f t="shared" ca="1" si="702"/>
        <v>-</v>
      </c>
      <c r="ABZ121" s="545" t="str">
        <f t="shared" ca="1" si="702"/>
        <v>-</v>
      </c>
      <c r="ACA121" s="545" t="str">
        <f t="shared" ca="1" si="702"/>
        <v>-</v>
      </c>
      <c r="ACB121" s="545" t="str">
        <f t="shared" ca="1" si="702"/>
        <v>-</v>
      </c>
      <c r="ACC121" s="545" t="str">
        <f t="shared" ca="1" si="702"/>
        <v>-</v>
      </c>
      <c r="ACD121" s="545" t="str">
        <f t="shared" ca="1" si="702"/>
        <v>-</v>
      </c>
      <c r="ACE121" s="545" t="str">
        <f t="shared" ca="1" si="702"/>
        <v>-</v>
      </c>
      <c r="ACF121" s="545" t="str">
        <f t="shared" ca="1" si="703"/>
        <v>-</v>
      </c>
      <c r="ACG121" s="545" t="b">
        <f t="shared" ca="1" si="703"/>
        <v>1</v>
      </c>
      <c r="ACH121" s="545" t="str">
        <f t="shared" ca="1" si="703"/>
        <v>-</v>
      </c>
      <c r="ACI121" s="545" t="str">
        <f t="shared" ca="1" si="703"/>
        <v>-</v>
      </c>
      <c r="ACJ121" s="545" t="str">
        <f t="shared" ca="1" si="703"/>
        <v>-</v>
      </c>
      <c r="ACK121" s="545" t="str">
        <f t="shared" ca="1" si="703"/>
        <v>-</v>
      </c>
      <c r="ACL121" s="545" t="str">
        <f t="shared" ca="1" si="703"/>
        <v>-</v>
      </c>
      <c r="ACM121" s="545" t="str">
        <f t="shared" ca="1" si="703"/>
        <v>-</v>
      </c>
      <c r="ACN121" s="545" t="str">
        <f t="shared" ca="1" si="703"/>
        <v>-</v>
      </c>
      <c r="ACO121" s="545" t="str">
        <f t="shared" ca="1" si="703"/>
        <v>-</v>
      </c>
      <c r="ACP121" s="545" t="str">
        <f t="shared" ca="1" si="704"/>
        <v>-</v>
      </c>
      <c r="ACQ121" s="545" t="str">
        <f t="shared" ca="1" si="704"/>
        <v>-</v>
      </c>
      <c r="ACR121" s="545" t="str">
        <f t="shared" ca="1" si="704"/>
        <v>-</v>
      </c>
      <c r="ACS121" s="545" t="str">
        <f t="shared" ca="1" si="704"/>
        <v>-</v>
      </c>
      <c r="ACT121" s="545" t="str">
        <f t="shared" ca="1" si="704"/>
        <v>-</v>
      </c>
      <c r="ACU121" s="545" t="str">
        <f t="shared" ca="1" si="704"/>
        <v>-</v>
      </c>
      <c r="ACV121" s="545" t="str">
        <f t="shared" ca="1" si="704"/>
        <v>-</v>
      </c>
      <c r="ACW121" s="545" t="str">
        <f t="shared" ca="1" si="704"/>
        <v>-</v>
      </c>
      <c r="ACX121" s="545" t="str">
        <f t="shared" ca="1" si="704"/>
        <v>-</v>
      </c>
      <c r="ACY121" s="545" t="b">
        <f t="shared" ca="1" si="704"/>
        <v>1</v>
      </c>
      <c r="ACZ121" s="545" t="str">
        <f t="shared" ca="1" si="705"/>
        <v>-</v>
      </c>
      <c r="ADA121" s="545" t="str">
        <f t="shared" ca="1" si="705"/>
        <v>-</v>
      </c>
      <c r="ADB121" s="545" t="str">
        <f t="shared" ca="1" si="705"/>
        <v>-</v>
      </c>
      <c r="ADC121" s="545" t="str">
        <f t="shared" ca="1" si="705"/>
        <v>-</v>
      </c>
      <c r="ADD121" s="545" t="str">
        <f t="shared" ca="1" si="705"/>
        <v>-</v>
      </c>
      <c r="ADE121" s="545" t="str">
        <f t="shared" ca="1" si="705"/>
        <v>-</v>
      </c>
      <c r="ADF121" s="545" t="str">
        <f t="shared" ca="1" si="705"/>
        <v>-</v>
      </c>
      <c r="ADG121" s="545" t="str">
        <f t="shared" ca="1" si="705"/>
        <v>-</v>
      </c>
      <c r="ADH121" s="545" t="str">
        <f t="shared" ca="1" si="705"/>
        <v>-</v>
      </c>
      <c r="ADI121" s="545" t="str">
        <f t="shared" ca="1" si="705"/>
        <v>-</v>
      </c>
      <c r="ADJ121" s="545" t="str">
        <f t="shared" ca="1" si="706"/>
        <v>-</v>
      </c>
      <c r="ADK121" s="545" t="str">
        <f t="shared" ca="1" si="706"/>
        <v>-</v>
      </c>
      <c r="ADL121" s="545" t="str">
        <f t="shared" ca="1" si="706"/>
        <v>-</v>
      </c>
      <c r="ADM121" s="545" t="str">
        <f t="shared" ca="1" si="706"/>
        <v>-</v>
      </c>
      <c r="ADN121" s="545" t="str">
        <f t="shared" ca="1" si="706"/>
        <v>-</v>
      </c>
      <c r="ADO121" s="545" t="str">
        <f t="shared" ca="1" si="706"/>
        <v>-</v>
      </c>
      <c r="ADP121" s="545" t="str">
        <f t="shared" ca="1" si="706"/>
        <v>-</v>
      </c>
      <c r="ADQ121" s="545" t="b">
        <f t="shared" ca="1" si="706"/>
        <v>1</v>
      </c>
      <c r="ADR121" s="545" t="str">
        <f t="shared" ca="1" si="706"/>
        <v>-</v>
      </c>
      <c r="ADS121" s="545" t="str">
        <f t="shared" ca="1" si="706"/>
        <v>-</v>
      </c>
      <c r="ADT121" s="545" t="str">
        <f t="shared" ca="1" si="707"/>
        <v>-</v>
      </c>
      <c r="ADU121" s="545" t="str">
        <f t="shared" ca="1" si="707"/>
        <v>-</v>
      </c>
      <c r="ADV121" s="545" t="str">
        <f t="shared" ca="1" si="707"/>
        <v>-</v>
      </c>
      <c r="ADW121" s="545" t="str">
        <f t="shared" ca="1" si="707"/>
        <v>-</v>
      </c>
      <c r="ADX121" s="545" t="str">
        <f t="shared" ca="1" si="707"/>
        <v>-</v>
      </c>
      <c r="ADY121" s="545" t="str">
        <f t="shared" ca="1" si="707"/>
        <v>-</v>
      </c>
      <c r="ADZ121" s="545" t="str">
        <f t="shared" ca="1" si="707"/>
        <v>-</v>
      </c>
      <c r="AEA121" s="545" t="str">
        <f t="shared" ca="1" si="707"/>
        <v>-</v>
      </c>
      <c r="AEB121" s="545" t="str">
        <f t="shared" ca="1" si="707"/>
        <v>-</v>
      </c>
      <c r="AEC121" s="545" t="str">
        <f t="shared" ca="1" si="707"/>
        <v>-</v>
      </c>
      <c r="AED121" s="545" t="str">
        <f t="shared" ca="1" si="708"/>
        <v>-</v>
      </c>
      <c r="AEE121" s="545" t="str">
        <f t="shared" ca="1" si="708"/>
        <v>-</v>
      </c>
      <c r="AEF121" s="545" t="str">
        <f t="shared" ca="1" si="708"/>
        <v>-</v>
      </c>
      <c r="AEG121" s="545" t="str">
        <f t="shared" ca="1" si="708"/>
        <v>-</v>
      </c>
      <c r="AEH121" s="545" t="str">
        <f t="shared" ca="1" si="708"/>
        <v>-</v>
      </c>
      <c r="AEI121" s="545" t="b">
        <f t="shared" ca="1" si="708"/>
        <v>1</v>
      </c>
      <c r="AEJ121" s="545" t="str">
        <f t="shared" ca="1" si="708"/>
        <v>-</v>
      </c>
      <c r="AEK121" s="545" t="str">
        <f t="shared" ca="1" si="708"/>
        <v>-</v>
      </c>
      <c r="AEL121" s="545" t="str">
        <f t="shared" ca="1" si="708"/>
        <v>-</v>
      </c>
      <c r="AEM121" s="545" t="str">
        <f t="shared" ca="1" si="708"/>
        <v>-</v>
      </c>
      <c r="AEN121" s="535" cm="1">
        <f t="array" aca="1" ref="AEN121" ca="1">INDEX(AEN$13:AEN120,$B121+1,1)</f>
        <v>0</v>
      </c>
      <c r="AEO121" s="483">
        <v>0</v>
      </c>
    </row>
    <row r="122" spans="1:821" outlineLevel="2">
      <c r="A122" s="18">
        <f t="shared" si="589"/>
        <v>109</v>
      </c>
      <c r="B122" s="191">
        <f t="shared" ca="1" si="713"/>
        <v>104</v>
      </c>
      <c r="C122" s="458">
        <f t="shared" ca="1" si="591"/>
        <v>3200</v>
      </c>
      <c r="D122" s="119" t="str">
        <f t="shared" ca="1" si="592"/>
        <v>GSW</v>
      </c>
      <c r="E122" t="b">
        <v>1</v>
      </c>
      <c r="F122" t="b">
        <v>0</v>
      </c>
      <c r="G122" t="b">
        <f t="shared" si="593"/>
        <v>1</v>
      </c>
      <c r="H122" s="191">
        <f t="shared" ca="1" si="711"/>
        <v>5</v>
      </c>
      <c r="I122" s="535" cm="1">
        <f t="array" aca="1" ref="I122" ca="1">INDEX(I$13:I121,$B122+1,1)</f>
        <v>1</v>
      </c>
      <c r="J122" s="535" cm="1">
        <f t="array" aca="1" ref="J122" ca="1">INDEX(J$13:J121,$B122+1,1)</f>
        <v>0</v>
      </c>
      <c r="K122" s="535" cm="1">
        <f t="array" aca="1" ref="K122" ca="1">INDEX(K$13:K121,$B122+1,1)</f>
        <v>1</v>
      </c>
      <c r="L122" s="535" cm="1">
        <f t="array" aca="1" ref="L122" ca="1">INDEX(L$13:L121,$B122+1,1)</f>
        <v>2</v>
      </c>
      <c r="M122" s="535" cm="1">
        <f t="array" aca="1" ref="M122" ca="1">INDEX(M$13:M121,$B122+1,1)</f>
        <v>0</v>
      </c>
      <c r="N122" s="230">
        <f t="shared" ca="1" si="594"/>
        <v>3</v>
      </c>
      <c r="O122" s="230">
        <f t="shared" ca="1" si="594"/>
        <v>11</v>
      </c>
      <c r="P122" s="230">
        <f t="shared" ca="1" si="594"/>
        <v>3</v>
      </c>
      <c r="Q122" s="230">
        <f t="shared" ca="1" si="594"/>
        <v>2</v>
      </c>
      <c r="R122" s="230">
        <f t="shared" ca="1" si="594"/>
        <v>2</v>
      </c>
      <c r="S122" s="230">
        <f t="shared" ca="1" si="594"/>
        <v>2</v>
      </c>
      <c r="T122" s="411">
        <f t="shared" ca="1" si="595"/>
        <v>2</v>
      </c>
      <c r="U122" s="411">
        <f t="shared" ca="1" si="595"/>
        <v>2</v>
      </c>
      <c r="V122" s="411">
        <f t="shared" ca="1" si="595"/>
        <v>1</v>
      </c>
      <c r="W122" s="777" t="b">
        <f t="shared" ca="1" si="596"/>
        <v>0</v>
      </c>
      <c r="X122" s="777" t="b">
        <f t="shared" ca="1" si="596"/>
        <v>0</v>
      </c>
      <c r="Y122" s="777" t="b">
        <f t="shared" ca="1" si="596"/>
        <v>1</v>
      </c>
      <c r="Z122" s="796" t="b" cm="1">
        <f t="array" aca="1" ref="Z122" ca="1">INDEX(Z$13:Z121,$B122+1,1)</f>
        <v>0</v>
      </c>
      <c r="AA122" s="411">
        <f t="shared" ca="1" si="597"/>
        <v>6</v>
      </c>
      <c r="AB122" s="411">
        <f t="shared" ca="1" si="598"/>
        <v>6</v>
      </c>
      <c r="AC122" s="230">
        <f t="shared" ca="1" si="714"/>
        <v>5</v>
      </c>
      <c r="AD122" s="230">
        <f t="shared" ca="1" si="714"/>
        <v>6</v>
      </c>
      <c r="AE122" s="230">
        <f t="shared" ca="1" si="714"/>
        <v>5</v>
      </c>
      <c r="AF122" s="230">
        <f t="shared" ca="1" si="714"/>
        <v>5</v>
      </c>
      <c r="AG122" s="230">
        <f t="shared" ca="1" si="714"/>
        <v>1</v>
      </c>
      <c r="AH122" s="230">
        <f t="shared" ca="1" si="714"/>
        <v>1</v>
      </c>
      <c r="AI122" s="87">
        <f t="shared" ca="1" si="715"/>
        <v>2</v>
      </c>
      <c r="AJ122" s="87">
        <f ca="1">INDEX(CHOOSE($N122,DataAutumn!i.AdultDrys,DataWinter!i.AdultDrys,DataSpring!i.AdultDrys),1,$T122)</f>
        <v>1</v>
      </c>
      <c r="AK122" s="230">
        <f t="shared" ca="1" si="600"/>
        <v>2</v>
      </c>
      <c r="AL122" s="535" cm="1">
        <f t="array" aca="1" ref="AL122" ca="1">INDEX(AL$13:AL121,$B122+1,1)</f>
        <v>0</v>
      </c>
      <c r="AM122" s="535" cm="1">
        <f t="array" aca="1" ref="AM122" ca="1">INDEX(AM$13:AM121,$B122+1,1)</f>
        <v>2</v>
      </c>
      <c r="AN122" s="230">
        <f t="shared" ca="1" si="601"/>
        <v>0</v>
      </c>
      <c r="AO122" s="230">
        <f t="shared" ca="1" si="601"/>
        <v>0</v>
      </c>
      <c r="AP122" s="230">
        <f t="shared" ca="1" si="601"/>
        <v>0</v>
      </c>
      <c r="AQ122" s="111"/>
      <c r="AR122" s="111"/>
      <c r="AS122" s="230">
        <f t="shared" ca="1" si="602"/>
        <v>0</v>
      </c>
      <c r="AT122" s="230">
        <f t="shared" ca="1" si="602"/>
        <v>0</v>
      </c>
      <c r="AU122" s="111"/>
      <c r="AV122" s="111"/>
      <c r="AW122" s="111"/>
      <c r="AX122" s="111"/>
      <c r="AY122" s="111"/>
      <c r="AZ122" s="111"/>
      <c r="BA122" s="312" t="str">
        <f t="shared" ca="1" si="603"/>
        <v>EVTemplate 00005 SE GSW Past     MFM     TOLSpr Scan2 GFS RR+16% GP 65% WP 75% MP 80% EL000% Age213 FlkSt_Lmb_--6 LWJ5 LWCJ5 LWCP1 LW2tth1 Emptys_Retain Mdn0 Adult0 (PT_F33N11L11)</v>
      </c>
      <c r="BB122" s="8" t="str">
        <f ca="1">IF(COUNTIF($BA$13:$BA122,$BA122)=1,"-","Dup")</f>
        <v>-</v>
      </c>
      <c r="BC122" s="18"/>
      <c r="BD122" s="535" t="str" cm="1">
        <f t="array" aca="1" ref="BD122" ca="1">INDEX(BD$13:BD121,$B122+1,1)</f>
        <v>-</v>
      </c>
      <c r="BE122" s="535" t="str" cm="1">
        <f t="array" aca="1" ref="BE122" ca="1">INDEX(BE$13:BE121,$B122+1,1)</f>
        <v>-</v>
      </c>
      <c r="BF122" s="535" t="str" cm="1">
        <f t="array" aca="1" ref="BF122" ca="1">INDEX(BF$13:BF121,$B122+1,1)</f>
        <v>-</v>
      </c>
      <c r="BG122" s="535" t="str" cm="1">
        <f t="array" aca="1" ref="BG122" ca="1">INDEX(BG$13:BG121,$B122+1,1)</f>
        <v>-</v>
      </c>
      <c r="BH122" s="535" t="str" cm="1">
        <f t="array" aca="1" ref="BH122" ca="1">INDEX(BH$13:BH121,$B122+1,1)</f>
        <v>-</v>
      </c>
      <c r="BI122" s="535" t="str" cm="1">
        <f t="array" aca="1" ref="BI122" ca="1">INDEX(BI$13:BI121,$B122+1,1)</f>
        <v>-</v>
      </c>
      <c r="BJ122" s="535" t="str" cm="1">
        <f t="array" aca="1" ref="BJ122" ca="1">INDEX(BJ$13:BJ121,$B122+1,1)</f>
        <v>-</v>
      </c>
      <c r="BK122" s="535" t="str" cm="1">
        <f t="array" aca="1" ref="BK122" ca="1">INDEX(BK$13:BK121,$B122+1,1)</f>
        <v>-</v>
      </c>
      <c r="BL122" s="535" t="str" cm="1">
        <f t="array" aca="1" ref="BL122" ca="1">INDEX(BL$13:BL121,$B122+1,1)</f>
        <v>-</v>
      </c>
      <c r="BM122" s="18"/>
      <c r="BN122" s="411" t="b">
        <f t="shared" ca="1" si="604"/>
        <v>1</v>
      </c>
      <c r="BO122" s="411" t="str">
        <f t="shared" ca="1" si="604"/>
        <v>-</v>
      </c>
      <c r="BP122" s="411" t="b">
        <f t="shared" ca="1" si="604"/>
        <v>0</v>
      </c>
      <c r="BQ122" s="411" t="str">
        <f t="shared" ca="1" si="604"/>
        <v>-</v>
      </c>
      <c r="BR122" s="411" t="str">
        <f t="shared" ca="1" si="604"/>
        <v>-</v>
      </c>
      <c r="BS122" s="411" t="str">
        <f t="shared" ca="1" si="604"/>
        <v>-</v>
      </c>
      <c r="BT122" s="411" t="str">
        <f t="shared" ca="1" si="604"/>
        <v>-</v>
      </c>
      <c r="BU122" s="411" t="str">
        <f t="shared" ca="1" si="604"/>
        <v>-</v>
      </c>
      <c r="BV122" s="411" t="str">
        <f t="shared" ca="1" si="604"/>
        <v>-</v>
      </c>
      <c r="BW122" s="411" t="str">
        <f t="shared" ca="1" si="604"/>
        <v>-</v>
      </c>
      <c r="BX122" s="411" t="str">
        <f t="shared" ca="1" si="604"/>
        <v>-</v>
      </c>
      <c r="BY122" s="411" t="str">
        <f t="shared" ca="1" si="604"/>
        <v>-</v>
      </c>
      <c r="BZ122" s="411" t="b">
        <f t="shared" ca="1" si="604"/>
        <v>0</v>
      </c>
      <c r="CA122" s="87">
        <f t="shared" ca="1" si="604"/>
        <v>0</v>
      </c>
      <c r="CB122" s="535" t="str" cm="1">
        <f t="array" aca="1" ref="CB122" ca="1">INDEX(CB$13:CB121,$B122+1,1)</f>
        <v>-</v>
      </c>
      <c r="CC122" s="535" t="str" cm="1">
        <f t="array" aca="1" ref="CC122" ca="1">INDEX(CC$13:CC121,$B122+1,1)</f>
        <v>-</v>
      </c>
      <c r="CD122" s="535" t="str" cm="1">
        <f t="array" aca="1" ref="CD122" ca="1">INDEX(CD$13:CD121,$B122+1,1)</f>
        <v>-</v>
      </c>
      <c r="CE122" s="535" t="b" cm="1">
        <f t="array" aca="1" ref="CE122" ca="1">INDEX(CE$13:CE121,$B122+1,1)</f>
        <v>1</v>
      </c>
      <c r="CF122" s="18"/>
      <c r="CG122" s="535" t="str" cm="1">
        <f t="array" aca="1" ref="CG122" ca="1">INDEX(CG$13:CG121,$B122+1,1)</f>
        <v>-</v>
      </c>
      <c r="CH122" s="411" t="str">
        <f t="shared" ca="1" si="605"/>
        <v>-</v>
      </c>
      <c r="CI122" s="411">
        <f t="shared" ca="1" si="606"/>
        <v>1</v>
      </c>
      <c r="CJ122" s="411">
        <f t="shared" ca="1" si="606"/>
        <v>1</v>
      </c>
      <c r="CK122" s="535" t="str" cm="1">
        <f t="array" aca="1" ref="CK122" ca="1">INDEX(CK$13:CK121,$B122+1,1)</f>
        <v>-</v>
      </c>
      <c r="CL122" s="535" t="str" cm="1">
        <f t="array" aca="1" ref="CL122" ca="1">INDEX(CL$13:CL121,$B122+1,1)</f>
        <v>-</v>
      </c>
      <c r="CM122" s="535" t="str" cm="1">
        <f t="array" aca="1" ref="CM122" ca="1">INDEX(CM$13:CM121,$B122+1,1)</f>
        <v>-</v>
      </c>
      <c r="CN122" s="411" t="str">
        <f t="shared" ca="1" si="607"/>
        <v>-</v>
      </c>
      <c r="CO122" s="411">
        <f t="shared" ca="1" si="608"/>
        <v>1</v>
      </c>
      <c r="CP122" s="411">
        <f t="shared" ca="1" si="608"/>
        <v>1</v>
      </c>
      <c r="CQ122" s="535" t="str" cm="1">
        <f t="array" aca="1" ref="CQ122" ca="1">INDEX(CQ$13:CQ121,$B122+1,1)</f>
        <v>-</v>
      </c>
      <c r="CR122" s="411" t="str">
        <f t="shared" ca="1" si="609"/>
        <v>-</v>
      </c>
      <c r="CS122" s="411">
        <f t="shared" ca="1" si="610"/>
        <v>1</v>
      </c>
      <c r="CT122" s="535" t="str" cm="1">
        <f t="array" aca="1" ref="CT122" ca="1">INDEX(CT$13:CT121,$B122+1,1)</f>
        <v>-</v>
      </c>
      <c r="CU122" s="535" t="str" cm="1">
        <f t="array" aca="1" ref="CU122" ca="1">INDEX(CU$13:CU121,$B122+1,1)</f>
        <v>-</v>
      </c>
      <c r="CV122" s="411">
        <f t="shared" ca="1" si="611"/>
        <v>1</v>
      </c>
      <c r="CW122" s="535" t="str" cm="1">
        <f t="array" aca="1" ref="CW122" ca="1">INDEX(CW$13:CW121,$B122+1,1)</f>
        <v>-</v>
      </c>
      <c r="CX122" s="411" t="str">
        <f t="shared" ca="1" si="612"/>
        <v>-</v>
      </c>
      <c r="CY122" s="411">
        <f t="shared" ca="1" si="613"/>
        <v>1</v>
      </c>
      <c r="CZ122" s="411">
        <f t="shared" ca="1" si="613"/>
        <v>1</v>
      </c>
      <c r="DA122" s="535" cm="1">
        <f t="array" aca="1" ref="DA122" ca="1">INDEX(DA$13:DA121,$B122+1,1)</f>
        <v>720</v>
      </c>
      <c r="DB122" s="535" cm="1">
        <f t="array" aca="1" ref="DB122" ca="1">INDEX(DB$13:DB121,$B122+1,1)</f>
        <v>720</v>
      </c>
      <c r="DC122" s="18"/>
      <c r="DD122" s="535" t="b" cm="1">
        <f t="array" aca="1" ref="DD122" ca="1">INDEX(DD$13:DD121,$B122+1,1)</f>
        <v>1</v>
      </c>
      <c r="DE122" s="535" t="b" cm="1">
        <f t="array" aca="1" ref="DE122" ca="1">INDEX(DE$13:DE121,$B122+1,1)</f>
        <v>1</v>
      </c>
      <c r="DF122" s="535" t="b" cm="1">
        <f t="array" aca="1" ref="DF122" ca="1">INDEX(DF$13:DF121,$B122+1,1)</f>
        <v>1</v>
      </c>
      <c r="DG122" s="87">
        <f t="shared" ca="1" si="614"/>
        <v>0</v>
      </c>
      <c r="DH122" s="804" cm="1">
        <f t="array" aca="1" ref="DH122" ca="1">VALUE(IFERROR(VALUE($K122),0) &amp; _xlfn.SWITCH($CD122,"-",4,$CD122) &amp; $L122 &amp; $T122 &amp; "00" &amp; $N122 &amp; $AK122 &amp; $R122 &amp; _xlfn.SWITCH($AM122,3,1,$AM122) &amp; _xlfn.SWITCH($M122,4,0,$M122) &amp; _xlfn.SWITCH($AD122,6,1,$AD122))</f>
        <v>142200322201</v>
      </c>
      <c r="DI122" s="535" cm="1">
        <f t="array" aca="1" ref="DI122" ca="1">INDEX(DI$13:DI121,$B122+1,1)</f>
        <v>1</v>
      </c>
      <c r="DJ122" s="535" cm="1">
        <f t="array" aca="1" ref="DJ122" ca="1">INDEX(DJ$13:DJ121,$B122+1,1)</f>
        <v>1</v>
      </c>
      <c r="DK122" s="411">
        <f t="shared" ca="1" si="615"/>
        <v>1</v>
      </c>
      <c r="DL122" s="411">
        <f t="shared" ca="1" si="615"/>
        <v>60</v>
      </c>
      <c r="DM122" s="411" t="str">
        <f t="shared" ca="1" si="615"/>
        <v>-</v>
      </c>
      <c r="DN122" s="411" t="str">
        <f t="shared" ca="1" si="615"/>
        <v>-</v>
      </c>
      <c r="DO122" s="411" t="str">
        <f t="shared" ca="1" si="615"/>
        <v>-</v>
      </c>
      <c r="DP122" s="411" t="str">
        <f t="shared" ca="1" si="615"/>
        <v>-</v>
      </c>
      <c r="DQ122" s="411" t="b">
        <f t="shared" ca="1" si="616"/>
        <v>0</v>
      </c>
      <c r="DR122" s="411" t="str">
        <f t="shared" ca="1" si="617"/>
        <v>-</v>
      </c>
      <c r="DS122" s="411" t="str">
        <f t="shared" ca="1" si="617"/>
        <v>-</v>
      </c>
      <c r="DT122" s="411" t="str">
        <f t="shared" ca="1" si="617"/>
        <v>-</v>
      </c>
      <c r="DU122" s="411" t="str">
        <f t="shared" ca="1" si="617"/>
        <v>-</v>
      </c>
      <c r="DV122" s="411">
        <f t="shared" ca="1" si="617"/>
        <v>0</v>
      </c>
      <c r="DW122" s="411">
        <f t="shared" ca="1" si="617"/>
        <v>0</v>
      </c>
      <c r="DX122" s="411" t="str">
        <f t="shared" ca="1" si="617"/>
        <v>-</v>
      </c>
      <c r="DY122" s="411" t="str">
        <f t="shared" ca="1" si="617"/>
        <v>-</v>
      </c>
      <c r="DZ122" s="411" t="str">
        <f t="shared" ca="1" si="617"/>
        <v>-</v>
      </c>
      <c r="EA122" s="535" cm="1">
        <f t="array" aca="1" ref="EA122" ca="1">INDEX(EA$13:EA121,$B122+1,1)</f>
        <v>0</v>
      </c>
      <c r="EB122" s="535" cm="1">
        <f t="array" aca="1" ref="EB122" ca="1">INDEX(EB$13:EB121,$B122+1,1)</f>
        <v>999999</v>
      </c>
      <c r="EC122" s="535" cm="1">
        <f t="array" aca="1" ref="EC122" ca="1">INDEX(EC$13:EC121,$B122+1,1)</f>
        <v>999999</v>
      </c>
      <c r="ED122" s="535" cm="1">
        <f t="array" aca="1" ref="ED122" ca="1">INDEX(ED$13:ED121,$B122+1,1)</f>
        <v>999999</v>
      </c>
      <c r="EE122" s="535" cm="1">
        <f t="array" aca="1" ref="EE122" ca="1">INDEX(EE$13:EE121,$B122+1,1)</f>
        <v>999999</v>
      </c>
      <c r="EF122" s="535" cm="1">
        <f t="array" aca="1" ref="EF122" ca="1">INDEX(EF$13:EF121,$B122+1,1)</f>
        <v>999999</v>
      </c>
      <c r="EG122" s="535" cm="1">
        <f t="array" aca="1" ref="EG122" ca="1">INDEX(EG$13:EG121,$B122+1,1)</f>
        <v>999999</v>
      </c>
      <c r="EH122" s="535" cm="1">
        <f t="array" aca="1" ref="EH122" ca="1">INDEX(EH$13:EH121,$B122+1,1)</f>
        <v>999999</v>
      </c>
      <c r="EI122" s="535" cm="1">
        <f t="array" aca="1" ref="EI122" ca="1">INDEX(EI$13:EI121,$B122+1,1)</f>
        <v>999999</v>
      </c>
      <c r="EJ122" s="535" cm="1">
        <f t="array" aca="1" ref="EJ122" ca="1">INDEX(EJ$13:EJ121,$B122+1,1)</f>
        <v>999999</v>
      </c>
      <c r="EK122" s="535" cm="1">
        <f t="array" aca="1" ref="EK122" ca="1">INDEX(EK$13:EK121,$B122+1,1)</f>
        <v>999999</v>
      </c>
      <c r="EL122" s="535" cm="1">
        <f t="array" aca="1" ref="EL122" ca="1">INDEX(EL$13:EL121,$B122+1,1)</f>
        <v>999999</v>
      </c>
      <c r="EM122" s="535" cm="1">
        <f t="array" aca="1" ref="EM122" ca="1">INDEX(EM$13:EM121,$B122+1,1)</f>
        <v>999999</v>
      </c>
      <c r="EN122" s="782">
        <f t="shared" ca="1" si="618"/>
        <v>999999</v>
      </c>
      <c r="EO122" s="782">
        <f t="shared" ca="1" si="618"/>
        <v>999999</v>
      </c>
      <c r="EP122" s="782">
        <f t="shared" ca="1" si="618"/>
        <v>0</v>
      </c>
      <c r="EQ122" s="800" t="str">
        <f t="shared" ca="1" si="619"/>
        <v>-</v>
      </c>
      <c r="ER122" s="800" t="str">
        <f t="shared" ca="1" si="619"/>
        <v>-</v>
      </c>
      <c r="ES122" s="801" t="str">
        <f t="shared" ca="1" si="620"/>
        <v>-</v>
      </c>
      <c r="ET122" s="802" t="str">
        <f t="shared" ca="1" si="709"/>
        <v>-</v>
      </c>
      <c r="EU122" s="781">
        <f t="shared" ca="1" si="621"/>
        <v>0</v>
      </c>
      <c r="EV122" s="779">
        <f t="shared" ca="1" si="622"/>
        <v>0</v>
      </c>
      <c r="EW122" s="780">
        <f t="shared" ca="1" si="623"/>
        <v>999999</v>
      </c>
      <c r="EX122" s="727" cm="1">
        <f t="array" aca="1" ref="EX122" ca="1">INDEX(i.ELMated,$AB122+1,1)</f>
        <v>0</v>
      </c>
      <c r="EY122" s="728" cm="1">
        <f t="array" aca="1" ref="EY122" ca="1">INDEX(i.ELMatedEst,$AA122+1,$T122)</f>
        <v>0</v>
      </c>
      <c r="EZ122" s="535" t="str" cm="1">
        <f t="array" aca="1" ref="EZ122" ca="1">INDEX(EZ$13:EZ121,$B122+1,1)</f>
        <v>-</v>
      </c>
      <c r="FA122" s="535" t="str" cm="1">
        <f t="array" aca="1" ref="FA122" ca="1">INDEX(FA$13:FA121,$B122+1,1)</f>
        <v>-</v>
      </c>
      <c r="FB122" s="664">
        <f t="shared" ca="1" si="624"/>
        <v>0.15</v>
      </c>
      <c r="FC122" s="666">
        <f t="shared" ca="1" si="625"/>
        <v>5.0000000000000001E-3</v>
      </c>
      <c r="FD122" s="191">
        <f t="shared" ca="1" si="712"/>
        <v>0.95</v>
      </c>
      <c r="FE122" s="667">
        <f t="shared" ca="1" si="626"/>
        <v>0.12</v>
      </c>
      <c r="FF122" s="667">
        <f ca="1">INDEX(CHOOSE($N122,DataAutumn!i.EL_PropnSold,DataWinter!i.EL_PropnSold,DataSpring!i.EL_PropnSold),$AI122,$T122)*INDEX(i.ELMatedEst,$AB122+1,$T122)*i.dAdultRR_ELPropSold
+INDEX(i.dryman,($AJ122-1)*4+$AI122,FF$7)</f>
        <v>0</v>
      </c>
      <c r="FG122" s="667">
        <f ca="1">INDEX(CHOOSE($N122,DataAutumn!i.EL_PropnSold,DataWinter!i.EL_PropnSold,DataSpring!i.EL_PropnSold),$AI122,$T122)*INDEX(i.ELMatedEst,$AB122+1,$T122)*i.dAdultRR_ELPropSold
+INDEX(i.dryman,($AJ122-1)*4+$AI122,FG$7)</f>
        <v>3.125E-2</v>
      </c>
      <c r="FH122" s="667">
        <f ca="1">INDEX(CHOOSE($N122,DataAutumn!i.EL_PropnSold,DataWinter!i.EL_PropnSold,DataSpring!i.EL_PropnSold),$AI122,$T122)*INDEX(i.ELMatedEst,$AB122+1,$T122)*i.dAdultRR_ELPropSold
+INDEX(i.dryman,($AJ122-1)*4+$AI122,FH$7)</f>
        <v>3.125E-2</v>
      </c>
      <c r="FI122" s="667">
        <f ca="1">INDEX(CHOOSE($N122,DataAutumn!i.EL_PropnSold,DataWinter!i.EL_PropnSold,DataSpring!i.EL_PropnSold),$AI122,$T122)*INDEX(i.ELMatedEst,$AB122+1,$T122)*i.dAdultRR_ELPropSold
+INDEX(i.dryman,($AJ122-1)*4+$AI122,FI$7)</f>
        <v>3.125E-2</v>
      </c>
      <c r="FJ122" s="668">
        <f ca="1">INDEX(CHOOSE($N122,DataAutumn!i.EL_PropnSold,DataWinter!i.EL_PropnSold,DataSpring!i.EL_PropnSold),$AI122,$T122)*INDEX(i.ELMatedEst,$AB122+1,$T122)*i.dAdultLSurv_ELPropSold</f>
        <v>0</v>
      </c>
      <c r="FK122" s="666" t="b">
        <f t="shared" ca="1" si="627"/>
        <v>0</v>
      </c>
      <c r="FL122" s="666" t="b">
        <f t="shared" ca="1" si="627"/>
        <v>0</v>
      </c>
      <c r="FM122" s="716" t="b">
        <f t="shared" ca="1" si="628"/>
        <v>0</v>
      </c>
      <c r="FN122" s="666" t="b">
        <f t="shared" ca="1" si="629"/>
        <v>0</v>
      </c>
      <c r="FO122" s="668">
        <f t="shared" ca="1" si="630"/>
        <v>1</v>
      </c>
      <c r="FP122" s="669">
        <f t="shared" ca="1" si="631"/>
        <v>0</v>
      </c>
      <c r="FQ122" s="670" t="b">
        <f t="shared" ca="1" si="632"/>
        <v>0</v>
      </c>
      <c r="FR122" s="665" t="b">
        <f t="shared" ca="1" si="633"/>
        <v>0</v>
      </c>
      <c r="FS122" s="411" t="b">
        <f t="shared" ca="1" si="633"/>
        <v>0</v>
      </c>
      <c r="FT122" s="411" t="b">
        <f t="shared" ca="1" si="633"/>
        <v>1</v>
      </c>
      <c r="FU122" s="87">
        <f t="shared" ca="1" si="634"/>
        <v>2</v>
      </c>
      <c r="FV122" s="87">
        <f t="shared" ca="1" si="634"/>
        <v>2</v>
      </c>
      <c r="FW122" s="411">
        <f t="shared" ca="1" si="635"/>
        <v>0.75</v>
      </c>
      <c r="FX122" s="411">
        <f t="shared" ca="1" si="636"/>
        <v>0.8</v>
      </c>
      <c r="FY122" s="411">
        <f t="shared" ca="1" si="636"/>
        <v>0.8</v>
      </c>
      <c r="FZ122" s="411">
        <f t="shared" ca="1" si="637"/>
        <v>0.65</v>
      </c>
      <c r="GA122" s="411">
        <f t="shared" ca="1" si="638"/>
        <v>0.35</v>
      </c>
      <c r="GB122" s="411" t="b">
        <f t="shared" ca="1" si="638"/>
        <v>1</v>
      </c>
      <c r="GC122" s="411" t="b">
        <f t="shared" ca="1" si="638"/>
        <v>0</v>
      </c>
      <c r="GD122" s="411" t="b">
        <f t="shared" ca="1" si="638"/>
        <v>0</v>
      </c>
      <c r="GE122" s="411" t="b">
        <f t="shared" ca="1" si="638"/>
        <v>0</v>
      </c>
      <c r="GF122" s="87">
        <f t="shared" ca="1" si="639"/>
        <v>1</v>
      </c>
      <c r="GG122" s="87">
        <f t="shared" ca="1" si="639"/>
        <v>1</v>
      </c>
      <c r="GH122" s="87">
        <f t="shared" ca="1" si="639"/>
        <v>1</v>
      </c>
      <c r="GI122" s="87">
        <f t="shared" ca="1" si="639"/>
        <v>1</v>
      </c>
      <c r="GJ122" s="87">
        <f t="shared" ca="1" si="639"/>
        <v>1</v>
      </c>
      <c r="GK122" s="87">
        <f t="shared" ca="1" si="639"/>
        <v>1</v>
      </c>
      <c r="GL122" s="87">
        <f t="shared" ca="1" si="639"/>
        <v>1</v>
      </c>
      <c r="GM122" s="87">
        <f t="shared" ca="1" si="639"/>
        <v>1</v>
      </c>
      <c r="GN122" s="411" cm="1">
        <f t="array" aca="1" ref="GN122" ca="1">INDEX(i.dse_type,1,$L122)</f>
        <v>0</v>
      </c>
      <c r="GO122" s="535" t="str" cm="1">
        <f t="array" aca="1" ref="GO122" ca="1">INDEX(GO$13:GO121,$B122+1,1)</f>
        <v>-</v>
      </c>
      <c r="GP122" s="535" t="str" cm="1">
        <f t="array" aca="1" ref="GP122" ca="1">INDEX(GP$13:GP121,$B122+1,1)</f>
        <v>-</v>
      </c>
      <c r="GQ122" s="535" t="str" cm="1">
        <f t="array" aca="1" ref="GQ122" ca="1">INDEX(GQ$13:GQ121,$B122+1,1)</f>
        <v>-</v>
      </c>
      <c r="GR122" s="18"/>
      <c r="GS122" s="535" t="str" cm="1">
        <f t="array" aca="1" ref="GS122" ca="1">INDEX(GS$13:GS121,$B122+1,1)</f>
        <v>-</v>
      </c>
      <c r="GT122" s="535" t="str" cm="1">
        <f t="array" aca="1" ref="GT122" ca="1">INDEX(GT$13:GT121,$B122+1,1)</f>
        <v>-</v>
      </c>
      <c r="GU122" s="535" t="str" cm="1">
        <f t="array" aca="1" ref="GU122" ca="1">INDEX(GU$13:GU121,$B122+1,1)</f>
        <v>-</v>
      </c>
      <c r="GV122" s="411">
        <f t="shared" ca="1" si="640"/>
        <v>0</v>
      </c>
      <c r="GW122" s="535" t="str" cm="1">
        <f t="array" aca="1" ref="GW122" ca="1">INDEX(GW$13:GW121,$B122+1,1)</f>
        <v>-</v>
      </c>
      <c r="GX122" s="535" cm="1">
        <f t="array" aca="1" ref="GX122" ca="1">INDEX(GX$13:GX121,$B122+1,1)</f>
        <v>1</v>
      </c>
      <c r="GY122" s="535" cm="1">
        <f t="array" aca="1" ref="GY122" ca="1">INDEX(GY$13:GY121,$B122+1,1)</f>
        <v>1</v>
      </c>
      <c r="GZ122" s="535" t="str" cm="1">
        <f t="array" aca="1" ref="GZ122" ca="1">INDEX(GZ$13:GZ121,$B122+1,1)</f>
        <v>-</v>
      </c>
      <c r="HA122" s="535" t="str" cm="1">
        <f t="array" aca="1" ref="HA122" ca="1">INDEX(HA$13:HA121,$B122+1,1)</f>
        <v>-</v>
      </c>
      <c r="HB122" s="535" t="str" cm="1">
        <f t="array" aca="1" ref="HB122" ca="1">INDEX(HB$13:HB121,$B122+1,1)</f>
        <v>-</v>
      </c>
      <c r="HC122" s="535" t="str" cm="1">
        <f t="array" aca="1" ref="HC122" ca="1">INDEX(HC$13:HC121,$B122+1,1)</f>
        <v>-</v>
      </c>
      <c r="HD122" s="535" t="str" cm="1">
        <f t="array" aca="1" ref="HD122" ca="1">INDEX(HD$13:HD121,$B122+1,1)</f>
        <v>-</v>
      </c>
      <c r="HE122" s="535" t="str" cm="1">
        <f t="array" aca="1" ref="HE122" ca="1">INDEX(HE$13:HE121,$B122+1,1)</f>
        <v>-</v>
      </c>
      <c r="HF122" s="535" t="str" cm="1">
        <f t="array" aca="1" ref="HF122" ca="1">INDEX(HF$13:HF121,$B122+1,1)</f>
        <v>-</v>
      </c>
      <c r="HG122" s="535" t="str" cm="1">
        <f t="array" aca="1" ref="HG122" ca="1">INDEX(HG$13:HG121,$B122+1,1)</f>
        <v>-</v>
      </c>
      <c r="HH122" s="535" t="str" cm="1">
        <f t="array" aca="1" ref="HH122" ca="1">INDEX(HH$13:HH121,$B122+1,1)</f>
        <v>-</v>
      </c>
      <c r="HI122" s="535" t="str" cm="1">
        <f t="array" aca="1" ref="HI122" ca="1">INDEX(HI$13:HI121,$B122+1,1)</f>
        <v>-</v>
      </c>
      <c r="HJ122" s="535" t="str" cm="1">
        <f t="array" aca="1" ref="HJ122" ca="1">INDEX(HJ$13:HJ121,$B122+1,1)</f>
        <v>-</v>
      </c>
      <c r="HK122" s="535" t="str" cm="1">
        <f t="array" aca="1" ref="HK122" ca="1">INDEX(HK$13:HK121,$B122+1,1)</f>
        <v>-</v>
      </c>
      <c r="HL122" s="535" t="str" cm="1">
        <f t="array" aca="1" ref="HL122" ca="1">INDEX(HL$13:HL121,$B122+1,1)</f>
        <v>-</v>
      </c>
      <c r="HM122" s="535" t="str" cm="1">
        <f t="array" aca="1" ref="HM122" ca="1">INDEX(HM$13:HM121,$B122+1,1)</f>
        <v>-</v>
      </c>
      <c r="HN122" s="535" t="str" cm="1">
        <f t="array" aca="1" ref="HN122" ca="1">INDEX(HN$13:HN121,$B122+1,1)</f>
        <v>-</v>
      </c>
      <c r="HO122" s="535" t="str" cm="1">
        <f t="array" aca="1" ref="HO122" ca="1">INDEX(HO$13:HO121,$B122+1,1)</f>
        <v>-</v>
      </c>
      <c r="HP122" s="535" t="str" cm="1">
        <f t="array" aca="1" ref="HP122" ca="1">INDEX(HP$13:HP121,$B122+1,1)</f>
        <v>-</v>
      </c>
      <c r="HQ122" s="535" t="str" cm="1">
        <f t="array" aca="1" ref="HQ122" ca="1">INDEX(HQ$13:HQ121,$B122+1,1)</f>
        <v>-</v>
      </c>
      <c r="HR122" s="535" t="str" cm="1">
        <f t="array" aca="1" ref="HR122" ca="1">INDEX(HR$13:HR121,$B122+1,1)</f>
        <v>-</v>
      </c>
      <c r="HS122" s="535" t="str" cm="1">
        <f t="array" aca="1" ref="HS122" ca="1">INDEX(HS$13:HS121,$B122+1,1)</f>
        <v>-</v>
      </c>
      <c r="HT122" s="535" t="str" cm="1">
        <f t="array" aca="1" ref="HT122" ca="1">INDEX(HT$13:HT121,$B122+1,1)</f>
        <v>-</v>
      </c>
      <c r="HU122" s="535" cm="1">
        <f t="array" aca="1" ref="HU122" ca="1">INDEX(HU$13:HU121,$B122+1,1)</f>
        <v>0</v>
      </c>
      <c r="HV122" s="535" t="str" cm="1">
        <f t="array" aca="1" ref="HV122" ca="1">INDEX(HV$13:HV121,$B122+1,1)</f>
        <v>-</v>
      </c>
      <c r="HW122" s="535" cm="1">
        <f t="array" aca="1" ref="HW122" ca="1">INDEX(HW$13:HW121,$B122+1,1)</f>
        <v>1</v>
      </c>
      <c r="HX122" s="727">
        <f t="shared" ca="1" si="641"/>
        <v>0</v>
      </c>
      <c r="HY122" s="727">
        <f t="shared" ca="1" si="641"/>
        <v>0</v>
      </c>
      <c r="HZ122" s="727">
        <f t="shared" ca="1" si="641"/>
        <v>0</v>
      </c>
      <c r="IA122" s="727">
        <f t="shared" ca="1" si="641"/>
        <v>0</v>
      </c>
      <c r="IB122" s="727">
        <f t="shared" ca="1" si="641"/>
        <v>0</v>
      </c>
      <c r="IC122" s="727">
        <f t="shared" ca="1" si="641"/>
        <v>0</v>
      </c>
      <c r="ID122" s="535" cm="1">
        <f t="array" aca="1" ref="ID122" ca="1">INDEX(ID$13:ID121,$B122+1,1)</f>
        <v>0</v>
      </c>
      <c r="IE122" s="727">
        <f t="shared" ca="1" si="642"/>
        <v>1</v>
      </c>
      <c r="IF122" s="727">
        <f t="shared" ca="1" si="642"/>
        <v>0</v>
      </c>
      <c r="IG122" s="727">
        <f t="shared" ca="1" si="642"/>
        <v>0</v>
      </c>
      <c r="IH122" s="727">
        <f t="shared" ca="1" si="642"/>
        <v>0</v>
      </c>
      <c r="II122" s="535" cm="1">
        <f t="array" aca="1" ref="II122" ca="1">INDEX(II$13:II121,$B122+1,1)</f>
        <v>0</v>
      </c>
      <c r="IJ122" s="727">
        <f t="shared" ca="1" si="643"/>
        <v>0</v>
      </c>
      <c r="IK122" s="18"/>
      <c r="IL122" s="535" t="str" cm="1">
        <f t="array" aca="1" ref="IL122" ca="1">INDEX(IL$13:IL121,$B122+1,1)</f>
        <v>-</v>
      </c>
      <c r="IM122" s="535" t="str" cm="1">
        <f t="array" aca="1" ref="IM122" ca="1">INDEX(IM$13:IM121,$B122+1,1)</f>
        <v>-</v>
      </c>
      <c r="IN122" s="535" t="str" cm="1">
        <f t="array" aca="1" ref="IN122" ca="1">INDEX(IN$13:IN121,$B122+1,1)</f>
        <v>-</v>
      </c>
      <c r="IO122" s="535" t="str" cm="1">
        <f t="array" aca="1" ref="IO122" ca="1">INDEX(IO$13:IO121,$B122+1,1)</f>
        <v>-</v>
      </c>
      <c r="IP122" s="535" t="str" cm="1">
        <f t="array" aca="1" ref="IP122" ca="1">INDEX(IP$13:IP121,$B122+1,1)</f>
        <v>-</v>
      </c>
      <c r="IQ122" s="535" t="str" cm="1">
        <f t="array" aca="1" ref="IQ122" ca="1">INDEX(IQ$13:IQ121,$B122+1,1)</f>
        <v>-</v>
      </c>
      <c r="IR122" s="535" t="str" cm="1">
        <f t="array" aca="1" ref="IR122" ca="1">INDEX(IR$13:IR121,$B122+1,1)</f>
        <v>-</v>
      </c>
      <c r="IS122" s="535" t="str" cm="1">
        <f t="array" aca="1" ref="IS122" ca="1">INDEX(IS$13:IS121,$B122+1,1)</f>
        <v>-</v>
      </c>
      <c r="IT122" s="535" t="str" cm="1">
        <f t="array" aca="1" ref="IT122" ca="1">INDEX(IT$13:IT121,$B122+1,1)</f>
        <v>-</v>
      </c>
      <c r="IU122" s="535" t="str" cm="1">
        <f t="array" aca="1" ref="IU122" ca="1">INDEX(IU$13:IU121,$B122+1,1)</f>
        <v>-</v>
      </c>
      <c r="IV122" s="535" t="str" cm="1">
        <f t="array" aca="1" ref="IV122" ca="1">INDEX(IV$13:IV121,$B122+1,1)</f>
        <v>-</v>
      </c>
      <c r="IW122" s="535" t="str" cm="1">
        <f t="array" aca="1" ref="IW122" ca="1">INDEX(IW$13:IW121,$B122+1,1)</f>
        <v>-</v>
      </c>
      <c r="IX122" s="535" t="str" cm="1">
        <f t="array" aca="1" ref="IX122" ca="1">INDEX(IX$13:IX121,$B122+1,1)</f>
        <v>-</v>
      </c>
      <c r="IY122" s="535" t="str" cm="1">
        <f t="array" aca="1" ref="IY122" ca="1">INDEX(IY$13:IY121,$B122+1,1)</f>
        <v>-</v>
      </c>
      <c r="IZ122" s="535" t="str" cm="1">
        <f t="array" aca="1" ref="IZ122" ca="1">INDEX(IZ$13:IZ121,$B122+1,1)</f>
        <v>-</v>
      </c>
      <c r="JA122" s="535" t="str" cm="1">
        <f t="array" aca="1" ref="JA122" ca="1">INDEX(JA$13:JA121,$B122+1,1)</f>
        <v>-</v>
      </c>
      <c r="JB122" s="535" cm="1">
        <f t="array" aca="1" ref="JB122" ca="1">INDEX(JB$13:JB121,$B122+1,1)</f>
        <v>0</v>
      </c>
      <c r="JC122" s="535" cm="1">
        <f t="array" aca="1" ref="JC122" ca="1">INDEX(JC$13:JC121,$B122+1,1)</f>
        <v>0</v>
      </c>
      <c r="JD122" s="545" cm="1">
        <f t="array" aca="1" ref="JD122" ca="1">IF(AND($N122=JD$10,$AS122&lt;&gt;0),INDEX(i.LTWFeedLevels,$AS122,12),0)</f>
        <v>0</v>
      </c>
      <c r="JE122" s="630" cm="1">
        <f t="array" aca="1" ref="JE122" ca="1">IF(AND($N122=JE$10,$AT122&lt;&gt;0),INDEX(i.LTWFeedLevels,$AT122,12),0)</f>
        <v>0</v>
      </c>
      <c r="JF122" s="457">
        <f t="shared" ca="1" si="710"/>
        <v>0</v>
      </c>
      <c r="JG122" s="457">
        <f t="shared" ca="1" si="644"/>
        <v>0</v>
      </c>
      <c r="JH122" s="457">
        <f t="shared" ca="1" si="645"/>
        <v>0</v>
      </c>
      <c r="JI122" s="545" cm="1">
        <f t="array" aca="1" ref="JI122" ca="1">IF(AND($N122=JI$10,$AS122&lt;&gt;0),INDEX(i.LTWFeedLevels,$AS122,12),0)</f>
        <v>0</v>
      </c>
      <c r="JJ122" s="630" cm="1">
        <f t="array" aca="1" ref="JJ122" ca="1">IF(AND($N122=JJ$10,$AT122&lt;&gt;0),INDEX(i.LTWFeedLevels,$AT122,12),0)</f>
        <v>0</v>
      </c>
      <c r="JK122" s="457">
        <f t="shared" ca="1" si="646"/>
        <v>0</v>
      </c>
      <c r="JL122" s="457">
        <f t="shared" ca="1" si="647"/>
        <v>0</v>
      </c>
      <c r="JM122" s="457">
        <f t="shared" ca="1" si="648"/>
        <v>0</v>
      </c>
      <c r="JN122" s="545" cm="1">
        <f t="array" aca="1" ref="JN122" ca="1">IF(AND($N122=JN$10,$AS122&lt;&gt;0),INDEX(i.LTWFeedLevels,$AS122,12),0)</f>
        <v>0</v>
      </c>
      <c r="JO122" s="630" cm="1">
        <f t="array" aca="1" ref="JO122" ca="1">IF(AND($N122=JO$10,$AT122&lt;&gt;0),INDEX(i.LTWFeedLevels,$AT122,12),0)</f>
        <v>0</v>
      </c>
      <c r="JP122" s="457">
        <f t="shared" ca="1" si="649"/>
        <v>0</v>
      </c>
      <c r="JQ122" s="457">
        <f t="shared" ca="1" si="650"/>
        <v>0</v>
      </c>
      <c r="JR122" s="457">
        <f t="shared" ca="1" si="651"/>
        <v>0</v>
      </c>
      <c r="JS122" s="189">
        <f t="shared" ca="1" si="652"/>
        <v>0</v>
      </c>
      <c r="JT122" s="189">
        <f t="shared" ca="1" si="652"/>
        <v>0</v>
      </c>
      <c r="JU122" s="189">
        <f t="shared" ca="1" si="652"/>
        <v>0</v>
      </c>
      <c r="JV122" s="189">
        <f t="shared" ca="1" si="652"/>
        <v>0</v>
      </c>
      <c r="JW122" s="189">
        <f t="shared" ca="1" si="652"/>
        <v>0</v>
      </c>
      <c r="JX122" s="189">
        <f t="shared" ca="1" si="652"/>
        <v>0</v>
      </c>
      <c r="JY122" s="189">
        <f t="shared" ca="1" si="652"/>
        <v>0</v>
      </c>
      <c r="JZ122" s="189">
        <f t="shared" ca="1" si="652"/>
        <v>0</v>
      </c>
      <c r="KA122" s="189">
        <f t="shared" ca="1" si="652"/>
        <v>0</v>
      </c>
      <c r="KB122" s="189">
        <f t="shared" ca="1" si="652"/>
        <v>0</v>
      </c>
      <c r="KC122" s="189">
        <f t="shared" ca="1" si="653"/>
        <v>0</v>
      </c>
      <c r="KD122" s="189">
        <f t="shared" ca="1" si="653"/>
        <v>0</v>
      </c>
      <c r="KE122" s="189">
        <f t="shared" ca="1" si="653"/>
        <v>0</v>
      </c>
      <c r="KF122" s="189">
        <f t="shared" ca="1" si="653"/>
        <v>0</v>
      </c>
      <c r="KG122" s="189">
        <f t="shared" ca="1" si="653"/>
        <v>0</v>
      </c>
      <c r="KH122" s="189">
        <f t="shared" ca="1" si="653"/>
        <v>0</v>
      </c>
      <c r="KI122" s="189">
        <f t="shared" ca="1" si="653"/>
        <v>0</v>
      </c>
      <c r="KJ122" s="189">
        <f t="shared" ca="1" si="653"/>
        <v>0</v>
      </c>
      <c r="KK122" s="189">
        <f t="shared" ca="1" si="653"/>
        <v>0</v>
      </c>
      <c r="KL122" s="189">
        <f t="shared" ca="1" si="653"/>
        <v>0</v>
      </c>
      <c r="KM122" s="189">
        <f t="shared" ca="1" si="654"/>
        <v>0</v>
      </c>
      <c r="KN122" s="189">
        <f t="shared" ca="1" si="654"/>
        <v>0</v>
      </c>
      <c r="KO122" s="189">
        <f t="shared" ca="1" si="654"/>
        <v>0</v>
      </c>
      <c r="KP122" s="189">
        <f t="shared" ca="1" si="654"/>
        <v>0</v>
      </c>
      <c r="KQ122" s="189">
        <f t="shared" ca="1" si="654"/>
        <v>0</v>
      </c>
      <c r="KR122" s="189">
        <f t="shared" ca="1" si="654"/>
        <v>0</v>
      </c>
      <c r="KS122" s="189">
        <f t="shared" ca="1" si="654"/>
        <v>0</v>
      </c>
      <c r="KT122" s="189">
        <f t="shared" ca="1" si="654"/>
        <v>0</v>
      </c>
      <c r="KU122" s="189">
        <f t="shared" ca="1" si="654"/>
        <v>0</v>
      </c>
      <c r="KV122" s="189">
        <f t="shared" ca="1" si="654"/>
        <v>0</v>
      </c>
      <c r="KW122" s="189">
        <f t="shared" ca="1" si="655"/>
        <v>0</v>
      </c>
      <c r="KX122" s="189">
        <f t="shared" ca="1" si="655"/>
        <v>0</v>
      </c>
      <c r="KY122" s="189">
        <f t="shared" ca="1" si="655"/>
        <v>0</v>
      </c>
      <c r="KZ122" s="189">
        <f t="shared" ca="1" si="655"/>
        <v>0</v>
      </c>
      <c r="LA122" s="189">
        <f t="shared" ca="1" si="655"/>
        <v>0</v>
      </c>
      <c r="LB122" s="189">
        <f t="shared" ca="1" si="655"/>
        <v>0</v>
      </c>
      <c r="LC122" s="189">
        <f t="shared" ca="1" si="655"/>
        <v>0</v>
      </c>
      <c r="LD122" s="189">
        <f t="shared" ca="1" si="655"/>
        <v>0</v>
      </c>
      <c r="LE122" s="189">
        <f t="shared" ca="1" si="655"/>
        <v>0</v>
      </c>
      <c r="LF122" s="189">
        <f t="shared" ca="1" si="655"/>
        <v>0</v>
      </c>
      <c r="LG122" s="189">
        <f t="shared" ca="1" si="656"/>
        <v>0</v>
      </c>
      <c r="LH122" s="189">
        <f t="shared" ca="1" si="656"/>
        <v>0</v>
      </c>
      <c r="LI122" s="189">
        <f t="shared" ca="1" si="656"/>
        <v>0</v>
      </c>
      <c r="LJ122" s="189">
        <f t="shared" ca="1" si="656"/>
        <v>0</v>
      </c>
      <c r="LK122" s="189">
        <f t="shared" ca="1" si="656"/>
        <v>0</v>
      </c>
      <c r="LL122" s="189">
        <f t="shared" ca="1" si="656"/>
        <v>0</v>
      </c>
      <c r="LM122" s="189">
        <f t="shared" ca="1" si="656"/>
        <v>0</v>
      </c>
      <c r="LN122" s="189">
        <f t="shared" ca="1" si="656"/>
        <v>0</v>
      </c>
      <c r="LO122" s="189">
        <f t="shared" ca="1" si="656"/>
        <v>0</v>
      </c>
      <c r="LP122" s="189">
        <f t="shared" ca="1" si="656"/>
        <v>0</v>
      </c>
      <c r="LQ122" s="189">
        <f t="shared" ca="1" si="657"/>
        <v>0</v>
      </c>
      <c r="LR122" s="189">
        <f t="shared" ca="1" si="657"/>
        <v>0</v>
      </c>
      <c r="LS122" s="189">
        <f t="shared" ca="1" si="657"/>
        <v>0</v>
      </c>
      <c r="LT122" s="189">
        <f t="shared" ca="1" si="657"/>
        <v>0</v>
      </c>
      <c r="LU122" s="189">
        <f t="shared" ca="1" si="657"/>
        <v>0</v>
      </c>
      <c r="LV122" s="189">
        <f t="shared" ca="1" si="657"/>
        <v>0</v>
      </c>
      <c r="LW122" s="189">
        <f t="shared" ca="1" si="657"/>
        <v>0</v>
      </c>
      <c r="LX122" s="189">
        <f t="shared" ca="1" si="657"/>
        <v>0</v>
      </c>
      <c r="LY122" s="189">
        <f t="shared" ca="1" si="657"/>
        <v>0</v>
      </c>
      <c r="LZ122" s="189">
        <f t="shared" ca="1" si="657"/>
        <v>0</v>
      </c>
      <c r="MA122" s="189">
        <f t="shared" ca="1" si="658"/>
        <v>0</v>
      </c>
      <c r="MB122" s="189">
        <f t="shared" ca="1" si="658"/>
        <v>0</v>
      </c>
      <c r="MC122" s="189">
        <f t="shared" ca="1" si="658"/>
        <v>0</v>
      </c>
      <c r="MD122" s="189">
        <f t="shared" ca="1" si="658"/>
        <v>0</v>
      </c>
      <c r="ME122" s="189">
        <f t="shared" ca="1" si="658"/>
        <v>0</v>
      </c>
      <c r="MF122" s="189">
        <f t="shared" ca="1" si="658"/>
        <v>0</v>
      </c>
      <c r="MG122" s="189">
        <f t="shared" ca="1" si="658"/>
        <v>0</v>
      </c>
      <c r="MH122" s="189">
        <f t="shared" ca="1" si="658"/>
        <v>0</v>
      </c>
      <c r="MI122" s="189">
        <f t="shared" ca="1" si="658"/>
        <v>4</v>
      </c>
      <c r="MJ122" s="189">
        <f t="shared" ca="1" si="658"/>
        <v>6</v>
      </c>
      <c r="MK122" s="189">
        <f t="shared" ca="1" si="658"/>
        <v>-1.5</v>
      </c>
      <c r="ML122" s="189">
        <f t="shared" ca="1" si="658"/>
        <v>-2</v>
      </c>
      <c r="MM122" s="557">
        <f t="shared" ca="1" si="659"/>
        <v>0</v>
      </c>
      <c r="MN122" s="557">
        <f t="shared" ca="1" si="659"/>
        <v>0</v>
      </c>
      <c r="MO122" s="557">
        <f t="shared" ca="1" si="659"/>
        <v>0</v>
      </c>
      <c r="MP122" s="557">
        <f t="shared" ca="1" si="659"/>
        <v>0</v>
      </c>
      <c r="MQ122" s="557">
        <f t="shared" ca="1" si="659"/>
        <v>0</v>
      </c>
      <c r="MR122" s="557">
        <f t="shared" ca="1" si="659"/>
        <v>0</v>
      </c>
      <c r="MS122" s="557">
        <f t="shared" ca="1" si="659"/>
        <v>0</v>
      </c>
      <c r="MT122" s="557">
        <f t="shared" ca="1" si="659"/>
        <v>0</v>
      </c>
      <c r="MU122" s="557">
        <f t="shared" ca="1" si="659"/>
        <v>0</v>
      </c>
      <c r="MV122" s="557">
        <f t="shared" ca="1" si="659"/>
        <v>0</v>
      </c>
      <c r="MW122" s="557">
        <f t="shared" ca="1" si="660"/>
        <v>0</v>
      </c>
      <c r="MX122" s="557">
        <f t="shared" ca="1" si="660"/>
        <v>0</v>
      </c>
      <c r="MY122" s="557">
        <f t="shared" ca="1" si="660"/>
        <v>0</v>
      </c>
      <c r="MZ122" s="557">
        <f t="shared" ca="1" si="660"/>
        <v>0</v>
      </c>
      <c r="NA122" s="557">
        <f t="shared" ca="1" si="660"/>
        <v>0</v>
      </c>
      <c r="NB122" s="557">
        <f t="shared" ca="1" si="660"/>
        <v>0</v>
      </c>
      <c r="NC122" s="557">
        <f t="shared" ca="1" si="660"/>
        <v>0</v>
      </c>
      <c r="ND122" s="557">
        <f t="shared" ca="1" si="660"/>
        <v>0</v>
      </c>
      <c r="NE122" s="557">
        <f t="shared" ca="1" si="660"/>
        <v>0</v>
      </c>
      <c r="NF122" s="557">
        <f t="shared" ca="1" si="660"/>
        <v>0</v>
      </c>
      <c r="NG122" s="557">
        <f t="shared" ca="1" si="661"/>
        <v>0</v>
      </c>
      <c r="NH122" s="557">
        <f t="shared" ca="1" si="661"/>
        <v>0</v>
      </c>
      <c r="NI122" s="557">
        <f t="shared" ca="1" si="661"/>
        <v>0</v>
      </c>
      <c r="NJ122" s="557">
        <f t="shared" ca="1" si="661"/>
        <v>0</v>
      </c>
      <c r="NK122" s="557">
        <f t="shared" ca="1" si="661"/>
        <v>0</v>
      </c>
      <c r="NL122" s="557">
        <f t="shared" ca="1" si="661"/>
        <v>0</v>
      </c>
      <c r="NM122" s="557">
        <f t="shared" ca="1" si="661"/>
        <v>0</v>
      </c>
      <c r="NN122" s="557">
        <f t="shared" ca="1" si="661"/>
        <v>0</v>
      </c>
      <c r="NO122" s="557">
        <f t="shared" ca="1" si="661"/>
        <v>0</v>
      </c>
      <c r="NP122" s="557">
        <f t="shared" ca="1" si="661"/>
        <v>0</v>
      </c>
      <c r="NQ122" s="557">
        <f t="shared" ca="1" si="662"/>
        <v>0</v>
      </c>
      <c r="NR122" s="557">
        <f t="shared" ca="1" si="662"/>
        <v>0</v>
      </c>
      <c r="NS122" s="557">
        <f t="shared" ca="1" si="662"/>
        <v>0</v>
      </c>
      <c r="NT122" s="557">
        <f t="shared" ca="1" si="662"/>
        <v>0</v>
      </c>
      <c r="NU122" s="557">
        <f t="shared" ca="1" si="662"/>
        <v>0</v>
      </c>
      <c r="NV122" s="557">
        <f t="shared" ca="1" si="662"/>
        <v>0</v>
      </c>
      <c r="NW122" s="557">
        <f t="shared" ca="1" si="662"/>
        <v>0</v>
      </c>
      <c r="NX122" s="557">
        <f t="shared" ca="1" si="662"/>
        <v>0</v>
      </c>
      <c r="NY122" s="557">
        <f t="shared" ca="1" si="662"/>
        <v>0</v>
      </c>
      <c r="NZ122" s="557">
        <f t="shared" ca="1" si="662"/>
        <v>0</v>
      </c>
      <c r="OA122" s="557">
        <f t="shared" ca="1" si="663"/>
        <v>0</v>
      </c>
      <c r="OB122" s="557">
        <f t="shared" ca="1" si="663"/>
        <v>0</v>
      </c>
      <c r="OC122" s="557">
        <f t="shared" ca="1" si="663"/>
        <v>0</v>
      </c>
      <c r="OD122" s="557">
        <f t="shared" ca="1" si="663"/>
        <v>0</v>
      </c>
      <c r="OE122" s="557">
        <f t="shared" ca="1" si="663"/>
        <v>0</v>
      </c>
      <c r="OF122" s="557">
        <f t="shared" ca="1" si="663"/>
        <v>0</v>
      </c>
      <c r="OG122" s="557">
        <f t="shared" ca="1" si="663"/>
        <v>0</v>
      </c>
      <c r="OH122" s="557">
        <f t="shared" ca="1" si="663"/>
        <v>0</v>
      </c>
      <c r="OI122" s="557">
        <f t="shared" ca="1" si="663"/>
        <v>0</v>
      </c>
      <c r="OJ122" s="557">
        <f t="shared" ca="1" si="663"/>
        <v>0</v>
      </c>
      <c r="OK122" s="557">
        <f t="shared" ca="1" si="664"/>
        <v>0</v>
      </c>
      <c r="OL122" s="557">
        <f t="shared" ca="1" si="664"/>
        <v>0</v>
      </c>
      <c r="OM122" s="557">
        <f t="shared" ca="1" si="664"/>
        <v>0</v>
      </c>
      <c r="ON122" s="557">
        <f t="shared" ca="1" si="664"/>
        <v>0</v>
      </c>
      <c r="OO122" s="557">
        <f t="shared" ca="1" si="664"/>
        <v>0</v>
      </c>
      <c r="OP122" s="557">
        <f t="shared" ca="1" si="664"/>
        <v>0</v>
      </c>
      <c r="OQ122" s="557">
        <f t="shared" ca="1" si="664"/>
        <v>0</v>
      </c>
      <c r="OR122" s="557">
        <f t="shared" ca="1" si="664"/>
        <v>0</v>
      </c>
      <c r="OS122" s="557">
        <f t="shared" ca="1" si="664"/>
        <v>0</v>
      </c>
      <c r="OT122" s="557">
        <f t="shared" ca="1" si="664"/>
        <v>0</v>
      </c>
      <c r="OU122" s="557">
        <f t="shared" ca="1" si="665"/>
        <v>0</v>
      </c>
      <c r="OV122" s="557">
        <f t="shared" ca="1" si="665"/>
        <v>0</v>
      </c>
      <c r="OW122" s="557">
        <f t="shared" ca="1" si="665"/>
        <v>0</v>
      </c>
      <c r="OX122" s="557">
        <f t="shared" ca="1" si="665"/>
        <v>0</v>
      </c>
      <c r="OY122" s="557">
        <f t="shared" ca="1" si="665"/>
        <v>0</v>
      </c>
      <c r="OZ122" s="557">
        <f t="shared" ca="1" si="665"/>
        <v>0</v>
      </c>
      <c r="PA122" s="557">
        <f t="shared" ca="1" si="665"/>
        <v>0</v>
      </c>
      <c r="PB122" s="557">
        <f t="shared" ca="1" si="665"/>
        <v>0</v>
      </c>
      <c r="PC122" s="557">
        <f t="shared" ca="1" si="665"/>
        <v>0</v>
      </c>
      <c r="PD122" s="557">
        <f t="shared" ca="1" si="665"/>
        <v>0</v>
      </c>
      <c r="PE122" s="557">
        <f t="shared" ca="1" si="666"/>
        <v>0</v>
      </c>
      <c r="PF122" s="557">
        <f t="shared" ca="1" si="666"/>
        <v>0</v>
      </c>
      <c r="PG122" s="557">
        <f t="shared" ca="1" si="666"/>
        <v>0</v>
      </c>
      <c r="PH122" s="557">
        <f t="shared" ca="1" si="666"/>
        <v>0</v>
      </c>
      <c r="PI122" s="557">
        <f t="shared" ca="1" si="666"/>
        <v>0</v>
      </c>
      <c r="PJ122" s="557">
        <f t="shared" ca="1" si="666"/>
        <v>0</v>
      </c>
      <c r="PK122" s="557">
        <f t="shared" ca="1" si="666"/>
        <v>0</v>
      </c>
      <c r="PL122" s="557">
        <f t="shared" ca="1" si="666"/>
        <v>0</v>
      </c>
      <c r="PM122" s="557">
        <f t="shared" ca="1" si="666"/>
        <v>0</v>
      </c>
      <c r="PN122" s="557">
        <f t="shared" ca="1" si="666"/>
        <v>0</v>
      </c>
      <c r="PO122" s="557">
        <f t="shared" ca="1" si="667"/>
        <v>0</v>
      </c>
      <c r="PP122" s="557">
        <f t="shared" ca="1" si="667"/>
        <v>0</v>
      </c>
      <c r="PQ122" s="557">
        <f t="shared" ca="1" si="667"/>
        <v>0</v>
      </c>
      <c r="PR122" s="557">
        <f t="shared" ca="1" si="667"/>
        <v>0</v>
      </c>
      <c r="PS122" s="557">
        <f t="shared" ca="1" si="667"/>
        <v>0</v>
      </c>
      <c r="PT122" s="557">
        <f t="shared" ca="1" si="667"/>
        <v>0</v>
      </c>
      <c r="PU122" s="557">
        <f t="shared" ca="1" si="667"/>
        <v>0</v>
      </c>
      <c r="PV122" s="557">
        <f t="shared" ca="1" si="667"/>
        <v>0</v>
      </c>
      <c r="PW122" s="557">
        <f t="shared" ca="1" si="667"/>
        <v>0</v>
      </c>
      <c r="PX122" s="557">
        <f t="shared" ca="1" si="667"/>
        <v>0</v>
      </c>
      <c r="PY122" s="557">
        <f t="shared" ca="1" si="668"/>
        <v>0</v>
      </c>
      <c r="PZ122" s="557">
        <f t="shared" ca="1" si="668"/>
        <v>0</v>
      </c>
      <c r="QA122" s="557">
        <f t="shared" ca="1" si="668"/>
        <v>0</v>
      </c>
      <c r="QB122" s="557">
        <f t="shared" ca="1" si="668"/>
        <v>0</v>
      </c>
      <c r="QC122" s="557">
        <f t="shared" ca="1" si="668"/>
        <v>0</v>
      </c>
      <c r="QD122" s="557">
        <f t="shared" ca="1" si="668"/>
        <v>0</v>
      </c>
      <c r="QE122" s="557">
        <f t="shared" ca="1" si="668"/>
        <v>0</v>
      </c>
      <c r="QF122" s="557">
        <f t="shared" ca="1" si="668"/>
        <v>0</v>
      </c>
      <c r="QG122" s="557">
        <f t="shared" ca="1" si="668"/>
        <v>0</v>
      </c>
      <c r="QH122" s="557">
        <f t="shared" ca="1" si="668"/>
        <v>0</v>
      </c>
      <c r="QI122" s="557">
        <f t="shared" ca="1" si="669"/>
        <v>0</v>
      </c>
      <c r="QJ122" s="557">
        <f t="shared" ca="1" si="669"/>
        <v>0</v>
      </c>
      <c r="QK122" s="557">
        <f t="shared" ca="1" si="669"/>
        <v>0</v>
      </c>
      <c r="QL122" s="557">
        <f t="shared" ca="1" si="669"/>
        <v>0</v>
      </c>
      <c r="QM122" s="557">
        <f t="shared" ca="1" si="669"/>
        <v>0</v>
      </c>
      <c r="QN122" s="557">
        <f t="shared" ca="1" si="669"/>
        <v>0</v>
      </c>
      <c r="QO122" s="557">
        <f t="shared" ca="1" si="669"/>
        <v>0</v>
      </c>
      <c r="QP122" s="557">
        <f t="shared" ca="1" si="669"/>
        <v>0</v>
      </c>
      <c r="QQ122" s="557">
        <f t="shared" ca="1" si="669"/>
        <v>0</v>
      </c>
      <c r="QR122" s="557">
        <f t="shared" ca="1" si="669"/>
        <v>0</v>
      </c>
      <c r="QS122" s="557">
        <f t="shared" ca="1" si="670"/>
        <v>0</v>
      </c>
      <c r="QT122" s="557">
        <f t="shared" ca="1" si="670"/>
        <v>0</v>
      </c>
      <c r="QU122" s="557">
        <f t="shared" ca="1" si="670"/>
        <v>0</v>
      </c>
      <c r="QV122" s="557">
        <f t="shared" ca="1" si="670"/>
        <v>0</v>
      </c>
      <c r="QW122" s="557">
        <f t="shared" ca="1" si="670"/>
        <v>0</v>
      </c>
      <c r="QX122" s="557">
        <f t="shared" ca="1" si="670"/>
        <v>0</v>
      </c>
      <c r="QY122" s="557">
        <f t="shared" ca="1" si="670"/>
        <v>0</v>
      </c>
      <c r="QZ122" s="557">
        <f t="shared" ca="1" si="670"/>
        <v>0</v>
      </c>
      <c r="RA122" s="557">
        <f t="shared" ca="1" si="670"/>
        <v>0</v>
      </c>
      <c r="RB122" s="557">
        <f t="shared" ca="1" si="670"/>
        <v>0</v>
      </c>
      <c r="RC122" s="557">
        <f t="shared" ca="1" si="671"/>
        <v>0</v>
      </c>
      <c r="RD122" s="557">
        <f t="shared" ca="1" si="671"/>
        <v>0</v>
      </c>
      <c r="RE122" s="557">
        <f t="shared" ca="1" si="671"/>
        <v>0</v>
      </c>
      <c r="RF122" s="557">
        <f t="shared" ca="1" si="671"/>
        <v>0</v>
      </c>
      <c r="RG122" s="557">
        <f t="shared" ca="1" si="671"/>
        <v>0</v>
      </c>
      <c r="RH122" s="557">
        <f t="shared" ca="1" si="671"/>
        <v>0</v>
      </c>
      <c r="RI122" s="557">
        <f t="shared" ca="1" si="671"/>
        <v>0</v>
      </c>
      <c r="RJ122" s="557">
        <f t="shared" ca="1" si="671"/>
        <v>0</v>
      </c>
      <c r="RK122" s="557">
        <f t="shared" ca="1" si="671"/>
        <v>0</v>
      </c>
      <c r="RL122" s="557">
        <f t="shared" ca="1" si="671"/>
        <v>0</v>
      </c>
      <c r="RM122" s="557">
        <f t="shared" ca="1" si="672"/>
        <v>0</v>
      </c>
      <c r="RN122" s="557">
        <f t="shared" ca="1" si="672"/>
        <v>0</v>
      </c>
      <c r="RO122" s="557">
        <f t="shared" ca="1" si="672"/>
        <v>0</v>
      </c>
      <c r="RP122" s="557">
        <f t="shared" ca="1" si="672"/>
        <v>0</v>
      </c>
      <c r="RQ122" s="557">
        <f t="shared" ca="1" si="672"/>
        <v>0</v>
      </c>
      <c r="RR122" s="557">
        <f t="shared" ca="1" si="672"/>
        <v>0</v>
      </c>
      <c r="RS122" s="557">
        <f t="shared" ca="1" si="672"/>
        <v>0</v>
      </c>
      <c r="RT122" s="557">
        <f t="shared" ca="1" si="672"/>
        <v>0</v>
      </c>
      <c r="RU122" s="557">
        <f t="shared" ca="1" si="672"/>
        <v>0</v>
      </c>
      <c r="RV122" s="557">
        <f t="shared" ca="1" si="672"/>
        <v>0</v>
      </c>
      <c r="RW122" s="557">
        <f t="shared" ca="1" si="673"/>
        <v>0</v>
      </c>
      <c r="RX122" s="557">
        <f t="shared" ca="1" si="673"/>
        <v>0</v>
      </c>
      <c r="RY122" s="557">
        <f t="shared" ca="1" si="673"/>
        <v>0</v>
      </c>
      <c r="RZ122" s="557">
        <f t="shared" ca="1" si="673"/>
        <v>0</v>
      </c>
      <c r="SA122" s="557">
        <f t="shared" ca="1" si="673"/>
        <v>0</v>
      </c>
      <c r="SB122" s="557">
        <f t="shared" ca="1" si="673"/>
        <v>0</v>
      </c>
      <c r="SC122" s="557">
        <f t="shared" ca="1" si="673"/>
        <v>0</v>
      </c>
      <c r="SD122" s="557">
        <f t="shared" ca="1" si="673"/>
        <v>0</v>
      </c>
      <c r="SE122" s="557">
        <f t="shared" ca="1" si="673"/>
        <v>0</v>
      </c>
      <c r="SF122" s="557">
        <f t="shared" ca="1" si="673"/>
        <v>0</v>
      </c>
      <c r="SG122" s="557">
        <f t="shared" ca="1" si="674"/>
        <v>0</v>
      </c>
      <c r="SH122" s="557">
        <f t="shared" ca="1" si="674"/>
        <v>0</v>
      </c>
      <c r="SI122" s="557">
        <f t="shared" ca="1" si="674"/>
        <v>0</v>
      </c>
      <c r="SJ122" s="557">
        <f t="shared" ca="1" si="674"/>
        <v>0</v>
      </c>
      <c r="SK122" s="557">
        <f t="shared" ca="1" si="674"/>
        <v>0</v>
      </c>
      <c r="SL122" s="557">
        <f t="shared" ca="1" si="674"/>
        <v>0</v>
      </c>
      <c r="SM122" s="557">
        <f t="shared" ca="1" si="674"/>
        <v>0</v>
      </c>
      <c r="SN122" s="557">
        <f t="shared" ca="1" si="674"/>
        <v>0</v>
      </c>
      <c r="SO122" s="557">
        <f t="shared" ca="1" si="674"/>
        <v>0</v>
      </c>
      <c r="SP122" s="557">
        <f t="shared" ca="1" si="674"/>
        <v>0</v>
      </c>
      <c r="SQ122" s="557">
        <f t="shared" ca="1" si="675"/>
        <v>0</v>
      </c>
      <c r="SR122" s="557">
        <f t="shared" ca="1" si="675"/>
        <v>0</v>
      </c>
      <c r="SS122" s="557">
        <f t="shared" ca="1" si="675"/>
        <v>0</v>
      </c>
      <c r="ST122" s="557">
        <f t="shared" ca="1" si="675"/>
        <v>0</v>
      </c>
      <c r="SU122" s="557">
        <f t="shared" ca="1" si="675"/>
        <v>0</v>
      </c>
      <c r="SV122" s="557">
        <f t="shared" ca="1" si="675"/>
        <v>0</v>
      </c>
      <c r="SW122" s="557">
        <f t="shared" ca="1" si="675"/>
        <v>0</v>
      </c>
      <c r="SX122" s="557">
        <f t="shared" ca="1" si="675"/>
        <v>0</v>
      </c>
      <c r="SY122" s="557">
        <f t="shared" ca="1" si="675"/>
        <v>0</v>
      </c>
      <c r="SZ122" s="557">
        <f t="shared" ca="1" si="675"/>
        <v>0</v>
      </c>
      <c r="TA122" s="557">
        <f t="shared" ca="1" si="676"/>
        <v>0</v>
      </c>
      <c r="TB122" s="557">
        <f t="shared" ca="1" si="676"/>
        <v>0</v>
      </c>
      <c r="TC122" s="557">
        <f t="shared" ca="1" si="676"/>
        <v>0</v>
      </c>
      <c r="TD122" s="557">
        <f t="shared" ca="1" si="676"/>
        <v>0</v>
      </c>
      <c r="TE122" s="557">
        <f t="shared" ca="1" si="676"/>
        <v>0</v>
      </c>
      <c r="TF122" s="557">
        <f t="shared" ca="1" si="676"/>
        <v>0</v>
      </c>
      <c r="TG122" s="557">
        <f t="shared" ca="1" si="676"/>
        <v>0</v>
      </c>
      <c r="TH122" s="557">
        <f t="shared" ca="1" si="676"/>
        <v>0</v>
      </c>
      <c r="TI122" s="557">
        <f t="shared" ca="1" si="676"/>
        <v>0</v>
      </c>
      <c r="TJ122" s="557">
        <f t="shared" ca="1" si="676"/>
        <v>0</v>
      </c>
      <c r="TK122" s="557">
        <f t="shared" ca="1" si="677"/>
        <v>0</v>
      </c>
      <c r="TL122" s="557">
        <f t="shared" ca="1" si="677"/>
        <v>0</v>
      </c>
      <c r="TM122" s="557">
        <f t="shared" ca="1" si="677"/>
        <v>0</v>
      </c>
      <c r="TN122" s="557">
        <f t="shared" ca="1" si="677"/>
        <v>0</v>
      </c>
      <c r="TO122" s="557">
        <f t="shared" ca="1" si="677"/>
        <v>0</v>
      </c>
      <c r="TP122" s="557">
        <f t="shared" ca="1" si="677"/>
        <v>0</v>
      </c>
      <c r="TQ122" s="557">
        <f t="shared" ca="1" si="677"/>
        <v>0</v>
      </c>
      <c r="TR122" s="557">
        <f t="shared" ca="1" si="677"/>
        <v>0</v>
      </c>
      <c r="TS122" s="557">
        <f t="shared" ca="1" si="677"/>
        <v>0</v>
      </c>
      <c r="TT122" s="557">
        <f t="shared" ca="1" si="677"/>
        <v>0</v>
      </c>
      <c r="TU122" s="557">
        <f t="shared" ca="1" si="678"/>
        <v>0</v>
      </c>
      <c r="TV122" s="557">
        <f t="shared" ca="1" si="678"/>
        <v>0</v>
      </c>
      <c r="TW122" s="557">
        <f t="shared" ca="1" si="678"/>
        <v>0</v>
      </c>
      <c r="TX122" s="557">
        <f t="shared" ca="1" si="678"/>
        <v>0</v>
      </c>
      <c r="TY122" s="557">
        <f t="shared" ca="1" si="678"/>
        <v>0</v>
      </c>
      <c r="TZ122" s="557">
        <f t="shared" ca="1" si="678"/>
        <v>0</v>
      </c>
      <c r="UA122" s="557">
        <f t="shared" ca="1" si="678"/>
        <v>0</v>
      </c>
      <c r="UB122" s="557">
        <f t="shared" ca="1" si="678"/>
        <v>0</v>
      </c>
      <c r="UC122" s="557">
        <f t="shared" ca="1" si="678"/>
        <v>0</v>
      </c>
      <c r="UD122" s="557">
        <f t="shared" ca="1" si="678"/>
        <v>0</v>
      </c>
      <c r="UE122" s="557">
        <f t="shared" ca="1" si="679"/>
        <v>0</v>
      </c>
      <c r="UF122" s="557">
        <f t="shared" ca="1" si="679"/>
        <v>0</v>
      </c>
      <c r="UG122" s="557">
        <f t="shared" ca="1" si="679"/>
        <v>0</v>
      </c>
      <c r="UH122" s="557">
        <f t="shared" ca="1" si="679"/>
        <v>0</v>
      </c>
      <c r="UI122" s="557">
        <f t="shared" ca="1" si="679"/>
        <v>0</v>
      </c>
      <c r="UJ122" s="557">
        <f t="shared" ca="1" si="679"/>
        <v>0</v>
      </c>
      <c r="UK122" s="557">
        <f t="shared" ca="1" si="679"/>
        <v>0</v>
      </c>
      <c r="UL122" s="557">
        <f t="shared" ca="1" si="679"/>
        <v>0</v>
      </c>
      <c r="UM122" s="557">
        <f t="shared" ca="1" si="679"/>
        <v>0</v>
      </c>
      <c r="UN122" s="557">
        <f t="shared" ca="1" si="679"/>
        <v>0</v>
      </c>
      <c r="UO122" s="557">
        <f t="shared" ca="1" si="680"/>
        <v>0</v>
      </c>
      <c r="UP122" s="557">
        <f t="shared" ca="1" si="680"/>
        <v>0</v>
      </c>
      <c r="UQ122" s="557">
        <f t="shared" ca="1" si="680"/>
        <v>0</v>
      </c>
      <c r="UR122" s="557">
        <f t="shared" ca="1" si="680"/>
        <v>0</v>
      </c>
      <c r="US122" s="557">
        <f t="shared" ca="1" si="680"/>
        <v>0</v>
      </c>
      <c r="UT122" s="557">
        <f t="shared" ca="1" si="680"/>
        <v>0</v>
      </c>
      <c r="UU122" s="557">
        <f t="shared" ca="1" si="680"/>
        <v>0</v>
      </c>
      <c r="UV122" s="557">
        <f t="shared" ca="1" si="680"/>
        <v>0</v>
      </c>
      <c r="UW122" s="557">
        <f t="shared" ca="1" si="680"/>
        <v>0</v>
      </c>
      <c r="UX122" s="557">
        <f t="shared" ca="1" si="680"/>
        <v>0</v>
      </c>
      <c r="UY122" s="557">
        <f t="shared" ca="1" si="681"/>
        <v>0</v>
      </c>
      <c r="UZ122" s="557">
        <f t="shared" ca="1" si="681"/>
        <v>0</v>
      </c>
      <c r="VA122" s="557">
        <f t="shared" ca="1" si="681"/>
        <v>0</v>
      </c>
      <c r="VB122" s="557">
        <f t="shared" ca="1" si="681"/>
        <v>0</v>
      </c>
      <c r="VC122" s="557">
        <f t="shared" ca="1" si="681"/>
        <v>0</v>
      </c>
      <c r="VD122" s="557">
        <f t="shared" ca="1" si="681"/>
        <v>0</v>
      </c>
      <c r="VE122" s="557">
        <f t="shared" ca="1" si="681"/>
        <v>0</v>
      </c>
      <c r="VF122" s="557">
        <f t="shared" ca="1" si="681"/>
        <v>0</v>
      </c>
      <c r="VG122" s="557">
        <f t="shared" ca="1" si="681"/>
        <v>0</v>
      </c>
      <c r="VH122" s="557">
        <f t="shared" ca="1" si="681"/>
        <v>0</v>
      </c>
      <c r="VI122" s="557">
        <f t="shared" ca="1" si="681"/>
        <v>0</v>
      </c>
      <c r="VJ122" s="189">
        <f t="shared" ca="1" si="682"/>
        <v>0</v>
      </c>
      <c r="VK122" s="189">
        <f t="shared" ca="1" si="682"/>
        <v>0</v>
      </c>
      <c r="VL122" s="189">
        <f t="shared" ca="1" si="682"/>
        <v>0</v>
      </c>
      <c r="VM122" s="189">
        <f t="shared" ca="1" si="682"/>
        <v>0</v>
      </c>
      <c r="VN122" s="189">
        <f t="shared" ca="1" si="682"/>
        <v>0</v>
      </c>
      <c r="VO122" s="230">
        <f t="shared" ca="1" si="683"/>
        <v>0</v>
      </c>
      <c r="VP122" s="189">
        <f t="shared" ca="1" si="684"/>
        <v>0</v>
      </c>
      <c r="VQ122" s="189">
        <f t="shared" ca="1" si="684"/>
        <v>0</v>
      </c>
      <c r="VR122" s="189">
        <f t="shared" ca="1" si="684"/>
        <v>0</v>
      </c>
      <c r="VS122" s="189">
        <f t="shared" ca="1" si="684"/>
        <v>0</v>
      </c>
      <c r="VT122" s="189">
        <f t="shared" ca="1" si="684"/>
        <v>0</v>
      </c>
      <c r="VU122" s="230">
        <f t="shared" ca="1" si="685"/>
        <v>0</v>
      </c>
      <c r="VV122" s="231">
        <f t="shared" ca="1" si="686"/>
        <v>0</v>
      </c>
      <c r="VW122" s="231">
        <f t="shared" ca="1" si="686"/>
        <v>0</v>
      </c>
      <c r="VX122" s="231">
        <f t="shared" ca="1" si="686"/>
        <v>0</v>
      </c>
      <c r="VY122" s="231">
        <f t="shared" ca="1" si="686"/>
        <v>0</v>
      </c>
      <c r="VZ122" s="544">
        <f t="shared" ca="1" si="687"/>
        <v>0</v>
      </c>
      <c r="WA122" s="231">
        <f t="shared" ca="1" si="688"/>
        <v>0</v>
      </c>
      <c r="WB122" s="231">
        <f t="shared" ca="1" si="688"/>
        <v>0</v>
      </c>
      <c r="WC122" s="231">
        <f t="shared" ca="1" si="688"/>
        <v>0</v>
      </c>
      <c r="WD122" s="231">
        <f t="shared" ca="1" si="688"/>
        <v>0</v>
      </c>
      <c r="WE122" s="544">
        <f t="shared" ca="1" si="689"/>
        <v>0</v>
      </c>
      <c r="WF122" s="544">
        <f t="shared" ca="1" si="689"/>
        <v>0</v>
      </c>
      <c r="WG122" s="544">
        <f t="shared" ca="1" si="689"/>
        <v>0</v>
      </c>
      <c r="WH122" s="544">
        <f t="shared" ca="1" si="689"/>
        <v>0</v>
      </c>
      <c r="WI122" s="544">
        <f t="shared" ca="1" si="689"/>
        <v>0</v>
      </c>
      <c r="WJ122" s="544">
        <f t="shared" ca="1" si="689"/>
        <v>0</v>
      </c>
      <c r="WK122" s="544">
        <f t="shared" ca="1" si="689"/>
        <v>0</v>
      </c>
      <c r="WL122" s="535" cm="1">
        <f t="array" aca="1" ref="WL122" ca="1">INDEX(WL$13:WL121,$B122+1,1)</f>
        <v>0</v>
      </c>
      <c r="WM122" s="411">
        <f t="shared" ca="1" si="690"/>
        <v>67</v>
      </c>
      <c r="WN122" s="18"/>
      <c r="WO122" s="535" cm="1">
        <f t="array" aca="1" ref="WO122" ca="1">INDEX(WO$13:WO121,$B122+1,1)</f>
        <v>0</v>
      </c>
      <c r="WP122" s="411">
        <f t="shared" si="691"/>
        <v>0</v>
      </c>
      <c r="WQ122" s="535" cm="1">
        <f t="array" aca="1" ref="WQ122" ca="1">INDEX(WQ$13:WQ121,$B122+1,1)</f>
        <v>0</v>
      </c>
      <c r="WR122" s="535" t="str" cm="1">
        <f t="array" aca="1" ref="WR122" ca="1">INDEX(WR$13:WR121,$B122+1,1)</f>
        <v>-</v>
      </c>
      <c r="WS122" s="535" t="str" cm="1">
        <f t="array" aca="1" ref="WS122" ca="1">INDEX(WS$13:WS121,$B122+1,1)</f>
        <v>-</v>
      </c>
      <c r="WT122" s="535" t="str" cm="1">
        <f t="array" aca="1" ref="WT122" ca="1">INDEX(WT$13:WT121,$B122+1,1)</f>
        <v>-</v>
      </c>
      <c r="WU122" s="535" t="str" cm="1">
        <f t="array" aca="1" ref="WU122" ca="1">INDEX(WU$13:WU121,$B122+1,1)</f>
        <v>-</v>
      </c>
      <c r="WV122" s="535" t="str" cm="1">
        <f t="array" aca="1" ref="WV122" ca="1">INDEX(WV$13:WV121,$B122+1,1)</f>
        <v>-</v>
      </c>
      <c r="WW122" s="535" t="str" cm="1">
        <f t="array" aca="1" ref="WW122" ca="1">INDEX(WW$13:WW121,$B122+1,1)</f>
        <v>-</v>
      </c>
      <c r="WX122" s="535" t="str" cm="1">
        <f t="array" aca="1" ref="WX122" ca="1">INDEX(WX$13:WX121,$B122+1,1)</f>
        <v>-</v>
      </c>
      <c r="WY122" s="535" t="str" cm="1">
        <f t="array" aca="1" ref="WY122" ca="1">INDEX(WY$13:WY121,$B122+1,1)</f>
        <v>-</v>
      </c>
      <c r="WZ122" s="535" t="str" cm="1">
        <f t="array" aca="1" ref="WZ122" ca="1">INDEX(WZ$13:WZ121,$B122+1,1)</f>
        <v>-</v>
      </c>
      <c r="XA122" s="535" t="str" cm="1">
        <f t="array" aca="1" ref="XA122" ca="1">INDEX(XA$13:XA121,$B122+1,1)</f>
        <v>-</v>
      </c>
      <c r="XB122" s="535" t="str" cm="1">
        <f t="array" aca="1" ref="XB122" ca="1">INDEX(XB$13:XB121,$B122+1,1)</f>
        <v>-</v>
      </c>
      <c r="XC122" s="535" t="str" cm="1">
        <f t="array" aca="1" ref="XC122" ca="1">INDEX(XC$13:XC121,$B122+1,1)</f>
        <v>-</v>
      </c>
      <c r="XD122" s="535" t="str" cm="1">
        <f t="array" aca="1" ref="XD122" ca="1">INDEX(XD$13:XD121,$B122+1,1)</f>
        <v>-</v>
      </c>
      <c r="XE122" s="535" t="str" cm="1">
        <f t="array" aca="1" ref="XE122" ca="1">INDEX(XE$13:XE121,$B122+1,1)</f>
        <v>-</v>
      </c>
      <c r="XF122" s="535" t="str" cm="1">
        <f t="array" aca="1" ref="XF122" ca="1">INDEX(XF$13:XF121,$B122+1,1)</f>
        <v>-</v>
      </c>
      <c r="XG122" s="535" t="str" cm="1">
        <f t="array" aca="1" ref="XG122" ca="1">INDEX(XG$13:XG121,$B122+1,1)</f>
        <v>-</v>
      </c>
      <c r="XH122" s="18"/>
      <c r="XI122" s="411" t="b">
        <f t="shared" ca="1" si="692"/>
        <v>0</v>
      </c>
      <c r="XJ122" s="411" t="str">
        <f t="shared" ca="1" si="693"/>
        <v>-</v>
      </c>
      <c r="XK122" s="535" t="str" cm="1">
        <f t="array" aca="1" ref="XK122" ca="1">INDEX(XK$13:XK121,$B122+1,1)</f>
        <v>-</v>
      </c>
      <c r="XL122" s="535" t="str" cm="1">
        <f t="array" aca="1" ref="XL122" ca="1">INDEX(XL$13:XL121,$B122+1,1)</f>
        <v>-</v>
      </c>
      <c r="XM122" s="535" t="str" cm="1">
        <f t="array" aca="1" ref="XM122" ca="1">INDEX(XM$13:XM121,$B122+1,1)</f>
        <v>-</v>
      </c>
      <c r="XN122" s="545" cm="1">
        <f t="array" aca="1" ref="XN122" ca="1">INDEX(i.AgeJ,$AD122,1)</f>
        <v>0</v>
      </c>
      <c r="XO122" s="535" t="str" cm="1">
        <f t="array" aca="1" ref="XO122" ca="1">INDEX(XO$13:XO121,$B122+1,1)</f>
        <v>-</v>
      </c>
      <c r="XP122" s="411" t="str">
        <f t="shared" ca="1" si="694"/>
        <v>-</v>
      </c>
      <c r="XQ122" s="411" t="str">
        <f t="shared" ca="1" si="694"/>
        <v>-</v>
      </c>
      <c r="XR122" s="535" t="str" cm="1">
        <f t="array" aca="1" ref="XR122" ca="1">INDEX(XR$13:XR121,$B122+1,1)</f>
        <v>-</v>
      </c>
      <c r="XS122" s="535" t="str" cm="1">
        <f t="array" aca="1" ref="XS122" ca="1">INDEX(XS$13:XS121,$B122+1,1)</f>
        <v>-</v>
      </c>
      <c r="XT122" s="535" t="str" cm="1">
        <f t="array" aca="1" ref="XT122" ca="1">INDEX(XT$13:XT121,$B122+1,1)</f>
        <v>-</v>
      </c>
      <c r="XU122" s="535" t="str" cm="1">
        <f t="array" aca="1" ref="XU122" ca="1">INDEX(XU$13:XU121,$B122+1,1)</f>
        <v>-</v>
      </c>
      <c r="XV122" s="535" t="str" cm="1">
        <f t="array" aca="1" ref="XV122" ca="1">INDEX(XV$13:XV121,$B122+1,1)</f>
        <v>-</v>
      </c>
      <c r="XW122" s="535" t="b" cm="1">
        <f t="array" aca="1" ref="XW122" ca="1">INDEX(XW$13:XW121,$B122+1,1)</f>
        <v>1</v>
      </c>
      <c r="XX122" s="535" t="str" cm="1">
        <f t="array" aca="1" ref="XX122" ca="1">INDEX(XX$13:XX121,$B122+1,1)</f>
        <v>-</v>
      </c>
      <c r="XY122" s="535" cm="1">
        <f t="array" aca="1" ref="XY122" ca="1">INDEX(XY$13:XY121,$B122+1,1)</f>
        <v>0</v>
      </c>
      <c r="XZ122" s="535" cm="1">
        <f t="array" aca="1" ref="XZ122" ca="1">INDEX(XZ$13:XZ121,$B122+1,1)</f>
        <v>0</v>
      </c>
      <c r="YA122" s="535" cm="1">
        <f t="array" aca="1" ref="YA122" ca="1">INDEX(YA$13:YA121,$B122+1,1)</f>
        <v>0</v>
      </c>
      <c r="YB122" s="18"/>
      <c r="YC122" s="411">
        <f t="shared" si="695"/>
        <v>50</v>
      </c>
      <c r="YD122" s="411">
        <f t="shared" si="695"/>
        <v>50</v>
      </c>
      <c r="YE122" s="411">
        <f t="shared" si="695"/>
        <v>50</v>
      </c>
      <c r="YF122" s="411">
        <f t="shared" si="695"/>
        <v>50</v>
      </c>
      <c r="YG122" s="535" cm="1">
        <f t="array" aca="1" ref="YG122" ca="1">INDEX(YG$13:YG121,$B122+1,1)</f>
        <v>1</v>
      </c>
      <c r="YH122" s="535" cm="1">
        <f t="array" aca="1" ref="YH122" ca="1">INDEX(YH$13:YH121,$B122+1,1)</f>
        <v>1</v>
      </c>
      <c r="YI122" s="535" cm="1">
        <f t="array" aca="1" ref="YI122" ca="1">INDEX(YI$13:YI121,$B122+1,1)</f>
        <v>1</v>
      </c>
      <c r="YJ122" s="535" cm="1">
        <f t="array" aca="1" ref="YJ122" ca="1">INDEX(YJ$13:YJ121,$B122+1,1)</f>
        <v>1</v>
      </c>
      <c r="YK122" s="535" t="str" cm="1">
        <f t="array" aca="1" ref="YK122" ca="1">INDEX(YK$13:YK121,$B122+1,1)</f>
        <v>-</v>
      </c>
      <c r="YL122" s="535" cm="1">
        <f t="array" aca="1" ref="YL122" ca="1">INDEX(YL$13:YL121,$B122+1,1)</f>
        <v>4.8811</v>
      </c>
      <c r="YM122" s="535" t="str" cm="1">
        <f t="array" aca="1" ref="YM122" ca="1">INDEX(YM$13:YM121,$B122+1,1)</f>
        <v>-</v>
      </c>
      <c r="YN122" s="535" cm="1">
        <f t="array" aca="1" ref="YN122" ca="1">INDEX(YN$13:YN121,$B122+1,1)</f>
        <v>0</v>
      </c>
      <c r="YO122" s="535" t="str" cm="1">
        <f t="array" aca="1" ref="YO122" ca="1">INDEX(YO$13:YO121,$B122+1,1)</f>
        <v>-</v>
      </c>
      <c r="YP122" s="535" cm="1">
        <f t="array" aca="1" ref="YP122" ca="1">INDEX(YP$13:YP121,$B122+1,1)</f>
        <v>0</v>
      </c>
      <c r="YQ122" s="535" cm="1">
        <f t="array" aca="1" ref="YQ122" ca="1">INDEX(YQ$13:YQ121,$B122+1,1)</f>
        <v>1.3333333333333333</v>
      </c>
      <c r="YR122" s="18"/>
      <c r="YS122" s="535" cm="1">
        <f t="array" aca="1" ref="YS122" ca="1">INDEX(YS$13:YS121,$B122+1,1)</f>
        <v>8500000</v>
      </c>
      <c r="YT122" s="411">
        <f t="shared" ca="1" si="696"/>
        <v>1</v>
      </c>
      <c r="YU122" s="18"/>
      <c r="YV122" s="535" t="str" cm="1">
        <f t="array" aca="1" ref="YV122" ca="1">INDEX(YV$13:YV121,$B122+1,1)</f>
        <v>-</v>
      </c>
      <c r="YW122" s="535" t="str" cm="1">
        <f t="array" aca="1" ref="YW122" ca="1">INDEX(YW$13:YW121,$B122+1,1)</f>
        <v>-</v>
      </c>
      <c r="YX122" s="535" t="str" cm="1">
        <f t="array" aca="1" ref="YX122" ca="1">INDEX(YX$13:YX121,$B122+1,1)</f>
        <v>-</v>
      </c>
      <c r="YY122" s="535" t="str" cm="1">
        <f t="array" aca="1" ref="YY122" ca="1">INDEX(YY$13:YY121,$B122+1,1)</f>
        <v>-</v>
      </c>
      <c r="YZ122" s="535" t="str" cm="1">
        <f t="array" aca="1" ref="YZ122" ca="1">INDEX(YZ$13:YZ121,$B122+1,1)</f>
        <v>-</v>
      </c>
      <c r="ZA122" s="535" t="str" cm="1">
        <f t="array" aca="1" ref="ZA122" ca="1">INDEX(ZA$13:ZA121,$B122+1,1)</f>
        <v>-</v>
      </c>
      <c r="ZB122" s="535" t="str" cm="1">
        <f t="array" aca="1" ref="ZB122" ca="1">INDEX(ZB$13:ZB121,$B122+1,1)</f>
        <v>-</v>
      </c>
      <c r="ZC122" s="535" t="str" cm="1">
        <f t="array" aca="1" ref="ZC122" ca="1">INDEX(ZC$13:ZC121,$B122+1,1)</f>
        <v>-</v>
      </c>
      <c r="ZD122" s="535" t="str" cm="1">
        <f t="array" aca="1" ref="ZD122" ca="1">INDEX(ZD$13:ZD121,$B122+1,1)</f>
        <v>-</v>
      </c>
      <c r="ZE122" s="543">
        <f t="shared" ca="1" si="697"/>
        <v>652</v>
      </c>
      <c r="ZF122" s="543">
        <f t="shared" ca="1" si="697"/>
        <v>686</v>
      </c>
      <c r="ZG122" s="543">
        <f t="shared" ca="1" si="697"/>
        <v>721</v>
      </c>
      <c r="ZH122" s="459">
        <f t="shared" ca="1" si="698"/>
        <v>469</v>
      </c>
      <c r="ZI122" s="459">
        <f t="shared" ca="1" si="698"/>
        <v>504</v>
      </c>
      <c r="ZJ122" s="459">
        <f t="shared" ca="1" si="698"/>
        <v>539</v>
      </c>
      <c r="ZK122" s="459">
        <f t="shared" ca="1" si="699"/>
        <v>385</v>
      </c>
      <c r="ZL122" s="459">
        <f t="shared" ca="1" si="699"/>
        <v>420</v>
      </c>
      <c r="ZM122" s="459">
        <f t="shared" ca="1" si="699"/>
        <v>455</v>
      </c>
      <c r="ZN122" s="535" t="str" cm="1">
        <f t="array" aca="1" ref="ZN122" ca="1">INDEX(ZN$13:ZN121,$B122+1,1)</f>
        <v>-</v>
      </c>
      <c r="ZO122" s="535" t="str" cm="1">
        <f t="array" aca="1" ref="ZO122" ca="1">INDEX(ZO$13:ZO121,$B122+1,1)</f>
        <v>-</v>
      </c>
      <c r="ZP122" s="535" t="str" cm="1">
        <f t="array" aca="1" ref="ZP122" ca="1">INDEX(ZP$13:ZP121,$B122+1,1)</f>
        <v>-</v>
      </c>
      <c r="ZQ122" s="535" t="str" cm="1">
        <f t="array" aca="1" ref="ZQ122" ca="1">INDEX(ZQ$13:ZQ121,$B122+1,1)</f>
        <v>-</v>
      </c>
      <c r="ZR122" s="535" t="str" cm="1">
        <f t="array" aca="1" ref="ZR122" ca="1">INDEX(ZR$13:ZR121,$B122+1,1)</f>
        <v>-</v>
      </c>
      <c r="ZS122" s="535" t="str" cm="1">
        <f t="array" aca="1" ref="ZS122" ca="1">INDEX(ZS$13:ZS121,$B122+1,1)</f>
        <v>-</v>
      </c>
      <c r="ZT122" s="535" t="str" cm="1">
        <f t="array" aca="1" ref="ZT122" ca="1">INDEX(ZT$13:ZT121,$B122+1,1)</f>
        <v>-</v>
      </c>
      <c r="ZU122" s="535" t="str" cm="1">
        <f t="array" aca="1" ref="ZU122" ca="1">INDEX(ZU$13:ZU121,$B122+1,1)</f>
        <v>-</v>
      </c>
      <c r="ZV122" s="535" t="str" cm="1">
        <f t="array" aca="1" ref="ZV122" ca="1">INDEX(ZV$13:ZV121,$B122+1,1)</f>
        <v>-</v>
      </c>
      <c r="ZW122" s="535" t="str" cm="1">
        <f t="array" aca="1" ref="ZW122" ca="1">INDEX(ZW$13:ZW121,$B122+1,1)</f>
        <v>-</v>
      </c>
      <c r="ZX122" s="535" t="str" cm="1">
        <f t="array" aca="1" ref="ZX122" ca="1">INDEX(ZX$13:ZX121,$B122+1,1)</f>
        <v>-</v>
      </c>
      <c r="ZY122" s="535" t="str" cm="1">
        <f t="array" aca="1" ref="ZY122" ca="1">INDEX(ZY$13:ZY121,$B122+1,1)</f>
        <v>-</v>
      </c>
      <c r="ZZ122" s="535" t="str" cm="1">
        <f t="array" aca="1" ref="ZZ122" ca="1">INDEX(ZZ$13:ZZ121,$B122+1,1)</f>
        <v>-</v>
      </c>
      <c r="AAA122" s="535" t="str" cm="1">
        <f t="array" aca="1" ref="AAA122" ca="1">INDEX(AAA$13:AAA121,$B122+1,1)</f>
        <v>-</v>
      </c>
      <c r="AAB122" s="535" cm="1">
        <f t="array" aca="1" ref="AAB122" ca="1">INDEX(AAB$13:AAB121,$B122+1,1)</f>
        <v>0</v>
      </c>
      <c r="AAC122" s="535" t="str" cm="1">
        <f t="array" aca="1" ref="AAC122" ca="1">INDEX(AAC$13:AAC121,$B122+1,1)</f>
        <v>-</v>
      </c>
      <c r="AAD122" s="535" t="str" cm="1">
        <f t="array" aca="1" ref="AAD122" ca="1">INDEX(AAD$13:AAD121,$B122+1,1)</f>
        <v>-</v>
      </c>
      <c r="AAE122" s="535" t="str" cm="1">
        <f t="array" aca="1" ref="AAE122" ca="1">INDEX(AAE$13:AAE121,$B122+1,1)</f>
        <v>-</v>
      </c>
      <c r="AAF122" s="535" t="str" cm="1">
        <f t="array" aca="1" ref="AAF122" ca="1">INDEX(AAF$13:AAF121,$B122+1,1)</f>
        <v>-</v>
      </c>
      <c r="AAG122" s="535" t="str" cm="1">
        <f t="array" aca="1" ref="AAG122" ca="1">INDEX(AAG$13:AAG121,$B122+1,1)</f>
        <v>-</v>
      </c>
      <c r="AAH122" s="535" cm="1">
        <f t="array" aca="1" ref="AAH122" ca="1">INDEX(AAH$13:AAH121,$B122+1,1)</f>
        <v>0</v>
      </c>
      <c r="AAI122" s="535" t="str" cm="1">
        <f t="array" aca="1" ref="AAI122" ca="1">INDEX(AAI$13:AAI121,$B122+1,1)</f>
        <v>-</v>
      </c>
      <c r="AAJ122" s="535" t="str" cm="1">
        <f t="array" aca="1" ref="AAJ122" ca="1">INDEX(AAJ$13:AAJ121,$B122+1,1)</f>
        <v>-</v>
      </c>
      <c r="AAK122" s="535" t="str" cm="1">
        <f t="array" aca="1" ref="AAK122" ca="1">INDEX(AAK$13:AAK121,$B122+1,1)</f>
        <v>-</v>
      </c>
      <c r="AAL122" s="535" cm="1">
        <f t="array" aca="1" ref="AAL122" ca="1">INDEX(AAL$13:AAL121,$B122+1,1)</f>
        <v>1</v>
      </c>
      <c r="AAM122" s="535" cm="1">
        <f t="array" aca="1" ref="AAM122" ca="1">INDEX(AAM$13:AAM121,$B122+1,1)</f>
        <v>1</v>
      </c>
      <c r="AAN122" s="535" t="str" cm="1">
        <f t="array" aca="1" ref="AAN122" ca="1">INDEX(AAN$13:AAN121,$B122+1,1)</f>
        <v>-</v>
      </c>
      <c r="AAO122" s="535" t="str" cm="1">
        <f t="array" aca="1" ref="AAO122" ca="1">INDEX(AAO$13:AAO121,$B122+1,1)</f>
        <v>-</v>
      </c>
      <c r="AAP122" s="535" t="str" cm="1">
        <f t="array" aca="1" ref="AAP122" ca="1">INDEX(AAP$13:AAP121,$B122+1,1)</f>
        <v>-</v>
      </c>
      <c r="AAQ122" s="535" t="str" cm="1">
        <f t="array" aca="1" ref="AAQ122" ca="1">INDEX(AAQ$13:AAQ121,$B122+1,1)</f>
        <v>-</v>
      </c>
      <c r="AAR122" s="535" t="str" cm="1">
        <f t="array" aca="1" ref="AAR122" ca="1">INDEX(AAR$13:AAR121,$B122+1,1)</f>
        <v>-</v>
      </c>
      <c r="AAS122" s="535" t="str" cm="1">
        <f t="array" aca="1" ref="AAS122" ca="1">INDEX(AAS$13:AAS121,$B122+1,1)</f>
        <v>-</v>
      </c>
      <c r="AAT122" s="535" t="str" cm="1">
        <f t="array" aca="1" ref="AAT122" ca="1">INDEX(AAT$13:AAT121,$B122+1,1)</f>
        <v>-</v>
      </c>
      <c r="AAU122" s="535" t="str" cm="1">
        <f t="array" aca="1" ref="AAU122" ca="1">INDEX(AAU$13:AAU121,$B122+1,1)</f>
        <v>-</v>
      </c>
      <c r="AAV122" s="535" t="str" cm="1">
        <f t="array" aca="1" ref="AAV122" ca="1">INDEX(AAV$13:AAV121,$B122+1,1)</f>
        <v>-</v>
      </c>
      <c r="AAW122" s="535" t="str" cm="1">
        <f t="array" aca="1" ref="AAW122" ca="1">INDEX(AAW$13:AAW121,$B122+1,1)</f>
        <v>-</v>
      </c>
      <c r="AAX122" s="535" t="str" cm="1">
        <f t="array" aca="1" ref="AAX122" ca="1">INDEX(AAX$13:AAX121,$B122+1,1)</f>
        <v>-</v>
      </c>
      <c r="AAY122" s="535" t="str" cm="1">
        <f t="array" aca="1" ref="AAY122" ca="1">INDEX(AAY$13:AAY121,$B122+1,1)</f>
        <v>-</v>
      </c>
      <c r="AAZ122" s="535" t="str" cm="1">
        <f t="array" aca="1" ref="AAZ122" ca="1">INDEX(AAZ$13:AAZ121,$B122+1,1)</f>
        <v>-</v>
      </c>
      <c r="ABA122" s="18"/>
      <c r="ABB122" s="545" t="str">
        <f t="shared" ca="1" si="700"/>
        <v>-</v>
      </c>
      <c r="ABC122" s="545" t="str">
        <f t="shared" ca="1" si="700"/>
        <v>-</v>
      </c>
      <c r="ABD122" s="545" t="str">
        <f t="shared" ca="1" si="700"/>
        <v>-</v>
      </c>
      <c r="ABE122" s="545" t="str">
        <f t="shared" ca="1" si="700"/>
        <v>-</v>
      </c>
      <c r="ABF122" s="545" t="str">
        <f t="shared" ca="1" si="700"/>
        <v>-</v>
      </c>
      <c r="ABG122" s="545" t="str">
        <f t="shared" ca="1" si="700"/>
        <v>-</v>
      </c>
      <c r="ABH122" s="545" t="str">
        <f t="shared" ca="1" si="700"/>
        <v>-</v>
      </c>
      <c r="ABI122" s="545" t="str">
        <f t="shared" ca="1" si="700"/>
        <v>-</v>
      </c>
      <c r="ABJ122" s="545" t="str">
        <f t="shared" ca="1" si="700"/>
        <v>-</v>
      </c>
      <c r="ABK122" s="545" t="str">
        <f t="shared" ca="1" si="700"/>
        <v>-</v>
      </c>
      <c r="ABL122" s="545" t="str">
        <f t="shared" ca="1" si="701"/>
        <v>-</v>
      </c>
      <c r="ABM122" s="545" t="str">
        <f t="shared" ca="1" si="701"/>
        <v>-</v>
      </c>
      <c r="ABN122" s="545" t="str">
        <f t="shared" ca="1" si="701"/>
        <v>-</v>
      </c>
      <c r="ABO122" s="545" t="str">
        <f t="shared" ca="1" si="701"/>
        <v>-</v>
      </c>
      <c r="ABP122" s="545" t="str">
        <f t="shared" ca="1" si="701"/>
        <v>-</v>
      </c>
      <c r="ABQ122" s="545" t="str">
        <f t="shared" ca="1" si="701"/>
        <v>-</v>
      </c>
      <c r="ABR122" s="545" t="str">
        <f t="shared" ca="1" si="701"/>
        <v>-</v>
      </c>
      <c r="ABS122" s="545" t="b">
        <f t="shared" ca="1" si="701"/>
        <v>1</v>
      </c>
      <c r="ABT122" s="545" t="str">
        <f t="shared" ca="1" si="701"/>
        <v>-</v>
      </c>
      <c r="ABU122" s="545" t="str">
        <f t="shared" ca="1" si="701"/>
        <v>-</v>
      </c>
      <c r="ABV122" s="545" t="str">
        <f t="shared" ca="1" si="702"/>
        <v>-</v>
      </c>
      <c r="ABW122" s="545" t="str">
        <f t="shared" ca="1" si="702"/>
        <v>-</v>
      </c>
      <c r="ABX122" s="545" t="str">
        <f t="shared" ca="1" si="702"/>
        <v>-</v>
      </c>
      <c r="ABY122" s="545" t="str">
        <f t="shared" ca="1" si="702"/>
        <v>-</v>
      </c>
      <c r="ABZ122" s="545" t="str">
        <f t="shared" ca="1" si="702"/>
        <v>-</v>
      </c>
      <c r="ACA122" s="545" t="str">
        <f t="shared" ca="1" si="702"/>
        <v>-</v>
      </c>
      <c r="ACB122" s="545" t="str">
        <f t="shared" ca="1" si="702"/>
        <v>-</v>
      </c>
      <c r="ACC122" s="545" t="str">
        <f t="shared" ca="1" si="702"/>
        <v>-</v>
      </c>
      <c r="ACD122" s="545" t="str">
        <f t="shared" ca="1" si="702"/>
        <v>-</v>
      </c>
      <c r="ACE122" s="545" t="str">
        <f t="shared" ca="1" si="702"/>
        <v>-</v>
      </c>
      <c r="ACF122" s="545" t="str">
        <f t="shared" ca="1" si="703"/>
        <v>-</v>
      </c>
      <c r="ACG122" s="545" t="str">
        <f t="shared" ca="1" si="703"/>
        <v>-</v>
      </c>
      <c r="ACH122" s="545" t="str">
        <f t="shared" ca="1" si="703"/>
        <v>-</v>
      </c>
      <c r="ACI122" s="545" t="str">
        <f t="shared" ca="1" si="703"/>
        <v>-</v>
      </c>
      <c r="ACJ122" s="545" t="str">
        <f t="shared" ca="1" si="703"/>
        <v>-</v>
      </c>
      <c r="ACK122" s="545" t="b">
        <f t="shared" ca="1" si="703"/>
        <v>1</v>
      </c>
      <c r="ACL122" s="545" t="str">
        <f t="shared" ca="1" si="703"/>
        <v>-</v>
      </c>
      <c r="ACM122" s="545" t="str">
        <f t="shared" ca="1" si="703"/>
        <v>-</v>
      </c>
      <c r="ACN122" s="545" t="str">
        <f t="shared" ca="1" si="703"/>
        <v>-</v>
      </c>
      <c r="ACO122" s="545" t="str">
        <f t="shared" ca="1" si="703"/>
        <v>-</v>
      </c>
      <c r="ACP122" s="545" t="str">
        <f t="shared" ca="1" si="704"/>
        <v>-</v>
      </c>
      <c r="ACQ122" s="545" t="str">
        <f t="shared" ca="1" si="704"/>
        <v>-</v>
      </c>
      <c r="ACR122" s="545" t="str">
        <f t="shared" ca="1" si="704"/>
        <v>-</v>
      </c>
      <c r="ACS122" s="545" t="str">
        <f t="shared" ca="1" si="704"/>
        <v>-</v>
      </c>
      <c r="ACT122" s="545" t="str">
        <f t="shared" ca="1" si="704"/>
        <v>-</v>
      </c>
      <c r="ACU122" s="545" t="str">
        <f t="shared" ca="1" si="704"/>
        <v>-</v>
      </c>
      <c r="ACV122" s="545" t="str">
        <f t="shared" ca="1" si="704"/>
        <v>-</v>
      </c>
      <c r="ACW122" s="545" t="str">
        <f t="shared" ca="1" si="704"/>
        <v>-</v>
      </c>
      <c r="ACX122" s="545" t="str">
        <f t="shared" ca="1" si="704"/>
        <v>-</v>
      </c>
      <c r="ACY122" s="545" t="str">
        <f t="shared" ca="1" si="704"/>
        <v>-</v>
      </c>
      <c r="ACZ122" s="545" t="str">
        <f t="shared" ca="1" si="705"/>
        <v>-</v>
      </c>
      <c r="ADA122" s="545" t="str">
        <f t="shared" ca="1" si="705"/>
        <v>-</v>
      </c>
      <c r="ADB122" s="545" t="str">
        <f t="shared" ca="1" si="705"/>
        <v>-</v>
      </c>
      <c r="ADC122" s="545" t="b">
        <f t="shared" ca="1" si="705"/>
        <v>1</v>
      </c>
      <c r="ADD122" s="545" t="str">
        <f t="shared" ca="1" si="705"/>
        <v>-</v>
      </c>
      <c r="ADE122" s="545" t="str">
        <f t="shared" ca="1" si="705"/>
        <v>-</v>
      </c>
      <c r="ADF122" s="545" t="str">
        <f t="shared" ca="1" si="705"/>
        <v>-</v>
      </c>
      <c r="ADG122" s="545" t="str">
        <f t="shared" ca="1" si="705"/>
        <v>-</v>
      </c>
      <c r="ADH122" s="545" t="str">
        <f t="shared" ca="1" si="705"/>
        <v>-</v>
      </c>
      <c r="ADI122" s="545" t="str">
        <f t="shared" ca="1" si="705"/>
        <v>-</v>
      </c>
      <c r="ADJ122" s="545" t="str">
        <f t="shared" ca="1" si="706"/>
        <v>-</v>
      </c>
      <c r="ADK122" s="545" t="str">
        <f t="shared" ca="1" si="706"/>
        <v>-</v>
      </c>
      <c r="ADL122" s="545" t="str">
        <f t="shared" ca="1" si="706"/>
        <v>-</v>
      </c>
      <c r="ADM122" s="545" t="str">
        <f t="shared" ca="1" si="706"/>
        <v>-</v>
      </c>
      <c r="ADN122" s="545" t="str">
        <f t="shared" ca="1" si="706"/>
        <v>-</v>
      </c>
      <c r="ADO122" s="545" t="str">
        <f t="shared" ca="1" si="706"/>
        <v>-</v>
      </c>
      <c r="ADP122" s="545" t="str">
        <f t="shared" ca="1" si="706"/>
        <v>-</v>
      </c>
      <c r="ADQ122" s="545" t="str">
        <f t="shared" ca="1" si="706"/>
        <v>-</v>
      </c>
      <c r="ADR122" s="545" t="str">
        <f t="shared" ca="1" si="706"/>
        <v>-</v>
      </c>
      <c r="ADS122" s="545" t="str">
        <f t="shared" ca="1" si="706"/>
        <v>-</v>
      </c>
      <c r="ADT122" s="545" t="str">
        <f t="shared" ca="1" si="707"/>
        <v>-</v>
      </c>
      <c r="ADU122" s="545" t="b">
        <f t="shared" ca="1" si="707"/>
        <v>1</v>
      </c>
      <c r="ADV122" s="545" t="str">
        <f t="shared" ca="1" si="707"/>
        <v>-</v>
      </c>
      <c r="ADW122" s="545" t="str">
        <f t="shared" ca="1" si="707"/>
        <v>-</v>
      </c>
      <c r="ADX122" s="545" t="str">
        <f t="shared" ca="1" si="707"/>
        <v>-</v>
      </c>
      <c r="ADY122" s="545" t="str">
        <f t="shared" ca="1" si="707"/>
        <v>-</v>
      </c>
      <c r="ADZ122" s="545" t="str">
        <f t="shared" ca="1" si="707"/>
        <v>-</v>
      </c>
      <c r="AEA122" s="545" t="str">
        <f t="shared" ca="1" si="707"/>
        <v>-</v>
      </c>
      <c r="AEB122" s="545" t="str">
        <f t="shared" ca="1" si="707"/>
        <v>-</v>
      </c>
      <c r="AEC122" s="545" t="str">
        <f t="shared" ca="1" si="707"/>
        <v>-</v>
      </c>
      <c r="AED122" s="545" t="str">
        <f t="shared" ca="1" si="708"/>
        <v>-</v>
      </c>
      <c r="AEE122" s="545" t="str">
        <f t="shared" ca="1" si="708"/>
        <v>-</v>
      </c>
      <c r="AEF122" s="545" t="str">
        <f t="shared" ca="1" si="708"/>
        <v>-</v>
      </c>
      <c r="AEG122" s="545" t="str">
        <f t="shared" ca="1" si="708"/>
        <v>-</v>
      </c>
      <c r="AEH122" s="545" t="str">
        <f t="shared" ca="1" si="708"/>
        <v>-</v>
      </c>
      <c r="AEI122" s="545" t="str">
        <f t="shared" ca="1" si="708"/>
        <v>-</v>
      </c>
      <c r="AEJ122" s="545" t="str">
        <f t="shared" ca="1" si="708"/>
        <v>-</v>
      </c>
      <c r="AEK122" s="545" t="str">
        <f t="shared" ca="1" si="708"/>
        <v>-</v>
      </c>
      <c r="AEL122" s="545" t="str">
        <f t="shared" ca="1" si="708"/>
        <v>-</v>
      </c>
      <c r="AEM122" s="545" t="b">
        <f t="shared" ca="1" si="708"/>
        <v>1</v>
      </c>
      <c r="AEN122" s="535" cm="1">
        <f t="array" aca="1" ref="AEN122" ca="1">INDEX(AEN$13:AEN121,$B122+1,1)</f>
        <v>0</v>
      </c>
      <c r="AEO122" s="483">
        <v>0</v>
      </c>
    </row>
    <row r="123" spans="1:821" outlineLevel="2">
      <c r="A123" s="18">
        <f t="shared" si="589"/>
        <v>110</v>
      </c>
      <c r="B123" s="191">
        <f t="shared" ca="1" si="713"/>
        <v>104</v>
      </c>
      <c r="C123" s="458">
        <f t="shared" ca="1" si="591"/>
        <v>3200</v>
      </c>
      <c r="D123" s="119" t="str">
        <f t="shared" ca="1" si="592"/>
        <v>GSW</v>
      </c>
      <c r="E123" t="b">
        <v>1</v>
      </c>
      <c r="F123" t="b">
        <v>0</v>
      </c>
      <c r="G123" t="b">
        <f t="shared" si="593"/>
        <v>1</v>
      </c>
      <c r="H123" s="191">
        <f t="shared" ca="1" si="711"/>
        <v>6</v>
      </c>
      <c r="I123" s="535" cm="1">
        <f t="array" aca="1" ref="I123" ca="1">INDEX(I$13:I122,$B123+1,1)</f>
        <v>1</v>
      </c>
      <c r="J123" s="535" cm="1">
        <f t="array" aca="1" ref="J123" ca="1">INDEX(J$13:J122,$B123+1,1)</f>
        <v>0</v>
      </c>
      <c r="K123" s="535" cm="1">
        <f t="array" aca="1" ref="K123" ca="1">INDEX(K$13:K122,$B123+1,1)</f>
        <v>1</v>
      </c>
      <c r="L123" s="535" cm="1">
        <f t="array" aca="1" ref="L123" ca="1">INDEX(L$13:L122,$B123+1,1)</f>
        <v>2</v>
      </c>
      <c r="M123" s="535" cm="1">
        <f t="array" aca="1" ref="M123" ca="1">INDEX(M$13:M122,$B123+1,1)</f>
        <v>0</v>
      </c>
      <c r="N123" s="230">
        <f t="shared" ca="1" si="594"/>
        <v>1</v>
      </c>
      <c r="O123" s="230">
        <f t="shared" ca="1" si="594"/>
        <v>12</v>
      </c>
      <c r="P123" s="230">
        <f t="shared" ca="1" si="594"/>
        <v>1</v>
      </c>
      <c r="Q123" s="230">
        <f t="shared" ca="1" si="594"/>
        <v>3</v>
      </c>
      <c r="R123" s="230">
        <f t="shared" ca="1" si="594"/>
        <v>3</v>
      </c>
      <c r="S123" s="230">
        <f t="shared" ca="1" si="594"/>
        <v>3</v>
      </c>
      <c r="T123" s="411">
        <f t="shared" ca="1" si="595"/>
        <v>2</v>
      </c>
      <c r="U123" s="411">
        <f t="shared" ca="1" si="595"/>
        <v>2</v>
      </c>
      <c r="V123" s="411">
        <f t="shared" ca="1" si="595"/>
        <v>2</v>
      </c>
      <c r="W123" s="777" t="b">
        <f t="shared" ca="1" si="596"/>
        <v>0</v>
      </c>
      <c r="X123" s="777" t="b">
        <f t="shared" ca="1" si="596"/>
        <v>1</v>
      </c>
      <c r="Y123" s="777" t="b">
        <f t="shared" ca="1" si="596"/>
        <v>0</v>
      </c>
      <c r="Z123" s="796" t="b" cm="1">
        <f t="array" aca="1" ref="Z123" ca="1">INDEX(Z$13:Z122,$B123+1,1)</f>
        <v>0</v>
      </c>
      <c r="AA123" s="411">
        <f t="shared" ca="1" si="597"/>
        <v>6</v>
      </c>
      <c r="AB123" s="411">
        <f t="shared" ca="1" si="598"/>
        <v>6</v>
      </c>
      <c r="AC123" s="230">
        <f t="shared" ca="1" si="714"/>
        <v>6</v>
      </c>
      <c r="AD123" s="230">
        <f t="shared" ca="1" si="714"/>
        <v>1</v>
      </c>
      <c r="AE123" s="230">
        <f t="shared" ca="1" si="714"/>
        <v>0</v>
      </c>
      <c r="AF123" s="230">
        <f t="shared" ca="1" si="714"/>
        <v>0</v>
      </c>
      <c r="AG123" s="230">
        <f t="shared" ca="1" si="714"/>
        <v>2</v>
      </c>
      <c r="AH123" s="230">
        <f t="shared" ca="1" si="714"/>
        <v>2</v>
      </c>
      <c r="AI123" s="87">
        <f t="shared" ca="1" si="715"/>
        <v>2</v>
      </c>
      <c r="AJ123" s="87">
        <f ca="1">INDEX(CHOOSE($N123,DataAutumn!i.AdultDrys,DataWinter!i.AdultDrys,DataSpring!i.AdultDrys),1,$T123)</f>
        <v>1</v>
      </c>
      <c r="AK123" s="230">
        <f t="shared" ca="1" si="600"/>
        <v>2</v>
      </c>
      <c r="AL123" s="535" cm="1">
        <f t="array" aca="1" ref="AL123" ca="1">INDEX(AL$13:AL122,$B123+1,1)</f>
        <v>0</v>
      </c>
      <c r="AM123" s="535" cm="1">
        <f t="array" aca="1" ref="AM123" ca="1">INDEX(AM$13:AM122,$B123+1,1)</f>
        <v>2</v>
      </c>
      <c r="AN123" s="230">
        <f t="shared" ca="1" si="601"/>
        <v>0</v>
      </c>
      <c r="AO123" s="230">
        <f t="shared" ca="1" si="601"/>
        <v>0</v>
      </c>
      <c r="AP123" s="230">
        <f t="shared" ca="1" si="601"/>
        <v>0</v>
      </c>
      <c r="AQ123" s="111"/>
      <c r="AR123" s="111"/>
      <c r="AS123" s="230">
        <f t="shared" ca="1" si="602"/>
        <v>0</v>
      </c>
      <c r="AT123" s="230">
        <f t="shared" ca="1" si="602"/>
        <v>0</v>
      </c>
      <c r="AU123" s="111"/>
      <c r="AV123" s="111"/>
      <c r="AW123" s="111"/>
      <c r="AX123" s="111"/>
      <c r="AY123" s="111"/>
      <c r="AZ123" s="111"/>
      <c r="BA123" s="312" t="str">
        <f t="shared" ca="1" si="603"/>
        <v>EVTemplate 00006 SE GSW Past     MFM     TOLAut Scan2 GFS RR+01% GP135% WP125% MP140% EL000% Age213 FlkSt_Hgt_-5- LWJ0 LWCJ0 LWCP2 LW2tth2 Emptys_Retain Mdn0 Adult0 (PT_F33N11L11)</v>
      </c>
      <c r="BB123" s="8" t="str">
        <f ca="1">IF(COUNTIF($BA$13:$BA123,$BA123)=1,"-","Dup")</f>
        <v>-</v>
      </c>
      <c r="BC123" s="18"/>
      <c r="BD123" s="535" t="str" cm="1">
        <f t="array" aca="1" ref="BD123" ca="1">INDEX(BD$13:BD122,$B123+1,1)</f>
        <v>-</v>
      </c>
      <c r="BE123" s="535" t="str" cm="1">
        <f t="array" aca="1" ref="BE123" ca="1">INDEX(BE$13:BE122,$B123+1,1)</f>
        <v>-</v>
      </c>
      <c r="BF123" s="535" t="str" cm="1">
        <f t="array" aca="1" ref="BF123" ca="1">INDEX(BF$13:BF122,$B123+1,1)</f>
        <v>-</v>
      </c>
      <c r="BG123" s="535" t="str" cm="1">
        <f t="array" aca="1" ref="BG123" ca="1">INDEX(BG$13:BG122,$B123+1,1)</f>
        <v>-</v>
      </c>
      <c r="BH123" s="535" t="str" cm="1">
        <f t="array" aca="1" ref="BH123" ca="1">INDEX(BH$13:BH122,$B123+1,1)</f>
        <v>-</v>
      </c>
      <c r="BI123" s="535" t="str" cm="1">
        <f t="array" aca="1" ref="BI123" ca="1">INDEX(BI$13:BI122,$B123+1,1)</f>
        <v>-</v>
      </c>
      <c r="BJ123" s="535" t="str" cm="1">
        <f t="array" aca="1" ref="BJ123" ca="1">INDEX(BJ$13:BJ122,$B123+1,1)</f>
        <v>-</v>
      </c>
      <c r="BK123" s="535" t="str" cm="1">
        <f t="array" aca="1" ref="BK123" ca="1">INDEX(BK$13:BK122,$B123+1,1)</f>
        <v>-</v>
      </c>
      <c r="BL123" s="535" t="str" cm="1">
        <f t="array" aca="1" ref="BL123" ca="1">INDEX(BL$13:BL122,$B123+1,1)</f>
        <v>-</v>
      </c>
      <c r="BM123" s="18"/>
      <c r="BN123" s="411" t="b">
        <f t="shared" ca="1" si="604"/>
        <v>1</v>
      </c>
      <c r="BO123" s="411" t="str">
        <f t="shared" ca="1" si="604"/>
        <v>-</v>
      </c>
      <c r="BP123" s="411" t="b">
        <f t="shared" ca="1" si="604"/>
        <v>0</v>
      </c>
      <c r="BQ123" s="411" t="str">
        <f t="shared" ca="1" si="604"/>
        <v>-</v>
      </c>
      <c r="BR123" s="411" t="str">
        <f t="shared" ca="1" si="604"/>
        <v>-</v>
      </c>
      <c r="BS123" s="411" t="str">
        <f t="shared" ca="1" si="604"/>
        <v>-</v>
      </c>
      <c r="BT123" s="411" t="str">
        <f t="shared" ca="1" si="604"/>
        <v>-</v>
      </c>
      <c r="BU123" s="411" t="str">
        <f t="shared" ca="1" si="604"/>
        <v>-</v>
      </c>
      <c r="BV123" s="411" t="str">
        <f t="shared" ca="1" si="604"/>
        <v>-</v>
      </c>
      <c r="BW123" s="411" t="str">
        <f t="shared" ca="1" si="604"/>
        <v>-</v>
      </c>
      <c r="BX123" s="411" t="str">
        <f t="shared" ca="1" si="604"/>
        <v>-</v>
      </c>
      <c r="BY123" s="411" t="str">
        <f t="shared" ca="1" si="604"/>
        <v>-</v>
      </c>
      <c r="BZ123" s="411" t="b">
        <f t="shared" ca="1" si="604"/>
        <v>0</v>
      </c>
      <c r="CA123" s="87">
        <f t="shared" ca="1" si="604"/>
        <v>0</v>
      </c>
      <c r="CB123" s="535" t="str" cm="1">
        <f t="array" aca="1" ref="CB123" ca="1">INDEX(CB$13:CB122,$B123+1,1)</f>
        <v>-</v>
      </c>
      <c r="CC123" s="535" t="str" cm="1">
        <f t="array" aca="1" ref="CC123" ca="1">INDEX(CC$13:CC122,$B123+1,1)</f>
        <v>-</v>
      </c>
      <c r="CD123" s="535" t="str" cm="1">
        <f t="array" aca="1" ref="CD123" ca="1">INDEX(CD$13:CD122,$B123+1,1)</f>
        <v>-</v>
      </c>
      <c r="CE123" s="535" t="b" cm="1">
        <f t="array" aca="1" ref="CE123" ca="1">INDEX(CE$13:CE122,$B123+1,1)</f>
        <v>1</v>
      </c>
      <c r="CF123" s="18"/>
      <c r="CG123" s="535" t="str" cm="1">
        <f t="array" aca="1" ref="CG123" ca="1">INDEX(CG$13:CG122,$B123+1,1)</f>
        <v>-</v>
      </c>
      <c r="CH123" s="411" t="str">
        <f t="shared" ca="1" si="605"/>
        <v>-</v>
      </c>
      <c r="CI123" s="411">
        <f t="shared" ca="1" si="606"/>
        <v>1</v>
      </c>
      <c r="CJ123" s="411">
        <f t="shared" ca="1" si="606"/>
        <v>1</v>
      </c>
      <c r="CK123" s="535" t="str" cm="1">
        <f t="array" aca="1" ref="CK123" ca="1">INDEX(CK$13:CK122,$B123+1,1)</f>
        <v>-</v>
      </c>
      <c r="CL123" s="535" t="str" cm="1">
        <f t="array" aca="1" ref="CL123" ca="1">INDEX(CL$13:CL122,$B123+1,1)</f>
        <v>-</v>
      </c>
      <c r="CM123" s="535" t="str" cm="1">
        <f t="array" aca="1" ref="CM123" ca="1">INDEX(CM$13:CM122,$B123+1,1)</f>
        <v>-</v>
      </c>
      <c r="CN123" s="411" t="str">
        <f t="shared" ca="1" si="607"/>
        <v>-</v>
      </c>
      <c r="CO123" s="411">
        <f t="shared" ca="1" si="608"/>
        <v>1</v>
      </c>
      <c r="CP123" s="411">
        <f t="shared" ca="1" si="608"/>
        <v>1</v>
      </c>
      <c r="CQ123" s="535" t="str" cm="1">
        <f t="array" aca="1" ref="CQ123" ca="1">INDEX(CQ$13:CQ122,$B123+1,1)</f>
        <v>-</v>
      </c>
      <c r="CR123" s="411" t="str">
        <f t="shared" ca="1" si="609"/>
        <v>-</v>
      </c>
      <c r="CS123" s="411">
        <f t="shared" ca="1" si="610"/>
        <v>1</v>
      </c>
      <c r="CT123" s="535" t="str" cm="1">
        <f t="array" aca="1" ref="CT123" ca="1">INDEX(CT$13:CT122,$B123+1,1)</f>
        <v>-</v>
      </c>
      <c r="CU123" s="535" t="str" cm="1">
        <f t="array" aca="1" ref="CU123" ca="1">INDEX(CU$13:CU122,$B123+1,1)</f>
        <v>-</v>
      </c>
      <c r="CV123" s="411">
        <f t="shared" ca="1" si="611"/>
        <v>1</v>
      </c>
      <c r="CW123" s="535" t="str" cm="1">
        <f t="array" aca="1" ref="CW123" ca="1">INDEX(CW$13:CW122,$B123+1,1)</f>
        <v>-</v>
      </c>
      <c r="CX123" s="411" t="str">
        <f t="shared" ca="1" si="612"/>
        <v>-</v>
      </c>
      <c r="CY123" s="411">
        <f t="shared" ca="1" si="613"/>
        <v>1</v>
      </c>
      <c r="CZ123" s="411">
        <f t="shared" ca="1" si="613"/>
        <v>1</v>
      </c>
      <c r="DA123" s="535" cm="1">
        <f t="array" aca="1" ref="DA123" ca="1">INDEX(DA$13:DA122,$B123+1,1)</f>
        <v>720</v>
      </c>
      <c r="DB123" s="535" cm="1">
        <f t="array" aca="1" ref="DB123" ca="1">INDEX(DB$13:DB122,$B123+1,1)</f>
        <v>720</v>
      </c>
      <c r="DC123" s="18"/>
      <c r="DD123" s="535" t="b" cm="1">
        <f t="array" aca="1" ref="DD123" ca="1">INDEX(DD$13:DD122,$B123+1,1)</f>
        <v>1</v>
      </c>
      <c r="DE123" s="535" t="b" cm="1">
        <f t="array" aca="1" ref="DE123" ca="1">INDEX(DE$13:DE122,$B123+1,1)</f>
        <v>1</v>
      </c>
      <c r="DF123" s="535" t="b" cm="1">
        <f t="array" aca="1" ref="DF123" ca="1">INDEX(DF$13:DF122,$B123+1,1)</f>
        <v>1</v>
      </c>
      <c r="DG123" s="87">
        <f t="shared" ca="1" si="614"/>
        <v>0</v>
      </c>
      <c r="DH123" s="804" cm="1">
        <f t="array" aca="1" ref="DH123" ca="1">VALUE(IFERROR(VALUE($K123),0) &amp; _xlfn.SWITCH($CD123,"-",4,$CD123) &amp; $L123 &amp; $T123 &amp; "00" &amp; $N123 &amp; $AK123 &amp; $R123 &amp; _xlfn.SWITCH($AM123,3,1,$AM123) &amp; _xlfn.SWITCH($M123,4,0,$M123) &amp; _xlfn.SWITCH($AD123,6,1,$AD123))</f>
        <v>142200123201</v>
      </c>
      <c r="DI123" s="535" cm="1">
        <f t="array" aca="1" ref="DI123" ca="1">INDEX(DI$13:DI122,$B123+1,1)</f>
        <v>1</v>
      </c>
      <c r="DJ123" s="535" cm="1">
        <f t="array" aca="1" ref="DJ123" ca="1">INDEX(DJ$13:DJ122,$B123+1,1)</f>
        <v>1</v>
      </c>
      <c r="DK123" s="411">
        <f t="shared" ca="1" si="615"/>
        <v>1</v>
      </c>
      <c r="DL123" s="411">
        <f t="shared" ca="1" si="615"/>
        <v>60</v>
      </c>
      <c r="DM123" s="411" t="str">
        <f t="shared" ca="1" si="615"/>
        <v>-</v>
      </c>
      <c r="DN123" s="411" t="str">
        <f t="shared" ca="1" si="615"/>
        <v>-</v>
      </c>
      <c r="DO123" s="411" t="str">
        <f t="shared" ca="1" si="615"/>
        <v>-</v>
      </c>
      <c r="DP123" s="411" t="str">
        <f t="shared" ca="1" si="615"/>
        <v>-</v>
      </c>
      <c r="DQ123" s="411" t="b">
        <f t="shared" ca="1" si="616"/>
        <v>0</v>
      </c>
      <c r="DR123" s="411" t="str">
        <f t="shared" ca="1" si="617"/>
        <v>-</v>
      </c>
      <c r="DS123" s="411" t="str">
        <f t="shared" ca="1" si="617"/>
        <v>-</v>
      </c>
      <c r="DT123" s="411" t="str">
        <f t="shared" ca="1" si="617"/>
        <v>-</v>
      </c>
      <c r="DU123" s="411" t="str">
        <f t="shared" ca="1" si="617"/>
        <v>-</v>
      </c>
      <c r="DV123" s="411">
        <f t="shared" ca="1" si="617"/>
        <v>500</v>
      </c>
      <c r="DW123" s="411">
        <f t="shared" ca="1" si="617"/>
        <v>500</v>
      </c>
      <c r="DX123" s="411" t="str">
        <f t="shared" ca="1" si="617"/>
        <v>-</v>
      </c>
      <c r="DY123" s="411" t="str">
        <f t="shared" ca="1" si="617"/>
        <v>-</v>
      </c>
      <c r="DZ123" s="411" t="str">
        <f t="shared" ca="1" si="617"/>
        <v>-</v>
      </c>
      <c r="EA123" s="535" cm="1">
        <f t="array" aca="1" ref="EA123" ca="1">INDEX(EA$13:EA122,$B123+1,1)</f>
        <v>0</v>
      </c>
      <c r="EB123" s="535" cm="1">
        <f t="array" aca="1" ref="EB123" ca="1">INDEX(EB$13:EB122,$B123+1,1)</f>
        <v>999999</v>
      </c>
      <c r="EC123" s="535" cm="1">
        <f t="array" aca="1" ref="EC123" ca="1">INDEX(EC$13:EC122,$B123+1,1)</f>
        <v>999999</v>
      </c>
      <c r="ED123" s="535" cm="1">
        <f t="array" aca="1" ref="ED123" ca="1">INDEX(ED$13:ED122,$B123+1,1)</f>
        <v>999999</v>
      </c>
      <c r="EE123" s="535" cm="1">
        <f t="array" aca="1" ref="EE123" ca="1">INDEX(EE$13:EE122,$B123+1,1)</f>
        <v>999999</v>
      </c>
      <c r="EF123" s="535" cm="1">
        <f t="array" aca="1" ref="EF123" ca="1">INDEX(EF$13:EF122,$B123+1,1)</f>
        <v>999999</v>
      </c>
      <c r="EG123" s="535" cm="1">
        <f t="array" aca="1" ref="EG123" ca="1">INDEX(EG$13:EG122,$B123+1,1)</f>
        <v>999999</v>
      </c>
      <c r="EH123" s="535" cm="1">
        <f t="array" aca="1" ref="EH123" ca="1">INDEX(EH$13:EH122,$B123+1,1)</f>
        <v>999999</v>
      </c>
      <c r="EI123" s="535" cm="1">
        <f t="array" aca="1" ref="EI123" ca="1">INDEX(EI$13:EI122,$B123+1,1)</f>
        <v>999999</v>
      </c>
      <c r="EJ123" s="535" cm="1">
        <f t="array" aca="1" ref="EJ123" ca="1">INDEX(EJ$13:EJ122,$B123+1,1)</f>
        <v>999999</v>
      </c>
      <c r="EK123" s="535" cm="1">
        <f t="array" aca="1" ref="EK123" ca="1">INDEX(EK$13:EK122,$B123+1,1)</f>
        <v>999999</v>
      </c>
      <c r="EL123" s="535" cm="1">
        <f t="array" aca="1" ref="EL123" ca="1">INDEX(EL$13:EL122,$B123+1,1)</f>
        <v>999999</v>
      </c>
      <c r="EM123" s="535" cm="1">
        <f t="array" aca="1" ref="EM123" ca="1">INDEX(EM$13:EM122,$B123+1,1)</f>
        <v>999999</v>
      </c>
      <c r="EN123" s="782">
        <f t="shared" ca="1" si="618"/>
        <v>0</v>
      </c>
      <c r="EO123" s="782">
        <f t="shared" ca="1" si="618"/>
        <v>0</v>
      </c>
      <c r="EP123" s="782">
        <f t="shared" ca="1" si="618"/>
        <v>999999</v>
      </c>
      <c r="EQ123" s="800" t="str">
        <f t="shared" ca="1" si="619"/>
        <v>-</v>
      </c>
      <c r="ER123" s="800" t="str">
        <f t="shared" ca="1" si="619"/>
        <v>-</v>
      </c>
      <c r="ES123" s="801" t="str">
        <f t="shared" ca="1" si="620"/>
        <v>-</v>
      </c>
      <c r="ET123" s="802" t="str">
        <f t="shared" ca="1" si="709"/>
        <v>-</v>
      </c>
      <c r="EU123" s="781">
        <f t="shared" ca="1" si="621"/>
        <v>0</v>
      </c>
      <c r="EV123" s="779">
        <f t="shared" ca="1" si="622"/>
        <v>999999</v>
      </c>
      <c r="EW123" s="780">
        <f t="shared" ca="1" si="623"/>
        <v>0</v>
      </c>
      <c r="EX123" s="727" cm="1">
        <f t="array" aca="1" ref="EX123" ca="1">INDEX(i.ELMated,$AB123+1,1)</f>
        <v>0</v>
      </c>
      <c r="EY123" s="728" cm="1">
        <f t="array" aca="1" ref="EY123" ca="1">INDEX(i.ELMatedEst,$AA123+1,$T123)</f>
        <v>0</v>
      </c>
      <c r="EZ123" s="535" t="str" cm="1">
        <f t="array" aca="1" ref="EZ123" ca="1">INDEX(EZ$13:EZ122,$B123+1,1)</f>
        <v>-</v>
      </c>
      <c r="FA123" s="535" t="str" cm="1">
        <f t="array" aca="1" ref="FA123" ca="1">INDEX(FA$13:FA122,$B123+1,1)</f>
        <v>-</v>
      </c>
      <c r="FB123" s="664">
        <f t="shared" ca="1" si="624"/>
        <v>0</v>
      </c>
      <c r="FC123" s="666">
        <f t="shared" ca="1" si="625"/>
        <v>5.0000000000000001E-3</v>
      </c>
      <c r="FD123" s="191">
        <f t="shared" ca="1" si="712"/>
        <v>0.95</v>
      </c>
      <c r="FE123" s="667">
        <f t="shared" ca="1" si="626"/>
        <v>0.12</v>
      </c>
      <c r="FF123" s="667">
        <f ca="1">INDEX(CHOOSE($N123,DataAutumn!i.EL_PropnSold,DataWinter!i.EL_PropnSold,DataSpring!i.EL_PropnSold),$AI123,$T123)*INDEX(i.ELMatedEst,$AB123+1,$T123)*i.dAdultRR_ELPropSold
+INDEX(i.dryman,($AJ123-1)*4+$AI123,FF$7)</f>
        <v>0</v>
      </c>
      <c r="FG123" s="667">
        <f ca="1">INDEX(CHOOSE($N123,DataAutumn!i.EL_PropnSold,DataWinter!i.EL_PropnSold,DataSpring!i.EL_PropnSold),$AI123,$T123)*INDEX(i.ELMatedEst,$AB123+1,$T123)*i.dAdultRR_ELPropSold
+INDEX(i.dryman,($AJ123-1)*4+$AI123,FG$7)</f>
        <v>3.125E-2</v>
      </c>
      <c r="FH123" s="667">
        <f ca="1">INDEX(CHOOSE($N123,DataAutumn!i.EL_PropnSold,DataWinter!i.EL_PropnSold,DataSpring!i.EL_PropnSold),$AI123,$T123)*INDEX(i.ELMatedEst,$AB123+1,$T123)*i.dAdultRR_ELPropSold
+INDEX(i.dryman,($AJ123-1)*4+$AI123,FH$7)</f>
        <v>3.125E-2</v>
      </c>
      <c r="FI123" s="667">
        <f ca="1">INDEX(CHOOSE($N123,DataAutumn!i.EL_PropnSold,DataWinter!i.EL_PropnSold,DataSpring!i.EL_PropnSold),$AI123,$T123)*INDEX(i.ELMatedEst,$AB123+1,$T123)*i.dAdultRR_ELPropSold
+INDEX(i.dryman,($AJ123-1)*4+$AI123,FI$7)</f>
        <v>3.125E-2</v>
      </c>
      <c r="FJ123" s="668">
        <f ca="1">INDEX(CHOOSE($N123,DataAutumn!i.EL_PropnSold,DataWinter!i.EL_PropnSold,DataSpring!i.EL_PropnSold),$AI123,$T123)*INDEX(i.ELMatedEst,$AB123+1,$T123)*i.dAdultLSurv_ELPropSold</f>
        <v>0</v>
      </c>
      <c r="FK123" s="666" t="b">
        <f t="shared" ca="1" si="627"/>
        <v>0</v>
      </c>
      <c r="FL123" s="666" t="b">
        <f t="shared" ca="1" si="627"/>
        <v>0</v>
      </c>
      <c r="FM123" s="716" t="b">
        <f t="shared" ca="1" si="628"/>
        <v>1</v>
      </c>
      <c r="FN123" s="666" t="b">
        <f t="shared" ca="1" si="629"/>
        <v>0</v>
      </c>
      <c r="FO123" s="668">
        <f t="shared" ca="1" si="630"/>
        <v>1</v>
      </c>
      <c r="FP123" s="669">
        <f t="shared" ca="1" si="631"/>
        <v>0</v>
      </c>
      <c r="FQ123" s="670" t="b">
        <f t="shared" ca="1" si="632"/>
        <v>0</v>
      </c>
      <c r="FR123" s="665" t="b">
        <f t="shared" ca="1" si="633"/>
        <v>1</v>
      </c>
      <c r="FS123" s="411" t="b">
        <f t="shared" ca="1" si="633"/>
        <v>0</v>
      </c>
      <c r="FT123" s="411" t="b">
        <f t="shared" ca="1" si="633"/>
        <v>0</v>
      </c>
      <c r="FU123" s="87">
        <f t="shared" ca="1" si="634"/>
        <v>2</v>
      </c>
      <c r="FV123" s="87">
        <f t="shared" ca="1" si="634"/>
        <v>2</v>
      </c>
      <c r="FW123" s="411">
        <f t="shared" ca="1" si="635"/>
        <v>1.25</v>
      </c>
      <c r="FX123" s="411">
        <f t="shared" ca="1" si="636"/>
        <v>1.4</v>
      </c>
      <c r="FY123" s="411">
        <f t="shared" ca="1" si="636"/>
        <v>1.4</v>
      </c>
      <c r="FZ123" s="411">
        <f t="shared" ca="1" si="637"/>
        <v>1.35</v>
      </c>
      <c r="GA123" s="411">
        <f t="shared" ca="1" si="638"/>
        <v>0.35</v>
      </c>
      <c r="GB123" s="411" t="b">
        <f t="shared" ca="1" si="638"/>
        <v>1</v>
      </c>
      <c r="GC123" s="411" t="b">
        <f t="shared" ca="1" si="638"/>
        <v>0</v>
      </c>
      <c r="GD123" s="411" t="b">
        <f t="shared" ca="1" si="638"/>
        <v>0</v>
      </c>
      <c r="GE123" s="411" t="b">
        <f t="shared" ca="1" si="638"/>
        <v>0</v>
      </c>
      <c r="GF123" s="87">
        <f t="shared" ca="1" si="639"/>
        <v>1</v>
      </c>
      <c r="GG123" s="87">
        <f t="shared" ca="1" si="639"/>
        <v>1</v>
      </c>
      <c r="GH123" s="87">
        <f t="shared" ca="1" si="639"/>
        <v>1</v>
      </c>
      <c r="GI123" s="87">
        <f t="shared" ca="1" si="639"/>
        <v>1</v>
      </c>
      <c r="GJ123" s="87">
        <f t="shared" ca="1" si="639"/>
        <v>1</v>
      </c>
      <c r="GK123" s="87">
        <f t="shared" ca="1" si="639"/>
        <v>1</v>
      </c>
      <c r="GL123" s="87">
        <f t="shared" ca="1" si="639"/>
        <v>1</v>
      </c>
      <c r="GM123" s="87">
        <f t="shared" ca="1" si="639"/>
        <v>1</v>
      </c>
      <c r="GN123" s="411" cm="1">
        <f t="array" aca="1" ref="GN123" ca="1">INDEX(i.dse_type,1,$L123)</f>
        <v>0</v>
      </c>
      <c r="GO123" s="535" t="str" cm="1">
        <f t="array" aca="1" ref="GO123" ca="1">INDEX(GO$13:GO122,$B123+1,1)</f>
        <v>-</v>
      </c>
      <c r="GP123" s="535" t="str" cm="1">
        <f t="array" aca="1" ref="GP123" ca="1">INDEX(GP$13:GP122,$B123+1,1)</f>
        <v>-</v>
      </c>
      <c r="GQ123" s="535" t="str" cm="1">
        <f t="array" aca="1" ref="GQ123" ca="1">INDEX(GQ$13:GQ122,$B123+1,1)</f>
        <v>-</v>
      </c>
      <c r="GR123" s="18"/>
      <c r="GS123" s="535" t="str" cm="1">
        <f t="array" aca="1" ref="GS123" ca="1">INDEX(GS$13:GS122,$B123+1,1)</f>
        <v>-</v>
      </c>
      <c r="GT123" s="535" t="str" cm="1">
        <f t="array" aca="1" ref="GT123" ca="1">INDEX(GT$13:GT122,$B123+1,1)</f>
        <v>-</v>
      </c>
      <c r="GU123" s="535" t="str" cm="1">
        <f t="array" aca="1" ref="GU123" ca="1">INDEX(GU$13:GU122,$B123+1,1)</f>
        <v>-</v>
      </c>
      <c r="GV123" s="411">
        <f t="shared" ca="1" si="640"/>
        <v>0</v>
      </c>
      <c r="GW123" s="535" t="str" cm="1">
        <f t="array" aca="1" ref="GW123" ca="1">INDEX(GW$13:GW122,$B123+1,1)</f>
        <v>-</v>
      </c>
      <c r="GX123" s="535" cm="1">
        <f t="array" aca="1" ref="GX123" ca="1">INDEX(GX$13:GX122,$B123+1,1)</f>
        <v>1</v>
      </c>
      <c r="GY123" s="535" cm="1">
        <f t="array" aca="1" ref="GY123" ca="1">INDEX(GY$13:GY122,$B123+1,1)</f>
        <v>1</v>
      </c>
      <c r="GZ123" s="535" t="str" cm="1">
        <f t="array" aca="1" ref="GZ123" ca="1">INDEX(GZ$13:GZ122,$B123+1,1)</f>
        <v>-</v>
      </c>
      <c r="HA123" s="535" t="str" cm="1">
        <f t="array" aca="1" ref="HA123" ca="1">INDEX(HA$13:HA122,$B123+1,1)</f>
        <v>-</v>
      </c>
      <c r="HB123" s="535" t="str" cm="1">
        <f t="array" aca="1" ref="HB123" ca="1">INDEX(HB$13:HB122,$B123+1,1)</f>
        <v>-</v>
      </c>
      <c r="HC123" s="535" t="str" cm="1">
        <f t="array" aca="1" ref="HC123" ca="1">INDEX(HC$13:HC122,$B123+1,1)</f>
        <v>-</v>
      </c>
      <c r="HD123" s="535" t="str" cm="1">
        <f t="array" aca="1" ref="HD123" ca="1">INDEX(HD$13:HD122,$B123+1,1)</f>
        <v>-</v>
      </c>
      <c r="HE123" s="535" t="str" cm="1">
        <f t="array" aca="1" ref="HE123" ca="1">INDEX(HE$13:HE122,$B123+1,1)</f>
        <v>-</v>
      </c>
      <c r="HF123" s="535" t="str" cm="1">
        <f t="array" aca="1" ref="HF123" ca="1">INDEX(HF$13:HF122,$B123+1,1)</f>
        <v>-</v>
      </c>
      <c r="HG123" s="535" t="str" cm="1">
        <f t="array" aca="1" ref="HG123" ca="1">INDEX(HG$13:HG122,$B123+1,1)</f>
        <v>-</v>
      </c>
      <c r="HH123" s="535" t="str" cm="1">
        <f t="array" aca="1" ref="HH123" ca="1">INDEX(HH$13:HH122,$B123+1,1)</f>
        <v>-</v>
      </c>
      <c r="HI123" s="535" t="str" cm="1">
        <f t="array" aca="1" ref="HI123" ca="1">INDEX(HI$13:HI122,$B123+1,1)</f>
        <v>-</v>
      </c>
      <c r="HJ123" s="535" t="str" cm="1">
        <f t="array" aca="1" ref="HJ123" ca="1">INDEX(HJ$13:HJ122,$B123+1,1)</f>
        <v>-</v>
      </c>
      <c r="HK123" s="535" t="str" cm="1">
        <f t="array" aca="1" ref="HK123" ca="1">INDEX(HK$13:HK122,$B123+1,1)</f>
        <v>-</v>
      </c>
      <c r="HL123" s="535" t="str" cm="1">
        <f t="array" aca="1" ref="HL123" ca="1">INDEX(HL$13:HL122,$B123+1,1)</f>
        <v>-</v>
      </c>
      <c r="HM123" s="535" t="str" cm="1">
        <f t="array" aca="1" ref="HM123" ca="1">INDEX(HM$13:HM122,$B123+1,1)</f>
        <v>-</v>
      </c>
      <c r="HN123" s="535" t="str" cm="1">
        <f t="array" aca="1" ref="HN123" ca="1">INDEX(HN$13:HN122,$B123+1,1)</f>
        <v>-</v>
      </c>
      <c r="HO123" s="535" t="str" cm="1">
        <f t="array" aca="1" ref="HO123" ca="1">INDEX(HO$13:HO122,$B123+1,1)</f>
        <v>-</v>
      </c>
      <c r="HP123" s="535" t="str" cm="1">
        <f t="array" aca="1" ref="HP123" ca="1">INDEX(HP$13:HP122,$B123+1,1)</f>
        <v>-</v>
      </c>
      <c r="HQ123" s="535" t="str" cm="1">
        <f t="array" aca="1" ref="HQ123" ca="1">INDEX(HQ$13:HQ122,$B123+1,1)</f>
        <v>-</v>
      </c>
      <c r="HR123" s="535" t="str" cm="1">
        <f t="array" aca="1" ref="HR123" ca="1">INDEX(HR$13:HR122,$B123+1,1)</f>
        <v>-</v>
      </c>
      <c r="HS123" s="535" t="str" cm="1">
        <f t="array" aca="1" ref="HS123" ca="1">INDEX(HS$13:HS122,$B123+1,1)</f>
        <v>-</v>
      </c>
      <c r="HT123" s="535" t="str" cm="1">
        <f t="array" aca="1" ref="HT123" ca="1">INDEX(HT$13:HT122,$B123+1,1)</f>
        <v>-</v>
      </c>
      <c r="HU123" s="535" cm="1">
        <f t="array" aca="1" ref="HU123" ca="1">INDEX(HU$13:HU122,$B123+1,1)</f>
        <v>0</v>
      </c>
      <c r="HV123" s="535" t="str" cm="1">
        <f t="array" aca="1" ref="HV123" ca="1">INDEX(HV$13:HV122,$B123+1,1)</f>
        <v>-</v>
      </c>
      <c r="HW123" s="535" cm="1">
        <f t="array" aca="1" ref="HW123" ca="1">INDEX(HW$13:HW122,$B123+1,1)</f>
        <v>1</v>
      </c>
      <c r="HX123" s="727">
        <f t="shared" ca="1" si="641"/>
        <v>0</v>
      </c>
      <c r="HY123" s="727">
        <f t="shared" ca="1" si="641"/>
        <v>0</v>
      </c>
      <c r="HZ123" s="727">
        <f t="shared" ca="1" si="641"/>
        <v>0</v>
      </c>
      <c r="IA123" s="727">
        <f t="shared" ca="1" si="641"/>
        <v>0</v>
      </c>
      <c r="IB123" s="727">
        <f t="shared" ca="1" si="641"/>
        <v>0</v>
      </c>
      <c r="IC123" s="727">
        <f t="shared" ca="1" si="641"/>
        <v>0</v>
      </c>
      <c r="ID123" s="535" cm="1">
        <f t="array" aca="1" ref="ID123" ca="1">INDEX(ID$13:ID122,$B123+1,1)</f>
        <v>0</v>
      </c>
      <c r="IE123" s="727">
        <f t="shared" ca="1" si="642"/>
        <v>1</v>
      </c>
      <c r="IF123" s="727">
        <f t="shared" ca="1" si="642"/>
        <v>0</v>
      </c>
      <c r="IG123" s="727">
        <f t="shared" ca="1" si="642"/>
        <v>0</v>
      </c>
      <c r="IH123" s="727">
        <f t="shared" ca="1" si="642"/>
        <v>0</v>
      </c>
      <c r="II123" s="535" cm="1">
        <f t="array" aca="1" ref="II123" ca="1">INDEX(II$13:II122,$B123+1,1)</f>
        <v>0</v>
      </c>
      <c r="IJ123" s="727">
        <f t="shared" ca="1" si="643"/>
        <v>0</v>
      </c>
      <c r="IK123" s="18"/>
      <c r="IL123" s="535" t="str" cm="1">
        <f t="array" aca="1" ref="IL123" ca="1">INDEX(IL$13:IL122,$B123+1,1)</f>
        <v>-</v>
      </c>
      <c r="IM123" s="535" t="str" cm="1">
        <f t="array" aca="1" ref="IM123" ca="1">INDEX(IM$13:IM122,$B123+1,1)</f>
        <v>-</v>
      </c>
      <c r="IN123" s="535" t="str" cm="1">
        <f t="array" aca="1" ref="IN123" ca="1">INDEX(IN$13:IN122,$B123+1,1)</f>
        <v>-</v>
      </c>
      <c r="IO123" s="535" t="str" cm="1">
        <f t="array" aca="1" ref="IO123" ca="1">INDEX(IO$13:IO122,$B123+1,1)</f>
        <v>-</v>
      </c>
      <c r="IP123" s="535" t="str" cm="1">
        <f t="array" aca="1" ref="IP123" ca="1">INDEX(IP$13:IP122,$B123+1,1)</f>
        <v>-</v>
      </c>
      <c r="IQ123" s="535" t="str" cm="1">
        <f t="array" aca="1" ref="IQ123" ca="1">INDEX(IQ$13:IQ122,$B123+1,1)</f>
        <v>-</v>
      </c>
      <c r="IR123" s="535" t="str" cm="1">
        <f t="array" aca="1" ref="IR123" ca="1">INDEX(IR$13:IR122,$B123+1,1)</f>
        <v>-</v>
      </c>
      <c r="IS123" s="535" t="str" cm="1">
        <f t="array" aca="1" ref="IS123" ca="1">INDEX(IS$13:IS122,$B123+1,1)</f>
        <v>-</v>
      </c>
      <c r="IT123" s="535" t="str" cm="1">
        <f t="array" aca="1" ref="IT123" ca="1">INDEX(IT$13:IT122,$B123+1,1)</f>
        <v>-</v>
      </c>
      <c r="IU123" s="535" t="str" cm="1">
        <f t="array" aca="1" ref="IU123" ca="1">INDEX(IU$13:IU122,$B123+1,1)</f>
        <v>-</v>
      </c>
      <c r="IV123" s="535" t="str" cm="1">
        <f t="array" aca="1" ref="IV123" ca="1">INDEX(IV$13:IV122,$B123+1,1)</f>
        <v>-</v>
      </c>
      <c r="IW123" s="535" t="str" cm="1">
        <f t="array" aca="1" ref="IW123" ca="1">INDEX(IW$13:IW122,$B123+1,1)</f>
        <v>-</v>
      </c>
      <c r="IX123" s="535" t="str" cm="1">
        <f t="array" aca="1" ref="IX123" ca="1">INDEX(IX$13:IX122,$B123+1,1)</f>
        <v>-</v>
      </c>
      <c r="IY123" s="535" t="str" cm="1">
        <f t="array" aca="1" ref="IY123" ca="1">INDEX(IY$13:IY122,$B123+1,1)</f>
        <v>-</v>
      </c>
      <c r="IZ123" s="535" t="str" cm="1">
        <f t="array" aca="1" ref="IZ123" ca="1">INDEX(IZ$13:IZ122,$B123+1,1)</f>
        <v>-</v>
      </c>
      <c r="JA123" s="535" t="str" cm="1">
        <f t="array" aca="1" ref="JA123" ca="1">INDEX(JA$13:JA122,$B123+1,1)</f>
        <v>-</v>
      </c>
      <c r="JB123" s="535" cm="1">
        <f t="array" aca="1" ref="JB123" ca="1">INDEX(JB$13:JB122,$B123+1,1)</f>
        <v>0</v>
      </c>
      <c r="JC123" s="535" cm="1">
        <f t="array" aca="1" ref="JC123" ca="1">INDEX(JC$13:JC122,$B123+1,1)</f>
        <v>0</v>
      </c>
      <c r="JD123" s="545" cm="1">
        <f t="array" aca="1" ref="JD123" ca="1">IF(AND($N123=JD$10,$AS123&lt;&gt;0),INDEX(i.LTWFeedLevels,$AS123,12),0)</f>
        <v>0</v>
      </c>
      <c r="JE123" s="630" cm="1">
        <f t="array" aca="1" ref="JE123" ca="1">IF(AND($N123=JE$10,$AT123&lt;&gt;0),INDEX(i.LTWFeedLevels,$AT123,12),0)</f>
        <v>0</v>
      </c>
      <c r="JF123" s="457">
        <f t="shared" ca="1" si="710"/>
        <v>0</v>
      </c>
      <c r="JG123" s="457">
        <f t="shared" ca="1" si="644"/>
        <v>0</v>
      </c>
      <c r="JH123" s="457">
        <f t="shared" ca="1" si="645"/>
        <v>0</v>
      </c>
      <c r="JI123" s="545" cm="1">
        <f t="array" aca="1" ref="JI123" ca="1">IF(AND($N123=JI$10,$AS123&lt;&gt;0),INDEX(i.LTWFeedLevels,$AS123,12),0)</f>
        <v>0</v>
      </c>
      <c r="JJ123" s="630" cm="1">
        <f t="array" aca="1" ref="JJ123" ca="1">IF(AND($N123=JJ$10,$AT123&lt;&gt;0),INDEX(i.LTWFeedLevels,$AT123,12),0)</f>
        <v>0</v>
      </c>
      <c r="JK123" s="457">
        <f t="shared" ca="1" si="646"/>
        <v>0</v>
      </c>
      <c r="JL123" s="457">
        <f t="shared" ca="1" si="647"/>
        <v>0</v>
      </c>
      <c r="JM123" s="457">
        <f t="shared" ca="1" si="648"/>
        <v>0</v>
      </c>
      <c r="JN123" s="545" cm="1">
        <f t="array" aca="1" ref="JN123" ca="1">IF(AND($N123=JN$10,$AS123&lt;&gt;0),INDEX(i.LTWFeedLevels,$AS123,12),0)</f>
        <v>0</v>
      </c>
      <c r="JO123" s="630" cm="1">
        <f t="array" aca="1" ref="JO123" ca="1">IF(AND($N123=JO$10,$AT123&lt;&gt;0),INDEX(i.LTWFeedLevels,$AT123,12),0)</f>
        <v>0</v>
      </c>
      <c r="JP123" s="457">
        <f t="shared" ca="1" si="649"/>
        <v>0</v>
      </c>
      <c r="JQ123" s="457">
        <f t="shared" ca="1" si="650"/>
        <v>0</v>
      </c>
      <c r="JR123" s="457">
        <f t="shared" ca="1" si="651"/>
        <v>0</v>
      </c>
      <c r="JS123" s="189">
        <f t="shared" ca="1" si="652"/>
        <v>0</v>
      </c>
      <c r="JT123" s="189">
        <f t="shared" ca="1" si="652"/>
        <v>0</v>
      </c>
      <c r="JU123" s="189">
        <f t="shared" ca="1" si="652"/>
        <v>2</v>
      </c>
      <c r="JV123" s="189">
        <f t="shared" ca="1" si="652"/>
        <v>-4</v>
      </c>
      <c r="JW123" s="189">
        <f t="shared" ca="1" si="652"/>
        <v>0</v>
      </c>
      <c r="JX123" s="189">
        <f t="shared" ca="1" si="652"/>
        <v>0</v>
      </c>
      <c r="JY123" s="189">
        <f t="shared" ca="1" si="652"/>
        <v>0</v>
      </c>
      <c r="JZ123" s="189">
        <f t="shared" ca="1" si="652"/>
        <v>0</v>
      </c>
      <c r="KA123" s="189">
        <f t="shared" ca="1" si="652"/>
        <v>0</v>
      </c>
      <c r="KB123" s="189">
        <f t="shared" ca="1" si="652"/>
        <v>0</v>
      </c>
      <c r="KC123" s="189">
        <f t="shared" ca="1" si="653"/>
        <v>0</v>
      </c>
      <c r="KD123" s="189">
        <f t="shared" ca="1" si="653"/>
        <v>0</v>
      </c>
      <c r="KE123" s="189">
        <f t="shared" ca="1" si="653"/>
        <v>0</v>
      </c>
      <c r="KF123" s="189">
        <f t="shared" ca="1" si="653"/>
        <v>0</v>
      </c>
      <c r="KG123" s="189">
        <f t="shared" ca="1" si="653"/>
        <v>0</v>
      </c>
      <c r="KH123" s="189">
        <f t="shared" ca="1" si="653"/>
        <v>0</v>
      </c>
      <c r="KI123" s="189">
        <f t="shared" ca="1" si="653"/>
        <v>0</v>
      </c>
      <c r="KJ123" s="189">
        <f t="shared" ca="1" si="653"/>
        <v>0</v>
      </c>
      <c r="KK123" s="189">
        <f t="shared" ca="1" si="653"/>
        <v>0</v>
      </c>
      <c r="KL123" s="189">
        <f t="shared" ca="1" si="653"/>
        <v>0</v>
      </c>
      <c r="KM123" s="189">
        <f t="shared" ca="1" si="654"/>
        <v>0</v>
      </c>
      <c r="KN123" s="189">
        <f t="shared" ca="1" si="654"/>
        <v>0</v>
      </c>
      <c r="KO123" s="189">
        <f t="shared" ca="1" si="654"/>
        <v>0</v>
      </c>
      <c r="KP123" s="189">
        <f t="shared" ca="1" si="654"/>
        <v>0</v>
      </c>
      <c r="KQ123" s="189">
        <f t="shared" ca="1" si="654"/>
        <v>0</v>
      </c>
      <c r="KR123" s="189">
        <f t="shared" ca="1" si="654"/>
        <v>0</v>
      </c>
      <c r="KS123" s="189">
        <f t="shared" ca="1" si="654"/>
        <v>0</v>
      </c>
      <c r="KT123" s="189">
        <f t="shared" ca="1" si="654"/>
        <v>0</v>
      </c>
      <c r="KU123" s="189">
        <f t="shared" ca="1" si="654"/>
        <v>0</v>
      </c>
      <c r="KV123" s="189">
        <f t="shared" ca="1" si="654"/>
        <v>0</v>
      </c>
      <c r="KW123" s="189">
        <f t="shared" ca="1" si="655"/>
        <v>0</v>
      </c>
      <c r="KX123" s="189">
        <f t="shared" ca="1" si="655"/>
        <v>0</v>
      </c>
      <c r="KY123" s="189">
        <f t="shared" ca="1" si="655"/>
        <v>0</v>
      </c>
      <c r="KZ123" s="189">
        <f t="shared" ca="1" si="655"/>
        <v>0</v>
      </c>
      <c r="LA123" s="189">
        <f t="shared" ca="1" si="655"/>
        <v>0</v>
      </c>
      <c r="LB123" s="189">
        <f t="shared" ca="1" si="655"/>
        <v>0</v>
      </c>
      <c r="LC123" s="189">
        <f t="shared" ca="1" si="655"/>
        <v>0</v>
      </c>
      <c r="LD123" s="189">
        <f t="shared" ca="1" si="655"/>
        <v>0</v>
      </c>
      <c r="LE123" s="189">
        <f t="shared" ca="1" si="655"/>
        <v>0</v>
      </c>
      <c r="LF123" s="189">
        <f t="shared" ca="1" si="655"/>
        <v>0</v>
      </c>
      <c r="LG123" s="189">
        <f t="shared" ca="1" si="656"/>
        <v>0</v>
      </c>
      <c r="LH123" s="189">
        <f t="shared" ca="1" si="656"/>
        <v>0</v>
      </c>
      <c r="LI123" s="189">
        <f t="shared" ca="1" si="656"/>
        <v>0</v>
      </c>
      <c r="LJ123" s="189">
        <f t="shared" ca="1" si="656"/>
        <v>0</v>
      </c>
      <c r="LK123" s="189">
        <f t="shared" ca="1" si="656"/>
        <v>0</v>
      </c>
      <c r="LL123" s="189">
        <f t="shared" ca="1" si="656"/>
        <v>0</v>
      </c>
      <c r="LM123" s="189">
        <f t="shared" ca="1" si="656"/>
        <v>0</v>
      </c>
      <c r="LN123" s="189">
        <f t="shared" ca="1" si="656"/>
        <v>0</v>
      </c>
      <c r="LO123" s="189">
        <f t="shared" ca="1" si="656"/>
        <v>0</v>
      </c>
      <c r="LP123" s="189">
        <f t="shared" ca="1" si="656"/>
        <v>0</v>
      </c>
      <c r="LQ123" s="189">
        <f t="shared" ca="1" si="657"/>
        <v>0</v>
      </c>
      <c r="LR123" s="189">
        <f t="shared" ca="1" si="657"/>
        <v>0</v>
      </c>
      <c r="LS123" s="189">
        <f t="shared" ca="1" si="657"/>
        <v>0</v>
      </c>
      <c r="LT123" s="189">
        <f t="shared" ca="1" si="657"/>
        <v>0</v>
      </c>
      <c r="LU123" s="189">
        <f t="shared" ca="1" si="657"/>
        <v>0</v>
      </c>
      <c r="LV123" s="189">
        <f t="shared" ca="1" si="657"/>
        <v>0</v>
      </c>
      <c r="LW123" s="189">
        <f t="shared" ca="1" si="657"/>
        <v>0</v>
      </c>
      <c r="LX123" s="189">
        <f t="shared" ca="1" si="657"/>
        <v>0</v>
      </c>
      <c r="LY123" s="189">
        <f t="shared" ca="1" si="657"/>
        <v>0</v>
      </c>
      <c r="LZ123" s="189">
        <f t="shared" ca="1" si="657"/>
        <v>0</v>
      </c>
      <c r="MA123" s="189">
        <f t="shared" ca="1" si="658"/>
        <v>0</v>
      </c>
      <c r="MB123" s="189">
        <f t="shared" ca="1" si="658"/>
        <v>0</v>
      </c>
      <c r="MC123" s="189">
        <f t="shared" ca="1" si="658"/>
        <v>0</v>
      </c>
      <c r="MD123" s="189">
        <f t="shared" ca="1" si="658"/>
        <v>0</v>
      </c>
      <c r="ME123" s="189">
        <f t="shared" ca="1" si="658"/>
        <v>0</v>
      </c>
      <c r="MF123" s="189">
        <f t="shared" ca="1" si="658"/>
        <v>0</v>
      </c>
      <c r="MG123" s="189">
        <f t="shared" ca="1" si="658"/>
        <v>0</v>
      </c>
      <c r="MH123" s="189">
        <f t="shared" ca="1" si="658"/>
        <v>0</v>
      </c>
      <c r="MI123" s="189">
        <f t="shared" ca="1" si="658"/>
        <v>0</v>
      </c>
      <c r="MJ123" s="189">
        <f t="shared" ca="1" si="658"/>
        <v>0</v>
      </c>
      <c r="MK123" s="189">
        <f t="shared" ca="1" si="658"/>
        <v>0</v>
      </c>
      <c r="ML123" s="189">
        <f t="shared" ca="1" si="658"/>
        <v>0</v>
      </c>
      <c r="MM123" s="557">
        <f t="shared" ca="1" si="659"/>
        <v>0</v>
      </c>
      <c r="MN123" s="557">
        <f t="shared" ca="1" si="659"/>
        <v>0</v>
      </c>
      <c r="MO123" s="557">
        <f t="shared" ca="1" si="659"/>
        <v>0</v>
      </c>
      <c r="MP123" s="557">
        <f t="shared" ca="1" si="659"/>
        <v>0</v>
      </c>
      <c r="MQ123" s="557">
        <f t="shared" ca="1" si="659"/>
        <v>0</v>
      </c>
      <c r="MR123" s="557">
        <f t="shared" ca="1" si="659"/>
        <v>0</v>
      </c>
      <c r="MS123" s="557">
        <f t="shared" ca="1" si="659"/>
        <v>0</v>
      </c>
      <c r="MT123" s="557">
        <f t="shared" ca="1" si="659"/>
        <v>0</v>
      </c>
      <c r="MU123" s="557">
        <f t="shared" ca="1" si="659"/>
        <v>0</v>
      </c>
      <c r="MV123" s="557">
        <f t="shared" ca="1" si="659"/>
        <v>0</v>
      </c>
      <c r="MW123" s="557">
        <f t="shared" ca="1" si="660"/>
        <v>0</v>
      </c>
      <c r="MX123" s="557">
        <f t="shared" ca="1" si="660"/>
        <v>0</v>
      </c>
      <c r="MY123" s="557">
        <f t="shared" ca="1" si="660"/>
        <v>0</v>
      </c>
      <c r="MZ123" s="557">
        <f t="shared" ca="1" si="660"/>
        <v>0</v>
      </c>
      <c r="NA123" s="557">
        <f t="shared" ca="1" si="660"/>
        <v>0</v>
      </c>
      <c r="NB123" s="557">
        <f t="shared" ca="1" si="660"/>
        <v>0</v>
      </c>
      <c r="NC123" s="557">
        <f t="shared" ca="1" si="660"/>
        <v>0</v>
      </c>
      <c r="ND123" s="557">
        <f t="shared" ca="1" si="660"/>
        <v>0</v>
      </c>
      <c r="NE123" s="557">
        <f t="shared" ca="1" si="660"/>
        <v>0</v>
      </c>
      <c r="NF123" s="557">
        <f t="shared" ca="1" si="660"/>
        <v>0</v>
      </c>
      <c r="NG123" s="557">
        <f t="shared" ca="1" si="661"/>
        <v>0</v>
      </c>
      <c r="NH123" s="557">
        <f t="shared" ca="1" si="661"/>
        <v>0</v>
      </c>
      <c r="NI123" s="557">
        <f t="shared" ca="1" si="661"/>
        <v>0</v>
      </c>
      <c r="NJ123" s="557">
        <f t="shared" ca="1" si="661"/>
        <v>0</v>
      </c>
      <c r="NK123" s="557">
        <f t="shared" ca="1" si="661"/>
        <v>0</v>
      </c>
      <c r="NL123" s="557">
        <f t="shared" ca="1" si="661"/>
        <v>0</v>
      </c>
      <c r="NM123" s="557">
        <f t="shared" ca="1" si="661"/>
        <v>0</v>
      </c>
      <c r="NN123" s="557">
        <f t="shared" ca="1" si="661"/>
        <v>0</v>
      </c>
      <c r="NO123" s="557">
        <f t="shared" ca="1" si="661"/>
        <v>0</v>
      </c>
      <c r="NP123" s="557">
        <f t="shared" ca="1" si="661"/>
        <v>0</v>
      </c>
      <c r="NQ123" s="557">
        <f t="shared" ca="1" si="662"/>
        <v>0</v>
      </c>
      <c r="NR123" s="557">
        <f t="shared" ca="1" si="662"/>
        <v>0</v>
      </c>
      <c r="NS123" s="557">
        <f t="shared" ca="1" si="662"/>
        <v>0</v>
      </c>
      <c r="NT123" s="557">
        <f t="shared" ca="1" si="662"/>
        <v>0</v>
      </c>
      <c r="NU123" s="557">
        <f t="shared" ca="1" si="662"/>
        <v>0</v>
      </c>
      <c r="NV123" s="557">
        <f t="shared" ca="1" si="662"/>
        <v>0</v>
      </c>
      <c r="NW123" s="557">
        <f t="shared" ca="1" si="662"/>
        <v>0</v>
      </c>
      <c r="NX123" s="557">
        <f t="shared" ca="1" si="662"/>
        <v>0</v>
      </c>
      <c r="NY123" s="557">
        <f t="shared" ca="1" si="662"/>
        <v>0</v>
      </c>
      <c r="NZ123" s="557">
        <f t="shared" ca="1" si="662"/>
        <v>0</v>
      </c>
      <c r="OA123" s="557">
        <f t="shared" ca="1" si="663"/>
        <v>0</v>
      </c>
      <c r="OB123" s="557">
        <f t="shared" ca="1" si="663"/>
        <v>0</v>
      </c>
      <c r="OC123" s="557">
        <f t="shared" ca="1" si="663"/>
        <v>0</v>
      </c>
      <c r="OD123" s="557">
        <f t="shared" ca="1" si="663"/>
        <v>0</v>
      </c>
      <c r="OE123" s="557">
        <f t="shared" ca="1" si="663"/>
        <v>0</v>
      </c>
      <c r="OF123" s="557">
        <f t="shared" ca="1" si="663"/>
        <v>0</v>
      </c>
      <c r="OG123" s="557">
        <f t="shared" ca="1" si="663"/>
        <v>0</v>
      </c>
      <c r="OH123" s="557">
        <f t="shared" ca="1" si="663"/>
        <v>0</v>
      </c>
      <c r="OI123" s="557">
        <f t="shared" ca="1" si="663"/>
        <v>0</v>
      </c>
      <c r="OJ123" s="557">
        <f t="shared" ca="1" si="663"/>
        <v>0</v>
      </c>
      <c r="OK123" s="557">
        <f t="shared" ca="1" si="664"/>
        <v>0</v>
      </c>
      <c r="OL123" s="557">
        <f t="shared" ca="1" si="664"/>
        <v>0</v>
      </c>
      <c r="OM123" s="557">
        <f t="shared" ca="1" si="664"/>
        <v>0</v>
      </c>
      <c r="ON123" s="557">
        <f t="shared" ca="1" si="664"/>
        <v>0</v>
      </c>
      <c r="OO123" s="557">
        <f t="shared" ca="1" si="664"/>
        <v>0</v>
      </c>
      <c r="OP123" s="557">
        <f t="shared" ca="1" si="664"/>
        <v>0</v>
      </c>
      <c r="OQ123" s="557">
        <f t="shared" ca="1" si="664"/>
        <v>0</v>
      </c>
      <c r="OR123" s="557">
        <f t="shared" ca="1" si="664"/>
        <v>0</v>
      </c>
      <c r="OS123" s="557">
        <f t="shared" ca="1" si="664"/>
        <v>0</v>
      </c>
      <c r="OT123" s="557">
        <f t="shared" ca="1" si="664"/>
        <v>0</v>
      </c>
      <c r="OU123" s="557">
        <f t="shared" ca="1" si="665"/>
        <v>0</v>
      </c>
      <c r="OV123" s="557">
        <f t="shared" ca="1" si="665"/>
        <v>0</v>
      </c>
      <c r="OW123" s="557">
        <f t="shared" ca="1" si="665"/>
        <v>0</v>
      </c>
      <c r="OX123" s="557">
        <f t="shared" ca="1" si="665"/>
        <v>0</v>
      </c>
      <c r="OY123" s="557">
        <f t="shared" ca="1" si="665"/>
        <v>0</v>
      </c>
      <c r="OZ123" s="557">
        <f t="shared" ca="1" si="665"/>
        <v>0</v>
      </c>
      <c r="PA123" s="557">
        <f t="shared" ca="1" si="665"/>
        <v>0</v>
      </c>
      <c r="PB123" s="557">
        <f t="shared" ca="1" si="665"/>
        <v>0</v>
      </c>
      <c r="PC123" s="557">
        <f t="shared" ca="1" si="665"/>
        <v>0</v>
      </c>
      <c r="PD123" s="557">
        <f t="shared" ca="1" si="665"/>
        <v>0</v>
      </c>
      <c r="PE123" s="557">
        <f t="shared" ca="1" si="666"/>
        <v>0</v>
      </c>
      <c r="PF123" s="557">
        <f t="shared" ca="1" si="666"/>
        <v>0</v>
      </c>
      <c r="PG123" s="557">
        <f t="shared" ca="1" si="666"/>
        <v>0</v>
      </c>
      <c r="PH123" s="557">
        <f t="shared" ca="1" si="666"/>
        <v>0</v>
      </c>
      <c r="PI123" s="557">
        <f t="shared" ca="1" si="666"/>
        <v>0</v>
      </c>
      <c r="PJ123" s="557">
        <f t="shared" ca="1" si="666"/>
        <v>0</v>
      </c>
      <c r="PK123" s="557">
        <f t="shared" ca="1" si="666"/>
        <v>0</v>
      </c>
      <c r="PL123" s="557">
        <f t="shared" ca="1" si="666"/>
        <v>0</v>
      </c>
      <c r="PM123" s="557">
        <f t="shared" ca="1" si="666"/>
        <v>0</v>
      </c>
      <c r="PN123" s="557">
        <f t="shared" ca="1" si="666"/>
        <v>0</v>
      </c>
      <c r="PO123" s="557">
        <f t="shared" ca="1" si="667"/>
        <v>0</v>
      </c>
      <c r="PP123" s="557">
        <f t="shared" ca="1" si="667"/>
        <v>0</v>
      </c>
      <c r="PQ123" s="557">
        <f t="shared" ca="1" si="667"/>
        <v>0</v>
      </c>
      <c r="PR123" s="557">
        <f t="shared" ca="1" si="667"/>
        <v>0</v>
      </c>
      <c r="PS123" s="557">
        <f t="shared" ca="1" si="667"/>
        <v>0</v>
      </c>
      <c r="PT123" s="557">
        <f t="shared" ca="1" si="667"/>
        <v>0</v>
      </c>
      <c r="PU123" s="557">
        <f t="shared" ca="1" si="667"/>
        <v>0</v>
      </c>
      <c r="PV123" s="557">
        <f t="shared" ca="1" si="667"/>
        <v>0</v>
      </c>
      <c r="PW123" s="557">
        <f t="shared" ca="1" si="667"/>
        <v>0</v>
      </c>
      <c r="PX123" s="557">
        <f t="shared" ca="1" si="667"/>
        <v>0</v>
      </c>
      <c r="PY123" s="557">
        <f t="shared" ca="1" si="668"/>
        <v>0</v>
      </c>
      <c r="PZ123" s="557">
        <f t="shared" ca="1" si="668"/>
        <v>0</v>
      </c>
      <c r="QA123" s="557">
        <f t="shared" ca="1" si="668"/>
        <v>0</v>
      </c>
      <c r="QB123" s="557">
        <f t="shared" ca="1" si="668"/>
        <v>0</v>
      </c>
      <c r="QC123" s="557">
        <f t="shared" ca="1" si="668"/>
        <v>0</v>
      </c>
      <c r="QD123" s="557">
        <f t="shared" ca="1" si="668"/>
        <v>0</v>
      </c>
      <c r="QE123" s="557">
        <f t="shared" ca="1" si="668"/>
        <v>0</v>
      </c>
      <c r="QF123" s="557">
        <f t="shared" ca="1" si="668"/>
        <v>0</v>
      </c>
      <c r="QG123" s="557">
        <f t="shared" ca="1" si="668"/>
        <v>0</v>
      </c>
      <c r="QH123" s="557">
        <f t="shared" ca="1" si="668"/>
        <v>0</v>
      </c>
      <c r="QI123" s="557">
        <f t="shared" ca="1" si="669"/>
        <v>0</v>
      </c>
      <c r="QJ123" s="557">
        <f t="shared" ca="1" si="669"/>
        <v>0</v>
      </c>
      <c r="QK123" s="557">
        <f t="shared" ca="1" si="669"/>
        <v>0</v>
      </c>
      <c r="QL123" s="557">
        <f t="shared" ca="1" si="669"/>
        <v>0</v>
      </c>
      <c r="QM123" s="557">
        <f t="shared" ca="1" si="669"/>
        <v>0</v>
      </c>
      <c r="QN123" s="557">
        <f t="shared" ca="1" si="669"/>
        <v>0</v>
      </c>
      <c r="QO123" s="557">
        <f t="shared" ca="1" si="669"/>
        <v>0</v>
      </c>
      <c r="QP123" s="557">
        <f t="shared" ca="1" si="669"/>
        <v>0</v>
      </c>
      <c r="QQ123" s="557">
        <f t="shared" ca="1" si="669"/>
        <v>0</v>
      </c>
      <c r="QR123" s="557">
        <f t="shared" ca="1" si="669"/>
        <v>0</v>
      </c>
      <c r="QS123" s="557">
        <f t="shared" ca="1" si="670"/>
        <v>0</v>
      </c>
      <c r="QT123" s="557">
        <f t="shared" ca="1" si="670"/>
        <v>0</v>
      </c>
      <c r="QU123" s="557">
        <f t="shared" ca="1" si="670"/>
        <v>0</v>
      </c>
      <c r="QV123" s="557">
        <f t="shared" ca="1" si="670"/>
        <v>0</v>
      </c>
      <c r="QW123" s="557">
        <f t="shared" ca="1" si="670"/>
        <v>0</v>
      </c>
      <c r="QX123" s="557">
        <f t="shared" ca="1" si="670"/>
        <v>0</v>
      </c>
      <c r="QY123" s="557">
        <f t="shared" ca="1" si="670"/>
        <v>0</v>
      </c>
      <c r="QZ123" s="557">
        <f t="shared" ca="1" si="670"/>
        <v>0</v>
      </c>
      <c r="RA123" s="557">
        <f t="shared" ca="1" si="670"/>
        <v>0</v>
      </c>
      <c r="RB123" s="557">
        <f t="shared" ca="1" si="670"/>
        <v>0</v>
      </c>
      <c r="RC123" s="557">
        <f t="shared" ca="1" si="671"/>
        <v>0</v>
      </c>
      <c r="RD123" s="557">
        <f t="shared" ca="1" si="671"/>
        <v>0</v>
      </c>
      <c r="RE123" s="557">
        <f t="shared" ca="1" si="671"/>
        <v>0</v>
      </c>
      <c r="RF123" s="557">
        <f t="shared" ca="1" si="671"/>
        <v>0</v>
      </c>
      <c r="RG123" s="557">
        <f t="shared" ca="1" si="671"/>
        <v>0</v>
      </c>
      <c r="RH123" s="557">
        <f t="shared" ca="1" si="671"/>
        <v>0</v>
      </c>
      <c r="RI123" s="557">
        <f t="shared" ca="1" si="671"/>
        <v>0</v>
      </c>
      <c r="RJ123" s="557">
        <f t="shared" ca="1" si="671"/>
        <v>0</v>
      </c>
      <c r="RK123" s="557">
        <f t="shared" ca="1" si="671"/>
        <v>0</v>
      </c>
      <c r="RL123" s="557">
        <f t="shared" ca="1" si="671"/>
        <v>0</v>
      </c>
      <c r="RM123" s="557">
        <f t="shared" ca="1" si="672"/>
        <v>0</v>
      </c>
      <c r="RN123" s="557">
        <f t="shared" ca="1" si="672"/>
        <v>0</v>
      </c>
      <c r="RO123" s="557">
        <f t="shared" ca="1" si="672"/>
        <v>0</v>
      </c>
      <c r="RP123" s="557">
        <f t="shared" ca="1" si="672"/>
        <v>0</v>
      </c>
      <c r="RQ123" s="557">
        <f t="shared" ca="1" si="672"/>
        <v>0</v>
      </c>
      <c r="RR123" s="557">
        <f t="shared" ca="1" si="672"/>
        <v>0</v>
      </c>
      <c r="RS123" s="557">
        <f t="shared" ca="1" si="672"/>
        <v>0</v>
      </c>
      <c r="RT123" s="557">
        <f t="shared" ca="1" si="672"/>
        <v>0</v>
      </c>
      <c r="RU123" s="557">
        <f t="shared" ca="1" si="672"/>
        <v>0</v>
      </c>
      <c r="RV123" s="557">
        <f t="shared" ca="1" si="672"/>
        <v>0</v>
      </c>
      <c r="RW123" s="557">
        <f t="shared" ca="1" si="673"/>
        <v>0</v>
      </c>
      <c r="RX123" s="557">
        <f t="shared" ca="1" si="673"/>
        <v>0</v>
      </c>
      <c r="RY123" s="557">
        <f t="shared" ca="1" si="673"/>
        <v>0</v>
      </c>
      <c r="RZ123" s="557">
        <f t="shared" ca="1" si="673"/>
        <v>0</v>
      </c>
      <c r="SA123" s="557">
        <f t="shared" ca="1" si="673"/>
        <v>0</v>
      </c>
      <c r="SB123" s="557">
        <f t="shared" ca="1" si="673"/>
        <v>0</v>
      </c>
      <c r="SC123" s="557">
        <f t="shared" ca="1" si="673"/>
        <v>0</v>
      </c>
      <c r="SD123" s="557">
        <f t="shared" ca="1" si="673"/>
        <v>0</v>
      </c>
      <c r="SE123" s="557">
        <f t="shared" ca="1" si="673"/>
        <v>0</v>
      </c>
      <c r="SF123" s="557">
        <f t="shared" ca="1" si="673"/>
        <v>0</v>
      </c>
      <c r="SG123" s="557">
        <f t="shared" ca="1" si="674"/>
        <v>0</v>
      </c>
      <c r="SH123" s="557">
        <f t="shared" ca="1" si="674"/>
        <v>0</v>
      </c>
      <c r="SI123" s="557">
        <f t="shared" ca="1" si="674"/>
        <v>0</v>
      </c>
      <c r="SJ123" s="557">
        <f t="shared" ca="1" si="674"/>
        <v>0</v>
      </c>
      <c r="SK123" s="557">
        <f t="shared" ca="1" si="674"/>
        <v>0</v>
      </c>
      <c r="SL123" s="557">
        <f t="shared" ca="1" si="674"/>
        <v>0</v>
      </c>
      <c r="SM123" s="557">
        <f t="shared" ca="1" si="674"/>
        <v>0</v>
      </c>
      <c r="SN123" s="557">
        <f t="shared" ca="1" si="674"/>
        <v>0</v>
      </c>
      <c r="SO123" s="557">
        <f t="shared" ca="1" si="674"/>
        <v>0</v>
      </c>
      <c r="SP123" s="557">
        <f t="shared" ca="1" si="674"/>
        <v>0</v>
      </c>
      <c r="SQ123" s="557">
        <f t="shared" ca="1" si="675"/>
        <v>0</v>
      </c>
      <c r="SR123" s="557">
        <f t="shared" ca="1" si="675"/>
        <v>0</v>
      </c>
      <c r="SS123" s="557">
        <f t="shared" ca="1" si="675"/>
        <v>0</v>
      </c>
      <c r="ST123" s="557">
        <f t="shared" ca="1" si="675"/>
        <v>0</v>
      </c>
      <c r="SU123" s="557">
        <f t="shared" ca="1" si="675"/>
        <v>0</v>
      </c>
      <c r="SV123" s="557">
        <f t="shared" ca="1" si="675"/>
        <v>0</v>
      </c>
      <c r="SW123" s="557">
        <f t="shared" ca="1" si="675"/>
        <v>0</v>
      </c>
      <c r="SX123" s="557">
        <f t="shared" ca="1" si="675"/>
        <v>0</v>
      </c>
      <c r="SY123" s="557">
        <f t="shared" ca="1" si="675"/>
        <v>0</v>
      </c>
      <c r="SZ123" s="557">
        <f t="shared" ca="1" si="675"/>
        <v>0</v>
      </c>
      <c r="TA123" s="557">
        <f t="shared" ca="1" si="676"/>
        <v>0</v>
      </c>
      <c r="TB123" s="557">
        <f t="shared" ca="1" si="676"/>
        <v>0</v>
      </c>
      <c r="TC123" s="557">
        <f t="shared" ca="1" si="676"/>
        <v>0</v>
      </c>
      <c r="TD123" s="557">
        <f t="shared" ca="1" si="676"/>
        <v>0</v>
      </c>
      <c r="TE123" s="557">
        <f t="shared" ca="1" si="676"/>
        <v>0</v>
      </c>
      <c r="TF123" s="557">
        <f t="shared" ca="1" si="676"/>
        <v>0</v>
      </c>
      <c r="TG123" s="557">
        <f t="shared" ca="1" si="676"/>
        <v>0</v>
      </c>
      <c r="TH123" s="557">
        <f t="shared" ca="1" si="676"/>
        <v>0</v>
      </c>
      <c r="TI123" s="557">
        <f t="shared" ca="1" si="676"/>
        <v>0</v>
      </c>
      <c r="TJ123" s="557">
        <f t="shared" ca="1" si="676"/>
        <v>0</v>
      </c>
      <c r="TK123" s="557">
        <f t="shared" ca="1" si="677"/>
        <v>0</v>
      </c>
      <c r="TL123" s="557">
        <f t="shared" ca="1" si="677"/>
        <v>0</v>
      </c>
      <c r="TM123" s="557">
        <f t="shared" ca="1" si="677"/>
        <v>0</v>
      </c>
      <c r="TN123" s="557">
        <f t="shared" ca="1" si="677"/>
        <v>0</v>
      </c>
      <c r="TO123" s="557">
        <f t="shared" ca="1" si="677"/>
        <v>0</v>
      </c>
      <c r="TP123" s="557">
        <f t="shared" ca="1" si="677"/>
        <v>0</v>
      </c>
      <c r="TQ123" s="557">
        <f t="shared" ca="1" si="677"/>
        <v>0</v>
      </c>
      <c r="TR123" s="557">
        <f t="shared" ca="1" si="677"/>
        <v>0</v>
      </c>
      <c r="TS123" s="557">
        <f t="shared" ca="1" si="677"/>
        <v>0</v>
      </c>
      <c r="TT123" s="557">
        <f t="shared" ca="1" si="677"/>
        <v>0</v>
      </c>
      <c r="TU123" s="557">
        <f t="shared" ca="1" si="678"/>
        <v>0</v>
      </c>
      <c r="TV123" s="557">
        <f t="shared" ca="1" si="678"/>
        <v>0</v>
      </c>
      <c r="TW123" s="557">
        <f t="shared" ca="1" si="678"/>
        <v>0</v>
      </c>
      <c r="TX123" s="557">
        <f t="shared" ca="1" si="678"/>
        <v>0</v>
      </c>
      <c r="TY123" s="557">
        <f t="shared" ca="1" si="678"/>
        <v>0</v>
      </c>
      <c r="TZ123" s="557">
        <f t="shared" ca="1" si="678"/>
        <v>0</v>
      </c>
      <c r="UA123" s="557">
        <f t="shared" ca="1" si="678"/>
        <v>0</v>
      </c>
      <c r="UB123" s="557">
        <f t="shared" ca="1" si="678"/>
        <v>0</v>
      </c>
      <c r="UC123" s="557">
        <f t="shared" ca="1" si="678"/>
        <v>0</v>
      </c>
      <c r="UD123" s="557">
        <f t="shared" ca="1" si="678"/>
        <v>0</v>
      </c>
      <c r="UE123" s="557">
        <f t="shared" ca="1" si="679"/>
        <v>0</v>
      </c>
      <c r="UF123" s="557">
        <f t="shared" ca="1" si="679"/>
        <v>0</v>
      </c>
      <c r="UG123" s="557">
        <f t="shared" ca="1" si="679"/>
        <v>0</v>
      </c>
      <c r="UH123" s="557">
        <f t="shared" ca="1" si="679"/>
        <v>0</v>
      </c>
      <c r="UI123" s="557">
        <f t="shared" ca="1" si="679"/>
        <v>0</v>
      </c>
      <c r="UJ123" s="557">
        <f t="shared" ca="1" si="679"/>
        <v>0</v>
      </c>
      <c r="UK123" s="557">
        <f t="shared" ca="1" si="679"/>
        <v>0</v>
      </c>
      <c r="UL123" s="557">
        <f t="shared" ca="1" si="679"/>
        <v>0</v>
      </c>
      <c r="UM123" s="557">
        <f t="shared" ca="1" si="679"/>
        <v>0</v>
      </c>
      <c r="UN123" s="557">
        <f t="shared" ca="1" si="679"/>
        <v>0</v>
      </c>
      <c r="UO123" s="557">
        <f t="shared" ca="1" si="680"/>
        <v>0</v>
      </c>
      <c r="UP123" s="557">
        <f t="shared" ca="1" si="680"/>
        <v>0</v>
      </c>
      <c r="UQ123" s="557">
        <f t="shared" ca="1" si="680"/>
        <v>0</v>
      </c>
      <c r="UR123" s="557">
        <f t="shared" ca="1" si="680"/>
        <v>0</v>
      </c>
      <c r="US123" s="557">
        <f t="shared" ca="1" si="680"/>
        <v>0</v>
      </c>
      <c r="UT123" s="557">
        <f t="shared" ca="1" si="680"/>
        <v>0</v>
      </c>
      <c r="UU123" s="557">
        <f t="shared" ca="1" si="680"/>
        <v>0</v>
      </c>
      <c r="UV123" s="557">
        <f t="shared" ca="1" si="680"/>
        <v>0</v>
      </c>
      <c r="UW123" s="557">
        <f t="shared" ca="1" si="680"/>
        <v>0</v>
      </c>
      <c r="UX123" s="557">
        <f t="shared" ca="1" si="680"/>
        <v>0</v>
      </c>
      <c r="UY123" s="557">
        <f t="shared" ca="1" si="681"/>
        <v>0</v>
      </c>
      <c r="UZ123" s="557">
        <f t="shared" ca="1" si="681"/>
        <v>0</v>
      </c>
      <c r="VA123" s="557">
        <f t="shared" ca="1" si="681"/>
        <v>0</v>
      </c>
      <c r="VB123" s="557">
        <f t="shared" ca="1" si="681"/>
        <v>0</v>
      </c>
      <c r="VC123" s="557">
        <f t="shared" ca="1" si="681"/>
        <v>0</v>
      </c>
      <c r="VD123" s="557">
        <f t="shared" ca="1" si="681"/>
        <v>0</v>
      </c>
      <c r="VE123" s="557">
        <f t="shared" ca="1" si="681"/>
        <v>0</v>
      </c>
      <c r="VF123" s="557">
        <f t="shared" ca="1" si="681"/>
        <v>0</v>
      </c>
      <c r="VG123" s="557">
        <f t="shared" ca="1" si="681"/>
        <v>0</v>
      </c>
      <c r="VH123" s="557">
        <f t="shared" ca="1" si="681"/>
        <v>0</v>
      </c>
      <c r="VI123" s="557">
        <f t="shared" ca="1" si="681"/>
        <v>0</v>
      </c>
      <c r="VJ123" s="189">
        <f t="shared" ca="1" si="682"/>
        <v>0</v>
      </c>
      <c r="VK123" s="189">
        <f t="shared" ca="1" si="682"/>
        <v>0</v>
      </c>
      <c r="VL123" s="189">
        <f t="shared" ca="1" si="682"/>
        <v>0</v>
      </c>
      <c r="VM123" s="189">
        <f t="shared" ca="1" si="682"/>
        <v>0</v>
      </c>
      <c r="VN123" s="189">
        <f t="shared" ca="1" si="682"/>
        <v>0</v>
      </c>
      <c r="VO123" s="230">
        <f t="shared" ca="1" si="683"/>
        <v>0</v>
      </c>
      <c r="VP123" s="189">
        <f t="shared" ca="1" si="684"/>
        <v>0</v>
      </c>
      <c r="VQ123" s="189">
        <f t="shared" ca="1" si="684"/>
        <v>0</v>
      </c>
      <c r="VR123" s="189">
        <f t="shared" ca="1" si="684"/>
        <v>0</v>
      </c>
      <c r="VS123" s="189">
        <f t="shared" ca="1" si="684"/>
        <v>0</v>
      </c>
      <c r="VT123" s="189">
        <f t="shared" ca="1" si="684"/>
        <v>0</v>
      </c>
      <c r="VU123" s="230">
        <f t="shared" ca="1" si="685"/>
        <v>0</v>
      </c>
      <c r="VV123" s="231">
        <f t="shared" ca="1" si="686"/>
        <v>0</v>
      </c>
      <c r="VW123" s="231">
        <f t="shared" ca="1" si="686"/>
        <v>0</v>
      </c>
      <c r="VX123" s="231">
        <f t="shared" ca="1" si="686"/>
        <v>0</v>
      </c>
      <c r="VY123" s="231">
        <f t="shared" ca="1" si="686"/>
        <v>0</v>
      </c>
      <c r="VZ123" s="544">
        <f t="shared" ca="1" si="687"/>
        <v>0</v>
      </c>
      <c r="WA123" s="231">
        <f t="shared" ca="1" si="688"/>
        <v>0</v>
      </c>
      <c r="WB123" s="231">
        <f t="shared" ca="1" si="688"/>
        <v>0</v>
      </c>
      <c r="WC123" s="231">
        <f t="shared" ca="1" si="688"/>
        <v>0</v>
      </c>
      <c r="WD123" s="231">
        <f t="shared" ca="1" si="688"/>
        <v>0</v>
      </c>
      <c r="WE123" s="544">
        <f t="shared" ca="1" si="689"/>
        <v>0</v>
      </c>
      <c r="WF123" s="544">
        <f t="shared" ca="1" si="689"/>
        <v>0</v>
      </c>
      <c r="WG123" s="544">
        <f t="shared" ca="1" si="689"/>
        <v>0</v>
      </c>
      <c r="WH123" s="544">
        <f t="shared" ca="1" si="689"/>
        <v>0</v>
      </c>
      <c r="WI123" s="544">
        <f t="shared" ca="1" si="689"/>
        <v>0</v>
      </c>
      <c r="WJ123" s="544">
        <f t="shared" ca="1" si="689"/>
        <v>0</v>
      </c>
      <c r="WK123" s="544">
        <f t="shared" ca="1" si="689"/>
        <v>0</v>
      </c>
      <c r="WL123" s="535" cm="1">
        <f t="array" aca="1" ref="WL123" ca="1">INDEX(WL$13:WL122,$B123+1,1)</f>
        <v>0</v>
      </c>
      <c r="WM123" s="411">
        <f t="shared" ca="1" si="690"/>
        <v>19</v>
      </c>
      <c r="WN123" s="18"/>
      <c r="WO123" s="535" cm="1">
        <f t="array" aca="1" ref="WO123" ca="1">INDEX(WO$13:WO122,$B123+1,1)</f>
        <v>0</v>
      </c>
      <c r="WP123" s="411">
        <f t="shared" si="691"/>
        <v>0</v>
      </c>
      <c r="WQ123" s="535" cm="1">
        <f t="array" aca="1" ref="WQ123" ca="1">INDEX(WQ$13:WQ122,$B123+1,1)</f>
        <v>0</v>
      </c>
      <c r="WR123" s="535" t="str" cm="1">
        <f t="array" aca="1" ref="WR123" ca="1">INDEX(WR$13:WR122,$B123+1,1)</f>
        <v>-</v>
      </c>
      <c r="WS123" s="535" t="str" cm="1">
        <f t="array" aca="1" ref="WS123" ca="1">INDEX(WS$13:WS122,$B123+1,1)</f>
        <v>-</v>
      </c>
      <c r="WT123" s="535" t="str" cm="1">
        <f t="array" aca="1" ref="WT123" ca="1">INDEX(WT$13:WT122,$B123+1,1)</f>
        <v>-</v>
      </c>
      <c r="WU123" s="535" t="str" cm="1">
        <f t="array" aca="1" ref="WU123" ca="1">INDEX(WU$13:WU122,$B123+1,1)</f>
        <v>-</v>
      </c>
      <c r="WV123" s="535" t="str" cm="1">
        <f t="array" aca="1" ref="WV123" ca="1">INDEX(WV$13:WV122,$B123+1,1)</f>
        <v>-</v>
      </c>
      <c r="WW123" s="535" t="str" cm="1">
        <f t="array" aca="1" ref="WW123" ca="1">INDEX(WW$13:WW122,$B123+1,1)</f>
        <v>-</v>
      </c>
      <c r="WX123" s="535" t="str" cm="1">
        <f t="array" aca="1" ref="WX123" ca="1">INDEX(WX$13:WX122,$B123+1,1)</f>
        <v>-</v>
      </c>
      <c r="WY123" s="535" t="str" cm="1">
        <f t="array" aca="1" ref="WY123" ca="1">INDEX(WY$13:WY122,$B123+1,1)</f>
        <v>-</v>
      </c>
      <c r="WZ123" s="535" t="str" cm="1">
        <f t="array" aca="1" ref="WZ123" ca="1">INDEX(WZ$13:WZ122,$B123+1,1)</f>
        <v>-</v>
      </c>
      <c r="XA123" s="535" t="str" cm="1">
        <f t="array" aca="1" ref="XA123" ca="1">INDEX(XA$13:XA122,$B123+1,1)</f>
        <v>-</v>
      </c>
      <c r="XB123" s="535" t="str" cm="1">
        <f t="array" aca="1" ref="XB123" ca="1">INDEX(XB$13:XB122,$B123+1,1)</f>
        <v>-</v>
      </c>
      <c r="XC123" s="535" t="str" cm="1">
        <f t="array" aca="1" ref="XC123" ca="1">INDEX(XC$13:XC122,$B123+1,1)</f>
        <v>-</v>
      </c>
      <c r="XD123" s="535" t="str" cm="1">
        <f t="array" aca="1" ref="XD123" ca="1">INDEX(XD$13:XD122,$B123+1,1)</f>
        <v>-</v>
      </c>
      <c r="XE123" s="535" t="str" cm="1">
        <f t="array" aca="1" ref="XE123" ca="1">INDEX(XE$13:XE122,$B123+1,1)</f>
        <v>-</v>
      </c>
      <c r="XF123" s="535" t="str" cm="1">
        <f t="array" aca="1" ref="XF123" ca="1">INDEX(XF$13:XF122,$B123+1,1)</f>
        <v>-</v>
      </c>
      <c r="XG123" s="535" t="str" cm="1">
        <f t="array" aca="1" ref="XG123" ca="1">INDEX(XG$13:XG122,$B123+1,1)</f>
        <v>-</v>
      </c>
      <c r="XH123" s="18"/>
      <c r="XI123" s="411" t="b">
        <f t="shared" ca="1" si="692"/>
        <v>0</v>
      </c>
      <c r="XJ123" s="411" t="str">
        <f t="shared" ca="1" si="693"/>
        <v>-</v>
      </c>
      <c r="XK123" s="535" t="str" cm="1">
        <f t="array" aca="1" ref="XK123" ca="1">INDEX(XK$13:XK122,$B123+1,1)</f>
        <v>-</v>
      </c>
      <c r="XL123" s="535" t="str" cm="1">
        <f t="array" aca="1" ref="XL123" ca="1">INDEX(XL$13:XL122,$B123+1,1)</f>
        <v>-</v>
      </c>
      <c r="XM123" s="535" t="str" cm="1">
        <f t="array" aca="1" ref="XM123" ca="1">INDEX(XM$13:XM122,$B123+1,1)</f>
        <v>-</v>
      </c>
      <c r="XN123" s="545" cm="1">
        <f t="array" aca="1" ref="XN123" ca="1">INDEX(i.AgeJ,$AD123,1)</f>
        <v>0</v>
      </c>
      <c r="XO123" s="535" t="str" cm="1">
        <f t="array" aca="1" ref="XO123" ca="1">INDEX(XO$13:XO122,$B123+1,1)</f>
        <v>-</v>
      </c>
      <c r="XP123" s="411" t="str">
        <f t="shared" ca="1" si="694"/>
        <v>-</v>
      </c>
      <c r="XQ123" s="411" t="str">
        <f t="shared" ca="1" si="694"/>
        <v>-</v>
      </c>
      <c r="XR123" s="535" t="str" cm="1">
        <f t="array" aca="1" ref="XR123" ca="1">INDEX(XR$13:XR122,$B123+1,1)</f>
        <v>-</v>
      </c>
      <c r="XS123" s="535" t="str" cm="1">
        <f t="array" aca="1" ref="XS123" ca="1">INDEX(XS$13:XS122,$B123+1,1)</f>
        <v>-</v>
      </c>
      <c r="XT123" s="535" t="str" cm="1">
        <f t="array" aca="1" ref="XT123" ca="1">INDEX(XT$13:XT122,$B123+1,1)</f>
        <v>-</v>
      </c>
      <c r="XU123" s="535" t="str" cm="1">
        <f t="array" aca="1" ref="XU123" ca="1">INDEX(XU$13:XU122,$B123+1,1)</f>
        <v>-</v>
      </c>
      <c r="XV123" s="535" t="str" cm="1">
        <f t="array" aca="1" ref="XV123" ca="1">INDEX(XV$13:XV122,$B123+1,1)</f>
        <v>-</v>
      </c>
      <c r="XW123" s="535" t="b" cm="1">
        <f t="array" aca="1" ref="XW123" ca="1">INDEX(XW$13:XW122,$B123+1,1)</f>
        <v>1</v>
      </c>
      <c r="XX123" s="535" t="str" cm="1">
        <f t="array" aca="1" ref="XX123" ca="1">INDEX(XX$13:XX122,$B123+1,1)</f>
        <v>-</v>
      </c>
      <c r="XY123" s="535" cm="1">
        <f t="array" aca="1" ref="XY123" ca="1">INDEX(XY$13:XY122,$B123+1,1)</f>
        <v>0</v>
      </c>
      <c r="XZ123" s="535" cm="1">
        <f t="array" aca="1" ref="XZ123" ca="1">INDEX(XZ$13:XZ122,$B123+1,1)</f>
        <v>0</v>
      </c>
      <c r="YA123" s="535" cm="1">
        <f t="array" aca="1" ref="YA123" ca="1">INDEX(YA$13:YA122,$B123+1,1)</f>
        <v>0</v>
      </c>
      <c r="YB123" s="18"/>
      <c r="YC123" s="411">
        <f t="shared" si="695"/>
        <v>50</v>
      </c>
      <c r="YD123" s="411">
        <f t="shared" si="695"/>
        <v>50</v>
      </c>
      <c r="YE123" s="411">
        <f t="shared" si="695"/>
        <v>50</v>
      </c>
      <c r="YF123" s="411">
        <f t="shared" si="695"/>
        <v>50</v>
      </c>
      <c r="YG123" s="535" cm="1">
        <f t="array" aca="1" ref="YG123" ca="1">INDEX(YG$13:YG122,$B123+1,1)</f>
        <v>1</v>
      </c>
      <c r="YH123" s="535" cm="1">
        <f t="array" aca="1" ref="YH123" ca="1">INDEX(YH$13:YH122,$B123+1,1)</f>
        <v>1</v>
      </c>
      <c r="YI123" s="535" cm="1">
        <f t="array" aca="1" ref="YI123" ca="1">INDEX(YI$13:YI122,$B123+1,1)</f>
        <v>1</v>
      </c>
      <c r="YJ123" s="535" cm="1">
        <f t="array" aca="1" ref="YJ123" ca="1">INDEX(YJ$13:YJ122,$B123+1,1)</f>
        <v>1</v>
      </c>
      <c r="YK123" s="535" t="str" cm="1">
        <f t="array" aca="1" ref="YK123" ca="1">INDEX(YK$13:YK122,$B123+1,1)</f>
        <v>-</v>
      </c>
      <c r="YL123" s="535" cm="1">
        <f t="array" aca="1" ref="YL123" ca="1">INDEX(YL$13:YL122,$B123+1,1)</f>
        <v>4.8811</v>
      </c>
      <c r="YM123" s="535" t="str" cm="1">
        <f t="array" aca="1" ref="YM123" ca="1">INDEX(YM$13:YM122,$B123+1,1)</f>
        <v>-</v>
      </c>
      <c r="YN123" s="535" cm="1">
        <f t="array" aca="1" ref="YN123" ca="1">INDEX(YN$13:YN122,$B123+1,1)</f>
        <v>0</v>
      </c>
      <c r="YO123" s="535" t="str" cm="1">
        <f t="array" aca="1" ref="YO123" ca="1">INDEX(YO$13:YO122,$B123+1,1)</f>
        <v>-</v>
      </c>
      <c r="YP123" s="535" cm="1">
        <f t="array" aca="1" ref="YP123" ca="1">INDEX(YP$13:YP122,$B123+1,1)</f>
        <v>0</v>
      </c>
      <c r="YQ123" s="535" cm="1">
        <f t="array" aca="1" ref="YQ123" ca="1">INDEX(YQ$13:YQ122,$B123+1,1)</f>
        <v>1.3333333333333333</v>
      </c>
      <c r="YR123" s="18"/>
      <c r="YS123" s="535" cm="1">
        <f t="array" aca="1" ref="YS123" ca="1">INDEX(YS$13:YS122,$B123+1,1)</f>
        <v>8500000</v>
      </c>
      <c r="YT123" s="411">
        <f t="shared" ca="1" si="696"/>
        <v>1</v>
      </c>
      <c r="YU123" s="18"/>
      <c r="YV123" s="535" t="str" cm="1">
        <f t="array" aca="1" ref="YV123" ca="1">INDEX(YV$13:YV122,$B123+1,1)</f>
        <v>-</v>
      </c>
      <c r="YW123" s="535" t="str" cm="1">
        <f t="array" aca="1" ref="YW123" ca="1">INDEX(YW$13:YW122,$B123+1,1)</f>
        <v>-</v>
      </c>
      <c r="YX123" s="535" t="str" cm="1">
        <f t="array" aca="1" ref="YX123" ca="1">INDEX(YX$13:YX122,$B123+1,1)</f>
        <v>-</v>
      </c>
      <c r="YY123" s="535" t="str" cm="1">
        <f t="array" aca="1" ref="YY123" ca="1">INDEX(YY$13:YY122,$B123+1,1)</f>
        <v>-</v>
      </c>
      <c r="YZ123" s="535" t="str" cm="1">
        <f t="array" aca="1" ref="YZ123" ca="1">INDEX(YZ$13:YZ122,$B123+1,1)</f>
        <v>-</v>
      </c>
      <c r="ZA123" s="535" t="str" cm="1">
        <f t="array" aca="1" ref="ZA123" ca="1">INDEX(ZA$13:ZA122,$B123+1,1)</f>
        <v>-</v>
      </c>
      <c r="ZB123" s="535" t="str" cm="1">
        <f t="array" aca="1" ref="ZB123" ca="1">INDEX(ZB$13:ZB122,$B123+1,1)</f>
        <v>-</v>
      </c>
      <c r="ZC123" s="535" t="str" cm="1">
        <f t="array" aca="1" ref="ZC123" ca="1">INDEX(ZC$13:ZC122,$B123+1,1)</f>
        <v>-</v>
      </c>
      <c r="ZD123" s="535" t="str" cm="1">
        <f t="array" aca="1" ref="ZD123" ca="1">INDEX(ZD$13:ZD122,$B123+1,1)</f>
        <v>-</v>
      </c>
      <c r="ZE123" s="543">
        <f t="shared" ca="1" si="697"/>
        <v>652</v>
      </c>
      <c r="ZF123" s="543">
        <f t="shared" ca="1" si="697"/>
        <v>686</v>
      </c>
      <c r="ZG123" s="543">
        <f t="shared" ca="1" si="697"/>
        <v>721</v>
      </c>
      <c r="ZH123" s="459">
        <f t="shared" ca="1" si="698"/>
        <v>469</v>
      </c>
      <c r="ZI123" s="459">
        <f t="shared" ca="1" si="698"/>
        <v>504</v>
      </c>
      <c r="ZJ123" s="459">
        <f t="shared" ca="1" si="698"/>
        <v>539</v>
      </c>
      <c r="ZK123" s="459">
        <f t="shared" ca="1" si="699"/>
        <v>385</v>
      </c>
      <c r="ZL123" s="459">
        <f t="shared" ca="1" si="699"/>
        <v>420</v>
      </c>
      <c r="ZM123" s="459">
        <f t="shared" ca="1" si="699"/>
        <v>455</v>
      </c>
      <c r="ZN123" s="535" t="str" cm="1">
        <f t="array" aca="1" ref="ZN123" ca="1">INDEX(ZN$13:ZN122,$B123+1,1)</f>
        <v>-</v>
      </c>
      <c r="ZO123" s="535" t="str" cm="1">
        <f t="array" aca="1" ref="ZO123" ca="1">INDEX(ZO$13:ZO122,$B123+1,1)</f>
        <v>-</v>
      </c>
      <c r="ZP123" s="535" t="str" cm="1">
        <f t="array" aca="1" ref="ZP123" ca="1">INDEX(ZP$13:ZP122,$B123+1,1)</f>
        <v>-</v>
      </c>
      <c r="ZQ123" s="535" t="str" cm="1">
        <f t="array" aca="1" ref="ZQ123" ca="1">INDEX(ZQ$13:ZQ122,$B123+1,1)</f>
        <v>-</v>
      </c>
      <c r="ZR123" s="535" t="str" cm="1">
        <f t="array" aca="1" ref="ZR123" ca="1">INDEX(ZR$13:ZR122,$B123+1,1)</f>
        <v>-</v>
      </c>
      <c r="ZS123" s="535" t="str" cm="1">
        <f t="array" aca="1" ref="ZS123" ca="1">INDEX(ZS$13:ZS122,$B123+1,1)</f>
        <v>-</v>
      </c>
      <c r="ZT123" s="535" t="str" cm="1">
        <f t="array" aca="1" ref="ZT123" ca="1">INDEX(ZT$13:ZT122,$B123+1,1)</f>
        <v>-</v>
      </c>
      <c r="ZU123" s="535" t="str" cm="1">
        <f t="array" aca="1" ref="ZU123" ca="1">INDEX(ZU$13:ZU122,$B123+1,1)</f>
        <v>-</v>
      </c>
      <c r="ZV123" s="535" t="str" cm="1">
        <f t="array" aca="1" ref="ZV123" ca="1">INDEX(ZV$13:ZV122,$B123+1,1)</f>
        <v>-</v>
      </c>
      <c r="ZW123" s="535" t="str" cm="1">
        <f t="array" aca="1" ref="ZW123" ca="1">INDEX(ZW$13:ZW122,$B123+1,1)</f>
        <v>-</v>
      </c>
      <c r="ZX123" s="535" t="str" cm="1">
        <f t="array" aca="1" ref="ZX123" ca="1">INDEX(ZX$13:ZX122,$B123+1,1)</f>
        <v>-</v>
      </c>
      <c r="ZY123" s="535" t="str" cm="1">
        <f t="array" aca="1" ref="ZY123" ca="1">INDEX(ZY$13:ZY122,$B123+1,1)</f>
        <v>-</v>
      </c>
      <c r="ZZ123" s="535" t="str" cm="1">
        <f t="array" aca="1" ref="ZZ123" ca="1">INDEX(ZZ$13:ZZ122,$B123+1,1)</f>
        <v>-</v>
      </c>
      <c r="AAA123" s="535" t="str" cm="1">
        <f t="array" aca="1" ref="AAA123" ca="1">INDEX(AAA$13:AAA122,$B123+1,1)</f>
        <v>-</v>
      </c>
      <c r="AAB123" s="535" cm="1">
        <f t="array" aca="1" ref="AAB123" ca="1">INDEX(AAB$13:AAB122,$B123+1,1)</f>
        <v>0</v>
      </c>
      <c r="AAC123" s="535" t="str" cm="1">
        <f t="array" aca="1" ref="AAC123" ca="1">INDEX(AAC$13:AAC122,$B123+1,1)</f>
        <v>-</v>
      </c>
      <c r="AAD123" s="535" t="str" cm="1">
        <f t="array" aca="1" ref="AAD123" ca="1">INDEX(AAD$13:AAD122,$B123+1,1)</f>
        <v>-</v>
      </c>
      <c r="AAE123" s="535" t="str" cm="1">
        <f t="array" aca="1" ref="AAE123" ca="1">INDEX(AAE$13:AAE122,$B123+1,1)</f>
        <v>-</v>
      </c>
      <c r="AAF123" s="535" t="str" cm="1">
        <f t="array" aca="1" ref="AAF123" ca="1">INDEX(AAF$13:AAF122,$B123+1,1)</f>
        <v>-</v>
      </c>
      <c r="AAG123" s="535" t="str" cm="1">
        <f t="array" aca="1" ref="AAG123" ca="1">INDEX(AAG$13:AAG122,$B123+1,1)</f>
        <v>-</v>
      </c>
      <c r="AAH123" s="535" cm="1">
        <f t="array" aca="1" ref="AAH123" ca="1">INDEX(AAH$13:AAH122,$B123+1,1)</f>
        <v>0</v>
      </c>
      <c r="AAI123" s="535" t="str" cm="1">
        <f t="array" aca="1" ref="AAI123" ca="1">INDEX(AAI$13:AAI122,$B123+1,1)</f>
        <v>-</v>
      </c>
      <c r="AAJ123" s="535" t="str" cm="1">
        <f t="array" aca="1" ref="AAJ123" ca="1">INDEX(AAJ$13:AAJ122,$B123+1,1)</f>
        <v>-</v>
      </c>
      <c r="AAK123" s="535" t="str" cm="1">
        <f t="array" aca="1" ref="AAK123" ca="1">INDEX(AAK$13:AAK122,$B123+1,1)</f>
        <v>-</v>
      </c>
      <c r="AAL123" s="535" cm="1">
        <f t="array" aca="1" ref="AAL123" ca="1">INDEX(AAL$13:AAL122,$B123+1,1)</f>
        <v>1</v>
      </c>
      <c r="AAM123" s="535" cm="1">
        <f t="array" aca="1" ref="AAM123" ca="1">INDEX(AAM$13:AAM122,$B123+1,1)</f>
        <v>1</v>
      </c>
      <c r="AAN123" s="535" t="str" cm="1">
        <f t="array" aca="1" ref="AAN123" ca="1">INDEX(AAN$13:AAN122,$B123+1,1)</f>
        <v>-</v>
      </c>
      <c r="AAO123" s="535" t="str" cm="1">
        <f t="array" aca="1" ref="AAO123" ca="1">INDEX(AAO$13:AAO122,$B123+1,1)</f>
        <v>-</v>
      </c>
      <c r="AAP123" s="535" t="str" cm="1">
        <f t="array" aca="1" ref="AAP123" ca="1">INDEX(AAP$13:AAP122,$B123+1,1)</f>
        <v>-</v>
      </c>
      <c r="AAQ123" s="535" t="str" cm="1">
        <f t="array" aca="1" ref="AAQ123" ca="1">INDEX(AAQ$13:AAQ122,$B123+1,1)</f>
        <v>-</v>
      </c>
      <c r="AAR123" s="535" t="str" cm="1">
        <f t="array" aca="1" ref="AAR123" ca="1">INDEX(AAR$13:AAR122,$B123+1,1)</f>
        <v>-</v>
      </c>
      <c r="AAS123" s="535" t="str" cm="1">
        <f t="array" aca="1" ref="AAS123" ca="1">INDEX(AAS$13:AAS122,$B123+1,1)</f>
        <v>-</v>
      </c>
      <c r="AAT123" s="535" t="str" cm="1">
        <f t="array" aca="1" ref="AAT123" ca="1">INDEX(AAT$13:AAT122,$B123+1,1)</f>
        <v>-</v>
      </c>
      <c r="AAU123" s="535" t="str" cm="1">
        <f t="array" aca="1" ref="AAU123" ca="1">INDEX(AAU$13:AAU122,$B123+1,1)</f>
        <v>-</v>
      </c>
      <c r="AAV123" s="535" t="str" cm="1">
        <f t="array" aca="1" ref="AAV123" ca="1">INDEX(AAV$13:AAV122,$B123+1,1)</f>
        <v>-</v>
      </c>
      <c r="AAW123" s="535" t="str" cm="1">
        <f t="array" aca="1" ref="AAW123" ca="1">INDEX(AAW$13:AAW122,$B123+1,1)</f>
        <v>-</v>
      </c>
      <c r="AAX123" s="535" t="str" cm="1">
        <f t="array" aca="1" ref="AAX123" ca="1">INDEX(AAX$13:AAX122,$B123+1,1)</f>
        <v>-</v>
      </c>
      <c r="AAY123" s="535" t="str" cm="1">
        <f t="array" aca="1" ref="AAY123" ca="1">INDEX(AAY$13:AAY122,$B123+1,1)</f>
        <v>-</v>
      </c>
      <c r="AAZ123" s="535" t="str" cm="1">
        <f t="array" aca="1" ref="AAZ123" ca="1">INDEX(AAZ$13:AAZ122,$B123+1,1)</f>
        <v>-</v>
      </c>
      <c r="ABA123" s="18"/>
      <c r="ABB123" s="545" t="b">
        <f t="shared" ca="1" si="700"/>
        <v>1</v>
      </c>
      <c r="ABC123" s="545" t="str">
        <f t="shared" ca="1" si="700"/>
        <v>-</v>
      </c>
      <c r="ABD123" s="545" t="str">
        <f t="shared" ca="1" si="700"/>
        <v>-</v>
      </c>
      <c r="ABE123" s="545" t="str">
        <f t="shared" ca="1" si="700"/>
        <v>-</v>
      </c>
      <c r="ABF123" s="545" t="str">
        <f t="shared" ca="1" si="700"/>
        <v>-</v>
      </c>
      <c r="ABG123" s="545" t="str">
        <f t="shared" ca="1" si="700"/>
        <v>-</v>
      </c>
      <c r="ABH123" s="545" t="str">
        <f t="shared" ca="1" si="700"/>
        <v>-</v>
      </c>
      <c r="ABI123" s="545" t="str">
        <f t="shared" ca="1" si="700"/>
        <v>-</v>
      </c>
      <c r="ABJ123" s="545" t="str">
        <f t="shared" ca="1" si="700"/>
        <v>-</v>
      </c>
      <c r="ABK123" s="545" t="str">
        <f t="shared" ca="1" si="700"/>
        <v>-</v>
      </c>
      <c r="ABL123" s="545" t="str">
        <f t="shared" ca="1" si="701"/>
        <v>-</v>
      </c>
      <c r="ABM123" s="545" t="str">
        <f t="shared" ca="1" si="701"/>
        <v>-</v>
      </c>
      <c r="ABN123" s="545" t="str">
        <f t="shared" ca="1" si="701"/>
        <v>-</v>
      </c>
      <c r="ABO123" s="545" t="str">
        <f t="shared" ca="1" si="701"/>
        <v>-</v>
      </c>
      <c r="ABP123" s="545" t="str">
        <f t="shared" ca="1" si="701"/>
        <v>-</v>
      </c>
      <c r="ABQ123" s="545" t="str">
        <f t="shared" ca="1" si="701"/>
        <v>-</v>
      </c>
      <c r="ABR123" s="545" t="str">
        <f t="shared" ca="1" si="701"/>
        <v>-</v>
      </c>
      <c r="ABS123" s="545" t="str">
        <f t="shared" ca="1" si="701"/>
        <v>-</v>
      </c>
      <c r="ABT123" s="545" t="b">
        <f t="shared" ca="1" si="701"/>
        <v>1</v>
      </c>
      <c r="ABU123" s="545" t="str">
        <f t="shared" ca="1" si="701"/>
        <v>-</v>
      </c>
      <c r="ABV123" s="545" t="str">
        <f t="shared" ca="1" si="702"/>
        <v>-</v>
      </c>
      <c r="ABW123" s="545" t="str">
        <f t="shared" ca="1" si="702"/>
        <v>-</v>
      </c>
      <c r="ABX123" s="545" t="str">
        <f t="shared" ca="1" si="702"/>
        <v>-</v>
      </c>
      <c r="ABY123" s="545" t="str">
        <f t="shared" ca="1" si="702"/>
        <v>-</v>
      </c>
      <c r="ABZ123" s="545" t="str">
        <f t="shared" ca="1" si="702"/>
        <v>-</v>
      </c>
      <c r="ACA123" s="545" t="str">
        <f t="shared" ca="1" si="702"/>
        <v>-</v>
      </c>
      <c r="ACB123" s="545" t="str">
        <f t="shared" ca="1" si="702"/>
        <v>-</v>
      </c>
      <c r="ACC123" s="545" t="str">
        <f t="shared" ca="1" si="702"/>
        <v>-</v>
      </c>
      <c r="ACD123" s="545" t="str">
        <f t="shared" ca="1" si="702"/>
        <v>-</v>
      </c>
      <c r="ACE123" s="545" t="str">
        <f t="shared" ca="1" si="702"/>
        <v>-</v>
      </c>
      <c r="ACF123" s="545" t="str">
        <f t="shared" ca="1" si="703"/>
        <v>-</v>
      </c>
      <c r="ACG123" s="545" t="str">
        <f t="shared" ca="1" si="703"/>
        <v>-</v>
      </c>
      <c r="ACH123" s="545" t="str">
        <f t="shared" ca="1" si="703"/>
        <v>-</v>
      </c>
      <c r="ACI123" s="545" t="str">
        <f t="shared" ca="1" si="703"/>
        <v>-</v>
      </c>
      <c r="ACJ123" s="545" t="str">
        <f t="shared" ca="1" si="703"/>
        <v>-</v>
      </c>
      <c r="ACK123" s="545" t="str">
        <f t="shared" ca="1" si="703"/>
        <v>-</v>
      </c>
      <c r="ACL123" s="545" t="b">
        <f t="shared" ca="1" si="703"/>
        <v>1</v>
      </c>
      <c r="ACM123" s="545" t="str">
        <f t="shared" ca="1" si="703"/>
        <v>-</v>
      </c>
      <c r="ACN123" s="545" t="str">
        <f t="shared" ca="1" si="703"/>
        <v>-</v>
      </c>
      <c r="ACO123" s="545" t="str">
        <f t="shared" ca="1" si="703"/>
        <v>-</v>
      </c>
      <c r="ACP123" s="545" t="str">
        <f t="shared" ca="1" si="704"/>
        <v>-</v>
      </c>
      <c r="ACQ123" s="545" t="str">
        <f t="shared" ca="1" si="704"/>
        <v>-</v>
      </c>
      <c r="ACR123" s="545" t="str">
        <f t="shared" ca="1" si="704"/>
        <v>-</v>
      </c>
      <c r="ACS123" s="545" t="str">
        <f t="shared" ca="1" si="704"/>
        <v>-</v>
      </c>
      <c r="ACT123" s="545" t="str">
        <f t="shared" ca="1" si="704"/>
        <v>-</v>
      </c>
      <c r="ACU123" s="545" t="str">
        <f t="shared" ca="1" si="704"/>
        <v>-</v>
      </c>
      <c r="ACV123" s="545" t="str">
        <f t="shared" ca="1" si="704"/>
        <v>-</v>
      </c>
      <c r="ACW123" s="545" t="str">
        <f t="shared" ca="1" si="704"/>
        <v>-</v>
      </c>
      <c r="ACX123" s="545" t="str">
        <f t="shared" ca="1" si="704"/>
        <v>-</v>
      </c>
      <c r="ACY123" s="545" t="str">
        <f t="shared" ca="1" si="704"/>
        <v>-</v>
      </c>
      <c r="ACZ123" s="545" t="str">
        <f t="shared" ca="1" si="705"/>
        <v>-</v>
      </c>
      <c r="ADA123" s="545" t="str">
        <f t="shared" ca="1" si="705"/>
        <v>-</v>
      </c>
      <c r="ADB123" s="545" t="str">
        <f t="shared" ca="1" si="705"/>
        <v>-</v>
      </c>
      <c r="ADC123" s="545" t="str">
        <f t="shared" ca="1" si="705"/>
        <v>-</v>
      </c>
      <c r="ADD123" s="545" t="b">
        <f t="shared" ca="1" si="705"/>
        <v>1</v>
      </c>
      <c r="ADE123" s="545" t="str">
        <f t="shared" ca="1" si="705"/>
        <v>-</v>
      </c>
      <c r="ADF123" s="545" t="str">
        <f t="shared" ca="1" si="705"/>
        <v>-</v>
      </c>
      <c r="ADG123" s="545" t="str">
        <f t="shared" ca="1" si="705"/>
        <v>-</v>
      </c>
      <c r="ADH123" s="545" t="str">
        <f t="shared" ca="1" si="705"/>
        <v>-</v>
      </c>
      <c r="ADI123" s="545" t="str">
        <f t="shared" ca="1" si="705"/>
        <v>-</v>
      </c>
      <c r="ADJ123" s="545" t="str">
        <f t="shared" ca="1" si="706"/>
        <v>-</v>
      </c>
      <c r="ADK123" s="545" t="str">
        <f t="shared" ca="1" si="706"/>
        <v>-</v>
      </c>
      <c r="ADL123" s="545" t="str">
        <f t="shared" ca="1" si="706"/>
        <v>-</v>
      </c>
      <c r="ADM123" s="545" t="str">
        <f t="shared" ca="1" si="706"/>
        <v>-</v>
      </c>
      <c r="ADN123" s="545" t="str">
        <f t="shared" ca="1" si="706"/>
        <v>-</v>
      </c>
      <c r="ADO123" s="545" t="str">
        <f t="shared" ca="1" si="706"/>
        <v>-</v>
      </c>
      <c r="ADP123" s="545" t="str">
        <f t="shared" ca="1" si="706"/>
        <v>-</v>
      </c>
      <c r="ADQ123" s="545" t="str">
        <f t="shared" ca="1" si="706"/>
        <v>-</v>
      </c>
      <c r="ADR123" s="545" t="str">
        <f t="shared" ca="1" si="706"/>
        <v>-</v>
      </c>
      <c r="ADS123" s="545" t="str">
        <f t="shared" ca="1" si="706"/>
        <v>-</v>
      </c>
      <c r="ADT123" s="545" t="str">
        <f t="shared" ca="1" si="707"/>
        <v>-</v>
      </c>
      <c r="ADU123" s="545" t="str">
        <f t="shared" ca="1" si="707"/>
        <v>-</v>
      </c>
      <c r="ADV123" s="545" t="b">
        <f t="shared" ca="1" si="707"/>
        <v>1</v>
      </c>
      <c r="ADW123" s="545" t="str">
        <f t="shared" ca="1" si="707"/>
        <v>-</v>
      </c>
      <c r="ADX123" s="545" t="str">
        <f t="shared" ca="1" si="707"/>
        <v>-</v>
      </c>
      <c r="ADY123" s="545" t="str">
        <f t="shared" ca="1" si="707"/>
        <v>-</v>
      </c>
      <c r="ADZ123" s="545" t="str">
        <f t="shared" ca="1" si="707"/>
        <v>-</v>
      </c>
      <c r="AEA123" s="545" t="str">
        <f t="shared" ca="1" si="707"/>
        <v>-</v>
      </c>
      <c r="AEB123" s="545" t="str">
        <f t="shared" ca="1" si="707"/>
        <v>-</v>
      </c>
      <c r="AEC123" s="545" t="str">
        <f t="shared" ca="1" si="707"/>
        <v>-</v>
      </c>
      <c r="AED123" s="545" t="str">
        <f t="shared" ca="1" si="708"/>
        <v>-</v>
      </c>
      <c r="AEE123" s="545" t="str">
        <f t="shared" ca="1" si="708"/>
        <v>-</v>
      </c>
      <c r="AEF123" s="545" t="str">
        <f t="shared" ca="1" si="708"/>
        <v>-</v>
      </c>
      <c r="AEG123" s="545" t="str">
        <f t="shared" ca="1" si="708"/>
        <v>-</v>
      </c>
      <c r="AEH123" s="545" t="str">
        <f t="shared" ca="1" si="708"/>
        <v>-</v>
      </c>
      <c r="AEI123" s="545" t="str">
        <f t="shared" ca="1" si="708"/>
        <v>-</v>
      </c>
      <c r="AEJ123" s="545" t="str">
        <f t="shared" ca="1" si="708"/>
        <v>-</v>
      </c>
      <c r="AEK123" s="545" t="str">
        <f t="shared" ca="1" si="708"/>
        <v>-</v>
      </c>
      <c r="AEL123" s="545" t="str">
        <f t="shared" ca="1" si="708"/>
        <v>-</v>
      </c>
      <c r="AEM123" s="545" t="str">
        <f t="shared" ca="1" si="708"/>
        <v>-</v>
      </c>
      <c r="AEN123" s="535" cm="1">
        <f t="array" aca="1" ref="AEN123" ca="1">INDEX(AEN$13:AEN122,$B123+1,1)</f>
        <v>0</v>
      </c>
      <c r="AEO123" s="483">
        <v>0</v>
      </c>
    </row>
    <row r="124" spans="1:821" outlineLevel="2">
      <c r="A124" s="18">
        <f t="shared" si="589"/>
        <v>111</v>
      </c>
      <c r="B124" s="191">
        <f t="shared" ca="1" si="713"/>
        <v>104</v>
      </c>
      <c r="C124" s="458">
        <f t="shared" ca="1" si="591"/>
        <v>3200</v>
      </c>
      <c r="D124" s="119" t="str">
        <f t="shared" ca="1" si="592"/>
        <v>GSW</v>
      </c>
      <c r="E124" t="b">
        <v>1</v>
      </c>
      <c r="F124" t="b">
        <v>0</v>
      </c>
      <c r="G124" t="b">
        <f t="shared" si="593"/>
        <v>1</v>
      </c>
      <c r="H124" s="191">
        <f t="shared" ca="1" si="711"/>
        <v>7</v>
      </c>
      <c r="I124" s="535" cm="1">
        <f t="array" aca="1" ref="I124" ca="1">INDEX(I$13:I123,$B124+1,1)</f>
        <v>1</v>
      </c>
      <c r="J124" s="535" cm="1">
        <f t="array" aca="1" ref="J124" ca="1">INDEX(J$13:J123,$B124+1,1)</f>
        <v>0</v>
      </c>
      <c r="K124" s="535" cm="1">
        <f t="array" aca="1" ref="K124" ca="1">INDEX(K$13:K123,$B124+1,1)</f>
        <v>1</v>
      </c>
      <c r="L124" s="535" cm="1">
        <f t="array" aca="1" ref="L124" ca="1">INDEX(L$13:L123,$B124+1,1)</f>
        <v>2</v>
      </c>
      <c r="M124" s="535" cm="1">
        <f t="array" aca="1" ref="M124" ca="1">INDEX(M$13:M123,$B124+1,1)</f>
        <v>0</v>
      </c>
      <c r="N124" s="230">
        <f t="shared" ca="1" si="594"/>
        <v>2</v>
      </c>
      <c r="O124" s="230">
        <f t="shared" ca="1" si="594"/>
        <v>13</v>
      </c>
      <c r="P124" s="230">
        <f t="shared" ca="1" si="594"/>
        <v>2</v>
      </c>
      <c r="Q124" s="230">
        <f t="shared" ca="1" si="594"/>
        <v>4</v>
      </c>
      <c r="R124" s="230">
        <f t="shared" ca="1" si="594"/>
        <v>4</v>
      </c>
      <c r="S124" s="230">
        <f t="shared" ca="1" si="594"/>
        <v>4</v>
      </c>
      <c r="T124" s="411">
        <f t="shared" ca="1" si="595"/>
        <v>2</v>
      </c>
      <c r="U124" s="411">
        <f t="shared" ca="1" si="595"/>
        <v>2</v>
      </c>
      <c r="V124" s="411">
        <f t="shared" ca="1" si="595"/>
        <v>2</v>
      </c>
      <c r="W124" s="777" t="b">
        <f t="shared" ca="1" si="596"/>
        <v>0</v>
      </c>
      <c r="X124" s="777" t="b">
        <f t="shared" ca="1" si="596"/>
        <v>0</v>
      </c>
      <c r="Y124" s="777" t="b">
        <f t="shared" ca="1" si="596"/>
        <v>1</v>
      </c>
      <c r="Z124" s="796" t="b" cm="1">
        <f t="array" aca="1" ref="Z124" ca="1">INDEX(Z$13:Z123,$B124+1,1)</f>
        <v>0</v>
      </c>
      <c r="AA124" s="411">
        <f t="shared" ca="1" si="597"/>
        <v>0</v>
      </c>
      <c r="AB124" s="411">
        <f t="shared" ca="1" si="598"/>
        <v>0</v>
      </c>
      <c r="AC124" s="230">
        <f t="shared" ca="1" si="714"/>
        <v>0</v>
      </c>
      <c r="AD124" s="230">
        <f t="shared" ca="1" si="714"/>
        <v>2</v>
      </c>
      <c r="AE124" s="230">
        <f t="shared" ca="1" si="714"/>
        <v>1</v>
      </c>
      <c r="AF124" s="230">
        <f t="shared" ca="1" si="714"/>
        <v>1</v>
      </c>
      <c r="AG124" s="230">
        <f t="shared" ca="1" si="714"/>
        <v>3</v>
      </c>
      <c r="AH124" s="230">
        <f t="shared" ca="1" si="714"/>
        <v>3</v>
      </c>
      <c r="AI124" s="87">
        <f t="shared" ca="1" si="715"/>
        <v>2</v>
      </c>
      <c r="AJ124" s="87">
        <f ca="1">INDEX(CHOOSE($N124,DataAutumn!i.AdultDrys,DataWinter!i.AdultDrys,DataSpring!i.AdultDrys),1,$T124)</f>
        <v>1</v>
      </c>
      <c r="AK124" s="230">
        <f t="shared" ca="1" si="600"/>
        <v>2</v>
      </c>
      <c r="AL124" s="535" cm="1">
        <f t="array" aca="1" ref="AL124" ca="1">INDEX(AL$13:AL123,$B124+1,1)</f>
        <v>0</v>
      </c>
      <c r="AM124" s="535" cm="1">
        <f t="array" aca="1" ref="AM124" ca="1">INDEX(AM$13:AM123,$B124+1,1)</f>
        <v>2</v>
      </c>
      <c r="AN124" s="230">
        <f t="shared" ca="1" si="601"/>
        <v>0</v>
      </c>
      <c r="AO124" s="230">
        <f t="shared" ca="1" si="601"/>
        <v>0</v>
      </c>
      <c r="AP124" s="230">
        <f t="shared" ca="1" si="601"/>
        <v>0</v>
      </c>
      <c r="AQ124" s="111"/>
      <c r="AR124" s="111"/>
      <c r="AS124" s="230">
        <f t="shared" ca="1" si="602"/>
        <v>0</v>
      </c>
      <c r="AT124" s="230">
        <f t="shared" ca="1" si="602"/>
        <v>0</v>
      </c>
      <c r="AU124" s="111"/>
      <c r="AV124" s="111"/>
      <c r="AW124" s="111"/>
      <c r="AX124" s="111"/>
      <c r="AY124" s="111"/>
      <c r="AZ124" s="111"/>
      <c r="BA124" s="312" t="str">
        <f t="shared" ca="1" si="603"/>
        <v>EVTemplate 00007 SE GSW Past     MFM     TOLWin Scan2 GFS RR-20% GP170% WP150% MP180% EL_Opt Age227 FlkSt_Hgt_--6 LWJ1 LWCJ1 LWCP3 LW2tth3 Emptys_Retain Mdn0 Adult0 (PT_F33N11L11)</v>
      </c>
      <c r="BB124" s="8" t="str">
        <f ca="1">IF(COUNTIF($BA$13:$BA124,$BA124)=1,"-","Dup")</f>
        <v>-</v>
      </c>
      <c r="BC124" s="18"/>
      <c r="BD124" s="535" t="str" cm="1">
        <f t="array" aca="1" ref="BD124" ca="1">INDEX(BD$13:BD123,$B124+1,1)</f>
        <v>-</v>
      </c>
      <c r="BE124" s="535" t="str" cm="1">
        <f t="array" aca="1" ref="BE124" ca="1">INDEX(BE$13:BE123,$B124+1,1)</f>
        <v>-</v>
      </c>
      <c r="BF124" s="535" t="str" cm="1">
        <f t="array" aca="1" ref="BF124" ca="1">INDEX(BF$13:BF123,$B124+1,1)</f>
        <v>-</v>
      </c>
      <c r="BG124" s="535" t="str" cm="1">
        <f t="array" aca="1" ref="BG124" ca="1">INDEX(BG$13:BG123,$B124+1,1)</f>
        <v>-</v>
      </c>
      <c r="BH124" s="535" t="str" cm="1">
        <f t="array" aca="1" ref="BH124" ca="1">INDEX(BH$13:BH123,$B124+1,1)</f>
        <v>-</v>
      </c>
      <c r="BI124" s="535" t="str" cm="1">
        <f t="array" aca="1" ref="BI124" ca="1">INDEX(BI$13:BI123,$B124+1,1)</f>
        <v>-</v>
      </c>
      <c r="BJ124" s="535" t="str" cm="1">
        <f t="array" aca="1" ref="BJ124" ca="1">INDEX(BJ$13:BJ123,$B124+1,1)</f>
        <v>-</v>
      </c>
      <c r="BK124" s="535" t="str" cm="1">
        <f t="array" aca="1" ref="BK124" ca="1">INDEX(BK$13:BK123,$B124+1,1)</f>
        <v>-</v>
      </c>
      <c r="BL124" s="535" t="str" cm="1">
        <f t="array" aca="1" ref="BL124" ca="1">INDEX(BL$13:BL123,$B124+1,1)</f>
        <v>-</v>
      </c>
      <c r="BM124" s="18"/>
      <c r="BN124" s="411" t="b">
        <f t="shared" ca="1" si="604"/>
        <v>1</v>
      </c>
      <c r="BO124" s="411" t="str">
        <f t="shared" ca="1" si="604"/>
        <v>-</v>
      </c>
      <c r="BP124" s="411" t="b">
        <f t="shared" ca="1" si="604"/>
        <v>0</v>
      </c>
      <c r="BQ124" s="411" t="str">
        <f t="shared" ca="1" si="604"/>
        <v>-</v>
      </c>
      <c r="BR124" s="411" t="str">
        <f t="shared" ca="1" si="604"/>
        <v>-</v>
      </c>
      <c r="BS124" s="411" t="str">
        <f t="shared" ca="1" si="604"/>
        <v>-</v>
      </c>
      <c r="BT124" s="411" t="str">
        <f t="shared" ca="1" si="604"/>
        <v>-</v>
      </c>
      <c r="BU124" s="411" t="str">
        <f t="shared" ca="1" si="604"/>
        <v>-</v>
      </c>
      <c r="BV124" s="411" t="str">
        <f t="shared" ca="1" si="604"/>
        <v>-</v>
      </c>
      <c r="BW124" s="411" t="str">
        <f t="shared" ca="1" si="604"/>
        <v>-</v>
      </c>
      <c r="BX124" s="411" t="str">
        <f t="shared" ca="1" si="604"/>
        <v>-</v>
      </c>
      <c r="BY124" s="411" t="str">
        <f t="shared" ca="1" si="604"/>
        <v>-</v>
      </c>
      <c r="BZ124" s="411" t="b">
        <f t="shared" ca="1" si="604"/>
        <v>0</v>
      </c>
      <c r="CA124" s="87">
        <f t="shared" ca="1" si="604"/>
        <v>0</v>
      </c>
      <c r="CB124" s="535" t="str" cm="1">
        <f t="array" aca="1" ref="CB124" ca="1">INDEX(CB$13:CB123,$B124+1,1)</f>
        <v>-</v>
      </c>
      <c r="CC124" s="535" t="str" cm="1">
        <f t="array" aca="1" ref="CC124" ca="1">INDEX(CC$13:CC123,$B124+1,1)</f>
        <v>-</v>
      </c>
      <c r="CD124" s="535" t="str" cm="1">
        <f t="array" aca="1" ref="CD124" ca="1">INDEX(CD$13:CD123,$B124+1,1)</f>
        <v>-</v>
      </c>
      <c r="CE124" s="535" t="b" cm="1">
        <f t="array" aca="1" ref="CE124" ca="1">INDEX(CE$13:CE123,$B124+1,1)</f>
        <v>1</v>
      </c>
      <c r="CF124" s="18"/>
      <c r="CG124" s="535" t="str" cm="1">
        <f t="array" aca="1" ref="CG124" ca="1">INDEX(CG$13:CG123,$B124+1,1)</f>
        <v>-</v>
      </c>
      <c r="CH124" s="411" t="str">
        <f t="shared" ca="1" si="605"/>
        <v>-</v>
      </c>
      <c r="CI124" s="411">
        <f t="shared" ca="1" si="606"/>
        <v>1</v>
      </c>
      <c r="CJ124" s="411">
        <f t="shared" ca="1" si="606"/>
        <v>1</v>
      </c>
      <c r="CK124" s="535" t="str" cm="1">
        <f t="array" aca="1" ref="CK124" ca="1">INDEX(CK$13:CK123,$B124+1,1)</f>
        <v>-</v>
      </c>
      <c r="CL124" s="535" t="str" cm="1">
        <f t="array" aca="1" ref="CL124" ca="1">INDEX(CL$13:CL123,$B124+1,1)</f>
        <v>-</v>
      </c>
      <c r="CM124" s="535" t="str" cm="1">
        <f t="array" aca="1" ref="CM124" ca="1">INDEX(CM$13:CM123,$B124+1,1)</f>
        <v>-</v>
      </c>
      <c r="CN124" s="411" t="str">
        <f t="shared" ca="1" si="607"/>
        <v>-</v>
      </c>
      <c r="CO124" s="411">
        <f t="shared" ca="1" si="608"/>
        <v>1</v>
      </c>
      <c r="CP124" s="411">
        <f t="shared" ca="1" si="608"/>
        <v>1</v>
      </c>
      <c r="CQ124" s="535" t="str" cm="1">
        <f t="array" aca="1" ref="CQ124" ca="1">INDEX(CQ$13:CQ123,$B124+1,1)</f>
        <v>-</v>
      </c>
      <c r="CR124" s="411" t="str">
        <f t="shared" ca="1" si="609"/>
        <v>-</v>
      </c>
      <c r="CS124" s="411">
        <f t="shared" ca="1" si="610"/>
        <v>1</v>
      </c>
      <c r="CT124" s="535" t="str" cm="1">
        <f t="array" aca="1" ref="CT124" ca="1">INDEX(CT$13:CT123,$B124+1,1)</f>
        <v>-</v>
      </c>
      <c r="CU124" s="535" t="str" cm="1">
        <f t="array" aca="1" ref="CU124" ca="1">INDEX(CU$13:CU123,$B124+1,1)</f>
        <v>-</v>
      </c>
      <c r="CV124" s="411">
        <f t="shared" ca="1" si="611"/>
        <v>1</v>
      </c>
      <c r="CW124" s="535" t="str" cm="1">
        <f t="array" aca="1" ref="CW124" ca="1">INDEX(CW$13:CW123,$B124+1,1)</f>
        <v>-</v>
      </c>
      <c r="CX124" s="411" t="str">
        <f t="shared" ca="1" si="612"/>
        <v>-</v>
      </c>
      <c r="CY124" s="411">
        <f t="shared" ca="1" si="613"/>
        <v>1</v>
      </c>
      <c r="CZ124" s="411">
        <f t="shared" ca="1" si="613"/>
        <v>1</v>
      </c>
      <c r="DA124" s="535" cm="1">
        <f t="array" aca="1" ref="DA124" ca="1">INDEX(DA$13:DA123,$B124+1,1)</f>
        <v>720</v>
      </c>
      <c r="DB124" s="535" cm="1">
        <f t="array" aca="1" ref="DB124" ca="1">INDEX(DB$13:DB123,$B124+1,1)</f>
        <v>720</v>
      </c>
      <c r="DC124" s="18"/>
      <c r="DD124" s="535" t="b" cm="1">
        <f t="array" aca="1" ref="DD124" ca="1">INDEX(DD$13:DD123,$B124+1,1)</f>
        <v>1</v>
      </c>
      <c r="DE124" s="535" t="b" cm="1">
        <f t="array" aca="1" ref="DE124" ca="1">INDEX(DE$13:DE123,$B124+1,1)</f>
        <v>1</v>
      </c>
      <c r="DF124" s="535" t="b" cm="1">
        <f t="array" aca="1" ref="DF124" ca="1">INDEX(DF$13:DF123,$B124+1,1)</f>
        <v>1</v>
      </c>
      <c r="DG124" s="87">
        <f t="shared" ca="1" si="614"/>
        <v>0</v>
      </c>
      <c r="DH124" s="804" cm="1">
        <f t="array" aca="1" ref="DH124" ca="1">VALUE(IFERROR(VALUE($K124),0) &amp; _xlfn.SWITCH($CD124,"-",4,$CD124) &amp; $L124 &amp; $T124 &amp; "00" &amp; $N124 &amp; $AK124 &amp; $R124 &amp; _xlfn.SWITCH($AM124,3,1,$AM124) &amp; _xlfn.SWITCH($M124,4,0,$M124) &amp; _xlfn.SWITCH($AD124,6,1,$AD124))</f>
        <v>142200224202</v>
      </c>
      <c r="DI124" s="535" cm="1">
        <f t="array" aca="1" ref="DI124" ca="1">INDEX(DI$13:DI123,$B124+1,1)</f>
        <v>1</v>
      </c>
      <c r="DJ124" s="535" cm="1">
        <f t="array" aca="1" ref="DJ124" ca="1">INDEX(DJ$13:DJ123,$B124+1,1)</f>
        <v>1</v>
      </c>
      <c r="DK124" s="411">
        <f t="shared" ca="1" si="615"/>
        <v>1</v>
      </c>
      <c r="DL124" s="411">
        <f t="shared" ca="1" si="615"/>
        <v>60</v>
      </c>
      <c r="DM124" s="411" t="str">
        <f t="shared" ca="1" si="615"/>
        <v>-</v>
      </c>
      <c r="DN124" s="411" t="str">
        <f t="shared" ca="1" si="615"/>
        <v>-</v>
      </c>
      <c r="DO124" s="411" t="str">
        <f t="shared" ca="1" si="615"/>
        <v>-</v>
      </c>
      <c r="DP124" s="411" t="str">
        <f t="shared" ca="1" si="615"/>
        <v>-</v>
      </c>
      <c r="DQ124" s="411" t="b">
        <f t="shared" ca="1" si="616"/>
        <v>0</v>
      </c>
      <c r="DR124" s="411" t="str">
        <f t="shared" ca="1" si="617"/>
        <v>-</v>
      </c>
      <c r="DS124" s="411" t="str">
        <f t="shared" ca="1" si="617"/>
        <v>-</v>
      </c>
      <c r="DT124" s="411" t="str">
        <f t="shared" ca="1" si="617"/>
        <v>-</v>
      </c>
      <c r="DU124" s="411" t="str">
        <f t="shared" ca="1" si="617"/>
        <v>-</v>
      </c>
      <c r="DV124" s="411">
        <f t="shared" ca="1" si="617"/>
        <v>500</v>
      </c>
      <c r="DW124" s="411">
        <f t="shared" ca="1" si="617"/>
        <v>500</v>
      </c>
      <c r="DX124" s="411" t="str">
        <f t="shared" ca="1" si="617"/>
        <v>-</v>
      </c>
      <c r="DY124" s="411" t="str">
        <f t="shared" ca="1" si="617"/>
        <v>-</v>
      </c>
      <c r="DZ124" s="411" t="str">
        <f t="shared" ca="1" si="617"/>
        <v>-</v>
      </c>
      <c r="EA124" s="535" cm="1">
        <f t="array" aca="1" ref="EA124" ca="1">INDEX(EA$13:EA123,$B124+1,1)</f>
        <v>0</v>
      </c>
      <c r="EB124" s="535" cm="1">
        <f t="array" aca="1" ref="EB124" ca="1">INDEX(EB$13:EB123,$B124+1,1)</f>
        <v>999999</v>
      </c>
      <c r="EC124" s="535" cm="1">
        <f t="array" aca="1" ref="EC124" ca="1">INDEX(EC$13:EC123,$B124+1,1)</f>
        <v>999999</v>
      </c>
      <c r="ED124" s="535" cm="1">
        <f t="array" aca="1" ref="ED124" ca="1">INDEX(ED$13:ED123,$B124+1,1)</f>
        <v>999999</v>
      </c>
      <c r="EE124" s="535" cm="1">
        <f t="array" aca="1" ref="EE124" ca="1">INDEX(EE$13:EE123,$B124+1,1)</f>
        <v>999999</v>
      </c>
      <c r="EF124" s="535" cm="1">
        <f t="array" aca="1" ref="EF124" ca="1">INDEX(EF$13:EF123,$B124+1,1)</f>
        <v>999999</v>
      </c>
      <c r="EG124" s="535" cm="1">
        <f t="array" aca="1" ref="EG124" ca="1">INDEX(EG$13:EG123,$B124+1,1)</f>
        <v>999999</v>
      </c>
      <c r="EH124" s="535" cm="1">
        <f t="array" aca="1" ref="EH124" ca="1">INDEX(EH$13:EH123,$B124+1,1)</f>
        <v>999999</v>
      </c>
      <c r="EI124" s="535" cm="1">
        <f t="array" aca="1" ref="EI124" ca="1">INDEX(EI$13:EI123,$B124+1,1)</f>
        <v>999999</v>
      </c>
      <c r="EJ124" s="535" cm="1">
        <f t="array" aca="1" ref="EJ124" ca="1">INDEX(EJ$13:EJ123,$B124+1,1)</f>
        <v>999999</v>
      </c>
      <c r="EK124" s="535" cm="1">
        <f t="array" aca="1" ref="EK124" ca="1">INDEX(EK$13:EK123,$B124+1,1)</f>
        <v>999999</v>
      </c>
      <c r="EL124" s="535" cm="1">
        <f t="array" aca="1" ref="EL124" ca="1">INDEX(EL$13:EL123,$B124+1,1)</f>
        <v>999999</v>
      </c>
      <c r="EM124" s="535" cm="1">
        <f t="array" aca="1" ref="EM124" ca="1">INDEX(EM$13:EM123,$B124+1,1)</f>
        <v>999999</v>
      </c>
      <c r="EN124" s="782">
        <f t="shared" ca="1" si="618"/>
        <v>0</v>
      </c>
      <c r="EO124" s="782">
        <f t="shared" ca="1" si="618"/>
        <v>0</v>
      </c>
      <c r="EP124" s="782">
        <f t="shared" ca="1" si="618"/>
        <v>999999</v>
      </c>
      <c r="EQ124" s="800" t="str">
        <f t="shared" ca="1" si="619"/>
        <v>-</v>
      </c>
      <c r="ER124" s="800" t="str">
        <f t="shared" ca="1" si="619"/>
        <v>-</v>
      </c>
      <c r="ES124" s="801">
        <f t="shared" ca="1" si="620"/>
        <v>999999</v>
      </c>
      <c r="ET124" s="802" t="str">
        <f t="shared" ca="1" si="709"/>
        <v>-</v>
      </c>
      <c r="EU124" s="781">
        <f t="shared" ca="1" si="621"/>
        <v>0</v>
      </c>
      <c r="EV124" s="779">
        <f t="shared" ca="1" si="622"/>
        <v>0</v>
      </c>
      <c r="EW124" s="780">
        <f t="shared" ca="1" si="623"/>
        <v>999999</v>
      </c>
      <c r="EX124" s="727" t="str" cm="1">
        <f t="array" aca="1" ref="EX124" ca="1">INDEX(i.ELMated,$AB124+1,1)</f>
        <v>-</v>
      </c>
      <c r="EY124" s="728" cm="1">
        <f t="array" aca="1" ref="EY124" ca="1">INDEX(i.ELMatedEst,$AA124+1,$T124)</f>
        <v>0.5</v>
      </c>
      <c r="EZ124" s="535" t="str" cm="1">
        <f t="array" aca="1" ref="EZ124" ca="1">INDEX(EZ$13:EZ123,$B124+1,1)</f>
        <v>-</v>
      </c>
      <c r="FA124" s="535" t="str" cm="1">
        <f t="array" aca="1" ref="FA124" ca="1">INDEX(FA$13:FA123,$B124+1,1)</f>
        <v>-</v>
      </c>
      <c r="FB124" s="664">
        <f t="shared" ca="1" si="624"/>
        <v>-0.2</v>
      </c>
      <c r="FC124" s="666">
        <f t="shared" ca="1" si="625"/>
        <v>5.0000000000000001E-3</v>
      </c>
      <c r="FD124" s="191">
        <f t="shared" ca="1" si="712"/>
        <v>0.95</v>
      </c>
      <c r="FE124" s="667">
        <f t="shared" ca="1" si="626"/>
        <v>0.06</v>
      </c>
      <c r="FF124" s="667">
        <f ca="1">INDEX(CHOOSE($N124,DataAutumn!i.EL_PropnSold,DataWinter!i.EL_PropnSold,DataSpring!i.EL_PropnSold),$AI124,$T124)*INDEX(i.ELMatedEst,$AB124+1,$T124)*i.dAdultRR_ELPropSold
+INDEX(i.dryman,($AJ124-1)*4+$AI124,FF$7)</f>
        <v>0</v>
      </c>
      <c r="FG124" s="667">
        <f ca="1">INDEX(CHOOSE($N124,DataAutumn!i.EL_PropnSold,DataWinter!i.EL_PropnSold,DataSpring!i.EL_PropnSold),$AI124,$T124)*INDEX(i.ELMatedEst,$AB124+1,$T124)*i.dAdultRR_ELPropSold
+INDEX(i.dryman,($AJ124-1)*4+$AI124,FG$7)</f>
        <v>3.125E-2</v>
      </c>
      <c r="FH124" s="667">
        <f ca="1">INDEX(CHOOSE($N124,DataAutumn!i.EL_PropnSold,DataWinter!i.EL_PropnSold,DataSpring!i.EL_PropnSold),$AI124,$T124)*INDEX(i.ELMatedEst,$AB124+1,$T124)*i.dAdultRR_ELPropSold
+INDEX(i.dryman,($AJ124-1)*4+$AI124,FH$7)</f>
        <v>3.125E-2</v>
      </c>
      <c r="FI124" s="667">
        <f ca="1">INDEX(CHOOSE($N124,DataAutumn!i.EL_PropnSold,DataWinter!i.EL_PropnSold,DataSpring!i.EL_PropnSold),$AI124,$T124)*INDEX(i.ELMatedEst,$AB124+1,$T124)*i.dAdultRR_ELPropSold
+INDEX(i.dryman,($AJ124-1)*4+$AI124,FI$7)</f>
        <v>3.125E-2</v>
      </c>
      <c r="FJ124" s="668">
        <f ca="1">INDEX(CHOOSE($N124,DataAutumn!i.EL_PropnSold,DataWinter!i.EL_PropnSold,DataSpring!i.EL_PropnSold),$AI124,$T124)*INDEX(i.ELMatedEst,$AB124+1,$T124)*i.dAdultLSurv_ELPropSold</f>
        <v>0</v>
      </c>
      <c r="FK124" s="666" t="b">
        <f t="shared" ca="1" si="627"/>
        <v>0</v>
      </c>
      <c r="FL124" s="666" t="b">
        <f t="shared" ca="1" si="627"/>
        <v>0</v>
      </c>
      <c r="FM124" s="716" t="b">
        <f t="shared" ca="1" si="628"/>
        <v>1</v>
      </c>
      <c r="FN124" s="666" t="b">
        <f t="shared" ca="1" si="629"/>
        <v>0</v>
      </c>
      <c r="FO124" s="668">
        <f t="shared" ca="1" si="630"/>
        <v>1</v>
      </c>
      <c r="FP124" s="669">
        <f t="shared" ca="1" si="631"/>
        <v>0</v>
      </c>
      <c r="FQ124" s="670" t="b">
        <f t="shared" ca="1" si="632"/>
        <v>0</v>
      </c>
      <c r="FR124" s="665" t="b">
        <f t="shared" ca="1" si="633"/>
        <v>0</v>
      </c>
      <c r="FS124" s="411" t="b">
        <f t="shared" ca="1" si="633"/>
        <v>1</v>
      </c>
      <c r="FT124" s="411" t="b">
        <f t="shared" ca="1" si="633"/>
        <v>0</v>
      </c>
      <c r="FU124" s="87">
        <f t="shared" ca="1" si="634"/>
        <v>2</v>
      </c>
      <c r="FV124" s="87">
        <f t="shared" ca="1" si="634"/>
        <v>2</v>
      </c>
      <c r="FW124" s="411">
        <f t="shared" ca="1" si="635"/>
        <v>1.5</v>
      </c>
      <c r="FX124" s="411">
        <f t="shared" ca="1" si="636"/>
        <v>1.8</v>
      </c>
      <c r="FY124" s="411">
        <f t="shared" ca="1" si="636"/>
        <v>1.8</v>
      </c>
      <c r="FZ124" s="411">
        <f t="shared" ca="1" si="637"/>
        <v>1.7</v>
      </c>
      <c r="GA124" s="411">
        <f t="shared" ca="1" si="638"/>
        <v>0.35</v>
      </c>
      <c r="GB124" s="411" t="b">
        <f t="shared" ca="1" si="638"/>
        <v>1</v>
      </c>
      <c r="GC124" s="411" t="b">
        <f t="shared" ca="1" si="638"/>
        <v>0</v>
      </c>
      <c r="GD124" s="411" t="b">
        <f t="shared" ca="1" si="638"/>
        <v>0</v>
      </c>
      <c r="GE124" s="411" t="b">
        <f t="shared" ca="1" si="638"/>
        <v>0</v>
      </c>
      <c r="GF124" s="87">
        <f t="shared" ca="1" si="639"/>
        <v>1</v>
      </c>
      <c r="GG124" s="87">
        <f t="shared" ca="1" si="639"/>
        <v>1</v>
      </c>
      <c r="GH124" s="87">
        <f t="shared" ca="1" si="639"/>
        <v>1</v>
      </c>
      <c r="GI124" s="87">
        <f t="shared" ca="1" si="639"/>
        <v>1</v>
      </c>
      <c r="GJ124" s="87">
        <f t="shared" ca="1" si="639"/>
        <v>1</v>
      </c>
      <c r="GK124" s="87">
        <f t="shared" ca="1" si="639"/>
        <v>1</v>
      </c>
      <c r="GL124" s="87">
        <f t="shared" ca="1" si="639"/>
        <v>1</v>
      </c>
      <c r="GM124" s="87">
        <f t="shared" ca="1" si="639"/>
        <v>1</v>
      </c>
      <c r="GN124" s="411" cm="1">
        <f t="array" aca="1" ref="GN124" ca="1">INDEX(i.dse_type,1,$L124)</f>
        <v>0</v>
      </c>
      <c r="GO124" s="535" t="str" cm="1">
        <f t="array" aca="1" ref="GO124" ca="1">INDEX(GO$13:GO123,$B124+1,1)</f>
        <v>-</v>
      </c>
      <c r="GP124" s="535" t="str" cm="1">
        <f t="array" aca="1" ref="GP124" ca="1">INDEX(GP$13:GP123,$B124+1,1)</f>
        <v>-</v>
      </c>
      <c r="GQ124" s="535" t="str" cm="1">
        <f t="array" aca="1" ref="GQ124" ca="1">INDEX(GQ$13:GQ123,$B124+1,1)</f>
        <v>-</v>
      </c>
      <c r="GR124" s="18"/>
      <c r="GS124" s="535" t="str" cm="1">
        <f t="array" aca="1" ref="GS124" ca="1">INDEX(GS$13:GS123,$B124+1,1)</f>
        <v>-</v>
      </c>
      <c r="GT124" s="535" t="str" cm="1">
        <f t="array" aca="1" ref="GT124" ca="1">INDEX(GT$13:GT123,$B124+1,1)</f>
        <v>-</v>
      </c>
      <c r="GU124" s="535" t="str" cm="1">
        <f t="array" aca="1" ref="GU124" ca="1">INDEX(GU$13:GU123,$B124+1,1)</f>
        <v>-</v>
      </c>
      <c r="GV124" s="411">
        <f t="shared" ca="1" si="640"/>
        <v>0</v>
      </c>
      <c r="GW124" s="535" t="str" cm="1">
        <f t="array" aca="1" ref="GW124" ca="1">INDEX(GW$13:GW123,$B124+1,1)</f>
        <v>-</v>
      </c>
      <c r="GX124" s="535" cm="1">
        <f t="array" aca="1" ref="GX124" ca="1">INDEX(GX$13:GX123,$B124+1,1)</f>
        <v>1</v>
      </c>
      <c r="GY124" s="535" cm="1">
        <f t="array" aca="1" ref="GY124" ca="1">INDEX(GY$13:GY123,$B124+1,1)</f>
        <v>1</v>
      </c>
      <c r="GZ124" s="535" t="str" cm="1">
        <f t="array" aca="1" ref="GZ124" ca="1">INDEX(GZ$13:GZ123,$B124+1,1)</f>
        <v>-</v>
      </c>
      <c r="HA124" s="535" t="str" cm="1">
        <f t="array" aca="1" ref="HA124" ca="1">INDEX(HA$13:HA123,$B124+1,1)</f>
        <v>-</v>
      </c>
      <c r="HB124" s="535" t="str" cm="1">
        <f t="array" aca="1" ref="HB124" ca="1">INDEX(HB$13:HB123,$B124+1,1)</f>
        <v>-</v>
      </c>
      <c r="HC124" s="535" t="str" cm="1">
        <f t="array" aca="1" ref="HC124" ca="1">INDEX(HC$13:HC123,$B124+1,1)</f>
        <v>-</v>
      </c>
      <c r="HD124" s="535" t="str" cm="1">
        <f t="array" aca="1" ref="HD124" ca="1">INDEX(HD$13:HD123,$B124+1,1)</f>
        <v>-</v>
      </c>
      <c r="HE124" s="535" t="str" cm="1">
        <f t="array" aca="1" ref="HE124" ca="1">INDEX(HE$13:HE123,$B124+1,1)</f>
        <v>-</v>
      </c>
      <c r="HF124" s="535" t="str" cm="1">
        <f t="array" aca="1" ref="HF124" ca="1">INDEX(HF$13:HF123,$B124+1,1)</f>
        <v>-</v>
      </c>
      <c r="HG124" s="535" t="str" cm="1">
        <f t="array" aca="1" ref="HG124" ca="1">INDEX(HG$13:HG123,$B124+1,1)</f>
        <v>-</v>
      </c>
      <c r="HH124" s="535" t="str" cm="1">
        <f t="array" aca="1" ref="HH124" ca="1">INDEX(HH$13:HH123,$B124+1,1)</f>
        <v>-</v>
      </c>
      <c r="HI124" s="535" t="str" cm="1">
        <f t="array" aca="1" ref="HI124" ca="1">INDEX(HI$13:HI123,$B124+1,1)</f>
        <v>-</v>
      </c>
      <c r="HJ124" s="535" t="str" cm="1">
        <f t="array" aca="1" ref="HJ124" ca="1">INDEX(HJ$13:HJ123,$B124+1,1)</f>
        <v>-</v>
      </c>
      <c r="HK124" s="535" t="str" cm="1">
        <f t="array" aca="1" ref="HK124" ca="1">INDEX(HK$13:HK123,$B124+1,1)</f>
        <v>-</v>
      </c>
      <c r="HL124" s="535" t="str" cm="1">
        <f t="array" aca="1" ref="HL124" ca="1">INDEX(HL$13:HL123,$B124+1,1)</f>
        <v>-</v>
      </c>
      <c r="HM124" s="535" t="str" cm="1">
        <f t="array" aca="1" ref="HM124" ca="1">INDEX(HM$13:HM123,$B124+1,1)</f>
        <v>-</v>
      </c>
      <c r="HN124" s="535" t="str" cm="1">
        <f t="array" aca="1" ref="HN124" ca="1">INDEX(HN$13:HN123,$B124+1,1)</f>
        <v>-</v>
      </c>
      <c r="HO124" s="535" t="str" cm="1">
        <f t="array" aca="1" ref="HO124" ca="1">INDEX(HO$13:HO123,$B124+1,1)</f>
        <v>-</v>
      </c>
      <c r="HP124" s="535" t="str" cm="1">
        <f t="array" aca="1" ref="HP124" ca="1">INDEX(HP$13:HP123,$B124+1,1)</f>
        <v>-</v>
      </c>
      <c r="HQ124" s="535" t="str" cm="1">
        <f t="array" aca="1" ref="HQ124" ca="1">INDEX(HQ$13:HQ123,$B124+1,1)</f>
        <v>-</v>
      </c>
      <c r="HR124" s="535" t="str" cm="1">
        <f t="array" aca="1" ref="HR124" ca="1">INDEX(HR$13:HR123,$B124+1,1)</f>
        <v>-</v>
      </c>
      <c r="HS124" s="535" t="str" cm="1">
        <f t="array" aca="1" ref="HS124" ca="1">INDEX(HS$13:HS123,$B124+1,1)</f>
        <v>-</v>
      </c>
      <c r="HT124" s="535" t="str" cm="1">
        <f t="array" aca="1" ref="HT124" ca="1">INDEX(HT$13:HT123,$B124+1,1)</f>
        <v>-</v>
      </c>
      <c r="HU124" s="535" cm="1">
        <f t="array" aca="1" ref="HU124" ca="1">INDEX(HU$13:HU123,$B124+1,1)</f>
        <v>0</v>
      </c>
      <c r="HV124" s="535" t="str" cm="1">
        <f t="array" aca="1" ref="HV124" ca="1">INDEX(HV$13:HV123,$B124+1,1)</f>
        <v>-</v>
      </c>
      <c r="HW124" s="535" cm="1">
        <f t="array" aca="1" ref="HW124" ca="1">INDEX(HW$13:HW123,$B124+1,1)</f>
        <v>1</v>
      </c>
      <c r="HX124" s="727">
        <f t="shared" ca="1" si="641"/>
        <v>0</v>
      </c>
      <c r="HY124" s="727">
        <f t="shared" ca="1" si="641"/>
        <v>0</v>
      </c>
      <c r="HZ124" s="727">
        <f t="shared" ca="1" si="641"/>
        <v>0</v>
      </c>
      <c r="IA124" s="727">
        <f t="shared" ca="1" si="641"/>
        <v>0</v>
      </c>
      <c r="IB124" s="727">
        <f t="shared" ca="1" si="641"/>
        <v>0</v>
      </c>
      <c r="IC124" s="727">
        <f t="shared" ca="1" si="641"/>
        <v>0</v>
      </c>
      <c r="ID124" s="535" cm="1">
        <f t="array" aca="1" ref="ID124" ca="1">INDEX(ID$13:ID123,$B124+1,1)</f>
        <v>0</v>
      </c>
      <c r="IE124" s="727">
        <f t="shared" ca="1" si="642"/>
        <v>1</v>
      </c>
      <c r="IF124" s="727">
        <f t="shared" ca="1" si="642"/>
        <v>0</v>
      </c>
      <c r="IG124" s="727">
        <f t="shared" ca="1" si="642"/>
        <v>0</v>
      </c>
      <c r="IH124" s="727">
        <f t="shared" ca="1" si="642"/>
        <v>0</v>
      </c>
      <c r="II124" s="535" cm="1">
        <f t="array" aca="1" ref="II124" ca="1">INDEX(II$13:II123,$B124+1,1)</f>
        <v>0</v>
      </c>
      <c r="IJ124" s="727">
        <f t="shared" ca="1" si="643"/>
        <v>0</v>
      </c>
      <c r="IK124" s="18"/>
      <c r="IL124" s="535" t="str" cm="1">
        <f t="array" aca="1" ref="IL124" ca="1">INDEX(IL$13:IL123,$B124+1,1)</f>
        <v>-</v>
      </c>
      <c r="IM124" s="535" t="str" cm="1">
        <f t="array" aca="1" ref="IM124" ca="1">INDEX(IM$13:IM123,$B124+1,1)</f>
        <v>-</v>
      </c>
      <c r="IN124" s="535" t="str" cm="1">
        <f t="array" aca="1" ref="IN124" ca="1">INDEX(IN$13:IN123,$B124+1,1)</f>
        <v>-</v>
      </c>
      <c r="IO124" s="535" t="str" cm="1">
        <f t="array" aca="1" ref="IO124" ca="1">INDEX(IO$13:IO123,$B124+1,1)</f>
        <v>-</v>
      </c>
      <c r="IP124" s="535" t="str" cm="1">
        <f t="array" aca="1" ref="IP124" ca="1">INDEX(IP$13:IP123,$B124+1,1)</f>
        <v>-</v>
      </c>
      <c r="IQ124" s="535" t="str" cm="1">
        <f t="array" aca="1" ref="IQ124" ca="1">INDEX(IQ$13:IQ123,$B124+1,1)</f>
        <v>-</v>
      </c>
      <c r="IR124" s="535" t="str" cm="1">
        <f t="array" aca="1" ref="IR124" ca="1">INDEX(IR$13:IR123,$B124+1,1)</f>
        <v>-</v>
      </c>
      <c r="IS124" s="535" t="str" cm="1">
        <f t="array" aca="1" ref="IS124" ca="1">INDEX(IS$13:IS123,$B124+1,1)</f>
        <v>-</v>
      </c>
      <c r="IT124" s="535" t="str" cm="1">
        <f t="array" aca="1" ref="IT124" ca="1">INDEX(IT$13:IT123,$B124+1,1)</f>
        <v>-</v>
      </c>
      <c r="IU124" s="535" t="str" cm="1">
        <f t="array" aca="1" ref="IU124" ca="1">INDEX(IU$13:IU123,$B124+1,1)</f>
        <v>-</v>
      </c>
      <c r="IV124" s="535" t="str" cm="1">
        <f t="array" aca="1" ref="IV124" ca="1">INDEX(IV$13:IV123,$B124+1,1)</f>
        <v>-</v>
      </c>
      <c r="IW124" s="535" t="str" cm="1">
        <f t="array" aca="1" ref="IW124" ca="1">INDEX(IW$13:IW123,$B124+1,1)</f>
        <v>-</v>
      </c>
      <c r="IX124" s="535" t="str" cm="1">
        <f t="array" aca="1" ref="IX124" ca="1">INDEX(IX$13:IX123,$B124+1,1)</f>
        <v>-</v>
      </c>
      <c r="IY124" s="535" t="str" cm="1">
        <f t="array" aca="1" ref="IY124" ca="1">INDEX(IY$13:IY123,$B124+1,1)</f>
        <v>-</v>
      </c>
      <c r="IZ124" s="535" t="str" cm="1">
        <f t="array" aca="1" ref="IZ124" ca="1">INDEX(IZ$13:IZ123,$B124+1,1)</f>
        <v>-</v>
      </c>
      <c r="JA124" s="535" t="str" cm="1">
        <f t="array" aca="1" ref="JA124" ca="1">INDEX(JA$13:JA123,$B124+1,1)</f>
        <v>-</v>
      </c>
      <c r="JB124" s="535" cm="1">
        <f t="array" aca="1" ref="JB124" ca="1">INDEX(JB$13:JB123,$B124+1,1)</f>
        <v>0</v>
      </c>
      <c r="JC124" s="535" cm="1">
        <f t="array" aca="1" ref="JC124" ca="1">INDEX(JC$13:JC123,$B124+1,1)</f>
        <v>0</v>
      </c>
      <c r="JD124" s="545" cm="1">
        <f t="array" aca="1" ref="JD124" ca="1">IF(AND($N124=JD$10,$AS124&lt;&gt;0),INDEX(i.LTWFeedLevels,$AS124,12),0)</f>
        <v>0</v>
      </c>
      <c r="JE124" s="630" cm="1">
        <f t="array" aca="1" ref="JE124" ca="1">IF(AND($N124=JE$10,$AT124&lt;&gt;0),INDEX(i.LTWFeedLevels,$AT124,12),0)</f>
        <v>0</v>
      </c>
      <c r="JF124" s="457">
        <f t="shared" ca="1" si="710"/>
        <v>0</v>
      </c>
      <c r="JG124" s="457">
        <f t="shared" ca="1" si="644"/>
        <v>0</v>
      </c>
      <c r="JH124" s="457">
        <f t="shared" ca="1" si="645"/>
        <v>0</v>
      </c>
      <c r="JI124" s="545" cm="1">
        <f t="array" aca="1" ref="JI124" ca="1">IF(AND($N124=JI$10,$AS124&lt;&gt;0),INDEX(i.LTWFeedLevels,$AS124,12),0)</f>
        <v>0</v>
      </c>
      <c r="JJ124" s="630" cm="1">
        <f t="array" aca="1" ref="JJ124" ca="1">IF(AND($N124=JJ$10,$AT124&lt;&gt;0),INDEX(i.LTWFeedLevels,$AT124,12),0)</f>
        <v>0</v>
      </c>
      <c r="JK124" s="457">
        <f t="shared" ca="1" si="646"/>
        <v>0</v>
      </c>
      <c r="JL124" s="457">
        <f t="shared" ca="1" si="647"/>
        <v>0</v>
      </c>
      <c r="JM124" s="457">
        <f t="shared" ca="1" si="648"/>
        <v>0</v>
      </c>
      <c r="JN124" s="545" cm="1">
        <f t="array" aca="1" ref="JN124" ca="1">IF(AND($N124=JN$10,$AS124&lt;&gt;0),INDEX(i.LTWFeedLevels,$AS124,12),0)</f>
        <v>0</v>
      </c>
      <c r="JO124" s="630" cm="1">
        <f t="array" aca="1" ref="JO124" ca="1">IF(AND($N124=JO$10,$AT124&lt;&gt;0),INDEX(i.LTWFeedLevels,$AT124,12),0)</f>
        <v>0</v>
      </c>
      <c r="JP124" s="457">
        <f t="shared" ca="1" si="649"/>
        <v>0</v>
      </c>
      <c r="JQ124" s="457">
        <f t="shared" ca="1" si="650"/>
        <v>0</v>
      </c>
      <c r="JR124" s="457">
        <f t="shared" ca="1" si="651"/>
        <v>0</v>
      </c>
      <c r="JS124" s="189">
        <f t="shared" ca="1" si="652"/>
        <v>0</v>
      </c>
      <c r="JT124" s="189">
        <f t="shared" ca="1" si="652"/>
        <v>0</v>
      </c>
      <c r="JU124" s="189">
        <f t="shared" ca="1" si="652"/>
        <v>0</v>
      </c>
      <c r="JV124" s="189">
        <f t="shared" ca="1" si="652"/>
        <v>0</v>
      </c>
      <c r="JW124" s="189">
        <f t="shared" ca="1" si="652"/>
        <v>0</v>
      </c>
      <c r="JX124" s="189">
        <f t="shared" ca="1" si="652"/>
        <v>0</v>
      </c>
      <c r="JY124" s="189">
        <f t="shared" ca="1" si="652"/>
        <v>0</v>
      </c>
      <c r="JZ124" s="189">
        <f t="shared" ca="1" si="652"/>
        <v>0</v>
      </c>
      <c r="KA124" s="189">
        <f t="shared" ca="1" si="652"/>
        <v>0</v>
      </c>
      <c r="KB124" s="189">
        <f t="shared" ca="1" si="652"/>
        <v>0</v>
      </c>
      <c r="KC124" s="189">
        <f t="shared" ca="1" si="653"/>
        <v>0</v>
      </c>
      <c r="KD124" s="189">
        <f t="shared" ca="1" si="653"/>
        <v>0</v>
      </c>
      <c r="KE124" s="189">
        <f t="shared" ca="1" si="653"/>
        <v>0</v>
      </c>
      <c r="KF124" s="189">
        <f t="shared" ca="1" si="653"/>
        <v>0</v>
      </c>
      <c r="KG124" s="189">
        <f t="shared" ca="1" si="653"/>
        <v>0</v>
      </c>
      <c r="KH124" s="189">
        <f t="shared" ca="1" si="653"/>
        <v>0</v>
      </c>
      <c r="KI124" s="189">
        <f t="shared" ca="1" si="653"/>
        <v>0</v>
      </c>
      <c r="KJ124" s="189">
        <f t="shared" ca="1" si="653"/>
        <v>0</v>
      </c>
      <c r="KK124" s="189">
        <f t="shared" ca="1" si="653"/>
        <v>0</v>
      </c>
      <c r="KL124" s="189">
        <f t="shared" ca="1" si="653"/>
        <v>0</v>
      </c>
      <c r="KM124" s="189">
        <f t="shared" ca="1" si="654"/>
        <v>0</v>
      </c>
      <c r="KN124" s="189">
        <f t="shared" ca="1" si="654"/>
        <v>0</v>
      </c>
      <c r="KO124" s="189">
        <f t="shared" ca="1" si="654"/>
        <v>0</v>
      </c>
      <c r="KP124" s="189">
        <f t="shared" ca="1" si="654"/>
        <v>0</v>
      </c>
      <c r="KQ124" s="189">
        <f t="shared" ca="1" si="654"/>
        <v>0</v>
      </c>
      <c r="KR124" s="189">
        <f t="shared" ca="1" si="654"/>
        <v>0</v>
      </c>
      <c r="KS124" s="189">
        <f t="shared" ca="1" si="654"/>
        <v>0</v>
      </c>
      <c r="KT124" s="189">
        <f t="shared" ca="1" si="654"/>
        <v>0</v>
      </c>
      <c r="KU124" s="189">
        <f t="shared" ca="1" si="654"/>
        <v>-1</v>
      </c>
      <c r="KV124" s="189">
        <f t="shared" ca="1" si="654"/>
        <v>-2</v>
      </c>
      <c r="KW124" s="189">
        <f t="shared" ca="1" si="655"/>
        <v>5</v>
      </c>
      <c r="KX124" s="189">
        <f t="shared" ca="1" si="655"/>
        <v>3</v>
      </c>
      <c r="KY124" s="189">
        <f t="shared" ca="1" si="655"/>
        <v>0</v>
      </c>
      <c r="KZ124" s="189">
        <f t="shared" ca="1" si="655"/>
        <v>0</v>
      </c>
      <c r="LA124" s="189">
        <f t="shared" ca="1" si="655"/>
        <v>0</v>
      </c>
      <c r="LB124" s="189">
        <f t="shared" ca="1" si="655"/>
        <v>0</v>
      </c>
      <c r="LC124" s="189">
        <f t="shared" ca="1" si="655"/>
        <v>0</v>
      </c>
      <c r="LD124" s="189">
        <f t="shared" ca="1" si="655"/>
        <v>0</v>
      </c>
      <c r="LE124" s="189">
        <f t="shared" ca="1" si="655"/>
        <v>0</v>
      </c>
      <c r="LF124" s="189">
        <f t="shared" ca="1" si="655"/>
        <v>0</v>
      </c>
      <c r="LG124" s="189">
        <f t="shared" ca="1" si="656"/>
        <v>0</v>
      </c>
      <c r="LH124" s="189">
        <f t="shared" ca="1" si="656"/>
        <v>0</v>
      </c>
      <c r="LI124" s="189">
        <f t="shared" ca="1" si="656"/>
        <v>0</v>
      </c>
      <c r="LJ124" s="189">
        <f t="shared" ca="1" si="656"/>
        <v>0</v>
      </c>
      <c r="LK124" s="189">
        <f t="shared" ca="1" si="656"/>
        <v>0</v>
      </c>
      <c r="LL124" s="189">
        <f t="shared" ca="1" si="656"/>
        <v>0</v>
      </c>
      <c r="LM124" s="189">
        <f t="shared" ca="1" si="656"/>
        <v>0</v>
      </c>
      <c r="LN124" s="189">
        <f t="shared" ca="1" si="656"/>
        <v>0</v>
      </c>
      <c r="LO124" s="189">
        <f t="shared" ca="1" si="656"/>
        <v>0</v>
      </c>
      <c r="LP124" s="189">
        <f t="shared" ca="1" si="656"/>
        <v>0</v>
      </c>
      <c r="LQ124" s="189">
        <f t="shared" ca="1" si="657"/>
        <v>0</v>
      </c>
      <c r="LR124" s="189">
        <f t="shared" ca="1" si="657"/>
        <v>0</v>
      </c>
      <c r="LS124" s="189">
        <f t="shared" ca="1" si="657"/>
        <v>0</v>
      </c>
      <c r="LT124" s="189">
        <f t="shared" ca="1" si="657"/>
        <v>0</v>
      </c>
      <c r="LU124" s="189">
        <f t="shared" ca="1" si="657"/>
        <v>0</v>
      </c>
      <c r="LV124" s="189">
        <f t="shared" ca="1" si="657"/>
        <v>0</v>
      </c>
      <c r="LW124" s="189">
        <f t="shared" ca="1" si="657"/>
        <v>0</v>
      </c>
      <c r="LX124" s="189">
        <f t="shared" ca="1" si="657"/>
        <v>0</v>
      </c>
      <c r="LY124" s="189">
        <f t="shared" ca="1" si="657"/>
        <v>0</v>
      </c>
      <c r="LZ124" s="189">
        <f t="shared" ca="1" si="657"/>
        <v>0</v>
      </c>
      <c r="MA124" s="189">
        <f t="shared" ca="1" si="658"/>
        <v>0</v>
      </c>
      <c r="MB124" s="189">
        <f t="shared" ca="1" si="658"/>
        <v>0</v>
      </c>
      <c r="MC124" s="189">
        <f t="shared" ca="1" si="658"/>
        <v>0</v>
      </c>
      <c r="MD124" s="189">
        <f t="shared" ca="1" si="658"/>
        <v>0</v>
      </c>
      <c r="ME124" s="189">
        <f t="shared" ca="1" si="658"/>
        <v>0</v>
      </c>
      <c r="MF124" s="189">
        <f t="shared" ca="1" si="658"/>
        <v>0</v>
      </c>
      <c r="MG124" s="189">
        <f t="shared" ca="1" si="658"/>
        <v>0</v>
      </c>
      <c r="MH124" s="189">
        <f t="shared" ca="1" si="658"/>
        <v>0</v>
      </c>
      <c r="MI124" s="189">
        <f t="shared" ca="1" si="658"/>
        <v>0</v>
      </c>
      <c r="MJ124" s="189">
        <f t="shared" ca="1" si="658"/>
        <v>0</v>
      </c>
      <c r="MK124" s="189">
        <f t="shared" ca="1" si="658"/>
        <v>0</v>
      </c>
      <c r="ML124" s="189">
        <f t="shared" ca="1" si="658"/>
        <v>0</v>
      </c>
      <c r="MM124" s="557">
        <f t="shared" ca="1" si="659"/>
        <v>0</v>
      </c>
      <c r="MN124" s="557">
        <f t="shared" ca="1" si="659"/>
        <v>0</v>
      </c>
      <c r="MO124" s="557">
        <f t="shared" ca="1" si="659"/>
        <v>0</v>
      </c>
      <c r="MP124" s="557">
        <f t="shared" ca="1" si="659"/>
        <v>0</v>
      </c>
      <c r="MQ124" s="557">
        <f t="shared" ca="1" si="659"/>
        <v>0</v>
      </c>
      <c r="MR124" s="557">
        <f t="shared" ca="1" si="659"/>
        <v>0</v>
      </c>
      <c r="MS124" s="557">
        <f t="shared" ca="1" si="659"/>
        <v>0</v>
      </c>
      <c r="MT124" s="557">
        <f t="shared" ca="1" si="659"/>
        <v>0</v>
      </c>
      <c r="MU124" s="557">
        <f t="shared" ca="1" si="659"/>
        <v>0</v>
      </c>
      <c r="MV124" s="557">
        <f t="shared" ca="1" si="659"/>
        <v>0</v>
      </c>
      <c r="MW124" s="557">
        <f t="shared" ca="1" si="660"/>
        <v>0</v>
      </c>
      <c r="MX124" s="557">
        <f t="shared" ca="1" si="660"/>
        <v>0</v>
      </c>
      <c r="MY124" s="557">
        <f t="shared" ca="1" si="660"/>
        <v>0</v>
      </c>
      <c r="MZ124" s="557">
        <f t="shared" ca="1" si="660"/>
        <v>0</v>
      </c>
      <c r="NA124" s="557">
        <f t="shared" ca="1" si="660"/>
        <v>0</v>
      </c>
      <c r="NB124" s="557">
        <f t="shared" ca="1" si="660"/>
        <v>0</v>
      </c>
      <c r="NC124" s="557">
        <f t="shared" ca="1" si="660"/>
        <v>0</v>
      </c>
      <c r="ND124" s="557">
        <f t="shared" ca="1" si="660"/>
        <v>0</v>
      </c>
      <c r="NE124" s="557">
        <f t="shared" ca="1" si="660"/>
        <v>0</v>
      </c>
      <c r="NF124" s="557">
        <f t="shared" ca="1" si="660"/>
        <v>0</v>
      </c>
      <c r="NG124" s="557">
        <f t="shared" ca="1" si="661"/>
        <v>0</v>
      </c>
      <c r="NH124" s="557">
        <f t="shared" ca="1" si="661"/>
        <v>0</v>
      </c>
      <c r="NI124" s="557">
        <f t="shared" ca="1" si="661"/>
        <v>0</v>
      </c>
      <c r="NJ124" s="557">
        <f t="shared" ca="1" si="661"/>
        <v>0</v>
      </c>
      <c r="NK124" s="557">
        <f t="shared" ca="1" si="661"/>
        <v>0</v>
      </c>
      <c r="NL124" s="557">
        <f t="shared" ca="1" si="661"/>
        <v>0</v>
      </c>
      <c r="NM124" s="557">
        <f t="shared" ca="1" si="661"/>
        <v>0</v>
      </c>
      <c r="NN124" s="557">
        <f t="shared" ca="1" si="661"/>
        <v>0</v>
      </c>
      <c r="NO124" s="557">
        <f t="shared" ca="1" si="661"/>
        <v>0</v>
      </c>
      <c r="NP124" s="557">
        <f t="shared" ca="1" si="661"/>
        <v>0</v>
      </c>
      <c r="NQ124" s="557">
        <f t="shared" ca="1" si="662"/>
        <v>0</v>
      </c>
      <c r="NR124" s="557">
        <f t="shared" ca="1" si="662"/>
        <v>0</v>
      </c>
      <c r="NS124" s="557">
        <f t="shared" ca="1" si="662"/>
        <v>0</v>
      </c>
      <c r="NT124" s="557">
        <f t="shared" ca="1" si="662"/>
        <v>0</v>
      </c>
      <c r="NU124" s="557">
        <f t="shared" ca="1" si="662"/>
        <v>0</v>
      </c>
      <c r="NV124" s="557">
        <f t="shared" ca="1" si="662"/>
        <v>0</v>
      </c>
      <c r="NW124" s="557">
        <f t="shared" ca="1" si="662"/>
        <v>0</v>
      </c>
      <c r="NX124" s="557">
        <f t="shared" ca="1" si="662"/>
        <v>0</v>
      </c>
      <c r="NY124" s="557">
        <f t="shared" ca="1" si="662"/>
        <v>0</v>
      </c>
      <c r="NZ124" s="557">
        <f t="shared" ca="1" si="662"/>
        <v>0</v>
      </c>
      <c r="OA124" s="557">
        <f t="shared" ca="1" si="663"/>
        <v>0</v>
      </c>
      <c r="OB124" s="557">
        <f t="shared" ca="1" si="663"/>
        <v>0</v>
      </c>
      <c r="OC124" s="557">
        <f t="shared" ca="1" si="663"/>
        <v>0</v>
      </c>
      <c r="OD124" s="557">
        <f t="shared" ca="1" si="663"/>
        <v>0</v>
      </c>
      <c r="OE124" s="557">
        <f t="shared" ca="1" si="663"/>
        <v>0</v>
      </c>
      <c r="OF124" s="557">
        <f t="shared" ca="1" si="663"/>
        <v>0</v>
      </c>
      <c r="OG124" s="557">
        <f t="shared" ca="1" si="663"/>
        <v>0</v>
      </c>
      <c r="OH124" s="557">
        <f t="shared" ca="1" si="663"/>
        <v>0</v>
      </c>
      <c r="OI124" s="557">
        <f t="shared" ca="1" si="663"/>
        <v>0</v>
      </c>
      <c r="OJ124" s="557">
        <f t="shared" ca="1" si="663"/>
        <v>0</v>
      </c>
      <c r="OK124" s="557">
        <f t="shared" ca="1" si="664"/>
        <v>0</v>
      </c>
      <c r="OL124" s="557">
        <f t="shared" ca="1" si="664"/>
        <v>0</v>
      </c>
      <c r="OM124" s="557">
        <f t="shared" ca="1" si="664"/>
        <v>0</v>
      </c>
      <c r="ON124" s="557">
        <f t="shared" ca="1" si="664"/>
        <v>0</v>
      </c>
      <c r="OO124" s="557">
        <f t="shared" ca="1" si="664"/>
        <v>0</v>
      </c>
      <c r="OP124" s="557">
        <f t="shared" ca="1" si="664"/>
        <v>0</v>
      </c>
      <c r="OQ124" s="557">
        <f t="shared" ca="1" si="664"/>
        <v>0</v>
      </c>
      <c r="OR124" s="557">
        <f t="shared" ca="1" si="664"/>
        <v>0</v>
      </c>
      <c r="OS124" s="557">
        <f t="shared" ca="1" si="664"/>
        <v>0</v>
      </c>
      <c r="OT124" s="557">
        <f t="shared" ca="1" si="664"/>
        <v>0</v>
      </c>
      <c r="OU124" s="557">
        <f t="shared" ca="1" si="665"/>
        <v>0</v>
      </c>
      <c r="OV124" s="557">
        <f t="shared" ca="1" si="665"/>
        <v>0</v>
      </c>
      <c r="OW124" s="557">
        <f t="shared" ca="1" si="665"/>
        <v>0</v>
      </c>
      <c r="OX124" s="557">
        <f t="shared" ca="1" si="665"/>
        <v>0</v>
      </c>
      <c r="OY124" s="557">
        <f t="shared" ca="1" si="665"/>
        <v>0</v>
      </c>
      <c r="OZ124" s="557">
        <f t="shared" ca="1" si="665"/>
        <v>0</v>
      </c>
      <c r="PA124" s="557">
        <f t="shared" ca="1" si="665"/>
        <v>0</v>
      </c>
      <c r="PB124" s="557">
        <f t="shared" ca="1" si="665"/>
        <v>0</v>
      </c>
      <c r="PC124" s="557">
        <f t="shared" ca="1" si="665"/>
        <v>0</v>
      </c>
      <c r="PD124" s="557">
        <f t="shared" ca="1" si="665"/>
        <v>0</v>
      </c>
      <c r="PE124" s="557">
        <f t="shared" ca="1" si="666"/>
        <v>0</v>
      </c>
      <c r="PF124" s="557">
        <f t="shared" ca="1" si="666"/>
        <v>0</v>
      </c>
      <c r="PG124" s="557">
        <f t="shared" ca="1" si="666"/>
        <v>0</v>
      </c>
      <c r="PH124" s="557">
        <f t="shared" ca="1" si="666"/>
        <v>0</v>
      </c>
      <c r="PI124" s="557">
        <f t="shared" ca="1" si="666"/>
        <v>0</v>
      </c>
      <c r="PJ124" s="557">
        <f t="shared" ca="1" si="666"/>
        <v>0</v>
      </c>
      <c r="PK124" s="557">
        <f t="shared" ca="1" si="666"/>
        <v>0</v>
      </c>
      <c r="PL124" s="557">
        <f t="shared" ca="1" si="666"/>
        <v>0</v>
      </c>
      <c r="PM124" s="557">
        <f t="shared" ca="1" si="666"/>
        <v>0</v>
      </c>
      <c r="PN124" s="557">
        <f t="shared" ca="1" si="666"/>
        <v>0</v>
      </c>
      <c r="PO124" s="557">
        <f t="shared" ca="1" si="667"/>
        <v>0</v>
      </c>
      <c r="PP124" s="557">
        <f t="shared" ca="1" si="667"/>
        <v>0</v>
      </c>
      <c r="PQ124" s="557">
        <f t="shared" ca="1" si="667"/>
        <v>0</v>
      </c>
      <c r="PR124" s="557">
        <f t="shared" ca="1" si="667"/>
        <v>0</v>
      </c>
      <c r="PS124" s="557">
        <f t="shared" ca="1" si="667"/>
        <v>0</v>
      </c>
      <c r="PT124" s="557">
        <f t="shared" ca="1" si="667"/>
        <v>0</v>
      </c>
      <c r="PU124" s="557">
        <f t="shared" ca="1" si="667"/>
        <v>0</v>
      </c>
      <c r="PV124" s="557">
        <f t="shared" ca="1" si="667"/>
        <v>0</v>
      </c>
      <c r="PW124" s="557">
        <f t="shared" ca="1" si="667"/>
        <v>0</v>
      </c>
      <c r="PX124" s="557">
        <f t="shared" ca="1" si="667"/>
        <v>0</v>
      </c>
      <c r="PY124" s="557">
        <f t="shared" ca="1" si="668"/>
        <v>0</v>
      </c>
      <c r="PZ124" s="557">
        <f t="shared" ca="1" si="668"/>
        <v>0</v>
      </c>
      <c r="QA124" s="557">
        <f t="shared" ca="1" si="668"/>
        <v>0</v>
      </c>
      <c r="QB124" s="557">
        <f t="shared" ca="1" si="668"/>
        <v>0</v>
      </c>
      <c r="QC124" s="557">
        <f t="shared" ca="1" si="668"/>
        <v>0</v>
      </c>
      <c r="QD124" s="557">
        <f t="shared" ca="1" si="668"/>
        <v>0</v>
      </c>
      <c r="QE124" s="557">
        <f t="shared" ca="1" si="668"/>
        <v>0</v>
      </c>
      <c r="QF124" s="557">
        <f t="shared" ca="1" si="668"/>
        <v>0</v>
      </c>
      <c r="QG124" s="557">
        <f t="shared" ca="1" si="668"/>
        <v>0</v>
      </c>
      <c r="QH124" s="557">
        <f t="shared" ca="1" si="668"/>
        <v>0</v>
      </c>
      <c r="QI124" s="557">
        <f t="shared" ca="1" si="669"/>
        <v>0</v>
      </c>
      <c r="QJ124" s="557">
        <f t="shared" ca="1" si="669"/>
        <v>0</v>
      </c>
      <c r="QK124" s="557">
        <f t="shared" ca="1" si="669"/>
        <v>0</v>
      </c>
      <c r="QL124" s="557">
        <f t="shared" ca="1" si="669"/>
        <v>0</v>
      </c>
      <c r="QM124" s="557">
        <f t="shared" ca="1" si="669"/>
        <v>0</v>
      </c>
      <c r="QN124" s="557">
        <f t="shared" ca="1" si="669"/>
        <v>0</v>
      </c>
      <c r="QO124" s="557">
        <f t="shared" ca="1" si="669"/>
        <v>0</v>
      </c>
      <c r="QP124" s="557">
        <f t="shared" ca="1" si="669"/>
        <v>0</v>
      </c>
      <c r="QQ124" s="557">
        <f t="shared" ca="1" si="669"/>
        <v>0</v>
      </c>
      <c r="QR124" s="557">
        <f t="shared" ca="1" si="669"/>
        <v>0</v>
      </c>
      <c r="QS124" s="557">
        <f t="shared" ca="1" si="670"/>
        <v>0</v>
      </c>
      <c r="QT124" s="557">
        <f t="shared" ca="1" si="670"/>
        <v>0</v>
      </c>
      <c r="QU124" s="557">
        <f t="shared" ca="1" si="670"/>
        <v>0</v>
      </c>
      <c r="QV124" s="557">
        <f t="shared" ca="1" si="670"/>
        <v>0</v>
      </c>
      <c r="QW124" s="557">
        <f t="shared" ca="1" si="670"/>
        <v>0</v>
      </c>
      <c r="QX124" s="557">
        <f t="shared" ca="1" si="670"/>
        <v>0</v>
      </c>
      <c r="QY124" s="557">
        <f t="shared" ca="1" si="670"/>
        <v>0</v>
      </c>
      <c r="QZ124" s="557">
        <f t="shared" ca="1" si="670"/>
        <v>0</v>
      </c>
      <c r="RA124" s="557">
        <f t="shared" ca="1" si="670"/>
        <v>0</v>
      </c>
      <c r="RB124" s="557">
        <f t="shared" ca="1" si="670"/>
        <v>0</v>
      </c>
      <c r="RC124" s="557">
        <f t="shared" ca="1" si="671"/>
        <v>0</v>
      </c>
      <c r="RD124" s="557">
        <f t="shared" ca="1" si="671"/>
        <v>0</v>
      </c>
      <c r="RE124" s="557">
        <f t="shared" ca="1" si="671"/>
        <v>0</v>
      </c>
      <c r="RF124" s="557">
        <f t="shared" ca="1" si="671"/>
        <v>0</v>
      </c>
      <c r="RG124" s="557">
        <f t="shared" ca="1" si="671"/>
        <v>0</v>
      </c>
      <c r="RH124" s="557">
        <f t="shared" ca="1" si="671"/>
        <v>0</v>
      </c>
      <c r="RI124" s="557">
        <f t="shared" ca="1" si="671"/>
        <v>0</v>
      </c>
      <c r="RJ124" s="557">
        <f t="shared" ca="1" si="671"/>
        <v>0</v>
      </c>
      <c r="RK124" s="557">
        <f t="shared" ca="1" si="671"/>
        <v>0</v>
      </c>
      <c r="RL124" s="557">
        <f t="shared" ca="1" si="671"/>
        <v>0</v>
      </c>
      <c r="RM124" s="557">
        <f t="shared" ca="1" si="672"/>
        <v>0</v>
      </c>
      <c r="RN124" s="557">
        <f t="shared" ca="1" si="672"/>
        <v>0</v>
      </c>
      <c r="RO124" s="557">
        <f t="shared" ca="1" si="672"/>
        <v>0</v>
      </c>
      <c r="RP124" s="557">
        <f t="shared" ca="1" si="672"/>
        <v>0</v>
      </c>
      <c r="RQ124" s="557">
        <f t="shared" ca="1" si="672"/>
        <v>0</v>
      </c>
      <c r="RR124" s="557">
        <f t="shared" ca="1" si="672"/>
        <v>0</v>
      </c>
      <c r="RS124" s="557">
        <f t="shared" ca="1" si="672"/>
        <v>0</v>
      </c>
      <c r="RT124" s="557">
        <f t="shared" ca="1" si="672"/>
        <v>0</v>
      </c>
      <c r="RU124" s="557">
        <f t="shared" ca="1" si="672"/>
        <v>0</v>
      </c>
      <c r="RV124" s="557">
        <f t="shared" ca="1" si="672"/>
        <v>0</v>
      </c>
      <c r="RW124" s="557">
        <f t="shared" ca="1" si="673"/>
        <v>0</v>
      </c>
      <c r="RX124" s="557">
        <f t="shared" ca="1" si="673"/>
        <v>0</v>
      </c>
      <c r="RY124" s="557">
        <f t="shared" ca="1" si="673"/>
        <v>0</v>
      </c>
      <c r="RZ124" s="557">
        <f t="shared" ca="1" si="673"/>
        <v>0</v>
      </c>
      <c r="SA124" s="557">
        <f t="shared" ca="1" si="673"/>
        <v>0</v>
      </c>
      <c r="SB124" s="557">
        <f t="shared" ca="1" si="673"/>
        <v>0</v>
      </c>
      <c r="SC124" s="557">
        <f t="shared" ca="1" si="673"/>
        <v>0</v>
      </c>
      <c r="SD124" s="557">
        <f t="shared" ca="1" si="673"/>
        <v>0</v>
      </c>
      <c r="SE124" s="557">
        <f t="shared" ca="1" si="673"/>
        <v>0</v>
      </c>
      <c r="SF124" s="557">
        <f t="shared" ca="1" si="673"/>
        <v>0</v>
      </c>
      <c r="SG124" s="557">
        <f t="shared" ca="1" si="674"/>
        <v>0</v>
      </c>
      <c r="SH124" s="557">
        <f t="shared" ca="1" si="674"/>
        <v>0</v>
      </c>
      <c r="SI124" s="557">
        <f t="shared" ca="1" si="674"/>
        <v>0</v>
      </c>
      <c r="SJ124" s="557">
        <f t="shared" ca="1" si="674"/>
        <v>0</v>
      </c>
      <c r="SK124" s="557">
        <f t="shared" ca="1" si="674"/>
        <v>0</v>
      </c>
      <c r="SL124" s="557">
        <f t="shared" ca="1" si="674"/>
        <v>0</v>
      </c>
      <c r="SM124" s="557">
        <f t="shared" ca="1" si="674"/>
        <v>0</v>
      </c>
      <c r="SN124" s="557">
        <f t="shared" ca="1" si="674"/>
        <v>0</v>
      </c>
      <c r="SO124" s="557">
        <f t="shared" ca="1" si="674"/>
        <v>0</v>
      </c>
      <c r="SP124" s="557">
        <f t="shared" ca="1" si="674"/>
        <v>0</v>
      </c>
      <c r="SQ124" s="557">
        <f t="shared" ca="1" si="675"/>
        <v>0</v>
      </c>
      <c r="SR124" s="557">
        <f t="shared" ca="1" si="675"/>
        <v>0</v>
      </c>
      <c r="SS124" s="557">
        <f t="shared" ca="1" si="675"/>
        <v>0</v>
      </c>
      <c r="ST124" s="557">
        <f t="shared" ca="1" si="675"/>
        <v>0</v>
      </c>
      <c r="SU124" s="557">
        <f t="shared" ca="1" si="675"/>
        <v>0</v>
      </c>
      <c r="SV124" s="557">
        <f t="shared" ca="1" si="675"/>
        <v>0</v>
      </c>
      <c r="SW124" s="557">
        <f t="shared" ca="1" si="675"/>
        <v>0</v>
      </c>
      <c r="SX124" s="557">
        <f t="shared" ca="1" si="675"/>
        <v>0</v>
      </c>
      <c r="SY124" s="557">
        <f t="shared" ca="1" si="675"/>
        <v>0</v>
      </c>
      <c r="SZ124" s="557">
        <f t="shared" ca="1" si="675"/>
        <v>0</v>
      </c>
      <c r="TA124" s="557">
        <f t="shared" ca="1" si="676"/>
        <v>0</v>
      </c>
      <c r="TB124" s="557">
        <f t="shared" ca="1" si="676"/>
        <v>0</v>
      </c>
      <c r="TC124" s="557">
        <f t="shared" ca="1" si="676"/>
        <v>0</v>
      </c>
      <c r="TD124" s="557">
        <f t="shared" ca="1" si="676"/>
        <v>0</v>
      </c>
      <c r="TE124" s="557">
        <f t="shared" ca="1" si="676"/>
        <v>0</v>
      </c>
      <c r="TF124" s="557">
        <f t="shared" ca="1" si="676"/>
        <v>0</v>
      </c>
      <c r="TG124" s="557">
        <f t="shared" ca="1" si="676"/>
        <v>0</v>
      </c>
      <c r="TH124" s="557">
        <f t="shared" ca="1" si="676"/>
        <v>0</v>
      </c>
      <c r="TI124" s="557">
        <f t="shared" ca="1" si="676"/>
        <v>0</v>
      </c>
      <c r="TJ124" s="557">
        <f t="shared" ca="1" si="676"/>
        <v>0</v>
      </c>
      <c r="TK124" s="557">
        <f t="shared" ca="1" si="677"/>
        <v>0</v>
      </c>
      <c r="TL124" s="557">
        <f t="shared" ca="1" si="677"/>
        <v>0</v>
      </c>
      <c r="TM124" s="557">
        <f t="shared" ca="1" si="677"/>
        <v>0</v>
      </c>
      <c r="TN124" s="557">
        <f t="shared" ca="1" si="677"/>
        <v>0</v>
      </c>
      <c r="TO124" s="557">
        <f t="shared" ca="1" si="677"/>
        <v>0</v>
      </c>
      <c r="TP124" s="557">
        <f t="shared" ca="1" si="677"/>
        <v>0</v>
      </c>
      <c r="TQ124" s="557">
        <f t="shared" ca="1" si="677"/>
        <v>0</v>
      </c>
      <c r="TR124" s="557">
        <f t="shared" ca="1" si="677"/>
        <v>0</v>
      </c>
      <c r="TS124" s="557">
        <f t="shared" ca="1" si="677"/>
        <v>0</v>
      </c>
      <c r="TT124" s="557">
        <f t="shared" ca="1" si="677"/>
        <v>0</v>
      </c>
      <c r="TU124" s="557">
        <f t="shared" ca="1" si="678"/>
        <v>0</v>
      </c>
      <c r="TV124" s="557">
        <f t="shared" ca="1" si="678"/>
        <v>0</v>
      </c>
      <c r="TW124" s="557">
        <f t="shared" ca="1" si="678"/>
        <v>0</v>
      </c>
      <c r="TX124" s="557">
        <f t="shared" ca="1" si="678"/>
        <v>0</v>
      </c>
      <c r="TY124" s="557">
        <f t="shared" ca="1" si="678"/>
        <v>0</v>
      </c>
      <c r="TZ124" s="557">
        <f t="shared" ca="1" si="678"/>
        <v>0</v>
      </c>
      <c r="UA124" s="557">
        <f t="shared" ca="1" si="678"/>
        <v>0</v>
      </c>
      <c r="UB124" s="557">
        <f t="shared" ca="1" si="678"/>
        <v>0</v>
      </c>
      <c r="UC124" s="557">
        <f t="shared" ca="1" si="678"/>
        <v>0</v>
      </c>
      <c r="UD124" s="557">
        <f t="shared" ca="1" si="678"/>
        <v>0</v>
      </c>
      <c r="UE124" s="557">
        <f t="shared" ca="1" si="679"/>
        <v>0</v>
      </c>
      <c r="UF124" s="557">
        <f t="shared" ca="1" si="679"/>
        <v>0</v>
      </c>
      <c r="UG124" s="557">
        <f t="shared" ca="1" si="679"/>
        <v>0</v>
      </c>
      <c r="UH124" s="557">
        <f t="shared" ca="1" si="679"/>
        <v>0</v>
      </c>
      <c r="UI124" s="557">
        <f t="shared" ca="1" si="679"/>
        <v>0</v>
      </c>
      <c r="UJ124" s="557">
        <f t="shared" ca="1" si="679"/>
        <v>0</v>
      </c>
      <c r="UK124" s="557">
        <f t="shared" ca="1" si="679"/>
        <v>0</v>
      </c>
      <c r="UL124" s="557">
        <f t="shared" ca="1" si="679"/>
        <v>0</v>
      </c>
      <c r="UM124" s="557">
        <f t="shared" ca="1" si="679"/>
        <v>0</v>
      </c>
      <c r="UN124" s="557">
        <f t="shared" ca="1" si="679"/>
        <v>0</v>
      </c>
      <c r="UO124" s="557">
        <f t="shared" ca="1" si="680"/>
        <v>0</v>
      </c>
      <c r="UP124" s="557">
        <f t="shared" ca="1" si="680"/>
        <v>0</v>
      </c>
      <c r="UQ124" s="557">
        <f t="shared" ca="1" si="680"/>
        <v>0</v>
      </c>
      <c r="UR124" s="557">
        <f t="shared" ca="1" si="680"/>
        <v>0</v>
      </c>
      <c r="US124" s="557">
        <f t="shared" ca="1" si="680"/>
        <v>0</v>
      </c>
      <c r="UT124" s="557">
        <f t="shared" ca="1" si="680"/>
        <v>0</v>
      </c>
      <c r="UU124" s="557">
        <f t="shared" ca="1" si="680"/>
        <v>0</v>
      </c>
      <c r="UV124" s="557">
        <f t="shared" ca="1" si="680"/>
        <v>0</v>
      </c>
      <c r="UW124" s="557">
        <f t="shared" ca="1" si="680"/>
        <v>0</v>
      </c>
      <c r="UX124" s="557">
        <f t="shared" ca="1" si="680"/>
        <v>0</v>
      </c>
      <c r="UY124" s="557">
        <f t="shared" ca="1" si="681"/>
        <v>0</v>
      </c>
      <c r="UZ124" s="557">
        <f t="shared" ca="1" si="681"/>
        <v>0</v>
      </c>
      <c r="VA124" s="557">
        <f t="shared" ca="1" si="681"/>
        <v>0</v>
      </c>
      <c r="VB124" s="557">
        <f t="shared" ca="1" si="681"/>
        <v>0</v>
      </c>
      <c r="VC124" s="557">
        <f t="shared" ca="1" si="681"/>
        <v>0</v>
      </c>
      <c r="VD124" s="557">
        <f t="shared" ca="1" si="681"/>
        <v>0</v>
      </c>
      <c r="VE124" s="557">
        <f t="shared" ca="1" si="681"/>
        <v>0</v>
      </c>
      <c r="VF124" s="557">
        <f t="shared" ca="1" si="681"/>
        <v>0</v>
      </c>
      <c r="VG124" s="557">
        <f t="shared" ca="1" si="681"/>
        <v>0</v>
      </c>
      <c r="VH124" s="557">
        <f t="shared" ca="1" si="681"/>
        <v>0</v>
      </c>
      <c r="VI124" s="557">
        <f t="shared" ca="1" si="681"/>
        <v>0</v>
      </c>
      <c r="VJ124" s="189">
        <f t="shared" ca="1" si="682"/>
        <v>0</v>
      </c>
      <c r="VK124" s="189">
        <f t="shared" ca="1" si="682"/>
        <v>0</v>
      </c>
      <c r="VL124" s="189">
        <f t="shared" ca="1" si="682"/>
        <v>0</v>
      </c>
      <c r="VM124" s="189">
        <f t="shared" ca="1" si="682"/>
        <v>0</v>
      </c>
      <c r="VN124" s="189">
        <f t="shared" ca="1" si="682"/>
        <v>0</v>
      </c>
      <c r="VO124" s="230">
        <f t="shared" ca="1" si="683"/>
        <v>0</v>
      </c>
      <c r="VP124" s="189">
        <f t="shared" ca="1" si="684"/>
        <v>0</v>
      </c>
      <c r="VQ124" s="189">
        <f t="shared" ca="1" si="684"/>
        <v>0</v>
      </c>
      <c r="VR124" s="189">
        <f t="shared" ca="1" si="684"/>
        <v>0</v>
      </c>
      <c r="VS124" s="189">
        <f t="shared" ca="1" si="684"/>
        <v>0</v>
      </c>
      <c r="VT124" s="189">
        <f t="shared" ca="1" si="684"/>
        <v>0</v>
      </c>
      <c r="VU124" s="230">
        <f t="shared" ca="1" si="685"/>
        <v>0</v>
      </c>
      <c r="VV124" s="231">
        <f t="shared" ca="1" si="686"/>
        <v>0</v>
      </c>
      <c r="VW124" s="231">
        <f t="shared" ca="1" si="686"/>
        <v>0</v>
      </c>
      <c r="VX124" s="231">
        <f t="shared" ca="1" si="686"/>
        <v>0</v>
      </c>
      <c r="VY124" s="231">
        <f t="shared" ca="1" si="686"/>
        <v>0</v>
      </c>
      <c r="VZ124" s="544">
        <f t="shared" ca="1" si="687"/>
        <v>0</v>
      </c>
      <c r="WA124" s="231">
        <f t="shared" ca="1" si="688"/>
        <v>0</v>
      </c>
      <c r="WB124" s="231">
        <f t="shared" ca="1" si="688"/>
        <v>0</v>
      </c>
      <c r="WC124" s="231">
        <f t="shared" ca="1" si="688"/>
        <v>0</v>
      </c>
      <c r="WD124" s="231">
        <f t="shared" ca="1" si="688"/>
        <v>0</v>
      </c>
      <c r="WE124" s="544">
        <f t="shared" ca="1" si="689"/>
        <v>0</v>
      </c>
      <c r="WF124" s="544">
        <f t="shared" ca="1" si="689"/>
        <v>0</v>
      </c>
      <c r="WG124" s="544">
        <f t="shared" ca="1" si="689"/>
        <v>0</v>
      </c>
      <c r="WH124" s="544">
        <f t="shared" ca="1" si="689"/>
        <v>0</v>
      </c>
      <c r="WI124" s="544">
        <f t="shared" ca="1" si="689"/>
        <v>0</v>
      </c>
      <c r="WJ124" s="544">
        <f t="shared" ca="1" si="689"/>
        <v>0</v>
      </c>
      <c r="WK124" s="544">
        <f t="shared" ca="1" si="689"/>
        <v>0</v>
      </c>
      <c r="WL124" s="535" cm="1">
        <f t="array" aca="1" ref="WL124" ca="1">INDEX(WL$13:WL123,$B124+1,1)</f>
        <v>0</v>
      </c>
      <c r="WM124" s="411">
        <f t="shared" ca="1" si="690"/>
        <v>43</v>
      </c>
      <c r="WN124" s="18"/>
      <c r="WO124" s="535" cm="1">
        <f t="array" aca="1" ref="WO124" ca="1">INDEX(WO$13:WO123,$B124+1,1)</f>
        <v>0</v>
      </c>
      <c r="WP124" s="411">
        <f t="shared" si="691"/>
        <v>0</v>
      </c>
      <c r="WQ124" s="535" cm="1">
        <f t="array" aca="1" ref="WQ124" ca="1">INDEX(WQ$13:WQ123,$B124+1,1)</f>
        <v>0</v>
      </c>
      <c r="WR124" s="535" t="str" cm="1">
        <f t="array" aca="1" ref="WR124" ca="1">INDEX(WR$13:WR123,$B124+1,1)</f>
        <v>-</v>
      </c>
      <c r="WS124" s="535" t="str" cm="1">
        <f t="array" aca="1" ref="WS124" ca="1">INDEX(WS$13:WS123,$B124+1,1)</f>
        <v>-</v>
      </c>
      <c r="WT124" s="535" t="str" cm="1">
        <f t="array" aca="1" ref="WT124" ca="1">INDEX(WT$13:WT123,$B124+1,1)</f>
        <v>-</v>
      </c>
      <c r="WU124" s="535" t="str" cm="1">
        <f t="array" aca="1" ref="WU124" ca="1">INDEX(WU$13:WU123,$B124+1,1)</f>
        <v>-</v>
      </c>
      <c r="WV124" s="535" t="str" cm="1">
        <f t="array" aca="1" ref="WV124" ca="1">INDEX(WV$13:WV123,$B124+1,1)</f>
        <v>-</v>
      </c>
      <c r="WW124" s="535" t="str" cm="1">
        <f t="array" aca="1" ref="WW124" ca="1">INDEX(WW$13:WW123,$B124+1,1)</f>
        <v>-</v>
      </c>
      <c r="WX124" s="535" t="str" cm="1">
        <f t="array" aca="1" ref="WX124" ca="1">INDEX(WX$13:WX123,$B124+1,1)</f>
        <v>-</v>
      </c>
      <c r="WY124" s="535" t="str" cm="1">
        <f t="array" aca="1" ref="WY124" ca="1">INDEX(WY$13:WY123,$B124+1,1)</f>
        <v>-</v>
      </c>
      <c r="WZ124" s="535" t="str" cm="1">
        <f t="array" aca="1" ref="WZ124" ca="1">INDEX(WZ$13:WZ123,$B124+1,1)</f>
        <v>-</v>
      </c>
      <c r="XA124" s="535" t="str" cm="1">
        <f t="array" aca="1" ref="XA124" ca="1">INDEX(XA$13:XA123,$B124+1,1)</f>
        <v>-</v>
      </c>
      <c r="XB124" s="535" t="str" cm="1">
        <f t="array" aca="1" ref="XB124" ca="1">INDEX(XB$13:XB123,$B124+1,1)</f>
        <v>-</v>
      </c>
      <c r="XC124" s="535" t="str" cm="1">
        <f t="array" aca="1" ref="XC124" ca="1">INDEX(XC$13:XC123,$B124+1,1)</f>
        <v>-</v>
      </c>
      <c r="XD124" s="535" t="str" cm="1">
        <f t="array" aca="1" ref="XD124" ca="1">INDEX(XD$13:XD123,$B124+1,1)</f>
        <v>-</v>
      </c>
      <c r="XE124" s="535" t="str" cm="1">
        <f t="array" aca="1" ref="XE124" ca="1">INDEX(XE$13:XE123,$B124+1,1)</f>
        <v>-</v>
      </c>
      <c r="XF124" s="535" t="str" cm="1">
        <f t="array" aca="1" ref="XF124" ca="1">INDEX(XF$13:XF123,$B124+1,1)</f>
        <v>-</v>
      </c>
      <c r="XG124" s="535" t="str" cm="1">
        <f t="array" aca="1" ref="XG124" ca="1">INDEX(XG$13:XG123,$B124+1,1)</f>
        <v>-</v>
      </c>
      <c r="XH124" s="18"/>
      <c r="XI124" s="411" t="b">
        <f t="shared" ca="1" si="692"/>
        <v>0</v>
      </c>
      <c r="XJ124" s="411" t="str">
        <f t="shared" ca="1" si="693"/>
        <v>-</v>
      </c>
      <c r="XK124" s="535" t="str" cm="1">
        <f t="array" aca="1" ref="XK124" ca="1">INDEX(XK$13:XK123,$B124+1,1)</f>
        <v>-</v>
      </c>
      <c r="XL124" s="535" t="str" cm="1">
        <f t="array" aca="1" ref="XL124" ca="1">INDEX(XL$13:XL123,$B124+1,1)</f>
        <v>-</v>
      </c>
      <c r="XM124" s="535" t="str" cm="1">
        <f t="array" aca="1" ref="XM124" ca="1">INDEX(XM$13:XM123,$B124+1,1)</f>
        <v>-</v>
      </c>
      <c r="XN124" s="545" cm="1">
        <f t="array" aca="1" ref="XN124" ca="1">INDEX(i.AgeJ,$AD124,1)</f>
        <v>14</v>
      </c>
      <c r="XO124" s="535" t="str" cm="1">
        <f t="array" aca="1" ref="XO124" ca="1">INDEX(XO$13:XO123,$B124+1,1)</f>
        <v>-</v>
      </c>
      <c r="XP124" s="411" t="str">
        <f t="shared" ca="1" si="694"/>
        <v>-</v>
      </c>
      <c r="XQ124" s="411" t="str">
        <f t="shared" ca="1" si="694"/>
        <v>-</v>
      </c>
      <c r="XR124" s="535" t="str" cm="1">
        <f t="array" aca="1" ref="XR124" ca="1">INDEX(XR$13:XR123,$B124+1,1)</f>
        <v>-</v>
      </c>
      <c r="XS124" s="535" t="str" cm="1">
        <f t="array" aca="1" ref="XS124" ca="1">INDEX(XS$13:XS123,$B124+1,1)</f>
        <v>-</v>
      </c>
      <c r="XT124" s="535" t="str" cm="1">
        <f t="array" aca="1" ref="XT124" ca="1">INDEX(XT$13:XT123,$B124+1,1)</f>
        <v>-</v>
      </c>
      <c r="XU124" s="535" t="str" cm="1">
        <f t="array" aca="1" ref="XU124" ca="1">INDEX(XU$13:XU123,$B124+1,1)</f>
        <v>-</v>
      </c>
      <c r="XV124" s="535" t="str" cm="1">
        <f t="array" aca="1" ref="XV124" ca="1">INDEX(XV$13:XV123,$B124+1,1)</f>
        <v>-</v>
      </c>
      <c r="XW124" s="535" t="b" cm="1">
        <f t="array" aca="1" ref="XW124" ca="1">INDEX(XW$13:XW123,$B124+1,1)</f>
        <v>1</v>
      </c>
      <c r="XX124" s="535" t="str" cm="1">
        <f t="array" aca="1" ref="XX124" ca="1">INDEX(XX$13:XX123,$B124+1,1)</f>
        <v>-</v>
      </c>
      <c r="XY124" s="535" cm="1">
        <f t="array" aca="1" ref="XY124" ca="1">INDEX(XY$13:XY123,$B124+1,1)</f>
        <v>0</v>
      </c>
      <c r="XZ124" s="535" cm="1">
        <f t="array" aca="1" ref="XZ124" ca="1">INDEX(XZ$13:XZ123,$B124+1,1)</f>
        <v>0</v>
      </c>
      <c r="YA124" s="535" cm="1">
        <f t="array" aca="1" ref="YA124" ca="1">INDEX(YA$13:YA123,$B124+1,1)</f>
        <v>0</v>
      </c>
      <c r="YB124" s="18"/>
      <c r="YC124" s="411">
        <f t="shared" si="695"/>
        <v>50</v>
      </c>
      <c r="YD124" s="411">
        <f t="shared" si="695"/>
        <v>50</v>
      </c>
      <c r="YE124" s="411">
        <f t="shared" si="695"/>
        <v>50</v>
      </c>
      <c r="YF124" s="411">
        <f t="shared" si="695"/>
        <v>50</v>
      </c>
      <c r="YG124" s="535" cm="1">
        <f t="array" aca="1" ref="YG124" ca="1">INDEX(YG$13:YG123,$B124+1,1)</f>
        <v>1</v>
      </c>
      <c r="YH124" s="535" cm="1">
        <f t="array" aca="1" ref="YH124" ca="1">INDEX(YH$13:YH123,$B124+1,1)</f>
        <v>1</v>
      </c>
      <c r="YI124" s="535" cm="1">
        <f t="array" aca="1" ref="YI124" ca="1">INDEX(YI$13:YI123,$B124+1,1)</f>
        <v>1</v>
      </c>
      <c r="YJ124" s="535" cm="1">
        <f t="array" aca="1" ref="YJ124" ca="1">INDEX(YJ$13:YJ123,$B124+1,1)</f>
        <v>1</v>
      </c>
      <c r="YK124" s="535" t="str" cm="1">
        <f t="array" aca="1" ref="YK124" ca="1">INDEX(YK$13:YK123,$B124+1,1)</f>
        <v>-</v>
      </c>
      <c r="YL124" s="535" cm="1">
        <f t="array" aca="1" ref="YL124" ca="1">INDEX(YL$13:YL123,$B124+1,1)</f>
        <v>4.8811</v>
      </c>
      <c r="YM124" s="535" t="str" cm="1">
        <f t="array" aca="1" ref="YM124" ca="1">INDEX(YM$13:YM123,$B124+1,1)</f>
        <v>-</v>
      </c>
      <c r="YN124" s="535" cm="1">
        <f t="array" aca="1" ref="YN124" ca="1">INDEX(YN$13:YN123,$B124+1,1)</f>
        <v>0</v>
      </c>
      <c r="YO124" s="535" t="str" cm="1">
        <f t="array" aca="1" ref="YO124" ca="1">INDEX(YO$13:YO123,$B124+1,1)</f>
        <v>-</v>
      </c>
      <c r="YP124" s="535" cm="1">
        <f t="array" aca="1" ref="YP124" ca="1">INDEX(YP$13:YP123,$B124+1,1)</f>
        <v>0</v>
      </c>
      <c r="YQ124" s="535" cm="1">
        <f t="array" aca="1" ref="YQ124" ca="1">INDEX(YQ$13:YQ123,$B124+1,1)</f>
        <v>1.3333333333333333</v>
      </c>
      <c r="YR124" s="18"/>
      <c r="YS124" s="535" cm="1">
        <f t="array" aca="1" ref="YS124" ca="1">INDEX(YS$13:YS123,$B124+1,1)</f>
        <v>8500000</v>
      </c>
      <c r="YT124" s="411">
        <f t="shared" ca="1" si="696"/>
        <v>1</v>
      </c>
      <c r="YU124" s="18"/>
      <c r="YV124" s="535" t="str" cm="1">
        <f t="array" aca="1" ref="YV124" ca="1">INDEX(YV$13:YV123,$B124+1,1)</f>
        <v>-</v>
      </c>
      <c r="YW124" s="535" t="str" cm="1">
        <f t="array" aca="1" ref="YW124" ca="1">INDEX(YW$13:YW123,$B124+1,1)</f>
        <v>-</v>
      </c>
      <c r="YX124" s="535" t="str" cm="1">
        <f t="array" aca="1" ref="YX124" ca="1">INDEX(YX$13:YX123,$B124+1,1)</f>
        <v>-</v>
      </c>
      <c r="YY124" s="535" t="str" cm="1">
        <f t="array" aca="1" ref="YY124" ca="1">INDEX(YY$13:YY123,$B124+1,1)</f>
        <v>-</v>
      </c>
      <c r="YZ124" s="535" t="str" cm="1">
        <f t="array" aca="1" ref="YZ124" ca="1">INDEX(YZ$13:YZ123,$B124+1,1)</f>
        <v>-</v>
      </c>
      <c r="ZA124" s="535" t="str" cm="1">
        <f t="array" aca="1" ref="ZA124" ca="1">INDEX(ZA$13:ZA123,$B124+1,1)</f>
        <v>-</v>
      </c>
      <c r="ZB124" s="535" t="str" cm="1">
        <f t="array" aca="1" ref="ZB124" ca="1">INDEX(ZB$13:ZB123,$B124+1,1)</f>
        <v>-</v>
      </c>
      <c r="ZC124" s="535" t="str" cm="1">
        <f t="array" aca="1" ref="ZC124" ca="1">INDEX(ZC$13:ZC123,$B124+1,1)</f>
        <v>-</v>
      </c>
      <c r="ZD124" s="535" t="str" cm="1">
        <f t="array" aca="1" ref="ZD124" ca="1">INDEX(ZD$13:ZD123,$B124+1,1)</f>
        <v>-</v>
      </c>
      <c r="ZE124" s="543">
        <f t="shared" ca="1" si="697"/>
        <v>659</v>
      </c>
      <c r="ZF124" s="543">
        <f t="shared" ca="1" si="697"/>
        <v>693</v>
      </c>
      <c r="ZG124" s="543">
        <f t="shared" ca="1" si="697"/>
        <v>728</v>
      </c>
      <c r="ZH124" s="459">
        <f t="shared" ca="1" si="698"/>
        <v>483</v>
      </c>
      <c r="ZI124" s="459">
        <f t="shared" ca="1" si="698"/>
        <v>518</v>
      </c>
      <c r="ZJ124" s="459">
        <f t="shared" ca="1" si="698"/>
        <v>553</v>
      </c>
      <c r="ZK124" s="459">
        <f t="shared" ca="1" si="699"/>
        <v>399</v>
      </c>
      <c r="ZL124" s="459">
        <f t="shared" ca="1" si="699"/>
        <v>434</v>
      </c>
      <c r="ZM124" s="459">
        <f t="shared" ca="1" si="699"/>
        <v>469</v>
      </c>
      <c r="ZN124" s="535" t="str" cm="1">
        <f t="array" aca="1" ref="ZN124" ca="1">INDEX(ZN$13:ZN123,$B124+1,1)</f>
        <v>-</v>
      </c>
      <c r="ZO124" s="535" t="str" cm="1">
        <f t="array" aca="1" ref="ZO124" ca="1">INDEX(ZO$13:ZO123,$B124+1,1)</f>
        <v>-</v>
      </c>
      <c r="ZP124" s="535" t="str" cm="1">
        <f t="array" aca="1" ref="ZP124" ca="1">INDEX(ZP$13:ZP123,$B124+1,1)</f>
        <v>-</v>
      </c>
      <c r="ZQ124" s="535" t="str" cm="1">
        <f t="array" aca="1" ref="ZQ124" ca="1">INDEX(ZQ$13:ZQ123,$B124+1,1)</f>
        <v>-</v>
      </c>
      <c r="ZR124" s="535" t="str" cm="1">
        <f t="array" aca="1" ref="ZR124" ca="1">INDEX(ZR$13:ZR123,$B124+1,1)</f>
        <v>-</v>
      </c>
      <c r="ZS124" s="535" t="str" cm="1">
        <f t="array" aca="1" ref="ZS124" ca="1">INDEX(ZS$13:ZS123,$B124+1,1)</f>
        <v>-</v>
      </c>
      <c r="ZT124" s="535" t="str" cm="1">
        <f t="array" aca="1" ref="ZT124" ca="1">INDEX(ZT$13:ZT123,$B124+1,1)</f>
        <v>-</v>
      </c>
      <c r="ZU124" s="535" t="str" cm="1">
        <f t="array" aca="1" ref="ZU124" ca="1">INDEX(ZU$13:ZU123,$B124+1,1)</f>
        <v>-</v>
      </c>
      <c r="ZV124" s="535" t="str" cm="1">
        <f t="array" aca="1" ref="ZV124" ca="1">INDEX(ZV$13:ZV123,$B124+1,1)</f>
        <v>-</v>
      </c>
      <c r="ZW124" s="535" t="str" cm="1">
        <f t="array" aca="1" ref="ZW124" ca="1">INDEX(ZW$13:ZW123,$B124+1,1)</f>
        <v>-</v>
      </c>
      <c r="ZX124" s="535" t="str" cm="1">
        <f t="array" aca="1" ref="ZX124" ca="1">INDEX(ZX$13:ZX123,$B124+1,1)</f>
        <v>-</v>
      </c>
      <c r="ZY124" s="535" t="str" cm="1">
        <f t="array" aca="1" ref="ZY124" ca="1">INDEX(ZY$13:ZY123,$B124+1,1)</f>
        <v>-</v>
      </c>
      <c r="ZZ124" s="535" t="str" cm="1">
        <f t="array" aca="1" ref="ZZ124" ca="1">INDEX(ZZ$13:ZZ123,$B124+1,1)</f>
        <v>-</v>
      </c>
      <c r="AAA124" s="535" t="str" cm="1">
        <f t="array" aca="1" ref="AAA124" ca="1">INDEX(AAA$13:AAA123,$B124+1,1)</f>
        <v>-</v>
      </c>
      <c r="AAB124" s="535" cm="1">
        <f t="array" aca="1" ref="AAB124" ca="1">INDEX(AAB$13:AAB123,$B124+1,1)</f>
        <v>0</v>
      </c>
      <c r="AAC124" s="535" t="str" cm="1">
        <f t="array" aca="1" ref="AAC124" ca="1">INDEX(AAC$13:AAC123,$B124+1,1)</f>
        <v>-</v>
      </c>
      <c r="AAD124" s="535" t="str" cm="1">
        <f t="array" aca="1" ref="AAD124" ca="1">INDEX(AAD$13:AAD123,$B124+1,1)</f>
        <v>-</v>
      </c>
      <c r="AAE124" s="535" t="str" cm="1">
        <f t="array" aca="1" ref="AAE124" ca="1">INDEX(AAE$13:AAE123,$B124+1,1)</f>
        <v>-</v>
      </c>
      <c r="AAF124" s="535" t="str" cm="1">
        <f t="array" aca="1" ref="AAF124" ca="1">INDEX(AAF$13:AAF123,$B124+1,1)</f>
        <v>-</v>
      </c>
      <c r="AAG124" s="535" t="str" cm="1">
        <f t="array" aca="1" ref="AAG124" ca="1">INDEX(AAG$13:AAG123,$B124+1,1)</f>
        <v>-</v>
      </c>
      <c r="AAH124" s="535" cm="1">
        <f t="array" aca="1" ref="AAH124" ca="1">INDEX(AAH$13:AAH123,$B124+1,1)</f>
        <v>0</v>
      </c>
      <c r="AAI124" s="535" t="str" cm="1">
        <f t="array" aca="1" ref="AAI124" ca="1">INDEX(AAI$13:AAI123,$B124+1,1)</f>
        <v>-</v>
      </c>
      <c r="AAJ124" s="535" t="str" cm="1">
        <f t="array" aca="1" ref="AAJ124" ca="1">INDEX(AAJ$13:AAJ123,$B124+1,1)</f>
        <v>-</v>
      </c>
      <c r="AAK124" s="535" t="str" cm="1">
        <f t="array" aca="1" ref="AAK124" ca="1">INDEX(AAK$13:AAK123,$B124+1,1)</f>
        <v>-</v>
      </c>
      <c r="AAL124" s="535" cm="1">
        <f t="array" aca="1" ref="AAL124" ca="1">INDEX(AAL$13:AAL123,$B124+1,1)</f>
        <v>1</v>
      </c>
      <c r="AAM124" s="535" cm="1">
        <f t="array" aca="1" ref="AAM124" ca="1">INDEX(AAM$13:AAM123,$B124+1,1)</f>
        <v>1</v>
      </c>
      <c r="AAN124" s="535" t="str" cm="1">
        <f t="array" aca="1" ref="AAN124" ca="1">INDEX(AAN$13:AAN123,$B124+1,1)</f>
        <v>-</v>
      </c>
      <c r="AAO124" s="535" t="str" cm="1">
        <f t="array" aca="1" ref="AAO124" ca="1">INDEX(AAO$13:AAO123,$B124+1,1)</f>
        <v>-</v>
      </c>
      <c r="AAP124" s="535" t="str" cm="1">
        <f t="array" aca="1" ref="AAP124" ca="1">INDEX(AAP$13:AAP123,$B124+1,1)</f>
        <v>-</v>
      </c>
      <c r="AAQ124" s="535" t="str" cm="1">
        <f t="array" aca="1" ref="AAQ124" ca="1">INDEX(AAQ$13:AAQ123,$B124+1,1)</f>
        <v>-</v>
      </c>
      <c r="AAR124" s="535" t="str" cm="1">
        <f t="array" aca="1" ref="AAR124" ca="1">INDEX(AAR$13:AAR123,$B124+1,1)</f>
        <v>-</v>
      </c>
      <c r="AAS124" s="535" t="str" cm="1">
        <f t="array" aca="1" ref="AAS124" ca="1">INDEX(AAS$13:AAS123,$B124+1,1)</f>
        <v>-</v>
      </c>
      <c r="AAT124" s="535" t="str" cm="1">
        <f t="array" aca="1" ref="AAT124" ca="1">INDEX(AAT$13:AAT123,$B124+1,1)</f>
        <v>-</v>
      </c>
      <c r="AAU124" s="535" t="str" cm="1">
        <f t="array" aca="1" ref="AAU124" ca="1">INDEX(AAU$13:AAU123,$B124+1,1)</f>
        <v>-</v>
      </c>
      <c r="AAV124" s="535" t="str" cm="1">
        <f t="array" aca="1" ref="AAV124" ca="1">INDEX(AAV$13:AAV123,$B124+1,1)</f>
        <v>-</v>
      </c>
      <c r="AAW124" s="535" t="str" cm="1">
        <f t="array" aca="1" ref="AAW124" ca="1">INDEX(AAW$13:AAW123,$B124+1,1)</f>
        <v>-</v>
      </c>
      <c r="AAX124" s="535" t="str" cm="1">
        <f t="array" aca="1" ref="AAX124" ca="1">INDEX(AAX$13:AAX123,$B124+1,1)</f>
        <v>-</v>
      </c>
      <c r="AAY124" s="535" t="str" cm="1">
        <f t="array" aca="1" ref="AAY124" ca="1">INDEX(AAY$13:AAY123,$B124+1,1)</f>
        <v>-</v>
      </c>
      <c r="AAZ124" s="535" t="str" cm="1">
        <f t="array" aca="1" ref="AAZ124" ca="1">INDEX(AAZ$13:AAZ123,$B124+1,1)</f>
        <v>-</v>
      </c>
      <c r="ABA124" s="18"/>
      <c r="ABB124" s="545" t="str">
        <f t="shared" ca="1" si="700"/>
        <v>-</v>
      </c>
      <c r="ABC124" s="545" t="str">
        <f t="shared" ca="1" si="700"/>
        <v>-</v>
      </c>
      <c r="ABD124" s="545" t="str">
        <f t="shared" ca="1" si="700"/>
        <v>-</v>
      </c>
      <c r="ABE124" s="545" t="str">
        <f t="shared" ca="1" si="700"/>
        <v>-</v>
      </c>
      <c r="ABF124" s="545" t="b">
        <f t="shared" ca="1" si="700"/>
        <v>1</v>
      </c>
      <c r="ABG124" s="545" t="str">
        <f t="shared" ca="1" si="700"/>
        <v>-</v>
      </c>
      <c r="ABH124" s="545" t="str">
        <f t="shared" ca="1" si="700"/>
        <v>-</v>
      </c>
      <c r="ABI124" s="545" t="str">
        <f t="shared" ca="1" si="700"/>
        <v>-</v>
      </c>
      <c r="ABJ124" s="545" t="str">
        <f t="shared" ca="1" si="700"/>
        <v>-</v>
      </c>
      <c r="ABK124" s="545" t="str">
        <f t="shared" ca="1" si="700"/>
        <v>-</v>
      </c>
      <c r="ABL124" s="545" t="str">
        <f t="shared" ca="1" si="701"/>
        <v>-</v>
      </c>
      <c r="ABM124" s="545" t="str">
        <f t="shared" ca="1" si="701"/>
        <v>-</v>
      </c>
      <c r="ABN124" s="545" t="str">
        <f t="shared" ca="1" si="701"/>
        <v>-</v>
      </c>
      <c r="ABO124" s="545" t="str">
        <f t="shared" ca="1" si="701"/>
        <v>-</v>
      </c>
      <c r="ABP124" s="545" t="str">
        <f t="shared" ca="1" si="701"/>
        <v>-</v>
      </c>
      <c r="ABQ124" s="545" t="str">
        <f t="shared" ca="1" si="701"/>
        <v>-</v>
      </c>
      <c r="ABR124" s="545" t="str">
        <f t="shared" ca="1" si="701"/>
        <v>-</v>
      </c>
      <c r="ABS124" s="545" t="str">
        <f t="shared" ca="1" si="701"/>
        <v>-</v>
      </c>
      <c r="ABT124" s="545" t="str">
        <f t="shared" ca="1" si="701"/>
        <v>-</v>
      </c>
      <c r="ABU124" s="545" t="str">
        <f t="shared" ca="1" si="701"/>
        <v>-</v>
      </c>
      <c r="ABV124" s="545" t="str">
        <f t="shared" ca="1" si="702"/>
        <v>-</v>
      </c>
      <c r="ABW124" s="545" t="str">
        <f t="shared" ca="1" si="702"/>
        <v>-</v>
      </c>
      <c r="ABX124" s="545" t="b">
        <f t="shared" ca="1" si="702"/>
        <v>1</v>
      </c>
      <c r="ABY124" s="545" t="str">
        <f t="shared" ca="1" si="702"/>
        <v>-</v>
      </c>
      <c r="ABZ124" s="545" t="str">
        <f t="shared" ca="1" si="702"/>
        <v>-</v>
      </c>
      <c r="ACA124" s="545" t="str">
        <f t="shared" ca="1" si="702"/>
        <v>-</v>
      </c>
      <c r="ACB124" s="545" t="str">
        <f t="shared" ca="1" si="702"/>
        <v>-</v>
      </c>
      <c r="ACC124" s="545" t="str">
        <f t="shared" ca="1" si="702"/>
        <v>-</v>
      </c>
      <c r="ACD124" s="545" t="str">
        <f t="shared" ca="1" si="702"/>
        <v>-</v>
      </c>
      <c r="ACE124" s="545" t="str">
        <f t="shared" ca="1" si="702"/>
        <v>-</v>
      </c>
      <c r="ACF124" s="545" t="str">
        <f t="shared" ca="1" si="703"/>
        <v>-</v>
      </c>
      <c r="ACG124" s="545" t="str">
        <f t="shared" ca="1" si="703"/>
        <v>-</v>
      </c>
      <c r="ACH124" s="545" t="str">
        <f t="shared" ca="1" si="703"/>
        <v>-</v>
      </c>
      <c r="ACI124" s="545" t="str">
        <f t="shared" ca="1" si="703"/>
        <v>-</v>
      </c>
      <c r="ACJ124" s="545" t="str">
        <f t="shared" ca="1" si="703"/>
        <v>-</v>
      </c>
      <c r="ACK124" s="545" t="str">
        <f t="shared" ca="1" si="703"/>
        <v>-</v>
      </c>
      <c r="ACL124" s="545" t="str">
        <f t="shared" ca="1" si="703"/>
        <v>-</v>
      </c>
      <c r="ACM124" s="545" t="str">
        <f t="shared" ca="1" si="703"/>
        <v>-</v>
      </c>
      <c r="ACN124" s="545" t="str">
        <f t="shared" ca="1" si="703"/>
        <v>-</v>
      </c>
      <c r="ACO124" s="545" t="str">
        <f t="shared" ca="1" si="703"/>
        <v>-</v>
      </c>
      <c r="ACP124" s="545" t="b">
        <f t="shared" ca="1" si="704"/>
        <v>1</v>
      </c>
      <c r="ACQ124" s="545" t="str">
        <f t="shared" ca="1" si="704"/>
        <v>-</v>
      </c>
      <c r="ACR124" s="545" t="str">
        <f t="shared" ca="1" si="704"/>
        <v>-</v>
      </c>
      <c r="ACS124" s="545" t="str">
        <f t="shared" ca="1" si="704"/>
        <v>-</v>
      </c>
      <c r="ACT124" s="545" t="str">
        <f t="shared" ca="1" si="704"/>
        <v>-</v>
      </c>
      <c r="ACU124" s="545" t="str">
        <f t="shared" ca="1" si="704"/>
        <v>-</v>
      </c>
      <c r="ACV124" s="545" t="str">
        <f t="shared" ca="1" si="704"/>
        <v>-</v>
      </c>
      <c r="ACW124" s="545" t="str">
        <f t="shared" ca="1" si="704"/>
        <v>-</v>
      </c>
      <c r="ACX124" s="545" t="str">
        <f t="shared" ca="1" si="704"/>
        <v>-</v>
      </c>
      <c r="ACY124" s="545" t="str">
        <f t="shared" ca="1" si="704"/>
        <v>-</v>
      </c>
      <c r="ACZ124" s="545" t="str">
        <f t="shared" ca="1" si="705"/>
        <v>-</v>
      </c>
      <c r="ADA124" s="545" t="str">
        <f t="shared" ca="1" si="705"/>
        <v>-</v>
      </c>
      <c r="ADB124" s="545" t="str">
        <f t="shared" ca="1" si="705"/>
        <v>-</v>
      </c>
      <c r="ADC124" s="545" t="str">
        <f t="shared" ca="1" si="705"/>
        <v>-</v>
      </c>
      <c r="ADD124" s="545" t="str">
        <f t="shared" ca="1" si="705"/>
        <v>-</v>
      </c>
      <c r="ADE124" s="545" t="str">
        <f t="shared" ca="1" si="705"/>
        <v>-</v>
      </c>
      <c r="ADF124" s="545" t="str">
        <f t="shared" ca="1" si="705"/>
        <v>-</v>
      </c>
      <c r="ADG124" s="545" t="str">
        <f t="shared" ca="1" si="705"/>
        <v>-</v>
      </c>
      <c r="ADH124" s="545" t="b">
        <f t="shared" ca="1" si="705"/>
        <v>1</v>
      </c>
      <c r="ADI124" s="545" t="str">
        <f t="shared" ca="1" si="705"/>
        <v>-</v>
      </c>
      <c r="ADJ124" s="545" t="str">
        <f t="shared" ca="1" si="706"/>
        <v>-</v>
      </c>
      <c r="ADK124" s="545" t="str">
        <f t="shared" ca="1" si="706"/>
        <v>-</v>
      </c>
      <c r="ADL124" s="545" t="str">
        <f t="shared" ca="1" si="706"/>
        <v>-</v>
      </c>
      <c r="ADM124" s="545" t="str">
        <f t="shared" ca="1" si="706"/>
        <v>-</v>
      </c>
      <c r="ADN124" s="545" t="str">
        <f t="shared" ca="1" si="706"/>
        <v>-</v>
      </c>
      <c r="ADO124" s="545" t="str">
        <f t="shared" ca="1" si="706"/>
        <v>-</v>
      </c>
      <c r="ADP124" s="545" t="str">
        <f t="shared" ca="1" si="706"/>
        <v>-</v>
      </c>
      <c r="ADQ124" s="545" t="str">
        <f t="shared" ca="1" si="706"/>
        <v>-</v>
      </c>
      <c r="ADR124" s="545" t="str">
        <f t="shared" ca="1" si="706"/>
        <v>-</v>
      </c>
      <c r="ADS124" s="545" t="str">
        <f t="shared" ca="1" si="706"/>
        <v>-</v>
      </c>
      <c r="ADT124" s="545" t="str">
        <f t="shared" ca="1" si="707"/>
        <v>-</v>
      </c>
      <c r="ADU124" s="545" t="str">
        <f t="shared" ca="1" si="707"/>
        <v>-</v>
      </c>
      <c r="ADV124" s="545" t="str">
        <f t="shared" ca="1" si="707"/>
        <v>-</v>
      </c>
      <c r="ADW124" s="545" t="str">
        <f t="shared" ca="1" si="707"/>
        <v>-</v>
      </c>
      <c r="ADX124" s="545" t="str">
        <f t="shared" ca="1" si="707"/>
        <v>-</v>
      </c>
      <c r="ADY124" s="545" t="str">
        <f t="shared" ca="1" si="707"/>
        <v>-</v>
      </c>
      <c r="ADZ124" s="545" t="b">
        <f t="shared" ca="1" si="707"/>
        <v>1</v>
      </c>
      <c r="AEA124" s="545" t="str">
        <f t="shared" ca="1" si="707"/>
        <v>-</v>
      </c>
      <c r="AEB124" s="545" t="str">
        <f t="shared" ca="1" si="707"/>
        <v>-</v>
      </c>
      <c r="AEC124" s="545" t="str">
        <f t="shared" ca="1" si="707"/>
        <v>-</v>
      </c>
      <c r="AED124" s="545" t="str">
        <f t="shared" ca="1" si="708"/>
        <v>-</v>
      </c>
      <c r="AEE124" s="545" t="str">
        <f t="shared" ca="1" si="708"/>
        <v>-</v>
      </c>
      <c r="AEF124" s="545" t="str">
        <f t="shared" ca="1" si="708"/>
        <v>-</v>
      </c>
      <c r="AEG124" s="545" t="str">
        <f t="shared" ca="1" si="708"/>
        <v>-</v>
      </c>
      <c r="AEH124" s="545" t="str">
        <f t="shared" ca="1" si="708"/>
        <v>-</v>
      </c>
      <c r="AEI124" s="545" t="str">
        <f t="shared" ca="1" si="708"/>
        <v>-</v>
      </c>
      <c r="AEJ124" s="545" t="str">
        <f t="shared" ca="1" si="708"/>
        <v>-</v>
      </c>
      <c r="AEK124" s="545" t="str">
        <f t="shared" ca="1" si="708"/>
        <v>-</v>
      </c>
      <c r="AEL124" s="545" t="str">
        <f t="shared" ca="1" si="708"/>
        <v>-</v>
      </c>
      <c r="AEM124" s="545" t="str">
        <f t="shared" ca="1" si="708"/>
        <v>-</v>
      </c>
      <c r="AEN124" s="535" cm="1">
        <f t="array" aca="1" ref="AEN124" ca="1">INDEX(AEN$13:AEN123,$B124+1,1)</f>
        <v>0</v>
      </c>
      <c r="AEO124" s="483">
        <v>0</v>
      </c>
    </row>
    <row r="125" spans="1:821" outlineLevel="2">
      <c r="A125" s="18">
        <f t="shared" si="589"/>
        <v>112</v>
      </c>
      <c r="B125" s="191">
        <f t="shared" ca="1" si="713"/>
        <v>104</v>
      </c>
      <c r="C125" s="458">
        <f t="shared" ca="1" si="591"/>
        <v>3200</v>
      </c>
      <c r="D125" s="119" t="str">
        <f t="shared" ca="1" si="592"/>
        <v>GSW</v>
      </c>
      <c r="E125" t="b">
        <v>1</v>
      </c>
      <c r="F125" t="b">
        <v>0</v>
      </c>
      <c r="G125" t="b">
        <f t="shared" si="593"/>
        <v>1</v>
      </c>
      <c r="H125" s="191">
        <f t="shared" ca="1" si="711"/>
        <v>8</v>
      </c>
      <c r="I125" s="535" cm="1">
        <f t="array" aca="1" ref="I125" ca="1">INDEX(I$13:I124,$B125+1,1)</f>
        <v>1</v>
      </c>
      <c r="J125" s="535" cm="1">
        <f t="array" aca="1" ref="J125" ca="1">INDEX(J$13:J124,$B125+1,1)</f>
        <v>0</v>
      </c>
      <c r="K125" s="535" cm="1">
        <f t="array" aca="1" ref="K125" ca="1">INDEX(K$13:K124,$B125+1,1)</f>
        <v>1</v>
      </c>
      <c r="L125" s="535" cm="1">
        <f t="array" aca="1" ref="L125" ca="1">INDEX(L$13:L124,$B125+1,1)</f>
        <v>2</v>
      </c>
      <c r="M125" s="535" cm="1">
        <f t="array" aca="1" ref="M125" ca="1">INDEX(M$13:M124,$B125+1,1)</f>
        <v>0</v>
      </c>
      <c r="N125" s="230">
        <f t="shared" ca="1" si="594"/>
        <v>3</v>
      </c>
      <c r="O125" s="230">
        <f t="shared" ca="1" si="594"/>
        <v>14</v>
      </c>
      <c r="P125" s="230">
        <f t="shared" ca="1" si="594"/>
        <v>3</v>
      </c>
      <c r="Q125" s="230">
        <f t="shared" ca="1" si="594"/>
        <v>1</v>
      </c>
      <c r="R125" s="230">
        <f t="shared" ca="1" si="594"/>
        <v>1</v>
      </c>
      <c r="S125" s="230">
        <f t="shared" ca="1" si="594"/>
        <v>1</v>
      </c>
      <c r="T125" s="411">
        <f t="shared" ca="1" si="595"/>
        <v>4</v>
      </c>
      <c r="U125" s="411">
        <f t="shared" ca="1" si="595"/>
        <v>3</v>
      </c>
      <c r="V125" s="411">
        <f t="shared" ca="1" si="595"/>
        <v>1</v>
      </c>
      <c r="W125" s="777" t="b">
        <f t="shared" ca="1" si="596"/>
        <v>0</v>
      </c>
      <c r="X125" s="777" t="b">
        <f t="shared" ca="1" si="596"/>
        <v>1</v>
      </c>
      <c r="Y125" s="777" t="b">
        <f t="shared" ca="1" si="596"/>
        <v>0</v>
      </c>
      <c r="Z125" s="796" t="b" cm="1">
        <f t="array" aca="1" ref="Z125" ca="1">INDEX(Z$13:Z124,$B125+1,1)</f>
        <v>0</v>
      </c>
      <c r="AA125" s="411">
        <f t="shared" ca="1" si="597"/>
        <v>1</v>
      </c>
      <c r="AB125" s="411">
        <f t="shared" ca="1" si="598"/>
        <v>1</v>
      </c>
      <c r="AC125" s="230">
        <f t="shared" ca="1" si="714"/>
        <v>1</v>
      </c>
      <c r="AD125" s="230">
        <f t="shared" ca="1" si="714"/>
        <v>3</v>
      </c>
      <c r="AE125" s="230">
        <f t="shared" ca="1" si="714"/>
        <v>2</v>
      </c>
      <c r="AF125" s="230">
        <f t="shared" ca="1" si="714"/>
        <v>2</v>
      </c>
      <c r="AG125" s="230">
        <f t="shared" ca="1" si="714"/>
        <v>0</v>
      </c>
      <c r="AH125" s="230">
        <f t="shared" ca="1" si="714"/>
        <v>0</v>
      </c>
      <c r="AI125" s="87">
        <f t="shared" ca="1" si="715"/>
        <v>3</v>
      </c>
      <c r="AJ125" s="87">
        <f ca="1">INDEX(CHOOSE($N125,DataAutumn!i.AdultDrys,DataWinter!i.AdultDrys,DataSpring!i.AdultDrys),1,$T125)</f>
        <v>3</v>
      </c>
      <c r="AK125" s="230">
        <f t="shared" ca="1" si="600"/>
        <v>2</v>
      </c>
      <c r="AL125" s="535" cm="1">
        <f t="array" aca="1" ref="AL125" ca="1">INDEX(AL$13:AL124,$B125+1,1)</f>
        <v>0</v>
      </c>
      <c r="AM125" s="535" cm="1">
        <f t="array" aca="1" ref="AM125" ca="1">INDEX(AM$13:AM124,$B125+1,1)</f>
        <v>2</v>
      </c>
      <c r="AN125" s="230">
        <f t="shared" ca="1" si="601"/>
        <v>0</v>
      </c>
      <c r="AO125" s="230">
        <f t="shared" ca="1" si="601"/>
        <v>0</v>
      </c>
      <c r="AP125" s="230">
        <f t="shared" ca="1" si="601"/>
        <v>0</v>
      </c>
      <c r="AQ125" s="111"/>
      <c r="AR125" s="111"/>
      <c r="AS125" s="230">
        <f t="shared" ca="1" si="602"/>
        <v>0</v>
      </c>
      <c r="AT125" s="230">
        <f t="shared" ca="1" si="602"/>
        <v>0</v>
      </c>
      <c r="AU125" s="111"/>
      <c r="AV125" s="111"/>
      <c r="AW125" s="111"/>
      <c r="AX125" s="111"/>
      <c r="AY125" s="111"/>
      <c r="AZ125" s="111"/>
      <c r="BA125" s="312" t="str">
        <f t="shared" ca="1" si="603"/>
        <v>EVTemplate 00008 SE GSW Past     Mat     TOLSpr Scan2 GFS RR+16% GP100% WP100% MP100% EL030% Age248 FlkSt_Lmb_-5- LWJ2 LWCJ2 LWCP0 LW2tth0 Emptys_Sell   Mdn0 Adult0 (PT_F33N11L11)</v>
      </c>
      <c r="BB125" s="8" t="str">
        <f ca="1">IF(COUNTIF($BA$13:$BA125,$BA125)=1,"-","Dup")</f>
        <v>-</v>
      </c>
      <c r="BC125" s="18"/>
      <c r="BD125" s="535" t="str" cm="1">
        <f t="array" aca="1" ref="BD125" ca="1">INDEX(BD$13:BD124,$B125+1,1)</f>
        <v>-</v>
      </c>
      <c r="BE125" s="535" t="str" cm="1">
        <f t="array" aca="1" ref="BE125" ca="1">INDEX(BE$13:BE124,$B125+1,1)</f>
        <v>-</v>
      </c>
      <c r="BF125" s="535" t="str" cm="1">
        <f t="array" aca="1" ref="BF125" ca="1">INDEX(BF$13:BF124,$B125+1,1)</f>
        <v>-</v>
      </c>
      <c r="BG125" s="535" t="str" cm="1">
        <f t="array" aca="1" ref="BG125" ca="1">INDEX(BG$13:BG124,$B125+1,1)</f>
        <v>-</v>
      </c>
      <c r="BH125" s="535" t="str" cm="1">
        <f t="array" aca="1" ref="BH125" ca="1">INDEX(BH$13:BH124,$B125+1,1)</f>
        <v>-</v>
      </c>
      <c r="BI125" s="535" t="str" cm="1">
        <f t="array" aca="1" ref="BI125" ca="1">INDEX(BI$13:BI124,$B125+1,1)</f>
        <v>-</v>
      </c>
      <c r="BJ125" s="535" t="str" cm="1">
        <f t="array" aca="1" ref="BJ125" ca="1">INDEX(BJ$13:BJ124,$B125+1,1)</f>
        <v>-</v>
      </c>
      <c r="BK125" s="535" t="str" cm="1">
        <f t="array" aca="1" ref="BK125" ca="1">INDEX(BK$13:BK124,$B125+1,1)</f>
        <v>-</v>
      </c>
      <c r="BL125" s="535" t="str" cm="1">
        <f t="array" aca="1" ref="BL125" ca="1">INDEX(BL$13:BL124,$B125+1,1)</f>
        <v>-</v>
      </c>
      <c r="BM125" s="18"/>
      <c r="BN125" s="411" t="b">
        <f t="shared" ca="1" si="604"/>
        <v>1</v>
      </c>
      <c r="BO125" s="411" t="str">
        <f t="shared" ca="1" si="604"/>
        <v>-</v>
      </c>
      <c r="BP125" s="411" t="b">
        <f t="shared" ca="1" si="604"/>
        <v>0</v>
      </c>
      <c r="BQ125" s="411" t="str">
        <f t="shared" ca="1" si="604"/>
        <v>-</v>
      </c>
      <c r="BR125" s="411" t="str">
        <f t="shared" ca="1" si="604"/>
        <v>-</v>
      </c>
      <c r="BS125" s="411" t="str">
        <f t="shared" ca="1" si="604"/>
        <v>-</v>
      </c>
      <c r="BT125" s="411" t="str">
        <f t="shared" ca="1" si="604"/>
        <v>-</v>
      </c>
      <c r="BU125" s="411" t="str">
        <f t="shared" ca="1" si="604"/>
        <v>-</v>
      </c>
      <c r="BV125" s="411" t="str">
        <f t="shared" ca="1" si="604"/>
        <v>-</v>
      </c>
      <c r="BW125" s="411" t="str">
        <f t="shared" ca="1" si="604"/>
        <v>-</v>
      </c>
      <c r="BX125" s="411" t="str">
        <f t="shared" ca="1" si="604"/>
        <v>-</v>
      </c>
      <c r="BY125" s="411" t="str">
        <f t="shared" ca="1" si="604"/>
        <v>-</v>
      </c>
      <c r="BZ125" s="411" t="b">
        <f t="shared" ca="1" si="604"/>
        <v>0</v>
      </c>
      <c r="CA125" s="87">
        <f t="shared" ca="1" si="604"/>
        <v>0</v>
      </c>
      <c r="CB125" s="535" t="str" cm="1">
        <f t="array" aca="1" ref="CB125" ca="1">INDEX(CB$13:CB124,$B125+1,1)</f>
        <v>-</v>
      </c>
      <c r="CC125" s="535" t="str" cm="1">
        <f t="array" aca="1" ref="CC125" ca="1">INDEX(CC$13:CC124,$B125+1,1)</f>
        <v>-</v>
      </c>
      <c r="CD125" s="535" t="str" cm="1">
        <f t="array" aca="1" ref="CD125" ca="1">INDEX(CD$13:CD124,$B125+1,1)</f>
        <v>-</v>
      </c>
      <c r="CE125" s="535" t="b" cm="1">
        <f t="array" aca="1" ref="CE125" ca="1">INDEX(CE$13:CE124,$B125+1,1)</f>
        <v>1</v>
      </c>
      <c r="CF125" s="18"/>
      <c r="CG125" s="535" t="str" cm="1">
        <f t="array" aca="1" ref="CG125" ca="1">INDEX(CG$13:CG124,$B125+1,1)</f>
        <v>-</v>
      </c>
      <c r="CH125" s="411">
        <f t="shared" ca="1" si="605"/>
        <v>1</v>
      </c>
      <c r="CI125" s="411">
        <f t="shared" ca="1" si="606"/>
        <v>1</v>
      </c>
      <c r="CJ125" s="411">
        <f t="shared" ca="1" si="606"/>
        <v>1</v>
      </c>
      <c r="CK125" s="535" t="str" cm="1">
        <f t="array" aca="1" ref="CK125" ca="1">INDEX(CK$13:CK124,$B125+1,1)</f>
        <v>-</v>
      </c>
      <c r="CL125" s="535" t="str" cm="1">
        <f t="array" aca="1" ref="CL125" ca="1">INDEX(CL$13:CL124,$B125+1,1)</f>
        <v>-</v>
      </c>
      <c r="CM125" s="535" t="str" cm="1">
        <f t="array" aca="1" ref="CM125" ca="1">INDEX(CM$13:CM124,$B125+1,1)</f>
        <v>-</v>
      </c>
      <c r="CN125" s="411">
        <f t="shared" ca="1" si="607"/>
        <v>1</v>
      </c>
      <c r="CO125" s="411">
        <f t="shared" ca="1" si="608"/>
        <v>1</v>
      </c>
      <c r="CP125" s="411">
        <f t="shared" ca="1" si="608"/>
        <v>1</v>
      </c>
      <c r="CQ125" s="535" t="str" cm="1">
        <f t="array" aca="1" ref="CQ125" ca="1">INDEX(CQ$13:CQ124,$B125+1,1)</f>
        <v>-</v>
      </c>
      <c r="CR125" s="411">
        <f t="shared" ca="1" si="609"/>
        <v>1</v>
      </c>
      <c r="CS125" s="411">
        <f t="shared" ca="1" si="610"/>
        <v>1</v>
      </c>
      <c r="CT125" s="535" t="str" cm="1">
        <f t="array" aca="1" ref="CT125" ca="1">INDEX(CT$13:CT124,$B125+1,1)</f>
        <v>-</v>
      </c>
      <c r="CU125" s="535" t="str" cm="1">
        <f t="array" aca="1" ref="CU125" ca="1">INDEX(CU$13:CU124,$B125+1,1)</f>
        <v>-</v>
      </c>
      <c r="CV125" s="411">
        <f t="shared" ca="1" si="611"/>
        <v>1</v>
      </c>
      <c r="CW125" s="535" t="str" cm="1">
        <f t="array" aca="1" ref="CW125" ca="1">INDEX(CW$13:CW124,$B125+1,1)</f>
        <v>-</v>
      </c>
      <c r="CX125" s="411">
        <f t="shared" ca="1" si="612"/>
        <v>1</v>
      </c>
      <c r="CY125" s="411">
        <f t="shared" ca="1" si="613"/>
        <v>1</v>
      </c>
      <c r="CZ125" s="411">
        <f t="shared" ca="1" si="613"/>
        <v>1</v>
      </c>
      <c r="DA125" s="535" cm="1">
        <f t="array" aca="1" ref="DA125" ca="1">INDEX(DA$13:DA124,$B125+1,1)</f>
        <v>720</v>
      </c>
      <c r="DB125" s="535" cm="1">
        <f t="array" aca="1" ref="DB125" ca="1">INDEX(DB$13:DB124,$B125+1,1)</f>
        <v>720</v>
      </c>
      <c r="DC125" s="18"/>
      <c r="DD125" s="535" t="b" cm="1">
        <f t="array" aca="1" ref="DD125" ca="1">INDEX(DD$13:DD124,$B125+1,1)</f>
        <v>1</v>
      </c>
      <c r="DE125" s="535" t="b" cm="1">
        <f t="array" aca="1" ref="DE125" ca="1">INDEX(DE$13:DE124,$B125+1,1)</f>
        <v>1</v>
      </c>
      <c r="DF125" s="535" t="b" cm="1">
        <f t="array" aca="1" ref="DF125" ca="1">INDEX(DF$13:DF124,$B125+1,1)</f>
        <v>1</v>
      </c>
      <c r="DG125" s="87">
        <f t="shared" ca="1" si="614"/>
        <v>0</v>
      </c>
      <c r="DH125" s="804" cm="1">
        <f t="array" aca="1" ref="DH125" ca="1">VALUE(IFERROR(VALUE($K125),0) &amp; _xlfn.SWITCH($CD125,"-",4,$CD125) &amp; $L125 &amp; $T125 &amp; "00" &amp; $N125 &amp; $AK125 &amp; $R125 &amp; _xlfn.SWITCH($AM125,3,1,$AM125) &amp; _xlfn.SWITCH($M125,4,0,$M125) &amp; _xlfn.SWITCH($AD125,6,1,$AD125))</f>
        <v>142400321203</v>
      </c>
      <c r="DI125" s="535" cm="1">
        <f t="array" aca="1" ref="DI125" ca="1">INDEX(DI$13:DI124,$B125+1,1)</f>
        <v>1</v>
      </c>
      <c r="DJ125" s="535" cm="1">
        <f t="array" aca="1" ref="DJ125" ca="1">INDEX(DJ$13:DJ124,$B125+1,1)</f>
        <v>1</v>
      </c>
      <c r="DK125" s="411">
        <f t="shared" ca="1" si="615"/>
        <v>7</v>
      </c>
      <c r="DL125" s="411">
        <f t="shared" ca="1" si="615"/>
        <v>70</v>
      </c>
      <c r="DM125" s="411" t="str">
        <f t="shared" ca="1" si="615"/>
        <v>-</v>
      </c>
      <c r="DN125" s="411" t="str">
        <f t="shared" ca="1" si="615"/>
        <v>-</v>
      </c>
      <c r="DO125" s="411" t="str">
        <f t="shared" ca="1" si="615"/>
        <v>-</v>
      </c>
      <c r="DP125" s="411" t="str">
        <f t="shared" ca="1" si="615"/>
        <v>-</v>
      </c>
      <c r="DQ125" s="411" t="b">
        <f t="shared" ca="1" si="616"/>
        <v>0</v>
      </c>
      <c r="DR125" s="411" t="str">
        <f t="shared" ca="1" si="617"/>
        <v>-</v>
      </c>
      <c r="DS125" s="411" t="str">
        <f t="shared" ca="1" si="617"/>
        <v>-</v>
      </c>
      <c r="DT125" s="411" t="str">
        <f t="shared" ca="1" si="617"/>
        <v>-</v>
      </c>
      <c r="DU125" s="411" t="str">
        <f t="shared" ca="1" si="617"/>
        <v>-</v>
      </c>
      <c r="DV125" s="411">
        <f t="shared" ca="1" si="617"/>
        <v>0</v>
      </c>
      <c r="DW125" s="411">
        <f t="shared" ca="1" si="617"/>
        <v>0</v>
      </c>
      <c r="DX125" s="411" t="str">
        <f t="shared" ca="1" si="617"/>
        <v>-</v>
      </c>
      <c r="DY125" s="411" t="str">
        <f t="shared" ca="1" si="617"/>
        <v>-</v>
      </c>
      <c r="DZ125" s="411" t="str">
        <f t="shared" ca="1" si="617"/>
        <v>-</v>
      </c>
      <c r="EA125" s="535" cm="1">
        <f t="array" aca="1" ref="EA125" ca="1">INDEX(EA$13:EA124,$B125+1,1)</f>
        <v>0</v>
      </c>
      <c r="EB125" s="535" cm="1">
        <f t="array" aca="1" ref="EB125" ca="1">INDEX(EB$13:EB124,$B125+1,1)</f>
        <v>999999</v>
      </c>
      <c r="EC125" s="535" cm="1">
        <f t="array" aca="1" ref="EC125" ca="1">INDEX(EC$13:EC124,$B125+1,1)</f>
        <v>999999</v>
      </c>
      <c r="ED125" s="535" cm="1">
        <f t="array" aca="1" ref="ED125" ca="1">INDEX(ED$13:ED124,$B125+1,1)</f>
        <v>999999</v>
      </c>
      <c r="EE125" s="535" cm="1">
        <f t="array" aca="1" ref="EE125" ca="1">INDEX(EE$13:EE124,$B125+1,1)</f>
        <v>999999</v>
      </c>
      <c r="EF125" s="535" cm="1">
        <f t="array" aca="1" ref="EF125" ca="1">INDEX(EF$13:EF124,$B125+1,1)</f>
        <v>999999</v>
      </c>
      <c r="EG125" s="535" cm="1">
        <f t="array" aca="1" ref="EG125" ca="1">INDEX(EG$13:EG124,$B125+1,1)</f>
        <v>999999</v>
      </c>
      <c r="EH125" s="535" cm="1">
        <f t="array" aca="1" ref="EH125" ca="1">INDEX(EH$13:EH124,$B125+1,1)</f>
        <v>999999</v>
      </c>
      <c r="EI125" s="535" cm="1">
        <f t="array" aca="1" ref="EI125" ca="1">INDEX(EI$13:EI124,$B125+1,1)</f>
        <v>999999</v>
      </c>
      <c r="EJ125" s="535" cm="1">
        <f t="array" aca="1" ref="EJ125" ca="1">INDEX(EJ$13:EJ124,$B125+1,1)</f>
        <v>999999</v>
      </c>
      <c r="EK125" s="535" cm="1">
        <f t="array" aca="1" ref="EK125" ca="1">INDEX(EK$13:EK124,$B125+1,1)</f>
        <v>999999</v>
      </c>
      <c r="EL125" s="535" cm="1">
        <f t="array" aca="1" ref="EL125" ca="1">INDEX(EL$13:EL124,$B125+1,1)</f>
        <v>999999</v>
      </c>
      <c r="EM125" s="535" cm="1">
        <f t="array" aca="1" ref="EM125" ca="1">INDEX(EM$13:EM124,$B125+1,1)</f>
        <v>999999</v>
      </c>
      <c r="EN125" s="782">
        <f t="shared" ca="1" si="618"/>
        <v>999999</v>
      </c>
      <c r="EO125" s="782">
        <f t="shared" ca="1" si="618"/>
        <v>999999</v>
      </c>
      <c r="EP125" s="782">
        <f t="shared" ca="1" si="618"/>
        <v>0</v>
      </c>
      <c r="EQ125" s="800">
        <f t="shared" ca="1" si="619"/>
        <v>999999</v>
      </c>
      <c r="ER125" s="800">
        <f t="shared" ca="1" si="619"/>
        <v>999999</v>
      </c>
      <c r="ES125" s="801">
        <f t="shared" ca="1" si="620"/>
        <v>999999</v>
      </c>
      <c r="ET125" s="802" t="str">
        <f t="shared" ca="1" si="709"/>
        <v>-</v>
      </c>
      <c r="EU125" s="781">
        <f t="shared" ca="1" si="621"/>
        <v>0</v>
      </c>
      <c r="EV125" s="779">
        <f t="shared" ca="1" si="622"/>
        <v>999999</v>
      </c>
      <c r="EW125" s="780">
        <f t="shared" ca="1" si="623"/>
        <v>0</v>
      </c>
      <c r="EX125" s="727" cm="1">
        <f t="array" aca="1" ref="EX125" ca="1">INDEX(i.ELMated,$AB125+1,1)</f>
        <v>0.3</v>
      </c>
      <c r="EY125" s="728" cm="1">
        <f t="array" aca="1" ref="EY125" ca="1">INDEX(i.ELMatedEst,$AA125+1,$T125)</f>
        <v>0.3</v>
      </c>
      <c r="EZ125" s="535" t="str" cm="1">
        <f t="array" aca="1" ref="EZ125" ca="1">INDEX(EZ$13:EZ124,$B125+1,1)</f>
        <v>-</v>
      </c>
      <c r="FA125" s="535" t="str" cm="1">
        <f t="array" aca="1" ref="FA125" ca="1">INDEX(FA$13:FA124,$B125+1,1)</f>
        <v>-</v>
      </c>
      <c r="FB125" s="664">
        <f t="shared" ca="1" si="624"/>
        <v>0.15</v>
      </c>
      <c r="FC125" s="666">
        <f t="shared" ca="1" si="625"/>
        <v>1.2500000000000001E-2</v>
      </c>
      <c r="FD125" s="191">
        <f t="shared" ca="1" si="712"/>
        <v>0.95</v>
      </c>
      <c r="FE125" s="667">
        <f t="shared" ca="1" si="626"/>
        <v>8.3999999999999991E-2</v>
      </c>
      <c r="FF125" s="667">
        <f ca="1">INDEX(CHOOSE($N125,DataAutumn!i.EL_PropnSold,DataWinter!i.EL_PropnSold,DataSpring!i.EL_PropnSold),$AI125,$T125)*INDEX(i.ELMatedEst,$AB125+1,$T125)*i.dAdultRR_ELPropSold
+INDEX(i.dryman,($AJ125-1)*4+$AI125,FF$7)</f>
        <v>8.879999999999999E-3</v>
      </c>
      <c r="FG125" s="667">
        <f ca="1">INDEX(CHOOSE($N125,DataAutumn!i.EL_PropnSold,DataWinter!i.EL_PropnSold,DataSpring!i.EL_PropnSold),$AI125,$T125)*INDEX(i.ELMatedEst,$AB125+1,$T125)*i.dAdultRR_ELPropSold
+INDEX(i.dryman,($AJ125-1)*4+$AI125,FG$7)</f>
        <v>7.1379999999999999E-2</v>
      </c>
      <c r="FH125" s="667">
        <f ca="1">INDEX(CHOOSE($N125,DataAutumn!i.EL_PropnSold,DataWinter!i.EL_PropnSold,DataSpring!i.EL_PropnSold),$AI125,$T125)*INDEX(i.ELMatedEst,$AB125+1,$T125)*i.dAdultRR_ELPropSold
+INDEX(i.dryman,($AJ125-1)*4+$AI125,FH$7)</f>
        <v>7.1379999999999999E-2</v>
      </c>
      <c r="FI125" s="667">
        <f ca="1">INDEX(CHOOSE($N125,DataAutumn!i.EL_PropnSold,DataWinter!i.EL_PropnSold,DataSpring!i.EL_PropnSold),$AI125,$T125)*INDEX(i.ELMatedEst,$AB125+1,$T125)*i.dAdultRR_ELPropSold
+INDEX(i.dryman,($AJ125-1)*4+$AI125,FI$7)</f>
        <v>7.1379999999999999E-2</v>
      </c>
      <c r="FJ125" s="668">
        <f ca="1">INDEX(CHOOSE($N125,DataAutumn!i.EL_PropnSold,DataWinter!i.EL_PropnSold,DataSpring!i.EL_PropnSold),$AI125,$T125)*INDEX(i.ELMatedEst,$AB125+1,$T125)*i.dAdultLSurv_ELPropSold</f>
        <v>-1.92E-3</v>
      </c>
      <c r="FK125" s="666" t="b">
        <f t="shared" ca="1" si="627"/>
        <v>1</v>
      </c>
      <c r="FL125" s="666" t="b">
        <f t="shared" ca="1" si="627"/>
        <v>1</v>
      </c>
      <c r="FM125" s="716" t="b">
        <f t="shared" ca="1" si="628"/>
        <v>0</v>
      </c>
      <c r="FN125" s="666" t="b">
        <f t="shared" ca="1" si="629"/>
        <v>0</v>
      </c>
      <c r="FO125" s="668">
        <f t="shared" ca="1" si="630"/>
        <v>0</v>
      </c>
      <c r="FP125" s="669">
        <f t="shared" ca="1" si="631"/>
        <v>0</v>
      </c>
      <c r="FQ125" s="670" t="b">
        <f t="shared" ca="1" si="632"/>
        <v>0</v>
      </c>
      <c r="FR125" s="665" t="b">
        <f t="shared" ca="1" si="633"/>
        <v>0</v>
      </c>
      <c r="FS125" s="411" t="b">
        <f t="shared" ca="1" si="633"/>
        <v>0</v>
      </c>
      <c r="FT125" s="411" t="b">
        <f t="shared" ca="1" si="633"/>
        <v>1</v>
      </c>
      <c r="FU125" s="87">
        <f t="shared" ca="1" si="634"/>
        <v>2</v>
      </c>
      <c r="FV125" s="87">
        <f t="shared" ca="1" si="634"/>
        <v>2</v>
      </c>
      <c r="FW125" s="411">
        <f t="shared" ca="1" si="635"/>
        <v>1</v>
      </c>
      <c r="FX125" s="411">
        <f t="shared" ca="1" si="636"/>
        <v>1</v>
      </c>
      <c r="FY125" s="411">
        <f t="shared" ca="1" si="636"/>
        <v>1</v>
      </c>
      <c r="FZ125" s="411">
        <f t="shared" ca="1" si="637"/>
        <v>1</v>
      </c>
      <c r="GA125" s="411">
        <f t="shared" ca="1" si="638"/>
        <v>0.35</v>
      </c>
      <c r="GB125" s="411" t="b">
        <f t="shared" ca="1" si="638"/>
        <v>1</v>
      </c>
      <c r="GC125" s="411" t="b">
        <f t="shared" ca="1" si="638"/>
        <v>0</v>
      </c>
      <c r="GD125" s="411" t="b">
        <f t="shared" ca="1" si="638"/>
        <v>0</v>
      </c>
      <c r="GE125" s="411" t="b">
        <f t="shared" ca="1" si="638"/>
        <v>0</v>
      </c>
      <c r="GF125" s="87">
        <f t="shared" ca="1" si="639"/>
        <v>1</v>
      </c>
      <c r="GG125" s="87">
        <f t="shared" ca="1" si="639"/>
        <v>1</v>
      </c>
      <c r="GH125" s="87">
        <f t="shared" ca="1" si="639"/>
        <v>1</v>
      </c>
      <c r="GI125" s="87">
        <f t="shared" ca="1" si="639"/>
        <v>1</v>
      </c>
      <c r="GJ125" s="87">
        <f t="shared" ca="1" si="639"/>
        <v>1</v>
      </c>
      <c r="GK125" s="87">
        <f t="shared" ca="1" si="639"/>
        <v>1</v>
      </c>
      <c r="GL125" s="87">
        <f t="shared" ca="1" si="639"/>
        <v>1</v>
      </c>
      <c r="GM125" s="87">
        <f t="shared" ca="1" si="639"/>
        <v>1</v>
      </c>
      <c r="GN125" s="411" cm="1">
        <f t="array" aca="1" ref="GN125" ca="1">INDEX(i.dse_type,1,$L125)</f>
        <v>0</v>
      </c>
      <c r="GO125" s="535" t="str" cm="1">
        <f t="array" aca="1" ref="GO125" ca="1">INDEX(GO$13:GO124,$B125+1,1)</f>
        <v>-</v>
      </c>
      <c r="GP125" s="535" t="str" cm="1">
        <f t="array" aca="1" ref="GP125" ca="1">INDEX(GP$13:GP124,$B125+1,1)</f>
        <v>-</v>
      </c>
      <c r="GQ125" s="535" t="str" cm="1">
        <f t="array" aca="1" ref="GQ125" ca="1">INDEX(GQ$13:GQ124,$B125+1,1)</f>
        <v>-</v>
      </c>
      <c r="GR125" s="18"/>
      <c r="GS125" s="535" t="str" cm="1">
        <f t="array" aca="1" ref="GS125" ca="1">INDEX(GS$13:GS124,$B125+1,1)</f>
        <v>-</v>
      </c>
      <c r="GT125" s="535" t="str" cm="1">
        <f t="array" aca="1" ref="GT125" ca="1">INDEX(GT$13:GT124,$B125+1,1)</f>
        <v>-</v>
      </c>
      <c r="GU125" s="535" t="str" cm="1">
        <f t="array" aca="1" ref="GU125" ca="1">INDEX(GU$13:GU124,$B125+1,1)</f>
        <v>-</v>
      </c>
      <c r="GV125" s="411">
        <f t="shared" ca="1" si="640"/>
        <v>0</v>
      </c>
      <c r="GW125" s="535" t="str" cm="1">
        <f t="array" aca="1" ref="GW125" ca="1">INDEX(GW$13:GW124,$B125+1,1)</f>
        <v>-</v>
      </c>
      <c r="GX125" s="535" cm="1">
        <f t="array" aca="1" ref="GX125" ca="1">INDEX(GX$13:GX124,$B125+1,1)</f>
        <v>1</v>
      </c>
      <c r="GY125" s="535" cm="1">
        <f t="array" aca="1" ref="GY125" ca="1">INDEX(GY$13:GY124,$B125+1,1)</f>
        <v>1</v>
      </c>
      <c r="GZ125" s="535" t="str" cm="1">
        <f t="array" aca="1" ref="GZ125" ca="1">INDEX(GZ$13:GZ124,$B125+1,1)</f>
        <v>-</v>
      </c>
      <c r="HA125" s="535" t="str" cm="1">
        <f t="array" aca="1" ref="HA125" ca="1">INDEX(HA$13:HA124,$B125+1,1)</f>
        <v>-</v>
      </c>
      <c r="HB125" s="535" t="str" cm="1">
        <f t="array" aca="1" ref="HB125" ca="1">INDEX(HB$13:HB124,$B125+1,1)</f>
        <v>-</v>
      </c>
      <c r="HC125" s="535" t="str" cm="1">
        <f t="array" aca="1" ref="HC125" ca="1">INDEX(HC$13:HC124,$B125+1,1)</f>
        <v>-</v>
      </c>
      <c r="HD125" s="535" t="str" cm="1">
        <f t="array" aca="1" ref="HD125" ca="1">INDEX(HD$13:HD124,$B125+1,1)</f>
        <v>-</v>
      </c>
      <c r="HE125" s="535" t="str" cm="1">
        <f t="array" aca="1" ref="HE125" ca="1">INDEX(HE$13:HE124,$B125+1,1)</f>
        <v>-</v>
      </c>
      <c r="HF125" s="535" t="str" cm="1">
        <f t="array" aca="1" ref="HF125" ca="1">INDEX(HF$13:HF124,$B125+1,1)</f>
        <v>-</v>
      </c>
      <c r="HG125" s="535" t="str" cm="1">
        <f t="array" aca="1" ref="HG125" ca="1">INDEX(HG$13:HG124,$B125+1,1)</f>
        <v>-</v>
      </c>
      <c r="HH125" s="535" t="str" cm="1">
        <f t="array" aca="1" ref="HH125" ca="1">INDEX(HH$13:HH124,$B125+1,1)</f>
        <v>-</v>
      </c>
      <c r="HI125" s="535" t="str" cm="1">
        <f t="array" aca="1" ref="HI125" ca="1">INDEX(HI$13:HI124,$B125+1,1)</f>
        <v>-</v>
      </c>
      <c r="HJ125" s="535" t="str" cm="1">
        <f t="array" aca="1" ref="HJ125" ca="1">INDEX(HJ$13:HJ124,$B125+1,1)</f>
        <v>-</v>
      </c>
      <c r="HK125" s="535" t="str" cm="1">
        <f t="array" aca="1" ref="HK125" ca="1">INDEX(HK$13:HK124,$B125+1,1)</f>
        <v>-</v>
      </c>
      <c r="HL125" s="535" t="str" cm="1">
        <f t="array" aca="1" ref="HL125" ca="1">INDEX(HL$13:HL124,$B125+1,1)</f>
        <v>-</v>
      </c>
      <c r="HM125" s="535" t="str" cm="1">
        <f t="array" aca="1" ref="HM125" ca="1">INDEX(HM$13:HM124,$B125+1,1)</f>
        <v>-</v>
      </c>
      <c r="HN125" s="535" t="str" cm="1">
        <f t="array" aca="1" ref="HN125" ca="1">INDEX(HN$13:HN124,$B125+1,1)</f>
        <v>-</v>
      </c>
      <c r="HO125" s="535" t="str" cm="1">
        <f t="array" aca="1" ref="HO125" ca="1">INDEX(HO$13:HO124,$B125+1,1)</f>
        <v>-</v>
      </c>
      <c r="HP125" s="535" t="str" cm="1">
        <f t="array" aca="1" ref="HP125" ca="1">INDEX(HP$13:HP124,$B125+1,1)</f>
        <v>-</v>
      </c>
      <c r="HQ125" s="535" t="str" cm="1">
        <f t="array" aca="1" ref="HQ125" ca="1">INDEX(HQ$13:HQ124,$B125+1,1)</f>
        <v>-</v>
      </c>
      <c r="HR125" s="535" t="str" cm="1">
        <f t="array" aca="1" ref="HR125" ca="1">INDEX(HR$13:HR124,$B125+1,1)</f>
        <v>-</v>
      </c>
      <c r="HS125" s="535" t="str" cm="1">
        <f t="array" aca="1" ref="HS125" ca="1">INDEX(HS$13:HS124,$B125+1,1)</f>
        <v>-</v>
      </c>
      <c r="HT125" s="535" t="str" cm="1">
        <f t="array" aca="1" ref="HT125" ca="1">INDEX(HT$13:HT124,$B125+1,1)</f>
        <v>-</v>
      </c>
      <c r="HU125" s="535" cm="1">
        <f t="array" aca="1" ref="HU125" ca="1">INDEX(HU$13:HU124,$B125+1,1)</f>
        <v>0</v>
      </c>
      <c r="HV125" s="535" t="str" cm="1">
        <f t="array" aca="1" ref="HV125" ca="1">INDEX(HV$13:HV124,$B125+1,1)</f>
        <v>-</v>
      </c>
      <c r="HW125" s="535" cm="1">
        <f t="array" aca="1" ref="HW125" ca="1">INDEX(HW$13:HW124,$B125+1,1)</f>
        <v>1</v>
      </c>
      <c r="HX125" s="727">
        <f t="shared" ca="1" si="641"/>
        <v>0</v>
      </c>
      <c r="HY125" s="727">
        <f t="shared" ca="1" si="641"/>
        <v>0</v>
      </c>
      <c r="HZ125" s="727">
        <f t="shared" ca="1" si="641"/>
        <v>0</v>
      </c>
      <c r="IA125" s="727">
        <f t="shared" ca="1" si="641"/>
        <v>0</v>
      </c>
      <c r="IB125" s="727">
        <f t="shared" ca="1" si="641"/>
        <v>0</v>
      </c>
      <c r="IC125" s="727">
        <f t="shared" ca="1" si="641"/>
        <v>0</v>
      </c>
      <c r="ID125" s="535" cm="1">
        <f t="array" aca="1" ref="ID125" ca="1">INDEX(ID$13:ID124,$B125+1,1)</f>
        <v>0</v>
      </c>
      <c r="IE125" s="727">
        <f t="shared" ca="1" si="642"/>
        <v>1</v>
      </c>
      <c r="IF125" s="727">
        <f t="shared" ca="1" si="642"/>
        <v>0</v>
      </c>
      <c r="IG125" s="727">
        <f t="shared" ca="1" si="642"/>
        <v>0</v>
      </c>
      <c r="IH125" s="727">
        <f t="shared" ca="1" si="642"/>
        <v>0</v>
      </c>
      <c r="II125" s="535" cm="1">
        <f t="array" aca="1" ref="II125" ca="1">INDEX(II$13:II124,$B125+1,1)</f>
        <v>0</v>
      </c>
      <c r="IJ125" s="727">
        <f t="shared" ca="1" si="643"/>
        <v>0</v>
      </c>
      <c r="IK125" s="18"/>
      <c r="IL125" s="535" t="str" cm="1">
        <f t="array" aca="1" ref="IL125" ca="1">INDEX(IL$13:IL124,$B125+1,1)</f>
        <v>-</v>
      </c>
      <c r="IM125" s="535" t="str" cm="1">
        <f t="array" aca="1" ref="IM125" ca="1">INDEX(IM$13:IM124,$B125+1,1)</f>
        <v>-</v>
      </c>
      <c r="IN125" s="535" t="str" cm="1">
        <f t="array" aca="1" ref="IN125" ca="1">INDEX(IN$13:IN124,$B125+1,1)</f>
        <v>-</v>
      </c>
      <c r="IO125" s="535" t="str" cm="1">
        <f t="array" aca="1" ref="IO125" ca="1">INDEX(IO$13:IO124,$B125+1,1)</f>
        <v>-</v>
      </c>
      <c r="IP125" s="535" t="str" cm="1">
        <f t="array" aca="1" ref="IP125" ca="1">INDEX(IP$13:IP124,$B125+1,1)</f>
        <v>-</v>
      </c>
      <c r="IQ125" s="535" t="str" cm="1">
        <f t="array" aca="1" ref="IQ125" ca="1">INDEX(IQ$13:IQ124,$B125+1,1)</f>
        <v>-</v>
      </c>
      <c r="IR125" s="535" t="str" cm="1">
        <f t="array" aca="1" ref="IR125" ca="1">INDEX(IR$13:IR124,$B125+1,1)</f>
        <v>-</v>
      </c>
      <c r="IS125" s="535" t="str" cm="1">
        <f t="array" aca="1" ref="IS125" ca="1">INDEX(IS$13:IS124,$B125+1,1)</f>
        <v>-</v>
      </c>
      <c r="IT125" s="535" t="str" cm="1">
        <f t="array" aca="1" ref="IT125" ca="1">INDEX(IT$13:IT124,$B125+1,1)</f>
        <v>-</v>
      </c>
      <c r="IU125" s="535" t="str" cm="1">
        <f t="array" aca="1" ref="IU125" ca="1">INDEX(IU$13:IU124,$B125+1,1)</f>
        <v>-</v>
      </c>
      <c r="IV125" s="535" t="str" cm="1">
        <f t="array" aca="1" ref="IV125" ca="1">INDEX(IV$13:IV124,$B125+1,1)</f>
        <v>-</v>
      </c>
      <c r="IW125" s="535" t="str" cm="1">
        <f t="array" aca="1" ref="IW125" ca="1">INDEX(IW$13:IW124,$B125+1,1)</f>
        <v>-</v>
      </c>
      <c r="IX125" s="535" t="str" cm="1">
        <f t="array" aca="1" ref="IX125" ca="1">INDEX(IX$13:IX124,$B125+1,1)</f>
        <v>-</v>
      </c>
      <c r="IY125" s="535" t="str" cm="1">
        <f t="array" aca="1" ref="IY125" ca="1">INDEX(IY$13:IY124,$B125+1,1)</f>
        <v>-</v>
      </c>
      <c r="IZ125" s="535" t="str" cm="1">
        <f t="array" aca="1" ref="IZ125" ca="1">INDEX(IZ$13:IZ124,$B125+1,1)</f>
        <v>-</v>
      </c>
      <c r="JA125" s="535" t="str" cm="1">
        <f t="array" aca="1" ref="JA125" ca="1">INDEX(JA$13:JA124,$B125+1,1)</f>
        <v>-</v>
      </c>
      <c r="JB125" s="535" cm="1">
        <f t="array" aca="1" ref="JB125" ca="1">INDEX(JB$13:JB124,$B125+1,1)</f>
        <v>0</v>
      </c>
      <c r="JC125" s="535" cm="1">
        <f t="array" aca="1" ref="JC125" ca="1">INDEX(JC$13:JC124,$B125+1,1)</f>
        <v>0</v>
      </c>
      <c r="JD125" s="545" cm="1">
        <f t="array" aca="1" ref="JD125" ca="1">IF(AND($N125=JD$10,$AS125&lt;&gt;0),INDEX(i.LTWFeedLevels,$AS125,12),0)</f>
        <v>0</v>
      </c>
      <c r="JE125" s="630" cm="1">
        <f t="array" aca="1" ref="JE125" ca="1">IF(AND($N125=JE$10,$AT125&lt;&gt;0),INDEX(i.LTWFeedLevels,$AT125,12),0)</f>
        <v>0</v>
      </c>
      <c r="JF125" s="457">
        <f t="shared" ca="1" si="710"/>
        <v>0</v>
      </c>
      <c r="JG125" s="457">
        <f t="shared" ca="1" si="644"/>
        <v>0</v>
      </c>
      <c r="JH125" s="457">
        <f t="shared" ca="1" si="645"/>
        <v>0</v>
      </c>
      <c r="JI125" s="545" cm="1">
        <f t="array" aca="1" ref="JI125" ca="1">IF(AND($N125=JI$10,$AS125&lt;&gt;0),INDEX(i.LTWFeedLevels,$AS125,12),0)</f>
        <v>0</v>
      </c>
      <c r="JJ125" s="630" cm="1">
        <f t="array" aca="1" ref="JJ125" ca="1">IF(AND($N125=JJ$10,$AT125&lt;&gt;0),INDEX(i.LTWFeedLevels,$AT125,12),0)</f>
        <v>0</v>
      </c>
      <c r="JK125" s="457">
        <f t="shared" ca="1" si="646"/>
        <v>0</v>
      </c>
      <c r="JL125" s="457">
        <f t="shared" ca="1" si="647"/>
        <v>0</v>
      </c>
      <c r="JM125" s="457">
        <f t="shared" ca="1" si="648"/>
        <v>0</v>
      </c>
      <c r="JN125" s="545" cm="1">
        <f t="array" aca="1" ref="JN125" ca="1">IF(AND($N125=JN$10,$AS125&lt;&gt;0),INDEX(i.LTWFeedLevels,$AS125,12),0)</f>
        <v>0</v>
      </c>
      <c r="JO125" s="630" cm="1">
        <f t="array" aca="1" ref="JO125" ca="1">IF(AND($N125=JO$10,$AT125&lt;&gt;0),INDEX(i.LTWFeedLevels,$AT125,12),0)</f>
        <v>0</v>
      </c>
      <c r="JP125" s="457">
        <f t="shared" ca="1" si="649"/>
        <v>0</v>
      </c>
      <c r="JQ125" s="457">
        <f t="shared" ca="1" si="650"/>
        <v>0</v>
      </c>
      <c r="JR125" s="457">
        <f t="shared" ca="1" si="651"/>
        <v>0</v>
      </c>
      <c r="JS125" s="189">
        <f t="shared" ca="1" si="652"/>
        <v>0</v>
      </c>
      <c r="JT125" s="189">
        <f t="shared" ca="1" si="652"/>
        <v>0</v>
      </c>
      <c r="JU125" s="189">
        <f t="shared" ca="1" si="652"/>
        <v>0</v>
      </c>
      <c r="JV125" s="189">
        <f t="shared" ca="1" si="652"/>
        <v>0</v>
      </c>
      <c r="JW125" s="189">
        <f t="shared" ca="1" si="652"/>
        <v>0</v>
      </c>
      <c r="JX125" s="189">
        <f t="shared" ca="1" si="652"/>
        <v>0</v>
      </c>
      <c r="JY125" s="189">
        <f t="shared" ca="1" si="652"/>
        <v>0</v>
      </c>
      <c r="JZ125" s="189">
        <f t="shared" ca="1" si="652"/>
        <v>0</v>
      </c>
      <c r="KA125" s="189">
        <f t="shared" ca="1" si="652"/>
        <v>0</v>
      </c>
      <c r="KB125" s="189">
        <f t="shared" ca="1" si="652"/>
        <v>0</v>
      </c>
      <c r="KC125" s="189">
        <f t="shared" ca="1" si="653"/>
        <v>0</v>
      </c>
      <c r="KD125" s="189">
        <f t="shared" ca="1" si="653"/>
        <v>0</v>
      </c>
      <c r="KE125" s="189">
        <f t="shared" ca="1" si="653"/>
        <v>0</v>
      </c>
      <c r="KF125" s="189">
        <f t="shared" ca="1" si="653"/>
        <v>0</v>
      </c>
      <c r="KG125" s="189">
        <f t="shared" ca="1" si="653"/>
        <v>0</v>
      </c>
      <c r="KH125" s="189">
        <f t="shared" ca="1" si="653"/>
        <v>0</v>
      </c>
      <c r="KI125" s="189">
        <f t="shared" ca="1" si="653"/>
        <v>0</v>
      </c>
      <c r="KJ125" s="189">
        <f t="shared" ca="1" si="653"/>
        <v>0</v>
      </c>
      <c r="KK125" s="189">
        <f t="shared" ca="1" si="653"/>
        <v>0</v>
      </c>
      <c r="KL125" s="189">
        <f t="shared" ca="1" si="653"/>
        <v>0</v>
      </c>
      <c r="KM125" s="189">
        <f t="shared" ca="1" si="654"/>
        <v>0</v>
      </c>
      <c r="KN125" s="189">
        <f t="shared" ca="1" si="654"/>
        <v>0</v>
      </c>
      <c r="KO125" s="189">
        <f t="shared" ca="1" si="654"/>
        <v>0</v>
      </c>
      <c r="KP125" s="189">
        <f t="shared" ca="1" si="654"/>
        <v>0</v>
      </c>
      <c r="KQ125" s="189">
        <f t="shared" ca="1" si="654"/>
        <v>0</v>
      </c>
      <c r="KR125" s="189">
        <f t="shared" ca="1" si="654"/>
        <v>0</v>
      </c>
      <c r="KS125" s="189">
        <f t="shared" ca="1" si="654"/>
        <v>0</v>
      </c>
      <c r="KT125" s="189">
        <f t="shared" ca="1" si="654"/>
        <v>0</v>
      </c>
      <c r="KU125" s="189">
        <f t="shared" ca="1" si="654"/>
        <v>0</v>
      </c>
      <c r="KV125" s="189">
        <f t="shared" ca="1" si="654"/>
        <v>0</v>
      </c>
      <c r="KW125" s="189">
        <f t="shared" ca="1" si="655"/>
        <v>0</v>
      </c>
      <c r="KX125" s="189">
        <f t="shared" ca="1" si="655"/>
        <v>0</v>
      </c>
      <c r="KY125" s="189">
        <f t="shared" ca="1" si="655"/>
        <v>0</v>
      </c>
      <c r="KZ125" s="189">
        <f t="shared" ca="1" si="655"/>
        <v>0</v>
      </c>
      <c r="LA125" s="189">
        <f t="shared" ca="1" si="655"/>
        <v>0</v>
      </c>
      <c r="LB125" s="189">
        <f t="shared" ca="1" si="655"/>
        <v>0</v>
      </c>
      <c r="LC125" s="189">
        <f t="shared" ca="1" si="655"/>
        <v>0</v>
      </c>
      <c r="LD125" s="189">
        <f t="shared" ca="1" si="655"/>
        <v>0</v>
      </c>
      <c r="LE125" s="189">
        <f t="shared" ca="1" si="655"/>
        <v>0</v>
      </c>
      <c r="LF125" s="189">
        <f t="shared" ca="1" si="655"/>
        <v>0</v>
      </c>
      <c r="LG125" s="189">
        <f t="shared" ca="1" si="656"/>
        <v>0</v>
      </c>
      <c r="LH125" s="189">
        <f t="shared" ca="1" si="656"/>
        <v>0</v>
      </c>
      <c r="LI125" s="189">
        <f t="shared" ca="1" si="656"/>
        <v>0</v>
      </c>
      <c r="LJ125" s="189">
        <f t="shared" ca="1" si="656"/>
        <v>0</v>
      </c>
      <c r="LK125" s="189">
        <f t="shared" ca="1" si="656"/>
        <v>0</v>
      </c>
      <c r="LL125" s="189">
        <f t="shared" ca="1" si="656"/>
        <v>0</v>
      </c>
      <c r="LM125" s="189">
        <f t="shared" ca="1" si="656"/>
        <v>0</v>
      </c>
      <c r="LN125" s="189">
        <f t="shared" ca="1" si="656"/>
        <v>0</v>
      </c>
      <c r="LO125" s="189">
        <f t="shared" ca="1" si="656"/>
        <v>0</v>
      </c>
      <c r="LP125" s="189">
        <f t="shared" ca="1" si="656"/>
        <v>0</v>
      </c>
      <c r="LQ125" s="189">
        <f t="shared" ca="1" si="657"/>
        <v>0</v>
      </c>
      <c r="LR125" s="189">
        <f t="shared" ca="1" si="657"/>
        <v>0</v>
      </c>
      <c r="LS125" s="189">
        <f t="shared" ca="1" si="657"/>
        <v>0</v>
      </c>
      <c r="LT125" s="189">
        <f t="shared" ca="1" si="657"/>
        <v>0</v>
      </c>
      <c r="LU125" s="189">
        <f t="shared" ca="1" si="657"/>
        <v>0</v>
      </c>
      <c r="LV125" s="189">
        <f t="shared" ca="1" si="657"/>
        <v>0</v>
      </c>
      <c r="LW125" s="189">
        <f t="shared" ca="1" si="657"/>
        <v>-3</v>
      </c>
      <c r="LX125" s="189">
        <f t="shared" ca="1" si="657"/>
        <v>-4</v>
      </c>
      <c r="LY125" s="189">
        <f t="shared" ca="1" si="657"/>
        <v>0</v>
      </c>
      <c r="LZ125" s="189">
        <f t="shared" ca="1" si="657"/>
        <v>0</v>
      </c>
      <c r="MA125" s="189">
        <f t="shared" ca="1" si="658"/>
        <v>0</v>
      </c>
      <c r="MB125" s="189">
        <f t="shared" ca="1" si="658"/>
        <v>0</v>
      </c>
      <c r="MC125" s="189">
        <f t="shared" ca="1" si="658"/>
        <v>0</v>
      </c>
      <c r="MD125" s="189">
        <f t="shared" ca="1" si="658"/>
        <v>0</v>
      </c>
      <c r="ME125" s="189">
        <f t="shared" ca="1" si="658"/>
        <v>0</v>
      </c>
      <c r="MF125" s="189">
        <f t="shared" ca="1" si="658"/>
        <v>0</v>
      </c>
      <c r="MG125" s="189">
        <f t="shared" ca="1" si="658"/>
        <v>0</v>
      </c>
      <c r="MH125" s="189">
        <f t="shared" ca="1" si="658"/>
        <v>0</v>
      </c>
      <c r="MI125" s="189">
        <f t="shared" ca="1" si="658"/>
        <v>0</v>
      </c>
      <c r="MJ125" s="189">
        <f t="shared" ca="1" si="658"/>
        <v>0</v>
      </c>
      <c r="MK125" s="189">
        <f t="shared" ca="1" si="658"/>
        <v>0</v>
      </c>
      <c r="ML125" s="189">
        <f t="shared" ca="1" si="658"/>
        <v>0</v>
      </c>
      <c r="MM125" s="557">
        <f t="shared" ca="1" si="659"/>
        <v>0</v>
      </c>
      <c r="MN125" s="557">
        <f t="shared" ca="1" si="659"/>
        <v>0</v>
      </c>
      <c r="MO125" s="557">
        <f t="shared" ca="1" si="659"/>
        <v>0</v>
      </c>
      <c r="MP125" s="557">
        <f t="shared" ca="1" si="659"/>
        <v>0</v>
      </c>
      <c r="MQ125" s="557">
        <f t="shared" ca="1" si="659"/>
        <v>0</v>
      </c>
      <c r="MR125" s="557">
        <f t="shared" ca="1" si="659"/>
        <v>0</v>
      </c>
      <c r="MS125" s="557">
        <f t="shared" ca="1" si="659"/>
        <v>0</v>
      </c>
      <c r="MT125" s="557">
        <f t="shared" ca="1" si="659"/>
        <v>0</v>
      </c>
      <c r="MU125" s="557">
        <f t="shared" ca="1" si="659"/>
        <v>0</v>
      </c>
      <c r="MV125" s="557">
        <f t="shared" ca="1" si="659"/>
        <v>0</v>
      </c>
      <c r="MW125" s="557">
        <f t="shared" ca="1" si="660"/>
        <v>0</v>
      </c>
      <c r="MX125" s="557">
        <f t="shared" ca="1" si="660"/>
        <v>0</v>
      </c>
      <c r="MY125" s="557">
        <f t="shared" ca="1" si="660"/>
        <v>0</v>
      </c>
      <c r="MZ125" s="557">
        <f t="shared" ca="1" si="660"/>
        <v>0</v>
      </c>
      <c r="NA125" s="557">
        <f t="shared" ca="1" si="660"/>
        <v>0</v>
      </c>
      <c r="NB125" s="557">
        <f t="shared" ca="1" si="660"/>
        <v>0</v>
      </c>
      <c r="NC125" s="557">
        <f t="shared" ca="1" si="660"/>
        <v>0</v>
      </c>
      <c r="ND125" s="557">
        <f t="shared" ca="1" si="660"/>
        <v>0</v>
      </c>
      <c r="NE125" s="557">
        <f t="shared" ca="1" si="660"/>
        <v>0</v>
      </c>
      <c r="NF125" s="557">
        <f t="shared" ca="1" si="660"/>
        <v>0</v>
      </c>
      <c r="NG125" s="557">
        <f t="shared" ca="1" si="661"/>
        <v>0</v>
      </c>
      <c r="NH125" s="557">
        <f t="shared" ca="1" si="661"/>
        <v>0</v>
      </c>
      <c r="NI125" s="557">
        <f t="shared" ca="1" si="661"/>
        <v>0</v>
      </c>
      <c r="NJ125" s="557">
        <f t="shared" ca="1" si="661"/>
        <v>0</v>
      </c>
      <c r="NK125" s="557">
        <f t="shared" ca="1" si="661"/>
        <v>0</v>
      </c>
      <c r="NL125" s="557">
        <f t="shared" ca="1" si="661"/>
        <v>0</v>
      </c>
      <c r="NM125" s="557">
        <f t="shared" ca="1" si="661"/>
        <v>0</v>
      </c>
      <c r="NN125" s="557">
        <f t="shared" ca="1" si="661"/>
        <v>0</v>
      </c>
      <c r="NO125" s="557">
        <f t="shared" ca="1" si="661"/>
        <v>0</v>
      </c>
      <c r="NP125" s="557">
        <f t="shared" ca="1" si="661"/>
        <v>0</v>
      </c>
      <c r="NQ125" s="557">
        <f t="shared" ca="1" si="662"/>
        <v>0</v>
      </c>
      <c r="NR125" s="557">
        <f t="shared" ca="1" si="662"/>
        <v>0</v>
      </c>
      <c r="NS125" s="557">
        <f t="shared" ca="1" si="662"/>
        <v>0</v>
      </c>
      <c r="NT125" s="557">
        <f t="shared" ca="1" si="662"/>
        <v>0</v>
      </c>
      <c r="NU125" s="557">
        <f t="shared" ca="1" si="662"/>
        <v>0</v>
      </c>
      <c r="NV125" s="557">
        <f t="shared" ca="1" si="662"/>
        <v>0</v>
      </c>
      <c r="NW125" s="557">
        <f t="shared" ca="1" si="662"/>
        <v>0</v>
      </c>
      <c r="NX125" s="557">
        <f t="shared" ca="1" si="662"/>
        <v>0</v>
      </c>
      <c r="NY125" s="557">
        <f t="shared" ca="1" si="662"/>
        <v>0</v>
      </c>
      <c r="NZ125" s="557">
        <f t="shared" ca="1" si="662"/>
        <v>0</v>
      </c>
      <c r="OA125" s="557">
        <f t="shared" ca="1" si="663"/>
        <v>0</v>
      </c>
      <c r="OB125" s="557">
        <f t="shared" ca="1" si="663"/>
        <v>0</v>
      </c>
      <c r="OC125" s="557">
        <f t="shared" ca="1" si="663"/>
        <v>0</v>
      </c>
      <c r="OD125" s="557">
        <f t="shared" ca="1" si="663"/>
        <v>0</v>
      </c>
      <c r="OE125" s="557">
        <f t="shared" ca="1" si="663"/>
        <v>0</v>
      </c>
      <c r="OF125" s="557">
        <f t="shared" ca="1" si="663"/>
        <v>0</v>
      </c>
      <c r="OG125" s="557">
        <f t="shared" ca="1" si="663"/>
        <v>0</v>
      </c>
      <c r="OH125" s="557">
        <f t="shared" ca="1" si="663"/>
        <v>0</v>
      </c>
      <c r="OI125" s="557">
        <f t="shared" ca="1" si="663"/>
        <v>0</v>
      </c>
      <c r="OJ125" s="557">
        <f t="shared" ca="1" si="663"/>
        <v>0</v>
      </c>
      <c r="OK125" s="557">
        <f t="shared" ca="1" si="664"/>
        <v>0</v>
      </c>
      <c r="OL125" s="557">
        <f t="shared" ca="1" si="664"/>
        <v>0</v>
      </c>
      <c r="OM125" s="557">
        <f t="shared" ca="1" si="664"/>
        <v>0</v>
      </c>
      <c r="ON125" s="557">
        <f t="shared" ca="1" si="664"/>
        <v>0</v>
      </c>
      <c r="OO125" s="557">
        <f t="shared" ca="1" si="664"/>
        <v>0</v>
      </c>
      <c r="OP125" s="557">
        <f t="shared" ca="1" si="664"/>
        <v>0</v>
      </c>
      <c r="OQ125" s="557">
        <f t="shared" ca="1" si="664"/>
        <v>0</v>
      </c>
      <c r="OR125" s="557">
        <f t="shared" ca="1" si="664"/>
        <v>0</v>
      </c>
      <c r="OS125" s="557">
        <f t="shared" ca="1" si="664"/>
        <v>0</v>
      </c>
      <c r="OT125" s="557">
        <f t="shared" ca="1" si="664"/>
        <v>0</v>
      </c>
      <c r="OU125" s="557">
        <f t="shared" ca="1" si="665"/>
        <v>0</v>
      </c>
      <c r="OV125" s="557">
        <f t="shared" ca="1" si="665"/>
        <v>0</v>
      </c>
      <c r="OW125" s="557">
        <f t="shared" ca="1" si="665"/>
        <v>0</v>
      </c>
      <c r="OX125" s="557">
        <f t="shared" ca="1" si="665"/>
        <v>0</v>
      </c>
      <c r="OY125" s="557">
        <f t="shared" ca="1" si="665"/>
        <v>0</v>
      </c>
      <c r="OZ125" s="557">
        <f t="shared" ca="1" si="665"/>
        <v>0</v>
      </c>
      <c r="PA125" s="557">
        <f t="shared" ca="1" si="665"/>
        <v>0</v>
      </c>
      <c r="PB125" s="557">
        <f t="shared" ca="1" si="665"/>
        <v>0</v>
      </c>
      <c r="PC125" s="557">
        <f t="shared" ca="1" si="665"/>
        <v>0</v>
      </c>
      <c r="PD125" s="557">
        <f t="shared" ca="1" si="665"/>
        <v>0</v>
      </c>
      <c r="PE125" s="557">
        <f t="shared" ca="1" si="666"/>
        <v>0</v>
      </c>
      <c r="PF125" s="557">
        <f t="shared" ca="1" si="666"/>
        <v>0</v>
      </c>
      <c r="PG125" s="557">
        <f t="shared" ca="1" si="666"/>
        <v>0</v>
      </c>
      <c r="PH125" s="557">
        <f t="shared" ca="1" si="666"/>
        <v>0</v>
      </c>
      <c r="PI125" s="557">
        <f t="shared" ca="1" si="666"/>
        <v>0</v>
      </c>
      <c r="PJ125" s="557">
        <f t="shared" ca="1" si="666"/>
        <v>0</v>
      </c>
      <c r="PK125" s="557">
        <f t="shared" ca="1" si="666"/>
        <v>0</v>
      </c>
      <c r="PL125" s="557">
        <f t="shared" ca="1" si="666"/>
        <v>0</v>
      </c>
      <c r="PM125" s="557">
        <f t="shared" ca="1" si="666"/>
        <v>0</v>
      </c>
      <c r="PN125" s="557">
        <f t="shared" ca="1" si="666"/>
        <v>0</v>
      </c>
      <c r="PO125" s="557">
        <f t="shared" ca="1" si="667"/>
        <v>0</v>
      </c>
      <c r="PP125" s="557">
        <f t="shared" ca="1" si="667"/>
        <v>0</v>
      </c>
      <c r="PQ125" s="557">
        <f t="shared" ca="1" si="667"/>
        <v>0</v>
      </c>
      <c r="PR125" s="557">
        <f t="shared" ca="1" si="667"/>
        <v>0</v>
      </c>
      <c r="PS125" s="557">
        <f t="shared" ca="1" si="667"/>
        <v>0</v>
      </c>
      <c r="PT125" s="557">
        <f t="shared" ca="1" si="667"/>
        <v>0</v>
      </c>
      <c r="PU125" s="557">
        <f t="shared" ca="1" si="667"/>
        <v>0</v>
      </c>
      <c r="PV125" s="557">
        <f t="shared" ca="1" si="667"/>
        <v>0</v>
      </c>
      <c r="PW125" s="557">
        <f t="shared" ca="1" si="667"/>
        <v>0</v>
      </c>
      <c r="PX125" s="557">
        <f t="shared" ca="1" si="667"/>
        <v>0</v>
      </c>
      <c r="PY125" s="557">
        <f t="shared" ca="1" si="668"/>
        <v>0</v>
      </c>
      <c r="PZ125" s="557">
        <f t="shared" ca="1" si="668"/>
        <v>0</v>
      </c>
      <c r="QA125" s="557">
        <f t="shared" ca="1" si="668"/>
        <v>0</v>
      </c>
      <c r="QB125" s="557">
        <f t="shared" ca="1" si="668"/>
        <v>0</v>
      </c>
      <c r="QC125" s="557">
        <f t="shared" ca="1" si="668"/>
        <v>0</v>
      </c>
      <c r="QD125" s="557">
        <f t="shared" ca="1" si="668"/>
        <v>0</v>
      </c>
      <c r="QE125" s="557">
        <f t="shared" ca="1" si="668"/>
        <v>0</v>
      </c>
      <c r="QF125" s="557">
        <f t="shared" ca="1" si="668"/>
        <v>0</v>
      </c>
      <c r="QG125" s="557">
        <f t="shared" ca="1" si="668"/>
        <v>0</v>
      </c>
      <c r="QH125" s="557">
        <f t="shared" ca="1" si="668"/>
        <v>0</v>
      </c>
      <c r="QI125" s="557">
        <f t="shared" ca="1" si="669"/>
        <v>0</v>
      </c>
      <c r="QJ125" s="557">
        <f t="shared" ca="1" si="669"/>
        <v>0</v>
      </c>
      <c r="QK125" s="557">
        <f t="shared" ca="1" si="669"/>
        <v>0</v>
      </c>
      <c r="QL125" s="557">
        <f t="shared" ca="1" si="669"/>
        <v>0</v>
      </c>
      <c r="QM125" s="557">
        <f t="shared" ca="1" si="669"/>
        <v>0</v>
      </c>
      <c r="QN125" s="557">
        <f t="shared" ca="1" si="669"/>
        <v>0</v>
      </c>
      <c r="QO125" s="557">
        <f t="shared" ca="1" si="669"/>
        <v>0</v>
      </c>
      <c r="QP125" s="557">
        <f t="shared" ca="1" si="669"/>
        <v>0</v>
      </c>
      <c r="QQ125" s="557">
        <f t="shared" ca="1" si="669"/>
        <v>0</v>
      </c>
      <c r="QR125" s="557">
        <f t="shared" ca="1" si="669"/>
        <v>0</v>
      </c>
      <c r="QS125" s="557">
        <f t="shared" ca="1" si="670"/>
        <v>0</v>
      </c>
      <c r="QT125" s="557">
        <f t="shared" ca="1" si="670"/>
        <v>0</v>
      </c>
      <c r="QU125" s="557">
        <f t="shared" ca="1" si="670"/>
        <v>0</v>
      </c>
      <c r="QV125" s="557">
        <f t="shared" ca="1" si="670"/>
        <v>0</v>
      </c>
      <c r="QW125" s="557">
        <f t="shared" ca="1" si="670"/>
        <v>0</v>
      </c>
      <c r="QX125" s="557">
        <f t="shared" ca="1" si="670"/>
        <v>0</v>
      </c>
      <c r="QY125" s="557">
        <f t="shared" ca="1" si="670"/>
        <v>0</v>
      </c>
      <c r="QZ125" s="557">
        <f t="shared" ca="1" si="670"/>
        <v>0</v>
      </c>
      <c r="RA125" s="557">
        <f t="shared" ca="1" si="670"/>
        <v>0</v>
      </c>
      <c r="RB125" s="557">
        <f t="shared" ca="1" si="670"/>
        <v>0</v>
      </c>
      <c r="RC125" s="557">
        <f t="shared" ca="1" si="671"/>
        <v>0</v>
      </c>
      <c r="RD125" s="557">
        <f t="shared" ca="1" si="671"/>
        <v>0</v>
      </c>
      <c r="RE125" s="557">
        <f t="shared" ca="1" si="671"/>
        <v>0</v>
      </c>
      <c r="RF125" s="557">
        <f t="shared" ca="1" si="671"/>
        <v>0</v>
      </c>
      <c r="RG125" s="557">
        <f t="shared" ca="1" si="671"/>
        <v>0</v>
      </c>
      <c r="RH125" s="557">
        <f t="shared" ca="1" si="671"/>
        <v>0</v>
      </c>
      <c r="RI125" s="557">
        <f t="shared" ca="1" si="671"/>
        <v>0</v>
      </c>
      <c r="RJ125" s="557">
        <f t="shared" ca="1" si="671"/>
        <v>0</v>
      </c>
      <c r="RK125" s="557">
        <f t="shared" ca="1" si="671"/>
        <v>0</v>
      </c>
      <c r="RL125" s="557">
        <f t="shared" ca="1" si="671"/>
        <v>0</v>
      </c>
      <c r="RM125" s="557">
        <f t="shared" ca="1" si="672"/>
        <v>0</v>
      </c>
      <c r="RN125" s="557">
        <f t="shared" ca="1" si="672"/>
        <v>0</v>
      </c>
      <c r="RO125" s="557">
        <f t="shared" ca="1" si="672"/>
        <v>0</v>
      </c>
      <c r="RP125" s="557">
        <f t="shared" ca="1" si="672"/>
        <v>0</v>
      </c>
      <c r="RQ125" s="557">
        <f t="shared" ca="1" si="672"/>
        <v>0</v>
      </c>
      <c r="RR125" s="557">
        <f t="shared" ca="1" si="672"/>
        <v>0</v>
      </c>
      <c r="RS125" s="557">
        <f t="shared" ca="1" si="672"/>
        <v>0</v>
      </c>
      <c r="RT125" s="557">
        <f t="shared" ca="1" si="672"/>
        <v>0</v>
      </c>
      <c r="RU125" s="557">
        <f t="shared" ca="1" si="672"/>
        <v>0</v>
      </c>
      <c r="RV125" s="557">
        <f t="shared" ca="1" si="672"/>
        <v>0</v>
      </c>
      <c r="RW125" s="557">
        <f t="shared" ca="1" si="673"/>
        <v>0</v>
      </c>
      <c r="RX125" s="557">
        <f t="shared" ca="1" si="673"/>
        <v>0</v>
      </c>
      <c r="RY125" s="557">
        <f t="shared" ca="1" si="673"/>
        <v>0</v>
      </c>
      <c r="RZ125" s="557">
        <f t="shared" ca="1" si="673"/>
        <v>0</v>
      </c>
      <c r="SA125" s="557">
        <f t="shared" ca="1" si="673"/>
        <v>0</v>
      </c>
      <c r="SB125" s="557">
        <f t="shared" ca="1" si="673"/>
        <v>0</v>
      </c>
      <c r="SC125" s="557">
        <f t="shared" ca="1" si="673"/>
        <v>0</v>
      </c>
      <c r="SD125" s="557">
        <f t="shared" ca="1" si="673"/>
        <v>0</v>
      </c>
      <c r="SE125" s="557">
        <f t="shared" ca="1" si="673"/>
        <v>0</v>
      </c>
      <c r="SF125" s="557">
        <f t="shared" ca="1" si="673"/>
        <v>0</v>
      </c>
      <c r="SG125" s="557">
        <f t="shared" ca="1" si="674"/>
        <v>0</v>
      </c>
      <c r="SH125" s="557">
        <f t="shared" ca="1" si="674"/>
        <v>0</v>
      </c>
      <c r="SI125" s="557">
        <f t="shared" ca="1" si="674"/>
        <v>0</v>
      </c>
      <c r="SJ125" s="557">
        <f t="shared" ca="1" si="674"/>
        <v>0</v>
      </c>
      <c r="SK125" s="557">
        <f t="shared" ca="1" si="674"/>
        <v>0</v>
      </c>
      <c r="SL125" s="557">
        <f t="shared" ca="1" si="674"/>
        <v>0</v>
      </c>
      <c r="SM125" s="557">
        <f t="shared" ca="1" si="674"/>
        <v>0</v>
      </c>
      <c r="SN125" s="557">
        <f t="shared" ca="1" si="674"/>
        <v>0</v>
      </c>
      <c r="SO125" s="557">
        <f t="shared" ca="1" si="674"/>
        <v>0</v>
      </c>
      <c r="SP125" s="557">
        <f t="shared" ca="1" si="674"/>
        <v>0</v>
      </c>
      <c r="SQ125" s="557">
        <f t="shared" ca="1" si="675"/>
        <v>0</v>
      </c>
      <c r="SR125" s="557">
        <f t="shared" ca="1" si="675"/>
        <v>0</v>
      </c>
      <c r="SS125" s="557">
        <f t="shared" ca="1" si="675"/>
        <v>0</v>
      </c>
      <c r="ST125" s="557">
        <f t="shared" ca="1" si="675"/>
        <v>0</v>
      </c>
      <c r="SU125" s="557">
        <f t="shared" ca="1" si="675"/>
        <v>0</v>
      </c>
      <c r="SV125" s="557">
        <f t="shared" ca="1" si="675"/>
        <v>0</v>
      </c>
      <c r="SW125" s="557">
        <f t="shared" ca="1" si="675"/>
        <v>0</v>
      </c>
      <c r="SX125" s="557">
        <f t="shared" ca="1" si="675"/>
        <v>0</v>
      </c>
      <c r="SY125" s="557">
        <f t="shared" ca="1" si="675"/>
        <v>0</v>
      </c>
      <c r="SZ125" s="557">
        <f t="shared" ca="1" si="675"/>
        <v>0</v>
      </c>
      <c r="TA125" s="557">
        <f t="shared" ca="1" si="676"/>
        <v>0</v>
      </c>
      <c r="TB125" s="557">
        <f t="shared" ca="1" si="676"/>
        <v>0</v>
      </c>
      <c r="TC125" s="557">
        <f t="shared" ca="1" si="676"/>
        <v>0</v>
      </c>
      <c r="TD125" s="557">
        <f t="shared" ca="1" si="676"/>
        <v>0</v>
      </c>
      <c r="TE125" s="557">
        <f t="shared" ca="1" si="676"/>
        <v>0</v>
      </c>
      <c r="TF125" s="557">
        <f t="shared" ca="1" si="676"/>
        <v>0</v>
      </c>
      <c r="TG125" s="557">
        <f t="shared" ca="1" si="676"/>
        <v>0</v>
      </c>
      <c r="TH125" s="557">
        <f t="shared" ca="1" si="676"/>
        <v>0</v>
      </c>
      <c r="TI125" s="557">
        <f t="shared" ca="1" si="676"/>
        <v>0</v>
      </c>
      <c r="TJ125" s="557">
        <f t="shared" ca="1" si="676"/>
        <v>0</v>
      </c>
      <c r="TK125" s="557">
        <f t="shared" ca="1" si="677"/>
        <v>0</v>
      </c>
      <c r="TL125" s="557">
        <f t="shared" ca="1" si="677"/>
        <v>0</v>
      </c>
      <c r="TM125" s="557">
        <f t="shared" ca="1" si="677"/>
        <v>0</v>
      </c>
      <c r="TN125" s="557">
        <f t="shared" ca="1" si="677"/>
        <v>0</v>
      </c>
      <c r="TO125" s="557">
        <f t="shared" ca="1" si="677"/>
        <v>0</v>
      </c>
      <c r="TP125" s="557">
        <f t="shared" ca="1" si="677"/>
        <v>0</v>
      </c>
      <c r="TQ125" s="557">
        <f t="shared" ca="1" si="677"/>
        <v>0</v>
      </c>
      <c r="TR125" s="557">
        <f t="shared" ca="1" si="677"/>
        <v>0</v>
      </c>
      <c r="TS125" s="557">
        <f t="shared" ca="1" si="677"/>
        <v>0</v>
      </c>
      <c r="TT125" s="557">
        <f t="shared" ca="1" si="677"/>
        <v>0</v>
      </c>
      <c r="TU125" s="557">
        <f t="shared" ca="1" si="678"/>
        <v>0</v>
      </c>
      <c r="TV125" s="557">
        <f t="shared" ca="1" si="678"/>
        <v>0</v>
      </c>
      <c r="TW125" s="557">
        <f t="shared" ca="1" si="678"/>
        <v>0</v>
      </c>
      <c r="TX125" s="557">
        <f t="shared" ca="1" si="678"/>
        <v>0</v>
      </c>
      <c r="TY125" s="557">
        <f t="shared" ca="1" si="678"/>
        <v>0</v>
      </c>
      <c r="TZ125" s="557">
        <f t="shared" ca="1" si="678"/>
        <v>0</v>
      </c>
      <c r="UA125" s="557">
        <f t="shared" ca="1" si="678"/>
        <v>0</v>
      </c>
      <c r="UB125" s="557">
        <f t="shared" ca="1" si="678"/>
        <v>0</v>
      </c>
      <c r="UC125" s="557">
        <f t="shared" ca="1" si="678"/>
        <v>0</v>
      </c>
      <c r="UD125" s="557">
        <f t="shared" ca="1" si="678"/>
        <v>0</v>
      </c>
      <c r="UE125" s="557">
        <f t="shared" ca="1" si="679"/>
        <v>0</v>
      </c>
      <c r="UF125" s="557">
        <f t="shared" ca="1" si="679"/>
        <v>0</v>
      </c>
      <c r="UG125" s="557">
        <f t="shared" ca="1" si="679"/>
        <v>0</v>
      </c>
      <c r="UH125" s="557">
        <f t="shared" ca="1" si="679"/>
        <v>0</v>
      </c>
      <c r="UI125" s="557">
        <f t="shared" ca="1" si="679"/>
        <v>0</v>
      </c>
      <c r="UJ125" s="557">
        <f t="shared" ca="1" si="679"/>
        <v>0</v>
      </c>
      <c r="UK125" s="557">
        <f t="shared" ca="1" si="679"/>
        <v>0</v>
      </c>
      <c r="UL125" s="557">
        <f t="shared" ca="1" si="679"/>
        <v>0</v>
      </c>
      <c r="UM125" s="557">
        <f t="shared" ca="1" si="679"/>
        <v>0</v>
      </c>
      <c r="UN125" s="557">
        <f t="shared" ca="1" si="679"/>
        <v>0</v>
      </c>
      <c r="UO125" s="557">
        <f t="shared" ca="1" si="680"/>
        <v>0</v>
      </c>
      <c r="UP125" s="557">
        <f t="shared" ca="1" si="680"/>
        <v>0</v>
      </c>
      <c r="UQ125" s="557">
        <f t="shared" ca="1" si="680"/>
        <v>0</v>
      </c>
      <c r="UR125" s="557">
        <f t="shared" ca="1" si="680"/>
        <v>0</v>
      </c>
      <c r="US125" s="557">
        <f t="shared" ca="1" si="680"/>
        <v>0</v>
      </c>
      <c r="UT125" s="557">
        <f t="shared" ca="1" si="680"/>
        <v>0</v>
      </c>
      <c r="UU125" s="557">
        <f t="shared" ca="1" si="680"/>
        <v>0</v>
      </c>
      <c r="UV125" s="557">
        <f t="shared" ca="1" si="680"/>
        <v>0</v>
      </c>
      <c r="UW125" s="557">
        <f t="shared" ca="1" si="680"/>
        <v>0</v>
      </c>
      <c r="UX125" s="557">
        <f t="shared" ca="1" si="680"/>
        <v>0</v>
      </c>
      <c r="UY125" s="557">
        <f t="shared" ca="1" si="681"/>
        <v>0</v>
      </c>
      <c r="UZ125" s="557">
        <f t="shared" ca="1" si="681"/>
        <v>0</v>
      </c>
      <c r="VA125" s="557">
        <f t="shared" ca="1" si="681"/>
        <v>0</v>
      </c>
      <c r="VB125" s="557">
        <f t="shared" ca="1" si="681"/>
        <v>0</v>
      </c>
      <c r="VC125" s="557">
        <f t="shared" ca="1" si="681"/>
        <v>0</v>
      </c>
      <c r="VD125" s="557">
        <f t="shared" ca="1" si="681"/>
        <v>0</v>
      </c>
      <c r="VE125" s="557">
        <f t="shared" ca="1" si="681"/>
        <v>0</v>
      </c>
      <c r="VF125" s="557">
        <f t="shared" ca="1" si="681"/>
        <v>0</v>
      </c>
      <c r="VG125" s="557">
        <f t="shared" ca="1" si="681"/>
        <v>0</v>
      </c>
      <c r="VH125" s="557">
        <f t="shared" ca="1" si="681"/>
        <v>0</v>
      </c>
      <c r="VI125" s="557">
        <f t="shared" ca="1" si="681"/>
        <v>0</v>
      </c>
      <c r="VJ125" s="189">
        <f t="shared" ca="1" si="682"/>
        <v>0</v>
      </c>
      <c r="VK125" s="189">
        <f t="shared" ca="1" si="682"/>
        <v>0</v>
      </c>
      <c r="VL125" s="189">
        <f t="shared" ca="1" si="682"/>
        <v>0</v>
      </c>
      <c r="VM125" s="189">
        <f t="shared" ca="1" si="682"/>
        <v>0</v>
      </c>
      <c r="VN125" s="189">
        <f t="shared" ca="1" si="682"/>
        <v>0</v>
      </c>
      <c r="VO125" s="230">
        <f t="shared" ca="1" si="683"/>
        <v>0</v>
      </c>
      <c r="VP125" s="189">
        <f t="shared" ca="1" si="684"/>
        <v>0</v>
      </c>
      <c r="VQ125" s="189">
        <f t="shared" ca="1" si="684"/>
        <v>0</v>
      </c>
      <c r="VR125" s="189">
        <f t="shared" ca="1" si="684"/>
        <v>0</v>
      </c>
      <c r="VS125" s="189">
        <f t="shared" ca="1" si="684"/>
        <v>0</v>
      </c>
      <c r="VT125" s="189">
        <f t="shared" ca="1" si="684"/>
        <v>0</v>
      </c>
      <c r="VU125" s="230">
        <f t="shared" ca="1" si="685"/>
        <v>0</v>
      </c>
      <c r="VV125" s="231">
        <f t="shared" ca="1" si="686"/>
        <v>0</v>
      </c>
      <c r="VW125" s="231">
        <f t="shared" ca="1" si="686"/>
        <v>0</v>
      </c>
      <c r="VX125" s="231">
        <f t="shared" ca="1" si="686"/>
        <v>0</v>
      </c>
      <c r="VY125" s="231">
        <f t="shared" ca="1" si="686"/>
        <v>0</v>
      </c>
      <c r="VZ125" s="544">
        <f t="shared" ca="1" si="687"/>
        <v>0</v>
      </c>
      <c r="WA125" s="231">
        <f t="shared" ca="1" si="688"/>
        <v>0</v>
      </c>
      <c r="WB125" s="231">
        <f t="shared" ca="1" si="688"/>
        <v>0</v>
      </c>
      <c r="WC125" s="231">
        <f t="shared" ca="1" si="688"/>
        <v>0</v>
      </c>
      <c r="WD125" s="231">
        <f t="shared" ca="1" si="688"/>
        <v>0</v>
      </c>
      <c r="WE125" s="544">
        <f t="shared" ca="1" si="689"/>
        <v>0</v>
      </c>
      <c r="WF125" s="544">
        <f t="shared" ca="1" si="689"/>
        <v>0</v>
      </c>
      <c r="WG125" s="544">
        <f t="shared" ca="1" si="689"/>
        <v>0</v>
      </c>
      <c r="WH125" s="544">
        <f t="shared" ca="1" si="689"/>
        <v>0</v>
      </c>
      <c r="WI125" s="544">
        <f t="shared" ca="1" si="689"/>
        <v>0</v>
      </c>
      <c r="WJ125" s="544">
        <f t="shared" ca="1" si="689"/>
        <v>0</v>
      </c>
      <c r="WK125" s="544">
        <f t="shared" ca="1" si="689"/>
        <v>0</v>
      </c>
      <c r="WL125" s="535" cm="1">
        <f t="array" aca="1" ref="WL125" ca="1">INDEX(WL$13:WL124,$B125+1,1)</f>
        <v>0</v>
      </c>
      <c r="WM125" s="411">
        <f t="shared" ca="1" si="690"/>
        <v>67</v>
      </c>
      <c r="WN125" s="18"/>
      <c r="WO125" s="535" cm="1">
        <f t="array" aca="1" ref="WO125" ca="1">INDEX(WO$13:WO124,$B125+1,1)</f>
        <v>0</v>
      </c>
      <c r="WP125" s="411">
        <f t="shared" si="691"/>
        <v>0</v>
      </c>
      <c r="WQ125" s="535" cm="1">
        <f t="array" aca="1" ref="WQ125" ca="1">INDEX(WQ$13:WQ124,$B125+1,1)</f>
        <v>0</v>
      </c>
      <c r="WR125" s="535" t="str" cm="1">
        <f t="array" aca="1" ref="WR125" ca="1">INDEX(WR$13:WR124,$B125+1,1)</f>
        <v>-</v>
      </c>
      <c r="WS125" s="535" t="str" cm="1">
        <f t="array" aca="1" ref="WS125" ca="1">INDEX(WS$13:WS124,$B125+1,1)</f>
        <v>-</v>
      </c>
      <c r="WT125" s="535" t="str" cm="1">
        <f t="array" aca="1" ref="WT125" ca="1">INDEX(WT$13:WT124,$B125+1,1)</f>
        <v>-</v>
      </c>
      <c r="WU125" s="535" t="str" cm="1">
        <f t="array" aca="1" ref="WU125" ca="1">INDEX(WU$13:WU124,$B125+1,1)</f>
        <v>-</v>
      </c>
      <c r="WV125" s="535" t="str" cm="1">
        <f t="array" aca="1" ref="WV125" ca="1">INDEX(WV$13:WV124,$B125+1,1)</f>
        <v>-</v>
      </c>
      <c r="WW125" s="535" t="str" cm="1">
        <f t="array" aca="1" ref="WW125" ca="1">INDEX(WW$13:WW124,$B125+1,1)</f>
        <v>-</v>
      </c>
      <c r="WX125" s="535" t="str" cm="1">
        <f t="array" aca="1" ref="WX125" ca="1">INDEX(WX$13:WX124,$B125+1,1)</f>
        <v>-</v>
      </c>
      <c r="WY125" s="535" t="str" cm="1">
        <f t="array" aca="1" ref="WY125" ca="1">INDEX(WY$13:WY124,$B125+1,1)</f>
        <v>-</v>
      </c>
      <c r="WZ125" s="535" t="str" cm="1">
        <f t="array" aca="1" ref="WZ125" ca="1">INDEX(WZ$13:WZ124,$B125+1,1)</f>
        <v>-</v>
      </c>
      <c r="XA125" s="535" t="str" cm="1">
        <f t="array" aca="1" ref="XA125" ca="1">INDEX(XA$13:XA124,$B125+1,1)</f>
        <v>-</v>
      </c>
      <c r="XB125" s="535" t="str" cm="1">
        <f t="array" aca="1" ref="XB125" ca="1">INDEX(XB$13:XB124,$B125+1,1)</f>
        <v>-</v>
      </c>
      <c r="XC125" s="535" t="str" cm="1">
        <f t="array" aca="1" ref="XC125" ca="1">INDEX(XC$13:XC124,$B125+1,1)</f>
        <v>-</v>
      </c>
      <c r="XD125" s="535" t="str" cm="1">
        <f t="array" aca="1" ref="XD125" ca="1">INDEX(XD$13:XD124,$B125+1,1)</f>
        <v>-</v>
      </c>
      <c r="XE125" s="535" t="str" cm="1">
        <f t="array" aca="1" ref="XE125" ca="1">INDEX(XE$13:XE124,$B125+1,1)</f>
        <v>-</v>
      </c>
      <c r="XF125" s="535" t="str" cm="1">
        <f t="array" aca="1" ref="XF125" ca="1">INDEX(XF$13:XF124,$B125+1,1)</f>
        <v>-</v>
      </c>
      <c r="XG125" s="535" t="str" cm="1">
        <f t="array" aca="1" ref="XG125" ca="1">INDEX(XG$13:XG124,$B125+1,1)</f>
        <v>-</v>
      </c>
      <c r="XH125" s="18"/>
      <c r="XI125" s="411" t="b">
        <f t="shared" ca="1" si="692"/>
        <v>0</v>
      </c>
      <c r="XJ125" s="411" t="str">
        <f t="shared" ca="1" si="693"/>
        <v>-</v>
      </c>
      <c r="XK125" s="535" t="str" cm="1">
        <f t="array" aca="1" ref="XK125" ca="1">INDEX(XK$13:XK124,$B125+1,1)</f>
        <v>-</v>
      </c>
      <c r="XL125" s="535" t="str" cm="1">
        <f t="array" aca="1" ref="XL125" ca="1">INDEX(XL$13:XL124,$B125+1,1)</f>
        <v>-</v>
      </c>
      <c r="XM125" s="535" t="str" cm="1">
        <f t="array" aca="1" ref="XM125" ca="1">INDEX(XM$13:XM124,$B125+1,1)</f>
        <v>-</v>
      </c>
      <c r="XN125" s="545" cm="1">
        <f t="array" aca="1" ref="XN125" ca="1">INDEX(i.AgeJ,$AD125,1)</f>
        <v>35</v>
      </c>
      <c r="XO125" s="535" t="str" cm="1">
        <f t="array" aca="1" ref="XO125" ca="1">INDEX(XO$13:XO124,$B125+1,1)</f>
        <v>-</v>
      </c>
      <c r="XP125" s="411" t="str">
        <f t="shared" ca="1" si="694"/>
        <v>-</v>
      </c>
      <c r="XQ125" s="411" t="str">
        <f t="shared" ca="1" si="694"/>
        <v>-</v>
      </c>
      <c r="XR125" s="535" t="str" cm="1">
        <f t="array" aca="1" ref="XR125" ca="1">INDEX(XR$13:XR124,$B125+1,1)</f>
        <v>-</v>
      </c>
      <c r="XS125" s="535" t="str" cm="1">
        <f t="array" aca="1" ref="XS125" ca="1">INDEX(XS$13:XS124,$B125+1,1)</f>
        <v>-</v>
      </c>
      <c r="XT125" s="535" t="str" cm="1">
        <f t="array" aca="1" ref="XT125" ca="1">INDEX(XT$13:XT124,$B125+1,1)</f>
        <v>-</v>
      </c>
      <c r="XU125" s="535" t="str" cm="1">
        <f t="array" aca="1" ref="XU125" ca="1">INDEX(XU$13:XU124,$B125+1,1)</f>
        <v>-</v>
      </c>
      <c r="XV125" s="535" t="str" cm="1">
        <f t="array" aca="1" ref="XV125" ca="1">INDEX(XV$13:XV124,$B125+1,1)</f>
        <v>-</v>
      </c>
      <c r="XW125" s="535" t="b" cm="1">
        <f t="array" aca="1" ref="XW125" ca="1">INDEX(XW$13:XW124,$B125+1,1)</f>
        <v>1</v>
      </c>
      <c r="XX125" s="535" t="str" cm="1">
        <f t="array" aca="1" ref="XX125" ca="1">INDEX(XX$13:XX124,$B125+1,1)</f>
        <v>-</v>
      </c>
      <c r="XY125" s="535" cm="1">
        <f t="array" aca="1" ref="XY125" ca="1">INDEX(XY$13:XY124,$B125+1,1)</f>
        <v>0</v>
      </c>
      <c r="XZ125" s="535" cm="1">
        <f t="array" aca="1" ref="XZ125" ca="1">INDEX(XZ$13:XZ124,$B125+1,1)</f>
        <v>0</v>
      </c>
      <c r="YA125" s="535" cm="1">
        <f t="array" aca="1" ref="YA125" ca="1">INDEX(YA$13:YA124,$B125+1,1)</f>
        <v>0</v>
      </c>
      <c r="YB125" s="18"/>
      <c r="YC125" s="411">
        <f t="shared" si="695"/>
        <v>50</v>
      </c>
      <c r="YD125" s="411">
        <f t="shared" si="695"/>
        <v>50</v>
      </c>
      <c r="YE125" s="411">
        <f t="shared" si="695"/>
        <v>50</v>
      </c>
      <c r="YF125" s="411">
        <f t="shared" si="695"/>
        <v>50</v>
      </c>
      <c r="YG125" s="535" cm="1">
        <f t="array" aca="1" ref="YG125" ca="1">INDEX(YG$13:YG124,$B125+1,1)</f>
        <v>1</v>
      </c>
      <c r="YH125" s="535" cm="1">
        <f t="array" aca="1" ref="YH125" ca="1">INDEX(YH$13:YH124,$B125+1,1)</f>
        <v>1</v>
      </c>
      <c r="YI125" s="535" cm="1">
        <f t="array" aca="1" ref="YI125" ca="1">INDEX(YI$13:YI124,$B125+1,1)</f>
        <v>1</v>
      </c>
      <c r="YJ125" s="535" cm="1">
        <f t="array" aca="1" ref="YJ125" ca="1">INDEX(YJ$13:YJ124,$B125+1,1)</f>
        <v>1</v>
      </c>
      <c r="YK125" s="535" t="str" cm="1">
        <f t="array" aca="1" ref="YK125" ca="1">INDEX(YK$13:YK124,$B125+1,1)</f>
        <v>-</v>
      </c>
      <c r="YL125" s="535" cm="1">
        <f t="array" aca="1" ref="YL125" ca="1">INDEX(YL$13:YL124,$B125+1,1)</f>
        <v>4.8811</v>
      </c>
      <c r="YM125" s="535" t="str" cm="1">
        <f t="array" aca="1" ref="YM125" ca="1">INDEX(YM$13:YM124,$B125+1,1)</f>
        <v>-</v>
      </c>
      <c r="YN125" s="535" cm="1">
        <f t="array" aca="1" ref="YN125" ca="1">INDEX(YN$13:YN124,$B125+1,1)</f>
        <v>0</v>
      </c>
      <c r="YO125" s="535" t="str" cm="1">
        <f t="array" aca="1" ref="YO125" ca="1">INDEX(YO$13:YO124,$B125+1,1)</f>
        <v>-</v>
      </c>
      <c r="YP125" s="535" cm="1">
        <f t="array" aca="1" ref="YP125" ca="1">INDEX(YP$13:YP124,$B125+1,1)</f>
        <v>0</v>
      </c>
      <c r="YQ125" s="535" cm="1">
        <f t="array" aca="1" ref="YQ125" ca="1">INDEX(YQ$13:YQ124,$B125+1,1)</f>
        <v>1.3333333333333333</v>
      </c>
      <c r="YR125" s="18"/>
      <c r="YS125" s="535" cm="1">
        <f t="array" aca="1" ref="YS125" ca="1">INDEX(YS$13:YS124,$B125+1,1)</f>
        <v>8500000</v>
      </c>
      <c r="YT125" s="411">
        <f t="shared" ca="1" si="696"/>
        <v>1</v>
      </c>
      <c r="YU125" s="18"/>
      <c r="YV125" s="535" t="str" cm="1">
        <f t="array" aca="1" ref="YV125" ca="1">INDEX(YV$13:YV124,$B125+1,1)</f>
        <v>-</v>
      </c>
      <c r="YW125" s="535" t="str" cm="1">
        <f t="array" aca="1" ref="YW125" ca="1">INDEX(YW$13:YW124,$B125+1,1)</f>
        <v>-</v>
      </c>
      <c r="YX125" s="535" t="str" cm="1">
        <f t="array" aca="1" ref="YX125" ca="1">INDEX(YX$13:YX124,$B125+1,1)</f>
        <v>-</v>
      </c>
      <c r="YY125" s="535" t="str" cm="1">
        <f t="array" aca="1" ref="YY125" ca="1">INDEX(YY$13:YY124,$B125+1,1)</f>
        <v>-</v>
      </c>
      <c r="YZ125" s="535" t="str" cm="1">
        <f t="array" aca="1" ref="YZ125" ca="1">INDEX(YZ$13:YZ124,$B125+1,1)</f>
        <v>-</v>
      </c>
      <c r="ZA125" s="535" t="str" cm="1">
        <f t="array" aca="1" ref="ZA125" ca="1">INDEX(ZA$13:ZA124,$B125+1,1)</f>
        <v>-</v>
      </c>
      <c r="ZB125" s="535" t="str" cm="1">
        <f t="array" aca="1" ref="ZB125" ca="1">INDEX(ZB$13:ZB124,$B125+1,1)</f>
        <v>-</v>
      </c>
      <c r="ZC125" s="535" t="str" cm="1">
        <f t="array" aca="1" ref="ZC125" ca="1">INDEX(ZC$13:ZC124,$B125+1,1)</f>
        <v>-</v>
      </c>
      <c r="ZD125" s="535" t="str" cm="1">
        <f t="array" aca="1" ref="ZD125" ca="1">INDEX(ZD$13:ZD124,$B125+1,1)</f>
        <v>-</v>
      </c>
      <c r="ZE125" s="543">
        <f t="shared" ca="1" si="697"/>
        <v>669</v>
      </c>
      <c r="ZF125" s="543">
        <f t="shared" ca="1" si="697"/>
        <v>703</v>
      </c>
      <c r="ZG125" s="543">
        <f t="shared" ca="1" si="697"/>
        <v>738</v>
      </c>
      <c r="ZH125" s="459">
        <f t="shared" ca="1" si="698"/>
        <v>504</v>
      </c>
      <c r="ZI125" s="459">
        <f t="shared" ca="1" si="698"/>
        <v>539</v>
      </c>
      <c r="ZJ125" s="459">
        <f t="shared" ca="1" si="698"/>
        <v>574</v>
      </c>
      <c r="ZK125" s="459">
        <f t="shared" ca="1" si="699"/>
        <v>420</v>
      </c>
      <c r="ZL125" s="459">
        <f t="shared" ca="1" si="699"/>
        <v>455</v>
      </c>
      <c r="ZM125" s="459">
        <f t="shared" ca="1" si="699"/>
        <v>490</v>
      </c>
      <c r="ZN125" s="535" t="str" cm="1">
        <f t="array" aca="1" ref="ZN125" ca="1">INDEX(ZN$13:ZN124,$B125+1,1)</f>
        <v>-</v>
      </c>
      <c r="ZO125" s="535" t="str" cm="1">
        <f t="array" aca="1" ref="ZO125" ca="1">INDEX(ZO$13:ZO124,$B125+1,1)</f>
        <v>-</v>
      </c>
      <c r="ZP125" s="535" t="str" cm="1">
        <f t="array" aca="1" ref="ZP125" ca="1">INDEX(ZP$13:ZP124,$B125+1,1)</f>
        <v>-</v>
      </c>
      <c r="ZQ125" s="535" t="str" cm="1">
        <f t="array" aca="1" ref="ZQ125" ca="1">INDEX(ZQ$13:ZQ124,$B125+1,1)</f>
        <v>-</v>
      </c>
      <c r="ZR125" s="535" t="str" cm="1">
        <f t="array" aca="1" ref="ZR125" ca="1">INDEX(ZR$13:ZR124,$B125+1,1)</f>
        <v>-</v>
      </c>
      <c r="ZS125" s="535" t="str" cm="1">
        <f t="array" aca="1" ref="ZS125" ca="1">INDEX(ZS$13:ZS124,$B125+1,1)</f>
        <v>-</v>
      </c>
      <c r="ZT125" s="535" t="str" cm="1">
        <f t="array" aca="1" ref="ZT125" ca="1">INDEX(ZT$13:ZT124,$B125+1,1)</f>
        <v>-</v>
      </c>
      <c r="ZU125" s="535" t="str" cm="1">
        <f t="array" aca="1" ref="ZU125" ca="1">INDEX(ZU$13:ZU124,$B125+1,1)</f>
        <v>-</v>
      </c>
      <c r="ZV125" s="535" t="str" cm="1">
        <f t="array" aca="1" ref="ZV125" ca="1">INDEX(ZV$13:ZV124,$B125+1,1)</f>
        <v>-</v>
      </c>
      <c r="ZW125" s="535" t="str" cm="1">
        <f t="array" aca="1" ref="ZW125" ca="1">INDEX(ZW$13:ZW124,$B125+1,1)</f>
        <v>-</v>
      </c>
      <c r="ZX125" s="535" t="str" cm="1">
        <f t="array" aca="1" ref="ZX125" ca="1">INDEX(ZX$13:ZX124,$B125+1,1)</f>
        <v>-</v>
      </c>
      <c r="ZY125" s="535" t="str" cm="1">
        <f t="array" aca="1" ref="ZY125" ca="1">INDEX(ZY$13:ZY124,$B125+1,1)</f>
        <v>-</v>
      </c>
      <c r="ZZ125" s="535" t="str" cm="1">
        <f t="array" aca="1" ref="ZZ125" ca="1">INDEX(ZZ$13:ZZ124,$B125+1,1)</f>
        <v>-</v>
      </c>
      <c r="AAA125" s="535" t="str" cm="1">
        <f t="array" aca="1" ref="AAA125" ca="1">INDEX(AAA$13:AAA124,$B125+1,1)</f>
        <v>-</v>
      </c>
      <c r="AAB125" s="535" cm="1">
        <f t="array" aca="1" ref="AAB125" ca="1">INDEX(AAB$13:AAB124,$B125+1,1)</f>
        <v>0</v>
      </c>
      <c r="AAC125" s="535" t="str" cm="1">
        <f t="array" aca="1" ref="AAC125" ca="1">INDEX(AAC$13:AAC124,$B125+1,1)</f>
        <v>-</v>
      </c>
      <c r="AAD125" s="535" t="str" cm="1">
        <f t="array" aca="1" ref="AAD125" ca="1">INDEX(AAD$13:AAD124,$B125+1,1)</f>
        <v>-</v>
      </c>
      <c r="AAE125" s="535" t="str" cm="1">
        <f t="array" aca="1" ref="AAE125" ca="1">INDEX(AAE$13:AAE124,$B125+1,1)</f>
        <v>-</v>
      </c>
      <c r="AAF125" s="535" t="str" cm="1">
        <f t="array" aca="1" ref="AAF125" ca="1">INDEX(AAF$13:AAF124,$B125+1,1)</f>
        <v>-</v>
      </c>
      <c r="AAG125" s="535" t="str" cm="1">
        <f t="array" aca="1" ref="AAG125" ca="1">INDEX(AAG$13:AAG124,$B125+1,1)</f>
        <v>-</v>
      </c>
      <c r="AAH125" s="535" cm="1">
        <f t="array" aca="1" ref="AAH125" ca="1">INDEX(AAH$13:AAH124,$B125+1,1)</f>
        <v>0</v>
      </c>
      <c r="AAI125" s="535" t="str" cm="1">
        <f t="array" aca="1" ref="AAI125" ca="1">INDEX(AAI$13:AAI124,$B125+1,1)</f>
        <v>-</v>
      </c>
      <c r="AAJ125" s="535" t="str" cm="1">
        <f t="array" aca="1" ref="AAJ125" ca="1">INDEX(AAJ$13:AAJ124,$B125+1,1)</f>
        <v>-</v>
      </c>
      <c r="AAK125" s="535" t="str" cm="1">
        <f t="array" aca="1" ref="AAK125" ca="1">INDEX(AAK$13:AAK124,$B125+1,1)</f>
        <v>-</v>
      </c>
      <c r="AAL125" s="535" cm="1">
        <f t="array" aca="1" ref="AAL125" ca="1">INDEX(AAL$13:AAL124,$B125+1,1)</f>
        <v>1</v>
      </c>
      <c r="AAM125" s="535" cm="1">
        <f t="array" aca="1" ref="AAM125" ca="1">INDEX(AAM$13:AAM124,$B125+1,1)</f>
        <v>1</v>
      </c>
      <c r="AAN125" s="535" t="str" cm="1">
        <f t="array" aca="1" ref="AAN125" ca="1">INDEX(AAN$13:AAN124,$B125+1,1)</f>
        <v>-</v>
      </c>
      <c r="AAO125" s="535" t="str" cm="1">
        <f t="array" aca="1" ref="AAO125" ca="1">INDEX(AAO$13:AAO124,$B125+1,1)</f>
        <v>-</v>
      </c>
      <c r="AAP125" s="535" t="str" cm="1">
        <f t="array" aca="1" ref="AAP125" ca="1">INDEX(AAP$13:AAP124,$B125+1,1)</f>
        <v>-</v>
      </c>
      <c r="AAQ125" s="535" t="str" cm="1">
        <f t="array" aca="1" ref="AAQ125" ca="1">INDEX(AAQ$13:AAQ124,$B125+1,1)</f>
        <v>-</v>
      </c>
      <c r="AAR125" s="535" t="str" cm="1">
        <f t="array" aca="1" ref="AAR125" ca="1">INDEX(AAR$13:AAR124,$B125+1,1)</f>
        <v>-</v>
      </c>
      <c r="AAS125" s="535" t="str" cm="1">
        <f t="array" aca="1" ref="AAS125" ca="1">INDEX(AAS$13:AAS124,$B125+1,1)</f>
        <v>-</v>
      </c>
      <c r="AAT125" s="535" t="str" cm="1">
        <f t="array" aca="1" ref="AAT125" ca="1">INDEX(AAT$13:AAT124,$B125+1,1)</f>
        <v>-</v>
      </c>
      <c r="AAU125" s="535" t="str" cm="1">
        <f t="array" aca="1" ref="AAU125" ca="1">INDEX(AAU$13:AAU124,$B125+1,1)</f>
        <v>-</v>
      </c>
      <c r="AAV125" s="535" t="str" cm="1">
        <f t="array" aca="1" ref="AAV125" ca="1">INDEX(AAV$13:AAV124,$B125+1,1)</f>
        <v>-</v>
      </c>
      <c r="AAW125" s="535" t="str" cm="1">
        <f t="array" aca="1" ref="AAW125" ca="1">INDEX(AAW$13:AAW124,$B125+1,1)</f>
        <v>-</v>
      </c>
      <c r="AAX125" s="535" t="str" cm="1">
        <f t="array" aca="1" ref="AAX125" ca="1">INDEX(AAX$13:AAX124,$B125+1,1)</f>
        <v>-</v>
      </c>
      <c r="AAY125" s="535" t="str" cm="1">
        <f t="array" aca="1" ref="AAY125" ca="1">INDEX(AAY$13:AAY124,$B125+1,1)</f>
        <v>-</v>
      </c>
      <c r="AAZ125" s="535" t="str" cm="1">
        <f t="array" aca="1" ref="AAZ125" ca="1">INDEX(AAZ$13:AAZ124,$B125+1,1)</f>
        <v>-</v>
      </c>
      <c r="ABA125" s="18"/>
      <c r="ABB125" s="545" t="str">
        <f t="shared" ca="1" si="700"/>
        <v>-</v>
      </c>
      <c r="ABC125" s="545" t="str">
        <f t="shared" ca="1" si="700"/>
        <v>-</v>
      </c>
      <c r="ABD125" s="545" t="str">
        <f t="shared" ca="1" si="700"/>
        <v>-</v>
      </c>
      <c r="ABE125" s="545" t="str">
        <f t="shared" ca="1" si="700"/>
        <v>-</v>
      </c>
      <c r="ABF125" s="545" t="str">
        <f t="shared" ca="1" si="700"/>
        <v>-</v>
      </c>
      <c r="ABG125" s="545" t="str">
        <f t="shared" ca="1" si="700"/>
        <v>-</v>
      </c>
      <c r="ABH125" s="545" t="str">
        <f t="shared" ca="1" si="700"/>
        <v>-</v>
      </c>
      <c r="ABI125" s="545" t="str">
        <f t="shared" ca="1" si="700"/>
        <v>-</v>
      </c>
      <c r="ABJ125" s="545" t="b">
        <f t="shared" ca="1" si="700"/>
        <v>1</v>
      </c>
      <c r="ABK125" s="545" t="str">
        <f t="shared" ca="1" si="700"/>
        <v>-</v>
      </c>
      <c r="ABL125" s="545" t="str">
        <f t="shared" ca="1" si="701"/>
        <v>-</v>
      </c>
      <c r="ABM125" s="545" t="str">
        <f t="shared" ca="1" si="701"/>
        <v>-</v>
      </c>
      <c r="ABN125" s="545" t="str">
        <f t="shared" ca="1" si="701"/>
        <v>-</v>
      </c>
      <c r="ABO125" s="545" t="str">
        <f t="shared" ca="1" si="701"/>
        <v>-</v>
      </c>
      <c r="ABP125" s="545" t="str">
        <f t="shared" ca="1" si="701"/>
        <v>-</v>
      </c>
      <c r="ABQ125" s="545" t="str">
        <f t="shared" ca="1" si="701"/>
        <v>-</v>
      </c>
      <c r="ABR125" s="545" t="str">
        <f t="shared" ca="1" si="701"/>
        <v>-</v>
      </c>
      <c r="ABS125" s="545" t="str">
        <f t="shared" ca="1" si="701"/>
        <v>-</v>
      </c>
      <c r="ABT125" s="545" t="str">
        <f t="shared" ca="1" si="701"/>
        <v>-</v>
      </c>
      <c r="ABU125" s="545" t="str">
        <f t="shared" ca="1" si="701"/>
        <v>-</v>
      </c>
      <c r="ABV125" s="545" t="str">
        <f t="shared" ca="1" si="702"/>
        <v>-</v>
      </c>
      <c r="ABW125" s="545" t="str">
        <f t="shared" ca="1" si="702"/>
        <v>-</v>
      </c>
      <c r="ABX125" s="545" t="str">
        <f t="shared" ca="1" si="702"/>
        <v>-</v>
      </c>
      <c r="ABY125" s="545" t="str">
        <f t="shared" ca="1" si="702"/>
        <v>-</v>
      </c>
      <c r="ABZ125" s="545" t="str">
        <f t="shared" ca="1" si="702"/>
        <v>-</v>
      </c>
      <c r="ACA125" s="545" t="str">
        <f t="shared" ca="1" si="702"/>
        <v>-</v>
      </c>
      <c r="ACB125" s="545" t="b">
        <f t="shared" ca="1" si="702"/>
        <v>1</v>
      </c>
      <c r="ACC125" s="545" t="str">
        <f t="shared" ca="1" si="702"/>
        <v>-</v>
      </c>
      <c r="ACD125" s="545" t="str">
        <f t="shared" ca="1" si="702"/>
        <v>-</v>
      </c>
      <c r="ACE125" s="545" t="str">
        <f t="shared" ca="1" si="702"/>
        <v>-</v>
      </c>
      <c r="ACF125" s="545" t="str">
        <f t="shared" ca="1" si="703"/>
        <v>-</v>
      </c>
      <c r="ACG125" s="545" t="str">
        <f t="shared" ca="1" si="703"/>
        <v>-</v>
      </c>
      <c r="ACH125" s="545" t="str">
        <f t="shared" ca="1" si="703"/>
        <v>-</v>
      </c>
      <c r="ACI125" s="545" t="str">
        <f t="shared" ca="1" si="703"/>
        <v>-</v>
      </c>
      <c r="ACJ125" s="545" t="str">
        <f t="shared" ca="1" si="703"/>
        <v>-</v>
      </c>
      <c r="ACK125" s="545" t="str">
        <f t="shared" ca="1" si="703"/>
        <v>-</v>
      </c>
      <c r="ACL125" s="545" t="str">
        <f t="shared" ca="1" si="703"/>
        <v>-</v>
      </c>
      <c r="ACM125" s="545" t="str">
        <f t="shared" ca="1" si="703"/>
        <v>-</v>
      </c>
      <c r="ACN125" s="545" t="str">
        <f t="shared" ca="1" si="703"/>
        <v>-</v>
      </c>
      <c r="ACO125" s="545" t="str">
        <f t="shared" ca="1" si="703"/>
        <v>-</v>
      </c>
      <c r="ACP125" s="545" t="str">
        <f t="shared" ca="1" si="704"/>
        <v>-</v>
      </c>
      <c r="ACQ125" s="545" t="str">
        <f t="shared" ca="1" si="704"/>
        <v>-</v>
      </c>
      <c r="ACR125" s="545" t="str">
        <f t="shared" ca="1" si="704"/>
        <v>-</v>
      </c>
      <c r="ACS125" s="545" t="str">
        <f t="shared" ca="1" si="704"/>
        <v>-</v>
      </c>
      <c r="ACT125" s="545" t="b">
        <f t="shared" ca="1" si="704"/>
        <v>1</v>
      </c>
      <c r="ACU125" s="545" t="str">
        <f t="shared" ca="1" si="704"/>
        <v>-</v>
      </c>
      <c r="ACV125" s="545" t="str">
        <f t="shared" ca="1" si="704"/>
        <v>-</v>
      </c>
      <c r="ACW125" s="545" t="str">
        <f t="shared" ca="1" si="704"/>
        <v>-</v>
      </c>
      <c r="ACX125" s="545" t="str">
        <f t="shared" ca="1" si="704"/>
        <v>-</v>
      </c>
      <c r="ACY125" s="545" t="str">
        <f t="shared" ca="1" si="704"/>
        <v>-</v>
      </c>
      <c r="ACZ125" s="545" t="str">
        <f t="shared" ca="1" si="705"/>
        <v>-</v>
      </c>
      <c r="ADA125" s="545" t="str">
        <f t="shared" ca="1" si="705"/>
        <v>-</v>
      </c>
      <c r="ADB125" s="545" t="str">
        <f t="shared" ca="1" si="705"/>
        <v>-</v>
      </c>
      <c r="ADC125" s="545" t="str">
        <f t="shared" ca="1" si="705"/>
        <v>-</v>
      </c>
      <c r="ADD125" s="545" t="str">
        <f t="shared" ca="1" si="705"/>
        <v>-</v>
      </c>
      <c r="ADE125" s="545" t="str">
        <f t="shared" ca="1" si="705"/>
        <v>-</v>
      </c>
      <c r="ADF125" s="545" t="str">
        <f t="shared" ca="1" si="705"/>
        <v>-</v>
      </c>
      <c r="ADG125" s="545" t="str">
        <f t="shared" ca="1" si="705"/>
        <v>-</v>
      </c>
      <c r="ADH125" s="545" t="str">
        <f t="shared" ca="1" si="705"/>
        <v>-</v>
      </c>
      <c r="ADI125" s="545" t="str">
        <f t="shared" ca="1" si="705"/>
        <v>-</v>
      </c>
      <c r="ADJ125" s="545" t="str">
        <f t="shared" ca="1" si="706"/>
        <v>-</v>
      </c>
      <c r="ADK125" s="545" t="str">
        <f t="shared" ca="1" si="706"/>
        <v>-</v>
      </c>
      <c r="ADL125" s="545" t="b">
        <f t="shared" ca="1" si="706"/>
        <v>1</v>
      </c>
      <c r="ADM125" s="545" t="str">
        <f t="shared" ca="1" si="706"/>
        <v>-</v>
      </c>
      <c r="ADN125" s="545" t="str">
        <f t="shared" ca="1" si="706"/>
        <v>-</v>
      </c>
      <c r="ADO125" s="545" t="str">
        <f t="shared" ca="1" si="706"/>
        <v>-</v>
      </c>
      <c r="ADP125" s="545" t="str">
        <f t="shared" ca="1" si="706"/>
        <v>-</v>
      </c>
      <c r="ADQ125" s="545" t="str">
        <f t="shared" ca="1" si="706"/>
        <v>-</v>
      </c>
      <c r="ADR125" s="545" t="str">
        <f t="shared" ca="1" si="706"/>
        <v>-</v>
      </c>
      <c r="ADS125" s="545" t="str">
        <f t="shared" ca="1" si="706"/>
        <v>-</v>
      </c>
      <c r="ADT125" s="545" t="str">
        <f t="shared" ca="1" si="707"/>
        <v>-</v>
      </c>
      <c r="ADU125" s="545" t="str">
        <f t="shared" ca="1" si="707"/>
        <v>-</v>
      </c>
      <c r="ADV125" s="545" t="str">
        <f t="shared" ca="1" si="707"/>
        <v>-</v>
      </c>
      <c r="ADW125" s="545" t="str">
        <f t="shared" ca="1" si="707"/>
        <v>-</v>
      </c>
      <c r="ADX125" s="545" t="str">
        <f t="shared" ca="1" si="707"/>
        <v>-</v>
      </c>
      <c r="ADY125" s="545" t="str">
        <f t="shared" ca="1" si="707"/>
        <v>-</v>
      </c>
      <c r="ADZ125" s="545" t="str">
        <f t="shared" ca="1" si="707"/>
        <v>-</v>
      </c>
      <c r="AEA125" s="545" t="str">
        <f t="shared" ca="1" si="707"/>
        <v>-</v>
      </c>
      <c r="AEB125" s="545" t="str">
        <f t="shared" ca="1" si="707"/>
        <v>-</v>
      </c>
      <c r="AEC125" s="545" t="str">
        <f t="shared" ca="1" si="707"/>
        <v>-</v>
      </c>
      <c r="AED125" s="545" t="b">
        <f t="shared" ca="1" si="708"/>
        <v>1</v>
      </c>
      <c r="AEE125" s="545" t="str">
        <f t="shared" ca="1" si="708"/>
        <v>-</v>
      </c>
      <c r="AEF125" s="545" t="str">
        <f t="shared" ca="1" si="708"/>
        <v>-</v>
      </c>
      <c r="AEG125" s="545" t="str">
        <f t="shared" ca="1" si="708"/>
        <v>-</v>
      </c>
      <c r="AEH125" s="545" t="str">
        <f t="shared" ca="1" si="708"/>
        <v>-</v>
      </c>
      <c r="AEI125" s="545" t="str">
        <f t="shared" ca="1" si="708"/>
        <v>-</v>
      </c>
      <c r="AEJ125" s="545" t="str">
        <f t="shared" ca="1" si="708"/>
        <v>-</v>
      </c>
      <c r="AEK125" s="545" t="str">
        <f t="shared" ca="1" si="708"/>
        <v>-</v>
      </c>
      <c r="AEL125" s="545" t="str">
        <f t="shared" ca="1" si="708"/>
        <v>-</v>
      </c>
      <c r="AEM125" s="545" t="str">
        <f t="shared" ca="1" si="708"/>
        <v>-</v>
      </c>
      <c r="AEN125" s="535" cm="1">
        <f t="array" aca="1" ref="AEN125" ca="1">INDEX(AEN$13:AEN124,$B125+1,1)</f>
        <v>0</v>
      </c>
      <c r="AEO125" s="483">
        <v>0</v>
      </c>
    </row>
    <row r="126" spans="1:821" outlineLevel="2">
      <c r="A126" s="18">
        <f t="shared" si="589"/>
        <v>113</v>
      </c>
      <c r="B126" s="191">
        <f t="shared" ca="1" si="713"/>
        <v>104</v>
      </c>
      <c r="C126" s="458">
        <f t="shared" ca="1" si="591"/>
        <v>3200</v>
      </c>
      <c r="D126" s="119" t="str">
        <f t="shared" ca="1" si="592"/>
        <v>GSW</v>
      </c>
      <c r="E126" t="b">
        <v>1</v>
      </c>
      <c r="F126" t="b">
        <v>0</v>
      </c>
      <c r="G126" t="b">
        <f t="shared" si="593"/>
        <v>1</v>
      </c>
      <c r="H126" s="191">
        <f t="shared" ca="1" si="711"/>
        <v>9</v>
      </c>
      <c r="I126" s="535" cm="1">
        <f t="array" aca="1" ref="I126" ca="1">INDEX(I$13:I125,$B126+1,1)</f>
        <v>1</v>
      </c>
      <c r="J126" s="535" cm="1">
        <f t="array" aca="1" ref="J126" ca="1">INDEX(J$13:J125,$B126+1,1)</f>
        <v>0</v>
      </c>
      <c r="K126" s="535" cm="1">
        <f t="array" aca="1" ref="K126" ca="1">INDEX(K$13:K125,$B126+1,1)</f>
        <v>1</v>
      </c>
      <c r="L126" s="535" cm="1">
        <f t="array" aca="1" ref="L126" ca="1">INDEX(L$13:L125,$B126+1,1)</f>
        <v>2</v>
      </c>
      <c r="M126" s="535" cm="1">
        <f t="array" aca="1" ref="M126" ca="1">INDEX(M$13:M125,$B126+1,1)</f>
        <v>0</v>
      </c>
      <c r="N126" s="230">
        <f t="shared" ca="1" si="594"/>
        <v>1</v>
      </c>
      <c r="O126" s="230">
        <f t="shared" ca="1" si="594"/>
        <v>15</v>
      </c>
      <c r="P126" s="230">
        <f t="shared" ca="1" si="594"/>
        <v>1</v>
      </c>
      <c r="Q126" s="230">
        <f t="shared" ca="1" si="594"/>
        <v>2</v>
      </c>
      <c r="R126" s="230">
        <f t="shared" ca="1" si="594"/>
        <v>2</v>
      </c>
      <c r="S126" s="230">
        <f t="shared" ca="1" si="594"/>
        <v>2</v>
      </c>
      <c r="T126" s="411">
        <f t="shared" ca="1" si="595"/>
        <v>4</v>
      </c>
      <c r="U126" s="411">
        <f t="shared" ca="1" si="595"/>
        <v>3</v>
      </c>
      <c r="V126" s="411">
        <f t="shared" ca="1" si="595"/>
        <v>1</v>
      </c>
      <c r="W126" s="777" t="b">
        <f t="shared" ca="1" si="596"/>
        <v>0</v>
      </c>
      <c r="X126" s="777" t="b">
        <f t="shared" ca="1" si="596"/>
        <v>0</v>
      </c>
      <c r="Y126" s="777" t="b">
        <f t="shared" ca="1" si="596"/>
        <v>1</v>
      </c>
      <c r="Z126" s="796" t="b" cm="1">
        <f t="array" aca="1" ref="Z126" ca="1">INDEX(Z$13:Z125,$B126+1,1)</f>
        <v>0</v>
      </c>
      <c r="AA126" s="411">
        <f t="shared" ca="1" si="597"/>
        <v>2</v>
      </c>
      <c r="AB126" s="411">
        <f t="shared" ca="1" si="598"/>
        <v>2</v>
      </c>
      <c r="AC126" s="230">
        <f t="shared" ca="1" si="714"/>
        <v>2</v>
      </c>
      <c r="AD126" s="230">
        <f t="shared" ca="1" si="714"/>
        <v>4</v>
      </c>
      <c r="AE126" s="230">
        <f t="shared" ca="1" si="714"/>
        <v>3</v>
      </c>
      <c r="AF126" s="230">
        <f t="shared" ca="1" si="714"/>
        <v>3</v>
      </c>
      <c r="AG126" s="230">
        <f t="shared" ca="1" si="714"/>
        <v>1</v>
      </c>
      <c r="AH126" s="230">
        <f t="shared" ca="1" si="714"/>
        <v>1</v>
      </c>
      <c r="AI126" s="87">
        <f t="shared" ca="1" si="715"/>
        <v>3</v>
      </c>
      <c r="AJ126" s="87">
        <f ca="1">INDEX(CHOOSE($N126,DataAutumn!i.AdultDrys,DataWinter!i.AdultDrys,DataSpring!i.AdultDrys),1,$T126)</f>
        <v>3</v>
      </c>
      <c r="AK126" s="230">
        <f t="shared" ca="1" si="600"/>
        <v>2</v>
      </c>
      <c r="AL126" s="535" cm="1">
        <f t="array" aca="1" ref="AL126" ca="1">INDEX(AL$13:AL125,$B126+1,1)</f>
        <v>0</v>
      </c>
      <c r="AM126" s="535" cm="1">
        <f t="array" aca="1" ref="AM126" ca="1">INDEX(AM$13:AM125,$B126+1,1)</f>
        <v>2</v>
      </c>
      <c r="AN126" s="230">
        <f t="shared" ca="1" si="601"/>
        <v>0</v>
      </c>
      <c r="AO126" s="230">
        <f t="shared" ca="1" si="601"/>
        <v>0</v>
      </c>
      <c r="AP126" s="230">
        <f t="shared" ca="1" si="601"/>
        <v>0</v>
      </c>
      <c r="AQ126" s="111"/>
      <c r="AR126" s="111"/>
      <c r="AS126" s="230">
        <f t="shared" ca="1" si="602"/>
        <v>0</v>
      </c>
      <c r="AT126" s="230">
        <f t="shared" ca="1" si="602"/>
        <v>0</v>
      </c>
      <c r="AU126" s="111"/>
      <c r="AV126" s="111"/>
      <c r="AW126" s="111"/>
      <c r="AX126" s="111"/>
      <c r="AY126" s="111"/>
      <c r="AZ126" s="111"/>
      <c r="BA126" s="312" t="str">
        <f t="shared" ca="1" si="603"/>
        <v>EVTemplate 00009 SE GSW Past     Mat     TOLAut Scan2 GFS RR+01% GP 65% WP 75% MP 80% EL050% Age262 FlkSt_Lmb_--6 LWJ3 LWCJ3 LWCP1 LW2tth1 Emptys_Sell   Mdn0 Adult0 (PT_F33N11L11)</v>
      </c>
      <c r="BB126" s="8" t="str">
        <f ca="1">IF(COUNTIF($BA$13:$BA126,$BA126)=1,"-","Dup")</f>
        <v>-</v>
      </c>
      <c r="BC126" s="18"/>
      <c r="BD126" s="535" t="str" cm="1">
        <f t="array" aca="1" ref="BD126" ca="1">INDEX(BD$13:BD125,$B126+1,1)</f>
        <v>-</v>
      </c>
      <c r="BE126" s="535" t="str" cm="1">
        <f t="array" aca="1" ref="BE126" ca="1">INDEX(BE$13:BE125,$B126+1,1)</f>
        <v>-</v>
      </c>
      <c r="BF126" s="535" t="str" cm="1">
        <f t="array" aca="1" ref="BF126" ca="1">INDEX(BF$13:BF125,$B126+1,1)</f>
        <v>-</v>
      </c>
      <c r="BG126" s="535" t="str" cm="1">
        <f t="array" aca="1" ref="BG126" ca="1">INDEX(BG$13:BG125,$B126+1,1)</f>
        <v>-</v>
      </c>
      <c r="BH126" s="535" t="str" cm="1">
        <f t="array" aca="1" ref="BH126" ca="1">INDEX(BH$13:BH125,$B126+1,1)</f>
        <v>-</v>
      </c>
      <c r="BI126" s="535" t="str" cm="1">
        <f t="array" aca="1" ref="BI126" ca="1">INDEX(BI$13:BI125,$B126+1,1)</f>
        <v>-</v>
      </c>
      <c r="BJ126" s="535" t="str" cm="1">
        <f t="array" aca="1" ref="BJ126" ca="1">INDEX(BJ$13:BJ125,$B126+1,1)</f>
        <v>-</v>
      </c>
      <c r="BK126" s="535" t="str" cm="1">
        <f t="array" aca="1" ref="BK126" ca="1">INDEX(BK$13:BK125,$B126+1,1)</f>
        <v>-</v>
      </c>
      <c r="BL126" s="535" t="str" cm="1">
        <f t="array" aca="1" ref="BL126" ca="1">INDEX(BL$13:BL125,$B126+1,1)</f>
        <v>-</v>
      </c>
      <c r="BM126" s="18"/>
      <c r="BN126" s="411" t="b">
        <f t="shared" ca="1" si="604"/>
        <v>1</v>
      </c>
      <c r="BO126" s="411" t="str">
        <f t="shared" ca="1" si="604"/>
        <v>-</v>
      </c>
      <c r="BP126" s="411" t="b">
        <f t="shared" ca="1" si="604"/>
        <v>0</v>
      </c>
      <c r="BQ126" s="411" t="str">
        <f t="shared" ca="1" si="604"/>
        <v>-</v>
      </c>
      <c r="BR126" s="411" t="str">
        <f t="shared" ca="1" si="604"/>
        <v>-</v>
      </c>
      <c r="BS126" s="411" t="str">
        <f t="shared" ca="1" si="604"/>
        <v>-</v>
      </c>
      <c r="BT126" s="411" t="str">
        <f t="shared" ca="1" si="604"/>
        <v>-</v>
      </c>
      <c r="BU126" s="411" t="str">
        <f t="shared" ca="1" si="604"/>
        <v>-</v>
      </c>
      <c r="BV126" s="411" t="str">
        <f t="shared" ca="1" si="604"/>
        <v>-</v>
      </c>
      <c r="BW126" s="411" t="str">
        <f t="shared" ca="1" si="604"/>
        <v>-</v>
      </c>
      <c r="BX126" s="411" t="str">
        <f t="shared" ca="1" si="604"/>
        <v>-</v>
      </c>
      <c r="BY126" s="411" t="str">
        <f t="shared" ca="1" si="604"/>
        <v>-</v>
      </c>
      <c r="BZ126" s="411" t="b">
        <f t="shared" ca="1" si="604"/>
        <v>0</v>
      </c>
      <c r="CA126" s="87">
        <f t="shared" ca="1" si="604"/>
        <v>0</v>
      </c>
      <c r="CB126" s="535" t="str" cm="1">
        <f t="array" aca="1" ref="CB126" ca="1">INDEX(CB$13:CB125,$B126+1,1)</f>
        <v>-</v>
      </c>
      <c r="CC126" s="535" t="str" cm="1">
        <f t="array" aca="1" ref="CC126" ca="1">INDEX(CC$13:CC125,$B126+1,1)</f>
        <v>-</v>
      </c>
      <c r="CD126" s="535" t="str" cm="1">
        <f t="array" aca="1" ref="CD126" ca="1">INDEX(CD$13:CD125,$B126+1,1)</f>
        <v>-</v>
      </c>
      <c r="CE126" s="535" t="b" cm="1">
        <f t="array" aca="1" ref="CE126" ca="1">INDEX(CE$13:CE125,$B126+1,1)</f>
        <v>1</v>
      </c>
      <c r="CF126" s="18"/>
      <c r="CG126" s="535" t="str" cm="1">
        <f t="array" aca="1" ref="CG126" ca="1">INDEX(CG$13:CG125,$B126+1,1)</f>
        <v>-</v>
      </c>
      <c r="CH126" s="411">
        <f t="shared" ca="1" si="605"/>
        <v>1</v>
      </c>
      <c r="CI126" s="411">
        <f t="shared" ca="1" si="606"/>
        <v>1</v>
      </c>
      <c r="CJ126" s="411">
        <f t="shared" ca="1" si="606"/>
        <v>1</v>
      </c>
      <c r="CK126" s="535" t="str" cm="1">
        <f t="array" aca="1" ref="CK126" ca="1">INDEX(CK$13:CK125,$B126+1,1)</f>
        <v>-</v>
      </c>
      <c r="CL126" s="535" t="str" cm="1">
        <f t="array" aca="1" ref="CL126" ca="1">INDEX(CL$13:CL125,$B126+1,1)</f>
        <v>-</v>
      </c>
      <c r="CM126" s="535" t="str" cm="1">
        <f t="array" aca="1" ref="CM126" ca="1">INDEX(CM$13:CM125,$B126+1,1)</f>
        <v>-</v>
      </c>
      <c r="CN126" s="411">
        <f t="shared" ca="1" si="607"/>
        <v>1</v>
      </c>
      <c r="CO126" s="411">
        <f t="shared" ca="1" si="608"/>
        <v>1</v>
      </c>
      <c r="CP126" s="411">
        <f t="shared" ca="1" si="608"/>
        <v>1</v>
      </c>
      <c r="CQ126" s="535" t="str" cm="1">
        <f t="array" aca="1" ref="CQ126" ca="1">INDEX(CQ$13:CQ125,$B126+1,1)</f>
        <v>-</v>
      </c>
      <c r="CR126" s="411">
        <f t="shared" ca="1" si="609"/>
        <v>1</v>
      </c>
      <c r="CS126" s="411">
        <f t="shared" ca="1" si="610"/>
        <v>1</v>
      </c>
      <c r="CT126" s="535" t="str" cm="1">
        <f t="array" aca="1" ref="CT126" ca="1">INDEX(CT$13:CT125,$B126+1,1)</f>
        <v>-</v>
      </c>
      <c r="CU126" s="535" t="str" cm="1">
        <f t="array" aca="1" ref="CU126" ca="1">INDEX(CU$13:CU125,$B126+1,1)</f>
        <v>-</v>
      </c>
      <c r="CV126" s="411">
        <f t="shared" ca="1" si="611"/>
        <v>1</v>
      </c>
      <c r="CW126" s="535" t="str" cm="1">
        <f t="array" aca="1" ref="CW126" ca="1">INDEX(CW$13:CW125,$B126+1,1)</f>
        <v>-</v>
      </c>
      <c r="CX126" s="411">
        <f t="shared" ca="1" si="612"/>
        <v>1</v>
      </c>
      <c r="CY126" s="411">
        <f t="shared" ca="1" si="613"/>
        <v>1</v>
      </c>
      <c r="CZ126" s="411">
        <f t="shared" ca="1" si="613"/>
        <v>1</v>
      </c>
      <c r="DA126" s="535" cm="1">
        <f t="array" aca="1" ref="DA126" ca="1">INDEX(DA$13:DA125,$B126+1,1)</f>
        <v>720</v>
      </c>
      <c r="DB126" s="535" cm="1">
        <f t="array" aca="1" ref="DB126" ca="1">INDEX(DB$13:DB125,$B126+1,1)</f>
        <v>720</v>
      </c>
      <c r="DC126" s="18"/>
      <c r="DD126" s="535" t="b" cm="1">
        <f t="array" aca="1" ref="DD126" ca="1">INDEX(DD$13:DD125,$B126+1,1)</f>
        <v>1</v>
      </c>
      <c r="DE126" s="535" t="b" cm="1">
        <f t="array" aca="1" ref="DE126" ca="1">INDEX(DE$13:DE125,$B126+1,1)</f>
        <v>1</v>
      </c>
      <c r="DF126" s="535" t="b" cm="1">
        <f t="array" aca="1" ref="DF126" ca="1">INDEX(DF$13:DF125,$B126+1,1)</f>
        <v>1</v>
      </c>
      <c r="DG126" s="87">
        <f t="shared" ca="1" si="614"/>
        <v>0</v>
      </c>
      <c r="DH126" s="804" cm="1">
        <f t="array" aca="1" ref="DH126" ca="1">VALUE(IFERROR(VALUE($K126),0) &amp; _xlfn.SWITCH($CD126,"-",4,$CD126) &amp; $L126 &amp; $T126 &amp; "00" &amp; $N126 &amp; $AK126 &amp; $R126 &amp; _xlfn.SWITCH($AM126,3,1,$AM126) &amp; _xlfn.SWITCH($M126,4,0,$M126) &amp; _xlfn.SWITCH($AD126,6,1,$AD126))</f>
        <v>142400122204</v>
      </c>
      <c r="DI126" s="535" cm="1">
        <f t="array" aca="1" ref="DI126" ca="1">INDEX(DI$13:DI125,$B126+1,1)</f>
        <v>1</v>
      </c>
      <c r="DJ126" s="535" cm="1">
        <f t="array" aca="1" ref="DJ126" ca="1">INDEX(DJ$13:DJ125,$B126+1,1)</f>
        <v>1</v>
      </c>
      <c r="DK126" s="411">
        <f t="shared" ca="1" si="615"/>
        <v>7</v>
      </c>
      <c r="DL126" s="411">
        <f t="shared" ca="1" si="615"/>
        <v>70</v>
      </c>
      <c r="DM126" s="411" t="str">
        <f t="shared" ca="1" si="615"/>
        <v>-</v>
      </c>
      <c r="DN126" s="411" t="str">
        <f t="shared" ca="1" si="615"/>
        <v>-</v>
      </c>
      <c r="DO126" s="411" t="str">
        <f t="shared" ca="1" si="615"/>
        <v>-</v>
      </c>
      <c r="DP126" s="411" t="str">
        <f t="shared" ca="1" si="615"/>
        <v>-</v>
      </c>
      <c r="DQ126" s="411" t="b">
        <f t="shared" ca="1" si="616"/>
        <v>0</v>
      </c>
      <c r="DR126" s="411" t="str">
        <f t="shared" ca="1" si="617"/>
        <v>-</v>
      </c>
      <c r="DS126" s="411" t="str">
        <f t="shared" ca="1" si="617"/>
        <v>-</v>
      </c>
      <c r="DT126" s="411" t="str">
        <f t="shared" ca="1" si="617"/>
        <v>-</v>
      </c>
      <c r="DU126" s="411" t="str">
        <f t="shared" ca="1" si="617"/>
        <v>-</v>
      </c>
      <c r="DV126" s="411">
        <f t="shared" ca="1" si="617"/>
        <v>0</v>
      </c>
      <c r="DW126" s="411">
        <f t="shared" ca="1" si="617"/>
        <v>0</v>
      </c>
      <c r="DX126" s="411" t="str">
        <f t="shared" ca="1" si="617"/>
        <v>-</v>
      </c>
      <c r="DY126" s="411" t="str">
        <f t="shared" ca="1" si="617"/>
        <v>-</v>
      </c>
      <c r="DZ126" s="411" t="str">
        <f t="shared" ca="1" si="617"/>
        <v>-</v>
      </c>
      <c r="EA126" s="535" cm="1">
        <f t="array" aca="1" ref="EA126" ca="1">INDEX(EA$13:EA125,$B126+1,1)</f>
        <v>0</v>
      </c>
      <c r="EB126" s="535" cm="1">
        <f t="array" aca="1" ref="EB126" ca="1">INDEX(EB$13:EB125,$B126+1,1)</f>
        <v>999999</v>
      </c>
      <c r="EC126" s="535" cm="1">
        <f t="array" aca="1" ref="EC126" ca="1">INDEX(EC$13:EC125,$B126+1,1)</f>
        <v>999999</v>
      </c>
      <c r="ED126" s="535" cm="1">
        <f t="array" aca="1" ref="ED126" ca="1">INDEX(ED$13:ED125,$B126+1,1)</f>
        <v>999999</v>
      </c>
      <c r="EE126" s="535" cm="1">
        <f t="array" aca="1" ref="EE126" ca="1">INDEX(EE$13:EE125,$B126+1,1)</f>
        <v>999999</v>
      </c>
      <c r="EF126" s="535" cm="1">
        <f t="array" aca="1" ref="EF126" ca="1">INDEX(EF$13:EF125,$B126+1,1)</f>
        <v>999999</v>
      </c>
      <c r="EG126" s="535" cm="1">
        <f t="array" aca="1" ref="EG126" ca="1">INDEX(EG$13:EG125,$B126+1,1)</f>
        <v>999999</v>
      </c>
      <c r="EH126" s="535" cm="1">
        <f t="array" aca="1" ref="EH126" ca="1">INDEX(EH$13:EH125,$B126+1,1)</f>
        <v>999999</v>
      </c>
      <c r="EI126" s="535" cm="1">
        <f t="array" aca="1" ref="EI126" ca="1">INDEX(EI$13:EI125,$B126+1,1)</f>
        <v>999999</v>
      </c>
      <c r="EJ126" s="535" cm="1">
        <f t="array" aca="1" ref="EJ126" ca="1">INDEX(EJ$13:EJ125,$B126+1,1)</f>
        <v>999999</v>
      </c>
      <c r="EK126" s="535" cm="1">
        <f t="array" aca="1" ref="EK126" ca="1">INDEX(EK$13:EK125,$B126+1,1)</f>
        <v>999999</v>
      </c>
      <c r="EL126" s="535" cm="1">
        <f t="array" aca="1" ref="EL126" ca="1">INDEX(EL$13:EL125,$B126+1,1)</f>
        <v>999999</v>
      </c>
      <c r="EM126" s="535" cm="1">
        <f t="array" aca="1" ref="EM126" ca="1">INDEX(EM$13:EM125,$B126+1,1)</f>
        <v>999999</v>
      </c>
      <c r="EN126" s="782">
        <f t="shared" ca="1" si="618"/>
        <v>999999</v>
      </c>
      <c r="EO126" s="782">
        <f t="shared" ca="1" si="618"/>
        <v>999999</v>
      </c>
      <c r="EP126" s="782">
        <f t="shared" ca="1" si="618"/>
        <v>0</v>
      </c>
      <c r="EQ126" s="800">
        <f t="shared" ca="1" si="619"/>
        <v>999999</v>
      </c>
      <c r="ER126" s="800">
        <f t="shared" ca="1" si="619"/>
        <v>999999</v>
      </c>
      <c r="ES126" s="801">
        <f t="shared" ca="1" si="620"/>
        <v>999999</v>
      </c>
      <c r="ET126" s="802" t="str">
        <f t="shared" ca="1" si="709"/>
        <v>-</v>
      </c>
      <c r="EU126" s="781">
        <f t="shared" ca="1" si="621"/>
        <v>0</v>
      </c>
      <c r="EV126" s="779">
        <f t="shared" ca="1" si="622"/>
        <v>0</v>
      </c>
      <c r="EW126" s="780">
        <f t="shared" ca="1" si="623"/>
        <v>999999</v>
      </c>
      <c r="EX126" s="727" cm="1">
        <f t="array" aca="1" ref="EX126" ca="1">INDEX(i.ELMated,$AB126+1,1)</f>
        <v>0.5</v>
      </c>
      <c r="EY126" s="728" cm="1">
        <f t="array" aca="1" ref="EY126" ca="1">INDEX(i.ELMatedEst,$AA126+1,$T126)</f>
        <v>0.5</v>
      </c>
      <c r="EZ126" s="535" t="str" cm="1">
        <f t="array" aca="1" ref="EZ126" ca="1">INDEX(EZ$13:EZ125,$B126+1,1)</f>
        <v>-</v>
      </c>
      <c r="FA126" s="535" t="str" cm="1">
        <f t="array" aca="1" ref="FA126" ca="1">INDEX(FA$13:FA125,$B126+1,1)</f>
        <v>-</v>
      </c>
      <c r="FB126" s="664">
        <f t="shared" ca="1" si="624"/>
        <v>0</v>
      </c>
      <c r="FC126" s="666">
        <f t="shared" ca="1" si="625"/>
        <v>1.2500000000000001E-2</v>
      </c>
      <c r="FD126" s="191">
        <f t="shared" ca="1" si="712"/>
        <v>0.95</v>
      </c>
      <c r="FE126" s="667">
        <f t="shared" ca="1" si="626"/>
        <v>0.06</v>
      </c>
      <c r="FF126" s="667">
        <f ca="1">INDEX(CHOOSE($N126,DataAutumn!i.EL_PropnSold,DataWinter!i.EL_PropnSold,DataSpring!i.EL_PropnSold),$AI126,$T126)*INDEX(i.ELMatedEst,$AB126+1,$T126)*i.dAdultRR_ELPropSold
+INDEX(i.dryman,($AJ126-1)*4+$AI126,FF$7)</f>
        <v>1.4800000000000001E-2</v>
      </c>
      <c r="FG126" s="667">
        <f ca="1">INDEX(CHOOSE($N126,DataAutumn!i.EL_PropnSold,DataWinter!i.EL_PropnSold,DataSpring!i.EL_PropnSold),$AI126,$T126)*INDEX(i.ELMatedEst,$AB126+1,$T126)*i.dAdultRR_ELPropSold
+INDEX(i.dryman,($AJ126-1)*4+$AI126,FG$7)</f>
        <v>7.7300000000000008E-2</v>
      </c>
      <c r="FH126" s="667">
        <f ca="1">INDEX(CHOOSE($N126,DataAutumn!i.EL_PropnSold,DataWinter!i.EL_PropnSold,DataSpring!i.EL_PropnSold),$AI126,$T126)*INDEX(i.ELMatedEst,$AB126+1,$T126)*i.dAdultRR_ELPropSold
+INDEX(i.dryman,($AJ126-1)*4+$AI126,FH$7)</f>
        <v>7.7300000000000008E-2</v>
      </c>
      <c r="FI126" s="667">
        <f ca="1">INDEX(CHOOSE($N126,DataAutumn!i.EL_PropnSold,DataWinter!i.EL_PropnSold,DataSpring!i.EL_PropnSold),$AI126,$T126)*INDEX(i.ELMatedEst,$AB126+1,$T126)*i.dAdultRR_ELPropSold
+INDEX(i.dryman,($AJ126-1)*4+$AI126,FI$7)</f>
        <v>7.7300000000000008E-2</v>
      </c>
      <c r="FJ126" s="668">
        <f ca="1">INDEX(CHOOSE($N126,DataAutumn!i.EL_PropnSold,DataWinter!i.EL_PropnSold,DataSpring!i.EL_PropnSold),$AI126,$T126)*INDEX(i.ELMatedEst,$AB126+1,$T126)*i.dAdultLSurv_ELPropSold</f>
        <v>-3.2000000000000002E-3</v>
      </c>
      <c r="FK126" s="666" t="b">
        <f t="shared" ca="1" si="627"/>
        <v>1</v>
      </c>
      <c r="FL126" s="666" t="b">
        <f t="shared" ca="1" si="627"/>
        <v>1</v>
      </c>
      <c r="FM126" s="716" t="b">
        <f t="shared" ca="1" si="628"/>
        <v>0</v>
      </c>
      <c r="FN126" s="666" t="b">
        <f t="shared" ca="1" si="629"/>
        <v>0</v>
      </c>
      <c r="FO126" s="668">
        <f t="shared" ca="1" si="630"/>
        <v>0</v>
      </c>
      <c r="FP126" s="669">
        <f t="shared" ca="1" si="631"/>
        <v>0</v>
      </c>
      <c r="FQ126" s="670" t="b">
        <f t="shared" ca="1" si="632"/>
        <v>0</v>
      </c>
      <c r="FR126" s="665" t="b">
        <f t="shared" ca="1" si="633"/>
        <v>1</v>
      </c>
      <c r="FS126" s="411" t="b">
        <f t="shared" ca="1" si="633"/>
        <v>0</v>
      </c>
      <c r="FT126" s="411" t="b">
        <f t="shared" ca="1" si="633"/>
        <v>0</v>
      </c>
      <c r="FU126" s="87">
        <f t="shared" ca="1" si="634"/>
        <v>2</v>
      </c>
      <c r="FV126" s="87">
        <f t="shared" ca="1" si="634"/>
        <v>2</v>
      </c>
      <c r="FW126" s="411">
        <f t="shared" ca="1" si="635"/>
        <v>0.75</v>
      </c>
      <c r="FX126" s="411">
        <f t="shared" ca="1" si="636"/>
        <v>0.8</v>
      </c>
      <c r="FY126" s="411">
        <f t="shared" ca="1" si="636"/>
        <v>0.8</v>
      </c>
      <c r="FZ126" s="411">
        <f t="shared" ca="1" si="637"/>
        <v>0.65</v>
      </c>
      <c r="GA126" s="411">
        <f t="shared" ca="1" si="638"/>
        <v>0.35</v>
      </c>
      <c r="GB126" s="411" t="b">
        <f t="shared" ca="1" si="638"/>
        <v>1</v>
      </c>
      <c r="GC126" s="411" t="b">
        <f t="shared" ca="1" si="638"/>
        <v>0</v>
      </c>
      <c r="GD126" s="411" t="b">
        <f t="shared" ca="1" si="638"/>
        <v>0</v>
      </c>
      <c r="GE126" s="411" t="b">
        <f t="shared" ca="1" si="638"/>
        <v>0</v>
      </c>
      <c r="GF126" s="87">
        <f t="shared" ca="1" si="639"/>
        <v>1</v>
      </c>
      <c r="GG126" s="87">
        <f t="shared" ca="1" si="639"/>
        <v>1</v>
      </c>
      <c r="GH126" s="87">
        <f t="shared" ca="1" si="639"/>
        <v>1</v>
      </c>
      <c r="GI126" s="87">
        <f t="shared" ca="1" si="639"/>
        <v>1</v>
      </c>
      <c r="GJ126" s="87">
        <f t="shared" ca="1" si="639"/>
        <v>1</v>
      </c>
      <c r="GK126" s="87">
        <f t="shared" ca="1" si="639"/>
        <v>1</v>
      </c>
      <c r="GL126" s="87">
        <f t="shared" ca="1" si="639"/>
        <v>1</v>
      </c>
      <c r="GM126" s="87">
        <f t="shared" ca="1" si="639"/>
        <v>1</v>
      </c>
      <c r="GN126" s="411" cm="1">
        <f t="array" aca="1" ref="GN126" ca="1">INDEX(i.dse_type,1,$L126)</f>
        <v>0</v>
      </c>
      <c r="GO126" s="535" t="str" cm="1">
        <f t="array" aca="1" ref="GO126" ca="1">INDEX(GO$13:GO125,$B126+1,1)</f>
        <v>-</v>
      </c>
      <c r="GP126" s="535" t="str" cm="1">
        <f t="array" aca="1" ref="GP126" ca="1">INDEX(GP$13:GP125,$B126+1,1)</f>
        <v>-</v>
      </c>
      <c r="GQ126" s="535" t="str" cm="1">
        <f t="array" aca="1" ref="GQ126" ca="1">INDEX(GQ$13:GQ125,$B126+1,1)</f>
        <v>-</v>
      </c>
      <c r="GR126" s="18"/>
      <c r="GS126" s="535" t="str" cm="1">
        <f t="array" aca="1" ref="GS126" ca="1">INDEX(GS$13:GS125,$B126+1,1)</f>
        <v>-</v>
      </c>
      <c r="GT126" s="535" t="str" cm="1">
        <f t="array" aca="1" ref="GT126" ca="1">INDEX(GT$13:GT125,$B126+1,1)</f>
        <v>-</v>
      </c>
      <c r="GU126" s="535" t="str" cm="1">
        <f t="array" aca="1" ref="GU126" ca="1">INDEX(GU$13:GU125,$B126+1,1)</f>
        <v>-</v>
      </c>
      <c r="GV126" s="411">
        <f t="shared" ca="1" si="640"/>
        <v>0</v>
      </c>
      <c r="GW126" s="535" t="str" cm="1">
        <f t="array" aca="1" ref="GW126" ca="1">INDEX(GW$13:GW125,$B126+1,1)</f>
        <v>-</v>
      </c>
      <c r="GX126" s="535" cm="1">
        <f t="array" aca="1" ref="GX126" ca="1">INDEX(GX$13:GX125,$B126+1,1)</f>
        <v>1</v>
      </c>
      <c r="GY126" s="535" cm="1">
        <f t="array" aca="1" ref="GY126" ca="1">INDEX(GY$13:GY125,$B126+1,1)</f>
        <v>1</v>
      </c>
      <c r="GZ126" s="535" t="str" cm="1">
        <f t="array" aca="1" ref="GZ126" ca="1">INDEX(GZ$13:GZ125,$B126+1,1)</f>
        <v>-</v>
      </c>
      <c r="HA126" s="535" t="str" cm="1">
        <f t="array" aca="1" ref="HA126" ca="1">INDEX(HA$13:HA125,$B126+1,1)</f>
        <v>-</v>
      </c>
      <c r="HB126" s="535" t="str" cm="1">
        <f t="array" aca="1" ref="HB126" ca="1">INDEX(HB$13:HB125,$B126+1,1)</f>
        <v>-</v>
      </c>
      <c r="HC126" s="535" t="str" cm="1">
        <f t="array" aca="1" ref="HC126" ca="1">INDEX(HC$13:HC125,$B126+1,1)</f>
        <v>-</v>
      </c>
      <c r="HD126" s="535" t="str" cm="1">
        <f t="array" aca="1" ref="HD126" ca="1">INDEX(HD$13:HD125,$B126+1,1)</f>
        <v>-</v>
      </c>
      <c r="HE126" s="535" t="str" cm="1">
        <f t="array" aca="1" ref="HE126" ca="1">INDEX(HE$13:HE125,$B126+1,1)</f>
        <v>-</v>
      </c>
      <c r="HF126" s="535" t="str" cm="1">
        <f t="array" aca="1" ref="HF126" ca="1">INDEX(HF$13:HF125,$B126+1,1)</f>
        <v>-</v>
      </c>
      <c r="HG126" s="535" t="str" cm="1">
        <f t="array" aca="1" ref="HG126" ca="1">INDEX(HG$13:HG125,$B126+1,1)</f>
        <v>-</v>
      </c>
      <c r="HH126" s="535" t="str" cm="1">
        <f t="array" aca="1" ref="HH126" ca="1">INDEX(HH$13:HH125,$B126+1,1)</f>
        <v>-</v>
      </c>
      <c r="HI126" s="535" t="str" cm="1">
        <f t="array" aca="1" ref="HI126" ca="1">INDEX(HI$13:HI125,$B126+1,1)</f>
        <v>-</v>
      </c>
      <c r="HJ126" s="535" t="str" cm="1">
        <f t="array" aca="1" ref="HJ126" ca="1">INDEX(HJ$13:HJ125,$B126+1,1)</f>
        <v>-</v>
      </c>
      <c r="HK126" s="535" t="str" cm="1">
        <f t="array" aca="1" ref="HK126" ca="1">INDEX(HK$13:HK125,$B126+1,1)</f>
        <v>-</v>
      </c>
      <c r="HL126" s="535" t="str" cm="1">
        <f t="array" aca="1" ref="HL126" ca="1">INDEX(HL$13:HL125,$B126+1,1)</f>
        <v>-</v>
      </c>
      <c r="HM126" s="535" t="str" cm="1">
        <f t="array" aca="1" ref="HM126" ca="1">INDEX(HM$13:HM125,$B126+1,1)</f>
        <v>-</v>
      </c>
      <c r="HN126" s="535" t="str" cm="1">
        <f t="array" aca="1" ref="HN126" ca="1">INDEX(HN$13:HN125,$B126+1,1)</f>
        <v>-</v>
      </c>
      <c r="HO126" s="535" t="str" cm="1">
        <f t="array" aca="1" ref="HO126" ca="1">INDEX(HO$13:HO125,$B126+1,1)</f>
        <v>-</v>
      </c>
      <c r="HP126" s="535" t="str" cm="1">
        <f t="array" aca="1" ref="HP126" ca="1">INDEX(HP$13:HP125,$B126+1,1)</f>
        <v>-</v>
      </c>
      <c r="HQ126" s="535" t="str" cm="1">
        <f t="array" aca="1" ref="HQ126" ca="1">INDEX(HQ$13:HQ125,$B126+1,1)</f>
        <v>-</v>
      </c>
      <c r="HR126" s="535" t="str" cm="1">
        <f t="array" aca="1" ref="HR126" ca="1">INDEX(HR$13:HR125,$B126+1,1)</f>
        <v>-</v>
      </c>
      <c r="HS126" s="535" t="str" cm="1">
        <f t="array" aca="1" ref="HS126" ca="1">INDEX(HS$13:HS125,$B126+1,1)</f>
        <v>-</v>
      </c>
      <c r="HT126" s="535" t="str" cm="1">
        <f t="array" aca="1" ref="HT126" ca="1">INDEX(HT$13:HT125,$B126+1,1)</f>
        <v>-</v>
      </c>
      <c r="HU126" s="535" cm="1">
        <f t="array" aca="1" ref="HU126" ca="1">INDEX(HU$13:HU125,$B126+1,1)</f>
        <v>0</v>
      </c>
      <c r="HV126" s="535" t="str" cm="1">
        <f t="array" aca="1" ref="HV126" ca="1">INDEX(HV$13:HV125,$B126+1,1)</f>
        <v>-</v>
      </c>
      <c r="HW126" s="535" cm="1">
        <f t="array" aca="1" ref="HW126" ca="1">INDEX(HW$13:HW125,$B126+1,1)</f>
        <v>1</v>
      </c>
      <c r="HX126" s="727">
        <f t="shared" ca="1" si="641"/>
        <v>0</v>
      </c>
      <c r="HY126" s="727">
        <f t="shared" ca="1" si="641"/>
        <v>0</v>
      </c>
      <c r="HZ126" s="727">
        <f t="shared" ca="1" si="641"/>
        <v>0</v>
      </c>
      <c r="IA126" s="727">
        <f t="shared" ca="1" si="641"/>
        <v>0</v>
      </c>
      <c r="IB126" s="727">
        <f t="shared" ca="1" si="641"/>
        <v>0</v>
      </c>
      <c r="IC126" s="727">
        <f t="shared" ca="1" si="641"/>
        <v>0</v>
      </c>
      <c r="ID126" s="535" cm="1">
        <f t="array" aca="1" ref="ID126" ca="1">INDEX(ID$13:ID125,$B126+1,1)</f>
        <v>0</v>
      </c>
      <c r="IE126" s="727">
        <f t="shared" ca="1" si="642"/>
        <v>1</v>
      </c>
      <c r="IF126" s="727">
        <f t="shared" ca="1" si="642"/>
        <v>0</v>
      </c>
      <c r="IG126" s="727">
        <f t="shared" ca="1" si="642"/>
        <v>0</v>
      </c>
      <c r="IH126" s="727">
        <f t="shared" ca="1" si="642"/>
        <v>0</v>
      </c>
      <c r="II126" s="535" cm="1">
        <f t="array" aca="1" ref="II126" ca="1">INDEX(II$13:II125,$B126+1,1)</f>
        <v>0</v>
      </c>
      <c r="IJ126" s="727">
        <f t="shared" ca="1" si="643"/>
        <v>0</v>
      </c>
      <c r="IK126" s="18"/>
      <c r="IL126" s="535" t="str" cm="1">
        <f t="array" aca="1" ref="IL126" ca="1">INDEX(IL$13:IL125,$B126+1,1)</f>
        <v>-</v>
      </c>
      <c r="IM126" s="535" t="str" cm="1">
        <f t="array" aca="1" ref="IM126" ca="1">INDEX(IM$13:IM125,$B126+1,1)</f>
        <v>-</v>
      </c>
      <c r="IN126" s="535" t="str" cm="1">
        <f t="array" aca="1" ref="IN126" ca="1">INDEX(IN$13:IN125,$B126+1,1)</f>
        <v>-</v>
      </c>
      <c r="IO126" s="535" t="str" cm="1">
        <f t="array" aca="1" ref="IO126" ca="1">INDEX(IO$13:IO125,$B126+1,1)</f>
        <v>-</v>
      </c>
      <c r="IP126" s="535" t="str" cm="1">
        <f t="array" aca="1" ref="IP126" ca="1">INDEX(IP$13:IP125,$B126+1,1)</f>
        <v>-</v>
      </c>
      <c r="IQ126" s="535" t="str" cm="1">
        <f t="array" aca="1" ref="IQ126" ca="1">INDEX(IQ$13:IQ125,$B126+1,1)</f>
        <v>-</v>
      </c>
      <c r="IR126" s="535" t="str" cm="1">
        <f t="array" aca="1" ref="IR126" ca="1">INDEX(IR$13:IR125,$B126+1,1)</f>
        <v>-</v>
      </c>
      <c r="IS126" s="535" t="str" cm="1">
        <f t="array" aca="1" ref="IS126" ca="1">INDEX(IS$13:IS125,$B126+1,1)</f>
        <v>-</v>
      </c>
      <c r="IT126" s="535" t="str" cm="1">
        <f t="array" aca="1" ref="IT126" ca="1">INDEX(IT$13:IT125,$B126+1,1)</f>
        <v>-</v>
      </c>
      <c r="IU126" s="535" t="str" cm="1">
        <f t="array" aca="1" ref="IU126" ca="1">INDEX(IU$13:IU125,$B126+1,1)</f>
        <v>-</v>
      </c>
      <c r="IV126" s="535" t="str" cm="1">
        <f t="array" aca="1" ref="IV126" ca="1">INDEX(IV$13:IV125,$B126+1,1)</f>
        <v>-</v>
      </c>
      <c r="IW126" s="535" t="str" cm="1">
        <f t="array" aca="1" ref="IW126" ca="1">INDEX(IW$13:IW125,$B126+1,1)</f>
        <v>-</v>
      </c>
      <c r="IX126" s="535" t="str" cm="1">
        <f t="array" aca="1" ref="IX126" ca="1">INDEX(IX$13:IX125,$B126+1,1)</f>
        <v>-</v>
      </c>
      <c r="IY126" s="535" t="str" cm="1">
        <f t="array" aca="1" ref="IY126" ca="1">INDEX(IY$13:IY125,$B126+1,1)</f>
        <v>-</v>
      </c>
      <c r="IZ126" s="535" t="str" cm="1">
        <f t="array" aca="1" ref="IZ126" ca="1">INDEX(IZ$13:IZ125,$B126+1,1)</f>
        <v>-</v>
      </c>
      <c r="JA126" s="535" t="str" cm="1">
        <f t="array" aca="1" ref="JA126" ca="1">INDEX(JA$13:JA125,$B126+1,1)</f>
        <v>-</v>
      </c>
      <c r="JB126" s="535" cm="1">
        <f t="array" aca="1" ref="JB126" ca="1">INDEX(JB$13:JB125,$B126+1,1)</f>
        <v>0</v>
      </c>
      <c r="JC126" s="535" cm="1">
        <f t="array" aca="1" ref="JC126" ca="1">INDEX(JC$13:JC125,$B126+1,1)</f>
        <v>0</v>
      </c>
      <c r="JD126" s="545" cm="1">
        <f t="array" aca="1" ref="JD126" ca="1">IF(AND($N126=JD$10,$AS126&lt;&gt;0),INDEX(i.LTWFeedLevels,$AS126,12),0)</f>
        <v>0</v>
      </c>
      <c r="JE126" s="630" cm="1">
        <f t="array" aca="1" ref="JE126" ca="1">IF(AND($N126=JE$10,$AT126&lt;&gt;0),INDEX(i.LTWFeedLevels,$AT126,12),0)</f>
        <v>0</v>
      </c>
      <c r="JF126" s="457">
        <f t="shared" ca="1" si="710"/>
        <v>0</v>
      </c>
      <c r="JG126" s="457">
        <f t="shared" ca="1" si="644"/>
        <v>0</v>
      </c>
      <c r="JH126" s="457">
        <f t="shared" ca="1" si="645"/>
        <v>0</v>
      </c>
      <c r="JI126" s="545" cm="1">
        <f t="array" aca="1" ref="JI126" ca="1">IF(AND($N126=JI$10,$AS126&lt;&gt;0),INDEX(i.LTWFeedLevels,$AS126,12),0)</f>
        <v>0</v>
      </c>
      <c r="JJ126" s="630" cm="1">
        <f t="array" aca="1" ref="JJ126" ca="1">IF(AND($N126=JJ$10,$AT126&lt;&gt;0),INDEX(i.LTWFeedLevels,$AT126,12),0)</f>
        <v>0</v>
      </c>
      <c r="JK126" s="457">
        <f t="shared" ca="1" si="646"/>
        <v>0</v>
      </c>
      <c r="JL126" s="457">
        <f t="shared" ca="1" si="647"/>
        <v>0</v>
      </c>
      <c r="JM126" s="457">
        <f t="shared" ca="1" si="648"/>
        <v>0</v>
      </c>
      <c r="JN126" s="545" cm="1">
        <f t="array" aca="1" ref="JN126" ca="1">IF(AND($N126=JN$10,$AS126&lt;&gt;0),INDEX(i.LTWFeedLevels,$AS126,12),0)</f>
        <v>0</v>
      </c>
      <c r="JO126" s="630" cm="1">
        <f t="array" aca="1" ref="JO126" ca="1">IF(AND($N126=JO$10,$AT126&lt;&gt;0),INDEX(i.LTWFeedLevels,$AT126,12),0)</f>
        <v>0</v>
      </c>
      <c r="JP126" s="457">
        <f t="shared" ca="1" si="649"/>
        <v>0</v>
      </c>
      <c r="JQ126" s="457">
        <f t="shared" ca="1" si="650"/>
        <v>0</v>
      </c>
      <c r="JR126" s="457">
        <f t="shared" ca="1" si="651"/>
        <v>0</v>
      </c>
      <c r="JS126" s="189">
        <f t="shared" ca="1" si="652"/>
        <v>0</v>
      </c>
      <c r="JT126" s="189">
        <f t="shared" ca="1" si="652"/>
        <v>0</v>
      </c>
      <c r="JU126" s="189">
        <f t="shared" ca="1" si="652"/>
        <v>0</v>
      </c>
      <c r="JV126" s="189">
        <f t="shared" ca="1" si="652"/>
        <v>0</v>
      </c>
      <c r="JW126" s="189">
        <f t="shared" ca="1" si="652"/>
        <v>0</v>
      </c>
      <c r="JX126" s="189">
        <f t="shared" ca="1" si="652"/>
        <v>0</v>
      </c>
      <c r="JY126" s="189">
        <f t="shared" ca="1" si="652"/>
        <v>0</v>
      </c>
      <c r="JZ126" s="189">
        <f t="shared" ca="1" si="652"/>
        <v>0</v>
      </c>
      <c r="KA126" s="189">
        <f t="shared" ca="1" si="652"/>
        <v>0</v>
      </c>
      <c r="KB126" s="189">
        <f t="shared" ca="1" si="652"/>
        <v>0</v>
      </c>
      <c r="KC126" s="189">
        <f t="shared" ca="1" si="653"/>
        <v>0</v>
      </c>
      <c r="KD126" s="189">
        <f t="shared" ca="1" si="653"/>
        <v>0</v>
      </c>
      <c r="KE126" s="189">
        <f t="shared" ca="1" si="653"/>
        <v>-5</v>
      </c>
      <c r="KF126" s="189">
        <f t="shared" ca="1" si="653"/>
        <v>2</v>
      </c>
      <c r="KG126" s="189">
        <f t="shared" ca="1" si="653"/>
        <v>-1.5</v>
      </c>
      <c r="KH126" s="189">
        <f t="shared" ca="1" si="653"/>
        <v>-2</v>
      </c>
      <c r="KI126" s="189">
        <f t="shared" ca="1" si="653"/>
        <v>0</v>
      </c>
      <c r="KJ126" s="189">
        <f t="shared" ca="1" si="653"/>
        <v>0</v>
      </c>
      <c r="KK126" s="189">
        <f t="shared" ca="1" si="653"/>
        <v>0</v>
      </c>
      <c r="KL126" s="189">
        <f t="shared" ca="1" si="653"/>
        <v>0</v>
      </c>
      <c r="KM126" s="189">
        <f t="shared" ca="1" si="654"/>
        <v>0</v>
      </c>
      <c r="KN126" s="189">
        <f t="shared" ca="1" si="654"/>
        <v>0</v>
      </c>
      <c r="KO126" s="189">
        <f t="shared" ca="1" si="654"/>
        <v>0</v>
      </c>
      <c r="KP126" s="189">
        <f t="shared" ca="1" si="654"/>
        <v>0</v>
      </c>
      <c r="KQ126" s="189">
        <f t="shared" ca="1" si="654"/>
        <v>0</v>
      </c>
      <c r="KR126" s="189">
        <f t="shared" ca="1" si="654"/>
        <v>0</v>
      </c>
      <c r="KS126" s="189">
        <f t="shared" ca="1" si="654"/>
        <v>0</v>
      </c>
      <c r="KT126" s="189">
        <f t="shared" ca="1" si="654"/>
        <v>0</v>
      </c>
      <c r="KU126" s="189">
        <f t="shared" ca="1" si="654"/>
        <v>0</v>
      </c>
      <c r="KV126" s="189">
        <f t="shared" ca="1" si="654"/>
        <v>0</v>
      </c>
      <c r="KW126" s="189">
        <f t="shared" ca="1" si="655"/>
        <v>0</v>
      </c>
      <c r="KX126" s="189">
        <f t="shared" ca="1" si="655"/>
        <v>0</v>
      </c>
      <c r="KY126" s="189">
        <f t="shared" ca="1" si="655"/>
        <v>0</v>
      </c>
      <c r="KZ126" s="189">
        <f t="shared" ca="1" si="655"/>
        <v>0</v>
      </c>
      <c r="LA126" s="189">
        <f t="shared" ca="1" si="655"/>
        <v>0</v>
      </c>
      <c r="LB126" s="189">
        <f t="shared" ca="1" si="655"/>
        <v>0</v>
      </c>
      <c r="LC126" s="189">
        <f t="shared" ca="1" si="655"/>
        <v>0</v>
      </c>
      <c r="LD126" s="189">
        <f t="shared" ca="1" si="655"/>
        <v>0</v>
      </c>
      <c r="LE126" s="189">
        <f t="shared" ca="1" si="655"/>
        <v>0</v>
      </c>
      <c r="LF126" s="189">
        <f t="shared" ca="1" si="655"/>
        <v>0</v>
      </c>
      <c r="LG126" s="189">
        <f t="shared" ca="1" si="656"/>
        <v>0</v>
      </c>
      <c r="LH126" s="189">
        <f t="shared" ca="1" si="656"/>
        <v>0</v>
      </c>
      <c r="LI126" s="189">
        <f t="shared" ca="1" si="656"/>
        <v>0</v>
      </c>
      <c r="LJ126" s="189">
        <f t="shared" ca="1" si="656"/>
        <v>0</v>
      </c>
      <c r="LK126" s="189">
        <f t="shared" ca="1" si="656"/>
        <v>0</v>
      </c>
      <c r="LL126" s="189">
        <f t="shared" ca="1" si="656"/>
        <v>0</v>
      </c>
      <c r="LM126" s="189">
        <f t="shared" ca="1" si="656"/>
        <v>0</v>
      </c>
      <c r="LN126" s="189">
        <f t="shared" ca="1" si="656"/>
        <v>0</v>
      </c>
      <c r="LO126" s="189">
        <f t="shared" ca="1" si="656"/>
        <v>0</v>
      </c>
      <c r="LP126" s="189">
        <f t="shared" ca="1" si="656"/>
        <v>0</v>
      </c>
      <c r="LQ126" s="189">
        <f t="shared" ca="1" si="657"/>
        <v>0</v>
      </c>
      <c r="LR126" s="189">
        <f t="shared" ca="1" si="657"/>
        <v>0</v>
      </c>
      <c r="LS126" s="189">
        <f t="shared" ca="1" si="657"/>
        <v>0</v>
      </c>
      <c r="LT126" s="189">
        <f t="shared" ca="1" si="657"/>
        <v>0</v>
      </c>
      <c r="LU126" s="189">
        <f t="shared" ca="1" si="657"/>
        <v>0</v>
      </c>
      <c r="LV126" s="189">
        <f t="shared" ca="1" si="657"/>
        <v>0</v>
      </c>
      <c r="LW126" s="189">
        <f t="shared" ca="1" si="657"/>
        <v>0</v>
      </c>
      <c r="LX126" s="189">
        <f t="shared" ca="1" si="657"/>
        <v>0</v>
      </c>
      <c r="LY126" s="189">
        <f t="shared" ca="1" si="657"/>
        <v>0</v>
      </c>
      <c r="LZ126" s="189">
        <f t="shared" ca="1" si="657"/>
        <v>0</v>
      </c>
      <c r="MA126" s="189">
        <f t="shared" ca="1" si="658"/>
        <v>0</v>
      </c>
      <c r="MB126" s="189">
        <f t="shared" ca="1" si="658"/>
        <v>0</v>
      </c>
      <c r="MC126" s="189">
        <f t="shared" ca="1" si="658"/>
        <v>0</v>
      </c>
      <c r="MD126" s="189">
        <f t="shared" ca="1" si="658"/>
        <v>0</v>
      </c>
      <c r="ME126" s="189">
        <f t="shared" ca="1" si="658"/>
        <v>0</v>
      </c>
      <c r="MF126" s="189">
        <f t="shared" ca="1" si="658"/>
        <v>0</v>
      </c>
      <c r="MG126" s="189">
        <f t="shared" ca="1" si="658"/>
        <v>0</v>
      </c>
      <c r="MH126" s="189">
        <f t="shared" ca="1" si="658"/>
        <v>0</v>
      </c>
      <c r="MI126" s="189">
        <f t="shared" ca="1" si="658"/>
        <v>0</v>
      </c>
      <c r="MJ126" s="189">
        <f t="shared" ca="1" si="658"/>
        <v>0</v>
      </c>
      <c r="MK126" s="189">
        <f t="shared" ca="1" si="658"/>
        <v>0</v>
      </c>
      <c r="ML126" s="189">
        <f t="shared" ca="1" si="658"/>
        <v>0</v>
      </c>
      <c r="MM126" s="557">
        <f t="shared" ca="1" si="659"/>
        <v>0</v>
      </c>
      <c r="MN126" s="557">
        <f t="shared" ca="1" si="659"/>
        <v>0</v>
      </c>
      <c r="MO126" s="557">
        <f t="shared" ca="1" si="659"/>
        <v>0</v>
      </c>
      <c r="MP126" s="557">
        <f t="shared" ca="1" si="659"/>
        <v>0</v>
      </c>
      <c r="MQ126" s="557">
        <f t="shared" ca="1" si="659"/>
        <v>0</v>
      </c>
      <c r="MR126" s="557">
        <f t="shared" ca="1" si="659"/>
        <v>0</v>
      </c>
      <c r="MS126" s="557">
        <f t="shared" ca="1" si="659"/>
        <v>0</v>
      </c>
      <c r="MT126" s="557">
        <f t="shared" ca="1" si="659"/>
        <v>0</v>
      </c>
      <c r="MU126" s="557">
        <f t="shared" ca="1" si="659"/>
        <v>0</v>
      </c>
      <c r="MV126" s="557">
        <f t="shared" ca="1" si="659"/>
        <v>0</v>
      </c>
      <c r="MW126" s="557">
        <f t="shared" ca="1" si="660"/>
        <v>0</v>
      </c>
      <c r="MX126" s="557">
        <f t="shared" ca="1" si="660"/>
        <v>0</v>
      </c>
      <c r="MY126" s="557">
        <f t="shared" ca="1" si="660"/>
        <v>0</v>
      </c>
      <c r="MZ126" s="557">
        <f t="shared" ca="1" si="660"/>
        <v>0</v>
      </c>
      <c r="NA126" s="557">
        <f t="shared" ca="1" si="660"/>
        <v>0</v>
      </c>
      <c r="NB126" s="557">
        <f t="shared" ca="1" si="660"/>
        <v>0</v>
      </c>
      <c r="NC126" s="557">
        <f t="shared" ca="1" si="660"/>
        <v>0</v>
      </c>
      <c r="ND126" s="557">
        <f t="shared" ca="1" si="660"/>
        <v>0</v>
      </c>
      <c r="NE126" s="557">
        <f t="shared" ca="1" si="660"/>
        <v>0</v>
      </c>
      <c r="NF126" s="557">
        <f t="shared" ca="1" si="660"/>
        <v>0</v>
      </c>
      <c r="NG126" s="557">
        <f t="shared" ca="1" si="661"/>
        <v>0</v>
      </c>
      <c r="NH126" s="557">
        <f t="shared" ca="1" si="661"/>
        <v>0</v>
      </c>
      <c r="NI126" s="557">
        <f t="shared" ca="1" si="661"/>
        <v>0</v>
      </c>
      <c r="NJ126" s="557">
        <f t="shared" ca="1" si="661"/>
        <v>0</v>
      </c>
      <c r="NK126" s="557">
        <f t="shared" ca="1" si="661"/>
        <v>0</v>
      </c>
      <c r="NL126" s="557">
        <f t="shared" ca="1" si="661"/>
        <v>0</v>
      </c>
      <c r="NM126" s="557">
        <f t="shared" ca="1" si="661"/>
        <v>0</v>
      </c>
      <c r="NN126" s="557">
        <f t="shared" ca="1" si="661"/>
        <v>0</v>
      </c>
      <c r="NO126" s="557">
        <f t="shared" ca="1" si="661"/>
        <v>0</v>
      </c>
      <c r="NP126" s="557">
        <f t="shared" ca="1" si="661"/>
        <v>0</v>
      </c>
      <c r="NQ126" s="557">
        <f t="shared" ca="1" si="662"/>
        <v>0</v>
      </c>
      <c r="NR126" s="557">
        <f t="shared" ca="1" si="662"/>
        <v>0</v>
      </c>
      <c r="NS126" s="557">
        <f t="shared" ca="1" si="662"/>
        <v>0</v>
      </c>
      <c r="NT126" s="557">
        <f t="shared" ca="1" si="662"/>
        <v>0</v>
      </c>
      <c r="NU126" s="557">
        <f t="shared" ca="1" si="662"/>
        <v>0</v>
      </c>
      <c r="NV126" s="557">
        <f t="shared" ca="1" si="662"/>
        <v>0</v>
      </c>
      <c r="NW126" s="557">
        <f t="shared" ca="1" si="662"/>
        <v>0</v>
      </c>
      <c r="NX126" s="557">
        <f t="shared" ca="1" si="662"/>
        <v>0</v>
      </c>
      <c r="NY126" s="557">
        <f t="shared" ca="1" si="662"/>
        <v>0</v>
      </c>
      <c r="NZ126" s="557">
        <f t="shared" ca="1" si="662"/>
        <v>0</v>
      </c>
      <c r="OA126" s="557">
        <f t="shared" ca="1" si="663"/>
        <v>0</v>
      </c>
      <c r="OB126" s="557">
        <f t="shared" ca="1" si="663"/>
        <v>0</v>
      </c>
      <c r="OC126" s="557">
        <f t="shared" ca="1" si="663"/>
        <v>0</v>
      </c>
      <c r="OD126" s="557">
        <f t="shared" ca="1" si="663"/>
        <v>0</v>
      </c>
      <c r="OE126" s="557">
        <f t="shared" ca="1" si="663"/>
        <v>0</v>
      </c>
      <c r="OF126" s="557">
        <f t="shared" ca="1" si="663"/>
        <v>0</v>
      </c>
      <c r="OG126" s="557">
        <f t="shared" ca="1" si="663"/>
        <v>0</v>
      </c>
      <c r="OH126" s="557">
        <f t="shared" ca="1" si="663"/>
        <v>0</v>
      </c>
      <c r="OI126" s="557">
        <f t="shared" ca="1" si="663"/>
        <v>0</v>
      </c>
      <c r="OJ126" s="557">
        <f t="shared" ca="1" si="663"/>
        <v>0</v>
      </c>
      <c r="OK126" s="557">
        <f t="shared" ca="1" si="664"/>
        <v>0</v>
      </c>
      <c r="OL126" s="557">
        <f t="shared" ca="1" si="664"/>
        <v>0</v>
      </c>
      <c r="OM126" s="557">
        <f t="shared" ca="1" si="664"/>
        <v>0</v>
      </c>
      <c r="ON126" s="557">
        <f t="shared" ca="1" si="664"/>
        <v>0</v>
      </c>
      <c r="OO126" s="557">
        <f t="shared" ca="1" si="664"/>
        <v>0</v>
      </c>
      <c r="OP126" s="557">
        <f t="shared" ca="1" si="664"/>
        <v>0</v>
      </c>
      <c r="OQ126" s="557">
        <f t="shared" ca="1" si="664"/>
        <v>0</v>
      </c>
      <c r="OR126" s="557">
        <f t="shared" ca="1" si="664"/>
        <v>0</v>
      </c>
      <c r="OS126" s="557">
        <f t="shared" ca="1" si="664"/>
        <v>0</v>
      </c>
      <c r="OT126" s="557">
        <f t="shared" ca="1" si="664"/>
        <v>0</v>
      </c>
      <c r="OU126" s="557">
        <f t="shared" ca="1" si="665"/>
        <v>0</v>
      </c>
      <c r="OV126" s="557">
        <f t="shared" ca="1" si="665"/>
        <v>0</v>
      </c>
      <c r="OW126" s="557">
        <f t="shared" ca="1" si="665"/>
        <v>0</v>
      </c>
      <c r="OX126" s="557">
        <f t="shared" ca="1" si="665"/>
        <v>0</v>
      </c>
      <c r="OY126" s="557">
        <f t="shared" ca="1" si="665"/>
        <v>0</v>
      </c>
      <c r="OZ126" s="557">
        <f t="shared" ca="1" si="665"/>
        <v>0</v>
      </c>
      <c r="PA126" s="557">
        <f t="shared" ca="1" si="665"/>
        <v>0</v>
      </c>
      <c r="PB126" s="557">
        <f t="shared" ca="1" si="665"/>
        <v>0</v>
      </c>
      <c r="PC126" s="557">
        <f t="shared" ca="1" si="665"/>
        <v>0</v>
      </c>
      <c r="PD126" s="557">
        <f t="shared" ca="1" si="665"/>
        <v>0</v>
      </c>
      <c r="PE126" s="557">
        <f t="shared" ca="1" si="666"/>
        <v>0</v>
      </c>
      <c r="PF126" s="557">
        <f t="shared" ca="1" si="666"/>
        <v>0</v>
      </c>
      <c r="PG126" s="557">
        <f t="shared" ca="1" si="666"/>
        <v>0</v>
      </c>
      <c r="PH126" s="557">
        <f t="shared" ca="1" si="666"/>
        <v>0</v>
      </c>
      <c r="PI126" s="557">
        <f t="shared" ca="1" si="666"/>
        <v>0</v>
      </c>
      <c r="PJ126" s="557">
        <f t="shared" ca="1" si="666"/>
        <v>0</v>
      </c>
      <c r="PK126" s="557">
        <f t="shared" ca="1" si="666"/>
        <v>0</v>
      </c>
      <c r="PL126" s="557">
        <f t="shared" ca="1" si="666"/>
        <v>0</v>
      </c>
      <c r="PM126" s="557">
        <f t="shared" ca="1" si="666"/>
        <v>0</v>
      </c>
      <c r="PN126" s="557">
        <f t="shared" ca="1" si="666"/>
        <v>0</v>
      </c>
      <c r="PO126" s="557">
        <f t="shared" ca="1" si="667"/>
        <v>0</v>
      </c>
      <c r="PP126" s="557">
        <f t="shared" ca="1" si="667"/>
        <v>0</v>
      </c>
      <c r="PQ126" s="557">
        <f t="shared" ca="1" si="667"/>
        <v>0</v>
      </c>
      <c r="PR126" s="557">
        <f t="shared" ca="1" si="667"/>
        <v>0</v>
      </c>
      <c r="PS126" s="557">
        <f t="shared" ca="1" si="667"/>
        <v>0</v>
      </c>
      <c r="PT126" s="557">
        <f t="shared" ca="1" si="667"/>
        <v>0</v>
      </c>
      <c r="PU126" s="557">
        <f t="shared" ca="1" si="667"/>
        <v>0</v>
      </c>
      <c r="PV126" s="557">
        <f t="shared" ca="1" si="667"/>
        <v>0</v>
      </c>
      <c r="PW126" s="557">
        <f t="shared" ca="1" si="667"/>
        <v>0</v>
      </c>
      <c r="PX126" s="557">
        <f t="shared" ca="1" si="667"/>
        <v>0</v>
      </c>
      <c r="PY126" s="557">
        <f t="shared" ca="1" si="668"/>
        <v>0</v>
      </c>
      <c r="PZ126" s="557">
        <f t="shared" ca="1" si="668"/>
        <v>0</v>
      </c>
      <c r="QA126" s="557">
        <f t="shared" ca="1" si="668"/>
        <v>0</v>
      </c>
      <c r="QB126" s="557">
        <f t="shared" ca="1" si="668"/>
        <v>0</v>
      </c>
      <c r="QC126" s="557">
        <f t="shared" ca="1" si="668"/>
        <v>0</v>
      </c>
      <c r="QD126" s="557">
        <f t="shared" ca="1" si="668"/>
        <v>0</v>
      </c>
      <c r="QE126" s="557">
        <f t="shared" ca="1" si="668"/>
        <v>0</v>
      </c>
      <c r="QF126" s="557">
        <f t="shared" ca="1" si="668"/>
        <v>0</v>
      </c>
      <c r="QG126" s="557">
        <f t="shared" ca="1" si="668"/>
        <v>0</v>
      </c>
      <c r="QH126" s="557">
        <f t="shared" ca="1" si="668"/>
        <v>0</v>
      </c>
      <c r="QI126" s="557">
        <f t="shared" ca="1" si="669"/>
        <v>0</v>
      </c>
      <c r="QJ126" s="557">
        <f t="shared" ca="1" si="669"/>
        <v>0</v>
      </c>
      <c r="QK126" s="557">
        <f t="shared" ca="1" si="669"/>
        <v>0</v>
      </c>
      <c r="QL126" s="557">
        <f t="shared" ca="1" si="669"/>
        <v>0</v>
      </c>
      <c r="QM126" s="557">
        <f t="shared" ca="1" si="669"/>
        <v>0</v>
      </c>
      <c r="QN126" s="557">
        <f t="shared" ca="1" si="669"/>
        <v>0</v>
      </c>
      <c r="QO126" s="557">
        <f t="shared" ca="1" si="669"/>
        <v>0</v>
      </c>
      <c r="QP126" s="557">
        <f t="shared" ca="1" si="669"/>
        <v>0</v>
      </c>
      <c r="QQ126" s="557">
        <f t="shared" ca="1" si="669"/>
        <v>0</v>
      </c>
      <c r="QR126" s="557">
        <f t="shared" ca="1" si="669"/>
        <v>0</v>
      </c>
      <c r="QS126" s="557">
        <f t="shared" ca="1" si="670"/>
        <v>0</v>
      </c>
      <c r="QT126" s="557">
        <f t="shared" ca="1" si="670"/>
        <v>0</v>
      </c>
      <c r="QU126" s="557">
        <f t="shared" ca="1" si="670"/>
        <v>0</v>
      </c>
      <c r="QV126" s="557">
        <f t="shared" ca="1" si="670"/>
        <v>0</v>
      </c>
      <c r="QW126" s="557">
        <f t="shared" ca="1" si="670"/>
        <v>0</v>
      </c>
      <c r="QX126" s="557">
        <f t="shared" ca="1" si="670"/>
        <v>0</v>
      </c>
      <c r="QY126" s="557">
        <f t="shared" ca="1" si="670"/>
        <v>0</v>
      </c>
      <c r="QZ126" s="557">
        <f t="shared" ca="1" si="670"/>
        <v>0</v>
      </c>
      <c r="RA126" s="557">
        <f t="shared" ca="1" si="670"/>
        <v>0</v>
      </c>
      <c r="RB126" s="557">
        <f t="shared" ca="1" si="670"/>
        <v>0</v>
      </c>
      <c r="RC126" s="557">
        <f t="shared" ca="1" si="671"/>
        <v>0</v>
      </c>
      <c r="RD126" s="557">
        <f t="shared" ca="1" si="671"/>
        <v>0</v>
      </c>
      <c r="RE126" s="557">
        <f t="shared" ca="1" si="671"/>
        <v>0</v>
      </c>
      <c r="RF126" s="557">
        <f t="shared" ca="1" si="671"/>
        <v>0</v>
      </c>
      <c r="RG126" s="557">
        <f t="shared" ca="1" si="671"/>
        <v>0</v>
      </c>
      <c r="RH126" s="557">
        <f t="shared" ca="1" si="671"/>
        <v>0</v>
      </c>
      <c r="RI126" s="557">
        <f t="shared" ca="1" si="671"/>
        <v>0</v>
      </c>
      <c r="RJ126" s="557">
        <f t="shared" ca="1" si="671"/>
        <v>0</v>
      </c>
      <c r="RK126" s="557">
        <f t="shared" ca="1" si="671"/>
        <v>0</v>
      </c>
      <c r="RL126" s="557">
        <f t="shared" ca="1" si="671"/>
        <v>0</v>
      </c>
      <c r="RM126" s="557">
        <f t="shared" ca="1" si="672"/>
        <v>0</v>
      </c>
      <c r="RN126" s="557">
        <f t="shared" ca="1" si="672"/>
        <v>0</v>
      </c>
      <c r="RO126" s="557">
        <f t="shared" ca="1" si="672"/>
        <v>0</v>
      </c>
      <c r="RP126" s="557">
        <f t="shared" ca="1" si="672"/>
        <v>0</v>
      </c>
      <c r="RQ126" s="557">
        <f t="shared" ca="1" si="672"/>
        <v>0</v>
      </c>
      <c r="RR126" s="557">
        <f t="shared" ca="1" si="672"/>
        <v>0</v>
      </c>
      <c r="RS126" s="557">
        <f t="shared" ca="1" si="672"/>
        <v>0</v>
      </c>
      <c r="RT126" s="557">
        <f t="shared" ca="1" si="672"/>
        <v>0</v>
      </c>
      <c r="RU126" s="557">
        <f t="shared" ca="1" si="672"/>
        <v>0</v>
      </c>
      <c r="RV126" s="557">
        <f t="shared" ca="1" si="672"/>
        <v>0</v>
      </c>
      <c r="RW126" s="557">
        <f t="shared" ca="1" si="673"/>
        <v>0</v>
      </c>
      <c r="RX126" s="557">
        <f t="shared" ca="1" si="673"/>
        <v>0</v>
      </c>
      <c r="RY126" s="557">
        <f t="shared" ca="1" si="673"/>
        <v>0</v>
      </c>
      <c r="RZ126" s="557">
        <f t="shared" ca="1" si="673"/>
        <v>0</v>
      </c>
      <c r="SA126" s="557">
        <f t="shared" ca="1" si="673"/>
        <v>0</v>
      </c>
      <c r="SB126" s="557">
        <f t="shared" ca="1" si="673"/>
        <v>0</v>
      </c>
      <c r="SC126" s="557">
        <f t="shared" ca="1" si="673"/>
        <v>0</v>
      </c>
      <c r="SD126" s="557">
        <f t="shared" ca="1" si="673"/>
        <v>0</v>
      </c>
      <c r="SE126" s="557">
        <f t="shared" ca="1" si="673"/>
        <v>0</v>
      </c>
      <c r="SF126" s="557">
        <f t="shared" ca="1" si="673"/>
        <v>0</v>
      </c>
      <c r="SG126" s="557">
        <f t="shared" ca="1" si="674"/>
        <v>0</v>
      </c>
      <c r="SH126" s="557">
        <f t="shared" ca="1" si="674"/>
        <v>0</v>
      </c>
      <c r="SI126" s="557">
        <f t="shared" ca="1" si="674"/>
        <v>0</v>
      </c>
      <c r="SJ126" s="557">
        <f t="shared" ca="1" si="674"/>
        <v>0</v>
      </c>
      <c r="SK126" s="557">
        <f t="shared" ca="1" si="674"/>
        <v>0</v>
      </c>
      <c r="SL126" s="557">
        <f t="shared" ca="1" si="674"/>
        <v>0</v>
      </c>
      <c r="SM126" s="557">
        <f t="shared" ca="1" si="674"/>
        <v>0</v>
      </c>
      <c r="SN126" s="557">
        <f t="shared" ca="1" si="674"/>
        <v>0</v>
      </c>
      <c r="SO126" s="557">
        <f t="shared" ca="1" si="674"/>
        <v>0</v>
      </c>
      <c r="SP126" s="557">
        <f t="shared" ca="1" si="674"/>
        <v>0</v>
      </c>
      <c r="SQ126" s="557">
        <f t="shared" ca="1" si="675"/>
        <v>0</v>
      </c>
      <c r="SR126" s="557">
        <f t="shared" ca="1" si="675"/>
        <v>0</v>
      </c>
      <c r="SS126" s="557">
        <f t="shared" ca="1" si="675"/>
        <v>0</v>
      </c>
      <c r="ST126" s="557">
        <f t="shared" ca="1" si="675"/>
        <v>0</v>
      </c>
      <c r="SU126" s="557">
        <f t="shared" ca="1" si="675"/>
        <v>0</v>
      </c>
      <c r="SV126" s="557">
        <f t="shared" ca="1" si="675"/>
        <v>0</v>
      </c>
      <c r="SW126" s="557">
        <f t="shared" ca="1" si="675"/>
        <v>0</v>
      </c>
      <c r="SX126" s="557">
        <f t="shared" ca="1" si="675"/>
        <v>0</v>
      </c>
      <c r="SY126" s="557">
        <f t="shared" ca="1" si="675"/>
        <v>0</v>
      </c>
      <c r="SZ126" s="557">
        <f t="shared" ca="1" si="675"/>
        <v>0</v>
      </c>
      <c r="TA126" s="557">
        <f t="shared" ca="1" si="676"/>
        <v>0</v>
      </c>
      <c r="TB126" s="557">
        <f t="shared" ca="1" si="676"/>
        <v>0</v>
      </c>
      <c r="TC126" s="557">
        <f t="shared" ca="1" si="676"/>
        <v>0</v>
      </c>
      <c r="TD126" s="557">
        <f t="shared" ca="1" si="676"/>
        <v>0</v>
      </c>
      <c r="TE126" s="557">
        <f t="shared" ca="1" si="676"/>
        <v>0</v>
      </c>
      <c r="TF126" s="557">
        <f t="shared" ca="1" si="676"/>
        <v>0</v>
      </c>
      <c r="TG126" s="557">
        <f t="shared" ca="1" si="676"/>
        <v>0</v>
      </c>
      <c r="TH126" s="557">
        <f t="shared" ca="1" si="676"/>
        <v>0</v>
      </c>
      <c r="TI126" s="557">
        <f t="shared" ca="1" si="676"/>
        <v>0</v>
      </c>
      <c r="TJ126" s="557">
        <f t="shared" ca="1" si="676"/>
        <v>0</v>
      </c>
      <c r="TK126" s="557">
        <f t="shared" ca="1" si="677"/>
        <v>0</v>
      </c>
      <c r="TL126" s="557">
        <f t="shared" ca="1" si="677"/>
        <v>0</v>
      </c>
      <c r="TM126" s="557">
        <f t="shared" ca="1" si="677"/>
        <v>0</v>
      </c>
      <c r="TN126" s="557">
        <f t="shared" ca="1" si="677"/>
        <v>0</v>
      </c>
      <c r="TO126" s="557">
        <f t="shared" ca="1" si="677"/>
        <v>0</v>
      </c>
      <c r="TP126" s="557">
        <f t="shared" ca="1" si="677"/>
        <v>0</v>
      </c>
      <c r="TQ126" s="557">
        <f t="shared" ca="1" si="677"/>
        <v>0</v>
      </c>
      <c r="TR126" s="557">
        <f t="shared" ca="1" si="677"/>
        <v>0</v>
      </c>
      <c r="TS126" s="557">
        <f t="shared" ca="1" si="677"/>
        <v>0</v>
      </c>
      <c r="TT126" s="557">
        <f t="shared" ca="1" si="677"/>
        <v>0</v>
      </c>
      <c r="TU126" s="557">
        <f t="shared" ca="1" si="678"/>
        <v>0</v>
      </c>
      <c r="TV126" s="557">
        <f t="shared" ca="1" si="678"/>
        <v>0</v>
      </c>
      <c r="TW126" s="557">
        <f t="shared" ca="1" si="678"/>
        <v>0</v>
      </c>
      <c r="TX126" s="557">
        <f t="shared" ca="1" si="678"/>
        <v>0</v>
      </c>
      <c r="TY126" s="557">
        <f t="shared" ca="1" si="678"/>
        <v>0</v>
      </c>
      <c r="TZ126" s="557">
        <f t="shared" ca="1" si="678"/>
        <v>0</v>
      </c>
      <c r="UA126" s="557">
        <f t="shared" ca="1" si="678"/>
        <v>0</v>
      </c>
      <c r="UB126" s="557">
        <f t="shared" ca="1" si="678"/>
        <v>0</v>
      </c>
      <c r="UC126" s="557">
        <f t="shared" ca="1" si="678"/>
        <v>0</v>
      </c>
      <c r="UD126" s="557">
        <f t="shared" ca="1" si="678"/>
        <v>0</v>
      </c>
      <c r="UE126" s="557">
        <f t="shared" ca="1" si="679"/>
        <v>0</v>
      </c>
      <c r="UF126" s="557">
        <f t="shared" ca="1" si="679"/>
        <v>0</v>
      </c>
      <c r="UG126" s="557">
        <f t="shared" ca="1" si="679"/>
        <v>0</v>
      </c>
      <c r="UH126" s="557">
        <f t="shared" ca="1" si="679"/>
        <v>0</v>
      </c>
      <c r="UI126" s="557">
        <f t="shared" ca="1" si="679"/>
        <v>0</v>
      </c>
      <c r="UJ126" s="557">
        <f t="shared" ca="1" si="679"/>
        <v>0</v>
      </c>
      <c r="UK126" s="557">
        <f t="shared" ca="1" si="679"/>
        <v>0</v>
      </c>
      <c r="UL126" s="557">
        <f t="shared" ca="1" si="679"/>
        <v>0</v>
      </c>
      <c r="UM126" s="557">
        <f t="shared" ca="1" si="679"/>
        <v>0</v>
      </c>
      <c r="UN126" s="557">
        <f t="shared" ca="1" si="679"/>
        <v>0</v>
      </c>
      <c r="UO126" s="557">
        <f t="shared" ca="1" si="680"/>
        <v>0</v>
      </c>
      <c r="UP126" s="557">
        <f t="shared" ca="1" si="680"/>
        <v>0</v>
      </c>
      <c r="UQ126" s="557">
        <f t="shared" ca="1" si="680"/>
        <v>0</v>
      </c>
      <c r="UR126" s="557">
        <f t="shared" ca="1" si="680"/>
        <v>0</v>
      </c>
      <c r="US126" s="557">
        <f t="shared" ca="1" si="680"/>
        <v>0</v>
      </c>
      <c r="UT126" s="557">
        <f t="shared" ca="1" si="680"/>
        <v>0</v>
      </c>
      <c r="UU126" s="557">
        <f t="shared" ca="1" si="680"/>
        <v>0</v>
      </c>
      <c r="UV126" s="557">
        <f t="shared" ca="1" si="680"/>
        <v>0</v>
      </c>
      <c r="UW126" s="557">
        <f t="shared" ca="1" si="680"/>
        <v>0</v>
      </c>
      <c r="UX126" s="557">
        <f t="shared" ca="1" si="680"/>
        <v>0</v>
      </c>
      <c r="UY126" s="557">
        <f t="shared" ca="1" si="681"/>
        <v>0</v>
      </c>
      <c r="UZ126" s="557">
        <f t="shared" ca="1" si="681"/>
        <v>0</v>
      </c>
      <c r="VA126" s="557">
        <f t="shared" ca="1" si="681"/>
        <v>0</v>
      </c>
      <c r="VB126" s="557">
        <f t="shared" ca="1" si="681"/>
        <v>0</v>
      </c>
      <c r="VC126" s="557">
        <f t="shared" ca="1" si="681"/>
        <v>0</v>
      </c>
      <c r="VD126" s="557">
        <f t="shared" ca="1" si="681"/>
        <v>0</v>
      </c>
      <c r="VE126" s="557">
        <f t="shared" ca="1" si="681"/>
        <v>0</v>
      </c>
      <c r="VF126" s="557">
        <f t="shared" ca="1" si="681"/>
        <v>0</v>
      </c>
      <c r="VG126" s="557">
        <f t="shared" ca="1" si="681"/>
        <v>0</v>
      </c>
      <c r="VH126" s="557">
        <f t="shared" ca="1" si="681"/>
        <v>0</v>
      </c>
      <c r="VI126" s="557">
        <f t="shared" ca="1" si="681"/>
        <v>0</v>
      </c>
      <c r="VJ126" s="189">
        <f t="shared" ca="1" si="682"/>
        <v>0</v>
      </c>
      <c r="VK126" s="189">
        <f t="shared" ca="1" si="682"/>
        <v>0</v>
      </c>
      <c r="VL126" s="189">
        <f t="shared" ca="1" si="682"/>
        <v>0</v>
      </c>
      <c r="VM126" s="189">
        <f t="shared" ca="1" si="682"/>
        <v>0</v>
      </c>
      <c r="VN126" s="189">
        <f t="shared" ca="1" si="682"/>
        <v>0</v>
      </c>
      <c r="VO126" s="230">
        <f t="shared" ca="1" si="683"/>
        <v>0</v>
      </c>
      <c r="VP126" s="189">
        <f t="shared" ca="1" si="684"/>
        <v>0</v>
      </c>
      <c r="VQ126" s="189">
        <f t="shared" ca="1" si="684"/>
        <v>0</v>
      </c>
      <c r="VR126" s="189">
        <f t="shared" ca="1" si="684"/>
        <v>0</v>
      </c>
      <c r="VS126" s="189">
        <f t="shared" ca="1" si="684"/>
        <v>0</v>
      </c>
      <c r="VT126" s="189">
        <f t="shared" ca="1" si="684"/>
        <v>0</v>
      </c>
      <c r="VU126" s="230">
        <f t="shared" ca="1" si="685"/>
        <v>0</v>
      </c>
      <c r="VV126" s="231">
        <f t="shared" ca="1" si="686"/>
        <v>0</v>
      </c>
      <c r="VW126" s="231">
        <f t="shared" ca="1" si="686"/>
        <v>0</v>
      </c>
      <c r="VX126" s="231">
        <f t="shared" ca="1" si="686"/>
        <v>0</v>
      </c>
      <c r="VY126" s="231">
        <f t="shared" ca="1" si="686"/>
        <v>0</v>
      </c>
      <c r="VZ126" s="544">
        <f t="shared" ca="1" si="687"/>
        <v>0</v>
      </c>
      <c r="WA126" s="231">
        <f t="shared" ca="1" si="688"/>
        <v>0</v>
      </c>
      <c r="WB126" s="231">
        <f t="shared" ca="1" si="688"/>
        <v>0</v>
      </c>
      <c r="WC126" s="231">
        <f t="shared" ca="1" si="688"/>
        <v>0</v>
      </c>
      <c r="WD126" s="231">
        <f t="shared" ca="1" si="688"/>
        <v>0</v>
      </c>
      <c r="WE126" s="544">
        <f t="shared" ca="1" si="689"/>
        <v>0</v>
      </c>
      <c r="WF126" s="544">
        <f t="shared" ca="1" si="689"/>
        <v>0</v>
      </c>
      <c r="WG126" s="544">
        <f t="shared" ca="1" si="689"/>
        <v>0</v>
      </c>
      <c r="WH126" s="544">
        <f t="shared" ca="1" si="689"/>
        <v>0</v>
      </c>
      <c r="WI126" s="544">
        <f t="shared" ca="1" si="689"/>
        <v>0</v>
      </c>
      <c r="WJ126" s="544">
        <f t="shared" ca="1" si="689"/>
        <v>0</v>
      </c>
      <c r="WK126" s="544">
        <f t="shared" ca="1" si="689"/>
        <v>0</v>
      </c>
      <c r="WL126" s="535" cm="1">
        <f t="array" aca="1" ref="WL126" ca="1">INDEX(WL$13:WL125,$B126+1,1)</f>
        <v>0</v>
      </c>
      <c r="WM126" s="411">
        <f t="shared" ca="1" si="690"/>
        <v>19</v>
      </c>
      <c r="WN126" s="18"/>
      <c r="WO126" s="535" cm="1">
        <f t="array" aca="1" ref="WO126" ca="1">INDEX(WO$13:WO125,$B126+1,1)</f>
        <v>0</v>
      </c>
      <c r="WP126" s="411">
        <f t="shared" si="691"/>
        <v>0</v>
      </c>
      <c r="WQ126" s="535" cm="1">
        <f t="array" aca="1" ref="WQ126" ca="1">INDEX(WQ$13:WQ125,$B126+1,1)</f>
        <v>0</v>
      </c>
      <c r="WR126" s="535" t="str" cm="1">
        <f t="array" aca="1" ref="WR126" ca="1">INDEX(WR$13:WR125,$B126+1,1)</f>
        <v>-</v>
      </c>
      <c r="WS126" s="535" t="str" cm="1">
        <f t="array" aca="1" ref="WS126" ca="1">INDEX(WS$13:WS125,$B126+1,1)</f>
        <v>-</v>
      </c>
      <c r="WT126" s="535" t="str" cm="1">
        <f t="array" aca="1" ref="WT126" ca="1">INDEX(WT$13:WT125,$B126+1,1)</f>
        <v>-</v>
      </c>
      <c r="WU126" s="535" t="str" cm="1">
        <f t="array" aca="1" ref="WU126" ca="1">INDEX(WU$13:WU125,$B126+1,1)</f>
        <v>-</v>
      </c>
      <c r="WV126" s="535" t="str" cm="1">
        <f t="array" aca="1" ref="WV126" ca="1">INDEX(WV$13:WV125,$B126+1,1)</f>
        <v>-</v>
      </c>
      <c r="WW126" s="535" t="str" cm="1">
        <f t="array" aca="1" ref="WW126" ca="1">INDEX(WW$13:WW125,$B126+1,1)</f>
        <v>-</v>
      </c>
      <c r="WX126" s="535" t="str" cm="1">
        <f t="array" aca="1" ref="WX126" ca="1">INDEX(WX$13:WX125,$B126+1,1)</f>
        <v>-</v>
      </c>
      <c r="WY126" s="535" t="str" cm="1">
        <f t="array" aca="1" ref="WY126" ca="1">INDEX(WY$13:WY125,$B126+1,1)</f>
        <v>-</v>
      </c>
      <c r="WZ126" s="535" t="str" cm="1">
        <f t="array" aca="1" ref="WZ126" ca="1">INDEX(WZ$13:WZ125,$B126+1,1)</f>
        <v>-</v>
      </c>
      <c r="XA126" s="535" t="str" cm="1">
        <f t="array" aca="1" ref="XA126" ca="1">INDEX(XA$13:XA125,$B126+1,1)</f>
        <v>-</v>
      </c>
      <c r="XB126" s="535" t="str" cm="1">
        <f t="array" aca="1" ref="XB126" ca="1">INDEX(XB$13:XB125,$B126+1,1)</f>
        <v>-</v>
      </c>
      <c r="XC126" s="535" t="str" cm="1">
        <f t="array" aca="1" ref="XC126" ca="1">INDEX(XC$13:XC125,$B126+1,1)</f>
        <v>-</v>
      </c>
      <c r="XD126" s="535" t="str" cm="1">
        <f t="array" aca="1" ref="XD126" ca="1">INDEX(XD$13:XD125,$B126+1,1)</f>
        <v>-</v>
      </c>
      <c r="XE126" s="535" t="str" cm="1">
        <f t="array" aca="1" ref="XE126" ca="1">INDEX(XE$13:XE125,$B126+1,1)</f>
        <v>-</v>
      </c>
      <c r="XF126" s="535" t="str" cm="1">
        <f t="array" aca="1" ref="XF126" ca="1">INDEX(XF$13:XF125,$B126+1,1)</f>
        <v>-</v>
      </c>
      <c r="XG126" s="535" t="str" cm="1">
        <f t="array" aca="1" ref="XG126" ca="1">INDEX(XG$13:XG125,$B126+1,1)</f>
        <v>-</v>
      </c>
      <c r="XH126" s="18"/>
      <c r="XI126" s="411" t="b">
        <f t="shared" ca="1" si="692"/>
        <v>0</v>
      </c>
      <c r="XJ126" s="411" t="str">
        <f t="shared" ca="1" si="693"/>
        <v>-</v>
      </c>
      <c r="XK126" s="535" t="str" cm="1">
        <f t="array" aca="1" ref="XK126" ca="1">INDEX(XK$13:XK125,$B126+1,1)</f>
        <v>-</v>
      </c>
      <c r="XL126" s="535" t="str" cm="1">
        <f t="array" aca="1" ref="XL126" ca="1">INDEX(XL$13:XL125,$B126+1,1)</f>
        <v>-</v>
      </c>
      <c r="XM126" s="535" t="str" cm="1">
        <f t="array" aca="1" ref="XM126" ca="1">INDEX(XM$13:XM125,$B126+1,1)</f>
        <v>-</v>
      </c>
      <c r="XN126" s="545" cm="1">
        <f t="array" aca="1" ref="XN126" ca="1">INDEX(i.AgeJ,$AD126,1)</f>
        <v>49</v>
      </c>
      <c r="XO126" s="535" t="str" cm="1">
        <f t="array" aca="1" ref="XO126" ca="1">INDEX(XO$13:XO125,$B126+1,1)</f>
        <v>-</v>
      </c>
      <c r="XP126" s="411" t="str">
        <f t="shared" ca="1" si="694"/>
        <v>-</v>
      </c>
      <c r="XQ126" s="411" t="str">
        <f t="shared" ca="1" si="694"/>
        <v>-</v>
      </c>
      <c r="XR126" s="535" t="str" cm="1">
        <f t="array" aca="1" ref="XR126" ca="1">INDEX(XR$13:XR125,$B126+1,1)</f>
        <v>-</v>
      </c>
      <c r="XS126" s="535" t="str" cm="1">
        <f t="array" aca="1" ref="XS126" ca="1">INDEX(XS$13:XS125,$B126+1,1)</f>
        <v>-</v>
      </c>
      <c r="XT126" s="535" t="str" cm="1">
        <f t="array" aca="1" ref="XT126" ca="1">INDEX(XT$13:XT125,$B126+1,1)</f>
        <v>-</v>
      </c>
      <c r="XU126" s="535" t="str" cm="1">
        <f t="array" aca="1" ref="XU126" ca="1">INDEX(XU$13:XU125,$B126+1,1)</f>
        <v>-</v>
      </c>
      <c r="XV126" s="535" t="str" cm="1">
        <f t="array" aca="1" ref="XV126" ca="1">INDEX(XV$13:XV125,$B126+1,1)</f>
        <v>-</v>
      </c>
      <c r="XW126" s="535" t="b" cm="1">
        <f t="array" aca="1" ref="XW126" ca="1">INDEX(XW$13:XW125,$B126+1,1)</f>
        <v>1</v>
      </c>
      <c r="XX126" s="535" t="str" cm="1">
        <f t="array" aca="1" ref="XX126" ca="1">INDEX(XX$13:XX125,$B126+1,1)</f>
        <v>-</v>
      </c>
      <c r="XY126" s="535" cm="1">
        <f t="array" aca="1" ref="XY126" ca="1">INDEX(XY$13:XY125,$B126+1,1)</f>
        <v>0</v>
      </c>
      <c r="XZ126" s="535" cm="1">
        <f t="array" aca="1" ref="XZ126" ca="1">INDEX(XZ$13:XZ125,$B126+1,1)</f>
        <v>0</v>
      </c>
      <c r="YA126" s="535" cm="1">
        <f t="array" aca="1" ref="YA126" ca="1">INDEX(YA$13:YA125,$B126+1,1)</f>
        <v>0</v>
      </c>
      <c r="YB126" s="18"/>
      <c r="YC126" s="411">
        <f t="shared" si="695"/>
        <v>50</v>
      </c>
      <c r="YD126" s="411">
        <f t="shared" si="695"/>
        <v>50</v>
      </c>
      <c r="YE126" s="411">
        <f t="shared" si="695"/>
        <v>50</v>
      </c>
      <c r="YF126" s="411">
        <f t="shared" si="695"/>
        <v>50</v>
      </c>
      <c r="YG126" s="535" cm="1">
        <f t="array" aca="1" ref="YG126" ca="1">INDEX(YG$13:YG125,$B126+1,1)</f>
        <v>1</v>
      </c>
      <c r="YH126" s="535" cm="1">
        <f t="array" aca="1" ref="YH126" ca="1">INDEX(YH$13:YH125,$B126+1,1)</f>
        <v>1</v>
      </c>
      <c r="YI126" s="535" cm="1">
        <f t="array" aca="1" ref="YI126" ca="1">INDEX(YI$13:YI125,$B126+1,1)</f>
        <v>1</v>
      </c>
      <c r="YJ126" s="535" cm="1">
        <f t="array" aca="1" ref="YJ126" ca="1">INDEX(YJ$13:YJ125,$B126+1,1)</f>
        <v>1</v>
      </c>
      <c r="YK126" s="535" t="str" cm="1">
        <f t="array" aca="1" ref="YK126" ca="1">INDEX(YK$13:YK125,$B126+1,1)</f>
        <v>-</v>
      </c>
      <c r="YL126" s="535" cm="1">
        <f t="array" aca="1" ref="YL126" ca="1">INDEX(YL$13:YL125,$B126+1,1)</f>
        <v>4.8811</v>
      </c>
      <c r="YM126" s="535" t="str" cm="1">
        <f t="array" aca="1" ref="YM126" ca="1">INDEX(YM$13:YM125,$B126+1,1)</f>
        <v>-</v>
      </c>
      <c r="YN126" s="535" cm="1">
        <f t="array" aca="1" ref="YN126" ca="1">INDEX(YN$13:YN125,$B126+1,1)</f>
        <v>0</v>
      </c>
      <c r="YO126" s="535" t="str" cm="1">
        <f t="array" aca="1" ref="YO126" ca="1">INDEX(YO$13:YO125,$B126+1,1)</f>
        <v>-</v>
      </c>
      <c r="YP126" s="535" cm="1">
        <f t="array" aca="1" ref="YP126" ca="1">INDEX(YP$13:YP125,$B126+1,1)</f>
        <v>0</v>
      </c>
      <c r="YQ126" s="535" cm="1">
        <f t="array" aca="1" ref="YQ126" ca="1">INDEX(YQ$13:YQ125,$B126+1,1)</f>
        <v>1.3333333333333333</v>
      </c>
      <c r="YR126" s="18"/>
      <c r="YS126" s="535" cm="1">
        <f t="array" aca="1" ref="YS126" ca="1">INDEX(YS$13:YS125,$B126+1,1)</f>
        <v>8500000</v>
      </c>
      <c r="YT126" s="411">
        <f t="shared" ca="1" si="696"/>
        <v>1</v>
      </c>
      <c r="YU126" s="18"/>
      <c r="YV126" s="535" t="str" cm="1">
        <f t="array" aca="1" ref="YV126" ca="1">INDEX(YV$13:YV125,$B126+1,1)</f>
        <v>-</v>
      </c>
      <c r="YW126" s="535" t="str" cm="1">
        <f t="array" aca="1" ref="YW126" ca="1">INDEX(YW$13:YW125,$B126+1,1)</f>
        <v>-</v>
      </c>
      <c r="YX126" s="535" t="str" cm="1">
        <f t="array" aca="1" ref="YX126" ca="1">INDEX(YX$13:YX125,$B126+1,1)</f>
        <v>-</v>
      </c>
      <c r="YY126" s="535" t="str" cm="1">
        <f t="array" aca="1" ref="YY126" ca="1">INDEX(YY$13:YY125,$B126+1,1)</f>
        <v>-</v>
      </c>
      <c r="YZ126" s="535" t="str" cm="1">
        <f t="array" aca="1" ref="YZ126" ca="1">INDEX(YZ$13:YZ125,$B126+1,1)</f>
        <v>-</v>
      </c>
      <c r="ZA126" s="535" t="str" cm="1">
        <f t="array" aca="1" ref="ZA126" ca="1">INDEX(ZA$13:ZA125,$B126+1,1)</f>
        <v>-</v>
      </c>
      <c r="ZB126" s="535" t="str" cm="1">
        <f t="array" aca="1" ref="ZB126" ca="1">INDEX(ZB$13:ZB125,$B126+1,1)</f>
        <v>-</v>
      </c>
      <c r="ZC126" s="535" t="str" cm="1">
        <f t="array" aca="1" ref="ZC126" ca="1">INDEX(ZC$13:ZC125,$B126+1,1)</f>
        <v>-</v>
      </c>
      <c r="ZD126" s="535" t="str" cm="1">
        <f t="array" aca="1" ref="ZD126" ca="1">INDEX(ZD$13:ZD125,$B126+1,1)</f>
        <v>-</v>
      </c>
      <c r="ZE126" s="543">
        <f t="shared" ca="1" si="697"/>
        <v>676</v>
      </c>
      <c r="ZF126" s="543">
        <f t="shared" ca="1" si="697"/>
        <v>710</v>
      </c>
      <c r="ZG126" s="543">
        <f t="shared" ca="1" si="697"/>
        <v>745</v>
      </c>
      <c r="ZH126" s="459">
        <f t="shared" ca="1" si="698"/>
        <v>518</v>
      </c>
      <c r="ZI126" s="459">
        <f t="shared" ca="1" si="698"/>
        <v>553</v>
      </c>
      <c r="ZJ126" s="459">
        <f t="shared" ca="1" si="698"/>
        <v>588</v>
      </c>
      <c r="ZK126" s="459">
        <f t="shared" ca="1" si="699"/>
        <v>434</v>
      </c>
      <c r="ZL126" s="459">
        <f t="shared" ca="1" si="699"/>
        <v>469</v>
      </c>
      <c r="ZM126" s="459">
        <f t="shared" ca="1" si="699"/>
        <v>504</v>
      </c>
      <c r="ZN126" s="535" t="str" cm="1">
        <f t="array" aca="1" ref="ZN126" ca="1">INDEX(ZN$13:ZN125,$B126+1,1)</f>
        <v>-</v>
      </c>
      <c r="ZO126" s="535" t="str" cm="1">
        <f t="array" aca="1" ref="ZO126" ca="1">INDEX(ZO$13:ZO125,$B126+1,1)</f>
        <v>-</v>
      </c>
      <c r="ZP126" s="535" t="str" cm="1">
        <f t="array" aca="1" ref="ZP126" ca="1">INDEX(ZP$13:ZP125,$B126+1,1)</f>
        <v>-</v>
      </c>
      <c r="ZQ126" s="535" t="str" cm="1">
        <f t="array" aca="1" ref="ZQ126" ca="1">INDEX(ZQ$13:ZQ125,$B126+1,1)</f>
        <v>-</v>
      </c>
      <c r="ZR126" s="535" t="str" cm="1">
        <f t="array" aca="1" ref="ZR126" ca="1">INDEX(ZR$13:ZR125,$B126+1,1)</f>
        <v>-</v>
      </c>
      <c r="ZS126" s="535" t="str" cm="1">
        <f t="array" aca="1" ref="ZS126" ca="1">INDEX(ZS$13:ZS125,$B126+1,1)</f>
        <v>-</v>
      </c>
      <c r="ZT126" s="535" t="str" cm="1">
        <f t="array" aca="1" ref="ZT126" ca="1">INDEX(ZT$13:ZT125,$B126+1,1)</f>
        <v>-</v>
      </c>
      <c r="ZU126" s="535" t="str" cm="1">
        <f t="array" aca="1" ref="ZU126" ca="1">INDEX(ZU$13:ZU125,$B126+1,1)</f>
        <v>-</v>
      </c>
      <c r="ZV126" s="535" t="str" cm="1">
        <f t="array" aca="1" ref="ZV126" ca="1">INDEX(ZV$13:ZV125,$B126+1,1)</f>
        <v>-</v>
      </c>
      <c r="ZW126" s="535" t="str" cm="1">
        <f t="array" aca="1" ref="ZW126" ca="1">INDEX(ZW$13:ZW125,$B126+1,1)</f>
        <v>-</v>
      </c>
      <c r="ZX126" s="535" t="str" cm="1">
        <f t="array" aca="1" ref="ZX126" ca="1">INDEX(ZX$13:ZX125,$B126+1,1)</f>
        <v>-</v>
      </c>
      <c r="ZY126" s="535" t="str" cm="1">
        <f t="array" aca="1" ref="ZY126" ca="1">INDEX(ZY$13:ZY125,$B126+1,1)</f>
        <v>-</v>
      </c>
      <c r="ZZ126" s="535" t="str" cm="1">
        <f t="array" aca="1" ref="ZZ126" ca="1">INDEX(ZZ$13:ZZ125,$B126+1,1)</f>
        <v>-</v>
      </c>
      <c r="AAA126" s="535" t="str" cm="1">
        <f t="array" aca="1" ref="AAA126" ca="1">INDEX(AAA$13:AAA125,$B126+1,1)</f>
        <v>-</v>
      </c>
      <c r="AAB126" s="535" cm="1">
        <f t="array" aca="1" ref="AAB126" ca="1">INDEX(AAB$13:AAB125,$B126+1,1)</f>
        <v>0</v>
      </c>
      <c r="AAC126" s="535" t="str" cm="1">
        <f t="array" aca="1" ref="AAC126" ca="1">INDEX(AAC$13:AAC125,$B126+1,1)</f>
        <v>-</v>
      </c>
      <c r="AAD126" s="535" t="str" cm="1">
        <f t="array" aca="1" ref="AAD126" ca="1">INDEX(AAD$13:AAD125,$B126+1,1)</f>
        <v>-</v>
      </c>
      <c r="AAE126" s="535" t="str" cm="1">
        <f t="array" aca="1" ref="AAE126" ca="1">INDEX(AAE$13:AAE125,$B126+1,1)</f>
        <v>-</v>
      </c>
      <c r="AAF126" s="535" t="str" cm="1">
        <f t="array" aca="1" ref="AAF126" ca="1">INDEX(AAF$13:AAF125,$B126+1,1)</f>
        <v>-</v>
      </c>
      <c r="AAG126" s="535" t="str" cm="1">
        <f t="array" aca="1" ref="AAG126" ca="1">INDEX(AAG$13:AAG125,$B126+1,1)</f>
        <v>-</v>
      </c>
      <c r="AAH126" s="535" cm="1">
        <f t="array" aca="1" ref="AAH126" ca="1">INDEX(AAH$13:AAH125,$B126+1,1)</f>
        <v>0</v>
      </c>
      <c r="AAI126" s="535" t="str" cm="1">
        <f t="array" aca="1" ref="AAI126" ca="1">INDEX(AAI$13:AAI125,$B126+1,1)</f>
        <v>-</v>
      </c>
      <c r="AAJ126" s="535" t="str" cm="1">
        <f t="array" aca="1" ref="AAJ126" ca="1">INDEX(AAJ$13:AAJ125,$B126+1,1)</f>
        <v>-</v>
      </c>
      <c r="AAK126" s="535" t="str" cm="1">
        <f t="array" aca="1" ref="AAK126" ca="1">INDEX(AAK$13:AAK125,$B126+1,1)</f>
        <v>-</v>
      </c>
      <c r="AAL126" s="535" cm="1">
        <f t="array" aca="1" ref="AAL126" ca="1">INDEX(AAL$13:AAL125,$B126+1,1)</f>
        <v>1</v>
      </c>
      <c r="AAM126" s="535" cm="1">
        <f t="array" aca="1" ref="AAM126" ca="1">INDEX(AAM$13:AAM125,$B126+1,1)</f>
        <v>1</v>
      </c>
      <c r="AAN126" s="535" t="str" cm="1">
        <f t="array" aca="1" ref="AAN126" ca="1">INDEX(AAN$13:AAN125,$B126+1,1)</f>
        <v>-</v>
      </c>
      <c r="AAO126" s="535" t="str" cm="1">
        <f t="array" aca="1" ref="AAO126" ca="1">INDEX(AAO$13:AAO125,$B126+1,1)</f>
        <v>-</v>
      </c>
      <c r="AAP126" s="535" t="str" cm="1">
        <f t="array" aca="1" ref="AAP126" ca="1">INDEX(AAP$13:AAP125,$B126+1,1)</f>
        <v>-</v>
      </c>
      <c r="AAQ126" s="535" t="str" cm="1">
        <f t="array" aca="1" ref="AAQ126" ca="1">INDEX(AAQ$13:AAQ125,$B126+1,1)</f>
        <v>-</v>
      </c>
      <c r="AAR126" s="535" t="str" cm="1">
        <f t="array" aca="1" ref="AAR126" ca="1">INDEX(AAR$13:AAR125,$B126+1,1)</f>
        <v>-</v>
      </c>
      <c r="AAS126" s="535" t="str" cm="1">
        <f t="array" aca="1" ref="AAS126" ca="1">INDEX(AAS$13:AAS125,$B126+1,1)</f>
        <v>-</v>
      </c>
      <c r="AAT126" s="535" t="str" cm="1">
        <f t="array" aca="1" ref="AAT126" ca="1">INDEX(AAT$13:AAT125,$B126+1,1)</f>
        <v>-</v>
      </c>
      <c r="AAU126" s="535" t="str" cm="1">
        <f t="array" aca="1" ref="AAU126" ca="1">INDEX(AAU$13:AAU125,$B126+1,1)</f>
        <v>-</v>
      </c>
      <c r="AAV126" s="535" t="str" cm="1">
        <f t="array" aca="1" ref="AAV126" ca="1">INDEX(AAV$13:AAV125,$B126+1,1)</f>
        <v>-</v>
      </c>
      <c r="AAW126" s="535" t="str" cm="1">
        <f t="array" aca="1" ref="AAW126" ca="1">INDEX(AAW$13:AAW125,$B126+1,1)</f>
        <v>-</v>
      </c>
      <c r="AAX126" s="535" t="str" cm="1">
        <f t="array" aca="1" ref="AAX126" ca="1">INDEX(AAX$13:AAX125,$B126+1,1)</f>
        <v>-</v>
      </c>
      <c r="AAY126" s="535" t="str" cm="1">
        <f t="array" aca="1" ref="AAY126" ca="1">INDEX(AAY$13:AAY125,$B126+1,1)</f>
        <v>-</v>
      </c>
      <c r="AAZ126" s="535" t="str" cm="1">
        <f t="array" aca="1" ref="AAZ126" ca="1">INDEX(AAZ$13:AAZ125,$B126+1,1)</f>
        <v>-</v>
      </c>
      <c r="ABA126" s="18"/>
      <c r="ABB126" s="545" t="str">
        <f t="shared" ca="1" si="700"/>
        <v>-</v>
      </c>
      <c r="ABC126" s="545" t="str">
        <f t="shared" ca="1" si="700"/>
        <v>-</v>
      </c>
      <c r="ABD126" s="545" t="str">
        <f t="shared" ca="1" si="700"/>
        <v>-</v>
      </c>
      <c r="ABE126" s="545" t="str">
        <f t="shared" ca="1" si="700"/>
        <v>-</v>
      </c>
      <c r="ABF126" s="545" t="str">
        <f t="shared" ca="1" si="700"/>
        <v>-</v>
      </c>
      <c r="ABG126" s="545" t="str">
        <f t="shared" ca="1" si="700"/>
        <v>-</v>
      </c>
      <c r="ABH126" s="545" t="str">
        <f t="shared" ca="1" si="700"/>
        <v>-</v>
      </c>
      <c r="ABI126" s="545" t="str">
        <f t="shared" ca="1" si="700"/>
        <v>-</v>
      </c>
      <c r="ABJ126" s="545" t="str">
        <f t="shared" ca="1" si="700"/>
        <v>-</v>
      </c>
      <c r="ABK126" s="545" t="b">
        <f t="shared" ca="1" si="700"/>
        <v>1</v>
      </c>
      <c r="ABL126" s="545" t="str">
        <f t="shared" ca="1" si="701"/>
        <v>-</v>
      </c>
      <c r="ABM126" s="545" t="str">
        <f t="shared" ca="1" si="701"/>
        <v>-</v>
      </c>
      <c r="ABN126" s="545" t="str">
        <f t="shared" ca="1" si="701"/>
        <v>-</v>
      </c>
      <c r="ABO126" s="545" t="str">
        <f t="shared" ca="1" si="701"/>
        <v>-</v>
      </c>
      <c r="ABP126" s="545" t="str">
        <f t="shared" ca="1" si="701"/>
        <v>-</v>
      </c>
      <c r="ABQ126" s="545" t="str">
        <f t="shared" ca="1" si="701"/>
        <v>-</v>
      </c>
      <c r="ABR126" s="545" t="str">
        <f t="shared" ca="1" si="701"/>
        <v>-</v>
      </c>
      <c r="ABS126" s="545" t="str">
        <f t="shared" ca="1" si="701"/>
        <v>-</v>
      </c>
      <c r="ABT126" s="545" t="str">
        <f t="shared" ca="1" si="701"/>
        <v>-</v>
      </c>
      <c r="ABU126" s="545" t="str">
        <f t="shared" ca="1" si="701"/>
        <v>-</v>
      </c>
      <c r="ABV126" s="545" t="str">
        <f t="shared" ca="1" si="702"/>
        <v>-</v>
      </c>
      <c r="ABW126" s="545" t="str">
        <f t="shared" ca="1" si="702"/>
        <v>-</v>
      </c>
      <c r="ABX126" s="545" t="str">
        <f t="shared" ca="1" si="702"/>
        <v>-</v>
      </c>
      <c r="ABY126" s="545" t="str">
        <f t="shared" ca="1" si="702"/>
        <v>-</v>
      </c>
      <c r="ABZ126" s="545" t="str">
        <f t="shared" ca="1" si="702"/>
        <v>-</v>
      </c>
      <c r="ACA126" s="545" t="str">
        <f t="shared" ca="1" si="702"/>
        <v>-</v>
      </c>
      <c r="ACB126" s="545" t="str">
        <f t="shared" ca="1" si="702"/>
        <v>-</v>
      </c>
      <c r="ACC126" s="545" t="b">
        <f t="shared" ca="1" si="702"/>
        <v>1</v>
      </c>
      <c r="ACD126" s="545" t="str">
        <f t="shared" ca="1" si="702"/>
        <v>-</v>
      </c>
      <c r="ACE126" s="545" t="str">
        <f t="shared" ca="1" si="702"/>
        <v>-</v>
      </c>
      <c r="ACF126" s="545" t="str">
        <f t="shared" ca="1" si="703"/>
        <v>-</v>
      </c>
      <c r="ACG126" s="545" t="str">
        <f t="shared" ca="1" si="703"/>
        <v>-</v>
      </c>
      <c r="ACH126" s="545" t="str">
        <f t="shared" ca="1" si="703"/>
        <v>-</v>
      </c>
      <c r="ACI126" s="545" t="str">
        <f t="shared" ca="1" si="703"/>
        <v>-</v>
      </c>
      <c r="ACJ126" s="545" t="str">
        <f t="shared" ca="1" si="703"/>
        <v>-</v>
      </c>
      <c r="ACK126" s="545" t="str">
        <f t="shared" ca="1" si="703"/>
        <v>-</v>
      </c>
      <c r="ACL126" s="545" t="str">
        <f t="shared" ca="1" si="703"/>
        <v>-</v>
      </c>
      <c r="ACM126" s="545" t="str">
        <f t="shared" ca="1" si="703"/>
        <v>-</v>
      </c>
      <c r="ACN126" s="545" t="str">
        <f t="shared" ca="1" si="703"/>
        <v>-</v>
      </c>
      <c r="ACO126" s="545" t="str">
        <f t="shared" ca="1" si="703"/>
        <v>-</v>
      </c>
      <c r="ACP126" s="545" t="str">
        <f t="shared" ca="1" si="704"/>
        <v>-</v>
      </c>
      <c r="ACQ126" s="545" t="str">
        <f t="shared" ca="1" si="704"/>
        <v>-</v>
      </c>
      <c r="ACR126" s="545" t="str">
        <f t="shared" ca="1" si="704"/>
        <v>-</v>
      </c>
      <c r="ACS126" s="545" t="str">
        <f t="shared" ca="1" si="704"/>
        <v>-</v>
      </c>
      <c r="ACT126" s="545" t="str">
        <f t="shared" ca="1" si="704"/>
        <v>-</v>
      </c>
      <c r="ACU126" s="545" t="b">
        <f t="shared" ca="1" si="704"/>
        <v>1</v>
      </c>
      <c r="ACV126" s="545" t="str">
        <f t="shared" ca="1" si="704"/>
        <v>-</v>
      </c>
      <c r="ACW126" s="545" t="str">
        <f t="shared" ca="1" si="704"/>
        <v>-</v>
      </c>
      <c r="ACX126" s="545" t="str">
        <f t="shared" ca="1" si="704"/>
        <v>-</v>
      </c>
      <c r="ACY126" s="545" t="str">
        <f t="shared" ca="1" si="704"/>
        <v>-</v>
      </c>
      <c r="ACZ126" s="545" t="str">
        <f t="shared" ca="1" si="705"/>
        <v>-</v>
      </c>
      <c r="ADA126" s="545" t="str">
        <f t="shared" ca="1" si="705"/>
        <v>-</v>
      </c>
      <c r="ADB126" s="545" t="str">
        <f t="shared" ca="1" si="705"/>
        <v>-</v>
      </c>
      <c r="ADC126" s="545" t="str">
        <f t="shared" ca="1" si="705"/>
        <v>-</v>
      </c>
      <c r="ADD126" s="545" t="str">
        <f t="shared" ca="1" si="705"/>
        <v>-</v>
      </c>
      <c r="ADE126" s="545" t="str">
        <f t="shared" ca="1" si="705"/>
        <v>-</v>
      </c>
      <c r="ADF126" s="545" t="str">
        <f t="shared" ca="1" si="705"/>
        <v>-</v>
      </c>
      <c r="ADG126" s="545" t="str">
        <f t="shared" ca="1" si="705"/>
        <v>-</v>
      </c>
      <c r="ADH126" s="545" t="str">
        <f t="shared" ca="1" si="705"/>
        <v>-</v>
      </c>
      <c r="ADI126" s="545" t="str">
        <f t="shared" ca="1" si="705"/>
        <v>-</v>
      </c>
      <c r="ADJ126" s="545" t="str">
        <f t="shared" ca="1" si="706"/>
        <v>-</v>
      </c>
      <c r="ADK126" s="545" t="str">
        <f t="shared" ca="1" si="706"/>
        <v>-</v>
      </c>
      <c r="ADL126" s="545" t="str">
        <f t="shared" ca="1" si="706"/>
        <v>-</v>
      </c>
      <c r="ADM126" s="545" t="b">
        <f t="shared" ca="1" si="706"/>
        <v>1</v>
      </c>
      <c r="ADN126" s="545" t="str">
        <f t="shared" ca="1" si="706"/>
        <v>-</v>
      </c>
      <c r="ADO126" s="545" t="str">
        <f t="shared" ca="1" si="706"/>
        <v>-</v>
      </c>
      <c r="ADP126" s="545" t="str">
        <f t="shared" ca="1" si="706"/>
        <v>-</v>
      </c>
      <c r="ADQ126" s="545" t="str">
        <f t="shared" ca="1" si="706"/>
        <v>-</v>
      </c>
      <c r="ADR126" s="545" t="str">
        <f t="shared" ca="1" si="706"/>
        <v>-</v>
      </c>
      <c r="ADS126" s="545" t="str">
        <f t="shared" ca="1" si="706"/>
        <v>-</v>
      </c>
      <c r="ADT126" s="545" t="str">
        <f t="shared" ca="1" si="707"/>
        <v>-</v>
      </c>
      <c r="ADU126" s="545" t="str">
        <f t="shared" ca="1" si="707"/>
        <v>-</v>
      </c>
      <c r="ADV126" s="545" t="str">
        <f t="shared" ca="1" si="707"/>
        <v>-</v>
      </c>
      <c r="ADW126" s="545" t="str">
        <f t="shared" ca="1" si="707"/>
        <v>-</v>
      </c>
      <c r="ADX126" s="545" t="str">
        <f t="shared" ca="1" si="707"/>
        <v>-</v>
      </c>
      <c r="ADY126" s="545" t="str">
        <f t="shared" ca="1" si="707"/>
        <v>-</v>
      </c>
      <c r="ADZ126" s="545" t="str">
        <f t="shared" ca="1" si="707"/>
        <v>-</v>
      </c>
      <c r="AEA126" s="545" t="str">
        <f t="shared" ca="1" si="707"/>
        <v>-</v>
      </c>
      <c r="AEB126" s="545" t="str">
        <f t="shared" ca="1" si="707"/>
        <v>-</v>
      </c>
      <c r="AEC126" s="545" t="str">
        <f t="shared" ca="1" si="707"/>
        <v>-</v>
      </c>
      <c r="AED126" s="545" t="str">
        <f t="shared" ca="1" si="708"/>
        <v>-</v>
      </c>
      <c r="AEE126" s="545" t="b">
        <f t="shared" ca="1" si="708"/>
        <v>1</v>
      </c>
      <c r="AEF126" s="545" t="str">
        <f t="shared" ca="1" si="708"/>
        <v>-</v>
      </c>
      <c r="AEG126" s="545" t="str">
        <f t="shared" ca="1" si="708"/>
        <v>-</v>
      </c>
      <c r="AEH126" s="545" t="str">
        <f t="shared" ca="1" si="708"/>
        <v>-</v>
      </c>
      <c r="AEI126" s="545" t="str">
        <f t="shared" ca="1" si="708"/>
        <v>-</v>
      </c>
      <c r="AEJ126" s="545" t="str">
        <f t="shared" ca="1" si="708"/>
        <v>-</v>
      </c>
      <c r="AEK126" s="545" t="str">
        <f t="shared" ca="1" si="708"/>
        <v>-</v>
      </c>
      <c r="AEL126" s="545" t="str">
        <f t="shared" ca="1" si="708"/>
        <v>-</v>
      </c>
      <c r="AEM126" s="545" t="str">
        <f t="shared" ca="1" si="708"/>
        <v>-</v>
      </c>
      <c r="AEN126" s="535" cm="1">
        <f t="array" aca="1" ref="AEN126" ca="1">INDEX(AEN$13:AEN125,$B126+1,1)</f>
        <v>0</v>
      </c>
      <c r="AEO126" s="483">
        <v>0</v>
      </c>
    </row>
    <row r="127" spans="1:821" outlineLevel="2">
      <c r="A127" s="18">
        <f t="shared" si="589"/>
        <v>114</v>
      </c>
      <c r="B127" s="191">
        <f t="shared" ca="1" si="713"/>
        <v>104</v>
      </c>
      <c r="C127" s="458">
        <f t="shared" ca="1" si="591"/>
        <v>3200</v>
      </c>
      <c r="D127" s="119" t="str">
        <f t="shared" ca="1" si="592"/>
        <v>GSW</v>
      </c>
      <c r="E127" t="b">
        <v>1</v>
      </c>
      <c r="F127" t="b">
        <v>0</v>
      </c>
      <c r="G127" t="b">
        <f t="shared" si="593"/>
        <v>1</v>
      </c>
      <c r="H127" s="191">
        <f t="shared" ca="1" si="711"/>
        <v>10</v>
      </c>
      <c r="I127" s="535" cm="1">
        <f t="array" aca="1" ref="I127" ca="1">INDEX(I$13:I126,$B127+1,1)</f>
        <v>1</v>
      </c>
      <c r="J127" s="535" cm="1">
        <f t="array" aca="1" ref="J127" ca="1">INDEX(J$13:J126,$B127+1,1)</f>
        <v>0</v>
      </c>
      <c r="K127" s="535" cm="1">
        <f t="array" aca="1" ref="K127" ca="1">INDEX(K$13:K126,$B127+1,1)</f>
        <v>1</v>
      </c>
      <c r="L127" s="535" cm="1">
        <f t="array" aca="1" ref="L127" ca="1">INDEX(L$13:L126,$B127+1,1)</f>
        <v>2</v>
      </c>
      <c r="M127" s="535" cm="1">
        <f t="array" aca="1" ref="M127" ca="1">INDEX(M$13:M126,$B127+1,1)</f>
        <v>0</v>
      </c>
      <c r="N127" s="230">
        <f t="shared" ca="1" si="594"/>
        <v>2</v>
      </c>
      <c r="O127" s="230">
        <f t="shared" ca="1" si="594"/>
        <v>16</v>
      </c>
      <c r="P127" s="230">
        <f t="shared" ca="1" si="594"/>
        <v>2</v>
      </c>
      <c r="Q127" s="230">
        <f t="shared" ca="1" si="594"/>
        <v>3</v>
      </c>
      <c r="R127" s="230">
        <f t="shared" ca="1" si="594"/>
        <v>3</v>
      </c>
      <c r="S127" s="230">
        <f t="shared" ca="1" si="594"/>
        <v>3</v>
      </c>
      <c r="T127" s="411">
        <f t="shared" ca="1" si="595"/>
        <v>4</v>
      </c>
      <c r="U127" s="411">
        <f t="shared" ca="1" si="595"/>
        <v>3</v>
      </c>
      <c r="V127" s="411">
        <f t="shared" ca="1" si="595"/>
        <v>1</v>
      </c>
      <c r="W127" s="777" t="b">
        <f t="shared" ca="1" si="596"/>
        <v>0</v>
      </c>
      <c r="X127" s="777" t="b">
        <f t="shared" ca="1" si="596"/>
        <v>1</v>
      </c>
      <c r="Y127" s="777" t="b">
        <f t="shared" ca="1" si="596"/>
        <v>0</v>
      </c>
      <c r="Z127" s="796" t="b" cm="1">
        <f t="array" aca="1" ref="Z127" ca="1">INDEX(Z$13:Z126,$B127+1,1)</f>
        <v>0</v>
      </c>
      <c r="AA127" s="411">
        <f t="shared" ca="1" si="597"/>
        <v>3</v>
      </c>
      <c r="AB127" s="411">
        <f t="shared" ca="1" si="598"/>
        <v>3</v>
      </c>
      <c r="AC127" s="230">
        <f t="shared" ca="1" si="714"/>
        <v>3</v>
      </c>
      <c r="AD127" s="230">
        <f t="shared" ca="1" si="714"/>
        <v>5</v>
      </c>
      <c r="AE127" s="230">
        <f t="shared" ca="1" si="714"/>
        <v>4</v>
      </c>
      <c r="AF127" s="230">
        <f t="shared" ca="1" si="714"/>
        <v>4</v>
      </c>
      <c r="AG127" s="230">
        <f t="shared" ca="1" si="714"/>
        <v>2</v>
      </c>
      <c r="AH127" s="230">
        <f t="shared" ca="1" si="714"/>
        <v>2</v>
      </c>
      <c r="AI127" s="87">
        <f t="shared" ca="1" si="715"/>
        <v>3</v>
      </c>
      <c r="AJ127" s="87">
        <f ca="1">INDEX(CHOOSE($N127,DataAutumn!i.AdultDrys,DataWinter!i.AdultDrys,DataSpring!i.AdultDrys),1,$T127)</f>
        <v>3</v>
      </c>
      <c r="AK127" s="230">
        <f t="shared" ca="1" si="600"/>
        <v>2</v>
      </c>
      <c r="AL127" s="535" cm="1">
        <f t="array" aca="1" ref="AL127" ca="1">INDEX(AL$13:AL126,$B127+1,1)</f>
        <v>0</v>
      </c>
      <c r="AM127" s="535" cm="1">
        <f t="array" aca="1" ref="AM127" ca="1">INDEX(AM$13:AM126,$B127+1,1)</f>
        <v>2</v>
      </c>
      <c r="AN127" s="230">
        <f t="shared" ca="1" si="601"/>
        <v>0</v>
      </c>
      <c r="AO127" s="230">
        <f t="shared" ca="1" si="601"/>
        <v>0</v>
      </c>
      <c r="AP127" s="230">
        <f t="shared" ca="1" si="601"/>
        <v>0</v>
      </c>
      <c r="AQ127" s="111"/>
      <c r="AR127" s="111"/>
      <c r="AS127" s="230">
        <f t="shared" ca="1" si="602"/>
        <v>0</v>
      </c>
      <c r="AT127" s="230">
        <f t="shared" ca="1" si="602"/>
        <v>0</v>
      </c>
      <c r="AU127" s="111"/>
      <c r="AV127" s="111"/>
      <c r="AW127" s="111"/>
      <c r="AX127" s="111"/>
      <c r="AY127" s="111"/>
      <c r="AZ127" s="111"/>
      <c r="BA127" s="312" t="str">
        <f t="shared" ca="1" si="603"/>
        <v>EVTemplate 00010 SE GSW Past     Mat     TOLWin Scan2 GFS RR-19% GP135% WP125% MP140% EL075% Age276 FlkSt_Lmb_-5- LWJ4 LWCJ4 LWCP2 LW2tth2 Emptys_Sell   Mdn0 Adult0 (PT_F33N11L11)</v>
      </c>
      <c r="BB127" s="8" t="str">
        <f ca="1">IF(COUNTIF($BA$13:$BA127,$BA127)=1,"-","Dup")</f>
        <v>-</v>
      </c>
      <c r="BC127" s="18"/>
      <c r="BD127" s="535" t="str" cm="1">
        <f t="array" aca="1" ref="BD127" ca="1">INDEX(BD$13:BD126,$B127+1,1)</f>
        <v>-</v>
      </c>
      <c r="BE127" s="535" t="str" cm="1">
        <f t="array" aca="1" ref="BE127" ca="1">INDEX(BE$13:BE126,$B127+1,1)</f>
        <v>-</v>
      </c>
      <c r="BF127" s="535" t="str" cm="1">
        <f t="array" aca="1" ref="BF127" ca="1">INDEX(BF$13:BF126,$B127+1,1)</f>
        <v>-</v>
      </c>
      <c r="BG127" s="535" t="str" cm="1">
        <f t="array" aca="1" ref="BG127" ca="1">INDEX(BG$13:BG126,$B127+1,1)</f>
        <v>-</v>
      </c>
      <c r="BH127" s="535" t="str" cm="1">
        <f t="array" aca="1" ref="BH127" ca="1">INDEX(BH$13:BH126,$B127+1,1)</f>
        <v>-</v>
      </c>
      <c r="BI127" s="535" t="str" cm="1">
        <f t="array" aca="1" ref="BI127" ca="1">INDEX(BI$13:BI126,$B127+1,1)</f>
        <v>-</v>
      </c>
      <c r="BJ127" s="535" t="str" cm="1">
        <f t="array" aca="1" ref="BJ127" ca="1">INDEX(BJ$13:BJ126,$B127+1,1)</f>
        <v>-</v>
      </c>
      <c r="BK127" s="535" t="str" cm="1">
        <f t="array" aca="1" ref="BK127" ca="1">INDEX(BK$13:BK126,$B127+1,1)</f>
        <v>-</v>
      </c>
      <c r="BL127" s="535" t="str" cm="1">
        <f t="array" aca="1" ref="BL127" ca="1">INDEX(BL$13:BL126,$B127+1,1)</f>
        <v>-</v>
      </c>
      <c r="BM127" s="18"/>
      <c r="BN127" s="411" t="b">
        <f t="shared" ca="1" si="604"/>
        <v>1</v>
      </c>
      <c r="BO127" s="411" t="str">
        <f t="shared" ca="1" si="604"/>
        <v>-</v>
      </c>
      <c r="BP127" s="411" t="b">
        <f t="shared" ca="1" si="604"/>
        <v>0</v>
      </c>
      <c r="BQ127" s="411" t="str">
        <f t="shared" ca="1" si="604"/>
        <v>-</v>
      </c>
      <c r="BR127" s="411" t="str">
        <f t="shared" ca="1" si="604"/>
        <v>-</v>
      </c>
      <c r="BS127" s="411" t="str">
        <f t="shared" ca="1" si="604"/>
        <v>-</v>
      </c>
      <c r="BT127" s="411" t="str">
        <f t="shared" ca="1" si="604"/>
        <v>-</v>
      </c>
      <c r="BU127" s="411" t="str">
        <f t="shared" ca="1" si="604"/>
        <v>-</v>
      </c>
      <c r="BV127" s="411" t="str">
        <f t="shared" ca="1" si="604"/>
        <v>-</v>
      </c>
      <c r="BW127" s="411" t="str">
        <f t="shared" ca="1" si="604"/>
        <v>-</v>
      </c>
      <c r="BX127" s="411" t="str">
        <f t="shared" ca="1" si="604"/>
        <v>-</v>
      </c>
      <c r="BY127" s="411" t="str">
        <f t="shared" ca="1" si="604"/>
        <v>-</v>
      </c>
      <c r="BZ127" s="411" t="b">
        <f t="shared" ca="1" si="604"/>
        <v>0</v>
      </c>
      <c r="CA127" s="87">
        <f t="shared" ca="1" si="604"/>
        <v>0</v>
      </c>
      <c r="CB127" s="535" t="str" cm="1">
        <f t="array" aca="1" ref="CB127" ca="1">INDEX(CB$13:CB126,$B127+1,1)</f>
        <v>-</v>
      </c>
      <c r="CC127" s="535" t="str" cm="1">
        <f t="array" aca="1" ref="CC127" ca="1">INDEX(CC$13:CC126,$B127+1,1)</f>
        <v>-</v>
      </c>
      <c r="CD127" s="535" t="str" cm="1">
        <f t="array" aca="1" ref="CD127" ca="1">INDEX(CD$13:CD126,$B127+1,1)</f>
        <v>-</v>
      </c>
      <c r="CE127" s="535" t="b" cm="1">
        <f t="array" aca="1" ref="CE127" ca="1">INDEX(CE$13:CE126,$B127+1,1)</f>
        <v>1</v>
      </c>
      <c r="CF127" s="18"/>
      <c r="CG127" s="535" t="str" cm="1">
        <f t="array" aca="1" ref="CG127" ca="1">INDEX(CG$13:CG126,$B127+1,1)</f>
        <v>-</v>
      </c>
      <c r="CH127" s="411">
        <f t="shared" ca="1" si="605"/>
        <v>1</v>
      </c>
      <c r="CI127" s="411">
        <f t="shared" ca="1" si="606"/>
        <v>1</v>
      </c>
      <c r="CJ127" s="411">
        <f t="shared" ca="1" si="606"/>
        <v>1</v>
      </c>
      <c r="CK127" s="535" t="str" cm="1">
        <f t="array" aca="1" ref="CK127" ca="1">INDEX(CK$13:CK126,$B127+1,1)</f>
        <v>-</v>
      </c>
      <c r="CL127" s="535" t="str" cm="1">
        <f t="array" aca="1" ref="CL127" ca="1">INDEX(CL$13:CL126,$B127+1,1)</f>
        <v>-</v>
      </c>
      <c r="CM127" s="535" t="str" cm="1">
        <f t="array" aca="1" ref="CM127" ca="1">INDEX(CM$13:CM126,$B127+1,1)</f>
        <v>-</v>
      </c>
      <c r="CN127" s="411">
        <f t="shared" ca="1" si="607"/>
        <v>1</v>
      </c>
      <c r="CO127" s="411">
        <f t="shared" ca="1" si="608"/>
        <v>1</v>
      </c>
      <c r="CP127" s="411">
        <f t="shared" ca="1" si="608"/>
        <v>1</v>
      </c>
      <c r="CQ127" s="535" t="str" cm="1">
        <f t="array" aca="1" ref="CQ127" ca="1">INDEX(CQ$13:CQ126,$B127+1,1)</f>
        <v>-</v>
      </c>
      <c r="CR127" s="411">
        <f t="shared" ca="1" si="609"/>
        <v>1</v>
      </c>
      <c r="CS127" s="411">
        <f t="shared" ca="1" si="610"/>
        <v>1</v>
      </c>
      <c r="CT127" s="535" t="str" cm="1">
        <f t="array" aca="1" ref="CT127" ca="1">INDEX(CT$13:CT126,$B127+1,1)</f>
        <v>-</v>
      </c>
      <c r="CU127" s="535" t="str" cm="1">
        <f t="array" aca="1" ref="CU127" ca="1">INDEX(CU$13:CU126,$B127+1,1)</f>
        <v>-</v>
      </c>
      <c r="CV127" s="411">
        <f t="shared" ca="1" si="611"/>
        <v>1</v>
      </c>
      <c r="CW127" s="535" t="str" cm="1">
        <f t="array" aca="1" ref="CW127" ca="1">INDEX(CW$13:CW126,$B127+1,1)</f>
        <v>-</v>
      </c>
      <c r="CX127" s="411">
        <f t="shared" ca="1" si="612"/>
        <v>1</v>
      </c>
      <c r="CY127" s="411">
        <f t="shared" ca="1" si="613"/>
        <v>1</v>
      </c>
      <c r="CZ127" s="411">
        <f t="shared" ca="1" si="613"/>
        <v>1</v>
      </c>
      <c r="DA127" s="535" cm="1">
        <f t="array" aca="1" ref="DA127" ca="1">INDEX(DA$13:DA126,$B127+1,1)</f>
        <v>720</v>
      </c>
      <c r="DB127" s="535" cm="1">
        <f t="array" aca="1" ref="DB127" ca="1">INDEX(DB$13:DB126,$B127+1,1)</f>
        <v>720</v>
      </c>
      <c r="DC127" s="18"/>
      <c r="DD127" s="535" t="b" cm="1">
        <f t="array" aca="1" ref="DD127" ca="1">INDEX(DD$13:DD126,$B127+1,1)</f>
        <v>1</v>
      </c>
      <c r="DE127" s="535" t="b" cm="1">
        <f t="array" aca="1" ref="DE127" ca="1">INDEX(DE$13:DE126,$B127+1,1)</f>
        <v>1</v>
      </c>
      <c r="DF127" s="535" t="b" cm="1">
        <f t="array" aca="1" ref="DF127" ca="1">INDEX(DF$13:DF126,$B127+1,1)</f>
        <v>1</v>
      </c>
      <c r="DG127" s="87">
        <f t="shared" ca="1" si="614"/>
        <v>0</v>
      </c>
      <c r="DH127" s="804" cm="1">
        <f t="array" aca="1" ref="DH127" ca="1">VALUE(IFERROR(VALUE($K127),0) &amp; _xlfn.SWITCH($CD127,"-",4,$CD127) &amp; $L127 &amp; $T127 &amp; "00" &amp; $N127 &amp; $AK127 &amp; $R127 &amp; _xlfn.SWITCH($AM127,3,1,$AM127) &amp; _xlfn.SWITCH($M127,4,0,$M127) &amp; _xlfn.SWITCH($AD127,6,1,$AD127))</f>
        <v>142400223205</v>
      </c>
      <c r="DI127" s="535" cm="1">
        <f t="array" aca="1" ref="DI127" ca="1">INDEX(DI$13:DI126,$B127+1,1)</f>
        <v>1</v>
      </c>
      <c r="DJ127" s="535" cm="1">
        <f t="array" aca="1" ref="DJ127" ca="1">INDEX(DJ$13:DJ126,$B127+1,1)</f>
        <v>1</v>
      </c>
      <c r="DK127" s="411">
        <f t="shared" ca="1" si="615"/>
        <v>7</v>
      </c>
      <c r="DL127" s="411">
        <f t="shared" ca="1" si="615"/>
        <v>70</v>
      </c>
      <c r="DM127" s="411" t="str">
        <f t="shared" ca="1" si="615"/>
        <v>-</v>
      </c>
      <c r="DN127" s="411" t="str">
        <f t="shared" ca="1" si="615"/>
        <v>-</v>
      </c>
      <c r="DO127" s="411" t="str">
        <f t="shared" ca="1" si="615"/>
        <v>-</v>
      </c>
      <c r="DP127" s="411" t="str">
        <f t="shared" ca="1" si="615"/>
        <v>-</v>
      </c>
      <c r="DQ127" s="411" t="b">
        <f t="shared" ca="1" si="616"/>
        <v>0</v>
      </c>
      <c r="DR127" s="411" t="str">
        <f t="shared" ca="1" si="617"/>
        <v>-</v>
      </c>
      <c r="DS127" s="411" t="str">
        <f t="shared" ca="1" si="617"/>
        <v>-</v>
      </c>
      <c r="DT127" s="411" t="str">
        <f t="shared" ca="1" si="617"/>
        <v>-</v>
      </c>
      <c r="DU127" s="411" t="str">
        <f t="shared" ca="1" si="617"/>
        <v>-</v>
      </c>
      <c r="DV127" s="411">
        <f t="shared" ca="1" si="617"/>
        <v>0</v>
      </c>
      <c r="DW127" s="411">
        <f t="shared" ca="1" si="617"/>
        <v>0</v>
      </c>
      <c r="DX127" s="411" t="str">
        <f t="shared" ca="1" si="617"/>
        <v>-</v>
      </c>
      <c r="DY127" s="411" t="str">
        <f t="shared" ca="1" si="617"/>
        <v>-</v>
      </c>
      <c r="DZ127" s="411" t="str">
        <f t="shared" ca="1" si="617"/>
        <v>-</v>
      </c>
      <c r="EA127" s="535" cm="1">
        <f t="array" aca="1" ref="EA127" ca="1">INDEX(EA$13:EA126,$B127+1,1)</f>
        <v>0</v>
      </c>
      <c r="EB127" s="535" cm="1">
        <f t="array" aca="1" ref="EB127" ca="1">INDEX(EB$13:EB126,$B127+1,1)</f>
        <v>999999</v>
      </c>
      <c r="EC127" s="535" cm="1">
        <f t="array" aca="1" ref="EC127" ca="1">INDEX(EC$13:EC126,$B127+1,1)</f>
        <v>999999</v>
      </c>
      <c r="ED127" s="535" cm="1">
        <f t="array" aca="1" ref="ED127" ca="1">INDEX(ED$13:ED126,$B127+1,1)</f>
        <v>999999</v>
      </c>
      <c r="EE127" s="535" cm="1">
        <f t="array" aca="1" ref="EE127" ca="1">INDEX(EE$13:EE126,$B127+1,1)</f>
        <v>999999</v>
      </c>
      <c r="EF127" s="535" cm="1">
        <f t="array" aca="1" ref="EF127" ca="1">INDEX(EF$13:EF126,$B127+1,1)</f>
        <v>999999</v>
      </c>
      <c r="EG127" s="535" cm="1">
        <f t="array" aca="1" ref="EG127" ca="1">INDEX(EG$13:EG126,$B127+1,1)</f>
        <v>999999</v>
      </c>
      <c r="EH127" s="535" cm="1">
        <f t="array" aca="1" ref="EH127" ca="1">INDEX(EH$13:EH126,$B127+1,1)</f>
        <v>999999</v>
      </c>
      <c r="EI127" s="535" cm="1">
        <f t="array" aca="1" ref="EI127" ca="1">INDEX(EI$13:EI126,$B127+1,1)</f>
        <v>999999</v>
      </c>
      <c r="EJ127" s="535" cm="1">
        <f t="array" aca="1" ref="EJ127" ca="1">INDEX(EJ$13:EJ126,$B127+1,1)</f>
        <v>999999</v>
      </c>
      <c r="EK127" s="535" cm="1">
        <f t="array" aca="1" ref="EK127" ca="1">INDEX(EK$13:EK126,$B127+1,1)</f>
        <v>999999</v>
      </c>
      <c r="EL127" s="535" cm="1">
        <f t="array" aca="1" ref="EL127" ca="1">INDEX(EL$13:EL126,$B127+1,1)</f>
        <v>999999</v>
      </c>
      <c r="EM127" s="535" cm="1">
        <f t="array" aca="1" ref="EM127" ca="1">INDEX(EM$13:EM126,$B127+1,1)</f>
        <v>999999</v>
      </c>
      <c r="EN127" s="782">
        <f t="shared" ca="1" si="618"/>
        <v>999999</v>
      </c>
      <c r="EO127" s="782">
        <f t="shared" ca="1" si="618"/>
        <v>999999</v>
      </c>
      <c r="EP127" s="782">
        <f t="shared" ca="1" si="618"/>
        <v>0</v>
      </c>
      <c r="EQ127" s="800">
        <f t="shared" ca="1" si="619"/>
        <v>999999</v>
      </c>
      <c r="ER127" s="800">
        <f t="shared" ca="1" si="619"/>
        <v>999999</v>
      </c>
      <c r="ES127" s="801">
        <f t="shared" ca="1" si="620"/>
        <v>999999</v>
      </c>
      <c r="ET127" s="802" t="str">
        <f t="shared" ca="1" si="709"/>
        <v>-</v>
      </c>
      <c r="EU127" s="781">
        <f t="shared" ca="1" si="621"/>
        <v>0</v>
      </c>
      <c r="EV127" s="779">
        <f t="shared" ca="1" si="622"/>
        <v>999999</v>
      </c>
      <c r="EW127" s="780">
        <f t="shared" ca="1" si="623"/>
        <v>0</v>
      </c>
      <c r="EX127" s="727" cm="1">
        <f t="array" aca="1" ref="EX127" ca="1">INDEX(i.ELMated,$AB127+1,1)</f>
        <v>0.75</v>
      </c>
      <c r="EY127" s="728" cm="1">
        <f t="array" aca="1" ref="EY127" ca="1">INDEX(i.ELMatedEst,$AA127+1,$T127)</f>
        <v>0.75</v>
      </c>
      <c r="EZ127" s="535" t="str" cm="1">
        <f t="array" aca="1" ref="EZ127" ca="1">INDEX(EZ$13:EZ126,$B127+1,1)</f>
        <v>-</v>
      </c>
      <c r="FA127" s="535" t="str" cm="1">
        <f t="array" aca="1" ref="FA127" ca="1">INDEX(FA$13:FA126,$B127+1,1)</f>
        <v>-</v>
      </c>
      <c r="FB127" s="664">
        <f t="shared" ca="1" si="624"/>
        <v>-0.2</v>
      </c>
      <c r="FC127" s="666">
        <f t="shared" ca="1" si="625"/>
        <v>1.2500000000000001E-2</v>
      </c>
      <c r="FD127" s="191">
        <f t="shared" ca="1" si="712"/>
        <v>0.95</v>
      </c>
      <c r="FE127" s="667">
        <f t="shared" ca="1" si="626"/>
        <v>0.03</v>
      </c>
      <c r="FF127" s="667">
        <f ca="1">INDEX(CHOOSE($N127,DataAutumn!i.EL_PropnSold,DataWinter!i.EL_PropnSold,DataSpring!i.EL_PropnSold),$AI127,$T127)*INDEX(i.ELMatedEst,$AB127+1,$T127)*i.dAdultRR_ELPropSold
+INDEX(i.dryman,($AJ127-1)*4+$AI127,FF$7)</f>
        <v>2.2200000000000001E-2</v>
      </c>
      <c r="FG127" s="667">
        <f ca="1">INDEX(CHOOSE($N127,DataAutumn!i.EL_PropnSold,DataWinter!i.EL_PropnSold,DataSpring!i.EL_PropnSold),$AI127,$T127)*INDEX(i.ELMatedEst,$AB127+1,$T127)*i.dAdultRR_ELPropSold
+INDEX(i.dryman,($AJ127-1)*4+$AI127,FG$7)</f>
        <v>8.4699999999999998E-2</v>
      </c>
      <c r="FH127" s="667">
        <f ca="1">INDEX(CHOOSE($N127,DataAutumn!i.EL_PropnSold,DataWinter!i.EL_PropnSold,DataSpring!i.EL_PropnSold),$AI127,$T127)*INDEX(i.ELMatedEst,$AB127+1,$T127)*i.dAdultRR_ELPropSold
+INDEX(i.dryman,($AJ127-1)*4+$AI127,FH$7)</f>
        <v>8.4699999999999998E-2</v>
      </c>
      <c r="FI127" s="667">
        <f ca="1">INDEX(CHOOSE($N127,DataAutumn!i.EL_PropnSold,DataWinter!i.EL_PropnSold,DataSpring!i.EL_PropnSold),$AI127,$T127)*INDEX(i.ELMatedEst,$AB127+1,$T127)*i.dAdultRR_ELPropSold
+INDEX(i.dryman,($AJ127-1)*4+$AI127,FI$7)</f>
        <v>8.4699999999999998E-2</v>
      </c>
      <c r="FJ127" s="668">
        <f ca="1">INDEX(CHOOSE($N127,DataAutumn!i.EL_PropnSold,DataWinter!i.EL_PropnSold,DataSpring!i.EL_PropnSold),$AI127,$T127)*INDEX(i.ELMatedEst,$AB127+1,$T127)*i.dAdultLSurv_ELPropSold</f>
        <v>-4.8000000000000004E-3</v>
      </c>
      <c r="FK127" s="666" t="b">
        <f t="shared" ca="1" si="627"/>
        <v>1</v>
      </c>
      <c r="FL127" s="666" t="b">
        <f t="shared" ca="1" si="627"/>
        <v>1</v>
      </c>
      <c r="FM127" s="716" t="b">
        <f t="shared" ca="1" si="628"/>
        <v>0</v>
      </c>
      <c r="FN127" s="666" t="b">
        <f t="shared" ca="1" si="629"/>
        <v>0</v>
      </c>
      <c r="FO127" s="668">
        <f t="shared" ca="1" si="630"/>
        <v>0</v>
      </c>
      <c r="FP127" s="669">
        <f t="shared" ca="1" si="631"/>
        <v>0</v>
      </c>
      <c r="FQ127" s="670" t="b">
        <f t="shared" ca="1" si="632"/>
        <v>0</v>
      </c>
      <c r="FR127" s="665" t="b">
        <f t="shared" ca="1" si="633"/>
        <v>0</v>
      </c>
      <c r="FS127" s="411" t="b">
        <f t="shared" ca="1" si="633"/>
        <v>1</v>
      </c>
      <c r="FT127" s="411" t="b">
        <f t="shared" ca="1" si="633"/>
        <v>0</v>
      </c>
      <c r="FU127" s="87">
        <f t="shared" ca="1" si="634"/>
        <v>2</v>
      </c>
      <c r="FV127" s="87">
        <f t="shared" ca="1" si="634"/>
        <v>2</v>
      </c>
      <c r="FW127" s="411">
        <f t="shared" ca="1" si="635"/>
        <v>1.25</v>
      </c>
      <c r="FX127" s="411">
        <f t="shared" ca="1" si="636"/>
        <v>1.4</v>
      </c>
      <c r="FY127" s="411">
        <f t="shared" ca="1" si="636"/>
        <v>1.4</v>
      </c>
      <c r="FZ127" s="411">
        <f t="shared" ca="1" si="637"/>
        <v>1.35</v>
      </c>
      <c r="GA127" s="411">
        <f t="shared" ca="1" si="638"/>
        <v>0.35</v>
      </c>
      <c r="GB127" s="411" t="b">
        <f t="shared" ca="1" si="638"/>
        <v>1</v>
      </c>
      <c r="GC127" s="411" t="b">
        <f t="shared" ca="1" si="638"/>
        <v>0</v>
      </c>
      <c r="GD127" s="411" t="b">
        <f t="shared" ca="1" si="638"/>
        <v>0</v>
      </c>
      <c r="GE127" s="411" t="b">
        <f t="shared" ca="1" si="638"/>
        <v>0</v>
      </c>
      <c r="GF127" s="87">
        <f t="shared" ca="1" si="639"/>
        <v>1</v>
      </c>
      <c r="GG127" s="87">
        <f t="shared" ca="1" si="639"/>
        <v>1</v>
      </c>
      <c r="GH127" s="87">
        <f t="shared" ca="1" si="639"/>
        <v>1</v>
      </c>
      <c r="GI127" s="87">
        <f t="shared" ca="1" si="639"/>
        <v>1</v>
      </c>
      <c r="GJ127" s="87">
        <f t="shared" ca="1" si="639"/>
        <v>1</v>
      </c>
      <c r="GK127" s="87">
        <f t="shared" ca="1" si="639"/>
        <v>1</v>
      </c>
      <c r="GL127" s="87">
        <f t="shared" ca="1" si="639"/>
        <v>1</v>
      </c>
      <c r="GM127" s="87">
        <f t="shared" ca="1" si="639"/>
        <v>1</v>
      </c>
      <c r="GN127" s="411" cm="1">
        <f t="array" aca="1" ref="GN127" ca="1">INDEX(i.dse_type,1,$L127)</f>
        <v>0</v>
      </c>
      <c r="GO127" s="535" t="str" cm="1">
        <f t="array" aca="1" ref="GO127" ca="1">INDEX(GO$13:GO126,$B127+1,1)</f>
        <v>-</v>
      </c>
      <c r="GP127" s="535" t="str" cm="1">
        <f t="array" aca="1" ref="GP127" ca="1">INDEX(GP$13:GP126,$B127+1,1)</f>
        <v>-</v>
      </c>
      <c r="GQ127" s="535" t="str" cm="1">
        <f t="array" aca="1" ref="GQ127" ca="1">INDEX(GQ$13:GQ126,$B127+1,1)</f>
        <v>-</v>
      </c>
      <c r="GR127" s="18"/>
      <c r="GS127" s="535" t="str" cm="1">
        <f t="array" aca="1" ref="GS127" ca="1">INDEX(GS$13:GS126,$B127+1,1)</f>
        <v>-</v>
      </c>
      <c r="GT127" s="535" t="str" cm="1">
        <f t="array" aca="1" ref="GT127" ca="1">INDEX(GT$13:GT126,$B127+1,1)</f>
        <v>-</v>
      </c>
      <c r="GU127" s="535" t="str" cm="1">
        <f t="array" aca="1" ref="GU127" ca="1">INDEX(GU$13:GU126,$B127+1,1)</f>
        <v>-</v>
      </c>
      <c r="GV127" s="411">
        <f t="shared" ca="1" si="640"/>
        <v>0</v>
      </c>
      <c r="GW127" s="535" t="str" cm="1">
        <f t="array" aca="1" ref="GW127" ca="1">INDEX(GW$13:GW126,$B127+1,1)</f>
        <v>-</v>
      </c>
      <c r="GX127" s="535" cm="1">
        <f t="array" aca="1" ref="GX127" ca="1">INDEX(GX$13:GX126,$B127+1,1)</f>
        <v>1</v>
      </c>
      <c r="GY127" s="535" cm="1">
        <f t="array" aca="1" ref="GY127" ca="1">INDEX(GY$13:GY126,$B127+1,1)</f>
        <v>1</v>
      </c>
      <c r="GZ127" s="535" t="str" cm="1">
        <f t="array" aca="1" ref="GZ127" ca="1">INDEX(GZ$13:GZ126,$B127+1,1)</f>
        <v>-</v>
      </c>
      <c r="HA127" s="535" t="str" cm="1">
        <f t="array" aca="1" ref="HA127" ca="1">INDEX(HA$13:HA126,$B127+1,1)</f>
        <v>-</v>
      </c>
      <c r="HB127" s="535" t="str" cm="1">
        <f t="array" aca="1" ref="HB127" ca="1">INDEX(HB$13:HB126,$B127+1,1)</f>
        <v>-</v>
      </c>
      <c r="HC127" s="535" t="str" cm="1">
        <f t="array" aca="1" ref="HC127" ca="1">INDEX(HC$13:HC126,$B127+1,1)</f>
        <v>-</v>
      </c>
      <c r="HD127" s="535" t="str" cm="1">
        <f t="array" aca="1" ref="HD127" ca="1">INDEX(HD$13:HD126,$B127+1,1)</f>
        <v>-</v>
      </c>
      <c r="HE127" s="535" t="str" cm="1">
        <f t="array" aca="1" ref="HE127" ca="1">INDEX(HE$13:HE126,$B127+1,1)</f>
        <v>-</v>
      </c>
      <c r="HF127" s="535" t="str" cm="1">
        <f t="array" aca="1" ref="HF127" ca="1">INDEX(HF$13:HF126,$B127+1,1)</f>
        <v>-</v>
      </c>
      <c r="HG127" s="535" t="str" cm="1">
        <f t="array" aca="1" ref="HG127" ca="1">INDEX(HG$13:HG126,$B127+1,1)</f>
        <v>-</v>
      </c>
      <c r="HH127" s="535" t="str" cm="1">
        <f t="array" aca="1" ref="HH127" ca="1">INDEX(HH$13:HH126,$B127+1,1)</f>
        <v>-</v>
      </c>
      <c r="HI127" s="535" t="str" cm="1">
        <f t="array" aca="1" ref="HI127" ca="1">INDEX(HI$13:HI126,$B127+1,1)</f>
        <v>-</v>
      </c>
      <c r="HJ127" s="535" t="str" cm="1">
        <f t="array" aca="1" ref="HJ127" ca="1">INDEX(HJ$13:HJ126,$B127+1,1)</f>
        <v>-</v>
      </c>
      <c r="HK127" s="535" t="str" cm="1">
        <f t="array" aca="1" ref="HK127" ca="1">INDEX(HK$13:HK126,$B127+1,1)</f>
        <v>-</v>
      </c>
      <c r="HL127" s="535" t="str" cm="1">
        <f t="array" aca="1" ref="HL127" ca="1">INDEX(HL$13:HL126,$B127+1,1)</f>
        <v>-</v>
      </c>
      <c r="HM127" s="535" t="str" cm="1">
        <f t="array" aca="1" ref="HM127" ca="1">INDEX(HM$13:HM126,$B127+1,1)</f>
        <v>-</v>
      </c>
      <c r="HN127" s="535" t="str" cm="1">
        <f t="array" aca="1" ref="HN127" ca="1">INDEX(HN$13:HN126,$B127+1,1)</f>
        <v>-</v>
      </c>
      <c r="HO127" s="535" t="str" cm="1">
        <f t="array" aca="1" ref="HO127" ca="1">INDEX(HO$13:HO126,$B127+1,1)</f>
        <v>-</v>
      </c>
      <c r="HP127" s="535" t="str" cm="1">
        <f t="array" aca="1" ref="HP127" ca="1">INDEX(HP$13:HP126,$B127+1,1)</f>
        <v>-</v>
      </c>
      <c r="HQ127" s="535" t="str" cm="1">
        <f t="array" aca="1" ref="HQ127" ca="1">INDEX(HQ$13:HQ126,$B127+1,1)</f>
        <v>-</v>
      </c>
      <c r="HR127" s="535" t="str" cm="1">
        <f t="array" aca="1" ref="HR127" ca="1">INDEX(HR$13:HR126,$B127+1,1)</f>
        <v>-</v>
      </c>
      <c r="HS127" s="535" t="str" cm="1">
        <f t="array" aca="1" ref="HS127" ca="1">INDEX(HS$13:HS126,$B127+1,1)</f>
        <v>-</v>
      </c>
      <c r="HT127" s="535" t="str" cm="1">
        <f t="array" aca="1" ref="HT127" ca="1">INDEX(HT$13:HT126,$B127+1,1)</f>
        <v>-</v>
      </c>
      <c r="HU127" s="535" cm="1">
        <f t="array" aca="1" ref="HU127" ca="1">INDEX(HU$13:HU126,$B127+1,1)</f>
        <v>0</v>
      </c>
      <c r="HV127" s="535" t="str" cm="1">
        <f t="array" aca="1" ref="HV127" ca="1">INDEX(HV$13:HV126,$B127+1,1)</f>
        <v>-</v>
      </c>
      <c r="HW127" s="535" cm="1">
        <f t="array" aca="1" ref="HW127" ca="1">INDEX(HW$13:HW126,$B127+1,1)</f>
        <v>1</v>
      </c>
      <c r="HX127" s="727">
        <f t="shared" ca="1" si="641"/>
        <v>0</v>
      </c>
      <c r="HY127" s="727">
        <f t="shared" ca="1" si="641"/>
        <v>0</v>
      </c>
      <c r="HZ127" s="727">
        <f t="shared" ca="1" si="641"/>
        <v>0</v>
      </c>
      <c r="IA127" s="727">
        <f t="shared" ca="1" si="641"/>
        <v>0</v>
      </c>
      <c r="IB127" s="727">
        <f t="shared" ca="1" si="641"/>
        <v>0</v>
      </c>
      <c r="IC127" s="727">
        <f t="shared" ca="1" si="641"/>
        <v>0</v>
      </c>
      <c r="ID127" s="535" cm="1">
        <f t="array" aca="1" ref="ID127" ca="1">INDEX(ID$13:ID126,$B127+1,1)</f>
        <v>0</v>
      </c>
      <c r="IE127" s="727">
        <f t="shared" ca="1" si="642"/>
        <v>1</v>
      </c>
      <c r="IF127" s="727">
        <f t="shared" ca="1" si="642"/>
        <v>0</v>
      </c>
      <c r="IG127" s="727">
        <f t="shared" ca="1" si="642"/>
        <v>0</v>
      </c>
      <c r="IH127" s="727">
        <f t="shared" ca="1" si="642"/>
        <v>0</v>
      </c>
      <c r="II127" s="535" cm="1">
        <f t="array" aca="1" ref="II127" ca="1">INDEX(II$13:II126,$B127+1,1)</f>
        <v>0</v>
      </c>
      <c r="IJ127" s="727">
        <f t="shared" ca="1" si="643"/>
        <v>0</v>
      </c>
      <c r="IK127" s="18"/>
      <c r="IL127" s="535" t="str" cm="1">
        <f t="array" aca="1" ref="IL127" ca="1">INDEX(IL$13:IL126,$B127+1,1)</f>
        <v>-</v>
      </c>
      <c r="IM127" s="535" t="str" cm="1">
        <f t="array" aca="1" ref="IM127" ca="1">INDEX(IM$13:IM126,$B127+1,1)</f>
        <v>-</v>
      </c>
      <c r="IN127" s="535" t="str" cm="1">
        <f t="array" aca="1" ref="IN127" ca="1">INDEX(IN$13:IN126,$B127+1,1)</f>
        <v>-</v>
      </c>
      <c r="IO127" s="535" t="str" cm="1">
        <f t="array" aca="1" ref="IO127" ca="1">INDEX(IO$13:IO126,$B127+1,1)</f>
        <v>-</v>
      </c>
      <c r="IP127" s="535" t="str" cm="1">
        <f t="array" aca="1" ref="IP127" ca="1">INDEX(IP$13:IP126,$B127+1,1)</f>
        <v>-</v>
      </c>
      <c r="IQ127" s="535" t="str" cm="1">
        <f t="array" aca="1" ref="IQ127" ca="1">INDEX(IQ$13:IQ126,$B127+1,1)</f>
        <v>-</v>
      </c>
      <c r="IR127" s="535" t="str" cm="1">
        <f t="array" aca="1" ref="IR127" ca="1">INDEX(IR$13:IR126,$B127+1,1)</f>
        <v>-</v>
      </c>
      <c r="IS127" s="535" t="str" cm="1">
        <f t="array" aca="1" ref="IS127" ca="1">INDEX(IS$13:IS126,$B127+1,1)</f>
        <v>-</v>
      </c>
      <c r="IT127" s="535" t="str" cm="1">
        <f t="array" aca="1" ref="IT127" ca="1">INDEX(IT$13:IT126,$B127+1,1)</f>
        <v>-</v>
      </c>
      <c r="IU127" s="535" t="str" cm="1">
        <f t="array" aca="1" ref="IU127" ca="1">INDEX(IU$13:IU126,$B127+1,1)</f>
        <v>-</v>
      </c>
      <c r="IV127" s="535" t="str" cm="1">
        <f t="array" aca="1" ref="IV127" ca="1">INDEX(IV$13:IV126,$B127+1,1)</f>
        <v>-</v>
      </c>
      <c r="IW127" s="535" t="str" cm="1">
        <f t="array" aca="1" ref="IW127" ca="1">INDEX(IW$13:IW126,$B127+1,1)</f>
        <v>-</v>
      </c>
      <c r="IX127" s="535" t="str" cm="1">
        <f t="array" aca="1" ref="IX127" ca="1">INDEX(IX$13:IX126,$B127+1,1)</f>
        <v>-</v>
      </c>
      <c r="IY127" s="535" t="str" cm="1">
        <f t="array" aca="1" ref="IY127" ca="1">INDEX(IY$13:IY126,$B127+1,1)</f>
        <v>-</v>
      </c>
      <c r="IZ127" s="535" t="str" cm="1">
        <f t="array" aca="1" ref="IZ127" ca="1">INDEX(IZ$13:IZ126,$B127+1,1)</f>
        <v>-</v>
      </c>
      <c r="JA127" s="535" t="str" cm="1">
        <f t="array" aca="1" ref="JA127" ca="1">INDEX(JA$13:JA126,$B127+1,1)</f>
        <v>-</v>
      </c>
      <c r="JB127" s="535" cm="1">
        <f t="array" aca="1" ref="JB127" ca="1">INDEX(JB$13:JB126,$B127+1,1)</f>
        <v>0</v>
      </c>
      <c r="JC127" s="535" cm="1">
        <f t="array" aca="1" ref="JC127" ca="1">INDEX(JC$13:JC126,$B127+1,1)</f>
        <v>0</v>
      </c>
      <c r="JD127" s="545" cm="1">
        <f t="array" aca="1" ref="JD127" ca="1">IF(AND($N127=JD$10,$AS127&lt;&gt;0),INDEX(i.LTWFeedLevels,$AS127,12),0)</f>
        <v>0</v>
      </c>
      <c r="JE127" s="630" cm="1">
        <f t="array" aca="1" ref="JE127" ca="1">IF(AND($N127=JE$10,$AT127&lt;&gt;0),INDEX(i.LTWFeedLevels,$AT127,12),0)</f>
        <v>0</v>
      </c>
      <c r="JF127" s="457">
        <f t="shared" ca="1" si="710"/>
        <v>0</v>
      </c>
      <c r="JG127" s="457">
        <f t="shared" ca="1" si="644"/>
        <v>0</v>
      </c>
      <c r="JH127" s="457">
        <f t="shared" ca="1" si="645"/>
        <v>0</v>
      </c>
      <c r="JI127" s="545" cm="1">
        <f t="array" aca="1" ref="JI127" ca="1">IF(AND($N127=JI$10,$AS127&lt;&gt;0),INDEX(i.LTWFeedLevels,$AS127,12),0)</f>
        <v>0</v>
      </c>
      <c r="JJ127" s="630" cm="1">
        <f t="array" aca="1" ref="JJ127" ca="1">IF(AND($N127=JJ$10,$AT127&lt;&gt;0),INDEX(i.LTWFeedLevels,$AT127,12),0)</f>
        <v>0</v>
      </c>
      <c r="JK127" s="457">
        <f t="shared" ca="1" si="646"/>
        <v>0</v>
      </c>
      <c r="JL127" s="457">
        <f t="shared" ca="1" si="647"/>
        <v>0</v>
      </c>
      <c r="JM127" s="457">
        <f t="shared" ca="1" si="648"/>
        <v>0</v>
      </c>
      <c r="JN127" s="545" cm="1">
        <f t="array" aca="1" ref="JN127" ca="1">IF(AND($N127=JN$10,$AS127&lt;&gt;0),INDEX(i.LTWFeedLevels,$AS127,12),0)</f>
        <v>0</v>
      </c>
      <c r="JO127" s="630" cm="1">
        <f t="array" aca="1" ref="JO127" ca="1">IF(AND($N127=JO$10,$AT127&lt;&gt;0),INDEX(i.LTWFeedLevels,$AT127,12),0)</f>
        <v>0</v>
      </c>
      <c r="JP127" s="457">
        <f t="shared" ca="1" si="649"/>
        <v>0</v>
      </c>
      <c r="JQ127" s="457">
        <f t="shared" ca="1" si="650"/>
        <v>0</v>
      </c>
      <c r="JR127" s="457">
        <f t="shared" ca="1" si="651"/>
        <v>0</v>
      </c>
      <c r="JS127" s="189">
        <f t="shared" ca="1" si="652"/>
        <v>0</v>
      </c>
      <c r="JT127" s="189">
        <f t="shared" ca="1" si="652"/>
        <v>0</v>
      </c>
      <c r="JU127" s="189">
        <f t="shared" ca="1" si="652"/>
        <v>0</v>
      </c>
      <c r="JV127" s="189">
        <f t="shared" ca="1" si="652"/>
        <v>0</v>
      </c>
      <c r="JW127" s="189">
        <f t="shared" ca="1" si="652"/>
        <v>0</v>
      </c>
      <c r="JX127" s="189">
        <f t="shared" ca="1" si="652"/>
        <v>0</v>
      </c>
      <c r="JY127" s="189">
        <f t="shared" ca="1" si="652"/>
        <v>0</v>
      </c>
      <c r="JZ127" s="189">
        <f t="shared" ca="1" si="652"/>
        <v>0</v>
      </c>
      <c r="KA127" s="189">
        <f t="shared" ca="1" si="652"/>
        <v>0</v>
      </c>
      <c r="KB127" s="189">
        <f t="shared" ca="1" si="652"/>
        <v>0</v>
      </c>
      <c r="KC127" s="189">
        <f t="shared" ca="1" si="653"/>
        <v>0</v>
      </c>
      <c r="KD127" s="189">
        <f t="shared" ca="1" si="653"/>
        <v>0</v>
      </c>
      <c r="KE127" s="189">
        <f t="shared" ca="1" si="653"/>
        <v>0</v>
      </c>
      <c r="KF127" s="189">
        <f t="shared" ca="1" si="653"/>
        <v>0</v>
      </c>
      <c r="KG127" s="189">
        <f t="shared" ca="1" si="653"/>
        <v>0</v>
      </c>
      <c r="KH127" s="189">
        <f t="shared" ca="1" si="653"/>
        <v>0</v>
      </c>
      <c r="KI127" s="189">
        <f t="shared" ca="1" si="653"/>
        <v>0</v>
      </c>
      <c r="KJ127" s="189">
        <f t="shared" ca="1" si="653"/>
        <v>0</v>
      </c>
      <c r="KK127" s="189">
        <f t="shared" ca="1" si="653"/>
        <v>0</v>
      </c>
      <c r="KL127" s="189">
        <f t="shared" ca="1" si="653"/>
        <v>0</v>
      </c>
      <c r="KM127" s="189">
        <f t="shared" ca="1" si="654"/>
        <v>0</v>
      </c>
      <c r="KN127" s="189">
        <f t="shared" ca="1" si="654"/>
        <v>0</v>
      </c>
      <c r="KO127" s="189">
        <f t="shared" ca="1" si="654"/>
        <v>0</v>
      </c>
      <c r="KP127" s="189">
        <f t="shared" ca="1" si="654"/>
        <v>0</v>
      </c>
      <c r="KQ127" s="189">
        <f t="shared" ca="1" si="654"/>
        <v>0</v>
      </c>
      <c r="KR127" s="189">
        <f t="shared" ca="1" si="654"/>
        <v>0</v>
      </c>
      <c r="KS127" s="189">
        <f t="shared" ca="1" si="654"/>
        <v>0</v>
      </c>
      <c r="KT127" s="189">
        <f t="shared" ca="1" si="654"/>
        <v>0</v>
      </c>
      <c r="KU127" s="189">
        <f t="shared" ca="1" si="654"/>
        <v>0</v>
      </c>
      <c r="KV127" s="189">
        <f t="shared" ca="1" si="654"/>
        <v>0</v>
      </c>
      <c r="KW127" s="189">
        <f t="shared" ca="1" si="655"/>
        <v>0</v>
      </c>
      <c r="KX127" s="189">
        <f t="shared" ca="1" si="655"/>
        <v>0</v>
      </c>
      <c r="KY127" s="189">
        <f t="shared" ca="1" si="655"/>
        <v>0</v>
      </c>
      <c r="KZ127" s="189">
        <f t="shared" ca="1" si="655"/>
        <v>0</v>
      </c>
      <c r="LA127" s="189">
        <f t="shared" ca="1" si="655"/>
        <v>0</v>
      </c>
      <c r="LB127" s="189">
        <f t="shared" ca="1" si="655"/>
        <v>0</v>
      </c>
      <c r="LC127" s="189">
        <f t="shared" ca="1" si="655"/>
        <v>0</v>
      </c>
      <c r="LD127" s="189">
        <f t="shared" ca="1" si="655"/>
        <v>0</v>
      </c>
      <c r="LE127" s="189">
        <f t="shared" ca="1" si="655"/>
        <v>0</v>
      </c>
      <c r="LF127" s="189">
        <f t="shared" ca="1" si="655"/>
        <v>0</v>
      </c>
      <c r="LG127" s="189">
        <f t="shared" ca="1" si="656"/>
        <v>2</v>
      </c>
      <c r="LH127" s="189">
        <f t="shared" ca="1" si="656"/>
        <v>4</v>
      </c>
      <c r="LI127" s="189">
        <f t="shared" ca="1" si="656"/>
        <v>2</v>
      </c>
      <c r="LJ127" s="189">
        <f t="shared" ca="1" si="656"/>
        <v>-4</v>
      </c>
      <c r="LK127" s="189">
        <f t="shared" ca="1" si="656"/>
        <v>0</v>
      </c>
      <c r="LL127" s="189">
        <f t="shared" ca="1" si="656"/>
        <v>0</v>
      </c>
      <c r="LM127" s="189">
        <f t="shared" ca="1" si="656"/>
        <v>0</v>
      </c>
      <c r="LN127" s="189">
        <f t="shared" ca="1" si="656"/>
        <v>0</v>
      </c>
      <c r="LO127" s="189">
        <f t="shared" ca="1" si="656"/>
        <v>0</v>
      </c>
      <c r="LP127" s="189">
        <f t="shared" ca="1" si="656"/>
        <v>0</v>
      </c>
      <c r="LQ127" s="189">
        <f t="shared" ca="1" si="657"/>
        <v>0</v>
      </c>
      <c r="LR127" s="189">
        <f t="shared" ca="1" si="657"/>
        <v>0</v>
      </c>
      <c r="LS127" s="189">
        <f t="shared" ca="1" si="657"/>
        <v>0</v>
      </c>
      <c r="LT127" s="189">
        <f t="shared" ca="1" si="657"/>
        <v>0</v>
      </c>
      <c r="LU127" s="189">
        <f t="shared" ca="1" si="657"/>
        <v>0</v>
      </c>
      <c r="LV127" s="189">
        <f t="shared" ca="1" si="657"/>
        <v>0</v>
      </c>
      <c r="LW127" s="189">
        <f t="shared" ca="1" si="657"/>
        <v>0</v>
      </c>
      <c r="LX127" s="189">
        <f t="shared" ca="1" si="657"/>
        <v>0</v>
      </c>
      <c r="LY127" s="189">
        <f t="shared" ca="1" si="657"/>
        <v>0</v>
      </c>
      <c r="LZ127" s="189">
        <f t="shared" ca="1" si="657"/>
        <v>0</v>
      </c>
      <c r="MA127" s="189">
        <f t="shared" ca="1" si="658"/>
        <v>0</v>
      </c>
      <c r="MB127" s="189">
        <f t="shared" ca="1" si="658"/>
        <v>0</v>
      </c>
      <c r="MC127" s="189">
        <f t="shared" ca="1" si="658"/>
        <v>0</v>
      </c>
      <c r="MD127" s="189">
        <f t="shared" ca="1" si="658"/>
        <v>0</v>
      </c>
      <c r="ME127" s="189">
        <f t="shared" ca="1" si="658"/>
        <v>0</v>
      </c>
      <c r="MF127" s="189">
        <f t="shared" ca="1" si="658"/>
        <v>0</v>
      </c>
      <c r="MG127" s="189">
        <f t="shared" ca="1" si="658"/>
        <v>0</v>
      </c>
      <c r="MH127" s="189">
        <f t="shared" ca="1" si="658"/>
        <v>0</v>
      </c>
      <c r="MI127" s="189">
        <f t="shared" ca="1" si="658"/>
        <v>0</v>
      </c>
      <c r="MJ127" s="189">
        <f t="shared" ca="1" si="658"/>
        <v>0</v>
      </c>
      <c r="MK127" s="189">
        <f t="shared" ca="1" si="658"/>
        <v>0</v>
      </c>
      <c r="ML127" s="189">
        <f t="shared" ca="1" si="658"/>
        <v>0</v>
      </c>
      <c r="MM127" s="557">
        <f t="shared" ca="1" si="659"/>
        <v>0</v>
      </c>
      <c r="MN127" s="557">
        <f t="shared" ca="1" si="659"/>
        <v>0</v>
      </c>
      <c r="MO127" s="557">
        <f t="shared" ca="1" si="659"/>
        <v>0</v>
      </c>
      <c r="MP127" s="557">
        <f t="shared" ca="1" si="659"/>
        <v>0</v>
      </c>
      <c r="MQ127" s="557">
        <f t="shared" ca="1" si="659"/>
        <v>0</v>
      </c>
      <c r="MR127" s="557">
        <f t="shared" ca="1" si="659"/>
        <v>0</v>
      </c>
      <c r="MS127" s="557">
        <f t="shared" ca="1" si="659"/>
        <v>0</v>
      </c>
      <c r="MT127" s="557">
        <f t="shared" ca="1" si="659"/>
        <v>0</v>
      </c>
      <c r="MU127" s="557">
        <f t="shared" ca="1" si="659"/>
        <v>0</v>
      </c>
      <c r="MV127" s="557">
        <f t="shared" ca="1" si="659"/>
        <v>0</v>
      </c>
      <c r="MW127" s="557">
        <f t="shared" ca="1" si="660"/>
        <v>0</v>
      </c>
      <c r="MX127" s="557">
        <f t="shared" ca="1" si="660"/>
        <v>0</v>
      </c>
      <c r="MY127" s="557">
        <f t="shared" ca="1" si="660"/>
        <v>0</v>
      </c>
      <c r="MZ127" s="557">
        <f t="shared" ca="1" si="660"/>
        <v>0</v>
      </c>
      <c r="NA127" s="557">
        <f t="shared" ca="1" si="660"/>
        <v>0</v>
      </c>
      <c r="NB127" s="557">
        <f t="shared" ca="1" si="660"/>
        <v>0</v>
      </c>
      <c r="NC127" s="557">
        <f t="shared" ca="1" si="660"/>
        <v>0</v>
      </c>
      <c r="ND127" s="557">
        <f t="shared" ca="1" si="660"/>
        <v>0</v>
      </c>
      <c r="NE127" s="557">
        <f t="shared" ca="1" si="660"/>
        <v>0</v>
      </c>
      <c r="NF127" s="557">
        <f t="shared" ca="1" si="660"/>
        <v>0</v>
      </c>
      <c r="NG127" s="557">
        <f t="shared" ca="1" si="661"/>
        <v>0</v>
      </c>
      <c r="NH127" s="557">
        <f t="shared" ca="1" si="661"/>
        <v>0</v>
      </c>
      <c r="NI127" s="557">
        <f t="shared" ca="1" si="661"/>
        <v>0</v>
      </c>
      <c r="NJ127" s="557">
        <f t="shared" ca="1" si="661"/>
        <v>0</v>
      </c>
      <c r="NK127" s="557">
        <f t="shared" ca="1" si="661"/>
        <v>0</v>
      </c>
      <c r="NL127" s="557">
        <f t="shared" ca="1" si="661"/>
        <v>0</v>
      </c>
      <c r="NM127" s="557">
        <f t="shared" ca="1" si="661"/>
        <v>0</v>
      </c>
      <c r="NN127" s="557">
        <f t="shared" ca="1" si="661"/>
        <v>0</v>
      </c>
      <c r="NO127" s="557">
        <f t="shared" ca="1" si="661"/>
        <v>0</v>
      </c>
      <c r="NP127" s="557">
        <f t="shared" ca="1" si="661"/>
        <v>0</v>
      </c>
      <c r="NQ127" s="557">
        <f t="shared" ca="1" si="662"/>
        <v>0</v>
      </c>
      <c r="NR127" s="557">
        <f t="shared" ca="1" si="662"/>
        <v>0</v>
      </c>
      <c r="NS127" s="557">
        <f t="shared" ca="1" si="662"/>
        <v>0</v>
      </c>
      <c r="NT127" s="557">
        <f t="shared" ca="1" si="662"/>
        <v>0</v>
      </c>
      <c r="NU127" s="557">
        <f t="shared" ca="1" si="662"/>
        <v>0</v>
      </c>
      <c r="NV127" s="557">
        <f t="shared" ca="1" si="662"/>
        <v>0</v>
      </c>
      <c r="NW127" s="557">
        <f t="shared" ca="1" si="662"/>
        <v>0</v>
      </c>
      <c r="NX127" s="557">
        <f t="shared" ca="1" si="662"/>
        <v>0</v>
      </c>
      <c r="NY127" s="557">
        <f t="shared" ca="1" si="662"/>
        <v>0</v>
      </c>
      <c r="NZ127" s="557">
        <f t="shared" ca="1" si="662"/>
        <v>0</v>
      </c>
      <c r="OA127" s="557">
        <f t="shared" ca="1" si="663"/>
        <v>0</v>
      </c>
      <c r="OB127" s="557">
        <f t="shared" ca="1" si="663"/>
        <v>0</v>
      </c>
      <c r="OC127" s="557">
        <f t="shared" ca="1" si="663"/>
        <v>0</v>
      </c>
      <c r="OD127" s="557">
        <f t="shared" ca="1" si="663"/>
        <v>0</v>
      </c>
      <c r="OE127" s="557">
        <f t="shared" ca="1" si="663"/>
        <v>0</v>
      </c>
      <c r="OF127" s="557">
        <f t="shared" ca="1" si="663"/>
        <v>0</v>
      </c>
      <c r="OG127" s="557">
        <f t="shared" ca="1" si="663"/>
        <v>0</v>
      </c>
      <c r="OH127" s="557">
        <f t="shared" ca="1" si="663"/>
        <v>0</v>
      </c>
      <c r="OI127" s="557">
        <f t="shared" ca="1" si="663"/>
        <v>0</v>
      </c>
      <c r="OJ127" s="557">
        <f t="shared" ca="1" si="663"/>
        <v>0</v>
      </c>
      <c r="OK127" s="557">
        <f t="shared" ca="1" si="664"/>
        <v>0</v>
      </c>
      <c r="OL127" s="557">
        <f t="shared" ca="1" si="664"/>
        <v>0</v>
      </c>
      <c r="OM127" s="557">
        <f t="shared" ca="1" si="664"/>
        <v>0</v>
      </c>
      <c r="ON127" s="557">
        <f t="shared" ca="1" si="664"/>
        <v>0</v>
      </c>
      <c r="OO127" s="557">
        <f t="shared" ca="1" si="664"/>
        <v>0</v>
      </c>
      <c r="OP127" s="557">
        <f t="shared" ca="1" si="664"/>
        <v>0</v>
      </c>
      <c r="OQ127" s="557">
        <f t="shared" ca="1" si="664"/>
        <v>0</v>
      </c>
      <c r="OR127" s="557">
        <f t="shared" ca="1" si="664"/>
        <v>0</v>
      </c>
      <c r="OS127" s="557">
        <f t="shared" ca="1" si="664"/>
        <v>0</v>
      </c>
      <c r="OT127" s="557">
        <f t="shared" ca="1" si="664"/>
        <v>0</v>
      </c>
      <c r="OU127" s="557">
        <f t="shared" ca="1" si="665"/>
        <v>0</v>
      </c>
      <c r="OV127" s="557">
        <f t="shared" ca="1" si="665"/>
        <v>0</v>
      </c>
      <c r="OW127" s="557">
        <f t="shared" ca="1" si="665"/>
        <v>0</v>
      </c>
      <c r="OX127" s="557">
        <f t="shared" ca="1" si="665"/>
        <v>0</v>
      </c>
      <c r="OY127" s="557">
        <f t="shared" ca="1" si="665"/>
        <v>0</v>
      </c>
      <c r="OZ127" s="557">
        <f t="shared" ca="1" si="665"/>
        <v>0</v>
      </c>
      <c r="PA127" s="557">
        <f t="shared" ca="1" si="665"/>
        <v>0</v>
      </c>
      <c r="PB127" s="557">
        <f t="shared" ca="1" si="665"/>
        <v>0</v>
      </c>
      <c r="PC127" s="557">
        <f t="shared" ca="1" si="665"/>
        <v>0</v>
      </c>
      <c r="PD127" s="557">
        <f t="shared" ca="1" si="665"/>
        <v>0</v>
      </c>
      <c r="PE127" s="557">
        <f t="shared" ca="1" si="666"/>
        <v>0</v>
      </c>
      <c r="PF127" s="557">
        <f t="shared" ca="1" si="666"/>
        <v>0</v>
      </c>
      <c r="PG127" s="557">
        <f t="shared" ca="1" si="666"/>
        <v>0</v>
      </c>
      <c r="PH127" s="557">
        <f t="shared" ca="1" si="666"/>
        <v>0</v>
      </c>
      <c r="PI127" s="557">
        <f t="shared" ca="1" si="666"/>
        <v>0</v>
      </c>
      <c r="PJ127" s="557">
        <f t="shared" ca="1" si="666"/>
        <v>0</v>
      </c>
      <c r="PK127" s="557">
        <f t="shared" ca="1" si="666"/>
        <v>0</v>
      </c>
      <c r="PL127" s="557">
        <f t="shared" ca="1" si="666"/>
        <v>0</v>
      </c>
      <c r="PM127" s="557">
        <f t="shared" ca="1" si="666"/>
        <v>0</v>
      </c>
      <c r="PN127" s="557">
        <f t="shared" ca="1" si="666"/>
        <v>0</v>
      </c>
      <c r="PO127" s="557">
        <f t="shared" ca="1" si="667"/>
        <v>0</v>
      </c>
      <c r="PP127" s="557">
        <f t="shared" ca="1" si="667"/>
        <v>0</v>
      </c>
      <c r="PQ127" s="557">
        <f t="shared" ca="1" si="667"/>
        <v>0</v>
      </c>
      <c r="PR127" s="557">
        <f t="shared" ca="1" si="667"/>
        <v>0</v>
      </c>
      <c r="PS127" s="557">
        <f t="shared" ca="1" si="667"/>
        <v>0</v>
      </c>
      <c r="PT127" s="557">
        <f t="shared" ca="1" si="667"/>
        <v>0</v>
      </c>
      <c r="PU127" s="557">
        <f t="shared" ca="1" si="667"/>
        <v>0</v>
      </c>
      <c r="PV127" s="557">
        <f t="shared" ca="1" si="667"/>
        <v>0</v>
      </c>
      <c r="PW127" s="557">
        <f t="shared" ca="1" si="667"/>
        <v>0</v>
      </c>
      <c r="PX127" s="557">
        <f t="shared" ca="1" si="667"/>
        <v>0</v>
      </c>
      <c r="PY127" s="557">
        <f t="shared" ca="1" si="668"/>
        <v>0</v>
      </c>
      <c r="PZ127" s="557">
        <f t="shared" ca="1" si="668"/>
        <v>0</v>
      </c>
      <c r="QA127" s="557">
        <f t="shared" ca="1" si="668"/>
        <v>0</v>
      </c>
      <c r="QB127" s="557">
        <f t="shared" ca="1" si="668"/>
        <v>0</v>
      </c>
      <c r="QC127" s="557">
        <f t="shared" ca="1" si="668"/>
        <v>0</v>
      </c>
      <c r="QD127" s="557">
        <f t="shared" ca="1" si="668"/>
        <v>0</v>
      </c>
      <c r="QE127" s="557">
        <f t="shared" ca="1" si="668"/>
        <v>0</v>
      </c>
      <c r="QF127" s="557">
        <f t="shared" ca="1" si="668"/>
        <v>0</v>
      </c>
      <c r="QG127" s="557">
        <f t="shared" ca="1" si="668"/>
        <v>0</v>
      </c>
      <c r="QH127" s="557">
        <f t="shared" ca="1" si="668"/>
        <v>0</v>
      </c>
      <c r="QI127" s="557">
        <f t="shared" ca="1" si="669"/>
        <v>0</v>
      </c>
      <c r="QJ127" s="557">
        <f t="shared" ca="1" si="669"/>
        <v>0</v>
      </c>
      <c r="QK127" s="557">
        <f t="shared" ca="1" si="669"/>
        <v>0</v>
      </c>
      <c r="QL127" s="557">
        <f t="shared" ca="1" si="669"/>
        <v>0</v>
      </c>
      <c r="QM127" s="557">
        <f t="shared" ca="1" si="669"/>
        <v>0</v>
      </c>
      <c r="QN127" s="557">
        <f t="shared" ca="1" si="669"/>
        <v>0</v>
      </c>
      <c r="QO127" s="557">
        <f t="shared" ca="1" si="669"/>
        <v>0</v>
      </c>
      <c r="QP127" s="557">
        <f t="shared" ca="1" si="669"/>
        <v>0</v>
      </c>
      <c r="QQ127" s="557">
        <f t="shared" ca="1" si="669"/>
        <v>0</v>
      </c>
      <c r="QR127" s="557">
        <f t="shared" ca="1" si="669"/>
        <v>0</v>
      </c>
      <c r="QS127" s="557">
        <f t="shared" ca="1" si="670"/>
        <v>0</v>
      </c>
      <c r="QT127" s="557">
        <f t="shared" ca="1" si="670"/>
        <v>0</v>
      </c>
      <c r="QU127" s="557">
        <f t="shared" ca="1" si="670"/>
        <v>0</v>
      </c>
      <c r="QV127" s="557">
        <f t="shared" ca="1" si="670"/>
        <v>0</v>
      </c>
      <c r="QW127" s="557">
        <f t="shared" ca="1" si="670"/>
        <v>0</v>
      </c>
      <c r="QX127" s="557">
        <f t="shared" ca="1" si="670"/>
        <v>0</v>
      </c>
      <c r="QY127" s="557">
        <f t="shared" ca="1" si="670"/>
        <v>0</v>
      </c>
      <c r="QZ127" s="557">
        <f t="shared" ca="1" si="670"/>
        <v>0</v>
      </c>
      <c r="RA127" s="557">
        <f t="shared" ca="1" si="670"/>
        <v>0</v>
      </c>
      <c r="RB127" s="557">
        <f t="shared" ca="1" si="670"/>
        <v>0</v>
      </c>
      <c r="RC127" s="557">
        <f t="shared" ca="1" si="671"/>
        <v>0</v>
      </c>
      <c r="RD127" s="557">
        <f t="shared" ca="1" si="671"/>
        <v>0</v>
      </c>
      <c r="RE127" s="557">
        <f t="shared" ca="1" si="671"/>
        <v>0</v>
      </c>
      <c r="RF127" s="557">
        <f t="shared" ca="1" si="671"/>
        <v>0</v>
      </c>
      <c r="RG127" s="557">
        <f t="shared" ca="1" si="671"/>
        <v>0</v>
      </c>
      <c r="RH127" s="557">
        <f t="shared" ca="1" si="671"/>
        <v>0</v>
      </c>
      <c r="RI127" s="557">
        <f t="shared" ca="1" si="671"/>
        <v>0</v>
      </c>
      <c r="RJ127" s="557">
        <f t="shared" ca="1" si="671"/>
        <v>0</v>
      </c>
      <c r="RK127" s="557">
        <f t="shared" ca="1" si="671"/>
        <v>0</v>
      </c>
      <c r="RL127" s="557">
        <f t="shared" ca="1" si="671"/>
        <v>0</v>
      </c>
      <c r="RM127" s="557">
        <f t="shared" ca="1" si="672"/>
        <v>0</v>
      </c>
      <c r="RN127" s="557">
        <f t="shared" ca="1" si="672"/>
        <v>0</v>
      </c>
      <c r="RO127" s="557">
        <f t="shared" ca="1" si="672"/>
        <v>0</v>
      </c>
      <c r="RP127" s="557">
        <f t="shared" ca="1" si="672"/>
        <v>0</v>
      </c>
      <c r="RQ127" s="557">
        <f t="shared" ca="1" si="672"/>
        <v>0</v>
      </c>
      <c r="RR127" s="557">
        <f t="shared" ca="1" si="672"/>
        <v>0</v>
      </c>
      <c r="RS127" s="557">
        <f t="shared" ca="1" si="672"/>
        <v>0</v>
      </c>
      <c r="RT127" s="557">
        <f t="shared" ca="1" si="672"/>
        <v>0</v>
      </c>
      <c r="RU127" s="557">
        <f t="shared" ca="1" si="672"/>
        <v>0</v>
      </c>
      <c r="RV127" s="557">
        <f t="shared" ca="1" si="672"/>
        <v>0</v>
      </c>
      <c r="RW127" s="557">
        <f t="shared" ca="1" si="673"/>
        <v>0</v>
      </c>
      <c r="RX127" s="557">
        <f t="shared" ca="1" si="673"/>
        <v>0</v>
      </c>
      <c r="RY127" s="557">
        <f t="shared" ca="1" si="673"/>
        <v>0</v>
      </c>
      <c r="RZ127" s="557">
        <f t="shared" ca="1" si="673"/>
        <v>0</v>
      </c>
      <c r="SA127" s="557">
        <f t="shared" ca="1" si="673"/>
        <v>0</v>
      </c>
      <c r="SB127" s="557">
        <f t="shared" ca="1" si="673"/>
        <v>0</v>
      </c>
      <c r="SC127" s="557">
        <f t="shared" ca="1" si="673"/>
        <v>0</v>
      </c>
      <c r="SD127" s="557">
        <f t="shared" ca="1" si="673"/>
        <v>0</v>
      </c>
      <c r="SE127" s="557">
        <f t="shared" ca="1" si="673"/>
        <v>0</v>
      </c>
      <c r="SF127" s="557">
        <f t="shared" ca="1" si="673"/>
        <v>0</v>
      </c>
      <c r="SG127" s="557">
        <f t="shared" ca="1" si="674"/>
        <v>0</v>
      </c>
      <c r="SH127" s="557">
        <f t="shared" ca="1" si="674"/>
        <v>0</v>
      </c>
      <c r="SI127" s="557">
        <f t="shared" ca="1" si="674"/>
        <v>0</v>
      </c>
      <c r="SJ127" s="557">
        <f t="shared" ca="1" si="674"/>
        <v>0</v>
      </c>
      <c r="SK127" s="557">
        <f t="shared" ca="1" si="674"/>
        <v>0</v>
      </c>
      <c r="SL127" s="557">
        <f t="shared" ca="1" si="674"/>
        <v>0</v>
      </c>
      <c r="SM127" s="557">
        <f t="shared" ca="1" si="674"/>
        <v>0</v>
      </c>
      <c r="SN127" s="557">
        <f t="shared" ca="1" si="674"/>
        <v>0</v>
      </c>
      <c r="SO127" s="557">
        <f t="shared" ca="1" si="674"/>
        <v>0</v>
      </c>
      <c r="SP127" s="557">
        <f t="shared" ca="1" si="674"/>
        <v>0</v>
      </c>
      <c r="SQ127" s="557">
        <f t="shared" ca="1" si="675"/>
        <v>0</v>
      </c>
      <c r="SR127" s="557">
        <f t="shared" ca="1" si="675"/>
        <v>0</v>
      </c>
      <c r="SS127" s="557">
        <f t="shared" ca="1" si="675"/>
        <v>0</v>
      </c>
      <c r="ST127" s="557">
        <f t="shared" ca="1" si="675"/>
        <v>0</v>
      </c>
      <c r="SU127" s="557">
        <f t="shared" ca="1" si="675"/>
        <v>0</v>
      </c>
      <c r="SV127" s="557">
        <f t="shared" ca="1" si="675"/>
        <v>0</v>
      </c>
      <c r="SW127" s="557">
        <f t="shared" ca="1" si="675"/>
        <v>0</v>
      </c>
      <c r="SX127" s="557">
        <f t="shared" ca="1" si="675"/>
        <v>0</v>
      </c>
      <c r="SY127" s="557">
        <f t="shared" ca="1" si="675"/>
        <v>0</v>
      </c>
      <c r="SZ127" s="557">
        <f t="shared" ca="1" si="675"/>
        <v>0</v>
      </c>
      <c r="TA127" s="557">
        <f t="shared" ca="1" si="676"/>
        <v>0</v>
      </c>
      <c r="TB127" s="557">
        <f t="shared" ca="1" si="676"/>
        <v>0</v>
      </c>
      <c r="TC127" s="557">
        <f t="shared" ca="1" si="676"/>
        <v>0</v>
      </c>
      <c r="TD127" s="557">
        <f t="shared" ca="1" si="676"/>
        <v>0</v>
      </c>
      <c r="TE127" s="557">
        <f t="shared" ca="1" si="676"/>
        <v>0</v>
      </c>
      <c r="TF127" s="557">
        <f t="shared" ca="1" si="676"/>
        <v>0</v>
      </c>
      <c r="TG127" s="557">
        <f t="shared" ca="1" si="676"/>
        <v>0</v>
      </c>
      <c r="TH127" s="557">
        <f t="shared" ca="1" si="676"/>
        <v>0</v>
      </c>
      <c r="TI127" s="557">
        <f t="shared" ca="1" si="676"/>
        <v>0</v>
      </c>
      <c r="TJ127" s="557">
        <f t="shared" ca="1" si="676"/>
        <v>0</v>
      </c>
      <c r="TK127" s="557">
        <f t="shared" ca="1" si="677"/>
        <v>0</v>
      </c>
      <c r="TL127" s="557">
        <f t="shared" ca="1" si="677"/>
        <v>0</v>
      </c>
      <c r="TM127" s="557">
        <f t="shared" ca="1" si="677"/>
        <v>0</v>
      </c>
      <c r="TN127" s="557">
        <f t="shared" ca="1" si="677"/>
        <v>0</v>
      </c>
      <c r="TO127" s="557">
        <f t="shared" ca="1" si="677"/>
        <v>0</v>
      </c>
      <c r="TP127" s="557">
        <f t="shared" ca="1" si="677"/>
        <v>0</v>
      </c>
      <c r="TQ127" s="557">
        <f t="shared" ca="1" si="677"/>
        <v>0</v>
      </c>
      <c r="TR127" s="557">
        <f t="shared" ca="1" si="677"/>
        <v>0</v>
      </c>
      <c r="TS127" s="557">
        <f t="shared" ca="1" si="677"/>
        <v>0</v>
      </c>
      <c r="TT127" s="557">
        <f t="shared" ca="1" si="677"/>
        <v>0</v>
      </c>
      <c r="TU127" s="557">
        <f t="shared" ca="1" si="678"/>
        <v>0</v>
      </c>
      <c r="TV127" s="557">
        <f t="shared" ca="1" si="678"/>
        <v>0</v>
      </c>
      <c r="TW127" s="557">
        <f t="shared" ca="1" si="678"/>
        <v>0</v>
      </c>
      <c r="TX127" s="557">
        <f t="shared" ca="1" si="678"/>
        <v>0</v>
      </c>
      <c r="TY127" s="557">
        <f t="shared" ca="1" si="678"/>
        <v>0</v>
      </c>
      <c r="TZ127" s="557">
        <f t="shared" ca="1" si="678"/>
        <v>0</v>
      </c>
      <c r="UA127" s="557">
        <f t="shared" ca="1" si="678"/>
        <v>0</v>
      </c>
      <c r="UB127" s="557">
        <f t="shared" ca="1" si="678"/>
        <v>0</v>
      </c>
      <c r="UC127" s="557">
        <f t="shared" ca="1" si="678"/>
        <v>0</v>
      </c>
      <c r="UD127" s="557">
        <f t="shared" ca="1" si="678"/>
        <v>0</v>
      </c>
      <c r="UE127" s="557">
        <f t="shared" ca="1" si="679"/>
        <v>0</v>
      </c>
      <c r="UF127" s="557">
        <f t="shared" ca="1" si="679"/>
        <v>0</v>
      </c>
      <c r="UG127" s="557">
        <f t="shared" ca="1" si="679"/>
        <v>0</v>
      </c>
      <c r="UH127" s="557">
        <f t="shared" ca="1" si="679"/>
        <v>0</v>
      </c>
      <c r="UI127" s="557">
        <f t="shared" ca="1" si="679"/>
        <v>0</v>
      </c>
      <c r="UJ127" s="557">
        <f t="shared" ca="1" si="679"/>
        <v>0</v>
      </c>
      <c r="UK127" s="557">
        <f t="shared" ca="1" si="679"/>
        <v>0</v>
      </c>
      <c r="UL127" s="557">
        <f t="shared" ca="1" si="679"/>
        <v>0</v>
      </c>
      <c r="UM127" s="557">
        <f t="shared" ca="1" si="679"/>
        <v>0</v>
      </c>
      <c r="UN127" s="557">
        <f t="shared" ca="1" si="679"/>
        <v>0</v>
      </c>
      <c r="UO127" s="557">
        <f t="shared" ca="1" si="680"/>
        <v>0</v>
      </c>
      <c r="UP127" s="557">
        <f t="shared" ca="1" si="680"/>
        <v>0</v>
      </c>
      <c r="UQ127" s="557">
        <f t="shared" ca="1" si="680"/>
        <v>0</v>
      </c>
      <c r="UR127" s="557">
        <f t="shared" ca="1" si="680"/>
        <v>0</v>
      </c>
      <c r="US127" s="557">
        <f t="shared" ca="1" si="680"/>
        <v>0</v>
      </c>
      <c r="UT127" s="557">
        <f t="shared" ca="1" si="680"/>
        <v>0</v>
      </c>
      <c r="UU127" s="557">
        <f t="shared" ca="1" si="680"/>
        <v>0</v>
      </c>
      <c r="UV127" s="557">
        <f t="shared" ca="1" si="680"/>
        <v>0</v>
      </c>
      <c r="UW127" s="557">
        <f t="shared" ca="1" si="680"/>
        <v>0</v>
      </c>
      <c r="UX127" s="557">
        <f t="shared" ca="1" si="680"/>
        <v>0</v>
      </c>
      <c r="UY127" s="557">
        <f t="shared" ca="1" si="681"/>
        <v>0</v>
      </c>
      <c r="UZ127" s="557">
        <f t="shared" ca="1" si="681"/>
        <v>0</v>
      </c>
      <c r="VA127" s="557">
        <f t="shared" ca="1" si="681"/>
        <v>0</v>
      </c>
      <c r="VB127" s="557">
        <f t="shared" ca="1" si="681"/>
        <v>0</v>
      </c>
      <c r="VC127" s="557">
        <f t="shared" ca="1" si="681"/>
        <v>0</v>
      </c>
      <c r="VD127" s="557">
        <f t="shared" ca="1" si="681"/>
        <v>0</v>
      </c>
      <c r="VE127" s="557">
        <f t="shared" ca="1" si="681"/>
        <v>0</v>
      </c>
      <c r="VF127" s="557">
        <f t="shared" ca="1" si="681"/>
        <v>0</v>
      </c>
      <c r="VG127" s="557">
        <f t="shared" ca="1" si="681"/>
        <v>0</v>
      </c>
      <c r="VH127" s="557">
        <f t="shared" ca="1" si="681"/>
        <v>0</v>
      </c>
      <c r="VI127" s="557">
        <f t="shared" ca="1" si="681"/>
        <v>0</v>
      </c>
      <c r="VJ127" s="189">
        <f t="shared" ca="1" si="682"/>
        <v>0</v>
      </c>
      <c r="VK127" s="189">
        <f t="shared" ca="1" si="682"/>
        <v>0</v>
      </c>
      <c r="VL127" s="189">
        <f t="shared" ca="1" si="682"/>
        <v>0</v>
      </c>
      <c r="VM127" s="189">
        <f t="shared" ca="1" si="682"/>
        <v>0</v>
      </c>
      <c r="VN127" s="189">
        <f t="shared" ca="1" si="682"/>
        <v>0</v>
      </c>
      <c r="VO127" s="230">
        <f t="shared" ca="1" si="683"/>
        <v>0</v>
      </c>
      <c r="VP127" s="189">
        <f t="shared" ca="1" si="684"/>
        <v>0</v>
      </c>
      <c r="VQ127" s="189">
        <f t="shared" ca="1" si="684"/>
        <v>0</v>
      </c>
      <c r="VR127" s="189">
        <f t="shared" ca="1" si="684"/>
        <v>0</v>
      </c>
      <c r="VS127" s="189">
        <f t="shared" ca="1" si="684"/>
        <v>0</v>
      </c>
      <c r="VT127" s="189">
        <f t="shared" ca="1" si="684"/>
        <v>0</v>
      </c>
      <c r="VU127" s="230">
        <f t="shared" ca="1" si="685"/>
        <v>0</v>
      </c>
      <c r="VV127" s="231">
        <f t="shared" ca="1" si="686"/>
        <v>0</v>
      </c>
      <c r="VW127" s="231">
        <f t="shared" ca="1" si="686"/>
        <v>0</v>
      </c>
      <c r="VX127" s="231">
        <f t="shared" ca="1" si="686"/>
        <v>0</v>
      </c>
      <c r="VY127" s="231">
        <f t="shared" ca="1" si="686"/>
        <v>0</v>
      </c>
      <c r="VZ127" s="544">
        <f t="shared" ca="1" si="687"/>
        <v>0</v>
      </c>
      <c r="WA127" s="231">
        <f t="shared" ca="1" si="688"/>
        <v>0</v>
      </c>
      <c r="WB127" s="231">
        <f t="shared" ca="1" si="688"/>
        <v>0</v>
      </c>
      <c r="WC127" s="231">
        <f t="shared" ca="1" si="688"/>
        <v>0</v>
      </c>
      <c r="WD127" s="231">
        <f t="shared" ca="1" si="688"/>
        <v>0</v>
      </c>
      <c r="WE127" s="544">
        <f t="shared" ca="1" si="689"/>
        <v>0</v>
      </c>
      <c r="WF127" s="544">
        <f t="shared" ca="1" si="689"/>
        <v>0</v>
      </c>
      <c r="WG127" s="544">
        <f t="shared" ca="1" si="689"/>
        <v>0</v>
      </c>
      <c r="WH127" s="544">
        <f t="shared" ca="1" si="689"/>
        <v>0</v>
      </c>
      <c r="WI127" s="544">
        <f t="shared" ca="1" si="689"/>
        <v>0</v>
      </c>
      <c r="WJ127" s="544">
        <f t="shared" ca="1" si="689"/>
        <v>0</v>
      </c>
      <c r="WK127" s="544">
        <f t="shared" ca="1" si="689"/>
        <v>0</v>
      </c>
      <c r="WL127" s="535" cm="1">
        <f t="array" aca="1" ref="WL127" ca="1">INDEX(WL$13:WL126,$B127+1,1)</f>
        <v>0</v>
      </c>
      <c r="WM127" s="411">
        <f t="shared" ca="1" si="690"/>
        <v>43</v>
      </c>
      <c r="WN127" s="18"/>
      <c r="WO127" s="535" cm="1">
        <f t="array" aca="1" ref="WO127" ca="1">INDEX(WO$13:WO126,$B127+1,1)</f>
        <v>0</v>
      </c>
      <c r="WP127" s="411">
        <f t="shared" si="691"/>
        <v>0</v>
      </c>
      <c r="WQ127" s="535" cm="1">
        <f t="array" aca="1" ref="WQ127" ca="1">INDEX(WQ$13:WQ126,$B127+1,1)</f>
        <v>0</v>
      </c>
      <c r="WR127" s="535" t="str" cm="1">
        <f t="array" aca="1" ref="WR127" ca="1">INDEX(WR$13:WR126,$B127+1,1)</f>
        <v>-</v>
      </c>
      <c r="WS127" s="535" t="str" cm="1">
        <f t="array" aca="1" ref="WS127" ca="1">INDEX(WS$13:WS126,$B127+1,1)</f>
        <v>-</v>
      </c>
      <c r="WT127" s="535" t="str" cm="1">
        <f t="array" aca="1" ref="WT127" ca="1">INDEX(WT$13:WT126,$B127+1,1)</f>
        <v>-</v>
      </c>
      <c r="WU127" s="535" t="str" cm="1">
        <f t="array" aca="1" ref="WU127" ca="1">INDEX(WU$13:WU126,$B127+1,1)</f>
        <v>-</v>
      </c>
      <c r="WV127" s="535" t="str" cm="1">
        <f t="array" aca="1" ref="WV127" ca="1">INDEX(WV$13:WV126,$B127+1,1)</f>
        <v>-</v>
      </c>
      <c r="WW127" s="535" t="str" cm="1">
        <f t="array" aca="1" ref="WW127" ca="1">INDEX(WW$13:WW126,$B127+1,1)</f>
        <v>-</v>
      </c>
      <c r="WX127" s="535" t="str" cm="1">
        <f t="array" aca="1" ref="WX127" ca="1">INDEX(WX$13:WX126,$B127+1,1)</f>
        <v>-</v>
      </c>
      <c r="WY127" s="535" t="str" cm="1">
        <f t="array" aca="1" ref="WY127" ca="1">INDEX(WY$13:WY126,$B127+1,1)</f>
        <v>-</v>
      </c>
      <c r="WZ127" s="535" t="str" cm="1">
        <f t="array" aca="1" ref="WZ127" ca="1">INDEX(WZ$13:WZ126,$B127+1,1)</f>
        <v>-</v>
      </c>
      <c r="XA127" s="535" t="str" cm="1">
        <f t="array" aca="1" ref="XA127" ca="1">INDEX(XA$13:XA126,$B127+1,1)</f>
        <v>-</v>
      </c>
      <c r="XB127" s="535" t="str" cm="1">
        <f t="array" aca="1" ref="XB127" ca="1">INDEX(XB$13:XB126,$B127+1,1)</f>
        <v>-</v>
      </c>
      <c r="XC127" s="535" t="str" cm="1">
        <f t="array" aca="1" ref="XC127" ca="1">INDEX(XC$13:XC126,$B127+1,1)</f>
        <v>-</v>
      </c>
      <c r="XD127" s="535" t="str" cm="1">
        <f t="array" aca="1" ref="XD127" ca="1">INDEX(XD$13:XD126,$B127+1,1)</f>
        <v>-</v>
      </c>
      <c r="XE127" s="535" t="str" cm="1">
        <f t="array" aca="1" ref="XE127" ca="1">INDEX(XE$13:XE126,$B127+1,1)</f>
        <v>-</v>
      </c>
      <c r="XF127" s="535" t="str" cm="1">
        <f t="array" aca="1" ref="XF127" ca="1">INDEX(XF$13:XF126,$B127+1,1)</f>
        <v>-</v>
      </c>
      <c r="XG127" s="535" t="str" cm="1">
        <f t="array" aca="1" ref="XG127" ca="1">INDEX(XG$13:XG126,$B127+1,1)</f>
        <v>-</v>
      </c>
      <c r="XH127" s="18"/>
      <c r="XI127" s="411" t="b">
        <f t="shared" ca="1" si="692"/>
        <v>0</v>
      </c>
      <c r="XJ127" s="411" t="str">
        <f t="shared" ca="1" si="693"/>
        <v>-</v>
      </c>
      <c r="XK127" s="535" t="str" cm="1">
        <f t="array" aca="1" ref="XK127" ca="1">INDEX(XK$13:XK126,$B127+1,1)</f>
        <v>-</v>
      </c>
      <c r="XL127" s="535" t="str" cm="1">
        <f t="array" aca="1" ref="XL127" ca="1">INDEX(XL$13:XL126,$B127+1,1)</f>
        <v>-</v>
      </c>
      <c r="XM127" s="535" t="str" cm="1">
        <f t="array" aca="1" ref="XM127" ca="1">INDEX(XM$13:XM126,$B127+1,1)</f>
        <v>-</v>
      </c>
      <c r="XN127" s="545" cm="1">
        <f t="array" aca="1" ref="XN127" ca="1">INDEX(i.AgeJ,$AD127,1)</f>
        <v>63</v>
      </c>
      <c r="XO127" s="535" t="str" cm="1">
        <f t="array" aca="1" ref="XO127" ca="1">INDEX(XO$13:XO126,$B127+1,1)</f>
        <v>-</v>
      </c>
      <c r="XP127" s="411" t="str">
        <f t="shared" ca="1" si="694"/>
        <v>-</v>
      </c>
      <c r="XQ127" s="411" t="str">
        <f t="shared" ca="1" si="694"/>
        <v>-</v>
      </c>
      <c r="XR127" s="535" t="str" cm="1">
        <f t="array" aca="1" ref="XR127" ca="1">INDEX(XR$13:XR126,$B127+1,1)</f>
        <v>-</v>
      </c>
      <c r="XS127" s="535" t="str" cm="1">
        <f t="array" aca="1" ref="XS127" ca="1">INDEX(XS$13:XS126,$B127+1,1)</f>
        <v>-</v>
      </c>
      <c r="XT127" s="535" t="str" cm="1">
        <f t="array" aca="1" ref="XT127" ca="1">INDEX(XT$13:XT126,$B127+1,1)</f>
        <v>-</v>
      </c>
      <c r="XU127" s="535" t="str" cm="1">
        <f t="array" aca="1" ref="XU127" ca="1">INDEX(XU$13:XU126,$B127+1,1)</f>
        <v>-</v>
      </c>
      <c r="XV127" s="535" t="str" cm="1">
        <f t="array" aca="1" ref="XV127" ca="1">INDEX(XV$13:XV126,$B127+1,1)</f>
        <v>-</v>
      </c>
      <c r="XW127" s="535" t="b" cm="1">
        <f t="array" aca="1" ref="XW127" ca="1">INDEX(XW$13:XW126,$B127+1,1)</f>
        <v>1</v>
      </c>
      <c r="XX127" s="535" t="str" cm="1">
        <f t="array" aca="1" ref="XX127" ca="1">INDEX(XX$13:XX126,$B127+1,1)</f>
        <v>-</v>
      </c>
      <c r="XY127" s="535" cm="1">
        <f t="array" aca="1" ref="XY127" ca="1">INDEX(XY$13:XY126,$B127+1,1)</f>
        <v>0</v>
      </c>
      <c r="XZ127" s="535" cm="1">
        <f t="array" aca="1" ref="XZ127" ca="1">INDEX(XZ$13:XZ126,$B127+1,1)</f>
        <v>0</v>
      </c>
      <c r="YA127" s="535" cm="1">
        <f t="array" aca="1" ref="YA127" ca="1">INDEX(YA$13:YA126,$B127+1,1)</f>
        <v>0</v>
      </c>
      <c r="YB127" s="18"/>
      <c r="YC127" s="411">
        <f t="shared" si="695"/>
        <v>50</v>
      </c>
      <c r="YD127" s="411">
        <f t="shared" si="695"/>
        <v>50</v>
      </c>
      <c r="YE127" s="411">
        <f t="shared" si="695"/>
        <v>50</v>
      </c>
      <c r="YF127" s="411">
        <f t="shared" si="695"/>
        <v>50</v>
      </c>
      <c r="YG127" s="535" cm="1">
        <f t="array" aca="1" ref="YG127" ca="1">INDEX(YG$13:YG126,$B127+1,1)</f>
        <v>1</v>
      </c>
      <c r="YH127" s="535" cm="1">
        <f t="array" aca="1" ref="YH127" ca="1">INDEX(YH$13:YH126,$B127+1,1)</f>
        <v>1</v>
      </c>
      <c r="YI127" s="535" cm="1">
        <f t="array" aca="1" ref="YI127" ca="1">INDEX(YI$13:YI126,$B127+1,1)</f>
        <v>1</v>
      </c>
      <c r="YJ127" s="535" cm="1">
        <f t="array" aca="1" ref="YJ127" ca="1">INDEX(YJ$13:YJ126,$B127+1,1)</f>
        <v>1</v>
      </c>
      <c r="YK127" s="535" t="str" cm="1">
        <f t="array" aca="1" ref="YK127" ca="1">INDEX(YK$13:YK126,$B127+1,1)</f>
        <v>-</v>
      </c>
      <c r="YL127" s="535" cm="1">
        <f t="array" aca="1" ref="YL127" ca="1">INDEX(YL$13:YL126,$B127+1,1)</f>
        <v>4.8811</v>
      </c>
      <c r="YM127" s="535" t="str" cm="1">
        <f t="array" aca="1" ref="YM127" ca="1">INDEX(YM$13:YM126,$B127+1,1)</f>
        <v>-</v>
      </c>
      <c r="YN127" s="535" cm="1">
        <f t="array" aca="1" ref="YN127" ca="1">INDEX(YN$13:YN126,$B127+1,1)</f>
        <v>0</v>
      </c>
      <c r="YO127" s="535" t="str" cm="1">
        <f t="array" aca="1" ref="YO127" ca="1">INDEX(YO$13:YO126,$B127+1,1)</f>
        <v>-</v>
      </c>
      <c r="YP127" s="535" cm="1">
        <f t="array" aca="1" ref="YP127" ca="1">INDEX(YP$13:YP126,$B127+1,1)</f>
        <v>0</v>
      </c>
      <c r="YQ127" s="535" cm="1">
        <f t="array" aca="1" ref="YQ127" ca="1">INDEX(YQ$13:YQ126,$B127+1,1)</f>
        <v>1.3333333333333333</v>
      </c>
      <c r="YR127" s="18"/>
      <c r="YS127" s="535" cm="1">
        <f t="array" aca="1" ref="YS127" ca="1">INDEX(YS$13:YS126,$B127+1,1)</f>
        <v>8500000</v>
      </c>
      <c r="YT127" s="411">
        <f t="shared" ca="1" si="696"/>
        <v>1</v>
      </c>
      <c r="YU127" s="18"/>
      <c r="YV127" s="535" t="str" cm="1">
        <f t="array" aca="1" ref="YV127" ca="1">INDEX(YV$13:YV126,$B127+1,1)</f>
        <v>-</v>
      </c>
      <c r="YW127" s="535" t="str" cm="1">
        <f t="array" aca="1" ref="YW127" ca="1">INDEX(YW$13:YW126,$B127+1,1)</f>
        <v>-</v>
      </c>
      <c r="YX127" s="535" t="str" cm="1">
        <f t="array" aca="1" ref="YX127" ca="1">INDEX(YX$13:YX126,$B127+1,1)</f>
        <v>-</v>
      </c>
      <c r="YY127" s="535" t="str" cm="1">
        <f t="array" aca="1" ref="YY127" ca="1">INDEX(YY$13:YY126,$B127+1,1)</f>
        <v>-</v>
      </c>
      <c r="YZ127" s="535" t="str" cm="1">
        <f t="array" aca="1" ref="YZ127" ca="1">INDEX(YZ$13:YZ126,$B127+1,1)</f>
        <v>-</v>
      </c>
      <c r="ZA127" s="535" t="str" cm="1">
        <f t="array" aca="1" ref="ZA127" ca="1">INDEX(ZA$13:ZA126,$B127+1,1)</f>
        <v>-</v>
      </c>
      <c r="ZB127" s="535" t="str" cm="1">
        <f t="array" aca="1" ref="ZB127" ca="1">INDEX(ZB$13:ZB126,$B127+1,1)</f>
        <v>-</v>
      </c>
      <c r="ZC127" s="535" t="str" cm="1">
        <f t="array" aca="1" ref="ZC127" ca="1">INDEX(ZC$13:ZC126,$B127+1,1)</f>
        <v>-</v>
      </c>
      <c r="ZD127" s="535" t="str" cm="1">
        <f t="array" aca="1" ref="ZD127" ca="1">INDEX(ZD$13:ZD126,$B127+1,1)</f>
        <v>-</v>
      </c>
      <c r="ZE127" s="543">
        <f t="shared" ca="1" si="697"/>
        <v>683</v>
      </c>
      <c r="ZF127" s="543">
        <f t="shared" ca="1" si="697"/>
        <v>717</v>
      </c>
      <c r="ZG127" s="543">
        <f t="shared" ca="1" si="697"/>
        <v>752</v>
      </c>
      <c r="ZH127" s="459">
        <f t="shared" ca="1" si="698"/>
        <v>532</v>
      </c>
      <c r="ZI127" s="459">
        <f t="shared" ca="1" si="698"/>
        <v>567</v>
      </c>
      <c r="ZJ127" s="459">
        <f t="shared" ca="1" si="698"/>
        <v>602</v>
      </c>
      <c r="ZK127" s="459">
        <f t="shared" ca="1" si="699"/>
        <v>448</v>
      </c>
      <c r="ZL127" s="459">
        <f t="shared" ca="1" si="699"/>
        <v>483</v>
      </c>
      <c r="ZM127" s="459">
        <f t="shared" ca="1" si="699"/>
        <v>518</v>
      </c>
      <c r="ZN127" s="535" t="str" cm="1">
        <f t="array" aca="1" ref="ZN127" ca="1">INDEX(ZN$13:ZN126,$B127+1,1)</f>
        <v>-</v>
      </c>
      <c r="ZO127" s="535" t="str" cm="1">
        <f t="array" aca="1" ref="ZO127" ca="1">INDEX(ZO$13:ZO126,$B127+1,1)</f>
        <v>-</v>
      </c>
      <c r="ZP127" s="535" t="str" cm="1">
        <f t="array" aca="1" ref="ZP127" ca="1">INDEX(ZP$13:ZP126,$B127+1,1)</f>
        <v>-</v>
      </c>
      <c r="ZQ127" s="535" t="str" cm="1">
        <f t="array" aca="1" ref="ZQ127" ca="1">INDEX(ZQ$13:ZQ126,$B127+1,1)</f>
        <v>-</v>
      </c>
      <c r="ZR127" s="535" t="str" cm="1">
        <f t="array" aca="1" ref="ZR127" ca="1">INDEX(ZR$13:ZR126,$B127+1,1)</f>
        <v>-</v>
      </c>
      <c r="ZS127" s="535" t="str" cm="1">
        <f t="array" aca="1" ref="ZS127" ca="1">INDEX(ZS$13:ZS126,$B127+1,1)</f>
        <v>-</v>
      </c>
      <c r="ZT127" s="535" t="str" cm="1">
        <f t="array" aca="1" ref="ZT127" ca="1">INDEX(ZT$13:ZT126,$B127+1,1)</f>
        <v>-</v>
      </c>
      <c r="ZU127" s="535" t="str" cm="1">
        <f t="array" aca="1" ref="ZU127" ca="1">INDEX(ZU$13:ZU126,$B127+1,1)</f>
        <v>-</v>
      </c>
      <c r="ZV127" s="535" t="str" cm="1">
        <f t="array" aca="1" ref="ZV127" ca="1">INDEX(ZV$13:ZV126,$B127+1,1)</f>
        <v>-</v>
      </c>
      <c r="ZW127" s="535" t="str" cm="1">
        <f t="array" aca="1" ref="ZW127" ca="1">INDEX(ZW$13:ZW126,$B127+1,1)</f>
        <v>-</v>
      </c>
      <c r="ZX127" s="535" t="str" cm="1">
        <f t="array" aca="1" ref="ZX127" ca="1">INDEX(ZX$13:ZX126,$B127+1,1)</f>
        <v>-</v>
      </c>
      <c r="ZY127" s="535" t="str" cm="1">
        <f t="array" aca="1" ref="ZY127" ca="1">INDEX(ZY$13:ZY126,$B127+1,1)</f>
        <v>-</v>
      </c>
      <c r="ZZ127" s="535" t="str" cm="1">
        <f t="array" aca="1" ref="ZZ127" ca="1">INDEX(ZZ$13:ZZ126,$B127+1,1)</f>
        <v>-</v>
      </c>
      <c r="AAA127" s="535" t="str" cm="1">
        <f t="array" aca="1" ref="AAA127" ca="1">INDEX(AAA$13:AAA126,$B127+1,1)</f>
        <v>-</v>
      </c>
      <c r="AAB127" s="535" cm="1">
        <f t="array" aca="1" ref="AAB127" ca="1">INDEX(AAB$13:AAB126,$B127+1,1)</f>
        <v>0</v>
      </c>
      <c r="AAC127" s="535" t="str" cm="1">
        <f t="array" aca="1" ref="AAC127" ca="1">INDEX(AAC$13:AAC126,$B127+1,1)</f>
        <v>-</v>
      </c>
      <c r="AAD127" s="535" t="str" cm="1">
        <f t="array" aca="1" ref="AAD127" ca="1">INDEX(AAD$13:AAD126,$B127+1,1)</f>
        <v>-</v>
      </c>
      <c r="AAE127" s="535" t="str" cm="1">
        <f t="array" aca="1" ref="AAE127" ca="1">INDEX(AAE$13:AAE126,$B127+1,1)</f>
        <v>-</v>
      </c>
      <c r="AAF127" s="535" t="str" cm="1">
        <f t="array" aca="1" ref="AAF127" ca="1">INDEX(AAF$13:AAF126,$B127+1,1)</f>
        <v>-</v>
      </c>
      <c r="AAG127" s="535" t="str" cm="1">
        <f t="array" aca="1" ref="AAG127" ca="1">INDEX(AAG$13:AAG126,$B127+1,1)</f>
        <v>-</v>
      </c>
      <c r="AAH127" s="535" cm="1">
        <f t="array" aca="1" ref="AAH127" ca="1">INDEX(AAH$13:AAH126,$B127+1,1)</f>
        <v>0</v>
      </c>
      <c r="AAI127" s="535" t="str" cm="1">
        <f t="array" aca="1" ref="AAI127" ca="1">INDEX(AAI$13:AAI126,$B127+1,1)</f>
        <v>-</v>
      </c>
      <c r="AAJ127" s="535" t="str" cm="1">
        <f t="array" aca="1" ref="AAJ127" ca="1">INDEX(AAJ$13:AAJ126,$B127+1,1)</f>
        <v>-</v>
      </c>
      <c r="AAK127" s="535" t="str" cm="1">
        <f t="array" aca="1" ref="AAK127" ca="1">INDEX(AAK$13:AAK126,$B127+1,1)</f>
        <v>-</v>
      </c>
      <c r="AAL127" s="535" cm="1">
        <f t="array" aca="1" ref="AAL127" ca="1">INDEX(AAL$13:AAL126,$B127+1,1)</f>
        <v>1</v>
      </c>
      <c r="AAM127" s="535" cm="1">
        <f t="array" aca="1" ref="AAM127" ca="1">INDEX(AAM$13:AAM126,$B127+1,1)</f>
        <v>1</v>
      </c>
      <c r="AAN127" s="535" t="str" cm="1">
        <f t="array" aca="1" ref="AAN127" ca="1">INDEX(AAN$13:AAN126,$B127+1,1)</f>
        <v>-</v>
      </c>
      <c r="AAO127" s="535" t="str" cm="1">
        <f t="array" aca="1" ref="AAO127" ca="1">INDEX(AAO$13:AAO126,$B127+1,1)</f>
        <v>-</v>
      </c>
      <c r="AAP127" s="535" t="str" cm="1">
        <f t="array" aca="1" ref="AAP127" ca="1">INDEX(AAP$13:AAP126,$B127+1,1)</f>
        <v>-</v>
      </c>
      <c r="AAQ127" s="535" t="str" cm="1">
        <f t="array" aca="1" ref="AAQ127" ca="1">INDEX(AAQ$13:AAQ126,$B127+1,1)</f>
        <v>-</v>
      </c>
      <c r="AAR127" s="535" t="str" cm="1">
        <f t="array" aca="1" ref="AAR127" ca="1">INDEX(AAR$13:AAR126,$B127+1,1)</f>
        <v>-</v>
      </c>
      <c r="AAS127" s="535" t="str" cm="1">
        <f t="array" aca="1" ref="AAS127" ca="1">INDEX(AAS$13:AAS126,$B127+1,1)</f>
        <v>-</v>
      </c>
      <c r="AAT127" s="535" t="str" cm="1">
        <f t="array" aca="1" ref="AAT127" ca="1">INDEX(AAT$13:AAT126,$B127+1,1)</f>
        <v>-</v>
      </c>
      <c r="AAU127" s="535" t="str" cm="1">
        <f t="array" aca="1" ref="AAU127" ca="1">INDEX(AAU$13:AAU126,$B127+1,1)</f>
        <v>-</v>
      </c>
      <c r="AAV127" s="535" t="str" cm="1">
        <f t="array" aca="1" ref="AAV127" ca="1">INDEX(AAV$13:AAV126,$B127+1,1)</f>
        <v>-</v>
      </c>
      <c r="AAW127" s="535" t="str" cm="1">
        <f t="array" aca="1" ref="AAW127" ca="1">INDEX(AAW$13:AAW126,$B127+1,1)</f>
        <v>-</v>
      </c>
      <c r="AAX127" s="535" t="str" cm="1">
        <f t="array" aca="1" ref="AAX127" ca="1">INDEX(AAX$13:AAX126,$B127+1,1)</f>
        <v>-</v>
      </c>
      <c r="AAY127" s="535" t="str" cm="1">
        <f t="array" aca="1" ref="AAY127" ca="1">INDEX(AAY$13:AAY126,$B127+1,1)</f>
        <v>-</v>
      </c>
      <c r="AAZ127" s="535" t="str" cm="1">
        <f t="array" aca="1" ref="AAZ127" ca="1">INDEX(AAZ$13:AAZ126,$B127+1,1)</f>
        <v>-</v>
      </c>
      <c r="ABA127" s="18"/>
      <c r="ABB127" s="545" t="str">
        <f t="shared" ca="1" si="700"/>
        <v>-</v>
      </c>
      <c r="ABC127" s="545" t="str">
        <f t="shared" ca="1" si="700"/>
        <v>-</v>
      </c>
      <c r="ABD127" s="545" t="str">
        <f t="shared" ca="1" si="700"/>
        <v>-</v>
      </c>
      <c r="ABE127" s="545" t="str">
        <f t="shared" ca="1" si="700"/>
        <v>-</v>
      </c>
      <c r="ABF127" s="545" t="str">
        <f t="shared" ca="1" si="700"/>
        <v>-</v>
      </c>
      <c r="ABG127" s="545" t="str">
        <f t="shared" ca="1" si="700"/>
        <v>-</v>
      </c>
      <c r="ABH127" s="545" t="str">
        <f t="shared" ca="1" si="700"/>
        <v>-</v>
      </c>
      <c r="ABI127" s="545" t="str">
        <f t="shared" ca="1" si="700"/>
        <v>-</v>
      </c>
      <c r="ABJ127" s="545" t="str">
        <f t="shared" ca="1" si="700"/>
        <v>-</v>
      </c>
      <c r="ABK127" s="545" t="str">
        <f t="shared" ca="1" si="700"/>
        <v>-</v>
      </c>
      <c r="ABL127" s="545" t="str">
        <f t="shared" ca="1" si="701"/>
        <v>-</v>
      </c>
      <c r="ABM127" s="545" t="str">
        <f t="shared" ca="1" si="701"/>
        <v>-</v>
      </c>
      <c r="ABN127" s="545" t="str">
        <f t="shared" ca="1" si="701"/>
        <v>-</v>
      </c>
      <c r="ABO127" s="545" t="b">
        <f t="shared" ca="1" si="701"/>
        <v>1</v>
      </c>
      <c r="ABP127" s="545" t="str">
        <f t="shared" ca="1" si="701"/>
        <v>-</v>
      </c>
      <c r="ABQ127" s="545" t="str">
        <f t="shared" ca="1" si="701"/>
        <v>-</v>
      </c>
      <c r="ABR127" s="545" t="str">
        <f t="shared" ca="1" si="701"/>
        <v>-</v>
      </c>
      <c r="ABS127" s="545" t="str">
        <f t="shared" ca="1" si="701"/>
        <v>-</v>
      </c>
      <c r="ABT127" s="545" t="str">
        <f t="shared" ca="1" si="701"/>
        <v>-</v>
      </c>
      <c r="ABU127" s="545" t="str">
        <f t="shared" ca="1" si="701"/>
        <v>-</v>
      </c>
      <c r="ABV127" s="545" t="str">
        <f t="shared" ca="1" si="702"/>
        <v>-</v>
      </c>
      <c r="ABW127" s="545" t="str">
        <f t="shared" ca="1" si="702"/>
        <v>-</v>
      </c>
      <c r="ABX127" s="545" t="str">
        <f t="shared" ca="1" si="702"/>
        <v>-</v>
      </c>
      <c r="ABY127" s="545" t="str">
        <f t="shared" ca="1" si="702"/>
        <v>-</v>
      </c>
      <c r="ABZ127" s="545" t="str">
        <f t="shared" ca="1" si="702"/>
        <v>-</v>
      </c>
      <c r="ACA127" s="545" t="str">
        <f t="shared" ca="1" si="702"/>
        <v>-</v>
      </c>
      <c r="ACB127" s="545" t="str">
        <f t="shared" ca="1" si="702"/>
        <v>-</v>
      </c>
      <c r="ACC127" s="545" t="str">
        <f t="shared" ca="1" si="702"/>
        <v>-</v>
      </c>
      <c r="ACD127" s="545" t="str">
        <f t="shared" ca="1" si="702"/>
        <v>-</v>
      </c>
      <c r="ACE127" s="545" t="str">
        <f t="shared" ca="1" si="702"/>
        <v>-</v>
      </c>
      <c r="ACF127" s="545" t="str">
        <f t="shared" ca="1" si="703"/>
        <v>-</v>
      </c>
      <c r="ACG127" s="545" t="b">
        <f t="shared" ca="1" si="703"/>
        <v>1</v>
      </c>
      <c r="ACH127" s="545" t="str">
        <f t="shared" ca="1" si="703"/>
        <v>-</v>
      </c>
      <c r="ACI127" s="545" t="str">
        <f t="shared" ca="1" si="703"/>
        <v>-</v>
      </c>
      <c r="ACJ127" s="545" t="str">
        <f t="shared" ca="1" si="703"/>
        <v>-</v>
      </c>
      <c r="ACK127" s="545" t="str">
        <f t="shared" ca="1" si="703"/>
        <v>-</v>
      </c>
      <c r="ACL127" s="545" t="str">
        <f t="shared" ca="1" si="703"/>
        <v>-</v>
      </c>
      <c r="ACM127" s="545" t="str">
        <f t="shared" ca="1" si="703"/>
        <v>-</v>
      </c>
      <c r="ACN127" s="545" t="str">
        <f t="shared" ca="1" si="703"/>
        <v>-</v>
      </c>
      <c r="ACO127" s="545" t="str">
        <f t="shared" ca="1" si="703"/>
        <v>-</v>
      </c>
      <c r="ACP127" s="545" t="str">
        <f t="shared" ca="1" si="704"/>
        <v>-</v>
      </c>
      <c r="ACQ127" s="545" t="str">
        <f t="shared" ca="1" si="704"/>
        <v>-</v>
      </c>
      <c r="ACR127" s="545" t="str">
        <f t="shared" ca="1" si="704"/>
        <v>-</v>
      </c>
      <c r="ACS127" s="545" t="str">
        <f t="shared" ca="1" si="704"/>
        <v>-</v>
      </c>
      <c r="ACT127" s="545" t="str">
        <f t="shared" ca="1" si="704"/>
        <v>-</v>
      </c>
      <c r="ACU127" s="545" t="str">
        <f t="shared" ca="1" si="704"/>
        <v>-</v>
      </c>
      <c r="ACV127" s="545" t="str">
        <f t="shared" ca="1" si="704"/>
        <v>-</v>
      </c>
      <c r="ACW127" s="545" t="str">
        <f t="shared" ca="1" si="704"/>
        <v>-</v>
      </c>
      <c r="ACX127" s="545" t="str">
        <f t="shared" ca="1" si="704"/>
        <v>-</v>
      </c>
      <c r="ACY127" s="545" t="b">
        <f t="shared" ca="1" si="704"/>
        <v>1</v>
      </c>
      <c r="ACZ127" s="545" t="str">
        <f t="shared" ca="1" si="705"/>
        <v>-</v>
      </c>
      <c r="ADA127" s="545" t="str">
        <f t="shared" ca="1" si="705"/>
        <v>-</v>
      </c>
      <c r="ADB127" s="545" t="str">
        <f t="shared" ca="1" si="705"/>
        <v>-</v>
      </c>
      <c r="ADC127" s="545" t="str">
        <f t="shared" ca="1" si="705"/>
        <v>-</v>
      </c>
      <c r="ADD127" s="545" t="str">
        <f t="shared" ca="1" si="705"/>
        <v>-</v>
      </c>
      <c r="ADE127" s="545" t="str">
        <f t="shared" ca="1" si="705"/>
        <v>-</v>
      </c>
      <c r="ADF127" s="545" t="str">
        <f t="shared" ca="1" si="705"/>
        <v>-</v>
      </c>
      <c r="ADG127" s="545" t="str">
        <f t="shared" ca="1" si="705"/>
        <v>-</v>
      </c>
      <c r="ADH127" s="545" t="str">
        <f t="shared" ca="1" si="705"/>
        <v>-</v>
      </c>
      <c r="ADI127" s="545" t="str">
        <f t="shared" ca="1" si="705"/>
        <v>-</v>
      </c>
      <c r="ADJ127" s="545" t="str">
        <f t="shared" ca="1" si="706"/>
        <v>-</v>
      </c>
      <c r="ADK127" s="545" t="str">
        <f t="shared" ca="1" si="706"/>
        <v>-</v>
      </c>
      <c r="ADL127" s="545" t="str">
        <f t="shared" ca="1" si="706"/>
        <v>-</v>
      </c>
      <c r="ADM127" s="545" t="str">
        <f t="shared" ca="1" si="706"/>
        <v>-</v>
      </c>
      <c r="ADN127" s="545" t="str">
        <f t="shared" ca="1" si="706"/>
        <v>-</v>
      </c>
      <c r="ADO127" s="545" t="str">
        <f t="shared" ca="1" si="706"/>
        <v>-</v>
      </c>
      <c r="ADP127" s="545" t="str">
        <f t="shared" ca="1" si="706"/>
        <v>-</v>
      </c>
      <c r="ADQ127" s="545" t="b">
        <f t="shared" ca="1" si="706"/>
        <v>1</v>
      </c>
      <c r="ADR127" s="545" t="str">
        <f t="shared" ca="1" si="706"/>
        <v>-</v>
      </c>
      <c r="ADS127" s="545" t="str">
        <f t="shared" ca="1" si="706"/>
        <v>-</v>
      </c>
      <c r="ADT127" s="545" t="str">
        <f t="shared" ca="1" si="707"/>
        <v>-</v>
      </c>
      <c r="ADU127" s="545" t="str">
        <f t="shared" ca="1" si="707"/>
        <v>-</v>
      </c>
      <c r="ADV127" s="545" t="str">
        <f t="shared" ca="1" si="707"/>
        <v>-</v>
      </c>
      <c r="ADW127" s="545" t="str">
        <f t="shared" ca="1" si="707"/>
        <v>-</v>
      </c>
      <c r="ADX127" s="545" t="str">
        <f t="shared" ca="1" si="707"/>
        <v>-</v>
      </c>
      <c r="ADY127" s="545" t="str">
        <f t="shared" ca="1" si="707"/>
        <v>-</v>
      </c>
      <c r="ADZ127" s="545" t="str">
        <f t="shared" ca="1" si="707"/>
        <v>-</v>
      </c>
      <c r="AEA127" s="545" t="str">
        <f t="shared" ca="1" si="707"/>
        <v>-</v>
      </c>
      <c r="AEB127" s="545" t="str">
        <f t="shared" ca="1" si="707"/>
        <v>-</v>
      </c>
      <c r="AEC127" s="545" t="str">
        <f t="shared" ca="1" si="707"/>
        <v>-</v>
      </c>
      <c r="AED127" s="545" t="str">
        <f t="shared" ca="1" si="708"/>
        <v>-</v>
      </c>
      <c r="AEE127" s="545" t="str">
        <f t="shared" ca="1" si="708"/>
        <v>-</v>
      </c>
      <c r="AEF127" s="545" t="str">
        <f t="shared" ca="1" si="708"/>
        <v>-</v>
      </c>
      <c r="AEG127" s="545" t="str">
        <f t="shared" ca="1" si="708"/>
        <v>-</v>
      </c>
      <c r="AEH127" s="545" t="str">
        <f t="shared" ca="1" si="708"/>
        <v>-</v>
      </c>
      <c r="AEI127" s="545" t="b">
        <f t="shared" ca="1" si="708"/>
        <v>1</v>
      </c>
      <c r="AEJ127" s="545" t="str">
        <f t="shared" ca="1" si="708"/>
        <v>-</v>
      </c>
      <c r="AEK127" s="545" t="str">
        <f t="shared" ca="1" si="708"/>
        <v>-</v>
      </c>
      <c r="AEL127" s="545" t="str">
        <f t="shared" ca="1" si="708"/>
        <v>-</v>
      </c>
      <c r="AEM127" s="545" t="str">
        <f t="shared" ca="1" si="708"/>
        <v>-</v>
      </c>
      <c r="AEN127" s="535" cm="1">
        <f t="array" aca="1" ref="AEN127" ca="1">INDEX(AEN$13:AEN126,$B127+1,1)</f>
        <v>0</v>
      </c>
      <c r="AEO127" s="483">
        <v>0</v>
      </c>
    </row>
    <row r="128" spans="1:821" outlineLevel="2">
      <c r="A128" s="18">
        <f t="shared" si="589"/>
        <v>115</v>
      </c>
      <c r="B128" s="191">
        <f t="shared" ca="1" si="713"/>
        <v>104</v>
      </c>
      <c r="C128" s="458">
        <f t="shared" ca="1" si="591"/>
        <v>3200</v>
      </c>
      <c r="D128" s="119" t="str">
        <f t="shared" ca="1" si="592"/>
        <v>GSW</v>
      </c>
      <c r="E128" t="b">
        <v>1</v>
      </c>
      <c r="F128" t="b">
        <v>0</v>
      </c>
      <c r="G128" t="b">
        <f t="shared" si="593"/>
        <v>1</v>
      </c>
      <c r="H128" s="191">
        <f t="shared" ca="1" si="711"/>
        <v>11</v>
      </c>
      <c r="I128" s="535" cm="1">
        <f t="array" aca="1" ref="I128" ca="1">INDEX(I$13:I127,$B128+1,1)</f>
        <v>1</v>
      </c>
      <c r="J128" s="535" cm="1">
        <f t="array" aca="1" ref="J128" ca="1">INDEX(J$13:J127,$B128+1,1)</f>
        <v>0</v>
      </c>
      <c r="K128" s="535" cm="1">
        <f t="array" aca="1" ref="K128" ca="1">INDEX(K$13:K127,$B128+1,1)</f>
        <v>1</v>
      </c>
      <c r="L128" s="535" cm="1">
        <f t="array" aca="1" ref="L128" ca="1">INDEX(L$13:L127,$B128+1,1)</f>
        <v>2</v>
      </c>
      <c r="M128" s="535" cm="1">
        <f t="array" aca="1" ref="M128" ca="1">INDEX(M$13:M127,$B128+1,1)</f>
        <v>0</v>
      </c>
      <c r="N128" s="230">
        <f t="shared" ca="1" si="594"/>
        <v>3</v>
      </c>
      <c r="O128" s="230">
        <f t="shared" ca="1" si="594"/>
        <v>17</v>
      </c>
      <c r="P128" s="230">
        <f t="shared" ca="1" si="594"/>
        <v>3</v>
      </c>
      <c r="Q128" s="230">
        <f t="shared" ca="1" si="594"/>
        <v>4</v>
      </c>
      <c r="R128" s="230">
        <f t="shared" ca="1" si="594"/>
        <v>4</v>
      </c>
      <c r="S128" s="230">
        <f t="shared" ca="1" si="594"/>
        <v>4</v>
      </c>
      <c r="T128" s="411">
        <f t="shared" ca="1" si="595"/>
        <v>4</v>
      </c>
      <c r="U128" s="411">
        <f t="shared" ca="1" si="595"/>
        <v>3</v>
      </c>
      <c r="V128" s="411">
        <f t="shared" ca="1" si="595"/>
        <v>1</v>
      </c>
      <c r="W128" s="777" t="b">
        <f t="shared" ca="1" si="596"/>
        <v>0</v>
      </c>
      <c r="X128" s="777" t="b">
        <f t="shared" ca="1" si="596"/>
        <v>0</v>
      </c>
      <c r="Y128" s="777" t="b">
        <f t="shared" ca="1" si="596"/>
        <v>1</v>
      </c>
      <c r="Z128" s="796" t="b" cm="1">
        <f t="array" aca="1" ref="Z128" ca="1">INDEX(Z$13:Z127,$B128+1,1)</f>
        <v>0</v>
      </c>
      <c r="AA128" s="411">
        <f t="shared" ca="1" si="597"/>
        <v>6</v>
      </c>
      <c r="AB128" s="411">
        <f t="shared" ca="1" si="598"/>
        <v>6</v>
      </c>
      <c r="AC128" s="230">
        <f t="shared" ca="1" si="714"/>
        <v>4</v>
      </c>
      <c r="AD128" s="230">
        <f t="shared" ca="1" si="714"/>
        <v>6</v>
      </c>
      <c r="AE128" s="230">
        <f t="shared" ca="1" si="714"/>
        <v>5</v>
      </c>
      <c r="AF128" s="230">
        <f t="shared" ca="1" si="714"/>
        <v>5</v>
      </c>
      <c r="AG128" s="230">
        <f t="shared" ca="1" si="714"/>
        <v>3</v>
      </c>
      <c r="AH128" s="230">
        <f t="shared" ca="1" si="714"/>
        <v>3</v>
      </c>
      <c r="AI128" s="87">
        <f t="shared" ca="1" si="715"/>
        <v>3</v>
      </c>
      <c r="AJ128" s="87">
        <f ca="1">INDEX(CHOOSE($N128,DataAutumn!i.AdultDrys,DataWinter!i.AdultDrys,DataSpring!i.AdultDrys),1,$T128)</f>
        <v>3</v>
      </c>
      <c r="AK128" s="230">
        <f t="shared" ca="1" si="600"/>
        <v>2</v>
      </c>
      <c r="AL128" s="535" cm="1">
        <f t="array" aca="1" ref="AL128" ca="1">INDEX(AL$13:AL127,$B128+1,1)</f>
        <v>0</v>
      </c>
      <c r="AM128" s="535" cm="1">
        <f t="array" aca="1" ref="AM128" ca="1">INDEX(AM$13:AM127,$B128+1,1)</f>
        <v>2</v>
      </c>
      <c r="AN128" s="230">
        <f t="shared" ca="1" si="601"/>
        <v>0</v>
      </c>
      <c r="AO128" s="230">
        <f t="shared" ca="1" si="601"/>
        <v>0</v>
      </c>
      <c r="AP128" s="230">
        <f t="shared" ca="1" si="601"/>
        <v>0</v>
      </c>
      <c r="AQ128" s="111"/>
      <c r="AR128" s="111"/>
      <c r="AS128" s="230">
        <f t="shared" ca="1" si="602"/>
        <v>0</v>
      </c>
      <c r="AT128" s="230">
        <f t="shared" ca="1" si="602"/>
        <v>0</v>
      </c>
      <c r="AU128" s="111"/>
      <c r="AV128" s="111"/>
      <c r="AW128" s="111"/>
      <c r="AX128" s="111"/>
      <c r="AY128" s="111"/>
      <c r="AZ128" s="111"/>
      <c r="BA128" s="312" t="str">
        <f t="shared" ca="1" si="603"/>
        <v>EVTemplate 00011 SE GSW Past     Mat     TOLSpr Scan2 GFS RR+16% GP170% WP150% MP180% EL000% Age213 FlkSt_Lmb_--6 LWJ5 LWCJ5 LWCP3 LW2tth3 Emptys_Sell   Mdn0 Adult0 (PT_F33N11L11)</v>
      </c>
      <c r="BB128" s="8" t="str">
        <f ca="1">IF(COUNTIF($BA$13:$BA128,$BA128)=1,"-","Dup")</f>
        <v>-</v>
      </c>
      <c r="BC128" s="18"/>
      <c r="BD128" s="535" t="str" cm="1">
        <f t="array" aca="1" ref="BD128" ca="1">INDEX(BD$13:BD127,$B128+1,1)</f>
        <v>-</v>
      </c>
      <c r="BE128" s="535" t="str" cm="1">
        <f t="array" aca="1" ref="BE128" ca="1">INDEX(BE$13:BE127,$B128+1,1)</f>
        <v>-</v>
      </c>
      <c r="BF128" s="535" t="str" cm="1">
        <f t="array" aca="1" ref="BF128" ca="1">INDEX(BF$13:BF127,$B128+1,1)</f>
        <v>-</v>
      </c>
      <c r="BG128" s="535" t="str" cm="1">
        <f t="array" aca="1" ref="BG128" ca="1">INDEX(BG$13:BG127,$B128+1,1)</f>
        <v>-</v>
      </c>
      <c r="BH128" s="535" t="str" cm="1">
        <f t="array" aca="1" ref="BH128" ca="1">INDEX(BH$13:BH127,$B128+1,1)</f>
        <v>-</v>
      </c>
      <c r="BI128" s="535" t="str" cm="1">
        <f t="array" aca="1" ref="BI128" ca="1">INDEX(BI$13:BI127,$B128+1,1)</f>
        <v>-</v>
      </c>
      <c r="BJ128" s="535" t="str" cm="1">
        <f t="array" aca="1" ref="BJ128" ca="1">INDEX(BJ$13:BJ127,$B128+1,1)</f>
        <v>-</v>
      </c>
      <c r="BK128" s="535" t="str" cm="1">
        <f t="array" aca="1" ref="BK128" ca="1">INDEX(BK$13:BK127,$B128+1,1)</f>
        <v>-</v>
      </c>
      <c r="BL128" s="535" t="str" cm="1">
        <f t="array" aca="1" ref="BL128" ca="1">INDEX(BL$13:BL127,$B128+1,1)</f>
        <v>-</v>
      </c>
      <c r="BM128" s="18"/>
      <c r="BN128" s="411" t="b">
        <f t="shared" ca="1" si="604"/>
        <v>1</v>
      </c>
      <c r="BO128" s="411" t="str">
        <f t="shared" ca="1" si="604"/>
        <v>-</v>
      </c>
      <c r="BP128" s="411" t="b">
        <f t="shared" ca="1" si="604"/>
        <v>0</v>
      </c>
      <c r="BQ128" s="411" t="str">
        <f t="shared" ca="1" si="604"/>
        <v>-</v>
      </c>
      <c r="BR128" s="411" t="str">
        <f t="shared" ca="1" si="604"/>
        <v>-</v>
      </c>
      <c r="BS128" s="411" t="str">
        <f t="shared" ca="1" si="604"/>
        <v>-</v>
      </c>
      <c r="BT128" s="411" t="str">
        <f t="shared" ca="1" si="604"/>
        <v>-</v>
      </c>
      <c r="BU128" s="411" t="str">
        <f t="shared" ca="1" si="604"/>
        <v>-</v>
      </c>
      <c r="BV128" s="411" t="str">
        <f t="shared" ca="1" si="604"/>
        <v>-</v>
      </c>
      <c r="BW128" s="411" t="str">
        <f t="shared" ca="1" si="604"/>
        <v>-</v>
      </c>
      <c r="BX128" s="411" t="str">
        <f t="shared" ca="1" si="604"/>
        <v>-</v>
      </c>
      <c r="BY128" s="411" t="str">
        <f t="shared" ca="1" si="604"/>
        <v>-</v>
      </c>
      <c r="BZ128" s="411" t="b">
        <f t="shared" ca="1" si="604"/>
        <v>0</v>
      </c>
      <c r="CA128" s="87">
        <f t="shared" ca="1" si="604"/>
        <v>0</v>
      </c>
      <c r="CB128" s="535" t="str" cm="1">
        <f t="array" aca="1" ref="CB128" ca="1">INDEX(CB$13:CB127,$B128+1,1)</f>
        <v>-</v>
      </c>
      <c r="CC128" s="535" t="str" cm="1">
        <f t="array" aca="1" ref="CC128" ca="1">INDEX(CC$13:CC127,$B128+1,1)</f>
        <v>-</v>
      </c>
      <c r="CD128" s="535" t="str" cm="1">
        <f t="array" aca="1" ref="CD128" ca="1">INDEX(CD$13:CD127,$B128+1,1)</f>
        <v>-</v>
      </c>
      <c r="CE128" s="535" t="b" cm="1">
        <f t="array" aca="1" ref="CE128" ca="1">INDEX(CE$13:CE127,$B128+1,1)</f>
        <v>1</v>
      </c>
      <c r="CF128" s="18"/>
      <c r="CG128" s="535" t="str" cm="1">
        <f t="array" aca="1" ref="CG128" ca="1">INDEX(CG$13:CG127,$B128+1,1)</f>
        <v>-</v>
      </c>
      <c r="CH128" s="411">
        <f t="shared" ca="1" si="605"/>
        <v>1</v>
      </c>
      <c r="CI128" s="411">
        <f t="shared" ca="1" si="606"/>
        <v>1</v>
      </c>
      <c r="CJ128" s="411">
        <f t="shared" ca="1" si="606"/>
        <v>1</v>
      </c>
      <c r="CK128" s="535" t="str" cm="1">
        <f t="array" aca="1" ref="CK128" ca="1">INDEX(CK$13:CK127,$B128+1,1)</f>
        <v>-</v>
      </c>
      <c r="CL128" s="535" t="str" cm="1">
        <f t="array" aca="1" ref="CL128" ca="1">INDEX(CL$13:CL127,$B128+1,1)</f>
        <v>-</v>
      </c>
      <c r="CM128" s="535" t="str" cm="1">
        <f t="array" aca="1" ref="CM128" ca="1">INDEX(CM$13:CM127,$B128+1,1)</f>
        <v>-</v>
      </c>
      <c r="CN128" s="411">
        <f t="shared" ca="1" si="607"/>
        <v>1</v>
      </c>
      <c r="CO128" s="411">
        <f t="shared" ca="1" si="608"/>
        <v>1</v>
      </c>
      <c r="CP128" s="411">
        <f t="shared" ca="1" si="608"/>
        <v>1</v>
      </c>
      <c r="CQ128" s="535" t="str" cm="1">
        <f t="array" aca="1" ref="CQ128" ca="1">INDEX(CQ$13:CQ127,$B128+1,1)</f>
        <v>-</v>
      </c>
      <c r="CR128" s="411">
        <f t="shared" ca="1" si="609"/>
        <v>1</v>
      </c>
      <c r="CS128" s="411">
        <f t="shared" ca="1" si="610"/>
        <v>1</v>
      </c>
      <c r="CT128" s="535" t="str" cm="1">
        <f t="array" aca="1" ref="CT128" ca="1">INDEX(CT$13:CT127,$B128+1,1)</f>
        <v>-</v>
      </c>
      <c r="CU128" s="535" t="str" cm="1">
        <f t="array" aca="1" ref="CU128" ca="1">INDEX(CU$13:CU127,$B128+1,1)</f>
        <v>-</v>
      </c>
      <c r="CV128" s="411">
        <f t="shared" ca="1" si="611"/>
        <v>1</v>
      </c>
      <c r="CW128" s="535" t="str" cm="1">
        <f t="array" aca="1" ref="CW128" ca="1">INDEX(CW$13:CW127,$B128+1,1)</f>
        <v>-</v>
      </c>
      <c r="CX128" s="411">
        <f t="shared" ca="1" si="612"/>
        <v>1</v>
      </c>
      <c r="CY128" s="411">
        <f t="shared" ca="1" si="613"/>
        <v>1</v>
      </c>
      <c r="CZ128" s="411">
        <f t="shared" ca="1" si="613"/>
        <v>1</v>
      </c>
      <c r="DA128" s="535" cm="1">
        <f t="array" aca="1" ref="DA128" ca="1">INDEX(DA$13:DA127,$B128+1,1)</f>
        <v>720</v>
      </c>
      <c r="DB128" s="535" cm="1">
        <f t="array" aca="1" ref="DB128" ca="1">INDEX(DB$13:DB127,$B128+1,1)</f>
        <v>720</v>
      </c>
      <c r="DC128" s="18"/>
      <c r="DD128" s="535" t="b" cm="1">
        <f t="array" aca="1" ref="DD128" ca="1">INDEX(DD$13:DD127,$B128+1,1)</f>
        <v>1</v>
      </c>
      <c r="DE128" s="535" t="b" cm="1">
        <f t="array" aca="1" ref="DE128" ca="1">INDEX(DE$13:DE127,$B128+1,1)</f>
        <v>1</v>
      </c>
      <c r="DF128" s="535" t="b" cm="1">
        <f t="array" aca="1" ref="DF128" ca="1">INDEX(DF$13:DF127,$B128+1,1)</f>
        <v>1</v>
      </c>
      <c r="DG128" s="87">
        <f t="shared" ca="1" si="614"/>
        <v>0</v>
      </c>
      <c r="DH128" s="804" cm="1">
        <f t="array" aca="1" ref="DH128" ca="1">VALUE(IFERROR(VALUE($K128),0) &amp; _xlfn.SWITCH($CD128,"-",4,$CD128) &amp; $L128 &amp; $T128 &amp; "00" &amp; $N128 &amp; $AK128 &amp; $R128 &amp; _xlfn.SWITCH($AM128,3,1,$AM128) &amp; _xlfn.SWITCH($M128,4,0,$M128) &amp; _xlfn.SWITCH($AD128,6,1,$AD128))</f>
        <v>142400324201</v>
      </c>
      <c r="DI128" s="535" cm="1">
        <f t="array" aca="1" ref="DI128" ca="1">INDEX(DI$13:DI127,$B128+1,1)</f>
        <v>1</v>
      </c>
      <c r="DJ128" s="535" cm="1">
        <f t="array" aca="1" ref="DJ128" ca="1">INDEX(DJ$13:DJ127,$B128+1,1)</f>
        <v>1</v>
      </c>
      <c r="DK128" s="411">
        <f t="shared" ca="1" si="615"/>
        <v>7</v>
      </c>
      <c r="DL128" s="411">
        <f t="shared" ca="1" si="615"/>
        <v>70</v>
      </c>
      <c r="DM128" s="411" t="str">
        <f t="shared" ca="1" si="615"/>
        <v>-</v>
      </c>
      <c r="DN128" s="411" t="str">
        <f t="shared" ca="1" si="615"/>
        <v>-</v>
      </c>
      <c r="DO128" s="411" t="str">
        <f t="shared" ca="1" si="615"/>
        <v>-</v>
      </c>
      <c r="DP128" s="411" t="str">
        <f t="shared" ca="1" si="615"/>
        <v>-</v>
      </c>
      <c r="DQ128" s="411" t="b">
        <f t="shared" ca="1" si="616"/>
        <v>0</v>
      </c>
      <c r="DR128" s="411" t="str">
        <f t="shared" ca="1" si="617"/>
        <v>-</v>
      </c>
      <c r="DS128" s="411" t="str">
        <f t="shared" ca="1" si="617"/>
        <v>-</v>
      </c>
      <c r="DT128" s="411" t="str">
        <f t="shared" ca="1" si="617"/>
        <v>-</v>
      </c>
      <c r="DU128" s="411" t="str">
        <f t="shared" ca="1" si="617"/>
        <v>-</v>
      </c>
      <c r="DV128" s="411">
        <f t="shared" ca="1" si="617"/>
        <v>0</v>
      </c>
      <c r="DW128" s="411">
        <f t="shared" ca="1" si="617"/>
        <v>0</v>
      </c>
      <c r="DX128" s="411" t="str">
        <f t="shared" ca="1" si="617"/>
        <v>-</v>
      </c>
      <c r="DY128" s="411" t="str">
        <f t="shared" ca="1" si="617"/>
        <v>-</v>
      </c>
      <c r="DZ128" s="411" t="str">
        <f t="shared" ca="1" si="617"/>
        <v>-</v>
      </c>
      <c r="EA128" s="535" cm="1">
        <f t="array" aca="1" ref="EA128" ca="1">INDEX(EA$13:EA127,$B128+1,1)</f>
        <v>0</v>
      </c>
      <c r="EB128" s="535" cm="1">
        <f t="array" aca="1" ref="EB128" ca="1">INDEX(EB$13:EB127,$B128+1,1)</f>
        <v>999999</v>
      </c>
      <c r="EC128" s="535" cm="1">
        <f t="array" aca="1" ref="EC128" ca="1">INDEX(EC$13:EC127,$B128+1,1)</f>
        <v>999999</v>
      </c>
      <c r="ED128" s="535" cm="1">
        <f t="array" aca="1" ref="ED128" ca="1">INDEX(ED$13:ED127,$B128+1,1)</f>
        <v>999999</v>
      </c>
      <c r="EE128" s="535" cm="1">
        <f t="array" aca="1" ref="EE128" ca="1">INDEX(EE$13:EE127,$B128+1,1)</f>
        <v>999999</v>
      </c>
      <c r="EF128" s="535" cm="1">
        <f t="array" aca="1" ref="EF128" ca="1">INDEX(EF$13:EF127,$B128+1,1)</f>
        <v>999999</v>
      </c>
      <c r="EG128" s="535" cm="1">
        <f t="array" aca="1" ref="EG128" ca="1">INDEX(EG$13:EG127,$B128+1,1)</f>
        <v>999999</v>
      </c>
      <c r="EH128" s="535" cm="1">
        <f t="array" aca="1" ref="EH128" ca="1">INDEX(EH$13:EH127,$B128+1,1)</f>
        <v>999999</v>
      </c>
      <c r="EI128" s="535" cm="1">
        <f t="array" aca="1" ref="EI128" ca="1">INDEX(EI$13:EI127,$B128+1,1)</f>
        <v>999999</v>
      </c>
      <c r="EJ128" s="535" cm="1">
        <f t="array" aca="1" ref="EJ128" ca="1">INDEX(EJ$13:EJ127,$B128+1,1)</f>
        <v>999999</v>
      </c>
      <c r="EK128" s="535" cm="1">
        <f t="array" aca="1" ref="EK128" ca="1">INDEX(EK$13:EK127,$B128+1,1)</f>
        <v>999999</v>
      </c>
      <c r="EL128" s="535" cm="1">
        <f t="array" aca="1" ref="EL128" ca="1">INDEX(EL$13:EL127,$B128+1,1)</f>
        <v>999999</v>
      </c>
      <c r="EM128" s="535" cm="1">
        <f t="array" aca="1" ref="EM128" ca="1">INDEX(EM$13:EM127,$B128+1,1)</f>
        <v>999999</v>
      </c>
      <c r="EN128" s="782">
        <f t="shared" ca="1" si="618"/>
        <v>999999</v>
      </c>
      <c r="EO128" s="782">
        <f t="shared" ca="1" si="618"/>
        <v>999999</v>
      </c>
      <c r="EP128" s="782">
        <f t="shared" ca="1" si="618"/>
        <v>0</v>
      </c>
      <c r="EQ128" s="800">
        <f t="shared" ca="1" si="619"/>
        <v>999999</v>
      </c>
      <c r="ER128" s="800">
        <f t="shared" ca="1" si="619"/>
        <v>999999</v>
      </c>
      <c r="ES128" s="801" t="str">
        <f t="shared" ca="1" si="620"/>
        <v>-</v>
      </c>
      <c r="ET128" s="802" t="str">
        <f t="shared" ca="1" si="709"/>
        <v>-</v>
      </c>
      <c r="EU128" s="781">
        <f t="shared" ca="1" si="621"/>
        <v>0</v>
      </c>
      <c r="EV128" s="779">
        <f t="shared" ca="1" si="622"/>
        <v>0</v>
      </c>
      <c r="EW128" s="780">
        <f t="shared" ca="1" si="623"/>
        <v>999999</v>
      </c>
      <c r="EX128" s="727" cm="1">
        <f t="array" aca="1" ref="EX128" ca="1">INDEX(i.ELMated,$AB128+1,1)</f>
        <v>0</v>
      </c>
      <c r="EY128" s="728" cm="1">
        <f t="array" aca="1" ref="EY128" ca="1">INDEX(i.ELMatedEst,$AA128+1,$T128)</f>
        <v>0</v>
      </c>
      <c r="EZ128" s="535" t="str" cm="1">
        <f t="array" aca="1" ref="EZ128" ca="1">INDEX(EZ$13:EZ127,$B128+1,1)</f>
        <v>-</v>
      </c>
      <c r="FA128" s="535" t="str" cm="1">
        <f t="array" aca="1" ref="FA128" ca="1">INDEX(FA$13:FA127,$B128+1,1)</f>
        <v>-</v>
      </c>
      <c r="FB128" s="664">
        <f t="shared" ca="1" si="624"/>
        <v>0.15</v>
      </c>
      <c r="FC128" s="666">
        <f t="shared" ca="1" si="625"/>
        <v>1.2500000000000001E-2</v>
      </c>
      <c r="FD128" s="191">
        <f t="shared" ca="1" si="712"/>
        <v>0.95</v>
      </c>
      <c r="FE128" s="667">
        <f t="shared" ca="1" si="626"/>
        <v>0.12</v>
      </c>
      <c r="FF128" s="667">
        <f ca="1">INDEX(CHOOSE($N128,DataAutumn!i.EL_PropnSold,DataWinter!i.EL_PropnSold,DataSpring!i.EL_PropnSold),$AI128,$T128)*INDEX(i.ELMatedEst,$AB128+1,$T128)*i.dAdultRR_ELPropSold
+INDEX(i.dryman,($AJ128-1)*4+$AI128,FF$7)</f>
        <v>0</v>
      </c>
      <c r="FG128" s="667">
        <f ca="1">INDEX(CHOOSE($N128,DataAutumn!i.EL_PropnSold,DataWinter!i.EL_PropnSold,DataSpring!i.EL_PropnSold),$AI128,$T128)*INDEX(i.ELMatedEst,$AB128+1,$T128)*i.dAdultRR_ELPropSold
+INDEX(i.dryman,($AJ128-1)*4+$AI128,FG$7)</f>
        <v>6.25E-2</v>
      </c>
      <c r="FH128" s="667">
        <f ca="1">INDEX(CHOOSE($N128,DataAutumn!i.EL_PropnSold,DataWinter!i.EL_PropnSold,DataSpring!i.EL_PropnSold),$AI128,$T128)*INDEX(i.ELMatedEst,$AB128+1,$T128)*i.dAdultRR_ELPropSold
+INDEX(i.dryman,($AJ128-1)*4+$AI128,FH$7)</f>
        <v>6.25E-2</v>
      </c>
      <c r="FI128" s="667">
        <f ca="1">INDEX(CHOOSE($N128,DataAutumn!i.EL_PropnSold,DataWinter!i.EL_PropnSold,DataSpring!i.EL_PropnSold),$AI128,$T128)*INDEX(i.ELMatedEst,$AB128+1,$T128)*i.dAdultRR_ELPropSold
+INDEX(i.dryman,($AJ128-1)*4+$AI128,FI$7)</f>
        <v>6.25E-2</v>
      </c>
      <c r="FJ128" s="668">
        <f ca="1">INDEX(CHOOSE($N128,DataAutumn!i.EL_PropnSold,DataWinter!i.EL_PropnSold,DataSpring!i.EL_PropnSold),$AI128,$T128)*INDEX(i.ELMatedEst,$AB128+1,$T128)*i.dAdultLSurv_ELPropSold</f>
        <v>0</v>
      </c>
      <c r="FK128" s="666" t="b">
        <f t="shared" ca="1" si="627"/>
        <v>1</v>
      </c>
      <c r="FL128" s="666" t="b">
        <f t="shared" ca="1" si="627"/>
        <v>1</v>
      </c>
      <c r="FM128" s="716" t="b">
        <f t="shared" ca="1" si="628"/>
        <v>0</v>
      </c>
      <c r="FN128" s="666" t="b">
        <f t="shared" ca="1" si="629"/>
        <v>0</v>
      </c>
      <c r="FO128" s="668">
        <f t="shared" ca="1" si="630"/>
        <v>0</v>
      </c>
      <c r="FP128" s="669">
        <f t="shared" ca="1" si="631"/>
        <v>0</v>
      </c>
      <c r="FQ128" s="670" t="b">
        <f t="shared" ca="1" si="632"/>
        <v>0</v>
      </c>
      <c r="FR128" s="665" t="b">
        <f t="shared" ca="1" si="633"/>
        <v>0</v>
      </c>
      <c r="FS128" s="411" t="b">
        <f t="shared" ca="1" si="633"/>
        <v>0</v>
      </c>
      <c r="FT128" s="411" t="b">
        <f t="shared" ca="1" si="633"/>
        <v>1</v>
      </c>
      <c r="FU128" s="87">
        <f t="shared" ca="1" si="634"/>
        <v>2</v>
      </c>
      <c r="FV128" s="87">
        <f t="shared" ca="1" si="634"/>
        <v>2</v>
      </c>
      <c r="FW128" s="411">
        <f t="shared" ca="1" si="635"/>
        <v>1.5</v>
      </c>
      <c r="FX128" s="411">
        <f t="shared" ca="1" si="636"/>
        <v>1.8</v>
      </c>
      <c r="FY128" s="411">
        <f t="shared" ca="1" si="636"/>
        <v>1.8</v>
      </c>
      <c r="FZ128" s="411">
        <f t="shared" ca="1" si="637"/>
        <v>1.7</v>
      </c>
      <c r="GA128" s="411">
        <f t="shared" ca="1" si="638"/>
        <v>0.35</v>
      </c>
      <c r="GB128" s="411" t="b">
        <f t="shared" ca="1" si="638"/>
        <v>1</v>
      </c>
      <c r="GC128" s="411" t="b">
        <f t="shared" ca="1" si="638"/>
        <v>0</v>
      </c>
      <c r="GD128" s="411" t="b">
        <f t="shared" ca="1" si="638"/>
        <v>0</v>
      </c>
      <c r="GE128" s="411" t="b">
        <f t="shared" ca="1" si="638"/>
        <v>0</v>
      </c>
      <c r="GF128" s="87">
        <f t="shared" ca="1" si="639"/>
        <v>1</v>
      </c>
      <c r="GG128" s="87">
        <f t="shared" ca="1" si="639"/>
        <v>1</v>
      </c>
      <c r="GH128" s="87">
        <f t="shared" ca="1" si="639"/>
        <v>1</v>
      </c>
      <c r="GI128" s="87">
        <f t="shared" ca="1" si="639"/>
        <v>1</v>
      </c>
      <c r="GJ128" s="87">
        <f t="shared" ca="1" si="639"/>
        <v>1</v>
      </c>
      <c r="GK128" s="87">
        <f t="shared" ca="1" si="639"/>
        <v>1</v>
      </c>
      <c r="GL128" s="87">
        <f t="shared" ca="1" si="639"/>
        <v>1</v>
      </c>
      <c r="GM128" s="87">
        <f t="shared" ca="1" si="639"/>
        <v>1</v>
      </c>
      <c r="GN128" s="411" cm="1">
        <f t="array" aca="1" ref="GN128" ca="1">INDEX(i.dse_type,1,$L128)</f>
        <v>0</v>
      </c>
      <c r="GO128" s="535" t="str" cm="1">
        <f t="array" aca="1" ref="GO128" ca="1">INDEX(GO$13:GO127,$B128+1,1)</f>
        <v>-</v>
      </c>
      <c r="GP128" s="535" t="str" cm="1">
        <f t="array" aca="1" ref="GP128" ca="1">INDEX(GP$13:GP127,$B128+1,1)</f>
        <v>-</v>
      </c>
      <c r="GQ128" s="535" t="str" cm="1">
        <f t="array" aca="1" ref="GQ128" ca="1">INDEX(GQ$13:GQ127,$B128+1,1)</f>
        <v>-</v>
      </c>
      <c r="GR128" s="18"/>
      <c r="GS128" s="535" t="str" cm="1">
        <f t="array" aca="1" ref="GS128" ca="1">INDEX(GS$13:GS127,$B128+1,1)</f>
        <v>-</v>
      </c>
      <c r="GT128" s="535" t="str" cm="1">
        <f t="array" aca="1" ref="GT128" ca="1">INDEX(GT$13:GT127,$B128+1,1)</f>
        <v>-</v>
      </c>
      <c r="GU128" s="535" t="str" cm="1">
        <f t="array" aca="1" ref="GU128" ca="1">INDEX(GU$13:GU127,$B128+1,1)</f>
        <v>-</v>
      </c>
      <c r="GV128" s="411">
        <f t="shared" ca="1" si="640"/>
        <v>0</v>
      </c>
      <c r="GW128" s="535" t="str" cm="1">
        <f t="array" aca="1" ref="GW128" ca="1">INDEX(GW$13:GW127,$B128+1,1)</f>
        <v>-</v>
      </c>
      <c r="GX128" s="535" cm="1">
        <f t="array" aca="1" ref="GX128" ca="1">INDEX(GX$13:GX127,$B128+1,1)</f>
        <v>1</v>
      </c>
      <c r="GY128" s="535" cm="1">
        <f t="array" aca="1" ref="GY128" ca="1">INDEX(GY$13:GY127,$B128+1,1)</f>
        <v>1</v>
      </c>
      <c r="GZ128" s="535" t="str" cm="1">
        <f t="array" aca="1" ref="GZ128" ca="1">INDEX(GZ$13:GZ127,$B128+1,1)</f>
        <v>-</v>
      </c>
      <c r="HA128" s="535" t="str" cm="1">
        <f t="array" aca="1" ref="HA128" ca="1">INDEX(HA$13:HA127,$B128+1,1)</f>
        <v>-</v>
      </c>
      <c r="HB128" s="535" t="str" cm="1">
        <f t="array" aca="1" ref="HB128" ca="1">INDEX(HB$13:HB127,$B128+1,1)</f>
        <v>-</v>
      </c>
      <c r="HC128" s="535" t="str" cm="1">
        <f t="array" aca="1" ref="HC128" ca="1">INDEX(HC$13:HC127,$B128+1,1)</f>
        <v>-</v>
      </c>
      <c r="HD128" s="535" t="str" cm="1">
        <f t="array" aca="1" ref="HD128" ca="1">INDEX(HD$13:HD127,$B128+1,1)</f>
        <v>-</v>
      </c>
      <c r="HE128" s="535" t="str" cm="1">
        <f t="array" aca="1" ref="HE128" ca="1">INDEX(HE$13:HE127,$B128+1,1)</f>
        <v>-</v>
      </c>
      <c r="HF128" s="535" t="str" cm="1">
        <f t="array" aca="1" ref="HF128" ca="1">INDEX(HF$13:HF127,$B128+1,1)</f>
        <v>-</v>
      </c>
      <c r="HG128" s="535" t="str" cm="1">
        <f t="array" aca="1" ref="HG128" ca="1">INDEX(HG$13:HG127,$B128+1,1)</f>
        <v>-</v>
      </c>
      <c r="HH128" s="535" t="str" cm="1">
        <f t="array" aca="1" ref="HH128" ca="1">INDEX(HH$13:HH127,$B128+1,1)</f>
        <v>-</v>
      </c>
      <c r="HI128" s="535" t="str" cm="1">
        <f t="array" aca="1" ref="HI128" ca="1">INDEX(HI$13:HI127,$B128+1,1)</f>
        <v>-</v>
      </c>
      <c r="HJ128" s="535" t="str" cm="1">
        <f t="array" aca="1" ref="HJ128" ca="1">INDEX(HJ$13:HJ127,$B128+1,1)</f>
        <v>-</v>
      </c>
      <c r="HK128" s="535" t="str" cm="1">
        <f t="array" aca="1" ref="HK128" ca="1">INDEX(HK$13:HK127,$B128+1,1)</f>
        <v>-</v>
      </c>
      <c r="HL128" s="535" t="str" cm="1">
        <f t="array" aca="1" ref="HL128" ca="1">INDEX(HL$13:HL127,$B128+1,1)</f>
        <v>-</v>
      </c>
      <c r="HM128" s="535" t="str" cm="1">
        <f t="array" aca="1" ref="HM128" ca="1">INDEX(HM$13:HM127,$B128+1,1)</f>
        <v>-</v>
      </c>
      <c r="HN128" s="535" t="str" cm="1">
        <f t="array" aca="1" ref="HN128" ca="1">INDEX(HN$13:HN127,$B128+1,1)</f>
        <v>-</v>
      </c>
      <c r="HO128" s="535" t="str" cm="1">
        <f t="array" aca="1" ref="HO128" ca="1">INDEX(HO$13:HO127,$B128+1,1)</f>
        <v>-</v>
      </c>
      <c r="HP128" s="535" t="str" cm="1">
        <f t="array" aca="1" ref="HP128" ca="1">INDEX(HP$13:HP127,$B128+1,1)</f>
        <v>-</v>
      </c>
      <c r="HQ128" s="535" t="str" cm="1">
        <f t="array" aca="1" ref="HQ128" ca="1">INDEX(HQ$13:HQ127,$B128+1,1)</f>
        <v>-</v>
      </c>
      <c r="HR128" s="535" t="str" cm="1">
        <f t="array" aca="1" ref="HR128" ca="1">INDEX(HR$13:HR127,$B128+1,1)</f>
        <v>-</v>
      </c>
      <c r="HS128" s="535" t="str" cm="1">
        <f t="array" aca="1" ref="HS128" ca="1">INDEX(HS$13:HS127,$B128+1,1)</f>
        <v>-</v>
      </c>
      <c r="HT128" s="535" t="str" cm="1">
        <f t="array" aca="1" ref="HT128" ca="1">INDEX(HT$13:HT127,$B128+1,1)</f>
        <v>-</v>
      </c>
      <c r="HU128" s="535" cm="1">
        <f t="array" aca="1" ref="HU128" ca="1">INDEX(HU$13:HU127,$B128+1,1)</f>
        <v>0</v>
      </c>
      <c r="HV128" s="535" t="str" cm="1">
        <f t="array" aca="1" ref="HV128" ca="1">INDEX(HV$13:HV127,$B128+1,1)</f>
        <v>-</v>
      </c>
      <c r="HW128" s="535" cm="1">
        <f t="array" aca="1" ref="HW128" ca="1">INDEX(HW$13:HW127,$B128+1,1)</f>
        <v>1</v>
      </c>
      <c r="HX128" s="727">
        <f t="shared" ca="1" si="641"/>
        <v>0</v>
      </c>
      <c r="HY128" s="727">
        <f t="shared" ca="1" si="641"/>
        <v>0</v>
      </c>
      <c r="HZ128" s="727">
        <f t="shared" ca="1" si="641"/>
        <v>0</v>
      </c>
      <c r="IA128" s="727">
        <f t="shared" ca="1" si="641"/>
        <v>0</v>
      </c>
      <c r="IB128" s="727">
        <f t="shared" ca="1" si="641"/>
        <v>0</v>
      </c>
      <c r="IC128" s="727">
        <f t="shared" ca="1" si="641"/>
        <v>0</v>
      </c>
      <c r="ID128" s="535" cm="1">
        <f t="array" aca="1" ref="ID128" ca="1">INDEX(ID$13:ID127,$B128+1,1)</f>
        <v>0</v>
      </c>
      <c r="IE128" s="727">
        <f t="shared" ca="1" si="642"/>
        <v>1</v>
      </c>
      <c r="IF128" s="727">
        <f t="shared" ca="1" si="642"/>
        <v>0</v>
      </c>
      <c r="IG128" s="727">
        <f t="shared" ca="1" si="642"/>
        <v>0</v>
      </c>
      <c r="IH128" s="727">
        <f t="shared" ca="1" si="642"/>
        <v>0</v>
      </c>
      <c r="II128" s="535" cm="1">
        <f t="array" aca="1" ref="II128" ca="1">INDEX(II$13:II127,$B128+1,1)</f>
        <v>0</v>
      </c>
      <c r="IJ128" s="727">
        <f t="shared" ca="1" si="643"/>
        <v>0</v>
      </c>
      <c r="IK128" s="18"/>
      <c r="IL128" s="535" t="str" cm="1">
        <f t="array" aca="1" ref="IL128" ca="1">INDEX(IL$13:IL127,$B128+1,1)</f>
        <v>-</v>
      </c>
      <c r="IM128" s="535" t="str" cm="1">
        <f t="array" aca="1" ref="IM128" ca="1">INDEX(IM$13:IM127,$B128+1,1)</f>
        <v>-</v>
      </c>
      <c r="IN128" s="535" t="str" cm="1">
        <f t="array" aca="1" ref="IN128" ca="1">INDEX(IN$13:IN127,$B128+1,1)</f>
        <v>-</v>
      </c>
      <c r="IO128" s="535" t="str" cm="1">
        <f t="array" aca="1" ref="IO128" ca="1">INDEX(IO$13:IO127,$B128+1,1)</f>
        <v>-</v>
      </c>
      <c r="IP128" s="535" t="str" cm="1">
        <f t="array" aca="1" ref="IP128" ca="1">INDEX(IP$13:IP127,$B128+1,1)</f>
        <v>-</v>
      </c>
      <c r="IQ128" s="535" t="str" cm="1">
        <f t="array" aca="1" ref="IQ128" ca="1">INDEX(IQ$13:IQ127,$B128+1,1)</f>
        <v>-</v>
      </c>
      <c r="IR128" s="535" t="str" cm="1">
        <f t="array" aca="1" ref="IR128" ca="1">INDEX(IR$13:IR127,$B128+1,1)</f>
        <v>-</v>
      </c>
      <c r="IS128" s="535" t="str" cm="1">
        <f t="array" aca="1" ref="IS128" ca="1">INDEX(IS$13:IS127,$B128+1,1)</f>
        <v>-</v>
      </c>
      <c r="IT128" s="535" t="str" cm="1">
        <f t="array" aca="1" ref="IT128" ca="1">INDEX(IT$13:IT127,$B128+1,1)</f>
        <v>-</v>
      </c>
      <c r="IU128" s="535" t="str" cm="1">
        <f t="array" aca="1" ref="IU128" ca="1">INDEX(IU$13:IU127,$B128+1,1)</f>
        <v>-</v>
      </c>
      <c r="IV128" s="535" t="str" cm="1">
        <f t="array" aca="1" ref="IV128" ca="1">INDEX(IV$13:IV127,$B128+1,1)</f>
        <v>-</v>
      </c>
      <c r="IW128" s="535" t="str" cm="1">
        <f t="array" aca="1" ref="IW128" ca="1">INDEX(IW$13:IW127,$B128+1,1)</f>
        <v>-</v>
      </c>
      <c r="IX128" s="535" t="str" cm="1">
        <f t="array" aca="1" ref="IX128" ca="1">INDEX(IX$13:IX127,$B128+1,1)</f>
        <v>-</v>
      </c>
      <c r="IY128" s="535" t="str" cm="1">
        <f t="array" aca="1" ref="IY128" ca="1">INDEX(IY$13:IY127,$B128+1,1)</f>
        <v>-</v>
      </c>
      <c r="IZ128" s="535" t="str" cm="1">
        <f t="array" aca="1" ref="IZ128" ca="1">INDEX(IZ$13:IZ127,$B128+1,1)</f>
        <v>-</v>
      </c>
      <c r="JA128" s="535" t="str" cm="1">
        <f t="array" aca="1" ref="JA128" ca="1">INDEX(JA$13:JA127,$B128+1,1)</f>
        <v>-</v>
      </c>
      <c r="JB128" s="535" cm="1">
        <f t="array" aca="1" ref="JB128" ca="1">INDEX(JB$13:JB127,$B128+1,1)</f>
        <v>0</v>
      </c>
      <c r="JC128" s="535" cm="1">
        <f t="array" aca="1" ref="JC128" ca="1">INDEX(JC$13:JC127,$B128+1,1)</f>
        <v>0</v>
      </c>
      <c r="JD128" s="545" cm="1">
        <f t="array" aca="1" ref="JD128" ca="1">IF(AND($N128=JD$10,$AS128&lt;&gt;0),INDEX(i.LTWFeedLevels,$AS128,12),0)</f>
        <v>0</v>
      </c>
      <c r="JE128" s="630" cm="1">
        <f t="array" aca="1" ref="JE128" ca="1">IF(AND($N128=JE$10,$AT128&lt;&gt;0),INDEX(i.LTWFeedLevels,$AT128,12),0)</f>
        <v>0</v>
      </c>
      <c r="JF128" s="457">
        <f t="shared" ca="1" si="710"/>
        <v>0</v>
      </c>
      <c r="JG128" s="457">
        <f t="shared" ca="1" si="644"/>
        <v>0</v>
      </c>
      <c r="JH128" s="457">
        <f t="shared" ca="1" si="645"/>
        <v>0</v>
      </c>
      <c r="JI128" s="545" cm="1">
        <f t="array" aca="1" ref="JI128" ca="1">IF(AND($N128=JI$10,$AS128&lt;&gt;0),INDEX(i.LTWFeedLevels,$AS128,12),0)</f>
        <v>0</v>
      </c>
      <c r="JJ128" s="630" cm="1">
        <f t="array" aca="1" ref="JJ128" ca="1">IF(AND($N128=JJ$10,$AT128&lt;&gt;0),INDEX(i.LTWFeedLevels,$AT128,12),0)</f>
        <v>0</v>
      </c>
      <c r="JK128" s="457">
        <f t="shared" ca="1" si="646"/>
        <v>0</v>
      </c>
      <c r="JL128" s="457">
        <f t="shared" ca="1" si="647"/>
        <v>0</v>
      </c>
      <c r="JM128" s="457">
        <f t="shared" ca="1" si="648"/>
        <v>0</v>
      </c>
      <c r="JN128" s="545" cm="1">
        <f t="array" aca="1" ref="JN128" ca="1">IF(AND($N128=JN$10,$AS128&lt;&gt;0),INDEX(i.LTWFeedLevels,$AS128,12),0)</f>
        <v>0</v>
      </c>
      <c r="JO128" s="630" cm="1">
        <f t="array" aca="1" ref="JO128" ca="1">IF(AND($N128=JO$10,$AT128&lt;&gt;0),INDEX(i.LTWFeedLevels,$AT128,12),0)</f>
        <v>0</v>
      </c>
      <c r="JP128" s="457">
        <f t="shared" ca="1" si="649"/>
        <v>0</v>
      </c>
      <c r="JQ128" s="457">
        <f t="shared" ca="1" si="650"/>
        <v>0</v>
      </c>
      <c r="JR128" s="457">
        <f t="shared" ca="1" si="651"/>
        <v>0</v>
      </c>
      <c r="JS128" s="189">
        <f t="shared" ca="1" si="652"/>
        <v>0</v>
      </c>
      <c r="JT128" s="189">
        <f t="shared" ca="1" si="652"/>
        <v>0</v>
      </c>
      <c r="JU128" s="189">
        <f t="shared" ca="1" si="652"/>
        <v>0</v>
      </c>
      <c r="JV128" s="189">
        <f t="shared" ca="1" si="652"/>
        <v>0</v>
      </c>
      <c r="JW128" s="189">
        <f t="shared" ca="1" si="652"/>
        <v>0</v>
      </c>
      <c r="JX128" s="189">
        <f t="shared" ca="1" si="652"/>
        <v>0</v>
      </c>
      <c r="JY128" s="189">
        <f t="shared" ca="1" si="652"/>
        <v>0</v>
      </c>
      <c r="JZ128" s="189">
        <f t="shared" ca="1" si="652"/>
        <v>0</v>
      </c>
      <c r="KA128" s="189">
        <f t="shared" ca="1" si="652"/>
        <v>0</v>
      </c>
      <c r="KB128" s="189">
        <f t="shared" ca="1" si="652"/>
        <v>0</v>
      </c>
      <c r="KC128" s="189">
        <f t="shared" ca="1" si="653"/>
        <v>0</v>
      </c>
      <c r="KD128" s="189">
        <f t="shared" ca="1" si="653"/>
        <v>0</v>
      </c>
      <c r="KE128" s="189">
        <f t="shared" ca="1" si="653"/>
        <v>0</v>
      </c>
      <c r="KF128" s="189">
        <f t="shared" ca="1" si="653"/>
        <v>0</v>
      </c>
      <c r="KG128" s="189">
        <f t="shared" ca="1" si="653"/>
        <v>0</v>
      </c>
      <c r="KH128" s="189">
        <f t="shared" ca="1" si="653"/>
        <v>0</v>
      </c>
      <c r="KI128" s="189">
        <f t="shared" ca="1" si="653"/>
        <v>0</v>
      </c>
      <c r="KJ128" s="189">
        <f t="shared" ca="1" si="653"/>
        <v>0</v>
      </c>
      <c r="KK128" s="189">
        <f t="shared" ca="1" si="653"/>
        <v>0</v>
      </c>
      <c r="KL128" s="189">
        <f t="shared" ca="1" si="653"/>
        <v>0</v>
      </c>
      <c r="KM128" s="189">
        <f t="shared" ca="1" si="654"/>
        <v>0</v>
      </c>
      <c r="KN128" s="189">
        <f t="shared" ca="1" si="654"/>
        <v>0</v>
      </c>
      <c r="KO128" s="189">
        <f t="shared" ca="1" si="654"/>
        <v>0</v>
      </c>
      <c r="KP128" s="189">
        <f t="shared" ca="1" si="654"/>
        <v>0</v>
      </c>
      <c r="KQ128" s="189">
        <f t="shared" ca="1" si="654"/>
        <v>0</v>
      </c>
      <c r="KR128" s="189">
        <f t="shared" ca="1" si="654"/>
        <v>0</v>
      </c>
      <c r="KS128" s="189">
        <f t="shared" ca="1" si="654"/>
        <v>0</v>
      </c>
      <c r="KT128" s="189">
        <f t="shared" ca="1" si="654"/>
        <v>0</v>
      </c>
      <c r="KU128" s="189">
        <f t="shared" ca="1" si="654"/>
        <v>0</v>
      </c>
      <c r="KV128" s="189">
        <f t="shared" ca="1" si="654"/>
        <v>0</v>
      </c>
      <c r="KW128" s="189">
        <f t="shared" ca="1" si="655"/>
        <v>0</v>
      </c>
      <c r="KX128" s="189">
        <f t="shared" ca="1" si="655"/>
        <v>0</v>
      </c>
      <c r="KY128" s="189">
        <f t="shared" ca="1" si="655"/>
        <v>0</v>
      </c>
      <c r="KZ128" s="189">
        <f t="shared" ca="1" si="655"/>
        <v>0</v>
      </c>
      <c r="LA128" s="189">
        <f t="shared" ca="1" si="655"/>
        <v>0</v>
      </c>
      <c r="LB128" s="189">
        <f t="shared" ca="1" si="655"/>
        <v>0</v>
      </c>
      <c r="LC128" s="189">
        <f t="shared" ca="1" si="655"/>
        <v>0</v>
      </c>
      <c r="LD128" s="189">
        <f t="shared" ca="1" si="655"/>
        <v>0</v>
      </c>
      <c r="LE128" s="189">
        <f t="shared" ca="1" si="655"/>
        <v>0</v>
      </c>
      <c r="LF128" s="189">
        <f t="shared" ca="1" si="655"/>
        <v>0</v>
      </c>
      <c r="LG128" s="189">
        <f t="shared" ca="1" si="656"/>
        <v>0</v>
      </c>
      <c r="LH128" s="189">
        <f t="shared" ca="1" si="656"/>
        <v>0</v>
      </c>
      <c r="LI128" s="189">
        <f t="shared" ca="1" si="656"/>
        <v>0</v>
      </c>
      <c r="LJ128" s="189">
        <f t="shared" ca="1" si="656"/>
        <v>0</v>
      </c>
      <c r="LK128" s="189">
        <f t="shared" ca="1" si="656"/>
        <v>0</v>
      </c>
      <c r="LL128" s="189">
        <f t="shared" ca="1" si="656"/>
        <v>0</v>
      </c>
      <c r="LM128" s="189">
        <f t="shared" ca="1" si="656"/>
        <v>0</v>
      </c>
      <c r="LN128" s="189">
        <f t="shared" ca="1" si="656"/>
        <v>0</v>
      </c>
      <c r="LO128" s="189">
        <f t="shared" ca="1" si="656"/>
        <v>0</v>
      </c>
      <c r="LP128" s="189">
        <f t="shared" ca="1" si="656"/>
        <v>0</v>
      </c>
      <c r="LQ128" s="189">
        <f t="shared" ca="1" si="657"/>
        <v>0</v>
      </c>
      <c r="LR128" s="189">
        <f t="shared" ca="1" si="657"/>
        <v>0</v>
      </c>
      <c r="LS128" s="189">
        <f t="shared" ca="1" si="657"/>
        <v>0</v>
      </c>
      <c r="LT128" s="189">
        <f t="shared" ca="1" si="657"/>
        <v>0</v>
      </c>
      <c r="LU128" s="189">
        <f t="shared" ca="1" si="657"/>
        <v>0</v>
      </c>
      <c r="LV128" s="189">
        <f t="shared" ca="1" si="657"/>
        <v>0</v>
      </c>
      <c r="LW128" s="189">
        <f t="shared" ca="1" si="657"/>
        <v>0</v>
      </c>
      <c r="LX128" s="189">
        <f t="shared" ca="1" si="657"/>
        <v>0</v>
      </c>
      <c r="LY128" s="189">
        <f t="shared" ca="1" si="657"/>
        <v>0</v>
      </c>
      <c r="LZ128" s="189">
        <f t="shared" ca="1" si="657"/>
        <v>0</v>
      </c>
      <c r="MA128" s="189">
        <f t="shared" ca="1" si="658"/>
        <v>0</v>
      </c>
      <c r="MB128" s="189">
        <f t="shared" ca="1" si="658"/>
        <v>0</v>
      </c>
      <c r="MC128" s="189">
        <f t="shared" ca="1" si="658"/>
        <v>0</v>
      </c>
      <c r="MD128" s="189">
        <f t="shared" ca="1" si="658"/>
        <v>0</v>
      </c>
      <c r="ME128" s="189">
        <f t="shared" ca="1" si="658"/>
        <v>0</v>
      </c>
      <c r="MF128" s="189">
        <f t="shared" ca="1" si="658"/>
        <v>0</v>
      </c>
      <c r="MG128" s="189">
        <f t="shared" ca="1" si="658"/>
        <v>0</v>
      </c>
      <c r="MH128" s="189">
        <f t="shared" ca="1" si="658"/>
        <v>0</v>
      </c>
      <c r="MI128" s="189">
        <f t="shared" ca="1" si="658"/>
        <v>4</v>
      </c>
      <c r="MJ128" s="189">
        <f t="shared" ca="1" si="658"/>
        <v>6</v>
      </c>
      <c r="MK128" s="189">
        <f t="shared" ca="1" si="658"/>
        <v>5</v>
      </c>
      <c r="ML128" s="189">
        <f t="shared" ca="1" si="658"/>
        <v>3</v>
      </c>
      <c r="MM128" s="557">
        <f t="shared" ca="1" si="659"/>
        <v>0</v>
      </c>
      <c r="MN128" s="557">
        <f t="shared" ca="1" si="659"/>
        <v>0</v>
      </c>
      <c r="MO128" s="557">
        <f t="shared" ca="1" si="659"/>
        <v>0</v>
      </c>
      <c r="MP128" s="557">
        <f t="shared" ca="1" si="659"/>
        <v>0</v>
      </c>
      <c r="MQ128" s="557">
        <f t="shared" ca="1" si="659"/>
        <v>0</v>
      </c>
      <c r="MR128" s="557">
        <f t="shared" ca="1" si="659"/>
        <v>0</v>
      </c>
      <c r="MS128" s="557">
        <f t="shared" ca="1" si="659"/>
        <v>0</v>
      </c>
      <c r="MT128" s="557">
        <f t="shared" ca="1" si="659"/>
        <v>0</v>
      </c>
      <c r="MU128" s="557">
        <f t="shared" ca="1" si="659"/>
        <v>0</v>
      </c>
      <c r="MV128" s="557">
        <f t="shared" ca="1" si="659"/>
        <v>0</v>
      </c>
      <c r="MW128" s="557">
        <f t="shared" ca="1" si="660"/>
        <v>0</v>
      </c>
      <c r="MX128" s="557">
        <f t="shared" ca="1" si="660"/>
        <v>0</v>
      </c>
      <c r="MY128" s="557">
        <f t="shared" ca="1" si="660"/>
        <v>0</v>
      </c>
      <c r="MZ128" s="557">
        <f t="shared" ca="1" si="660"/>
        <v>0</v>
      </c>
      <c r="NA128" s="557">
        <f t="shared" ca="1" si="660"/>
        <v>0</v>
      </c>
      <c r="NB128" s="557">
        <f t="shared" ca="1" si="660"/>
        <v>0</v>
      </c>
      <c r="NC128" s="557">
        <f t="shared" ca="1" si="660"/>
        <v>0</v>
      </c>
      <c r="ND128" s="557">
        <f t="shared" ca="1" si="660"/>
        <v>0</v>
      </c>
      <c r="NE128" s="557">
        <f t="shared" ca="1" si="660"/>
        <v>0</v>
      </c>
      <c r="NF128" s="557">
        <f t="shared" ca="1" si="660"/>
        <v>0</v>
      </c>
      <c r="NG128" s="557">
        <f t="shared" ca="1" si="661"/>
        <v>0</v>
      </c>
      <c r="NH128" s="557">
        <f t="shared" ca="1" si="661"/>
        <v>0</v>
      </c>
      <c r="NI128" s="557">
        <f t="shared" ca="1" si="661"/>
        <v>0</v>
      </c>
      <c r="NJ128" s="557">
        <f t="shared" ca="1" si="661"/>
        <v>0</v>
      </c>
      <c r="NK128" s="557">
        <f t="shared" ca="1" si="661"/>
        <v>0</v>
      </c>
      <c r="NL128" s="557">
        <f t="shared" ca="1" si="661"/>
        <v>0</v>
      </c>
      <c r="NM128" s="557">
        <f t="shared" ca="1" si="661"/>
        <v>0</v>
      </c>
      <c r="NN128" s="557">
        <f t="shared" ca="1" si="661"/>
        <v>0</v>
      </c>
      <c r="NO128" s="557">
        <f t="shared" ca="1" si="661"/>
        <v>0</v>
      </c>
      <c r="NP128" s="557">
        <f t="shared" ca="1" si="661"/>
        <v>0</v>
      </c>
      <c r="NQ128" s="557">
        <f t="shared" ca="1" si="662"/>
        <v>0</v>
      </c>
      <c r="NR128" s="557">
        <f t="shared" ca="1" si="662"/>
        <v>0</v>
      </c>
      <c r="NS128" s="557">
        <f t="shared" ca="1" si="662"/>
        <v>0</v>
      </c>
      <c r="NT128" s="557">
        <f t="shared" ca="1" si="662"/>
        <v>0</v>
      </c>
      <c r="NU128" s="557">
        <f t="shared" ca="1" si="662"/>
        <v>0</v>
      </c>
      <c r="NV128" s="557">
        <f t="shared" ca="1" si="662"/>
        <v>0</v>
      </c>
      <c r="NW128" s="557">
        <f t="shared" ca="1" si="662"/>
        <v>0</v>
      </c>
      <c r="NX128" s="557">
        <f t="shared" ca="1" si="662"/>
        <v>0</v>
      </c>
      <c r="NY128" s="557">
        <f t="shared" ca="1" si="662"/>
        <v>0</v>
      </c>
      <c r="NZ128" s="557">
        <f t="shared" ca="1" si="662"/>
        <v>0</v>
      </c>
      <c r="OA128" s="557">
        <f t="shared" ca="1" si="663"/>
        <v>0</v>
      </c>
      <c r="OB128" s="557">
        <f t="shared" ca="1" si="663"/>
        <v>0</v>
      </c>
      <c r="OC128" s="557">
        <f t="shared" ca="1" si="663"/>
        <v>0</v>
      </c>
      <c r="OD128" s="557">
        <f t="shared" ca="1" si="663"/>
        <v>0</v>
      </c>
      <c r="OE128" s="557">
        <f t="shared" ca="1" si="663"/>
        <v>0</v>
      </c>
      <c r="OF128" s="557">
        <f t="shared" ca="1" si="663"/>
        <v>0</v>
      </c>
      <c r="OG128" s="557">
        <f t="shared" ca="1" si="663"/>
        <v>0</v>
      </c>
      <c r="OH128" s="557">
        <f t="shared" ca="1" si="663"/>
        <v>0</v>
      </c>
      <c r="OI128" s="557">
        <f t="shared" ca="1" si="663"/>
        <v>0</v>
      </c>
      <c r="OJ128" s="557">
        <f t="shared" ca="1" si="663"/>
        <v>0</v>
      </c>
      <c r="OK128" s="557">
        <f t="shared" ca="1" si="664"/>
        <v>0</v>
      </c>
      <c r="OL128" s="557">
        <f t="shared" ca="1" si="664"/>
        <v>0</v>
      </c>
      <c r="OM128" s="557">
        <f t="shared" ca="1" si="664"/>
        <v>0</v>
      </c>
      <c r="ON128" s="557">
        <f t="shared" ca="1" si="664"/>
        <v>0</v>
      </c>
      <c r="OO128" s="557">
        <f t="shared" ca="1" si="664"/>
        <v>0</v>
      </c>
      <c r="OP128" s="557">
        <f t="shared" ca="1" si="664"/>
        <v>0</v>
      </c>
      <c r="OQ128" s="557">
        <f t="shared" ca="1" si="664"/>
        <v>0</v>
      </c>
      <c r="OR128" s="557">
        <f t="shared" ca="1" si="664"/>
        <v>0</v>
      </c>
      <c r="OS128" s="557">
        <f t="shared" ca="1" si="664"/>
        <v>0</v>
      </c>
      <c r="OT128" s="557">
        <f t="shared" ca="1" si="664"/>
        <v>0</v>
      </c>
      <c r="OU128" s="557">
        <f t="shared" ca="1" si="665"/>
        <v>0</v>
      </c>
      <c r="OV128" s="557">
        <f t="shared" ca="1" si="665"/>
        <v>0</v>
      </c>
      <c r="OW128" s="557">
        <f t="shared" ca="1" si="665"/>
        <v>0</v>
      </c>
      <c r="OX128" s="557">
        <f t="shared" ca="1" si="665"/>
        <v>0</v>
      </c>
      <c r="OY128" s="557">
        <f t="shared" ca="1" si="665"/>
        <v>0</v>
      </c>
      <c r="OZ128" s="557">
        <f t="shared" ca="1" si="665"/>
        <v>0</v>
      </c>
      <c r="PA128" s="557">
        <f t="shared" ca="1" si="665"/>
        <v>0</v>
      </c>
      <c r="PB128" s="557">
        <f t="shared" ca="1" si="665"/>
        <v>0</v>
      </c>
      <c r="PC128" s="557">
        <f t="shared" ca="1" si="665"/>
        <v>0</v>
      </c>
      <c r="PD128" s="557">
        <f t="shared" ca="1" si="665"/>
        <v>0</v>
      </c>
      <c r="PE128" s="557">
        <f t="shared" ca="1" si="666"/>
        <v>0</v>
      </c>
      <c r="PF128" s="557">
        <f t="shared" ca="1" si="666"/>
        <v>0</v>
      </c>
      <c r="PG128" s="557">
        <f t="shared" ca="1" si="666"/>
        <v>0</v>
      </c>
      <c r="PH128" s="557">
        <f t="shared" ca="1" si="666"/>
        <v>0</v>
      </c>
      <c r="PI128" s="557">
        <f t="shared" ca="1" si="666"/>
        <v>0</v>
      </c>
      <c r="PJ128" s="557">
        <f t="shared" ca="1" si="666"/>
        <v>0</v>
      </c>
      <c r="PK128" s="557">
        <f t="shared" ca="1" si="666"/>
        <v>0</v>
      </c>
      <c r="PL128" s="557">
        <f t="shared" ca="1" si="666"/>
        <v>0</v>
      </c>
      <c r="PM128" s="557">
        <f t="shared" ca="1" si="666"/>
        <v>0</v>
      </c>
      <c r="PN128" s="557">
        <f t="shared" ca="1" si="666"/>
        <v>0</v>
      </c>
      <c r="PO128" s="557">
        <f t="shared" ca="1" si="667"/>
        <v>0</v>
      </c>
      <c r="PP128" s="557">
        <f t="shared" ca="1" si="667"/>
        <v>0</v>
      </c>
      <c r="PQ128" s="557">
        <f t="shared" ca="1" si="667"/>
        <v>0</v>
      </c>
      <c r="PR128" s="557">
        <f t="shared" ca="1" si="667"/>
        <v>0</v>
      </c>
      <c r="PS128" s="557">
        <f t="shared" ca="1" si="667"/>
        <v>0</v>
      </c>
      <c r="PT128" s="557">
        <f t="shared" ca="1" si="667"/>
        <v>0</v>
      </c>
      <c r="PU128" s="557">
        <f t="shared" ca="1" si="667"/>
        <v>0</v>
      </c>
      <c r="PV128" s="557">
        <f t="shared" ca="1" si="667"/>
        <v>0</v>
      </c>
      <c r="PW128" s="557">
        <f t="shared" ca="1" si="667"/>
        <v>0</v>
      </c>
      <c r="PX128" s="557">
        <f t="shared" ca="1" si="667"/>
        <v>0</v>
      </c>
      <c r="PY128" s="557">
        <f t="shared" ca="1" si="668"/>
        <v>0</v>
      </c>
      <c r="PZ128" s="557">
        <f t="shared" ca="1" si="668"/>
        <v>0</v>
      </c>
      <c r="QA128" s="557">
        <f t="shared" ca="1" si="668"/>
        <v>0</v>
      </c>
      <c r="QB128" s="557">
        <f t="shared" ca="1" si="668"/>
        <v>0</v>
      </c>
      <c r="QC128" s="557">
        <f t="shared" ca="1" si="668"/>
        <v>0</v>
      </c>
      <c r="QD128" s="557">
        <f t="shared" ca="1" si="668"/>
        <v>0</v>
      </c>
      <c r="QE128" s="557">
        <f t="shared" ca="1" si="668"/>
        <v>0</v>
      </c>
      <c r="QF128" s="557">
        <f t="shared" ca="1" si="668"/>
        <v>0</v>
      </c>
      <c r="QG128" s="557">
        <f t="shared" ca="1" si="668"/>
        <v>0</v>
      </c>
      <c r="QH128" s="557">
        <f t="shared" ca="1" si="668"/>
        <v>0</v>
      </c>
      <c r="QI128" s="557">
        <f t="shared" ca="1" si="669"/>
        <v>0</v>
      </c>
      <c r="QJ128" s="557">
        <f t="shared" ca="1" si="669"/>
        <v>0</v>
      </c>
      <c r="QK128" s="557">
        <f t="shared" ca="1" si="669"/>
        <v>0</v>
      </c>
      <c r="QL128" s="557">
        <f t="shared" ca="1" si="669"/>
        <v>0</v>
      </c>
      <c r="QM128" s="557">
        <f t="shared" ca="1" si="669"/>
        <v>0</v>
      </c>
      <c r="QN128" s="557">
        <f t="shared" ca="1" si="669"/>
        <v>0</v>
      </c>
      <c r="QO128" s="557">
        <f t="shared" ca="1" si="669"/>
        <v>0</v>
      </c>
      <c r="QP128" s="557">
        <f t="shared" ca="1" si="669"/>
        <v>0</v>
      </c>
      <c r="QQ128" s="557">
        <f t="shared" ca="1" si="669"/>
        <v>0</v>
      </c>
      <c r="QR128" s="557">
        <f t="shared" ca="1" si="669"/>
        <v>0</v>
      </c>
      <c r="QS128" s="557">
        <f t="shared" ca="1" si="670"/>
        <v>0</v>
      </c>
      <c r="QT128" s="557">
        <f t="shared" ca="1" si="670"/>
        <v>0</v>
      </c>
      <c r="QU128" s="557">
        <f t="shared" ca="1" si="670"/>
        <v>0</v>
      </c>
      <c r="QV128" s="557">
        <f t="shared" ca="1" si="670"/>
        <v>0</v>
      </c>
      <c r="QW128" s="557">
        <f t="shared" ca="1" si="670"/>
        <v>0</v>
      </c>
      <c r="QX128" s="557">
        <f t="shared" ca="1" si="670"/>
        <v>0</v>
      </c>
      <c r="QY128" s="557">
        <f t="shared" ca="1" si="670"/>
        <v>0</v>
      </c>
      <c r="QZ128" s="557">
        <f t="shared" ca="1" si="670"/>
        <v>0</v>
      </c>
      <c r="RA128" s="557">
        <f t="shared" ca="1" si="670"/>
        <v>0</v>
      </c>
      <c r="RB128" s="557">
        <f t="shared" ca="1" si="670"/>
        <v>0</v>
      </c>
      <c r="RC128" s="557">
        <f t="shared" ca="1" si="671"/>
        <v>0</v>
      </c>
      <c r="RD128" s="557">
        <f t="shared" ca="1" si="671"/>
        <v>0</v>
      </c>
      <c r="RE128" s="557">
        <f t="shared" ca="1" si="671"/>
        <v>0</v>
      </c>
      <c r="RF128" s="557">
        <f t="shared" ca="1" si="671"/>
        <v>0</v>
      </c>
      <c r="RG128" s="557">
        <f t="shared" ca="1" si="671"/>
        <v>0</v>
      </c>
      <c r="RH128" s="557">
        <f t="shared" ca="1" si="671"/>
        <v>0</v>
      </c>
      <c r="RI128" s="557">
        <f t="shared" ca="1" si="671"/>
        <v>0</v>
      </c>
      <c r="RJ128" s="557">
        <f t="shared" ca="1" si="671"/>
        <v>0</v>
      </c>
      <c r="RK128" s="557">
        <f t="shared" ca="1" si="671"/>
        <v>0</v>
      </c>
      <c r="RL128" s="557">
        <f t="shared" ca="1" si="671"/>
        <v>0</v>
      </c>
      <c r="RM128" s="557">
        <f t="shared" ca="1" si="672"/>
        <v>0</v>
      </c>
      <c r="RN128" s="557">
        <f t="shared" ca="1" si="672"/>
        <v>0</v>
      </c>
      <c r="RO128" s="557">
        <f t="shared" ca="1" si="672"/>
        <v>0</v>
      </c>
      <c r="RP128" s="557">
        <f t="shared" ca="1" si="672"/>
        <v>0</v>
      </c>
      <c r="RQ128" s="557">
        <f t="shared" ca="1" si="672"/>
        <v>0</v>
      </c>
      <c r="RR128" s="557">
        <f t="shared" ca="1" si="672"/>
        <v>0</v>
      </c>
      <c r="RS128" s="557">
        <f t="shared" ca="1" si="672"/>
        <v>0</v>
      </c>
      <c r="RT128" s="557">
        <f t="shared" ca="1" si="672"/>
        <v>0</v>
      </c>
      <c r="RU128" s="557">
        <f t="shared" ca="1" si="672"/>
        <v>0</v>
      </c>
      <c r="RV128" s="557">
        <f t="shared" ca="1" si="672"/>
        <v>0</v>
      </c>
      <c r="RW128" s="557">
        <f t="shared" ca="1" si="673"/>
        <v>0</v>
      </c>
      <c r="RX128" s="557">
        <f t="shared" ca="1" si="673"/>
        <v>0</v>
      </c>
      <c r="RY128" s="557">
        <f t="shared" ca="1" si="673"/>
        <v>0</v>
      </c>
      <c r="RZ128" s="557">
        <f t="shared" ca="1" si="673"/>
        <v>0</v>
      </c>
      <c r="SA128" s="557">
        <f t="shared" ca="1" si="673"/>
        <v>0</v>
      </c>
      <c r="SB128" s="557">
        <f t="shared" ca="1" si="673"/>
        <v>0</v>
      </c>
      <c r="SC128" s="557">
        <f t="shared" ca="1" si="673"/>
        <v>0</v>
      </c>
      <c r="SD128" s="557">
        <f t="shared" ca="1" si="673"/>
        <v>0</v>
      </c>
      <c r="SE128" s="557">
        <f t="shared" ca="1" si="673"/>
        <v>0</v>
      </c>
      <c r="SF128" s="557">
        <f t="shared" ca="1" si="673"/>
        <v>0</v>
      </c>
      <c r="SG128" s="557">
        <f t="shared" ca="1" si="674"/>
        <v>0</v>
      </c>
      <c r="SH128" s="557">
        <f t="shared" ca="1" si="674"/>
        <v>0</v>
      </c>
      <c r="SI128" s="557">
        <f t="shared" ca="1" si="674"/>
        <v>0</v>
      </c>
      <c r="SJ128" s="557">
        <f t="shared" ca="1" si="674"/>
        <v>0</v>
      </c>
      <c r="SK128" s="557">
        <f t="shared" ca="1" si="674"/>
        <v>0</v>
      </c>
      <c r="SL128" s="557">
        <f t="shared" ca="1" si="674"/>
        <v>0</v>
      </c>
      <c r="SM128" s="557">
        <f t="shared" ca="1" si="674"/>
        <v>0</v>
      </c>
      <c r="SN128" s="557">
        <f t="shared" ca="1" si="674"/>
        <v>0</v>
      </c>
      <c r="SO128" s="557">
        <f t="shared" ca="1" si="674"/>
        <v>0</v>
      </c>
      <c r="SP128" s="557">
        <f t="shared" ca="1" si="674"/>
        <v>0</v>
      </c>
      <c r="SQ128" s="557">
        <f t="shared" ca="1" si="675"/>
        <v>0</v>
      </c>
      <c r="SR128" s="557">
        <f t="shared" ca="1" si="675"/>
        <v>0</v>
      </c>
      <c r="SS128" s="557">
        <f t="shared" ca="1" si="675"/>
        <v>0</v>
      </c>
      <c r="ST128" s="557">
        <f t="shared" ca="1" si="675"/>
        <v>0</v>
      </c>
      <c r="SU128" s="557">
        <f t="shared" ca="1" si="675"/>
        <v>0</v>
      </c>
      <c r="SV128" s="557">
        <f t="shared" ca="1" si="675"/>
        <v>0</v>
      </c>
      <c r="SW128" s="557">
        <f t="shared" ca="1" si="675"/>
        <v>0</v>
      </c>
      <c r="SX128" s="557">
        <f t="shared" ca="1" si="675"/>
        <v>0</v>
      </c>
      <c r="SY128" s="557">
        <f t="shared" ca="1" si="675"/>
        <v>0</v>
      </c>
      <c r="SZ128" s="557">
        <f t="shared" ca="1" si="675"/>
        <v>0</v>
      </c>
      <c r="TA128" s="557">
        <f t="shared" ca="1" si="676"/>
        <v>0</v>
      </c>
      <c r="TB128" s="557">
        <f t="shared" ca="1" si="676"/>
        <v>0</v>
      </c>
      <c r="TC128" s="557">
        <f t="shared" ca="1" si="676"/>
        <v>0</v>
      </c>
      <c r="TD128" s="557">
        <f t="shared" ca="1" si="676"/>
        <v>0</v>
      </c>
      <c r="TE128" s="557">
        <f t="shared" ca="1" si="676"/>
        <v>0</v>
      </c>
      <c r="TF128" s="557">
        <f t="shared" ca="1" si="676"/>
        <v>0</v>
      </c>
      <c r="TG128" s="557">
        <f t="shared" ca="1" si="676"/>
        <v>0</v>
      </c>
      <c r="TH128" s="557">
        <f t="shared" ca="1" si="676"/>
        <v>0</v>
      </c>
      <c r="TI128" s="557">
        <f t="shared" ca="1" si="676"/>
        <v>0</v>
      </c>
      <c r="TJ128" s="557">
        <f t="shared" ca="1" si="676"/>
        <v>0</v>
      </c>
      <c r="TK128" s="557">
        <f t="shared" ca="1" si="677"/>
        <v>0</v>
      </c>
      <c r="TL128" s="557">
        <f t="shared" ca="1" si="677"/>
        <v>0</v>
      </c>
      <c r="TM128" s="557">
        <f t="shared" ca="1" si="677"/>
        <v>0</v>
      </c>
      <c r="TN128" s="557">
        <f t="shared" ca="1" si="677"/>
        <v>0</v>
      </c>
      <c r="TO128" s="557">
        <f t="shared" ca="1" si="677"/>
        <v>0</v>
      </c>
      <c r="TP128" s="557">
        <f t="shared" ca="1" si="677"/>
        <v>0</v>
      </c>
      <c r="TQ128" s="557">
        <f t="shared" ca="1" si="677"/>
        <v>0</v>
      </c>
      <c r="TR128" s="557">
        <f t="shared" ca="1" si="677"/>
        <v>0</v>
      </c>
      <c r="TS128" s="557">
        <f t="shared" ca="1" si="677"/>
        <v>0</v>
      </c>
      <c r="TT128" s="557">
        <f t="shared" ca="1" si="677"/>
        <v>0</v>
      </c>
      <c r="TU128" s="557">
        <f t="shared" ca="1" si="678"/>
        <v>0</v>
      </c>
      <c r="TV128" s="557">
        <f t="shared" ca="1" si="678"/>
        <v>0</v>
      </c>
      <c r="TW128" s="557">
        <f t="shared" ca="1" si="678"/>
        <v>0</v>
      </c>
      <c r="TX128" s="557">
        <f t="shared" ca="1" si="678"/>
        <v>0</v>
      </c>
      <c r="TY128" s="557">
        <f t="shared" ca="1" si="678"/>
        <v>0</v>
      </c>
      <c r="TZ128" s="557">
        <f t="shared" ca="1" si="678"/>
        <v>0</v>
      </c>
      <c r="UA128" s="557">
        <f t="shared" ca="1" si="678"/>
        <v>0</v>
      </c>
      <c r="UB128" s="557">
        <f t="shared" ca="1" si="678"/>
        <v>0</v>
      </c>
      <c r="UC128" s="557">
        <f t="shared" ca="1" si="678"/>
        <v>0</v>
      </c>
      <c r="UD128" s="557">
        <f t="shared" ca="1" si="678"/>
        <v>0</v>
      </c>
      <c r="UE128" s="557">
        <f t="shared" ca="1" si="679"/>
        <v>0</v>
      </c>
      <c r="UF128" s="557">
        <f t="shared" ca="1" si="679"/>
        <v>0</v>
      </c>
      <c r="UG128" s="557">
        <f t="shared" ca="1" si="679"/>
        <v>0</v>
      </c>
      <c r="UH128" s="557">
        <f t="shared" ca="1" si="679"/>
        <v>0</v>
      </c>
      <c r="UI128" s="557">
        <f t="shared" ca="1" si="679"/>
        <v>0</v>
      </c>
      <c r="UJ128" s="557">
        <f t="shared" ca="1" si="679"/>
        <v>0</v>
      </c>
      <c r="UK128" s="557">
        <f t="shared" ca="1" si="679"/>
        <v>0</v>
      </c>
      <c r="UL128" s="557">
        <f t="shared" ca="1" si="679"/>
        <v>0</v>
      </c>
      <c r="UM128" s="557">
        <f t="shared" ca="1" si="679"/>
        <v>0</v>
      </c>
      <c r="UN128" s="557">
        <f t="shared" ca="1" si="679"/>
        <v>0</v>
      </c>
      <c r="UO128" s="557">
        <f t="shared" ca="1" si="680"/>
        <v>0</v>
      </c>
      <c r="UP128" s="557">
        <f t="shared" ca="1" si="680"/>
        <v>0</v>
      </c>
      <c r="UQ128" s="557">
        <f t="shared" ca="1" si="680"/>
        <v>0</v>
      </c>
      <c r="UR128" s="557">
        <f t="shared" ca="1" si="680"/>
        <v>0</v>
      </c>
      <c r="US128" s="557">
        <f t="shared" ca="1" si="680"/>
        <v>0</v>
      </c>
      <c r="UT128" s="557">
        <f t="shared" ca="1" si="680"/>
        <v>0</v>
      </c>
      <c r="UU128" s="557">
        <f t="shared" ca="1" si="680"/>
        <v>0</v>
      </c>
      <c r="UV128" s="557">
        <f t="shared" ca="1" si="680"/>
        <v>0</v>
      </c>
      <c r="UW128" s="557">
        <f t="shared" ca="1" si="680"/>
        <v>0</v>
      </c>
      <c r="UX128" s="557">
        <f t="shared" ca="1" si="680"/>
        <v>0</v>
      </c>
      <c r="UY128" s="557">
        <f t="shared" ca="1" si="681"/>
        <v>0</v>
      </c>
      <c r="UZ128" s="557">
        <f t="shared" ca="1" si="681"/>
        <v>0</v>
      </c>
      <c r="VA128" s="557">
        <f t="shared" ca="1" si="681"/>
        <v>0</v>
      </c>
      <c r="VB128" s="557">
        <f t="shared" ca="1" si="681"/>
        <v>0</v>
      </c>
      <c r="VC128" s="557">
        <f t="shared" ca="1" si="681"/>
        <v>0</v>
      </c>
      <c r="VD128" s="557">
        <f t="shared" ca="1" si="681"/>
        <v>0</v>
      </c>
      <c r="VE128" s="557">
        <f t="shared" ca="1" si="681"/>
        <v>0</v>
      </c>
      <c r="VF128" s="557">
        <f t="shared" ca="1" si="681"/>
        <v>0</v>
      </c>
      <c r="VG128" s="557">
        <f t="shared" ca="1" si="681"/>
        <v>0</v>
      </c>
      <c r="VH128" s="557">
        <f t="shared" ca="1" si="681"/>
        <v>0</v>
      </c>
      <c r="VI128" s="557">
        <f t="shared" ca="1" si="681"/>
        <v>0</v>
      </c>
      <c r="VJ128" s="189">
        <f t="shared" ca="1" si="682"/>
        <v>0</v>
      </c>
      <c r="VK128" s="189">
        <f t="shared" ca="1" si="682"/>
        <v>0</v>
      </c>
      <c r="VL128" s="189">
        <f t="shared" ca="1" si="682"/>
        <v>0</v>
      </c>
      <c r="VM128" s="189">
        <f t="shared" ca="1" si="682"/>
        <v>0</v>
      </c>
      <c r="VN128" s="189">
        <f t="shared" ca="1" si="682"/>
        <v>0</v>
      </c>
      <c r="VO128" s="230">
        <f t="shared" ca="1" si="683"/>
        <v>0</v>
      </c>
      <c r="VP128" s="189">
        <f t="shared" ca="1" si="684"/>
        <v>0</v>
      </c>
      <c r="VQ128" s="189">
        <f t="shared" ca="1" si="684"/>
        <v>0</v>
      </c>
      <c r="VR128" s="189">
        <f t="shared" ca="1" si="684"/>
        <v>0</v>
      </c>
      <c r="VS128" s="189">
        <f t="shared" ca="1" si="684"/>
        <v>0</v>
      </c>
      <c r="VT128" s="189">
        <f t="shared" ca="1" si="684"/>
        <v>0</v>
      </c>
      <c r="VU128" s="230">
        <f t="shared" ca="1" si="685"/>
        <v>0</v>
      </c>
      <c r="VV128" s="231">
        <f t="shared" ca="1" si="686"/>
        <v>0</v>
      </c>
      <c r="VW128" s="231">
        <f t="shared" ca="1" si="686"/>
        <v>0</v>
      </c>
      <c r="VX128" s="231">
        <f t="shared" ca="1" si="686"/>
        <v>0</v>
      </c>
      <c r="VY128" s="231">
        <f t="shared" ca="1" si="686"/>
        <v>0</v>
      </c>
      <c r="VZ128" s="544">
        <f t="shared" ca="1" si="687"/>
        <v>0</v>
      </c>
      <c r="WA128" s="231">
        <f t="shared" ca="1" si="688"/>
        <v>0</v>
      </c>
      <c r="WB128" s="231">
        <f t="shared" ca="1" si="688"/>
        <v>0</v>
      </c>
      <c r="WC128" s="231">
        <f t="shared" ca="1" si="688"/>
        <v>0</v>
      </c>
      <c r="WD128" s="231">
        <f t="shared" ca="1" si="688"/>
        <v>0</v>
      </c>
      <c r="WE128" s="544">
        <f t="shared" ca="1" si="689"/>
        <v>0</v>
      </c>
      <c r="WF128" s="544">
        <f t="shared" ca="1" si="689"/>
        <v>0</v>
      </c>
      <c r="WG128" s="544">
        <f t="shared" ca="1" si="689"/>
        <v>0</v>
      </c>
      <c r="WH128" s="544">
        <f t="shared" ca="1" si="689"/>
        <v>0</v>
      </c>
      <c r="WI128" s="544">
        <f t="shared" ca="1" si="689"/>
        <v>0</v>
      </c>
      <c r="WJ128" s="544">
        <f t="shared" ca="1" si="689"/>
        <v>0</v>
      </c>
      <c r="WK128" s="544">
        <f t="shared" ca="1" si="689"/>
        <v>0</v>
      </c>
      <c r="WL128" s="535" cm="1">
        <f t="array" aca="1" ref="WL128" ca="1">INDEX(WL$13:WL127,$B128+1,1)</f>
        <v>0</v>
      </c>
      <c r="WM128" s="411">
        <f t="shared" ca="1" si="690"/>
        <v>67</v>
      </c>
      <c r="WN128" s="18"/>
      <c r="WO128" s="535" cm="1">
        <f t="array" aca="1" ref="WO128" ca="1">INDEX(WO$13:WO127,$B128+1,1)</f>
        <v>0</v>
      </c>
      <c r="WP128" s="411">
        <f t="shared" si="691"/>
        <v>0</v>
      </c>
      <c r="WQ128" s="535" cm="1">
        <f t="array" aca="1" ref="WQ128" ca="1">INDEX(WQ$13:WQ127,$B128+1,1)</f>
        <v>0</v>
      </c>
      <c r="WR128" s="535" t="str" cm="1">
        <f t="array" aca="1" ref="WR128" ca="1">INDEX(WR$13:WR127,$B128+1,1)</f>
        <v>-</v>
      </c>
      <c r="WS128" s="535" t="str" cm="1">
        <f t="array" aca="1" ref="WS128" ca="1">INDEX(WS$13:WS127,$B128+1,1)</f>
        <v>-</v>
      </c>
      <c r="WT128" s="535" t="str" cm="1">
        <f t="array" aca="1" ref="WT128" ca="1">INDEX(WT$13:WT127,$B128+1,1)</f>
        <v>-</v>
      </c>
      <c r="WU128" s="535" t="str" cm="1">
        <f t="array" aca="1" ref="WU128" ca="1">INDEX(WU$13:WU127,$B128+1,1)</f>
        <v>-</v>
      </c>
      <c r="WV128" s="535" t="str" cm="1">
        <f t="array" aca="1" ref="WV128" ca="1">INDEX(WV$13:WV127,$B128+1,1)</f>
        <v>-</v>
      </c>
      <c r="WW128" s="535" t="str" cm="1">
        <f t="array" aca="1" ref="WW128" ca="1">INDEX(WW$13:WW127,$B128+1,1)</f>
        <v>-</v>
      </c>
      <c r="WX128" s="535" t="str" cm="1">
        <f t="array" aca="1" ref="WX128" ca="1">INDEX(WX$13:WX127,$B128+1,1)</f>
        <v>-</v>
      </c>
      <c r="WY128" s="535" t="str" cm="1">
        <f t="array" aca="1" ref="WY128" ca="1">INDEX(WY$13:WY127,$B128+1,1)</f>
        <v>-</v>
      </c>
      <c r="WZ128" s="535" t="str" cm="1">
        <f t="array" aca="1" ref="WZ128" ca="1">INDEX(WZ$13:WZ127,$B128+1,1)</f>
        <v>-</v>
      </c>
      <c r="XA128" s="535" t="str" cm="1">
        <f t="array" aca="1" ref="XA128" ca="1">INDEX(XA$13:XA127,$B128+1,1)</f>
        <v>-</v>
      </c>
      <c r="XB128" s="535" t="str" cm="1">
        <f t="array" aca="1" ref="XB128" ca="1">INDEX(XB$13:XB127,$B128+1,1)</f>
        <v>-</v>
      </c>
      <c r="XC128" s="535" t="str" cm="1">
        <f t="array" aca="1" ref="XC128" ca="1">INDEX(XC$13:XC127,$B128+1,1)</f>
        <v>-</v>
      </c>
      <c r="XD128" s="535" t="str" cm="1">
        <f t="array" aca="1" ref="XD128" ca="1">INDEX(XD$13:XD127,$B128+1,1)</f>
        <v>-</v>
      </c>
      <c r="XE128" s="535" t="str" cm="1">
        <f t="array" aca="1" ref="XE128" ca="1">INDEX(XE$13:XE127,$B128+1,1)</f>
        <v>-</v>
      </c>
      <c r="XF128" s="535" t="str" cm="1">
        <f t="array" aca="1" ref="XF128" ca="1">INDEX(XF$13:XF127,$B128+1,1)</f>
        <v>-</v>
      </c>
      <c r="XG128" s="535" t="str" cm="1">
        <f t="array" aca="1" ref="XG128" ca="1">INDEX(XG$13:XG127,$B128+1,1)</f>
        <v>-</v>
      </c>
      <c r="XH128" s="18"/>
      <c r="XI128" s="411" t="b">
        <f t="shared" ca="1" si="692"/>
        <v>0</v>
      </c>
      <c r="XJ128" s="411" t="str">
        <f t="shared" ca="1" si="693"/>
        <v>-</v>
      </c>
      <c r="XK128" s="535" t="str" cm="1">
        <f t="array" aca="1" ref="XK128" ca="1">INDEX(XK$13:XK127,$B128+1,1)</f>
        <v>-</v>
      </c>
      <c r="XL128" s="535" t="str" cm="1">
        <f t="array" aca="1" ref="XL128" ca="1">INDEX(XL$13:XL127,$B128+1,1)</f>
        <v>-</v>
      </c>
      <c r="XM128" s="535" t="str" cm="1">
        <f t="array" aca="1" ref="XM128" ca="1">INDEX(XM$13:XM127,$B128+1,1)</f>
        <v>-</v>
      </c>
      <c r="XN128" s="545" cm="1">
        <f t="array" aca="1" ref="XN128" ca="1">INDEX(i.AgeJ,$AD128,1)</f>
        <v>0</v>
      </c>
      <c r="XO128" s="535" t="str" cm="1">
        <f t="array" aca="1" ref="XO128" ca="1">INDEX(XO$13:XO127,$B128+1,1)</f>
        <v>-</v>
      </c>
      <c r="XP128" s="411" t="str">
        <f t="shared" ca="1" si="694"/>
        <v>-</v>
      </c>
      <c r="XQ128" s="411" t="str">
        <f t="shared" ca="1" si="694"/>
        <v>-</v>
      </c>
      <c r="XR128" s="535" t="str" cm="1">
        <f t="array" aca="1" ref="XR128" ca="1">INDEX(XR$13:XR127,$B128+1,1)</f>
        <v>-</v>
      </c>
      <c r="XS128" s="535" t="str" cm="1">
        <f t="array" aca="1" ref="XS128" ca="1">INDEX(XS$13:XS127,$B128+1,1)</f>
        <v>-</v>
      </c>
      <c r="XT128" s="535" t="str" cm="1">
        <f t="array" aca="1" ref="XT128" ca="1">INDEX(XT$13:XT127,$B128+1,1)</f>
        <v>-</v>
      </c>
      <c r="XU128" s="535" t="str" cm="1">
        <f t="array" aca="1" ref="XU128" ca="1">INDEX(XU$13:XU127,$B128+1,1)</f>
        <v>-</v>
      </c>
      <c r="XV128" s="535" t="str" cm="1">
        <f t="array" aca="1" ref="XV128" ca="1">INDEX(XV$13:XV127,$B128+1,1)</f>
        <v>-</v>
      </c>
      <c r="XW128" s="535" t="b" cm="1">
        <f t="array" aca="1" ref="XW128" ca="1">INDEX(XW$13:XW127,$B128+1,1)</f>
        <v>1</v>
      </c>
      <c r="XX128" s="535" t="str" cm="1">
        <f t="array" aca="1" ref="XX128" ca="1">INDEX(XX$13:XX127,$B128+1,1)</f>
        <v>-</v>
      </c>
      <c r="XY128" s="535" cm="1">
        <f t="array" aca="1" ref="XY128" ca="1">INDEX(XY$13:XY127,$B128+1,1)</f>
        <v>0</v>
      </c>
      <c r="XZ128" s="535" cm="1">
        <f t="array" aca="1" ref="XZ128" ca="1">INDEX(XZ$13:XZ127,$B128+1,1)</f>
        <v>0</v>
      </c>
      <c r="YA128" s="535" cm="1">
        <f t="array" aca="1" ref="YA128" ca="1">INDEX(YA$13:YA127,$B128+1,1)</f>
        <v>0</v>
      </c>
      <c r="YB128" s="18"/>
      <c r="YC128" s="411">
        <f t="shared" si="695"/>
        <v>50</v>
      </c>
      <c r="YD128" s="411">
        <f t="shared" si="695"/>
        <v>50</v>
      </c>
      <c r="YE128" s="411">
        <f t="shared" si="695"/>
        <v>50</v>
      </c>
      <c r="YF128" s="411">
        <f t="shared" si="695"/>
        <v>50</v>
      </c>
      <c r="YG128" s="535" cm="1">
        <f t="array" aca="1" ref="YG128" ca="1">INDEX(YG$13:YG127,$B128+1,1)</f>
        <v>1</v>
      </c>
      <c r="YH128" s="535" cm="1">
        <f t="array" aca="1" ref="YH128" ca="1">INDEX(YH$13:YH127,$B128+1,1)</f>
        <v>1</v>
      </c>
      <c r="YI128" s="535" cm="1">
        <f t="array" aca="1" ref="YI128" ca="1">INDEX(YI$13:YI127,$B128+1,1)</f>
        <v>1</v>
      </c>
      <c r="YJ128" s="535" cm="1">
        <f t="array" aca="1" ref="YJ128" ca="1">INDEX(YJ$13:YJ127,$B128+1,1)</f>
        <v>1</v>
      </c>
      <c r="YK128" s="535" t="str" cm="1">
        <f t="array" aca="1" ref="YK128" ca="1">INDEX(YK$13:YK127,$B128+1,1)</f>
        <v>-</v>
      </c>
      <c r="YL128" s="535" cm="1">
        <f t="array" aca="1" ref="YL128" ca="1">INDEX(YL$13:YL127,$B128+1,1)</f>
        <v>4.8811</v>
      </c>
      <c r="YM128" s="535" t="str" cm="1">
        <f t="array" aca="1" ref="YM128" ca="1">INDEX(YM$13:YM127,$B128+1,1)</f>
        <v>-</v>
      </c>
      <c r="YN128" s="535" cm="1">
        <f t="array" aca="1" ref="YN128" ca="1">INDEX(YN$13:YN127,$B128+1,1)</f>
        <v>0</v>
      </c>
      <c r="YO128" s="535" t="str" cm="1">
        <f t="array" aca="1" ref="YO128" ca="1">INDEX(YO$13:YO127,$B128+1,1)</f>
        <v>-</v>
      </c>
      <c r="YP128" s="535" cm="1">
        <f t="array" aca="1" ref="YP128" ca="1">INDEX(YP$13:YP127,$B128+1,1)</f>
        <v>0</v>
      </c>
      <c r="YQ128" s="535" cm="1">
        <f t="array" aca="1" ref="YQ128" ca="1">INDEX(YQ$13:YQ127,$B128+1,1)</f>
        <v>1.3333333333333333</v>
      </c>
      <c r="YR128" s="18"/>
      <c r="YS128" s="535" cm="1">
        <f t="array" aca="1" ref="YS128" ca="1">INDEX(YS$13:YS127,$B128+1,1)</f>
        <v>8500000</v>
      </c>
      <c r="YT128" s="411">
        <f t="shared" ca="1" si="696"/>
        <v>1</v>
      </c>
      <c r="YU128" s="18"/>
      <c r="YV128" s="535" t="str" cm="1">
        <f t="array" aca="1" ref="YV128" ca="1">INDEX(YV$13:YV127,$B128+1,1)</f>
        <v>-</v>
      </c>
      <c r="YW128" s="535" t="str" cm="1">
        <f t="array" aca="1" ref="YW128" ca="1">INDEX(YW$13:YW127,$B128+1,1)</f>
        <v>-</v>
      </c>
      <c r="YX128" s="535" t="str" cm="1">
        <f t="array" aca="1" ref="YX128" ca="1">INDEX(YX$13:YX127,$B128+1,1)</f>
        <v>-</v>
      </c>
      <c r="YY128" s="535" t="str" cm="1">
        <f t="array" aca="1" ref="YY128" ca="1">INDEX(YY$13:YY127,$B128+1,1)</f>
        <v>-</v>
      </c>
      <c r="YZ128" s="535" t="str" cm="1">
        <f t="array" aca="1" ref="YZ128" ca="1">INDEX(YZ$13:YZ127,$B128+1,1)</f>
        <v>-</v>
      </c>
      <c r="ZA128" s="535" t="str" cm="1">
        <f t="array" aca="1" ref="ZA128" ca="1">INDEX(ZA$13:ZA127,$B128+1,1)</f>
        <v>-</v>
      </c>
      <c r="ZB128" s="535" t="str" cm="1">
        <f t="array" aca="1" ref="ZB128" ca="1">INDEX(ZB$13:ZB127,$B128+1,1)</f>
        <v>-</v>
      </c>
      <c r="ZC128" s="535" t="str" cm="1">
        <f t="array" aca="1" ref="ZC128" ca="1">INDEX(ZC$13:ZC127,$B128+1,1)</f>
        <v>-</v>
      </c>
      <c r="ZD128" s="535" t="str" cm="1">
        <f t="array" aca="1" ref="ZD128" ca="1">INDEX(ZD$13:ZD127,$B128+1,1)</f>
        <v>-</v>
      </c>
      <c r="ZE128" s="543">
        <f t="shared" ca="1" si="697"/>
        <v>652</v>
      </c>
      <c r="ZF128" s="543">
        <f t="shared" ca="1" si="697"/>
        <v>686</v>
      </c>
      <c r="ZG128" s="543">
        <f t="shared" ca="1" si="697"/>
        <v>721</v>
      </c>
      <c r="ZH128" s="459">
        <f t="shared" ca="1" si="698"/>
        <v>469</v>
      </c>
      <c r="ZI128" s="459">
        <f t="shared" ca="1" si="698"/>
        <v>504</v>
      </c>
      <c r="ZJ128" s="459">
        <f t="shared" ca="1" si="698"/>
        <v>539</v>
      </c>
      <c r="ZK128" s="459">
        <f t="shared" ca="1" si="699"/>
        <v>385</v>
      </c>
      <c r="ZL128" s="459">
        <f t="shared" ca="1" si="699"/>
        <v>420</v>
      </c>
      <c r="ZM128" s="459">
        <f t="shared" ca="1" si="699"/>
        <v>455</v>
      </c>
      <c r="ZN128" s="535" t="str" cm="1">
        <f t="array" aca="1" ref="ZN128" ca="1">INDEX(ZN$13:ZN127,$B128+1,1)</f>
        <v>-</v>
      </c>
      <c r="ZO128" s="535" t="str" cm="1">
        <f t="array" aca="1" ref="ZO128" ca="1">INDEX(ZO$13:ZO127,$B128+1,1)</f>
        <v>-</v>
      </c>
      <c r="ZP128" s="535" t="str" cm="1">
        <f t="array" aca="1" ref="ZP128" ca="1">INDEX(ZP$13:ZP127,$B128+1,1)</f>
        <v>-</v>
      </c>
      <c r="ZQ128" s="535" t="str" cm="1">
        <f t="array" aca="1" ref="ZQ128" ca="1">INDEX(ZQ$13:ZQ127,$B128+1,1)</f>
        <v>-</v>
      </c>
      <c r="ZR128" s="535" t="str" cm="1">
        <f t="array" aca="1" ref="ZR128" ca="1">INDEX(ZR$13:ZR127,$B128+1,1)</f>
        <v>-</v>
      </c>
      <c r="ZS128" s="535" t="str" cm="1">
        <f t="array" aca="1" ref="ZS128" ca="1">INDEX(ZS$13:ZS127,$B128+1,1)</f>
        <v>-</v>
      </c>
      <c r="ZT128" s="535" t="str" cm="1">
        <f t="array" aca="1" ref="ZT128" ca="1">INDEX(ZT$13:ZT127,$B128+1,1)</f>
        <v>-</v>
      </c>
      <c r="ZU128" s="535" t="str" cm="1">
        <f t="array" aca="1" ref="ZU128" ca="1">INDEX(ZU$13:ZU127,$B128+1,1)</f>
        <v>-</v>
      </c>
      <c r="ZV128" s="535" t="str" cm="1">
        <f t="array" aca="1" ref="ZV128" ca="1">INDEX(ZV$13:ZV127,$B128+1,1)</f>
        <v>-</v>
      </c>
      <c r="ZW128" s="535" t="str" cm="1">
        <f t="array" aca="1" ref="ZW128" ca="1">INDEX(ZW$13:ZW127,$B128+1,1)</f>
        <v>-</v>
      </c>
      <c r="ZX128" s="535" t="str" cm="1">
        <f t="array" aca="1" ref="ZX128" ca="1">INDEX(ZX$13:ZX127,$B128+1,1)</f>
        <v>-</v>
      </c>
      <c r="ZY128" s="535" t="str" cm="1">
        <f t="array" aca="1" ref="ZY128" ca="1">INDEX(ZY$13:ZY127,$B128+1,1)</f>
        <v>-</v>
      </c>
      <c r="ZZ128" s="535" t="str" cm="1">
        <f t="array" aca="1" ref="ZZ128" ca="1">INDEX(ZZ$13:ZZ127,$B128+1,1)</f>
        <v>-</v>
      </c>
      <c r="AAA128" s="535" t="str" cm="1">
        <f t="array" aca="1" ref="AAA128" ca="1">INDEX(AAA$13:AAA127,$B128+1,1)</f>
        <v>-</v>
      </c>
      <c r="AAB128" s="535" cm="1">
        <f t="array" aca="1" ref="AAB128" ca="1">INDEX(AAB$13:AAB127,$B128+1,1)</f>
        <v>0</v>
      </c>
      <c r="AAC128" s="535" t="str" cm="1">
        <f t="array" aca="1" ref="AAC128" ca="1">INDEX(AAC$13:AAC127,$B128+1,1)</f>
        <v>-</v>
      </c>
      <c r="AAD128" s="535" t="str" cm="1">
        <f t="array" aca="1" ref="AAD128" ca="1">INDEX(AAD$13:AAD127,$B128+1,1)</f>
        <v>-</v>
      </c>
      <c r="AAE128" s="535" t="str" cm="1">
        <f t="array" aca="1" ref="AAE128" ca="1">INDEX(AAE$13:AAE127,$B128+1,1)</f>
        <v>-</v>
      </c>
      <c r="AAF128" s="535" t="str" cm="1">
        <f t="array" aca="1" ref="AAF128" ca="1">INDEX(AAF$13:AAF127,$B128+1,1)</f>
        <v>-</v>
      </c>
      <c r="AAG128" s="535" t="str" cm="1">
        <f t="array" aca="1" ref="AAG128" ca="1">INDEX(AAG$13:AAG127,$B128+1,1)</f>
        <v>-</v>
      </c>
      <c r="AAH128" s="535" cm="1">
        <f t="array" aca="1" ref="AAH128" ca="1">INDEX(AAH$13:AAH127,$B128+1,1)</f>
        <v>0</v>
      </c>
      <c r="AAI128" s="535" t="str" cm="1">
        <f t="array" aca="1" ref="AAI128" ca="1">INDEX(AAI$13:AAI127,$B128+1,1)</f>
        <v>-</v>
      </c>
      <c r="AAJ128" s="535" t="str" cm="1">
        <f t="array" aca="1" ref="AAJ128" ca="1">INDEX(AAJ$13:AAJ127,$B128+1,1)</f>
        <v>-</v>
      </c>
      <c r="AAK128" s="535" t="str" cm="1">
        <f t="array" aca="1" ref="AAK128" ca="1">INDEX(AAK$13:AAK127,$B128+1,1)</f>
        <v>-</v>
      </c>
      <c r="AAL128" s="535" cm="1">
        <f t="array" aca="1" ref="AAL128" ca="1">INDEX(AAL$13:AAL127,$B128+1,1)</f>
        <v>1</v>
      </c>
      <c r="AAM128" s="535" cm="1">
        <f t="array" aca="1" ref="AAM128" ca="1">INDEX(AAM$13:AAM127,$B128+1,1)</f>
        <v>1</v>
      </c>
      <c r="AAN128" s="535" t="str" cm="1">
        <f t="array" aca="1" ref="AAN128" ca="1">INDEX(AAN$13:AAN127,$B128+1,1)</f>
        <v>-</v>
      </c>
      <c r="AAO128" s="535" t="str" cm="1">
        <f t="array" aca="1" ref="AAO128" ca="1">INDEX(AAO$13:AAO127,$B128+1,1)</f>
        <v>-</v>
      </c>
      <c r="AAP128" s="535" t="str" cm="1">
        <f t="array" aca="1" ref="AAP128" ca="1">INDEX(AAP$13:AAP127,$B128+1,1)</f>
        <v>-</v>
      </c>
      <c r="AAQ128" s="535" t="str" cm="1">
        <f t="array" aca="1" ref="AAQ128" ca="1">INDEX(AAQ$13:AAQ127,$B128+1,1)</f>
        <v>-</v>
      </c>
      <c r="AAR128" s="535" t="str" cm="1">
        <f t="array" aca="1" ref="AAR128" ca="1">INDEX(AAR$13:AAR127,$B128+1,1)</f>
        <v>-</v>
      </c>
      <c r="AAS128" s="535" t="str" cm="1">
        <f t="array" aca="1" ref="AAS128" ca="1">INDEX(AAS$13:AAS127,$B128+1,1)</f>
        <v>-</v>
      </c>
      <c r="AAT128" s="535" t="str" cm="1">
        <f t="array" aca="1" ref="AAT128" ca="1">INDEX(AAT$13:AAT127,$B128+1,1)</f>
        <v>-</v>
      </c>
      <c r="AAU128" s="535" t="str" cm="1">
        <f t="array" aca="1" ref="AAU128" ca="1">INDEX(AAU$13:AAU127,$B128+1,1)</f>
        <v>-</v>
      </c>
      <c r="AAV128" s="535" t="str" cm="1">
        <f t="array" aca="1" ref="AAV128" ca="1">INDEX(AAV$13:AAV127,$B128+1,1)</f>
        <v>-</v>
      </c>
      <c r="AAW128" s="535" t="str" cm="1">
        <f t="array" aca="1" ref="AAW128" ca="1">INDEX(AAW$13:AAW127,$B128+1,1)</f>
        <v>-</v>
      </c>
      <c r="AAX128" s="535" t="str" cm="1">
        <f t="array" aca="1" ref="AAX128" ca="1">INDEX(AAX$13:AAX127,$B128+1,1)</f>
        <v>-</v>
      </c>
      <c r="AAY128" s="535" t="str" cm="1">
        <f t="array" aca="1" ref="AAY128" ca="1">INDEX(AAY$13:AAY127,$B128+1,1)</f>
        <v>-</v>
      </c>
      <c r="AAZ128" s="535" t="str" cm="1">
        <f t="array" aca="1" ref="AAZ128" ca="1">INDEX(AAZ$13:AAZ127,$B128+1,1)</f>
        <v>-</v>
      </c>
      <c r="ABA128" s="18"/>
      <c r="ABB128" s="545" t="str">
        <f t="shared" ca="1" si="700"/>
        <v>-</v>
      </c>
      <c r="ABC128" s="545" t="str">
        <f t="shared" ca="1" si="700"/>
        <v>-</v>
      </c>
      <c r="ABD128" s="545" t="str">
        <f t="shared" ca="1" si="700"/>
        <v>-</v>
      </c>
      <c r="ABE128" s="545" t="str">
        <f t="shared" ca="1" si="700"/>
        <v>-</v>
      </c>
      <c r="ABF128" s="545" t="str">
        <f t="shared" ca="1" si="700"/>
        <v>-</v>
      </c>
      <c r="ABG128" s="545" t="str">
        <f t="shared" ca="1" si="700"/>
        <v>-</v>
      </c>
      <c r="ABH128" s="545" t="str">
        <f t="shared" ca="1" si="700"/>
        <v>-</v>
      </c>
      <c r="ABI128" s="545" t="str">
        <f t="shared" ca="1" si="700"/>
        <v>-</v>
      </c>
      <c r="ABJ128" s="545" t="str">
        <f t="shared" ca="1" si="700"/>
        <v>-</v>
      </c>
      <c r="ABK128" s="545" t="str">
        <f t="shared" ca="1" si="700"/>
        <v>-</v>
      </c>
      <c r="ABL128" s="545" t="str">
        <f t="shared" ca="1" si="701"/>
        <v>-</v>
      </c>
      <c r="ABM128" s="545" t="str">
        <f t="shared" ca="1" si="701"/>
        <v>-</v>
      </c>
      <c r="ABN128" s="545" t="str">
        <f t="shared" ca="1" si="701"/>
        <v>-</v>
      </c>
      <c r="ABO128" s="545" t="str">
        <f t="shared" ca="1" si="701"/>
        <v>-</v>
      </c>
      <c r="ABP128" s="545" t="str">
        <f t="shared" ca="1" si="701"/>
        <v>-</v>
      </c>
      <c r="ABQ128" s="545" t="str">
        <f t="shared" ca="1" si="701"/>
        <v>-</v>
      </c>
      <c r="ABR128" s="545" t="str">
        <f t="shared" ca="1" si="701"/>
        <v>-</v>
      </c>
      <c r="ABS128" s="545" t="b">
        <f t="shared" ca="1" si="701"/>
        <v>1</v>
      </c>
      <c r="ABT128" s="545" t="str">
        <f t="shared" ca="1" si="701"/>
        <v>-</v>
      </c>
      <c r="ABU128" s="545" t="str">
        <f t="shared" ca="1" si="701"/>
        <v>-</v>
      </c>
      <c r="ABV128" s="545" t="str">
        <f t="shared" ca="1" si="702"/>
        <v>-</v>
      </c>
      <c r="ABW128" s="545" t="str">
        <f t="shared" ca="1" si="702"/>
        <v>-</v>
      </c>
      <c r="ABX128" s="545" t="str">
        <f t="shared" ca="1" si="702"/>
        <v>-</v>
      </c>
      <c r="ABY128" s="545" t="str">
        <f t="shared" ca="1" si="702"/>
        <v>-</v>
      </c>
      <c r="ABZ128" s="545" t="str">
        <f t="shared" ca="1" si="702"/>
        <v>-</v>
      </c>
      <c r="ACA128" s="545" t="str">
        <f t="shared" ca="1" si="702"/>
        <v>-</v>
      </c>
      <c r="ACB128" s="545" t="str">
        <f t="shared" ca="1" si="702"/>
        <v>-</v>
      </c>
      <c r="ACC128" s="545" t="str">
        <f t="shared" ca="1" si="702"/>
        <v>-</v>
      </c>
      <c r="ACD128" s="545" t="str">
        <f t="shared" ca="1" si="702"/>
        <v>-</v>
      </c>
      <c r="ACE128" s="545" t="str">
        <f t="shared" ca="1" si="702"/>
        <v>-</v>
      </c>
      <c r="ACF128" s="545" t="str">
        <f t="shared" ca="1" si="703"/>
        <v>-</v>
      </c>
      <c r="ACG128" s="545" t="str">
        <f t="shared" ca="1" si="703"/>
        <v>-</v>
      </c>
      <c r="ACH128" s="545" t="str">
        <f t="shared" ca="1" si="703"/>
        <v>-</v>
      </c>
      <c r="ACI128" s="545" t="str">
        <f t="shared" ca="1" si="703"/>
        <v>-</v>
      </c>
      <c r="ACJ128" s="545" t="str">
        <f t="shared" ca="1" si="703"/>
        <v>-</v>
      </c>
      <c r="ACK128" s="545" t="b">
        <f t="shared" ca="1" si="703"/>
        <v>1</v>
      </c>
      <c r="ACL128" s="545" t="str">
        <f t="shared" ca="1" si="703"/>
        <v>-</v>
      </c>
      <c r="ACM128" s="545" t="str">
        <f t="shared" ca="1" si="703"/>
        <v>-</v>
      </c>
      <c r="ACN128" s="545" t="str">
        <f t="shared" ca="1" si="703"/>
        <v>-</v>
      </c>
      <c r="ACO128" s="545" t="str">
        <f t="shared" ca="1" si="703"/>
        <v>-</v>
      </c>
      <c r="ACP128" s="545" t="str">
        <f t="shared" ca="1" si="704"/>
        <v>-</v>
      </c>
      <c r="ACQ128" s="545" t="str">
        <f t="shared" ca="1" si="704"/>
        <v>-</v>
      </c>
      <c r="ACR128" s="545" t="str">
        <f t="shared" ca="1" si="704"/>
        <v>-</v>
      </c>
      <c r="ACS128" s="545" t="str">
        <f t="shared" ca="1" si="704"/>
        <v>-</v>
      </c>
      <c r="ACT128" s="545" t="str">
        <f t="shared" ca="1" si="704"/>
        <v>-</v>
      </c>
      <c r="ACU128" s="545" t="str">
        <f t="shared" ca="1" si="704"/>
        <v>-</v>
      </c>
      <c r="ACV128" s="545" t="str">
        <f t="shared" ca="1" si="704"/>
        <v>-</v>
      </c>
      <c r="ACW128" s="545" t="str">
        <f t="shared" ca="1" si="704"/>
        <v>-</v>
      </c>
      <c r="ACX128" s="545" t="str">
        <f t="shared" ca="1" si="704"/>
        <v>-</v>
      </c>
      <c r="ACY128" s="545" t="str">
        <f t="shared" ca="1" si="704"/>
        <v>-</v>
      </c>
      <c r="ACZ128" s="545" t="str">
        <f t="shared" ca="1" si="705"/>
        <v>-</v>
      </c>
      <c r="ADA128" s="545" t="str">
        <f t="shared" ca="1" si="705"/>
        <v>-</v>
      </c>
      <c r="ADB128" s="545" t="str">
        <f t="shared" ca="1" si="705"/>
        <v>-</v>
      </c>
      <c r="ADC128" s="545" t="b">
        <f t="shared" ca="1" si="705"/>
        <v>1</v>
      </c>
      <c r="ADD128" s="545" t="str">
        <f t="shared" ca="1" si="705"/>
        <v>-</v>
      </c>
      <c r="ADE128" s="545" t="str">
        <f t="shared" ca="1" si="705"/>
        <v>-</v>
      </c>
      <c r="ADF128" s="545" t="str">
        <f t="shared" ca="1" si="705"/>
        <v>-</v>
      </c>
      <c r="ADG128" s="545" t="str">
        <f t="shared" ca="1" si="705"/>
        <v>-</v>
      </c>
      <c r="ADH128" s="545" t="str">
        <f t="shared" ca="1" si="705"/>
        <v>-</v>
      </c>
      <c r="ADI128" s="545" t="str">
        <f t="shared" ca="1" si="705"/>
        <v>-</v>
      </c>
      <c r="ADJ128" s="545" t="str">
        <f t="shared" ca="1" si="706"/>
        <v>-</v>
      </c>
      <c r="ADK128" s="545" t="str">
        <f t="shared" ca="1" si="706"/>
        <v>-</v>
      </c>
      <c r="ADL128" s="545" t="str">
        <f t="shared" ca="1" si="706"/>
        <v>-</v>
      </c>
      <c r="ADM128" s="545" t="str">
        <f t="shared" ca="1" si="706"/>
        <v>-</v>
      </c>
      <c r="ADN128" s="545" t="str">
        <f t="shared" ca="1" si="706"/>
        <v>-</v>
      </c>
      <c r="ADO128" s="545" t="str">
        <f t="shared" ca="1" si="706"/>
        <v>-</v>
      </c>
      <c r="ADP128" s="545" t="str">
        <f t="shared" ca="1" si="706"/>
        <v>-</v>
      </c>
      <c r="ADQ128" s="545" t="str">
        <f t="shared" ca="1" si="706"/>
        <v>-</v>
      </c>
      <c r="ADR128" s="545" t="str">
        <f t="shared" ca="1" si="706"/>
        <v>-</v>
      </c>
      <c r="ADS128" s="545" t="str">
        <f t="shared" ca="1" si="706"/>
        <v>-</v>
      </c>
      <c r="ADT128" s="545" t="str">
        <f t="shared" ca="1" si="707"/>
        <v>-</v>
      </c>
      <c r="ADU128" s="545" t="b">
        <f t="shared" ca="1" si="707"/>
        <v>1</v>
      </c>
      <c r="ADV128" s="545" t="str">
        <f t="shared" ca="1" si="707"/>
        <v>-</v>
      </c>
      <c r="ADW128" s="545" t="str">
        <f t="shared" ca="1" si="707"/>
        <v>-</v>
      </c>
      <c r="ADX128" s="545" t="str">
        <f t="shared" ca="1" si="707"/>
        <v>-</v>
      </c>
      <c r="ADY128" s="545" t="str">
        <f t="shared" ca="1" si="707"/>
        <v>-</v>
      </c>
      <c r="ADZ128" s="545" t="str">
        <f t="shared" ca="1" si="707"/>
        <v>-</v>
      </c>
      <c r="AEA128" s="545" t="str">
        <f t="shared" ca="1" si="707"/>
        <v>-</v>
      </c>
      <c r="AEB128" s="545" t="str">
        <f t="shared" ca="1" si="707"/>
        <v>-</v>
      </c>
      <c r="AEC128" s="545" t="str">
        <f t="shared" ca="1" si="707"/>
        <v>-</v>
      </c>
      <c r="AED128" s="545" t="str">
        <f t="shared" ca="1" si="708"/>
        <v>-</v>
      </c>
      <c r="AEE128" s="545" t="str">
        <f t="shared" ca="1" si="708"/>
        <v>-</v>
      </c>
      <c r="AEF128" s="545" t="str">
        <f t="shared" ca="1" si="708"/>
        <v>-</v>
      </c>
      <c r="AEG128" s="545" t="str">
        <f t="shared" ca="1" si="708"/>
        <v>-</v>
      </c>
      <c r="AEH128" s="545" t="str">
        <f t="shared" ca="1" si="708"/>
        <v>-</v>
      </c>
      <c r="AEI128" s="545" t="str">
        <f t="shared" ca="1" si="708"/>
        <v>-</v>
      </c>
      <c r="AEJ128" s="545" t="str">
        <f t="shared" ca="1" si="708"/>
        <v>-</v>
      </c>
      <c r="AEK128" s="545" t="str">
        <f t="shared" ca="1" si="708"/>
        <v>-</v>
      </c>
      <c r="AEL128" s="545" t="str">
        <f t="shared" ca="1" si="708"/>
        <v>-</v>
      </c>
      <c r="AEM128" s="545" t="b">
        <f t="shared" ca="1" si="708"/>
        <v>1</v>
      </c>
      <c r="AEN128" s="535" cm="1">
        <f t="array" aca="1" ref="AEN128" ca="1">INDEX(AEN$13:AEN127,$B128+1,1)</f>
        <v>0</v>
      </c>
      <c r="AEO128" s="483">
        <v>0</v>
      </c>
    </row>
    <row r="129" spans="1:821" outlineLevel="2">
      <c r="A129" s="18">
        <f t="shared" si="589"/>
        <v>116</v>
      </c>
      <c r="B129" s="18"/>
      <c r="D129" s="12"/>
      <c r="E129" t="b">
        <v>0</v>
      </c>
      <c r="H129" s="111"/>
      <c r="I129" s="18"/>
      <c r="J129" s="18"/>
      <c r="K129" s="18"/>
      <c r="L129" s="18"/>
      <c r="M129" s="18"/>
      <c r="N129" s="18"/>
      <c r="O129" s="18"/>
      <c r="P129" s="18"/>
      <c r="Q129" s="18"/>
      <c r="R129" s="18"/>
      <c r="S129" s="18"/>
      <c r="T129" s="18"/>
      <c r="U129" s="18"/>
      <c r="V129" s="18"/>
      <c r="W129" s="18"/>
      <c r="X129" s="18"/>
      <c r="Y129" s="18"/>
      <c r="Z129" s="18"/>
      <c r="AA129" s="18"/>
      <c r="AB129" s="18"/>
      <c r="AC129" s="18"/>
      <c r="AD129" s="18"/>
      <c r="AE129" s="111"/>
      <c r="AF129" s="111"/>
      <c r="AG129" s="111"/>
      <c r="AH129" s="111"/>
      <c r="AI129" s="18"/>
      <c r="AJ129" s="18"/>
      <c r="AK129" s="18"/>
      <c r="AL129" s="18"/>
      <c r="AM129" s="18"/>
      <c r="AN129" s="18"/>
      <c r="AO129" s="18"/>
      <c r="AP129" s="18"/>
      <c r="AQ129" s="111"/>
      <c r="AR129" s="111"/>
      <c r="AS129" s="111"/>
      <c r="AT129" s="111"/>
      <c r="AU129" s="111"/>
      <c r="AV129" s="111"/>
      <c r="AW129" s="111"/>
      <c r="AX129" s="111"/>
      <c r="AY129" s="111"/>
      <c r="AZ129" s="111"/>
      <c r="BA129" s="202" t="str">
        <f>"blank "&amp;TEXT(ROW($A129),"0")</f>
        <v>blank 129</v>
      </c>
      <c r="BB129" s="8" t="str">
        <f ca="1">IF(COUNTIF($BA$13:$BA129,$BA129)=1,"-","Dup")</f>
        <v>-</v>
      </c>
      <c r="BC129" s="18"/>
      <c r="BD129" s="517"/>
      <c r="BE129" s="517"/>
      <c r="BF129" s="517"/>
      <c r="BG129" s="517"/>
      <c r="BH129" s="517"/>
      <c r="BI129" s="517"/>
      <c r="BJ129" s="517"/>
      <c r="BK129" s="517"/>
      <c r="BL129" s="517"/>
      <c r="BM129" s="18"/>
      <c r="BN129" s="517"/>
      <c r="BO129" s="517"/>
      <c r="BP129" s="517"/>
      <c r="BQ129" s="517"/>
      <c r="BR129" s="517"/>
      <c r="BS129" s="517"/>
      <c r="BT129" s="517"/>
      <c r="BU129" s="517"/>
      <c r="BV129" s="517"/>
      <c r="BW129" s="517"/>
      <c r="BX129" s="517"/>
      <c r="BY129" s="517"/>
      <c r="BZ129" s="517"/>
      <c r="CA129" s="517"/>
      <c r="CB129" s="517"/>
      <c r="CC129" s="517"/>
      <c r="CD129" s="517"/>
      <c r="CE129" s="517"/>
      <c r="CF129" s="18"/>
      <c r="CG129" s="517"/>
      <c r="CH129" s="517"/>
      <c r="CI129" s="517"/>
      <c r="CJ129" s="517"/>
      <c r="CK129" s="517"/>
      <c r="CL129" s="517"/>
      <c r="CM129" s="517"/>
      <c r="CN129" s="517"/>
      <c r="CO129" s="517"/>
      <c r="CP129" s="517"/>
      <c r="CQ129" s="517"/>
      <c r="CR129" s="517"/>
      <c r="CS129" s="517"/>
      <c r="CT129" s="517"/>
      <c r="CU129" s="517"/>
      <c r="CV129" s="517"/>
      <c r="CW129" s="517"/>
      <c r="CX129" s="517"/>
      <c r="CY129" s="517"/>
      <c r="CZ129" s="517"/>
      <c r="DA129" s="517"/>
      <c r="DB129" s="517"/>
      <c r="DC129" s="18"/>
      <c r="DD129" s="517"/>
      <c r="DE129" s="517"/>
      <c r="DF129" s="517"/>
      <c r="DG129" s="517"/>
      <c r="DH129" s="518"/>
      <c r="DI129" s="517"/>
      <c r="DJ129" s="517"/>
      <c r="DK129" s="517"/>
      <c r="DL129" s="517"/>
      <c r="DM129" s="517"/>
      <c r="DN129" s="517"/>
      <c r="DO129" s="517"/>
      <c r="DP129" s="517"/>
      <c r="DQ129" s="517"/>
      <c r="DR129" s="517"/>
      <c r="DS129" s="517"/>
      <c r="DT129" s="517"/>
      <c r="DU129" s="517"/>
      <c r="DV129" s="517"/>
      <c r="DW129" s="517"/>
      <c r="DX129" s="517"/>
      <c r="DY129" s="517"/>
      <c r="DZ129" s="517"/>
      <c r="EA129" s="517"/>
      <c r="EB129" s="517"/>
      <c r="EC129" s="517"/>
      <c r="ED129" s="517"/>
      <c r="EE129" s="517"/>
      <c r="EF129" s="517"/>
      <c r="EG129" s="517"/>
      <c r="EH129" s="517"/>
      <c r="EI129" s="517"/>
      <c r="EJ129" s="517"/>
      <c r="EK129" s="517"/>
      <c r="EL129" s="517"/>
      <c r="EM129" s="517"/>
      <c r="EN129" s="517"/>
      <c r="EO129" s="517"/>
      <c r="EP129" s="517"/>
      <c r="EQ129" s="517"/>
      <c r="ER129" s="517"/>
      <c r="ES129" s="517"/>
      <c r="ET129" s="517"/>
      <c r="EU129" s="517"/>
      <c r="EV129" s="517"/>
      <c r="EW129" s="517"/>
      <c r="EX129" s="517"/>
      <c r="EY129" s="517"/>
      <c r="EZ129" s="517"/>
      <c r="FA129" s="517"/>
      <c r="FB129" s="517"/>
      <c r="FC129" s="517"/>
      <c r="FD129" s="517"/>
      <c r="FE129" s="517"/>
      <c r="FF129" s="517"/>
      <c r="FG129" s="517"/>
      <c r="FH129" s="517"/>
      <c r="FI129" s="517"/>
      <c r="FJ129" s="517"/>
      <c r="FK129" s="517"/>
      <c r="FL129" s="517"/>
      <c r="FM129" s="517"/>
      <c r="FN129" s="517"/>
      <c r="FO129" s="517"/>
      <c r="FP129" s="517"/>
      <c r="FQ129" s="517"/>
      <c r="FR129" s="517"/>
      <c r="FS129" s="517"/>
      <c r="FT129" s="517"/>
      <c r="FU129" s="517"/>
      <c r="FV129" s="517"/>
      <c r="FW129" s="517"/>
      <c r="FX129" s="517"/>
      <c r="FY129" s="517"/>
      <c r="FZ129" s="517"/>
      <c r="GA129" s="517"/>
      <c r="GB129" s="517"/>
      <c r="GC129" s="517"/>
      <c r="GD129" s="517"/>
      <c r="GE129" s="517"/>
      <c r="GF129" s="517"/>
      <c r="GG129" s="517"/>
      <c r="GH129" s="517"/>
      <c r="GI129" s="517"/>
      <c r="GJ129" s="517"/>
      <c r="GK129" s="517"/>
      <c r="GL129" s="517"/>
      <c r="GM129" s="517"/>
      <c r="GN129" s="517"/>
      <c r="GO129" s="517"/>
      <c r="GP129" s="517"/>
      <c r="GQ129" s="517"/>
      <c r="GR129" s="18"/>
      <c r="GS129" s="517"/>
      <c r="GT129" s="517"/>
      <c r="GU129" s="517"/>
      <c r="GV129" s="517"/>
      <c r="GW129" s="517"/>
      <c r="GX129" s="517"/>
      <c r="GY129" s="517"/>
      <c r="GZ129" s="517"/>
      <c r="HA129" s="517"/>
      <c r="HB129" s="517"/>
      <c r="HC129" s="517"/>
      <c r="HD129" s="517"/>
      <c r="HE129" s="517"/>
      <c r="HF129" s="517"/>
      <c r="HG129" s="517"/>
      <c r="HH129" s="517"/>
      <c r="HI129" s="517"/>
      <c r="HJ129" s="517"/>
      <c r="HK129" s="517"/>
      <c r="HL129" s="517"/>
      <c r="HM129" s="517"/>
      <c r="HN129" s="517"/>
      <c r="HO129" s="517"/>
      <c r="HP129" s="517"/>
      <c r="HQ129" s="517"/>
      <c r="HR129" s="517"/>
      <c r="HS129" s="517"/>
      <c r="HT129" s="517"/>
      <c r="HU129" s="517"/>
      <c r="HV129" s="517"/>
      <c r="HW129" s="517"/>
      <c r="HX129" s="517"/>
      <c r="HY129" s="517"/>
      <c r="HZ129" s="517"/>
      <c r="IA129" s="517"/>
      <c r="IB129" s="517"/>
      <c r="IC129" s="517"/>
      <c r="ID129" s="517"/>
      <c r="IE129" s="517"/>
      <c r="IF129" s="517"/>
      <c r="IG129" s="517"/>
      <c r="IH129" s="517"/>
      <c r="II129" s="517"/>
      <c r="IJ129" s="517"/>
      <c r="IK129" s="18"/>
      <c r="IL129" s="517"/>
      <c r="IM129" s="517"/>
      <c r="IN129" s="517"/>
      <c r="IO129" s="517"/>
      <c r="IP129" s="517"/>
      <c r="IQ129" s="517"/>
      <c r="IR129" s="517"/>
      <c r="IS129" s="517"/>
      <c r="IT129" s="517"/>
      <c r="IU129" s="517"/>
      <c r="IV129" s="517"/>
      <c r="IW129" s="517"/>
      <c r="IX129" s="517"/>
      <c r="IY129" s="517"/>
      <c r="IZ129" s="517"/>
      <c r="JA129" s="517"/>
      <c r="JB129" s="517"/>
      <c r="JC129" s="517"/>
      <c r="JD129" s="517"/>
      <c r="JE129" s="517"/>
      <c r="JF129" s="517"/>
      <c r="JG129" s="517"/>
      <c r="JH129" s="517"/>
      <c r="JI129" s="517"/>
      <c r="JJ129" s="517"/>
      <c r="JK129" s="517"/>
      <c r="JL129" s="517"/>
      <c r="JM129" s="517"/>
      <c r="JN129" s="517"/>
      <c r="JO129" s="517"/>
      <c r="JP129" s="517"/>
      <c r="JQ129" s="517"/>
      <c r="JR129" s="517"/>
      <c r="JS129" s="517"/>
      <c r="JT129" s="517"/>
      <c r="JU129" s="517"/>
      <c r="JV129" s="517"/>
      <c r="JW129" s="517"/>
      <c r="JX129" s="517"/>
      <c r="JY129" s="517"/>
      <c r="JZ129" s="517"/>
      <c r="KA129" s="517"/>
      <c r="KB129" s="517"/>
      <c r="KC129" s="517"/>
      <c r="KD129" s="517"/>
      <c r="KE129" s="517"/>
      <c r="KF129" s="517"/>
      <c r="KG129" s="517"/>
      <c r="KH129" s="517"/>
      <c r="KI129" s="517"/>
      <c r="KJ129" s="517"/>
      <c r="KK129" s="517"/>
      <c r="KL129" s="517"/>
      <c r="KM129" s="517"/>
      <c r="KN129" s="517"/>
      <c r="KO129" s="517"/>
      <c r="KP129" s="517"/>
      <c r="KQ129" s="517"/>
      <c r="KR129" s="517"/>
      <c r="KS129" s="517"/>
      <c r="KT129" s="517"/>
      <c r="KU129" s="517"/>
      <c r="KV129" s="517"/>
      <c r="KW129" s="517"/>
      <c r="KX129" s="517"/>
      <c r="KY129" s="517"/>
      <c r="KZ129" s="517"/>
      <c r="LA129" s="517"/>
      <c r="LB129" s="517"/>
      <c r="LC129" s="517"/>
      <c r="LD129" s="517"/>
      <c r="LE129" s="517"/>
      <c r="LF129" s="517"/>
      <c r="LG129" s="517"/>
      <c r="LH129" s="517"/>
      <c r="LI129" s="517"/>
      <c r="LJ129" s="517"/>
      <c r="LK129" s="517"/>
      <c r="LL129" s="517"/>
      <c r="LM129" s="517"/>
      <c r="LN129" s="517"/>
      <c r="LO129" s="517"/>
      <c r="LP129" s="517"/>
      <c r="LQ129" s="517"/>
      <c r="LR129" s="517"/>
      <c r="LS129" s="517"/>
      <c r="LT129" s="517"/>
      <c r="LU129" s="517"/>
      <c r="LV129" s="517"/>
      <c r="LW129" s="517"/>
      <c r="LX129" s="517"/>
      <c r="LY129" s="517"/>
      <c r="LZ129" s="517"/>
      <c r="MA129" s="517"/>
      <c r="MB129" s="517"/>
      <c r="MC129" s="517"/>
      <c r="MD129" s="517"/>
      <c r="ME129" s="517"/>
      <c r="MF129" s="517"/>
      <c r="MG129" s="517"/>
      <c r="MH129" s="517"/>
      <c r="MI129" s="517"/>
      <c r="MJ129" s="517"/>
      <c r="MK129" s="517"/>
      <c r="ML129" s="517"/>
      <c r="MM129" s="517"/>
      <c r="MN129" s="517"/>
      <c r="MO129" s="517"/>
      <c r="MP129" s="517"/>
      <c r="MQ129" s="517"/>
      <c r="MR129" s="517"/>
      <c r="MS129" s="517"/>
      <c r="MT129" s="517"/>
      <c r="MU129" s="517"/>
      <c r="MV129" s="517"/>
      <c r="MW129" s="517"/>
      <c r="MX129" s="517"/>
      <c r="MY129" s="517"/>
      <c r="MZ129" s="517"/>
      <c r="NA129" s="517"/>
      <c r="NB129" s="517"/>
      <c r="NC129" s="517"/>
      <c r="ND129" s="517"/>
      <c r="NE129" s="517"/>
      <c r="NF129" s="517"/>
      <c r="NG129" s="517"/>
      <c r="NH129" s="517"/>
      <c r="NI129" s="517"/>
      <c r="NJ129" s="517"/>
      <c r="NK129" s="517"/>
      <c r="NL129" s="517"/>
      <c r="NM129" s="517"/>
      <c r="NN129" s="517"/>
      <c r="NO129" s="517"/>
      <c r="NP129" s="517"/>
      <c r="NQ129" s="517"/>
      <c r="NR129" s="517"/>
      <c r="NS129" s="517"/>
      <c r="NT129" s="517"/>
      <c r="NU129" s="517"/>
      <c r="NV129" s="517"/>
      <c r="NW129" s="517"/>
      <c r="NX129" s="517"/>
      <c r="NY129" s="517"/>
      <c r="NZ129" s="517"/>
      <c r="OA129" s="517"/>
      <c r="OB129" s="517"/>
      <c r="OC129" s="517"/>
      <c r="OD129" s="517"/>
      <c r="OE129" s="517"/>
      <c r="OF129" s="517"/>
      <c r="OG129" s="517"/>
      <c r="OH129" s="517"/>
      <c r="OI129" s="517"/>
      <c r="OJ129" s="517"/>
      <c r="OK129" s="517"/>
      <c r="OL129" s="517"/>
      <c r="OM129" s="517"/>
      <c r="ON129" s="517"/>
      <c r="OO129" s="517"/>
      <c r="OP129" s="517"/>
      <c r="OQ129" s="517"/>
      <c r="OR129" s="517"/>
      <c r="OS129" s="517"/>
      <c r="OT129" s="517"/>
      <c r="OU129" s="517"/>
      <c r="OV129" s="517"/>
      <c r="OW129" s="517"/>
      <c r="OX129" s="517"/>
      <c r="OY129" s="517"/>
      <c r="OZ129" s="517"/>
      <c r="PA129" s="517"/>
      <c r="PB129" s="517"/>
      <c r="PC129" s="517"/>
      <c r="PD129" s="517"/>
      <c r="PE129" s="517"/>
      <c r="PF129" s="517"/>
      <c r="PG129" s="517"/>
      <c r="PH129" s="517"/>
      <c r="PI129" s="517"/>
      <c r="PJ129" s="517"/>
      <c r="PK129" s="517"/>
      <c r="PL129" s="517"/>
      <c r="PM129" s="517"/>
      <c r="PN129" s="517"/>
      <c r="PO129" s="517"/>
      <c r="PP129" s="517"/>
      <c r="PQ129" s="517"/>
      <c r="PR129" s="517"/>
      <c r="PS129" s="517"/>
      <c r="PT129" s="517"/>
      <c r="PU129" s="517"/>
      <c r="PV129" s="517"/>
      <c r="PW129" s="517"/>
      <c r="PX129" s="517"/>
      <c r="PY129" s="517"/>
      <c r="PZ129" s="517"/>
      <c r="QA129" s="517"/>
      <c r="QB129" s="517"/>
      <c r="QC129" s="517"/>
      <c r="QD129" s="517"/>
      <c r="QE129" s="517"/>
      <c r="QF129" s="517"/>
      <c r="QG129" s="517"/>
      <c r="QH129" s="517"/>
      <c r="QI129" s="517"/>
      <c r="QJ129" s="517"/>
      <c r="QK129" s="517"/>
      <c r="QL129" s="517"/>
      <c r="QM129" s="517"/>
      <c r="QN129" s="517"/>
      <c r="QO129" s="517"/>
      <c r="QP129" s="517"/>
      <c r="QQ129" s="517"/>
      <c r="QR129" s="517"/>
      <c r="QS129" s="517"/>
      <c r="QT129" s="517"/>
      <c r="QU129" s="517"/>
      <c r="QV129" s="517"/>
      <c r="QW129" s="517"/>
      <c r="QX129" s="517"/>
      <c r="QY129" s="517"/>
      <c r="QZ129" s="517"/>
      <c r="RA129" s="517"/>
      <c r="RB129" s="517"/>
      <c r="RC129" s="517"/>
      <c r="RD129" s="517"/>
      <c r="RE129" s="517"/>
      <c r="RF129" s="517"/>
      <c r="RG129" s="517"/>
      <c r="RH129" s="517"/>
      <c r="RI129" s="517"/>
      <c r="RJ129" s="517"/>
      <c r="RK129" s="517"/>
      <c r="RL129" s="517"/>
      <c r="RM129" s="517"/>
      <c r="RN129" s="517"/>
      <c r="RO129" s="517"/>
      <c r="RP129" s="517"/>
      <c r="RQ129" s="517"/>
      <c r="RR129" s="517"/>
      <c r="RS129" s="517"/>
      <c r="RT129" s="517"/>
      <c r="RU129" s="517"/>
      <c r="RV129" s="517"/>
      <c r="RW129" s="517"/>
      <c r="RX129" s="517"/>
      <c r="RY129" s="517"/>
      <c r="RZ129" s="517"/>
      <c r="SA129" s="517"/>
      <c r="SB129" s="517"/>
      <c r="SC129" s="517"/>
      <c r="SD129" s="517"/>
      <c r="SE129" s="517"/>
      <c r="SF129" s="517"/>
      <c r="SG129" s="517"/>
      <c r="SH129" s="517"/>
      <c r="SI129" s="517"/>
      <c r="SJ129" s="517"/>
      <c r="SK129" s="517"/>
      <c r="SL129" s="517"/>
      <c r="SM129" s="517"/>
      <c r="SN129" s="517"/>
      <c r="SO129" s="517"/>
      <c r="SP129" s="517"/>
      <c r="SQ129" s="517"/>
      <c r="SR129" s="517"/>
      <c r="SS129" s="517"/>
      <c r="ST129" s="517"/>
      <c r="SU129" s="517"/>
      <c r="SV129" s="517"/>
      <c r="SW129" s="517"/>
      <c r="SX129" s="517"/>
      <c r="SY129" s="517"/>
      <c r="SZ129" s="517"/>
      <c r="TA129" s="517"/>
      <c r="TB129" s="517"/>
      <c r="TC129" s="517"/>
      <c r="TD129" s="517"/>
      <c r="TE129" s="517"/>
      <c r="TF129" s="517"/>
      <c r="TG129" s="517"/>
      <c r="TH129" s="517"/>
      <c r="TI129" s="517"/>
      <c r="TJ129" s="517"/>
      <c r="TK129" s="517"/>
      <c r="TL129" s="517"/>
      <c r="TM129" s="517"/>
      <c r="TN129" s="517"/>
      <c r="TO129" s="517"/>
      <c r="TP129" s="517"/>
      <c r="TQ129" s="517"/>
      <c r="TR129" s="517"/>
      <c r="TS129" s="517"/>
      <c r="TT129" s="517"/>
      <c r="TU129" s="517"/>
      <c r="TV129" s="517"/>
      <c r="TW129" s="517"/>
      <c r="TX129" s="517"/>
      <c r="TY129" s="517"/>
      <c r="TZ129" s="517"/>
      <c r="UA129" s="517"/>
      <c r="UB129" s="517"/>
      <c r="UC129" s="517"/>
      <c r="UD129" s="517"/>
      <c r="UE129" s="517"/>
      <c r="UF129" s="517"/>
      <c r="UG129" s="517"/>
      <c r="UH129" s="517"/>
      <c r="UI129" s="517"/>
      <c r="UJ129" s="517"/>
      <c r="UK129" s="517"/>
      <c r="UL129" s="517"/>
      <c r="UM129" s="517"/>
      <c r="UN129" s="517"/>
      <c r="UO129" s="517"/>
      <c r="UP129" s="517"/>
      <c r="UQ129" s="517"/>
      <c r="UR129" s="517"/>
      <c r="US129" s="517"/>
      <c r="UT129" s="517"/>
      <c r="UU129" s="517"/>
      <c r="UV129" s="517"/>
      <c r="UW129" s="517"/>
      <c r="UX129" s="517"/>
      <c r="UY129" s="517"/>
      <c r="UZ129" s="517"/>
      <c r="VA129" s="517"/>
      <c r="VB129" s="517"/>
      <c r="VC129" s="517"/>
      <c r="VD129" s="517"/>
      <c r="VE129" s="517"/>
      <c r="VF129" s="517"/>
      <c r="VG129" s="517"/>
      <c r="VH129" s="517"/>
      <c r="VI129" s="517"/>
      <c r="VJ129" s="517"/>
      <c r="VK129" s="517"/>
      <c r="VL129" s="517"/>
      <c r="VM129" s="517"/>
      <c r="VN129" s="517"/>
      <c r="VO129" s="517"/>
      <c r="VP129" s="517"/>
      <c r="VQ129" s="517"/>
      <c r="VR129" s="517"/>
      <c r="VS129" s="517"/>
      <c r="VT129" s="517"/>
      <c r="VU129" s="517"/>
      <c r="VV129" s="517"/>
      <c r="VW129" s="517"/>
      <c r="VX129" s="517"/>
      <c r="VY129" s="517"/>
      <c r="VZ129" s="517"/>
      <c r="WA129" s="517"/>
      <c r="WB129" s="517"/>
      <c r="WC129" s="517"/>
      <c r="WD129" s="517"/>
      <c r="WE129" s="517"/>
      <c r="WF129" s="517"/>
      <c r="WG129" s="517"/>
      <c r="WH129" s="517"/>
      <c r="WI129" s="517"/>
      <c r="WJ129" s="517"/>
      <c r="WK129" s="517"/>
      <c r="WL129" s="517"/>
      <c r="WM129" s="517"/>
      <c r="WN129" s="18"/>
      <c r="WO129" s="517"/>
      <c r="WP129" s="517"/>
      <c r="WQ129" s="517"/>
      <c r="WR129" s="517"/>
      <c r="WS129" s="517"/>
      <c r="WT129" s="517"/>
      <c r="WU129" s="517"/>
      <c r="WV129" s="517"/>
      <c r="WW129" s="517"/>
      <c r="WX129" s="517"/>
      <c r="WY129" s="517"/>
      <c r="WZ129" s="517"/>
      <c r="XA129" s="517"/>
      <c r="XB129" s="517"/>
      <c r="XC129" s="517"/>
      <c r="XD129" s="517"/>
      <c r="XE129" s="517"/>
      <c r="XF129" s="517"/>
      <c r="XG129" s="517"/>
      <c r="XH129" s="18"/>
      <c r="XI129" s="517"/>
      <c r="XJ129" s="517"/>
      <c r="XK129" s="517"/>
      <c r="XL129" s="517"/>
      <c r="XM129" s="517"/>
      <c r="XN129" s="517"/>
      <c r="XO129" s="517"/>
      <c r="XP129" s="517"/>
      <c r="XQ129" s="517"/>
      <c r="XR129" s="517"/>
      <c r="XS129" s="517"/>
      <c r="XT129" s="517"/>
      <c r="XU129" s="517"/>
      <c r="XV129" s="517"/>
      <c r="XW129" s="517"/>
      <c r="XX129" s="517"/>
      <c r="XY129" s="517"/>
      <c r="XZ129" s="517"/>
      <c r="YA129" s="517"/>
      <c r="YB129" s="18"/>
      <c r="YC129" s="517"/>
      <c r="YD129" s="517"/>
      <c r="YE129" s="517"/>
      <c r="YF129" s="517"/>
      <c r="YG129" s="517"/>
      <c r="YH129" s="517"/>
      <c r="YI129" s="517"/>
      <c r="YJ129" s="517"/>
      <c r="YK129" s="517"/>
      <c r="YL129" s="517"/>
      <c r="YM129" s="517"/>
      <c r="YN129" s="517"/>
      <c r="YO129" s="517"/>
      <c r="YP129" s="517"/>
      <c r="YQ129" s="517"/>
      <c r="YR129" s="18"/>
      <c r="YS129" s="517"/>
      <c r="YT129" s="517"/>
      <c r="YU129" s="18"/>
      <c r="YV129" s="517"/>
      <c r="YW129" s="517"/>
      <c r="YX129" s="517"/>
      <c r="YY129" s="517"/>
      <c r="YZ129" s="517"/>
      <c r="ZA129" s="517"/>
      <c r="ZB129" s="517"/>
      <c r="ZC129" s="518"/>
      <c r="ZD129" s="518"/>
      <c r="ZE129" s="517"/>
      <c r="ZF129" s="517"/>
      <c r="ZG129" s="517"/>
      <c r="ZH129" s="517"/>
      <c r="ZI129" s="517"/>
      <c r="ZJ129" s="517"/>
      <c r="ZK129" s="517"/>
      <c r="ZL129" s="517"/>
      <c r="ZM129" s="517"/>
      <c r="ZN129" s="517"/>
      <c r="ZO129" s="517"/>
      <c r="ZP129" s="517"/>
      <c r="ZQ129" s="517"/>
      <c r="ZR129" s="517"/>
      <c r="ZS129" s="517"/>
      <c r="ZT129" s="517"/>
      <c r="ZU129" s="517"/>
      <c r="ZV129" s="517"/>
      <c r="ZW129" s="517"/>
      <c r="ZX129" s="517"/>
      <c r="ZY129" s="517"/>
      <c r="ZZ129" s="517"/>
      <c r="AAA129" s="517"/>
      <c r="AAB129" s="517"/>
      <c r="AAC129" s="517"/>
      <c r="AAD129" s="517"/>
      <c r="AAE129" s="517"/>
      <c r="AAF129" s="517"/>
      <c r="AAG129" s="517"/>
      <c r="AAH129" s="517"/>
      <c r="AAI129" s="517"/>
      <c r="AAJ129" s="517"/>
      <c r="AAK129" s="517"/>
      <c r="AAL129" s="517"/>
      <c r="AAM129" s="517"/>
      <c r="AAN129" s="517"/>
      <c r="AAO129" s="517"/>
      <c r="AAP129" s="517"/>
      <c r="AAQ129" s="517"/>
      <c r="AAR129" s="517"/>
      <c r="AAS129" s="517"/>
      <c r="AAT129" s="517"/>
      <c r="AAU129" s="517"/>
      <c r="AAV129" s="517"/>
      <c r="AAW129" s="517"/>
      <c r="AAX129" s="517"/>
      <c r="AAY129" s="517"/>
      <c r="AAZ129" s="517"/>
      <c r="ABA129" s="18"/>
      <c r="ABB129" s="517"/>
      <c r="ABC129" s="517"/>
      <c r="ABD129" s="517"/>
      <c r="ABE129" s="517"/>
      <c r="ABF129" s="517"/>
      <c r="ABG129" s="517"/>
      <c r="ABH129" s="517"/>
      <c r="ABI129" s="517"/>
      <c r="ABJ129" s="517"/>
      <c r="ABK129" s="517"/>
      <c r="ABL129" s="517"/>
      <c r="ABM129" s="517"/>
      <c r="ABN129" s="517"/>
      <c r="ABO129" s="517"/>
      <c r="ABP129" s="517"/>
      <c r="ABQ129" s="517"/>
      <c r="ABR129" s="517"/>
      <c r="ABS129" s="517"/>
      <c r="ABT129" s="517"/>
      <c r="ABU129" s="517"/>
      <c r="ABV129" s="517"/>
      <c r="ABW129" s="517"/>
      <c r="ABX129" s="517"/>
      <c r="ABY129" s="517"/>
      <c r="ABZ129" s="517"/>
      <c r="ACA129" s="517"/>
      <c r="ACB129" s="517"/>
      <c r="ACC129" s="517"/>
      <c r="ACD129" s="517"/>
      <c r="ACE129" s="517"/>
      <c r="ACF129" s="517"/>
      <c r="ACG129" s="517"/>
      <c r="ACH129" s="517"/>
      <c r="ACI129" s="517"/>
      <c r="ACJ129" s="517"/>
      <c r="ACK129" s="517"/>
      <c r="ACL129" s="517"/>
      <c r="ACM129" s="517"/>
      <c r="ACN129" s="517"/>
      <c r="ACO129" s="517"/>
      <c r="ACP129" s="517"/>
      <c r="ACQ129" s="517"/>
      <c r="ACR129" s="517"/>
      <c r="ACS129" s="517"/>
      <c r="ACT129" s="517"/>
      <c r="ACU129" s="517"/>
      <c r="ACV129" s="517"/>
      <c r="ACW129" s="517"/>
      <c r="ACX129" s="517"/>
      <c r="ACY129" s="517"/>
      <c r="ACZ129" s="517"/>
      <c r="ADA129" s="517"/>
      <c r="ADB129" s="517"/>
      <c r="ADC129" s="517"/>
      <c r="ADD129" s="517"/>
      <c r="ADE129" s="517"/>
      <c r="ADF129" s="517"/>
      <c r="ADG129" s="517"/>
      <c r="ADH129" s="517"/>
      <c r="ADI129" s="517"/>
      <c r="ADJ129" s="517"/>
      <c r="ADK129" s="517"/>
      <c r="ADL129" s="517"/>
      <c r="ADM129" s="517"/>
      <c r="ADN129" s="517"/>
      <c r="ADO129" s="517"/>
      <c r="ADP129" s="517"/>
      <c r="ADQ129" s="517"/>
      <c r="ADR129" s="517"/>
      <c r="ADS129" s="517"/>
      <c r="ADT129" s="517"/>
      <c r="ADU129" s="517"/>
      <c r="ADV129" s="517"/>
      <c r="ADW129" s="517"/>
      <c r="ADX129" s="517"/>
      <c r="ADY129" s="517"/>
      <c r="ADZ129" s="517"/>
      <c r="AEA129" s="517"/>
      <c r="AEB129" s="517"/>
      <c r="AEC129" s="517"/>
      <c r="AED129" s="517"/>
      <c r="AEE129" s="517"/>
      <c r="AEF129" s="517"/>
      <c r="AEG129" s="517"/>
      <c r="AEH129" s="517"/>
      <c r="AEI129" s="517"/>
      <c r="AEJ129" s="517"/>
      <c r="AEK129" s="517"/>
      <c r="AEL129" s="517"/>
      <c r="AEM129" s="517"/>
      <c r="AEN129" s="517"/>
      <c r="AEO129" s="483">
        <v>0</v>
      </c>
    </row>
    <row r="130" spans="1:821" ht="6.75" customHeight="1">
      <c r="A130" s="18">
        <f t="shared" ref="A130" si="716">ROW(A130)-ROW($A$13)</f>
        <v>117</v>
      </c>
      <c r="B130" s="7">
        <f t="shared" ref="B130:G130" si="717">B$13</f>
        <v>0</v>
      </c>
      <c r="C130" s="7">
        <f t="shared" si="717"/>
        <v>1</v>
      </c>
      <c r="D130" s="7" t="str">
        <f t="shared" si="717"/>
        <v>GSW</v>
      </c>
      <c r="E130" s="7" t="b">
        <f t="shared" si="717"/>
        <v>0</v>
      </c>
      <c r="F130" s="7" t="b">
        <f t="shared" si="717"/>
        <v>0</v>
      </c>
      <c r="G130" s="7" t="b">
        <f t="shared" si="717"/>
        <v>0</v>
      </c>
      <c r="H130" s="19" t="b">
        <v>0</v>
      </c>
      <c r="I130" s="19" t="b">
        <v>0</v>
      </c>
      <c r="J130" s="19" t="b">
        <v>0</v>
      </c>
      <c r="K130" s="19" t="b">
        <v>0</v>
      </c>
      <c r="L130" s="19" t="b">
        <v>0</v>
      </c>
      <c r="M130" s="19" t="b">
        <v>0</v>
      </c>
      <c r="N130" s="19" t="b">
        <v>0</v>
      </c>
      <c r="O130" s="19" t="b">
        <v>0</v>
      </c>
      <c r="P130" s="19" t="b">
        <v>0</v>
      </c>
      <c r="Q130" s="19" t="b">
        <v>0</v>
      </c>
      <c r="R130" s="19" t="b">
        <v>0</v>
      </c>
      <c r="S130" s="19" t="b">
        <v>0</v>
      </c>
      <c r="T130" s="19" t="b">
        <v>0</v>
      </c>
      <c r="U130" s="19" t="b">
        <v>0</v>
      </c>
      <c r="V130" s="19" t="b">
        <v>0</v>
      </c>
      <c r="W130" s="19" t="b">
        <v>0</v>
      </c>
      <c r="X130" s="19" t="b">
        <v>0</v>
      </c>
      <c r="Y130" s="19" t="b">
        <v>0</v>
      </c>
      <c r="Z130" s="19" t="b">
        <v>0</v>
      </c>
      <c r="AA130" s="19" t="b">
        <v>0</v>
      </c>
      <c r="AB130" s="19" t="b">
        <v>0</v>
      </c>
      <c r="AC130" s="19" t="b">
        <v>0</v>
      </c>
      <c r="AD130" s="19" t="b">
        <v>0</v>
      </c>
      <c r="AE130" s="237" t="b">
        <v>0</v>
      </c>
      <c r="AF130" s="237" t="b">
        <v>0</v>
      </c>
      <c r="AG130" s="237" t="b">
        <v>0</v>
      </c>
      <c r="AH130" s="237" t="b">
        <v>0</v>
      </c>
      <c r="AI130" s="19" t="b">
        <v>0</v>
      </c>
      <c r="AJ130" s="19" t="b">
        <v>0</v>
      </c>
      <c r="AK130" s="19" t="b">
        <v>0</v>
      </c>
      <c r="AL130" s="19" t="b">
        <v>0</v>
      </c>
      <c r="AM130" s="19" t="b">
        <v>0</v>
      </c>
      <c r="AN130" s="19" t="b">
        <v>0</v>
      </c>
      <c r="AO130" s="19" t="b">
        <v>0</v>
      </c>
      <c r="AP130" s="19" t="b">
        <v>0</v>
      </c>
      <c r="AQ130" s="237" t="b">
        <v>0</v>
      </c>
      <c r="AR130" s="237" t="b">
        <v>0</v>
      </c>
      <c r="AS130" s="237" t="b">
        <v>0</v>
      </c>
      <c r="AT130" s="237" t="b">
        <v>0</v>
      </c>
      <c r="AU130" s="237" t="b">
        <v>0</v>
      </c>
      <c r="AV130" s="237" t="b">
        <v>0</v>
      </c>
      <c r="AW130" s="237" t="b">
        <v>0</v>
      </c>
      <c r="AX130" s="237" t="b">
        <v>0</v>
      </c>
      <c r="AY130" s="19" t="b">
        <v>0</v>
      </c>
      <c r="AZ130" s="19" t="b">
        <v>0</v>
      </c>
      <c r="BA130" s="203" t="s">
        <v>23</v>
      </c>
      <c r="BB130" s="9" t="str">
        <f ca="1">IF(COUNTIF($BA$13:$BA130,$BA130)=1,"-","Dup")</f>
        <v>-</v>
      </c>
      <c r="BC130" s="619">
        <f t="shared" ref="BC130:DK130" si="718">BC$13</f>
        <v>0</v>
      </c>
      <c r="BD130" s="548" t="str">
        <f t="shared" si="718"/>
        <v>-</v>
      </c>
      <c r="BE130" s="548" t="str">
        <f t="shared" si="718"/>
        <v>-</v>
      </c>
      <c r="BF130" s="548" t="str">
        <f t="shared" si="718"/>
        <v>-</v>
      </c>
      <c r="BG130" s="548" t="str">
        <f t="shared" si="718"/>
        <v>-</v>
      </c>
      <c r="BH130" s="548" t="str">
        <f t="shared" si="718"/>
        <v>-</v>
      </c>
      <c r="BI130" s="548" t="str">
        <f t="shared" si="718"/>
        <v>-</v>
      </c>
      <c r="BJ130" s="548" t="str">
        <f t="shared" si="718"/>
        <v>-</v>
      </c>
      <c r="BK130" s="548" t="str">
        <f t="shared" si="718"/>
        <v>-</v>
      </c>
      <c r="BL130" s="548" t="str">
        <f t="shared" si="718"/>
        <v>-</v>
      </c>
      <c r="BM130" s="619">
        <f t="shared" si="718"/>
        <v>0</v>
      </c>
      <c r="BN130" s="548" t="str">
        <f t="shared" si="718"/>
        <v>-</v>
      </c>
      <c r="BO130" s="548" t="str">
        <f t="shared" si="718"/>
        <v>-</v>
      </c>
      <c r="BP130" s="548" t="str">
        <f t="shared" si="718"/>
        <v>-</v>
      </c>
      <c r="BQ130" s="548" t="str">
        <f t="shared" si="718"/>
        <v>-</v>
      </c>
      <c r="BR130" s="548" t="str">
        <f t="shared" si="718"/>
        <v>-</v>
      </c>
      <c r="BS130" s="548" t="str">
        <f t="shared" si="718"/>
        <v>-</v>
      </c>
      <c r="BT130" s="548" t="str">
        <f t="shared" si="718"/>
        <v>-</v>
      </c>
      <c r="BU130" s="548" t="str">
        <f t="shared" si="718"/>
        <v>-</v>
      </c>
      <c r="BV130" s="548" t="str">
        <f t="shared" si="718"/>
        <v>-</v>
      </c>
      <c r="BW130" s="548" t="str">
        <f t="shared" si="718"/>
        <v>-</v>
      </c>
      <c r="BX130" s="548" t="str">
        <f t="shared" si="718"/>
        <v>-</v>
      </c>
      <c r="BY130" s="548" t="str">
        <f t="shared" si="718"/>
        <v>-</v>
      </c>
      <c r="BZ130" s="548" t="str">
        <f t="shared" si="718"/>
        <v>-</v>
      </c>
      <c r="CA130" s="548" t="str">
        <f t="shared" si="718"/>
        <v>-</v>
      </c>
      <c r="CB130" s="548" t="str">
        <f t="shared" si="718"/>
        <v>-</v>
      </c>
      <c r="CC130" s="548" t="str">
        <f t="shared" si="718"/>
        <v>-</v>
      </c>
      <c r="CD130" s="548" t="str">
        <f t="shared" si="718"/>
        <v>-</v>
      </c>
      <c r="CE130" s="548" t="str">
        <f t="shared" si="718"/>
        <v>-</v>
      </c>
      <c r="CF130" s="619">
        <f t="shared" si="718"/>
        <v>0</v>
      </c>
      <c r="CG130" s="548" t="str">
        <f t="shared" si="718"/>
        <v>-</v>
      </c>
      <c r="CH130" s="548" t="str">
        <f t="shared" si="718"/>
        <v>-</v>
      </c>
      <c r="CI130" s="548" t="str">
        <f t="shared" si="718"/>
        <v>-</v>
      </c>
      <c r="CJ130" s="548" t="str">
        <f t="shared" si="718"/>
        <v>-</v>
      </c>
      <c r="CK130" s="548" t="str">
        <f t="shared" si="718"/>
        <v>-</v>
      </c>
      <c r="CL130" s="548" t="str">
        <f t="shared" si="718"/>
        <v>-</v>
      </c>
      <c r="CM130" s="548" t="str">
        <f t="shared" si="718"/>
        <v>-</v>
      </c>
      <c r="CN130" s="548" t="str">
        <f t="shared" si="718"/>
        <v>-</v>
      </c>
      <c r="CO130" s="548" t="str">
        <f t="shared" si="718"/>
        <v>-</v>
      </c>
      <c r="CP130" s="548" t="str">
        <f t="shared" si="718"/>
        <v>-</v>
      </c>
      <c r="CQ130" s="548" t="str">
        <f t="shared" si="718"/>
        <v>-</v>
      </c>
      <c r="CR130" s="548" t="str">
        <f t="shared" si="718"/>
        <v>-</v>
      </c>
      <c r="CS130" s="548" t="str">
        <f t="shared" si="718"/>
        <v>-</v>
      </c>
      <c r="CT130" s="548" t="str">
        <f t="shared" si="718"/>
        <v>-</v>
      </c>
      <c r="CU130" s="548" t="str">
        <f t="shared" si="718"/>
        <v>-</v>
      </c>
      <c r="CV130" s="548" t="str">
        <f t="shared" si="718"/>
        <v>-</v>
      </c>
      <c r="CW130" s="548" t="str">
        <f t="shared" si="718"/>
        <v>-</v>
      </c>
      <c r="CX130" s="548" t="str">
        <f t="shared" si="718"/>
        <v>-</v>
      </c>
      <c r="CY130" s="548" t="str">
        <f t="shared" si="718"/>
        <v>-</v>
      </c>
      <c r="CZ130" s="548" t="str">
        <f t="shared" si="718"/>
        <v>-</v>
      </c>
      <c r="DA130" s="548">
        <f t="shared" si="718"/>
        <v>0</v>
      </c>
      <c r="DB130" s="548">
        <f t="shared" si="718"/>
        <v>0</v>
      </c>
      <c r="DC130" s="619">
        <f t="shared" si="718"/>
        <v>0</v>
      </c>
      <c r="DD130" s="548" t="str">
        <f t="shared" si="718"/>
        <v>-</v>
      </c>
      <c r="DE130" s="548" t="str">
        <f>DE$13</f>
        <v>-</v>
      </c>
      <c r="DF130" s="548" t="str">
        <f t="shared" si="718"/>
        <v>-</v>
      </c>
      <c r="DG130" s="548" t="str">
        <f t="shared" si="718"/>
        <v>-</v>
      </c>
      <c r="DH130" s="549" t="str">
        <f>DH$13</f>
        <v>-</v>
      </c>
      <c r="DI130" s="548" t="str">
        <f t="shared" si="718"/>
        <v>-</v>
      </c>
      <c r="DJ130" s="548" t="str">
        <f t="shared" si="718"/>
        <v>-</v>
      </c>
      <c r="DK130" s="548" t="str">
        <f t="shared" si="718"/>
        <v>-</v>
      </c>
      <c r="DL130" s="548" t="str">
        <f t="shared" ref="DL130:HD130" si="719">DL$13</f>
        <v>-</v>
      </c>
      <c r="DM130" s="548" t="str">
        <f t="shared" si="719"/>
        <v>-</v>
      </c>
      <c r="DN130" s="548" t="str">
        <f t="shared" si="719"/>
        <v>-</v>
      </c>
      <c r="DO130" s="548" t="str">
        <f t="shared" si="719"/>
        <v>-</v>
      </c>
      <c r="DP130" s="548" t="str">
        <f t="shared" si="719"/>
        <v>-</v>
      </c>
      <c r="DQ130" s="548" t="str">
        <f t="shared" si="719"/>
        <v>-</v>
      </c>
      <c r="DR130" s="548" t="str">
        <f t="shared" si="719"/>
        <v>-</v>
      </c>
      <c r="DS130" s="548" t="str">
        <f t="shared" si="719"/>
        <v>-</v>
      </c>
      <c r="DT130" s="548" t="str">
        <f t="shared" si="719"/>
        <v>-</v>
      </c>
      <c r="DU130" s="548" t="str">
        <f t="shared" si="719"/>
        <v>-</v>
      </c>
      <c r="DV130" s="548" t="str">
        <f t="shared" si="719"/>
        <v>-</v>
      </c>
      <c r="DW130" s="548" t="str">
        <f t="shared" si="719"/>
        <v>-</v>
      </c>
      <c r="DX130" s="548" t="str">
        <f t="shared" si="719"/>
        <v>-</v>
      </c>
      <c r="DY130" s="548" t="str">
        <f t="shared" si="719"/>
        <v>-</v>
      </c>
      <c r="DZ130" s="548" t="str">
        <f t="shared" si="719"/>
        <v>-</v>
      </c>
      <c r="EA130" s="548" t="str">
        <f t="shared" ref="EA130:EW130" si="720">EA$13</f>
        <v>-</v>
      </c>
      <c r="EB130" s="548" t="str">
        <f t="shared" si="720"/>
        <v>-</v>
      </c>
      <c r="EC130" s="548" t="str">
        <f t="shared" si="720"/>
        <v>-</v>
      </c>
      <c r="ED130" s="548" t="str">
        <f t="shared" si="720"/>
        <v>-</v>
      </c>
      <c r="EE130" s="548" t="str">
        <f t="shared" si="720"/>
        <v>-</v>
      </c>
      <c r="EF130" s="548" t="str">
        <f t="shared" si="720"/>
        <v>-</v>
      </c>
      <c r="EG130" s="548" t="str">
        <f t="shared" si="720"/>
        <v>-</v>
      </c>
      <c r="EH130" s="548" t="str">
        <f t="shared" si="720"/>
        <v>-</v>
      </c>
      <c r="EI130" s="548" t="str">
        <f t="shared" si="720"/>
        <v>-</v>
      </c>
      <c r="EJ130" s="548" t="str">
        <f t="shared" si="720"/>
        <v>-</v>
      </c>
      <c r="EK130" s="548" t="str">
        <f t="shared" si="720"/>
        <v>-</v>
      </c>
      <c r="EL130" s="548" t="str">
        <f t="shared" si="720"/>
        <v>-</v>
      </c>
      <c r="EM130" s="548" t="str">
        <f t="shared" si="720"/>
        <v>-</v>
      </c>
      <c r="EN130" s="548" t="str">
        <f t="shared" si="720"/>
        <v>-</v>
      </c>
      <c r="EO130" s="548" t="str">
        <f t="shared" si="720"/>
        <v>-</v>
      </c>
      <c r="EP130" s="548" t="str">
        <f t="shared" si="720"/>
        <v>-</v>
      </c>
      <c r="EQ130" s="548" t="str">
        <f>EQ$13</f>
        <v>-</v>
      </c>
      <c r="ER130" s="548" t="str">
        <f>ER$13</f>
        <v>-</v>
      </c>
      <c r="ES130" s="548" t="str">
        <f>ES$13</f>
        <v>-</v>
      </c>
      <c r="ET130" s="548" t="str">
        <f>ET$13</f>
        <v>-</v>
      </c>
      <c r="EU130" s="548" t="str">
        <f t="shared" si="720"/>
        <v>-</v>
      </c>
      <c r="EV130" s="548" t="str">
        <f t="shared" si="720"/>
        <v>-</v>
      </c>
      <c r="EW130" s="548" t="str">
        <f t="shared" si="720"/>
        <v>-</v>
      </c>
      <c r="EX130" s="548" t="str">
        <f>EX$13</f>
        <v>-</v>
      </c>
      <c r="EY130" s="548" t="str">
        <f>EY$13</f>
        <v>-</v>
      </c>
      <c r="EZ130" s="548" t="str">
        <f>EZ$13</f>
        <v>-</v>
      </c>
      <c r="FA130" s="548" t="str">
        <f>FA$13</f>
        <v>-</v>
      </c>
      <c r="FB130" s="548">
        <f t="shared" si="719"/>
        <v>0</v>
      </c>
      <c r="FC130" s="548">
        <f t="shared" si="719"/>
        <v>0</v>
      </c>
      <c r="FD130" s="548">
        <f t="shared" si="719"/>
        <v>1</v>
      </c>
      <c r="FE130" s="548">
        <f t="shared" si="719"/>
        <v>0</v>
      </c>
      <c r="FF130" s="548">
        <f t="shared" si="719"/>
        <v>0</v>
      </c>
      <c r="FG130" s="548">
        <f t="shared" si="719"/>
        <v>0</v>
      </c>
      <c r="FH130" s="548">
        <f t="shared" si="719"/>
        <v>0</v>
      </c>
      <c r="FI130" s="548">
        <f t="shared" si="719"/>
        <v>0</v>
      </c>
      <c r="FJ130" s="548">
        <f t="shared" si="719"/>
        <v>0</v>
      </c>
      <c r="FK130" s="548" t="str">
        <f t="shared" si="719"/>
        <v>-</v>
      </c>
      <c r="FL130" s="548" t="str">
        <f t="shared" si="719"/>
        <v>-</v>
      </c>
      <c r="FM130" s="548" t="str">
        <f t="shared" si="719"/>
        <v>-</v>
      </c>
      <c r="FN130" s="548" t="str">
        <f t="shared" si="719"/>
        <v>-</v>
      </c>
      <c r="FO130" s="548" t="str">
        <f t="shared" si="719"/>
        <v>-</v>
      </c>
      <c r="FP130" s="548" t="str">
        <f t="shared" si="719"/>
        <v>-</v>
      </c>
      <c r="FQ130" s="548" t="str">
        <f t="shared" si="719"/>
        <v>-</v>
      </c>
      <c r="FR130" s="548" t="str">
        <f t="shared" si="719"/>
        <v>-</v>
      </c>
      <c r="FS130" s="548" t="str">
        <f t="shared" si="719"/>
        <v>-</v>
      </c>
      <c r="FT130" s="548" t="str">
        <f t="shared" si="719"/>
        <v>-</v>
      </c>
      <c r="FU130" s="548" t="str">
        <f t="shared" si="719"/>
        <v>-</v>
      </c>
      <c r="FV130" s="548" t="str">
        <f t="shared" si="719"/>
        <v>-</v>
      </c>
      <c r="FW130" s="548">
        <f t="shared" si="719"/>
        <v>1</v>
      </c>
      <c r="FX130" s="548">
        <f t="shared" si="719"/>
        <v>1</v>
      </c>
      <c r="FY130" s="548">
        <f t="shared" si="719"/>
        <v>1</v>
      </c>
      <c r="FZ130" s="548">
        <f t="shared" si="719"/>
        <v>1</v>
      </c>
      <c r="GA130" s="548" t="str">
        <f t="shared" si="719"/>
        <v>-</v>
      </c>
      <c r="GB130" s="548" t="str">
        <f t="shared" si="719"/>
        <v>-</v>
      </c>
      <c r="GC130" s="548" t="str">
        <f t="shared" si="719"/>
        <v>-</v>
      </c>
      <c r="GD130" s="548" t="str">
        <f t="shared" si="719"/>
        <v>-</v>
      </c>
      <c r="GE130" s="548" t="str">
        <f t="shared" si="719"/>
        <v>-</v>
      </c>
      <c r="GF130" s="548">
        <f t="shared" si="719"/>
        <v>1</v>
      </c>
      <c r="GG130" s="548">
        <f t="shared" si="719"/>
        <v>1</v>
      </c>
      <c r="GH130" s="548">
        <f t="shared" si="719"/>
        <v>1</v>
      </c>
      <c r="GI130" s="548">
        <f t="shared" si="719"/>
        <v>1</v>
      </c>
      <c r="GJ130" s="548">
        <f t="shared" si="719"/>
        <v>1</v>
      </c>
      <c r="GK130" s="548">
        <f t="shared" si="719"/>
        <v>1</v>
      </c>
      <c r="GL130" s="548">
        <f t="shared" si="719"/>
        <v>1</v>
      </c>
      <c r="GM130" s="548">
        <f t="shared" si="719"/>
        <v>1</v>
      </c>
      <c r="GN130" s="548" t="str">
        <f>GN$13</f>
        <v>-</v>
      </c>
      <c r="GO130" s="548" t="str">
        <f>GO$13</f>
        <v>-</v>
      </c>
      <c r="GP130" s="548" t="str">
        <f t="shared" si="719"/>
        <v>-</v>
      </c>
      <c r="GQ130" s="548" t="str">
        <f t="shared" si="719"/>
        <v>-</v>
      </c>
      <c r="GR130" s="619">
        <f t="shared" si="719"/>
        <v>0</v>
      </c>
      <c r="GS130" s="548" t="str">
        <f t="shared" si="719"/>
        <v>-</v>
      </c>
      <c r="GT130" s="548" t="str">
        <f t="shared" si="719"/>
        <v>-</v>
      </c>
      <c r="GU130" s="548" t="str">
        <f t="shared" si="719"/>
        <v>-</v>
      </c>
      <c r="GV130" s="548" t="str">
        <f t="shared" si="719"/>
        <v>-</v>
      </c>
      <c r="GW130" s="548" t="str">
        <f t="shared" si="719"/>
        <v>-</v>
      </c>
      <c r="GX130" s="548">
        <f t="shared" si="719"/>
        <v>1</v>
      </c>
      <c r="GY130" s="548">
        <f t="shared" si="719"/>
        <v>1</v>
      </c>
      <c r="GZ130" s="548" t="str">
        <f t="shared" si="719"/>
        <v>-</v>
      </c>
      <c r="HA130" s="548" t="str">
        <f t="shared" si="719"/>
        <v>-</v>
      </c>
      <c r="HB130" s="548" t="str">
        <f t="shared" si="719"/>
        <v>-</v>
      </c>
      <c r="HC130" s="548" t="str">
        <f t="shared" si="719"/>
        <v>-</v>
      </c>
      <c r="HD130" s="548" t="str">
        <f t="shared" si="719"/>
        <v>-</v>
      </c>
      <c r="HE130" s="548" t="str">
        <f t="shared" ref="HE130:IM130" si="721">HE$13</f>
        <v>-</v>
      </c>
      <c r="HF130" s="548" t="str">
        <f t="shared" si="721"/>
        <v>-</v>
      </c>
      <c r="HG130" s="548" t="str">
        <f t="shared" si="721"/>
        <v>-</v>
      </c>
      <c r="HH130" s="548" t="str">
        <f t="shared" si="721"/>
        <v>-</v>
      </c>
      <c r="HI130" s="548" t="str">
        <f t="shared" si="721"/>
        <v>-</v>
      </c>
      <c r="HJ130" s="548" t="str">
        <f t="shared" si="721"/>
        <v>-</v>
      </c>
      <c r="HK130" s="548" t="str">
        <f t="shared" si="721"/>
        <v>-</v>
      </c>
      <c r="HL130" s="548" t="str">
        <f t="shared" si="721"/>
        <v>-</v>
      </c>
      <c r="HM130" s="548" t="str">
        <f t="shared" si="721"/>
        <v>-</v>
      </c>
      <c r="HN130" s="548" t="str">
        <f t="shared" si="721"/>
        <v>-</v>
      </c>
      <c r="HO130" s="548" t="str">
        <f t="shared" si="721"/>
        <v>-</v>
      </c>
      <c r="HP130" s="548" t="str">
        <f t="shared" si="721"/>
        <v>-</v>
      </c>
      <c r="HQ130" s="548" t="str">
        <f t="shared" si="721"/>
        <v>-</v>
      </c>
      <c r="HR130" s="548" t="str">
        <f t="shared" si="721"/>
        <v>-</v>
      </c>
      <c r="HS130" s="548" t="str">
        <f t="shared" si="721"/>
        <v>-</v>
      </c>
      <c r="HT130" s="548" t="str">
        <f t="shared" si="721"/>
        <v>-</v>
      </c>
      <c r="HU130" s="548">
        <f t="shared" si="721"/>
        <v>0</v>
      </c>
      <c r="HV130" s="548" t="str">
        <f t="shared" si="721"/>
        <v>-</v>
      </c>
      <c r="HW130" s="548">
        <f t="shared" si="721"/>
        <v>1</v>
      </c>
      <c r="HX130" s="548">
        <f t="shared" si="721"/>
        <v>0</v>
      </c>
      <c r="HY130" s="548">
        <f t="shared" si="721"/>
        <v>0</v>
      </c>
      <c r="HZ130" s="548">
        <f t="shared" si="721"/>
        <v>0</v>
      </c>
      <c r="IA130" s="548">
        <f t="shared" si="721"/>
        <v>0</v>
      </c>
      <c r="IB130" s="548">
        <f t="shared" si="721"/>
        <v>0</v>
      </c>
      <c r="IC130" s="548">
        <f t="shared" si="721"/>
        <v>0</v>
      </c>
      <c r="ID130" s="548">
        <f t="shared" si="721"/>
        <v>0</v>
      </c>
      <c r="IE130" s="548">
        <f t="shared" si="721"/>
        <v>1</v>
      </c>
      <c r="IF130" s="548">
        <f t="shared" si="721"/>
        <v>0</v>
      </c>
      <c r="IG130" s="548">
        <f t="shared" si="721"/>
        <v>0</v>
      </c>
      <c r="IH130" s="548">
        <f t="shared" si="721"/>
        <v>0</v>
      </c>
      <c r="II130" s="548">
        <f t="shared" si="721"/>
        <v>0</v>
      </c>
      <c r="IJ130" s="548">
        <f t="shared" si="721"/>
        <v>0</v>
      </c>
      <c r="IK130" s="619">
        <f t="shared" si="721"/>
        <v>0</v>
      </c>
      <c r="IL130" s="548" t="str">
        <f t="shared" si="721"/>
        <v>-</v>
      </c>
      <c r="IM130" s="548" t="str">
        <f t="shared" si="721"/>
        <v>-</v>
      </c>
      <c r="IN130" s="548" t="str">
        <f t="shared" ref="IN130:XD130" si="722">IN$13</f>
        <v>-</v>
      </c>
      <c r="IO130" s="548" t="str">
        <f t="shared" si="722"/>
        <v>-</v>
      </c>
      <c r="IP130" s="548" t="str">
        <f t="shared" si="722"/>
        <v>-</v>
      </c>
      <c r="IQ130" s="548" t="str">
        <f t="shared" si="722"/>
        <v>-</v>
      </c>
      <c r="IR130" s="548" t="str">
        <f t="shared" si="722"/>
        <v>-</v>
      </c>
      <c r="IS130" s="548" t="str">
        <f t="shared" si="722"/>
        <v>-</v>
      </c>
      <c r="IT130" s="548" t="str">
        <f t="shared" si="722"/>
        <v>-</v>
      </c>
      <c r="IU130" s="548" t="str">
        <f t="shared" si="722"/>
        <v>-</v>
      </c>
      <c r="IV130" s="548" t="str">
        <f t="shared" si="722"/>
        <v>-</v>
      </c>
      <c r="IW130" s="548" t="str">
        <f t="shared" si="722"/>
        <v>-</v>
      </c>
      <c r="IX130" s="548" t="str">
        <f t="shared" si="722"/>
        <v>-</v>
      </c>
      <c r="IY130" s="548" t="str">
        <f t="shared" si="722"/>
        <v>-</v>
      </c>
      <c r="IZ130" s="548" t="str">
        <f t="shared" si="722"/>
        <v>-</v>
      </c>
      <c r="JA130" s="548" t="str">
        <f t="shared" si="722"/>
        <v>-</v>
      </c>
      <c r="JB130" s="548">
        <f t="shared" si="722"/>
        <v>0</v>
      </c>
      <c r="JC130" s="548">
        <f>JC$13</f>
        <v>0</v>
      </c>
      <c r="JD130" s="19" t="b">
        <v>0</v>
      </c>
      <c r="JE130" s="19" t="b">
        <v>0</v>
      </c>
      <c r="JF130" s="19" t="b">
        <v>0</v>
      </c>
      <c r="JG130" s="19" t="b">
        <v>0</v>
      </c>
      <c r="JH130" s="19" t="b">
        <v>0</v>
      </c>
      <c r="JI130" s="19" t="b">
        <v>0</v>
      </c>
      <c r="JJ130" s="19" t="b">
        <v>0</v>
      </c>
      <c r="JK130" s="19" t="b">
        <v>0</v>
      </c>
      <c r="JL130" s="19" t="b">
        <v>0</v>
      </c>
      <c r="JM130" s="19" t="b">
        <v>0</v>
      </c>
      <c r="JN130" s="19" t="b">
        <v>0</v>
      </c>
      <c r="JO130" s="19" t="b">
        <v>0</v>
      </c>
      <c r="JP130" s="19" t="b">
        <v>0</v>
      </c>
      <c r="JQ130" s="19" t="b">
        <v>0</v>
      </c>
      <c r="JR130" s="19" t="b">
        <v>0</v>
      </c>
      <c r="JS130" s="19" t="b">
        <v>0</v>
      </c>
      <c r="JT130" s="548">
        <f t="shared" si="722"/>
        <v>0</v>
      </c>
      <c r="JU130" s="548">
        <f t="shared" si="722"/>
        <v>0</v>
      </c>
      <c r="JV130" s="548">
        <f t="shared" si="722"/>
        <v>0</v>
      </c>
      <c r="JW130" s="548">
        <f t="shared" si="722"/>
        <v>0</v>
      </c>
      <c r="JX130" s="548">
        <f t="shared" si="722"/>
        <v>0</v>
      </c>
      <c r="JY130" s="548">
        <f t="shared" si="722"/>
        <v>0</v>
      </c>
      <c r="JZ130" s="548">
        <f t="shared" si="722"/>
        <v>0</v>
      </c>
      <c r="KA130" s="548">
        <f t="shared" si="722"/>
        <v>0</v>
      </c>
      <c r="KB130" s="548">
        <f t="shared" si="722"/>
        <v>0</v>
      </c>
      <c r="KC130" s="548">
        <f t="shared" si="722"/>
        <v>0</v>
      </c>
      <c r="KD130" s="548">
        <f t="shared" si="722"/>
        <v>0</v>
      </c>
      <c r="KE130" s="548">
        <f t="shared" si="722"/>
        <v>0</v>
      </c>
      <c r="KF130" s="548">
        <f t="shared" si="722"/>
        <v>0</v>
      </c>
      <c r="KG130" s="548">
        <f t="shared" si="722"/>
        <v>0</v>
      </c>
      <c r="KH130" s="548">
        <f t="shared" si="722"/>
        <v>0</v>
      </c>
      <c r="KI130" s="548">
        <f t="shared" si="722"/>
        <v>0</v>
      </c>
      <c r="KJ130" s="548">
        <f t="shared" si="722"/>
        <v>0</v>
      </c>
      <c r="KK130" s="548">
        <f t="shared" si="722"/>
        <v>0</v>
      </c>
      <c r="KL130" s="548">
        <f t="shared" si="722"/>
        <v>0</v>
      </c>
      <c r="KM130" s="548">
        <f t="shared" si="722"/>
        <v>0</v>
      </c>
      <c r="KN130" s="548">
        <f t="shared" si="722"/>
        <v>0</v>
      </c>
      <c r="KO130" s="548">
        <f t="shared" si="722"/>
        <v>0</v>
      </c>
      <c r="KP130" s="548">
        <f t="shared" si="722"/>
        <v>0</v>
      </c>
      <c r="KQ130" s="548">
        <f t="shared" si="722"/>
        <v>0</v>
      </c>
      <c r="KR130" s="548">
        <f t="shared" si="722"/>
        <v>0</v>
      </c>
      <c r="KS130" s="548">
        <f t="shared" si="722"/>
        <v>0</v>
      </c>
      <c r="KT130" s="548">
        <f t="shared" si="722"/>
        <v>0</v>
      </c>
      <c r="KU130" s="548">
        <f t="shared" si="722"/>
        <v>0</v>
      </c>
      <c r="KV130" s="548">
        <f t="shared" si="722"/>
        <v>0</v>
      </c>
      <c r="KW130" s="548">
        <f t="shared" si="722"/>
        <v>0</v>
      </c>
      <c r="KX130" s="548">
        <f t="shared" si="722"/>
        <v>0</v>
      </c>
      <c r="KY130" s="548">
        <f t="shared" si="722"/>
        <v>0</v>
      </c>
      <c r="KZ130" s="548">
        <f t="shared" si="722"/>
        <v>0</v>
      </c>
      <c r="LA130" s="548">
        <f t="shared" si="722"/>
        <v>0</v>
      </c>
      <c r="LB130" s="548">
        <f t="shared" si="722"/>
        <v>0</v>
      </c>
      <c r="LC130" s="548">
        <f t="shared" si="722"/>
        <v>0</v>
      </c>
      <c r="LD130" s="548">
        <f t="shared" si="722"/>
        <v>0</v>
      </c>
      <c r="LE130" s="548">
        <f t="shared" si="722"/>
        <v>0</v>
      </c>
      <c r="LF130" s="548">
        <f t="shared" si="722"/>
        <v>0</v>
      </c>
      <c r="LG130" s="548">
        <f t="shared" si="722"/>
        <v>0</v>
      </c>
      <c r="LH130" s="548">
        <f t="shared" si="722"/>
        <v>0</v>
      </c>
      <c r="LI130" s="548">
        <f t="shared" si="722"/>
        <v>0</v>
      </c>
      <c r="LJ130" s="548">
        <f t="shared" si="722"/>
        <v>0</v>
      </c>
      <c r="LK130" s="548">
        <f t="shared" si="722"/>
        <v>0</v>
      </c>
      <c r="LL130" s="548">
        <f t="shared" si="722"/>
        <v>0</v>
      </c>
      <c r="LM130" s="548">
        <f t="shared" si="722"/>
        <v>0</v>
      </c>
      <c r="LN130" s="548">
        <f t="shared" si="722"/>
        <v>0</v>
      </c>
      <c r="LO130" s="548">
        <f t="shared" si="722"/>
        <v>0</v>
      </c>
      <c r="LP130" s="548">
        <f t="shared" si="722"/>
        <v>0</v>
      </c>
      <c r="LQ130" s="548">
        <f t="shared" si="722"/>
        <v>0</v>
      </c>
      <c r="LR130" s="548">
        <f t="shared" si="722"/>
        <v>0</v>
      </c>
      <c r="LS130" s="548">
        <f t="shared" si="722"/>
        <v>0</v>
      </c>
      <c r="LT130" s="548">
        <f t="shared" si="722"/>
        <v>0</v>
      </c>
      <c r="LU130" s="548">
        <f t="shared" si="722"/>
        <v>0</v>
      </c>
      <c r="LV130" s="548">
        <f t="shared" si="722"/>
        <v>0</v>
      </c>
      <c r="LW130" s="548">
        <f t="shared" si="722"/>
        <v>0</v>
      </c>
      <c r="LX130" s="548">
        <f t="shared" si="722"/>
        <v>0</v>
      </c>
      <c r="LY130" s="548">
        <f t="shared" si="722"/>
        <v>0</v>
      </c>
      <c r="LZ130" s="548">
        <f t="shared" si="722"/>
        <v>0</v>
      </c>
      <c r="MA130" s="548">
        <f t="shared" si="722"/>
        <v>0</v>
      </c>
      <c r="MB130" s="548">
        <f t="shared" si="722"/>
        <v>0</v>
      </c>
      <c r="MC130" s="548">
        <f t="shared" si="722"/>
        <v>0</v>
      </c>
      <c r="MD130" s="548">
        <f t="shared" si="722"/>
        <v>0</v>
      </c>
      <c r="ME130" s="548">
        <f t="shared" si="722"/>
        <v>0</v>
      </c>
      <c r="MF130" s="548">
        <f t="shared" si="722"/>
        <v>0</v>
      </c>
      <c r="MG130" s="548">
        <f t="shared" si="722"/>
        <v>0</v>
      </c>
      <c r="MH130" s="548">
        <f t="shared" si="722"/>
        <v>0</v>
      </c>
      <c r="MI130" s="548">
        <f t="shared" si="722"/>
        <v>0</v>
      </c>
      <c r="MJ130" s="548">
        <f t="shared" si="722"/>
        <v>0</v>
      </c>
      <c r="MK130" s="548">
        <f t="shared" si="722"/>
        <v>0</v>
      </c>
      <c r="ML130" s="548">
        <f t="shared" si="722"/>
        <v>0</v>
      </c>
      <c r="MM130" s="548">
        <f t="shared" si="722"/>
        <v>0</v>
      </c>
      <c r="MN130" s="548">
        <f t="shared" si="722"/>
        <v>0</v>
      </c>
      <c r="MO130" s="548">
        <f t="shared" si="722"/>
        <v>0</v>
      </c>
      <c r="MP130" s="548">
        <f t="shared" si="722"/>
        <v>0</v>
      </c>
      <c r="MQ130" s="548">
        <f t="shared" si="722"/>
        <v>0</v>
      </c>
      <c r="MR130" s="548">
        <f t="shared" si="722"/>
        <v>0</v>
      </c>
      <c r="MS130" s="548">
        <f t="shared" si="722"/>
        <v>0</v>
      </c>
      <c r="MT130" s="548">
        <f t="shared" si="722"/>
        <v>0</v>
      </c>
      <c r="MU130" s="548">
        <f t="shared" si="722"/>
        <v>0</v>
      </c>
      <c r="MV130" s="548">
        <f t="shared" si="722"/>
        <v>0</v>
      </c>
      <c r="MW130" s="548">
        <f t="shared" si="722"/>
        <v>0</v>
      </c>
      <c r="MX130" s="548">
        <f t="shared" si="722"/>
        <v>0</v>
      </c>
      <c r="MY130" s="548">
        <f t="shared" si="722"/>
        <v>0</v>
      </c>
      <c r="MZ130" s="548">
        <f t="shared" si="722"/>
        <v>0</v>
      </c>
      <c r="NA130" s="548">
        <f t="shared" si="722"/>
        <v>0</v>
      </c>
      <c r="NB130" s="548">
        <f t="shared" si="722"/>
        <v>0</v>
      </c>
      <c r="NC130" s="548">
        <f t="shared" si="722"/>
        <v>0</v>
      </c>
      <c r="ND130" s="548">
        <f t="shared" si="722"/>
        <v>0</v>
      </c>
      <c r="NE130" s="548">
        <f t="shared" si="722"/>
        <v>0</v>
      </c>
      <c r="NF130" s="548">
        <f t="shared" si="722"/>
        <v>0</v>
      </c>
      <c r="NG130" s="548">
        <f t="shared" si="722"/>
        <v>0</v>
      </c>
      <c r="NH130" s="548">
        <f t="shared" si="722"/>
        <v>0</v>
      </c>
      <c r="NI130" s="548">
        <f t="shared" si="722"/>
        <v>0</v>
      </c>
      <c r="NJ130" s="548">
        <f t="shared" si="722"/>
        <v>0</v>
      </c>
      <c r="NK130" s="548">
        <f t="shared" si="722"/>
        <v>0</v>
      </c>
      <c r="NL130" s="548">
        <f t="shared" si="722"/>
        <v>0</v>
      </c>
      <c r="NM130" s="548">
        <f t="shared" si="722"/>
        <v>0</v>
      </c>
      <c r="NN130" s="548">
        <f t="shared" si="722"/>
        <v>0</v>
      </c>
      <c r="NO130" s="548">
        <f t="shared" si="722"/>
        <v>0</v>
      </c>
      <c r="NP130" s="548">
        <f t="shared" si="722"/>
        <v>0</v>
      </c>
      <c r="NQ130" s="548">
        <f t="shared" si="722"/>
        <v>0</v>
      </c>
      <c r="NR130" s="548">
        <f t="shared" si="722"/>
        <v>0</v>
      </c>
      <c r="NS130" s="548">
        <f t="shared" si="722"/>
        <v>0</v>
      </c>
      <c r="NT130" s="548">
        <f t="shared" si="722"/>
        <v>0</v>
      </c>
      <c r="NU130" s="548">
        <f t="shared" si="722"/>
        <v>0</v>
      </c>
      <c r="NV130" s="548">
        <f t="shared" si="722"/>
        <v>0</v>
      </c>
      <c r="NW130" s="548">
        <f t="shared" si="722"/>
        <v>0</v>
      </c>
      <c r="NX130" s="548">
        <f t="shared" si="722"/>
        <v>0</v>
      </c>
      <c r="NY130" s="548">
        <f t="shared" si="722"/>
        <v>0</v>
      </c>
      <c r="NZ130" s="548">
        <f t="shared" si="722"/>
        <v>0</v>
      </c>
      <c r="OA130" s="548">
        <f t="shared" si="722"/>
        <v>0</v>
      </c>
      <c r="OB130" s="548">
        <f t="shared" si="722"/>
        <v>0</v>
      </c>
      <c r="OC130" s="548">
        <f t="shared" si="722"/>
        <v>0</v>
      </c>
      <c r="OD130" s="548">
        <f t="shared" si="722"/>
        <v>0</v>
      </c>
      <c r="OE130" s="548">
        <f t="shared" si="722"/>
        <v>0</v>
      </c>
      <c r="OF130" s="548">
        <f t="shared" si="722"/>
        <v>0</v>
      </c>
      <c r="OG130" s="548">
        <f t="shared" si="722"/>
        <v>0</v>
      </c>
      <c r="OH130" s="548">
        <f t="shared" si="722"/>
        <v>0</v>
      </c>
      <c r="OI130" s="548">
        <f t="shared" si="722"/>
        <v>0</v>
      </c>
      <c r="OJ130" s="548">
        <f t="shared" si="722"/>
        <v>0</v>
      </c>
      <c r="OK130" s="548">
        <f t="shared" si="722"/>
        <v>0</v>
      </c>
      <c r="OL130" s="548">
        <f t="shared" si="722"/>
        <v>0</v>
      </c>
      <c r="OM130" s="548">
        <f t="shared" si="722"/>
        <v>0</v>
      </c>
      <c r="ON130" s="548">
        <f t="shared" si="722"/>
        <v>0</v>
      </c>
      <c r="OO130" s="548">
        <f t="shared" si="722"/>
        <v>0</v>
      </c>
      <c r="OP130" s="548">
        <f t="shared" si="722"/>
        <v>0</v>
      </c>
      <c r="OQ130" s="548">
        <f t="shared" si="722"/>
        <v>0</v>
      </c>
      <c r="OR130" s="548">
        <f t="shared" si="722"/>
        <v>0</v>
      </c>
      <c r="OS130" s="548">
        <f t="shared" si="722"/>
        <v>0</v>
      </c>
      <c r="OT130" s="548">
        <f t="shared" si="722"/>
        <v>0</v>
      </c>
      <c r="OU130" s="548">
        <f t="shared" si="722"/>
        <v>0</v>
      </c>
      <c r="OV130" s="548">
        <f t="shared" si="722"/>
        <v>0</v>
      </c>
      <c r="OW130" s="548">
        <f t="shared" si="722"/>
        <v>0</v>
      </c>
      <c r="OX130" s="548">
        <f t="shared" si="722"/>
        <v>0</v>
      </c>
      <c r="OY130" s="548">
        <f t="shared" si="722"/>
        <v>0</v>
      </c>
      <c r="OZ130" s="548">
        <f t="shared" si="722"/>
        <v>0</v>
      </c>
      <c r="PA130" s="548">
        <f t="shared" si="722"/>
        <v>0</v>
      </c>
      <c r="PB130" s="548">
        <f t="shared" si="722"/>
        <v>0</v>
      </c>
      <c r="PC130" s="548">
        <f t="shared" si="722"/>
        <v>0</v>
      </c>
      <c r="PD130" s="548">
        <f t="shared" si="722"/>
        <v>0</v>
      </c>
      <c r="PE130" s="548">
        <f t="shared" si="722"/>
        <v>0</v>
      </c>
      <c r="PF130" s="548">
        <f t="shared" si="722"/>
        <v>0</v>
      </c>
      <c r="PG130" s="548">
        <f t="shared" si="722"/>
        <v>0</v>
      </c>
      <c r="PH130" s="548">
        <f t="shared" si="722"/>
        <v>0</v>
      </c>
      <c r="PI130" s="548">
        <f t="shared" si="722"/>
        <v>0</v>
      </c>
      <c r="PJ130" s="548">
        <f t="shared" si="722"/>
        <v>0</v>
      </c>
      <c r="PK130" s="548">
        <f t="shared" si="722"/>
        <v>0</v>
      </c>
      <c r="PL130" s="548">
        <f t="shared" si="722"/>
        <v>0</v>
      </c>
      <c r="PM130" s="548">
        <f t="shared" si="722"/>
        <v>0</v>
      </c>
      <c r="PN130" s="548">
        <f t="shared" si="722"/>
        <v>0</v>
      </c>
      <c r="PO130" s="548">
        <f t="shared" si="722"/>
        <v>0</v>
      </c>
      <c r="PP130" s="548">
        <f t="shared" si="722"/>
        <v>0</v>
      </c>
      <c r="PQ130" s="548">
        <f t="shared" si="722"/>
        <v>0</v>
      </c>
      <c r="PR130" s="548">
        <f t="shared" si="722"/>
        <v>0</v>
      </c>
      <c r="PS130" s="548">
        <f t="shared" si="722"/>
        <v>0</v>
      </c>
      <c r="PT130" s="548">
        <f t="shared" ref="PT130:SE130" si="723">PT$13</f>
        <v>0</v>
      </c>
      <c r="PU130" s="548">
        <f t="shared" si="723"/>
        <v>0</v>
      </c>
      <c r="PV130" s="548">
        <f t="shared" si="723"/>
        <v>0</v>
      </c>
      <c r="PW130" s="548">
        <f t="shared" si="723"/>
        <v>0</v>
      </c>
      <c r="PX130" s="548">
        <f t="shared" si="723"/>
        <v>0</v>
      </c>
      <c r="PY130" s="548">
        <f t="shared" si="723"/>
        <v>0</v>
      </c>
      <c r="PZ130" s="548">
        <f t="shared" si="723"/>
        <v>0</v>
      </c>
      <c r="QA130" s="548">
        <f t="shared" si="723"/>
        <v>0</v>
      </c>
      <c r="QB130" s="548">
        <f t="shared" si="723"/>
        <v>0</v>
      </c>
      <c r="QC130" s="548">
        <f t="shared" si="723"/>
        <v>0</v>
      </c>
      <c r="QD130" s="548">
        <f t="shared" si="723"/>
        <v>0</v>
      </c>
      <c r="QE130" s="548">
        <f t="shared" si="723"/>
        <v>0</v>
      </c>
      <c r="QF130" s="548">
        <f t="shared" si="723"/>
        <v>0</v>
      </c>
      <c r="QG130" s="548">
        <f t="shared" si="723"/>
        <v>0</v>
      </c>
      <c r="QH130" s="548">
        <f t="shared" si="723"/>
        <v>0</v>
      </c>
      <c r="QI130" s="548">
        <f t="shared" si="723"/>
        <v>0</v>
      </c>
      <c r="QJ130" s="548">
        <f t="shared" si="723"/>
        <v>0</v>
      </c>
      <c r="QK130" s="548">
        <f t="shared" si="723"/>
        <v>0</v>
      </c>
      <c r="QL130" s="548">
        <f t="shared" si="723"/>
        <v>0</v>
      </c>
      <c r="QM130" s="548">
        <f t="shared" si="723"/>
        <v>0</v>
      </c>
      <c r="QN130" s="548">
        <f t="shared" si="723"/>
        <v>0</v>
      </c>
      <c r="QO130" s="548">
        <f t="shared" si="723"/>
        <v>0</v>
      </c>
      <c r="QP130" s="548">
        <f t="shared" si="723"/>
        <v>0</v>
      </c>
      <c r="QQ130" s="548">
        <f t="shared" si="723"/>
        <v>0</v>
      </c>
      <c r="QR130" s="548">
        <f t="shared" si="723"/>
        <v>0</v>
      </c>
      <c r="QS130" s="548">
        <f t="shared" si="723"/>
        <v>0</v>
      </c>
      <c r="QT130" s="548">
        <f t="shared" si="723"/>
        <v>0</v>
      </c>
      <c r="QU130" s="548">
        <f t="shared" si="723"/>
        <v>0</v>
      </c>
      <c r="QV130" s="548">
        <f t="shared" si="723"/>
        <v>0</v>
      </c>
      <c r="QW130" s="548">
        <f t="shared" si="723"/>
        <v>0</v>
      </c>
      <c r="QX130" s="548">
        <f t="shared" si="723"/>
        <v>0</v>
      </c>
      <c r="QY130" s="548">
        <f t="shared" si="723"/>
        <v>0</v>
      </c>
      <c r="QZ130" s="548">
        <f t="shared" si="723"/>
        <v>0</v>
      </c>
      <c r="RA130" s="548">
        <f t="shared" si="723"/>
        <v>0</v>
      </c>
      <c r="RB130" s="548">
        <f t="shared" si="723"/>
        <v>0</v>
      </c>
      <c r="RC130" s="548">
        <f t="shared" si="723"/>
        <v>0</v>
      </c>
      <c r="RD130" s="548">
        <f t="shared" si="723"/>
        <v>0</v>
      </c>
      <c r="RE130" s="548">
        <f t="shared" si="723"/>
        <v>0</v>
      </c>
      <c r="RF130" s="548">
        <f t="shared" si="723"/>
        <v>0</v>
      </c>
      <c r="RG130" s="548">
        <f t="shared" si="723"/>
        <v>0</v>
      </c>
      <c r="RH130" s="548">
        <f t="shared" si="723"/>
        <v>0</v>
      </c>
      <c r="RI130" s="548">
        <f t="shared" si="723"/>
        <v>0</v>
      </c>
      <c r="RJ130" s="548">
        <f t="shared" si="723"/>
        <v>0</v>
      </c>
      <c r="RK130" s="548">
        <f t="shared" si="723"/>
        <v>0</v>
      </c>
      <c r="RL130" s="548">
        <f t="shared" si="723"/>
        <v>0</v>
      </c>
      <c r="RM130" s="548">
        <f t="shared" si="723"/>
        <v>0</v>
      </c>
      <c r="RN130" s="548">
        <f t="shared" si="723"/>
        <v>0</v>
      </c>
      <c r="RO130" s="548">
        <f t="shared" si="723"/>
        <v>0</v>
      </c>
      <c r="RP130" s="548">
        <f t="shared" si="723"/>
        <v>0</v>
      </c>
      <c r="RQ130" s="548">
        <f t="shared" si="723"/>
        <v>0</v>
      </c>
      <c r="RR130" s="548">
        <f t="shared" si="723"/>
        <v>0</v>
      </c>
      <c r="RS130" s="548">
        <f t="shared" si="723"/>
        <v>0</v>
      </c>
      <c r="RT130" s="548">
        <f t="shared" si="723"/>
        <v>0</v>
      </c>
      <c r="RU130" s="548">
        <f t="shared" si="723"/>
        <v>0</v>
      </c>
      <c r="RV130" s="548">
        <f t="shared" si="723"/>
        <v>0</v>
      </c>
      <c r="RW130" s="548">
        <f t="shared" si="723"/>
        <v>0</v>
      </c>
      <c r="RX130" s="548">
        <f t="shared" si="723"/>
        <v>0</v>
      </c>
      <c r="RY130" s="548">
        <f t="shared" si="723"/>
        <v>0</v>
      </c>
      <c r="RZ130" s="548">
        <f t="shared" si="723"/>
        <v>0</v>
      </c>
      <c r="SA130" s="548">
        <f t="shared" si="723"/>
        <v>0</v>
      </c>
      <c r="SB130" s="548">
        <f t="shared" si="723"/>
        <v>0</v>
      </c>
      <c r="SC130" s="548">
        <f t="shared" si="723"/>
        <v>0</v>
      </c>
      <c r="SD130" s="548">
        <f t="shared" si="723"/>
        <v>0</v>
      </c>
      <c r="SE130" s="548">
        <f t="shared" si="723"/>
        <v>0</v>
      </c>
      <c r="SF130" s="548">
        <f t="shared" ref="SF130:UQ130" si="724">SF$13</f>
        <v>0</v>
      </c>
      <c r="SG130" s="548">
        <f t="shared" si="724"/>
        <v>0</v>
      </c>
      <c r="SH130" s="548">
        <f t="shared" si="724"/>
        <v>0</v>
      </c>
      <c r="SI130" s="548">
        <f t="shared" si="724"/>
        <v>0</v>
      </c>
      <c r="SJ130" s="548">
        <f t="shared" si="724"/>
        <v>0</v>
      </c>
      <c r="SK130" s="548">
        <f t="shared" si="724"/>
        <v>0</v>
      </c>
      <c r="SL130" s="548">
        <f t="shared" si="724"/>
        <v>0</v>
      </c>
      <c r="SM130" s="548">
        <f t="shared" si="724"/>
        <v>0</v>
      </c>
      <c r="SN130" s="548">
        <f t="shared" si="724"/>
        <v>0</v>
      </c>
      <c r="SO130" s="548">
        <f t="shared" si="724"/>
        <v>0</v>
      </c>
      <c r="SP130" s="548">
        <f t="shared" si="724"/>
        <v>0</v>
      </c>
      <c r="SQ130" s="548">
        <f t="shared" si="724"/>
        <v>0</v>
      </c>
      <c r="SR130" s="548">
        <f t="shared" si="724"/>
        <v>0</v>
      </c>
      <c r="SS130" s="548">
        <f t="shared" si="724"/>
        <v>0</v>
      </c>
      <c r="ST130" s="548">
        <f t="shared" si="724"/>
        <v>0</v>
      </c>
      <c r="SU130" s="548">
        <f t="shared" si="724"/>
        <v>0</v>
      </c>
      <c r="SV130" s="548">
        <f t="shared" si="724"/>
        <v>0</v>
      </c>
      <c r="SW130" s="548">
        <f t="shared" si="724"/>
        <v>0</v>
      </c>
      <c r="SX130" s="548">
        <f t="shared" si="724"/>
        <v>0</v>
      </c>
      <c r="SY130" s="548">
        <f t="shared" si="724"/>
        <v>0</v>
      </c>
      <c r="SZ130" s="548">
        <f t="shared" si="724"/>
        <v>0</v>
      </c>
      <c r="TA130" s="548">
        <f t="shared" si="724"/>
        <v>0</v>
      </c>
      <c r="TB130" s="548">
        <f t="shared" si="724"/>
        <v>0</v>
      </c>
      <c r="TC130" s="548">
        <f t="shared" si="724"/>
        <v>0</v>
      </c>
      <c r="TD130" s="548">
        <f t="shared" si="724"/>
        <v>0</v>
      </c>
      <c r="TE130" s="548">
        <f t="shared" si="724"/>
        <v>0</v>
      </c>
      <c r="TF130" s="548">
        <f t="shared" si="724"/>
        <v>0</v>
      </c>
      <c r="TG130" s="548">
        <f t="shared" si="724"/>
        <v>0</v>
      </c>
      <c r="TH130" s="548">
        <f t="shared" si="724"/>
        <v>0</v>
      </c>
      <c r="TI130" s="548">
        <f t="shared" si="724"/>
        <v>0</v>
      </c>
      <c r="TJ130" s="548">
        <f t="shared" si="724"/>
        <v>0</v>
      </c>
      <c r="TK130" s="548">
        <f t="shared" si="724"/>
        <v>0</v>
      </c>
      <c r="TL130" s="548">
        <f t="shared" si="724"/>
        <v>0</v>
      </c>
      <c r="TM130" s="548">
        <f t="shared" si="724"/>
        <v>0</v>
      </c>
      <c r="TN130" s="548">
        <f t="shared" si="724"/>
        <v>0</v>
      </c>
      <c r="TO130" s="548">
        <f t="shared" si="724"/>
        <v>0</v>
      </c>
      <c r="TP130" s="548">
        <f t="shared" si="724"/>
        <v>0</v>
      </c>
      <c r="TQ130" s="548">
        <f t="shared" si="724"/>
        <v>0</v>
      </c>
      <c r="TR130" s="548">
        <f t="shared" si="724"/>
        <v>0</v>
      </c>
      <c r="TS130" s="548">
        <f t="shared" si="724"/>
        <v>0</v>
      </c>
      <c r="TT130" s="548">
        <f t="shared" si="724"/>
        <v>0</v>
      </c>
      <c r="TU130" s="548">
        <f t="shared" si="724"/>
        <v>0</v>
      </c>
      <c r="TV130" s="548">
        <f t="shared" si="724"/>
        <v>0</v>
      </c>
      <c r="TW130" s="548">
        <f t="shared" si="724"/>
        <v>0</v>
      </c>
      <c r="TX130" s="548">
        <f t="shared" si="724"/>
        <v>0</v>
      </c>
      <c r="TY130" s="548">
        <f t="shared" si="724"/>
        <v>0</v>
      </c>
      <c r="TZ130" s="548">
        <f t="shared" si="724"/>
        <v>0</v>
      </c>
      <c r="UA130" s="548">
        <f t="shared" si="724"/>
        <v>0</v>
      </c>
      <c r="UB130" s="548">
        <f t="shared" si="724"/>
        <v>0</v>
      </c>
      <c r="UC130" s="548">
        <f t="shared" si="724"/>
        <v>0</v>
      </c>
      <c r="UD130" s="548">
        <f t="shared" si="724"/>
        <v>0</v>
      </c>
      <c r="UE130" s="548">
        <f t="shared" si="724"/>
        <v>0</v>
      </c>
      <c r="UF130" s="548">
        <f t="shared" si="724"/>
        <v>0</v>
      </c>
      <c r="UG130" s="548">
        <f t="shared" si="724"/>
        <v>0</v>
      </c>
      <c r="UH130" s="548">
        <f t="shared" si="724"/>
        <v>0</v>
      </c>
      <c r="UI130" s="548">
        <f t="shared" si="724"/>
        <v>0</v>
      </c>
      <c r="UJ130" s="548">
        <f t="shared" si="724"/>
        <v>0</v>
      </c>
      <c r="UK130" s="548">
        <f t="shared" si="724"/>
        <v>0</v>
      </c>
      <c r="UL130" s="548">
        <f t="shared" si="724"/>
        <v>0</v>
      </c>
      <c r="UM130" s="548">
        <f t="shared" si="724"/>
        <v>0</v>
      </c>
      <c r="UN130" s="548">
        <f t="shared" si="724"/>
        <v>0</v>
      </c>
      <c r="UO130" s="548">
        <f t="shared" si="724"/>
        <v>0</v>
      </c>
      <c r="UP130" s="548">
        <f t="shared" si="724"/>
        <v>0</v>
      </c>
      <c r="UQ130" s="548">
        <f t="shared" si="724"/>
        <v>0</v>
      </c>
      <c r="UR130" s="548">
        <f t="shared" ref="UR130:VI130" si="725">UR$13</f>
        <v>0</v>
      </c>
      <c r="US130" s="548">
        <f t="shared" si="725"/>
        <v>0</v>
      </c>
      <c r="UT130" s="548">
        <f t="shared" si="725"/>
        <v>0</v>
      </c>
      <c r="UU130" s="548">
        <f t="shared" si="725"/>
        <v>0</v>
      </c>
      <c r="UV130" s="548">
        <f t="shared" si="725"/>
        <v>0</v>
      </c>
      <c r="UW130" s="548">
        <f t="shared" si="725"/>
        <v>0</v>
      </c>
      <c r="UX130" s="548">
        <f t="shared" si="725"/>
        <v>0</v>
      </c>
      <c r="UY130" s="548">
        <f t="shared" si="725"/>
        <v>0</v>
      </c>
      <c r="UZ130" s="548">
        <f t="shared" si="725"/>
        <v>0</v>
      </c>
      <c r="VA130" s="548">
        <f t="shared" si="725"/>
        <v>0</v>
      </c>
      <c r="VB130" s="548">
        <f t="shared" si="725"/>
        <v>0</v>
      </c>
      <c r="VC130" s="548">
        <f t="shared" si="725"/>
        <v>0</v>
      </c>
      <c r="VD130" s="548">
        <f t="shared" si="725"/>
        <v>0</v>
      </c>
      <c r="VE130" s="548">
        <f t="shared" si="725"/>
        <v>0</v>
      </c>
      <c r="VF130" s="548">
        <f t="shared" si="725"/>
        <v>0</v>
      </c>
      <c r="VG130" s="548">
        <f t="shared" si="725"/>
        <v>0</v>
      </c>
      <c r="VH130" s="548">
        <f t="shared" si="725"/>
        <v>0</v>
      </c>
      <c r="VI130" s="548">
        <f t="shared" si="725"/>
        <v>0</v>
      </c>
      <c r="VJ130" s="548">
        <f t="shared" si="722"/>
        <v>0</v>
      </c>
      <c r="VK130" s="548">
        <f t="shared" si="722"/>
        <v>0</v>
      </c>
      <c r="VL130" s="548">
        <f t="shared" si="722"/>
        <v>0</v>
      </c>
      <c r="VM130" s="548">
        <f t="shared" si="722"/>
        <v>0</v>
      </c>
      <c r="VN130" s="548">
        <f t="shared" si="722"/>
        <v>0</v>
      </c>
      <c r="VO130" s="548">
        <f t="shared" si="722"/>
        <v>0</v>
      </c>
      <c r="VP130" s="548">
        <f t="shared" si="722"/>
        <v>0</v>
      </c>
      <c r="VQ130" s="548">
        <f t="shared" si="722"/>
        <v>0</v>
      </c>
      <c r="VR130" s="548">
        <f t="shared" si="722"/>
        <v>0</v>
      </c>
      <c r="VS130" s="548">
        <f t="shared" si="722"/>
        <v>0</v>
      </c>
      <c r="VT130" s="548">
        <f t="shared" si="722"/>
        <v>0</v>
      </c>
      <c r="VU130" s="548">
        <f t="shared" si="722"/>
        <v>0</v>
      </c>
      <c r="VV130" s="548">
        <f t="shared" si="722"/>
        <v>0</v>
      </c>
      <c r="VW130" s="548">
        <f t="shared" si="722"/>
        <v>0</v>
      </c>
      <c r="VX130" s="548">
        <f t="shared" si="722"/>
        <v>0</v>
      </c>
      <c r="VY130" s="548">
        <f t="shared" si="722"/>
        <v>0</v>
      </c>
      <c r="VZ130" s="548">
        <f t="shared" si="722"/>
        <v>0</v>
      </c>
      <c r="WA130" s="548">
        <f t="shared" si="722"/>
        <v>0</v>
      </c>
      <c r="WB130" s="548">
        <f t="shared" si="722"/>
        <v>0</v>
      </c>
      <c r="WC130" s="548">
        <f t="shared" si="722"/>
        <v>0</v>
      </c>
      <c r="WD130" s="548">
        <f t="shared" si="722"/>
        <v>0</v>
      </c>
      <c r="WE130" s="548">
        <f t="shared" si="722"/>
        <v>0</v>
      </c>
      <c r="WF130" s="548">
        <f t="shared" si="722"/>
        <v>0</v>
      </c>
      <c r="WG130" s="548">
        <f t="shared" si="722"/>
        <v>0</v>
      </c>
      <c r="WH130" s="548">
        <f t="shared" si="722"/>
        <v>0</v>
      </c>
      <c r="WI130" s="548">
        <f t="shared" si="722"/>
        <v>0</v>
      </c>
      <c r="WJ130" s="548">
        <f t="shared" si="722"/>
        <v>0</v>
      </c>
      <c r="WK130" s="548">
        <f t="shared" si="722"/>
        <v>0</v>
      </c>
      <c r="WL130" s="548">
        <f t="shared" si="722"/>
        <v>0</v>
      </c>
      <c r="WM130" s="548" t="str">
        <f t="shared" si="722"/>
        <v>-</v>
      </c>
      <c r="WN130" s="619">
        <f t="shared" si="722"/>
        <v>0</v>
      </c>
      <c r="WO130" s="548">
        <f t="shared" si="722"/>
        <v>0</v>
      </c>
      <c r="WP130" s="548">
        <f t="shared" si="722"/>
        <v>0</v>
      </c>
      <c r="WQ130" s="548">
        <f t="shared" si="722"/>
        <v>0</v>
      </c>
      <c r="WR130" s="548" t="str">
        <f t="shared" si="722"/>
        <v>-</v>
      </c>
      <c r="WS130" s="548" t="str">
        <f t="shared" si="722"/>
        <v>-</v>
      </c>
      <c r="WT130" s="548" t="str">
        <f t="shared" si="722"/>
        <v>-</v>
      </c>
      <c r="WU130" s="548" t="str">
        <f t="shared" si="722"/>
        <v>-</v>
      </c>
      <c r="WV130" s="548" t="str">
        <f t="shared" si="722"/>
        <v>-</v>
      </c>
      <c r="WW130" s="548" t="str">
        <f t="shared" si="722"/>
        <v>-</v>
      </c>
      <c r="WX130" s="548" t="str">
        <f t="shared" si="722"/>
        <v>-</v>
      </c>
      <c r="WY130" s="548" t="str">
        <f t="shared" si="722"/>
        <v>-</v>
      </c>
      <c r="WZ130" s="548" t="str">
        <f t="shared" si="722"/>
        <v>-</v>
      </c>
      <c r="XA130" s="548" t="str">
        <f t="shared" si="722"/>
        <v>-</v>
      </c>
      <c r="XB130" s="548" t="str">
        <f t="shared" si="722"/>
        <v>-</v>
      </c>
      <c r="XC130" s="548" t="str">
        <f t="shared" si="722"/>
        <v>-</v>
      </c>
      <c r="XD130" s="548" t="str">
        <f t="shared" si="722"/>
        <v>-</v>
      </c>
      <c r="XE130" s="548" t="str">
        <f t="shared" ref="XE130:AEN130" si="726">XE$13</f>
        <v>-</v>
      </c>
      <c r="XF130" s="548" t="str">
        <f t="shared" si="726"/>
        <v>-</v>
      </c>
      <c r="XG130" s="548" t="str">
        <f t="shared" si="726"/>
        <v>-</v>
      </c>
      <c r="XH130" s="619">
        <f t="shared" si="726"/>
        <v>0</v>
      </c>
      <c r="XI130" s="548" t="str">
        <f t="shared" si="726"/>
        <v>-</v>
      </c>
      <c r="XJ130" s="548" t="str">
        <f t="shared" si="726"/>
        <v>-</v>
      </c>
      <c r="XK130" s="548" t="str">
        <f t="shared" si="726"/>
        <v>-</v>
      </c>
      <c r="XL130" s="548" t="str">
        <f t="shared" si="726"/>
        <v>-</v>
      </c>
      <c r="XM130" s="548" t="str">
        <f t="shared" si="726"/>
        <v>-</v>
      </c>
      <c r="XN130" s="548">
        <f t="shared" si="726"/>
        <v>0</v>
      </c>
      <c r="XO130" s="548" t="str">
        <f t="shared" si="726"/>
        <v>-</v>
      </c>
      <c r="XP130" s="548" t="str">
        <f t="shared" si="726"/>
        <v>-</v>
      </c>
      <c r="XQ130" s="548" t="str">
        <f t="shared" si="726"/>
        <v>-</v>
      </c>
      <c r="XR130" s="548" t="str">
        <f>XR$13</f>
        <v>-</v>
      </c>
      <c r="XS130" s="548" t="str">
        <f>XS$13</f>
        <v>-</v>
      </c>
      <c r="XT130" s="548" t="str">
        <f>XT$13</f>
        <v>-</v>
      </c>
      <c r="XU130" s="548" t="str">
        <f>XU$13</f>
        <v>-</v>
      </c>
      <c r="XV130" s="548" t="str">
        <f>XV$13</f>
        <v>-</v>
      </c>
      <c r="XW130" s="548" t="str">
        <f t="shared" si="726"/>
        <v>-</v>
      </c>
      <c r="XX130" s="548" t="str">
        <f t="shared" si="726"/>
        <v>-</v>
      </c>
      <c r="XY130" s="548" t="str">
        <f t="shared" si="726"/>
        <v>-</v>
      </c>
      <c r="XZ130" s="548" t="str">
        <f t="shared" si="726"/>
        <v>-</v>
      </c>
      <c r="YA130" s="548" t="str">
        <f t="shared" si="726"/>
        <v>-</v>
      </c>
      <c r="YB130" s="619">
        <f t="shared" si="726"/>
        <v>0</v>
      </c>
      <c r="YC130" s="548" t="str">
        <f t="shared" si="726"/>
        <v>-</v>
      </c>
      <c r="YD130" s="548" t="str">
        <f t="shared" si="726"/>
        <v>-</v>
      </c>
      <c r="YE130" s="548" t="str">
        <f t="shared" si="726"/>
        <v>-</v>
      </c>
      <c r="YF130" s="548" t="str">
        <f t="shared" si="726"/>
        <v>-</v>
      </c>
      <c r="YG130" s="548">
        <f t="shared" si="726"/>
        <v>1</v>
      </c>
      <c r="YH130" s="548">
        <f t="shared" si="726"/>
        <v>1</v>
      </c>
      <c r="YI130" s="548">
        <f t="shared" si="726"/>
        <v>1</v>
      </c>
      <c r="YJ130" s="548">
        <f t="shared" si="726"/>
        <v>1</v>
      </c>
      <c r="YK130" s="548" t="str">
        <f t="shared" si="726"/>
        <v>-</v>
      </c>
      <c r="YL130" s="548" t="str">
        <f t="shared" si="726"/>
        <v>-</v>
      </c>
      <c r="YM130" s="548" t="str">
        <f t="shared" si="726"/>
        <v>-</v>
      </c>
      <c r="YN130" s="548" t="str">
        <f t="shared" si="726"/>
        <v>-</v>
      </c>
      <c r="YO130" s="548" t="str">
        <f t="shared" si="726"/>
        <v>-</v>
      </c>
      <c r="YP130" s="548" t="str">
        <f t="shared" si="726"/>
        <v>-</v>
      </c>
      <c r="YQ130" s="548" t="str">
        <f t="shared" si="726"/>
        <v>-</v>
      </c>
      <c r="YR130" s="619">
        <f t="shared" si="726"/>
        <v>0</v>
      </c>
      <c r="YS130" s="548" t="str">
        <f t="shared" si="726"/>
        <v>-</v>
      </c>
      <c r="YT130" s="548">
        <f t="shared" si="726"/>
        <v>1</v>
      </c>
      <c r="YU130" s="619">
        <f t="shared" ref="YU130:AAT130" si="727">YU$13</f>
        <v>0</v>
      </c>
      <c r="YV130" s="548" t="str">
        <f>YV$13</f>
        <v>-</v>
      </c>
      <c r="YW130" s="548" t="str">
        <f>YW$13</f>
        <v>-</v>
      </c>
      <c r="YX130" s="548" t="str">
        <f t="shared" si="727"/>
        <v>-</v>
      </c>
      <c r="YY130" s="548" t="str">
        <f t="shared" si="727"/>
        <v>-</v>
      </c>
      <c r="YZ130" s="548" t="str">
        <f t="shared" si="727"/>
        <v>-</v>
      </c>
      <c r="ZA130" s="548" t="str">
        <f t="shared" si="727"/>
        <v>-</v>
      </c>
      <c r="ZB130" s="548" t="str">
        <f t="shared" si="727"/>
        <v>-</v>
      </c>
      <c r="ZC130" s="549" t="str">
        <f t="shared" si="727"/>
        <v>-</v>
      </c>
      <c r="ZD130" s="549" t="str">
        <f t="shared" si="727"/>
        <v>-</v>
      </c>
      <c r="ZE130" s="548" t="str">
        <f t="shared" si="727"/>
        <v>-</v>
      </c>
      <c r="ZF130" s="548" t="str">
        <f t="shared" si="727"/>
        <v>-</v>
      </c>
      <c r="ZG130" s="548" t="str">
        <f t="shared" si="727"/>
        <v>-</v>
      </c>
      <c r="ZH130" s="548" t="str">
        <f t="shared" si="727"/>
        <v>-</v>
      </c>
      <c r="ZI130" s="548" t="str">
        <f t="shared" si="727"/>
        <v>-</v>
      </c>
      <c r="ZJ130" s="548" t="str">
        <f t="shared" si="727"/>
        <v>-</v>
      </c>
      <c r="ZK130" s="548" t="str">
        <f t="shared" si="727"/>
        <v>-</v>
      </c>
      <c r="ZL130" s="548" t="str">
        <f t="shared" si="727"/>
        <v>-</v>
      </c>
      <c r="ZM130" s="548" t="str">
        <f t="shared" si="727"/>
        <v>-</v>
      </c>
      <c r="ZN130" s="548" t="str">
        <f t="shared" si="727"/>
        <v>-</v>
      </c>
      <c r="ZO130" s="548" t="str">
        <f t="shared" si="727"/>
        <v>-</v>
      </c>
      <c r="ZP130" s="548" t="str">
        <f t="shared" si="727"/>
        <v>-</v>
      </c>
      <c r="ZQ130" s="548" t="str">
        <f t="shared" si="727"/>
        <v>-</v>
      </c>
      <c r="ZR130" s="548" t="str">
        <f t="shared" si="727"/>
        <v>-</v>
      </c>
      <c r="ZS130" s="548" t="str">
        <f t="shared" si="727"/>
        <v>-</v>
      </c>
      <c r="ZT130" s="548" t="str">
        <f t="shared" si="727"/>
        <v>-</v>
      </c>
      <c r="ZU130" s="548" t="str">
        <f t="shared" si="727"/>
        <v>-</v>
      </c>
      <c r="ZV130" s="548" t="str">
        <f t="shared" si="727"/>
        <v>-</v>
      </c>
      <c r="ZW130" s="548" t="str">
        <f t="shared" si="727"/>
        <v>-</v>
      </c>
      <c r="ZX130" s="548" t="str">
        <f t="shared" si="727"/>
        <v>-</v>
      </c>
      <c r="ZY130" s="548" t="str">
        <f t="shared" si="727"/>
        <v>-</v>
      </c>
      <c r="ZZ130" s="548" t="str">
        <f t="shared" si="727"/>
        <v>-</v>
      </c>
      <c r="AAA130" s="548" t="str">
        <f t="shared" si="727"/>
        <v>-</v>
      </c>
      <c r="AAB130" s="548" t="str">
        <f t="shared" si="727"/>
        <v>-</v>
      </c>
      <c r="AAC130" s="548" t="str">
        <f t="shared" si="727"/>
        <v>-</v>
      </c>
      <c r="AAD130" s="548" t="str">
        <f t="shared" si="727"/>
        <v>-</v>
      </c>
      <c r="AAE130" s="548" t="str">
        <f t="shared" si="727"/>
        <v>-</v>
      </c>
      <c r="AAF130" s="548" t="str">
        <f t="shared" si="727"/>
        <v>-</v>
      </c>
      <c r="AAG130" s="548" t="str">
        <f t="shared" si="727"/>
        <v>-</v>
      </c>
      <c r="AAH130" s="548" t="str">
        <f t="shared" si="727"/>
        <v>-</v>
      </c>
      <c r="AAI130" s="548" t="str">
        <f t="shared" si="727"/>
        <v>-</v>
      </c>
      <c r="AAJ130" s="548" t="str">
        <f t="shared" si="727"/>
        <v>-</v>
      </c>
      <c r="AAK130" s="548" t="str">
        <f t="shared" si="727"/>
        <v>-</v>
      </c>
      <c r="AAL130" s="548">
        <f t="shared" si="727"/>
        <v>1</v>
      </c>
      <c r="AAM130" s="548">
        <f t="shared" si="727"/>
        <v>1</v>
      </c>
      <c r="AAN130" s="548" t="str">
        <f t="shared" si="727"/>
        <v>-</v>
      </c>
      <c r="AAO130" s="548" t="str">
        <f t="shared" si="727"/>
        <v>-</v>
      </c>
      <c r="AAP130" s="548" t="str">
        <f t="shared" si="727"/>
        <v>-</v>
      </c>
      <c r="AAQ130" s="548" t="str">
        <f t="shared" si="727"/>
        <v>-</v>
      </c>
      <c r="AAR130" s="548" t="str">
        <f t="shared" si="727"/>
        <v>-</v>
      </c>
      <c r="AAS130" s="548" t="str">
        <f t="shared" si="727"/>
        <v>-</v>
      </c>
      <c r="AAT130" s="548" t="str">
        <f t="shared" si="727"/>
        <v>-</v>
      </c>
      <c r="AAU130" s="548" t="str">
        <f t="shared" ref="AAU130:AAY130" si="728">AAU$13</f>
        <v>-</v>
      </c>
      <c r="AAV130" s="548" t="str">
        <f>AAV$13</f>
        <v>-</v>
      </c>
      <c r="AAW130" s="548" t="str">
        <f t="shared" si="728"/>
        <v>-</v>
      </c>
      <c r="AAX130" s="548" t="str">
        <f t="shared" si="728"/>
        <v>-</v>
      </c>
      <c r="AAY130" s="548" t="str">
        <f t="shared" si="728"/>
        <v>-</v>
      </c>
      <c r="AAZ130" s="548" t="str">
        <f>AAZ$13</f>
        <v>-</v>
      </c>
      <c r="ABA130" s="619">
        <f t="shared" si="726"/>
        <v>0</v>
      </c>
      <c r="ABB130" s="548" t="str">
        <f t="shared" si="726"/>
        <v>-</v>
      </c>
      <c r="ABC130" s="548" t="str">
        <f t="shared" si="726"/>
        <v>-</v>
      </c>
      <c r="ABD130" s="548" t="str">
        <f t="shared" si="726"/>
        <v>-</v>
      </c>
      <c r="ABE130" s="548" t="str">
        <f t="shared" si="726"/>
        <v>-</v>
      </c>
      <c r="ABF130" s="548" t="str">
        <f t="shared" si="726"/>
        <v>-</v>
      </c>
      <c r="ABG130" s="548" t="str">
        <f t="shared" si="726"/>
        <v>-</v>
      </c>
      <c r="ABH130" s="548" t="str">
        <f t="shared" si="726"/>
        <v>-</v>
      </c>
      <c r="ABI130" s="548" t="str">
        <f t="shared" si="726"/>
        <v>-</v>
      </c>
      <c r="ABJ130" s="548" t="str">
        <f t="shared" si="726"/>
        <v>-</v>
      </c>
      <c r="ABK130" s="548" t="str">
        <f t="shared" si="726"/>
        <v>-</v>
      </c>
      <c r="ABL130" s="548" t="str">
        <f t="shared" si="726"/>
        <v>-</v>
      </c>
      <c r="ABM130" s="548" t="str">
        <f t="shared" si="726"/>
        <v>-</v>
      </c>
      <c r="ABN130" s="548" t="str">
        <f t="shared" si="726"/>
        <v>-</v>
      </c>
      <c r="ABO130" s="548" t="str">
        <f t="shared" si="726"/>
        <v>-</v>
      </c>
      <c r="ABP130" s="548" t="str">
        <f t="shared" si="726"/>
        <v>-</v>
      </c>
      <c r="ABQ130" s="548" t="str">
        <f t="shared" si="726"/>
        <v>-</v>
      </c>
      <c r="ABR130" s="548" t="str">
        <f t="shared" si="726"/>
        <v>-</v>
      </c>
      <c r="ABS130" s="548" t="str">
        <f t="shared" si="726"/>
        <v>-</v>
      </c>
      <c r="ABT130" s="548" t="str">
        <f t="shared" si="726"/>
        <v>-</v>
      </c>
      <c r="ABU130" s="548" t="str">
        <f t="shared" si="726"/>
        <v>-</v>
      </c>
      <c r="ABV130" s="548" t="str">
        <f t="shared" si="726"/>
        <v>-</v>
      </c>
      <c r="ABW130" s="548" t="str">
        <f t="shared" si="726"/>
        <v>-</v>
      </c>
      <c r="ABX130" s="548" t="str">
        <f t="shared" si="726"/>
        <v>-</v>
      </c>
      <c r="ABY130" s="548" t="str">
        <f t="shared" si="726"/>
        <v>-</v>
      </c>
      <c r="ABZ130" s="548" t="str">
        <f t="shared" si="726"/>
        <v>-</v>
      </c>
      <c r="ACA130" s="548" t="str">
        <f t="shared" si="726"/>
        <v>-</v>
      </c>
      <c r="ACB130" s="548" t="str">
        <f t="shared" si="726"/>
        <v>-</v>
      </c>
      <c r="ACC130" s="548" t="str">
        <f t="shared" si="726"/>
        <v>-</v>
      </c>
      <c r="ACD130" s="548" t="str">
        <f t="shared" si="726"/>
        <v>-</v>
      </c>
      <c r="ACE130" s="548" t="str">
        <f t="shared" si="726"/>
        <v>-</v>
      </c>
      <c r="ACF130" s="548" t="str">
        <f t="shared" si="726"/>
        <v>-</v>
      </c>
      <c r="ACG130" s="548" t="str">
        <f t="shared" si="726"/>
        <v>-</v>
      </c>
      <c r="ACH130" s="548" t="str">
        <f t="shared" si="726"/>
        <v>-</v>
      </c>
      <c r="ACI130" s="548" t="str">
        <f t="shared" si="726"/>
        <v>-</v>
      </c>
      <c r="ACJ130" s="548" t="str">
        <f t="shared" si="726"/>
        <v>-</v>
      </c>
      <c r="ACK130" s="548" t="str">
        <f t="shared" si="726"/>
        <v>-</v>
      </c>
      <c r="ACL130" s="548" t="str">
        <f t="shared" si="726"/>
        <v>-</v>
      </c>
      <c r="ACM130" s="548" t="str">
        <f t="shared" si="726"/>
        <v>-</v>
      </c>
      <c r="ACN130" s="548" t="str">
        <f t="shared" si="726"/>
        <v>-</v>
      </c>
      <c r="ACO130" s="548" t="str">
        <f t="shared" si="726"/>
        <v>-</v>
      </c>
      <c r="ACP130" s="548" t="str">
        <f t="shared" si="726"/>
        <v>-</v>
      </c>
      <c r="ACQ130" s="548" t="str">
        <f t="shared" si="726"/>
        <v>-</v>
      </c>
      <c r="ACR130" s="548" t="str">
        <f t="shared" si="726"/>
        <v>-</v>
      </c>
      <c r="ACS130" s="548" t="str">
        <f t="shared" si="726"/>
        <v>-</v>
      </c>
      <c r="ACT130" s="548" t="str">
        <f t="shared" si="726"/>
        <v>-</v>
      </c>
      <c r="ACU130" s="548" t="str">
        <f t="shared" si="726"/>
        <v>-</v>
      </c>
      <c r="ACV130" s="548" t="str">
        <f t="shared" si="726"/>
        <v>-</v>
      </c>
      <c r="ACW130" s="548" t="str">
        <f t="shared" si="726"/>
        <v>-</v>
      </c>
      <c r="ACX130" s="548" t="str">
        <f t="shared" si="726"/>
        <v>-</v>
      </c>
      <c r="ACY130" s="548" t="str">
        <f t="shared" si="726"/>
        <v>-</v>
      </c>
      <c r="ACZ130" s="548" t="str">
        <f t="shared" si="726"/>
        <v>-</v>
      </c>
      <c r="ADA130" s="548" t="str">
        <f t="shared" si="726"/>
        <v>-</v>
      </c>
      <c r="ADB130" s="548" t="str">
        <f t="shared" si="726"/>
        <v>-</v>
      </c>
      <c r="ADC130" s="548" t="str">
        <f t="shared" si="726"/>
        <v>-</v>
      </c>
      <c r="ADD130" s="548" t="str">
        <f t="shared" si="726"/>
        <v>-</v>
      </c>
      <c r="ADE130" s="548" t="str">
        <f t="shared" si="726"/>
        <v>-</v>
      </c>
      <c r="ADF130" s="548" t="str">
        <f t="shared" si="726"/>
        <v>-</v>
      </c>
      <c r="ADG130" s="548" t="str">
        <f t="shared" si="726"/>
        <v>-</v>
      </c>
      <c r="ADH130" s="548" t="str">
        <f t="shared" si="726"/>
        <v>-</v>
      </c>
      <c r="ADI130" s="548" t="str">
        <f t="shared" si="726"/>
        <v>-</v>
      </c>
      <c r="ADJ130" s="548" t="str">
        <f t="shared" si="726"/>
        <v>-</v>
      </c>
      <c r="ADK130" s="548" t="str">
        <f t="shared" si="726"/>
        <v>-</v>
      </c>
      <c r="ADL130" s="548" t="str">
        <f t="shared" si="726"/>
        <v>-</v>
      </c>
      <c r="ADM130" s="548" t="str">
        <f t="shared" si="726"/>
        <v>-</v>
      </c>
      <c r="ADN130" s="548" t="str">
        <f t="shared" si="726"/>
        <v>-</v>
      </c>
      <c r="ADO130" s="548" t="str">
        <f t="shared" si="726"/>
        <v>-</v>
      </c>
      <c r="ADP130" s="548" t="str">
        <f t="shared" si="726"/>
        <v>-</v>
      </c>
      <c r="ADQ130" s="548" t="str">
        <f t="shared" si="726"/>
        <v>-</v>
      </c>
      <c r="ADR130" s="548" t="str">
        <f t="shared" si="726"/>
        <v>-</v>
      </c>
      <c r="ADS130" s="548" t="str">
        <f t="shared" si="726"/>
        <v>-</v>
      </c>
      <c r="ADT130" s="548" t="str">
        <f t="shared" si="726"/>
        <v>-</v>
      </c>
      <c r="ADU130" s="548" t="str">
        <f t="shared" si="726"/>
        <v>-</v>
      </c>
      <c r="ADV130" s="548" t="str">
        <f t="shared" si="726"/>
        <v>-</v>
      </c>
      <c r="ADW130" s="548" t="str">
        <f t="shared" si="726"/>
        <v>-</v>
      </c>
      <c r="ADX130" s="548" t="str">
        <f t="shared" si="726"/>
        <v>-</v>
      </c>
      <c r="ADY130" s="548" t="str">
        <f t="shared" si="726"/>
        <v>-</v>
      </c>
      <c r="ADZ130" s="548" t="str">
        <f t="shared" si="726"/>
        <v>-</v>
      </c>
      <c r="AEA130" s="548" t="str">
        <f t="shared" si="726"/>
        <v>-</v>
      </c>
      <c r="AEB130" s="548" t="str">
        <f t="shared" si="726"/>
        <v>-</v>
      </c>
      <c r="AEC130" s="548" t="str">
        <f t="shared" si="726"/>
        <v>-</v>
      </c>
      <c r="AED130" s="548" t="str">
        <f t="shared" si="726"/>
        <v>-</v>
      </c>
      <c r="AEE130" s="548" t="str">
        <f t="shared" si="726"/>
        <v>-</v>
      </c>
      <c r="AEF130" s="548" t="str">
        <f t="shared" si="726"/>
        <v>-</v>
      </c>
      <c r="AEG130" s="548" t="str">
        <f t="shared" si="726"/>
        <v>-</v>
      </c>
      <c r="AEH130" s="548" t="str">
        <f t="shared" si="726"/>
        <v>-</v>
      </c>
      <c r="AEI130" s="548" t="str">
        <f t="shared" si="726"/>
        <v>-</v>
      </c>
      <c r="AEJ130" s="548" t="str">
        <f t="shared" si="726"/>
        <v>-</v>
      </c>
      <c r="AEK130" s="548" t="str">
        <f t="shared" si="726"/>
        <v>-</v>
      </c>
      <c r="AEL130" s="548" t="str">
        <f t="shared" si="726"/>
        <v>-</v>
      </c>
      <c r="AEM130" s="548" t="str">
        <f t="shared" si="726"/>
        <v>-</v>
      </c>
      <c r="AEN130" s="548">
        <f t="shared" si="726"/>
        <v>0</v>
      </c>
      <c r="AEO130" s="19">
        <v>0</v>
      </c>
    </row>
    <row r="742" spans="3:3">
      <c r="C742" t="s">
        <v>3157</v>
      </c>
    </row>
  </sheetData>
  <autoFilter ref="A13:AEO130" xr:uid="{7915A7EB-445E-4E8E-983C-F21CAA7EBF41}"/>
  <phoneticPr fontId="5" type="noConversion"/>
  <conditionalFormatting sqref="A1:XFD1">
    <cfRule type="cellIs" dxfId="25" priority="31" stopIfTrue="1" operator="equal">
      <formula>"sam"</formula>
    </cfRule>
    <cfRule type="cellIs" dxfId="24" priority="32" stopIfTrue="1" operator="equal">
      <formula>"sap"</formula>
    </cfRule>
    <cfRule type="cellIs" dxfId="23" priority="33" stopIfTrue="1" operator="equal">
      <formula>"saa"</formula>
    </cfRule>
    <cfRule type="cellIs" dxfId="22" priority="34" stopIfTrue="1" operator="equal">
      <formula>"sar"</formula>
    </cfRule>
    <cfRule type="cellIs" dxfId="21" priority="35" stopIfTrue="1" operator="equal">
      <formula>"sat"</formula>
    </cfRule>
    <cfRule type="cellIs" dxfId="20" priority="36" stopIfTrue="1" operator="equal">
      <formula>"sav"</formula>
    </cfRule>
  </conditionalFormatting>
  <conditionalFormatting sqref="E1:G1048576 G78:H83">
    <cfRule type="cellIs" dxfId="19" priority="468" stopIfTrue="1" operator="equal">
      <formula>TRUE</formula>
    </cfRule>
  </conditionalFormatting>
  <conditionalFormatting sqref="H58:H63">
    <cfRule type="cellIs" dxfId="18" priority="15" stopIfTrue="1" operator="equal">
      <formula>TRUE</formula>
    </cfRule>
  </conditionalFormatting>
  <conditionalFormatting sqref="H110:H115">
    <cfRule type="cellIs" dxfId="17" priority="1" stopIfTrue="1" operator="equal">
      <formula>TRUE</formula>
    </cfRule>
  </conditionalFormatting>
  <conditionalFormatting sqref="ZO1:ZW1048576">
    <cfRule type="cellIs" dxfId="16" priority="16" operator="equal">
      <formula>FALSE</formula>
    </cfRule>
    <cfRule type="cellIs" dxfId="15" priority="19"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95"/>
  <sheetViews>
    <sheetView workbookViewId="0">
      <pane ySplit="1" topLeftCell="A1445" activePane="bottomLeft" state="frozen"/>
      <selection pane="bottomLeft" activeCell="B1470" sqref="B1470"/>
    </sheetView>
    <sheetView workbookViewId="1">
      <pane ySplit="1" topLeftCell="A1450" activePane="bottomLeft" state="frozen"/>
      <selection activeCell="FC116" sqref="FC116"/>
      <selection pane="bottomLeft" activeCell="B1472" sqref="B1472"/>
    </sheetView>
  </sheetViews>
  <sheetFormatPr defaultRowHeight="14.5"/>
  <cols>
    <col min="1" max="1" width="20.54296875" customWidth="1"/>
    <col min="2" max="2" width="9.54296875" customWidth="1"/>
    <col min="3" max="3" width="145.1796875" customWidth="1"/>
  </cols>
  <sheetData>
    <row r="1" spans="1:3" ht="16.5" customHeight="1">
      <c r="A1" s="478" t="s">
        <v>75</v>
      </c>
      <c r="B1" s="478" t="s">
        <v>2836</v>
      </c>
      <c r="C1" s="470" t="s">
        <v>1022</v>
      </c>
    </row>
    <row r="2" spans="1:3">
      <c r="A2" s="502"/>
      <c r="B2" s="502"/>
      <c r="C2" s="470" t="s">
        <v>62</v>
      </c>
    </row>
    <row r="3" spans="1:3">
      <c r="A3" s="502"/>
      <c r="B3" s="502"/>
      <c r="C3" s="470"/>
    </row>
    <row r="4" spans="1:3">
      <c r="A4" s="502"/>
      <c r="B4" s="502"/>
      <c r="C4" s="470" t="s">
        <v>67</v>
      </c>
    </row>
    <row r="5" spans="1:3">
      <c r="A5" s="502"/>
      <c r="B5" s="502"/>
      <c r="C5" s="470"/>
    </row>
    <row r="6" spans="1:3">
      <c r="A6" s="502"/>
      <c r="B6" s="502"/>
      <c r="C6" s="470" t="s">
        <v>68</v>
      </c>
    </row>
    <row r="7" spans="1:3">
      <c r="A7" s="502"/>
      <c r="B7" s="502"/>
      <c r="C7" s="470" t="s">
        <v>73</v>
      </c>
    </row>
    <row r="8" spans="1:3">
      <c r="A8" s="502"/>
      <c r="B8" s="502"/>
      <c r="C8" s="470" t="s">
        <v>71</v>
      </c>
    </row>
    <row r="9" spans="1:3">
      <c r="A9" s="502"/>
      <c r="B9" s="502"/>
      <c r="C9" s="470" t="s">
        <v>72</v>
      </c>
    </row>
    <row r="10" spans="1:3">
      <c r="A10" s="503"/>
      <c r="B10" s="503"/>
      <c r="C10" s="470" t="s">
        <v>74</v>
      </c>
    </row>
    <row r="11" spans="1:3">
      <c r="A11" s="503"/>
      <c r="B11" s="503"/>
      <c r="C11" s="470" t="s">
        <v>76</v>
      </c>
    </row>
    <row r="12" spans="1:3">
      <c r="A12" s="503"/>
      <c r="B12" s="503"/>
      <c r="C12" s="470" t="s">
        <v>77</v>
      </c>
    </row>
    <row r="13" spans="1:3">
      <c r="A13" s="503"/>
      <c r="B13" s="503"/>
      <c r="C13" s="470" t="s">
        <v>78</v>
      </c>
    </row>
    <row r="14" spans="1:3">
      <c r="A14" s="503"/>
      <c r="B14" s="503"/>
      <c r="C14" s="470" t="s">
        <v>79</v>
      </c>
    </row>
    <row r="15" spans="1:3">
      <c r="A15" s="503"/>
      <c r="B15" s="503"/>
      <c r="C15" s="470" t="s">
        <v>80</v>
      </c>
    </row>
    <row r="16" spans="1:3">
      <c r="A16" s="503"/>
      <c r="B16" s="503"/>
      <c r="C16" s="470" t="s">
        <v>81</v>
      </c>
    </row>
    <row r="17" spans="1:3">
      <c r="A17" s="503"/>
      <c r="B17" s="503"/>
      <c r="C17" s="470" t="s">
        <v>82</v>
      </c>
    </row>
    <row r="18" spans="1:3">
      <c r="A18" s="503"/>
      <c r="B18" s="503"/>
      <c r="C18" s="470" t="s">
        <v>83</v>
      </c>
    </row>
    <row r="19" spans="1:3">
      <c r="A19" s="503"/>
      <c r="B19" s="503"/>
      <c r="C19" s="470" t="s">
        <v>84</v>
      </c>
    </row>
    <row r="20" spans="1:3">
      <c r="A20" s="503"/>
      <c r="B20" s="503"/>
      <c r="C20" s="470" t="s">
        <v>89</v>
      </c>
    </row>
    <row r="21" spans="1:3">
      <c r="A21" s="503"/>
      <c r="B21" s="503"/>
      <c r="C21" s="471" t="s">
        <v>85</v>
      </c>
    </row>
    <row r="22" spans="1:3">
      <c r="A22" s="503"/>
      <c r="B22" s="503"/>
      <c r="C22" s="470" t="s">
        <v>87</v>
      </c>
    </row>
    <row r="23" spans="1:3">
      <c r="A23" s="503"/>
      <c r="B23" s="503"/>
      <c r="C23" s="470" t="s">
        <v>88</v>
      </c>
    </row>
    <row r="24" spans="1:3">
      <c r="A24" s="503"/>
      <c r="B24" s="503"/>
      <c r="C24" s="470" t="s">
        <v>90</v>
      </c>
    </row>
    <row r="25" spans="1:3">
      <c r="A25" s="503"/>
      <c r="B25" s="503"/>
      <c r="C25" s="470" t="s">
        <v>91</v>
      </c>
    </row>
    <row r="26" spans="1:3">
      <c r="A26" s="503"/>
      <c r="B26" s="503"/>
      <c r="C26" s="470" t="s">
        <v>92</v>
      </c>
    </row>
    <row r="27" spans="1:3">
      <c r="A27" s="503"/>
      <c r="B27" s="503"/>
      <c r="C27" s="470" t="s">
        <v>94</v>
      </c>
    </row>
    <row r="28" spans="1:3">
      <c r="A28" s="503"/>
      <c r="B28" s="503"/>
      <c r="C28" s="470" t="s">
        <v>93</v>
      </c>
    </row>
    <row r="29" spans="1:3">
      <c r="A29" s="503"/>
      <c r="B29" s="503"/>
      <c r="C29" s="470" t="s">
        <v>96</v>
      </c>
    </row>
    <row r="30" spans="1:3">
      <c r="A30" s="503"/>
      <c r="B30" s="503"/>
      <c r="C30" s="470" t="s">
        <v>95</v>
      </c>
    </row>
    <row r="31" spans="1:3">
      <c r="A31" s="503"/>
      <c r="B31" s="503"/>
      <c r="C31" s="470" t="s">
        <v>97</v>
      </c>
    </row>
    <row r="32" spans="1:3">
      <c r="A32" s="503"/>
      <c r="B32" s="503"/>
      <c r="C32" s="470" t="s">
        <v>98</v>
      </c>
    </row>
    <row r="33" spans="1:3">
      <c r="A33" s="503"/>
      <c r="B33" s="503"/>
      <c r="C33" s="470" t="s">
        <v>99</v>
      </c>
    </row>
    <row r="34" spans="1:3">
      <c r="A34" s="503"/>
      <c r="B34" s="503"/>
      <c r="C34" s="470" t="s">
        <v>100</v>
      </c>
    </row>
    <row r="35" spans="1:3">
      <c r="A35" s="503"/>
      <c r="B35" s="503"/>
      <c r="C35" s="470" t="s">
        <v>102</v>
      </c>
    </row>
    <row r="36" spans="1:3">
      <c r="A36" s="502"/>
      <c r="B36" s="502"/>
      <c r="C36" s="470" t="s">
        <v>103</v>
      </c>
    </row>
    <row r="37" spans="1:3">
      <c r="A37" s="503"/>
      <c r="B37" s="503"/>
      <c r="C37" s="470" t="s">
        <v>104</v>
      </c>
    </row>
    <row r="38" spans="1:3">
      <c r="A38" s="503"/>
      <c r="B38" s="503"/>
      <c r="C38" s="470" t="s">
        <v>105</v>
      </c>
    </row>
    <row r="39" spans="1:3">
      <c r="A39" s="503"/>
      <c r="B39" s="503"/>
      <c r="C39" s="470" t="s">
        <v>111</v>
      </c>
    </row>
    <row r="40" spans="1:3">
      <c r="A40" s="503"/>
      <c r="B40" s="503"/>
      <c r="C40" s="470" t="s">
        <v>106</v>
      </c>
    </row>
    <row r="41" spans="1:3">
      <c r="A41" s="503"/>
      <c r="B41" s="503"/>
      <c r="C41" s="470" t="s">
        <v>110</v>
      </c>
    </row>
    <row r="42" spans="1:3">
      <c r="A42" s="503"/>
      <c r="B42" s="503"/>
      <c r="C42" s="470" t="s">
        <v>107</v>
      </c>
    </row>
    <row r="43" spans="1:3">
      <c r="A43" s="503"/>
      <c r="B43" s="503"/>
      <c r="C43" s="470" t="s">
        <v>109</v>
      </c>
    </row>
    <row r="44" spans="1:3">
      <c r="A44" s="503"/>
      <c r="B44" s="503"/>
      <c r="C44" s="470" t="s">
        <v>112</v>
      </c>
    </row>
    <row r="45" spans="1:3">
      <c r="A45" s="503"/>
      <c r="B45" s="503"/>
      <c r="C45" s="470" t="s">
        <v>113</v>
      </c>
    </row>
    <row r="46" spans="1:3">
      <c r="A46" s="503"/>
      <c r="B46" s="503"/>
      <c r="C46" s="470" t="s">
        <v>114</v>
      </c>
    </row>
    <row r="47" spans="1:3">
      <c r="A47" s="503"/>
      <c r="B47" s="503"/>
      <c r="C47" s="470" t="s">
        <v>115</v>
      </c>
    </row>
    <row r="48" spans="1:3">
      <c r="A48" s="503"/>
      <c r="B48" s="503"/>
      <c r="C48" s="470" t="s">
        <v>116</v>
      </c>
    </row>
    <row r="49" spans="1:3">
      <c r="A49" s="503"/>
      <c r="B49" s="503"/>
      <c r="C49" s="470" t="s">
        <v>117</v>
      </c>
    </row>
    <row r="50" spans="1:3">
      <c r="A50" s="503"/>
      <c r="B50" s="503"/>
      <c r="C50" s="470" t="s">
        <v>118</v>
      </c>
    </row>
    <row r="51" spans="1:3">
      <c r="A51" s="503"/>
      <c r="B51" s="503"/>
      <c r="C51" s="472" t="s">
        <v>119</v>
      </c>
    </row>
    <row r="52" spans="1:3">
      <c r="A52" s="503"/>
      <c r="B52" s="503"/>
      <c r="C52" s="470" t="s">
        <v>120</v>
      </c>
    </row>
    <row r="53" spans="1:3">
      <c r="A53" s="503"/>
      <c r="B53" s="503"/>
      <c r="C53" s="470" t="s">
        <v>121</v>
      </c>
    </row>
    <row r="54" spans="1:3">
      <c r="A54" s="503"/>
      <c r="B54" s="503"/>
      <c r="C54" s="470" t="s">
        <v>122</v>
      </c>
    </row>
    <row r="55" spans="1:3">
      <c r="A55" s="503"/>
      <c r="B55" s="503"/>
      <c r="C55" s="470" t="s">
        <v>123</v>
      </c>
    </row>
    <row r="56" spans="1:3" ht="29">
      <c r="A56" s="503"/>
      <c r="B56" s="503"/>
      <c r="C56" s="473" t="s">
        <v>124</v>
      </c>
    </row>
    <row r="57" spans="1:3">
      <c r="A57" s="503"/>
      <c r="B57" s="503"/>
      <c r="C57" s="473" t="s">
        <v>127</v>
      </c>
    </row>
    <row r="58" spans="1:3">
      <c r="A58" s="503"/>
      <c r="B58" s="503"/>
      <c r="C58" s="470" t="s">
        <v>128</v>
      </c>
    </row>
    <row r="59" spans="1:3">
      <c r="A59" s="503"/>
      <c r="B59" s="503"/>
      <c r="C59" s="470" t="s">
        <v>129</v>
      </c>
    </row>
    <row r="60" spans="1:3">
      <c r="A60" s="503"/>
      <c r="B60" s="503"/>
      <c r="C60" s="470" t="s">
        <v>130</v>
      </c>
    </row>
    <row r="61" spans="1:3">
      <c r="A61" s="503"/>
      <c r="B61" s="503"/>
      <c r="C61" s="470" t="s">
        <v>131</v>
      </c>
    </row>
    <row r="62" spans="1:3">
      <c r="A62" s="503"/>
      <c r="B62" s="503"/>
      <c r="C62" s="470" t="s">
        <v>132</v>
      </c>
    </row>
    <row r="63" spans="1:3">
      <c r="A63" s="503"/>
      <c r="B63" s="503"/>
      <c r="C63" s="470" t="s">
        <v>133</v>
      </c>
    </row>
    <row r="64" spans="1:3">
      <c r="A64" s="503"/>
      <c r="B64" s="503"/>
      <c r="C64" s="470" t="s">
        <v>134</v>
      </c>
    </row>
    <row r="65" spans="1:3">
      <c r="A65" s="503"/>
      <c r="B65" s="503"/>
      <c r="C65" s="472" t="s">
        <v>135</v>
      </c>
    </row>
    <row r="66" spans="1:3">
      <c r="A66" s="503">
        <v>44295.333333333336</v>
      </c>
      <c r="B66" s="503"/>
      <c r="C66" s="473" t="s">
        <v>136</v>
      </c>
    </row>
    <row r="67" spans="1:3">
      <c r="A67" s="503"/>
      <c r="B67" s="503"/>
      <c r="C67" s="470" t="s">
        <v>137</v>
      </c>
    </row>
    <row r="68" spans="1:3">
      <c r="A68" s="503"/>
      <c r="B68" s="503"/>
      <c r="C68" s="470" t="s">
        <v>138</v>
      </c>
    </row>
    <row r="69" spans="1:3">
      <c r="A69" s="503"/>
      <c r="B69" s="503"/>
      <c r="C69" s="470" t="s">
        <v>139</v>
      </c>
    </row>
    <row r="70" spans="1:3">
      <c r="A70" s="503">
        <v>44295.45416666667</v>
      </c>
      <c r="B70" s="503"/>
      <c r="C70" s="473" t="s">
        <v>136</v>
      </c>
    </row>
    <row r="71" spans="1:3">
      <c r="A71" s="503"/>
      <c r="B71" s="503"/>
      <c r="C71" s="473" t="s">
        <v>140</v>
      </c>
    </row>
    <row r="72" spans="1:3">
      <c r="A72" s="503"/>
      <c r="B72" s="503"/>
      <c r="C72" s="470" t="s">
        <v>141</v>
      </c>
    </row>
    <row r="73" spans="1:3">
      <c r="A73" s="503"/>
      <c r="B73" s="503"/>
      <c r="C73" s="470" t="s">
        <v>142</v>
      </c>
    </row>
    <row r="74" spans="1:3">
      <c r="A74" s="503"/>
      <c r="B74" s="503"/>
      <c r="C74" s="473" t="s">
        <v>143</v>
      </c>
    </row>
    <row r="75" spans="1:3">
      <c r="A75" s="503">
        <v>44297.355856249997</v>
      </c>
      <c r="B75" s="503"/>
      <c r="C75" s="470" t="s">
        <v>144</v>
      </c>
    </row>
    <row r="76" spans="1:3">
      <c r="A76" s="503"/>
      <c r="B76" s="503"/>
      <c r="C76" s="470" t="s">
        <v>145</v>
      </c>
    </row>
    <row r="77" spans="1:3">
      <c r="A77" s="503"/>
      <c r="B77" s="503"/>
      <c r="C77" s="470" t="s">
        <v>146</v>
      </c>
    </row>
    <row r="78" spans="1:3">
      <c r="A78" s="503"/>
      <c r="B78" s="503"/>
      <c r="C78" s="470" t="s">
        <v>148</v>
      </c>
    </row>
    <row r="79" spans="1:3">
      <c r="A79" s="503"/>
      <c r="B79" s="503"/>
      <c r="C79" s="470" t="s">
        <v>147</v>
      </c>
    </row>
    <row r="80" spans="1:3">
      <c r="A80" s="503"/>
      <c r="B80" s="503"/>
      <c r="C80" s="470" t="s">
        <v>149</v>
      </c>
    </row>
    <row r="81" spans="1:3">
      <c r="A81" s="503">
        <v>44297.8298399306</v>
      </c>
      <c r="B81" s="503"/>
      <c r="C81" s="470" t="s">
        <v>150</v>
      </c>
    </row>
    <row r="82" spans="1:3">
      <c r="A82" s="503"/>
      <c r="B82" s="503"/>
      <c r="C82" s="470" t="s">
        <v>151</v>
      </c>
    </row>
    <row r="83" spans="1:3">
      <c r="A83" s="503"/>
      <c r="B83" s="503"/>
      <c r="C83" s="470" t="s">
        <v>152</v>
      </c>
    </row>
    <row r="84" spans="1:3">
      <c r="A84" s="503"/>
      <c r="B84" s="503"/>
      <c r="C84" s="470" t="s">
        <v>153</v>
      </c>
    </row>
    <row r="85" spans="1:3">
      <c r="A85" s="503"/>
      <c r="B85" s="503"/>
      <c r="C85" s="470" t="s">
        <v>154</v>
      </c>
    </row>
    <row r="86" spans="1:3">
      <c r="A86" s="503"/>
      <c r="B86" s="503"/>
      <c r="C86" s="470" t="s">
        <v>155</v>
      </c>
    </row>
    <row r="87" spans="1:3">
      <c r="A87" s="503"/>
      <c r="B87" s="503"/>
      <c r="C87" s="470" t="s">
        <v>156</v>
      </c>
    </row>
    <row r="88" spans="1:3">
      <c r="A88" s="503"/>
      <c r="B88" s="503"/>
      <c r="C88" s="470" t="s">
        <v>157</v>
      </c>
    </row>
    <row r="89" spans="1:3">
      <c r="A89" s="503"/>
      <c r="B89" s="503"/>
      <c r="C89" s="470" t="s">
        <v>158</v>
      </c>
    </row>
    <row r="90" spans="1:3">
      <c r="A90" s="503">
        <v>44299.579150810197</v>
      </c>
      <c r="B90" s="503"/>
      <c r="C90" s="470" t="s">
        <v>160</v>
      </c>
    </row>
    <row r="91" spans="1:3">
      <c r="A91" s="503"/>
      <c r="B91" s="503"/>
      <c r="C91" s="470" t="s">
        <v>161</v>
      </c>
    </row>
    <row r="92" spans="1:3">
      <c r="A92" s="503">
        <v>44299.694020486102</v>
      </c>
      <c r="B92" s="503"/>
      <c r="C92" s="470" t="s">
        <v>162</v>
      </c>
    </row>
    <row r="93" spans="1:3">
      <c r="A93" s="503"/>
      <c r="B93" s="503"/>
      <c r="C93" s="470" t="s">
        <v>163</v>
      </c>
    </row>
    <row r="94" spans="1:3">
      <c r="A94" s="503"/>
      <c r="B94" s="503"/>
      <c r="C94" s="470" t="s">
        <v>164</v>
      </c>
    </row>
    <row r="95" spans="1:3">
      <c r="A95" s="503"/>
      <c r="B95" s="503"/>
      <c r="C95" s="470" t="s">
        <v>165</v>
      </c>
    </row>
    <row r="96" spans="1:3">
      <c r="A96" s="503"/>
      <c r="B96" s="503"/>
      <c r="C96" s="470" t="s">
        <v>166</v>
      </c>
    </row>
    <row r="97" spans="1:3">
      <c r="A97" s="503">
        <v>44300.588789467598</v>
      </c>
      <c r="B97" s="503"/>
      <c r="C97" s="470" t="s">
        <v>167</v>
      </c>
    </row>
    <row r="98" spans="1:3">
      <c r="A98" s="503"/>
      <c r="B98" s="503"/>
      <c r="C98" s="470" t="s">
        <v>169</v>
      </c>
    </row>
    <row r="99" spans="1:3">
      <c r="A99" s="503"/>
      <c r="B99" s="503"/>
      <c r="C99" s="470" t="s">
        <v>170</v>
      </c>
    </row>
    <row r="100" spans="1:3">
      <c r="A100" s="503"/>
      <c r="B100" s="503"/>
      <c r="C100" s="470" t="s">
        <v>168</v>
      </c>
    </row>
    <row r="101" spans="1:3" ht="29">
      <c r="A101" s="503"/>
      <c r="B101" s="503"/>
      <c r="C101" s="470" t="s">
        <v>171</v>
      </c>
    </row>
    <row r="102" spans="1:3">
      <c r="A102" s="503"/>
      <c r="B102" s="503"/>
      <c r="C102" s="470" t="s">
        <v>172</v>
      </c>
    </row>
    <row r="103" spans="1:3">
      <c r="A103" s="503"/>
      <c r="B103" s="503"/>
      <c r="C103" s="470" t="s">
        <v>173</v>
      </c>
    </row>
    <row r="104" spans="1:3">
      <c r="A104" s="503"/>
      <c r="B104" s="503"/>
      <c r="C104" s="470" t="s">
        <v>175</v>
      </c>
    </row>
    <row r="105" spans="1:3">
      <c r="A105" s="503">
        <v>44302.4714969907</v>
      </c>
      <c r="B105" s="503"/>
      <c r="C105" s="470" t="s">
        <v>176</v>
      </c>
    </row>
    <row r="106" spans="1:3">
      <c r="A106" s="503"/>
      <c r="B106" s="503"/>
      <c r="C106" s="470" t="s">
        <v>177</v>
      </c>
    </row>
    <row r="107" spans="1:3">
      <c r="A107" s="503"/>
      <c r="B107" s="503"/>
      <c r="C107" s="470" t="s">
        <v>178</v>
      </c>
    </row>
    <row r="108" spans="1:3">
      <c r="A108" s="503"/>
      <c r="B108" s="503"/>
      <c r="C108" s="470" t="s">
        <v>179</v>
      </c>
    </row>
    <row r="109" spans="1:3">
      <c r="A109" s="503"/>
      <c r="B109" s="503"/>
      <c r="C109" s="470" t="s">
        <v>181</v>
      </c>
    </row>
    <row r="110" spans="1:3">
      <c r="A110" s="503"/>
      <c r="B110" s="503"/>
      <c r="C110" s="470" t="s">
        <v>182</v>
      </c>
    </row>
    <row r="111" spans="1:3">
      <c r="A111" s="503">
        <v>44303</v>
      </c>
      <c r="B111" s="503"/>
      <c r="C111" s="470" t="s">
        <v>183</v>
      </c>
    </row>
    <row r="112" spans="1:3">
      <c r="A112" s="503"/>
      <c r="B112" s="503"/>
      <c r="C112" s="470" t="s">
        <v>185</v>
      </c>
    </row>
    <row r="113" spans="1:3">
      <c r="A113" s="503"/>
      <c r="B113" s="503"/>
      <c r="C113" s="470" t="s">
        <v>186</v>
      </c>
    </row>
    <row r="114" spans="1:3">
      <c r="A114" s="503">
        <v>44304.534314583303</v>
      </c>
      <c r="B114" s="503"/>
      <c r="C114" s="470" t="s">
        <v>187</v>
      </c>
    </row>
    <row r="115" spans="1:3">
      <c r="A115" s="503"/>
      <c r="B115" s="503"/>
      <c r="C115" s="470" t="s">
        <v>190</v>
      </c>
    </row>
    <row r="116" spans="1:3">
      <c r="A116" s="503"/>
      <c r="B116" s="503"/>
      <c r="C116" s="470" t="s">
        <v>191</v>
      </c>
    </row>
    <row r="117" spans="1:3">
      <c r="A117" s="503"/>
      <c r="B117" s="503"/>
      <c r="C117" s="470" t="s">
        <v>192</v>
      </c>
    </row>
    <row r="118" spans="1:3">
      <c r="A118" s="503"/>
      <c r="B118" s="503"/>
      <c r="C118" s="470" t="s">
        <v>193</v>
      </c>
    </row>
    <row r="119" spans="1:3">
      <c r="A119" s="503"/>
      <c r="B119" s="503"/>
      <c r="C119" s="470" t="s">
        <v>194</v>
      </c>
    </row>
    <row r="120" spans="1:3">
      <c r="A120" s="503">
        <v>44305.451966898101</v>
      </c>
      <c r="B120" s="503"/>
      <c r="C120" s="470" t="s">
        <v>195</v>
      </c>
    </row>
    <row r="121" spans="1:3">
      <c r="A121" s="503"/>
      <c r="B121" s="503"/>
      <c r="C121" s="470" t="s">
        <v>196</v>
      </c>
    </row>
    <row r="122" spans="1:3">
      <c r="A122" s="503"/>
      <c r="B122" s="503"/>
      <c r="C122" s="470" t="s">
        <v>202</v>
      </c>
    </row>
    <row r="123" spans="1:3">
      <c r="A123" s="503"/>
      <c r="B123" s="503"/>
      <c r="C123" s="470" t="s">
        <v>200</v>
      </c>
    </row>
    <row r="124" spans="1:3">
      <c r="A124" s="503"/>
      <c r="B124" s="503"/>
      <c r="C124" s="470" t="s">
        <v>201</v>
      </c>
    </row>
    <row r="125" spans="1:3">
      <c r="A125" s="503"/>
      <c r="B125" s="503"/>
      <c r="C125" s="470" t="s">
        <v>203</v>
      </c>
    </row>
    <row r="126" spans="1:3">
      <c r="A126" s="503"/>
      <c r="B126" s="503"/>
      <c r="C126" s="470" t="s">
        <v>204</v>
      </c>
    </row>
    <row r="127" spans="1:3">
      <c r="A127" s="503"/>
      <c r="B127" s="503"/>
      <c r="C127" s="470" t="s">
        <v>205</v>
      </c>
    </row>
    <row r="128" spans="1:3">
      <c r="A128" s="503"/>
      <c r="B128" s="503"/>
      <c r="C128" s="470" t="s">
        <v>206</v>
      </c>
    </row>
    <row r="129" spans="1:3">
      <c r="A129" s="503"/>
      <c r="B129" s="503"/>
      <c r="C129" s="470" t="s">
        <v>207</v>
      </c>
    </row>
    <row r="130" spans="1:3">
      <c r="A130" s="503">
        <v>44306.324938425903</v>
      </c>
      <c r="B130" s="503"/>
      <c r="C130" s="470" t="s">
        <v>208</v>
      </c>
    </row>
    <row r="131" spans="1:3">
      <c r="A131" s="503"/>
      <c r="B131" s="503"/>
      <c r="C131" s="470" t="s">
        <v>209</v>
      </c>
    </row>
    <row r="132" spans="1:3">
      <c r="A132" s="503"/>
      <c r="B132" s="503"/>
      <c r="C132" s="470" t="s">
        <v>210</v>
      </c>
    </row>
    <row r="133" spans="1:3">
      <c r="A133" s="503"/>
      <c r="B133" s="503"/>
      <c r="C133" s="470" t="s">
        <v>211</v>
      </c>
    </row>
    <row r="134" spans="1:3">
      <c r="A134" s="503"/>
      <c r="B134" s="503"/>
      <c r="C134" s="470" t="s">
        <v>212</v>
      </c>
    </row>
    <row r="135" spans="1:3">
      <c r="A135" s="503"/>
      <c r="B135" s="503"/>
      <c r="C135" s="470" t="s">
        <v>213</v>
      </c>
    </row>
    <row r="136" spans="1:3">
      <c r="A136" s="503"/>
      <c r="B136" s="503"/>
      <c r="C136" s="470" t="s">
        <v>214</v>
      </c>
    </row>
    <row r="137" spans="1:3">
      <c r="A137" s="503"/>
      <c r="B137" s="503"/>
      <c r="C137" s="470" t="s">
        <v>215</v>
      </c>
    </row>
    <row r="138" spans="1:3">
      <c r="A138" s="503"/>
      <c r="B138" s="503"/>
      <c r="C138" s="470" t="s">
        <v>216</v>
      </c>
    </row>
    <row r="139" spans="1:3">
      <c r="A139" s="503">
        <v>44307.766821643498</v>
      </c>
      <c r="B139" s="503"/>
      <c r="C139" s="470" t="s">
        <v>217</v>
      </c>
    </row>
    <row r="140" spans="1:3">
      <c r="A140" s="503">
        <v>44307.8445818287</v>
      </c>
      <c r="B140" s="503"/>
      <c r="C140" s="470" t="s">
        <v>218</v>
      </c>
    </row>
    <row r="141" spans="1:3">
      <c r="A141" s="503">
        <v>44308.488527314803</v>
      </c>
      <c r="B141" s="503"/>
      <c r="C141" s="470" t="s">
        <v>219</v>
      </c>
    </row>
    <row r="142" spans="1:3">
      <c r="A142" s="503"/>
      <c r="B142" s="503"/>
      <c r="C142" s="470" t="s">
        <v>220</v>
      </c>
    </row>
    <row r="143" spans="1:3">
      <c r="A143" s="503"/>
      <c r="B143" s="503"/>
      <c r="C143" s="470" t="s">
        <v>228</v>
      </c>
    </row>
    <row r="144" spans="1:3">
      <c r="A144" s="503">
        <v>44314.278955902802</v>
      </c>
      <c r="B144" s="503"/>
      <c r="C144" s="470" t="s">
        <v>229</v>
      </c>
    </row>
    <row r="145" spans="1:3">
      <c r="A145" s="503"/>
      <c r="B145" s="503"/>
      <c r="C145" s="470" t="s">
        <v>231</v>
      </c>
    </row>
    <row r="146" spans="1:3">
      <c r="A146" s="503"/>
      <c r="B146" s="503"/>
      <c r="C146" s="470" t="s">
        <v>233</v>
      </c>
    </row>
    <row r="147" spans="1:3">
      <c r="A147" s="503">
        <v>44315.688820486102</v>
      </c>
      <c r="B147" s="503"/>
      <c r="C147" s="470" t="s">
        <v>238</v>
      </c>
    </row>
    <row r="148" spans="1:3">
      <c r="A148" s="503"/>
      <c r="B148" s="503"/>
      <c r="C148" s="470" t="s">
        <v>235</v>
      </c>
    </row>
    <row r="149" spans="1:3">
      <c r="A149" s="503"/>
      <c r="B149" s="503"/>
      <c r="C149" s="470" t="s">
        <v>236</v>
      </c>
    </row>
    <row r="150" spans="1:3">
      <c r="A150" s="503"/>
      <c r="B150" s="503"/>
      <c r="C150" s="470" t="s">
        <v>237</v>
      </c>
    </row>
    <row r="151" spans="1:3">
      <c r="A151" s="503"/>
      <c r="B151" s="503"/>
      <c r="C151" s="470" t="s">
        <v>239</v>
      </c>
    </row>
    <row r="152" spans="1:3">
      <c r="A152" s="503">
        <v>44315.8158616898</v>
      </c>
      <c r="B152" s="503"/>
      <c r="C152" s="470" t="s">
        <v>240</v>
      </c>
    </row>
    <row r="153" spans="1:3">
      <c r="A153" s="503"/>
      <c r="B153" s="503"/>
      <c r="C153" s="470" t="s">
        <v>241</v>
      </c>
    </row>
    <row r="154" spans="1:3">
      <c r="A154" s="503"/>
      <c r="B154" s="503"/>
      <c r="C154" s="470" t="s">
        <v>242</v>
      </c>
    </row>
    <row r="155" spans="1:3">
      <c r="A155" s="503"/>
      <c r="B155" s="503"/>
      <c r="C155" s="470" t="s">
        <v>243</v>
      </c>
    </row>
    <row r="156" spans="1:3">
      <c r="A156" s="503"/>
      <c r="B156" s="503"/>
      <c r="C156" s="470" t="s">
        <v>244</v>
      </c>
    </row>
    <row r="157" spans="1:3">
      <c r="A157" s="503"/>
      <c r="B157" s="503"/>
      <c r="C157" s="470" t="s">
        <v>245</v>
      </c>
    </row>
    <row r="158" spans="1:3">
      <c r="A158" s="503">
        <v>44316.651822337997</v>
      </c>
      <c r="B158" s="503"/>
      <c r="C158" s="470" t="s">
        <v>246</v>
      </c>
    </row>
    <row r="159" spans="1:3">
      <c r="A159" s="503"/>
      <c r="B159" s="503"/>
      <c r="C159" s="470" t="s">
        <v>248</v>
      </c>
    </row>
    <row r="160" spans="1:3">
      <c r="A160" s="503"/>
      <c r="B160" s="503"/>
      <c r="C160" s="470" t="s">
        <v>247</v>
      </c>
    </row>
    <row r="161" spans="1:3" ht="29">
      <c r="A161" s="503"/>
      <c r="B161" s="503"/>
      <c r="C161" s="470" t="s">
        <v>249</v>
      </c>
    </row>
    <row r="162" spans="1:3">
      <c r="A162" s="503"/>
      <c r="B162" s="503"/>
      <c r="C162" s="470" t="s">
        <v>250</v>
      </c>
    </row>
    <row r="163" spans="1:3">
      <c r="A163" s="503"/>
      <c r="B163" s="503"/>
      <c r="C163" s="470" t="s">
        <v>251</v>
      </c>
    </row>
    <row r="164" spans="1:3">
      <c r="A164" s="503"/>
      <c r="B164" s="503"/>
      <c r="C164" s="470" t="s">
        <v>252</v>
      </c>
    </row>
    <row r="165" spans="1:3">
      <c r="A165" s="503"/>
      <c r="B165" s="503"/>
      <c r="C165" s="470" t="s">
        <v>254</v>
      </c>
    </row>
    <row r="166" spans="1:3">
      <c r="A166" s="503"/>
      <c r="B166" s="503"/>
      <c r="C166" s="470" t="s">
        <v>255</v>
      </c>
    </row>
    <row r="167" spans="1:3">
      <c r="A167" s="503">
        <v>44318.795286805602</v>
      </c>
      <c r="B167" s="503"/>
      <c r="C167" s="470" t="s">
        <v>266</v>
      </c>
    </row>
    <row r="168" spans="1:3">
      <c r="A168" s="503"/>
      <c r="B168" s="503"/>
      <c r="C168" s="470" t="s">
        <v>265</v>
      </c>
    </row>
    <row r="169" spans="1:3">
      <c r="A169" s="503">
        <v>44319.416666666664</v>
      </c>
      <c r="B169" s="503"/>
      <c r="C169" s="470" t="s">
        <v>267</v>
      </c>
    </row>
    <row r="170" spans="1:3">
      <c r="A170" s="503"/>
      <c r="B170" s="503"/>
      <c r="C170" s="470" t="s">
        <v>269</v>
      </c>
    </row>
    <row r="171" spans="1:3">
      <c r="A171" s="503">
        <v>44320.589794328705</v>
      </c>
      <c r="B171" s="503"/>
      <c r="C171" s="470" t="s">
        <v>270</v>
      </c>
    </row>
    <row r="172" spans="1:3">
      <c r="A172" s="503"/>
      <c r="B172" s="503"/>
      <c r="C172" s="470" t="s">
        <v>275</v>
      </c>
    </row>
    <row r="173" spans="1:3">
      <c r="A173" s="503">
        <v>44321</v>
      </c>
      <c r="B173" s="503"/>
      <c r="C173" s="470" t="s">
        <v>276</v>
      </c>
    </row>
    <row r="174" spans="1:3">
      <c r="A174" s="503"/>
      <c r="B174" s="503"/>
      <c r="C174" s="470" t="s">
        <v>277</v>
      </c>
    </row>
    <row r="175" spans="1:3">
      <c r="A175" s="503"/>
      <c r="B175" s="503"/>
      <c r="C175" s="470" t="s">
        <v>278</v>
      </c>
    </row>
    <row r="176" spans="1:3">
      <c r="A176" s="503"/>
      <c r="B176" s="503"/>
      <c r="C176" s="470" t="s">
        <v>279</v>
      </c>
    </row>
    <row r="177" spans="1:3">
      <c r="A177" s="503"/>
      <c r="B177" s="503"/>
      <c r="C177" s="470" t="s">
        <v>280</v>
      </c>
    </row>
    <row r="178" spans="1:3">
      <c r="A178" s="503"/>
      <c r="B178" s="503"/>
      <c r="C178" s="470" t="s">
        <v>281</v>
      </c>
    </row>
    <row r="179" spans="1:3">
      <c r="A179" s="503"/>
      <c r="B179" s="503"/>
      <c r="C179" s="470" t="s">
        <v>284</v>
      </c>
    </row>
    <row r="180" spans="1:3">
      <c r="A180" s="503"/>
      <c r="B180" s="503"/>
      <c r="C180" s="470" t="s">
        <v>285</v>
      </c>
    </row>
    <row r="181" spans="1:3">
      <c r="A181" s="503"/>
      <c r="B181" s="503"/>
      <c r="C181" s="470" t="s">
        <v>287</v>
      </c>
    </row>
    <row r="182" spans="1:3">
      <c r="A182" s="503"/>
      <c r="B182" s="503"/>
      <c r="C182" s="470" t="s">
        <v>288</v>
      </c>
    </row>
    <row r="183" spans="1:3">
      <c r="A183" s="503">
        <v>44322.355669791701</v>
      </c>
      <c r="B183" s="503"/>
      <c r="C183" s="470" t="s">
        <v>289</v>
      </c>
    </row>
    <row r="184" spans="1:3">
      <c r="A184" s="503"/>
      <c r="B184" s="503"/>
      <c r="C184" s="470" t="s">
        <v>291</v>
      </c>
    </row>
    <row r="185" spans="1:3">
      <c r="A185" s="503"/>
      <c r="B185" s="503"/>
      <c r="C185" s="470" t="s">
        <v>292</v>
      </c>
    </row>
    <row r="186" spans="1:3">
      <c r="A186" s="503"/>
      <c r="B186" s="503"/>
      <c r="C186" s="470" t="s">
        <v>293</v>
      </c>
    </row>
    <row r="187" spans="1:3">
      <c r="A187" s="503"/>
      <c r="B187" s="503"/>
      <c r="C187" s="470" t="s">
        <v>294</v>
      </c>
    </row>
    <row r="188" spans="1:3">
      <c r="A188" s="503">
        <v>44323.920671874999</v>
      </c>
      <c r="B188" s="503"/>
      <c r="C188" s="470" t="s">
        <v>296</v>
      </c>
    </row>
    <row r="189" spans="1:3">
      <c r="A189" s="503"/>
      <c r="B189" s="503"/>
      <c r="C189" s="470" t="s">
        <v>297</v>
      </c>
    </row>
    <row r="190" spans="1:3">
      <c r="A190" s="503"/>
      <c r="B190" s="503"/>
      <c r="C190" s="470" t="s">
        <v>298</v>
      </c>
    </row>
    <row r="191" spans="1:3">
      <c r="A191" s="503"/>
      <c r="B191" s="503"/>
      <c r="C191" s="470" t="s">
        <v>299</v>
      </c>
    </row>
    <row r="192" spans="1:3">
      <c r="A192" s="503"/>
      <c r="B192" s="503"/>
      <c r="C192" s="470" t="s">
        <v>300</v>
      </c>
    </row>
    <row r="193" spans="1:3">
      <c r="A193" s="503"/>
      <c r="B193" s="503"/>
      <c r="C193" s="470" t="s">
        <v>301</v>
      </c>
    </row>
    <row r="194" spans="1:3">
      <c r="A194" s="503"/>
      <c r="B194" s="503"/>
      <c r="C194" s="470" t="s">
        <v>302</v>
      </c>
    </row>
    <row r="195" spans="1:3">
      <c r="A195" s="503"/>
      <c r="B195" s="503"/>
      <c r="C195" s="470" t="s">
        <v>303</v>
      </c>
    </row>
    <row r="196" spans="1:3">
      <c r="A196" s="503"/>
      <c r="B196" s="503"/>
      <c r="C196" s="470" t="s">
        <v>304</v>
      </c>
    </row>
    <row r="197" spans="1:3">
      <c r="A197" s="503"/>
      <c r="B197" s="503"/>
      <c r="C197" s="470" t="s">
        <v>305</v>
      </c>
    </row>
    <row r="198" spans="1:3">
      <c r="A198" s="503">
        <v>44325.499741435196</v>
      </c>
      <c r="B198" s="503"/>
      <c r="C198" s="470" t="s">
        <v>306</v>
      </c>
    </row>
    <row r="199" spans="1:3">
      <c r="A199" s="503"/>
      <c r="B199" s="503"/>
      <c r="C199" s="470" t="s">
        <v>307</v>
      </c>
    </row>
    <row r="200" spans="1:3">
      <c r="A200" s="503"/>
      <c r="B200" s="503"/>
      <c r="C200" s="470" t="s">
        <v>308</v>
      </c>
    </row>
    <row r="201" spans="1:3">
      <c r="A201" s="503"/>
      <c r="B201" s="503"/>
      <c r="C201" s="470" t="s">
        <v>309</v>
      </c>
    </row>
    <row r="202" spans="1:3">
      <c r="A202" s="503"/>
      <c r="B202" s="503"/>
      <c r="C202" s="470" t="s">
        <v>310</v>
      </c>
    </row>
    <row r="203" spans="1:3">
      <c r="A203" s="503"/>
      <c r="B203" s="503"/>
      <c r="C203" s="470" t="s">
        <v>311</v>
      </c>
    </row>
    <row r="204" spans="1:3">
      <c r="A204" s="503"/>
      <c r="B204" s="503"/>
      <c r="C204" s="470" t="s">
        <v>312</v>
      </c>
    </row>
    <row r="205" spans="1:3">
      <c r="A205" s="503"/>
      <c r="B205" s="503"/>
      <c r="C205" s="470" t="s">
        <v>313</v>
      </c>
    </row>
    <row r="206" spans="1:3">
      <c r="A206" s="503"/>
      <c r="B206" s="503"/>
      <c r="C206" s="470" t="s">
        <v>314</v>
      </c>
    </row>
    <row r="207" spans="1:3">
      <c r="A207" s="503"/>
      <c r="B207" s="503"/>
      <c r="C207" s="470" t="s">
        <v>315</v>
      </c>
    </row>
    <row r="208" spans="1:3">
      <c r="A208" s="503"/>
      <c r="B208" s="503"/>
      <c r="C208" s="470" t="s">
        <v>316</v>
      </c>
    </row>
    <row r="209" spans="1:3">
      <c r="A209" s="503">
        <v>44326.575224768501</v>
      </c>
      <c r="B209" s="503"/>
      <c r="C209" s="470" t="s">
        <v>317</v>
      </c>
    </row>
    <row r="210" spans="1:3">
      <c r="A210" s="503"/>
      <c r="B210" s="503"/>
      <c r="C210" s="470" t="s">
        <v>318</v>
      </c>
    </row>
    <row r="211" spans="1:3">
      <c r="A211" s="503"/>
      <c r="B211" s="503"/>
      <c r="C211" s="470" t="s">
        <v>319</v>
      </c>
    </row>
    <row r="212" spans="1:3">
      <c r="A212" s="503"/>
      <c r="B212" s="503"/>
      <c r="C212" s="470" t="s">
        <v>320</v>
      </c>
    </row>
    <row r="213" spans="1:3">
      <c r="A213" s="503"/>
      <c r="B213" s="503"/>
      <c r="C213" s="470" t="s">
        <v>323</v>
      </c>
    </row>
    <row r="214" spans="1:3">
      <c r="A214" s="503">
        <v>44328.702704976902</v>
      </c>
      <c r="B214" s="503"/>
      <c r="C214" s="470" t="s">
        <v>324</v>
      </c>
    </row>
    <row r="215" spans="1:3">
      <c r="A215" s="503"/>
      <c r="B215" s="503"/>
      <c r="C215" s="470" t="s">
        <v>325</v>
      </c>
    </row>
    <row r="216" spans="1:3">
      <c r="A216" s="503"/>
      <c r="B216" s="503"/>
      <c r="C216" s="470" t="s">
        <v>326</v>
      </c>
    </row>
    <row r="217" spans="1:3">
      <c r="A217" s="503"/>
      <c r="B217" s="503"/>
      <c r="C217" s="470" t="s">
        <v>328</v>
      </c>
    </row>
    <row r="218" spans="1:3">
      <c r="A218" s="503"/>
      <c r="B218" s="503"/>
      <c r="C218" s="470" t="s">
        <v>329</v>
      </c>
    </row>
    <row r="219" spans="1:3">
      <c r="A219" s="503"/>
      <c r="B219" s="503"/>
      <c r="C219" s="470" t="s">
        <v>327</v>
      </c>
    </row>
    <row r="220" spans="1:3">
      <c r="A220" s="503"/>
      <c r="B220" s="503"/>
      <c r="C220" s="470" t="s">
        <v>331</v>
      </c>
    </row>
    <row r="221" spans="1:3">
      <c r="A221" s="503"/>
      <c r="B221" s="503"/>
      <c r="C221" s="470" t="s">
        <v>330</v>
      </c>
    </row>
    <row r="222" spans="1:3">
      <c r="A222" s="503"/>
      <c r="B222" s="503"/>
      <c r="C222" s="470" t="s">
        <v>332</v>
      </c>
    </row>
    <row r="223" spans="1:3">
      <c r="A223" s="503"/>
      <c r="B223" s="503"/>
      <c r="C223" s="470" t="s">
        <v>333</v>
      </c>
    </row>
    <row r="224" spans="1:3">
      <c r="A224" s="503">
        <v>44333.425679861102</v>
      </c>
      <c r="B224" s="503"/>
      <c r="C224" s="470" t="s">
        <v>334</v>
      </c>
    </row>
    <row r="225" spans="1:3">
      <c r="A225" s="503"/>
      <c r="B225" s="503"/>
      <c r="C225" s="470" t="s">
        <v>335</v>
      </c>
    </row>
    <row r="226" spans="1:3">
      <c r="A226" s="503"/>
      <c r="B226" s="503"/>
      <c r="C226" s="470" t="s">
        <v>339</v>
      </c>
    </row>
    <row r="227" spans="1:3">
      <c r="A227" s="503"/>
      <c r="B227" s="503"/>
      <c r="C227" s="470" t="s">
        <v>340</v>
      </c>
    </row>
    <row r="228" spans="1:3">
      <c r="A228" s="503"/>
      <c r="B228" s="503"/>
      <c r="C228" s="470" t="s">
        <v>341</v>
      </c>
    </row>
    <row r="229" spans="1:3">
      <c r="A229" s="503"/>
      <c r="B229" s="503"/>
      <c r="C229" s="470" t="s">
        <v>342</v>
      </c>
    </row>
    <row r="230" spans="1:3">
      <c r="A230" s="503"/>
      <c r="B230" s="503"/>
      <c r="C230" s="470" t="s">
        <v>344</v>
      </c>
    </row>
    <row r="231" spans="1:3">
      <c r="A231" s="503"/>
      <c r="B231" s="503"/>
      <c r="C231" s="470" t="s">
        <v>345</v>
      </c>
    </row>
    <row r="232" spans="1:3">
      <c r="A232" s="503">
        <v>44336</v>
      </c>
      <c r="B232" s="503"/>
      <c r="C232" s="470" t="s">
        <v>348</v>
      </c>
    </row>
    <row r="233" spans="1:3">
      <c r="A233" s="503"/>
      <c r="B233" s="503"/>
      <c r="C233" s="470" t="s">
        <v>349</v>
      </c>
    </row>
    <row r="234" spans="1:3">
      <c r="A234" s="503"/>
      <c r="B234" s="503"/>
      <c r="C234" s="470" t="s">
        <v>351</v>
      </c>
    </row>
    <row r="235" spans="1:3">
      <c r="A235" s="503"/>
      <c r="B235" s="503"/>
      <c r="C235" s="470" t="s">
        <v>352</v>
      </c>
    </row>
    <row r="236" spans="1:3">
      <c r="A236" s="503"/>
      <c r="B236" s="503"/>
      <c r="C236" s="470" t="s">
        <v>355</v>
      </c>
    </row>
    <row r="237" spans="1:3">
      <c r="A237" s="503"/>
      <c r="B237" s="503"/>
      <c r="C237" s="470" t="s">
        <v>357</v>
      </c>
    </row>
    <row r="238" spans="1:3">
      <c r="A238" s="503"/>
      <c r="B238" s="503"/>
      <c r="C238" s="470" t="s">
        <v>364</v>
      </c>
    </row>
    <row r="239" spans="1:3">
      <c r="A239" s="503"/>
      <c r="B239" s="503"/>
      <c r="C239" s="470" t="s">
        <v>363</v>
      </c>
    </row>
    <row r="240" spans="1:3">
      <c r="A240" s="503"/>
      <c r="B240" s="503"/>
      <c r="C240" s="470" t="s">
        <v>365</v>
      </c>
    </row>
    <row r="241" spans="1:3">
      <c r="A241" s="503"/>
      <c r="B241" s="503"/>
      <c r="C241" s="470" t="s">
        <v>369</v>
      </c>
    </row>
    <row r="242" spans="1:3">
      <c r="A242" s="503"/>
      <c r="B242" s="503"/>
      <c r="C242" s="470" t="s">
        <v>370</v>
      </c>
    </row>
    <row r="243" spans="1:3">
      <c r="A243" s="503"/>
      <c r="B243" s="503"/>
      <c r="C243" s="470" t="s">
        <v>371</v>
      </c>
    </row>
    <row r="244" spans="1:3">
      <c r="A244" s="503"/>
      <c r="B244" s="503"/>
      <c r="C244" s="470" t="s">
        <v>373</v>
      </c>
    </row>
    <row r="245" spans="1:3">
      <c r="A245" s="503">
        <v>44338.757544444401</v>
      </c>
      <c r="B245" s="503"/>
      <c r="C245" s="470" t="s">
        <v>372</v>
      </c>
    </row>
    <row r="246" spans="1:3">
      <c r="A246" s="503"/>
      <c r="B246" s="503"/>
      <c r="C246" s="470" t="s">
        <v>374</v>
      </c>
    </row>
    <row r="247" spans="1:3">
      <c r="A247" s="503">
        <v>44340.377351157404</v>
      </c>
      <c r="B247" s="503"/>
      <c r="C247" s="470" t="s">
        <v>375</v>
      </c>
    </row>
    <row r="248" spans="1:3">
      <c r="A248" s="503"/>
      <c r="B248" s="503"/>
      <c r="C248" s="470" t="s">
        <v>376</v>
      </c>
    </row>
    <row r="249" spans="1:3">
      <c r="A249" s="503"/>
      <c r="B249" s="503"/>
      <c r="C249" s="470" t="s">
        <v>379</v>
      </c>
    </row>
    <row r="250" spans="1:3">
      <c r="A250" s="503"/>
      <c r="B250" s="503"/>
      <c r="C250" s="470" t="s">
        <v>380</v>
      </c>
    </row>
    <row r="251" spans="1:3">
      <c r="A251" s="503"/>
      <c r="B251" s="503"/>
      <c r="C251" s="470" t="s">
        <v>381</v>
      </c>
    </row>
    <row r="252" spans="1:3">
      <c r="A252" s="503"/>
      <c r="B252" s="503"/>
      <c r="C252" s="470" t="s">
        <v>1667</v>
      </c>
    </row>
    <row r="253" spans="1:3">
      <c r="A253" s="503"/>
      <c r="B253" s="503"/>
      <c r="C253" s="470" t="s">
        <v>383</v>
      </c>
    </row>
    <row r="254" spans="1:3">
      <c r="A254" s="502"/>
      <c r="B254" s="502"/>
      <c r="C254" s="470" t="s">
        <v>384</v>
      </c>
    </row>
    <row r="255" spans="1:3">
      <c r="A255" s="503">
        <v>44341.368147569403</v>
      </c>
      <c r="B255" s="503"/>
      <c r="C255" s="470" t="s">
        <v>386</v>
      </c>
    </row>
    <row r="256" spans="1:3">
      <c r="A256" s="503"/>
      <c r="B256" s="503"/>
      <c r="C256" s="470" t="s">
        <v>388</v>
      </c>
    </row>
    <row r="257" spans="1:3">
      <c r="A257" s="503"/>
      <c r="B257" s="503"/>
      <c r="C257" s="470" t="s">
        <v>391</v>
      </c>
    </row>
    <row r="258" spans="1:3">
      <c r="A258" s="503"/>
      <c r="B258" s="503"/>
      <c r="C258" s="470" t="s">
        <v>394</v>
      </c>
    </row>
    <row r="259" spans="1:3">
      <c r="A259" s="503"/>
      <c r="B259" s="503"/>
      <c r="C259" s="470" t="s">
        <v>395</v>
      </c>
    </row>
    <row r="260" spans="1:3">
      <c r="A260" s="503"/>
      <c r="B260" s="503"/>
      <c r="C260" s="470" t="s">
        <v>396</v>
      </c>
    </row>
    <row r="261" spans="1:3">
      <c r="A261" s="503"/>
      <c r="B261" s="503"/>
      <c r="C261" s="470" t="s">
        <v>397</v>
      </c>
    </row>
    <row r="262" spans="1:3">
      <c r="A262" s="503"/>
      <c r="B262" s="503"/>
      <c r="C262" s="470" t="s">
        <v>398</v>
      </c>
    </row>
    <row r="263" spans="1:3">
      <c r="A263" s="503"/>
      <c r="B263" s="503"/>
      <c r="C263" s="470" t="s">
        <v>400</v>
      </c>
    </row>
    <row r="264" spans="1:3">
      <c r="A264" s="503"/>
      <c r="B264" s="503"/>
      <c r="C264" s="470" t="s">
        <v>402</v>
      </c>
    </row>
    <row r="265" spans="1:3">
      <c r="A265" s="503"/>
      <c r="B265" s="503"/>
      <c r="C265" s="470" t="s">
        <v>1687</v>
      </c>
    </row>
    <row r="266" spans="1:3">
      <c r="A266" s="503"/>
      <c r="B266" s="503"/>
      <c r="C266" s="470" t="s">
        <v>403</v>
      </c>
    </row>
    <row r="267" spans="1:3">
      <c r="A267" s="503">
        <v>44343.596566666703</v>
      </c>
      <c r="B267" s="503"/>
      <c r="C267" s="470" t="s">
        <v>404</v>
      </c>
    </row>
    <row r="268" spans="1:3">
      <c r="A268" s="503"/>
      <c r="B268" s="503"/>
      <c r="C268" s="470" t="s">
        <v>405</v>
      </c>
    </row>
    <row r="269" spans="1:3">
      <c r="A269" s="503"/>
      <c r="B269" s="503"/>
      <c r="C269" s="470" t="s">
        <v>406</v>
      </c>
    </row>
    <row r="270" spans="1:3">
      <c r="A270" s="503"/>
      <c r="B270" s="503"/>
      <c r="C270" s="470" t="s">
        <v>447</v>
      </c>
    </row>
    <row r="271" spans="1:3">
      <c r="A271" s="503"/>
      <c r="B271" s="503"/>
      <c r="C271" s="470" t="s">
        <v>448</v>
      </c>
    </row>
    <row r="272" spans="1:3">
      <c r="A272" s="503"/>
      <c r="B272" s="503"/>
      <c r="C272" s="470" t="s">
        <v>449</v>
      </c>
    </row>
    <row r="273" spans="1:3">
      <c r="A273" s="503"/>
      <c r="B273" s="503"/>
      <c r="C273" s="470" t="s">
        <v>450</v>
      </c>
    </row>
    <row r="274" spans="1:3">
      <c r="A274" s="503"/>
      <c r="B274" s="503"/>
      <c r="C274" s="470" t="s">
        <v>451</v>
      </c>
    </row>
    <row r="275" spans="1:3">
      <c r="A275" s="503"/>
      <c r="B275" s="503"/>
      <c r="C275" s="470" t="s">
        <v>453</v>
      </c>
    </row>
    <row r="276" spans="1:3">
      <c r="A276" s="503">
        <v>44352.575020601798</v>
      </c>
      <c r="B276" s="503"/>
      <c r="C276" s="470" t="s">
        <v>455</v>
      </c>
    </row>
    <row r="277" spans="1:3">
      <c r="A277" s="503"/>
      <c r="B277" s="503"/>
      <c r="C277" s="470" t="s">
        <v>454</v>
      </c>
    </row>
    <row r="278" spans="1:3">
      <c r="A278" s="503"/>
      <c r="B278" s="503"/>
      <c r="C278" s="470" t="s">
        <v>456</v>
      </c>
    </row>
    <row r="279" spans="1:3">
      <c r="A279" s="503">
        <v>44353.419314120401</v>
      </c>
      <c r="B279" s="503"/>
      <c r="C279" s="470" t="s">
        <v>457</v>
      </c>
    </row>
    <row r="280" spans="1:3">
      <c r="A280" s="503"/>
      <c r="B280" s="503"/>
      <c r="C280" s="470" t="s">
        <v>463</v>
      </c>
    </row>
    <row r="281" spans="1:3">
      <c r="A281" s="503"/>
      <c r="B281" s="503"/>
      <c r="C281" s="470" t="s">
        <v>458</v>
      </c>
    </row>
    <row r="282" spans="1:3">
      <c r="A282" s="503"/>
      <c r="B282" s="503"/>
      <c r="C282" s="470" t="s">
        <v>459</v>
      </c>
    </row>
    <row r="283" spans="1:3">
      <c r="A283" s="503"/>
      <c r="B283" s="503"/>
      <c r="C283" s="470" t="s">
        <v>460</v>
      </c>
    </row>
    <row r="284" spans="1:3">
      <c r="A284" s="503"/>
      <c r="B284" s="503"/>
      <c r="C284" s="470" t="s">
        <v>462</v>
      </c>
    </row>
    <row r="285" spans="1:3">
      <c r="A285" s="503"/>
      <c r="B285" s="503"/>
      <c r="C285" s="470" t="s">
        <v>464</v>
      </c>
    </row>
    <row r="286" spans="1:3">
      <c r="A286" s="503"/>
      <c r="B286" s="503"/>
      <c r="C286" s="470" t="s">
        <v>465</v>
      </c>
    </row>
    <row r="287" spans="1:3">
      <c r="A287" s="503"/>
      <c r="B287" s="503"/>
      <c r="C287" s="470" t="s">
        <v>466</v>
      </c>
    </row>
    <row r="288" spans="1:3">
      <c r="A288" s="503"/>
      <c r="B288" s="503"/>
      <c r="C288" s="470" t="s">
        <v>467</v>
      </c>
    </row>
    <row r="289" spans="1:3">
      <c r="A289" s="503"/>
      <c r="B289" s="503"/>
      <c r="C289" s="470" t="s">
        <v>468</v>
      </c>
    </row>
    <row r="290" spans="1:3" ht="29">
      <c r="A290" s="503"/>
      <c r="B290" s="503"/>
      <c r="C290" s="470" t="s">
        <v>469</v>
      </c>
    </row>
    <row r="291" spans="1:3">
      <c r="A291" s="503"/>
      <c r="B291" s="503"/>
      <c r="C291" s="470" t="s">
        <v>470</v>
      </c>
    </row>
    <row r="292" spans="1:3">
      <c r="A292" s="503"/>
      <c r="B292" s="503"/>
      <c r="C292" s="470" t="s">
        <v>471</v>
      </c>
    </row>
    <row r="293" spans="1:3">
      <c r="A293" s="503"/>
      <c r="B293" s="503"/>
      <c r="C293" s="470" t="s">
        <v>472</v>
      </c>
    </row>
    <row r="294" spans="1:3">
      <c r="A294" s="503"/>
      <c r="B294" s="503"/>
      <c r="C294" s="470" t="s">
        <v>474</v>
      </c>
    </row>
    <row r="295" spans="1:3">
      <c r="A295" s="503"/>
      <c r="B295" s="503"/>
      <c r="C295" s="470" t="s">
        <v>473</v>
      </c>
    </row>
    <row r="296" spans="1:3">
      <c r="A296" s="503"/>
      <c r="B296" s="503"/>
      <c r="C296" s="470" t="s">
        <v>476</v>
      </c>
    </row>
    <row r="297" spans="1:3">
      <c r="A297" s="503"/>
      <c r="B297" s="503"/>
      <c r="C297" s="470" t="s">
        <v>477</v>
      </c>
    </row>
    <row r="298" spans="1:3">
      <c r="A298" s="503"/>
      <c r="B298" s="503"/>
      <c r="C298" s="470" t="s">
        <v>481</v>
      </c>
    </row>
    <row r="299" spans="1:3">
      <c r="A299" s="503"/>
      <c r="B299" s="503"/>
      <c r="C299" s="470" t="s">
        <v>482</v>
      </c>
    </row>
    <row r="300" spans="1:3">
      <c r="A300" s="503">
        <v>44356.777344212998</v>
      </c>
      <c r="B300" s="503"/>
      <c r="C300" s="470" t="s">
        <v>483</v>
      </c>
    </row>
    <row r="301" spans="1:3">
      <c r="A301" s="503"/>
      <c r="B301" s="503"/>
      <c r="C301" s="470" t="s">
        <v>484</v>
      </c>
    </row>
    <row r="302" spans="1:3">
      <c r="A302" s="503"/>
      <c r="B302" s="503"/>
      <c r="C302" s="470" t="s">
        <v>485</v>
      </c>
    </row>
    <row r="303" spans="1:3">
      <c r="A303" s="503"/>
      <c r="B303" s="503"/>
      <c r="C303" s="470" t="s">
        <v>486</v>
      </c>
    </row>
    <row r="304" spans="1:3" ht="29">
      <c r="A304" s="503"/>
      <c r="B304" s="503"/>
      <c r="C304" s="470" t="s">
        <v>487</v>
      </c>
    </row>
    <row r="305" spans="1:3">
      <c r="A305" s="503"/>
      <c r="B305" s="503"/>
      <c r="C305" s="470" t="s">
        <v>488</v>
      </c>
    </row>
    <row r="306" spans="1:3">
      <c r="A306" s="503"/>
      <c r="B306" s="503"/>
      <c r="C306" s="470" t="s">
        <v>489</v>
      </c>
    </row>
    <row r="307" spans="1:3">
      <c r="A307" s="503"/>
      <c r="B307" s="503"/>
      <c r="C307" s="470" t="s">
        <v>490</v>
      </c>
    </row>
    <row r="308" spans="1:3">
      <c r="A308" s="503"/>
      <c r="B308" s="503"/>
      <c r="C308" s="470" t="s">
        <v>491</v>
      </c>
    </row>
    <row r="309" spans="1:3">
      <c r="A309" s="503"/>
      <c r="B309" s="503"/>
      <c r="C309" s="470" t="s">
        <v>494</v>
      </c>
    </row>
    <row r="310" spans="1:3">
      <c r="A310" s="503">
        <v>44357.347470833301</v>
      </c>
      <c r="B310" s="503"/>
      <c r="C310" s="470" t="s">
        <v>495</v>
      </c>
    </row>
    <row r="311" spans="1:3">
      <c r="A311" s="503"/>
      <c r="B311" s="503"/>
      <c r="C311" s="470" t="s">
        <v>498</v>
      </c>
    </row>
    <row r="312" spans="1:3">
      <c r="A312" s="503"/>
      <c r="B312" s="503"/>
      <c r="C312" s="470" t="s">
        <v>499</v>
      </c>
    </row>
    <row r="313" spans="1:3">
      <c r="A313" s="503"/>
      <c r="B313" s="503"/>
      <c r="C313" s="470" t="s">
        <v>501</v>
      </c>
    </row>
    <row r="314" spans="1:3">
      <c r="A314" s="503"/>
      <c r="B314" s="503"/>
      <c r="C314" s="470" t="s">
        <v>502</v>
      </c>
    </row>
    <row r="315" spans="1:3">
      <c r="A315" s="503"/>
      <c r="B315" s="503"/>
      <c r="C315" s="470" t="s">
        <v>503</v>
      </c>
    </row>
    <row r="316" spans="1:3">
      <c r="A316" s="503"/>
      <c r="B316" s="503"/>
      <c r="C316" s="470" t="s">
        <v>504</v>
      </c>
    </row>
    <row r="317" spans="1:3">
      <c r="A317" s="503"/>
      <c r="B317" s="503"/>
      <c r="C317" s="470" t="s">
        <v>505</v>
      </c>
    </row>
    <row r="318" spans="1:3">
      <c r="A318" s="503"/>
      <c r="B318" s="503"/>
      <c r="C318" s="470" t="s">
        <v>506</v>
      </c>
    </row>
    <row r="319" spans="1:3">
      <c r="A319" s="503"/>
      <c r="B319" s="503"/>
      <c r="C319" s="470" t="s">
        <v>507</v>
      </c>
    </row>
    <row r="320" spans="1:3">
      <c r="A320" s="503"/>
      <c r="B320" s="503"/>
      <c r="C320" s="470" t="s">
        <v>508</v>
      </c>
    </row>
    <row r="321" spans="1:3">
      <c r="A321" s="503"/>
      <c r="B321" s="503"/>
      <c r="C321" s="470" t="s">
        <v>509</v>
      </c>
    </row>
    <row r="322" spans="1:3">
      <c r="A322" s="503"/>
      <c r="B322" s="503"/>
      <c r="C322" s="470" t="s">
        <v>510</v>
      </c>
    </row>
    <row r="323" spans="1:3">
      <c r="A323" s="503">
        <v>44359.798668518502</v>
      </c>
      <c r="B323" s="503"/>
      <c r="C323" s="470" t="s">
        <v>511</v>
      </c>
    </row>
    <row r="324" spans="1:3">
      <c r="A324" s="503"/>
      <c r="B324" s="503"/>
      <c r="C324" s="470" t="s">
        <v>512</v>
      </c>
    </row>
    <row r="325" spans="1:3">
      <c r="A325" s="503">
        <v>44360.301544444403</v>
      </c>
      <c r="B325" s="503"/>
      <c r="C325" s="470" t="s">
        <v>513</v>
      </c>
    </row>
    <row r="326" spans="1:3">
      <c r="A326" s="503"/>
      <c r="B326" s="503"/>
      <c r="C326" s="470" t="s">
        <v>514</v>
      </c>
    </row>
    <row r="327" spans="1:3">
      <c r="A327" s="503"/>
      <c r="B327" s="503"/>
      <c r="C327" s="470" t="s">
        <v>515</v>
      </c>
    </row>
    <row r="328" spans="1:3">
      <c r="A328" s="503"/>
      <c r="B328" s="503"/>
      <c r="C328" s="470" t="s">
        <v>516</v>
      </c>
    </row>
    <row r="329" spans="1:3">
      <c r="A329" s="503"/>
      <c r="B329" s="503"/>
      <c r="C329" s="470" t="s">
        <v>517</v>
      </c>
    </row>
    <row r="330" spans="1:3">
      <c r="A330" s="503"/>
      <c r="B330" s="503"/>
      <c r="C330" s="470" t="s">
        <v>518</v>
      </c>
    </row>
    <row r="331" spans="1:3">
      <c r="A331" s="503"/>
      <c r="B331" s="503"/>
      <c r="C331" s="470" t="s">
        <v>519</v>
      </c>
    </row>
    <row r="332" spans="1:3" ht="29">
      <c r="A332" s="503"/>
      <c r="B332" s="503"/>
      <c r="C332" s="470" t="s">
        <v>524</v>
      </c>
    </row>
    <row r="333" spans="1:3">
      <c r="A333" s="503"/>
      <c r="B333" s="503"/>
      <c r="C333" s="470" t="s">
        <v>520</v>
      </c>
    </row>
    <row r="334" spans="1:3">
      <c r="A334" s="503"/>
      <c r="B334" s="503"/>
      <c r="C334" s="470" t="s">
        <v>521</v>
      </c>
    </row>
    <row r="335" spans="1:3">
      <c r="A335" s="503"/>
      <c r="B335" s="503"/>
      <c r="C335" s="470" t="s">
        <v>522</v>
      </c>
    </row>
    <row r="336" spans="1:3">
      <c r="A336" s="503"/>
      <c r="B336" s="503"/>
      <c r="C336" s="470" t="s">
        <v>528</v>
      </c>
    </row>
    <row r="337" spans="1:3">
      <c r="A337" s="503">
        <v>44360.751121412002</v>
      </c>
      <c r="B337" s="503"/>
      <c r="C337" s="470" t="s">
        <v>523</v>
      </c>
    </row>
    <row r="338" spans="1:3">
      <c r="A338" s="503"/>
      <c r="B338" s="503"/>
      <c r="C338" s="470" t="s">
        <v>525</v>
      </c>
    </row>
    <row r="339" spans="1:3">
      <c r="A339" s="503"/>
      <c r="B339" s="503"/>
      <c r="C339" s="470" t="s">
        <v>526</v>
      </c>
    </row>
    <row r="340" spans="1:3">
      <c r="A340" s="503"/>
      <c r="B340" s="503"/>
      <c r="C340" s="470" t="s">
        <v>527</v>
      </c>
    </row>
    <row r="341" spans="1:3">
      <c r="A341" s="503"/>
      <c r="B341" s="503"/>
      <c r="C341" s="470" t="s">
        <v>534</v>
      </c>
    </row>
    <row r="342" spans="1:3" ht="29">
      <c r="A342" s="503"/>
      <c r="B342" s="503"/>
      <c r="C342" s="470" t="s">
        <v>529</v>
      </c>
    </row>
    <row r="343" spans="1:3" ht="29">
      <c r="A343" s="503"/>
      <c r="B343" s="503"/>
      <c r="C343" s="470" t="s">
        <v>536</v>
      </c>
    </row>
    <row r="344" spans="1:3">
      <c r="A344" s="503"/>
      <c r="B344" s="503"/>
      <c r="C344" s="470" t="s">
        <v>531</v>
      </c>
    </row>
    <row r="345" spans="1:3" ht="29">
      <c r="A345" s="503"/>
      <c r="B345" s="503"/>
      <c r="C345" s="470" t="s">
        <v>533</v>
      </c>
    </row>
    <row r="346" spans="1:3">
      <c r="A346" s="503"/>
      <c r="B346" s="503"/>
      <c r="C346" s="470" t="s">
        <v>535</v>
      </c>
    </row>
    <row r="347" spans="1:3">
      <c r="A347" s="503"/>
      <c r="B347" s="503"/>
      <c r="C347" s="470" t="s">
        <v>537</v>
      </c>
    </row>
    <row r="348" spans="1:3">
      <c r="A348" s="503"/>
      <c r="B348" s="503"/>
      <c r="C348" s="470" t="s">
        <v>538</v>
      </c>
    </row>
    <row r="349" spans="1:3" ht="29">
      <c r="A349" s="503"/>
      <c r="B349" s="503"/>
      <c r="C349" s="470" t="s">
        <v>539</v>
      </c>
    </row>
    <row r="350" spans="1:3">
      <c r="A350" s="503"/>
      <c r="B350" s="503"/>
      <c r="C350" s="470" t="s">
        <v>540</v>
      </c>
    </row>
    <row r="351" spans="1:3">
      <c r="A351" s="503"/>
      <c r="B351" s="503"/>
      <c r="C351" s="470" t="s">
        <v>541</v>
      </c>
    </row>
    <row r="352" spans="1:3">
      <c r="A352" s="503"/>
      <c r="B352" s="503"/>
      <c r="C352" s="470" t="s">
        <v>542</v>
      </c>
    </row>
    <row r="353" spans="1:3">
      <c r="A353" s="503">
        <v>44362.670448611098</v>
      </c>
      <c r="B353" s="503"/>
      <c r="C353" s="470" t="s">
        <v>543</v>
      </c>
    </row>
    <row r="354" spans="1:3">
      <c r="A354" s="503"/>
      <c r="B354" s="503"/>
      <c r="C354" s="470" t="s">
        <v>544</v>
      </c>
    </row>
    <row r="355" spans="1:3">
      <c r="A355" s="503"/>
      <c r="B355" s="503"/>
      <c r="C355" s="470" t="s">
        <v>545</v>
      </c>
    </row>
    <row r="356" spans="1:3">
      <c r="A356" s="503"/>
      <c r="B356" s="503"/>
      <c r="C356" s="470" t="s">
        <v>547</v>
      </c>
    </row>
    <row r="357" spans="1:3">
      <c r="A357" s="503"/>
      <c r="B357" s="503"/>
      <c r="C357" s="470" t="s">
        <v>548</v>
      </c>
    </row>
    <row r="358" spans="1:3">
      <c r="A358" s="503"/>
      <c r="B358" s="503"/>
      <c r="C358" s="470" t="s">
        <v>550</v>
      </c>
    </row>
    <row r="359" spans="1:3">
      <c r="A359" s="503"/>
      <c r="B359" s="503"/>
      <c r="C359" s="470" t="s">
        <v>551</v>
      </c>
    </row>
    <row r="360" spans="1:3">
      <c r="A360" s="503"/>
      <c r="B360" s="503"/>
      <c r="C360" s="470" t="s">
        <v>552</v>
      </c>
    </row>
    <row r="361" spans="1:3">
      <c r="A361" s="503"/>
      <c r="B361" s="503"/>
      <c r="C361" s="470" t="s">
        <v>553</v>
      </c>
    </row>
    <row r="362" spans="1:3">
      <c r="A362" s="503"/>
      <c r="B362" s="503"/>
      <c r="C362" s="470" t="s">
        <v>562</v>
      </c>
    </row>
    <row r="363" spans="1:3">
      <c r="A363" s="503"/>
      <c r="B363" s="503"/>
      <c r="C363" s="470" t="s">
        <v>554</v>
      </c>
    </row>
    <row r="364" spans="1:3">
      <c r="A364" s="503"/>
      <c r="B364" s="503"/>
      <c r="C364" s="470" t="s">
        <v>555</v>
      </c>
    </row>
    <row r="365" spans="1:3">
      <c r="A365" s="503"/>
      <c r="B365" s="503"/>
      <c r="C365" s="470" t="s">
        <v>556</v>
      </c>
    </row>
    <row r="366" spans="1:3">
      <c r="A366" s="503"/>
      <c r="B366" s="503"/>
      <c r="C366" s="470" t="s">
        <v>557</v>
      </c>
    </row>
    <row r="367" spans="1:3">
      <c r="A367" s="503">
        <v>44363.678779398098</v>
      </c>
      <c r="B367" s="503"/>
      <c r="C367" s="470" t="s">
        <v>558</v>
      </c>
    </row>
    <row r="368" spans="1:3">
      <c r="A368" s="503"/>
      <c r="B368" s="503"/>
      <c r="C368" s="470" t="s">
        <v>559</v>
      </c>
    </row>
    <row r="369" spans="1:3">
      <c r="A369" s="503"/>
      <c r="B369" s="503"/>
      <c r="C369" s="470" t="s">
        <v>560</v>
      </c>
    </row>
    <row r="370" spans="1:3">
      <c r="A370" s="503">
        <v>44364.255856481483</v>
      </c>
      <c r="B370" s="503"/>
      <c r="C370" s="470" t="s">
        <v>561</v>
      </c>
    </row>
    <row r="371" spans="1:3">
      <c r="A371" s="503"/>
      <c r="B371" s="503"/>
      <c r="C371" s="470" t="s">
        <v>563</v>
      </c>
    </row>
    <row r="372" spans="1:3">
      <c r="A372" s="503"/>
      <c r="B372" s="503"/>
      <c r="C372" s="470" t="s">
        <v>564</v>
      </c>
    </row>
    <row r="373" spans="1:3">
      <c r="A373" s="503"/>
      <c r="B373" s="503"/>
      <c r="C373" s="470" t="s">
        <v>565</v>
      </c>
    </row>
    <row r="374" spans="1:3">
      <c r="A374" s="503"/>
      <c r="B374" s="503"/>
      <c r="C374" s="470" t="s">
        <v>566</v>
      </c>
    </row>
    <row r="375" spans="1:3">
      <c r="A375" s="503"/>
      <c r="B375" s="503"/>
      <c r="C375" s="470" t="s">
        <v>567</v>
      </c>
    </row>
    <row r="376" spans="1:3">
      <c r="A376" s="503"/>
      <c r="B376" s="503"/>
      <c r="C376" s="470" t="s">
        <v>568</v>
      </c>
    </row>
    <row r="377" spans="1:3">
      <c r="A377" s="503"/>
      <c r="B377" s="503"/>
      <c r="C377" s="470" t="s">
        <v>569</v>
      </c>
    </row>
    <row r="378" spans="1:3">
      <c r="A378" s="503"/>
      <c r="B378" s="503"/>
      <c r="C378" s="470" t="s">
        <v>572</v>
      </c>
    </row>
    <row r="379" spans="1:3">
      <c r="A379" s="503">
        <v>44364.571406713003</v>
      </c>
      <c r="B379" s="503"/>
      <c r="C379" s="470" t="s">
        <v>570</v>
      </c>
    </row>
    <row r="380" spans="1:3">
      <c r="A380" s="503"/>
      <c r="B380" s="503"/>
      <c r="C380" s="470" t="s">
        <v>573</v>
      </c>
    </row>
    <row r="381" spans="1:3">
      <c r="A381" s="503"/>
      <c r="B381" s="503"/>
      <c r="C381" s="470" t="s">
        <v>574</v>
      </c>
    </row>
    <row r="382" spans="1:3">
      <c r="A382" s="503"/>
      <c r="B382" s="503"/>
      <c r="C382" s="470" t="s">
        <v>576</v>
      </c>
    </row>
    <row r="383" spans="1:3">
      <c r="A383" s="503"/>
      <c r="B383" s="503"/>
      <c r="C383" s="470" t="s">
        <v>577</v>
      </c>
    </row>
    <row r="384" spans="1:3">
      <c r="A384" s="503">
        <v>44365.652302546303</v>
      </c>
      <c r="B384" s="503"/>
      <c r="C384" s="470" t="s">
        <v>579</v>
      </c>
    </row>
    <row r="385" spans="1:3">
      <c r="A385" s="503"/>
      <c r="B385" s="503"/>
      <c r="C385" s="470" t="s">
        <v>582</v>
      </c>
    </row>
    <row r="386" spans="1:3">
      <c r="A386" s="503"/>
      <c r="B386" s="503"/>
      <c r="C386" s="470" t="s">
        <v>583</v>
      </c>
    </row>
    <row r="387" spans="1:3">
      <c r="A387" s="503"/>
      <c r="B387" s="503"/>
      <c r="C387" s="470" t="s">
        <v>584</v>
      </c>
    </row>
    <row r="388" spans="1:3">
      <c r="A388" s="503"/>
      <c r="B388" s="503"/>
      <c r="C388" s="470" t="s">
        <v>585</v>
      </c>
    </row>
    <row r="389" spans="1:3">
      <c r="A389" s="503"/>
      <c r="B389" s="503"/>
      <c r="C389" s="470" t="s">
        <v>586</v>
      </c>
    </row>
    <row r="390" spans="1:3" ht="29">
      <c r="A390" s="503">
        <v>44366.343164699101</v>
      </c>
      <c r="B390" s="503"/>
      <c r="C390" s="470" t="s">
        <v>587</v>
      </c>
    </row>
    <row r="391" spans="1:3">
      <c r="A391" s="503"/>
      <c r="B391" s="503"/>
      <c r="C391" s="470" t="s">
        <v>588</v>
      </c>
    </row>
    <row r="392" spans="1:3">
      <c r="A392" s="503"/>
      <c r="B392" s="503"/>
      <c r="C392" s="470" t="s">
        <v>589</v>
      </c>
    </row>
    <row r="393" spans="1:3">
      <c r="A393" s="503"/>
      <c r="B393" s="503"/>
      <c r="C393" s="470" t="s">
        <v>590</v>
      </c>
    </row>
    <row r="394" spans="1:3">
      <c r="A394" s="503"/>
      <c r="B394" s="503"/>
      <c r="C394" s="470" t="s">
        <v>596</v>
      </c>
    </row>
    <row r="395" spans="1:3" ht="29">
      <c r="A395" s="503"/>
      <c r="B395" s="503"/>
      <c r="C395" s="470" t="s">
        <v>597</v>
      </c>
    </row>
    <row r="396" spans="1:3">
      <c r="A396" s="503"/>
      <c r="B396" s="503"/>
      <c r="C396" s="470" t="s">
        <v>598</v>
      </c>
    </row>
    <row r="397" spans="1:3">
      <c r="A397" s="503"/>
      <c r="B397" s="503"/>
      <c r="C397" s="470" t="s">
        <v>599</v>
      </c>
    </row>
    <row r="398" spans="1:3">
      <c r="A398" s="503"/>
      <c r="B398" s="503"/>
      <c r="C398" s="470" t="s">
        <v>600</v>
      </c>
    </row>
    <row r="399" spans="1:3">
      <c r="A399" s="503"/>
      <c r="B399" s="503"/>
      <c r="C399" s="470" t="s">
        <v>601</v>
      </c>
    </row>
    <row r="400" spans="1:3">
      <c r="A400" s="503"/>
      <c r="B400" s="503"/>
      <c r="C400" s="470" t="s">
        <v>602</v>
      </c>
    </row>
    <row r="401" spans="1:3">
      <c r="A401" s="503"/>
      <c r="B401" s="503"/>
      <c r="C401" s="470" t="s">
        <v>605</v>
      </c>
    </row>
    <row r="402" spans="1:3">
      <c r="A402" s="503"/>
      <c r="B402" s="503"/>
      <c r="C402" s="470" t="s">
        <v>606</v>
      </c>
    </row>
    <row r="403" spans="1:3">
      <c r="A403" s="504">
        <v>44368.569395023202</v>
      </c>
      <c r="B403" s="504"/>
      <c r="C403" s="470" t="s">
        <v>603</v>
      </c>
    </row>
    <row r="404" spans="1:3">
      <c r="A404" s="504"/>
      <c r="B404" s="504"/>
      <c r="C404" s="470" t="s">
        <v>604</v>
      </c>
    </row>
    <row r="405" spans="1:3" ht="29">
      <c r="A405" s="504">
        <v>44370.624910532402</v>
      </c>
      <c r="B405" s="504"/>
      <c r="C405" s="470" t="s">
        <v>607</v>
      </c>
    </row>
    <row r="406" spans="1:3">
      <c r="A406" s="504"/>
      <c r="B406" s="504"/>
      <c r="C406" s="470" t="s">
        <v>610</v>
      </c>
    </row>
    <row r="407" spans="1:3">
      <c r="A407" s="504"/>
      <c r="B407" s="504"/>
      <c r="C407" s="470" t="s">
        <v>611</v>
      </c>
    </row>
    <row r="408" spans="1:3">
      <c r="A408" s="504">
        <v>44377.714576967599</v>
      </c>
      <c r="B408" s="504"/>
      <c r="C408" s="470" t="s">
        <v>612</v>
      </c>
    </row>
    <row r="409" spans="1:3">
      <c r="A409" s="504"/>
      <c r="B409" s="504"/>
      <c r="C409" s="470" t="s">
        <v>613</v>
      </c>
    </row>
    <row r="410" spans="1:3">
      <c r="A410" s="504"/>
      <c r="B410" s="504"/>
      <c r="C410" s="470" t="s">
        <v>615</v>
      </c>
    </row>
    <row r="411" spans="1:3">
      <c r="A411" s="504"/>
      <c r="B411" s="504"/>
      <c r="C411" s="470" t="s">
        <v>616</v>
      </c>
    </row>
    <row r="412" spans="1:3">
      <c r="A412" s="504">
        <v>44378.460482060204</v>
      </c>
      <c r="B412" s="504"/>
      <c r="C412" s="470" t="s">
        <v>622</v>
      </c>
    </row>
    <row r="413" spans="1:3">
      <c r="A413" s="504"/>
      <c r="B413" s="504"/>
      <c r="C413" s="470" t="s">
        <v>623</v>
      </c>
    </row>
    <row r="414" spans="1:3">
      <c r="A414" s="504"/>
      <c r="B414" s="504"/>
      <c r="C414" s="470" t="s">
        <v>624</v>
      </c>
    </row>
    <row r="415" spans="1:3">
      <c r="A415" s="504"/>
      <c r="B415" s="504"/>
      <c r="C415" s="470" t="s">
        <v>628</v>
      </c>
    </row>
    <row r="416" spans="1:3">
      <c r="A416" s="504"/>
      <c r="B416" s="504"/>
      <c r="C416" s="470" t="s">
        <v>629</v>
      </c>
    </row>
    <row r="417" spans="1:3">
      <c r="A417" s="504"/>
      <c r="B417" s="504"/>
      <c r="C417" s="470" t="s">
        <v>638</v>
      </c>
    </row>
    <row r="418" spans="1:3">
      <c r="A418" s="504"/>
      <c r="B418" s="504"/>
      <c r="C418" s="470" t="s">
        <v>639</v>
      </c>
    </row>
    <row r="419" spans="1:3">
      <c r="A419" s="504">
        <v>44379.903977661997</v>
      </c>
      <c r="B419" s="504"/>
      <c r="C419" s="470" t="s">
        <v>640</v>
      </c>
    </row>
    <row r="420" spans="1:3">
      <c r="A420" s="504"/>
      <c r="B420" s="504"/>
      <c r="C420" s="470" t="s">
        <v>641</v>
      </c>
    </row>
    <row r="421" spans="1:3">
      <c r="A421" s="504"/>
      <c r="B421" s="504"/>
      <c r="C421" s="470" t="s">
        <v>642</v>
      </c>
    </row>
    <row r="422" spans="1:3">
      <c r="A422" s="504"/>
      <c r="B422" s="504"/>
      <c r="C422" s="470" t="s">
        <v>643</v>
      </c>
    </row>
    <row r="423" spans="1:3">
      <c r="A423" s="504"/>
      <c r="B423" s="504"/>
      <c r="C423" s="470" t="s">
        <v>644</v>
      </c>
    </row>
    <row r="424" spans="1:3">
      <c r="A424" s="504"/>
      <c r="B424" s="504"/>
      <c r="C424" s="470" t="s">
        <v>646</v>
      </c>
    </row>
    <row r="425" spans="1:3">
      <c r="A425" s="504"/>
      <c r="B425" s="504"/>
      <c r="C425" s="470" t="s">
        <v>645</v>
      </c>
    </row>
    <row r="426" spans="1:3">
      <c r="A426" s="504">
        <v>44381.743217592499</v>
      </c>
      <c r="B426" s="504"/>
      <c r="C426" s="470" t="s">
        <v>650</v>
      </c>
    </row>
    <row r="427" spans="1:3">
      <c r="A427" s="504"/>
      <c r="B427" s="504"/>
      <c r="C427" s="470" t="s">
        <v>647</v>
      </c>
    </row>
    <row r="428" spans="1:3">
      <c r="A428" s="504"/>
      <c r="B428" s="504"/>
      <c r="C428" s="470" t="s">
        <v>648</v>
      </c>
    </row>
    <row r="429" spans="1:3">
      <c r="A429" s="504">
        <v>44382.434702199098</v>
      </c>
      <c r="B429" s="504"/>
      <c r="C429" s="470" t="s">
        <v>649</v>
      </c>
    </row>
    <row r="430" spans="1:3">
      <c r="A430" s="504"/>
      <c r="B430" s="504"/>
      <c r="C430" s="470" t="s">
        <v>651</v>
      </c>
    </row>
    <row r="431" spans="1:3">
      <c r="A431" s="504"/>
      <c r="B431" s="504"/>
      <c r="C431" s="470" t="s">
        <v>652</v>
      </c>
    </row>
    <row r="432" spans="1:3">
      <c r="A432" s="504"/>
      <c r="B432" s="504"/>
      <c r="C432" s="470" t="s">
        <v>653</v>
      </c>
    </row>
    <row r="433" spans="1:3">
      <c r="A433" s="504"/>
      <c r="B433" s="504"/>
      <c r="C433" s="470" t="s">
        <v>654</v>
      </c>
    </row>
    <row r="434" spans="1:3">
      <c r="A434" s="504">
        <v>44389.828451736103</v>
      </c>
      <c r="B434" s="504"/>
      <c r="C434" s="470" t="s">
        <v>655</v>
      </c>
    </row>
    <row r="435" spans="1:3">
      <c r="A435" s="504"/>
      <c r="B435" s="504"/>
      <c r="C435" s="470" t="s">
        <v>657</v>
      </c>
    </row>
    <row r="436" spans="1:3" ht="29">
      <c r="A436" s="504">
        <v>44390.399459953704</v>
      </c>
      <c r="B436" s="504"/>
      <c r="C436" s="470" t="s">
        <v>662</v>
      </c>
    </row>
    <row r="437" spans="1:3">
      <c r="A437" s="504"/>
      <c r="B437" s="504"/>
      <c r="C437" s="470" t="s">
        <v>658</v>
      </c>
    </row>
    <row r="438" spans="1:3">
      <c r="A438" s="504"/>
      <c r="B438" s="504"/>
      <c r="C438" s="470" t="s">
        <v>659</v>
      </c>
    </row>
    <row r="439" spans="1:3">
      <c r="A439" s="504"/>
      <c r="B439" s="504"/>
      <c r="C439" s="470" t="s">
        <v>661</v>
      </c>
    </row>
    <row r="440" spans="1:3">
      <c r="A440" s="504"/>
      <c r="B440" s="504"/>
      <c r="C440" s="470" t="s">
        <v>660</v>
      </c>
    </row>
    <row r="441" spans="1:3">
      <c r="A441" s="504">
        <v>44391.441843865701</v>
      </c>
      <c r="B441" s="504"/>
      <c r="C441" s="470" t="s">
        <v>663</v>
      </c>
    </row>
    <row r="442" spans="1:3">
      <c r="A442" s="504"/>
      <c r="B442" s="504"/>
      <c r="C442" s="470" t="s">
        <v>666</v>
      </c>
    </row>
    <row r="443" spans="1:3">
      <c r="A443" s="504"/>
      <c r="B443" s="504"/>
      <c r="C443" s="470" t="s">
        <v>667</v>
      </c>
    </row>
    <row r="444" spans="1:3">
      <c r="A444" s="504">
        <v>44392.6351945602</v>
      </c>
      <c r="B444" s="504"/>
      <c r="C444" s="470" t="s">
        <v>668</v>
      </c>
    </row>
    <row r="445" spans="1:3">
      <c r="A445" s="504"/>
      <c r="B445" s="504"/>
      <c r="C445" s="470" t="s">
        <v>669</v>
      </c>
    </row>
    <row r="446" spans="1:3">
      <c r="A446" s="504"/>
      <c r="B446" s="504"/>
      <c r="C446" s="470" t="s">
        <v>670</v>
      </c>
    </row>
    <row r="447" spans="1:3">
      <c r="A447" s="504"/>
      <c r="B447" s="504"/>
      <c r="C447" s="470" t="s">
        <v>671</v>
      </c>
    </row>
    <row r="448" spans="1:3">
      <c r="A448" s="504"/>
      <c r="B448" s="504"/>
      <c r="C448" s="470" t="s">
        <v>672</v>
      </c>
    </row>
    <row r="449" spans="1:3">
      <c r="A449" s="504"/>
      <c r="B449" s="504"/>
      <c r="C449" s="470" t="s">
        <v>673</v>
      </c>
    </row>
    <row r="450" spans="1:3">
      <c r="A450" s="504">
        <v>44393.596008449102</v>
      </c>
      <c r="B450" s="504"/>
      <c r="C450" s="470" t="s">
        <v>676</v>
      </c>
    </row>
    <row r="451" spans="1:3" ht="29">
      <c r="A451" s="504"/>
      <c r="B451" s="504"/>
      <c r="C451" s="470" t="s">
        <v>677</v>
      </c>
    </row>
    <row r="452" spans="1:3">
      <c r="A452" s="504"/>
      <c r="B452" s="504"/>
      <c r="C452" s="470" t="s">
        <v>678</v>
      </c>
    </row>
    <row r="453" spans="1:3">
      <c r="A453" s="504">
        <v>44394.344260300903</v>
      </c>
      <c r="B453" s="504"/>
      <c r="C453" s="470" t="s">
        <v>679</v>
      </c>
    </row>
    <row r="454" spans="1:3">
      <c r="A454" s="504"/>
      <c r="B454" s="504"/>
      <c r="C454" s="470" t="s">
        <v>680</v>
      </c>
    </row>
    <row r="455" spans="1:3">
      <c r="A455" s="504"/>
      <c r="B455" s="504"/>
      <c r="C455" s="470" t="s">
        <v>681</v>
      </c>
    </row>
    <row r="456" spans="1:3">
      <c r="A456" s="504"/>
      <c r="B456" s="504"/>
      <c r="C456" s="470" t="s">
        <v>682</v>
      </c>
    </row>
    <row r="457" spans="1:3">
      <c r="A457" s="504"/>
      <c r="B457" s="504"/>
      <c r="C457" s="470" t="s">
        <v>683</v>
      </c>
    </row>
    <row r="458" spans="1:3">
      <c r="A458" s="504"/>
      <c r="B458" s="504"/>
      <c r="C458" s="470" t="s">
        <v>684</v>
      </c>
    </row>
    <row r="459" spans="1:3">
      <c r="A459" s="504">
        <v>44396.432169791697</v>
      </c>
      <c r="B459" s="504"/>
      <c r="C459" s="470" t="s">
        <v>685</v>
      </c>
    </row>
    <row r="460" spans="1:3">
      <c r="A460" s="504"/>
      <c r="B460" s="504"/>
      <c r="C460" s="470" t="s">
        <v>686</v>
      </c>
    </row>
    <row r="461" spans="1:3">
      <c r="A461" s="504"/>
      <c r="B461" s="504"/>
      <c r="C461" s="470" t="s">
        <v>687</v>
      </c>
    </row>
    <row r="462" spans="1:3">
      <c r="A462" s="504"/>
      <c r="B462" s="504"/>
      <c r="C462" s="470" t="s">
        <v>688</v>
      </c>
    </row>
    <row r="463" spans="1:3">
      <c r="A463" s="504"/>
      <c r="B463" s="504"/>
      <c r="C463" s="470" t="s">
        <v>691</v>
      </c>
    </row>
    <row r="464" spans="1:3">
      <c r="A464" s="504"/>
      <c r="B464" s="504"/>
      <c r="C464" s="470" t="s">
        <v>692</v>
      </c>
    </row>
    <row r="465" spans="1:3">
      <c r="A465" s="504"/>
      <c r="B465" s="504"/>
      <c r="C465" s="470" t="s">
        <v>693</v>
      </c>
    </row>
    <row r="466" spans="1:3">
      <c r="A466" s="504"/>
      <c r="B466" s="504"/>
      <c r="C466" s="470" t="s">
        <v>694</v>
      </c>
    </row>
    <row r="467" spans="1:3">
      <c r="A467" s="504">
        <v>44397.760985416702</v>
      </c>
      <c r="B467" s="504"/>
      <c r="C467" s="470" t="s">
        <v>695</v>
      </c>
    </row>
    <row r="468" spans="1:3">
      <c r="A468" s="504"/>
      <c r="B468" s="504"/>
      <c r="C468" s="470" t="s">
        <v>696</v>
      </c>
    </row>
    <row r="469" spans="1:3">
      <c r="A469" s="504"/>
      <c r="B469" s="504"/>
      <c r="C469" s="470" t="s">
        <v>698</v>
      </c>
    </row>
    <row r="470" spans="1:3">
      <c r="A470" s="504"/>
      <c r="B470" s="504"/>
      <c r="C470" s="470" t="s">
        <v>699</v>
      </c>
    </row>
    <row r="471" spans="1:3">
      <c r="A471" s="504"/>
      <c r="B471" s="504"/>
      <c r="C471" s="470" t="s">
        <v>701</v>
      </c>
    </row>
    <row r="472" spans="1:3">
      <c r="A472" s="504"/>
      <c r="B472" s="504"/>
      <c r="C472" s="470" t="s">
        <v>700</v>
      </c>
    </row>
    <row r="473" spans="1:3">
      <c r="A473" s="504"/>
      <c r="B473" s="504"/>
      <c r="C473" s="470" t="s">
        <v>702</v>
      </c>
    </row>
    <row r="474" spans="1:3">
      <c r="A474" s="504"/>
      <c r="B474" s="504"/>
      <c r="C474" s="470" t="s">
        <v>1668</v>
      </c>
    </row>
    <row r="475" spans="1:3">
      <c r="A475" s="504"/>
      <c r="B475" s="504"/>
      <c r="C475" s="470" t="s">
        <v>703</v>
      </c>
    </row>
    <row r="476" spans="1:3">
      <c r="A476" s="504"/>
      <c r="B476" s="504"/>
      <c r="C476" s="470" t="s">
        <v>704</v>
      </c>
    </row>
    <row r="477" spans="1:3">
      <c r="A477" s="504"/>
      <c r="B477" s="504"/>
      <c r="C477" s="470" t="s">
        <v>705</v>
      </c>
    </row>
    <row r="478" spans="1:3">
      <c r="A478" s="504"/>
      <c r="B478" s="504"/>
      <c r="C478" s="470" t="s">
        <v>706</v>
      </c>
    </row>
    <row r="479" spans="1:3">
      <c r="A479" s="504"/>
      <c r="B479" s="504"/>
      <c r="C479" s="470" t="s">
        <v>707</v>
      </c>
    </row>
    <row r="480" spans="1:3" ht="29">
      <c r="A480" s="504"/>
      <c r="B480" s="504"/>
      <c r="C480" s="470" t="s">
        <v>708</v>
      </c>
    </row>
    <row r="481" spans="1:3">
      <c r="A481" s="504"/>
      <c r="B481" s="504"/>
      <c r="C481" s="470" t="s">
        <v>709</v>
      </c>
    </row>
    <row r="482" spans="1:3">
      <c r="A482" s="504"/>
      <c r="B482" s="504"/>
      <c r="C482" s="470" t="s">
        <v>710</v>
      </c>
    </row>
    <row r="483" spans="1:3">
      <c r="A483" s="504">
        <v>44400.683648495396</v>
      </c>
      <c r="B483" s="504"/>
      <c r="C483" s="470" t="s">
        <v>711</v>
      </c>
    </row>
    <row r="484" spans="1:3">
      <c r="A484" s="504"/>
      <c r="B484" s="504"/>
      <c r="C484" s="470" t="s">
        <v>712</v>
      </c>
    </row>
    <row r="485" spans="1:3">
      <c r="A485" s="504"/>
      <c r="B485" s="504"/>
      <c r="C485" s="470" t="s">
        <v>713</v>
      </c>
    </row>
    <row r="486" spans="1:3">
      <c r="A486" s="504">
        <v>44402.489091782401</v>
      </c>
      <c r="B486" s="504"/>
      <c r="C486" s="470" t="s">
        <v>715</v>
      </c>
    </row>
    <row r="487" spans="1:3">
      <c r="A487" s="504"/>
      <c r="B487" s="504"/>
      <c r="C487" s="470" t="s">
        <v>717</v>
      </c>
    </row>
    <row r="488" spans="1:3">
      <c r="A488" s="504"/>
      <c r="B488" s="504"/>
      <c r="C488" s="470" t="s">
        <v>719</v>
      </c>
    </row>
    <row r="489" spans="1:3">
      <c r="A489" s="504"/>
      <c r="B489" s="504"/>
      <c r="C489" s="470" t="s">
        <v>720</v>
      </c>
    </row>
    <row r="490" spans="1:3">
      <c r="A490" s="504">
        <v>44403.537572337998</v>
      </c>
      <c r="B490" s="504"/>
      <c r="C490" s="470" t="s">
        <v>721</v>
      </c>
    </row>
    <row r="491" spans="1:3">
      <c r="A491" s="504"/>
      <c r="B491" s="504"/>
      <c r="C491" s="470" t="s">
        <v>722</v>
      </c>
    </row>
    <row r="492" spans="1:3">
      <c r="A492" s="504"/>
      <c r="B492" s="504"/>
      <c r="C492" s="470" t="s">
        <v>1669</v>
      </c>
    </row>
    <row r="493" spans="1:3">
      <c r="A493" s="504"/>
      <c r="B493" s="504"/>
      <c r="C493" s="470" t="s">
        <v>1670</v>
      </c>
    </row>
    <row r="494" spans="1:3">
      <c r="A494" s="504"/>
      <c r="B494" s="504"/>
      <c r="C494" s="470" t="s">
        <v>1671</v>
      </c>
    </row>
    <row r="495" spans="1:3">
      <c r="A495" s="504"/>
      <c r="B495" s="504"/>
      <c r="C495" s="470" t="s">
        <v>723</v>
      </c>
    </row>
    <row r="496" spans="1:3">
      <c r="A496" s="504"/>
      <c r="B496" s="504"/>
      <c r="C496" s="470" t="s">
        <v>724</v>
      </c>
    </row>
    <row r="497" spans="1:3">
      <c r="A497" s="504">
        <v>44406.638095601898</v>
      </c>
      <c r="B497" s="504"/>
      <c r="C497" s="470" t="s">
        <v>725</v>
      </c>
    </row>
    <row r="498" spans="1:3">
      <c r="A498" s="504"/>
      <c r="B498" s="504"/>
      <c r="C498" s="470" t="s">
        <v>726</v>
      </c>
    </row>
    <row r="499" spans="1:3">
      <c r="A499" s="504"/>
      <c r="B499" s="504"/>
      <c r="C499" s="470" t="s">
        <v>727</v>
      </c>
    </row>
    <row r="500" spans="1:3">
      <c r="A500" s="504"/>
      <c r="B500" s="504"/>
      <c r="C500" s="470" t="s">
        <v>1688</v>
      </c>
    </row>
    <row r="501" spans="1:3">
      <c r="A501" s="504"/>
      <c r="B501" s="504"/>
      <c r="C501" s="470" t="s">
        <v>728</v>
      </c>
    </row>
    <row r="502" spans="1:3">
      <c r="A502" s="504">
        <v>44408.754447337997</v>
      </c>
      <c r="B502" s="504"/>
      <c r="C502" s="470" t="s">
        <v>729</v>
      </c>
    </row>
    <row r="503" spans="1:3">
      <c r="A503" s="504"/>
      <c r="B503" s="504"/>
      <c r="C503" s="470" t="s">
        <v>730</v>
      </c>
    </row>
    <row r="504" spans="1:3">
      <c r="A504" s="504"/>
      <c r="B504" s="504"/>
      <c r="C504" s="470" t="s">
        <v>731</v>
      </c>
    </row>
    <row r="505" spans="1:3">
      <c r="A505" s="504"/>
      <c r="B505" s="504"/>
      <c r="C505" s="470" t="s">
        <v>732</v>
      </c>
    </row>
    <row r="506" spans="1:3">
      <c r="A506" s="504"/>
      <c r="B506" s="504"/>
      <c r="C506" s="470" t="s">
        <v>1689</v>
      </c>
    </row>
    <row r="507" spans="1:3">
      <c r="A507" s="504"/>
      <c r="B507" s="504"/>
      <c r="C507" s="470" t="s">
        <v>1690</v>
      </c>
    </row>
    <row r="508" spans="1:3">
      <c r="A508" s="504"/>
      <c r="B508" s="504"/>
      <c r="C508" s="470" t="s">
        <v>733</v>
      </c>
    </row>
    <row r="509" spans="1:3">
      <c r="A509" s="504">
        <v>44411.598780671302</v>
      </c>
      <c r="B509" s="504"/>
      <c r="C509" s="470" t="s">
        <v>734</v>
      </c>
    </row>
    <row r="510" spans="1:3">
      <c r="A510" s="504"/>
      <c r="B510" s="504"/>
      <c r="C510" s="470" t="s">
        <v>735</v>
      </c>
    </row>
    <row r="511" spans="1:3">
      <c r="A511" s="504"/>
      <c r="B511" s="504"/>
      <c r="C511" s="470" t="s">
        <v>736</v>
      </c>
    </row>
    <row r="512" spans="1:3">
      <c r="A512" s="504">
        <v>44412.306777199097</v>
      </c>
      <c r="B512" s="504"/>
      <c r="C512" s="470" t="s">
        <v>738</v>
      </c>
    </row>
    <row r="513" spans="1:3">
      <c r="A513" s="504"/>
      <c r="B513" s="504"/>
      <c r="C513" s="470" t="s">
        <v>739</v>
      </c>
    </row>
    <row r="514" spans="1:3">
      <c r="A514" s="504"/>
      <c r="B514" s="504"/>
      <c r="C514" s="470" t="s">
        <v>740</v>
      </c>
    </row>
    <row r="515" spans="1:3">
      <c r="A515" s="504">
        <v>44414.485728240703</v>
      </c>
      <c r="B515" s="504"/>
      <c r="C515" s="470" t="s">
        <v>741</v>
      </c>
    </row>
    <row r="516" spans="1:3">
      <c r="A516" s="504"/>
      <c r="B516" s="504"/>
      <c r="C516" s="470" t="s">
        <v>750</v>
      </c>
    </row>
    <row r="517" spans="1:3">
      <c r="A517" s="504"/>
      <c r="B517" s="504"/>
      <c r="C517" s="470" t="s">
        <v>742</v>
      </c>
    </row>
    <row r="518" spans="1:3">
      <c r="A518" s="504"/>
      <c r="B518" s="504"/>
      <c r="C518" s="470" t="s">
        <v>743</v>
      </c>
    </row>
    <row r="519" spans="1:3">
      <c r="A519" s="504"/>
      <c r="B519" s="504"/>
      <c r="C519" s="470" t="s">
        <v>745</v>
      </c>
    </row>
    <row r="520" spans="1:3">
      <c r="A520" s="504"/>
      <c r="B520" s="504"/>
      <c r="C520" s="470" t="s">
        <v>746</v>
      </c>
    </row>
    <row r="521" spans="1:3">
      <c r="A521" s="504"/>
      <c r="B521" s="504"/>
      <c r="C521" s="470" t="s">
        <v>747</v>
      </c>
    </row>
    <row r="522" spans="1:3">
      <c r="A522" s="504">
        <v>44415.399330208304</v>
      </c>
      <c r="B522" s="504"/>
      <c r="C522" s="470" t="s">
        <v>751</v>
      </c>
    </row>
    <row r="523" spans="1:3">
      <c r="A523" s="504"/>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759</v>
      </c>
    </row>
    <row r="530" spans="1:3">
      <c r="A530" s="504"/>
      <c r="B530" s="504"/>
      <c r="C530" s="470" t="s">
        <v>760</v>
      </c>
    </row>
    <row r="531" spans="1:3">
      <c r="A531" s="504"/>
      <c r="B531" s="504"/>
      <c r="C531" s="470" t="s">
        <v>761</v>
      </c>
    </row>
    <row r="532" spans="1:3">
      <c r="A532" s="504"/>
      <c r="B532" s="504"/>
      <c r="C532" s="470" t="s">
        <v>762</v>
      </c>
    </row>
    <row r="533" spans="1:3">
      <c r="A533" s="504">
        <v>44417.196603588003</v>
      </c>
      <c r="B533" s="504"/>
      <c r="C533" s="470" t="s">
        <v>763</v>
      </c>
    </row>
    <row r="534" spans="1:3">
      <c r="A534" s="504"/>
      <c r="B534" s="504"/>
      <c r="C534" s="470" t="s">
        <v>764</v>
      </c>
    </row>
    <row r="535" spans="1:3">
      <c r="A535" s="504"/>
      <c r="B535" s="504"/>
      <c r="C535" s="470" t="s">
        <v>765</v>
      </c>
    </row>
    <row r="536" spans="1:3" ht="29">
      <c r="A536" s="504"/>
      <c r="B536" s="504"/>
      <c r="C536" s="470" t="s">
        <v>766</v>
      </c>
    </row>
    <row r="537" spans="1:3">
      <c r="A537" s="504"/>
      <c r="B537" s="504"/>
      <c r="C537" s="470" t="s">
        <v>767</v>
      </c>
    </row>
    <row r="538" spans="1:3">
      <c r="A538" s="504"/>
      <c r="B538" s="504"/>
      <c r="C538" s="470" t="s">
        <v>771</v>
      </c>
    </row>
    <row r="539" spans="1:3">
      <c r="A539" s="504">
        <v>44578.832814120397</v>
      </c>
      <c r="B539" s="504"/>
      <c r="C539" s="470" t="s">
        <v>778</v>
      </c>
    </row>
    <row r="540" spans="1:3">
      <c r="A540" s="504">
        <v>44585.5426770833</v>
      </c>
      <c r="B540" s="504"/>
      <c r="C540" s="470" t="s">
        <v>818</v>
      </c>
    </row>
    <row r="541" spans="1:3">
      <c r="A541" s="504">
        <v>44586.280075000002</v>
      </c>
      <c r="B541" s="504"/>
      <c r="C541" s="470" t="s">
        <v>822</v>
      </c>
    </row>
    <row r="542" spans="1:3">
      <c r="A542" s="504">
        <v>44586.656645023097</v>
      </c>
      <c r="B542" s="504"/>
      <c r="C542" s="470" t="s">
        <v>825</v>
      </c>
    </row>
    <row r="543" spans="1:3">
      <c r="A543" s="504">
        <v>44587.275448726898</v>
      </c>
      <c r="B543" s="504"/>
      <c r="C543" s="470" t="s">
        <v>843</v>
      </c>
    </row>
    <row r="544" spans="1:3">
      <c r="A544" s="504">
        <v>44587.795490625002</v>
      </c>
      <c r="B544" s="504"/>
      <c r="C544" s="470" t="s">
        <v>845</v>
      </c>
    </row>
    <row r="545" spans="1:3">
      <c r="A545" s="504"/>
      <c r="B545" s="504"/>
      <c r="C545" s="470" t="s">
        <v>846</v>
      </c>
    </row>
    <row r="546" spans="1:3">
      <c r="A546" s="504">
        <v>44588.788017708299</v>
      </c>
      <c r="B546" s="504"/>
      <c r="C546" s="470" t="s">
        <v>872</v>
      </c>
    </row>
    <row r="547" spans="1:3">
      <c r="A547" s="504"/>
      <c r="B547" s="504"/>
      <c r="C547" s="470" t="s">
        <v>882</v>
      </c>
    </row>
    <row r="548" spans="1:3">
      <c r="A548" s="504"/>
      <c r="B548" s="504"/>
      <c r="C548" s="470" t="s">
        <v>881</v>
      </c>
    </row>
    <row r="549" spans="1:3">
      <c r="A549" s="504"/>
      <c r="B549" s="504"/>
      <c r="C549" s="470" t="s">
        <v>1691</v>
      </c>
    </row>
    <row r="550" spans="1:3">
      <c r="A550" s="504"/>
      <c r="B550" s="504"/>
      <c r="C550" s="470" t="s">
        <v>905</v>
      </c>
    </row>
    <row r="551" spans="1:3">
      <c r="A551" s="504"/>
      <c r="B551" s="504"/>
      <c r="C551" s="470" t="s">
        <v>906</v>
      </c>
    </row>
    <row r="552" spans="1:3">
      <c r="A552" s="504"/>
      <c r="B552" s="504"/>
      <c r="C552" s="470" t="s">
        <v>907</v>
      </c>
    </row>
    <row r="553" spans="1:3">
      <c r="A553" s="504"/>
      <c r="B553" s="504"/>
      <c r="C553" s="470" t="s">
        <v>908</v>
      </c>
    </row>
    <row r="554" spans="1:3">
      <c r="A554" s="504"/>
      <c r="B554" s="504"/>
      <c r="C554" s="470" t="s">
        <v>909</v>
      </c>
    </row>
    <row r="555" spans="1:3">
      <c r="A555" s="504"/>
      <c r="B555" s="504"/>
      <c r="C555" s="470" t="s">
        <v>910</v>
      </c>
    </row>
    <row r="556" spans="1:3">
      <c r="A556" s="504"/>
      <c r="B556" s="504"/>
      <c r="C556" s="470" t="s">
        <v>913</v>
      </c>
    </row>
    <row r="557" spans="1:3">
      <c r="A557" s="504"/>
      <c r="B557" s="504"/>
      <c r="C557" s="470" t="s">
        <v>920</v>
      </c>
    </row>
    <row r="558" spans="1:3">
      <c r="A558" s="504"/>
      <c r="B558" s="504"/>
      <c r="C558" s="730" t="s">
        <v>921</v>
      </c>
    </row>
    <row r="559" spans="1:3">
      <c r="A559" s="504"/>
      <c r="B559" s="504"/>
      <c r="C559" s="470" t="s">
        <v>922</v>
      </c>
    </row>
    <row r="560" spans="1:3">
      <c r="A560" s="504"/>
      <c r="B560" s="504"/>
      <c r="C560" s="470" t="s">
        <v>930</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v>44597.555416666597</v>
      </c>
      <c r="B566" s="504"/>
      <c r="C566" s="470" t="s">
        <v>938</v>
      </c>
    </row>
    <row r="567" spans="1:3">
      <c r="A567" s="504">
        <v>44602.7170197917</v>
      </c>
      <c r="B567" s="504"/>
      <c r="C567" s="470" t="s">
        <v>939</v>
      </c>
    </row>
    <row r="568" spans="1:3">
      <c r="A568" s="504"/>
      <c r="B568" s="504"/>
      <c r="C568" s="470" t="s">
        <v>940</v>
      </c>
    </row>
    <row r="569" spans="1:3">
      <c r="A569" s="504"/>
      <c r="B569" s="504"/>
      <c r="C569" s="470" t="s">
        <v>941</v>
      </c>
    </row>
    <row r="570" spans="1:3">
      <c r="A570" s="504"/>
      <c r="B570" s="504"/>
      <c r="C570" s="470" t="s">
        <v>942</v>
      </c>
    </row>
    <row r="571" spans="1:3">
      <c r="A571" s="504"/>
      <c r="B571" s="504"/>
      <c r="C571" s="470" t="s">
        <v>944</v>
      </c>
    </row>
    <row r="572" spans="1:3">
      <c r="A572" s="504"/>
      <c r="B572" s="504"/>
      <c r="C572" s="470" t="s">
        <v>945</v>
      </c>
    </row>
    <row r="573" spans="1:3">
      <c r="A573" s="504">
        <v>44614.404053935199</v>
      </c>
      <c r="B573" s="504"/>
      <c r="C573" s="470" t="s">
        <v>946</v>
      </c>
    </row>
    <row r="574" spans="1:3">
      <c r="A574" s="504"/>
      <c r="B574" s="504"/>
      <c r="C574" s="470" t="s">
        <v>947</v>
      </c>
    </row>
    <row r="575" spans="1:3">
      <c r="A575" s="504"/>
      <c r="B575" s="504"/>
      <c r="C575" s="470" t="s">
        <v>949</v>
      </c>
    </row>
    <row r="576" spans="1:3">
      <c r="A576" s="504"/>
      <c r="B576" s="504"/>
      <c r="C576" s="470" t="s">
        <v>950</v>
      </c>
    </row>
    <row r="577" spans="1:3">
      <c r="A577" s="504"/>
      <c r="B577" s="504"/>
      <c r="C577" s="470" t="s">
        <v>951</v>
      </c>
    </row>
    <row r="578" spans="1:3">
      <c r="A578" s="504"/>
      <c r="B578" s="504"/>
      <c r="C578" s="470" t="s">
        <v>953</v>
      </c>
    </row>
    <row r="579" spans="1:3">
      <c r="A579" s="504">
        <v>44615.590889930601</v>
      </c>
      <c r="B579" s="504"/>
      <c r="C579" s="470" t="s">
        <v>954</v>
      </c>
    </row>
    <row r="580" spans="1:3">
      <c r="A580" s="504">
        <v>44616.283217592601</v>
      </c>
      <c r="B580" s="504"/>
      <c r="C580" s="470" t="s">
        <v>956</v>
      </c>
    </row>
    <row r="581" spans="1:3">
      <c r="A581" s="504"/>
      <c r="B581" s="504"/>
      <c r="C581" s="470" t="s">
        <v>957</v>
      </c>
    </row>
    <row r="582" spans="1:3">
      <c r="A582" s="504"/>
      <c r="B582" s="504"/>
      <c r="C582" s="470" t="s">
        <v>958</v>
      </c>
    </row>
    <row r="583" spans="1:3" ht="29">
      <c r="A583" s="504"/>
      <c r="B583" s="504"/>
      <c r="C583" s="470" t="s">
        <v>959</v>
      </c>
    </row>
    <row r="584" spans="1:3">
      <c r="A584" s="504">
        <v>44618.651001041697</v>
      </c>
      <c r="B584" s="504"/>
      <c r="C584" s="470" t="s">
        <v>960</v>
      </c>
    </row>
    <row r="585" spans="1:3">
      <c r="A585" s="504"/>
      <c r="B585" s="504"/>
      <c r="C585" s="470" t="s">
        <v>961</v>
      </c>
    </row>
    <row r="586" spans="1:3">
      <c r="A586" s="504">
        <v>44619.920509606498</v>
      </c>
      <c r="B586" s="504"/>
      <c r="C586" s="470" t="s">
        <v>962</v>
      </c>
    </row>
    <row r="587" spans="1:3">
      <c r="A587" s="504"/>
      <c r="B587" s="504"/>
      <c r="C587" s="470" t="s">
        <v>963</v>
      </c>
    </row>
    <row r="588" spans="1:3">
      <c r="A588" s="504"/>
      <c r="B588" s="504"/>
      <c r="C588" s="470" t="s">
        <v>964</v>
      </c>
    </row>
    <row r="589" spans="1:3">
      <c r="A589" s="504"/>
      <c r="B589" s="504"/>
      <c r="C589" s="470" t="s">
        <v>965</v>
      </c>
    </row>
    <row r="590" spans="1:3">
      <c r="A590" s="504"/>
      <c r="B590" s="504"/>
      <c r="C590" s="470" t="s">
        <v>966</v>
      </c>
    </row>
    <row r="591" spans="1:3" ht="29">
      <c r="A591" s="504"/>
      <c r="B591" s="504"/>
      <c r="C591" s="470" t="s">
        <v>967</v>
      </c>
    </row>
    <row r="592" spans="1:3">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975</v>
      </c>
    </row>
    <row r="599" spans="1:3" ht="29">
      <c r="A599" s="504"/>
      <c r="B599" s="504"/>
      <c r="C599" s="470" t="s">
        <v>976</v>
      </c>
    </row>
    <row r="600" spans="1:3">
      <c r="A600" s="504">
        <v>44630.964798379602</v>
      </c>
      <c r="B600" s="504"/>
      <c r="C600" s="470" t="s">
        <v>977</v>
      </c>
    </row>
    <row r="601" spans="1:3">
      <c r="A601" s="504">
        <v>44633.425590161998</v>
      </c>
      <c r="B601" s="504"/>
      <c r="C601" s="470" t="s">
        <v>980</v>
      </c>
    </row>
    <row r="602" spans="1:3">
      <c r="A602" s="504"/>
      <c r="B602" s="504"/>
      <c r="C602" s="470" t="s">
        <v>978</v>
      </c>
    </row>
    <row r="603" spans="1:3">
      <c r="A603" s="504"/>
      <c r="B603" s="504"/>
      <c r="C603" s="470" t="s">
        <v>979</v>
      </c>
    </row>
    <row r="604" spans="1:3">
      <c r="A604" s="504"/>
      <c r="B604" s="504"/>
      <c r="C604" s="470" t="s">
        <v>981</v>
      </c>
    </row>
    <row r="605" spans="1:3">
      <c r="A605" s="504"/>
      <c r="B605" s="504"/>
      <c r="C605" s="470" t="s">
        <v>984</v>
      </c>
    </row>
    <row r="606" spans="1:3">
      <c r="A606" s="504"/>
      <c r="B606" s="504"/>
      <c r="C606" s="470" t="s">
        <v>987</v>
      </c>
    </row>
    <row r="607" spans="1:3" ht="29">
      <c r="A607" s="504">
        <v>44637.781481134298</v>
      </c>
      <c r="B607" s="504"/>
      <c r="C607" s="470" t="s">
        <v>991</v>
      </c>
    </row>
    <row r="608" spans="1:3">
      <c r="A608" s="504">
        <v>44638.499925578697</v>
      </c>
      <c r="B608" s="504"/>
      <c r="C608" s="470" t="s">
        <v>1007</v>
      </c>
    </row>
    <row r="609" spans="1:3">
      <c r="A609" s="504"/>
      <c r="B609" s="504"/>
      <c r="C609" s="470" t="s">
        <v>1008</v>
      </c>
    </row>
    <row r="610" spans="1:3">
      <c r="A610" s="504"/>
      <c r="B610" s="504"/>
      <c r="C610" s="470" t="s">
        <v>1009</v>
      </c>
    </row>
    <row r="611" spans="1:3">
      <c r="A611" s="504"/>
      <c r="B611" s="504"/>
      <c r="C611" s="470" t="s">
        <v>1015</v>
      </c>
    </row>
    <row r="612" spans="1:3">
      <c r="A612" s="504"/>
      <c r="B612" s="504"/>
      <c r="C612" s="470" t="s">
        <v>1012</v>
      </c>
    </row>
    <row r="613" spans="1:3">
      <c r="A613" s="504"/>
      <c r="B613" s="504"/>
      <c r="C613" s="470" t="s">
        <v>1013</v>
      </c>
    </row>
    <row r="614" spans="1:3">
      <c r="A614" s="504"/>
      <c r="B614" s="504"/>
      <c r="C614" s="470" t="s">
        <v>1014</v>
      </c>
    </row>
    <row r="615" spans="1:3">
      <c r="A615" s="504"/>
      <c r="B615" s="504"/>
      <c r="C615" s="470" t="s">
        <v>1882</v>
      </c>
    </row>
    <row r="616" spans="1:3">
      <c r="A616" s="504"/>
      <c r="B616" s="504"/>
      <c r="C616" s="470" t="s">
        <v>1016</v>
      </c>
    </row>
    <row r="617" spans="1:3">
      <c r="A617" s="504"/>
      <c r="B617" s="504"/>
      <c r="C617" s="470" t="s">
        <v>1017</v>
      </c>
    </row>
    <row r="618" spans="1:3">
      <c r="A618" s="504"/>
      <c r="B618" s="504"/>
      <c r="C618" s="470" t="s">
        <v>1020</v>
      </c>
    </row>
    <row r="619" spans="1:3">
      <c r="A619" s="504"/>
      <c r="B619" s="504"/>
      <c r="C619" s="470" t="s">
        <v>1021</v>
      </c>
    </row>
    <row r="620" spans="1:3">
      <c r="A620" s="504">
        <v>44645.404101620399</v>
      </c>
      <c r="B620" s="504"/>
      <c r="C620" s="470" t="s">
        <v>1030</v>
      </c>
    </row>
    <row r="621" spans="1:3" ht="29">
      <c r="A621" s="504"/>
      <c r="B621" s="504"/>
      <c r="C621" s="470" t="s">
        <v>1034</v>
      </c>
    </row>
    <row r="622" spans="1:3">
      <c r="A622" s="504"/>
      <c r="B622" s="504"/>
      <c r="C622" s="470" t="s">
        <v>1035</v>
      </c>
    </row>
    <row r="623" spans="1:3">
      <c r="A623" s="504"/>
      <c r="B623" s="504"/>
      <c r="C623" s="470" t="s">
        <v>1036</v>
      </c>
    </row>
    <row r="624" spans="1:3">
      <c r="A624" s="504">
        <v>44646.453155555602</v>
      </c>
      <c r="B624" s="504"/>
      <c r="C624" s="470" t="s">
        <v>1043</v>
      </c>
    </row>
    <row r="625" spans="1:3">
      <c r="A625" s="504"/>
      <c r="B625" s="504"/>
      <c r="C625" s="470" t="s">
        <v>1051</v>
      </c>
    </row>
    <row r="626" spans="1:3">
      <c r="A626" s="504">
        <v>44647.337539699103</v>
      </c>
      <c r="B626" s="504"/>
      <c r="C626" s="470" t="s">
        <v>1052</v>
      </c>
    </row>
    <row r="627" spans="1:3">
      <c r="A627" s="504"/>
      <c r="B627" s="504"/>
      <c r="C627" s="470" t="s">
        <v>1053</v>
      </c>
    </row>
    <row r="628" spans="1:3">
      <c r="A628" s="504"/>
      <c r="B628" s="504"/>
      <c r="C628" s="470" t="s">
        <v>1054</v>
      </c>
    </row>
    <row r="629" spans="1:3">
      <c r="A629" s="504"/>
      <c r="B629" s="504"/>
      <c r="C629" s="470" t="s">
        <v>1055</v>
      </c>
    </row>
    <row r="630" spans="1:3">
      <c r="A630" s="504"/>
      <c r="B630" s="504"/>
      <c r="C630" s="470" t="s">
        <v>1064</v>
      </c>
    </row>
    <row r="631" spans="1:3">
      <c r="A631" s="504"/>
      <c r="B631" s="504"/>
      <c r="C631" s="470" t="s">
        <v>1065</v>
      </c>
    </row>
    <row r="632" spans="1:3">
      <c r="A632" s="504"/>
      <c r="B632" s="504"/>
      <c r="C632" s="470" t="s">
        <v>1068</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v>44648.420485648101</v>
      </c>
      <c r="B637" s="504"/>
      <c r="C637" s="470" t="s">
        <v>1073</v>
      </c>
    </row>
    <row r="638" spans="1:3">
      <c r="A638" s="504"/>
      <c r="B638" s="504"/>
      <c r="C638" s="470" t="s">
        <v>1074</v>
      </c>
    </row>
    <row r="639" spans="1:3">
      <c r="A639" s="504"/>
      <c r="B639" s="504"/>
      <c r="C639" s="470" t="s">
        <v>1076</v>
      </c>
    </row>
    <row r="640" spans="1:3">
      <c r="A640" s="504"/>
      <c r="B640" s="504"/>
      <c r="C640" s="470" t="s">
        <v>1077</v>
      </c>
    </row>
    <row r="641" spans="1:3">
      <c r="A641" s="504"/>
      <c r="B641" s="504"/>
      <c r="C641" s="470" t="s">
        <v>1084</v>
      </c>
    </row>
    <row r="642" spans="1:3">
      <c r="A642" s="504">
        <v>44651.913386689797</v>
      </c>
      <c r="B642" s="504"/>
      <c r="C642" s="470" t="s">
        <v>1083</v>
      </c>
    </row>
    <row r="643" spans="1:3">
      <c r="A643" s="504"/>
      <c r="B643" s="504"/>
      <c r="C643" s="470" t="s">
        <v>1085</v>
      </c>
    </row>
    <row r="644" spans="1:3" ht="29">
      <c r="A644" s="504"/>
      <c r="B644" s="504"/>
      <c r="C644" s="470" t="s">
        <v>1086</v>
      </c>
    </row>
    <row r="645" spans="1:3">
      <c r="A645" s="504">
        <v>44655.703434490701</v>
      </c>
      <c r="B645" s="504"/>
      <c r="C645" s="470" t="s">
        <v>1087</v>
      </c>
    </row>
    <row r="646" spans="1:3">
      <c r="A646" s="504">
        <v>44666.621734375003</v>
      </c>
      <c r="B646" s="504"/>
      <c r="C646" s="470" t="s">
        <v>1089</v>
      </c>
    </row>
    <row r="647" spans="1:3">
      <c r="A647" s="504">
        <v>44682.384163773102</v>
      </c>
      <c r="B647" s="504"/>
      <c r="C647" s="470" t="s">
        <v>1098</v>
      </c>
    </row>
    <row r="648" spans="1:3">
      <c r="A648" s="504">
        <v>44683.867431828701</v>
      </c>
      <c r="B648" s="504"/>
      <c r="C648" s="470" t="s">
        <v>1102</v>
      </c>
    </row>
    <row r="649" spans="1:3">
      <c r="A649" s="504">
        <v>44686.339017129598</v>
      </c>
      <c r="B649" s="504"/>
      <c r="C649" s="470" t="s">
        <v>1104</v>
      </c>
    </row>
    <row r="650" spans="1:3">
      <c r="A650" s="504"/>
      <c r="B650" s="504"/>
      <c r="C650" s="470" t="s">
        <v>1105</v>
      </c>
    </row>
    <row r="651" spans="1:3">
      <c r="A651" s="504"/>
      <c r="B651" s="504"/>
      <c r="C651" s="470" t="s">
        <v>1115</v>
      </c>
    </row>
    <row r="652" spans="1:3">
      <c r="A652" s="504">
        <v>44688.530631944399</v>
      </c>
      <c r="B652" s="504"/>
      <c r="C652" s="470" t="s">
        <v>1117</v>
      </c>
    </row>
    <row r="653" spans="1:3">
      <c r="A653" s="504"/>
      <c r="B653" s="504"/>
      <c r="C653" s="470" t="s">
        <v>1123</v>
      </c>
    </row>
    <row r="654" spans="1:3">
      <c r="A654" s="504"/>
      <c r="B654" s="504"/>
      <c r="C654" s="470" t="s">
        <v>1124</v>
      </c>
    </row>
    <row r="655" spans="1:3">
      <c r="A655" s="504">
        <v>44695.293307175903</v>
      </c>
      <c r="B655" s="504"/>
      <c r="C655" s="470" t="s">
        <v>1126</v>
      </c>
    </row>
    <row r="656" spans="1:3">
      <c r="A656" s="504"/>
      <c r="B656" s="504"/>
      <c r="C656" s="470" t="s">
        <v>1127</v>
      </c>
    </row>
    <row r="657" spans="1:3">
      <c r="A657" s="504"/>
      <c r="B657" s="504"/>
      <c r="C657" s="470" t="s">
        <v>1132</v>
      </c>
    </row>
    <row r="658" spans="1:3">
      <c r="A658" s="504"/>
      <c r="B658" s="504"/>
      <c r="C658" s="470" t="s">
        <v>1133</v>
      </c>
    </row>
    <row r="659" spans="1:3">
      <c r="A659" s="504"/>
      <c r="B659" s="504"/>
      <c r="C659" s="470" t="s">
        <v>1134</v>
      </c>
    </row>
    <row r="660" spans="1:3">
      <c r="A660" s="504"/>
      <c r="B660" s="504"/>
      <c r="C660" s="470" t="s">
        <v>1136</v>
      </c>
    </row>
    <row r="661" spans="1:3">
      <c r="A661" s="504"/>
      <c r="B661" s="504"/>
      <c r="C661" s="470" t="s">
        <v>1139</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1145</v>
      </c>
    </row>
    <row r="666" spans="1:3">
      <c r="A666" s="504"/>
      <c r="B666" s="504"/>
      <c r="C666" s="470" t="s">
        <v>1147</v>
      </c>
    </row>
    <row r="667" spans="1:3">
      <c r="A667" s="504"/>
      <c r="B667" s="504"/>
      <c r="C667" s="470" t="s">
        <v>1672</v>
      </c>
    </row>
    <row r="668" spans="1:3">
      <c r="A668" s="504"/>
      <c r="B668" s="504"/>
      <c r="C668" s="470" t="s">
        <v>1152</v>
      </c>
    </row>
    <row r="669" spans="1:3">
      <c r="A669" s="504"/>
      <c r="B669" s="504"/>
      <c r="C669" s="470" t="s">
        <v>1153</v>
      </c>
    </row>
    <row r="670" spans="1:3">
      <c r="A670" s="504"/>
      <c r="B670" s="504"/>
      <c r="C670" s="470" t="s">
        <v>1155</v>
      </c>
    </row>
    <row r="671" spans="1:3">
      <c r="A671" s="504"/>
      <c r="B671" s="504"/>
      <c r="C671" s="470" t="s">
        <v>1673</v>
      </c>
    </row>
    <row r="672" spans="1:3">
      <c r="A672" s="504"/>
      <c r="B672" s="504"/>
      <c r="C672" s="470" t="s">
        <v>1164</v>
      </c>
    </row>
    <row r="673" spans="1:3">
      <c r="A673" s="504"/>
      <c r="B673" s="504"/>
      <c r="C673" s="470" t="s">
        <v>1165</v>
      </c>
    </row>
    <row r="674" spans="1:3">
      <c r="A674" s="504"/>
      <c r="B674" s="504"/>
      <c r="C674" s="470" t="s">
        <v>1168</v>
      </c>
    </row>
    <row r="675" spans="1:3">
      <c r="A675" s="504"/>
      <c r="B675" s="504"/>
      <c r="C675" s="470" t="s">
        <v>1169</v>
      </c>
    </row>
    <row r="676" spans="1:3">
      <c r="A676" s="504"/>
      <c r="B676" s="504"/>
      <c r="C676" s="470" t="s">
        <v>1692</v>
      </c>
    </row>
    <row r="677" spans="1:3">
      <c r="A677" s="504"/>
      <c r="B677" s="504"/>
      <c r="C677" s="470" t="s">
        <v>1693</v>
      </c>
    </row>
    <row r="678" spans="1:3">
      <c r="A678" s="504"/>
      <c r="B678" s="504"/>
      <c r="C678" s="470" t="s">
        <v>1694</v>
      </c>
    </row>
    <row r="679" spans="1:3">
      <c r="A679" s="504"/>
      <c r="B679" s="504"/>
      <c r="C679" s="470" t="s">
        <v>1171</v>
      </c>
    </row>
    <row r="680" spans="1:3">
      <c r="A680" s="504"/>
      <c r="B680" s="504"/>
      <c r="C680" s="470" t="s">
        <v>1695</v>
      </c>
    </row>
    <row r="681" spans="1:3">
      <c r="A681" s="504">
        <v>44702.3631739583</v>
      </c>
      <c r="B681" s="504"/>
      <c r="C681" s="470" t="s">
        <v>1170</v>
      </c>
    </row>
    <row r="682" spans="1:3">
      <c r="A682" s="504"/>
      <c r="B682" s="504"/>
      <c r="C682" s="470" t="s">
        <v>1172</v>
      </c>
    </row>
    <row r="683" spans="1:3">
      <c r="A683" s="504"/>
      <c r="B683" s="504"/>
      <c r="C683" s="470" t="s">
        <v>1696</v>
      </c>
    </row>
    <row r="684" spans="1:3">
      <c r="A684" s="504"/>
      <c r="B684" s="504"/>
      <c r="C684" s="470" t="s">
        <v>1173</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v>44703.266848958301</v>
      </c>
      <c r="B690" s="504"/>
      <c r="C690" s="470" t="s">
        <v>1180</v>
      </c>
    </row>
    <row r="691" spans="1:3">
      <c r="A691" s="504">
        <v>44703.624582291697</v>
      </c>
      <c r="B691" s="504"/>
      <c r="C691" s="470" t="s">
        <v>1182</v>
      </c>
    </row>
    <row r="692" spans="1:3">
      <c r="A692" s="504"/>
      <c r="B692" s="504"/>
      <c r="C692" s="470" t="s">
        <v>1183</v>
      </c>
    </row>
    <row r="693" spans="1:3">
      <c r="A693" s="504"/>
      <c r="B693" s="504"/>
      <c r="C693" s="470" t="s">
        <v>1185</v>
      </c>
    </row>
    <row r="694" spans="1:3">
      <c r="A694" s="504">
        <v>44718.459594213004</v>
      </c>
      <c r="B694" s="504"/>
      <c r="C694" s="470" t="s">
        <v>1674</v>
      </c>
    </row>
    <row r="695" spans="1:3">
      <c r="A695" s="504"/>
      <c r="B695" s="504"/>
      <c r="C695" s="470" t="s">
        <v>1186</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ht="29">
      <c r="A700" s="504"/>
      <c r="B700" s="504"/>
      <c r="C700" s="470" t="s">
        <v>1191</v>
      </c>
    </row>
    <row r="701" spans="1:3">
      <c r="A701" s="504"/>
      <c r="B701" s="504"/>
      <c r="C701" s="470" t="s">
        <v>1200</v>
      </c>
    </row>
    <row r="702" spans="1:3">
      <c r="A702" s="504"/>
      <c r="B702" s="504"/>
      <c r="C702" s="470" t="s">
        <v>1205</v>
      </c>
    </row>
    <row r="703" spans="1:3">
      <c r="A703" s="504">
        <v>44722.264768055597</v>
      </c>
      <c r="B703" s="504"/>
      <c r="C703" s="470" t="s">
        <v>1208</v>
      </c>
    </row>
    <row r="704" spans="1:3">
      <c r="A704" s="504"/>
      <c r="B704" s="504"/>
      <c r="C704" s="470" t="s">
        <v>1209</v>
      </c>
    </row>
    <row r="705" spans="1:3">
      <c r="A705" s="504">
        <v>44723.265874421297</v>
      </c>
      <c r="B705" s="504"/>
      <c r="C705" s="470" t="s">
        <v>1210</v>
      </c>
    </row>
    <row r="706" spans="1:3">
      <c r="A706" s="504"/>
      <c r="B706" s="504"/>
      <c r="C706" s="470" t="s">
        <v>1217</v>
      </c>
    </row>
    <row r="707" spans="1:3">
      <c r="A707" s="504"/>
      <c r="B707" s="504"/>
      <c r="C707" s="470" t="s">
        <v>1218</v>
      </c>
    </row>
    <row r="708" spans="1:3">
      <c r="A708" s="504"/>
      <c r="B708" s="504"/>
      <c r="C708" s="470" t="s">
        <v>1220</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1228</v>
      </c>
    </row>
    <row r="716" spans="1:3">
      <c r="A716" s="504"/>
      <c r="B716" s="504"/>
      <c r="C716" s="470" t="s">
        <v>1229</v>
      </c>
    </row>
    <row r="717" spans="1:3">
      <c r="A717" s="504"/>
      <c r="B717" s="504"/>
      <c r="C717" s="470" t="s">
        <v>1230</v>
      </c>
    </row>
    <row r="718" spans="1:3">
      <c r="A718" s="504"/>
      <c r="B718" s="504"/>
      <c r="C718" s="470" t="s">
        <v>1233</v>
      </c>
    </row>
    <row r="719" spans="1:3">
      <c r="A719" s="504"/>
      <c r="B719" s="504"/>
      <c r="C719" s="470" t="s">
        <v>1237</v>
      </c>
    </row>
    <row r="720" spans="1:3">
      <c r="A720" s="504">
        <v>44734.428667013897</v>
      </c>
      <c r="B720" s="504"/>
      <c r="C720" s="470" t="s">
        <v>1238</v>
      </c>
    </row>
    <row r="721" spans="1:3">
      <c r="A721" s="504"/>
      <c r="B721" s="504"/>
      <c r="C721" s="470" t="s">
        <v>1239</v>
      </c>
    </row>
    <row r="722" spans="1:3">
      <c r="A722" s="504"/>
      <c r="B722" s="504"/>
      <c r="C722" s="470" t="s">
        <v>1240</v>
      </c>
    </row>
    <row r="723" spans="1:3">
      <c r="A723" s="504"/>
      <c r="B723" s="504"/>
      <c r="C723" s="470" t="s">
        <v>1242</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1249</v>
      </c>
    </row>
    <row r="729" spans="1:3">
      <c r="A729" s="504"/>
      <c r="B729" s="504"/>
      <c r="C729" s="470" t="s">
        <v>1250</v>
      </c>
    </row>
    <row r="730" spans="1:3">
      <c r="A730" s="504"/>
      <c r="B730" s="504"/>
      <c r="C730" s="470" t="s">
        <v>1251</v>
      </c>
    </row>
    <row r="731" spans="1:3">
      <c r="A731" s="504"/>
      <c r="B731" s="504"/>
      <c r="C731" s="470" t="s">
        <v>1280</v>
      </c>
    </row>
    <row r="732" spans="1:3">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1300</v>
      </c>
    </row>
    <row r="738" spans="1:3">
      <c r="A738" s="504"/>
      <c r="B738" s="504"/>
      <c r="C738" s="470" t="s">
        <v>1286</v>
      </c>
    </row>
    <row r="739" spans="1:3">
      <c r="A739" s="504"/>
      <c r="B739" s="504"/>
      <c r="C739" s="470" t="s">
        <v>1287</v>
      </c>
    </row>
    <row r="740" spans="1:3">
      <c r="A740" s="504"/>
      <c r="B740" s="504"/>
      <c r="C740" s="470" t="s">
        <v>1292</v>
      </c>
    </row>
    <row r="741" spans="1:3">
      <c r="A741" s="504" t="s">
        <v>830</v>
      </c>
      <c r="B741" s="504"/>
      <c r="C741" s="470" t="s">
        <v>1298</v>
      </c>
    </row>
    <row r="742" spans="1:3">
      <c r="A742" s="504">
        <v>44767.223640393502</v>
      </c>
      <c r="B742" s="504"/>
      <c r="C742" s="470" t="s">
        <v>1299</v>
      </c>
    </row>
    <row r="743" spans="1:3">
      <c r="A743" s="504"/>
      <c r="B743" s="504"/>
      <c r="C743" s="470" t="s">
        <v>1301</v>
      </c>
    </row>
    <row r="744" spans="1:3">
      <c r="A744" s="504">
        <v>44770.517847453702</v>
      </c>
      <c r="B744" s="504"/>
      <c r="C744" s="470" t="s">
        <v>1302</v>
      </c>
    </row>
    <row r="745" spans="1:3">
      <c r="A745" s="504"/>
      <c r="B745" s="504"/>
      <c r="C745" s="470" t="s">
        <v>1303</v>
      </c>
    </row>
    <row r="746" spans="1:3">
      <c r="A746" s="504"/>
      <c r="B746" s="504"/>
      <c r="C746" s="470" t="s">
        <v>1304</v>
      </c>
    </row>
    <row r="747" spans="1:3">
      <c r="A747" s="504">
        <v>44823.350017129596</v>
      </c>
      <c r="B747" s="504"/>
      <c r="C747" s="470" t="s">
        <v>1306</v>
      </c>
    </row>
    <row r="748" spans="1:3">
      <c r="A748" s="504"/>
      <c r="B748" s="504"/>
      <c r="C748" s="470" t="s">
        <v>1307</v>
      </c>
    </row>
    <row r="749" spans="1:3">
      <c r="A749" s="504"/>
      <c r="B749" s="504"/>
      <c r="C749" s="470" t="s">
        <v>1381</v>
      </c>
    </row>
    <row r="750" spans="1:3">
      <c r="A750" s="504"/>
      <c r="B750" s="504"/>
      <c r="C750" s="470" t="s">
        <v>1382</v>
      </c>
    </row>
    <row r="751" spans="1:3">
      <c r="A751" s="504"/>
      <c r="B751" s="504"/>
      <c r="C751" s="470" t="s">
        <v>1349</v>
      </c>
    </row>
    <row r="752" spans="1:3">
      <c r="A752" s="504"/>
      <c r="B752" s="504"/>
      <c r="C752" s="470" t="s">
        <v>1373</v>
      </c>
    </row>
    <row r="753" spans="1:3">
      <c r="A753" s="504">
        <v>44831.614648842602</v>
      </c>
      <c r="B753" s="504"/>
      <c r="C753" s="470" t="s">
        <v>1375</v>
      </c>
    </row>
    <row r="754" spans="1:3">
      <c r="A754" s="504"/>
      <c r="B754" s="504"/>
      <c r="C754" s="470" t="s">
        <v>1380</v>
      </c>
    </row>
    <row r="755" spans="1:3">
      <c r="A755" s="504"/>
      <c r="B755" s="504"/>
      <c r="C755" s="470" t="s">
        <v>1379</v>
      </c>
    </row>
    <row r="756" spans="1:3">
      <c r="A756" s="504"/>
      <c r="B756" s="504"/>
      <c r="C756" s="470" t="s">
        <v>1383</v>
      </c>
    </row>
    <row r="757" spans="1:3">
      <c r="A757" s="504"/>
      <c r="B757" s="504"/>
      <c r="C757" s="470" t="s">
        <v>1384</v>
      </c>
    </row>
    <row r="758" spans="1:3">
      <c r="A758" s="504"/>
      <c r="B758" s="504"/>
      <c r="C758" s="470" t="s">
        <v>1385</v>
      </c>
    </row>
    <row r="759" spans="1:3">
      <c r="A759" s="504"/>
      <c r="B759" s="504"/>
      <c r="C759" s="470" t="s">
        <v>1386</v>
      </c>
    </row>
    <row r="760" spans="1:3">
      <c r="A760" s="504">
        <v>44833.2881142361</v>
      </c>
      <c r="B760" s="504"/>
      <c r="C760" s="470" t="s">
        <v>1389</v>
      </c>
    </row>
    <row r="761" spans="1:3">
      <c r="A761" s="504"/>
      <c r="B761" s="504"/>
      <c r="C761" s="470" t="s">
        <v>1398</v>
      </c>
    </row>
    <row r="762" spans="1:3">
      <c r="A762" s="504"/>
      <c r="B762" s="504"/>
      <c r="C762" s="470" t="s">
        <v>1399</v>
      </c>
    </row>
    <row r="763" spans="1:3">
      <c r="A763" s="504"/>
      <c r="B763" s="504"/>
      <c r="C763" s="470" t="s">
        <v>1400</v>
      </c>
    </row>
    <row r="764" spans="1:3">
      <c r="A764" s="504"/>
      <c r="B764" s="504"/>
      <c r="C764" s="470" t="s">
        <v>1401</v>
      </c>
    </row>
    <row r="765" spans="1:3">
      <c r="A765" s="504">
        <v>44834.928558796302</v>
      </c>
      <c r="B765" s="504"/>
      <c r="C765" s="470" t="s">
        <v>1402</v>
      </c>
    </row>
    <row r="766" spans="1:3">
      <c r="A766" s="504"/>
      <c r="B766" s="504"/>
      <c r="C766" s="470" t="s">
        <v>1403</v>
      </c>
    </row>
    <row r="767" spans="1:3">
      <c r="A767" s="504"/>
      <c r="B767" s="504"/>
      <c r="C767" s="470" t="s">
        <v>1404</v>
      </c>
    </row>
    <row r="768" spans="1:3">
      <c r="A768" s="504"/>
      <c r="B768" s="504"/>
      <c r="C768" s="470" t="s">
        <v>1405</v>
      </c>
    </row>
    <row r="769" spans="1:3">
      <c r="A769" s="504">
        <v>44836.551035995399</v>
      </c>
      <c r="B769" s="504"/>
      <c r="C769" s="470" t="s">
        <v>1406</v>
      </c>
    </row>
    <row r="770" spans="1:3">
      <c r="A770" s="504">
        <v>44838.535451504598</v>
      </c>
      <c r="B770" s="504"/>
      <c r="C770" s="470" t="s">
        <v>1407</v>
      </c>
    </row>
    <row r="771" spans="1:3">
      <c r="A771" s="504"/>
      <c r="B771" s="504"/>
      <c r="C771" s="470" t="s">
        <v>1408</v>
      </c>
    </row>
    <row r="772" spans="1:3">
      <c r="A772" s="504"/>
      <c r="B772" s="504"/>
      <c r="C772" s="470" t="s">
        <v>1675</v>
      </c>
    </row>
    <row r="773" spans="1:3">
      <c r="A773" s="504"/>
      <c r="B773" s="504"/>
      <c r="C773" s="470" t="s">
        <v>1414</v>
      </c>
    </row>
    <row r="774" spans="1:3">
      <c r="A774" s="504"/>
      <c r="B774" s="504"/>
      <c r="C774" s="470" t="s">
        <v>1676</v>
      </c>
    </row>
    <row r="775" spans="1:3">
      <c r="A775" s="504"/>
      <c r="B775" s="504"/>
      <c r="C775" s="470" t="s">
        <v>1416</v>
      </c>
    </row>
    <row r="776" spans="1:3">
      <c r="A776" s="504"/>
      <c r="B776" s="504"/>
      <c r="C776" s="470" t="s">
        <v>1417</v>
      </c>
    </row>
    <row r="777" spans="1:3">
      <c r="A777" s="504"/>
      <c r="B777" s="504"/>
      <c r="C777" s="470" t="s">
        <v>1418</v>
      </c>
    </row>
    <row r="778" spans="1:3">
      <c r="A778" s="504"/>
      <c r="B778" s="504"/>
      <c r="C778" s="470" t="s">
        <v>1419</v>
      </c>
    </row>
    <row r="779" spans="1:3">
      <c r="A779" s="504">
        <v>44840.297718634298</v>
      </c>
      <c r="B779" s="504"/>
      <c r="C779" s="470" t="s">
        <v>1420</v>
      </c>
    </row>
    <row r="780" spans="1:3">
      <c r="A780" s="504"/>
      <c r="B780" s="504"/>
      <c r="C780" s="470" t="s">
        <v>1421</v>
      </c>
    </row>
    <row r="781" spans="1:3">
      <c r="A781" s="504"/>
      <c r="B781" s="504"/>
      <c r="C781" s="470" t="s">
        <v>1677</v>
      </c>
    </row>
    <row r="782" spans="1:3">
      <c r="A782" s="504">
        <v>44841.721172800899</v>
      </c>
      <c r="B782" s="504"/>
      <c r="C782" s="470" t="s">
        <v>1697</v>
      </c>
    </row>
    <row r="783" spans="1:3">
      <c r="A783" s="504"/>
      <c r="B783" s="504"/>
      <c r="C783" s="470" t="s">
        <v>1422</v>
      </c>
    </row>
    <row r="784" spans="1:3">
      <c r="A784" s="504"/>
      <c r="B784" s="504"/>
      <c r="C784" s="470" t="s">
        <v>1678</v>
      </c>
    </row>
    <row r="785" spans="1:3">
      <c r="A785" s="504"/>
      <c r="B785" s="504"/>
      <c r="C785" s="470" t="s">
        <v>1698</v>
      </c>
    </row>
    <row r="786" spans="1:3">
      <c r="A786" s="504">
        <v>44844.5121202546</v>
      </c>
      <c r="B786" s="504"/>
      <c r="C786" s="470" t="s">
        <v>1423</v>
      </c>
    </row>
    <row r="787" spans="1:3">
      <c r="A787" s="504"/>
      <c r="B787" s="504"/>
      <c r="C787" s="470" t="s">
        <v>1424</v>
      </c>
    </row>
    <row r="788" spans="1:3">
      <c r="A788" s="504"/>
      <c r="B788" s="504"/>
      <c r="C788" s="470" t="s">
        <v>1426</v>
      </c>
    </row>
    <row r="789" spans="1:3">
      <c r="A789" s="504">
        <v>44844.813755092597</v>
      </c>
      <c r="B789" s="504"/>
      <c r="C789" s="470" t="s">
        <v>1427</v>
      </c>
    </row>
    <row r="790" spans="1:3">
      <c r="A790" s="504">
        <v>44874.625613541699</v>
      </c>
      <c r="B790" s="504"/>
      <c r="C790" s="470" t="s">
        <v>1679</v>
      </c>
    </row>
    <row r="791" spans="1:3">
      <c r="A791" s="504">
        <v>44886.6467738426</v>
      </c>
      <c r="B791" s="504"/>
      <c r="C791" s="470" t="s">
        <v>1433</v>
      </c>
    </row>
    <row r="792" spans="1:3">
      <c r="A792" s="504">
        <v>44888.808182870373</v>
      </c>
      <c r="B792" s="504"/>
      <c r="C792" s="470" t="s">
        <v>1441</v>
      </c>
    </row>
    <row r="793" spans="1:3">
      <c r="A793" s="504"/>
      <c r="B793" s="504"/>
      <c r="C793" s="470" t="s">
        <v>1442</v>
      </c>
    </row>
    <row r="794" spans="1:3">
      <c r="A794" s="504">
        <v>44891.8080976852</v>
      </c>
      <c r="B794" s="504"/>
      <c r="C794" s="470" t="s">
        <v>1450</v>
      </c>
    </row>
    <row r="795" spans="1:3">
      <c r="A795" s="504"/>
      <c r="B795" s="504"/>
      <c r="C795" s="470" t="s">
        <v>1451</v>
      </c>
    </row>
    <row r="796" spans="1:3">
      <c r="A796" s="504"/>
      <c r="B796" s="504"/>
      <c r="C796" s="470" t="s">
        <v>1452</v>
      </c>
    </row>
    <row r="797" spans="1:3">
      <c r="A797" s="504">
        <v>44999.702546990702</v>
      </c>
      <c r="B797" s="504"/>
      <c r="C797" s="470" t="s">
        <v>1456</v>
      </c>
    </row>
    <row r="798" spans="1:3">
      <c r="A798" s="504">
        <v>45010.453414236101</v>
      </c>
      <c r="B798" s="504"/>
      <c r="C798" s="470" t="s">
        <v>1459</v>
      </c>
    </row>
    <row r="799" spans="1:3">
      <c r="A799" s="504">
        <v>45069.737421180602</v>
      </c>
      <c r="B799" s="504"/>
      <c r="C799" s="470" t="s">
        <v>1462</v>
      </c>
    </row>
    <row r="800" spans="1:3">
      <c r="A800" s="504">
        <v>45071.392263078698</v>
      </c>
      <c r="B800" s="504"/>
      <c r="C800" s="470" t="s">
        <v>1481</v>
      </c>
    </row>
    <row r="801" spans="1:3">
      <c r="A801" s="504"/>
      <c r="B801" s="504"/>
      <c r="C801" s="470" t="s">
        <v>1504</v>
      </c>
    </row>
    <row r="802" spans="1:3">
      <c r="A802" s="504"/>
      <c r="B802" s="504"/>
      <c r="C802" s="470" t="s">
        <v>1528</v>
      </c>
    </row>
    <row r="803" spans="1:3">
      <c r="A803" s="504">
        <v>45072.921801273202</v>
      </c>
      <c r="B803" s="504"/>
      <c r="C803" s="470" t="s">
        <v>1527</v>
      </c>
    </row>
    <row r="804" spans="1:3">
      <c r="A804" s="504">
        <v>45073.275755208299</v>
      </c>
      <c r="B804" s="504"/>
      <c r="C804" s="470" t="s">
        <v>1529</v>
      </c>
    </row>
    <row r="805" spans="1:3">
      <c r="A805" s="504"/>
      <c r="B805" s="504"/>
      <c r="C805" s="470" t="s">
        <v>1531</v>
      </c>
    </row>
    <row r="806" spans="1:3">
      <c r="A806" s="504"/>
      <c r="B806" s="504"/>
      <c r="C806" s="470" t="s">
        <v>1537</v>
      </c>
    </row>
    <row r="807" spans="1:3">
      <c r="A807" s="504"/>
      <c r="B807" s="504"/>
      <c r="C807" s="470" t="s">
        <v>1551</v>
      </c>
    </row>
    <row r="808" spans="1:3">
      <c r="A808" s="504"/>
      <c r="B808" s="504"/>
      <c r="C808" s="470" t="s">
        <v>1554</v>
      </c>
    </row>
    <row r="809" spans="1:3">
      <c r="A809" s="504"/>
      <c r="B809" s="504"/>
      <c r="C809" s="470" t="s">
        <v>1556</v>
      </c>
    </row>
    <row r="810" spans="1:3">
      <c r="A810" s="504"/>
      <c r="B810" s="504"/>
      <c r="C810" s="470" t="s">
        <v>1557</v>
      </c>
    </row>
    <row r="811" spans="1:3" ht="29">
      <c r="A811" s="504">
        <v>45078.791273379597</v>
      </c>
      <c r="B811" s="504"/>
      <c r="C811" s="470" t="s">
        <v>1597</v>
      </c>
    </row>
    <row r="812" spans="1:3">
      <c r="A812" s="504"/>
      <c r="B812" s="504"/>
      <c r="C812" s="470" t="s">
        <v>1596</v>
      </c>
    </row>
    <row r="813" spans="1:3">
      <c r="A813" s="504"/>
      <c r="B813" s="504"/>
      <c r="C813" s="470" t="s">
        <v>1680</v>
      </c>
    </row>
    <row r="814" spans="1:3">
      <c r="A814" s="504"/>
      <c r="B814" s="504"/>
      <c r="C814" s="470" t="s">
        <v>1681</v>
      </c>
    </row>
    <row r="815" spans="1:3">
      <c r="A815" s="504">
        <v>45080.517026273097</v>
      </c>
      <c r="B815" s="504"/>
      <c r="C815" s="470" t="s">
        <v>1599</v>
      </c>
    </row>
    <row r="816" spans="1:3">
      <c r="A816" s="504"/>
      <c r="B816" s="504"/>
      <c r="C816" s="470" t="s">
        <v>1600</v>
      </c>
    </row>
    <row r="817" spans="1:3">
      <c r="A817" s="504"/>
      <c r="B817" s="504"/>
      <c r="C817" s="470" t="s">
        <v>1601</v>
      </c>
    </row>
    <row r="818" spans="1:3">
      <c r="A818" s="504"/>
      <c r="B818" s="504"/>
      <c r="C818" s="470" t="s">
        <v>1602</v>
      </c>
    </row>
    <row r="819" spans="1:3">
      <c r="A819" s="504">
        <v>45081.396817245397</v>
      </c>
      <c r="B819" s="504"/>
      <c r="C819" s="470" t="s">
        <v>1603</v>
      </c>
    </row>
    <row r="820" spans="1:3">
      <c r="A820" s="504"/>
      <c r="B820" s="504"/>
      <c r="C820" s="470" t="s">
        <v>1605</v>
      </c>
    </row>
    <row r="821" spans="1:3">
      <c r="A821" s="504"/>
      <c r="B821" s="504"/>
      <c r="C821" s="470" t="s">
        <v>1606</v>
      </c>
    </row>
    <row r="822" spans="1:3">
      <c r="A822" s="504"/>
      <c r="B822" s="504"/>
      <c r="C822" s="470" t="s">
        <v>1607</v>
      </c>
    </row>
    <row r="823" spans="1:3">
      <c r="A823" s="504">
        <v>45082.499787615699</v>
      </c>
      <c r="B823" s="504"/>
      <c r="C823" s="470" t="s">
        <v>1608</v>
      </c>
    </row>
    <row r="824" spans="1:3">
      <c r="A824" s="504">
        <v>45083.433228819398</v>
      </c>
      <c r="B824" s="504"/>
      <c r="C824" s="470" t="s">
        <v>1609</v>
      </c>
    </row>
    <row r="825" spans="1:3">
      <c r="A825" s="504"/>
      <c r="B825" s="504"/>
      <c r="C825" s="470" t="s">
        <v>1610</v>
      </c>
    </row>
    <row r="826" spans="1:3">
      <c r="A826" s="504"/>
      <c r="B826" s="504"/>
      <c r="C826" s="470" t="s">
        <v>1615</v>
      </c>
    </row>
    <row r="827" spans="1:3">
      <c r="A827" s="504"/>
      <c r="B827" s="504"/>
      <c r="C827" s="470" t="s">
        <v>1611</v>
      </c>
    </row>
    <row r="828" spans="1:3">
      <c r="A828" s="504"/>
      <c r="B828" s="504"/>
      <c r="C828" s="470" t="s">
        <v>1682</v>
      </c>
    </row>
    <row r="829" spans="1:3">
      <c r="A829" s="504">
        <v>45084.4831037037</v>
      </c>
      <c r="B829" s="504"/>
      <c r="C829" s="470" t="s">
        <v>1612</v>
      </c>
    </row>
    <row r="830" spans="1:3">
      <c r="A830" s="504"/>
      <c r="B830" s="504"/>
      <c r="C830" s="470" t="s">
        <v>1683</v>
      </c>
    </row>
    <row r="831" spans="1:3">
      <c r="A831" s="504">
        <v>45086.311297222201</v>
      </c>
      <c r="B831" s="504"/>
      <c r="C831" s="470" t="s">
        <v>1613</v>
      </c>
    </row>
    <row r="832" spans="1:3">
      <c r="A832" s="504"/>
      <c r="B832" s="504"/>
      <c r="C832" s="470" t="s">
        <v>1614</v>
      </c>
    </row>
    <row r="833" spans="1:3" ht="29">
      <c r="A833" s="504">
        <v>45087.385850810198</v>
      </c>
      <c r="B833" s="504"/>
      <c r="C833" s="470" t="s">
        <v>1618</v>
      </c>
    </row>
    <row r="834" spans="1:3">
      <c r="A834" s="504"/>
      <c r="B834" s="504"/>
      <c r="C834" s="470" t="s">
        <v>1616</v>
      </c>
    </row>
    <row r="835" spans="1:3">
      <c r="A835" s="504"/>
      <c r="B835" s="504"/>
      <c r="C835" s="474" t="s">
        <v>1660</v>
      </c>
    </row>
    <row r="836" spans="1:3">
      <c r="A836" s="504"/>
      <c r="B836" s="504"/>
      <c r="C836" s="470" t="s">
        <v>1631</v>
      </c>
    </row>
    <row r="837" spans="1:3">
      <c r="A837" s="504">
        <v>45088.334774189803</v>
      </c>
      <c r="B837" s="504"/>
      <c r="C837" s="470" t="s">
        <v>1620</v>
      </c>
    </row>
    <row r="838" spans="1:3">
      <c r="A838" s="504"/>
      <c r="B838" s="504"/>
      <c r="C838" s="470" t="s">
        <v>1617</v>
      </c>
    </row>
    <row r="839" spans="1:3">
      <c r="A839" s="504"/>
      <c r="B839" s="504"/>
      <c r="C839" s="470" t="s">
        <v>1621</v>
      </c>
    </row>
    <row r="840" spans="1:3">
      <c r="A840" s="504">
        <v>45090.898362731503</v>
      </c>
      <c r="B840" s="504"/>
      <c r="C840" s="470" t="s">
        <v>1619</v>
      </c>
    </row>
    <row r="841" spans="1:3">
      <c r="A841" s="504"/>
      <c r="B841" s="504"/>
      <c r="C841" s="470" t="s">
        <v>1622</v>
      </c>
    </row>
    <row r="842" spans="1:3">
      <c r="A842" s="504">
        <v>45091.306663888899</v>
      </c>
      <c r="B842" s="504"/>
      <c r="C842" s="470" t="s">
        <v>1623</v>
      </c>
    </row>
    <row r="843" spans="1:3">
      <c r="A843" s="504"/>
      <c r="B843" s="504"/>
      <c r="C843" s="470" t="s">
        <v>1625</v>
      </c>
    </row>
    <row r="844" spans="1:3">
      <c r="A844" s="504"/>
      <c r="B844" s="504"/>
      <c r="C844" s="470" t="s">
        <v>1626</v>
      </c>
    </row>
    <row r="845" spans="1:3">
      <c r="A845" s="504">
        <v>45092.881522569398</v>
      </c>
      <c r="B845" s="504"/>
      <c r="C845" s="470" t="s">
        <v>1627</v>
      </c>
    </row>
    <row r="846" spans="1:3">
      <c r="A846" s="504">
        <v>45098.464364699103</v>
      </c>
      <c r="B846" s="504"/>
      <c r="C846" s="470" t="s">
        <v>1629</v>
      </c>
    </row>
    <row r="847" spans="1:3" ht="29">
      <c r="A847" s="504">
        <v>45099.812611805603</v>
      </c>
      <c r="B847" s="504"/>
      <c r="C847" s="470" t="s">
        <v>1628</v>
      </c>
    </row>
    <row r="848" spans="1:3">
      <c r="A848" s="504"/>
      <c r="B848" s="504"/>
      <c r="C848" s="470" t="s">
        <v>1630</v>
      </c>
    </row>
    <row r="849" spans="1:3" ht="29">
      <c r="A849" s="504"/>
      <c r="B849" s="504"/>
      <c r="C849" s="470" t="s">
        <v>1684</v>
      </c>
    </row>
    <row r="850" spans="1:3">
      <c r="A850" s="504">
        <v>45100.342025231497</v>
      </c>
      <c r="B850" s="504"/>
      <c r="C850" s="470" t="s">
        <v>1632</v>
      </c>
    </row>
    <row r="851" spans="1:3">
      <c r="A851" s="504">
        <v>45114.622334953703</v>
      </c>
      <c r="B851" s="504"/>
      <c r="C851" s="470" t="s">
        <v>1633</v>
      </c>
    </row>
    <row r="852" spans="1:3">
      <c r="A852" s="504">
        <v>45120.589590625001</v>
      </c>
      <c r="B852" s="504"/>
      <c r="C852" s="470" t="s">
        <v>1642</v>
      </c>
    </row>
    <row r="853" spans="1:3" ht="29">
      <c r="A853" s="504">
        <v>45120.803916782403</v>
      </c>
      <c r="B853" s="504"/>
      <c r="C853" s="470" t="s">
        <v>1659</v>
      </c>
    </row>
    <row r="854" spans="1:3">
      <c r="A854" s="504"/>
      <c r="B854" s="504"/>
      <c r="C854" s="470" t="s">
        <v>1648</v>
      </c>
    </row>
    <row r="855" spans="1:3">
      <c r="A855" s="504"/>
      <c r="B855" s="504"/>
      <c r="C855" s="470" t="s">
        <v>1653</v>
      </c>
    </row>
    <row r="856" spans="1:3">
      <c r="A856" s="504"/>
      <c r="B856" s="504"/>
      <c r="C856" s="470" t="s">
        <v>1654</v>
      </c>
    </row>
    <row r="857" spans="1:3">
      <c r="A857" s="504">
        <v>45123.317289120401</v>
      </c>
      <c r="B857" s="504"/>
      <c r="C857" s="470" t="s">
        <v>1658</v>
      </c>
    </row>
    <row r="858" spans="1:3">
      <c r="A858" s="504"/>
      <c r="B858" s="504"/>
      <c r="C858" s="470" t="s">
        <v>1657</v>
      </c>
    </row>
    <row r="859" spans="1:3" ht="43.5">
      <c r="A859" s="504">
        <v>45123.712809837998</v>
      </c>
      <c r="B859" s="504"/>
      <c r="C859" s="470" t="s">
        <v>1656</v>
      </c>
    </row>
    <row r="860" spans="1:3">
      <c r="A860" s="504"/>
      <c r="B860" s="504"/>
      <c r="C860" s="470" t="s">
        <v>1655</v>
      </c>
    </row>
    <row r="861" spans="1:3">
      <c r="A861" s="504">
        <v>45124.569358101799</v>
      </c>
      <c r="B861" s="504"/>
      <c r="C861" s="5" t="s">
        <v>1661</v>
      </c>
    </row>
    <row r="862" spans="1:3">
      <c r="A862" s="504">
        <v>45126.7630130787</v>
      </c>
      <c r="B862" s="504"/>
      <c r="C862" s="5" t="s">
        <v>1662</v>
      </c>
    </row>
    <row r="863" spans="1:3">
      <c r="A863" s="504"/>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1699</v>
      </c>
    </row>
    <row r="868" spans="1:3">
      <c r="A868" s="504">
        <v>45130.319001273201</v>
      </c>
      <c r="B868" s="504"/>
      <c r="C868" s="5" t="s">
        <v>1700</v>
      </c>
    </row>
    <row r="869" spans="1:3">
      <c r="A869" s="504"/>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v>45137.506537731497</v>
      </c>
      <c r="B873" s="504"/>
      <c r="C873" s="5" t="s">
        <v>1705</v>
      </c>
    </row>
    <row r="874" spans="1:3">
      <c r="A874" s="504"/>
      <c r="B874" s="504"/>
      <c r="C874" s="5" t="s">
        <v>1706</v>
      </c>
    </row>
    <row r="875" spans="1:3">
      <c r="A875" s="504"/>
      <c r="B875" s="504"/>
      <c r="C875" s="5" t="s">
        <v>1707</v>
      </c>
    </row>
    <row r="876" spans="1:3">
      <c r="A876" s="504">
        <v>45153.715753703698</v>
      </c>
      <c r="B876" s="504"/>
      <c r="C876" s="5" t="s">
        <v>1709</v>
      </c>
    </row>
    <row r="877" spans="1:3">
      <c r="A877" s="504">
        <v>45157.397011226902</v>
      </c>
      <c r="B877" s="504"/>
      <c r="C877" s="5" t="s">
        <v>1710</v>
      </c>
    </row>
    <row r="878" spans="1:3">
      <c r="A878" s="504"/>
      <c r="B878" s="504"/>
      <c r="C878" s="5" t="s">
        <v>1711</v>
      </c>
    </row>
    <row r="879" spans="1:3">
      <c r="A879" s="504"/>
      <c r="B879" s="504"/>
      <c r="C879" s="5" t="s">
        <v>1718</v>
      </c>
    </row>
    <row r="880" spans="1:3">
      <c r="A880" s="504">
        <v>45158.304701273097</v>
      </c>
      <c r="B880" s="504"/>
      <c r="C880" s="5" t="s">
        <v>1719</v>
      </c>
    </row>
    <row r="881" spans="1:3">
      <c r="A881" s="504"/>
      <c r="B881" s="504"/>
      <c r="C881" s="5" t="s">
        <v>1720</v>
      </c>
    </row>
    <row r="882" spans="1:3">
      <c r="A882" s="504"/>
      <c r="B882" s="504"/>
      <c r="C882" s="5" t="s">
        <v>1721</v>
      </c>
    </row>
    <row r="883" spans="1:3">
      <c r="A883" s="504">
        <v>45185.569915046297</v>
      </c>
      <c r="B883" s="504"/>
      <c r="C883" s="5" t="s">
        <v>1722</v>
      </c>
    </row>
    <row r="884" spans="1:3">
      <c r="A884" s="504">
        <v>45213.910311458298</v>
      </c>
      <c r="B884" s="504"/>
      <c r="C884" s="5" t="s">
        <v>1727</v>
      </c>
    </row>
    <row r="885" spans="1:3">
      <c r="A885" s="504"/>
      <c r="B885" s="504"/>
      <c r="C885" s="5" t="s">
        <v>1732</v>
      </c>
    </row>
    <row r="886" spans="1:3">
      <c r="A886" s="504"/>
      <c r="B886" s="504"/>
      <c r="C886" s="5" t="s">
        <v>1733</v>
      </c>
    </row>
    <row r="887" spans="1:3">
      <c r="A887" s="504"/>
      <c r="B887" s="504"/>
      <c r="C887" s="5" t="s">
        <v>1734</v>
      </c>
    </row>
    <row r="888" spans="1:3">
      <c r="A888" s="504">
        <v>45253.620074074097</v>
      </c>
      <c r="B888" s="504"/>
      <c r="C888" s="5" t="s">
        <v>1741</v>
      </c>
    </row>
    <row r="889" spans="1:3">
      <c r="A889" s="504">
        <v>45264.3189704861</v>
      </c>
      <c r="B889" s="504"/>
      <c r="C889" s="5" t="s">
        <v>1743</v>
      </c>
    </row>
    <row r="890" spans="1:3" ht="29">
      <c r="A890" s="504">
        <v>45265.578445717598</v>
      </c>
      <c r="B890" s="504"/>
      <c r="C890" s="5" t="s">
        <v>1746</v>
      </c>
    </row>
    <row r="891" spans="1:3">
      <c r="A891" s="504">
        <v>45266.352876851903</v>
      </c>
      <c r="B891" s="504"/>
      <c r="C891" s="5" t="s">
        <v>1747</v>
      </c>
    </row>
    <row r="892" spans="1:3">
      <c r="A892" s="504">
        <v>45266.488732523103</v>
      </c>
      <c r="B892" s="504"/>
      <c r="C892" s="5" t="s">
        <v>1748</v>
      </c>
    </row>
    <row r="893" spans="1:3">
      <c r="A893" s="504"/>
      <c r="B893" s="504"/>
      <c r="C893" s="5" t="s">
        <v>1759</v>
      </c>
    </row>
    <row r="894" spans="1:3">
      <c r="A894" s="504"/>
      <c r="B894" s="504"/>
      <c r="C894" s="5" t="s">
        <v>1760</v>
      </c>
    </row>
    <row r="895" spans="1:3">
      <c r="A895" s="504">
        <v>45273.717767824099</v>
      </c>
      <c r="B895" s="504"/>
      <c r="C895" s="5" t="s">
        <v>1765</v>
      </c>
    </row>
    <row r="896" spans="1:3">
      <c r="A896" s="504">
        <v>45283.379961342602</v>
      </c>
      <c r="B896" s="504"/>
      <c r="C896" s="5" t="s">
        <v>1781</v>
      </c>
    </row>
    <row r="897" spans="1:3">
      <c r="A897" s="504">
        <v>45297.403612499998</v>
      </c>
      <c r="B897" s="504"/>
      <c r="C897" s="5" t="s">
        <v>1780</v>
      </c>
    </row>
    <row r="898" spans="1:3">
      <c r="A898" s="504">
        <v>45313.706506828697</v>
      </c>
      <c r="B898" s="504"/>
      <c r="C898" s="5" t="s">
        <v>1783</v>
      </c>
    </row>
    <row r="899" spans="1:3">
      <c r="A899" s="504">
        <v>45317.703878703702</v>
      </c>
      <c r="B899" s="504"/>
      <c r="C899" s="5" t="s">
        <v>1799</v>
      </c>
    </row>
    <row r="900" spans="1:3">
      <c r="A900" s="504"/>
      <c r="B900" s="504"/>
      <c r="C900" s="5" t="s">
        <v>1800</v>
      </c>
    </row>
    <row r="901" spans="1:3">
      <c r="A901" s="504">
        <v>45318.663704050901</v>
      </c>
      <c r="B901" s="504"/>
      <c r="C901" s="5" t="s">
        <v>1802</v>
      </c>
    </row>
    <row r="902" spans="1:3">
      <c r="A902" s="504"/>
      <c r="B902" s="504"/>
      <c r="C902" s="5" t="s">
        <v>1811</v>
      </c>
    </row>
    <row r="903" spans="1:3">
      <c r="A903" s="504"/>
      <c r="B903" s="504"/>
      <c r="C903" s="5" t="s">
        <v>1812</v>
      </c>
    </row>
    <row r="904" spans="1:3">
      <c r="A904" s="504"/>
      <c r="B904" s="504"/>
      <c r="C904" s="5" t="s">
        <v>1813</v>
      </c>
    </row>
    <row r="905" spans="1:3">
      <c r="A905" s="504"/>
      <c r="B905" s="504"/>
      <c r="C905" s="5" t="s">
        <v>1814</v>
      </c>
    </row>
    <row r="906" spans="1:3">
      <c r="A906" s="504">
        <v>45319.426361689802</v>
      </c>
      <c r="B906" s="504"/>
      <c r="C906" s="5" t="s">
        <v>1815</v>
      </c>
    </row>
    <row r="907" spans="1:3">
      <c r="A907" s="504"/>
      <c r="B907" s="504"/>
      <c r="C907" s="5" t="s">
        <v>1816</v>
      </c>
    </row>
    <row r="908" spans="1:3">
      <c r="A908" s="504"/>
      <c r="B908" s="504"/>
      <c r="C908" s="5" t="s">
        <v>1825</v>
      </c>
    </row>
    <row r="909" spans="1:3">
      <c r="A909" s="504"/>
      <c r="B909" s="504"/>
      <c r="C909" s="5" t="s">
        <v>1826</v>
      </c>
    </row>
    <row r="910" spans="1:3">
      <c r="A910" s="504"/>
      <c r="B910" s="504"/>
      <c r="C910" s="5" t="s">
        <v>1827</v>
      </c>
    </row>
    <row r="911" spans="1:3">
      <c r="A911" s="504">
        <v>45319.806912963002</v>
      </c>
      <c r="B911" s="504"/>
      <c r="C911" s="5" t="s">
        <v>1845</v>
      </c>
    </row>
    <row r="912" spans="1:3">
      <c r="A912" s="504"/>
      <c r="B912" s="504"/>
      <c r="C912" s="5" t="s">
        <v>1848</v>
      </c>
    </row>
    <row r="913" spans="1:3">
      <c r="A913" s="504">
        <v>45320.291666666664</v>
      </c>
      <c r="B913" s="504"/>
      <c r="C913" s="5" t="s">
        <v>1851</v>
      </c>
    </row>
    <row r="914" spans="1:3">
      <c r="A914" s="504"/>
      <c r="B914" s="504"/>
      <c r="C914" s="5" t="s">
        <v>1852</v>
      </c>
    </row>
    <row r="915" spans="1:3">
      <c r="A915" s="504"/>
      <c r="B915" s="504"/>
      <c r="C915" s="5" t="s">
        <v>1853</v>
      </c>
    </row>
    <row r="916" spans="1:3">
      <c r="A916" s="504">
        <v>45320.638317939804</v>
      </c>
      <c r="B916" s="504"/>
      <c r="C916" s="5" t="s">
        <v>1854</v>
      </c>
    </row>
    <row r="917" spans="1:3">
      <c r="A917" s="504">
        <v>45320.954778356499</v>
      </c>
      <c r="B917" s="504"/>
      <c r="C917" s="5" t="s">
        <v>1855</v>
      </c>
    </row>
    <row r="918" spans="1:3">
      <c r="A918" s="504">
        <v>45337.651777314801</v>
      </c>
      <c r="B918" s="504"/>
      <c r="C918" s="5" t="s">
        <v>1856</v>
      </c>
    </row>
    <row r="919" spans="1:3">
      <c r="A919" s="504">
        <v>45379.832560648101</v>
      </c>
      <c r="B919" s="504"/>
      <c r="C919" s="5" t="s">
        <v>1859</v>
      </c>
    </row>
    <row r="920" spans="1:3">
      <c r="A920" s="504"/>
      <c r="B920" s="504"/>
      <c r="C920" s="5" t="s">
        <v>1860</v>
      </c>
    </row>
    <row r="921" spans="1:3">
      <c r="A921" s="504">
        <v>45381.502915393503</v>
      </c>
      <c r="B921" s="504"/>
      <c r="C921" s="5" t="s">
        <v>1862</v>
      </c>
    </row>
    <row r="922" spans="1:3">
      <c r="A922" s="504">
        <v>45390.838856713002</v>
      </c>
      <c r="B922" s="504"/>
      <c r="C922" s="5" t="s">
        <v>1863</v>
      </c>
    </row>
    <row r="923" spans="1:3">
      <c r="A923" s="504">
        <v>45463.0682226852</v>
      </c>
      <c r="B923" s="504"/>
      <c r="C923" s="5" t="s">
        <v>1865</v>
      </c>
    </row>
    <row r="924" spans="1:3">
      <c r="A924" s="504">
        <v>45463.917756828698</v>
      </c>
      <c r="B924" s="504"/>
      <c r="C924" s="5" t="s">
        <v>1866</v>
      </c>
    </row>
    <row r="925" spans="1:3">
      <c r="A925" s="504"/>
      <c r="B925" s="504"/>
      <c r="C925" s="5" t="s">
        <v>1868</v>
      </c>
    </row>
    <row r="926" spans="1:3">
      <c r="A926" s="504">
        <v>45466.339132523099</v>
      </c>
      <c r="B926" s="504"/>
      <c r="C926" s="5" t="s">
        <v>1872</v>
      </c>
    </row>
    <row r="927" spans="1:3">
      <c r="A927" s="504"/>
      <c r="B927" s="504"/>
      <c r="C927" s="5" t="s">
        <v>1877</v>
      </c>
    </row>
    <row r="928" spans="1:3">
      <c r="A928" s="504">
        <v>45466.597851851897</v>
      </c>
      <c r="B928" s="504"/>
      <c r="C928" s="5" t="s">
        <v>1879</v>
      </c>
    </row>
    <row r="929" spans="1:3">
      <c r="A929" s="504">
        <v>45488.584180787002</v>
      </c>
      <c r="B929" s="504"/>
      <c r="C929" s="5" t="s">
        <v>1880</v>
      </c>
    </row>
    <row r="930" spans="1:3">
      <c r="A930" s="504"/>
      <c r="B930" s="504"/>
      <c r="C930" s="5" t="s">
        <v>1883</v>
      </c>
    </row>
    <row r="931" spans="1:3">
      <c r="A931" s="504"/>
      <c r="B931" s="504"/>
      <c r="C931" s="5" t="s">
        <v>1884</v>
      </c>
    </row>
    <row r="932" spans="1:3">
      <c r="A932" s="504"/>
      <c r="B932" s="504"/>
      <c r="C932" s="5" t="s">
        <v>1887</v>
      </c>
    </row>
    <row r="933" spans="1:3">
      <c r="A933" s="504"/>
      <c r="B933" s="504"/>
      <c r="C933" s="5" t="s">
        <v>1893</v>
      </c>
    </row>
    <row r="934" spans="1:3">
      <c r="A934" s="504"/>
      <c r="B934" s="504"/>
      <c r="C934" s="5" t="s">
        <v>1889</v>
      </c>
    </row>
    <row r="935" spans="1:3">
      <c r="A935" s="504"/>
      <c r="B935" s="504"/>
      <c r="C935" s="5" t="s">
        <v>1890</v>
      </c>
    </row>
    <row r="936" spans="1:3">
      <c r="A936" s="504">
        <v>45489.210221180598</v>
      </c>
      <c r="B936" s="504"/>
      <c r="C936" s="5" t="s">
        <v>1891</v>
      </c>
    </row>
    <row r="937" spans="1:3">
      <c r="A937" s="504"/>
      <c r="B937" s="504"/>
      <c r="C937" s="5" t="s">
        <v>1892</v>
      </c>
    </row>
    <row r="938" spans="1:3">
      <c r="A938" s="504">
        <v>45489.449960416699</v>
      </c>
      <c r="B938" s="504"/>
      <c r="C938" s="5" t="s">
        <v>1894</v>
      </c>
    </row>
    <row r="939" spans="1:3">
      <c r="A939" s="504"/>
      <c r="B939" s="504"/>
      <c r="C939" s="5" t="s">
        <v>1895</v>
      </c>
    </row>
    <row r="940" spans="1:3">
      <c r="A940" s="504"/>
      <c r="B940" s="504"/>
      <c r="C940" s="5" t="s">
        <v>1896</v>
      </c>
    </row>
    <row r="941" spans="1:3">
      <c r="A941" s="504">
        <v>45489.738919675903</v>
      </c>
      <c r="B941" s="504"/>
      <c r="C941" s="5" t="s">
        <v>1899</v>
      </c>
    </row>
    <row r="942" spans="1:3">
      <c r="A942" s="504"/>
      <c r="B942" s="504"/>
      <c r="C942" s="5" t="s">
        <v>1902</v>
      </c>
    </row>
    <row r="943" spans="1:3">
      <c r="A943" s="504"/>
      <c r="B943" s="504"/>
      <c r="C943" s="5" t="s">
        <v>1903</v>
      </c>
    </row>
    <row r="944" spans="1:3">
      <c r="A944" s="504">
        <v>45489.856513078703</v>
      </c>
      <c r="B944" s="504"/>
      <c r="C944" s="5" t="s">
        <v>1904</v>
      </c>
    </row>
    <row r="945" spans="1:3">
      <c r="A945" s="504">
        <v>45490.749045949102</v>
      </c>
      <c r="B945" s="504"/>
      <c r="C945" s="5" t="s">
        <v>1905</v>
      </c>
    </row>
    <row r="946" spans="1:3">
      <c r="A946" s="504">
        <v>45491.4079724537</v>
      </c>
      <c r="B946" s="504"/>
      <c r="C946" s="5" t="s">
        <v>1906</v>
      </c>
    </row>
    <row r="947" spans="1:3">
      <c r="A947" s="504"/>
      <c r="B947" s="504"/>
      <c r="C947" s="5" t="s">
        <v>1907</v>
      </c>
    </row>
    <row r="948" spans="1:3">
      <c r="A948" s="504">
        <v>45491.6594611111</v>
      </c>
      <c r="B948" s="504"/>
      <c r="C948" s="5" t="s">
        <v>1908</v>
      </c>
    </row>
    <row r="949" spans="1:3">
      <c r="A949" s="504"/>
      <c r="B949" s="504"/>
      <c r="C949" s="5" t="s">
        <v>1909</v>
      </c>
    </row>
    <row r="950" spans="1:3">
      <c r="A950" s="504">
        <v>45491.856288888899</v>
      </c>
      <c r="B950" s="504"/>
      <c r="C950" s="5" t="s">
        <v>1910</v>
      </c>
    </row>
    <row r="951" spans="1:3">
      <c r="A951" s="504">
        <v>45492.674406481499</v>
      </c>
      <c r="B951" s="504"/>
      <c r="C951" s="5" t="s">
        <v>1911</v>
      </c>
    </row>
    <row r="952" spans="1:3">
      <c r="A952" s="504">
        <v>45493.390959837998</v>
      </c>
      <c r="B952" s="504"/>
      <c r="C952" s="5" t="s">
        <v>1912</v>
      </c>
    </row>
    <row r="953" spans="1:3">
      <c r="A953" s="504"/>
      <c r="B953" s="504"/>
      <c r="C953" s="5" t="s">
        <v>1914</v>
      </c>
    </row>
    <row r="954" spans="1:3">
      <c r="A954" s="504">
        <v>45494.515925231499</v>
      </c>
      <c r="B954" s="504"/>
      <c r="C954" s="5" t="s">
        <v>1916</v>
      </c>
    </row>
    <row r="955" spans="1:3">
      <c r="A955" s="504"/>
      <c r="B955" s="504"/>
      <c r="C955" s="5" t="s">
        <v>1918</v>
      </c>
    </row>
    <row r="956" spans="1:3">
      <c r="A956" s="504">
        <v>45494.667448379601</v>
      </c>
      <c r="B956" s="504"/>
      <c r="C956" s="5" t="s">
        <v>1919</v>
      </c>
    </row>
    <row r="957" spans="1:3">
      <c r="A957" s="504">
        <v>45495.355080555601</v>
      </c>
      <c r="B957" s="504"/>
      <c r="C957" s="5" t="s">
        <v>1932</v>
      </c>
    </row>
    <row r="958" spans="1:3">
      <c r="A958" s="504">
        <v>45495.592078819398</v>
      </c>
      <c r="B958" s="504"/>
      <c r="C958" s="5" t="s">
        <v>1938</v>
      </c>
    </row>
    <row r="959" spans="1:3">
      <c r="A959" s="504"/>
      <c r="B959" s="504"/>
      <c r="C959" s="5" t="s">
        <v>1939</v>
      </c>
    </row>
    <row r="960" spans="1:3">
      <c r="A960" s="504"/>
      <c r="B960" s="504"/>
      <c r="C960" s="5" t="s">
        <v>1940</v>
      </c>
    </row>
    <row r="961" spans="1:3">
      <c r="A961" s="504">
        <v>45496.332308449098</v>
      </c>
      <c r="B961" s="504"/>
      <c r="C961" s="5" t="s">
        <v>1941</v>
      </c>
    </row>
    <row r="962" spans="1:3">
      <c r="A962" s="504">
        <v>45496.384820138897</v>
      </c>
      <c r="B962" s="504"/>
      <c r="C962" s="5" t="s">
        <v>1943</v>
      </c>
    </row>
    <row r="963" spans="1:3">
      <c r="A963" s="504"/>
      <c r="B963" s="504"/>
      <c r="C963" s="5" t="s">
        <v>1944</v>
      </c>
    </row>
    <row r="964" spans="1:3">
      <c r="A964" s="504"/>
      <c r="B964" s="504"/>
      <c r="C964" s="5" t="s">
        <v>1949</v>
      </c>
    </row>
    <row r="965" spans="1:3">
      <c r="A965" s="504"/>
      <c r="B965" s="504"/>
      <c r="C965" s="5" t="s">
        <v>1953</v>
      </c>
    </row>
    <row r="966" spans="1:3">
      <c r="A966" s="504"/>
      <c r="B966" s="504"/>
      <c r="C966" s="5" t="s">
        <v>1950</v>
      </c>
    </row>
    <row r="967" spans="1:3">
      <c r="A967" s="504">
        <v>45497.474987963004</v>
      </c>
      <c r="B967" s="504"/>
      <c r="C967" s="5" t="s">
        <v>1952</v>
      </c>
    </row>
    <row r="968" spans="1:3">
      <c r="A968" s="504"/>
      <c r="B968" s="504"/>
      <c r="C968" s="5" t="s">
        <v>1954</v>
      </c>
    </row>
    <row r="969" spans="1:3">
      <c r="A969" s="504">
        <v>45497.753208912</v>
      </c>
      <c r="B969" s="504"/>
      <c r="C969" s="5" t="s">
        <v>1955</v>
      </c>
    </row>
    <row r="970" spans="1:3">
      <c r="A970" s="504">
        <v>45497.905034374999</v>
      </c>
      <c r="B970" s="504"/>
      <c r="C970" s="5" t="s">
        <v>1956</v>
      </c>
    </row>
    <row r="971" spans="1:3">
      <c r="A971" s="504">
        <v>45497.969297222196</v>
      </c>
      <c r="B971" s="504"/>
      <c r="C971" s="5" t="s">
        <v>1957</v>
      </c>
    </row>
    <row r="972" spans="1:3" ht="29">
      <c r="A972" s="504"/>
      <c r="B972" s="504"/>
      <c r="C972" s="5" t="s">
        <v>1958</v>
      </c>
    </row>
    <row r="973" spans="1:3">
      <c r="A973" s="504"/>
      <c r="B973" s="504"/>
      <c r="C973" s="5" t="s">
        <v>1960</v>
      </c>
    </row>
    <row r="974" spans="1:3">
      <c r="A974" s="504">
        <v>45500.773074305602</v>
      </c>
      <c r="B974" s="504"/>
      <c r="C974" s="5" t="s">
        <v>1961</v>
      </c>
    </row>
    <row r="975" spans="1:3">
      <c r="A975" s="504"/>
      <c r="B975" s="504"/>
      <c r="C975" s="5" t="s">
        <v>1962</v>
      </c>
    </row>
    <row r="976" spans="1:3">
      <c r="A976" s="504"/>
      <c r="B976" s="504"/>
      <c r="C976" s="5" t="s">
        <v>1967</v>
      </c>
    </row>
    <row r="977" spans="1:3">
      <c r="A977" s="504">
        <v>45501.970010648103</v>
      </c>
      <c r="B977" s="504"/>
      <c r="C977" s="5" t="s">
        <v>1968</v>
      </c>
    </row>
    <row r="978" spans="1:3">
      <c r="A978" s="504"/>
      <c r="B978" s="504"/>
      <c r="C978" s="5" t="s">
        <v>1969</v>
      </c>
    </row>
    <row r="979" spans="1:3">
      <c r="A979" s="504"/>
      <c r="B979" s="504"/>
      <c r="C979" s="5" t="s">
        <v>1974</v>
      </c>
    </row>
    <row r="980" spans="1:3">
      <c r="A980" s="504">
        <v>45531.531611111102</v>
      </c>
      <c r="B980" s="504"/>
      <c r="C980" s="5" t="s">
        <v>1975</v>
      </c>
    </row>
    <row r="981" spans="1:3">
      <c r="A981" s="504">
        <v>45532.391343981501</v>
      </c>
      <c r="B981" s="504"/>
      <c r="C981" s="5" t="s">
        <v>1976</v>
      </c>
    </row>
    <row r="982" spans="1:3">
      <c r="A982" s="504">
        <v>45533.409179976901</v>
      </c>
      <c r="B982" s="504"/>
      <c r="C982" s="5" t="s">
        <v>1977</v>
      </c>
    </row>
    <row r="983" spans="1:3">
      <c r="A983" s="504"/>
      <c r="B983" s="504"/>
      <c r="C983" s="5" t="s">
        <v>1978</v>
      </c>
    </row>
    <row r="984" spans="1:3">
      <c r="A984" s="504">
        <v>45538.415086805602</v>
      </c>
      <c r="B984" s="504"/>
      <c r="C984" s="5" t="s">
        <v>1989</v>
      </c>
    </row>
    <row r="985" spans="1:3">
      <c r="A985" s="504">
        <v>45539.5387064815</v>
      </c>
      <c r="B985" s="504"/>
      <c r="C985" s="5" t="s">
        <v>1995</v>
      </c>
    </row>
    <row r="986" spans="1:3">
      <c r="A986" s="504">
        <v>45539.723457754597</v>
      </c>
      <c r="B986" s="504"/>
      <c r="C986" s="5" t="s">
        <v>1996</v>
      </c>
    </row>
    <row r="987" spans="1:3">
      <c r="A987" s="504">
        <v>45540.566375115697</v>
      </c>
      <c r="B987" s="504"/>
      <c r="C987" s="5" t="s">
        <v>2010</v>
      </c>
    </row>
    <row r="988" spans="1:3">
      <c r="A988" s="504">
        <v>45541.364851851897</v>
      </c>
      <c r="B988" s="504"/>
      <c r="C988" s="5" t="s">
        <v>2011</v>
      </c>
    </row>
    <row r="989" spans="1:3">
      <c r="A989" s="504">
        <v>45542.478519444398</v>
      </c>
      <c r="B989" s="504"/>
      <c r="C989" s="5" t="s">
        <v>2015</v>
      </c>
    </row>
    <row r="990" spans="1:3">
      <c r="A990" s="504">
        <v>45555.3408164352</v>
      </c>
      <c r="B990" s="504"/>
      <c r="C990" s="5" t="s">
        <v>2018</v>
      </c>
    </row>
    <row r="991" spans="1:3">
      <c r="A991" s="504">
        <v>45556.348085879603</v>
      </c>
      <c r="B991" s="504"/>
      <c r="C991" s="5" t="s">
        <v>2019</v>
      </c>
    </row>
    <row r="992" spans="1:3" ht="29">
      <c r="A992" s="504">
        <v>45557.326923148103</v>
      </c>
      <c r="B992" s="504"/>
      <c r="C992" s="5" t="s">
        <v>2020</v>
      </c>
    </row>
    <row r="993" spans="1:3">
      <c r="A993" s="504"/>
      <c r="B993" s="504"/>
      <c r="C993" s="5" t="s">
        <v>2021</v>
      </c>
    </row>
    <row r="994" spans="1:3">
      <c r="A994" s="504"/>
      <c r="B994" s="504"/>
      <c r="C994" s="5" t="s">
        <v>2023</v>
      </c>
    </row>
    <row r="995" spans="1:3">
      <c r="A995" s="504">
        <v>45559.285466435198</v>
      </c>
      <c r="B995" s="504"/>
      <c r="C995" s="5" t="s">
        <v>2024</v>
      </c>
    </row>
    <row r="996" spans="1:3">
      <c r="A996" s="504">
        <v>45559.431185300899</v>
      </c>
      <c r="B996" s="504"/>
      <c r="C996" s="5" t="s">
        <v>2025</v>
      </c>
    </row>
    <row r="997" spans="1:3">
      <c r="A997" s="504"/>
      <c r="B997" s="504"/>
      <c r="C997" s="5" t="s">
        <v>2026</v>
      </c>
    </row>
    <row r="998" spans="1:3">
      <c r="A998" s="504"/>
      <c r="B998" s="504"/>
      <c r="C998" s="5" t="s">
        <v>2028</v>
      </c>
    </row>
    <row r="999" spans="1:3" ht="29">
      <c r="A999" s="504">
        <v>45560.410681713001</v>
      </c>
      <c r="B999" s="504"/>
      <c r="C999" s="5" t="s">
        <v>2027</v>
      </c>
    </row>
    <row r="1000" spans="1:3">
      <c r="A1000" s="504">
        <v>45560.911641898201</v>
      </c>
      <c r="B1000" s="504"/>
      <c r="C1000" s="5" t="s">
        <v>2029</v>
      </c>
    </row>
    <row r="1001" spans="1:3">
      <c r="A1001" s="504">
        <v>45561.606188194397</v>
      </c>
      <c r="B1001" s="504"/>
      <c r="C1001" s="5" t="s">
        <v>2030</v>
      </c>
    </row>
    <row r="1002" spans="1:3">
      <c r="A1002" s="504"/>
      <c r="B1002" s="504"/>
      <c r="C1002" s="5" t="s">
        <v>2033</v>
      </c>
    </row>
    <row r="1003" spans="1:3">
      <c r="A1003" s="504"/>
      <c r="B1003" s="504"/>
      <c r="C1003" s="5" t="s">
        <v>2038</v>
      </c>
    </row>
    <row r="1004" spans="1:3">
      <c r="A1004" s="504"/>
      <c r="B1004" s="504"/>
      <c r="C1004" s="5" t="s">
        <v>2042</v>
      </c>
    </row>
    <row r="1005" spans="1:3">
      <c r="A1005" s="504">
        <v>45562.319136921302</v>
      </c>
      <c r="B1005" s="504"/>
      <c r="C1005" s="5" t="s">
        <v>2043</v>
      </c>
    </row>
    <row r="1006" spans="1:3">
      <c r="A1006" s="504"/>
      <c r="B1006" s="504"/>
      <c r="C1006" s="5" t="s">
        <v>2044</v>
      </c>
    </row>
    <row r="1007" spans="1:3">
      <c r="A1007" s="504">
        <v>45562.600915162002</v>
      </c>
      <c r="B1007" s="504"/>
      <c r="C1007" s="5" t="s">
        <v>2045</v>
      </c>
    </row>
    <row r="1008" spans="1:3">
      <c r="A1008" s="504"/>
      <c r="B1008" s="504"/>
      <c r="C1008" s="5" t="s">
        <v>2048</v>
      </c>
    </row>
    <row r="1009" spans="1:3">
      <c r="A1009" s="504"/>
      <c r="B1009" s="504"/>
      <c r="C1009" s="5" t="s">
        <v>2049</v>
      </c>
    </row>
    <row r="1010" spans="1:3">
      <c r="A1010" s="504">
        <v>45565.362319560198</v>
      </c>
      <c r="B1010" s="504"/>
      <c r="C1010" s="5" t="s">
        <v>2050</v>
      </c>
    </row>
    <row r="1011" spans="1:3">
      <c r="A1011" s="504"/>
      <c r="B1011" s="504"/>
      <c r="C1011" s="5" t="s">
        <v>2051</v>
      </c>
    </row>
    <row r="1012" spans="1:3">
      <c r="A1012" s="504">
        <v>45566.216275694402</v>
      </c>
      <c r="B1012" s="504"/>
      <c r="C1012" s="5" t="s">
        <v>2053</v>
      </c>
    </row>
    <row r="1013" spans="1:3">
      <c r="A1013" s="504"/>
      <c r="B1013" s="504"/>
      <c r="C1013" s="5" t="s">
        <v>2054</v>
      </c>
    </row>
    <row r="1014" spans="1:3">
      <c r="A1014" s="504"/>
      <c r="B1014" s="504"/>
      <c r="C1014" s="5" t="s">
        <v>2055</v>
      </c>
    </row>
    <row r="1015" spans="1:3">
      <c r="A1015" s="504">
        <v>45578.429404513903</v>
      </c>
      <c r="B1015" s="504"/>
      <c r="C1015" s="5" t="s">
        <v>2057</v>
      </c>
    </row>
    <row r="1016" spans="1:3">
      <c r="A1016" s="504"/>
      <c r="B1016" s="504"/>
      <c r="C1016" s="5" t="s">
        <v>2061</v>
      </c>
    </row>
    <row r="1017" spans="1:3">
      <c r="A1017" s="504">
        <v>45591.9016283565</v>
      </c>
      <c r="B1017" s="504"/>
      <c r="C1017" s="5" t="s">
        <v>2070</v>
      </c>
    </row>
    <row r="1018" spans="1:3">
      <c r="A1018" s="504">
        <v>45592.427384259303</v>
      </c>
      <c r="B1018" s="504"/>
      <c r="C1018" s="5" t="s">
        <v>2072</v>
      </c>
    </row>
    <row r="1019" spans="1:3">
      <c r="A1019" s="504">
        <v>45614.536808448996</v>
      </c>
      <c r="B1019" s="504"/>
      <c r="C1019" s="5" t="s">
        <v>2089</v>
      </c>
    </row>
    <row r="1020" spans="1:3">
      <c r="A1020" s="504"/>
      <c r="B1020" s="504"/>
      <c r="C1020" s="5" t="s">
        <v>2094</v>
      </c>
    </row>
    <row r="1021" spans="1:3">
      <c r="A1021" s="504">
        <v>45625.513327662004</v>
      </c>
      <c r="B1021" s="504" t="s">
        <v>2099</v>
      </c>
      <c r="C1021" s="5" t="s">
        <v>2100</v>
      </c>
    </row>
    <row r="1022" spans="1:3">
      <c r="A1022" s="504"/>
      <c r="B1022" s="504" t="s">
        <v>2099</v>
      </c>
      <c r="C1022" s="5" t="s">
        <v>2101</v>
      </c>
    </row>
    <row r="1023" spans="1:3">
      <c r="A1023" s="504"/>
      <c r="B1023" s="504" t="s">
        <v>2099</v>
      </c>
      <c r="C1023" s="5" t="s">
        <v>2102</v>
      </c>
    </row>
    <row r="1024" spans="1:3" ht="29">
      <c r="A1024" s="504">
        <v>45629.744010300899</v>
      </c>
      <c r="B1024" s="504" t="s">
        <v>2099</v>
      </c>
      <c r="C1024" s="5" t="s">
        <v>2103</v>
      </c>
    </row>
    <row r="1025" spans="1:3" ht="29">
      <c r="A1025" s="504">
        <v>45629.833218749998</v>
      </c>
      <c r="B1025" s="504" t="s">
        <v>2099</v>
      </c>
      <c r="C1025" s="5" t="s">
        <v>2107</v>
      </c>
    </row>
    <row r="1026" spans="1:3">
      <c r="A1026" s="504">
        <v>45629.917926504597</v>
      </c>
      <c r="B1026" s="504" t="s">
        <v>2099</v>
      </c>
      <c r="C1026" s="5" t="s">
        <v>2108</v>
      </c>
    </row>
    <row r="1027" spans="1:3">
      <c r="A1027" s="504"/>
      <c r="B1027" s="504" t="s">
        <v>2099</v>
      </c>
      <c r="C1027" s="5" t="s">
        <v>2111</v>
      </c>
    </row>
    <row r="1028" spans="1:3">
      <c r="A1028" s="504"/>
      <c r="B1028" s="504" t="s">
        <v>2099</v>
      </c>
      <c r="C1028" s="5" t="s">
        <v>2112</v>
      </c>
    </row>
    <row r="1029" spans="1:3">
      <c r="A1029" s="504">
        <v>45633.308731481498</v>
      </c>
      <c r="B1029" s="504" t="s">
        <v>2099</v>
      </c>
      <c r="C1029" s="5" t="s">
        <v>2114</v>
      </c>
    </row>
    <row r="1030" spans="1:3">
      <c r="A1030" s="504">
        <v>45634.459183911997</v>
      </c>
      <c r="B1030" s="504" t="s">
        <v>2099</v>
      </c>
      <c r="C1030" s="5" t="s">
        <v>2115</v>
      </c>
    </row>
    <row r="1031" spans="1:3">
      <c r="A1031" s="504"/>
      <c r="B1031" s="504" t="s">
        <v>2099</v>
      </c>
      <c r="C1031" s="5" t="s">
        <v>2116</v>
      </c>
    </row>
    <row r="1032" spans="1:3">
      <c r="A1032" s="504"/>
      <c r="B1032" s="504" t="s">
        <v>2099</v>
      </c>
      <c r="C1032" s="5" t="s">
        <v>2117</v>
      </c>
    </row>
    <row r="1033" spans="1:3">
      <c r="A1033" s="504"/>
      <c r="B1033" s="504" t="s">
        <v>2099</v>
      </c>
      <c r="C1033" s="5" t="s">
        <v>2118</v>
      </c>
    </row>
    <row r="1034" spans="1:3">
      <c r="A1034" s="504"/>
      <c r="B1034" s="504" t="s">
        <v>2099</v>
      </c>
      <c r="C1034" s="5" t="s">
        <v>2119</v>
      </c>
    </row>
    <row r="1035" spans="1:3">
      <c r="A1035" s="504">
        <v>45634.5462655093</v>
      </c>
      <c r="B1035" s="504" t="s">
        <v>2099</v>
      </c>
      <c r="C1035" s="5" t="s">
        <v>2120</v>
      </c>
    </row>
    <row r="1036" spans="1:3">
      <c r="A1036" s="504"/>
      <c r="B1036" s="504" t="s">
        <v>2099</v>
      </c>
      <c r="C1036" s="5" t="s">
        <v>2121</v>
      </c>
    </row>
    <row r="1037" spans="1:3">
      <c r="A1037" s="504"/>
      <c r="B1037" s="504" t="s">
        <v>2099</v>
      </c>
      <c r="C1037" s="5" t="s">
        <v>2122</v>
      </c>
    </row>
    <row r="1038" spans="1:3">
      <c r="A1038" s="504">
        <v>45635.671010648097</v>
      </c>
      <c r="B1038" s="504" t="s">
        <v>2099</v>
      </c>
      <c r="C1038" s="5" t="s">
        <v>2123</v>
      </c>
    </row>
    <row r="1039" spans="1:3">
      <c r="A1039" s="504">
        <v>45635.924288888898</v>
      </c>
      <c r="B1039" s="504" t="s">
        <v>2099</v>
      </c>
      <c r="C1039" s="5" t="s">
        <v>2125</v>
      </c>
    </row>
    <row r="1040" spans="1:3">
      <c r="A1040" s="504">
        <v>45636.303021874999</v>
      </c>
      <c r="B1040" s="504" t="s">
        <v>2099</v>
      </c>
      <c r="C1040" s="5" t="s">
        <v>2126</v>
      </c>
    </row>
    <row r="1041" spans="1:3">
      <c r="A1041" s="504">
        <v>45636.536924768501</v>
      </c>
      <c r="B1041" s="504" t="s">
        <v>2099</v>
      </c>
      <c r="C1041" s="5" t="s">
        <v>2127</v>
      </c>
    </row>
    <row r="1042" spans="1:3">
      <c r="A1042" s="504">
        <v>45636.795527546303</v>
      </c>
      <c r="B1042" s="504" t="s">
        <v>2099</v>
      </c>
      <c r="C1042" s="5" t="s">
        <v>2129</v>
      </c>
    </row>
    <row r="1043" spans="1:3">
      <c r="A1043" s="504">
        <v>45636.881108333298</v>
      </c>
      <c r="B1043" s="504" t="s">
        <v>2099</v>
      </c>
      <c r="C1043" s="5" t="s">
        <v>2128</v>
      </c>
    </row>
    <row r="1044" spans="1:3">
      <c r="A1044" s="504">
        <v>45636.912638888898</v>
      </c>
      <c r="B1044" s="504" t="s">
        <v>2099</v>
      </c>
      <c r="C1044" s="5" t="s">
        <v>2131</v>
      </c>
    </row>
    <row r="1045" spans="1:3">
      <c r="A1045" s="504">
        <v>45636.931540393503</v>
      </c>
      <c r="B1045" s="504" t="s">
        <v>2099</v>
      </c>
      <c r="C1045" s="5" t="s">
        <v>2132</v>
      </c>
    </row>
    <row r="1046" spans="1:3">
      <c r="A1046" s="504">
        <v>45637.390722685202</v>
      </c>
      <c r="B1046" s="504" t="s">
        <v>2099</v>
      </c>
      <c r="C1046" s="5" t="s">
        <v>2133</v>
      </c>
    </row>
    <row r="1047" spans="1:3">
      <c r="A1047" s="504">
        <v>45637.472989467598</v>
      </c>
      <c r="B1047" s="504" t="s">
        <v>2099</v>
      </c>
      <c r="C1047" s="5" t="s">
        <v>2137</v>
      </c>
    </row>
    <row r="1048" spans="1:3">
      <c r="A1048" s="504">
        <v>45637.827690740698</v>
      </c>
      <c r="B1048" s="504" t="s">
        <v>2099</v>
      </c>
      <c r="C1048" s="5" t="s">
        <v>2138</v>
      </c>
    </row>
    <row r="1049" spans="1:3">
      <c r="A1049" s="504">
        <v>45638.3794375</v>
      </c>
      <c r="B1049" s="504" t="s">
        <v>2099</v>
      </c>
      <c r="C1049" s="5" t="s">
        <v>2139</v>
      </c>
    </row>
    <row r="1050" spans="1:3">
      <c r="A1050" s="504">
        <v>45638.413743981502</v>
      </c>
      <c r="B1050" s="504" t="s">
        <v>2099</v>
      </c>
      <c r="C1050" s="5" t="s">
        <v>2140</v>
      </c>
    </row>
    <row r="1051" spans="1:3">
      <c r="A1051" s="504">
        <v>45638.524425347197</v>
      </c>
      <c r="B1051" s="504" t="s">
        <v>2099</v>
      </c>
      <c r="C1051" s="5" t="s">
        <v>2141</v>
      </c>
    </row>
    <row r="1052" spans="1:3">
      <c r="A1052" s="504"/>
      <c r="B1052" s="504" t="s">
        <v>2099</v>
      </c>
      <c r="C1052" s="5" t="s">
        <v>2142</v>
      </c>
    </row>
    <row r="1053" spans="1:3">
      <c r="A1053" s="504">
        <v>45639.432666435197</v>
      </c>
      <c r="B1053" s="504" t="s">
        <v>2099</v>
      </c>
      <c r="C1053" s="5" t="s">
        <v>2143</v>
      </c>
    </row>
    <row r="1054" spans="1:3">
      <c r="A1054" s="504">
        <v>45645.871356481497</v>
      </c>
      <c r="B1054" s="504" t="s">
        <v>2099</v>
      </c>
      <c r="C1054" s="5" t="s">
        <v>2147</v>
      </c>
    </row>
    <row r="1055" spans="1:3" ht="29">
      <c r="A1055" s="504"/>
      <c r="B1055" s="504"/>
      <c r="C1055" s="5" t="s">
        <v>2149</v>
      </c>
    </row>
    <row r="1056" spans="1:3">
      <c r="A1056" s="504"/>
      <c r="B1056" s="504"/>
      <c r="C1056" s="5" t="s">
        <v>2148</v>
      </c>
    </row>
    <row r="1057" spans="1:3">
      <c r="A1057" s="504"/>
      <c r="B1057" s="504"/>
      <c r="C1057" s="5" t="s">
        <v>2150</v>
      </c>
    </row>
    <row r="1058" spans="1:3">
      <c r="A1058" s="504"/>
      <c r="B1058" s="504"/>
      <c r="C1058" s="5" t="s">
        <v>2152</v>
      </c>
    </row>
    <row r="1059" spans="1:3">
      <c r="A1059" s="504">
        <v>45645.910699537002</v>
      </c>
      <c r="B1059" s="504" t="s">
        <v>2099</v>
      </c>
      <c r="C1059" s="5" t="s">
        <v>2153</v>
      </c>
    </row>
    <row r="1060" spans="1:3">
      <c r="A1060" s="504">
        <v>45646.314477199099</v>
      </c>
      <c r="B1060" s="504" t="s">
        <v>2099</v>
      </c>
      <c r="C1060" s="5" t="s">
        <v>2154</v>
      </c>
    </row>
    <row r="1061" spans="1:3">
      <c r="A1061" s="504">
        <v>45648.596787731498</v>
      </c>
      <c r="B1061" s="504" t="s">
        <v>2099</v>
      </c>
      <c r="C1061" s="5" t="s">
        <v>2155</v>
      </c>
    </row>
    <row r="1062" spans="1:3">
      <c r="A1062" s="504">
        <v>45648.598062268502</v>
      </c>
      <c r="B1062" s="504" t="s">
        <v>2099</v>
      </c>
      <c r="C1062" s="5" t="s">
        <v>2156</v>
      </c>
    </row>
    <row r="1063" spans="1:3">
      <c r="A1063" s="504">
        <v>45648.624691782403</v>
      </c>
      <c r="B1063" s="504" t="s">
        <v>2099</v>
      </c>
      <c r="C1063" s="5" t="s">
        <v>2157</v>
      </c>
    </row>
    <row r="1064" spans="1:3">
      <c r="A1064" s="504"/>
      <c r="B1064" s="504" t="s">
        <v>2099</v>
      </c>
      <c r="C1064" s="5" t="s">
        <v>2158</v>
      </c>
    </row>
    <row r="1065" spans="1:3">
      <c r="A1065" s="504">
        <v>45648.6372064815</v>
      </c>
      <c r="B1065" s="504" t="s">
        <v>2099</v>
      </c>
      <c r="C1065" s="5" t="s">
        <v>2159</v>
      </c>
    </row>
    <row r="1066" spans="1:3">
      <c r="A1066" s="504">
        <v>45648.652284490701</v>
      </c>
      <c r="B1066" s="504" t="s">
        <v>2099</v>
      </c>
      <c r="C1066" s="5" t="s">
        <v>2160</v>
      </c>
    </row>
    <row r="1067" spans="1:3">
      <c r="A1067" s="504">
        <v>45648.742012962997</v>
      </c>
      <c r="B1067" s="504" t="s">
        <v>2099</v>
      </c>
      <c r="C1067" s="5" t="s">
        <v>2161</v>
      </c>
    </row>
    <row r="1068" spans="1:3">
      <c r="A1068" s="504">
        <v>45648.778078240699</v>
      </c>
      <c r="B1068" s="504" t="s">
        <v>2099</v>
      </c>
      <c r="C1068" s="5" t="s">
        <v>2181</v>
      </c>
    </row>
    <row r="1069" spans="1:3">
      <c r="A1069" s="504">
        <v>45649.291173842597</v>
      </c>
      <c r="B1069" s="504" t="s">
        <v>2099</v>
      </c>
      <c r="C1069" s="5" t="s">
        <v>2162</v>
      </c>
    </row>
    <row r="1070" spans="1:3">
      <c r="A1070" s="504">
        <v>45649.390999768497</v>
      </c>
      <c r="B1070" s="504" t="s">
        <v>2099</v>
      </c>
      <c r="C1070" s="5" t="s">
        <v>2163</v>
      </c>
    </row>
    <row r="1071" spans="1:3">
      <c r="A1071" s="504">
        <v>45650.291666666664</v>
      </c>
      <c r="B1071" s="504" t="s">
        <v>2099</v>
      </c>
      <c r="C1071" s="5" t="s">
        <v>2165</v>
      </c>
    </row>
    <row r="1072" spans="1:3">
      <c r="A1072" s="504">
        <v>45650.419016898202</v>
      </c>
      <c r="B1072" s="504" t="s">
        <v>2099</v>
      </c>
      <c r="C1072" s="5" t="s">
        <v>2166</v>
      </c>
    </row>
    <row r="1073" spans="1:3">
      <c r="A1073" s="504">
        <v>45652.308400347203</v>
      </c>
      <c r="B1073" s="504" t="s">
        <v>2099</v>
      </c>
      <c r="C1073" s="5" t="s">
        <v>2173</v>
      </c>
    </row>
    <row r="1074" spans="1:3">
      <c r="A1074" s="504"/>
      <c r="B1074" s="504" t="s">
        <v>2099</v>
      </c>
      <c r="C1074" s="5" t="s">
        <v>2174</v>
      </c>
    </row>
    <row r="1075" spans="1:3">
      <c r="A1075" s="504">
        <v>45653.263021527797</v>
      </c>
      <c r="B1075" s="504" t="s">
        <v>2099</v>
      </c>
      <c r="C1075" s="5" t="s">
        <v>2175</v>
      </c>
    </row>
    <row r="1076" spans="1:3">
      <c r="A1076" s="504">
        <v>45654.824534838001</v>
      </c>
      <c r="B1076" s="504" t="s">
        <v>2099</v>
      </c>
      <c r="C1076" s="5" t="s">
        <v>2176</v>
      </c>
    </row>
    <row r="1077" spans="1:3">
      <c r="A1077" s="504"/>
      <c r="B1077" s="504"/>
      <c r="C1077" s="5" t="s">
        <v>2177</v>
      </c>
    </row>
    <row r="1078" spans="1:3">
      <c r="A1078" s="504"/>
      <c r="B1078" s="504" t="s">
        <v>2189</v>
      </c>
      <c r="C1078" s="5" t="s">
        <v>2178</v>
      </c>
    </row>
    <row r="1079" spans="1:3">
      <c r="A1079" s="504">
        <v>45655.264167476897</v>
      </c>
      <c r="B1079" s="504" t="s">
        <v>2099</v>
      </c>
      <c r="C1079" s="5" t="s">
        <v>2179</v>
      </c>
    </row>
    <row r="1080" spans="1:3">
      <c r="A1080" s="504"/>
      <c r="B1080" s="504"/>
      <c r="C1080" s="5" t="s">
        <v>2180</v>
      </c>
    </row>
    <row r="1081" spans="1:3">
      <c r="A1081" s="504"/>
      <c r="B1081" s="504"/>
      <c r="C1081" s="5" t="s">
        <v>2182</v>
      </c>
    </row>
    <row r="1082" spans="1:3">
      <c r="A1082" s="504"/>
      <c r="B1082" s="504"/>
      <c r="C1082" s="5" t="s">
        <v>2183</v>
      </c>
    </row>
    <row r="1083" spans="1:3">
      <c r="A1083" s="504"/>
      <c r="B1083" s="504"/>
      <c r="C1083" s="5" t="s">
        <v>2184</v>
      </c>
    </row>
    <row r="1084" spans="1:3">
      <c r="A1084" s="504"/>
      <c r="B1084" s="504"/>
      <c r="C1084" s="5" t="s">
        <v>2185</v>
      </c>
    </row>
    <row r="1085" spans="1:3">
      <c r="A1085" s="504"/>
      <c r="B1085" s="504" t="s">
        <v>2188</v>
      </c>
      <c r="C1085" s="5" t="s">
        <v>2187</v>
      </c>
    </row>
    <row r="1086" spans="1:3">
      <c r="A1086" s="504">
        <v>45655.871625115702</v>
      </c>
      <c r="B1086" s="504" t="s">
        <v>2099</v>
      </c>
      <c r="C1086" s="5" t="s">
        <v>2186</v>
      </c>
    </row>
    <row r="1087" spans="1:3">
      <c r="A1087" s="504"/>
      <c r="B1087" s="504"/>
      <c r="C1087" s="5" t="s">
        <v>2190</v>
      </c>
    </row>
    <row r="1088" spans="1:3">
      <c r="A1088" s="504"/>
      <c r="B1088" s="504"/>
      <c r="C1088" s="5" t="s">
        <v>2191</v>
      </c>
    </row>
    <row r="1089" spans="1:3">
      <c r="A1089" s="504">
        <v>45658.705596180604</v>
      </c>
      <c r="B1089" s="504" t="s">
        <v>2099</v>
      </c>
      <c r="C1089" s="5" t="s">
        <v>2193</v>
      </c>
    </row>
    <row r="1090" spans="1:3">
      <c r="A1090" s="504"/>
      <c r="B1090" s="504"/>
      <c r="C1090" s="5" t="s">
        <v>2192</v>
      </c>
    </row>
    <row r="1091" spans="1:3">
      <c r="A1091" s="504"/>
      <c r="B1091" s="504"/>
      <c r="C1091" s="5" t="s">
        <v>2194</v>
      </c>
    </row>
    <row r="1092" spans="1:3">
      <c r="A1092" s="504"/>
      <c r="B1092" s="504"/>
      <c r="C1092" s="5" t="s">
        <v>2195</v>
      </c>
    </row>
    <row r="1093" spans="1:3">
      <c r="A1093" s="504"/>
      <c r="B1093" s="504"/>
      <c r="C1093" s="5" t="s">
        <v>2197</v>
      </c>
    </row>
    <row r="1094" spans="1:3">
      <c r="A1094" s="504"/>
      <c r="B1094" s="504"/>
      <c r="C1094" s="5" t="s">
        <v>2198</v>
      </c>
    </row>
    <row r="1095" spans="1:3">
      <c r="A1095" s="504">
        <v>45659.738869212997</v>
      </c>
      <c r="B1095" s="504" t="s">
        <v>2099</v>
      </c>
      <c r="C1095" s="5" t="s">
        <v>2208</v>
      </c>
    </row>
    <row r="1096" spans="1:3">
      <c r="A1096" s="504"/>
      <c r="B1096" s="504"/>
      <c r="C1096" s="5" t="s">
        <v>2209</v>
      </c>
    </row>
    <row r="1097" spans="1:3">
      <c r="A1097" s="504"/>
      <c r="B1097" s="504"/>
      <c r="C1097" s="5" t="s">
        <v>2210</v>
      </c>
    </row>
    <row r="1098" spans="1:3">
      <c r="A1098" s="504">
        <v>45660.3787024306</v>
      </c>
      <c r="B1098" s="504" t="s">
        <v>2212</v>
      </c>
      <c r="C1098" s="5" t="s">
        <v>2211</v>
      </c>
    </row>
    <row r="1099" spans="1:3" ht="29">
      <c r="A1099" s="504"/>
      <c r="B1099" s="504"/>
      <c r="C1099" s="5" t="s">
        <v>2214</v>
      </c>
    </row>
    <row r="1100" spans="1:3">
      <c r="A1100" s="504">
        <v>45660.564256481499</v>
      </c>
      <c r="B1100" s="504" t="s">
        <v>2216</v>
      </c>
      <c r="C1100" s="5" t="s">
        <v>2217</v>
      </c>
    </row>
    <row r="1101" spans="1:3">
      <c r="A1101" s="504"/>
      <c r="B1101" s="504"/>
      <c r="C1101" s="5" t="s">
        <v>2218</v>
      </c>
    </row>
    <row r="1102" spans="1:3">
      <c r="A1102" s="504"/>
      <c r="B1102" s="504"/>
      <c r="C1102" s="5" t="s">
        <v>2219</v>
      </c>
    </row>
    <row r="1103" spans="1:3">
      <c r="A1103" s="504"/>
      <c r="B1103" s="504"/>
      <c r="C1103" s="5" t="s">
        <v>2221</v>
      </c>
    </row>
    <row r="1104" spans="1:3">
      <c r="A1104" s="504"/>
      <c r="B1104" s="504"/>
      <c r="C1104" s="5" t="s">
        <v>2222</v>
      </c>
    </row>
    <row r="1105" spans="1:3">
      <c r="A1105" s="504">
        <v>45662.258538310198</v>
      </c>
      <c r="B1105" s="504" t="s">
        <v>2099</v>
      </c>
      <c r="C1105" s="5" t="s">
        <v>2223</v>
      </c>
    </row>
    <row r="1106" spans="1:3">
      <c r="A1106" s="504">
        <v>45663.387887615703</v>
      </c>
      <c r="B1106" s="504" t="s">
        <v>2099</v>
      </c>
      <c r="C1106" s="5" t="s">
        <v>2225</v>
      </c>
    </row>
    <row r="1107" spans="1:3">
      <c r="A1107" s="504"/>
      <c r="B1107" s="504"/>
      <c r="C1107" s="5" t="s">
        <v>2230</v>
      </c>
    </row>
    <row r="1108" spans="1:3">
      <c r="A1108" s="504"/>
      <c r="B1108" s="504"/>
      <c r="C1108" s="5" t="s">
        <v>2232</v>
      </c>
    </row>
    <row r="1109" spans="1:3">
      <c r="A1109" s="504">
        <v>45663.534920138904</v>
      </c>
      <c r="B1109" s="504"/>
      <c r="C1109" s="5" t="s">
        <v>2234</v>
      </c>
    </row>
    <row r="1110" spans="1:3">
      <c r="A1110" s="504">
        <v>45683.559664351902</v>
      </c>
      <c r="B1110" s="504" t="s">
        <v>2099</v>
      </c>
      <c r="C1110" s="5" t="s">
        <v>2235</v>
      </c>
    </row>
    <row r="1111" spans="1:3">
      <c r="A1111" s="504">
        <v>45684.596400810202</v>
      </c>
      <c r="B1111" s="504" t="s">
        <v>2099</v>
      </c>
      <c r="C1111" s="5" t="s">
        <v>2275</v>
      </c>
    </row>
    <row r="1112" spans="1:3">
      <c r="A1112" s="504"/>
      <c r="B1112" s="504"/>
      <c r="C1112" s="5" t="s">
        <v>2277</v>
      </c>
    </row>
    <row r="1113" spans="1:3">
      <c r="A1113" s="504"/>
      <c r="B1113" s="504"/>
      <c r="C1113" s="5" t="s">
        <v>2278</v>
      </c>
    </row>
    <row r="1114" spans="1:3">
      <c r="A1114" s="504"/>
      <c r="B1114" s="504"/>
      <c r="C1114" s="5" t="s">
        <v>2279</v>
      </c>
    </row>
    <row r="1115" spans="1:3">
      <c r="A1115" s="504">
        <v>45773</v>
      </c>
      <c r="B1115" s="504" t="s">
        <v>2281</v>
      </c>
      <c r="C1115" s="5" t="s">
        <v>2282</v>
      </c>
    </row>
    <row r="1116" spans="1:3">
      <c r="A1116" s="504">
        <v>45787.178144444399</v>
      </c>
      <c r="B1116" s="504" t="s">
        <v>2099</v>
      </c>
      <c r="C1116" s="5" t="s">
        <v>2283</v>
      </c>
    </row>
    <row r="1117" spans="1:3">
      <c r="A1117" s="504">
        <v>45789.691676273098</v>
      </c>
      <c r="B1117" s="504" t="s">
        <v>2099</v>
      </c>
      <c r="C1117" s="5" t="s">
        <v>2287</v>
      </c>
    </row>
    <row r="1118" spans="1:3">
      <c r="A1118" s="504"/>
      <c r="B1118" s="504" t="s">
        <v>2099</v>
      </c>
      <c r="C1118" s="5" t="s">
        <v>2294</v>
      </c>
    </row>
    <row r="1119" spans="1:3">
      <c r="A1119" s="504"/>
      <c r="B1119" s="504" t="s">
        <v>2099</v>
      </c>
      <c r="C1119" s="5" t="s">
        <v>2296</v>
      </c>
    </row>
    <row r="1120" spans="1:3" ht="29">
      <c r="A1120" s="504"/>
      <c r="B1120" s="504" t="s">
        <v>2099</v>
      </c>
      <c r="C1120" s="5" t="s">
        <v>2297</v>
      </c>
    </row>
    <row r="1121" spans="1:3">
      <c r="A1121" s="504">
        <v>45789.852995486101</v>
      </c>
      <c r="B1121" s="504" t="s">
        <v>2099</v>
      </c>
      <c r="C1121" s="5" t="s">
        <v>2298</v>
      </c>
    </row>
    <row r="1122" spans="1:3">
      <c r="A1122" s="504"/>
      <c r="B1122" s="504" t="s">
        <v>2099</v>
      </c>
      <c r="C1122" s="5" t="s">
        <v>2299</v>
      </c>
    </row>
    <row r="1123" spans="1:3">
      <c r="A1123" s="504"/>
      <c r="B1123" s="504" t="s">
        <v>2099</v>
      </c>
      <c r="C1123" s="5" t="s">
        <v>2300</v>
      </c>
    </row>
    <row r="1124" spans="1:3">
      <c r="A1124" s="504">
        <v>45789.919242013901</v>
      </c>
      <c r="B1124" s="504" t="s">
        <v>2099</v>
      </c>
      <c r="C1124" s="5" t="s">
        <v>2301</v>
      </c>
    </row>
    <row r="1125" spans="1:3">
      <c r="A1125" s="504">
        <v>45792.809226041703</v>
      </c>
      <c r="B1125" s="504" t="s">
        <v>2099</v>
      </c>
      <c r="C1125" s="5" t="s">
        <v>2302</v>
      </c>
    </row>
    <row r="1126" spans="1:3">
      <c r="A1126" s="504">
        <v>45794.575975694403</v>
      </c>
      <c r="B1126" s="504" t="s">
        <v>2099</v>
      </c>
      <c r="C1126" s="5" t="s">
        <v>2304</v>
      </c>
    </row>
    <row r="1127" spans="1:3">
      <c r="A1127" s="504"/>
      <c r="B1127" s="504" t="s">
        <v>2099</v>
      </c>
      <c r="C1127" s="5" t="s">
        <v>2305</v>
      </c>
    </row>
    <row r="1128" spans="1:3" ht="29">
      <c r="A1128" s="504">
        <v>45794.942553703702</v>
      </c>
      <c r="B1128" s="504" t="s">
        <v>2099</v>
      </c>
      <c r="C1128" s="5" t="s">
        <v>2306</v>
      </c>
    </row>
    <row r="1129" spans="1:3">
      <c r="A1129" s="504">
        <v>45795.3973722222</v>
      </c>
      <c r="B1129" s="504" t="s">
        <v>2099</v>
      </c>
      <c r="C1129" s="5" t="s">
        <v>2307</v>
      </c>
    </row>
    <row r="1130" spans="1:3">
      <c r="A1130" s="504"/>
      <c r="B1130" s="504" t="s">
        <v>2099</v>
      </c>
      <c r="C1130" s="5" t="s">
        <v>2308</v>
      </c>
    </row>
    <row r="1131" spans="1:3">
      <c r="A1131" s="504"/>
      <c r="B1131" s="504" t="s">
        <v>2099</v>
      </c>
      <c r="C1131" s="5" t="s">
        <v>2309</v>
      </c>
    </row>
    <row r="1132" spans="1:3">
      <c r="A1132" s="504">
        <v>45797.715923726799</v>
      </c>
      <c r="B1132" s="504" t="s">
        <v>2099</v>
      </c>
      <c r="C1132" s="5" t="s">
        <v>2310</v>
      </c>
    </row>
    <row r="1133" spans="1:3">
      <c r="A1133" s="504">
        <v>45801.465394791703</v>
      </c>
      <c r="B1133" s="504" t="s">
        <v>2099</v>
      </c>
      <c r="C1133" s="5" t="s">
        <v>2322</v>
      </c>
    </row>
    <row r="1134" spans="1:3">
      <c r="A1134" s="504">
        <v>45802.5395341435</v>
      </c>
      <c r="B1134" s="504" t="s">
        <v>2099</v>
      </c>
      <c r="C1134" s="5" t="s">
        <v>2321</v>
      </c>
    </row>
    <row r="1135" spans="1:3" ht="29">
      <c r="A1135" s="504"/>
      <c r="B1135" s="504" t="s">
        <v>2099</v>
      </c>
      <c r="C1135" s="5" t="s">
        <v>2318</v>
      </c>
    </row>
    <row r="1136" spans="1:3">
      <c r="A1136" s="504"/>
      <c r="B1136" s="504" t="s">
        <v>2099</v>
      </c>
      <c r="C1136" s="5" t="s">
        <v>2320</v>
      </c>
    </row>
    <row r="1137" spans="1:3">
      <c r="A1137" s="504">
        <v>45804.655643749997</v>
      </c>
      <c r="B1137" s="504" t="s">
        <v>2099</v>
      </c>
      <c r="C1137" s="5" t="s">
        <v>2381</v>
      </c>
    </row>
    <row r="1138" spans="1:3">
      <c r="A1138" s="504"/>
      <c r="B1138" s="504" t="s">
        <v>2099</v>
      </c>
      <c r="C1138" s="5" t="s">
        <v>2384</v>
      </c>
    </row>
    <row r="1139" spans="1:3">
      <c r="A1139" s="504">
        <v>45804.666666666664</v>
      </c>
      <c r="B1139" s="504" t="s">
        <v>2099</v>
      </c>
      <c r="C1139" s="5" t="s">
        <v>2389</v>
      </c>
    </row>
    <row r="1140" spans="1:3">
      <c r="A1140" s="504">
        <v>45804.9537039352</v>
      </c>
      <c r="B1140" s="504" t="s">
        <v>2099</v>
      </c>
      <c r="C1140" s="5" t="s">
        <v>2393</v>
      </c>
    </row>
    <row r="1141" spans="1:3">
      <c r="A1141" s="504">
        <v>45805.519265509298</v>
      </c>
      <c r="B1141" s="504" t="s">
        <v>2281</v>
      </c>
      <c r="C1141" s="5" t="s">
        <v>2392</v>
      </c>
    </row>
    <row r="1142" spans="1:3">
      <c r="A1142" s="504">
        <v>45805.531839930598</v>
      </c>
      <c r="B1142" s="504" t="s">
        <v>2099</v>
      </c>
      <c r="C1142" s="5" t="s">
        <v>2394</v>
      </c>
    </row>
    <row r="1143" spans="1:3">
      <c r="A1143" s="504">
        <v>45805.540182060198</v>
      </c>
      <c r="B1143" s="504" t="s">
        <v>2099</v>
      </c>
      <c r="C1143" s="5" t="s">
        <v>2398</v>
      </c>
    </row>
    <row r="1144" spans="1:3">
      <c r="A1144" s="504"/>
      <c r="B1144" s="504" t="s">
        <v>2099</v>
      </c>
      <c r="C1144" s="5" t="s">
        <v>2399</v>
      </c>
    </row>
    <row r="1145" spans="1:3">
      <c r="A1145" s="504">
        <v>45806.519264467599</v>
      </c>
      <c r="B1145" s="504" t="s">
        <v>2099</v>
      </c>
      <c r="C1145" s="5" t="s">
        <v>2400</v>
      </c>
    </row>
    <row r="1146" spans="1:3">
      <c r="A1146" s="504">
        <v>45806.678239699097</v>
      </c>
      <c r="B1146" s="504" t="s">
        <v>2099</v>
      </c>
      <c r="C1146" s="5" t="s">
        <v>2401</v>
      </c>
    </row>
    <row r="1147" spans="1:3">
      <c r="A1147" s="504">
        <v>45807.710749074096</v>
      </c>
      <c r="B1147" s="504" t="s">
        <v>2099</v>
      </c>
      <c r="C1147" s="5" t="s">
        <v>2402</v>
      </c>
    </row>
    <row r="1148" spans="1:3">
      <c r="A1148" s="504">
        <v>45807.931797106503</v>
      </c>
      <c r="B1148" s="504" t="s">
        <v>2405</v>
      </c>
      <c r="C1148" s="5" t="s">
        <v>2403</v>
      </c>
    </row>
    <row r="1149" spans="1:3">
      <c r="A1149" s="504"/>
      <c r="B1149" s="504"/>
      <c r="C1149" s="5" t="s">
        <v>2413</v>
      </c>
    </row>
    <row r="1150" spans="1:3">
      <c r="A1150" s="504">
        <v>45808.433820023201</v>
      </c>
      <c r="B1150" s="504" t="s">
        <v>2099</v>
      </c>
      <c r="C1150" s="5" t="s">
        <v>2412</v>
      </c>
    </row>
    <row r="1151" spans="1:3">
      <c r="A1151" s="504">
        <v>45808.604352314796</v>
      </c>
      <c r="B1151" s="504" t="s">
        <v>2423</v>
      </c>
      <c r="C1151" s="5" t="s">
        <v>2422</v>
      </c>
    </row>
    <row r="1152" spans="1:3">
      <c r="A1152" s="504">
        <v>45809.425250347202</v>
      </c>
      <c r="B1152" s="504" t="s">
        <v>2099</v>
      </c>
      <c r="C1152" s="5" t="s">
        <v>2425</v>
      </c>
    </row>
    <row r="1153" spans="1:3">
      <c r="A1153" s="504"/>
      <c r="B1153" s="504"/>
      <c r="C1153" s="5" t="s">
        <v>2426</v>
      </c>
    </row>
    <row r="1154" spans="1:3">
      <c r="A1154" s="504"/>
      <c r="B1154" s="504"/>
      <c r="C1154" s="5" t="s">
        <v>2427</v>
      </c>
    </row>
    <row r="1155" spans="1:3">
      <c r="A1155" s="504"/>
      <c r="B1155" s="504"/>
      <c r="C1155" s="5" t="s">
        <v>2428</v>
      </c>
    </row>
    <row r="1156" spans="1:3">
      <c r="A1156" s="504"/>
      <c r="B1156" s="504"/>
      <c r="C1156" s="5" t="s">
        <v>2429</v>
      </c>
    </row>
    <row r="1157" spans="1:3">
      <c r="A1157" s="504">
        <v>45809.914882175901</v>
      </c>
      <c r="B1157" s="504" t="s">
        <v>2099</v>
      </c>
      <c r="C1157" s="5" t="s">
        <v>2430</v>
      </c>
    </row>
    <row r="1158" spans="1:3">
      <c r="A1158" s="504">
        <v>45811.570595023099</v>
      </c>
      <c r="B1158" s="504" t="s">
        <v>2099</v>
      </c>
      <c r="C1158" s="5" t="s">
        <v>2431</v>
      </c>
    </row>
    <row r="1159" spans="1:3">
      <c r="A1159" s="504"/>
      <c r="B1159" s="504"/>
      <c r="C1159" s="5" t="s">
        <v>2433</v>
      </c>
    </row>
    <row r="1160" spans="1:3">
      <c r="A1160" s="504">
        <v>45811.858673958297</v>
      </c>
      <c r="B1160" s="504" t="s">
        <v>2099</v>
      </c>
      <c r="C1160" s="5" t="s">
        <v>2436</v>
      </c>
    </row>
    <row r="1161" spans="1:3">
      <c r="A1161" s="504"/>
      <c r="B1161" s="504"/>
      <c r="C1161" s="5" t="s">
        <v>2437</v>
      </c>
    </row>
    <row r="1162" spans="1:3">
      <c r="A1162" s="504">
        <v>45812.278617708303</v>
      </c>
      <c r="B1162" s="504" t="s">
        <v>2099</v>
      </c>
      <c r="C1162" s="5" t="s">
        <v>2572</v>
      </c>
    </row>
    <row r="1163" spans="1:3">
      <c r="A1163" s="504">
        <v>45812.582071527802</v>
      </c>
      <c r="B1163" s="504" t="s">
        <v>2099</v>
      </c>
      <c r="C1163" s="5" t="s">
        <v>2573</v>
      </c>
    </row>
    <row r="1164" spans="1:3">
      <c r="A1164" s="504"/>
      <c r="B1164" s="504"/>
      <c r="C1164" s="5" t="s">
        <v>2574</v>
      </c>
    </row>
    <row r="1165" spans="1:3">
      <c r="A1165" s="504">
        <v>45814.617238310202</v>
      </c>
      <c r="B1165" s="504" t="s">
        <v>2099</v>
      </c>
      <c r="C1165" s="5" t="s">
        <v>2575</v>
      </c>
    </row>
    <row r="1166" spans="1:3">
      <c r="A1166" s="504">
        <v>45816.116508333303</v>
      </c>
      <c r="B1166" s="504" t="s">
        <v>2576</v>
      </c>
      <c r="C1166" s="5" t="s">
        <v>2577</v>
      </c>
    </row>
    <row r="1167" spans="1:3">
      <c r="A1167" s="504"/>
      <c r="B1167" s="504" t="s">
        <v>2099</v>
      </c>
      <c r="C1167" s="5" t="s">
        <v>2578</v>
      </c>
    </row>
    <row r="1168" spans="1:3">
      <c r="A1168" s="504">
        <v>45816.618965624999</v>
      </c>
      <c r="B1168" s="504" t="s">
        <v>2099</v>
      </c>
      <c r="C1168" s="5" t="s">
        <v>2579</v>
      </c>
    </row>
    <row r="1169" spans="1:3">
      <c r="A1169" s="504"/>
      <c r="B1169" s="504" t="s">
        <v>2099</v>
      </c>
      <c r="C1169" s="5" t="s">
        <v>2580</v>
      </c>
    </row>
    <row r="1170" spans="1:3">
      <c r="A1170" s="504">
        <v>45816.702788194401</v>
      </c>
      <c r="B1170" s="504" t="s">
        <v>2099</v>
      </c>
      <c r="C1170" s="5" t="s">
        <v>2826</v>
      </c>
    </row>
    <row r="1171" spans="1:3">
      <c r="A1171" s="504">
        <v>45817.182753125002</v>
      </c>
      <c r="B1171" s="504" t="s">
        <v>2099</v>
      </c>
      <c r="C1171" s="5" t="s">
        <v>2581</v>
      </c>
    </row>
    <row r="1172" spans="1:3">
      <c r="A1172" s="504"/>
      <c r="B1172" s="504"/>
      <c r="C1172" s="5" t="s">
        <v>2582</v>
      </c>
    </row>
    <row r="1173" spans="1:3">
      <c r="A1173" s="504">
        <v>45841.681341666699</v>
      </c>
      <c r="B1173" s="504" t="s">
        <v>2589</v>
      </c>
      <c r="C1173" s="5" t="s">
        <v>2585</v>
      </c>
    </row>
    <row r="1174" spans="1:3">
      <c r="A1174" s="504">
        <v>45842.404391319396</v>
      </c>
      <c r="B1174" s="504" t="s">
        <v>2099</v>
      </c>
      <c r="C1174" s="5" t="s">
        <v>2586</v>
      </c>
    </row>
    <row r="1175" spans="1:3">
      <c r="A1175" s="504">
        <v>45842.535838657401</v>
      </c>
      <c r="B1175" s="504" t="s">
        <v>2099</v>
      </c>
      <c r="C1175" s="5" t="s">
        <v>2587</v>
      </c>
    </row>
    <row r="1176" spans="1:3">
      <c r="A1176" s="504"/>
      <c r="B1176" s="504" t="s">
        <v>2099</v>
      </c>
      <c r="C1176" s="5" t="s">
        <v>2588</v>
      </c>
    </row>
    <row r="1177" spans="1:3">
      <c r="A1177" s="504">
        <v>45842.540417939803</v>
      </c>
      <c r="B1177" s="504" t="s">
        <v>2590</v>
      </c>
      <c r="C1177" s="5" t="s">
        <v>2591</v>
      </c>
    </row>
    <row r="1178" spans="1:3">
      <c r="A1178" s="504"/>
      <c r="B1178" s="504"/>
      <c r="C1178" s="5" t="s">
        <v>2827</v>
      </c>
    </row>
    <row r="1179" spans="1:3">
      <c r="A1179" s="504">
        <v>45843.576953588003</v>
      </c>
      <c r="B1179" s="504" t="s">
        <v>2099</v>
      </c>
      <c r="C1179" s="5" t="s">
        <v>2592</v>
      </c>
    </row>
    <row r="1180" spans="1:3">
      <c r="A1180" s="504">
        <v>45843.701652314798</v>
      </c>
      <c r="B1180" s="504"/>
      <c r="C1180" s="5" t="s">
        <v>2596</v>
      </c>
    </row>
    <row r="1181" spans="1:3">
      <c r="A1181" s="504">
        <v>45844.400379398103</v>
      </c>
      <c r="B1181" s="504" t="s">
        <v>2099</v>
      </c>
      <c r="C1181" s="5" t="s">
        <v>2599</v>
      </c>
    </row>
    <row r="1182" spans="1:3">
      <c r="A1182" s="504">
        <v>45844.850860069397</v>
      </c>
      <c r="B1182" s="504" t="s">
        <v>2099</v>
      </c>
      <c r="C1182" s="723" t="s">
        <v>2605</v>
      </c>
    </row>
    <row r="1183" spans="1:3">
      <c r="A1183" s="504"/>
      <c r="B1183" s="504"/>
      <c r="C1183" s="723" t="s">
        <v>2607</v>
      </c>
    </row>
    <row r="1184" spans="1:3">
      <c r="A1184" s="504"/>
      <c r="B1184" s="504"/>
      <c r="C1184" s="5" t="s">
        <v>2609</v>
      </c>
    </row>
    <row r="1185" spans="1:3">
      <c r="A1185" s="504">
        <v>45845.336069791701</v>
      </c>
      <c r="B1185" s="504" t="s">
        <v>2099</v>
      </c>
      <c r="C1185" s="5" t="s">
        <v>2611</v>
      </c>
    </row>
    <row r="1186" spans="1:3">
      <c r="A1186" s="504">
        <v>45845.612484490703</v>
      </c>
      <c r="B1186" s="504" t="s">
        <v>2099</v>
      </c>
      <c r="C1186" s="5" t="s">
        <v>2612</v>
      </c>
    </row>
    <row r="1187" spans="1:3">
      <c r="A1187" s="504">
        <v>45846.762133333301</v>
      </c>
      <c r="B1187" s="504" t="s">
        <v>2099</v>
      </c>
      <c r="C1187" s="5" t="s">
        <v>2614</v>
      </c>
    </row>
    <row r="1188" spans="1:3">
      <c r="A1188" s="504">
        <v>45846.762133333301</v>
      </c>
      <c r="B1188" s="504" t="s">
        <v>2615</v>
      </c>
      <c r="C1188" s="5" t="s">
        <v>2613</v>
      </c>
    </row>
    <row r="1189" spans="1:3">
      <c r="A1189" s="504"/>
      <c r="B1189" s="504" t="s">
        <v>2099</v>
      </c>
      <c r="C1189" s="5" t="s">
        <v>2616</v>
      </c>
    </row>
    <row r="1190" spans="1:3">
      <c r="A1190" s="504">
        <v>45848.622212384304</v>
      </c>
      <c r="B1190" s="504" t="s">
        <v>2099</v>
      </c>
      <c r="C1190" s="5" t="s">
        <v>2617</v>
      </c>
    </row>
    <row r="1191" spans="1:3">
      <c r="A1191" s="504">
        <v>45848.763081712998</v>
      </c>
      <c r="B1191" s="504" t="s">
        <v>2099</v>
      </c>
      <c r="C1191" s="5" t="s">
        <v>2618</v>
      </c>
    </row>
    <row r="1192" spans="1:3">
      <c r="A1192" s="504"/>
      <c r="B1192" s="504"/>
      <c r="C1192" s="5" t="s">
        <v>2621</v>
      </c>
    </row>
    <row r="1193" spans="1:3">
      <c r="A1193" s="504"/>
      <c r="B1193" s="504"/>
      <c r="C1193" s="723" t="s">
        <v>2620</v>
      </c>
    </row>
    <row r="1194" spans="1:3">
      <c r="A1194" s="504"/>
      <c r="B1194" s="504"/>
      <c r="C1194" s="723" t="s">
        <v>2622</v>
      </c>
    </row>
    <row r="1195" spans="1:3">
      <c r="A1195" s="504">
        <v>45849.011637268501</v>
      </c>
      <c r="B1195" s="504" t="s">
        <v>2099</v>
      </c>
      <c r="C1195" s="5" t="s">
        <v>2623</v>
      </c>
    </row>
    <row r="1196" spans="1:3">
      <c r="A1196" s="504">
        <v>45849.286799884299</v>
      </c>
      <c r="B1196" s="504" t="s">
        <v>2099</v>
      </c>
      <c r="C1196" s="5" t="s">
        <v>2624</v>
      </c>
    </row>
    <row r="1197" spans="1:3" ht="29">
      <c r="A1197" s="504"/>
      <c r="B1197" s="504"/>
      <c r="C1197" s="5" t="s">
        <v>2626</v>
      </c>
    </row>
    <row r="1198" spans="1:3">
      <c r="A1198" s="504">
        <v>45850.8576642361</v>
      </c>
      <c r="B1198" s="504" t="s">
        <v>2099</v>
      </c>
      <c r="C1198" s="5" t="s">
        <v>2627</v>
      </c>
    </row>
    <row r="1199" spans="1:3" ht="29">
      <c r="A1199" s="504">
        <v>45850.912160532404</v>
      </c>
      <c r="B1199" s="504" t="s">
        <v>2630</v>
      </c>
      <c r="C1199" s="723" t="s">
        <v>2628</v>
      </c>
    </row>
    <row r="1200" spans="1:3">
      <c r="A1200" s="504">
        <v>45851.4191355324</v>
      </c>
      <c r="B1200" s="504"/>
      <c r="C1200" s="5" t="s">
        <v>2629</v>
      </c>
    </row>
    <row r="1201" spans="1:3">
      <c r="A1201" s="504">
        <v>45851.429272453701</v>
      </c>
      <c r="B1201" s="504"/>
      <c r="C1201" s="5" t="s">
        <v>2631</v>
      </c>
    </row>
    <row r="1202" spans="1:3" ht="29">
      <c r="A1202" s="504"/>
      <c r="B1202" s="504"/>
      <c r="C1202" s="5" t="s">
        <v>2632</v>
      </c>
    </row>
    <row r="1203" spans="1:3">
      <c r="A1203" s="504">
        <v>45922.914018171301</v>
      </c>
      <c r="B1203" s="504" t="s">
        <v>2099</v>
      </c>
      <c r="C1203" s="723" t="s">
        <v>2633</v>
      </c>
    </row>
    <row r="1204" spans="1:3">
      <c r="A1204" s="504">
        <v>45930.890290972202</v>
      </c>
      <c r="B1204" s="504" t="s">
        <v>2099</v>
      </c>
      <c r="C1204" s="5" t="s">
        <v>2634</v>
      </c>
    </row>
    <row r="1205" spans="1:3">
      <c r="A1205" s="504">
        <v>45944.631748148102</v>
      </c>
      <c r="B1205" s="504" t="s">
        <v>2099</v>
      </c>
      <c r="C1205" s="723" t="s">
        <v>2649</v>
      </c>
    </row>
    <row r="1206" spans="1:3">
      <c r="A1206" s="504"/>
      <c r="B1206" s="504" t="s">
        <v>2099</v>
      </c>
      <c r="C1206" s="723" t="s">
        <v>2650</v>
      </c>
    </row>
    <row r="1207" spans="1:3">
      <c r="A1207" s="504"/>
      <c r="B1207" s="504" t="s">
        <v>2099</v>
      </c>
      <c r="C1207" s="5" t="s">
        <v>2653</v>
      </c>
    </row>
    <row r="1208" spans="1:3">
      <c r="A1208" s="504">
        <v>45946.448006134298</v>
      </c>
      <c r="B1208" s="504" t="s">
        <v>2099</v>
      </c>
      <c r="C1208" s="5" t="s">
        <v>2654</v>
      </c>
    </row>
    <row r="1209" spans="1:3">
      <c r="A1209" s="504">
        <v>45947.463321643503</v>
      </c>
      <c r="B1209" s="504" t="s">
        <v>2099</v>
      </c>
      <c r="C1209" s="5" t="s">
        <v>2660</v>
      </c>
    </row>
    <row r="1210" spans="1:3">
      <c r="A1210" s="504"/>
      <c r="B1210" s="504" t="s">
        <v>2099</v>
      </c>
      <c r="C1210" s="5" t="s">
        <v>2661</v>
      </c>
    </row>
    <row r="1211" spans="1:3">
      <c r="A1211" s="504"/>
      <c r="B1211" s="504" t="s">
        <v>2099</v>
      </c>
      <c r="C1211" s="5" t="s">
        <v>2662</v>
      </c>
    </row>
    <row r="1212" spans="1:3">
      <c r="A1212" s="504">
        <v>45947.676378472199</v>
      </c>
      <c r="B1212" s="504" t="s">
        <v>2099</v>
      </c>
      <c r="C1212" s="723" t="s">
        <v>2663</v>
      </c>
    </row>
    <row r="1213" spans="1:3">
      <c r="A1213" s="504"/>
      <c r="B1213" s="504"/>
      <c r="C1213" s="5" t="s">
        <v>2665</v>
      </c>
    </row>
    <row r="1214" spans="1:3">
      <c r="A1214" s="504">
        <v>45948.321565277802</v>
      </c>
      <c r="B1214" s="504" t="s">
        <v>2667</v>
      </c>
      <c r="C1214" s="5" t="s">
        <v>2666</v>
      </c>
    </row>
    <row r="1215" spans="1:3">
      <c r="A1215" s="504"/>
      <c r="B1215" s="504"/>
      <c r="C1215" s="5" t="s">
        <v>2671</v>
      </c>
    </row>
    <row r="1216" spans="1:3">
      <c r="A1216" s="504"/>
      <c r="B1216" s="504"/>
      <c r="C1216" s="5" t="s">
        <v>2672</v>
      </c>
    </row>
    <row r="1217" spans="1:3">
      <c r="A1217" s="504"/>
      <c r="B1217" s="504"/>
      <c r="C1217" s="5" t="s">
        <v>2673</v>
      </c>
    </row>
    <row r="1218" spans="1:3">
      <c r="A1218" s="504">
        <v>45948.634798726896</v>
      </c>
      <c r="B1218" s="504" t="s">
        <v>2099</v>
      </c>
      <c r="C1218" s="5" t="s">
        <v>2675</v>
      </c>
    </row>
    <row r="1219" spans="1:3">
      <c r="A1219" s="504">
        <v>45949.159027546302</v>
      </c>
      <c r="B1219" s="504" t="s">
        <v>2099</v>
      </c>
      <c r="C1219" s="5" t="s">
        <v>2682</v>
      </c>
    </row>
    <row r="1220" spans="1:3">
      <c r="A1220" s="504"/>
      <c r="B1220" s="504" t="s">
        <v>2099</v>
      </c>
      <c r="C1220" s="5" t="s">
        <v>2683</v>
      </c>
    </row>
    <row r="1221" spans="1:3">
      <c r="A1221" s="504"/>
      <c r="B1221" s="504" t="s">
        <v>2099</v>
      </c>
      <c r="C1221" s="5" t="s">
        <v>2684</v>
      </c>
    </row>
    <row r="1222" spans="1:3">
      <c r="A1222" s="504"/>
      <c r="B1222" s="504" t="s">
        <v>2099</v>
      </c>
      <c r="C1222" s="5" t="s">
        <v>2685</v>
      </c>
    </row>
    <row r="1223" spans="1:3">
      <c r="A1223" s="504"/>
      <c r="B1223" s="504" t="s">
        <v>2099</v>
      </c>
      <c r="C1223" s="5" t="s">
        <v>2686</v>
      </c>
    </row>
    <row r="1224" spans="1:3">
      <c r="A1224" s="504">
        <v>45949.453519791699</v>
      </c>
      <c r="B1224" s="504" t="s">
        <v>2099</v>
      </c>
      <c r="C1224" s="5" t="s">
        <v>2743</v>
      </c>
    </row>
    <row r="1225" spans="1:3">
      <c r="A1225" s="504"/>
      <c r="B1225" s="504" t="s">
        <v>2099</v>
      </c>
      <c r="C1225" s="5" t="s">
        <v>2687</v>
      </c>
    </row>
    <row r="1226" spans="1:3">
      <c r="A1226" s="504"/>
      <c r="B1226" s="504" t="s">
        <v>2099</v>
      </c>
      <c r="C1226" s="5" t="s">
        <v>2690</v>
      </c>
    </row>
    <row r="1227" spans="1:3">
      <c r="A1227" s="504">
        <v>45949.643459606501</v>
      </c>
      <c r="B1227" s="504" t="s">
        <v>2099</v>
      </c>
      <c r="C1227" s="5" t="s">
        <v>2696</v>
      </c>
    </row>
    <row r="1228" spans="1:3">
      <c r="A1228" s="504"/>
      <c r="B1228" s="504"/>
      <c r="C1228" s="5" t="s">
        <v>2710</v>
      </c>
    </row>
    <row r="1229" spans="1:3">
      <c r="A1229" s="504"/>
      <c r="B1229" s="504"/>
      <c r="C1229" s="5" t="s">
        <v>2712</v>
      </c>
    </row>
    <row r="1230" spans="1:3">
      <c r="A1230" s="504">
        <v>45949.695299421299</v>
      </c>
      <c r="B1230" s="504" t="s">
        <v>2099</v>
      </c>
      <c r="C1230" s="5" t="s">
        <v>2713</v>
      </c>
    </row>
    <row r="1231" spans="1:3">
      <c r="A1231" s="504"/>
      <c r="B1231" s="504"/>
      <c r="C1231" s="5" t="s">
        <v>2714</v>
      </c>
    </row>
    <row r="1232" spans="1:3">
      <c r="A1232" s="504"/>
      <c r="B1232" s="504"/>
      <c r="C1232" s="5" t="s">
        <v>2717</v>
      </c>
    </row>
    <row r="1233" spans="1:3">
      <c r="A1233" s="504">
        <v>45950.4075302083</v>
      </c>
      <c r="B1233" s="504" t="s">
        <v>2099</v>
      </c>
      <c r="C1233" s="5" t="s">
        <v>2718</v>
      </c>
    </row>
    <row r="1234" spans="1:3">
      <c r="A1234" s="504"/>
      <c r="B1234" s="504"/>
      <c r="C1234" s="5" t="s">
        <v>2721</v>
      </c>
    </row>
    <row r="1235" spans="1:3">
      <c r="A1235" s="504">
        <v>45950.656827662002</v>
      </c>
      <c r="B1235" s="504" t="s">
        <v>2099</v>
      </c>
      <c r="C1235" s="5" t="s">
        <v>2722</v>
      </c>
    </row>
    <row r="1236" spans="1:3" ht="29">
      <c r="A1236" s="504"/>
      <c r="B1236" s="504"/>
      <c r="C1236" s="5" t="s">
        <v>2723</v>
      </c>
    </row>
    <row r="1237" spans="1:3">
      <c r="A1237" s="504">
        <v>45951.333514814803</v>
      </c>
      <c r="B1237" s="504" t="s">
        <v>2099</v>
      </c>
      <c r="C1237" s="5" t="s">
        <v>2724</v>
      </c>
    </row>
    <row r="1238" spans="1:3">
      <c r="A1238" s="504"/>
      <c r="B1238" s="504"/>
      <c r="C1238" s="5" t="s">
        <v>2725</v>
      </c>
    </row>
    <row r="1239" spans="1:3" ht="29">
      <c r="A1239" s="504">
        <v>45951.42424375</v>
      </c>
      <c r="B1239" s="504" t="s">
        <v>2099</v>
      </c>
      <c r="C1239" s="5" t="s">
        <v>2726</v>
      </c>
    </row>
    <row r="1240" spans="1:3">
      <c r="A1240" s="504"/>
      <c r="B1240" s="504"/>
      <c r="C1240" s="5" t="s">
        <v>2727</v>
      </c>
    </row>
    <row r="1241" spans="1:3">
      <c r="A1241" s="504"/>
      <c r="B1241" s="504"/>
      <c r="C1241" s="5" t="s">
        <v>2728</v>
      </c>
    </row>
    <row r="1242" spans="1:3">
      <c r="A1242" s="504">
        <v>45951.588997222199</v>
      </c>
      <c r="B1242" s="504" t="s">
        <v>2099</v>
      </c>
      <c r="C1242" s="723" t="s">
        <v>2729</v>
      </c>
    </row>
    <row r="1243" spans="1:3" ht="43.5">
      <c r="A1243" s="504"/>
      <c r="B1243" s="504"/>
      <c r="C1243" s="723" t="s">
        <v>2730</v>
      </c>
    </row>
    <row r="1244" spans="1:3" ht="29">
      <c r="A1244" s="504"/>
      <c r="B1244" s="504"/>
      <c r="C1244" s="5" t="s">
        <v>2734</v>
      </c>
    </row>
    <row r="1245" spans="1:3">
      <c r="A1245" s="504"/>
      <c r="B1245" s="504"/>
      <c r="C1245" s="5" t="s">
        <v>2737</v>
      </c>
    </row>
    <row r="1246" spans="1:3">
      <c r="A1246" s="504">
        <v>45963.722535532397</v>
      </c>
      <c r="B1246" s="504" t="s">
        <v>2738</v>
      </c>
      <c r="C1246" s="5" t="s">
        <v>2739</v>
      </c>
    </row>
    <row r="1247" spans="1:3" ht="29">
      <c r="A1247" s="504"/>
      <c r="B1247" s="504"/>
      <c r="C1247" s="5" t="s">
        <v>2916</v>
      </c>
    </row>
    <row r="1248" spans="1:3">
      <c r="A1248" s="504">
        <v>45964.711529629603</v>
      </c>
      <c r="B1248" s="504" t="s">
        <v>2099</v>
      </c>
      <c r="C1248" s="5" t="s">
        <v>2744</v>
      </c>
    </row>
    <row r="1249" spans="1:3">
      <c r="A1249" s="504"/>
      <c r="B1249" s="504"/>
      <c r="C1249" s="5" t="s">
        <v>2745</v>
      </c>
    </row>
    <row r="1250" spans="1:3">
      <c r="A1250" s="504">
        <v>45964.876619791699</v>
      </c>
      <c r="B1250" s="504"/>
      <c r="C1250" s="5" t="s">
        <v>2746</v>
      </c>
    </row>
    <row r="1251" spans="1:3">
      <c r="A1251" s="504"/>
      <c r="B1251" s="504"/>
      <c r="C1251" s="5" t="s">
        <v>2747</v>
      </c>
    </row>
    <row r="1252" spans="1:3">
      <c r="A1252" s="504"/>
      <c r="B1252" s="504"/>
      <c r="C1252" s="5" t="s">
        <v>2748</v>
      </c>
    </row>
    <row r="1253" spans="1:3">
      <c r="A1253" s="504">
        <v>45978.605771643503</v>
      </c>
      <c r="B1253" s="504" t="s">
        <v>2099</v>
      </c>
      <c r="C1253" s="5" t="s">
        <v>2750</v>
      </c>
    </row>
    <row r="1254" spans="1:3">
      <c r="A1254" s="504"/>
      <c r="B1254" s="504"/>
      <c r="C1254" s="5" t="s">
        <v>2749</v>
      </c>
    </row>
    <row r="1255" spans="1:3">
      <c r="A1255" s="504"/>
      <c r="B1255" s="504"/>
      <c r="C1255" s="5" t="s">
        <v>2751</v>
      </c>
    </row>
    <row r="1256" spans="1:3">
      <c r="A1256" s="504">
        <v>45978.665612615703</v>
      </c>
      <c r="B1256" s="504"/>
      <c r="C1256" s="5" t="s">
        <v>2828</v>
      </c>
    </row>
    <row r="1257" spans="1:3">
      <c r="A1257" s="504"/>
      <c r="B1257" s="504"/>
      <c r="C1257" s="5" t="s">
        <v>2758</v>
      </c>
    </row>
    <row r="1258" spans="1:3">
      <c r="A1258" s="504"/>
      <c r="B1258" s="504"/>
      <c r="C1258" s="5" t="s">
        <v>2759</v>
      </c>
    </row>
    <row r="1259" spans="1:3">
      <c r="A1259" s="504"/>
      <c r="B1259" s="504"/>
      <c r="C1259" s="5" t="s">
        <v>2760</v>
      </c>
    </row>
    <row r="1260" spans="1:3">
      <c r="A1260" s="504"/>
      <c r="B1260" s="504"/>
      <c r="C1260" s="5" t="s">
        <v>2761</v>
      </c>
    </row>
    <row r="1261" spans="1:3">
      <c r="A1261" s="504"/>
      <c r="B1261" s="504"/>
      <c r="C1261" s="5" t="s">
        <v>2762</v>
      </c>
    </row>
    <row r="1262" spans="1:3">
      <c r="A1262" s="504"/>
      <c r="B1262" s="504"/>
      <c r="C1262" s="5" t="s">
        <v>2763</v>
      </c>
    </row>
    <row r="1263" spans="1:3">
      <c r="A1263" s="504"/>
      <c r="B1263" s="504"/>
      <c r="C1263" s="5" t="s">
        <v>2764</v>
      </c>
    </row>
    <row r="1264" spans="1:3" ht="29">
      <c r="A1264" s="504">
        <v>45981.766028240701</v>
      </c>
      <c r="B1264" s="504" t="s">
        <v>2099</v>
      </c>
      <c r="C1264" s="5" t="s">
        <v>2770</v>
      </c>
    </row>
    <row r="1265" spans="1:3">
      <c r="A1265" s="504">
        <v>45981.884510648102</v>
      </c>
      <c r="B1265" s="504"/>
      <c r="C1265" s="723" t="s">
        <v>2829</v>
      </c>
    </row>
    <row r="1266" spans="1:3" ht="29">
      <c r="A1266" s="504">
        <v>45982.6256019676</v>
      </c>
      <c r="B1266" s="504" t="s">
        <v>2771</v>
      </c>
      <c r="C1266" s="5" t="s">
        <v>2781</v>
      </c>
    </row>
    <row r="1267" spans="1:3">
      <c r="A1267" s="504"/>
      <c r="B1267" s="504"/>
      <c r="C1267" s="5" t="s">
        <v>2772</v>
      </c>
    </row>
    <row r="1268" spans="1:3">
      <c r="A1268" s="504"/>
      <c r="B1268" s="504"/>
      <c r="C1268" s="723" t="s">
        <v>2791</v>
      </c>
    </row>
    <row r="1269" spans="1:3">
      <c r="A1269" s="504"/>
      <c r="B1269" s="504"/>
      <c r="C1269" s="723" t="s">
        <v>2792</v>
      </c>
    </row>
    <row r="1270" spans="1:3" ht="29">
      <c r="A1270" s="504"/>
      <c r="B1270" s="504"/>
      <c r="C1270" s="5" t="s">
        <v>2795</v>
      </c>
    </row>
    <row r="1271" spans="1:3">
      <c r="A1271" s="504">
        <v>45982.880866782398</v>
      </c>
      <c r="B1271" s="504" t="s">
        <v>2099</v>
      </c>
      <c r="C1271" s="5" t="s">
        <v>2793</v>
      </c>
    </row>
    <row r="1272" spans="1:3">
      <c r="A1272" s="504">
        <v>45985.6394947917</v>
      </c>
      <c r="B1272" s="504"/>
      <c r="C1272" s="723" t="s">
        <v>2794</v>
      </c>
    </row>
    <row r="1273" spans="1:3">
      <c r="A1273" s="504">
        <v>45985.737756481503</v>
      </c>
      <c r="B1273" s="504"/>
      <c r="C1273" s="5" t="s">
        <v>2797</v>
      </c>
    </row>
    <row r="1274" spans="1:3">
      <c r="A1274" s="504"/>
      <c r="B1274" s="504"/>
      <c r="C1274" s="5" t="s">
        <v>2796</v>
      </c>
    </row>
    <row r="1275" spans="1:3" ht="29">
      <c r="A1275" s="504"/>
      <c r="B1275" s="504"/>
      <c r="C1275" s="5" t="s">
        <v>2798</v>
      </c>
    </row>
    <row r="1276" spans="1:3">
      <c r="A1276" s="504"/>
      <c r="B1276" s="504"/>
      <c r="C1276" s="5" t="s">
        <v>2799</v>
      </c>
    </row>
    <row r="1277" spans="1:3">
      <c r="A1277" s="504"/>
      <c r="B1277" s="504"/>
      <c r="C1277" s="5" t="s">
        <v>2833</v>
      </c>
    </row>
    <row r="1278" spans="1:3">
      <c r="A1278" s="504">
        <v>45986.749603124998</v>
      </c>
      <c r="B1278" s="504"/>
      <c r="C1278" s="5" t="s">
        <v>2800</v>
      </c>
    </row>
    <row r="1279" spans="1:3">
      <c r="A1279" s="504"/>
      <c r="B1279" s="504"/>
      <c r="C1279" s="5" t="s">
        <v>2801</v>
      </c>
    </row>
    <row r="1280" spans="1:3">
      <c r="A1280" s="504">
        <v>45986.862259143498</v>
      </c>
      <c r="B1280" s="504"/>
      <c r="C1280" s="723" t="s">
        <v>2806</v>
      </c>
    </row>
    <row r="1281" spans="1:3">
      <c r="A1281" s="504"/>
      <c r="B1281" s="504"/>
      <c r="C1281" s="723" t="s">
        <v>2823</v>
      </c>
    </row>
    <row r="1282" spans="1:3" ht="29">
      <c r="A1282" s="504">
        <v>45988.815174421303</v>
      </c>
      <c r="B1282" s="504" t="s">
        <v>2099</v>
      </c>
      <c r="C1282" s="5" t="s">
        <v>2817</v>
      </c>
    </row>
    <row r="1283" spans="1:3">
      <c r="A1283" s="504"/>
      <c r="B1283" s="504"/>
      <c r="C1283" s="5" t="s">
        <v>2818</v>
      </c>
    </row>
    <row r="1284" spans="1:3" ht="29">
      <c r="A1284" s="504"/>
      <c r="B1284" s="504"/>
      <c r="C1284" s="5" t="s">
        <v>2820</v>
      </c>
    </row>
    <row r="1285" spans="1:3">
      <c r="A1285" s="504">
        <v>45989.234995370403</v>
      </c>
      <c r="B1285" s="504"/>
      <c r="C1285" s="5" t="s">
        <v>2821</v>
      </c>
    </row>
    <row r="1286" spans="1:3">
      <c r="A1286" s="504">
        <v>45990.763487152799</v>
      </c>
      <c r="B1286" s="504" t="s">
        <v>2822</v>
      </c>
      <c r="C1286" s="723" t="s">
        <v>2824</v>
      </c>
    </row>
    <row r="1287" spans="1:3">
      <c r="A1287" s="504"/>
      <c r="B1287" s="504" t="s">
        <v>2099</v>
      </c>
      <c r="C1287" s="5" t="s">
        <v>2834</v>
      </c>
    </row>
    <row r="1288" spans="1:3">
      <c r="A1288" s="504">
        <v>45991.293182291702</v>
      </c>
      <c r="B1288" s="504" t="s">
        <v>2099</v>
      </c>
      <c r="C1288" s="5" t="s">
        <v>2825</v>
      </c>
    </row>
    <row r="1289" spans="1:3" ht="29">
      <c r="A1289" s="504"/>
      <c r="B1289" s="504"/>
      <c r="C1289" s="723" t="s">
        <v>2831</v>
      </c>
    </row>
    <row r="1290" spans="1:3">
      <c r="A1290" s="504"/>
      <c r="B1290" s="504"/>
      <c r="C1290" s="729" t="s">
        <v>2832</v>
      </c>
    </row>
    <row r="1291" spans="1:3">
      <c r="A1291" s="504">
        <v>45992.642850463002</v>
      </c>
      <c r="B1291" s="504"/>
      <c r="C1291" s="5" t="s">
        <v>2835</v>
      </c>
    </row>
    <row r="1292" spans="1:3">
      <c r="A1292" s="504">
        <v>45996.730485300897</v>
      </c>
      <c r="B1292" s="504"/>
      <c r="C1292" s="5" t="s">
        <v>2837</v>
      </c>
    </row>
    <row r="1293" spans="1:3" ht="29">
      <c r="A1293" s="504"/>
      <c r="B1293" s="504"/>
      <c r="C1293" s="5" t="s">
        <v>2838</v>
      </c>
    </row>
    <row r="1294" spans="1:3" ht="29">
      <c r="A1294" s="504">
        <v>45996.772206134301</v>
      </c>
      <c r="B1294" s="504"/>
      <c r="C1294" s="723" t="s">
        <v>2840</v>
      </c>
    </row>
    <row r="1295" spans="1:3">
      <c r="A1295" s="504">
        <v>45996.897197685197</v>
      </c>
      <c r="B1295" s="504"/>
      <c r="C1295" s="5" t="s">
        <v>2842</v>
      </c>
    </row>
    <row r="1296" spans="1:3">
      <c r="A1296" s="504"/>
      <c r="B1296" s="504"/>
      <c r="C1296" s="5" t="s">
        <v>2845</v>
      </c>
    </row>
    <row r="1297" spans="1:3" ht="43.5">
      <c r="A1297" s="504"/>
      <c r="B1297" s="504"/>
      <c r="C1297" s="5" t="s">
        <v>2876</v>
      </c>
    </row>
    <row r="1298" spans="1:3">
      <c r="A1298" s="504"/>
      <c r="B1298" s="504"/>
      <c r="C1298" s="5" t="s">
        <v>2877</v>
      </c>
    </row>
    <row r="1299" spans="1:3">
      <c r="A1299" s="504">
        <v>45997.891071527803</v>
      </c>
      <c r="B1299" s="504"/>
      <c r="C1299" s="5" t="s">
        <v>2896</v>
      </c>
    </row>
    <row r="1300" spans="1:3">
      <c r="A1300" s="504">
        <v>45997.946284027799</v>
      </c>
      <c r="B1300" s="504"/>
      <c r="C1300" s="5" t="s">
        <v>2878</v>
      </c>
    </row>
    <row r="1301" spans="1:3">
      <c r="A1301" s="504">
        <v>45998.4236467593</v>
      </c>
      <c r="B1301" s="504"/>
      <c r="C1301" s="5" t="s">
        <v>2875</v>
      </c>
    </row>
    <row r="1302" spans="1:3">
      <c r="A1302" s="504">
        <v>45999.264289120401</v>
      </c>
      <c r="B1302" s="504"/>
      <c r="C1302" s="5" t="s">
        <v>2884</v>
      </c>
    </row>
    <row r="1303" spans="1:3">
      <c r="A1303" s="504">
        <v>45999.577393518499</v>
      </c>
      <c r="B1303" s="504"/>
      <c r="C1303" s="5" t="s">
        <v>2883</v>
      </c>
    </row>
    <row r="1304" spans="1:3">
      <c r="A1304" s="504"/>
      <c r="B1304" s="504"/>
      <c r="C1304" s="5" t="s">
        <v>2882</v>
      </c>
    </row>
    <row r="1305" spans="1:3">
      <c r="A1305" s="504">
        <v>45999.632473495403</v>
      </c>
      <c r="B1305" s="504"/>
      <c r="C1305" s="5" t="s">
        <v>2885</v>
      </c>
    </row>
    <row r="1306" spans="1:3" ht="43.5">
      <c r="A1306" s="504">
        <v>45999.8946715278</v>
      </c>
      <c r="B1306" s="504"/>
      <c r="C1306" s="723" t="s">
        <v>2888</v>
      </c>
    </row>
    <row r="1307" spans="1:3">
      <c r="A1307" s="504">
        <v>46000.292757291703</v>
      </c>
      <c r="B1307" s="504"/>
      <c r="C1307" s="5" t="s">
        <v>2889</v>
      </c>
    </row>
    <row r="1308" spans="1:3">
      <c r="A1308" s="504"/>
      <c r="B1308" s="504"/>
      <c r="C1308" s="731" t="s">
        <v>2917</v>
      </c>
    </row>
    <row r="1309" spans="1:3">
      <c r="A1309" s="504"/>
      <c r="B1309" s="504"/>
      <c r="C1309" s="5" t="s">
        <v>2892</v>
      </c>
    </row>
    <row r="1310" spans="1:3">
      <c r="A1310" s="504"/>
      <c r="B1310" s="504"/>
      <c r="C1310" s="5" t="s">
        <v>2895</v>
      </c>
    </row>
    <row r="1311" spans="1:3">
      <c r="A1311" s="504">
        <v>46000.385569213002</v>
      </c>
      <c r="B1311" s="504"/>
      <c r="C1311" s="5" t="s">
        <v>2912</v>
      </c>
    </row>
    <row r="1312" spans="1:3">
      <c r="A1312" s="504"/>
      <c r="B1312" s="504"/>
      <c r="C1312" s="729" t="s">
        <v>2918</v>
      </c>
    </row>
    <row r="1313" spans="1:3">
      <c r="A1313" s="504"/>
      <c r="B1313" s="504"/>
      <c r="C1313" s="5" t="s">
        <v>2919</v>
      </c>
    </row>
    <row r="1314" spans="1:3">
      <c r="A1314" s="504"/>
      <c r="B1314" s="504"/>
      <c r="C1314" s="5" t="s">
        <v>2920</v>
      </c>
    </row>
    <row r="1315" spans="1:3">
      <c r="A1315" s="504"/>
      <c r="B1315" s="504"/>
      <c r="C1315" s="5" t="s">
        <v>2921</v>
      </c>
    </row>
    <row r="1316" spans="1:3">
      <c r="A1316" s="504"/>
      <c r="B1316" s="504"/>
      <c r="C1316" s="5" t="s">
        <v>2922</v>
      </c>
    </row>
    <row r="1317" spans="1:3">
      <c r="A1317" s="504"/>
      <c r="B1317" s="504"/>
      <c r="C1317" s="5" t="s">
        <v>2924</v>
      </c>
    </row>
    <row r="1318" spans="1:3">
      <c r="A1318" s="504"/>
      <c r="B1318" s="504"/>
      <c r="C1318" s="723" t="s">
        <v>2925</v>
      </c>
    </row>
    <row r="1319" spans="1:3">
      <c r="A1319" s="504"/>
      <c r="B1319" s="504"/>
      <c r="C1319" s="5" t="s">
        <v>2926</v>
      </c>
    </row>
    <row r="1320" spans="1:3" ht="29">
      <c r="A1320" s="504">
        <v>46002.772725810202</v>
      </c>
      <c r="B1320" s="504"/>
      <c r="C1320" s="5" t="s">
        <v>2928</v>
      </c>
    </row>
    <row r="1321" spans="1:3">
      <c r="A1321" s="504">
        <v>46006.689396990703</v>
      </c>
      <c r="B1321" s="504"/>
      <c r="C1321" s="5" t="s">
        <v>2934</v>
      </c>
    </row>
    <row r="1322" spans="1:3">
      <c r="A1322" s="504"/>
      <c r="B1322" s="504"/>
      <c r="C1322" s="5" t="s">
        <v>2935</v>
      </c>
    </row>
    <row r="1323" spans="1:3" ht="29">
      <c r="A1323" s="504"/>
      <c r="B1323" s="504"/>
      <c r="C1323" s="5" t="s">
        <v>2942</v>
      </c>
    </row>
    <row r="1324" spans="1:3" ht="29">
      <c r="A1324" s="504"/>
      <c r="B1324" s="504"/>
      <c r="C1324" s="5" t="s">
        <v>2949</v>
      </c>
    </row>
    <row r="1325" spans="1:3">
      <c r="A1325" s="504"/>
      <c r="B1325" s="504"/>
      <c r="C1325" s="5" t="s">
        <v>2948</v>
      </c>
    </row>
    <row r="1326" spans="1:3" ht="29">
      <c r="A1326" s="504">
        <v>46007.303609953698</v>
      </c>
      <c r="B1326" s="504" t="s">
        <v>2952</v>
      </c>
      <c r="C1326" s="723" t="s">
        <v>2953</v>
      </c>
    </row>
    <row r="1327" spans="1:3">
      <c r="A1327" s="504"/>
      <c r="B1327" s="504"/>
      <c r="C1327" s="5" t="s">
        <v>2965</v>
      </c>
    </row>
    <row r="1328" spans="1:3">
      <c r="A1328" s="504"/>
      <c r="B1328" s="504"/>
      <c r="C1328" s="5" t="s">
        <v>2967</v>
      </c>
    </row>
    <row r="1329" spans="1:3">
      <c r="A1329" s="504"/>
      <c r="B1329" s="504"/>
      <c r="C1329" s="5" t="s">
        <v>2969</v>
      </c>
    </row>
    <row r="1330" spans="1:3">
      <c r="A1330" s="504"/>
      <c r="B1330" s="504"/>
      <c r="C1330" s="5" t="s">
        <v>2970</v>
      </c>
    </row>
    <row r="1331" spans="1:3">
      <c r="A1331" s="504"/>
      <c r="B1331" s="504"/>
      <c r="C1331" s="5" t="s">
        <v>2971</v>
      </c>
    </row>
    <row r="1332" spans="1:3">
      <c r="A1332" s="504">
        <v>46008.293585300897</v>
      </c>
      <c r="B1332" s="504" t="s">
        <v>2099</v>
      </c>
      <c r="C1332" s="5" t="s">
        <v>2972</v>
      </c>
    </row>
    <row r="1333" spans="1:3">
      <c r="A1333" s="504"/>
      <c r="B1333" s="504"/>
      <c r="C1333" s="5" t="s">
        <v>3115</v>
      </c>
    </row>
    <row r="1334" spans="1:3">
      <c r="A1334" s="504"/>
      <c r="B1334" s="504"/>
      <c r="C1334" s="5" t="s">
        <v>2973</v>
      </c>
    </row>
    <row r="1335" spans="1:3">
      <c r="A1335" s="504">
        <v>46008.561119444399</v>
      </c>
      <c r="B1335" s="504"/>
      <c r="C1335" s="5" t="s">
        <v>2975</v>
      </c>
    </row>
    <row r="1336" spans="1:3">
      <c r="A1336" s="504"/>
      <c r="B1336" s="504"/>
      <c r="C1336" s="5" t="s">
        <v>2974</v>
      </c>
    </row>
    <row r="1337" spans="1:3">
      <c r="A1337" s="504"/>
      <c r="B1337" s="504"/>
      <c r="C1337" s="5" t="s">
        <v>2976</v>
      </c>
    </row>
    <row r="1338" spans="1:3" ht="29">
      <c r="A1338" s="504"/>
      <c r="B1338" s="504"/>
      <c r="C1338" s="5" t="s">
        <v>2977</v>
      </c>
    </row>
    <row r="1339" spans="1:3">
      <c r="A1339" s="504">
        <v>46008.647853356502</v>
      </c>
      <c r="B1339" s="504"/>
      <c r="C1339" s="5" t="s">
        <v>2978</v>
      </c>
    </row>
    <row r="1340" spans="1:3">
      <c r="A1340" s="504">
        <v>46011.312310416703</v>
      </c>
      <c r="B1340" s="504"/>
      <c r="C1340" s="5" t="s">
        <v>2982</v>
      </c>
    </row>
    <row r="1341" spans="1:3">
      <c r="A1341" s="504"/>
      <c r="B1341" s="504"/>
      <c r="C1341" s="5" t="s">
        <v>2984</v>
      </c>
    </row>
    <row r="1342" spans="1:3">
      <c r="A1342" s="504"/>
      <c r="B1342" s="504"/>
      <c r="C1342" s="5" t="s">
        <v>2985</v>
      </c>
    </row>
    <row r="1343" spans="1:3">
      <c r="A1343" s="504"/>
      <c r="B1343" s="504"/>
      <c r="C1343" s="5" t="s">
        <v>2992</v>
      </c>
    </row>
    <row r="1344" spans="1:3">
      <c r="A1344" s="504"/>
      <c r="B1344" s="504"/>
      <c r="C1344" s="5" t="s">
        <v>2993</v>
      </c>
    </row>
    <row r="1345" spans="1:3">
      <c r="A1345" s="504">
        <v>46011.769999536999</v>
      </c>
      <c r="B1345" s="504"/>
      <c r="C1345" s="5" t="s">
        <v>2996</v>
      </c>
    </row>
    <row r="1346" spans="1:3">
      <c r="A1346" s="504"/>
      <c r="B1346" s="504"/>
      <c r="C1346" s="729" t="s">
        <v>2995</v>
      </c>
    </row>
    <row r="1347" spans="1:3">
      <c r="A1347" s="504"/>
      <c r="B1347" s="504"/>
      <c r="C1347" s="5" t="s">
        <v>2997</v>
      </c>
    </row>
    <row r="1348" spans="1:3">
      <c r="A1348" s="504"/>
      <c r="B1348" s="504"/>
      <c r="C1348" s="5" t="s">
        <v>3000</v>
      </c>
    </row>
    <row r="1349" spans="1:3">
      <c r="A1349" s="504">
        <v>46012.279021643502</v>
      </c>
      <c r="B1349" s="504"/>
      <c r="C1349" s="5" t="s">
        <v>2999</v>
      </c>
    </row>
    <row r="1350" spans="1:3">
      <c r="A1350" s="504"/>
      <c r="B1350" s="504"/>
      <c r="C1350" s="5" t="s">
        <v>3006</v>
      </c>
    </row>
    <row r="1351" spans="1:3">
      <c r="A1351" s="504"/>
      <c r="B1351" s="504"/>
      <c r="C1351" s="5" t="s">
        <v>3002</v>
      </c>
    </row>
    <row r="1352" spans="1:3">
      <c r="A1352" s="504">
        <v>46012.551195023101</v>
      </c>
      <c r="B1352" s="504"/>
      <c r="C1352" s="5" t="s">
        <v>3005</v>
      </c>
    </row>
    <row r="1353" spans="1:3">
      <c r="A1353" s="504"/>
      <c r="B1353" s="504"/>
      <c r="C1353" s="5" t="s">
        <v>3007</v>
      </c>
    </row>
    <row r="1354" spans="1:3">
      <c r="A1354" s="504"/>
      <c r="B1354" s="504"/>
      <c r="C1354" s="5" t="s">
        <v>3009</v>
      </c>
    </row>
    <row r="1355" spans="1:3">
      <c r="A1355" s="504"/>
      <c r="B1355" s="504"/>
      <c r="C1355" s="5" t="s">
        <v>3010</v>
      </c>
    </row>
    <row r="1356" spans="1:3">
      <c r="A1356" s="504"/>
      <c r="B1356" s="504"/>
      <c r="C1356" s="5" t="s">
        <v>3011</v>
      </c>
    </row>
    <row r="1357" spans="1:3">
      <c r="A1357" s="504"/>
      <c r="B1357" s="504"/>
      <c r="C1357" s="5" t="s">
        <v>3014</v>
      </c>
    </row>
    <row r="1358" spans="1:3">
      <c r="A1358" s="504"/>
      <c r="B1358" s="504"/>
      <c r="C1358" s="5" t="s">
        <v>3012</v>
      </c>
    </row>
    <row r="1359" spans="1:3">
      <c r="A1359" s="504"/>
      <c r="B1359" s="504"/>
      <c r="C1359" s="5" t="s">
        <v>3013</v>
      </c>
    </row>
    <row r="1360" spans="1:3">
      <c r="A1360" s="504"/>
      <c r="B1360" s="504"/>
      <c r="C1360" s="5" t="s">
        <v>3015</v>
      </c>
    </row>
    <row r="1361" spans="1:3">
      <c r="A1361" s="504">
        <v>46013.328465972198</v>
      </c>
      <c r="B1361" s="504"/>
      <c r="C1361" s="5" t="s">
        <v>3016</v>
      </c>
    </row>
    <row r="1362" spans="1:3">
      <c r="A1362" s="504">
        <v>46025.480770254602</v>
      </c>
      <c r="B1362" s="504"/>
      <c r="C1362" s="5" t="s">
        <v>3017</v>
      </c>
    </row>
    <row r="1363" spans="1:3">
      <c r="A1363" s="504"/>
      <c r="B1363" s="504"/>
      <c r="C1363" s="5" t="s">
        <v>3020</v>
      </c>
    </row>
    <row r="1364" spans="1:3">
      <c r="A1364" s="504"/>
      <c r="B1364" s="504"/>
      <c r="C1364" s="5" t="s">
        <v>3021</v>
      </c>
    </row>
    <row r="1365" spans="1:3">
      <c r="A1365" s="504"/>
      <c r="B1365" s="504"/>
      <c r="C1365" s="5" t="s">
        <v>3028</v>
      </c>
    </row>
    <row r="1366" spans="1:3">
      <c r="A1366" s="504">
        <v>46025.554768518501</v>
      </c>
      <c r="B1366" s="504"/>
      <c r="C1366" s="5" t="s">
        <v>3029</v>
      </c>
    </row>
    <row r="1367" spans="1:3">
      <c r="A1367" s="504"/>
      <c r="B1367" s="504"/>
      <c r="C1367" s="5" t="s">
        <v>3031</v>
      </c>
    </row>
    <row r="1368" spans="1:3">
      <c r="A1368" s="504"/>
      <c r="B1368" s="504"/>
      <c r="C1368" s="5" t="s">
        <v>3032</v>
      </c>
    </row>
    <row r="1369" spans="1:3" ht="29">
      <c r="A1369" s="504">
        <v>46026.471107638899</v>
      </c>
      <c r="B1369" s="504"/>
      <c r="C1369" s="5" t="s">
        <v>3034</v>
      </c>
    </row>
    <row r="1370" spans="1:3">
      <c r="A1370" s="504">
        <v>46026.544951388903</v>
      </c>
      <c r="B1370" s="504"/>
      <c r="C1370" s="5" t="s">
        <v>3035</v>
      </c>
    </row>
    <row r="1371" spans="1:3">
      <c r="A1371" s="504"/>
      <c r="B1371" s="504"/>
      <c r="C1371" s="5" t="s">
        <v>3036</v>
      </c>
    </row>
    <row r="1372" spans="1:3">
      <c r="A1372" s="504">
        <v>46027.335217824097</v>
      </c>
      <c r="B1372" s="504"/>
      <c r="C1372" s="5" t="s">
        <v>3041</v>
      </c>
    </row>
    <row r="1373" spans="1:3">
      <c r="A1373" s="504"/>
      <c r="B1373" s="504"/>
      <c r="C1373" s="5" t="s">
        <v>3040</v>
      </c>
    </row>
    <row r="1374" spans="1:3">
      <c r="A1374" s="504"/>
      <c r="B1374" s="504"/>
      <c r="C1374" s="5" t="s">
        <v>3043</v>
      </c>
    </row>
    <row r="1375" spans="1:3" ht="29">
      <c r="A1375" s="504"/>
      <c r="B1375" s="504"/>
      <c r="C1375" s="5" t="s">
        <v>3046</v>
      </c>
    </row>
    <row r="1376" spans="1:3">
      <c r="A1376" s="504">
        <v>46028.247683101901</v>
      </c>
      <c r="B1376" s="504"/>
      <c r="C1376" s="5" t="s">
        <v>3047</v>
      </c>
    </row>
    <row r="1377" spans="1:3">
      <c r="A1377" s="504"/>
      <c r="B1377" s="504"/>
      <c r="C1377" s="5" t="s">
        <v>3048</v>
      </c>
    </row>
    <row r="1378" spans="1:3">
      <c r="A1378" s="504"/>
      <c r="B1378" s="504"/>
      <c r="C1378" s="5" t="s">
        <v>3049</v>
      </c>
    </row>
    <row r="1379" spans="1:3">
      <c r="A1379" s="504"/>
      <c r="B1379" s="504"/>
      <c r="C1379" s="5" t="s">
        <v>3050</v>
      </c>
    </row>
    <row r="1380" spans="1:3">
      <c r="A1380" s="504"/>
      <c r="B1380" s="504"/>
      <c r="C1380" s="5" t="s">
        <v>3051</v>
      </c>
    </row>
    <row r="1381" spans="1:3">
      <c r="A1381" s="504">
        <v>46028.732446875001</v>
      </c>
      <c r="B1381" s="504"/>
      <c r="C1381" s="5" t="s">
        <v>3052</v>
      </c>
    </row>
    <row r="1382" spans="1:3" ht="29">
      <c r="A1382" s="504">
        <v>46029.308038425901</v>
      </c>
      <c r="B1382" s="504"/>
      <c r="C1382" s="5" t="s">
        <v>3053</v>
      </c>
    </row>
    <row r="1383" spans="1:3">
      <c r="A1383" s="504"/>
      <c r="B1383" s="504"/>
      <c r="C1383" s="5" t="s">
        <v>3054</v>
      </c>
    </row>
    <row r="1384" spans="1:3">
      <c r="A1384" s="504"/>
      <c r="B1384" s="504"/>
      <c r="C1384" s="5" t="s">
        <v>3055</v>
      </c>
    </row>
    <row r="1385" spans="1:3">
      <c r="A1385" s="504">
        <v>46029.540172106499</v>
      </c>
      <c r="B1385" s="504" t="s">
        <v>3057</v>
      </c>
      <c r="C1385" s="5" t="s">
        <v>3056</v>
      </c>
    </row>
    <row r="1386" spans="1:3">
      <c r="A1386" s="504"/>
      <c r="B1386" s="504"/>
      <c r="C1386" s="5" t="s">
        <v>3058</v>
      </c>
    </row>
    <row r="1387" spans="1:3">
      <c r="A1387" s="504"/>
      <c r="B1387" s="504"/>
      <c r="C1387" s="5" t="s">
        <v>3059</v>
      </c>
    </row>
    <row r="1388" spans="1:3" ht="29">
      <c r="A1388" s="504">
        <v>46030.691520370397</v>
      </c>
      <c r="B1388" s="504"/>
      <c r="C1388" s="5" t="s">
        <v>3061</v>
      </c>
    </row>
    <row r="1389" spans="1:3">
      <c r="A1389" s="504">
        <v>46031.319909259299</v>
      </c>
      <c r="B1389" s="504"/>
      <c r="C1389" s="5" t="s">
        <v>3060</v>
      </c>
    </row>
    <row r="1390" spans="1:3">
      <c r="A1390" s="504"/>
      <c r="B1390" s="504"/>
      <c r="C1390" s="5" t="s">
        <v>3062</v>
      </c>
    </row>
    <row r="1391" spans="1:3">
      <c r="A1391" s="504">
        <v>46032.472988310197</v>
      </c>
      <c r="B1391" s="504"/>
      <c r="C1391" s="5" t="s">
        <v>3064</v>
      </c>
    </row>
    <row r="1392" spans="1:3">
      <c r="A1392" s="504"/>
      <c r="B1392" s="504"/>
      <c r="C1392" s="5" t="s">
        <v>3066</v>
      </c>
    </row>
    <row r="1393" spans="1:3">
      <c r="A1393" s="504"/>
      <c r="B1393" s="504"/>
      <c r="C1393" s="5" t="s">
        <v>3067</v>
      </c>
    </row>
    <row r="1394" spans="1:3">
      <c r="A1394" s="504"/>
      <c r="B1394" s="504"/>
      <c r="C1394" s="5" t="s">
        <v>3069</v>
      </c>
    </row>
    <row r="1395" spans="1:3">
      <c r="A1395" s="504"/>
      <c r="B1395" s="504"/>
      <c r="C1395" s="5" t="s">
        <v>3070</v>
      </c>
    </row>
    <row r="1396" spans="1:3">
      <c r="A1396" s="504">
        <v>46033.264490740701</v>
      </c>
      <c r="B1396" s="504"/>
      <c r="C1396" s="5" t="s">
        <v>3071</v>
      </c>
    </row>
    <row r="1397" spans="1:3">
      <c r="A1397" s="504"/>
      <c r="B1397" s="504"/>
      <c r="C1397" s="5" t="s">
        <v>3072</v>
      </c>
    </row>
    <row r="1398" spans="1:3">
      <c r="A1398" s="504">
        <v>46033.562727083299</v>
      </c>
      <c r="B1398" s="504" t="s">
        <v>3073</v>
      </c>
      <c r="C1398" s="5" t="s">
        <v>3074</v>
      </c>
    </row>
    <row r="1399" spans="1:3" ht="29">
      <c r="A1399" s="504"/>
      <c r="B1399" s="504"/>
      <c r="C1399" s="5" t="s">
        <v>3075</v>
      </c>
    </row>
    <row r="1400" spans="1:3">
      <c r="A1400" s="504">
        <v>46033.731632523202</v>
      </c>
      <c r="B1400" s="504"/>
      <c r="C1400" s="5" t="s">
        <v>3076</v>
      </c>
    </row>
    <row r="1401" spans="1:3">
      <c r="A1401" s="504"/>
      <c r="B1401" s="504"/>
      <c r="C1401" s="5" t="s">
        <v>3079</v>
      </c>
    </row>
    <row r="1402" spans="1:3">
      <c r="A1402" s="504"/>
      <c r="B1402" s="504"/>
      <c r="C1402" s="5" t="s">
        <v>3080</v>
      </c>
    </row>
    <row r="1403" spans="1:3">
      <c r="A1403" s="504"/>
      <c r="B1403" s="504"/>
      <c r="C1403" s="5" t="s">
        <v>3078</v>
      </c>
    </row>
    <row r="1404" spans="1:3">
      <c r="A1404" s="504"/>
      <c r="B1404" s="504"/>
      <c r="C1404" s="5" t="s">
        <v>3077</v>
      </c>
    </row>
    <row r="1405" spans="1:3">
      <c r="A1405" s="504">
        <v>46035.285102546302</v>
      </c>
      <c r="B1405" s="504" t="s">
        <v>3082</v>
      </c>
      <c r="C1405" s="5" t="s">
        <v>3083</v>
      </c>
    </row>
    <row r="1406" spans="1:3" ht="58">
      <c r="A1406" s="504">
        <v>46036.245727083297</v>
      </c>
      <c r="B1406" s="504" t="s">
        <v>3084</v>
      </c>
      <c r="C1406" s="5" t="s">
        <v>3089</v>
      </c>
    </row>
    <row r="1407" spans="1:3">
      <c r="A1407" s="504"/>
      <c r="B1407" s="504"/>
      <c r="C1407" s="5" t="s">
        <v>3088</v>
      </c>
    </row>
    <row r="1408" spans="1:3">
      <c r="A1408" s="504">
        <v>46036.547005671302</v>
      </c>
      <c r="B1408" s="504"/>
      <c r="C1408" s="5" t="s">
        <v>3090</v>
      </c>
    </row>
    <row r="1409" spans="1:3">
      <c r="A1409" s="504"/>
      <c r="B1409" s="504"/>
      <c r="C1409" s="5" t="s">
        <v>3091</v>
      </c>
    </row>
    <row r="1410" spans="1:3" ht="29">
      <c r="A1410" s="504">
        <v>46038.367946296297</v>
      </c>
      <c r="B1410" s="504"/>
      <c r="C1410" s="5" t="s">
        <v>3092</v>
      </c>
    </row>
    <row r="1411" spans="1:3">
      <c r="A1411" s="504">
        <v>46040.253010185203</v>
      </c>
      <c r="B1411" s="504"/>
      <c r="C1411" s="5" t="s">
        <v>3093</v>
      </c>
    </row>
    <row r="1412" spans="1:3">
      <c r="A1412" s="504"/>
      <c r="B1412" s="504"/>
      <c r="C1412" s="5" t="s">
        <v>3094</v>
      </c>
    </row>
    <row r="1413" spans="1:3">
      <c r="A1413" s="504">
        <v>46049.310631365697</v>
      </c>
      <c r="B1413" s="504"/>
      <c r="C1413" s="5" t="s">
        <v>3095</v>
      </c>
    </row>
    <row r="1414" spans="1:3">
      <c r="A1414" s="504"/>
      <c r="B1414" s="504"/>
      <c r="C1414" s="5" t="s">
        <v>3096</v>
      </c>
    </row>
    <row r="1415" spans="1:3" ht="29">
      <c r="A1415" s="504">
        <v>46050.280782638903</v>
      </c>
      <c r="B1415" s="504" t="s">
        <v>3107</v>
      </c>
      <c r="C1415" s="5" t="s">
        <v>3108</v>
      </c>
    </row>
    <row r="1416" spans="1:3">
      <c r="A1416" s="504"/>
      <c r="B1416" s="504"/>
      <c r="C1416" s="5" t="s">
        <v>3109</v>
      </c>
    </row>
    <row r="1417" spans="1:3">
      <c r="A1417" s="504"/>
      <c r="B1417" s="504"/>
      <c r="C1417" s="5" t="s">
        <v>3113</v>
      </c>
    </row>
    <row r="1418" spans="1:3">
      <c r="A1418" s="504"/>
      <c r="B1418" s="504"/>
      <c r="C1418" s="5" t="s">
        <v>3114</v>
      </c>
    </row>
    <row r="1419" spans="1:3">
      <c r="A1419" s="504">
        <v>46051.709663078698</v>
      </c>
      <c r="B1419" s="504" t="s">
        <v>2099</v>
      </c>
      <c r="C1419" s="5" t="s">
        <v>3117</v>
      </c>
    </row>
    <row r="1420" spans="1:3">
      <c r="A1420" s="504"/>
      <c r="B1420" s="504"/>
      <c r="C1420" s="5" t="s">
        <v>3116</v>
      </c>
    </row>
    <row r="1421" spans="1:3">
      <c r="A1421" s="504">
        <v>46054.765352083297</v>
      </c>
      <c r="B1421" s="504" t="s">
        <v>3118</v>
      </c>
      <c r="C1421" s="5" t="s">
        <v>3119</v>
      </c>
    </row>
    <row r="1422" spans="1:3">
      <c r="A1422" s="504">
        <v>46055.649715856503</v>
      </c>
      <c r="B1422" s="504"/>
      <c r="C1422" s="5" t="s">
        <v>3120</v>
      </c>
    </row>
    <row r="1423" spans="1:3">
      <c r="A1423" s="504">
        <v>46055.741416319397</v>
      </c>
      <c r="B1423" s="504" t="s">
        <v>3121</v>
      </c>
      <c r="C1423" s="5" t="s">
        <v>3122</v>
      </c>
    </row>
    <row r="1424" spans="1:3">
      <c r="A1424" s="504"/>
      <c r="B1424" s="504"/>
      <c r="C1424" s="5" t="s">
        <v>3125</v>
      </c>
    </row>
    <row r="1425" spans="1:3">
      <c r="A1425" s="504"/>
      <c r="B1425" s="504"/>
      <c r="C1425" s="723" t="s">
        <v>3128</v>
      </c>
    </row>
    <row r="1426" spans="1:3">
      <c r="A1426" s="504">
        <v>46057.454120601898</v>
      </c>
      <c r="B1426" s="504"/>
      <c r="C1426" s="5" t="s">
        <v>3129</v>
      </c>
    </row>
    <row r="1427" spans="1:3">
      <c r="A1427" s="504"/>
      <c r="B1427" s="504"/>
      <c r="C1427" s="5" t="s">
        <v>3126</v>
      </c>
    </row>
    <row r="1428" spans="1:3">
      <c r="A1428" s="504">
        <v>46057.520382407398</v>
      </c>
      <c r="B1428" s="504"/>
      <c r="C1428" s="5" t="s">
        <v>3130</v>
      </c>
    </row>
    <row r="1429" spans="1:3">
      <c r="A1429" s="504"/>
      <c r="B1429" s="504"/>
      <c r="C1429" s="5" t="s">
        <v>3131</v>
      </c>
    </row>
    <row r="1430" spans="1:3">
      <c r="A1430" s="504"/>
      <c r="B1430" s="504"/>
      <c r="C1430" s="5" t="s">
        <v>3132</v>
      </c>
    </row>
    <row r="1431" spans="1:3">
      <c r="A1431" s="504"/>
      <c r="B1431" s="504"/>
      <c r="C1431" s="5" t="s">
        <v>3133</v>
      </c>
    </row>
    <row r="1432" spans="1:3">
      <c r="A1432" s="504">
        <v>46058.404757407399</v>
      </c>
      <c r="B1432" s="504"/>
      <c r="C1432" s="5" t="s">
        <v>3134</v>
      </c>
    </row>
    <row r="1433" spans="1:3">
      <c r="A1433" s="504"/>
      <c r="B1433" s="504"/>
      <c r="C1433" s="5" t="s">
        <v>3136</v>
      </c>
    </row>
    <row r="1434" spans="1:3" ht="29">
      <c r="A1434" s="504"/>
      <c r="B1434" s="504"/>
      <c r="C1434" s="5" t="s">
        <v>3135</v>
      </c>
    </row>
    <row r="1435" spans="1:3">
      <c r="A1435" s="504">
        <v>46059.465406713003</v>
      </c>
      <c r="B1435" s="504" t="s">
        <v>3137</v>
      </c>
      <c r="C1435" s="723" t="s">
        <v>3138</v>
      </c>
    </row>
    <row r="1436" spans="1:3">
      <c r="A1436" s="504"/>
      <c r="B1436" s="504"/>
      <c r="C1436" s="5" t="s">
        <v>3140</v>
      </c>
    </row>
    <row r="1437" spans="1:3">
      <c r="A1437" s="504">
        <v>46061.451429050903</v>
      </c>
      <c r="B1437" s="504"/>
      <c r="C1437" s="5" t="s">
        <v>3150</v>
      </c>
    </row>
    <row r="1438" spans="1:3" ht="29">
      <c r="A1438" s="504"/>
      <c r="B1438" s="504"/>
      <c r="C1438" s="5" t="s">
        <v>3141</v>
      </c>
    </row>
    <row r="1439" spans="1:3">
      <c r="A1439" s="504"/>
      <c r="B1439" s="504"/>
      <c r="C1439" s="5" t="s">
        <v>3142</v>
      </c>
    </row>
    <row r="1440" spans="1:3">
      <c r="A1440" s="504"/>
      <c r="B1440" s="504" t="s">
        <v>3172</v>
      </c>
      <c r="C1440" s="5" t="s">
        <v>3147</v>
      </c>
    </row>
    <row r="1441" spans="1:3">
      <c r="A1441" s="504"/>
      <c r="B1441" s="504"/>
      <c r="C1441" s="5" t="s">
        <v>3148</v>
      </c>
    </row>
    <row r="1442" spans="1:3">
      <c r="A1442" s="504">
        <v>46069.224159490703</v>
      </c>
      <c r="B1442" s="504"/>
      <c r="C1442" s="5" t="s">
        <v>3149</v>
      </c>
    </row>
    <row r="1443" spans="1:3">
      <c r="A1443" s="504">
        <v>46076.2981663194</v>
      </c>
      <c r="B1443" s="504"/>
      <c r="C1443" s="5" t="s">
        <v>3151</v>
      </c>
    </row>
    <row r="1444" spans="1:3">
      <c r="A1444" s="504"/>
      <c r="B1444" s="504"/>
      <c r="C1444" s="5" t="s">
        <v>3154</v>
      </c>
    </row>
    <row r="1445" spans="1:3">
      <c r="A1445" s="504"/>
      <c r="B1445" s="504"/>
      <c r="C1445" s="5" t="s">
        <v>3155</v>
      </c>
    </row>
    <row r="1446" spans="1:3" ht="29">
      <c r="A1446" s="504"/>
      <c r="B1446" s="504"/>
      <c r="C1446" s="5" t="s">
        <v>3156</v>
      </c>
    </row>
    <row r="1447" spans="1:3">
      <c r="A1447" s="504"/>
      <c r="B1447" s="504"/>
      <c r="C1447" s="5" t="s">
        <v>3157</v>
      </c>
    </row>
    <row r="1448" spans="1:3">
      <c r="A1448" s="504"/>
      <c r="B1448" s="504"/>
      <c r="C1448" s="5" t="s">
        <v>3162</v>
      </c>
    </row>
    <row r="1449" spans="1:3">
      <c r="A1449" s="504"/>
      <c r="B1449" s="504"/>
      <c r="C1449" s="5" t="s">
        <v>3161</v>
      </c>
    </row>
    <row r="1450" spans="1:3">
      <c r="A1450" s="504"/>
      <c r="B1450" s="504" t="s">
        <v>3171</v>
      </c>
      <c r="C1450" s="5" t="s">
        <v>3163</v>
      </c>
    </row>
    <row r="1451" spans="1:3">
      <c r="A1451" s="504"/>
      <c r="B1451" s="504"/>
      <c r="C1451" s="5" t="s">
        <v>3164</v>
      </c>
    </row>
    <row r="1452" spans="1:3">
      <c r="A1452" s="504"/>
      <c r="B1452" s="504"/>
      <c r="C1452" s="5" t="s">
        <v>3167</v>
      </c>
    </row>
    <row r="1453" spans="1:3">
      <c r="A1453" s="504"/>
      <c r="B1453" s="504"/>
      <c r="C1453" s="5" t="s">
        <v>3168</v>
      </c>
    </row>
    <row r="1454" spans="1:3">
      <c r="A1454" s="504"/>
      <c r="B1454" s="504"/>
      <c r="C1454" s="5" t="s">
        <v>3170</v>
      </c>
    </row>
    <row r="1455" spans="1:3">
      <c r="A1455" s="504"/>
      <c r="B1455" s="504"/>
      <c r="C1455" s="5" t="s">
        <v>3173</v>
      </c>
    </row>
    <row r="1456" spans="1:3">
      <c r="A1456" s="504">
        <v>46079.302390046301</v>
      </c>
      <c r="B1456" s="504"/>
      <c r="C1456" s="5" t="s">
        <v>3174</v>
      </c>
    </row>
    <row r="1457" spans="1:3">
      <c r="A1457" s="504"/>
      <c r="B1457" s="504"/>
      <c r="C1457" s="723" t="s">
        <v>3176</v>
      </c>
    </row>
    <row r="1458" spans="1:3">
      <c r="A1458" s="504"/>
      <c r="B1458" s="504"/>
      <c r="C1458" s="5" t="s">
        <v>3177</v>
      </c>
    </row>
    <row r="1459" spans="1:3">
      <c r="A1459" s="504"/>
      <c r="B1459" s="504"/>
      <c r="C1459" s="5" t="s">
        <v>3178</v>
      </c>
    </row>
    <row r="1460" spans="1:3">
      <c r="A1460" s="504">
        <v>46084.756220486102</v>
      </c>
      <c r="B1460" s="504"/>
      <c r="C1460" s="5" t="s">
        <v>3179</v>
      </c>
    </row>
    <row r="1461" spans="1:3">
      <c r="A1461" s="504">
        <v>46085.304799768499</v>
      </c>
      <c r="B1461" s="504"/>
      <c r="C1461" s="5" t="s">
        <v>3180</v>
      </c>
    </row>
    <row r="1462" spans="1:3">
      <c r="A1462" s="504">
        <v>46171.492686226899</v>
      </c>
      <c r="B1462" s="504" t="s">
        <v>3187</v>
      </c>
      <c r="C1462" s="5" t="s">
        <v>3188</v>
      </c>
    </row>
    <row r="1463" spans="1:3">
      <c r="A1463" s="504"/>
      <c r="B1463" s="504"/>
      <c r="C1463" s="723" t="s">
        <v>3189</v>
      </c>
    </row>
    <row r="1464" spans="1:3">
      <c r="A1464" s="504">
        <v>46175.294644560199</v>
      </c>
      <c r="B1464" s="504"/>
      <c r="C1464" s="807" t="s">
        <v>3191</v>
      </c>
    </row>
    <row r="1465" spans="1:3">
      <c r="A1465" s="504"/>
      <c r="B1465" s="504"/>
      <c r="C1465" s="5" t="s">
        <v>3195</v>
      </c>
    </row>
    <row r="1466" spans="1:3">
      <c r="A1466" s="504">
        <v>46184.655939583303</v>
      </c>
      <c r="B1466" s="504"/>
      <c r="C1466" s="5" t="s">
        <v>3196</v>
      </c>
    </row>
    <row r="1467" spans="1:3">
      <c r="A1467" s="504">
        <v>46206.501596990704</v>
      </c>
      <c r="B1467" s="504" t="s">
        <v>2099</v>
      </c>
      <c r="C1467" s="5" t="s">
        <v>3200</v>
      </c>
    </row>
    <row r="1468" spans="1:3">
      <c r="A1468" s="504">
        <v>46213.359994444399</v>
      </c>
      <c r="B1468" s="504" t="s">
        <v>2099</v>
      </c>
      <c r="C1468" s="5" t="s">
        <v>3198</v>
      </c>
    </row>
    <row r="1469" spans="1:3">
      <c r="A1469" s="504"/>
      <c r="B1469" s="504" t="s">
        <v>2099</v>
      </c>
      <c r="C1469" s="5" t="s">
        <v>3202</v>
      </c>
    </row>
    <row r="1470" spans="1:3">
      <c r="A1470" s="504">
        <v>46214.2594447917</v>
      </c>
      <c r="B1470" s="504" t="s">
        <v>2099</v>
      </c>
      <c r="C1470" s="5" t="s">
        <v>3204</v>
      </c>
    </row>
    <row r="1471" spans="1:3" ht="29">
      <c r="A1471" s="504"/>
      <c r="B1471" s="504"/>
      <c r="C1471" s="5" t="s">
        <v>3208</v>
      </c>
    </row>
    <row r="1472" spans="1:3">
      <c r="A1472" s="504">
        <v>46214.311085648202</v>
      </c>
      <c r="B1472" s="504" t="s">
        <v>2099</v>
      </c>
      <c r="C1472" s="5" t="s">
        <v>3209</v>
      </c>
    </row>
    <row r="1473" spans="1:3">
      <c r="A1473" s="504"/>
      <c r="B1473" s="504"/>
      <c r="C1473" s="5"/>
    </row>
    <row r="1474" spans="1:3">
      <c r="A1474" s="504"/>
      <c r="B1474" s="504"/>
      <c r="C1474" s="5"/>
    </row>
    <row r="1475" spans="1:3">
      <c r="A1475" s="504"/>
      <c r="B1475" s="504"/>
      <c r="C1475" s="5"/>
    </row>
    <row r="1476" spans="1:3">
      <c r="A1476" s="504"/>
      <c r="B1476" s="504"/>
      <c r="C1476" s="5"/>
    </row>
    <row r="1477" spans="1:3">
      <c r="A1477" s="504"/>
      <c r="B1477" s="504"/>
      <c r="C1477" s="5"/>
    </row>
    <row r="1478" spans="1:3">
      <c r="A1478" s="504"/>
      <c r="B1478" s="504"/>
      <c r="C1478" s="5"/>
    </row>
    <row r="1479" spans="1:3">
      <c r="A1479" s="504"/>
      <c r="B1479" s="504"/>
      <c r="C1479" s="5"/>
    </row>
    <row r="1480" spans="1:3">
      <c r="A1480" s="504"/>
      <c r="B1480" s="504"/>
      <c r="C1480" s="5"/>
    </row>
    <row r="1481" spans="1:3">
      <c r="A1481" s="504"/>
      <c r="B1481" s="504"/>
      <c r="C1481" s="5"/>
    </row>
    <row r="1482" spans="1:3">
      <c r="A1482" s="504"/>
      <c r="B1482" s="504"/>
      <c r="C1482" s="5"/>
    </row>
    <row r="1483" spans="1:3">
      <c r="A1483" s="504"/>
      <c r="B1483" s="504"/>
      <c r="C1483" s="5"/>
    </row>
    <row r="1484" spans="1:3">
      <c r="A1484" s="504"/>
      <c r="B1484" s="504"/>
      <c r="C1484" s="5"/>
    </row>
    <row r="1485" spans="1:3">
      <c r="A1485" s="504"/>
      <c r="B1485" s="504"/>
      <c r="C1485" s="5"/>
    </row>
    <row r="1486" spans="1:3">
      <c r="A1486" s="504"/>
      <c r="B1486" s="504"/>
      <c r="C1486" s="5"/>
    </row>
    <row r="1487" spans="1:3">
      <c r="A1487" s="504"/>
      <c r="B1487" s="504"/>
      <c r="C1487" s="5"/>
    </row>
    <row r="1488" spans="1:3">
      <c r="A1488" s="504"/>
      <c r="B1488" s="504"/>
      <c r="C1488" s="5"/>
    </row>
    <row r="1489" spans="1:4">
      <c r="A1489" s="504"/>
      <c r="B1489" s="504"/>
      <c r="C1489" s="5"/>
    </row>
    <row r="1490" spans="1:4">
      <c r="A1490" s="504"/>
      <c r="B1490" s="504"/>
      <c r="C1490" s="5"/>
    </row>
    <row r="1491" spans="1:4">
      <c r="A1491" s="504"/>
      <c r="B1491" s="504"/>
      <c r="C1491" s="5"/>
    </row>
    <row r="1492" spans="1:4">
      <c r="A1492" s="504"/>
      <c r="B1492" s="504"/>
      <c r="C1492" s="5"/>
    </row>
    <row r="1493" spans="1:4" ht="8.25" customHeight="1">
      <c r="A1493" s="505"/>
      <c r="B1493" s="505"/>
      <c r="C1493" s="468"/>
      <c r="D1493" s="469"/>
    </row>
    <row r="1494" spans="1:4">
      <c r="A1494" s="52"/>
      <c r="B1494" s="52"/>
    </row>
    <row r="1495" spans="1:4">
      <c r="A1495" s="52"/>
      <c r="B1495"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624"/>
  <sheetViews>
    <sheetView topLeftCell="A205" zoomScaleNormal="100" workbookViewId="0">
      <pane xSplit="2" topLeftCell="C1" activePane="topRight" state="frozen"/>
      <selection activeCell="C328" sqref="C328:CT344"/>
      <selection pane="topRight" activeCell="T229" sqref="R229:T231"/>
    </sheetView>
    <sheetView topLeftCell="A68" zoomScale="85" zoomScaleNormal="85" workbookViewId="1">
      <selection activeCell="E88" sqref="E88:H88"/>
    </sheetView>
  </sheetViews>
  <sheetFormatPr defaultRowHeight="14.5" outlineLevelRow="2"/>
  <cols>
    <col min="1" max="1" width="11.26953125" customWidth="1"/>
    <col min="2" max="2" width="43.26953125" customWidth="1"/>
    <col min="3" max="3" width="6.26953125" customWidth="1"/>
    <col min="4" max="4" width="7.81640625" customWidth="1"/>
    <col min="5" max="6" width="6.26953125" customWidth="1"/>
    <col min="7" max="9" width="7.26953125" customWidth="1"/>
    <col min="10" max="10" width="7.453125" customWidth="1"/>
    <col min="11" max="12" width="7.1796875" customWidth="1"/>
    <col min="13" max="13" width="6.81640625" customWidth="1"/>
    <col min="14" max="19" width="6.26953125" customWidth="1"/>
    <col min="20" max="28" width="7" customWidth="1"/>
    <col min="29" max="29" width="6.26953125" customWidth="1"/>
    <col min="30" max="30" width="7.1796875" customWidth="1"/>
    <col min="31" max="46" width="6.26953125" customWidth="1"/>
    <col min="47" max="47" width="7.7265625" customWidth="1"/>
    <col min="48" max="52" width="6.26953125" customWidth="1"/>
    <col min="53" max="53" width="8.81640625" customWidth="1"/>
    <col min="54" max="54" width="6.26953125" customWidth="1"/>
    <col min="55" max="55" width="7.26953125" customWidth="1"/>
    <col min="56" max="124" width="6.26953125" customWidth="1"/>
    <col min="125" max="275" width="6.54296875" customWidth="1"/>
  </cols>
  <sheetData>
    <row r="1" spans="1:46">
      <c r="B1" t="s">
        <v>358</v>
      </c>
      <c r="H1" t="s">
        <v>575</v>
      </c>
      <c r="I1" s="26"/>
      <c r="W1" t="s">
        <v>1519</v>
      </c>
    </row>
    <row r="2" spans="1:46">
      <c r="B2" t="s">
        <v>714</v>
      </c>
    </row>
    <row r="3" spans="1:46">
      <c r="B3" t="s">
        <v>360</v>
      </c>
      <c r="V3" t="s">
        <v>1351</v>
      </c>
      <c r="W3" s="11" t="s">
        <v>880</v>
      </c>
      <c r="X3" s="11" t="s">
        <v>1651</v>
      </c>
      <c r="Y3" s="11" t="s">
        <v>1652</v>
      </c>
      <c r="Z3" s="11" t="s">
        <v>2084</v>
      </c>
      <c r="AA3" s="11" t="s">
        <v>1942</v>
      </c>
    </row>
    <row r="4" spans="1:46">
      <c r="A4" t="s">
        <v>532</v>
      </c>
      <c r="B4" t="s">
        <v>901</v>
      </c>
      <c r="C4" s="190">
        <v>3</v>
      </c>
      <c r="D4" s="54" t="str">
        <f>(INDEX(i.TOL_Desc,1,d.TOL)&amp;" ")</f>
        <v xml:space="preserve">Spr </v>
      </c>
      <c r="E4" s="126" t="s">
        <v>955</v>
      </c>
      <c r="V4" t="s">
        <v>532</v>
      </c>
      <c r="W4" s="11" t="s">
        <v>894</v>
      </c>
      <c r="X4" s="11" t="s">
        <v>895</v>
      </c>
      <c r="Y4" s="11" t="s">
        <v>896</v>
      </c>
      <c r="Z4" s="110"/>
      <c r="AA4" s="110"/>
      <c r="AB4" s="110"/>
    </row>
    <row r="5" spans="1:46" collapsed="1">
      <c r="A5" s="14" t="s">
        <v>1308</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1106</v>
      </c>
      <c r="E6" s="104" t="s">
        <v>2062</v>
      </c>
      <c r="F6" s="104" t="s">
        <v>2064</v>
      </c>
      <c r="G6" s="104" t="s">
        <v>2065</v>
      </c>
      <c r="H6" s="104" t="s">
        <v>2066</v>
      </c>
      <c r="I6" s="104" t="s">
        <v>1312</v>
      </c>
      <c r="J6" s="104" t="s">
        <v>1313</v>
      </c>
      <c r="K6" s="104" t="s">
        <v>2067</v>
      </c>
      <c r="L6" s="104" t="s">
        <v>2067</v>
      </c>
      <c r="M6" s="104" t="s">
        <v>2068</v>
      </c>
      <c r="N6" s="104" t="s">
        <v>2069</v>
      </c>
      <c r="O6" s="104" t="s">
        <v>656</v>
      </c>
      <c r="P6" s="104" t="s">
        <v>758</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1314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2071</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1315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2063</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1316</v>
      </c>
    </row>
    <row r="13" spans="1:46" ht="70.5" hidden="1" outlineLevel="1">
      <c r="C13" s="477" t="s">
        <v>758</v>
      </c>
      <c r="D13" s="104" t="s">
        <v>1317</v>
      </c>
      <c r="E13" s="104" t="s">
        <v>1318</v>
      </c>
      <c r="F13" s="104" t="s">
        <v>1319</v>
      </c>
      <c r="G13" s="104" t="s">
        <v>1320</v>
      </c>
      <c r="H13" s="104" t="s">
        <v>1321</v>
      </c>
      <c r="I13" s="104" t="s">
        <v>1322</v>
      </c>
      <c r="J13" s="104" t="s">
        <v>1135</v>
      </c>
      <c r="K13" s="104" t="s">
        <v>1323</v>
      </c>
      <c r="L13" s="104" t="s">
        <v>1324</v>
      </c>
    </row>
    <row r="14" spans="1:46" hidden="1" outlineLevel="1">
      <c r="A14">
        <v>1</v>
      </c>
      <c r="B14" t="s">
        <v>1326</v>
      </c>
      <c r="C14" s="476">
        <v>0</v>
      </c>
      <c r="D14" s="28" t="s">
        <v>30</v>
      </c>
      <c r="E14" s="406">
        <v>1</v>
      </c>
      <c r="F14" s="407">
        <v>4.4999999999999998E-2</v>
      </c>
      <c r="G14" s="407">
        <v>4.4999999999999998E-2</v>
      </c>
      <c r="H14" s="334" t="s">
        <v>30</v>
      </c>
      <c r="I14" s="334" t="s">
        <v>30</v>
      </c>
      <c r="J14" s="334" t="s">
        <v>30</v>
      </c>
      <c r="K14" s="334">
        <v>1</v>
      </c>
      <c r="L14" s="334">
        <v>1</v>
      </c>
    </row>
    <row r="15" spans="1:46" hidden="1" outlineLevel="1">
      <c r="A15">
        <v>2</v>
      </c>
      <c r="B15" t="s">
        <v>1327</v>
      </c>
      <c r="C15" s="476">
        <v>0.25</v>
      </c>
      <c r="D15" s="28">
        <v>500000</v>
      </c>
      <c r="E15" s="406">
        <v>2</v>
      </c>
      <c r="F15" s="407">
        <v>0.03</v>
      </c>
      <c r="G15" s="407">
        <v>0.03</v>
      </c>
      <c r="H15" s="334">
        <v>0</v>
      </c>
      <c r="I15" s="334">
        <v>2</v>
      </c>
      <c r="J15" s="334" t="b">
        <v>0</v>
      </c>
      <c r="K15" s="334">
        <v>0.85</v>
      </c>
      <c r="L15" s="334">
        <v>0.85</v>
      </c>
    </row>
    <row r="16" spans="1:46" hidden="1" outlineLevel="1">
      <c r="A16">
        <v>3</v>
      </c>
      <c r="B16" t="s">
        <v>1328</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hidden="1" outlineLevel="1">
      <c r="A17">
        <v>4</v>
      </c>
      <c r="B17" t="s">
        <v>1329</v>
      </c>
      <c r="C17" s="476">
        <v>0.5</v>
      </c>
      <c r="D17" s="28">
        <v>1000000</v>
      </c>
    </row>
    <row r="18" spans="1:82" hidden="1" outlineLevel="1"/>
    <row r="20" spans="1:82" collapsed="1">
      <c r="A20" s="14" t="s">
        <v>1330</v>
      </c>
    </row>
    <row r="21" spans="1:82" ht="60" hidden="1" outlineLevel="1">
      <c r="C21" s="104" t="s">
        <v>1120</v>
      </c>
      <c r="D21" s="104" t="s">
        <v>1119</v>
      </c>
      <c r="E21" s="104" t="s">
        <v>1331</v>
      </c>
      <c r="F21" s="104" t="s">
        <v>1332</v>
      </c>
      <c r="G21" s="104" t="s">
        <v>1333</v>
      </c>
      <c r="H21" s="104"/>
      <c r="I21" s="104"/>
    </row>
    <row r="22" spans="1:82" hidden="1" outlineLevel="1">
      <c r="A22">
        <v>1</v>
      </c>
      <c r="B22" s="406" t="s">
        <v>1334</v>
      </c>
      <c r="C22" s="406" t="b">
        <v>0</v>
      </c>
      <c r="D22" s="406" t="b">
        <v>0</v>
      </c>
      <c r="E22" s="406" t="s">
        <v>30</v>
      </c>
      <c r="F22" s="406" t="s">
        <v>30</v>
      </c>
      <c r="G22" s="406" t="s">
        <v>30</v>
      </c>
    </row>
    <row r="23" spans="1:82" hidden="1" outlineLevel="1">
      <c r="A23">
        <v>2</v>
      </c>
      <c r="B23" s="406" t="s">
        <v>1335</v>
      </c>
      <c r="C23" s="406" t="b">
        <v>1</v>
      </c>
      <c r="D23" s="406" t="b">
        <v>1</v>
      </c>
      <c r="E23" s="406">
        <v>1</v>
      </c>
      <c r="F23" s="406">
        <v>3.0000000000000001E-6</v>
      </c>
      <c r="G23" s="406" t="s">
        <v>30</v>
      </c>
    </row>
    <row r="24" spans="1:82" hidden="1" outlineLevel="1">
      <c r="A24">
        <v>3</v>
      </c>
      <c r="B24" s="406" t="s">
        <v>1336</v>
      </c>
      <c r="C24" s="406" t="b">
        <v>1</v>
      </c>
      <c r="D24" s="406" t="b">
        <v>1</v>
      </c>
      <c r="E24" s="406">
        <v>1</v>
      </c>
      <c r="F24" s="406">
        <v>5.0000000000000004E-6</v>
      </c>
      <c r="G24" s="406" t="s">
        <v>30</v>
      </c>
    </row>
    <row r="25" spans="1:82" hidden="1" outlineLevel="1">
      <c r="A25">
        <v>4</v>
      </c>
      <c r="B25" s="406" t="s">
        <v>1337</v>
      </c>
      <c r="C25" s="406" t="b">
        <v>1</v>
      </c>
      <c r="D25" s="406" t="b">
        <v>1</v>
      </c>
      <c r="E25" s="406">
        <v>2</v>
      </c>
      <c r="F25" s="406" t="s">
        <v>30</v>
      </c>
      <c r="G25" s="406">
        <v>0.3</v>
      </c>
    </row>
    <row r="26" spans="1:82" hidden="1" outlineLevel="1">
      <c r="A26">
        <v>5</v>
      </c>
      <c r="B26" s="406" t="s">
        <v>1338</v>
      </c>
      <c r="C26" s="406" t="b">
        <v>1</v>
      </c>
      <c r="D26" s="406" t="b">
        <v>1</v>
      </c>
      <c r="E26" s="406">
        <v>2</v>
      </c>
      <c r="F26" s="406" t="s">
        <v>30</v>
      </c>
      <c r="G26" s="406">
        <v>0.7</v>
      </c>
    </row>
    <row r="28" spans="1:82">
      <c r="A28" s="484" t="s">
        <v>1050</v>
      </c>
    </row>
    <row r="29" spans="1:82">
      <c r="B29" s="29" t="s">
        <v>1685</v>
      </c>
      <c r="C29" s="310">
        <v>2</v>
      </c>
      <c r="D29" s="54" t="str">
        <f>INDEX(i.Region_Desc,1,d.Region)</f>
        <v>GSW</v>
      </c>
      <c r="E29" s="54" t="s">
        <v>2619</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1395</v>
      </c>
      <c r="BA29" s="235">
        <v>43466</v>
      </c>
      <c r="BU29" s="54"/>
    </row>
    <row r="30" spans="1:82">
      <c r="B30" s="29"/>
      <c r="C30" s="26" t="s">
        <v>1179</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1396</v>
      </c>
      <c r="AN30" s="54"/>
      <c r="AO30" s="54"/>
      <c r="AP30" s="54"/>
      <c r="BA30" s="22">
        <v>7</v>
      </c>
      <c r="BO30" t="s">
        <v>1394</v>
      </c>
      <c r="CD30" s="54"/>
    </row>
    <row r="31" spans="1:82" ht="16" outlineLevel="1" collapsed="1">
      <c r="B31" t="s">
        <v>893</v>
      </c>
      <c r="C31">
        <v>1</v>
      </c>
      <c r="D31">
        <v>2</v>
      </c>
      <c r="E31">
        <v>3</v>
      </c>
      <c r="F31">
        <v>1</v>
      </c>
      <c r="G31">
        <v>2</v>
      </c>
      <c r="H31">
        <v>3</v>
      </c>
      <c r="I31">
        <v>1</v>
      </c>
      <c r="J31">
        <v>2</v>
      </c>
      <c r="K31">
        <v>3</v>
      </c>
      <c r="L31">
        <v>1</v>
      </c>
      <c r="M31">
        <v>2</v>
      </c>
      <c r="N31">
        <v>3</v>
      </c>
      <c r="O31">
        <v>1</v>
      </c>
      <c r="P31">
        <v>2</v>
      </c>
      <c r="Q31">
        <v>3</v>
      </c>
      <c r="R31">
        <v>1</v>
      </c>
      <c r="S31">
        <v>2</v>
      </c>
      <c r="T31">
        <v>3</v>
      </c>
      <c r="U31" s="103" t="s">
        <v>2674</v>
      </c>
      <c r="V31" s="103"/>
      <c r="W31" s="103"/>
      <c r="X31" s="103"/>
      <c r="Y31" s="103"/>
      <c r="Z31" s="103"/>
      <c r="AA31" s="103"/>
      <c r="AB31" s="103"/>
      <c r="AC31" s="103"/>
      <c r="AD31" s="103"/>
      <c r="AE31" s="103"/>
      <c r="AF31" s="103"/>
      <c r="AG31" s="103"/>
      <c r="AH31" s="103"/>
      <c r="AI31" s="103"/>
      <c r="AJ31" s="103"/>
      <c r="AK31" s="103"/>
      <c r="AL31" s="103"/>
      <c r="AM31" s="122" t="s">
        <v>880</v>
      </c>
      <c r="AN31" s="122"/>
      <c r="AO31" s="122"/>
      <c r="AP31" s="122" t="s">
        <v>1651</v>
      </c>
      <c r="AQ31" s="122"/>
      <c r="AR31" s="122"/>
      <c r="AS31" s="122" t="s">
        <v>1652</v>
      </c>
      <c r="AT31" s="122"/>
      <c r="AU31" s="122"/>
      <c r="AV31" s="122" t="s">
        <v>2084</v>
      </c>
      <c r="AW31" s="122"/>
      <c r="AX31" s="122"/>
      <c r="AZ31" t="s">
        <v>1045</v>
      </c>
      <c r="BA31" s="122" t="s">
        <v>880</v>
      </c>
      <c r="BB31" s="122"/>
      <c r="BC31" s="122"/>
      <c r="BD31" s="122" t="s">
        <v>1651</v>
      </c>
      <c r="BE31" s="122"/>
      <c r="BF31" s="122"/>
      <c r="BG31" s="122" t="s">
        <v>1652</v>
      </c>
      <c r="BH31" s="122"/>
      <c r="BI31" s="122"/>
      <c r="BJ31" s="122" t="s">
        <v>2084</v>
      </c>
      <c r="BK31" s="122"/>
      <c r="BL31" s="122"/>
      <c r="BO31" s="122" t="s">
        <v>880</v>
      </c>
      <c r="BP31" s="122"/>
      <c r="BQ31" s="122"/>
      <c r="BR31" s="122" t="s">
        <v>1651</v>
      </c>
      <c r="BS31" s="122"/>
      <c r="BT31" s="122"/>
      <c r="BU31" s="122" t="s">
        <v>1652</v>
      </c>
      <c r="BV31" s="122"/>
      <c r="BW31" s="122"/>
      <c r="BX31" s="122" t="s">
        <v>2084</v>
      </c>
      <c r="BY31" s="122"/>
      <c r="BZ31" s="122"/>
    </row>
    <row r="32" spans="1:82" outlineLevel="1" collapsed="1">
      <c r="C32" s="18" t="s">
        <v>894</v>
      </c>
      <c r="D32" s="18" t="s">
        <v>895</v>
      </c>
      <c r="E32" s="18" t="s">
        <v>896</v>
      </c>
      <c r="F32" s="18" t="s">
        <v>894</v>
      </c>
      <c r="G32" s="18" t="s">
        <v>895</v>
      </c>
      <c r="H32" s="18" t="s">
        <v>896</v>
      </c>
      <c r="I32" s="18" t="s">
        <v>894</v>
      </c>
      <c r="J32" s="18" t="s">
        <v>895</v>
      </c>
      <c r="K32" s="18" t="s">
        <v>896</v>
      </c>
      <c r="L32" s="18" t="s">
        <v>894</v>
      </c>
      <c r="M32" s="18" t="s">
        <v>895</v>
      </c>
      <c r="N32" s="18" t="s">
        <v>896</v>
      </c>
      <c r="O32" s="18" t="s">
        <v>894</v>
      </c>
      <c r="P32" s="18" t="s">
        <v>895</v>
      </c>
      <c r="Q32" s="18" t="s">
        <v>896</v>
      </c>
      <c r="R32" s="18" t="s">
        <v>894</v>
      </c>
      <c r="S32" s="18" t="s">
        <v>895</v>
      </c>
      <c r="T32" s="18" t="s">
        <v>896</v>
      </c>
      <c r="U32" s="18" t="s">
        <v>894</v>
      </c>
      <c r="V32" s="18" t="s">
        <v>895</v>
      </c>
      <c r="W32" s="18" t="s">
        <v>896</v>
      </c>
      <c r="X32" s="18" t="s">
        <v>894</v>
      </c>
      <c r="Y32" s="18" t="s">
        <v>895</v>
      </c>
      <c r="Z32" s="18" t="s">
        <v>896</v>
      </c>
      <c r="AA32" s="18" t="s">
        <v>894</v>
      </c>
      <c r="AB32" s="18" t="s">
        <v>895</v>
      </c>
      <c r="AC32" s="18" t="s">
        <v>896</v>
      </c>
      <c r="AD32" s="18" t="s">
        <v>894</v>
      </c>
      <c r="AE32" s="18" t="s">
        <v>895</v>
      </c>
      <c r="AF32" s="18" t="s">
        <v>896</v>
      </c>
      <c r="AG32" s="18" t="s">
        <v>894</v>
      </c>
      <c r="AH32" s="18" t="s">
        <v>895</v>
      </c>
      <c r="AI32" s="18" t="s">
        <v>896</v>
      </c>
      <c r="AJ32" s="18" t="s">
        <v>894</v>
      </c>
      <c r="AK32" s="18" t="s">
        <v>895</v>
      </c>
      <c r="AL32" s="18" t="s">
        <v>896</v>
      </c>
      <c r="AM32" s="18" t="s">
        <v>894</v>
      </c>
      <c r="AN32" s="18" t="s">
        <v>895</v>
      </c>
      <c r="AO32" s="18" t="s">
        <v>896</v>
      </c>
      <c r="AP32" s="18" t="s">
        <v>894</v>
      </c>
      <c r="AQ32" s="18" t="s">
        <v>895</v>
      </c>
      <c r="AR32" s="18" t="s">
        <v>896</v>
      </c>
      <c r="AS32" s="18" t="s">
        <v>894</v>
      </c>
      <c r="AT32" s="18" t="s">
        <v>895</v>
      </c>
      <c r="AU32" s="18" t="s">
        <v>896</v>
      </c>
      <c r="AV32" s="18" t="s">
        <v>894</v>
      </c>
      <c r="AW32" s="18" t="s">
        <v>895</v>
      </c>
      <c r="AX32" s="18" t="s">
        <v>896</v>
      </c>
      <c r="AZ32" t="s">
        <v>1046</v>
      </c>
      <c r="BA32" s="18" t="s">
        <v>894</v>
      </c>
      <c r="BB32" s="18" t="s">
        <v>895</v>
      </c>
      <c r="BC32" s="18" t="s">
        <v>896</v>
      </c>
      <c r="BD32" s="18" t="s">
        <v>894</v>
      </c>
      <c r="BE32" s="18" t="s">
        <v>895</v>
      </c>
      <c r="BF32" s="18" t="s">
        <v>896</v>
      </c>
      <c r="BG32" s="18" t="s">
        <v>894</v>
      </c>
      <c r="BH32" s="18" t="s">
        <v>895</v>
      </c>
      <c r="BI32" s="18" t="s">
        <v>896</v>
      </c>
      <c r="BJ32" s="18" t="s">
        <v>894</v>
      </c>
      <c r="BK32" s="18" t="s">
        <v>895</v>
      </c>
      <c r="BL32" s="18" t="s">
        <v>896</v>
      </c>
      <c r="BO32" s="18" t="s">
        <v>894</v>
      </c>
      <c r="BP32" s="18" t="s">
        <v>895</v>
      </c>
      <c r="BQ32" s="18" t="s">
        <v>896</v>
      </c>
      <c r="BR32" s="18" t="s">
        <v>894</v>
      </c>
      <c r="BS32" s="18" t="s">
        <v>895</v>
      </c>
      <c r="BT32" s="18" t="s">
        <v>896</v>
      </c>
      <c r="BU32" s="18" t="s">
        <v>894</v>
      </c>
      <c r="BV32" s="18" t="s">
        <v>895</v>
      </c>
      <c r="BW32" s="18" t="s">
        <v>896</v>
      </c>
      <c r="BX32" s="18" t="s">
        <v>894</v>
      </c>
      <c r="BY32" s="18" t="s">
        <v>895</v>
      </c>
      <c r="BZ32" s="18" t="s">
        <v>896</v>
      </c>
    </row>
    <row r="33" spans="1:78" outlineLevel="1">
      <c r="B33" t="s">
        <v>1049</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891</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3098</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3099</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1044</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1538</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3100</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892</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3101</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1003</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1538</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1539</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1540</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3102</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1003</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1538</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1541</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1540</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3103</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1003</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1538</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1542</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1540</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3104</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1003</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1538</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1543</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1540</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3105</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1003</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1538</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1544</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1540</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3106</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1033</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1056</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890</v>
      </c>
    </row>
    <row r="71" spans="1:78" ht="15.5" outlineLevel="1">
      <c r="B71" s="53" t="s">
        <v>631</v>
      </c>
      <c r="C71" s="501" t="s">
        <v>1964</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78" ht="36" outlineLevel="1">
      <c r="B72" s="53"/>
      <c r="C72" s="56" t="s">
        <v>632</v>
      </c>
      <c r="D72" s="56" t="s">
        <v>633</v>
      </c>
      <c r="E72" s="56" t="s">
        <v>634</v>
      </c>
      <c r="F72" s="56" t="s">
        <v>748</v>
      </c>
      <c r="G72" s="56" t="s">
        <v>749</v>
      </c>
      <c r="H72" s="56" t="s">
        <v>635</v>
      </c>
      <c r="I72" s="56" t="s">
        <v>636</v>
      </c>
      <c r="J72" s="56" t="s">
        <v>637</v>
      </c>
      <c r="K72" s="56" t="s">
        <v>1963</v>
      </c>
      <c r="L72" s="56"/>
      <c r="M72" s="56" t="s">
        <v>632</v>
      </c>
      <c r="N72" s="56" t="s">
        <v>633</v>
      </c>
      <c r="O72" s="56" t="s">
        <v>634</v>
      </c>
      <c r="P72" s="56" t="s">
        <v>748</v>
      </c>
      <c r="Q72" s="56" t="s">
        <v>2170</v>
      </c>
      <c r="R72" s="56" t="s">
        <v>2169</v>
      </c>
      <c r="S72" s="56" t="s">
        <v>2171</v>
      </c>
      <c r="T72" s="56" t="s">
        <v>2172</v>
      </c>
      <c r="U72" s="56" t="s">
        <v>1963</v>
      </c>
      <c r="V72" s="56" t="s">
        <v>2598</v>
      </c>
      <c r="W72" s="56" t="s">
        <v>632</v>
      </c>
      <c r="X72" s="56" t="s">
        <v>633</v>
      </c>
      <c r="Y72" s="56" t="s">
        <v>634</v>
      </c>
      <c r="Z72" s="56" t="s">
        <v>748</v>
      </c>
      <c r="AA72" s="56" t="s">
        <v>2170</v>
      </c>
      <c r="AB72" s="56" t="s">
        <v>2169</v>
      </c>
      <c r="AC72" s="56" t="s">
        <v>2171</v>
      </c>
      <c r="AD72" s="56" t="s">
        <v>2172</v>
      </c>
      <c r="AE72" s="56" t="s">
        <v>1963</v>
      </c>
      <c r="AF72" s="56" t="s">
        <v>2598</v>
      </c>
      <c r="AG72" s="56" t="s">
        <v>632</v>
      </c>
      <c r="AH72" s="56" t="s">
        <v>633</v>
      </c>
      <c r="AI72" s="56" t="s">
        <v>634</v>
      </c>
      <c r="AJ72" s="56" t="s">
        <v>748</v>
      </c>
      <c r="AK72" s="56" t="s">
        <v>2170</v>
      </c>
      <c r="AL72" s="56" t="s">
        <v>2169</v>
      </c>
      <c r="AM72" s="56" t="s">
        <v>2171</v>
      </c>
      <c r="AN72" s="56" t="s">
        <v>2172</v>
      </c>
      <c r="AO72" s="56" t="s">
        <v>1963</v>
      </c>
      <c r="AP72" s="56" t="s">
        <v>2598</v>
      </c>
      <c r="AQ72" s="56" t="s">
        <v>632</v>
      </c>
      <c r="AR72" s="56" t="s">
        <v>633</v>
      </c>
      <c r="AS72" s="56" t="s">
        <v>634</v>
      </c>
      <c r="AT72" s="56" t="s">
        <v>748</v>
      </c>
      <c r="AU72" s="56" t="s">
        <v>2170</v>
      </c>
      <c r="AV72" s="56" t="s">
        <v>2169</v>
      </c>
      <c r="AW72" s="56" t="s">
        <v>2171</v>
      </c>
      <c r="AX72" s="56" t="s">
        <v>2172</v>
      </c>
      <c r="AY72" s="56" t="s">
        <v>1963</v>
      </c>
      <c r="AZ72" s="56" t="s">
        <v>2598</v>
      </c>
      <c r="BA72" s="56" t="s">
        <v>632</v>
      </c>
      <c r="BB72" s="56" t="s">
        <v>633</v>
      </c>
      <c r="BC72" s="56" t="s">
        <v>634</v>
      </c>
      <c r="BD72" s="56" t="s">
        <v>748</v>
      </c>
      <c r="BE72" s="56" t="s">
        <v>2170</v>
      </c>
      <c r="BF72" s="56" t="s">
        <v>2169</v>
      </c>
      <c r="BG72" s="56" t="s">
        <v>2171</v>
      </c>
      <c r="BH72" s="56" t="s">
        <v>2172</v>
      </c>
      <c r="BI72" s="56" t="s">
        <v>1963</v>
      </c>
      <c r="BJ72" s="56" t="s">
        <v>2598</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1277</v>
      </c>
      <c r="E84" t="s">
        <v>880</v>
      </c>
      <c r="F84" t="s">
        <v>1651</v>
      </c>
      <c r="G84" t="s">
        <v>1652</v>
      </c>
      <c r="H84" t="s">
        <v>2084</v>
      </c>
      <c r="W84" t="s">
        <v>1535</v>
      </c>
      <c r="BA84" t="s">
        <v>1535</v>
      </c>
    </row>
    <row r="85" spans="1:60" outlineLevel="1">
      <c r="B85" s="25" t="s">
        <v>1278</v>
      </c>
      <c r="C85">
        <f>INDEX(E85:H85,1,d.Region)</f>
        <v>3</v>
      </c>
      <c r="E85" s="11">
        <v>3</v>
      </c>
      <c r="F85" s="11">
        <v>3</v>
      </c>
      <c r="G85" s="11">
        <v>3</v>
      </c>
      <c r="H85" s="11">
        <v>3</v>
      </c>
      <c r="I85" t="s">
        <v>1279</v>
      </c>
    </row>
    <row r="87" spans="1:60">
      <c r="B87" t="s">
        <v>3192</v>
      </c>
      <c r="E87" t="s">
        <v>880</v>
      </c>
      <c r="F87" t="s">
        <v>1651</v>
      </c>
      <c r="G87" t="s">
        <v>1652</v>
      </c>
      <c r="H87" t="s">
        <v>2084</v>
      </c>
    </row>
    <row r="88" spans="1:60">
      <c r="B88" s="25" t="s">
        <v>3193</v>
      </c>
      <c r="C88">
        <f>INDEX(E88:H88,1,d.Region)</f>
        <v>0</v>
      </c>
      <c r="E88" s="11">
        <v>1</v>
      </c>
      <c r="F88" s="11">
        <v>0</v>
      </c>
      <c r="G88" s="11">
        <v>0</v>
      </c>
      <c r="H88" s="11">
        <v>0</v>
      </c>
      <c r="I88" t="s">
        <v>3194</v>
      </c>
    </row>
    <row r="90" spans="1:60">
      <c r="A90" s="14" t="s">
        <v>2814</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t="s">
        <v>2808</v>
      </c>
      <c r="C93">
        <v>0</v>
      </c>
      <c r="D93" s="803" t="s">
        <v>30</v>
      </c>
      <c r="E93" s="803" t="s">
        <v>30</v>
      </c>
      <c r="F93" s="803" t="s">
        <v>30</v>
      </c>
      <c r="G93" s="803" t="s">
        <v>30</v>
      </c>
      <c r="H93" s="803" t="s">
        <v>30</v>
      </c>
    </row>
    <row r="94" spans="1:60" outlineLevel="1">
      <c r="B94" t="s">
        <v>2813</v>
      </c>
      <c r="C94">
        <v>1</v>
      </c>
      <c r="D94" s="541">
        <v>1</v>
      </c>
      <c r="E94" s="541">
        <v>1</v>
      </c>
      <c r="F94" s="541">
        <v>0.5</v>
      </c>
      <c r="G94" s="541">
        <v>0.5</v>
      </c>
      <c r="H94" s="541">
        <v>1</v>
      </c>
    </row>
    <row r="95" spans="1:60" outlineLevel="1">
      <c r="C95">
        <v>2</v>
      </c>
      <c r="D95" s="541">
        <v>1</v>
      </c>
      <c r="E95" s="541">
        <v>0.75</v>
      </c>
      <c r="F95" s="541">
        <v>0.4</v>
      </c>
      <c r="G95" s="541">
        <v>0.35</v>
      </c>
      <c r="H95" s="541">
        <v>0.8</v>
      </c>
    </row>
    <row r="96" spans="1:60" outlineLevel="1">
      <c r="C96">
        <v>3</v>
      </c>
      <c r="D96" s="541">
        <v>1</v>
      </c>
      <c r="E96" s="541">
        <v>0.5</v>
      </c>
      <c r="F96" s="541">
        <v>0.30000000000000004</v>
      </c>
      <c r="G96" s="541">
        <v>0.25</v>
      </c>
      <c r="H96" s="541">
        <v>0.65</v>
      </c>
    </row>
    <row r="97" spans="1:32" outlineLevel="1">
      <c r="B97" t="s">
        <v>2810</v>
      </c>
      <c r="C97">
        <v>4</v>
      </c>
      <c r="D97" s="541">
        <v>1</v>
      </c>
      <c r="E97" s="541">
        <v>0.35</v>
      </c>
      <c r="F97" s="541">
        <v>0.25</v>
      </c>
      <c r="G97" s="541">
        <v>0.2</v>
      </c>
      <c r="H97" s="541">
        <v>0.5</v>
      </c>
    </row>
    <row r="98" spans="1:32" outlineLevel="1">
      <c r="C98">
        <v>5</v>
      </c>
      <c r="D98" s="541">
        <v>1</v>
      </c>
      <c r="E98" s="541">
        <v>0.25</v>
      </c>
      <c r="F98" s="541">
        <v>0.19999999999999996</v>
      </c>
      <c r="G98" s="541">
        <v>0.15</v>
      </c>
      <c r="H98" s="541">
        <v>0.30000000000000004</v>
      </c>
    </row>
    <row r="99" spans="1:32" outlineLevel="1">
      <c r="C99">
        <v>6</v>
      </c>
      <c r="D99" s="541">
        <v>1</v>
      </c>
      <c r="E99" s="541">
        <v>0.15000000000000002</v>
      </c>
      <c r="F99" s="541">
        <v>9.9999999999999978E-2</v>
      </c>
      <c r="G99" s="541">
        <v>9.9999999999999978E-2</v>
      </c>
      <c r="H99" s="541">
        <v>0.15000000000000002</v>
      </c>
    </row>
    <row r="100" spans="1:32" outlineLevel="1">
      <c r="B100" t="s">
        <v>2812</v>
      </c>
      <c r="C100">
        <v>7</v>
      </c>
      <c r="D100" s="541">
        <v>1</v>
      </c>
      <c r="E100" s="541">
        <v>0.05</v>
      </c>
      <c r="F100" s="541">
        <v>0</v>
      </c>
      <c r="G100" s="541">
        <v>0</v>
      </c>
      <c r="H100" s="541">
        <v>0.05</v>
      </c>
    </row>
    <row r="101" spans="1:32" outlineLevel="1"/>
    <row r="103" spans="1:32">
      <c r="A103" s="14" t="s">
        <v>1774</v>
      </c>
      <c r="L103" t="s">
        <v>2778</v>
      </c>
    </row>
    <row r="104" spans="1:32" ht="124.5" customHeight="1" outlineLevel="1">
      <c r="B104" s="18" t="s">
        <v>1211</v>
      </c>
      <c r="C104" s="187" t="s">
        <v>2777</v>
      </c>
      <c r="D104" s="23" t="s">
        <v>674</v>
      </c>
      <c r="E104" s="23" t="s">
        <v>3044</v>
      </c>
      <c r="F104" s="23" t="s">
        <v>775</v>
      </c>
      <c r="G104" s="23" t="s">
        <v>674</v>
      </c>
      <c r="H104" s="23" t="s">
        <v>775</v>
      </c>
      <c r="I104" s="23" t="s">
        <v>346</v>
      </c>
      <c r="J104" s="23" t="s">
        <v>347</v>
      </c>
      <c r="K104" s="23" t="s">
        <v>378</v>
      </c>
      <c r="L104" s="23" t="s">
        <v>361</v>
      </c>
      <c r="M104" s="23" t="s">
        <v>389</v>
      </c>
      <c r="N104" s="23" t="s">
        <v>389</v>
      </c>
      <c r="O104" s="23" t="s">
        <v>389</v>
      </c>
      <c r="P104" s="23" t="s">
        <v>389</v>
      </c>
      <c r="Q104" s="764" t="s">
        <v>2930</v>
      </c>
      <c r="R104" s="764"/>
      <c r="S104" s="764"/>
      <c r="T104" s="764"/>
      <c r="U104" s="764" t="s">
        <v>2931</v>
      </c>
      <c r="V104" s="764"/>
      <c r="W104" s="764"/>
      <c r="X104" s="764"/>
    </row>
    <row r="105" spans="1:32" outlineLevel="1">
      <c r="D105" s="103" t="s">
        <v>1214</v>
      </c>
      <c r="E105" s="103"/>
      <c r="F105" s="103"/>
      <c r="G105" s="103" t="s">
        <v>1215</v>
      </c>
      <c r="H105" s="103"/>
      <c r="I105" s="314" t="s">
        <v>1092</v>
      </c>
      <c r="J105" s="103"/>
      <c r="K105" s="103"/>
      <c r="L105" s="103" t="s">
        <v>2839</v>
      </c>
      <c r="M105" s="103"/>
      <c r="N105" s="103"/>
      <c r="O105" s="103"/>
      <c r="P105" s="103"/>
      <c r="Q105" s="129" t="s">
        <v>2715</v>
      </c>
      <c r="R105" s="129"/>
      <c r="S105" s="129"/>
      <c r="T105" s="129"/>
      <c r="U105" s="129" t="s">
        <v>2716</v>
      </c>
      <c r="V105" s="129"/>
      <c r="W105" s="129"/>
      <c r="X105" s="129"/>
      <c r="Y105" s="129" t="s">
        <v>1552</v>
      </c>
      <c r="Z105" s="129"/>
      <c r="AA105" s="129"/>
      <c r="AB105" s="129"/>
      <c r="AC105" s="129" t="s">
        <v>1552</v>
      </c>
      <c r="AD105" s="129"/>
      <c r="AE105" s="129"/>
      <c r="AF105" s="129"/>
    </row>
    <row r="106" spans="1:32" outlineLevel="1">
      <c r="B106" s="14"/>
      <c r="D106" s="110" t="s">
        <v>2932</v>
      </c>
      <c r="E106" s="110" t="s">
        <v>2932</v>
      </c>
      <c r="F106" s="110" t="s">
        <v>2932</v>
      </c>
      <c r="G106" s="110" t="s">
        <v>2933</v>
      </c>
      <c r="H106" s="110" t="s">
        <v>2933</v>
      </c>
      <c r="I106" s="27"/>
      <c r="J106" s="27"/>
      <c r="K106" s="27"/>
      <c r="L106" s="128" t="s">
        <v>480</v>
      </c>
      <c r="M106" s="42" t="s">
        <v>985</v>
      </c>
      <c r="N106" s="42" t="s">
        <v>593</v>
      </c>
      <c r="O106" s="42" t="s">
        <v>594</v>
      </c>
      <c r="P106" s="42"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8">
        <v>1</v>
      </c>
      <c r="B107" s="39" t="s">
        <v>2773</v>
      </c>
      <c r="C107" s="671">
        <f>0.5*C115</f>
        <v>3.125E-2</v>
      </c>
      <c r="D107" s="736" t="b">
        <v>0</v>
      </c>
      <c r="E107" s="737">
        <v>999999</v>
      </c>
      <c r="F107" s="738" t="b">
        <v>0</v>
      </c>
      <c r="G107" s="738" t="b">
        <v>0</v>
      </c>
      <c r="H107" s="738" t="b">
        <v>0</v>
      </c>
      <c r="I107" s="738" t="b">
        <v>0</v>
      </c>
      <c r="J107" s="738" t="s">
        <v>30</v>
      </c>
      <c r="K107" s="739" t="s">
        <v>30</v>
      </c>
      <c r="L107" s="740">
        <v>5.0000000000000001E-3</v>
      </c>
      <c r="M107" s="741">
        <f>0%</f>
        <v>0</v>
      </c>
      <c r="N107" s="742">
        <f t="shared" ref="N107:P110" si="49">$C107</f>
        <v>3.125E-2</v>
      </c>
      <c r="O107" s="742">
        <f t="shared" si="49"/>
        <v>3.125E-2</v>
      </c>
      <c r="P107" s="742">
        <f t="shared" si="49"/>
        <v>3.125E-2</v>
      </c>
      <c r="Q107" s="739">
        <v>1</v>
      </c>
      <c r="R107" s="739">
        <v>1</v>
      </c>
      <c r="S107" s="739">
        <v>1</v>
      </c>
      <c r="T107" s="739">
        <v>0</v>
      </c>
      <c r="U107" s="739">
        <v>0</v>
      </c>
      <c r="V107" s="739">
        <v>0</v>
      </c>
      <c r="W107" s="739">
        <v>0</v>
      </c>
      <c r="X107" s="743">
        <v>0</v>
      </c>
    </row>
    <row r="108" spans="1:32" outlineLevel="1">
      <c r="A108" s="18">
        <v>2</v>
      </c>
      <c r="B108" s="40" t="s">
        <v>2196</v>
      </c>
      <c r="C108" s="672">
        <f t="shared" ref="C108:C110" si="50">0.5*C116</f>
        <v>3.125E-2</v>
      </c>
      <c r="D108" s="744" t="b">
        <v>0</v>
      </c>
      <c r="E108" s="745">
        <v>999999</v>
      </c>
      <c r="F108" s="745" t="b">
        <v>1</v>
      </c>
      <c r="G108" s="745" t="b">
        <v>0</v>
      </c>
      <c r="H108" s="745" t="b">
        <v>0</v>
      </c>
      <c r="I108" s="745" t="b">
        <v>0</v>
      </c>
      <c r="J108" s="745" t="s">
        <v>30</v>
      </c>
      <c r="K108" s="33" t="s">
        <v>30</v>
      </c>
      <c r="L108" s="321">
        <v>5.0000000000000001E-3</v>
      </c>
      <c r="M108" s="746">
        <f>0%</f>
        <v>0</v>
      </c>
      <c r="N108" s="747">
        <f t="shared" si="49"/>
        <v>3.125E-2</v>
      </c>
      <c r="O108" s="747">
        <f t="shared" si="49"/>
        <v>3.125E-2</v>
      </c>
      <c r="P108" s="747">
        <f t="shared" si="49"/>
        <v>3.125E-2</v>
      </c>
      <c r="Q108" s="748">
        <v>1</v>
      </c>
      <c r="R108" s="748">
        <v>1</v>
      </c>
      <c r="S108" s="748">
        <v>1</v>
      </c>
      <c r="T108" s="748">
        <v>1</v>
      </c>
      <c r="U108" s="748">
        <v>0</v>
      </c>
      <c r="V108" s="748">
        <v>0</v>
      </c>
      <c r="W108" s="748">
        <v>0</v>
      </c>
      <c r="X108" s="749">
        <v>0</v>
      </c>
    </row>
    <row r="109" spans="1:32" outlineLevel="1">
      <c r="A109" s="18">
        <v>3</v>
      </c>
      <c r="B109" s="40" t="s">
        <v>2775</v>
      </c>
      <c r="C109" s="672">
        <f t="shared" si="50"/>
        <v>3.125E-2</v>
      </c>
      <c r="D109" s="744" t="b">
        <v>1</v>
      </c>
      <c r="E109" s="745">
        <v>999999</v>
      </c>
      <c r="F109" s="745" t="b">
        <v>0</v>
      </c>
      <c r="G109" s="745" t="b">
        <v>0</v>
      </c>
      <c r="H109" s="745" t="b">
        <v>0</v>
      </c>
      <c r="I109" s="745" t="b">
        <v>0</v>
      </c>
      <c r="J109" s="745" t="s">
        <v>30</v>
      </c>
      <c r="K109" s="33" t="s">
        <v>30</v>
      </c>
      <c r="L109" s="30">
        <v>5.0000000000000001E-3</v>
      </c>
      <c r="M109" s="746">
        <f>0%</f>
        <v>0</v>
      </c>
      <c r="N109" s="747">
        <f t="shared" si="49"/>
        <v>3.125E-2</v>
      </c>
      <c r="O109" s="747">
        <f t="shared" si="49"/>
        <v>3.125E-2</v>
      </c>
      <c r="P109" s="747">
        <f t="shared" si="49"/>
        <v>3.125E-2</v>
      </c>
      <c r="Q109" s="748">
        <v>0</v>
      </c>
      <c r="R109" s="748">
        <v>0</v>
      </c>
      <c r="S109" s="748">
        <v>0</v>
      </c>
      <c r="T109" s="748">
        <v>0</v>
      </c>
      <c r="U109" s="748">
        <v>0</v>
      </c>
      <c r="V109" s="748">
        <v>0</v>
      </c>
      <c r="W109" s="748">
        <v>0</v>
      </c>
      <c r="X109" s="749">
        <v>0</v>
      </c>
    </row>
    <row r="110" spans="1:32" outlineLevel="1">
      <c r="A110" s="18">
        <v>4</v>
      </c>
      <c r="B110" s="41" t="s">
        <v>2776</v>
      </c>
      <c r="C110" s="673">
        <f t="shared" si="50"/>
        <v>3.125E-2</v>
      </c>
      <c r="D110" s="765" t="b">
        <v>1</v>
      </c>
      <c r="E110" s="315">
        <v>0</v>
      </c>
      <c r="F110" s="315" t="b">
        <v>0</v>
      </c>
      <c r="G110" s="315" t="b">
        <v>0</v>
      </c>
      <c r="H110" s="315" t="b">
        <v>0</v>
      </c>
      <c r="I110" s="772" t="b">
        <v>0</v>
      </c>
      <c r="J110" s="750" t="s">
        <v>30</v>
      </c>
      <c r="K110" s="316" t="s">
        <v>30</v>
      </c>
      <c r="L110" s="329">
        <v>5.0000000000000001E-3</v>
      </c>
      <c r="M110" s="677">
        <f>0%</f>
        <v>0</v>
      </c>
      <c r="N110" s="747">
        <f t="shared" si="49"/>
        <v>3.125E-2</v>
      </c>
      <c r="O110" s="747">
        <f t="shared" si="49"/>
        <v>3.125E-2</v>
      </c>
      <c r="P110" s="747">
        <f t="shared" si="49"/>
        <v>3.125E-2</v>
      </c>
      <c r="Q110" s="768">
        <v>0</v>
      </c>
      <c r="R110" s="768">
        <v>0</v>
      </c>
      <c r="S110" s="768">
        <v>0</v>
      </c>
      <c r="T110" s="768">
        <v>0</v>
      </c>
      <c r="U110" s="748">
        <v>0</v>
      </c>
      <c r="V110" s="748">
        <v>0</v>
      </c>
      <c r="W110" s="748">
        <v>0</v>
      </c>
      <c r="X110" s="749">
        <v>0</v>
      </c>
    </row>
    <row r="111" spans="1:32" outlineLevel="1">
      <c r="A111" s="18">
        <v>5</v>
      </c>
      <c r="B111" s="40" t="s">
        <v>2774</v>
      </c>
      <c r="C111" s="672"/>
      <c r="D111" s="751" t="b">
        <f t="shared" ref="D111:F114" si="51">D107</f>
        <v>0</v>
      </c>
      <c r="E111" s="35">
        <f t="shared" ref="E111" si="52">E107</f>
        <v>999999</v>
      </c>
      <c r="F111" s="35" t="b">
        <f t="shared" si="51"/>
        <v>0</v>
      </c>
      <c r="G111" s="31" t="b">
        <v>0</v>
      </c>
      <c r="H111" s="31" t="b">
        <v>1</v>
      </c>
      <c r="I111" s="31" t="b">
        <v>0</v>
      </c>
      <c r="J111" s="36" t="str">
        <f>J107</f>
        <v>-</v>
      </c>
      <c r="K111" s="32" t="s">
        <v>30</v>
      </c>
      <c r="L111" s="321">
        <v>0</v>
      </c>
      <c r="M111" s="676">
        <f>0%</f>
        <v>0</v>
      </c>
      <c r="N111" s="676">
        <f>0%</f>
        <v>0</v>
      </c>
      <c r="O111" s="676">
        <f>0%</f>
        <v>0</v>
      </c>
      <c r="P111" s="676">
        <f>0%</f>
        <v>0</v>
      </c>
      <c r="Q111" s="322">
        <f t="shared" ref="Q111:T114" si="53">Q107</f>
        <v>1</v>
      </c>
      <c r="R111" s="322">
        <f t="shared" si="53"/>
        <v>1</v>
      </c>
      <c r="S111" s="322">
        <f t="shared" si="53"/>
        <v>1</v>
      </c>
      <c r="T111" s="322">
        <f t="shared" si="53"/>
        <v>0</v>
      </c>
      <c r="U111" s="32">
        <v>1</v>
      </c>
      <c r="V111" s="32">
        <v>1</v>
      </c>
      <c r="W111" s="32">
        <v>1</v>
      </c>
      <c r="X111" s="752">
        <v>1</v>
      </c>
    </row>
    <row r="112" spans="1:32" outlineLevel="1">
      <c r="A112" s="18">
        <v>6</v>
      </c>
      <c r="B112" s="40" t="s">
        <v>2753</v>
      </c>
      <c r="C112" s="672"/>
      <c r="D112" s="753" t="b">
        <f t="shared" si="51"/>
        <v>0</v>
      </c>
      <c r="E112" s="37">
        <f t="shared" ref="E112" si="54">E108</f>
        <v>999999</v>
      </c>
      <c r="F112" s="37" t="b">
        <f t="shared" si="51"/>
        <v>1</v>
      </c>
      <c r="G112" s="745" t="b">
        <v>0</v>
      </c>
      <c r="H112" s="745" t="b">
        <v>1</v>
      </c>
      <c r="I112" s="745" t="b">
        <v>0</v>
      </c>
      <c r="J112" s="38" t="str">
        <f>J108</f>
        <v>-</v>
      </c>
      <c r="K112" s="33" t="s">
        <v>30</v>
      </c>
      <c r="L112" s="754">
        <v>0</v>
      </c>
      <c r="M112" s="746">
        <f>0%</f>
        <v>0</v>
      </c>
      <c r="N112" s="746">
        <f>0%</f>
        <v>0</v>
      </c>
      <c r="O112" s="746">
        <f>0%</f>
        <v>0</v>
      </c>
      <c r="P112" s="746">
        <f>0%</f>
        <v>0</v>
      </c>
      <c r="Q112" s="319">
        <f t="shared" si="53"/>
        <v>1</v>
      </c>
      <c r="R112" s="319">
        <f t="shared" si="53"/>
        <v>1</v>
      </c>
      <c r="S112" s="319">
        <f t="shared" si="53"/>
        <v>1</v>
      </c>
      <c r="T112" s="319">
        <f t="shared" si="53"/>
        <v>1</v>
      </c>
      <c r="U112" s="748">
        <v>1</v>
      </c>
      <c r="V112" s="748">
        <v>1</v>
      </c>
      <c r="W112" s="748">
        <v>1</v>
      </c>
      <c r="X112" s="749">
        <v>1</v>
      </c>
    </row>
    <row r="113" spans="1:36" outlineLevel="1">
      <c r="A113" s="18">
        <v>7</v>
      </c>
      <c r="B113" s="40" t="s">
        <v>2767</v>
      </c>
      <c r="C113" s="672"/>
      <c r="D113" s="753" t="b">
        <f t="shared" si="51"/>
        <v>1</v>
      </c>
      <c r="E113" s="37">
        <f t="shared" ref="E113" si="55">E109</f>
        <v>999999</v>
      </c>
      <c r="F113" s="37" t="b">
        <f t="shared" si="51"/>
        <v>0</v>
      </c>
      <c r="G113" s="745" t="b">
        <v>0</v>
      </c>
      <c r="H113" s="745" t="b">
        <v>1</v>
      </c>
      <c r="I113" s="745" t="b">
        <v>0</v>
      </c>
      <c r="J113" s="38" t="str">
        <f>J109</f>
        <v>-</v>
      </c>
      <c r="K113" s="33" t="s">
        <v>30</v>
      </c>
      <c r="L113" s="30">
        <v>0</v>
      </c>
      <c r="M113" s="746">
        <f>0%</f>
        <v>0</v>
      </c>
      <c r="N113" s="746">
        <f>0%</f>
        <v>0</v>
      </c>
      <c r="O113" s="746">
        <f>0%</f>
        <v>0</v>
      </c>
      <c r="P113" s="746">
        <f>0%</f>
        <v>0</v>
      </c>
      <c r="Q113" s="319">
        <f t="shared" si="53"/>
        <v>0</v>
      </c>
      <c r="R113" s="319">
        <f t="shared" si="53"/>
        <v>0</v>
      </c>
      <c r="S113" s="319">
        <f t="shared" si="53"/>
        <v>0</v>
      </c>
      <c r="T113" s="319">
        <f t="shared" si="53"/>
        <v>0</v>
      </c>
      <c r="U113" s="748">
        <v>1</v>
      </c>
      <c r="V113" s="748">
        <v>1</v>
      </c>
      <c r="W113" s="748">
        <v>1</v>
      </c>
      <c r="X113" s="749">
        <v>1</v>
      </c>
    </row>
    <row r="114" spans="1:36" outlineLevel="1">
      <c r="A114" s="18">
        <v>8</v>
      </c>
      <c r="B114" s="41" t="s">
        <v>2752</v>
      </c>
      <c r="C114" s="673"/>
      <c r="D114" s="766" t="b">
        <f t="shared" si="51"/>
        <v>1</v>
      </c>
      <c r="E114" s="317">
        <f t="shared" ref="E114" si="56">E110</f>
        <v>0</v>
      </c>
      <c r="F114" s="317" t="b">
        <f t="shared" si="51"/>
        <v>0</v>
      </c>
      <c r="G114" s="315" t="b">
        <v>0</v>
      </c>
      <c r="H114" s="772" t="b">
        <v>1</v>
      </c>
      <c r="I114" s="772" t="b">
        <v>0</v>
      </c>
      <c r="J114" s="318" t="str">
        <f>J110</f>
        <v>-</v>
      </c>
      <c r="K114" s="34" t="s">
        <v>30</v>
      </c>
      <c r="L114" s="323">
        <v>0</v>
      </c>
      <c r="M114" s="677">
        <f>0%</f>
        <v>0</v>
      </c>
      <c r="N114" s="677">
        <f>0%</f>
        <v>0</v>
      </c>
      <c r="O114" s="677">
        <f>0%</f>
        <v>0</v>
      </c>
      <c r="P114" s="677">
        <f>0%</f>
        <v>0</v>
      </c>
      <c r="Q114" s="324">
        <f t="shared" si="53"/>
        <v>0</v>
      </c>
      <c r="R114" s="324">
        <f t="shared" si="53"/>
        <v>0</v>
      </c>
      <c r="S114" s="324">
        <f t="shared" si="53"/>
        <v>0</v>
      </c>
      <c r="T114" s="324">
        <f t="shared" si="53"/>
        <v>0</v>
      </c>
      <c r="U114" s="748">
        <v>1</v>
      </c>
      <c r="V114" s="748">
        <v>1</v>
      </c>
      <c r="W114" s="748">
        <v>1</v>
      </c>
      <c r="X114" s="749">
        <v>1</v>
      </c>
    </row>
    <row r="115" spans="1:36" outlineLevel="1">
      <c r="A115" s="18">
        <v>9</v>
      </c>
      <c r="B115" s="40" t="s">
        <v>1212</v>
      </c>
      <c r="C115" s="672">
        <v>6.25E-2</v>
      </c>
      <c r="D115" s="753" t="b">
        <f t="shared" ref="D115:F118" si="57">D111</f>
        <v>0</v>
      </c>
      <c r="E115" s="37">
        <f t="shared" ref="E115" si="58">E111</f>
        <v>999999</v>
      </c>
      <c r="F115" s="37" t="b">
        <f t="shared" si="57"/>
        <v>0</v>
      </c>
      <c r="G115" s="31" t="b">
        <v>1</v>
      </c>
      <c r="H115" s="31" t="b">
        <v>0</v>
      </c>
      <c r="I115" s="31" t="b">
        <v>0</v>
      </c>
      <c r="J115" s="38" t="str">
        <f t="shared" ref="J115:J122" si="59">J111</f>
        <v>-</v>
      </c>
      <c r="K115" s="32" t="s">
        <v>30</v>
      </c>
      <c r="L115" s="325">
        <v>1.2500000000000001E-2</v>
      </c>
      <c r="M115" s="676">
        <f>0%</f>
        <v>0</v>
      </c>
      <c r="N115" s="679">
        <f t="shared" ref="N115:P118" si="60">$C115</f>
        <v>6.25E-2</v>
      </c>
      <c r="O115" s="679">
        <f t="shared" si="60"/>
        <v>6.25E-2</v>
      </c>
      <c r="P115" s="679">
        <f t="shared" si="60"/>
        <v>6.25E-2</v>
      </c>
      <c r="Q115" s="322">
        <f t="shared" ref="Q115:T118" si="61">Q111</f>
        <v>1</v>
      </c>
      <c r="R115" s="322">
        <f t="shared" si="61"/>
        <v>1</v>
      </c>
      <c r="S115" s="322">
        <f t="shared" si="61"/>
        <v>1</v>
      </c>
      <c r="T115" s="322">
        <f t="shared" si="61"/>
        <v>0</v>
      </c>
      <c r="U115" s="32">
        <v>0</v>
      </c>
      <c r="V115" s="32">
        <v>0</v>
      </c>
      <c r="W115" s="32">
        <v>0</v>
      </c>
      <c r="X115" s="752">
        <v>0</v>
      </c>
    </row>
    <row r="116" spans="1:36" outlineLevel="1">
      <c r="A116" s="18">
        <v>10</v>
      </c>
      <c r="B116" s="40" t="s">
        <v>1213</v>
      </c>
      <c r="C116" s="672">
        <v>6.25E-2</v>
      </c>
      <c r="D116" s="753" t="b">
        <f t="shared" si="57"/>
        <v>0</v>
      </c>
      <c r="E116" s="37">
        <f t="shared" ref="E116" si="62">E112</f>
        <v>999999</v>
      </c>
      <c r="F116" s="37" t="b">
        <f t="shared" si="57"/>
        <v>1</v>
      </c>
      <c r="G116" s="745" t="b">
        <v>1</v>
      </c>
      <c r="H116" s="745" t="b">
        <v>0</v>
      </c>
      <c r="I116" s="745" t="b">
        <v>0</v>
      </c>
      <c r="J116" s="38" t="str">
        <f t="shared" si="59"/>
        <v>-</v>
      </c>
      <c r="K116" s="33" t="s">
        <v>30</v>
      </c>
      <c r="L116" s="30">
        <v>1.2500000000000001E-2</v>
      </c>
      <c r="M116" s="746">
        <f>0%</f>
        <v>0</v>
      </c>
      <c r="N116" s="747">
        <f t="shared" si="60"/>
        <v>6.25E-2</v>
      </c>
      <c r="O116" s="747">
        <f t="shared" si="60"/>
        <v>6.25E-2</v>
      </c>
      <c r="P116" s="747">
        <f t="shared" si="60"/>
        <v>6.25E-2</v>
      </c>
      <c r="Q116" s="319">
        <f t="shared" si="61"/>
        <v>1</v>
      </c>
      <c r="R116" s="319">
        <f t="shared" si="61"/>
        <v>1</v>
      </c>
      <c r="S116" s="319">
        <f t="shared" si="61"/>
        <v>1</v>
      </c>
      <c r="T116" s="319">
        <f t="shared" si="61"/>
        <v>1</v>
      </c>
      <c r="U116" s="748">
        <v>0</v>
      </c>
      <c r="V116" s="748">
        <v>0</v>
      </c>
      <c r="W116" s="748">
        <v>0</v>
      </c>
      <c r="X116" s="749">
        <v>0</v>
      </c>
    </row>
    <row r="117" spans="1:36" outlineLevel="1">
      <c r="A117" s="18">
        <v>11</v>
      </c>
      <c r="B117" s="40" t="s">
        <v>2768</v>
      </c>
      <c r="C117" s="672">
        <v>6.25E-2</v>
      </c>
      <c r="D117" s="753" t="b">
        <f t="shared" si="57"/>
        <v>1</v>
      </c>
      <c r="E117" s="37">
        <f t="shared" ref="E117" si="63">E113</f>
        <v>999999</v>
      </c>
      <c r="F117" s="37" t="b">
        <f>F113</f>
        <v>0</v>
      </c>
      <c r="G117" s="745" t="b">
        <v>1</v>
      </c>
      <c r="H117" s="745" t="b">
        <v>0</v>
      </c>
      <c r="I117" s="745" t="b">
        <v>0</v>
      </c>
      <c r="J117" s="38" t="str">
        <f t="shared" si="59"/>
        <v>-</v>
      </c>
      <c r="K117" s="33" t="s">
        <v>30</v>
      </c>
      <c r="L117" s="30">
        <v>1.2500000000000001E-2</v>
      </c>
      <c r="M117" s="746">
        <f>0%</f>
        <v>0</v>
      </c>
      <c r="N117" s="680">
        <f t="shared" si="60"/>
        <v>6.25E-2</v>
      </c>
      <c r="O117" s="680">
        <f t="shared" si="60"/>
        <v>6.25E-2</v>
      </c>
      <c r="P117" s="680">
        <f t="shared" si="60"/>
        <v>6.25E-2</v>
      </c>
      <c r="Q117" s="319">
        <f t="shared" si="61"/>
        <v>0</v>
      </c>
      <c r="R117" s="319">
        <f t="shared" si="61"/>
        <v>0</v>
      </c>
      <c r="S117" s="319">
        <f t="shared" si="61"/>
        <v>0</v>
      </c>
      <c r="T117" s="319">
        <f t="shared" si="61"/>
        <v>0</v>
      </c>
      <c r="U117" s="748">
        <v>0</v>
      </c>
      <c r="V117" s="748">
        <v>0</v>
      </c>
      <c r="W117" s="748">
        <v>0</v>
      </c>
      <c r="X117" s="749">
        <v>0</v>
      </c>
    </row>
    <row r="118" spans="1:36" outlineLevel="1">
      <c r="A118" s="18">
        <v>12</v>
      </c>
      <c r="B118" s="41" t="s">
        <v>2754</v>
      </c>
      <c r="C118" s="673">
        <v>6.25E-2</v>
      </c>
      <c r="D118" s="766" t="b">
        <f t="shared" si="57"/>
        <v>1</v>
      </c>
      <c r="E118" s="317">
        <f t="shared" ref="E118" si="64">E114</f>
        <v>0</v>
      </c>
      <c r="F118" s="317" t="b">
        <f>F114</f>
        <v>0</v>
      </c>
      <c r="G118" s="772" t="b">
        <v>1</v>
      </c>
      <c r="H118" s="772" t="b">
        <v>0</v>
      </c>
      <c r="I118" s="772" t="b">
        <v>0</v>
      </c>
      <c r="J118" s="318" t="str">
        <f t="shared" si="59"/>
        <v>-</v>
      </c>
      <c r="K118" s="34" t="s">
        <v>30</v>
      </c>
      <c r="L118" s="326">
        <v>1.2500000000000001E-2</v>
      </c>
      <c r="M118" s="677">
        <f>0%</f>
        <v>0</v>
      </c>
      <c r="N118" s="681">
        <f t="shared" si="60"/>
        <v>6.25E-2</v>
      </c>
      <c r="O118" s="681">
        <f t="shared" si="60"/>
        <v>6.25E-2</v>
      </c>
      <c r="P118" s="681">
        <f t="shared" si="60"/>
        <v>6.25E-2</v>
      </c>
      <c r="Q118" s="327">
        <f>Q114</f>
        <v>0</v>
      </c>
      <c r="R118" s="327">
        <f t="shared" si="61"/>
        <v>0</v>
      </c>
      <c r="S118" s="327">
        <f t="shared" si="61"/>
        <v>0</v>
      </c>
      <c r="T118" s="327">
        <f t="shared" si="61"/>
        <v>0</v>
      </c>
      <c r="U118" s="768">
        <v>0</v>
      </c>
      <c r="V118" s="768">
        <v>0</v>
      </c>
      <c r="W118" s="768">
        <v>0</v>
      </c>
      <c r="X118" s="769">
        <v>0</v>
      </c>
    </row>
    <row r="119" spans="1:36" outlineLevel="1">
      <c r="A119" s="18">
        <v>13</v>
      </c>
      <c r="B119" s="40" t="s">
        <v>2757</v>
      </c>
      <c r="C119" s="672">
        <v>0.05</v>
      </c>
      <c r="D119" s="753" t="b">
        <f t="shared" ref="D119:F122" si="65">D115</f>
        <v>0</v>
      </c>
      <c r="E119" s="37">
        <f t="shared" ref="E119" si="66">E115</f>
        <v>999999</v>
      </c>
      <c r="F119" s="37" t="b">
        <f t="shared" si="65"/>
        <v>0</v>
      </c>
      <c r="G119" s="31" t="b">
        <v>0</v>
      </c>
      <c r="H119" s="31" t="b">
        <v>0</v>
      </c>
      <c r="I119" s="31" t="b">
        <v>1</v>
      </c>
      <c r="J119" s="38" t="str">
        <f t="shared" si="59"/>
        <v>-</v>
      </c>
      <c r="K119" s="32" t="s">
        <v>30</v>
      </c>
      <c r="L119" s="325">
        <v>0.01</v>
      </c>
      <c r="M119" s="676">
        <f>0%</f>
        <v>0</v>
      </c>
      <c r="N119" s="676">
        <f>0%</f>
        <v>0</v>
      </c>
      <c r="O119" s="679">
        <f t="shared" ref="O119:P122" si="67">$C119</f>
        <v>0.05</v>
      </c>
      <c r="P119" s="679">
        <f t="shared" si="67"/>
        <v>0.05</v>
      </c>
      <c r="Q119" s="322">
        <f>Q115</f>
        <v>1</v>
      </c>
      <c r="R119" s="322">
        <f t="shared" ref="R119:T122" si="68">R115</f>
        <v>1</v>
      </c>
      <c r="S119" s="322">
        <f t="shared" si="68"/>
        <v>1</v>
      </c>
      <c r="T119" s="322">
        <f t="shared" si="68"/>
        <v>0</v>
      </c>
      <c r="U119" s="328">
        <v>0.66</v>
      </c>
      <c r="V119" s="328">
        <v>0.66</v>
      </c>
      <c r="W119" s="328">
        <v>0.66</v>
      </c>
      <c r="X119" s="755">
        <v>0.66</v>
      </c>
    </row>
    <row r="120" spans="1:36" outlineLevel="1">
      <c r="A120" s="18">
        <v>14</v>
      </c>
      <c r="B120" s="40" t="s">
        <v>2756</v>
      </c>
      <c r="C120" s="672">
        <v>0.05</v>
      </c>
      <c r="D120" s="753" t="b">
        <f t="shared" si="65"/>
        <v>0</v>
      </c>
      <c r="E120" s="37">
        <f t="shared" ref="E120" si="69">E116</f>
        <v>999999</v>
      </c>
      <c r="F120" s="37" t="b">
        <f t="shared" si="65"/>
        <v>1</v>
      </c>
      <c r="G120" s="745" t="b">
        <v>0</v>
      </c>
      <c r="H120" s="745" t="b">
        <v>0</v>
      </c>
      <c r="I120" s="745" t="b">
        <v>1</v>
      </c>
      <c r="J120" s="38" t="str">
        <f t="shared" si="59"/>
        <v>-</v>
      </c>
      <c r="K120" s="33" t="s">
        <v>30</v>
      </c>
      <c r="L120" s="30">
        <v>0.01</v>
      </c>
      <c r="M120" s="746">
        <f>0%</f>
        <v>0</v>
      </c>
      <c r="N120" s="746">
        <f>0%</f>
        <v>0</v>
      </c>
      <c r="O120" s="679">
        <f t="shared" si="67"/>
        <v>0.05</v>
      </c>
      <c r="P120" s="679">
        <f t="shared" si="67"/>
        <v>0.05</v>
      </c>
      <c r="Q120" s="319">
        <f>Q116</f>
        <v>1</v>
      </c>
      <c r="R120" s="319">
        <f t="shared" si="68"/>
        <v>1</v>
      </c>
      <c r="S120" s="319">
        <f t="shared" si="68"/>
        <v>1</v>
      </c>
      <c r="T120" s="319">
        <f t="shared" si="68"/>
        <v>1</v>
      </c>
      <c r="U120" s="748">
        <v>0.66</v>
      </c>
      <c r="V120" s="748">
        <v>0.66</v>
      </c>
      <c r="W120" s="748">
        <v>0.66</v>
      </c>
      <c r="X120" s="749">
        <v>0.66</v>
      </c>
    </row>
    <row r="121" spans="1:36" outlineLevel="1">
      <c r="A121" s="18">
        <v>15</v>
      </c>
      <c r="B121" s="40" t="s">
        <v>2769</v>
      </c>
      <c r="C121" s="672">
        <v>0.05</v>
      </c>
      <c r="D121" s="753" t="b">
        <f t="shared" si="65"/>
        <v>1</v>
      </c>
      <c r="E121" s="37">
        <f t="shared" ref="E121" si="70">E117</f>
        <v>999999</v>
      </c>
      <c r="F121" s="37" t="b">
        <f t="shared" si="65"/>
        <v>0</v>
      </c>
      <c r="G121" s="745" t="b">
        <v>0</v>
      </c>
      <c r="H121" s="745" t="b">
        <v>0</v>
      </c>
      <c r="I121" s="745" t="b">
        <v>1</v>
      </c>
      <c r="J121" s="38" t="str">
        <f t="shared" si="59"/>
        <v>-</v>
      </c>
      <c r="K121" s="33" t="s">
        <v>30</v>
      </c>
      <c r="L121" s="30">
        <v>0.01</v>
      </c>
      <c r="M121" s="746">
        <f>0%</f>
        <v>0</v>
      </c>
      <c r="N121" s="746">
        <f>0%</f>
        <v>0</v>
      </c>
      <c r="O121" s="679">
        <f t="shared" si="67"/>
        <v>0.05</v>
      </c>
      <c r="P121" s="679">
        <f t="shared" si="67"/>
        <v>0.05</v>
      </c>
      <c r="Q121" s="319">
        <f>Q117</f>
        <v>0</v>
      </c>
      <c r="R121" s="319">
        <f t="shared" si="68"/>
        <v>0</v>
      </c>
      <c r="S121" s="319">
        <f t="shared" si="68"/>
        <v>0</v>
      </c>
      <c r="T121" s="319">
        <f t="shared" si="68"/>
        <v>0</v>
      </c>
      <c r="U121" s="748">
        <v>0.66</v>
      </c>
      <c r="V121" s="748">
        <v>0.66</v>
      </c>
      <c r="W121" s="748">
        <v>0.66</v>
      </c>
      <c r="X121" s="749">
        <v>0.66</v>
      </c>
    </row>
    <row r="122" spans="1:36" outlineLevel="1">
      <c r="A122" s="18">
        <v>16</v>
      </c>
      <c r="B122" s="41" t="s">
        <v>2755</v>
      </c>
      <c r="C122" s="673">
        <v>0.05</v>
      </c>
      <c r="D122" s="767" t="b">
        <f t="shared" si="65"/>
        <v>1</v>
      </c>
      <c r="E122" s="756">
        <f t="shared" ref="E122" si="71">E118</f>
        <v>0</v>
      </c>
      <c r="F122" s="756" t="b">
        <f t="shared" si="65"/>
        <v>0</v>
      </c>
      <c r="G122" s="757" t="b">
        <v>0</v>
      </c>
      <c r="H122" s="773" t="b">
        <v>0</v>
      </c>
      <c r="I122" s="773" t="b">
        <v>1</v>
      </c>
      <c r="J122" s="758" t="str">
        <f t="shared" si="59"/>
        <v>-</v>
      </c>
      <c r="K122" s="759" t="s">
        <v>30</v>
      </c>
      <c r="L122" s="760">
        <v>0.01</v>
      </c>
      <c r="M122" s="761">
        <f>0%</f>
        <v>0</v>
      </c>
      <c r="N122" s="761">
        <f>0%</f>
        <v>0</v>
      </c>
      <c r="O122" s="762">
        <f t="shared" si="67"/>
        <v>0.05</v>
      </c>
      <c r="P122" s="762">
        <f t="shared" si="67"/>
        <v>0.05</v>
      </c>
      <c r="Q122" s="763">
        <f>Q118</f>
        <v>0</v>
      </c>
      <c r="R122" s="763">
        <f t="shared" si="68"/>
        <v>0</v>
      </c>
      <c r="S122" s="763">
        <f t="shared" si="68"/>
        <v>0</v>
      </c>
      <c r="T122" s="763">
        <f t="shared" si="68"/>
        <v>0</v>
      </c>
      <c r="U122" s="770">
        <v>0.66</v>
      </c>
      <c r="V122" s="770">
        <v>0.66</v>
      </c>
      <c r="W122" s="770">
        <v>0.66</v>
      </c>
      <c r="X122" s="771">
        <v>0.66</v>
      </c>
    </row>
    <row r="123" spans="1:36" outlineLevel="1">
      <c r="L123" t="s">
        <v>2943</v>
      </c>
    </row>
    <row r="124" spans="1:36" ht="16"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row>
    <row r="125" spans="1:36" outlineLevel="1">
      <c r="A125" s="484" t="s">
        <v>2786</v>
      </c>
      <c r="B125" s="313"/>
      <c r="C125" s="313"/>
      <c r="D125" s="157"/>
      <c r="E125" s="157" t="s">
        <v>1634</v>
      </c>
      <c r="Q125" s="147">
        <f>INDEX($U$125:$AJ$125,1,(d.Region-1)*4+Q$106)</f>
        <v>0</v>
      </c>
      <c r="R125" s="147">
        <f>INDEX($U$125:$AJ$125,1,(d.Region-1)*4+R$106)</f>
        <v>0</v>
      </c>
      <c r="S125" s="147">
        <f>INDEX($U$125:$AJ$125,1,(d.Region-1)*4+S$106)</f>
        <v>0</v>
      </c>
      <c r="T125" s="147">
        <f>INDEX($U$125:$AJ$125,1,(d.Region-1)*4+T$106)</f>
        <v>0</v>
      </c>
      <c r="U125" s="153">
        <v>0</v>
      </c>
      <c r="V125" s="153">
        <v>0</v>
      </c>
      <c r="W125" s="153">
        <v>0</v>
      </c>
      <c r="X125" s="153">
        <v>0</v>
      </c>
      <c r="Y125" s="153">
        <v>0</v>
      </c>
      <c r="Z125" s="153">
        <v>0</v>
      </c>
      <c r="AA125" s="153">
        <v>0</v>
      </c>
      <c r="AB125" s="153">
        <v>0</v>
      </c>
      <c r="AC125" s="153">
        <v>0</v>
      </c>
      <c r="AD125" s="153">
        <v>0</v>
      </c>
      <c r="AE125" s="153">
        <v>0</v>
      </c>
      <c r="AF125" s="153">
        <v>0</v>
      </c>
      <c r="AG125" s="153">
        <v>0</v>
      </c>
      <c r="AH125" s="153">
        <v>0</v>
      </c>
      <c r="AI125" s="153">
        <v>0</v>
      </c>
      <c r="AJ125" s="153">
        <v>0</v>
      </c>
    </row>
    <row r="126" spans="1:36">
      <c r="Z126" t="s">
        <v>903</v>
      </c>
      <c r="AA126" t="s">
        <v>2994</v>
      </c>
    </row>
    <row r="127" spans="1:36">
      <c r="A127" s="484" t="s">
        <v>3158</v>
      </c>
    </row>
    <row r="128" spans="1:36" outlineLevel="1">
      <c r="A128" s="14"/>
      <c r="B128" s="346" t="s">
        <v>2788</v>
      </c>
      <c r="C128" s="334">
        <v>0.14799999999999999</v>
      </c>
      <c r="D128" s="27" t="s">
        <v>3123</v>
      </c>
    </row>
    <row r="129" spans="1:33" outlineLevel="1">
      <c r="A129" s="14"/>
      <c r="B129" s="346" t="s">
        <v>3160</v>
      </c>
      <c r="C129" s="334">
        <v>-3.2000000000000001E-2</v>
      </c>
    </row>
    <row r="130" spans="1:33" outlineLevel="1">
      <c r="A130" s="14"/>
      <c r="B130" s="346" t="s">
        <v>3124</v>
      </c>
      <c r="C130" s="334">
        <v>0.12</v>
      </c>
    </row>
    <row r="131" spans="1:33" outlineLevel="1">
      <c r="A131" s="14"/>
      <c r="B131" s="346"/>
      <c r="C131" s="334"/>
    </row>
    <row r="132" spans="1:33" outlineLevel="1">
      <c r="B132" s="147"/>
      <c r="C132" s="147"/>
      <c r="D132" s="196">
        <v>1</v>
      </c>
      <c r="E132" s="196">
        <v>2</v>
      </c>
      <c r="F132" s="196">
        <v>3</v>
      </c>
      <c r="G132" s="196">
        <v>4</v>
      </c>
      <c r="H132" s="196">
        <v>5</v>
      </c>
      <c r="I132" s="152" t="s">
        <v>880</v>
      </c>
      <c r="J132" s="152"/>
      <c r="K132" s="152"/>
      <c r="L132" s="152"/>
      <c r="M132" s="152"/>
      <c r="N132" s="152" t="s">
        <v>1651</v>
      </c>
      <c r="O132" s="152"/>
      <c r="P132" s="152"/>
      <c r="Q132" s="152"/>
      <c r="R132" s="152"/>
      <c r="S132" s="152" t="s">
        <v>1652</v>
      </c>
      <c r="T132" s="152"/>
      <c r="U132" s="152"/>
      <c r="V132" s="152"/>
      <c r="W132" s="152"/>
      <c r="X132" s="152" t="s">
        <v>2084</v>
      </c>
      <c r="Y132" s="152"/>
      <c r="Z132" s="152"/>
      <c r="AA132" s="152"/>
      <c r="AB132" s="152"/>
      <c r="AC132" s="152" t="s">
        <v>1942</v>
      </c>
      <c r="AD132" s="152"/>
      <c r="AE132" s="152"/>
      <c r="AF132" s="152"/>
      <c r="AG132" s="152"/>
    </row>
    <row r="133" spans="1:33" ht="77" outlineLevel="1">
      <c r="B133" s="147" t="s">
        <v>2780</v>
      </c>
      <c r="C133" s="706"/>
      <c r="D133" s="701" t="s">
        <v>2803</v>
      </c>
      <c r="E133" s="701" t="s">
        <v>2804</v>
      </c>
      <c r="F133" s="701" t="s">
        <v>2805</v>
      </c>
      <c r="G133" s="701" t="s">
        <v>808</v>
      </c>
      <c r="H133" s="701" t="s">
        <v>2313</v>
      </c>
      <c r="I133" s="701" t="s">
        <v>2803</v>
      </c>
      <c r="J133" s="701" t="s">
        <v>2804</v>
      </c>
      <c r="K133" s="701" t="s">
        <v>2805</v>
      </c>
      <c r="L133" s="701" t="s">
        <v>808</v>
      </c>
      <c r="M133" s="701" t="s">
        <v>2313</v>
      </c>
      <c r="N133" s="701" t="s">
        <v>2803</v>
      </c>
      <c r="O133" s="701" t="s">
        <v>2804</v>
      </c>
      <c r="P133" s="701" t="s">
        <v>2805</v>
      </c>
      <c r="Q133" s="701" t="s">
        <v>808</v>
      </c>
      <c r="R133" s="701" t="s">
        <v>2313</v>
      </c>
      <c r="S133" s="701" t="s">
        <v>2803</v>
      </c>
      <c r="T133" s="701" t="s">
        <v>2804</v>
      </c>
      <c r="U133" s="701" t="s">
        <v>2805</v>
      </c>
      <c r="V133" s="701" t="s">
        <v>808</v>
      </c>
      <c r="W133" s="701" t="s">
        <v>2313</v>
      </c>
      <c r="X133" s="701" t="s">
        <v>2803</v>
      </c>
      <c r="Y133" s="701" t="s">
        <v>2804</v>
      </c>
      <c r="Z133" s="701" t="s">
        <v>2805</v>
      </c>
      <c r="AA133" s="701" t="s">
        <v>808</v>
      </c>
      <c r="AB133" s="701" t="s">
        <v>2313</v>
      </c>
      <c r="AC133" s="701" t="s">
        <v>2803</v>
      </c>
      <c r="AD133" s="701" t="s">
        <v>2804</v>
      </c>
      <c r="AE133" s="701" t="s">
        <v>2805</v>
      </c>
      <c r="AF133" s="701" t="s">
        <v>808</v>
      </c>
      <c r="AG133" s="701" t="s">
        <v>2313</v>
      </c>
    </row>
    <row r="134" spans="1:33" outlineLevel="1">
      <c r="B134" s="296" t="s">
        <v>2782</v>
      </c>
      <c r="C134" s="296"/>
      <c r="D134" s="689" cm="1">
        <f t="array" ref="D134">INDEX($I134:$AG134,1,(d.Region-1)*5+D$132)</f>
        <v>0.15</v>
      </c>
      <c r="E134" s="689" cm="1">
        <f t="array" ref="E134">INDEX($I134:$AG134,1,(d.Region-1)*5+E$132)</f>
        <v>0.125</v>
      </c>
      <c r="F134" s="689" cm="1">
        <f t="array" ref="F134">INDEX($I134:$AG134,1,(d.Region-1)*5+F$132)</f>
        <v>0</v>
      </c>
      <c r="G134" s="689" cm="1">
        <f t="array" ref="G134">INDEX($I134:$AG134,1,(d.Region-1)*5+G$132)</f>
        <v>0.1</v>
      </c>
      <c r="H134" s="689" cm="1">
        <f t="array" ref="H134">INDEX($I134:$AG134,1,(d.Region-1)*5+H$132)</f>
        <v>0</v>
      </c>
      <c r="I134" s="702">
        <f t="shared" ref="I134:M134" si="72">I136/2</f>
        <v>0.15</v>
      </c>
      <c r="J134" s="702">
        <f t="shared" si="72"/>
        <v>0.125</v>
      </c>
      <c r="K134" s="702">
        <f t="shared" si="72"/>
        <v>0</v>
      </c>
      <c r="L134" s="702">
        <f t="shared" si="72"/>
        <v>0.1</v>
      </c>
      <c r="M134" s="702">
        <f t="shared" si="72"/>
        <v>0</v>
      </c>
      <c r="N134" s="702">
        <f>N136/2</f>
        <v>0.15</v>
      </c>
      <c r="O134" s="702">
        <f t="shared" ref="O134:AG134" si="73">O136/2</f>
        <v>0.125</v>
      </c>
      <c r="P134" s="702">
        <f t="shared" si="73"/>
        <v>0</v>
      </c>
      <c r="Q134" s="702">
        <f t="shared" si="73"/>
        <v>0.1</v>
      </c>
      <c r="R134" s="702">
        <f t="shared" si="73"/>
        <v>0</v>
      </c>
      <c r="S134" s="702">
        <f t="shared" si="73"/>
        <v>0.15</v>
      </c>
      <c r="T134" s="702">
        <f t="shared" si="73"/>
        <v>0.125</v>
      </c>
      <c r="U134" s="702">
        <f t="shared" si="73"/>
        <v>0</v>
      </c>
      <c r="V134" s="702">
        <f t="shared" si="73"/>
        <v>0.1</v>
      </c>
      <c r="W134" s="702">
        <f t="shared" si="73"/>
        <v>0</v>
      </c>
      <c r="X134" s="702">
        <f t="shared" si="73"/>
        <v>0.15</v>
      </c>
      <c r="Y134" s="702">
        <f t="shared" si="73"/>
        <v>0.125</v>
      </c>
      <c r="Z134" s="702">
        <f t="shared" si="73"/>
        <v>0</v>
      </c>
      <c r="AA134" s="702">
        <f t="shared" si="73"/>
        <v>0.1</v>
      </c>
      <c r="AB134" s="702">
        <f t="shared" si="73"/>
        <v>0</v>
      </c>
      <c r="AC134" s="702">
        <f t="shared" si="73"/>
        <v>0.15</v>
      </c>
      <c r="AD134" s="702">
        <f t="shared" si="73"/>
        <v>0.125</v>
      </c>
      <c r="AE134" s="702">
        <f t="shared" si="73"/>
        <v>0</v>
      </c>
      <c r="AF134" s="702">
        <f t="shared" si="73"/>
        <v>0.1</v>
      </c>
      <c r="AG134" s="702">
        <f t="shared" si="73"/>
        <v>0</v>
      </c>
    </row>
    <row r="135" spans="1:33" outlineLevel="1">
      <c r="B135" s="147" t="s">
        <v>2783</v>
      </c>
      <c r="C135" s="147"/>
      <c r="D135" s="690" cm="1">
        <f t="array" ref="D135">INDEX($I135:$AG135,1,(d.Region-1)*5+D$132)</f>
        <v>0</v>
      </c>
      <c r="E135" s="690" cm="1">
        <f t="array" ref="E135">INDEX($I135:$AG135,1,(d.Region-1)*5+E$132)</f>
        <v>0</v>
      </c>
      <c r="F135" s="690" cm="1">
        <f t="array" ref="F135">INDEX($I135:$AG135,1,(d.Region-1)*5+F$132)</f>
        <v>0</v>
      </c>
      <c r="G135" s="690" cm="1">
        <f t="array" ref="G135">INDEX($I135:$AG135,1,(d.Region-1)*5+G$132)</f>
        <v>0</v>
      </c>
      <c r="H135" s="690" cm="1">
        <f t="array" ref="H135">INDEX($I135:$AG135,1,(d.Region-1)*5+H$132)</f>
        <v>0</v>
      </c>
      <c r="I135" s="705"/>
      <c r="J135" s="705"/>
      <c r="K135" s="705"/>
      <c r="L135" s="705"/>
      <c r="M135" s="705"/>
      <c r="N135" s="705"/>
      <c r="O135" s="705"/>
      <c r="P135" s="705"/>
      <c r="Q135" s="705"/>
      <c r="R135" s="705"/>
      <c r="S135" s="705"/>
      <c r="T135" s="705"/>
      <c r="U135" s="705"/>
      <c r="V135" s="705"/>
      <c r="W135" s="705"/>
      <c r="X135" s="705"/>
      <c r="Y135" s="705"/>
      <c r="Z135" s="705"/>
      <c r="AA135" s="705"/>
      <c r="AB135" s="705"/>
      <c r="AC135" s="705"/>
      <c r="AD135" s="705"/>
      <c r="AE135" s="705"/>
      <c r="AF135" s="705"/>
      <c r="AG135" s="705"/>
    </row>
    <row r="136" spans="1:33" outlineLevel="1">
      <c r="B136" s="147" t="s">
        <v>2784</v>
      </c>
      <c r="C136" s="147"/>
      <c r="D136" s="690" cm="1">
        <f t="array" ref="D136">INDEX($I136:$AG136,1,(d.Region-1)*5+D$132)</f>
        <v>0.3</v>
      </c>
      <c r="E136" s="690" cm="1">
        <f t="array" ref="E136">INDEX($I136:$AG136,1,(d.Region-1)*5+E$132)</f>
        <v>0.25</v>
      </c>
      <c r="F136" s="690" cm="1">
        <f t="array" ref="F136">INDEX($I136:$AG136,1,(d.Region-1)*5+F$132)</f>
        <v>0</v>
      </c>
      <c r="G136" s="690" cm="1">
        <f t="array" ref="G136">INDEX($I136:$AG136,1,(d.Region-1)*5+G$132)</f>
        <v>0.2</v>
      </c>
      <c r="H136" s="690" cm="1">
        <f t="array" ref="H136">INDEX($I136:$AG136,1,(d.Region-1)*5+H$132)</f>
        <v>0</v>
      </c>
      <c r="I136" s="705">
        <v>0.3</v>
      </c>
      <c r="J136" s="705">
        <v>0.25</v>
      </c>
      <c r="K136" s="705"/>
      <c r="L136" s="705">
        <v>0.2</v>
      </c>
      <c r="M136" s="705"/>
      <c r="N136" s="705">
        <v>0.3</v>
      </c>
      <c r="O136" s="705">
        <v>0.25</v>
      </c>
      <c r="P136" s="705"/>
      <c r="Q136" s="705">
        <v>0.2</v>
      </c>
      <c r="R136" s="705"/>
      <c r="S136" s="705">
        <v>0.3</v>
      </c>
      <c r="T136" s="705">
        <v>0.25</v>
      </c>
      <c r="U136" s="705"/>
      <c r="V136" s="705">
        <v>0.2</v>
      </c>
      <c r="W136" s="705"/>
      <c r="X136" s="705">
        <v>0.3</v>
      </c>
      <c r="Y136" s="705">
        <v>0.25</v>
      </c>
      <c r="Z136" s="705"/>
      <c r="AA136" s="705">
        <v>0.2</v>
      </c>
      <c r="AB136" s="705"/>
      <c r="AC136" s="705">
        <v>0.3</v>
      </c>
      <c r="AD136" s="705">
        <v>0.25</v>
      </c>
      <c r="AE136" s="705"/>
      <c r="AF136" s="705">
        <v>0.2</v>
      </c>
      <c r="AG136" s="705"/>
    </row>
    <row r="137" spans="1:33" outlineLevel="1">
      <c r="B137" s="301" t="s">
        <v>2785</v>
      </c>
      <c r="C137" s="301"/>
      <c r="D137" s="691" cm="1">
        <f t="array" ref="D137">INDEX($I137:$AG137,1,(d.Region-1)*5+D$132)</f>
        <v>0.5</v>
      </c>
      <c r="E137" s="691" cm="1">
        <f t="array" ref="E137">INDEX($I137:$AG137,1,(d.Region-1)*5+E$132)</f>
        <v>0.45</v>
      </c>
      <c r="F137" s="691" cm="1">
        <f t="array" ref="F137">INDEX($I137:$AG137,1,(d.Region-1)*5+F$132)</f>
        <v>0</v>
      </c>
      <c r="G137" s="691" cm="1">
        <f t="array" ref="G137">INDEX($I137:$AG137,1,(d.Region-1)*5+G$132)</f>
        <v>0.4</v>
      </c>
      <c r="H137" s="691" cm="1">
        <f t="array" ref="H137">INDEX($I137:$AG137,1,(d.Region-1)*5+H$132)</f>
        <v>0</v>
      </c>
      <c r="I137" s="703">
        <v>0.5</v>
      </c>
      <c r="J137" s="703">
        <v>0.45</v>
      </c>
      <c r="K137" s="703"/>
      <c r="L137" s="703">
        <v>0.4</v>
      </c>
      <c r="M137" s="703"/>
      <c r="N137" s="703">
        <v>0.5</v>
      </c>
      <c r="O137" s="703">
        <v>0.45</v>
      </c>
      <c r="P137" s="703"/>
      <c r="Q137" s="703">
        <v>0.4</v>
      </c>
      <c r="R137" s="703"/>
      <c r="S137" s="703">
        <v>0.5</v>
      </c>
      <c r="T137" s="703">
        <v>0.45</v>
      </c>
      <c r="U137" s="703"/>
      <c r="V137" s="703">
        <v>0.4</v>
      </c>
      <c r="W137" s="703"/>
      <c r="X137" s="703">
        <v>0.5</v>
      </c>
      <c r="Y137" s="703">
        <v>0.45</v>
      </c>
      <c r="Z137" s="703"/>
      <c r="AA137" s="703">
        <v>0.4</v>
      </c>
      <c r="AB137" s="703"/>
      <c r="AC137" s="703">
        <v>0.5</v>
      </c>
      <c r="AD137" s="703">
        <v>0.45</v>
      </c>
      <c r="AE137" s="703"/>
      <c r="AF137" s="703">
        <v>0.4</v>
      </c>
      <c r="AG137" s="703"/>
    </row>
    <row r="138" spans="1:33" outlineLevel="1">
      <c r="A138" t="s">
        <v>697</v>
      </c>
      <c r="B138" s="147"/>
      <c r="C138" s="147"/>
      <c r="D138" s="147"/>
      <c r="E138" s="147"/>
      <c r="F138" s="147"/>
      <c r="G138" s="147"/>
      <c r="H138" s="147"/>
      <c r="I138" s="147"/>
      <c r="J138" s="147"/>
      <c r="K138" s="147"/>
      <c r="L138" s="147"/>
      <c r="M138" s="147"/>
      <c r="N138" s="147"/>
      <c r="O138" s="147"/>
      <c r="P138" s="147"/>
      <c r="Q138" s="147"/>
      <c r="R138" s="147"/>
      <c r="S138" s="147"/>
      <c r="T138" s="147"/>
      <c r="U138" s="147"/>
      <c r="V138" s="147"/>
      <c r="W138" s="147"/>
      <c r="X138" s="147"/>
      <c r="Y138" s="147"/>
      <c r="Z138" s="147"/>
      <c r="AA138" s="147"/>
      <c r="AB138" s="147"/>
      <c r="AC138" s="147"/>
      <c r="AD138" s="147"/>
      <c r="AE138" s="147"/>
      <c r="AF138" s="147"/>
      <c r="AG138" s="147"/>
    </row>
    <row r="140" spans="1:33">
      <c r="A140" s="14" t="s">
        <v>914</v>
      </c>
    </row>
    <row r="141" spans="1:33" ht="81" customHeight="1" outlineLevel="1">
      <c r="C141" s="23" t="s">
        <v>69</v>
      </c>
      <c r="D141" s="23" t="s">
        <v>108</v>
      </c>
      <c r="E141" s="23" t="s">
        <v>70</v>
      </c>
      <c r="F141" s="23" t="s">
        <v>350</v>
      </c>
      <c r="G141" s="23"/>
      <c r="H141" s="23" t="s">
        <v>787</v>
      </c>
      <c r="I141" s="23" t="s">
        <v>2095</v>
      </c>
      <c r="J141" s="23" t="s">
        <v>2096</v>
      </c>
      <c r="L141" s="23" t="s">
        <v>789</v>
      </c>
      <c r="M141" s="23" t="s">
        <v>1348</v>
      </c>
      <c r="O141">
        <v>6.5</v>
      </c>
    </row>
    <row r="142" spans="1:33" outlineLevel="1">
      <c r="A142">
        <v>1</v>
      </c>
      <c r="B142" t="s">
        <v>359</v>
      </c>
      <c r="C142" s="28">
        <v>50</v>
      </c>
      <c r="D142" s="28">
        <v>50</v>
      </c>
      <c r="E142" s="28">
        <v>50</v>
      </c>
      <c r="F142" s="28">
        <v>50</v>
      </c>
      <c r="H142" s="97">
        <v>1</v>
      </c>
      <c r="I142" s="97">
        <v>1</v>
      </c>
      <c r="J142" s="97">
        <f>I142</f>
        <v>1</v>
      </c>
      <c r="L142" s="97">
        <v>1</v>
      </c>
      <c r="M142" s="97"/>
      <c r="O142">
        <f>$O$141*$I142</f>
        <v>6.5</v>
      </c>
    </row>
    <row r="143" spans="1:33" outlineLevel="1">
      <c r="A143">
        <v>2</v>
      </c>
      <c r="B143" t="s">
        <v>801</v>
      </c>
      <c r="H143" s="97">
        <v>0.75</v>
      </c>
      <c r="I143" s="97">
        <v>0.8</v>
      </c>
      <c r="J143" s="97">
        <f t="shared" ref="J143:J145" si="74">I143</f>
        <v>0.8</v>
      </c>
      <c r="L143" s="97">
        <v>0.65</v>
      </c>
      <c r="M143" s="97"/>
      <c r="O143">
        <f>$O$141*$I143</f>
        <v>5.2</v>
      </c>
    </row>
    <row r="144" spans="1:33" outlineLevel="1">
      <c r="A144">
        <v>3</v>
      </c>
      <c r="B144" t="s">
        <v>802</v>
      </c>
      <c r="H144" s="97">
        <v>1.25</v>
      </c>
      <c r="I144" s="97">
        <v>1.4</v>
      </c>
      <c r="J144" s="97">
        <f t="shared" si="74"/>
        <v>1.4</v>
      </c>
      <c r="L144" s="97">
        <v>1.35</v>
      </c>
      <c r="M144" s="97"/>
      <c r="O144">
        <f>$O$141*$I144</f>
        <v>9.1</v>
      </c>
    </row>
    <row r="145" spans="1:15" outlineLevel="1">
      <c r="A145">
        <v>4</v>
      </c>
      <c r="B145" t="s">
        <v>803</v>
      </c>
      <c r="H145" s="97">
        <v>1.5</v>
      </c>
      <c r="I145" s="97">
        <v>1.8</v>
      </c>
      <c r="J145" s="97">
        <f t="shared" si="74"/>
        <v>1.8</v>
      </c>
      <c r="L145" s="97">
        <v>1.7</v>
      </c>
      <c r="M145" s="97"/>
      <c r="O145">
        <f>$O$141*$I145</f>
        <v>11.700000000000001</v>
      </c>
    </row>
    <row r="146" spans="1:15" outlineLevel="1"/>
    <row r="147" spans="1:15" collapsed="1"/>
    <row r="148" spans="1:15">
      <c r="A148" s="14" t="s">
        <v>915</v>
      </c>
      <c r="B148" s="14"/>
      <c r="C148" t="s">
        <v>863</v>
      </c>
    </row>
    <row r="150" spans="1:15" ht="49.5" outlineLevel="1">
      <c r="C150" s="187" t="s">
        <v>943</v>
      </c>
      <c r="D150" s="23" t="s">
        <v>900</v>
      </c>
      <c r="E150" s="187" t="s">
        <v>1377</v>
      </c>
      <c r="F150" s="187" t="s">
        <v>1378</v>
      </c>
      <c r="G150" s="187" t="s">
        <v>1378</v>
      </c>
      <c r="H150" s="187" t="s">
        <v>1378</v>
      </c>
      <c r="I150" s="187" t="s">
        <v>1378</v>
      </c>
    </row>
    <row r="151" spans="1:15" outlineLevel="1">
      <c r="C151" s="187"/>
      <c r="D151" s="23"/>
      <c r="E151" s="187"/>
      <c r="F151" s="461" t="s">
        <v>2689</v>
      </c>
      <c r="G151" s="461" t="s">
        <v>1570</v>
      </c>
      <c r="H151" s="461" t="s">
        <v>1571</v>
      </c>
      <c r="I151" s="461" t="s">
        <v>1572</v>
      </c>
    </row>
    <row r="152" spans="1:15" outlineLevel="1">
      <c r="A152">
        <v>1</v>
      </c>
      <c r="B152" t="s">
        <v>791</v>
      </c>
      <c r="C152" s="213" t="s">
        <v>894</v>
      </c>
      <c r="D152" s="94">
        <v>19</v>
      </c>
      <c r="E152" s="424" t="str">
        <f>TEXT($D152,"0")&amp;":"&amp;TEXT($D152+1,"0")</f>
        <v>19:20</v>
      </c>
      <c r="F152" s="427" t="str">
        <f>TEXT($D152-18,"0")&amp;":"&amp;TEXT($D152-17,"0")</f>
        <v>1:2</v>
      </c>
      <c r="G152" s="427" t="str">
        <f>TEXT($D152-16,"0")&amp;":"&amp;TEXT($D152-15,"0")</f>
        <v>3:4</v>
      </c>
      <c r="H152" s="427" t="str">
        <f>TEXT($D152-13,"0")&amp;":"&amp;TEXT($D152-12,"0")</f>
        <v>6:7</v>
      </c>
      <c r="I152" s="421" t="str">
        <f>TEXT($D152-9,"0")&amp;":"&amp;TEXT($D152-8,"0")</f>
        <v>10:11</v>
      </c>
    </row>
    <row r="153" spans="1:15" outlineLevel="1">
      <c r="A153">
        <v>2</v>
      </c>
      <c r="B153" t="s">
        <v>792</v>
      </c>
      <c r="C153" s="213" t="s">
        <v>895</v>
      </c>
      <c r="D153" s="233">
        <f>D152+i.TOLoffset_r2</f>
        <v>43</v>
      </c>
      <c r="E153" s="425" t="str">
        <f>TEXT($D153,"0")&amp;":"&amp;TEXT($D153+1,"0")</f>
        <v>43:44</v>
      </c>
      <c r="F153" s="420" t="str">
        <f t="shared" ref="F153:F154" si="75">TEXT($D153-18,"0")&amp;":"&amp;TEXT($D153-17,"0")</f>
        <v>25:26</v>
      </c>
      <c r="G153" s="420" t="str">
        <f>TEXT($D153-16,"0")&amp;":"&amp;TEXT($D153-15,"0")</f>
        <v>27:28</v>
      </c>
      <c r="H153" s="420" t="str">
        <f>TEXT($D153-13,"0")&amp;":"&amp;TEXT($D153-12,"0")</f>
        <v>30:31</v>
      </c>
      <c r="I153" s="422" t="str">
        <f>TEXT($D153-9,"0")&amp;":"&amp;TEXT($D153-8,"0")</f>
        <v>34:35</v>
      </c>
    </row>
    <row r="154" spans="1:15" outlineLevel="1">
      <c r="A154">
        <v>3</v>
      </c>
      <c r="B154" t="s">
        <v>382</v>
      </c>
      <c r="C154" s="213" t="s">
        <v>896</v>
      </c>
      <c r="D154" s="234">
        <f>D153+i.TOLoffset_r2</f>
        <v>67</v>
      </c>
      <c r="E154" s="426" t="str">
        <f>TEXT($D154,"0")&amp;":"&amp;TEXT($D154+1,"0")</f>
        <v>67:68</v>
      </c>
      <c r="F154" s="428" t="str">
        <f t="shared" si="75"/>
        <v>49:50</v>
      </c>
      <c r="G154" s="428" t="str">
        <f>TEXT($D154-16,"0")&amp;":"&amp;TEXT($D154-15,"0")</f>
        <v>51:52</v>
      </c>
      <c r="H154" s="428" t="str">
        <f>TEXT($D154-13,"0")&amp;":"&amp;TEXT($D154-12,"0")</f>
        <v>54:55</v>
      </c>
      <c r="I154" s="423" t="str">
        <f>TEXT($D154-9,"0")&amp;":"&amp;TEXT($D154-8,"0")</f>
        <v>58:59</v>
      </c>
    </row>
    <row r="156" spans="1:15">
      <c r="A156" s="14" t="s">
        <v>1532</v>
      </c>
      <c r="B156" s="14"/>
      <c r="C156" t="s">
        <v>863</v>
      </c>
    </row>
    <row r="157" spans="1:15" outlineLevel="1">
      <c r="C157" t="s">
        <v>2731</v>
      </c>
      <c r="D157" t="s">
        <v>2732</v>
      </c>
      <c r="E157" t="s">
        <v>1533</v>
      </c>
      <c r="F157" t="s">
        <v>1516</v>
      </c>
      <c r="G157" t="s">
        <v>1871</v>
      </c>
    </row>
    <row r="158" spans="1:15" ht="79" outlineLevel="1">
      <c r="C158" s="23" t="s">
        <v>1564</v>
      </c>
      <c r="E158" s="23"/>
      <c r="F158" s="23"/>
    </row>
    <row r="159" spans="1:15" outlineLevel="1">
      <c r="A159">
        <v>1</v>
      </c>
      <c r="B159" t="s">
        <v>793</v>
      </c>
      <c r="C159" s="88">
        <v>0</v>
      </c>
      <c r="D159" s="88">
        <v>0</v>
      </c>
      <c r="E159" s="88">
        <v>0</v>
      </c>
      <c r="F159" s="88">
        <v>0</v>
      </c>
      <c r="G159" s="88">
        <v>0</v>
      </c>
    </row>
    <row r="160" spans="1:15" outlineLevel="1">
      <c r="A160">
        <v>2</v>
      </c>
      <c r="B160" t="s">
        <v>794</v>
      </c>
      <c r="C160" s="88">
        <v>-0.2</v>
      </c>
      <c r="D160" s="88">
        <v>-0.2</v>
      </c>
      <c r="E160" s="88">
        <v>-0.2</v>
      </c>
      <c r="F160" s="88">
        <v>-0.2</v>
      </c>
      <c r="G160" s="88">
        <v>-0.2</v>
      </c>
    </row>
    <row r="161" spans="1:192" outlineLevel="1">
      <c r="A161">
        <v>3</v>
      </c>
      <c r="B161" t="s">
        <v>1566</v>
      </c>
      <c r="C161" s="88">
        <v>0.15</v>
      </c>
      <c r="D161" s="88">
        <v>0.15</v>
      </c>
      <c r="E161" s="88">
        <v>0.15</v>
      </c>
      <c r="F161" s="88">
        <v>0.15</v>
      </c>
      <c r="G161" s="88">
        <v>0.15</v>
      </c>
    </row>
    <row r="162" spans="1:192" outlineLevel="1">
      <c r="A162">
        <v>4</v>
      </c>
      <c r="B162" t="s">
        <v>795</v>
      </c>
      <c r="C162" s="88">
        <v>0.3</v>
      </c>
      <c r="D162" s="88">
        <v>0.3</v>
      </c>
      <c r="E162" s="88">
        <v>0.3</v>
      </c>
      <c r="F162" s="88">
        <v>0.3</v>
      </c>
      <c r="G162" s="88">
        <v>0.3</v>
      </c>
    </row>
    <row r="163" spans="1:192" outlineLevel="1">
      <c r="A163">
        <v>5</v>
      </c>
      <c r="B163" t="s">
        <v>1567</v>
      </c>
      <c r="C163" s="88">
        <v>0.5</v>
      </c>
      <c r="D163" s="88">
        <v>0.5</v>
      </c>
      <c r="E163" s="88">
        <v>0.5</v>
      </c>
      <c r="F163" s="88">
        <v>0.5</v>
      </c>
      <c r="G163" s="88">
        <v>0.5</v>
      </c>
    </row>
    <row r="164" spans="1:192" outlineLevel="1"/>
    <row r="165" spans="1:192">
      <c r="BX165" t="s">
        <v>1078</v>
      </c>
      <c r="CE165" t="s">
        <v>1078</v>
      </c>
    </row>
    <row r="166" spans="1:192" ht="16">
      <c r="A166" s="195" t="s">
        <v>2312</v>
      </c>
      <c r="X166" s="14" t="str">
        <f>"Grazing Intensity (BBB) for TOL:"&amp;D.TOLDesc</f>
        <v xml:space="preserve">Grazing Intensity (BBB) for TOL:Spr </v>
      </c>
      <c r="AS166" s="14" t="str">
        <f>"GI (BBT) for TOL:"&amp;D.TOLDesc</f>
        <v xml:space="preserve">GI (BBT) for TOL:Spr </v>
      </c>
      <c r="BO166" s="143" t="str">
        <f>"No longer used. GI - SW Victoria BBB for TOL:"&amp;D.TOLDesc</f>
        <v xml:space="preserve">No longer used. GI - SW Victoria BBB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"No longer used. GI - SW Victoria BBT for TOL:"&amp;D.TOLDesc</f>
        <v xml:space="preserve">No longer used. 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"No longer used. GI - Great Southern BBB for TOL:"&amp;D.TOLDesc</f>
        <v xml:space="preserve">No longer used. GI - Great Southern BBB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"No longer used. GI - Great Southern BBT for TOL:"&amp;D.TOLDesc</f>
        <v xml:space="preserve">No longer used. 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"No longer used. GI - Central Wheatbelt BBB for TOL:"&amp;D.TOLDesc</f>
        <v xml:space="preserve">No longer used. GI - Central Wheatbelt BBB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"No longer used. GI - Central Wheatbelt BBT for TOL:"&amp;D.TOLDesc</f>
        <v xml:space="preserve">No longer used. 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22" outlineLevel="1">
      <c r="C167" s="23" t="s">
        <v>1552</v>
      </c>
      <c r="D167" s="23" t="s">
        <v>2669</v>
      </c>
      <c r="E167" s="23" t="s">
        <v>806</v>
      </c>
      <c r="F167" s="148" t="s">
        <v>273</v>
      </c>
      <c r="G167" s="148" t="s">
        <v>274</v>
      </c>
      <c r="H167" s="148" t="s">
        <v>924</v>
      </c>
      <c r="I167" s="148" t="s">
        <v>919</v>
      </c>
      <c r="J167" s="148" t="s">
        <v>925</v>
      </c>
      <c r="K167" s="148" t="s">
        <v>923</v>
      </c>
      <c r="L167" s="23" t="s">
        <v>804</v>
      </c>
      <c r="M167" s="23" t="s">
        <v>983</v>
      </c>
      <c r="N167" s="23" t="s">
        <v>2886</v>
      </c>
      <c r="O167" s="23" t="s">
        <v>2819</v>
      </c>
      <c r="P167" s="23" t="s">
        <v>1513</v>
      </c>
      <c r="Q167" s="23" t="s">
        <v>2105</v>
      </c>
      <c r="R167" s="23" t="s">
        <v>2106</v>
      </c>
      <c r="S167" s="23" t="s">
        <v>2109</v>
      </c>
      <c r="T167" s="23" t="s">
        <v>2110</v>
      </c>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9" outlineLevel="1">
      <c r="C168" s="100"/>
      <c r="D168" s="291" t="s">
        <v>807</v>
      </c>
      <c r="E168" s="291" t="s">
        <v>807</v>
      </c>
      <c r="F168" s="205" t="s">
        <v>2929</v>
      </c>
      <c r="G168" s="205"/>
      <c r="H168" s="205"/>
      <c r="I168" s="205"/>
      <c r="J168" s="205"/>
      <c r="K168" s="205"/>
      <c r="L168" s="101"/>
      <c r="M168" s="101"/>
      <c r="N168" s="726">
        <v>0.9</v>
      </c>
      <c r="O168" s="103"/>
      <c r="P168" s="103"/>
      <c r="Q168" s="100"/>
      <c r="R168" s="100"/>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C169" s="62">
        <v>1</v>
      </c>
      <c r="D169" s="774">
        <v>2</v>
      </c>
      <c r="E169" s="774">
        <v>3</v>
      </c>
      <c r="F169" s="774">
        <v>4</v>
      </c>
      <c r="G169" s="774">
        <v>5</v>
      </c>
      <c r="H169" s="774">
        <v>6</v>
      </c>
      <c r="I169" s="774">
        <v>7</v>
      </c>
      <c r="J169" s="774">
        <v>8</v>
      </c>
      <c r="K169" s="774">
        <v>9</v>
      </c>
      <c r="L169" s="62">
        <v>10</v>
      </c>
      <c r="M169" s="62">
        <v>11</v>
      </c>
      <c r="N169" s="62">
        <v>12</v>
      </c>
      <c r="O169" s="110">
        <v>13</v>
      </c>
      <c r="P169" s="110">
        <v>14</v>
      </c>
      <c r="Q169" s="62">
        <v>15</v>
      </c>
      <c r="R169" s="62">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outlineLevel="1">
      <c r="A170">
        <v>1</v>
      </c>
      <c r="B170" t="s">
        <v>2803</v>
      </c>
      <c r="C170">
        <v>1</v>
      </c>
      <c r="D170">
        <v>1</v>
      </c>
      <c r="E170" s="11" t="b">
        <v>0</v>
      </c>
      <c r="F170" s="154" t="s">
        <v>30</v>
      </c>
      <c r="G170" s="154" t="s">
        <v>30</v>
      </c>
      <c r="H170" s="153" t="s">
        <v>30</v>
      </c>
      <c r="I170" s="153" t="s">
        <v>30</v>
      </c>
      <c r="J170" s="153" t="s">
        <v>30</v>
      </c>
      <c r="K170" s="153" t="s">
        <v>30</v>
      </c>
      <c r="L170" s="119">
        <f>CHOOSE($O170+1,"-",0,500)</f>
        <v>500</v>
      </c>
      <c r="M170" s="209" t="s">
        <v>30</v>
      </c>
      <c r="N170" s="119" t="str">
        <f>CHOOSE($P170+1,"-","-","-","-","-",0,N$168)</f>
        <v>-</v>
      </c>
      <c r="O170" s="11">
        <v>2</v>
      </c>
      <c r="P170" s="11">
        <v>0</v>
      </c>
      <c r="U170" t="s">
        <v>2731</v>
      </c>
      <c r="X170" s="116">
        <v>1</v>
      </c>
      <c r="Y170" s="116">
        <f t="shared" ref="Y170:AD170" si="76">X170+3</f>
        <v>4</v>
      </c>
      <c r="Z170" s="116">
        <f t="shared" si="76"/>
        <v>7</v>
      </c>
      <c r="AA170" s="116">
        <f t="shared" si="76"/>
        <v>10</v>
      </c>
      <c r="AB170" s="116">
        <f t="shared" si="76"/>
        <v>13</v>
      </c>
      <c r="AC170" s="116">
        <f t="shared" si="76"/>
        <v>16</v>
      </c>
      <c r="AD170" s="116">
        <f t="shared" si="76"/>
        <v>19</v>
      </c>
      <c r="AE170" s="113" t="s">
        <v>826</v>
      </c>
      <c r="AF170" s="113" t="s">
        <v>827</v>
      </c>
      <c r="AG170" s="113" t="s">
        <v>828</v>
      </c>
      <c r="AH170" s="113" t="s">
        <v>829</v>
      </c>
      <c r="AI170" s="113" t="s">
        <v>830</v>
      </c>
      <c r="AJ170" s="113" t="s">
        <v>831</v>
      </c>
      <c r="AK170" s="113" t="s">
        <v>832</v>
      </c>
      <c r="AL170" s="113" t="s">
        <v>826</v>
      </c>
      <c r="AM170" s="113" t="s">
        <v>827</v>
      </c>
      <c r="AN170" s="113" t="s">
        <v>828</v>
      </c>
      <c r="AO170" s="113" t="s">
        <v>829</v>
      </c>
      <c r="AP170" s="113" t="s">
        <v>830</v>
      </c>
      <c r="AQ170" s="113" t="s">
        <v>831</v>
      </c>
      <c r="AR170" s="113" t="s">
        <v>832</v>
      </c>
      <c r="AS170" s="116">
        <v>1</v>
      </c>
      <c r="AT170" s="116">
        <f t="shared" ref="AT170:AY170" si="77">AS170+3</f>
        <v>4</v>
      </c>
      <c r="AU170" s="116">
        <f t="shared" si="77"/>
        <v>7</v>
      </c>
      <c r="AV170" s="116">
        <f t="shared" si="77"/>
        <v>10</v>
      </c>
      <c r="AW170" s="116">
        <f t="shared" si="77"/>
        <v>13</v>
      </c>
      <c r="AX170" s="116">
        <f t="shared" si="77"/>
        <v>16</v>
      </c>
      <c r="AY170" s="116">
        <f t="shared" si="77"/>
        <v>19</v>
      </c>
      <c r="AZ170" s="113" t="s">
        <v>826</v>
      </c>
      <c r="BA170" s="113" t="s">
        <v>827</v>
      </c>
      <c r="BB170" s="113" t="s">
        <v>828</v>
      </c>
      <c r="BC170" s="113" t="s">
        <v>829</v>
      </c>
      <c r="BD170" s="113" t="s">
        <v>830</v>
      </c>
      <c r="BE170" s="113" t="s">
        <v>831</v>
      </c>
      <c r="BF170" s="113" t="s">
        <v>832</v>
      </c>
      <c r="BG170" s="113" t="s">
        <v>826</v>
      </c>
      <c r="BH170" s="113" t="s">
        <v>827</v>
      </c>
      <c r="BI170" s="113" t="s">
        <v>828</v>
      </c>
      <c r="BJ170" s="113" t="s">
        <v>829</v>
      </c>
      <c r="BK170" s="113" t="s">
        <v>830</v>
      </c>
      <c r="BL170" s="113" t="s">
        <v>831</v>
      </c>
      <c r="BM170" s="113"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v>2</v>
      </c>
      <c r="B171" t="s">
        <v>2804</v>
      </c>
      <c r="C171">
        <v>2</v>
      </c>
      <c r="D171">
        <v>2</v>
      </c>
      <c r="E171" s="11" t="b">
        <v>0</v>
      </c>
      <c r="F171" s="154" t="s">
        <v>30</v>
      </c>
      <c r="G171" s="154" t="s">
        <v>30</v>
      </c>
      <c r="H171" s="153" t="s">
        <v>30</v>
      </c>
      <c r="I171" s="153" t="s">
        <v>30</v>
      </c>
      <c r="J171" s="153" t="s">
        <v>30</v>
      </c>
      <c r="K171" s="153" t="s">
        <v>30</v>
      </c>
      <c r="L171" s="119">
        <f t="shared" ref="L171:L186" si="78">CHOOSE($O171+1,"-",0,500)</f>
        <v>500</v>
      </c>
      <c r="M171" s="209" t="s">
        <v>30</v>
      </c>
      <c r="N171" s="722" t="s">
        <v>30</v>
      </c>
      <c r="O171" s="11">
        <v>2</v>
      </c>
      <c r="P171" s="11">
        <v>0</v>
      </c>
      <c r="U171" t="s">
        <v>2732</v>
      </c>
      <c r="W171" s="25" t="s">
        <v>840</v>
      </c>
      <c r="X171" s="117" t="s">
        <v>8</v>
      </c>
      <c r="Y171" s="115" t="str">
        <f t="shared" ref="Y171:AD171" si="79">X171</f>
        <v>2:3</v>
      </c>
      <c r="Z171" s="115" t="str">
        <f t="shared" si="79"/>
        <v>2:3</v>
      </c>
      <c r="AA171" s="115" t="str">
        <f t="shared" si="79"/>
        <v>2:3</v>
      </c>
      <c r="AB171" s="115" t="str">
        <f t="shared" si="79"/>
        <v>2:3</v>
      </c>
      <c r="AC171" s="115" t="str">
        <f t="shared" si="79"/>
        <v>2:3</v>
      </c>
      <c r="AD171" s="115" t="str">
        <f t="shared" si="79"/>
        <v>2:3</v>
      </c>
      <c r="AS171" s="115" t="str">
        <f t="shared" ref="AS171:AY172" si="80">X171</f>
        <v>2:3</v>
      </c>
      <c r="AT171" s="115" t="str">
        <f t="shared" si="80"/>
        <v>2:3</v>
      </c>
      <c r="AU171" s="115" t="str">
        <f t="shared" si="80"/>
        <v>2:3</v>
      </c>
      <c r="AV171" s="115" t="str">
        <f t="shared" si="80"/>
        <v>2:3</v>
      </c>
      <c r="AW171" s="115" t="str">
        <f t="shared" si="80"/>
        <v>2:3</v>
      </c>
      <c r="AX171" s="115" t="str">
        <f t="shared" si="80"/>
        <v>2:3</v>
      </c>
      <c r="AY171" s="115" t="str">
        <f t="shared" si="80"/>
        <v>2:3</v>
      </c>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v>3</v>
      </c>
      <c r="B172" t="s">
        <v>2805</v>
      </c>
      <c r="C172">
        <v>3</v>
      </c>
      <c r="D172">
        <v>2</v>
      </c>
      <c r="E172" s="11" t="b">
        <v>1</v>
      </c>
      <c r="F172" s="154" t="s">
        <v>30</v>
      </c>
      <c r="G172" s="154" t="s">
        <v>30</v>
      </c>
      <c r="H172" s="153" t="s">
        <v>30</v>
      </c>
      <c r="I172" s="153" t="s">
        <v>30</v>
      </c>
      <c r="J172" s="153" t="s">
        <v>30</v>
      </c>
      <c r="K172" s="153" t="s">
        <v>30</v>
      </c>
      <c r="L172" s="119">
        <f t="shared" si="78"/>
        <v>500</v>
      </c>
      <c r="M172" s="209" t="s">
        <v>30</v>
      </c>
      <c r="N172" s="722" t="s">
        <v>30</v>
      </c>
      <c r="O172" s="11">
        <v>2</v>
      </c>
      <c r="P172" s="11">
        <v>0</v>
      </c>
      <c r="U172" t="s">
        <v>2167</v>
      </c>
      <c r="W172" s="25" t="s">
        <v>823</v>
      </c>
      <c r="X172" s="117" t="str">
        <f>X170&amp;":"&amp;X170+1</f>
        <v>1:2</v>
      </c>
      <c r="Y172" s="114" t="str">
        <f t="shared" ref="Y172:AD172" si="81">Y170&amp;":"&amp;Y170+1</f>
        <v>4:5</v>
      </c>
      <c r="Z172" s="114" t="str">
        <f t="shared" si="81"/>
        <v>7:8</v>
      </c>
      <c r="AA172" s="114" t="str">
        <f t="shared" si="81"/>
        <v>10:11</v>
      </c>
      <c r="AB172" s="114" t="str">
        <f t="shared" si="81"/>
        <v>13:14</v>
      </c>
      <c r="AC172" s="114" t="str">
        <f t="shared" si="81"/>
        <v>16:17</v>
      </c>
      <c r="AD172" s="114" t="str">
        <f t="shared" si="81"/>
        <v>19:20</v>
      </c>
      <c r="AS172" s="115" t="str">
        <f t="shared" si="80"/>
        <v>1:2</v>
      </c>
      <c r="AT172" s="115" t="str">
        <f t="shared" si="80"/>
        <v>4:5</v>
      </c>
      <c r="AU172" s="115" t="str">
        <f t="shared" si="80"/>
        <v>7:8</v>
      </c>
      <c r="AV172" s="115" t="str">
        <f t="shared" si="80"/>
        <v>10:11</v>
      </c>
      <c r="AW172" s="115" t="str">
        <f t="shared" si="80"/>
        <v>13:14</v>
      </c>
      <c r="AX172" s="115" t="str">
        <f t="shared" si="80"/>
        <v>16:17</v>
      </c>
      <c r="AY172" s="115" t="str">
        <f t="shared" si="80"/>
        <v>19:20</v>
      </c>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v>4</v>
      </c>
      <c r="B173" t="s">
        <v>808</v>
      </c>
      <c r="C173">
        <v>4</v>
      </c>
      <c r="D173">
        <v>3</v>
      </c>
      <c r="E173" s="11" t="b">
        <v>0</v>
      </c>
      <c r="F173" s="154" t="s">
        <v>30</v>
      </c>
      <c r="G173" s="154" t="s">
        <v>30</v>
      </c>
      <c r="H173" s="153" t="s">
        <v>30</v>
      </c>
      <c r="I173" s="153" t="s">
        <v>30</v>
      </c>
      <c r="J173" s="153" t="s">
        <v>30</v>
      </c>
      <c r="K173" s="153" t="s">
        <v>30</v>
      </c>
      <c r="L173" s="119" t="str">
        <f t="shared" si="78"/>
        <v>-</v>
      </c>
      <c r="M173" s="209" t="s">
        <v>30</v>
      </c>
      <c r="N173" s="722" t="s">
        <v>30</v>
      </c>
      <c r="O173" s="11">
        <v>0</v>
      </c>
      <c r="P173" s="11">
        <v>0</v>
      </c>
      <c r="U173" t="s">
        <v>2168</v>
      </c>
      <c r="W173" s="25" t="s">
        <v>841</v>
      </c>
      <c r="X173" s="118" t="s">
        <v>6</v>
      </c>
      <c r="Y173" s="115" t="str">
        <f t="shared" ref="Y173:AD174" si="82">X173</f>
        <v>0:1</v>
      </c>
      <c r="Z173" s="115" t="str">
        <f t="shared" si="82"/>
        <v>0:1</v>
      </c>
      <c r="AA173" s="115" t="str">
        <f t="shared" si="82"/>
        <v>0:1</v>
      </c>
      <c r="AB173" s="115" t="str">
        <f t="shared" si="82"/>
        <v>0:1</v>
      </c>
      <c r="AC173" s="115" t="str">
        <f t="shared" si="82"/>
        <v>0:1</v>
      </c>
      <c r="AD173" s="115" t="str">
        <f t="shared" si="82"/>
        <v>0:1</v>
      </c>
      <c r="AS173" s="118" t="s">
        <v>159</v>
      </c>
      <c r="AT173" s="115" t="str">
        <f t="shared" ref="AT173:AY173" si="83">AS173</f>
        <v>3:4</v>
      </c>
      <c r="AU173" s="115" t="str">
        <f t="shared" si="83"/>
        <v>3:4</v>
      </c>
      <c r="AV173" s="115" t="str">
        <f t="shared" si="83"/>
        <v>3:4</v>
      </c>
      <c r="AW173" s="115" t="str">
        <f t="shared" si="83"/>
        <v>3:4</v>
      </c>
      <c r="AX173" s="115" t="str">
        <f t="shared" si="83"/>
        <v>3:4</v>
      </c>
      <c r="AY173" s="115" t="str">
        <f t="shared" si="83"/>
        <v>3:4</v>
      </c>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v>5</v>
      </c>
      <c r="B174" t="s">
        <v>2313</v>
      </c>
      <c r="C174">
        <v>5</v>
      </c>
      <c r="D174">
        <v>4</v>
      </c>
      <c r="E174" s="47" t="b">
        <v>0</v>
      </c>
      <c r="F174" s="732" t="s">
        <v>30</v>
      </c>
      <c r="G174" s="732" t="s">
        <v>30</v>
      </c>
      <c r="H174" s="733" t="s">
        <v>30</v>
      </c>
      <c r="I174" s="733" t="s">
        <v>30</v>
      </c>
      <c r="J174" s="733" t="s">
        <v>30</v>
      </c>
      <c r="K174" s="733" t="s">
        <v>30</v>
      </c>
      <c r="L174" s="119" t="str">
        <f t="shared" si="78"/>
        <v>-</v>
      </c>
      <c r="M174" s="621" t="s">
        <v>30</v>
      </c>
      <c r="N174" s="722" t="s">
        <v>30</v>
      </c>
      <c r="O174" s="47">
        <v>0</v>
      </c>
      <c r="P174" s="47">
        <v>0</v>
      </c>
      <c r="U174" t="s">
        <v>2315</v>
      </c>
      <c r="W174" s="25" t="s">
        <v>840</v>
      </c>
      <c r="X174" s="117" t="s">
        <v>8</v>
      </c>
      <c r="Y174" s="115" t="str">
        <f t="shared" si="82"/>
        <v>2:3</v>
      </c>
      <c r="Z174" s="115" t="str">
        <f t="shared" si="82"/>
        <v>2:3</v>
      </c>
      <c r="AA174" s="115" t="str">
        <f t="shared" si="82"/>
        <v>2:3</v>
      </c>
      <c r="AB174" s="115" t="str">
        <f t="shared" si="82"/>
        <v>2:3</v>
      </c>
      <c r="AC174" s="115" t="str">
        <f t="shared" si="82"/>
        <v>2:3</v>
      </c>
      <c r="AD174" s="115" t="str">
        <f t="shared" si="82"/>
        <v>2:3</v>
      </c>
      <c r="AS174" s="115" t="str">
        <f t="shared" ref="AS174:AY174" si="84">X174</f>
        <v>2:3</v>
      </c>
      <c r="AT174" s="115" t="str">
        <f t="shared" si="84"/>
        <v>2:3</v>
      </c>
      <c r="AU174" s="115" t="str">
        <f t="shared" si="84"/>
        <v>2:3</v>
      </c>
      <c r="AV174" s="115" t="str">
        <f t="shared" si="84"/>
        <v>2:3</v>
      </c>
      <c r="AW174" s="115" t="str">
        <f t="shared" si="84"/>
        <v>2:3</v>
      </c>
      <c r="AX174" s="115" t="str">
        <f t="shared" si="84"/>
        <v>2:3</v>
      </c>
      <c r="AY174" s="115" t="str">
        <f t="shared" si="84"/>
        <v>2:3</v>
      </c>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s="89">
        <f>A174+1</f>
        <v>6</v>
      </c>
      <c r="B175" s="89" t="s">
        <v>2802</v>
      </c>
      <c r="C175" s="89">
        <v>1</v>
      </c>
      <c r="D175" s="89">
        <v>1</v>
      </c>
      <c r="E175" s="21" t="b">
        <v>0</v>
      </c>
      <c r="F175" s="734" t="s">
        <v>30</v>
      </c>
      <c r="G175" s="734" t="s">
        <v>30</v>
      </c>
      <c r="H175" s="735" t="s">
        <v>30</v>
      </c>
      <c r="I175" s="735" t="s">
        <v>30</v>
      </c>
      <c r="J175" s="735" t="s">
        <v>30</v>
      </c>
      <c r="K175" s="735" t="s">
        <v>30</v>
      </c>
      <c r="L175" s="119">
        <f t="shared" si="78"/>
        <v>0</v>
      </c>
      <c r="M175" s="622" t="s">
        <v>30</v>
      </c>
      <c r="N175" s="722" t="s">
        <v>30</v>
      </c>
      <c r="O175" s="21">
        <v>1</v>
      </c>
      <c r="P175" s="21">
        <v>5</v>
      </c>
      <c r="Q175" s="89"/>
      <c r="R175" s="89"/>
      <c r="S175" s="89"/>
      <c r="T175" s="89"/>
      <c r="U175" s="89" t="s">
        <v>2731</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ref="A176:A186" si="85">A175+1</f>
        <v>7</v>
      </c>
      <c r="B176" t="s">
        <v>2803</v>
      </c>
      <c r="C176">
        <v>1</v>
      </c>
      <c r="D176">
        <v>1</v>
      </c>
      <c r="E176" s="11" t="b">
        <v>0</v>
      </c>
      <c r="F176" s="154" t="s">
        <v>30</v>
      </c>
      <c r="G176" s="154" t="s">
        <v>30</v>
      </c>
      <c r="H176" s="153" t="s">
        <v>30</v>
      </c>
      <c r="I176" s="153" t="s">
        <v>30</v>
      </c>
      <c r="J176" s="153" t="s">
        <v>30</v>
      </c>
      <c r="K176" s="153" t="s">
        <v>30</v>
      </c>
      <c r="L176" s="119">
        <f t="shared" si="78"/>
        <v>0</v>
      </c>
      <c r="M176" s="209" t="s">
        <v>30</v>
      </c>
      <c r="N176" s="722" t="s">
        <v>30</v>
      </c>
      <c r="O176" s="11">
        <v>1</v>
      </c>
      <c r="P176" s="11">
        <v>6</v>
      </c>
      <c r="U176" t="s">
        <v>2731</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8</v>
      </c>
      <c r="B177" t="s">
        <v>2803</v>
      </c>
      <c r="C177">
        <v>1</v>
      </c>
      <c r="D177">
        <v>1</v>
      </c>
      <c r="E177" s="11" t="b">
        <v>0</v>
      </c>
      <c r="F177" s="154" t="s">
        <v>30</v>
      </c>
      <c r="G177" s="154" t="s">
        <v>30</v>
      </c>
      <c r="H177" s="153" t="s">
        <v>30</v>
      </c>
      <c r="I177" s="153" t="s">
        <v>30</v>
      </c>
      <c r="J177" s="153" t="s">
        <v>30</v>
      </c>
      <c r="K177" s="153" t="s">
        <v>30</v>
      </c>
      <c r="L177" s="119">
        <f t="shared" si="78"/>
        <v>500</v>
      </c>
      <c r="M177" s="209" t="s">
        <v>30</v>
      </c>
      <c r="N177" s="722" t="s">
        <v>30</v>
      </c>
      <c r="O177" s="11">
        <v>2</v>
      </c>
      <c r="P177" s="11">
        <v>5</v>
      </c>
      <c r="U177" t="s">
        <v>2731</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9</v>
      </c>
      <c r="B178" t="s">
        <v>2803</v>
      </c>
      <c r="C178">
        <v>1</v>
      </c>
      <c r="D178">
        <v>1</v>
      </c>
      <c r="E178" s="11" t="b">
        <v>0</v>
      </c>
      <c r="F178" s="154" t="s">
        <v>30</v>
      </c>
      <c r="G178" s="154" t="s">
        <v>30</v>
      </c>
      <c r="H178" s="153" t="s">
        <v>30</v>
      </c>
      <c r="I178" s="153" t="s">
        <v>30</v>
      </c>
      <c r="J178" s="153" t="s">
        <v>30</v>
      </c>
      <c r="K178" s="153" t="s">
        <v>30</v>
      </c>
      <c r="L178" s="119">
        <f t="shared" si="78"/>
        <v>500</v>
      </c>
      <c r="M178" s="209" t="s">
        <v>30</v>
      </c>
      <c r="N178" s="722" t="s">
        <v>30</v>
      </c>
      <c r="O178" s="11">
        <v>2</v>
      </c>
      <c r="P178" s="11">
        <v>6</v>
      </c>
      <c r="U178" t="s">
        <v>2731</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10</v>
      </c>
      <c r="B179" t="s">
        <v>2804</v>
      </c>
      <c r="C179">
        <v>2</v>
      </c>
      <c r="D179">
        <v>2</v>
      </c>
      <c r="E179" s="11" t="b">
        <v>0</v>
      </c>
      <c r="F179" s="154" t="s">
        <v>30</v>
      </c>
      <c r="G179" s="154" t="s">
        <v>30</v>
      </c>
      <c r="H179" s="153" t="s">
        <v>30</v>
      </c>
      <c r="I179" s="153" t="s">
        <v>30</v>
      </c>
      <c r="J179" s="153" t="s">
        <v>30</v>
      </c>
      <c r="K179" s="153" t="s">
        <v>30</v>
      </c>
      <c r="L179" s="119">
        <f t="shared" si="78"/>
        <v>0</v>
      </c>
      <c r="M179" s="209" t="s">
        <v>30</v>
      </c>
      <c r="N179" s="722" t="s">
        <v>30</v>
      </c>
      <c r="O179" s="11">
        <v>1</v>
      </c>
      <c r="P179" s="11">
        <v>5</v>
      </c>
      <c r="U179" t="s">
        <v>2732</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11</v>
      </c>
      <c r="B180" t="s">
        <v>2804</v>
      </c>
      <c r="C180">
        <v>2</v>
      </c>
      <c r="D180">
        <v>2</v>
      </c>
      <c r="E180" s="11" t="b">
        <v>0</v>
      </c>
      <c r="F180" s="154" t="s">
        <v>30</v>
      </c>
      <c r="G180" s="154" t="s">
        <v>30</v>
      </c>
      <c r="H180" s="153" t="s">
        <v>30</v>
      </c>
      <c r="I180" s="153" t="s">
        <v>30</v>
      </c>
      <c r="J180" s="153" t="s">
        <v>30</v>
      </c>
      <c r="K180" s="153" t="s">
        <v>30</v>
      </c>
      <c r="L180" s="119">
        <f t="shared" si="78"/>
        <v>0</v>
      </c>
      <c r="M180" s="209" t="s">
        <v>30</v>
      </c>
      <c r="N180" s="722" t="s">
        <v>30</v>
      </c>
      <c r="O180" s="11">
        <v>1</v>
      </c>
      <c r="P180" s="11">
        <v>6</v>
      </c>
      <c r="U180" t="s">
        <v>2732</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outlineLevel="1">
      <c r="A181">
        <f t="shared" si="85"/>
        <v>12</v>
      </c>
      <c r="B181" t="s">
        <v>2804</v>
      </c>
      <c r="C181">
        <v>2</v>
      </c>
      <c r="D181">
        <v>2</v>
      </c>
      <c r="E181" s="11" t="b">
        <v>0</v>
      </c>
      <c r="F181" s="154" t="s">
        <v>30</v>
      </c>
      <c r="G181" s="154" t="s">
        <v>30</v>
      </c>
      <c r="H181" s="153" t="s">
        <v>30</v>
      </c>
      <c r="I181" s="153" t="s">
        <v>30</v>
      </c>
      <c r="J181" s="153" t="s">
        <v>30</v>
      </c>
      <c r="K181" s="153" t="s">
        <v>30</v>
      </c>
      <c r="L181" s="119">
        <f t="shared" si="78"/>
        <v>500</v>
      </c>
      <c r="M181" s="209" t="s">
        <v>30</v>
      </c>
      <c r="N181" s="722" t="s">
        <v>30</v>
      </c>
      <c r="O181" s="11">
        <v>2</v>
      </c>
      <c r="P181" s="11">
        <v>5</v>
      </c>
      <c r="U181" t="s">
        <v>2732</v>
      </c>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2" spans="1:192" outlineLevel="1">
      <c r="A182">
        <f t="shared" si="85"/>
        <v>13</v>
      </c>
      <c r="B182" t="s">
        <v>2804</v>
      </c>
      <c r="C182">
        <v>2</v>
      </c>
      <c r="D182">
        <v>2</v>
      </c>
      <c r="E182" s="11" t="b">
        <v>0</v>
      </c>
      <c r="F182" s="154" t="s">
        <v>30</v>
      </c>
      <c r="G182" s="154" t="s">
        <v>30</v>
      </c>
      <c r="H182" s="153" t="s">
        <v>30</v>
      </c>
      <c r="I182" s="153" t="s">
        <v>30</v>
      </c>
      <c r="J182" s="153" t="s">
        <v>30</v>
      </c>
      <c r="K182" s="153" t="s">
        <v>30</v>
      </c>
      <c r="L182" s="119">
        <f t="shared" si="78"/>
        <v>500</v>
      </c>
      <c r="M182" s="209" t="s">
        <v>30</v>
      </c>
      <c r="N182" s="722" t="s">
        <v>30</v>
      </c>
      <c r="O182" s="11">
        <v>2</v>
      </c>
      <c r="P182" s="11">
        <v>6</v>
      </c>
      <c r="U182" t="s">
        <v>2732</v>
      </c>
      <c r="W182" s="25"/>
      <c r="X182" s="117"/>
      <c r="Y182" s="115"/>
      <c r="Z182" s="115"/>
      <c r="AA182" s="115"/>
      <c r="AB182" s="115"/>
      <c r="AC182" s="115"/>
      <c r="AD182" s="115"/>
      <c r="AS182" s="115"/>
      <c r="AT182" s="115"/>
      <c r="AU182" s="115"/>
      <c r="AV182" s="115"/>
      <c r="AW182" s="115"/>
      <c r="AX182" s="115"/>
      <c r="AY182" s="115"/>
      <c r="BO182" s="90"/>
      <c r="BU182" s="139"/>
      <c r="CB182" s="139"/>
      <c r="CI182" s="91"/>
      <c r="CJ182" s="90"/>
      <c r="CP182" s="139"/>
      <c r="CW182" s="139"/>
      <c r="DD182" s="91"/>
      <c r="DE182" s="90"/>
      <c r="DK182" s="139"/>
      <c r="DR182" s="139"/>
      <c r="DY182" s="91"/>
      <c r="DZ182" s="90"/>
      <c r="EF182" s="139"/>
      <c r="EM182" s="139"/>
      <c r="ET182" s="91"/>
      <c r="EU182" s="90"/>
      <c r="FA182" s="139"/>
      <c r="FH182" s="139"/>
      <c r="FO182" s="91"/>
      <c r="FP182" s="90"/>
      <c r="FV182" s="139"/>
      <c r="GC182" s="139"/>
      <c r="GJ182" s="91"/>
    </row>
    <row r="183" spans="1:192" outlineLevel="1">
      <c r="A183">
        <f t="shared" si="85"/>
        <v>14</v>
      </c>
      <c r="B183" t="s">
        <v>808</v>
      </c>
      <c r="C183">
        <v>4</v>
      </c>
      <c r="D183">
        <v>3</v>
      </c>
      <c r="E183" s="11" t="b">
        <v>0</v>
      </c>
      <c r="F183" s="154" t="s">
        <v>30</v>
      </c>
      <c r="G183" s="154" t="s">
        <v>30</v>
      </c>
      <c r="H183" s="153" t="s">
        <v>30</v>
      </c>
      <c r="I183" s="153" t="s">
        <v>30</v>
      </c>
      <c r="J183" s="153" t="s">
        <v>30</v>
      </c>
      <c r="K183" s="153" t="s">
        <v>30</v>
      </c>
      <c r="L183" s="119">
        <f t="shared" si="78"/>
        <v>0</v>
      </c>
      <c r="M183" s="209" t="s">
        <v>30</v>
      </c>
      <c r="N183" s="722" t="s">
        <v>30</v>
      </c>
      <c r="O183" s="11">
        <v>1</v>
      </c>
      <c r="P183" s="11">
        <v>5</v>
      </c>
      <c r="U183" t="s">
        <v>2168</v>
      </c>
      <c r="W183" s="25"/>
      <c r="X183" s="117"/>
      <c r="Y183" s="115"/>
      <c r="Z183" s="115"/>
      <c r="AA183" s="115"/>
      <c r="AB183" s="115"/>
      <c r="AC183" s="115"/>
      <c r="AD183" s="115"/>
      <c r="AS183" s="115"/>
      <c r="AT183" s="115"/>
      <c r="AU183" s="115"/>
      <c r="AV183" s="115"/>
      <c r="AW183" s="115"/>
      <c r="AX183" s="115"/>
      <c r="AY183" s="115"/>
      <c r="BO183" s="90"/>
      <c r="BU183" s="139"/>
      <c r="CB183" s="139"/>
      <c r="CI183" s="91"/>
      <c r="CJ183" s="90"/>
      <c r="CP183" s="139"/>
      <c r="CW183" s="139"/>
      <c r="DD183" s="91"/>
      <c r="DE183" s="90"/>
      <c r="DK183" s="139"/>
      <c r="DR183" s="139"/>
      <c r="DY183" s="91"/>
      <c r="DZ183" s="90"/>
      <c r="EF183" s="139"/>
      <c r="EM183" s="139"/>
      <c r="ET183" s="91"/>
      <c r="EU183" s="90"/>
      <c r="FA183" s="139"/>
      <c r="FH183" s="139"/>
      <c r="FO183" s="91"/>
      <c r="FP183" s="90"/>
      <c r="FV183" s="139"/>
      <c r="GC183" s="139"/>
      <c r="GJ183" s="91"/>
    </row>
    <row r="184" spans="1:192" outlineLevel="1">
      <c r="A184">
        <f t="shared" si="85"/>
        <v>15</v>
      </c>
      <c r="B184" t="s">
        <v>808</v>
      </c>
      <c r="C184">
        <v>4</v>
      </c>
      <c r="D184">
        <v>3</v>
      </c>
      <c r="E184" s="11" t="b">
        <v>0</v>
      </c>
      <c r="F184" s="154" t="s">
        <v>30</v>
      </c>
      <c r="G184" s="154" t="s">
        <v>30</v>
      </c>
      <c r="H184" s="153" t="s">
        <v>30</v>
      </c>
      <c r="I184" s="153" t="s">
        <v>30</v>
      </c>
      <c r="J184" s="153" t="s">
        <v>30</v>
      </c>
      <c r="K184" s="153" t="s">
        <v>30</v>
      </c>
      <c r="L184" s="119">
        <f t="shared" si="78"/>
        <v>0</v>
      </c>
      <c r="M184" s="209" t="s">
        <v>30</v>
      </c>
      <c r="N184" s="722" t="s">
        <v>30</v>
      </c>
      <c r="O184" s="11">
        <v>1</v>
      </c>
      <c r="P184" s="11">
        <v>6</v>
      </c>
      <c r="U184" t="s">
        <v>2168</v>
      </c>
      <c r="W184" s="25"/>
      <c r="X184" s="117"/>
      <c r="Y184" s="115"/>
      <c r="Z184" s="115"/>
      <c r="AA184" s="115"/>
      <c r="AB184" s="115"/>
      <c r="AC184" s="115"/>
      <c r="AD184" s="115"/>
      <c r="AS184" s="115"/>
      <c r="AT184" s="115"/>
      <c r="AU184" s="115"/>
      <c r="AV184" s="115"/>
      <c r="AW184" s="115"/>
      <c r="AX184" s="115"/>
      <c r="AY184" s="115"/>
      <c r="BO184" s="90"/>
      <c r="BU184" s="139"/>
      <c r="CB184" s="139"/>
      <c r="CI184" s="91"/>
      <c r="CJ184" s="90"/>
      <c r="CP184" s="139"/>
      <c r="CW184" s="139"/>
      <c r="DD184" s="91"/>
      <c r="DE184" s="90"/>
      <c r="DK184" s="139"/>
      <c r="DR184" s="139"/>
      <c r="DY184" s="91"/>
      <c r="DZ184" s="90"/>
      <c r="EF184" s="139"/>
      <c r="EM184" s="139"/>
      <c r="ET184" s="91"/>
      <c r="EU184" s="90"/>
      <c r="FA184" s="139"/>
      <c r="FH184" s="139"/>
      <c r="FO184" s="91"/>
      <c r="FP184" s="90"/>
      <c r="FV184" s="139"/>
      <c r="GC184" s="139"/>
      <c r="GJ184" s="91"/>
    </row>
    <row r="185" spans="1:192" outlineLevel="1">
      <c r="A185">
        <f t="shared" si="85"/>
        <v>16</v>
      </c>
      <c r="B185" t="s">
        <v>808</v>
      </c>
      <c r="C185">
        <v>4</v>
      </c>
      <c r="D185">
        <v>3</v>
      </c>
      <c r="E185" s="11" t="b">
        <v>0</v>
      </c>
      <c r="F185" s="154" t="s">
        <v>30</v>
      </c>
      <c r="G185" s="154" t="s">
        <v>30</v>
      </c>
      <c r="H185" s="153" t="s">
        <v>30</v>
      </c>
      <c r="I185" s="153" t="s">
        <v>30</v>
      </c>
      <c r="J185" s="153" t="s">
        <v>30</v>
      </c>
      <c r="K185" s="153" t="s">
        <v>30</v>
      </c>
      <c r="L185" s="119">
        <f t="shared" si="78"/>
        <v>0</v>
      </c>
      <c r="M185" s="209" t="s">
        <v>30</v>
      </c>
      <c r="N185" s="722" t="s">
        <v>30</v>
      </c>
      <c r="O185" s="11">
        <v>1</v>
      </c>
      <c r="P185" s="11">
        <v>5</v>
      </c>
      <c r="U185" t="s">
        <v>2168</v>
      </c>
      <c r="W185" s="25"/>
      <c r="X185" s="117"/>
      <c r="Y185" s="115"/>
      <c r="Z185" s="115"/>
      <c r="AA185" s="115"/>
      <c r="AB185" s="115"/>
      <c r="AC185" s="115"/>
      <c r="AD185" s="115"/>
      <c r="AS185" s="115"/>
      <c r="AT185" s="115"/>
      <c r="AU185" s="115"/>
      <c r="AV185" s="115"/>
      <c r="AW185" s="115"/>
      <c r="AX185" s="115"/>
      <c r="AY185" s="115"/>
      <c r="BO185" s="90"/>
      <c r="BU185" s="139"/>
      <c r="CB185" s="139"/>
      <c r="CI185" s="91"/>
      <c r="CJ185" s="90"/>
      <c r="CP185" s="139"/>
      <c r="CW185" s="139"/>
      <c r="DD185" s="91"/>
      <c r="DE185" s="90"/>
      <c r="DK185" s="139"/>
      <c r="DR185" s="139"/>
      <c r="DY185" s="91"/>
      <c r="DZ185" s="90"/>
      <c r="EF185" s="139"/>
      <c r="EM185" s="139"/>
      <c r="ET185" s="91"/>
      <c r="EU185" s="90"/>
      <c r="FA185" s="139"/>
      <c r="FH185" s="139"/>
      <c r="FO185" s="91"/>
      <c r="FP185" s="90"/>
      <c r="FV185" s="139"/>
      <c r="GC185" s="139"/>
      <c r="GJ185" s="91"/>
    </row>
    <row r="186" spans="1:192" outlineLevel="1">
      <c r="A186">
        <f t="shared" si="85"/>
        <v>17</v>
      </c>
      <c r="B186" t="s">
        <v>808</v>
      </c>
      <c r="C186">
        <v>4</v>
      </c>
      <c r="D186">
        <v>3</v>
      </c>
      <c r="E186" s="11" t="b">
        <v>0</v>
      </c>
      <c r="F186" s="154" t="s">
        <v>30</v>
      </c>
      <c r="G186" s="154" t="s">
        <v>30</v>
      </c>
      <c r="H186" s="153" t="s">
        <v>30</v>
      </c>
      <c r="I186" s="153" t="s">
        <v>30</v>
      </c>
      <c r="J186" s="153" t="s">
        <v>30</v>
      </c>
      <c r="K186" s="153" t="s">
        <v>30</v>
      </c>
      <c r="L186" s="119">
        <f t="shared" si="78"/>
        <v>0</v>
      </c>
      <c r="M186" s="209" t="s">
        <v>30</v>
      </c>
      <c r="N186" s="722" t="s">
        <v>30</v>
      </c>
      <c r="O186" s="11">
        <v>1</v>
      </c>
      <c r="P186" s="11">
        <v>6</v>
      </c>
      <c r="U186" t="s">
        <v>2168</v>
      </c>
      <c r="W186" s="25"/>
      <c r="X186" s="117"/>
      <c r="Y186" s="115"/>
      <c r="Z186" s="115"/>
      <c r="AA186" s="115"/>
      <c r="AB186" s="115"/>
      <c r="AC186" s="115"/>
      <c r="AD186" s="115"/>
      <c r="AS186" s="115"/>
      <c r="AT186" s="115"/>
      <c r="AU186" s="115"/>
      <c r="AV186" s="115"/>
      <c r="AW186" s="115"/>
      <c r="AX186" s="115"/>
      <c r="AY186" s="115"/>
      <c r="BO186" s="90"/>
      <c r="BU186" s="139"/>
      <c r="CB186" s="139"/>
      <c r="CI186" s="91"/>
      <c r="CJ186" s="90"/>
      <c r="CP186" s="139"/>
      <c r="CW186" s="139"/>
      <c r="DD186" s="91"/>
      <c r="DE186" s="90"/>
      <c r="DK186" s="139"/>
      <c r="DR186" s="139"/>
      <c r="DY186" s="91"/>
      <c r="DZ186" s="90"/>
      <c r="EF186" s="139"/>
      <c r="EM186" s="139"/>
      <c r="ET186" s="91"/>
      <c r="EU186" s="90"/>
      <c r="FA186" s="139"/>
      <c r="FH186" s="139"/>
      <c r="FO186" s="91"/>
      <c r="FP186" s="90"/>
      <c r="FV186" s="139"/>
      <c r="GC186" s="139"/>
      <c r="GJ186" s="91"/>
    </row>
    <row r="188" spans="1:192">
      <c r="A188" s="195" t="s">
        <v>2314</v>
      </c>
    </row>
    <row r="189" spans="1:192" ht="92" outlineLevel="1">
      <c r="C189" s="23" t="s">
        <v>805</v>
      </c>
      <c r="D189" s="23" t="s">
        <v>1137</v>
      </c>
      <c r="E189" s="23" t="s">
        <v>2105</v>
      </c>
      <c r="F189" s="23" t="s">
        <v>2106</v>
      </c>
      <c r="G189" s="23" t="s">
        <v>3003</v>
      </c>
      <c r="H189" s="23" t="s">
        <v>3004</v>
      </c>
    </row>
    <row r="190" spans="1:192" outlineLevel="1">
      <c r="C190" s="291" t="s">
        <v>807</v>
      </c>
      <c r="D190" s="100"/>
      <c r="E190" s="100"/>
      <c r="F190" s="100"/>
    </row>
    <row r="191" spans="1:192" outlineLevel="1">
      <c r="A191">
        <v>1</v>
      </c>
      <c r="B191" t="s">
        <v>2803</v>
      </c>
      <c r="C191" s="11">
        <v>0</v>
      </c>
      <c r="D191" s="11">
        <v>50</v>
      </c>
      <c r="E191" s="11" t="s">
        <v>30</v>
      </c>
      <c r="F191" s="11" t="s">
        <v>30</v>
      </c>
      <c r="G191" s="556">
        <f>27-1.5</f>
        <v>25.5</v>
      </c>
      <c r="H191" s="556">
        <f>20.3-1.5</f>
        <v>18.8</v>
      </c>
    </row>
    <row r="192" spans="1:192" outlineLevel="1">
      <c r="A192">
        <v>2</v>
      </c>
      <c r="B192" t="s">
        <v>2804</v>
      </c>
      <c r="C192" s="11">
        <v>1</v>
      </c>
      <c r="D192" s="11">
        <v>60</v>
      </c>
      <c r="E192" s="11" t="s">
        <v>30</v>
      </c>
      <c r="F192" s="11" t="s">
        <v>30</v>
      </c>
      <c r="G192" s="11" t="s">
        <v>30</v>
      </c>
      <c r="H192" s="11" t="s">
        <v>30</v>
      </c>
    </row>
    <row r="193" spans="1:27" outlineLevel="1">
      <c r="A193">
        <v>3</v>
      </c>
      <c r="B193" t="s">
        <v>808</v>
      </c>
      <c r="C193" s="11">
        <v>7</v>
      </c>
      <c r="D193" s="11">
        <v>70</v>
      </c>
      <c r="E193" s="11" t="s">
        <v>30</v>
      </c>
      <c r="F193" s="11" t="s">
        <v>30</v>
      </c>
      <c r="G193" s="11" t="s">
        <v>30</v>
      </c>
      <c r="H193" s="11" t="s">
        <v>30</v>
      </c>
    </row>
    <row r="194" spans="1:27" outlineLevel="1">
      <c r="A194">
        <v>4</v>
      </c>
      <c r="B194" t="s">
        <v>2313</v>
      </c>
      <c r="C194" s="11">
        <v>5</v>
      </c>
      <c r="D194" s="11" t="s">
        <v>30</v>
      </c>
      <c r="E194" s="11" t="s">
        <v>30</v>
      </c>
      <c r="F194" s="11" t="s">
        <v>30</v>
      </c>
      <c r="G194" s="11" t="s">
        <v>30</v>
      </c>
      <c r="H194" s="11" t="s">
        <v>30</v>
      </c>
    </row>
    <row r="195" spans="1:27" outlineLevel="1">
      <c r="A195">
        <v>5</v>
      </c>
      <c r="B195" t="s">
        <v>2382</v>
      </c>
      <c r="C195" s="11">
        <v>2</v>
      </c>
      <c r="D195" s="11" t="s">
        <v>30</v>
      </c>
      <c r="E195" s="11" t="s">
        <v>30</v>
      </c>
      <c r="F195" s="11" t="s">
        <v>30</v>
      </c>
      <c r="G195" s="11" t="s">
        <v>30</v>
      </c>
      <c r="H195" s="11" t="s">
        <v>30</v>
      </c>
    </row>
    <row r="196" spans="1:27" outlineLevel="1">
      <c r="A196">
        <v>6</v>
      </c>
      <c r="B196" t="s">
        <v>2383</v>
      </c>
      <c r="C196" s="11">
        <v>3</v>
      </c>
      <c r="D196" s="11" t="s">
        <v>30</v>
      </c>
      <c r="E196" s="11" t="s">
        <v>30</v>
      </c>
      <c r="F196" s="11" t="s">
        <v>30</v>
      </c>
      <c r="G196" s="11" t="s">
        <v>30</v>
      </c>
      <c r="H196" s="11" t="s">
        <v>30</v>
      </c>
    </row>
    <row r="197" spans="1:27" outlineLevel="1">
      <c r="A197">
        <v>7</v>
      </c>
      <c r="B197" t="s">
        <v>2385</v>
      </c>
      <c r="C197" s="11">
        <v>4</v>
      </c>
      <c r="D197" s="11" t="s">
        <v>30</v>
      </c>
      <c r="E197" s="11" t="s">
        <v>30</v>
      </c>
      <c r="F197" s="11" t="s">
        <v>30</v>
      </c>
      <c r="G197" s="11" t="s">
        <v>30</v>
      </c>
      <c r="H197" s="11" t="s">
        <v>30</v>
      </c>
    </row>
    <row r="198" spans="1:27" outlineLevel="1">
      <c r="A198">
        <v>8</v>
      </c>
      <c r="B198" t="s">
        <v>2386</v>
      </c>
      <c r="C198" s="11">
        <v>5</v>
      </c>
      <c r="D198" s="11" t="s">
        <v>30</v>
      </c>
      <c r="E198" s="11" t="s">
        <v>30</v>
      </c>
      <c r="F198" s="11" t="s">
        <v>30</v>
      </c>
      <c r="G198" s="11" t="s">
        <v>30</v>
      </c>
      <c r="H198" s="11" t="s">
        <v>30</v>
      </c>
    </row>
    <row r="199" spans="1:27" outlineLevel="1">
      <c r="A199">
        <v>9</v>
      </c>
      <c r="B199" t="s">
        <v>2387</v>
      </c>
      <c r="C199" s="11">
        <v>6</v>
      </c>
      <c r="D199" s="11" t="s">
        <v>30</v>
      </c>
      <c r="E199" s="11" t="s">
        <v>30</v>
      </c>
      <c r="F199" s="11" t="s">
        <v>30</v>
      </c>
      <c r="G199" s="11" t="s">
        <v>30</v>
      </c>
      <c r="H199" s="11" t="s">
        <v>30</v>
      </c>
    </row>
    <row r="200" spans="1:27" outlineLevel="1">
      <c r="A200">
        <v>10</v>
      </c>
      <c r="B200" t="s">
        <v>2388</v>
      </c>
      <c r="C200" s="11" t="s">
        <v>30</v>
      </c>
      <c r="D200" s="11" t="s">
        <v>30</v>
      </c>
      <c r="E200" s="11" t="s">
        <v>30</v>
      </c>
      <c r="F200" s="11" t="s">
        <v>30</v>
      </c>
      <c r="G200" s="11" t="s">
        <v>30</v>
      </c>
      <c r="H200" s="11" t="s">
        <v>30</v>
      </c>
    </row>
    <row r="202" spans="1:27">
      <c r="A202" s="14" t="s">
        <v>2698</v>
      </c>
    </row>
    <row r="203" spans="1:27" ht="16" outlineLevel="1">
      <c r="H203" s="122" t="s">
        <v>880</v>
      </c>
      <c r="I203" s="122"/>
      <c r="J203" s="122"/>
      <c r="K203" s="122"/>
      <c r="L203" s="122" t="s">
        <v>1651</v>
      </c>
      <c r="M203" s="122"/>
      <c r="N203" s="122"/>
      <c r="O203" s="122"/>
      <c r="P203" s="122" t="s">
        <v>1652</v>
      </c>
      <c r="Q203" s="122"/>
      <c r="R203" s="122"/>
      <c r="S203" s="122"/>
      <c r="T203" s="122" t="s">
        <v>2084</v>
      </c>
      <c r="U203" s="122"/>
      <c r="V203" s="122"/>
      <c r="W203" s="122"/>
      <c r="X203" s="122" t="s">
        <v>1942</v>
      </c>
      <c r="Y203" s="122"/>
      <c r="Z203" s="122"/>
      <c r="AA203" s="122"/>
    </row>
    <row r="204" spans="1:27" ht="103.5" customHeight="1" outlineLevel="1">
      <c r="C204" s="23" t="s">
        <v>2705</v>
      </c>
      <c r="D204" s="23" t="s">
        <v>2706</v>
      </c>
      <c r="E204" s="23" t="s">
        <v>2706</v>
      </c>
      <c r="F204" s="23" t="s">
        <v>2706</v>
      </c>
      <c r="G204" s="23" t="s">
        <v>2706</v>
      </c>
      <c r="H204" s="24" t="s">
        <v>2707</v>
      </c>
      <c r="I204" s="24" t="s">
        <v>2708</v>
      </c>
      <c r="J204" s="24" t="s">
        <v>2709</v>
      </c>
      <c r="K204" s="24" t="s">
        <v>808</v>
      </c>
      <c r="L204" s="24" t="s">
        <v>2707</v>
      </c>
      <c r="M204" s="24" t="s">
        <v>2708</v>
      </c>
      <c r="N204" s="24" t="s">
        <v>2709</v>
      </c>
      <c r="O204" s="24" t="s">
        <v>808</v>
      </c>
      <c r="P204" s="24" t="s">
        <v>2707</v>
      </c>
      <c r="Q204" s="24" t="s">
        <v>2708</v>
      </c>
      <c r="R204" s="24" t="s">
        <v>2709</v>
      </c>
      <c r="S204" s="24" t="s">
        <v>808</v>
      </c>
      <c r="T204" s="24" t="s">
        <v>2707</v>
      </c>
      <c r="U204" s="24" t="s">
        <v>2708</v>
      </c>
      <c r="V204" s="24" t="s">
        <v>2709</v>
      </c>
      <c r="W204" s="24" t="s">
        <v>808</v>
      </c>
      <c r="X204" s="24" t="s">
        <v>2707</v>
      </c>
      <c r="Y204" s="24" t="s">
        <v>2708</v>
      </c>
      <c r="Z204" s="24" t="s">
        <v>2709</v>
      </c>
      <c r="AA204" s="24" t="s">
        <v>808</v>
      </c>
    </row>
    <row r="205" spans="1:27" outlineLevel="1">
      <c r="B205" s="25" t="s">
        <v>1552</v>
      </c>
      <c r="C205" t="s">
        <v>885</v>
      </c>
      <c r="D205" s="637">
        <v>0</v>
      </c>
      <c r="E205" s="638">
        <v>1</v>
      </c>
      <c r="F205" s="638">
        <v>2</v>
      </c>
      <c r="G205" s="638">
        <v>3</v>
      </c>
    </row>
    <row r="206" spans="1:27" outlineLevel="1">
      <c r="A206">
        <v>0</v>
      </c>
      <c r="B206" t="s">
        <v>2699</v>
      </c>
      <c r="C206" s="639" t="s">
        <v>30</v>
      </c>
      <c r="D206" s="130">
        <f>INDEX($H206:$AA206,1,1+(d.Region-1)*4+D$205)</f>
        <v>0.2</v>
      </c>
      <c r="E206" s="130">
        <f>INDEX($H206:$AA206,1,1+(d.Region-1)*4+E$205)</f>
        <v>0.5</v>
      </c>
      <c r="F206" s="130">
        <f>INDEX($H206:$AA206,1,1+(d.Region-1)*4+F$205)</f>
        <v>0.5</v>
      </c>
      <c r="G206" s="130">
        <f>INDEX($H206:$AA206,1,1+(d.Region-1)*4+G$205)</f>
        <v>0.7</v>
      </c>
      <c r="H206" s="640">
        <v>0.2</v>
      </c>
      <c r="I206" s="640">
        <v>0.5</v>
      </c>
      <c r="J206" s="640">
        <v>0.5</v>
      </c>
      <c r="K206" s="640">
        <v>0.7</v>
      </c>
      <c r="L206" s="640">
        <v>0.2</v>
      </c>
      <c r="M206" s="640">
        <v>0.5</v>
      </c>
      <c r="N206" s="640">
        <v>0.5</v>
      </c>
      <c r="O206" s="640">
        <v>0.7</v>
      </c>
      <c r="P206" s="640">
        <v>0.2</v>
      </c>
      <c r="Q206" s="640">
        <v>0.5</v>
      </c>
      <c r="R206" s="640">
        <v>0.7</v>
      </c>
      <c r="S206" s="640">
        <v>0.8</v>
      </c>
      <c r="T206" s="640">
        <v>0.2</v>
      </c>
      <c r="U206" s="640">
        <v>0.5</v>
      </c>
      <c r="V206" s="640">
        <v>0.5</v>
      </c>
      <c r="W206" s="640">
        <v>0.7</v>
      </c>
      <c r="X206" s="640">
        <v>0.2</v>
      </c>
      <c r="Y206" s="640">
        <v>0.5</v>
      </c>
      <c r="Z206" s="640">
        <v>0.5</v>
      </c>
      <c r="AA206" s="640">
        <v>0.7</v>
      </c>
    </row>
    <row r="207" spans="1:27" outlineLevel="1">
      <c r="A207">
        <v>1</v>
      </c>
      <c r="B207" s="636" t="s">
        <v>2701</v>
      </c>
      <c r="C207" s="639">
        <v>0.3</v>
      </c>
      <c r="D207" s="27">
        <f>$C207</f>
        <v>0.3</v>
      </c>
      <c r="E207" s="27">
        <f t="shared" ref="E207:G212" si="86">$C207</f>
        <v>0.3</v>
      </c>
      <c r="F207" s="27">
        <f t="shared" si="86"/>
        <v>0.3</v>
      </c>
      <c r="G207" s="27">
        <f t="shared" si="86"/>
        <v>0.3</v>
      </c>
    </row>
    <row r="208" spans="1:27" outlineLevel="1">
      <c r="A208">
        <v>2</v>
      </c>
      <c r="B208" t="s">
        <v>2702</v>
      </c>
      <c r="C208" s="639">
        <v>0.5</v>
      </c>
      <c r="D208" s="27">
        <f t="shared" ref="D208:D212" si="87">$C208</f>
        <v>0.5</v>
      </c>
      <c r="E208" s="27">
        <f t="shared" si="86"/>
        <v>0.5</v>
      </c>
      <c r="F208" s="27">
        <f t="shared" si="86"/>
        <v>0.5</v>
      </c>
      <c r="G208" s="27">
        <f t="shared" si="86"/>
        <v>0.5</v>
      </c>
    </row>
    <row r="209" spans="1:11" outlineLevel="1">
      <c r="A209">
        <v>3</v>
      </c>
      <c r="B209" t="s">
        <v>3001</v>
      </c>
      <c r="C209" s="639">
        <v>0.75</v>
      </c>
      <c r="D209" s="27">
        <f t="shared" si="87"/>
        <v>0.75</v>
      </c>
      <c r="E209" s="27">
        <f t="shared" si="86"/>
        <v>0.75</v>
      </c>
      <c r="F209" s="27">
        <f t="shared" si="86"/>
        <v>0.75</v>
      </c>
      <c r="G209" s="27">
        <f t="shared" si="86"/>
        <v>0.75</v>
      </c>
    </row>
    <row r="210" spans="1:11" outlineLevel="1">
      <c r="A210">
        <v>4</v>
      </c>
      <c r="B210" t="s">
        <v>2703</v>
      </c>
      <c r="C210" s="639">
        <v>0.9</v>
      </c>
      <c r="D210" s="27">
        <f t="shared" si="87"/>
        <v>0.9</v>
      </c>
      <c r="E210" s="27">
        <f t="shared" si="86"/>
        <v>0.9</v>
      </c>
      <c r="F210" s="27">
        <f t="shared" si="86"/>
        <v>0.9</v>
      </c>
      <c r="G210" s="27">
        <f t="shared" si="86"/>
        <v>0.9</v>
      </c>
    </row>
    <row r="211" spans="1:11" outlineLevel="1">
      <c r="A211">
        <v>5</v>
      </c>
      <c r="B211" t="s">
        <v>2704</v>
      </c>
      <c r="C211" s="639">
        <v>0.97</v>
      </c>
      <c r="D211" s="27">
        <f t="shared" si="87"/>
        <v>0.97</v>
      </c>
      <c r="E211" s="27">
        <f t="shared" si="86"/>
        <v>0.97</v>
      </c>
      <c r="F211" s="27">
        <f t="shared" si="86"/>
        <v>0.97</v>
      </c>
      <c r="G211" s="27">
        <f t="shared" si="86"/>
        <v>0.97</v>
      </c>
    </row>
    <row r="212" spans="1:11" outlineLevel="1">
      <c r="A212">
        <v>6</v>
      </c>
      <c r="B212" t="s">
        <v>2700</v>
      </c>
      <c r="C212" s="639">
        <v>0</v>
      </c>
      <c r="D212" s="27">
        <f t="shared" si="87"/>
        <v>0</v>
      </c>
      <c r="E212" s="27">
        <f t="shared" si="86"/>
        <v>0</v>
      </c>
      <c r="F212" s="27">
        <f t="shared" si="86"/>
        <v>0</v>
      </c>
      <c r="G212" s="27">
        <f t="shared" si="86"/>
        <v>0</v>
      </c>
    </row>
    <row r="214" spans="1:11">
      <c r="A214" s="484" t="s">
        <v>917</v>
      </c>
    </row>
    <row r="215" spans="1:11" outlineLevel="1">
      <c r="D215" t="s">
        <v>880</v>
      </c>
      <c r="E215" t="s">
        <v>1651</v>
      </c>
      <c r="F215" t="s">
        <v>1652</v>
      </c>
      <c r="G215" t="s">
        <v>2084</v>
      </c>
      <c r="H215" t="s">
        <v>1942</v>
      </c>
      <c r="J215" t="s">
        <v>1028</v>
      </c>
    </row>
    <row r="216" spans="1:11" ht="60.5" outlineLevel="1">
      <c r="C216" s="104" t="s">
        <v>874</v>
      </c>
      <c r="J216" s="104" t="s">
        <v>1029</v>
      </c>
      <c r="K216" s="104" t="s">
        <v>916</v>
      </c>
    </row>
    <row r="217" spans="1:11" outlineLevel="1">
      <c r="A217">
        <v>1</v>
      </c>
      <c r="B217" t="s">
        <v>1025</v>
      </c>
      <c r="C217" s="307">
        <f t="shared" ref="C217:C222" si="88">INDEX($D217:$H217,1,d.Region)</f>
        <v>0</v>
      </c>
      <c r="D217" s="306">
        <v>0</v>
      </c>
      <c r="E217" s="11">
        <v>0</v>
      </c>
      <c r="F217" s="11">
        <v>0</v>
      </c>
      <c r="G217" s="11">
        <v>0</v>
      </c>
      <c r="H217" s="11">
        <v>0</v>
      </c>
      <c r="J217" s="303">
        <f t="shared" ref="J217:J222" si="89">ROUND(7*30.4+$C217,0)</f>
        <v>213</v>
      </c>
      <c r="K217" s="184">
        <f t="shared" ref="K217:K222" si="90">7+$C217/30.5</f>
        <v>7</v>
      </c>
    </row>
    <row r="218" spans="1:11" outlineLevel="1">
      <c r="A218">
        <v>2</v>
      </c>
      <c r="B218" t="s">
        <v>1027</v>
      </c>
      <c r="C218" s="308">
        <f t="shared" si="88"/>
        <v>14</v>
      </c>
      <c r="D218" s="306">
        <v>14</v>
      </c>
      <c r="E218" s="11">
        <v>14</v>
      </c>
      <c r="F218" s="11">
        <v>14</v>
      </c>
      <c r="G218" s="11">
        <v>14</v>
      </c>
      <c r="H218" s="11">
        <v>14</v>
      </c>
      <c r="J218" s="304">
        <f t="shared" si="89"/>
        <v>227</v>
      </c>
      <c r="K218" s="184">
        <f t="shared" si="90"/>
        <v>7.4590163934426226</v>
      </c>
    </row>
    <row r="219" spans="1:11" outlineLevel="1">
      <c r="A219">
        <v>3</v>
      </c>
      <c r="B219" t="s">
        <v>1026</v>
      </c>
      <c r="C219" s="308">
        <f t="shared" si="88"/>
        <v>35</v>
      </c>
      <c r="D219" s="306">
        <v>35</v>
      </c>
      <c r="E219" s="11">
        <v>35</v>
      </c>
      <c r="F219" s="11">
        <v>35</v>
      </c>
      <c r="G219" s="11">
        <v>35</v>
      </c>
      <c r="H219" s="11">
        <v>35</v>
      </c>
      <c r="J219" s="304">
        <f t="shared" si="89"/>
        <v>248</v>
      </c>
      <c r="K219" s="184">
        <f t="shared" si="90"/>
        <v>8.1475409836065573</v>
      </c>
    </row>
    <row r="220" spans="1:11" outlineLevel="1">
      <c r="A220">
        <v>4</v>
      </c>
      <c r="B220" t="s">
        <v>879</v>
      </c>
      <c r="C220" s="308">
        <f t="shared" si="88"/>
        <v>49</v>
      </c>
      <c r="D220" s="306">
        <v>49</v>
      </c>
      <c r="E220" s="11">
        <v>49</v>
      </c>
      <c r="F220" s="11">
        <v>49</v>
      </c>
      <c r="G220" s="11">
        <v>49</v>
      </c>
      <c r="H220" s="11">
        <v>49</v>
      </c>
      <c r="J220" s="304">
        <f t="shared" si="89"/>
        <v>262</v>
      </c>
      <c r="K220" s="184">
        <f t="shared" si="90"/>
        <v>8.6065573770491799</v>
      </c>
    </row>
    <row r="221" spans="1:11" outlineLevel="1">
      <c r="A221">
        <v>5</v>
      </c>
      <c r="B221" t="s">
        <v>899</v>
      </c>
      <c r="C221" s="308">
        <f t="shared" si="88"/>
        <v>63</v>
      </c>
      <c r="D221" s="306">
        <v>63</v>
      </c>
      <c r="E221" s="11">
        <v>63</v>
      </c>
      <c r="F221" s="11">
        <v>56</v>
      </c>
      <c r="G221" s="11">
        <v>56</v>
      </c>
      <c r="H221" s="11">
        <v>63</v>
      </c>
      <c r="J221" s="304">
        <f t="shared" si="89"/>
        <v>276</v>
      </c>
      <c r="K221" s="184">
        <f t="shared" si="90"/>
        <v>9.0655737704918025</v>
      </c>
    </row>
    <row r="222" spans="1:11" outlineLevel="1">
      <c r="A222">
        <v>6</v>
      </c>
      <c r="B222" t="s">
        <v>1372</v>
      </c>
      <c r="C222" s="309">
        <f t="shared" si="88"/>
        <v>0</v>
      </c>
      <c r="D222" s="119">
        <f>D217</f>
        <v>0</v>
      </c>
      <c r="E222" s="119">
        <f>E217</f>
        <v>0</v>
      </c>
      <c r="F222" s="119">
        <f>F217</f>
        <v>0</v>
      </c>
      <c r="G222" s="119">
        <f>G217</f>
        <v>0</v>
      </c>
      <c r="H222" s="119">
        <f>H217</f>
        <v>0</v>
      </c>
      <c r="J222" s="305">
        <f t="shared" si="89"/>
        <v>213</v>
      </c>
      <c r="K222" s="184">
        <f t="shared" si="90"/>
        <v>7</v>
      </c>
    </row>
    <row r="223" spans="1:11" outlineLevel="1"/>
    <row r="225" spans="1:23">
      <c r="A225" s="484" t="s">
        <v>1148</v>
      </c>
    </row>
    <row r="226" spans="1:23" outlineLevel="1">
      <c r="C226" s="147">
        <v>1</v>
      </c>
      <c r="D226" s="147">
        <v>2</v>
      </c>
      <c r="E226" s="147">
        <v>3</v>
      </c>
      <c r="F226" s="103" t="s">
        <v>880</v>
      </c>
      <c r="G226" s="103"/>
      <c r="H226" s="103"/>
      <c r="I226" s="103" t="s">
        <v>1651</v>
      </c>
      <c r="J226" s="103"/>
      <c r="K226" s="103"/>
      <c r="L226" s="103" t="s">
        <v>1652</v>
      </c>
      <c r="M226" s="103"/>
      <c r="N226" s="103"/>
      <c r="O226" s="103" t="s">
        <v>2084</v>
      </c>
      <c r="P226" s="103"/>
      <c r="Q226" s="103"/>
      <c r="R226" s="103" t="s">
        <v>1942</v>
      </c>
      <c r="S226" s="103"/>
      <c r="T226" s="103"/>
    </row>
    <row r="227" spans="1:23" outlineLevel="1">
      <c r="C227" s="155" t="s">
        <v>894</v>
      </c>
      <c r="D227" s="155" t="s">
        <v>895</v>
      </c>
      <c r="E227" s="155" t="s">
        <v>896</v>
      </c>
      <c r="F227" s="18" t="s">
        <v>894</v>
      </c>
      <c r="G227" s="18" t="s">
        <v>895</v>
      </c>
      <c r="H227" s="18" t="s">
        <v>896</v>
      </c>
      <c r="I227" s="18" t="s">
        <v>894</v>
      </c>
      <c r="J227" s="18" t="s">
        <v>895</v>
      </c>
      <c r="K227" s="18" t="s">
        <v>896</v>
      </c>
      <c r="L227" s="18" t="s">
        <v>894</v>
      </c>
      <c r="M227" s="18" t="s">
        <v>895</v>
      </c>
      <c r="N227" s="18" t="s">
        <v>896</v>
      </c>
      <c r="O227" s="18" t="s">
        <v>894</v>
      </c>
      <c r="P227" s="18" t="s">
        <v>895</v>
      </c>
      <c r="Q227" s="18" t="s">
        <v>896</v>
      </c>
      <c r="R227" s="18" t="s">
        <v>894</v>
      </c>
      <c r="S227" s="18" t="s">
        <v>895</v>
      </c>
      <c r="T227" s="18" t="s">
        <v>896</v>
      </c>
    </row>
    <row r="228" spans="1:23" ht="62.25" customHeight="1" outlineLevel="1">
      <c r="C228" s="701" t="s">
        <v>2830</v>
      </c>
      <c r="D228" s="701" t="s">
        <v>2830</v>
      </c>
      <c r="E228" s="701" t="s">
        <v>2830</v>
      </c>
      <c r="F228" s="187" t="s">
        <v>2830</v>
      </c>
      <c r="G228" s="187" t="s">
        <v>2830</v>
      </c>
      <c r="H228" s="187" t="s">
        <v>2830</v>
      </c>
      <c r="I228" s="187" t="s">
        <v>2830</v>
      </c>
      <c r="J228" s="187" t="s">
        <v>2830</v>
      </c>
      <c r="K228" s="187" t="s">
        <v>2830</v>
      </c>
      <c r="L228" s="187" t="s">
        <v>2830</v>
      </c>
      <c r="M228" s="187" t="s">
        <v>2830</v>
      </c>
      <c r="N228" s="187" t="s">
        <v>2830</v>
      </c>
      <c r="O228" s="187" t="s">
        <v>2830</v>
      </c>
      <c r="P228" s="187" t="s">
        <v>2830</v>
      </c>
      <c r="Q228" s="187" t="s">
        <v>2830</v>
      </c>
      <c r="R228" s="187" t="s">
        <v>2830</v>
      </c>
      <c r="S228" s="187" t="s">
        <v>2830</v>
      </c>
      <c r="T228" s="187" t="s">
        <v>2830</v>
      </c>
    </row>
    <row r="229" spans="1:23" outlineLevel="1">
      <c r="A229">
        <v>1</v>
      </c>
      <c r="B229" t="s">
        <v>359</v>
      </c>
      <c r="C229" s="196">
        <f t="shared" ref="C229:E231" si="91">INDEX($F229:$T229,$226:$226+(d.Region-1)*3)</f>
        <v>1</v>
      </c>
      <c r="D229" s="196">
        <f t="shared" si="91"/>
        <v>1</v>
      </c>
      <c r="E229" s="196">
        <f t="shared" si="91"/>
        <v>1</v>
      </c>
      <c r="F229" s="97">
        <v>1.5</v>
      </c>
      <c r="G229" s="97">
        <v>1.5</v>
      </c>
      <c r="H229" s="97">
        <v>1.5</v>
      </c>
      <c r="I229" s="97">
        <v>1</v>
      </c>
      <c r="J229" s="97">
        <v>1</v>
      </c>
      <c r="K229" s="97">
        <v>1</v>
      </c>
      <c r="L229" s="97">
        <v>1</v>
      </c>
      <c r="M229" s="97">
        <v>1</v>
      </c>
      <c r="N229" s="97">
        <v>1</v>
      </c>
      <c r="O229" s="97">
        <v>1</v>
      </c>
      <c r="P229" s="97">
        <v>1</v>
      </c>
      <c r="Q229" s="97">
        <v>1</v>
      </c>
      <c r="R229" s="97">
        <v>1</v>
      </c>
      <c r="S229" s="97">
        <v>1</v>
      </c>
      <c r="T229" s="97">
        <v>1</v>
      </c>
      <c r="W229" t="s">
        <v>1959</v>
      </c>
    </row>
    <row r="230" spans="1:23" outlineLevel="1">
      <c r="A230">
        <v>2</v>
      </c>
      <c r="B230" t="s">
        <v>1149</v>
      </c>
      <c r="C230" s="196">
        <f t="shared" si="91"/>
        <v>0.75</v>
      </c>
      <c r="D230" s="196">
        <f t="shared" si="91"/>
        <v>0.75</v>
      </c>
      <c r="E230" s="196">
        <f t="shared" si="91"/>
        <v>0.75</v>
      </c>
      <c r="F230" s="97">
        <v>1</v>
      </c>
      <c r="G230" s="97">
        <v>1</v>
      </c>
      <c r="H230" s="97">
        <v>1</v>
      </c>
      <c r="I230" s="97">
        <v>0.75</v>
      </c>
      <c r="J230" s="97">
        <v>0.75</v>
      </c>
      <c r="K230" s="97">
        <v>0.75</v>
      </c>
      <c r="L230" s="97">
        <v>0.75</v>
      </c>
      <c r="M230" s="97">
        <v>0.75</v>
      </c>
      <c r="N230" s="97">
        <v>0.75</v>
      </c>
      <c r="O230" s="97">
        <v>0.75</v>
      </c>
      <c r="P230" s="97">
        <v>0.75</v>
      </c>
      <c r="Q230" s="97">
        <v>0.75</v>
      </c>
      <c r="R230" s="97">
        <v>0.75</v>
      </c>
      <c r="S230" s="97">
        <v>0.75</v>
      </c>
      <c r="T230" s="97">
        <v>0.75</v>
      </c>
    </row>
    <row r="231" spans="1:23" outlineLevel="1">
      <c r="A231">
        <v>3</v>
      </c>
      <c r="B231" t="s">
        <v>1150</v>
      </c>
      <c r="C231" s="196">
        <f t="shared" si="91"/>
        <v>1.5</v>
      </c>
      <c r="D231" s="196">
        <f t="shared" si="91"/>
        <v>1.5</v>
      </c>
      <c r="E231" s="196">
        <f t="shared" si="91"/>
        <v>1.5</v>
      </c>
      <c r="F231" s="97">
        <v>2</v>
      </c>
      <c r="G231" s="97">
        <v>2</v>
      </c>
      <c r="H231" s="97">
        <v>2</v>
      </c>
      <c r="I231" s="97">
        <v>1.5</v>
      </c>
      <c r="J231" s="97">
        <v>1.5</v>
      </c>
      <c r="K231" s="97">
        <v>1.5</v>
      </c>
      <c r="L231" s="97">
        <v>1.5</v>
      </c>
      <c r="M231" s="97">
        <v>1.5</v>
      </c>
      <c r="N231" s="97">
        <v>1.5</v>
      </c>
      <c r="O231" s="97">
        <v>1.5</v>
      </c>
      <c r="P231" s="97">
        <v>1.5</v>
      </c>
      <c r="Q231" s="97">
        <v>1.5</v>
      </c>
      <c r="R231" s="97">
        <v>1.5</v>
      </c>
      <c r="S231" s="97">
        <v>1.5</v>
      </c>
      <c r="T231" s="97">
        <v>1.5</v>
      </c>
    </row>
    <row r="232" spans="1:23" outlineLevel="1"/>
    <row r="234" spans="1:23">
      <c r="A234" s="484" t="s">
        <v>1374</v>
      </c>
    </row>
    <row r="235" spans="1:23" outlineLevel="1">
      <c r="C235" s="18" t="s">
        <v>894</v>
      </c>
      <c r="D235" s="18" t="s">
        <v>895</v>
      </c>
      <c r="E235" s="18" t="s">
        <v>896</v>
      </c>
      <c r="F235" s="367" t="s">
        <v>880</v>
      </c>
      <c r="G235" s="103"/>
      <c r="H235" s="368"/>
      <c r="I235" s="367" t="s">
        <v>1651</v>
      </c>
      <c r="J235" s="103"/>
      <c r="K235" s="368"/>
      <c r="L235" s="367" t="s">
        <v>1652</v>
      </c>
      <c r="M235" s="103"/>
      <c r="N235" s="368"/>
      <c r="O235" s="367" t="s">
        <v>2084</v>
      </c>
      <c r="P235" s="103"/>
      <c r="Q235" s="368"/>
      <c r="R235" s="367" t="s">
        <v>1942</v>
      </c>
      <c r="S235" s="103"/>
      <c r="T235" s="368"/>
    </row>
    <row r="236" spans="1:23" outlineLevel="1">
      <c r="C236" s="22">
        <f>288+364</f>
        <v>652</v>
      </c>
      <c r="D236" s="363">
        <f>322+364</f>
        <v>686</v>
      </c>
      <c r="E236" s="366">
        <f>357+364</f>
        <v>721</v>
      </c>
      <c r="F236" s="369" t="s">
        <v>894</v>
      </c>
      <c r="G236" s="18" t="s">
        <v>895</v>
      </c>
      <c r="H236" s="370" t="s">
        <v>896</v>
      </c>
      <c r="I236" s="369" t="s">
        <v>894</v>
      </c>
      <c r="J236" s="18" t="s">
        <v>895</v>
      </c>
      <c r="K236" s="370" t="s">
        <v>896</v>
      </c>
      <c r="L236" s="369" t="s">
        <v>894</v>
      </c>
      <c r="M236" s="18" t="s">
        <v>895</v>
      </c>
      <c r="N236" s="370" t="s">
        <v>896</v>
      </c>
      <c r="O236" s="369" t="s">
        <v>894</v>
      </c>
      <c r="P236" s="18" t="s">
        <v>895</v>
      </c>
      <c r="Q236" s="370" t="s">
        <v>896</v>
      </c>
      <c r="R236" s="369" t="s">
        <v>894</v>
      </c>
      <c r="S236" s="18" t="s">
        <v>895</v>
      </c>
      <c r="T236" s="370" t="s">
        <v>896</v>
      </c>
    </row>
    <row r="237" spans="1:23" outlineLevel="1">
      <c r="A237">
        <v>1</v>
      </c>
      <c r="B237" t="s">
        <v>1025</v>
      </c>
      <c r="C237" s="430">
        <f t="shared" ref="C237:E242" si="92">INT(C$236+CHOOSE(d.Region,F237,I237,L237,O237,R237))</f>
        <v>652</v>
      </c>
      <c r="D237" s="431">
        <f t="shared" si="92"/>
        <v>686</v>
      </c>
      <c r="E237" s="431">
        <f t="shared" si="92"/>
        <v>721</v>
      </c>
      <c r="F237" s="371">
        <f t="shared" ref="F237:H241" si="93">$D217/2</f>
        <v>0</v>
      </c>
      <c r="G237" s="372">
        <f t="shared" si="93"/>
        <v>0</v>
      </c>
      <c r="H237" s="373">
        <f t="shared" si="93"/>
        <v>0</v>
      </c>
      <c r="I237" s="371">
        <f t="shared" ref="I237:K241" si="94">$E217/2</f>
        <v>0</v>
      </c>
      <c r="J237" s="372">
        <f t="shared" si="94"/>
        <v>0</v>
      </c>
      <c r="K237" s="373">
        <f t="shared" si="94"/>
        <v>0</v>
      </c>
      <c r="L237" s="371">
        <f t="shared" ref="L237:N241" si="95">$F217/2</f>
        <v>0</v>
      </c>
      <c r="M237" s="372">
        <f t="shared" si="95"/>
        <v>0</v>
      </c>
      <c r="N237" s="373">
        <f t="shared" si="95"/>
        <v>0</v>
      </c>
      <c r="O237" s="371">
        <f t="shared" ref="O237:T237" si="96">$F217/2</f>
        <v>0</v>
      </c>
      <c r="P237" s="372">
        <f t="shared" si="96"/>
        <v>0</v>
      </c>
      <c r="Q237" s="373">
        <f t="shared" si="96"/>
        <v>0</v>
      </c>
      <c r="R237" s="371">
        <f t="shared" si="96"/>
        <v>0</v>
      </c>
      <c r="S237" s="372">
        <f t="shared" si="96"/>
        <v>0</v>
      </c>
      <c r="T237" s="373">
        <f t="shared" si="96"/>
        <v>0</v>
      </c>
    </row>
    <row r="238" spans="1:23" outlineLevel="1">
      <c r="A238">
        <v>2</v>
      </c>
      <c r="B238" t="s">
        <v>1027</v>
      </c>
      <c r="C238" s="432">
        <f t="shared" si="92"/>
        <v>659</v>
      </c>
      <c r="D238" s="110">
        <f t="shared" si="92"/>
        <v>693</v>
      </c>
      <c r="E238" s="110">
        <f t="shared" si="92"/>
        <v>728</v>
      </c>
      <c r="F238" s="371">
        <f t="shared" si="93"/>
        <v>7</v>
      </c>
      <c r="G238" s="372">
        <f t="shared" si="93"/>
        <v>7</v>
      </c>
      <c r="H238" s="373">
        <f t="shared" si="93"/>
        <v>7</v>
      </c>
      <c r="I238" s="371">
        <f t="shared" si="94"/>
        <v>7</v>
      </c>
      <c r="J238" s="372">
        <f t="shared" si="94"/>
        <v>7</v>
      </c>
      <c r="K238" s="373">
        <f t="shared" si="94"/>
        <v>7</v>
      </c>
      <c r="L238" s="371">
        <f t="shared" si="95"/>
        <v>7</v>
      </c>
      <c r="M238" s="372">
        <f t="shared" si="95"/>
        <v>7</v>
      </c>
      <c r="N238" s="373">
        <f t="shared" si="95"/>
        <v>7</v>
      </c>
      <c r="O238" s="371">
        <f t="shared" ref="O238:T238" si="97">$F218/2</f>
        <v>7</v>
      </c>
      <c r="P238" s="372">
        <f t="shared" si="97"/>
        <v>7</v>
      </c>
      <c r="Q238" s="373">
        <f t="shared" si="97"/>
        <v>7</v>
      </c>
      <c r="R238" s="371">
        <f t="shared" si="97"/>
        <v>7</v>
      </c>
      <c r="S238" s="372">
        <f t="shared" si="97"/>
        <v>7</v>
      </c>
      <c r="T238" s="373">
        <f t="shared" si="97"/>
        <v>7</v>
      </c>
    </row>
    <row r="239" spans="1:23" outlineLevel="1">
      <c r="A239">
        <v>3</v>
      </c>
      <c r="B239" t="s">
        <v>1026</v>
      </c>
      <c r="C239" s="432">
        <f t="shared" si="92"/>
        <v>669</v>
      </c>
      <c r="D239" s="110">
        <f t="shared" si="92"/>
        <v>703</v>
      </c>
      <c r="E239" s="110">
        <f t="shared" si="92"/>
        <v>738</v>
      </c>
      <c r="F239" s="371">
        <f t="shared" si="93"/>
        <v>17.5</v>
      </c>
      <c r="G239" s="372">
        <f t="shared" si="93"/>
        <v>17.5</v>
      </c>
      <c r="H239" s="373">
        <f t="shared" si="93"/>
        <v>17.5</v>
      </c>
      <c r="I239" s="371">
        <f t="shared" si="94"/>
        <v>17.5</v>
      </c>
      <c r="J239" s="372">
        <f t="shared" si="94"/>
        <v>17.5</v>
      </c>
      <c r="K239" s="373">
        <f t="shared" si="94"/>
        <v>17.5</v>
      </c>
      <c r="L239" s="371">
        <f t="shared" si="95"/>
        <v>17.5</v>
      </c>
      <c r="M239" s="372">
        <f t="shared" si="95"/>
        <v>17.5</v>
      </c>
      <c r="N239" s="373">
        <f t="shared" si="95"/>
        <v>17.5</v>
      </c>
      <c r="O239" s="371">
        <f t="shared" ref="O239:T240" si="98">$F219/2</f>
        <v>17.5</v>
      </c>
      <c r="P239" s="372">
        <f t="shared" si="98"/>
        <v>17.5</v>
      </c>
      <c r="Q239" s="373">
        <f t="shared" si="98"/>
        <v>17.5</v>
      </c>
      <c r="R239" s="371">
        <f t="shared" si="98"/>
        <v>17.5</v>
      </c>
      <c r="S239" s="372">
        <f t="shared" si="98"/>
        <v>17.5</v>
      </c>
      <c r="T239" s="373">
        <f t="shared" si="98"/>
        <v>17.5</v>
      </c>
    </row>
    <row r="240" spans="1:23" outlineLevel="1">
      <c r="A240">
        <v>4</v>
      </c>
      <c r="B240" t="s">
        <v>879</v>
      </c>
      <c r="C240" s="432">
        <f t="shared" si="92"/>
        <v>676</v>
      </c>
      <c r="D240" s="110">
        <f t="shared" si="92"/>
        <v>710</v>
      </c>
      <c r="E240" s="110">
        <f t="shared" si="92"/>
        <v>745</v>
      </c>
      <c r="F240" s="371">
        <f t="shared" si="93"/>
        <v>24.5</v>
      </c>
      <c r="G240" s="372">
        <f t="shared" si="93"/>
        <v>24.5</v>
      </c>
      <c r="H240" s="373">
        <f t="shared" si="93"/>
        <v>24.5</v>
      </c>
      <c r="I240" s="371">
        <f t="shared" si="94"/>
        <v>24.5</v>
      </c>
      <c r="J240" s="372">
        <f t="shared" si="94"/>
        <v>24.5</v>
      </c>
      <c r="K240" s="373">
        <f t="shared" si="94"/>
        <v>24.5</v>
      </c>
      <c r="L240" s="371">
        <f t="shared" si="95"/>
        <v>24.5</v>
      </c>
      <c r="M240" s="372">
        <f t="shared" si="95"/>
        <v>24.5</v>
      </c>
      <c r="N240" s="373">
        <f t="shared" si="95"/>
        <v>24.5</v>
      </c>
      <c r="O240" s="371">
        <f t="shared" si="98"/>
        <v>24.5</v>
      </c>
      <c r="P240" s="372">
        <f t="shared" si="98"/>
        <v>24.5</v>
      </c>
      <c r="Q240" s="373">
        <f t="shared" si="98"/>
        <v>24.5</v>
      </c>
      <c r="R240" s="371">
        <f t="shared" si="98"/>
        <v>24.5</v>
      </c>
      <c r="S240" s="372">
        <f t="shared" si="98"/>
        <v>24.5</v>
      </c>
      <c r="T240" s="373">
        <f t="shared" si="98"/>
        <v>24.5</v>
      </c>
    </row>
    <row r="241" spans="1:192" outlineLevel="1">
      <c r="A241">
        <v>5</v>
      </c>
      <c r="B241" t="s">
        <v>899</v>
      </c>
      <c r="C241" s="432">
        <f t="shared" si="92"/>
        <v>683</v>
      </c>
      <c r="D241" s="110">
        <f t="shared" si="92"/>
        <v>717</v>
      </c>
      <c r="E241" s="110">
        <f t="shared" si="92"/>
        <v>752</v>
      </c>
      <c r="F241" s="371">
        <f t="shared" si="93"/>
        <v>31.5</v>
      </c>
      <c r="G241" s="372">
        <f t="shared" si="93"/>
        <v>31.5</v>
      </c>
      <c r="H241" s="373">
        <f t="shared" si="93"/>
        <v>31.5</v>
      </c>
      <c r="I241" s="371">
        <f t="shared" si="94"/>
        <v>31.5</v>
      </c>
      <c r="J241" s="372">
        <f t="shared" si="94"/>
        <v>31.5</v>
      </c>
      <c r="K241" s="373">
        <f t="shared" si="94"/>
        <v>31.5</v>
      </c>
      <c r="L241" s="371">
        <f t="shared" si="95"/>
        <v>28</v>
      </c>
      <c r="M241" s="372">
        <f t="shared" si="95"/>
        <v>28</v>
      </c>
      <c r="N241" s="373">
        <f t="shared" si="95"/>
        <v>28</v>
      </c>
      <c r="O241" s="371">
        <f t="shared" ref="O241:T241" si="99">$F221/2</f>
        <v>28</v>
      </c>
      <c r="P241" s="372">
        <f t="shared" si="99"/>
        <v>28</v>
      </c>
      <c r="Q241" s="373">
        <f t="shared" si="99"/>
        <v>28</v>
      </c>
      <c r="R241" s="371">
        <f t="shared" si="99"/>
        <v>28</v>
      </c>
      <c r="S241" s="372">
        <f t="shared" si="99"/>
        <v>28</v>
      </c>
      <c r="T241" s="373">
        <f t="shared" si="99"/>
        <v>28</v>
      </c>
    </row>
    <row r="242" spans="1:192" outlineLevel="1">
      <c r="A242">
        <v>6</v>
      </c>
      <c r="B242" t="s">
        <v>1372</v>
      </c>
      <c r="C242" s="433">
        <f t="shared" si="92"/>
        <v>652</v>
      </c>
      <c r="D242" s="434">
        <f t="shared" si="92"/>
        <v>686</v>
      </c>
      <c r="E242" s="434">
        <f t="shared" si="92"/>
        <v>721</v>
      </c>
      <c r="F242" s="412">
        <f>F237</f>
        <v>0</v>
      </c>
      <c r="G242" s="412">
        <f t="shared" ref="G242:N242" si="100">G237</f>
        <v>0</v>
      </c>
      <c r="H242" s="412">
        <f t="shared" si="100"/>
        <v>0</v>
      </c>
      <c r="I242" s="412">
        <f t="shared" si="100"/>
        <v>0</v>
      </c>
      <c r="J242" s="412">
        <f t="shared" si="100"/>
        <v>0</v>
      </c>
      <c r="K242" s="412">
        <f t="shared" si="100"/>
        <v>0</v>
      </c>
      <c r="L242" s="412">
        <f t="shared" si="100"/>
        <v>0</v>
      </c>
      <c r="M242" s="412">
        <f t="shared" si="100"/>
        <v>0</v>
      </c>
      <c r="N242" s="412">
        <f t="shared" si="100"/>
        <v>0</v>
      </c>
      <c r="O242" s="412">
        <f t="shared" ref="O242:T242" si="101">O237</f>
        <v>0</v>
      </c>
      <c r="P242" s="412">
        <f t="shared" si="101"/>
        <v>0</v>
      </c>
      <c r="Q242" s="412">
        <f t="shared" si="101"/>
        <v>0</v>
      </c>
      <c r="R242" s="412">
        <f t="shared" si="101"/>
        <v>0</v>
      </c>
      <c r="S242" s="412">
        <f t="shared" si="101"/>
        <v>0</v>
      </c>
      <c r="T242" s="412">
        <f t="shared" si="101"/>
        <v>0</v>
      </c>
    </row>
    <row r="243" spans="1:192" outlineLevel="1">
      <c r="A243" s="92"/>
      <c r="B243" s="92"/>
      <c r="C243" s="92"/>
      <c r="D243" s="92"/>
      <c r="E243" s="92"/>
      <c r="F243" s="92"/>
      <c r="G243" s="92"/>
      <c r="H243" s="92"/>
      <c r="I243" s="92"/>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92"/>
      <c r="BX243" s="92"/>
      <c r="BY243" s="92"/>
      <c r="BZ243" s="92"/>
      <c r="CA243" s="92"/>
      <c r="CB243" s="92"/>
      <c r="CC243" s="92"/>
      <c r="CD243" s="92"/>
      <c r="CE243" s="92"/>
      <c r="CF243" s="92"/>
      <c r="CG243" s="92"/>
      <c r="CH243" s="92"/>
      <c r="CI243" s="92"/>
      <c r="CJ243" s="92"/>
      <c r="CK243" s="92"/>
      <c r="CL243" s="92"/>
      <c r="CM243" s="92"/>
      <c r="CN243" s="92"/>
      <c r="CO243" s="92"/>
      <c r="CP243" s="92"/>
      <c r="CQ243" s="92"/>
      <c r="CR243" s="92"/>
      <c r="CS243" s="92"/>
      <c r="CT243" s="92"/>
      <c r="CU243" s="92"/>
      <c r="CV243" s="92"/>
      <c r="CW243" s="92"/>
      <c r="CX243" s="92"/>
      <c r="CY243" s="92"/>
      <c r="CZ243" s="92"/>
      <c r="DA243" s="92"/>
      <c r="DB243" s="92"/>
      <c r="DC243" s="92"/>
      <c r="DD243" s="92"/>
      <c r="DE243" s="92"/>
      <c r="DF243" s="92"/>
      <c r="DG243" s="92"/>
      <c r="DH243" s="92"/>
      <c r="DI243" s="92"/>
      <c r="DJ243" s="92"/>
      <c r="DK243" s="92"/>
      <c r="DL243" s="92"/>
      <c r="DM243" s="92"/>
      <c r="DN243" s="92"/>
      <c r="DO243" s="92"/>
      <c r="DP243" s="92"/>
      <c r="DQ243" s="92"/>
      <c r="DR243" s="92"/>
      <c r="DS243" s="92"/>
      <c r="DT243" s="92"/>
      <c r="DU243" s="92"/>
      <c r="DV243" s="92"/>
      <c r="DW243" s="92"/>
      <c r="DX243" s="92"/>
      <c r="DY243" s="92"/>
      <c r="DZ243" s="92"/>
      <c r="EA243" s="92"/>
      <c r="EB243" s="92"/>
      <c r="EC243" s="92"/>
      <c r="ED243" s="92"/>
      <c r="EE243" s="92"/>
      <c r="EF243" s="92"/>
      <c r="EG243" s="92"/>
      <c r="EH243" s="92"/>
      <c r="EI243" s="92"/>
      <c r="EJ243" s="92"/>
      <c r="EK243" s="92"/>
      <c r="EL243" s="92"/>
      <c r="EM243" s="92"/>
      <c r="EN243" s="92"/>
      <c r="EO243" s="92"/>
      <c r="EP243" s="92"/>
      <c r="EQ243" s="92"/>
      <c r="ER243" s="92"/>
      <c r="ES243" s="92"/>
      <c r="ET243" s="92"/>
      <c r="EU243" s="92"/>
      <c r="EV243" s="92"/>
      <c r="EW243" s="92"/>
      <c r="EX243" s="92"/>
      <c r="EY243" s="92"/>
      <c r="EZ243" s="92"/>
      <c r="FA243" s="92"/>
      <c r="FB243" s="92"/>
      <c r="FC243" s="92"/>
      <c r="FD243" s="92"/>
      <c r="FE243" s="92"/>
      <c r="FF243" s="92"/>
      <c r="FG243" s="92"/>
      <c r="FH243" s="92"/>
      <c r="FI243" s="92"/>
      <c r="FJ243" s="92"/>
      <c r="FK243" s="92"/>
      <c r="FL243" s="92"/>
      <c r="FM243" s="92"/>
      <c r="FN243" s="92"/>
      <c r="FO243" s="92"/>
      <c r="FP243" s="92"/>
      <c r="FQ243" s="92"/>
      <c r="FR243" s="92"/>
      <c r="FS243" s="92"/>
      <c r="FT243" s="92"/>
      <c r="FU243" s="92"/>
      <c r="FV243" s="92"/>
      <c r="FW243" s="92"/>
      <c r="FX243" s="92"/>
      <c r="FY243" s="92"/>
      <c r="FZ243" s="92"/>
      <c r="GA243" s="92"/>
      <c r="GB243" s="92"/>
      <c r="GC243" s="92"/>
      <c r="GD243" s="92"/>
      <c r="GE243" s="92"/>
      <c r="GF243" s="92"/>
      <c r="GG243" s="92"/>
      <c r="GH243" s="92"/>
      <c r="GI243" s="92"/>
      <c r="GJ243" s="92"/>
    </row>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48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42.75" customHeight="1" outlineLevel="1">
      <c r="A248">
        <f>COUNTA($B$257:$B$261)</f>
        <v>5</v>
      </c>
      <c r="B248" t="s">
        <v>849</v>
      </c>
      <c r="C248" s="120">
        <v>0</v>
      </c>
      <c r="D248" s="120">
        <f>C248</f>
        <v>0</v>
      </c>
      <c r="E248" s="120">
        <f t="shared" ref="E248:BP248" si="102">D248</f>
        <v>0</v>
      </c>
      <c r="F248" s="120">
        <f t="shared" si="102"/>
        <v>0</v>
      </c>
      <c r="G248" s="120">
        <f t="shared" si="102"/>
        <v>0</v>
      </c>
      <c r="H248" s="120">
        <f t="shared" si="102"/>
        <v>0</v>
      </c>
      <c r="I248" s="120">
        <f t="shared" si="102"/>
        <v>0</v>
      </c>
      <c r="J248" s="120">
        <f t="shared" si="102"/>
        <v>0</v>
      </c>
      <c r="K248" s="120">
        <f t="shared" si="102"/>
        <v>0</v>
      </c>
      <c r="L248" s="120">
        <f t="shared" si="102"/>
        <v>0</v>
      </c>
      <c r="M248" s="120">
        <f t="shared" si="102"/>
        <v>0</v>
      </c>
      <c r="N248" s="120">
        <f t="shared" si="102"/>
        <v>0</v>
      </c>
      <c r="O248" s="120">
        <f t="shared" si="102"/>
        <v>0</v>
      </c>
      <c r="P248" s="120">
        <f t="shared" si="102"/>
        <v>0</v>
      </c>
      <c r="Q248" s="120">
        <f t="shared" si="102"/>
        <v>0</v>
      </c>
      <c r="R248" s="120">
        <v>1</v>
      </c>
      <c r="S248" s="120">
        <f>R248</f>
        <v>1</v>
      </c>
      <c r="T248" s="120">
        <f t="shared" si="102"/>
        <v>1</v>
      </c>
      <c r="U248" s="120">
        <f t="shared" si="102"/>
        <v>1</v>
      </c>
      <c r="V248" s="120">
        <f t="shared" si="102"/>
        <v>1</v>
      </c>
      <c r="W248" s="120">
        <f t="shared" si="102"/>
        <v>1</v>
      </c>
      <c r="X248" s="120">
        <f t="shared" si="102"/>
        <v>1</v>
      </c>
      <c r="Y248" s="120">
        <f t="shared" si="102"/>
        <v>1</v>
      </c>
      <c r="Z248" s="120">
        <f t="shared" si="102"/>
        <v>1</v>
      </c>
      <c r="AA248" s="120">
        <f t="shared" si="102"/>
        <v>1</v>
      </c>
      <c r="AB248" s="120">
        <f t="shared" si="102"/>
        <v>1</v>
      </c>
      <c r="AC248" s="120">
        <f t="shared" si="102"/>
        <v>1</v>
      </c>
      <c r="AD248" s="120">
        <f t="shared" si="102"/>
        <v>1</v>
      </c>
      <c r="AE248" s="120">
        <f t="shared" si="102"/>
        <v>1</v>
      </c>
      <c r="AF248" s="120">
        <f t="shared" si="102"/>
        <v>1</v>
      </c>
      <c r="AG248" s="120">
        <v>2</v>
      </c>
      <c r="AH248" s="120">
        <f>AG248</f>
        <v>2</v>
      </c>
      <c r="AI248" s="120">
        <f t="shared" si="102"/>
        <v>2</v>
      </c>
      <c r="AJ248" s="120">
        <f t="shared" si="102"/>
        <v>2</v>
      </c>
      <c r="AK248" s="120">
        <f t="shared" si="102"/>
        <v>2</v>
      </c>
      <c r="AL248" s="120">
        <f t="shared" si="102"/>
        <v>2</v>
      </c>
      <c r="AM248" s="120">
        <f t="shared" si="102"/>
        <v>2</v>
      </c>
      <c r="AN248" s="120">
        <f t="shared" si="102"/>
        <v>2</v>
      </c>
      <c r="AO248" s="120">
        <f t="shared" si="102"/>
        <v>2</v>
      </c>
      <c r="AP248" s="120">
        <f t="shared" si="102"/>
        <v>2</v>
      </c>
      <c r="AQ248" s="120">
        <f t="shared" si="102"/>
        <v>2</v>
      </c>
      <c r="AR248" s="120">
        <f t="shared" si="102"/>
        <v>2</v>
      </c>
      <c r="AS248" s="120">
        <f t="shared" si="102"/>
        <v>2</v>
      </c>
      <c r="AT248" s="120">
        <f t="shared" si="102"/>
        <v>2</v>
      </c>
      <c r="AU248" s="120">
        <f t="shared" si="102"/>
        <v>2</v>
      </c>
      <c r="AV248" s="120">
        <v>3</v>
      </c>
      <c r="AW248" s="120">
        <f>AV248</f>
        <v>3</v>
      </c>
      <c r="AX248" s="120">
        <f t="shared" si="102"/>
        <v>3</v>
      </c>
      <c r="AY248" s="120">
        <f t="shared" si="102"/>
        <v>3</v>
      </c>
      <c r="AZ248" s="120">
        <f t="shared" si="102"/>
        <v>3</v>
      </c>
      <c r="BA248" s="120">
        <f t="shared" si="102"/>
        <v>3</v>
      </c>
      <c r="BB248" s="120">
        <f t="shared" si="102"/>
        <v>3</v>
      </c>
      <c r="BC248" s="120">
        <f t="shared" si="102"/>
        <v>3</v>
      </c>
      <c r="BD248" s="120">
        <f t="shared" si="102"/>
        <v>3</v>
      </c>
      <c r="BE248" s="120">
        <f t="shared" si="102"/>
        <v>3</v>
      </c>
      <c r="BF248" s="120">
        <f t="shared" si="102"/>
        <v>3</v>
      </c>
      <c r="BG248" s="120">
        <f t="shared" si="102"/>
        <v>3</v>
      </c>
      <c r="BH248" s="120">
        <f t="shared" si="102"/>
        <v>3</v>
      </c>
      <c r="BI248" s="120">
        <f t="shared" si="102"/>
        <v>3</v>
      </c>
      <c r="BJ248" s="120">
        <f t="shared" si="102"/>
        <v>3</v>
      </c>
      <c r="BK248" s="120">
        <v>4</v>
      </c>
      <c r="BL248" s="120">
        <f>BK248</f>
        <v>4</v>
      </c>
      <c r="BM248" s="120">
        <f t="shared" si="102"/>
        <v>4</v>
      </c>
      <c r="BN248" s="120">
        <f t="shared" si="102"/>
        <v>4</v>
      </c>
      <c r="BO248" s="120">
        <f t="shared" si="102"/>
        <v>4</v>
      </c>
      <c r="BP248" s="120">
        <f t="shared" si="102"/>
        <v>4</v>
      </c>
      <c r="BQ248" s="120">
        <f t="shared" ref="BQ248:BY248" si="103">BP248</f>
        <v>4</v>
      </c>
      <c r="BR248" s="120">
        <f t="shared" si="103"/>
        <v>4</v>
      </c>
      <c r="BS248" s="120">
        <f t="shared" si="103"/>
        <v>4</v>
      </c>
      <c r="BT248" s="120">
        <f t="shared" si="103"/>
        <v>4</v>
      </c>
      <c r="BU248" s="120">
        <f t="shared" si="103"/>
        <v>4</v>
      </c>
      <c r="BV248" s="120">
        <f t="shared" si="103"/>
        <v>4</v>
      </c>
      <c r="BW248" s="120">
        <f t="shared" si="103"/>
        <v>4</v>
      </c>
      <c r="BX248" s="120">
        <f t="shared" si="103"/>
        <v>4</v>
      </c>
      <c r="BY248" s="120">
        <f t="shared" si="103"/>
        <v>4</v>
      </c>
      <c r="BZ248" s="120">
        <v>5</v>
      </c>
      <c r="CA248" s="120">
        <f>BZ248</f>
        <v>5</v>
      </c>
      <c r="CB248" s="120">
        <f t="shared" ref="CB248:CN248" si="104">CA248</f>
        <v>5</v>
      </c>
      <c r="CC248" s="120">
        <f t="shared" si="104"/>
        <v>5</v>
      </c>
      <c r="CD248" s="120">
        <f t="shared" si="104"/>
        <v>5</v>
      </c>
      <c r="CE248" s="120">
        <f t="shared" si="104"/>
        <v>5</v>
      </c>
      <c r="CF248" s="120">
        <f t="shared" si="104"/>
        <v>5</v>
      </c>
      <c r="CG248" s="120">
        <f t="shared" si="104"/>
        <v>5</v>
      </c>
      <c r="CH248" s="120">
        <f t="shared" si="104"/>
        <v>5</v>
      </c>
      <c r="CI248" s="120">
        <f t="shared" si="104"/>
        <v>5</v>
      </c>
      <c r="CJ248" s="120">
        <f t="shared" si="104"/>
        <v>5</v>
      </c>
      <c r="CK248" s="120">
        <f t="shared" si="104"/>
        <v>5</v>
      </c>
      <c r="CL248" s="120">
        <f t="shared" si="104"/>
        <v>5</v>
      </c>
      <c r="CM248" s="120">
        <f t="shared" si="104"/>
        <v>5</v>
      </c>
      <c r="CN248" s="120">
        <f t="shared" si="104"/>
        <v>5</v>
      </c>
      <c r="CO248" s="120">
        <v>6</v>
      </c>
      <c r="CP248" s="120">
        <f>CO248</f>
        <v>6</v>
      </c>
      <c r="CQ248" s="120">
        <f t="shared" ref="CQ248:DC248" si="105">CP248</f>
        <v>6</v>
      </c>
      <c r="CR248" s="120">
        <f t="shared" si="105"/>
        <v>6</v>
      </c>
      <c r="CS248" s="120">
        <f t="shared" si="105"/>
        <v>6</v>
      </c>
      <c r="CT248" s="120">
        <f t="shared" si="105"/>
        <v>6</v>
      </c>
      <c r="CU248" s="120">
        <f t="shared" si="105"/>
        <v>6</v>
      </c>
      <c r="CV248" s="120">
        <f t="shared" si="105"/>
        <v>6</v>
      </c>
      <c r="CW248" s="120">
        <f t="shared" si="105"/>
        <v>6</v>
      </c>
      <c r="CX248" s="120">
        <f t="shared" si="105"/>
        <v>6</v>
      </c>
      <c r="CY248" s="120">
        <f t="shared" si="105"/>
        <v>6</v>
      </c>
      <c r="CZ248" s="120">
        <f t="shared" si="105"/>
        <v>6</v>
      </c>
      <c r="DA248" s="120">
        <f t="shared" si="105"/>
        <v>6</v>
      </c>
      <c r="DB248" s="120">
        <f t="shared" si="105"/>
        <v>6</v>
      </c>
      <c r="DC248" s="120">
        <f t="shared" si="105"/>
        <v>6</v>
      </c>
      <c r="DD248" s="120">
        <v>7</v>
      </c>
      <c r="DE248" s="120">
        <f>DD248</f>
        <v>7</v>
      </c>
      <c r="DF248" s="120">
        <f t="shared" ref="DF248:DR248" si="106">DE248</f>
        <v>7</v>
      </c>
      <c r="DG248" s="120">
        <f t="shared" si="106"/>
        <v>7</v>
      </c>
      <c r="DH248" s="120">
        <f t="shared" si="106"/>
        <v>7</v>
      </c>
      <c r="DI248" s="120">
        <f t="shared" si="106"/>
        <v>7</v>
      </c>
      <c r="DJ248" s="120">
        <f t="shared" si="106"/>
        <v>7</v>
      </c>
      <c r="DK248" s="120">
        <f t="shared" si="106"/>
        <v>7</v>
      </c>
      <c r="DL248" s="120">
        <f t="shared" si="106"/>
        <v>7</v>
      </c>
      <c r="DM248" s="120">
        <f t="shared" si="106"/>
        <v>7</v>
      </c>
      <c r="DN248" s="120">
        <f t="shared" si="106"/>
        <v>7</v>
      </c>
      <c r="DO248" s="120">
        <f t="shared" si="106"/>
        <v>7</v>
      </c>
      <c r="DP248" s="120">
        <f t="shared" si="106"/>
        <v>7</v>
      </c>
      <c r="DQ248" s="120">
        <f t="shared" si="106"/>
        <v>7</v>
      </c>
      <c r="DR248" s="120">
        <f t="shared" si="106"/>
        <v>7</v>
      </c>
    </row>
    <row r="249" spans="1:192" outlineLevel="1">
      <c r="A249">
        <v>1</v>
      </c>
      <c r="B249" t="s">
        <v>937</v>
      </c>
      <c r="C249" s="123" t="str">
        <f t="shared" ref="C249:AH249" si="107">IFERROR(INDEX(LMU_Data,(C$248*$A$248)+$A249,(d.Region-1)*15+C$247)-1,"-")</f>
        <v>-</v>
      </c>
      <c r="D249" s="123" t="str">
        <f t="shared" si="107"/>
        <v>-</v>
      </c>
      <c r="E249" s="123" t="str">
        <f t="shared" si="107"/>
        <v>-</v>
      </c>
      <c r="F249" s="123" t="str">
        <f t="shared" si="107"/>
        <v>-</v>
      </c>
      <c r="G249" s="123" t="str">
        <f t="shared" si="107"/>
        <v>-</v>
      </c>
      <c r="H249" s="123" t="str">
        <f t="shared" si="107"/>
        <v>-</v>
      </c>
      <c r="I249" s="123" t="str">
        <f t="shared" si="107"/>
        <v>-</v>
      </c>
      <c r="J249" s="123" t="str">
        <f t="shared" si="107"/>
        <v>-</v>
      </c>
      <c r="K249" s="123" t="str">
        <f t="shared" si="107"/>
        <v>-</v>
      </c>
      <c r="L249" s="123" t="str">
        <f t="shared" si="107"/>
        <v>-</v>
      </c>
      <c r="M249" s="123" t="str">
        <f t="shared" si="107"/>
        <v>-</v>
      </c>
      <c r="N249" s="123" t="str">
        <f t="shared" si="107"/>
        <v>-</v>
      </c>
      <c r="O249" s="123" t="str">
        <f t="shared" si="107"/>
        <v>-</v>
      </c>
      <c r="P249" s="123" t="str">
        <f t="shared" si="107"/>
        <v>-</v>
      </c>
      <c r="Q249" s="123" t="str">
        <f t="shared" si="107"/>
        <v>-</v>
      </c>
      <c r="R249" s="123" t="str">
        <f t="shared" si="107"/>
        <v>-</v>
      </c>
      <c r="S249" s="123" t="str">
        <f t="shared" si="107"/>
        <v>-</v>
      </c>
      <c r="T249" s="123" t="str">
        <f t="shared" si="107"/>
        <v>-</v>
      </c>
      <c r="U249" s="123" t="str">
        <f t="shared" si="107"/>
        <v>-</v>
      </c>
      <c r="V249" s="123" t="str">
        <f t="shared" si="107"/>
        <v>-</v>
      </c>
      <c r="W249" s="123" t="str">
        <f t="shared" si="107"/>
        <v>-</v>
      </c>
      <c r="X249" s="123" t="str">
        <f t="shared" si="107"/>
        <v>-</v>
      </c>
      <c r="Y249" s="123" t="str">
        <f t="shared" si="107"/>
        <v>-</v>
      </c>
      <c r="Z249" s="123" t="str">
        <f t="shared" si="107"/>
        <v>-</v>
      </c>
      <c r="AA249" s="123" t="str">
        <f t="shared" si="107"/>
        <v>-</v>
      </c>
      <c r="AB249" s="123" t="str">
        <f t="shared" si="107"/>
        <v>-</v>
      </c>
      <c r="AC249" s="123" t="str">
        <f t="shared" si="107"/>
        <v>-</v>
      </c>
      <c r="AD249" s="123" t="str">
        <f t="shared" si="107"/>
        <v>-</v>
      </c>
      <c r="AE249" s="123" t="str">
        <f t="shared" si="107"/>
        <v>-</v>
      </c>
      <c r="AF249" s="123" t="str">
        <f t="shared" si="107"/>
        <v>-</v>
      </c>
      <c r="AG249" s="123">
        <f t="shared" si="107"/>
        <v>0</v>
      </c>
      <c r="AH249" s="123">
        <f t="shared" si="107"/>
        <v>13</v>
      </c>
      <c r="AI249" s="123">
        <f t="shared" ref="AI249:BN249" si="108">IFERROR(INDEX(LMU_Data,(AI$248*$A$248)+$A249,(d.Region-1)*15+AI$247)-1,"-")</f>
        <v>14</v>
      </c>
      <c r="AJ249" s="123">
        <f t="shared" si="108"/>
        <v>27</v>
      </c>
      <c r="AK249" s="123">
        <f t="shared" si="108"/>
        <v>33</v>
      </c>
      <c r="AL249" s="123">
        <f t="shared" si="108"/>
        <v>15</v>
      </c>
      <c r="AM249" s="123">
        <f t="shared" si="108"/>
        <v>26</v>
      </c>
      <c r="AN249" s="123">
        <f t="shared" si="108"/>
        <v>32</v>
      </c>
      <c r="AO249" s="123">
        <f t="shared" si="108"/>
        <v>16</v>
      </c>
      <c r="AP249" s="123">
        <f t="shared" si="108"/>
        <v>25</v>
      </c>
      <c r="AQ249" s="123">
        <f t="shared" si="108"/>
        <v>30</v>
      </c>
      <c r="AR249" s="123">
        <f t="shared" si="108"/>
        <v>3</v>
      </c>
      <c r="AS249" s="123">
        <f t="shared" si="108"/>
        <v>4</v>
      </c>
      <c r="AT249" s="123">
        <f t="shared" si="108"/>
        <v>6</v>
      </c>
      <c r="AU249" s="123">
        <f t="shared" si="108"/>
        <v>31</v>
      </c>
      <c r="AV249" s="123">
        <f t="shared" si="108"/>
        <v>22</v>
      </c>
      <c r="AW249" s="123">
        <f t="shared" si="108"/>
        <v>23</v>
      </c>
      <c r="AX249" s="123">
        <f t="shared" si="108"/>
        <v>24</v>
      </c>
      <c r="AY249" s="123">
        <f t="shared" si="108"/>
        <v>25</v>
      </c>
      <c r="AZ249" s="123">
        <f t="shared" si="108"/>
        <v>26</v>
      </c>
      <c r="BA249" s="123">
        <f t="shared" si="108"/>
        <v>27</v>
      </c>
      <c r="BB249" s="123">
        <f t="shared" si="108"/>
        <v>28</v>
      </c>
      <c r="BC249" s="123">
        <f t="shared" si="108"/>
        <v>29</v>
      </c>
      <c r="BD249" s="123">
        <f t="shared" si="108"/>
        <v>11</v>
      </c>
      <c r="BE249" s="123">
        <f t="shared" si="108"/>
        <v>12</v>
      </c>
      <c r="BF249" s="123">
        <f t="shared" si="108"/>
        <v>10</v>
      </c>
      <c r="BG249" s="123">
        <f t="shared" si="108"/>
        <v>0</v>
      </c>
      <c r="BH249" s="123">
        <f t="shared" si="108"/>
        <v>27</v>
      </c>
      <c r="BI249" s="123">
        <f t="shared" si="108"/>
        <v>33</v>
      </c>
      <c r="BJ249" s="123">
        <f t="shared" si="108"/>
        <v>26</v>
      </c>
      <c r="BK249" s="123">
        <f t="shared" si="108"/>
        <v>22</v>
      </c>
      <c r="BL249" s="123">
        <f t="shared" si="108"/>
        <v>23</v>
      </c>
      <c r="BM249" s="123">
        <f t="shared" si="108"/>
        <v>24</v>
      </c>
      <c r="BN249" s="123">
        <f t="shared" si="108"/>
        <v>25</v>
      </c>
      <c r="BO249" s="123">
        <f t="shared" ref="BO249:CT249" si="109">IFERROR(INDEX(LMU_Data,(BO$248*$A$248)+$A249,(d.Region-1)*15+BO$247)-1,"-")</f>
        <v>26</v>
      </c>
      <c r="BP249" s="123">
        <f t="shared" si="109"/>
        <v>27</v>
      </c>
      <c r="BQ249" s="123">
        <f t="shared" si="109"/>
        <v>28</v>
      </c>
      <c r="BR249" s="123">
        <f t="shared" si="109"/>
        <v>29</v>
      </c>
      <c r="BS249" s="123">
        <f t="shared" si="109"/>
        <v>11</v>
      </c>
      <c r="BT249" s="123">
        <f t="shared" si="109"/>
        <v>12</v>
      </c>
      <c r="BU249" s="123">
        <f t="shared" si="109"/>
        <v>26</v>
      </c>
      <c r="BV249" s="123">
        <f t="shared" si="109"/>
        <v>16</v>
      </c>
      <c r="BW249" s="123">
        <f t="shared" si="109"/>
        <v>25</v>
      </c>
      <c r="BX249" s="123">
        <f t="shared" si="109"/>
        <v>30</v>
      </c>
      <c r="BY249" s="123">
        <f t="shared" si="109"/>
        <v>3</v>
      </c>
      <c r="BZ249" s="123" t="str">
        <f t="shared" si="109"/>
        <v>-</v>
      </c>
      <c r="CA249" s="123" t="str">
        <f t="shared" si="109"/>
        <v>-</v>
      </c>
      <c r="CB249" s="123" t="str">
        <f t="shared" si="109"/>
        <v>-</v>
      </c>
      <c r="CC249" s="123" t="str">
        <f t="shared" si="109"/>
        <v>-</v>
      </c>
      <c r="CD249" s="123" t="str">
        <f t="shared" si="109"/>
        <v>-</v>
      </c>
      <c r="CE249" s="123" t="str">
        <f t="shared" si="109"/>
        <v>-</v>
      </c>
      <c r="CF249" s="123" t="str">
        <f t="shared" si="109"/>
        <v>-</v>
      </c>
      <c r="CG249" s="123" t="str">
        <f t="shared" si="109"/>
        <v>-</v>
      </c>
      <c r="CH249" s="123" t="str">
        <f t="shared" si="109"/>
        <v>-</v>
      </c>
      <c r="CI249" s="123" t="str">
        <f t="shared" si="109"/>
        <v>-</v>
      </c>
      <c r="CJ249" s="123" t="str">
        <f t="shared" si="109"/>
        <v>-</v>
      </c>
      <c r="CK249" s="123" t="str">
        <f t="shared" si="109"/>
        <v>-</v>
      </c>
      <c r="CL249" s="123" t="str">
        <f t="shared" si="109"/>
        <v>-</v>
      </c>
      <c r="CM249" s="123" t="str">
        <f t="shared" si="109"/>
        <v>-</v>
      </c>
      <c r="CN249" s="123" t="str">
        <f t="shared" si="109"/>
        <v>-</v>
      </c>
      <c r="CO249" s="123" t="str">
        <f t="shared" si="109"/>
        <v>-</v>
      </c>
      <c r="CP249" s="123" t="str">
        <f t="shared" si="109"/>
        <v>-</v>
      </c>
      <c r="CQ249" s="123" t="str">
        <f t="shared" si="109"/>
        <v>-</v>
      </c>
      <c r="CR249" s="123" t="str">
        <f t="shared" si="109"/>
        <v>-</v>
      </c>
      <c r="CS249" s="123" t="str">
        <f t="shared" si="109"/>
        <v>-</v>
      </c>
      <c r="CT249" s="123" t="str">
        <f t="shared" si="109"/>
        <v>-</v>
      </c>
      <c r="CU249" s="123" t="str">
        <f t="shared" ref="CU249:DR249" si="110">IFERROR(INDEX(LMU_Data,(CU$248*$A$248)+$A249,(d.Region-1)*15+CU$247)-1,"-")</f>
        <v>-</v>
      </c>
      <c r="CV249" s="123" t="str">
        <f t="shared" si="110"/>
        <v>-</v>
      </c>
      <c r="CW249" s="123" t="str">
        <f t="shared" si="110"/>
        <v>-</v>
      </c>
      <c r="CX249" s="123" t="str">
        <f t="shared" si="110"/>
        <v>-</v>
      </c>
      <c r="CY249" s="123" t="str">
        <f t="shared" si="110"/>
        <v>-</v>
      </c>
      <c r="CZ249" s="123" t="str">
        <f t="shared" si="110"/>
        <v>-</v>
      </c>
      <c r="DA249" s="123" t="str">
        <f t="shared" si="110"/>
        <v>-</v>
      </c>
      <c r="DB249" s="123" t="str">
        <f t="shared" si="110"/>
        <v>-</v>
      </c>
      <c r="DC249" s="123" t="str">
        <f t="shared" si="110"/>
        <v>-</v>
      </c>
      <c r="DD249" s="123" t="str">
        <f t="shared" si="110"/>
        <v>-</v>
      </c>
      <c r="DE249" s="123" t="str">
        <f t="shared" si="110"/>
        <v>-</v>
      </c>
      <c r="DF249" s="123" t="str">
        <f t="shared" si="110"/>
        <v>-</v>
      </c>
      <c r="DG249" s="123" t="str">
        <f t="shared" si="110"/>
        <v>-</v>
      </c>
      <c r="DH249" s="123" t="str">
        <f t="shared" si="110"/>
        <v>-</v>
      </c>
      <c r="DI249" s="123" t="str">
        <f t="shared" si="110"/>
        <v>-</v>
      </c>
      <c r="DJ249" s="123" t="str">
        <f t="shared" si="110"/>
        <v>-</v>
      </c>
      <c r="DK249" s="123" t="str">
        <f t="shared" si="110"/>
        <v>-</v>
      </c>
      <c r="DL249" s="123" t="str">
        <f t="shared" si="110"/>
        <v>-</v>
      </c>
      <c r="DM249" s="123" t="str">
        <f t="shared" si="110"/>
        <v>-</v>
      </c>
      <c r="DN249" s="123" t="str">
        <f t="shared" si="110"/>
        <v>-</v>
      </c>
      <c r="DO249" s="123" t="str">
        <f t="shared" si="110"/>
        <v>-</v>
      </c>
      <c r="DP249" s="123" t="str">
        <f t="shared" si="110"/>
        <v>-</v>
      </c>
      <c r="DQ249" s="123" t="str">
        <f t="shared" si="110"/>
        <v>-</v>
      </c>
      <c r="DR249" s="123" t="str">
        <f t="shared" si="110"/>
        <v>-</v>
      </c>
    </row>
    <row r="250" spans="1:192" outlineLevel="1">
      <c r="B250" t="s">
        <v>851</v>
      </c>
      <c r="C250" s="99" t="str">
        <f>IF(C$249="-",":",TEXT(C$249,"0")&amp;":"&amp;TEXT(C$249+1,"0"))&amp;","&amp;TEXT(C$248,"0")&amp;":"&amp;TEXT(C$248+1,"0")</f>
        <v>:,0:1</v>
      </c>
      <c r="D250" s="99" t="str">
        <f t="shared" ref="D250:BO250" si="111">IF(D$249="-",":",TEXT(D$249,"0")&amp;":"&amp;TEXT(D$249+1,"0"))&amp;","&amp;TEXT(D$248,"0")&amp;":"&amp;TEXT(D$248+1,"0")</f>
        <v>:,0:1</v>
      </c>
      <c r="E250" s="99" t="str">
        <f t="shared" si="111"/>
        <v>:,0:1</v>
      </c>
      <c r="F250" s="99" t="str">
        <f t="shared" si="111"/>
        <v>:,0:1</v>
      </c>
      <c r="G250" s="99" t="str">
        <f t="shared" si="111"/>
        <v>:,0:1</v>
      </c>
      <c r="H250" s="99" t="str">
        <f t="shared" si="111"/>
        <v>:,0:1</v>
      </c>
      <c r="I250" s="99" t="str">
        <f t="shared" si="111"/>
        <v>:,0:1</v>
      </c>
      <c r="J250" s="99" t="str">
        <f t="shared" si="111"/>
        <v>:,0:1</v>
      </c>
      <c r="K250" s="99" t="str">
        <f t="shared" si="111"/>
        <v>:,0:1</v>
      </c>
      <c r="L250" s="99" t="str">
        <f t="shared" si="111"/>
        <v>:,0:1</v>
      </c>
      <c r="M250" s="99" t="str">
        <f t="shared" si="111"/>
        <v>:,0:1</v>
      </c>
      <c r="N250" s="99" t="str">
        <f t="shared" si="111"/>
        <v>:,0:1</v>
      </c>
      <c r="O250" s="99" t="str">
        <f t="shared" si="111"/>
        <v>:,0:1</v>
      </c>
      <c r="P250" s="99" t="str">
        <f t="shared" si="111"/>
        <v>:,0:1</v>
      </c>
      <c r="Q250" s="99" t="str">
        <f t="shared" si="111"/>
        <v>:,0:1</v>
      </c>
      <c r="R250" s="99" t="str">
        <f t="shared" si="111"/>
        <v>:,1:2</v>
      </c>
      <c r="S250" s="99" t="str">
        <f t="shared" si="111"/>
        <v>:,1:2</v>
      </c>
      <c r="T250" s="99" t="str">
        <f t="shared" si="111"/>
        <v>:,1:2</v>
      </c>
      <c r="U250" s="99" t="str">
        <f t="shared" si="111"/>
        <v>:,1:2</v>
      </c>
      <c r="V250" s="99" t="str">
        <f t="shared" si="111"/>
        <v>:,1:2</v>
      </c>
      <c r="W250" s="99" t="str">
        <f t="shared" si="111"/>
        <v>:,1:2</v>
      </c>
      <c r="X250" s="99" t="str">
        <f t="shared" si="111"/>
        <v>:,1:2</v>
      </c>
      <c r="Y250" s="99" t="str">
        <f t="shared" si="111"/>
        <v>:,1:2</v>
      </c>
      <c r="Z250" s="99" t="str">
        <f t="shared" si="111"/>
        <v>:,1:2</v>
      </c>
      <c r="AA250" s="99" t="str">
        <f t="shared" si="111"/>
        <v>:,1:2</v>
      </c>
      <c r="AB250" s="99" t="str">
        <f t="shared" si="111"/>
        <v>:,1:2</v>
      </c>
      <c r="AC250" s="99" t="str">
        <f t="shared" si="111"/>
        <v>:,1:2</v>
      </c>
      <c r="AD250" s="99" t="str">
        <f t="shared" si="111"/>
        <v>:,1:2</v>
      </c>
      <c r="AE250" s="99" t="str">
        <f t="shared" si="111"/>
        <v>:,1:2</v>
      </c>
      <c r="AF250" s="99" t="str">
        <f t="shared" si="111"/>
        <v>:,1:2</v>
      </c>
      <c r="AG250" s="99" t="str">
        <f t="shared" si="111"/>
        <v>0:1,2:3</v>
      </c>
      <c r="AH250" s="99" t="str">
        <f t="shared" si="111"/>
        <v>13:14,2:3</v>
      </c>
      <c r="AI250" s="99" t="str">
        <f t="shared" si="111"/>
        <v>14:15,2:3</v>
      </c>
      <c r="AJ250" s="99" t="str">
        <f t="shared" si="111"/>
        <v>27:28,2:3</v>
      </c>
      <c r="AK250" s="99" t="str">
        <f t="shared" si="111"/>
        <v>33:34,2:3</v>
      </c>
      <c r="AL250" s="99" t="str">
        <f t="shared" si="111"/>
        <v>15:16,2:3</v>
      </c>
      <c r="AM250" s="99" t="str">
        <f t="shared" si="111"/>
        <v>26:27,2:3</v>
      </c>
      <c r="AN250" s="99" t="str">
        <f t="shared" si="111"/>
        <v>32:33,2:3</v>
      </c>
      <c r="AO250" s="99" t="str">
        <f t="shared" si="111"/>
        <v>16:17,2:3</v>
      </c>
      <c r="AP250" s="99" t="str">
        <f t="shared" si="111"/>
        <v>25:26,2:3</v>
      </c>
      <c r="AQ250" s="99" t="str">
        <f t="shared" si="111"/>
        <v>30:31,2:3</v>
      </c>
      <c r="AR250" s="99" t="str">
        <f t="shared" si="111"/>
        <v>3:4,2:3</v>
      </c>
      <c r="AS250" s="99" t="str">
        <f t="shared" si="111"/>
        <v>4:5,2:3</v>
      </c>
      <c r="AT250" s="99" t="str">
        <f t="shared" si="111"/>
        <v>6:7,2:3</v>
      </c>
      <c r="AU250" s="99" t="str">
        <f t="shared" si="111"/>
        <v>31:32,2:3</v>
      </c>
      <c r="AV250" s="99" t="str">
        <f t="shared" si="111"/>
        <v>22:23,3:4</v>
      </c>
      <c r="AW250" s="99" t="str">
        <f t="shared" si="111"/>
        <v>23:24,3:4</v>
      </c>
      <c r="AX250" s="99" t="str">
        <f t="shared" si="111"/>
        <v>24:25,3:4</v>
      </c>
      <c r="AY250" s="99" t="str">
        <f t="shared" si="111"/>
        <v>25:26,3:4</v>
      </c>
      <c r="AZ250" s="99" t="str">
        <f t="shared" si="111"/>
        <v>26:27,3:4</v>
      </c>
      <c r="BA250" s="99" t="str">
        <f t="shared" si="111"/>
        <v>27:28,3:4</v>
      </c>
      <c r="BB250" s="99" t="str">
        <f t="shared" si="111"/>
        <v>28:29,3:4</v>
      </c>
      <c r="BC250" s="99" t="str">
        <f t="shared" si="111"/>
        <v>29:30,3:4</v>
      </c>
      <c r="BD250" s="99" t="str">
        <f t="shared" si="111"/>
        <v>11:12,3:4</v>
      </c>
      <c r="BE250" s="99" t="str">
        <f t="shared" si="111"/>
        <v>12:13,3:4</v>
      </c>
      <c r="BF250" s="99" t="str">
        <f t="shared" si="111"/>
        <v>10:11,3:4</v>
      </c>
      <c r="BG250" s="99" t="str">
        <f t="shared" si="111"/>
        <v>0:1,3:4</v>
      </c>
      <c r="BH250" s="99" t="str">
        <f t="shared" si="111"/>
        <v>27:28,3:4</v>
      </c>
      <c r="BI250" s="99" t="str">
        <f t="shared" si="111"/>
        <v>33:34,3:4</v>
      </c>
      <c r="BJ250" s="99" t="str">
        <f t="shared" si="111"/>
        <v>26:27,3:4</v>
      </c>
      <c r="BK250" s="99" t="str">
        <f t="shared" si="111"/>
        <v>22:23,4:5</v>
      </c>
      <c r="BL250" s="99" t="str">
        <f t="shared" si="111"/>
        <v>23:24,4:5</v>
      </c>
      <c r="BM250" s="99" t="str">
        <f t="shared" si="111"/>
        <v>24:25,4:5</v>
      </c>
      <c r="BN250" s="99" t="str">
        <f t="shared" si="111"/>
        <v>25:26,4:5</v>
      </c>
      <c r="BO250" s="99" t="str">
        <f t="shared" si="111"/>
        <v>26:27,4:5</v>
      </c>
      <c r="BP250" s="99" t="str">
        <f t="shared" ref="BP250:DR250" si="112">IF(BP$249="-",":",TEXT(BP$249,"0")&amp;":"&amp;TEXT(BP$249+1,"0"))&amp;","&amp;TEXT(BP$248,"0")&amp;":"&amp;TEXT(BP$248+1,"0")</f>
        <v>27:28,4:5</v>
      </c>
      <c r="BQ250" s="99" t="str">
        <f t="shared" si="112"/>
        <v>28:29,4:5</v>
      </c>
      <c r="BR250" s="99" t="str">
        <f t="shared" si="112"/>
        <v>29:30,4:5</v>
      </c>
      <c r="BS250" s="99" t="str">
        <f t="shared" si="112"/>
        <v>11:12,4:5</v>
      </c>
      <c r="BT250" s="99" t="str">
        <f t="shared" si="112"/>
        <v>12:13,4:5</v>
      </c>
      <c r="BU250" s="99" t="str">
        <f t="shared" si="112"/>
        <v>26:27,4:5</v>
      </c>
      <c r="BV250" s="99" t="str">
        <f t="shared" si="112"/>
        <v>16:17,4:5</v>
      </c>
      <c r="BW250" s="99" t="str">
        <f t="shared" si="112"/>
        <v>25:26,4:5</v>
      </c>
      <c r="BX250" s="99" t="str">
        <f t="shared" si="112"/>
        <v>30:31,4:5</v>
      </c>
      <c r="BY250" s="99" t="str">
        <f t="shared" si="112"/>
        <v>3:4,4:5</v>
      </c>
      <c r="BZ250" s="99" t="str">
        <f t="shared" si="112"/>
        <v>:,5:6</v>
      </c>
      <c r="CA250" s="99" t="str">
        <f t="shared" si="112"/>
        <v>:,5:6</v>
      </c>
      <c r="CB250" s="99" t="str">
        <f t="shared" si="112"/>
        <v>:,5:6</v>
      </c>
      <c r="CC250" s="99" t="str">
        <f t="shared" si="112"/>
        <v>:,5:6</v>
      </c>
      <c r="CD250" s="99" t="str">
        <f t="shared" si="112"/>
        <v>:,5:6</v>
      </c>
      <c r="CE250" s="99" t="str">
        <f t="shared" si="112"/>
        <v>:,5:6</v>
      </c>
      <c r="CF250" s="99" t="str">
        <f t="shared" si="112"/>
        <v>:,5:6</v>
      </c>
      <c r="CG250" s="99" t="str">
        <f t="shared" si="112"/>
        <v>:,5:6</v>
      </c>
      <c r="CH250" s="99" t="str">
        <f t="shared" si="112"/>
        <v>:,5:6</v>
      </c>
      <c r="CI250" s="99" t="str">
        <f t="shared" si="112"/>
        <v>:,5:6</v>
      </c>
      <c r="CJ250" s="99" t="str">
        <f t="shared" si="112"/>
        <v>:,5:6</v>
      </c>
      <c r="CK250" s="99" t="str">
        <f t="shared" si="112"/>
        <v>:,5:6</v>
      </c>
      <c r="CL250" s="99" t="str">
        <f t="shared" si="112"/>
        <v>:,5:6</v>
      </c>
      <c r="CM250" s="99" t="str">
        <f t="shared" si="112"/>
        <v>:,5:6</v>
      </c>
      <c r="CN250" s="99" t="str">
        <f t="shared" si="112"/>
        <v>:,5:6</v>
      </c>
      <c r="CO250" s="99" t="str">
        <f t="shared" si="112"/>
        <v>:,6:7</v>
      </c>
      <c r="CP250" s="99" t="str">
        <f t="shared" si="112"/>
        <v>:,6:7</v>
      </c>
      <c r="CQ250" s="99" t="str">
        <f t="shared" si="112"/>
        <v>:,6:7</v>
      </c>
      <c r="CR250" s="99" t="str">
        <f t="shared" si="112"/>
        <v>:,6:7</v>
      </c>
      <c r="CS250" s="99" t="str">
        <f t="shared" si="112"/>
        <v>:,6:7</v>
      </c>
      <c r="CT250" s="99" t="str">
        <f t="shared" si="112"/>
        <v>:,6:7</v>
      </c>
      <c r="CU250" s="99" t="str">
        <f t="shared" si="112"/>
        <v>:,6:7</v>
      </c>
      <c r="CV250" s="99" t="str">
        <f t="shared" si="112"/>
        <v>:,6:7</v>
      </c>
      <c r="CW250" s="99" t="str">
        <f t="shared" si="112"/>
        <v>:,6:7</v>
      </c>
      <c r="CX250" s="99" t="str">
        <f t="shared" si="112"/>
        <v>:,6:7</v>
      </c>
      <c r="CY250" s="99" t="str">
        <f t="shared" si="112"/>
        <v>:,6:7</v>
      </c>
      <c r="CZ250" s="99" t="str">
        <f t="shared" si="112"/>
        <v>:,6:7</v>
      </c>
      <c r="DA250" s="99" t="str">
        <f t="shared" si="112"/>
        <v>:,6:7</v>
      </c>
      <c r="DB250" s="99" t="str">
        <f t="shared" si="112"/>
        <v>:,6:7</v>
      </c>
      <c r="DC250" s="99" t="str">
        <f t="shared" si="112"/>
        <v>:,6:7</v>
      </c>
      <c r="DD250" s="99" t="str">
        <f t="shared" si="112"/>
        <v>:,7:8</v>
      </c>
      <c r="DE250" s="99" t="str">
        <f t="shared" si="112"/>
        <v>:,7:8</v>
      </c>
      <c r="DF250" s="99" t="str">
        <f t="shared" si="112"/>
        <v>:,7:8</v>
      </c>
      <c r="DG250" s="99" t="str">
        <f t="shared" si="112"/>
        <v>:,7:8</v>
      </c>
      <c r="DH250" s="99" t="str">
        <f t="shared" si="112"/>
        <v>:,7:8</v>
      </c>
      <c r="DI250" s="99" t="str">
        <f t="shared" si="112"/>
        <v>:,7:8</v>
      </c>
      <c r="DJ250" s="99" t="str">
        <f t="shared" si="112"/>
        <v>:,7:8</v>
      </c>
      <c r="DK250" s="99" t="str">
        <f t="shared" si="112"/>
        <v>:,7:8</v>
      </c>
      <c r="DL250" s="99" t="str">
        <f t="shared" si="112"/>
        <v>:,7:8</v>
      </c>
      <c r="DM250" s="99" t="str">
        <f t="shared" si="112"/>
        <v>:,7:8</v>
      </c>
      <c r="DN250" s="99" t="str">
        <f t="shared" si="112"/>
        <v>:,7:8</v>
      </c>
      <c r="DO250" s="99" t="str">
        <f t="shared" si="112"/>
        <v>:,7:8</v>
      </c>
      <c r="DP250" s="99" t="str">
        <f t="shared" si="112"/>
        <v>:,7:8</v>
      </c>
      <c r="DQ250" s="99" t="str">
        <f t="shared" si="112"/>
        <v>:,7:8</v>
      </c>
      <c r="DR250" s="99" t="str">
        <f t="shared" si="112"/>
        <v>:,7:8</v>
      </c>
    </row>
    <row r="251" spans="1:192" outlineLevel="1">
      <c r="A251">
        <v>2</v>
      </c>
      <c r="B251" t="s">
        <v>853</v>
      </c>
      <c r="C251" s="123" t="str">
        <f t="shared" ref="C251:L254" si="113">IFERROR(MAX(0,INDEX(LMU_Data,(C$248*$A$248)+$A251,(d.Region-1)*15+C$247)-0.01),"-")</f>
        <v>-</v>
      </c>
      <c r="D251" s="123" t="str">
        <f t="shared" si="113"/>
        <v>-</v>
      </c>
      <c r="E251" s="123" t="str">
        <f t="shared" si="113"/>
        <v>-</v>
      </c>
      <c r="F251" s="123" t="str">
        <f t="shared" si="113"/>
        <v>-</v>
      </c>
      <c r="G251" s="123" t="str">
        <f t="shared" si="113"/>
        <v>-</v>
      </c>
      <c r="H251" s="123" t="str">
        <f t="shared" si="113"/>
        <v>-</v>
      </c>
      <c r="I251" s="123" t="str">
        <f t="shared" si="113"/>
        <v>-</v>
      </c>
      <c r="J251" s="123" t="str">
        <f t="shared" si="113"/>
        <v>-</v>
      </c>
      <c r="K251" s="123" t="str">
        <f t="shared" si="113"/>
        <v>-</v>
      </c>
      <c r="L251" s="123" t="str">
        <f t="shared" si="113"/>
        <v>-</v>
      </c>
      <c r="M251" s="123" t="str">
        <f t="shared" ref="M251:V254" si="114">IFERROR(MAX(0,INDEX(LMU_Data,(M$248*$A$248)+$A251,(d.Region-1)*15+M$247)-0.01),"-")</f>
        <v>-</v>
      </c>
      <c r="N251" s="123" t="str">
        <f t="shared" si="114"/>
        <v>-</v>
      </c>
      <c r="O251" s="123" t="str">
        <f t="shared" si="114"/>
        <v>-</v>
      </c>
      <c r="P251" s="123" t="str">
        <f t="shared" si="114"/>
        <v>-</v>
      </c>
      <c r="Q251" s="123" t="str">
        <f t="shared" si="114"/>
        <v>-</v>
      </c>
      <c r="R251" s="123" t="str">
        <f t="shared" si="114"/>
        <v>-</v>
      </c>
      <c r="S251" s="123" t="str">
        <f t="shared" si="114"/>
        <v>-</v>
      </c>
      <c r="T251" s="123" t="str">
        <f t="shared" si="114"/>
        <v>-</v>
      </c>
      <c r="U251" s="123" t="str">
        <f t="shared" si="114"/>
        <v>-</v>
      </c>
      <c r="V251" s="123" t="str">
        <f t="shared" si="114"/>
        <v>-</v>
      </c>
      <c r="W251" s="123" t="str">
        <f t="shared" ref="W251:AF254" si="115">IFERROR(MAX(0,INDEX(LMU_Data,(W$248*$A$248)+$A251,(d.Region-1)*15+W$247)-0.01),"-")</f>
        <v>-</v>
      </c>
      <c r="X251" s="123" t="str">
        <f t="shared" si="115"/>
        <v>-</v>
      </c>
      <c r="Y251" s="123" t="str">
        <f t="shared" si="115"/>
        <v>-</v>
      </c>
      <c r="Z251" s="123" t="str">
        <f t="shared" si="115"/>
        <v>-</v>
      </c>
      <c r="AA251" s="123" t="str">
        <f t="shared" si="115"/>
        <v>-</v>
      </c>
      <c r="AB251" s="123" t="str">
        <f t="shared" si="115"/>
        <v>-</v>
      </c>
      <c r="AC251" s="123" t="str">
        <f t="shared" si="115"/>
        <v>-</v>
      </c>
      <c r="AD251" s="123" t="str">
        <f t="shared" si="115"/>
        <v>-</v>
      </c>
      <c r="AE251" s="123" t="str">
        <f t="shared" si="115"/>
        <v>-</v>
      </c>
      <c r="AF251" s="123" t="str">
        <f t="shared" si="115"/>
        <v>-</v>
      </c>
      <c r="AG251" s="123">
        <f t="shared" ref="AG251:AP254" si="116">IFERROR(MAX(0,INDEX(LMU_Data,(AG$248*$A$248)+$A251,(d.Region-1)*15+AG$247)-0.01),"-")</f>
        <v>149.99</v>
      </c>
      <c r="AH251" s="123" t="str">
        <f t="shared" si="116"/>
        <v>-</v>
      </c>
      <c r="AI251" s="123" t="str">
        <f t="shared" si="116"/>
        <v>-</v>
      </c>
      <c r="AJ251" s="123" t="str">
        <f t="shared" si="116"/>
        <v>-</v>
      </c>
      <c r="AK251" s="123" t="str">
        <f t="shared" si="116"/>
        <v>-</v>
      </c>
      <c r="AL251" s="123" t="str">
        <f t="shared" si="116"/>
        <v>-</v>
      </c>
      <c r="AM251" s="123" t="str">
        <f t="shared" si="116"/>
        <v>-</v>
      </c>
      <c r="AN251" s="123" t="str">
        <f t="shared" si="116"/>
        <v>-</v>
      </c>
      <c r="AO251" s="123" t="str">
        <f t="shared" si="116"/>
        <v>-</v>
      </c>
      <c r="AP251" s="123" t="str">
        <f t="shared" si="116"/>
        <v>-</v>
      </c>
      <c r="AQ251" s="123" t="str">
        <f t="shared" ref="AQ251:AZ254" si="117">IFERROR(MAX(0,INDEX(LMU_Data,(AQ$248*$A$248)+$A251,(d.Region-1)*15+AQ$247)-0.01),"-")</f>
        <v>-</v>
      </c>
      <c r="AR251" s="123" t="str">
        <f t="shared" si="117"/>
        <v>-</v>
      </c>
      <c r="AS251" s="123" t="str">
        <f t="shared" si="117"/>
        <v>-</v>
      </c>
      <c r="AT251" s="123" t="str">
        <f t="shared" si="117"/>
        <v>-</v>
      </c>
      <c r="AU251" s="123" t="str">
        <f t="shared" si="117"/>
        <v>-</v>
      </c>
      <c r="AV251" s="123">
        <f t="shared" si="117"/>
        <v>153.74</v>
      </c>
      <c r="AW251" s="123">
        <f t="shared" si="117"/>
        <v>153.74</v>
      </c>
      <c r="AX251" s="123">
        <f t="shared" si="117"/>
        <v>153.74</v>
      </c>
      <c r="AY251" s="123">
        <f t="shared" si="117"/>
        <v>153.74</v>
      </c>
      <c r="AZ251" s="123">
        <f t="shared" si="117"/>
        <v>153.74</v>
      </c>
      <c r="BA251" s="123">
        <f t="shared" ref="BA251:BJ254" si="118">IFERROR(MAX(0,INDEX(LMU_Data,(BA$248*$A$248)+$A251,(d.Region-1)*15+BA$247)-0.01),"-")</f>
        <v>153.74</v>
      </c>
      <c r="BB251" s="123">
        <f t="shared" si="118"/>
        <v>153.74</v>
      </c>
      <c r="BC251" s="123">
        <f t="shared" si="118"/>
        <v>153.74</v>
      </c>
      <c r="BD251" s="123" t="str">
        <f t="shared" si="118"/>
        <v>-</v>
      </c>
      <c r="BE251" s="123" t="str">
        <f t="shared" si="118"/>
        <v>-</v>
      </c>
      <c r="BF251" s="123" t="str">
        <f t="shared" si="118"/>
        <v>-</v>
      </c>
      <c r="BG251" s="123" t="str">
        <f t="shared" si="118"/>
        <v>-</v>
      </c>
      <c r="BH251" s="123" t="str">
        <f t="shared" si="118"/>
        <v>-</v>
      </c>
      <c r="BI251" s="123" t="str">
        <f t="shared" si="118"/>
        <v>-</v>
      </c>
      <c r="BJ251" s="123" t="str">
        <f t="shared" si="118"/>
        <v>-</v>
      </c>
      <c r="BK251" s="123">
        <f t="shared" ref="BK251:BT254" si="119">IFERROR(MAX(0,INDEX(LMU_Data,(BK$248*$A$248)+$A251,(d.Region-1)*15+BK$247)-0.01),"-")</f>
        <v>93.74</v>
      </c>
      <c r="BL251" s="123">
        <f t="shared" si="119"/>
        <v>93.74</v>
      </c>
      <c r="BM251" s="123">
        <f t="shared" si="119"/>
        <v>93.74</v>
      </c>
      <c r="BN251" s="123">
        <f t="shared" si="119"/>
        <v>93.74</v>
      </c>
      <c r="BO251" s="123">
        <f t="shared" si="119"/>
        <v>93.74</v>
      </c>
      <c r="BP251" s="123">
        <f t="shared" si="119"/>
        <v>93.74</v>
      </c>
      <c r="BQ251" s="123">
        <f t="shared" si="119"/>
        <v>93.74</v>
      </c>
      <c r="BR251" s="123">
        <f t="shared" si="119"/>
        <v>93.74</v>
      </c>
      <c r="BS251" s="123" t="str">
        <f t="shared" si="119"/>
        <v>-</v>
      </c>
      <c r="BT251" s="123" t="str">
        <f t="shared" si="119"/>
        <v>-</v>
      </c>
      <c r="BU251" s="123" t="str">
        <f t="shared" ref="BU251:CD254" si="120">IFERROR(MAX(0,INDEX(LMU_Data,(BU$248*$A$248)+$A251,(d.Region-1)*15+BU$247)-0.01),"-")</f>
        <v>-</v>
      </c>
      <c r="BV251" s="123" t="str">
        <f t="shared" si="120"/>
        <v>-</v>
      </c>
      <c r="BW251" s="123" t="str">
        <f t="shared" si="120"/>
        <v>-</v>
      </c>
      <c r="BX251" s="123" t="str">
        <f t="shared" si="120"/>
        <v>-</v>
      </c>
      <c r="BY251" s="123" t="str">
        <f t="shared" si="120"/>
        <v>-</v>
      </c>
      <c r="BZ251" s="123" t="str">
        <f t="shared" si="120"/>
        <v>-</v>
      </c>
      <c r="CA251" s="123" t="str">
        <f t="shared" si="120"/>
        <v>-</v>
      </c>
      <c r="CB251" s="123" t="str">
        <f t="shared" si="120"/>
        <v>-</v>
      </c>
      <c r="CC251" s="123" t="str">
        <f t="shared" si="120"/>
        <v>-</v>
      </c>
      <c r="CD251" s="123" t="str">
        <f t="shared" si="120"/>
        <v>-</v>
      </c>
      <c r="CE251" s="123" t="str">
        <f t="shared" ref="CE251:CN254" si="121">IFERROR(MAX(0,INDEX(LMU_Data,(CE$248*$A$248)+$A251,(d.Region-1)*15+CE$247)-0.01),"-")</f>
        <v>-</v>
      </c>
      <c r="CF251" s="123" t="str">
        <f t="shared" si="121"/>
        <v>-</v>
      </c>
      <c r="CG251" s="123" t="str">
        <f t="shared" si="121"/>
        <v>-</v>
      </c>
      <c r="CH251" s="123" t="str">
        <f t="shared" si="121"/>
        <v>-</v>
      </c>
      <c r="CI251" s="123" t="str">
        <f t="shared" si="121"/>
        <v>-</v>
      </c>
      <c r="CJ251" s="123" t="str">
        <f t="shared" si="121"/>
        <v>-</v>
      </c>
      <c r="CK251" s="123" t="str">
        <f t="shared" si="121"/>
        <v>-</v>
      </c>
      <c r="CL251" s="123" t="str">
        <f t="shared" si="121"/>
        <v>-</v>
      </c>
      <c r="CM251" s="123" t="str">
        <f t="shared" si="121"/>
        <v>-</v>
      </c>
      <c r="CN251" s="123" t="str">
        <f t="shared" si="121"/>
        <v>-</v>
      </c>
      <c r="CO251" s="123" t="str">
        <f t="shared" ref="CO251:CX254" si="122">IFERROR(MAX(0,INDEX(LMU_Data,(CO$248*$A$248)+$A251,(d.Region-1)*15+CO$247)-0.01),"-")</f>
        <v>-</v>
      </c>
      <c r="CP251" s="123" t="str">
        <f t="shared" si="122"/>
        <v>-</v>
      </c>
      <c r="CQ251" s="123" t="str">
        <f t="shared" si="122"/>
        <v>-</v>
      </c>
      <c r="CR251" s="123" t="str">
        <f t="shared" si="122"/>
        <v>-</v>
      </c>
      <c r="CS251" s="123" t="str">
        <f t="shared" si="122"/>
        <v>-</v>
      </c>
      <c r="CT251" s="123" t="str">
        <f t="shared" si="122"/>
        <v>-</v>
      </c>
      <c r="CU251" s="123" t="str">
        <f t="shared" si="122"/>
        <v>-</v>
      </c>
      <c r="CV251" s="123" t="str">
        <f t="shared" si="122"/>
        <v>-</v>
      </c>
      <c r="CW251" s="123" t="str">
        <f t="shared" si="122"/>
        <v>-</v>
      </c>
      <c r="CX251" s="123" t="str">
        <f t="shared" si="122"/>
        <v>-</v>
      </c>
      <c r="CY251" s="123" t="str">
        <f t="shared" ref="CY251:DH254" si="123">IFERROR(MAX(0,INDEX(LMU_Data,(CY$248*$A$248)+$A251,(d.Region-1)*15+CY$247)-0.01),"-")</f>
        <v>-</v>
      </c>
      <c r="CZ251" s="123" t="str">
        <f t="shared" si="123"/>
        <v>-</v>
      </c>
      <c r="DA251" s="123" t="str">
        <f t="shared" si="123"/>
        <v>-</v>
      </c>
      <c r="DB251" s="123" t="str">
        <f t="shared" si="123"/>
        <v>-</v>
      </c>
      <c r="DC251" s="123" t="str">
        <f t="shared" si="123"/>
        <v>-</v>
      </c>
      <c r="DD251" s="123" t="str">
        <f t="shared" si="123"/>
        <v>-</v>
      </c>
      <c r="DE251" s="123" t="str">
        <f t="shared" si="123"/>
        <v>-</v>
      </c>
      <c r="DF251" s="123" t="str">
        <f t="shared" si="123"/>
        <v>-</v>
      </c>
      <c r="DG251" s="123" t="str">
        <f t="shared" si="123"/>
        <v>-</v>
      </c>
      <c r="DH251" s="123" t="str">
        <f t="shared" si="123"/>
        <v>-</v>
      </c>
      <c r="DI251" s="123" t="str">
        <f t="shared" ref="DI251:DR254" si="124">IFERROR(MAX(0,INDEX(LMU_Data,(DI$248*$A$248)+$A251,(d.Region-1)*15+DI$247)-0.01),"-")</f>
        <v>-</v>
      </c>
      <c r="DJ251" s="123" t="str">
        <f t="shared" si="124"/>
        <v>-</v>
      </c>
      <c r="DK251" s="123" t="str">
        <f t="shared" si="124"/>
        <v>-</v>
      </c>
      <c r="DL251" s="123" t="str">
        <f t="shared" si="124"/>
        <v>-</v>
      </c>
      <c r="DM251" s="123" t="str">
        <f t="shared" si="124"/>
        <v>-</v>
      </c>
      <c r="DN251" s="123" t="str">
        <f t="shared" si="124"/>
        <v>-</v>
      </c>
      <c r="DO251" s="123" t="str">
        <f t="shared" si="124"/>
        <v>-</v>
      </c>
      <c r="DP251" s="123" t="str">
        <f t="shared" si="124"/>
        <v>-</v>
      </c>
      <c r="DQ251" s="123" t="str">
        <f t="shared" si="124"/>
        <v>-</v>
      </c>
      <c r="DR251" s="123" t="str">
        <f t="shared" si="124"/>
        <v>-</v>
      </c>
    </row>
    <row r="252" spans="1:192" outlineLevel="1">
      <c r="A252">
        <v>3</v>
      </c>
      <c r="B252" t="s">
        <v>854</v>
      </c>
      <c r="C252" s="123" t="str">
        <f t="shared" si="113"/>
        <v>-</v>
      </c>
      <c r="D252" s="123" t="str">
        <f t="shared" si="113"/>
        <v>-</v>
      </c>
      <c r="E252" s="123" t="str">
        <f t="shared" si="113"/>
        <v>-</v>
      </c>
      <c r="F252" s="123" t="str">
        <f t="shared" si="113"/>
        <v>-</v>
      </c>
      <c r="G252" s="123" t="str">
        <f t="shared" si="113"/>
        <v>-</v>
      </c>
      <c r="H252" s="123" t="str">
        <f t="shared" si="113"/>
        <v>-</v>
      </c>
      <c r="I252" s="123" t="str">
        <f t="shared" si="113"/>
        <v>-</v>
      </c>
      <c r="J252" s="123" t="str">
        <f t="shared" si="113"/>
        <v>-</v>
      </c>
      <c r="K252" s="123" t="str">
        <f t="shared" si="113"/>
        <v>-</v>
      </c>
      <c r="L252" s="123" t="str">
        <f t="shared" si="113"/>
        <v>-</v>
      </c>
      <c r="M252" s="123" t="str">
        <f t="shared" si="114"/>
        <v>-</v>
      </c>
      <c r="N252" s="123" t="str">
        <f t="shared" si="114"/>
        <v>-</v>
      </c>
      <c r="O252" s="123" t="str">
        <f t="shared" si="114"/>
        <v>-</v>
      </c>
      <c r="P252" s="123" t="str">
        <f t="shared" si="114"/>
        <v>-</v>
      </c>
      <c r="Q252" s="123" t="str">
        <f t="shared" si="114"/>
        <v>-</v>
      </c>
      <c r="R252" s="123" t="str">
        <f t="shared" si="114"/>
        <v>-</v>
      </c>
      <c r="S252" s="123" t="str">
        <f t="shared" si="114"/>
        <v>-</v>
      </c>
      <c r="T252" s="123" t="str">
        <f t="shared" si="114"/>
        <v>-</v>
      </c>
      <c r="U252" s="123" t="str">
        <f t="shared" si="114"/>
        <v>-</v>
      </c>
      <c r="V252" s="123" t="str">
        <f t="shared" si="114"/>
        <v>-</v>
      </c>
      <c r="W252" s="123" t="str">
        <f t="shared" si="115"/>
        <v>-</v>
      </c>
      <c r="X252" s="123" t="str">
        <f t="shared" si="115"/>
        <v>-</v>
      </c>
      <c r="Y252" s="123" t="str">
        <f t="shared" si="115"/>
        <v>-</v>
      </c>
      <c r="Z252" s="123" t="str">
        <f t="shared" si="115"/>
        <v>-</v>
      </c>
      <c r="AA252" s="123" t="str">
        <f t="shared" si="115"/>
        <v>-</v>
      </c>
      <c r="AB252" s="123" t="str">
        <f t="shared" si="115"/>
        <v>-</v>
      </c>
      <c r="AC252" s="123" t="str">
        <f t="shared" si="115"/>
        <v>-</v>
      </c>
      <c r="AD252" s="123" t="str">
        <f t="shared" si="115"/>
        <v>-</v>
      </c>
      <c r="AE252" s="123" t="str">
        <f t="shared" si="115"/>
        <v>-</v>
      </c>
      <c r="AF252" s="123" t="str">
        <f t="shared" si="115"/>
        <v>-</v>
      </c>
      <c r="AG252" s="123">
        <f t="shared" si="116"/>
        <v>149.99</v>
      </c>
      <c r="AH252" s="123" t="str">
        <f t="shared" si="116"/>
        <v>-</v>
      </c>
      <c r="AI252" s="123" t="str">
        <f t="shared" si="116"/>
        <v>-</v>
      </c>
      <c r="AJ252" s="123" t="str">
        <f t="shared" si="116"/>
        <v>-</v>
      </c>
      <c r="AK252" s="123" t="str">
        <f t="shared" si="116"/>
        <v>-</v>
      </c>
      <c r="AL252" s="123" t="str">
        <f t="shared" si="116"/>
        <v>-</v>
      </c>
      <c r="AM252" s="123" t="str">
        <f t="shared" si="116"/>
        <v>-</v>
      </c>
      <c r="AN252" s="123" t="str">
        <f t="shared" si="116"/>
        <v>-</v>
      </c>
      <c r="AO252" s="123" t="str">
        <f t="shared" si="116"/>
        <v>-</v>
      </c>
      <c r="AP252" s="123" t="str">
        <f t="shared" si="116"/>
        <v>-</v>
      </c>
      <c r="AQ252" s="123" t="str">
        <f t="shared" si="117"/>
        <v>-</v>
      </c>
      <c r="AR252" s="123" t="str">
        <f t="shared" si="117"/>
        <v>-</v>
      </c>
      <c r="AS252" s="123" t="str">
        <f t="shared" si="117"/>
        <v>-</v>
      </c>
      <c r="AT252" s="123" t="str">
        <f t="shared" si="117"/>
        <v>-</v>
      </c>
      <c r="AU252" s="123" t="str">
        <f t="shared" si="117"/>
        <v>-</v>
      </c>
      <c r="AV252" s="123">
        <f t="shared" si="117"/>
        <v>153.74</v>
      </c>
      <c r="AW252" s="123">
        <f t="shared" si="117"/>
        <v>153.74</v>
      </c>
      <c r="AX252" s="123">
        <f t="shared" si="117"/>
        <v>153.74</v>
      </c>
      <c r="AY252" s="123">
        <f t="shared" si="117"/>
        <v>153.74</v>
      </c>
      <c r="AZ252" s="123">
        <f t="shared" si="117"/>
        <v>153.74</v>
      </c>
      <c r="BA252" s="123">
        <f t="shared" si="118"/>
        <v>153.74</v>
      </c>
      <c r="BB252" s="123">
        <f t="shared" si="118"/>
        <v>153.74</v>
      </c>
      <c r="BC252" s="123">
        <f t="shared" si="118"/>
        <v>153.74</v>
      </c>
      <c r="BD252" s="123" t="str">
        <f t="shared" si="118"/>
        <v>-</v>
      </c>
      <c r="BE252" s="123" t="str">
        <f t="shared" si="118"/>
        <v>-</v>
      </c>
      <c r="BF252" s="123" t="str">
        <f t="shared" si="118"/>
        <v>-</v>
      </c>
      <c r="BG252" s="123" t="str">
        <f t="shared" si="118"/>
        <v>-</v>
      </c>
      <c r="BH252" s="123" t="str">
        <f t="shared" si="118"/>
        <v>-</v>
      </c>
      <c r="BI252" s="123" t="str">
        <f t="shared" si="118"/>
        <v>-</v>
      </c>
      <c r="BJ252" s="123" t="str">
        <f t="shared" si="118"/>
        <v>-</v>
      </c>
      <c r="BK252" s="123">
        <f t="shared" si="119"/>
        <v>93.74</v>
      </c>
      <c r="BL252" s="123">
        <f t="shared" si="119"/>
        <v>93.74</v>
      </c>
      <c r="BM252" s="123">
        <f t="shared" si="119"/>
        <v>93.74</v>
      </c>
      <c r="BN252" s="123">
        <f t="shared" si="119"/>
        <v>93.74</v>
      </c>
      <c r="BO252" s="123">
        <f t="shared" si="119"/>
        <v>93.74</v>
      </c>
      <c r="BP252" s="123">
        <f t="shared" si="119"/>
        <v>93.74</v>
      </c>
      <c r="BQ252" s="123">
        <f t="shared" si="119"/>
        <v>93.74</v>
      </c>
      <c r="BR252" s="123">
        <f t="shared" si="119"/>
        <v>93.74</v>
      </c>
      <c r="BS252" s="123" t="str">
        <f t="shared" si="119"/>
        <v>-</v>
      </c>
      <c r="BT252" s="123" t="str">
        <f t="shared" si="119"/>
        <v>-</v>
      </c>
      <c r="BU252" s="123" t="str">
        <f t="shared" si="120"/>
        <v>-</v>
      </c>
      <c r="BV252" s="123" t="str">
        <f t="shared" si="120"/>
        <v>-</v>
      </c>
      <c r="BW252" s="123" t="str">
        <f t="shared" si="120"/>
        <v>-</v>
      </c>
      <c r="BX252" s="123" t="str">
        <f t="shared" si="120"/>
        <v>-</v>
      </c>
      <c r="BY252" s="123" t="str">
        <f t="shared" si="120"/>
        <v>-</v>
      </c>
      <c r="BZ252" s="123" t="str">
        <f t="shared" si="120"/>
        <v>-</v>
      </c>
      <c r="CA252" s="123" t="str">
        <f t="shared" si="120"/>
        <v>-</v>
      </c>
      <c r="CB252" s="123" t="str">
        <f t="shared" si="120"/>
        <v>-</v>
      </c>
      <c r="CC252" s="123" t="str">
        <f t="shared" si="120"/>
        <v>-</v>
      </c>
      <c r="CD252" s="123" t="str">
        <f t="shared" si="120"/>
        <v>-</v>
      </c>
      <c r="CE252" s="123" t="str">
        <f t="shared" si="121"/>
        <v>-</v>
      </c>
      <c r="CF252" s="123" t="str">
        <f t="shared" si="121"/>
        <v>-</v>
      </c>
      <c r="CG252" s="123" t="str">
        <f t="shared" si="121"/>
        <v>-</v>
      </c>
      <c r="CH252" s="123" t="str">
        <f t="shared" si="121"/>
        <v>-</v>
      </c>
      <c r="CI252" s="123" t="str">
        <f t="shared" si="121"/>
        <v>-</v>
      </c>
      <c r="CJ252" s="123" t="str">
        <f t="shared" si="121"/>
        <v>-</v>
      </c>
      <c r="CK252" s="123" t="str">
        <f t="shared" si="121"/>
        <v>-</v>
      </c>
      <c r="CL252" s="123" t="str">
        <f t="shared" si="121"/>
        <v>-</v>
      </c>
      <c r="CM252" s="123" t="str">
        <f t="shared" si="121"/>
        <v>-</v>
      </c>
      <c r="CN252" s="123" t="str">
        <f t="shared" si="121"/>
        <v>-</v>
      </c>
      <c r="CO252" s="123" t="str">
        <f t="shared" si="122"/>
        <v>-</v>
      </c>
      <c r="CP252" s="123" t="str">
        <f t="shared" si="122"/>
        <v>-</v>
      </c>
      <c r="CQ252" s="123" t="str">
        <f t="shared" si="122"/>
        <v>-</v>
      </c>
      <c r="CR252" s="123" t="str">
        <f t="shared" si="122"/>
        <v>-</v>
      </c>
      <c r="CS252" s="123" t="str">
        <f t="shared" si="122"/>
        <v>-</v>
      </c>
      <c r="CT252" s="123" t="str">
        <f t="shared" si="122"/>
        <v>-</v>
      </c>
      <c r="CU252" s="123" t="str">
        <f t="shared" si="122"/>
        <v>-</v>
      </c>
      <c r="CV252" s="123" t="str">
        <f t="shared" si="122"/>
        <v>-</v>
      </c>
      <c r="CW252" s="123" t="str">
        <f t="shared" si="122"/>
        <v>-</v>
      </c>
      <c r="CX252" s="123" t="str">
        <f t="shared" si="122"/>
        <v>-</v>
      </c>
      <c r="CY252" s="123" t="str">
        <f t="shared" si="123"/>
        <v>-</v>
      </c>
      <c r="CZ252" s="123" t="str">
        <f t="shared" si="123"/>
        <v>-</v>
      </c>
      <c r="DA252" s="123" t="str">
        <f t="shared" si="123"/>
        <v>-</v>
      </c>
      <c r="DB252" s="123" t="str">
        <f t="shared" si="123"/>
        <v>-</v>
      </c>
      <c r="DC252" s="123" t="str">
        <f t="shared" si="123"/>
        <v>-</v>
      </c>
      <c r="DD252" s="123" t="str">
        <f t="shared" si="123"/>
        <v>-</v>
      </c>
      <c r="DE252" s="123" t="str">
        <f t="shared" si="123"/>
        <v>-</v>
      </c>
      <c r="DF252" s="123" t="str">
        <f t="shared" si="123"/>
        <v>-</v>
      </c>
      <c r="DG252" s="123" t="str">
        <f t="shared" si="123"/>
        <v>-</v>
      </c>
      <c r="DH252" s="123" t="str">
        <f t="shared" si="123"/>
        <v>-</v>
      </c>
      <c r="DI252" s="123" t="str">
        <f t="shared" si="124"/>
        <v>-</v>
      </c>
      <c r="DJ252" s="123" t="str">
        <f t="shared" si="124"/>
        <v>-</v>
      </c>
      <c r="DK252" s="123" t="str">
        <f t="shared" si="124"/>
        <v>-</v>
      </c>
      <c r="DL252" s="123" t="str">
        <f t="shared" si="124"/>
        <v>-</v>
      </c>
      <c r="DM252" s="123" t="str">
        <f t="shared" si="124"/>
        <v>-</v>
      </c>
      <c r="DN252" s="123" t="str">
        <f t="shared" si="124"/>
        <v>-</v>
      </c>
      <c r="DO252" s="123" t="str">
        <f t="shared" si="124"/>
        <v>-</v>
      </c>
      <c r="DP252" s="123" t="str">
        <f t="shared" si="124"/>
        <v>-</v>
      </c>
      <c r="DQ252" s="123" t="str">
        <f t="shared" si="124"/>
        <v>-</v>
      </c>
      <c r="DR252" s="123" t="str">
        <f t="shared" si="124"/>
        <v>-</v>
      </c>
    </row>
    <row r="253" spans="1:192" outlineLevel="1">
      <c r="A253">
        <v>4</v>
      </c>
      <c r="B253" t="s">
        <v>855</v>
      </c>
      <c r="C253" s="123" t="str">
        <f t="shared" si="113"/>
        <v>-</v>
      </c>
      <c r="D253" s="123" t="str">
        <f t="shared" si="113"/>
        <v>-</v>
      </c>
      <c r="E253" s="123" t="str">
        <f t="shared" si="113"/>
        <v>-</v>
      </c>
      <c r="F253" s="123" t="str">
        <f t="shared" si="113"/>
        <v>-</v>
      </c>
      <c r="G253" s="123" t="str">
        <f t="shared" si="113"/>
        <v>-</v>
      </c>
      <c r="H253" s="123" t="str">
        <f t="shared" si="113"/>
        <v>-</v>
      </c>
      <c r="I253" s="123" t="str">
        <f t="shared" si="113"/>
        <v>-</v>
      </c>
      <c r="J253" s="123" t="str">
        <f t="shared" si="113"/>
        <v>-</v>
      </c>
      <c r="K253" s="123" t="str">
        <f t="shared" si="113"/>
        <v>-</v>
      </c>
      <c r="L253" s="123" t="str">
        <f t="shared" si="113"/>
        <v>-</v>
      </c>
      <c r="M253" s="123" t="str">
        <f t="shared" si="114"/>
        <v>-</v>
      </c>
      <c r="N253" s="123" t="str">
        <f t="shared" si="114"/>
        <v>-</v>
      </c>
      <c r="O253" s="123" t="str">
        <f t="shared" si="114"/>
        <v>-</v>
      </c>
      <c r="P253" s="123" t="str">
        <f t="shared" si="114"/>
        <v>-</v>
      </c>
      <c r="Q253" s="123" t="str">
        <f t="shared" si="114"/>
        <v>-</v>
      </c>
      <c r="R253" s="123" t="str">
        <f t="shared" si="114"/>
        <v>-</v>
      </c>
      <c r="S253" s="123" t="str">
        <f t="shared" si="114"/>
        <v>-</v>
      </c>
      <c r="T253" s="123" t="str">
        <f t="shared" si="114"/>
        <v>-</v>
      </c>
      <c r="U253" s="123" t="str">
        <f t="shared" si="114"/>
        <v>-</v>
      </c>
      <c r="V253" s="123" t="str">
        <f t="shared" si="114"/>
        <v>-</v>
      </c>
      <c r="W253" s="123" t="str">
        <f t="shared" si="115"/>
        <v>-</v>
      </c>
      <c r="X253" s="123" t="str">
        <f t="shared" si="115"/>
        <v>-</v>
      </c>
      <c r="Y253" s="123" t="str">
        <f t="shared" si="115"/>
        <v>-</v>
      </c>
      <c r="Z253" s="123" t="str">
        <f t="shared" si="115"/>
        <v>-</v>
      </c>
      <c r="AA253" s="123" t="str">
        <f t="shared" si="115"/>
        <v>-</v>
      </c>
      <c r="AB253" s="123" t="str">
        <f t="shared" si="115"/>
        <v>-</v>
      </c>
      <c r="AC253" s="123" t="str">
        <f t="shared" si="115"/>
        <v>-</v>
      </c>
      <c r="AD253" s="123" t="str">
        <f t="shared" si="115"/>
        <v>-</v>
      </c>
      <c r="AE253" s="123" t="str">
        <f t="shared" si="115"/>
        <v>-</v>
      </c>
      <c r="AF253" s="123" t="str">
        <f t="shared" si="115"/>
        <v>-</v>
      </c>
      <c r="AG253" s="123">
        <f t="shared" si="116"/>
        <v>149.99</v>
      </c>
      <c r="AH253" s="123" t="str">
        <f t="shared" si="116"/>
        <v>-</v>
      </c>
      <c r="AI253" s="123" t="str">
        <f t="shared" si="116"/>
        <v>-</v>
      </c>
      <c r="AJ253" s="123" t="str">
        <f t="shared" si="116"/>
        <v>-</v>
      </c>
      <c r="AK253" s="123" t="str">
        <f t="shared" si="116"/>
        <v>-</v>
      </c>
      <c r="AL253" s="123" t="str">
        <f t="shared" si="116"/>
        <v>-</v>
      </c>
      <c r="AM253" s="123" t="str">
        <f t="shared" si="116"/>
        <v>-</v>
      </c>
      <c r="AN253" s="123" t="str">
        <f t="shared" si="116"/>
        <v>-</v>
      </c>
      <c r="AO253" s="123" t="str">
        <f t="shared" si="116"/>
        <v>-</v>
      </c>
      <c r="AP253" s="123" t="str">
        <f t="shared" si="116"/>
        <v>-</v>
      </c>
      <c r="AQ253" s="123" t="str">
        <f t="shared" si="117"/>
        <v>-</v>
      </c>
      <c r="AR253" s="123" t="str">
        <f t="shared" si="117"/>
        <v>-</v>
      </c>
      <c r="AS253" s="123" t="str">
        <f t="shared" si="117"/>
        <v>-</v>
      </c>
      <c r="AT253" s="123" t="str">
        <f t="shared" si="117"/>
        <v>-</v>
      </c>
      <c r="AU253" s="123" t="str">
        <f t="shared" si="117"/>
        <v>-</v>
      </c>
      <c r="AV253" s="123">
        <f t="shared" si="117"/>
        <v>153.74</v>
      </c>
      <c r="AW253" s="123">
        <f t="shared" si="117"/>
        <v>153.74</v>
      </c>
      <c r="AX253" s="123">
        <f t="shared" si="117"/>
        <v>153.74</v>
      </c>
      <c r="AY253" s="123">
        <f t="shared" si="117"/>
        <v>153.74</v>
      </c>
      <c r="AZ253" s="123">
        <f t="shared" si="117"/>
        <v>153.74</v>
      </c>
      <c r="BA253" s="123">
        <f t="shared" si="118"/>
        <v>153.74</v>
      </c>
      <c r="BB253" s="123">
        <f t="shared" si="118"/>
        <v>153.74</v>
      </c>
      <c r="BC253" s="123">
        <f t="shared" si="118"/>
        <v>153.74</v>
      </c>
      <c r="BD253" s="123" t="str">
        <f t="shared" si="118"/>
        <v>-</v>
      </c>
      <c r="BE253" s="123" t="str">
        <f t="shared" si="118"/>
        <v>-</v>
      </c>
      <c r="BF253" s="123" t="str">
        <f t="shared" si="118"/>
        <v>-</v>
      </c>
      <c r="BG253" s="123" t="str">
        <f t="shared" si="118"/>
        <v>-</v>
      </c>
      <c r="BH253" s="123" t="str">
        <f t="shared" si="118"/>
        <v>-</v>
      </c>
      <c r="BI253" s="123" t="str">
        <f t="shared" si="118"/>
        <v>-</v>
      </c>
      <c r="BJ253" s="123" t="str">
        <f t="shared" si="118"/>
        <v>-</v>
      </c>
      <c r="BK253" s="123">
        <f t="shared" si="119"/>
        <v>93.74</v>
      </c>
      <c r="BL253" s="123">
        <f t="shared" si="119"/>
        <v>93.74</v>
      </c>
      <c r="BM253" s="123">
        <f t="shared" si="119"/>
        <v>93.74</v>
      </c>
      <c r="BN253" s="123">
        <f t="shared" si="119"/>
        <v>93.74</v>
      </c>
      <c r="BO253" s="123">
        <f t="shared" si="119"/>
        <v>93.74</v>
      </c>
      <c r="BP253" s="123">
        <f t="shared" si="119"/>
        <v>93.74</v>
      </c>
      <c r="BQ253" s="123">
        <f t="shared" si="119"/>
        <v>93.74</v>
      </c>
      <c r="BR253" s="123">
        <f t="shared" si="119"/>
        <v>93.74</v>
      </c>
      <c r="BS253" s="123" t="str">
        <f t="shared" si="119"/>
        <v>-</v>
      </c>
      <c r="BT253" s="123" t="str">
        <f t="shared" si="119"/>
        <v>-</v>
      </c>
      <c r="BU253" s="123" t="str">
        <f t="shared" si="120"/>
        <v>-</v>
      </c>
      <c r="BV253" s="123" t="str">
        <f t="shared" si="120"/>
        <v>-</v>
      </c>
      <c r="BW253" s="123" t="str">
        <f t="shared" si="120"/>
        <v>-</v>
      </c>
      <c r="BX253" s="123" t="str">
        <f t="shared" si="120"/>
        <v>-</v>
      </c>
      <c r="BY253" s="123" t="str">
        <f t="shared" si="120"/>
        <v>-</v>
      </c>
      <c r="BZ253" s="123" t="str">
        <f t="shared" si="120"/>
        <v>-</v>
      </c>
      <c r="CA253" s="123" t="str">
        <f t="shared" si="120"/>
        <v>-</v>
      </c>
      <c r="CB253" s="123" t="str">
        <f t="shared" si="120"/>
        <v>-</v>
      </c>
      <c r="CC253" s="123" t="str">
        <f t="shared" si="120"/>
        <v>-</v>
      </c>
      <c r="CD253" s="123" t="str">
        <f t="shared" si="120"/>
        <v>-</v>
      </c>
      <c r="CE253" s="123" t="str">
        <f t="shared" si="121"/>
        <v>-</v>
      </c>
      <c r="CF253" s="123" t="str">
        <f t="shared" si="121"/>
        <v>-</v>
      </c>
      <c r="CG253" s="123" t="str">
        <f t="shared" si="121"/>
        <v>-</v>
      </c>
      <c r="CH253" s="123" t="str">
        <f t="shared" si="121"/>
        <v>-</v>
      </c>
      <c r="CI253" s="123" t="str">
        <f t="shared" si="121"/>
        <v>-</v>
      </c>
      <c r="CJ253" s="123" t="str">
        <f t="shared" si="121"/>
        <v>-</v>
      </c>
      <c r="CK253" s="123" t="str">
        <f t="shared" si="121"/>
        <v>-</v>
      </c>
      <c r="CL253" s="123" t="str">
        <f t="shared" si="121"/>
        <v>-</v>
      </c>
      <c r="CM253" s="123" t="str">
        <f t="shared" si="121"/>
        <v>-</v>
      </c>
      <c r="CN253" s="123" t="str">
        <f t="shared" si="121"/>
        <v>-</v>
      </c>
      <c r="CO253" s="123" t="str">
        <f t="shared" si="122"/>
        <v>-</v>
      </c>
      <c r="CP253" s="123" t="str">
        <f t="shared" si="122"/>
        <v>-</v>
      </c>
      <c r="CQ253" s="123" t="str">
        <f t="shared" si="122"/>
        <v>-</v>
      </c>
      <c r="CR253" s="123" t="str">
        <f t="shared" si="122"/>
        <v>-</v>
      </c>
      <c r="CS253" s="123" t="str">
        <f t="shared" si="122"/>
        <v>-</v>
      </c>
      <c r="CT253" s="123" t="str">
        <f t="shared" si="122"/>
        <v>-</v>
      </c>
      <c r="CU253" s="123" t="str">
        <f t="shared" si="122"/>
        <v>-</v>
      </c>
      <c r="CV253" s="123" t="str">
        <f t="shared" si="122"/>
        <v>-</v>
      </c>
      <c r="CW253" s="123" t="str">
        <f t="shared" si="122"/>
        <v>-</v>
      </c>
      <c r="CX253" s="123" t="str">
        <f t="shared" si="122"/>
        <v>-</v>
      </c>
      <c r="CY253" s="123" t="str">
        <f t="shared" si="123"/>
        <v>-</v>
      </c>
      <c r="CZ253" s="123" t="str">
        <f t="shared" si="123"/>
        <v>-</v>
      </c>
      <c r="DA253" s="123" t="str">
        <f t="shared" si="123"/>
        <v>-</v>
      </c>
      <c r="DB253" s="123" t="str">
        <f t="shared" si="123"/>
        <v>-</v>
      </c>
      <c r="DC253" s="123" t="str">
        <f t="shared" si="123"/>
        <v>-</v>
      </c>
      <c r="DD253" s="123" t="str">
        <f t="shared" si="123"/>
        <v>-</v>
      </c>
      <c r="DE253" s="123" t="str">
        <f t="shared" si="123"/>
        <v>-</v>
      </c>
      <c r="DF253" s="123" t="str">
        <f t="shared" si="123"/>
        <v>-</v>
      </c>
      <c r="DG253" s="123" t="str">
        <f t="shared" si="123"/>
        <v>-</v>
      </c>
      <c r="DH253" s="123" t="str">
        <f t="shared" si="123"/>
        <v>-</v>
      </c>
      <c r="DI253" s="123" t="str">
        <f t="shared" si="124"/>
        <v>-</v>
      </c>
      <c r="DJ253" s="123" t="str">
        <f t="shared" si="124"/>
        <v>-</v>
      </c>
      <c r="DK253" s="123" t="str">
        <f t="shared" si="124"/>
        <v>-</v>
      </c>
      <c r="DL253" s="123" t="str">
        <f t="shared" si="124"/>
        <v>-</v>
      </c>
      <c r="DM253" s="123" t="str">
        <f t="shared" si="124"/>
        <v>-</v>
      </c>
      <c r="DN253" s="123" t="str">
        <f t="shared" si="124"/>
        <v>-</v>
      </c>
      <c r="DO253" s="123" t="str">
        <f t="shared" si="124"/>
        <v>-</v>
      </c>
      <c r="DP253" s="123" t="str">
        <f t="shared" si="124"/>
        <v>-</v>
      </c>
      <c r="DQ253" s="123" t="str">
        <f t="shared" si="124"/>
        <v>-</v>
      </c>
      <c r="DR253" s="123" t="str">
        <f t="shared" si="124"/>
        <v>-</v>
      </c>
    </row>
    <row r="254" spans="1:192" outlineLevel="1">
      <c r="A254">
        <v>5</v>
      </c>
      <c r="B254" t="s">
        <v>856</v>
      </c>
      <c r="C254" s="123" t="str">
        <f t="shared" si="113"/>
        <v>-</v>
      </c>
      <c r="D254" s="123" t="str">
        <f t="shared" si="113"/>
        <v>-</v>
      </c>
      <c r="E254" s="123" t="str">
        <f t="shared" si="113"/>
        <v>-</v>
      </c>
      <c r="F254" s="123" t="str">
        <f t="shared" si="113"/>
        <v>-</v>
      </c>
      <c r="G254" s="123" t="str">
        <f t="shared" si="113"/>
        <v>-</v>
      </c>
      <c r="H254" s="123" t="str">
        <f t="shared" si="113"/>
        <v>-</v>
      </c>
      <c r="I254" s="123" t="str">
        <f t="shared" si="113"/>
        <v>-</v>
      </c>
      <c r="J254" s="123" t="str">
        <f t="shared" si="113"/>
        <v>-</v>
      </c>
      <c r="K254" s="123" t="str">
        <f t="shared" si="113"/>
        <v>-</v>
      </c>
      <c r="L254" s="123" t="str">
        <f t="shared" si="113"/>
        <v>-</v>
      </c>
      <c r="M254" s="123" t="str">
        <f t="shared" si="114"/>
        <v>-</v>
      </c>
      <c r="N254" s="123" t="str">
        <f t="shared" si="114"/>
        <v>-</v>
      </c>
      <c r="O254" s="123" t="str">
        <f t="shared" si="114"/>
        <v>-</v>
      </c>
      <c r="P254" s="123" t="str">
        <f t="shared" si="114"/>
        <v>-</v>
      </c>
      <c r="Q254" s="123" t="str">
        <f t="shared" si="114"/>
        <v>-</v>
      </c>
      <c r="R254" s="123" t="str">
        <f t="shared" si="114"/>
        <v>-</v>
      </c>
      <c r="S254" s="123" t="str">
        <f t="shared" si="114"/>
        <v>-</v>
      </c>
      <c r="T254" s="123" t="str">
        <f t="shared" si="114"/>
        <v>-</v>
      </c>
      <c r="U254" s="123" t="str">
        <f t="shared" si="114"/>
        <v>-</v>
      </c>
      <c r="V254" s="123" t="str">
        <f t="shared" si="114"/>
        <v>-</v>
      </c>
      <c r="W254" s="123" t="str">
        <f t="shared" si="115"/>
        <v>-</v>
      </c>
      <c r="X254" s="123" t="str">
        <f t="shared" si="115"/>
        <v>-</v>
      </c>
      <c r="Y254" s="123" t="str">
        <f t="shared" si="115"/>
        <v>-</v>
      </c>
      <c r="Z254" s="123" t="str">
        <f t="shared" si="115"/>
        <v>-</v>
      </c>
      <c r="AA254" s="123" t="str">
        <f t="shared" si="115"/>
        <v>-</v>
      </c>
      <c r="AB254" s="123" t="str">
        <f t="shared" si="115"/>
        <v>-</v>
      </c>
      <c r="AC254" s="123" t="str">
        <f t="shared" si="115"/>
        <v>-</v>
      </c>
      <c r="AD254" s="123" t="str">
        <f t="shared" si="115"/>
        <v>-</v>
      </c>
      <c r="AE254" s="123" t="str">
        <f t="shared" si="115"/>
        <v>-</v>
      </c>
      <c r="AF254" s="123" t="str">
        <f t="shared" si="115"/>
        <v>-</v>
      </c>
      <c r="AG254" s="123">
        <f t="shared" si="116"/>
        <v>149.99</v>
      </c>
      <c r="AH254" s="123" t="str">
        <f t="shared" si="116"/>
        <v>-</v>
      </c>
      <c r="AI254" s="123" t="str">
        <f t="shared" si="116"/>
        <v>-</v>
      </c>
      <c r="AJ254" s="123" t="str">
        <f t="shared" si="116"/>
        <v>-</v>
      </c>
      <c r="AK254" s="123" t="str">
        <f t="shared" si="116"/>
        <v>-</v>
      </c>
      <c r="AL254" s="123" t="str">
        <f t="shared" si="116"/>
        <v>-</v>
      </c>
      <c r="AM254" s="123" t="str">
        <f t="shared" si="116"/>
        <v>-</v>
      </c>
      <c r="AN254" s="123" t="str">
        <f t="shared" si="116"/>
        <v>-</v>
      </c>
      <c r="AO254" s="123" t="str">
        <f t="shared" si="116"/>
        <v>-</v>
      </c>
      <c r="AP254" s="123" t="str">
        <f t="shared" si="116"/>
        <v>-</v>
      </c>
      <c r="AQ254" s="123" t="str">
        <f t="shared" si="117"/>
        <v>-</v>
      </c>
      <c r="AR254" s="123" t="str">
        <f t="shared" si="117"/>
        <v>-</v>
      </c>
      <c r="AS254" s="123" t="str">
        <f t="shared" si="117"/>
        <v>-</v>
      </c>
      <c r="AT254" s="123" t="str">
        <f t="shared" si="117"/>
        <v>-</v>
      </c>
      <c r="AU254" s="123" t="str">
        <f t="shared" si="117"/>
        <v>-</v>
      </c>
      <c r="AV254" s="123">
        <f t="shared" si="117"/>
        <v>153.74</v>
      </c>
      <c r="AW254" s="123">
        <f t="shared" si="117"/>
        <v>153.74</v>
      </c>
      <c r="AX254" s="123">
        <f t="shared" si="117"/>
        <v>153.74</v>
      </c>
      <c r="AY254" s="123">
        <f t="shared" si="117"/>
        <v>153.74</v>
      </c>
      <c r="AZ254" s="123">
        <f t="shared" si="117"/>
        <v>153.74</v>
      </c>
      <c r="BA254" s="123">
        <f t="shared" si="118"/>
        <v>153.74</v>
      </c>
      <c r="BB254" s="123">
        <f t="shared" si="118"/>
        <v>153.74</v>
      </c>
      <c r="BC254" s="123">
        <f t="shared" si="118"/>
        <v>153.74</v>
      </c>
      <c r="BD254" s="123" t="str">
        <f t="shared" si="118"/>
        <v>-</v>
      </c>
      <c r="BE254" s="123" t="str">
        <f t="shared" si="118"/>
        <v>-</v>
      </c>
      <c r="BF254" s="123" t="str">
        <f t="shared" si="118"/>
        <v>-</v>
      </c>
      <c r="BG254" s="123" t="str">
        <f t="shared" si="118"/>
        <v>-</v>
      </c>
      <c r="BH254" s="123" t="str">
        <f t="shared" si="118"/>
        <v>-</v>
      </c>
      <c r="BI254" s="123" t="str">
        <f t="shared" si="118"/>
        <v>-</v>
      </c>
      <c r="BJ254" s="123" t="str">
        <f t="shared" si="118"/>
        <v>-</v>
      </c>
      <c r="BK254" s="123">
        <f t="shared" si="119"/>
        <v>93.74</v>
      </c>
      <c r="BL254" s="123">
        <f t="shared" si="119"/>
        <v>93.74</v>
      </c>
      <c r="BM254" s="123">
        <f t="shared" si="119"/>
        <v>93.74</v>
      </c>
      <c r="BN254" s="123">
        <f t="shared" si="119"/>
        <v>93.74</v>
      </c>
      <c r="BO254" s="123">
        <f t="shared" si="119"/>
        <v>93.74</v>
      </c>
      <c r="BP254" s="123">
        <f t="shared" si="119"/>
        <v>93.74</v>
      </c>
      <c r="BQ254" s="123">
        <f t="shared" si="119"/>
        <v>93.74</v>
      </c>
      <c r="BR254" s="123">
        <f t="shared" si="119"/>
        <v>93.74</v>
      </c>
      <c r="BS254" s="123" t="str">
        <f t="shared" si="119"/>
        <v>-</v>
      </c>
      <c r="BT254" s="123" t="str">
        <f t="shared" si="119"/>
        <v>-</v>
      </c>
      <c r="BU254" s="123" t="str">
        <f t="shared" si="120"/>
        <v>-</v>
      </c>
      <c r="BV254" s="123" t="str">
        <f t="shared" si="120"/>
        <v>-</v>
      </c>
      <c r="BW254" s="123" t="str">
        <f t="shared" si="120"/>
        <v>-</v>
      </c>
      <c r="BX254" s="123" t="str">
        <f t="shared" si="120"/>
        <v>-</v>
      </c>
      <c r="BY254" s="123" t="str">
        <f t="shared" si="120"/>
        <v>-</v>
      </c>
      <c r="BZ254" s="123" t="str">
        <f t="shared" si="120"/>
        <v>-</v>
      </c>
      <c r="CA254" s="123" t="str">
        <f t="shared" si="120"/>
        <v>-</v>
      </c>
      <c r="CB254" s="123" t="str">
        <f t="shared" si="120"/>
        <v>-</v>
      </c>
      <c r="CC254" s="123" t="str">
        <f t="shared" si="120"/>
        <v>-</v>
      </c>
      <c r="CD254" s="123" t="str">
        <f t="shared" si="120"/>
        <v>-</v>
      </c>
      <c r="CE254" s="123" t="str">
        <f t="shared" si="121"/>
        <v>-</v>
      </c>
      <c r="CF254" s="123" t="str">
        <f t="shared" si="121"/>
        <v>-</v>
      </c>
      <c r="CG254" s="123" t="str">
        <f t="shared" si="121"/>
        <v>-</v>
      </c>
      <c r="CH254" s="123" t="str">
        <f t="shared" si="121"/>
        <v>-</v>
      </c>
      <c r="CI254" s="123" t="str">
        <f t="shared" si="121"/>
        <v>-</v>
      </c>
      <c r="CJ254" s="123" t="str">
        <f t="shared" si="121"/>
        <v>-</v>
      </c>
      <c r="CK254" s="123" t="str">
        <f t="shared" si="121"/>
        <v>-</v>
      </c>
      <c r="CL254" s="123" t="str">
        <f t="shared" si="121"/>
        <v>-</v>
      </c>
      <c r="CM254" s="123" t="str">
        <f t="shared" si="121"/>
        <v>-</v>
      </c>
      <c r="CN254" s="123" t="str">
        <f t="shared" si="121"/>
        <v>-</v>
      </c>
      <c r="CO254" s="123" t="str">
        <f t="shared" si="122"/>
        <v>-</v>
      </c>
      <c r="CP254" s="123" t="str">
        <f t="shared" si="122"/>
        <v>-</v>
      </c>
      <c r="CQ254" s="123" t="str">
        <f t="shared" si="122"/>
        <v>-</v>
      </c>
      <c r="CR254" s="123" t="str">
        <f t="shared" si="122"/>
        <v>-</v>
      </c>
      <c r="CS254" s="123" t="str">
        <f t="shared" si="122"/>
        <v>-</v>
      </c>
      <c r="CT254" s="123" t="str">
        <f t="shared" si="122"/>
        <v>-</v>
      </c>
      <c r="CU254" s="123" t="str">
        <f t="shared" si="122"/>
        <v>-</v>
      </c>
      <c r="CV254" s="123" t="str">
        <f t="shared" si="122"/>
        <v>-</v>
      </c>
      <c r="CW254" s="123" t="str">
        <f t="shared" si="122"/>
        <v>-</v>
      </c>
      <c r="CX254" s="123" t="str">
        <f t="shared" si="122"/>
        <v>-</v>
      </c>
      <c r="CY254" s="123" t="str">
        <f t="shared" si="123"/>
        <v>-</v>
      </c>
      <c r="CZ254" s="123" t="str">
        <f t="shared" si="123"/>
        <v>-</v>
      </c>
      <c r="DA254" s="123" t="str">
        <f t="shared" si="123"/>
        <v>-</v>
      </c>
      <c r="DB254" s="123" t="str">
        <f t="shared" si="123"/>
        <v>-</v>
      </c>
      <c r="DC254" s="123" t="str">
        <f t="shared" si="123"/>
        <v>-</v>
      </c>
      <c r="DD254" s="123" t="str">
        <f t="shared" si="123"/>
        <v>-</v>
      </c>
      <c r="DE254" s="123" t="str">
        <f t="shared" si="123"/>
        <v>-</v>
      </c>
      <c r="DF254" s="123" t="str">
        <f t="shared" si="123"/>
        <v>-</v>
      </c>
      <c r="DG254" s="123" t="str">
        <f t="shared" si="123"/>
        <v>-</v>
      </c>
      <c r="DH254" s="123" t="str">
        <f t="shared" si="123"/>
        <v>-</v>
      </c>
      <c r="DI254" s="123" t="str">
        <f t="shared" si="124"/>
        <v>-</v>
      </c>
      <c r="DJ254" s="123" t="str">
        <f t="shared" si="124"/>
        <v>-</v>
      </c>
      <c r="DK254" s="123" t="str">
        <f t="shared" si="124"/>
        <v>-</v>
      </c>
      <c r="DL254" s="123" t="str">
        <f t="shared" si="124"/>
        <v>-</v>
      </c>
      <c r="DM254" s="123" t="str">
        <f t="shared" si="124"/>
        <v>-</v>
      </c>
      <c r="DN254" s="123" t="str">
        <f t="shared" si="124"/>
        <v>-</v>
      </c>
      <c r="DO254" s="123" t="str">
        <f t="shared" si="124"/>
        <v>-</v>
      </c>
      <c r="DP254" s="123" t="str">
        <f t="shared" si="124"/>
        <v>-</v>
      </c>
      <c r="DQ254" s="123" t="str">
        <f t="shared" si="124"/>
        <v>-</v>
      </c>
      <c r="DR254" s="123" t="str">
        <f t="shared" si="124"/>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1686</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936</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860</v>
      </c>
      <c r="C259" s="27" t="str">
        <f t="shared" ref="C259:P261" si="125">C258</f>
        <v>-</v>
      </c>
      <c r="D259" s="27" t="str">
        <f t="shared" si="125"/>
        <v>-</v>
      </c>
      <c r="E259" s="27" t="str">
        <f t="shared" si="125"/>
        <v>-</v>
      </c>
      <c r="F259" s="27" t="str">
        <f t="shared" si="125"/>
        <v>-</v>
      </c>
      <c r="G259" s="27" t="str">
        <f t="shared" si="125"/>
        <v>-</v>
      </c>
      <c r="H259" s="27" t="str">
        <f t="shared" si="125"/>
        <v>-</v>
      </c>
      <c r="I259" s="27" t="str">
        <f t="shared" si="125"/>
        <v>-</v>
      </c>
      <c r="J259" s="27" t="str">
        <f t="shared" si="125"/>
        <v>-</v>
      </c>
      <c r="K259" s="27" t="str">
        <f t="shared" si="125"/>
        <v>-</v>
      </c>
      <c r="L259" s="27" t="str">
        <f t="shared" si="125"/>
        <v>-</v>
      </c>
      <c r="M259" s="27" t="str">
        <f t="shared" si="125"/>
        <v>-</v>
      </c>
      <c r="N259" s="27" t="str">
        <f t="shared" si="125"/>
        <v>-</v>
      </c>
      <c r="O259" s="27" t="str">
        <f t="shared" si="125"/>
        <v>-</v>
      </c>
      <c r="P259" s="27" t="str">
        <f t="shared" si="125"/>
        <v>-</v>
      </c>
      <c r="Q259" s="27" t="str">
        <f t="shared" ref="Q259:AF261" si="126">Q258</f>
        <v>-</v>
      </c>
      <c r="R259" s="27" t="str">
        <f t="shared" si="126"/>
        <v>-</v>
      </c>
      <c r="S259" s="27" t="str">
        <f t="shared" si="126"/>
        <v>-</v>
      </c>
      <c r="T259" s="27" t="str">
        <f t="shared" si="126"/>
        <v>-</v>
      </c>
      <c r="U259" s="27" t="str">
        <f t="shared" si="126"/>
        <v>-</v>
      </c>
      <c r="V259" s="27" t="str">
        <f t="shared" si="126"/>
        <v>-</v>
      </c>
      <c r="W259" s="27" t="str">
        <f t="shared" si="126"/>
        <v>-</v>
      </c>
      <c r="X259" s="27" t="str">
        <f t="shared" si="126"/>
        <v>-</v>
      </c>
      <c r="Y259" s="27" t="str">
        <f t="shared" si="126"/>
        <v>-</v>
      </c>
      <c r="Z259" s="27" t="str">
        <f t="shared" si="126"/>
        <v>-</v>
      </c>
      <c r="AA259" s="27" t="str">
        <f t="shared" si="126"/>
        <v>-</v>
      </c>
      <c r="AB259" s="27" t="str">
        <f t="shared" si="126"/>
        <v>-</v>
      </c>
      <c r="AC259" s="27" t="str">
        <f t="shared" si="126"/>
        <v>-</v>
      </c>
      <c r="AD259" s="27" t="str">
        <f t="shared" si="126"/>
        <v>-</v>
      </c>
      <c r="AE259" s="27" t="str">
        <f t="shared" si="126"/>
        <v>-</v>
      </c>
      <c r="AF259" s="27" t="str">
        <f t="shared" si="126"/>
        <v>-</v>
      </c>
      <c r="AG259" s="27">
        <f t="shared" ref="AG259:AU261" si="127">AG258</f>
        <v>220</v>
      </c>
      <c r="AH259" s="27" t="str">
        <f t="shared" si="127"/>
        <v>-</v>
      </c>
      <c r="AI259" s="27" t="str">
        <f t="shared" si="127"/>
        <v>-</v>
      </c>
      <c r="AJ259" s="27" t="str">
        <f t="shared" si="127"/>
        <v>-</v>
      </c>
      <c r="AK259" s="27" t="str">
        <f t="shared" si="127"/>
        <v>-</v>
      </c>
      <c r="AL259" s="27" t="str">
        <f t="shared" si="127"/>
        <v>-</v>
      </c>
      <c r="AM259" s="27" t="str">
        <f t="shared" si="127"/>
        <v>-</v>
      </c>
      <c r="AN259" s="27" t="str">
        <f t="shared" si="127"/>
        <v>-</v>
      </c>
      <c r="AO259" s="27" t="str">
        <f t="shared" si="127"/>
        <v>-</v>
      </c>
      <c r="AP259" s="27" t="str">
        <f t="shared" si="127"/>
        <v>-</v>
      </c>
      <c r="AQ259" s="27" t="str">
        <f t="shared" si="127"/>
        <v>-</v>
      </c>
      <c r="AR259" s="27" t="str">
        <f t="shared" si="127"/>
        <v>-</v>
      </c>
      <c r="AS259" s="27" t="str">
        <f t="shared" si="127"/>
        <v>-</v>
      </c>
      <c r="AT259" s="27" t="str">
        <f t="shared" si="127"/>
        <v>-</v>
      </c>
      <c r="AU259" s="27" t="str">
        <f t="shared" si="127"/>
        <v>-</v>
      </c>
      <c r="AV259" s="27">
        <f t="shared" ref="AV259:BY259" si="128">AV258</f>
        <v>220</v>
      </c>
      <c r="AW259" s="27" t="str">
        <f t="shared" si="128"/>
        <v>-</v>
      </c>
      <c r="AX259" s="27" t="str">
        <f t="shared" si="128"/>
        <v>-</v>
      </c>
      <c r="AY259" s="27" t="str">
        <f t="shared" si="128"/>
        <v>-</v>
      </c>
      <c r="AZ259" s="27" t="str">
        <f t="shared" si="128"/>
        <v>-</v>
      </c>
      <c r="BA259" s="27" t="str">
        <f t="shared" si="128"/>
        <v>-</v>
      </c>
      <c r="BB259" s="27" t="str">
        <f t="shared" si="128"/>
        <v>-</v>
      </c>
      <c r="BC259" s="27" t="str">
        <f t="shared" si="128"/>
        <v>-</v>
      </c>
      <c r="BD259" s="27" t="str">
        <f t="shared" si="128"/>
        <v>-</v>
      </c>
      <c r="BE259" s="27" t="str">
        <f t="shared" si="128"/>
        <v>-</v>
      </c>
      <c r="BF259" s="27" t="str">
        <f t="shared" si="128"/>
        <v>-</v>
      </c>
      <c r="BG259" s="27" t="str">
        <f t="shared" si="128"/>
        <v>-</v>
      </c>
      <c r="BH259" s="27" t="str">
        <f t="shared" si="128"/>
        <v>-</v>
      </c>
      <c r="BI259" s="27" t="str">
        <f t="shared" si="128"/>
        <v>-</v>
      </c>
      <c r="BJ259" s="27" t="str">
        <f t="shared" si="128"/>
        <v>-</v>
      </c>
      <c r="BK259" s="27" t="str">
        <f t="shared" si="128"/>
        <v>-</v>
      </c>
      <c r="BL259" s="27" t="str">
        <f t="shared" si="128"/>
        <v>-</v>
      </c>
      <c r="BM259" s="27" t="str">
        <f t="shared" si="128"/>
        <v>-</v>
      </c>
      <c r="BN259" s="27" t="str">
        <f t="shared" si="128"/>
        <v>-</v>
      </c>
      <c r="BO259" s="27" t="str">
        <f t="shared" si="128"/>
        <v>-</v>
      </c>
      <c r="BP259" s="27" t="str">
        <f t="shared" si="128"/>
        <v>-</v>
      </c>
      <c r="BQ259" s="27" t="str">
        <f t="shared" si="128"/>
        <v>-</v>
      </c>
      <c r="BR259" s="27" t="str">
        <f t="shared" si="128"/>
        <v>-</v>
      </c>
      <c r="BS259" s="27" t="str">
        <f t="shared" si="128"/>
        <v>-</v>
      </c>
      <c r="BT259" s="27" t="str">
        <f t="shared" si="128"/>
        <v>-</v>
      </c>
      <c r="BU259" s="27" t="str">
        <f t="shared" si="128"/>
        <v>-</v>
      </c>
      <c r="BV259" s="27" t="str">
        <f t="shared" si="128"/>
        <v>-</v>
      </c>
      <c r="BW259" s="27" t="str">
        <f t="shared" si="128"/>
        <v>-</v>
      </c>
      <c r="BX259" s="27" t="str">
        <f t="shared" si="128"/>
        <v>-</v>
      </c>
      <c r="BY259" s="27" t="str">
        <f t="shared" si="128"/>
        <v>-</v>
      </c>
    </row>
    <row r="260" spans="2:77" outlineLevel="1">
      <c r="B260" s="25" t="s">
        <v>861</v>
      </c>
      <c r="C260" s="27" t="str">
        <f t="shared" si="125"/>
        <v>-</v>
      </c>
      <c r="D260" s="27" t="str">
        <f t="shared" si="125"/>
        <v>-</v>
      </c>
      <c r="E260" s="27" t="str">
        <f t="shared" si="125"/>
        <v>-</v>
      </c>
      <c r="F260" s="27" t="str">
        <f t="shared" si="125"/>
        <v>-</v>
      </c>
      <c r="G260" s="27" t="str">
        <f t="shared" si="125"/>
        <v>-</v>
      </c>
      <c r="H260" s="27" t="str">
        <f t="shared" si="125"/>
        <v>-</v>
      </c>
      <c r="I260" s="27" t="str">
        <f t="shared" si="125"/>
        <v>-</v>
      </c>
      <c r="J260" s="27" t="str">
        <f t="shared" si="125"/>
        <v>-</v>
      </c>
      <c r="K260" s="27" t="str">
        <f t="shared" si="125"/>
        <v>-</v>
      </c>
      <c r="L260" s="27" t="str">
        <f t="shared" si="125"/>
        <v>-</v>
      </c>
      <c r="M260" s="27" t="str">
        <f t="shared" si="125"/>
        <v>-</v>
      </c>
      <c r="N260" s="27" t="str">
        <f t="shared" si="125"/>
        <v>-</v>
      </c>
      <c r="O260" s="27" t="str">
        <f t="shared" si="125"/>
        <v>-</v>
      </c>
      <c r="P260" s="27" t="str">
        <f t="shared" si="125"/>
        <v>-</v>
      </c>
      <c r="Q260" s="27" t="str">
        <f t="shared" si="126"/>
        <v>-</v>
      </c>
      <c r="R260" s="27" t="str">
        <f t="shared" si="126"/>
        <v>-</v>
      </c>
      <c r="S260" s="27" t="str">
        <f t="shared" si="126"/>
        <v>-</v>
      </c>
      <c r="T260" s="27" t="str">
        <f t="shared" si="126"/>
        <v>-</v>
      </c>
      <c r="U260" s="27" t="str">
        <f t="shared" si="126"/>
        <v>-</v>
      </c>
      <c r="V260" s="27" t="str">
        <f t="shared" si="126"/>
        <v>-</v>
      </c>
      <c r="W260" s="27" t="str">
        <f t="shared" si="126"/>
        <v>-</v>
      </c>
      <c r="X260" s="27" t="str">
        <f t="shared" si="126"/>
        <v>-</v>
      </c>
      <c r="Y260" s="27" t="str">
        <f t="shared" si="126"/>
        <v>-</v>
      </c>
      <c r="Z260" s="27" t="str">
        <f t="shared" si="126"/>
        <v>-</v>
      </c>
      <c r="AA260" s="27" t="str">
        <f t="shared" si="126"/>
        <v>-</v>
      </c>
      <c r="AB260" s="27" t="str">
        <f t="shared" si="126"/>
        <v>-</v>
      </c>
      <c r="AC260" s="27" t="str">
        <f t="shared" si="126"/>
        <v>-</v>
      </c>
      <c r="AD260" s="27" t="str">
        <f t="shared" si="126"/>
        <v>-</v>
      </c>
      <c r="AE260" s="27" t="str">
        <f t="shared" si="126"/>
        <v>-</v>
      </c>
      <c r="AF260" s="27" t="str">
        <f t="shared" si="126"/>
        <v>-</v>
      </c>
      <c r="AG260" s="27">
        <f t="shared" si="127"/>
        <v>220</v>
      </c>
      <c r="AH260" s="27" t="str">
        <f t="shared" si="127"/>
        <v>-</v>
      </c>
      <c r="AI260" s="27" t="str">
        <f t="shared" si="127"/>
        <v>-</v>
      </c>
      <c r="AJ260" s="27" t="str">
        <f t="shared" si="127"/>
        <v>-</v>
      </c>
      <c r="AK260" s="27" t="str">
        <f t="shared" si="127"/>
        <v>-</v>
      </c>
      <c r="AL260" s="27" t="str">
        <f t="shared" si="127"/>
        <v>-</v>
      </c>
      <c r="AM260" s="27" t="str">
        <f t="shared" si="127"/>
        <v>-</v>
      </c>
      <c r="AN260" s="27" t="str">
        <f t="shared" si="127"/>
        <v>-</v>
      </c>
      <c r="AO260" s="27" t="str">
        <f t="shared" si="127"/>
        <v>-</v>
      </c>
      <c r="AP260" s="27" t="str">
        <f t="shared" si="127"/>
        <v>-</v>
      </c>
      <c r="AQ260" s="27" t="str">
        <f t="shared" si="127"/>
        <v>-</v>
      </c>
      <c r="AR260" s="27" t="str">
        <f t="shared" si="127"/>
        <v>-</v>
      </c>
      <c r="AS260" s="27" t="str">
        <f t="shared" si="127"/>
        <v>-</v>
      </c>
      <c r="AT260" s="27" t="str">
        <f t="shared" si="127"/>
        <v>-</v>
      </c>
      <c r="AU260" s="27" t="str">
        <f t="shared" si="127"/>
        <v>-</v>
      </c>
      <c r="AV260" s="27">
        <f t="shared" ref="AV260:BY260" si="129">AV259</f>
        <v>220</v>
      </c>
      <c r="AW260" s="27" t="str">
        <f t="shared" si="129"/>
        <v>-</v>
      </c>
      <c r="AX260" s="27" t="str">
        <f t="shared" si="129"/>
        <v>-</v>
      </c>
      <c r="AY260" s="27" t="str">
        <f t="shared" si="129"/>
        <v>-</v>
      </c>
      <c r="AZ260" s="27" t="str">
        <f t="shared" si="129"/>
        <v>-</v>
      </c>
      <c r="BA260" s="27" t="str">
        <f t="shared" si="129"/>
        <v>-</v>
      </c>
      <c r="BB260" s="27" t="str">
        <f t="shared" si="129"/>
        <v>-</v>
      </c>
      <c r="BC260" s="27" t="str">
        <f t="shared" si="129"/>
        <v>-</v>
      </c>
      <c r="BD260" s="27" t="str">
        <f t="shared" si="129"/>
        <v>-</v>
      </c>
      <c r="BE260" s="27" t="str">
        <f t="shared" si="129"/>
        <v>-</v>
      </c>
      <c r="BF260" s="27" t="str">
        <f t="shared" si="129"/>
        <v>-</v>
      </c>
      <c r="BG260" s="27" t="str">
        <f t="shared" si="129"/>
        <v>-</v>
      </c>
      <c r="BH260" s="27" t="str">
        <f t="shared" si="129"/>
        <v>-</v>
      </c>
      <c r="BI260" s="27" t="str">
        <f t="shared" si="129"/>
        <v>-</v>
      </c>
      <c r="BJ260" s="27" t="str">
        <f t="shared" si="129"/>
        <v>-</v>
      </c>
      <c r="BK260" s="27" t="str">
        <f t="shared" si="129"/>
        <v>-</v>
      </c>
      <c r="BL260" s="27" t="str">
        <f t="shared" si="129"/>
        <v>-</v>
      </c>
      <c r="BM260" s="27" t="str">
        <f t="shared" si="129"/>
        <v>-</v>
      </c>
      <c r="BN260" s="27" t="str">
        <f t="shared" si="129"/>
        <v>-</v>
      </c>
      <c r="BO260" s="27" t="str">
        <f t="shared" si="129"/>
        <v>-</v>
      </c>
      <c r="BP260" s="27" t="str">
        <f t="shared" si="129"/>
        <v>-</v>
      </c>
      <c r="BQ260" s="27" t="str">
        <f t="shared" si="129"/>
        <v>-</v>
      </c>
      <c r="BR260" s="27" t="str">
        <f t="shared" si="129"/>
        <v>-</v>
      </c>
      <c r="BS260" s="27" t="str">
        <f t="shared" si="129"/>
        <v>-</v>
      </c>
      <c r="BT260" s="27" t="str">
        <f t="shared" si="129"/>
        <v>-</v>
      </c>
      <c r="BU260" s="27" t="str">
        <f t="shared" si="129"/>
        <v>-</v>
      </c>
      <c r="BV260" s="27" t="str">
        <f t="shared" si="129"/>
        <v>-</v>
      </c>
      <c r="BW260" s="27" t="str">
        <f t="shared" si="129"/>
        <v>-</v>
      </c>
      <c r="BX260" s="27" t="str">
        <f t="shared" si="129"/>
        <v>-</v>
      </c>
      <c r="BY260" s="27" t="str">
        <f t="shared" si="129"/>
        <v>-</v>
      </c>
    </row>
    <row r="261" spans="2:77" outlineLevel="1">
      <c r="B261" s="25" t="s">
        <v>862</v>
      </c>
      <c r="C261" s="27" t="str">
        <f t="shared" si="125"/>
        <v>-</v>
      </c>
      <c r="D261" s="27" t="str">
        <f t="shared" si="125"/>
        <v>-</v>
      </c>
      <c r="E261" s="27" t="str">
        <f t="shared" si="125"/>
        <v>-</v>
      </c>
      <c r="F261" s="27" t="str">
        <f t="shared" si="125"/>
        <v>-</v>
      </c>
      <c r="G261" s="27" t="str">
        <f t="shared" si="125"/>
        <v>-</v>
      </c>
      <c r="H261" s="27" t="str">
        <f t="shared" si="125"/>
        <v>-</v>
      </c>
      <c r="I261" s="27" t="str">
        <f t="shared" si="125"/>
        <v>-</v>
      </c>
      <c r="J261" s="27" t="str">
        <f t="shared" si="125"/>
        <v>-</v>
      </c>
      <c r="K261" s="27" t="str">
        <f t="shared" si="125"/>
        <v>-</v>
      </c>
      <c r="L261" s="27" t="str">
        <f t="shared" si="125"/>
        <v>-</v>
      </c>
      <c r="M261" s="27" t="str">
        <f t="shared" si="125"/>
        <v>-</v>
      </c>
      <c r="N261" s="27" t="str">
        <f t="shared" si="125"/>
        <v>-</v>
      </c>
      <c r="O261" s="27" t="str">
        <f t="shared" si="125"/>
        <v>-</v>
      </c>
      <c r="P261" s="27" t="str">
        <f t="shared" si="125"/>
        <v>-</v>
      </c>
      <c r="Q261" s="27" t="str">
        <f t="shared" si="126"/>
        <v>-</v>
      </c>
      <c r="R261" s="27" t="str">
        <f t="shared" si="126"/>
        <v>-</v>
      </c>
      <c r="S261" s="27" t="str">
        <f t="shared" si="126"/>
        <v>-</v>
      </c>
      <c r="T261" s="27" t="str">
        <f t="shared" si="126"/>
        <v>-</v>
      </c>
      <c r="U261" s="27" t="str">
        <f t="shared" si="126"/>
        <v>-</v>
      </c>
      <c r="V261" s="27" t="str">
        <f t="shared" si="126"/>
        <v>-</v>
      </c>
      <c r="W261" s="27" t="str">
        <f t="shared" si="126"/>
        <v>-</v>
      </c>
      <c r="X261" s="27" t="str">
        <f t="shared" si="126"/>
        <v>-</v>
      </c>
      <c r="Y261" s="27" t="str">
        <f t="shared" si="126"/>
        <v>-</v>
      </c>
      <c r="Z261" s="27" t="str">
        <f t="shared" si="126"/>
        <v>-</v>
      </c>
      <c r="AA261" s="27" t="str">
        <f t="shared" si="126"/>
        <v>-</v>
      </c>
      <c r="AB261" s="27" t="str">
        <f t="shared" si="126"/>
        <v>-</v>
      </c>
      <c r="AC261" s="27" t="str">
        <f t="shared" si="126"/>
        <v>-</v>
      </c>
      <c r="AD261" s="27" t="str">
        <f t="shared" si="126"/>
        <v>-</v>
      </c>
      <c r="AE261" s="27" t="str">
        <f t="shared" si="126"/>
        <v>-</v>
      </c>
      <c r="AF261" s="27" t="str">
        <f t="shared" si="126"/>
        <v>-</v>
      </c>
      <c r="AG261" s="27">
        <f t="shared" si="127"/>
        <v>220</v>
      </c>
      <c r="AH261" s="27" t="str">
        <f t="shared" si="127"/>
        <v>-</v>
      </c>
      <c r="AI261" s="27" t="str">
        <f t="shared" si="127"/>
        <v>-</v>
      </c>
      <c r="AJ261" s="27" t="str">
        <f t="shared" si="127"/>
        <v>-</v>
      </c>
      <c r="AK261" s="27" t="str">
        <f t="shared" si="127"/>
        <v>-</v>
      </c>
      <c r="AL261" s="27" t="str">
        <f t="shared" si="127"/>
        <v>-</v>
      </c>
      <c r="AM261" s="27" t="str">
        <f t="shared" si="127"/>
        <v>-</v>
      </c>
      <c r="AN261" s="27" t="str">
        <f t="shared" si="127"/>
        <v>-</v>
      </c>
      <c r="AO261" s="27" t="str">
        <f t="shared" si="127"/>
        <v>-</v>
      </c>
      <c r="AP261" s="27" t="str">
        <f t="shared" si="127"/>
        <v>-</v>
      </c>
      <c r="AQ261" s="27" t="str">
        <f t="shared" si="127"/>
        <v>-</v>
      </c>
      <c r="AR261" s="27" t="str">
        <f t="shared" si="127"/>
        <v>-</v>
      </c>
      <c r="AS261" s="27" t="str">
        <f t="shared" si="127"/>
        <v>-</v>
      </c>
      <c r="AT261" s="27" t="str">
        <f t="shared" si="127"/>
        <v>-</v>
      </c>
      <c r="AU261" s="27" t="str">
        <f t="shared" si="127"/>
        <v>-</v>
      </c>
      <c r="AV261" s="27">
        <f t="shared" ref="AV261:BY261" si="130">AV260</f>
        <v>220</v>
      </c>
      <c r="AW261" s="27" t="str">
        <f t="shared" si="130"/>
        <v>-</v>
      </c>
      <c r="AX261" s="27" t="str">
        <f t="shared" si="130"/>
        <v>-</v>
      </c>
      <c r="AY261" s="27" t="str">
        <f t="shared" si="130"/>
        <v>-</v>
      </c>
      <c r="AZ261" s="27" t="str">
        <f t="shared" si="130"/>
        <v>-</v>
      </c>
      <c r="BA261" s="27" t="str">
        <f t="shared" si="130"/>
        <v>-</v>
      </c>
      <c r="BB261" s="27" t="str">
        <f t="shared" si="130"/>
        <v>-</v>
      </c>
      <c r="BC261" s="27" t="str">
        <f t="shared" si="130"/>
        <v>-</v>
      </c>
      <c r="BD261" s="27" t="str">
        <f t="shared" si="130"/>
        <v>-</v>
      </c>
      <c r="BE261" s="27" t="str">
        <f t="shared" si="130"/>
        <v>-</v>
      </c>
      <c r="BF261" s="27" t="str">
        <f t="shared" si="130"/>
        <v>-</v>
      </c>
      <c r="BG261" s="27" t="str">
        <f t="shared" si="130"/>
        <v>-</v>
      </c>
      <c r="BH261" s="27" t="str">
        <f t="shared" si="130"/>
        <v>-</v>
      </c>
      <c r="BI261" s="27" t="str">
        <f t="shared" si="130"/>
        <v>-</v>
      </c>
      <c r="BJ261" s="27" t="str">
        <f t="shared" si="130"/>
        <v>-</v>
      </c>
      <c r="BK261" s="27" t="str">
        <f t="shared" si="130"/>
        <v>-</v>
      </c>
      <c r="BL261" s="27" t="str">
        <f t="shared" si="130"/>
        <v>-</v>
      </c>
      <c r="BM261" s="27" t="str">
        <f t="shared" si="130"/>
        <v>-</v>
      </c>
      <c r="BN261" s="27" t="str">
        <f t="shared" si="130"/>
        <v>-</v>
      </c>
      <c r="BO261" s="27" t="str">
        <f t="shared" si="130"/>
        <v>-</v>
      </c>
      <c r="BP261" s="27" t="str">
        <f t="shared" si="130"/>
        <v>-</v>
      </c>
      <c r="BQ261" s="27" t="str">
        <f t="shared" si="130"/>
        <v>-</v>
      </c>
      <c r="BR261" s="27" t="str">
        <f t="shared" si="130"/>
        <v>-</v>
      </c>
      <c r="BS261" s="27" t="str">
        <f t="shared" si="130"/>
        <v>-</v>
      </c>
      <c r="BT261" s="27" t="str">
        <f t="shared" si="130"/>
        <v>-</v>
      </c>
      <c r="BU261" s="27" t="str">
        <f t="shared" si="130"/>
        <v>-</v>
      </c>
      <c r="BV261" s="27" t="str">
        <f t="shared" si="130"/>
        <v>-</v>
      </c>
      <c r="BW261" s="27" t="str">
        <f t="shared" si="130"/>
        <v>-</v>
      </c>
      <c r="BX261" s="27" t="str">
        <f t="shared" si="130"/>
        <v>-</v>
      </c>
      <c r="BY261" s="27" t="str">
        <f t="shared" si="130"/>
        <v>-</v>
      </c>
    </row>
    <row r="262" spans="2:77" outlineLevel="1">
      <c r="B262" s="25" t="s">
        <v>936</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860</v>
      </c>
      <c r="C264" s="27" t="str">
        <f t="shared" ref="C264:P266" si="131">C263</f>
        <v>-</v>
      </c>
      <c r="D264" s="27" t="str">
        <f t="shared" si="131"/>
        <v>-</v>
      </c>
      <c r="E264" s="27" t="str">
        <f t="shared" si="131"/>
        <v>-</v>
      </c>
      <c r="F264" s="27" t="str">
        <f t="shared" si="131"/>
        <v>-</v>
      </c>
      <c r="G264" s="27" t="str">
        <f t="shared" si="131"/>
        <v>-</v>
      </c>
      <c r="H264" s="27" t="str">
        <f t="shared" si="131"/>
        <v>-</v>
      </c>
      <c r="I264" s="27" t="str">
        <f t="shared" si="131"/>
        <v>-</v>
      </c>
      <c r="J264" s="27" t="str">
        <f t="shared" si="131"/>
        <v>-</v>
      </c>
      <c r="K264" s="27" t="str">
        <f t="shared" si="131"/>
        <v>-</v>
      </c>
      <c r="L264" s="27" t="str">
        <f t="shared" si="131"/>
        <v>-</v>
      </c>
      <c r="M264" s="27" t="str">
        <f t="shared" si="131"/>
        <v>-</v>
      </c>
      <c r="N264" s="27" t="str">
        <f t="shared" si="131"/>
        <v>-</v>
      </c>
      <c r="O264" s="27" t="str">
        <f t="shared" si="131"/>
        <v>-</v>
      </c>
      <c r="P264" s="27" t="str">
        <f t="shared" si="131"/>
        <v>-</v>
      </c>
      <c r="Q264" s="27" t="str">
        <f t="shared" ref="Q264:AF266" si="132">Q263</f>
        <v>-</v>
      </c>
      <c r="R264" s="27" t="str">
        <f t="shared" si="132"/>
        <v>-</v>
      </c>
      <c r="S264" s="27" t="str">
        <f t="shared" si="132"/>
        <v>-</v>
      </c>
      <c r="T264" s="27" t="str">
        <f t="shared" si="132"/>
        <v>-</v>
      </c>
      <c r="U264" s="27" t="str">
        <f t="shared" si="132"/>
        <v>-</v>
      </c>
      <c r="V264" s="27" t="str">
        <f t="shared" si="132"/>
        <v>-</v>
      </c>
      <c r="W264" s="27" t="str">
        <f t="shared" si="132"/>
        <v>-</v>
      </c>
      <c r="X264" s="27" t="str">
        <f t="shared" si="132"/>
        <v>-</v>
      </c>
      <c r="Y264" s="27" t="str">
        <f t="shared" si="132"/>
        <v>-</v>
      </c>
      <c r="Z264" s="27" t="str">
        <f t="shared" si="132"/>
        <v>-</v>
      </c>
      <c r="AA264" s="27" t="str">
        <f t="shared" si="132"/>
        <v>-</v>
      </c>
      <c r="AB264" s="27" t="str">
        <f t="shared" si="132"/>
        <v>-</v>
      </c>
      <c r="AC264" s="27" t="str">
        <f t="shared" si="132"/>
        <v>-</v>
      </c>
      <c r="AD264" s="27" t="str">
        <f t="shared" si="132"/>
        <v>-</v>
      </c>
      <c r="AE264" s="27" t="str">
        <f t="shared" si="132"/>
        <v>-</v>
      </c>
      <c r="AF264" s="27" t="str">
        <f t="shared" si="132"/>
        <v>-</v>
      </c>
      <c r="AG264" s="27">
        <f t="shared" ref="AG264:AU266" si="133">AG263</f>
        <v>85</v>
      </c>
      <c r="AH264" s="27">
        <f t="shared" si="133"/>
        <v>85</v>
      </c>
      <c r="AI264" s="27">
        <f t="shared" si="133"/>
        <v>85</v>
      </c>
      <c r="AJ264" s="27">
        <f t="shared" si="133"/>
        <v>85</v>
      </c>
      <c r="AK264" s="27" t="str">
        <f t="shared" si="133"/>
        <v>-</v>
      </c>
      <c r="AL264" s="27" t="str">
        <f t="shared" si="133"/>
        <v>-</v>
      </c>
      <c r="AM264" s="27" t="str">
        <f t="shared" si="133"/>
        <v>-</v>
      </c>
      <c r="AN264" s="27" t="str">
        <f t="shared" si="133"/>
        <v>-</v>
      </c>
      <c r="AO264" s="27" t="str">
        <f t="shared" si="133"/>
        <v>-</v>
      </c>
      <c r="AP264" s="27" t="str">
        <f t="shared" si="133"/>
        <v>-</v>
      </c>
      <c r="AQ264" s="27" t="str">
        <f t="shared" si="133"/>
        <v>-</v>
      </c>
      <c r="AR264" s="27" t="str">
        <f t="shared" si="133"/>
        <v>-</v>
      </c>
      <c r="AS264" s="27" t="str">
        <f t="shared" si="133"/>
        <v>-</v>
      </c>
      <c r="AT264" s="27" t="str">
        <f t="shared" si="133"/>
        <v>-</v>
      </c>
      <c r="AU264" s="27" t="str">
        <f t="shared" si="133"/>
        <v>-</v>
      </c>
      <c r="AV264" s="27">
        <f t="shared" ref="AV264:BY264" si="134">AV263</f>
        <v>85</v>
      </c>
      <c r="AW264" s="27">
        <f t="shared" si="134"/>
        <v>85</v>
      </c>
      <c r="AX264" s="27">
        <f t="shared" si="134"/>
        <v>85</v>
      </c>
      <c r="AY264" s="27">
        <f t="shared" si="134"/>
        <v>85</v>
      </c>
      <c r="AZ264" s="27" t="str">
        <f t="shared" si="134"/>
        <v>-</v>
      </c>
      <c r="BA264" s="27" t="str">
        <f t="shared" si="134"/>
        <v>-</v>
      </c>
      <c r="BB264" s="27" t="str">
        <f t="shared" si="134"/>
        <v>-</v>
      </c>
      <c r="BC264" s="27" t="str">
        <f t="shared" si="134"/>
        <v>-</v>
      </c>
      <c r="BD264" s="27" t="str">
        <f t="shared" si="134"/>
        <v>-</v>
      </c>
      <c r="BE264" s="27" t="str">
        <f t="shared" si="134"/>
        <v>-</v>
      </c>
      <c r="BF264" s="27" t="str">
        <f t="shared" si="134"/>
        <v>-</v>
      </c>
      <c r="BG264" s="27" t="str">
        <f t="shared" si="134"/>
        <v>-</v>
      </c>
      <c r="BH264" s="27" t="str">
        <f t="shared" si="134"/>
        <v>-</v>
      </c>
      <c r="BI264" s="27" t="str">
        <f t="shared" si="134"/>
        <v>-</v>
      </c>
      <c r="BJ264" s="27" t="str">
        <f t="shared" si="134"/>
        <v>-</v>
      </c>
      <c r="BK264" s="27" t="str">
        <f t="shared" si="134"/>
        <v>-</v>
      </c>
      <c r="BL264" s="27" t="str">
        <f t="shared" si="134"/>
        <v>-</v>
      </c>
      <c r="BM264" s="27" t="str">
        <f t="shared" si="134"/>
        <v>-</v>
      </c>
      <c r="BN264" s="27" t="str">
        <f t="shared" si="134"/>
        <v>-</v>
      </c>
      <c r="BO264" s="27" t="str">
        <f t="shared" si="134"/>
        <v>-</v>
      </c>
      <c r="BP264" s="27" t="str">
        <f t="shared" si="134"/>
        <v>-</v>
      </c>
      <c r="BQ264" s="27" t="str">
        <f t="shared" si="134"/>
        <v>-</v>
      </c>
      <c r="BR264" s="27" t="str">
        <f t="shared" si="134"/>
        <v>-</v>
      </c>
      <c r="BS264" s="27" t="str">
        <f t="shared" si="134"/>
        <v>-</v>
      </c>
      <c r="BT264" s="27" t="str">
        <f t="shared" si="134"/>
        <v>-</v>
      </c>
      <c r="BU264" s="27" t="str">
        <f t="shared" si="134"/>
        <v>-</v>
      </c>
      <c r="BV264" s="27" t="str">
        <f t="shared" si="134"/>
        <v>-</v>
      </c>
      <c r="BW264" s="27" t="str">
        <f t="shared" si="134"/>
        <v>-</v>
      </c>
      <c r="BX264" s="27" t="str">
        <f t="shared" si="134"/>
        <v>-</v>
      </c>
      <c r="BY264" s="27" t="str">
        <f t="shared" si="134"/>
        <v>-</v>
      </c>
    </row>
    <row r="265" spans="2:77" outlineLevel="1">
      <c r="B265" s="25" t="s">
        <v>861</v>
      </c>
      <c r="C265" s="27" t="str">
        <f t="shared" si="131"/>
        <v>-</v>
      </c>
      <c r="D265" s="27" t="str">
        <f t="shared" si="131"/>
        <v>-</v>
      </c>
      <c r="E265" s="27" t="str">
        <f t="shared" si="131"/>
        <v>-</v>
      </c>
      <c r="F265" s="27" t="str">
        <f t="shared" si="131"/>
        <v>-</v>
      </c>
      <c r="G265" s="27" t="str">
        <f t="shared" si="131"/>
        <v>-</v>
      </c>
      <c r="H265" s="27" t="str">
        <f t="shared" si="131"/>
        <v>-</v>
      </c>
      <c r="I265" s="27" t="str">
        <f t="shared" si="131"/>
        <v>-</v>
      </c>
      <c r="J265" s="27" t="str">
        <f t="shared" si="131"/>
        <v>-</v>
      </c>
      <c r="K265" s="27" t="str">
        <f t="shared" si="131"/>
        <v>-</v>
      </c>
      <c r="L265" s="27" t="str">
        <f t="shared" si="131"/>
        <v>-</v>
      </c>
      <c r="M265" s="27" t="str">
        <f t="shared" si="131"/>
        <v>-</v>
      </c>
      <c r="N265" s="27" t="str">
        <f t="shared" si="131"/>
        <v>-</v>
      </c>
      <c r="O265" s="27" t="str">
        <f t="shared" si="131"/>
        <v>-</v>
      </c>
      <c r="P265" s="27" t="str">
        <f t="shared" si="131"/>
        <v>-</v>
      </c>
      <c r="Q265" s="27" t="str">
        <f t="shared" si="132"/>
        <v>-</v>
      </c>
      <c r="R265" s="27" t="str">
        <f t="shared" si="132"/>
        <v>-</v>
      </c>
      <c r="S265" s="27" t="str">
        <f t="shared" si="132"/>
        <v>-</v>
      </c>
      <c r="T265" s="27" t="str">
        <f t="shared" si="132"/>
        <v>-</v>
      </c>
      <c r="U265" s="27" t="str">
        <f t="shared" si="132"/>
        <v>-</v>
      </c>
      <c r="V265" s="27" t="str">
        <f t="shared" si="132"/>
        <v>-</v>
      </c>
      <c r="W265" s="27" t="str">
        <f t="shared" si="132"/>
        <v>-</v>
      </c>
      <c r="X265" s="27" t="str">
        <f t="shared" si="132"/>
        <v>-</v>
      </c>
      <c r="Y265" s="27" t="str">
        <f t="shared" si="132"/>
        <v>-</v>
      </c>
      <c r="Z265" s="27" t="str">
        <f t="shared" si="132"/>
        <v>-</v>
      </c>
      <c r="AA265" s="27" t="str">
        <f t="shared" si="132"/>
        <v>-</v>
      </c>
      <c r="AB265" s="27" t="str">
        <f t="shared" si="132"/>
        <v>-</v>
      </c>
      <c r="AC265" s="27" t="str">
        <f t="shared" si="132"/>
        <v>-</v>
      </c>
      <c r="AD265" s="27" t="str">
        <f t="shared" si="132"/>
        <v>-</v>
      </c>
      <c r="AE265" s="27" t="str">
        <f t="shared" si="132"/>
        <v>-</v>
      </c>
      <c r="AF265" s="27" t="str">
        <f t="shared" si="132"/>
        <v>-</v>
      </c>
      <c r="AG265" s="27">
        <f t="shared" si="133"/>
        <v>85</v>
      </c>
      <c r="AH265" s="27">
        <f t="shared" si="133"/>
        <v>85</v>
      </c>
      <c r="AI265" s="27">
        <f t="shared" si="133"/>
        <v>85</v>
      </c>
      <c r="AJ265" s="27">
        <f t="shared" si="133"/>
        <v>85</v>
      </c>
      <c r="AK265" s="27" t="str">
        <f t="shared" si="133"/>
        <v>-</v>
      </c>
      <c r="AL265" s="27" t="str">
        <f t="shared" si="133"/>
        <v>-</v>
      </c>
      <c r="AM265" s="27" t="str">
        <f t="shared" si="133"/>
        <v>-</v>
      </c>
      <c r="AN265" s="27" t="str">
        <f t="shared" si="133"/>
        <v>-</v>
      </c>
      <c r="AO265" s="27" t="str">
        <f t="shared" si="133"/>
        <v>-</v>
      </c>
      <c r="AP265" s="27" t="str">
        <f t="shared" si="133"/>
        <v>-</v>
      </c>
      <c r="AQ265" s="27" t="str">
        <f t="shared" si="133"/>
        <v>-</v>
      </c>
      <c r="AR265" s="27" t="str">
        <f t="shared" si="133"/>
        <v>-</v>
      </c>
      <c r="AS265" s="27" t="str">
        <f t="shared" si="133"/>
        <v>-</v>
      </c>
      <c r="AT265" s="27" t="str">
        <f t="shared" si="133"/>
        <v>-</v>
      </c>
      <c r="AU265" s="27" t="str">
        <f t="shared" si="133"/>
        <v>-</v>
      </c>
      <c r="AV265" s="27">
        <f t="shared" ref="AV265:BY265" si="135">AV264</f>
        <v>85</v>
      </c>
      <c r="AW265" s="27">
        <f t="shared" si="135"/>
        <v>85</v>
      </c>
      <c r="AX265" s="27">
        <f t="shared" si="135"/>
        <v>85</v>
      </c>
      <c r="AY265" s="27">
        <f t="shared" si="135"/>
        <v>85</v>
      </c>
      <c r="AZ265" s="27" t="str">
        <f t="shared" si="135"/>
        <v>-</v>
      </c>
      <c r="BA265" s="27" t="str">
        <f t="shared" si="135"/>
        <v>-</v>
      </c>
      <c r="BB265" s="27" t="str">
        <f t="shared" si="135"/>
        <v>-</v>
      </c>
      <c r="BC265" s="27" t="str">
        <f t="shared" si="135"/>
        <v>-</v>
      </c>
      <c r="BD265" s="27" t="str">
        <f t="shared" si="135"/>
        <v>-</v>
      </c>
      <c r="BE265" s="27" t="str">
        <f t="shared" si="135"/>
        <v>-</v>
      </c>
      <c r="BF265" s="27" t="str">
        <f t="shared" si="135"/>
        <v>-</v>
      </c>
      <c r="BG265" s="27" t="str">
        <f t="shared" si="135"/>
        <v>-</v>
      </c>
      <c r="BH265" s="27" t="str">
        <f t="shared" si="135"/>
        <v>-</v>
      </c>
      <c r="BI265" s="27" t="str">
        <f t="shared" si="135"/>
        <v>-</v>
      </c>
      <c r="BJ265" s="27" t="str">
        <f t="shared" si="135"/>
        <v>-</v>
      </c>
      <c r="BK265" s="27" t="str">
        <f t="shared" si="135"/>
        <v>-</v>
      </c>
      <c r="BL265" s="27" t="str">
        <f t="shared" si="135"/>
        <v>-</v>
      </c>
      <c r="BM265" s="27" t="str">
        <f t="shared" si="135"/>
        <v>-</v>
      </c>
      <c r="BN265" s="27" t="str">
        <f t="shared" si="135"/>
        <v>-</v>
      </c>
      <c r="BO265" s="27" t="str">
        <f t="shared" si="135"/>
        <v>-</v>
      </c>
      <c r="BP265" s="27" t="str">
        <f t="shared" si="135"/>
        <v>-</v>
      </c>
      <c r="BQ265" s="27" t="str">
        <f t="shared" si="135"/>
        <v>-</v>
      </c>
      <c r="BR265" s="27" t="str">
        <f t="shared" si="135"/>
        <v>-</v>
      </c>
      <c r="BS265" s="27" t="str">
        <f t="shared" si="135"/>
        <v>-</v>
      </c>
      <c r="BT265" s="27" t="str">
        <f t="shared" si="135"/>
        <v>-</v>
      </c>
      <c r="BU265" s="27" t="str">
        <f t="shared" si="135"/>
        <v>-</v>
      </c>
      <c r="BV265" s="27" t="str">
        <f t="shared" si="135"/>
        <v>-</v>
      </c>
      <c r="BW265" s="27" t="str">
        <f t="shared" si="135"/>
        <v>-</v>
      </c>
      <c r="BX265" s="27" t="str">
        <f t="shared" si="135"/>
        <v>-</v>
      </c>
      <c r="BY265" s="27" t="str">
        <f t="shared" si="135"/>
        <v>-</v>
      </c>
    </row>
    <row r="266" spans="2:77" outlineLevel="1">
      <c r="B266" s="25" t="s">
        <v>862</v>
      </c>
      <c r="C266" s="27" t="str">
        <f t="shared" si="131"/>
        <v>-</v>
      </c>
      <c r="D266" s="27" t="str">
        <f t="shared" si="131"/>
        <v>-</v>
      </c>
      <c r="E266" s="27" t="str">
        <f t="shared" si="131"/>
        <v>-</v>
      </c>
      <c r="F266" s="27" t="str">
        <f t="shared" si="131"/>
        <v>-</v>
      </c>
      <c r="G266" s="27" t="str">
        <f t="shared" si="131"/>
        <v>-</v>
      </c>
      <c r="H266" s="27" t="str">
        <f t="shared" si="131"/>
        <v>-</v>
      </c>
      <c r="I266" s="27" t="str">
        <f t="shared" si="131"/>
        <v>-</v>
      </c>
      <c r="J266" s="27" t="str">
        <f t="shared" si="131"/>
        <v>-</v>
      </c>
      <c r="K266" s="27" t="str">
        <f t="shared" si="131"/>
        <v>-</v>
      </c>
      <c r="L266" s="27" t="str">
        <f t="shared" si="131"/>
        <v>-</v>
      </c>
      <c r="M266" s="27" t="str">
        <f t="shared" si="131"/>
        <v>-</v>
      </c>
      <c r="N266" s="27" t="str">
        <f t="shared" si="131"/>
        <v>-</v>
      </c>
      <c r="O266" s="27" t="str">
        <f t="shared" si="131"/>
        <v>-</v>
      </c>
      <c r="P266" s="27" t="str">
        <f t="shared" si="131"/>
        <v>-</v>
      </c>
      <c r="Q266" s="27" t="str">
        <f t="shared" si="132"/>
        <v>-</v>
      </c>
      <c r="R266" s="27" t="str">
        <f t="shared" si="132"/>
        <v>-</v>
      </c>
      <c r="S266" s="27" t="str">
        <f t="shared" si="132"/>
        <v>-</v>
      </c>
      <c r="T266" s="27" t="str">
        <f t="shared" si="132"/>
        <v>-</v>
      </c>
      <c r="U266" s="27" t="str">
        <f t="shared" si="132"/>
        <v>-</v>
      </c>
      <c r="V266" s="27" t="str">
        <f t="shared" si="132"/>
        <v>-</v>
      </c>
      <c r="W266" s="27" t="str">
        <f t="shared" si="132"/>
        <v>-</v>
      </c>
      <c r="X266" s="27" t="str">
        <f t="shared" si="132"/>
        <v>-</v>
      </c>
      <c r="Y266" s="27" t="str">
        <f t="shared" si="132"/>
        <v>-</v>
      </c>
      <c r="Z266" s="27" t="str">
        <f t="shared" si="132"/>
        <v>-</v>
      </c>
      <c r="AA266" s="27" t="str">
        <f t="shared" si="132"/>
        <v>-</v>
      </c>
      <c r="AB266" s="27" t="str">
        <f t="shared" si="132"/>
        <v>-</v>
      </c>
      <c r="AC266" s="27" t="str">
        <f t="shared" si="132"/>
        <v>-</v>
      </c>
      <c r="AD266" s="27" t="str">
        <f t="shared" si="132"/>
        <v>-</v>
      </c>
      <c r="AE266" s="27" t="str">
        <f t="shared" si="132"/>
        <v>-</v>
      </c>
      <c r="AF266" s="27" t="str">
        <f t="shared" si="132"/>
        <v>-</v>
      </c>
      <c r="AG266" s="27">
        <f t="shared" si="133"/>
        <v>85</v>
      </c>
      <c r="AH266" s="27">
        <f t="shared" si="133"/>
        <v>85</v>
      </c>
      <c r="AI266" s="27">
        <f t="shared" si="133"/>
        <v>85</v>
      </c>
      <c r="AJ266" s="27">
        <f t="shared" si="133"/>
        <v>85</v>
      </c>
      <c r="AK266" s="27" t="str">
        <f t="shared" si="133"/>
        <v>-</v>
      </c>
      <c r="AL266" s="27" t="str">
        <f t="shared" si="133"/>
        <v>-</v>
      </c>
      <c r="AM266" s="27" t="str">
        <f t="shared" si="133"/>
        <v>-</v>
      </c>
      <c r="AN266" s="27" t="str">
        <f t="shared" si="133"/>
        <v>-</v>
      </c>
      <c r="AO266" s="27" t="str">
        <f t="shared" si="133"/>
        <v>-</v>
      </c>
      <c r="AP266" s="27" t="str">
        <f t="shared" si="133"/>
        <v>-</v>
      </c>
      <c r="AQ266" s="27" t="str">
        <f t="shared" si="133"/>
        <v>-</v>
      </c>
      <c r="AR266" s="27" t="str">
        <f t="shared" si="133"/>
        <v>-</v>
      </c>
      <c r="AS266" s="27" t="str">
        <f t="shared" si="133"/>
        <v>-</v>
      </c>
      <c r="AT266" s="27" t="str">
        <f t="shared" si="133"/>
        <v>-</v>
      </c>
      <c r="AU266" s="27" t="str">
        <f t="shared" si="133"/>
        <v>-</v>
      </c>
      <c r="AV266" s="27">
        <f t="shared" ref="AV266:BY266" si="136">AV265</f>
        <v>85</v>
      </c>
      <c r="AW266" s="27">
        <f t="shared" si="136"/>
        <v>85</v>
      </c>
      <c r="AX266" s="27">
        <f t="shared" si="136"/>
        <v>85</v>
      </c>
      <c r="AY266" s="27">
        <f t="shared" si="136"/>
        <v>85</v>
      </c>
      <c r="AZ266" s="27" t="str">
        <f t="shared" si="136"/>
        <v>-</v>
      </c>
      <c r="BA266" s="27" t="str">
        <f t="shared" si="136"/>
        <v>-</v>
      </c>
      <c r="BB266" s="27" t="str">
        <f t="shared" si="136"/>
        <v>-</v>
      </c>
      <c r="BC266" s="27" t="str">
        <f t="shared" si="136"/>
        <v>-</v>
      </c>
      <c r="BD266" s="27" t="str">
        <f t="shared" si="136"/>
        <v>-</v>
      </c>
      <c r="BE266" s="27" t="str">
        <f t="shared" si="136"/>
        <v>-</v>
      </c>
      <c r="BF266" s="27" t="str">
        <f t="shared" si="136"/>
        <v>-</v>
      </c>
      <c r="BG266" s="27" t="str">
        <f t="shared" si="136"/>
        <v>-</v>
      </c>
      <c r="BH266" s="27" t="str">
        <f t="shared" si="136"/>
        <v>-</v>
      </c>
      <c r="BI266" s="27" t="str">
        <f t="shared" si="136"/>
        <v>-</v>
      </c>
      <c r="BJ266" s="27" t="str">
        <f t="shared" si="136"/>
        <v>-</v>
      </c>
      <c r="BK266" s="27" t="str">
        <f t="shared" si="136"/>
        <v>-</v>
      </c>
      <c r="BL266" s="27" t="str">
        <f t="shared" si="136"/>
        <v>-</v>
      </c>
      <c r="BM266" s="27" t="str">
        <f t="shared" si="136"/>
        <v>-</v>
      </c>
      <c r="BN266" s="27" t="str">
        <f t="shared" si="136"/>
        <v>-</v>
      </c>
      <c r="BO266" s="27" t="str">
        <f t="shared" si="136"/>
        <v>-</v>
      </c>
      <c r="BP266" s="27" t="str">
        <f t="shared" si="136"/>
        <v>-</v>
      </c>
      <c r="BQ266" s="27" t="str">
        <f t="shared" si="136"/>
        <v>-</v>
      </c>
      <c r="BR266" s="27" t="str">
        <f t="shared" si="136"/>
        <v>-</v>
      </c>
      <c r="BS266" s="27" t="str">
        <f t="shared" si="136"/>
        <v>-</v>
      </c>
      <c r="BT266" s="27" t="str">
        <f t="shared" si="136"/>
        <v>-</v>
      </c>
      <c r="BU266" s="27" t="str">
        <f t="shared" si="136"/>
        <v>-</v>
      </c>
      <c r="BV266" s="27" t="str">
        <f t="shared" si="136"/>
        <v>-</v>
      </c>
      <c r="BW266" s="27" t="str">
        <f t="shared" si="136"/>
        <v>-</v>
      </c>
      <c r="BX266" s="27" t="str">
        <f t="shared" si="136"/>
        <v>-</v>
      </c>
      <c r="BY266" s="27" t="str">
        <f t="shared" si="136"/>
        <v>-</v>
      </c>
    </row>
    <row r="267" spans="2:77" outlineLevel="1">
      <c r="B267" s="25" t="s">
        <v>936</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866</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860</v>
      </c>
      <c r="C269" s="27" t="str">
        <f t="shared" ref="C269:Q271" si="137">C268</f>
        <v>-</v>
      </c>
      <c r="D269" s="27" t="str">
        <f t="shared" si="137"/>
        <v>-</v>
      </c>
      <c r="E269" s="27" t="str">
        <f t="shared" si="137"/>
        <v>-</v>
      </c>
      <c r="F269" s="27" t="str">
        <f t="shared" si="137"/>
        <v>-</v>
      </c>
      <c r="G269" s="27" t="str">
        <f t="shared" si="137"/>
        <v>-</v>
      </c>
      <c r="H269" s="27" t="str">
        <f t="shared" si="137"/>
        <v>-</v>
      </c>
      <c r="I269" s="27" t="str">
        <f t="shared" si="137"/>
        <v>-</v>
      </c>
      <c r="J269" s="27" t="str">
        <f t="shared" si="137"/>
        <v>-</v>
      </c>
      <c r="K269" s="27" t="str">
        <f t="shared" si="137"/>
        <v>-</v>
      </c>
      <c r="L269" s="27" t="str">
        <f t="shared" si="137"/>
        <v>-</v>
      </c>
      <c r="M269" s="27" t="str">
        <f t="shared" si="137"/>
        <v>-</v>
      </c>
      <c r="N269" s="27" t="str">
        <f t="shared" si="137"/>
        <v>-</v>
      </c>
      <c r="O269" s="27" t="str">
        <f t="shared" si="137"/>
        <v>-</v>
      </c>
      <c r="P269" s="27" t="str">
        <f t="shared" si="137"/>
        <v>-</v>
      </c>
      <c r="Q269" s="27" t="str">
        <f t="shared" si="137"/>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38">AG268</f>
        <v>140</v>
      </c>
      <c r="AH269" s="27">
        <f t="shared" si="138"/>
        <v>140</v>
      </c>
      <c r="AI269" s="27">
        <f t="shared" si="138"/>
        <v>140</v>
      </c>
      <c r="AJ269" s="27">
        <f t="shared" si="138"/>
        <v>140</v>
      </c>
      <c r="AK269" s="27" t="str">
        <f t="shared" si="138"/>
        <v>-</v>
      </c>
      <c r="AL269" s="27" t="str">
        <f t="shared" si="138"/>
        <v>-</v>
      </c>
      <c r="AM269" s="27" t="str">
        <f t="shared" si="138"/>
        <v>-</v>
      </c>
      <c r="AN269" s="27" t="str">
        <f t="shared" si="138"/>
        <v>-</v>
      </c>
      <c r="AO269" s="27" t="str">
        <f t="shared" si="138"/>
        <v>-</v>
      </c>
      <c r="AP269" s="27" t="str">
        <f t="shared" si="138"/>
        <v>-</v>
      </c>
      <c r="AQ269" s="27" t="str">
        <f t="shared" si="138"/>
        <v>-</v>
      </c>
      <c r="AR269" s="27" t="str">
        <f t="shared" si="138"/>
        <v>-</v>
      </c>
      <c r="AS269" s="27" t="str">
        <f t="shared" si="138"/>
        <v>-</v>
      </c>
      <c r="AT269" s="27" t="str">
        <f t="shared" si="138"/>
        <v>-</v>
      </c>
      <c r="AU269" s="27" t="str">
        <f t="shared" si="138"/>
        <v>-</v>
      </c>
      <c r="AV269" s="27">
        <f t="shared" ref="AV269:BJ269" si="139">AV268</f>
        <v>140</v>
      </c>
      <c r="AW269" s="27">
        <f t="shared" si="139"/>
        <v>140</v>
      </c>
      <c r="AX269" s="27">
        <f t="shared" si="139"/>
        <v>140</v>
      </c>
      <c r="AY269" s="27">
        <f t="shared" si="139"/>
        <v>140</v>
      </c>
      <c r="AZ269" s="27" t="str">
        <f t="shared" si="139"/>
        <v>-</v>
      </c>
      <c r="BA269" s="27" t="str">
        <f t="shared" si="139"/>
        <v>-</v>
      </c>
      <c r="BB269" s="27" t="str">
        <f t="shared" si="139"/>
        <v>-</v>
      </c>
      <c r="BC269" s="27" t="str">
        <f t="shared" si="139"/>
        <v>-</v>
      </c>
      <c r="BD269" s="27" t="str">
        <f t="shared" si="139"/>
        <v>-</v>
      </c>
      <c r="BE269" s="27" t="str">
        <f t="shared" si="139"/>
        <v>-</v>
      </c>
      <c r="BF269" s="27" t="str">
        <f t="shared" si="139"/>
        <v>-</v>
      </c>
      <c r="BG269" s="27" t="str">
        <f t="shared" si="139"/>
        <v>-</v>
      </c>
      <c r="BH269" s="27" t="str">
        <f t="shared" si="139"/>
        <v>-</v>
      </c>
      <c r="BI269" s="27" t="str">
        <f t="shared" si="139"/>
        <v>-</v>
      </c>
      <c r="BJ269" s="27" t="str">
        <f t="shared" si="139"/>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861</v>
      </c>
      <c r="C270" s="27" t="str">
        <f t="shared" si="137"/>
        <v>-</v>
      </c>
      <c r="D270" s="27" t="str">
        <f t="shared" si="137"/>
        <v>-</v>
      </c>
      <c r="E270" s="27" t="str">
        <f t="shared" si="137"/>
        <v>-</v>
      </c>
      <c r="F270" s="27" t="str">
        <f t="shared" si="137"/>
        <v>-</v>
      </c>
      <c r="G270" s="27" t="str">
        <f t="shared" si="137"/>
        <v>-</v>
      </c>
      <c r="H270" s="27" t="str">
        <f t="shared" si="137"/>
        <v>-</v>
      </c>
      <c r="I270" s="27" t="str">
        <f t="shared" si="137"/>
        <v>-</v>
      </c>
      <c r="J270" s="27" t="str">
        <f t="shared" si="137"/>
        <v>-</v>
      </c>
      <c r="K270" s="27" t="str">
        <f t="shared" si="137"/>
        <v>-</v>
      </c>
      <c r="L270" s="27" t="str">
        <f t="shared" si="137"/>
        <v>-</v>
      </c>
      <c r="M270" s="27" t="str">
        <f t="shared" si="137"/>
        <v>-</v>
      </c>
      <c r="N270" s="27" t="str">
        <f t="shared" si="137"/>
        <v>-</v>
      </c>
      <c r="O270" s="27" t="str">
        <f t="shared" si="137"/>
        <v>-</v>
      </c>
      <c r="P270" s="27" t="str">
        <f t="shared" si="137"/>
        <v>-</v>
      </c>
      <c r="Q270" s="27" t="str">
        <f t="shared" si="137"/>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38"/>
        <v>140</v>
      </c>
      <c r="AH270" s="27">
        <f t="shared" si="138"/>
        <v>140</v>
      </c>
      <c r="AI270" s="27">
        <f t="shared" si="138"/>
        <v>140</v>
      </c>
      <c r="AJ270" s="27">
        <f t="shared" si="138"/>
        <v>140</v>
      </c>
      <c r="AK270" s="27" t="str">
        <f t="shared" si="138"/>
        <v>-</v>
      </c>
      <c r="AL270" s="27" t="str">
        <f t="shared" si="138"/>
        <v>-</v>
      </c>
      <c r="AM270" s="27" t="str">
        <f t="shared" si="138"/>
        <v>-</v>
      </c>
      <c r="AN270" s="27" t="str">
        <f t="shared" si="138"/>
        <v>-</v>
      </c>
      <c r="AO270" s="27" t="str">
        <f t="shared" si="138"/>
        <v>-</v>
      </c>
      <c r="AP270" s="27" t="str">
        <f t="shared" si="138"/>
        <v>-</v>
      </c>
      <c r="AQ270" s="27" t="str">
        <f t="shared" si="138"/>
        <v>-</v>
      </c>
      <c r="AR270" s="27" t="str">
        <f t="shared" si="138"/>
        <v>-</v>
      </c>
      <c r="AS270" s="27" t="str">
        <f t="shared" si="138"/>
        <v>-</v>
      </c>
      <c r="AT270" s="27" t="str">
        <f t="shared" si="138"/>
        <v>-</v>
      </c>
      <c r="AU270" s="27" t="str">
        <f t="shared" si="138"/>
        <v>-</v>
      </c>
      <c r="AV270" s="27">
        <f t="shared" ref="AV270:BJ270" si="140">AV269</f>
        <v>140</v>
      </c>
      <c r="AW270" s="27">
        <f t="shared" si="140"/>
        <v>140</v>
      </c>
      <c r="AX270" s="27">
        <f t="shared" si="140"/>
        <v>140</v>
      </c>
      <c r="AY270" s="27">
        <f t="shared" si="140"/>
        <v>140</v>
      </c>
      <c r="AZ270" s="27" t="str">
        <f t="shared" si="140"/>
        <v>-</v>
      </c>
      <c r="BA270" s="27" t="str">
        <f t="shared" si="140"/>
        <v>-</v>
      </c>
      <c r="BB270" s="27" t="str">
        <f t="shared" si="140"/>
        <v>-</v>
      </c>
      <c r="BC270" s="27" t="str">
        <f t="shared" si="140"/>
        <v>-</v>
      </c>
      <c r="BD270" s="27" t="str">
        <f t="shared" si="140"/>
        <v>-</v>
      </c>
      <c r="BE270" s="27" t="str">
        <f t="shared" si="140"/>
        <v>-</v>
      </c>
      <c r="BF270" s="27" t="str">
        <f t="shared" si="140"/>
        <v>-</v>
      </c>
      <c r="BG270" s="27" t="str">
        <f t="shared" si="140"/>
        <v>-</v>
      </c>
      <c r="BH270" s="27" t="str">
        <f t="shared" si="140"/>
        <v>-</v>
      </c>
      <c r="BI270" s="27" t="str">
        <f t="shared" si="140"/>
        <v>-</v>
      </c>
      <c r="BJ270" s="27" t="str">
        <f t="shared" si="140"/>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862</v>
      </c>
      <c r="C271" s="27" t="str">
        <f t="shared" si="137"/>
        <v>-</v>
      </c>
      <c r="D271" s="27" t="str">
        <f t="shared" si="137"/>
        <v>-</v>
      </c>
      <c r="E271" s="27" t="str">
        <f t="shared" si="137"/>
        <v>-</v>
      </c>
      <c r="F271" s="27" t="str">
        <f t="shared" si="137"/>
        <v>-</v>
      </c>
      <c r="G271" s="27" t="str">
        <f t="shared" si="137"/>
        <v>-</v>
      </c>
      <c r="H271" s="27" t="str">
        <f t="shared" si="137"/>
        <v>-</v>
      </c>
      <c r="I271" s="27" t="str">
        <f t="shared" si="137"/>
        <v>-</v>
      </c>
      <c r="J271" s="27" t="str">
        <f t="shared" si="137"/>
        <v>-</v>
      </c>
      <c r="K271" s="27" t="str">
        <f t="shared" si="137"/>
        <v>-</v>
      </c>
      <c r="L271" s="27" t="str">
        <f t="shared" si="137"/>
        <v>-</v>
      </c>
      <c r="M271" s="27" t="str">
        <f t="shared" si="137"/>
        <v>-</v>
      </c>
      <c r="N271" s="27" t="str">
        <f t="shared" si="137"/>
        <v>-</v>
      </c>
      <c r="O271" s="27" t="str">
        <f t="shared" si="137"/>
        <v>-</v>
      </c>
      <c r="P271" s="27" t="str">
        <f t="shared" si="137"/>
        <v>-</v>
      </c>
      <c r="Q271" s="27" t="str">
        <f t="shared" si="137"/>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38"/>
        <v>140</v>
      </c>
      <c r="AH271" s="27">
        <f t="shared" si="138"/>
        <v>140</v>
      </c>
      <c r="AI271" s="27">
        <f t="shared" si="138"/>
        <v>140</v>
      </c>
      <c r="AJ271" s="27">
        <f t="shared" si="138"/>
        <v>140</v>
      </c>
      <c r="AK271" s="27" t="str">
        <f t="shared" si="138"/>
        <v>-</v>
      </c>
      <c r="AL271" s="27" t="str">
        <f t="shared" si="138"/>
        <v>-</v>
      </c>
      <c r="AM271" s="27" t="str">
        <f t="shared" si="138"/>
        <v>-</v>
      </c>
      <c r="AN271" s="27" t="str">
        <f t="shared" si="138"/>
        <v>-</v>
      </c>
      <c r="AO271" s="27" t="str">
        <f t="shared" si="138"/>
        <v>-</v>
      </c>
      <c r="AP271" s="27" t="str">
        <f t="shared" si="138"/>
        <v>-</v>
      </c>
      <c r="AQ271" s="27" t="str">
        <f t="shared" si="138"/>
        <v>-</v>
      </c>
      <c r="AR271" s="27" t="str">
        <f t="shared" si="138"/>
        <v>-</v>
      </c>
      <c r="AS271" s="27" t="str">
        <f t="shared" si="138"/>
        <v>-</v>
      </c>
      <c r="AT271" s="27" t="str">
        <f t="shared" si="138"/>
        <v>-</v>
      </c>
      <c r="AU271" s="27" t="str">
        <f t="shared" si="138"/>
        <v>-</v>
      </c>
      <c r="AV271" s="27">
        <f t="shared" ref="AV271:BJ271" si="141">AV270</f>
        <v>140</v>
      </c>
      <c r="AW271" s="27">
        <f t="shared" si="141"/>
        <v>140</v>
      </c>
      <c r="AX271" s="27">
        <f t="shared" si="141"/>
        <v>140</v>
      </c>
      <c r="AY271" s="27">
        <f t="shared" si="141"/>
        <v>140</v>
      </c>
      <c r="AZ271" s="27" t="str">
        <f t="shared" si="141"/>
        <v>-</v>
      </c>
      <c r="BA271" s="27" t="str">
        <f t="shared" si="141"/>
        <v>-</v>
      </c>
      <c r="BB271" s="27" t="str">
        <f t="shared" si="141"/>
        <v>-</v>
      </c>
      <c r="BC271" s="27" t="str">
        <f t="shared" si="141"/>
        <v>-</v>
      </c>
      <c r="BD271" s="27" t="str">
        <f t="shared" si="141"/>
        <v>-</v>
      </c>
      <c r="BE271" s="27" t="str">
        <f t="shared" si="141"/>
        <v>-</v>
      </c>
      <c r="BF271" s="27" t="str">
        <f t="shared" si="141"/>
        <v>-</v>
      </c>
      <c r="BG271" s="27" t="str">
        <f t="shared" si="141"/>
        <v>-</v>
      </c>
      <c r="BH271" s="27" t="str">
        <f t="shared" si="141"/>
        <v>-</v>
      </c>
      <c r="BI271" s="27" t="str">
        <f t="shared" si="141"/>
        <v>-</v>
      </c>
      <c r="BJ271" s="27" t="str">
        <f t="shared" si="141"/>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936</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867</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860</v>
      </c>
      <c r="C274" s="27" t="str">
        <f t="shared" ref="C274:Q276" si="142">C273</f>
        <v>-</v>
      </c>
      <c r="D274" s="27" t="str">
        <f t="shared" si="142"/>
        <v>-</v>
      </c>
      <c r="E274" s="27" t="str">
        <f t="shared" si="142"/>
        <v>-</v>
      </c>
      <c r="F274" s="27" t="str">
        <f t="shared" si="142"/>
        <v>-</v>
      </c>
      <c r="G274" s="27" t="str">
        <f t="shared" si="142"/>
        <v>-</v>
      </c>
      <c r="H274" s="27" t="str">
        <f t="shared" si="142"/>
        <v>-</v>
      </c>
      <c r="I274" s="27" t="str">
        <f t="shared" si="142"/>
        <v>-</v>
      </c>
      <c r="J274" s="27" t="str">
        <f t="shared" si="142"/>
        <v>-</v>
      </c>
      <c r="K274" s="27" t="str">
        <f t="shared" si="142"/>
        <v>-</v>
      </c>
      <c r="L274" s="27" t="str">
        <f t="shared" si="142"/>
        <v>-</v>
      </c>
      <c r="M274" s="27" t="str">
        <f t="shared" si="142"/>
        <v>-</v>
      </c>
      <c r="N274" s="27" t="str">
        <f t="shared" si="142"/>
        <v>-</v>
      </c>
      <c r="O274" s="27" t="str">
        <f t="shared" si="142"/>
        <v>-</v>
      </c>
      <c r="P274" s="27" t="str">
        <f t="shared" si="142"/>
        <v>-</v>
      </c>
      <c r="Q274" s="27" t="str">
        <f t="shared" si="142"/>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43">AG273</f>
        <v>85</v>
      </c>
      <c r="AH274" s="27">
        <f t="shared" si="143"/>
        <v>85</v>
      </c>
      <c r="AI274" s="27">
        <f t="shared" si="143"/>
        <v>85</v>
      </c>
      <c r="AJ274" s="27">
        <f t="shared" si="143"/>
        <v>85</v>
      </c>
      <c r="AK274" s="27" t="str">
        <f t="shared" si="143"/>
        <v>-</v>
      </c>
      <c r="AL274" s="27" t="str">
        <f t="shared" si="143"/>
        <v>-</v>
      </c>
      <c r="AM274" s="27" t="str">
        <f t="shared" si="143"/>
        <v>-</v>
      </c>
      <c r="AN274" s="27" t="str">
        <f t="shared" si="143"/>
        <v>-</v>
      </c>
      <c r="AO274" s="27" t="str">
        <f t="shared" si="143"/>
        <v>-</v>
      </c>
      <c r="AP274" s="27" t="str">
        <f t="shared" si="143"/>
        <v>-</v>
      </c>
      <c r="AQ274" s="27" t="str">
        <f t="shared" si="143"/>
        <v>-</v>
      </c>
      <c r="AR274" s="27" t="str">
        <f t="shared" si="143"/>
        <v>-</v>
      </c>
      <c r="AS274" s="27" t="str">
        <f t="shared" si="143"/>
        <v>-</v>
      </c>
      <c r="AT274" s="27" t="str">
        <f t="shared" si="143"/>
        <v>-</v>
      </c>
      <c r="AU274" s="27" t="str">
        <f t="shared" si="143"/>
        <v>-</v>
      </c>
      <c r="AV274" s="27">
        <f t="shared" ref="AV274:BJ274" si="144">AV273</f>
        <v>85</v>
      </c>
      <c r="AW274" s="27">
        <f t="shared" si="144"/>
        <v>85</v>
      </c>
      <c r="AX274" s="27">
        <f t="shared" si="144"/>
        <v>85</v>
      </c>
      <c r="AY274" s="27">
        <f t="shared" si="144"/>
        <v>85</v>
      </c>
      <c r="AZ274" s="27" t="str">
        <f t="shared" si="144"/>
        <v>-</v>
      </c>
      <c r="BA274" s="27" t="str">
        <f t="shared" si="144"/>
        <v>-</v>
      </c>
      <c r="BB274" s="27" t="str">
        <f t="shared" si="144"/>
        <v>-</v>
      </c>
      <c r="BC274" s="27" t="str">
        <f t="shared" si="144"/>
        <v>-</v>
      </c>
      <c r="BD274" s="27" t="str">
        <f t="shared" si="144"/>
        <v>-</v>
      </c>
      <c r="BE274" s="27" t="str">
        <f t="shared" si="144"/>
        <v>-</v>
      </c>
      <c r="BF274" s="27" t="str">
        <f t="shared" si="144"/>
        <v>-</v>
      </c>
      <c r="BG274" s="27" t="str">
        <f t="shared" si="144"/>
        <v>-</v>
      </c>
      <c r="BH274" s="27" t="str">
        <f t="shared" si="144"/>
        <v>-</v>
      </c>
      <c r="BI274" s="27" t="str">
        <f t="shared" si="144"/>
        <v>-</v>
      </c>
      <c r="BJ274" s="27" t="str">
        <f t="shared" si="144"/>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861</v>
      </c>
      <c r="C275" s="27" t="str">
        <f t="shared" si="142"/>
        <v>-</v>
      </c>
      <c r="D275" s="27" t="str">
        <f t="shared" si="142"/>
        <v>-</v>
      </c>
      <c r="E275" s="27" t="str">
        <f t="shared" si="142"/>
        <v>-</v>
      </c>
      <c r="F275" s="27" t="str">
        <f t="shared" si="142"/>
        <v>-</v>
      </c>
      <c r="G275" s="27" t="str">
        <f t="shared" si="142"/>
        <v>-</v>
      </c>
      <c r="H275" s="27" t="str">
        <f t="shared" si="142"/>
        <v>-</v>
      </c>
      <c r="I275" s="27" t="str">
        <f t="shared" si="142"/>
        <v>-</v>
      </c>
      <c r="J275" s="27" t="str">
        <f t="shared" si="142"/>
        <v>-</v>
      </c>
      <c r="K275" s="27" t="str">
        <f t="shared" si="142"/>
        <v>-</v>
      </c>
      <c r="L275" s="27" t="str">
        <f t="shared" si="142"/>
        <v>-</v>
      </c>
      <c r="M275" s="27" t="str">
        <f t="shared" si="142"/>
        <v>-</v>
      </c>
      <c r="N275" s="27" t="str">
        <f t="shared" si="142"/>
        <v>-</v>
      </c>
      <c r="O275" s="27" t="str">
        <f t="shared" si="142"/>
        <v>-</v>
      </c>
      <c r="P275" s="27" t="str">
        <f t="shared" si="142"/>
        <v>-</v>
      </c>
      <c r="Q275" s="27" t="str">
        <f t="shared" si="142"/>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43"/>
        <v>85</v>
      </c>
      <c r="AH275" s="27">
        <f t="shared" si="143"/>
        <v>85</v>
      </c>
      <c r="AI275" s="27">
        <f t="shared" si="143"/>
        <v>85</v>
      </c>
      <c r="AJ275" s="27">
        <f t="shared" si="143"/>
        <v>85</v>
      </c>
      <c r="AK275" s="27" t="str">
        <f t="shared" si="143"/>
        <v>-</v>
      </c>
      <c r="AL275" s="27" t="str">
        <f t="shared" si="143"/>
        <v>-</v>
      </c>
      <c r="AM275" s="27" t="str">
        <f t="shared" si="143"/>
        <v>-</v>
      </c>
      <c r="AN275" s="27" t="str">
        <f t="shared" si="143"/>
        <v>-</v>
      </c>
      <c r="AO275" s="27" t="str">
        <f t="shared" si="143"/>
        <v>-</v>
      </c>
      <c r="AP275" s="27" t="str">
        <f t="shared" si="143"/>
        <v>-</v>
      </c>
      <c r="AQ275" s="27" t="str">
        <f t="shared" si="143"/>
        <v>-</v>
      </c>
      <c r="AR275" s="27" t="str">
        <f t="shared" si="143"/>
        <v>-</v>
      </c>
      <c r="AS275" s="27" t="str">
        <f t="shared" si="143"/>
        <v>-</v>
      </c>
      <c r="AT275" s="27" t="str">
        <f t="shared" si="143"/>
        <v>-</v>
      </c>
      <c r="AU275" s="27" t="str">
        <f t="shared" si="143"/>
        <v>-</v>
      </c>
      <c r="AV275" s="27">
        <f t="shared" ref="AV275:BJ275" si="145">AV274</f>
        <v>85</v>
      </c>
      <c r="AW275" s="27">
        <f t="shared" si="145"/>
        <v>85</v>
      </c>
      <c r="AX275" s="27">
        <f t="shared" si="145"/>
        <v>85</v>
      </c>
      <c r="AY275" s="27">
        <f t="shared" si="145"/>
        <v>85</v>
      </c>
      <c r="AZ275" s="27" t="str">
        <f t="shared" si="145"/>
        <v>-</v>
      </c>
      <c r="BA275" s="27" t="str">
        <f t="shared" si="145"/>
        <v>-</v>
      </c>
      <c r="BB275" s="27" t="str">
        <f t="shared" si="145"/>
        <v>-</v>
      </c>
      <c r="BC275" s="27" t="str">
        <f t="shared" si="145"/>
        <v>-</v>
      </c>
      <c r="BD275" s="27" t="str">
        <f t="shared" si="145"/>
        <v>-</v>
      </c>
      <c r="BE275" s="27" t="str">
        <f t="shared" si="145"/>
        <v>-</v>
      </c>
      <c r="BF275" s="27" t="str">
        <f t="shared" si="145"/>
        <v>-</v>
      </c>
      <c r="BG275" s="27" t="str">
        <f t="shared" si="145"/>
        <v>-</v>
      </c>
      <c r="BH275" s="27" t="str">
        <f t="shared" si="145"/>
        <v>-</v>
      </c>
      <c r="BI275" s="27" t="str">
        <f t="shared" si="145"/>
        <v>-</v>
      </c>
      <c r="BJ275" s="27" t="str">
        <f t="shared" si="145"/>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862</v>
      </c>
      <c r="C276" s="27" t="str">
        <f t="shared" si="142"/>
        <v>-</v>
      </c>
      <c r="D276" s="27" t="str">
        <f t="shared" si="142"/>
        <v>-</v>
      </c>
      <c r="E276" s="27" t="str">
        <f t="shared" si="142"/>
        <v>-</v>
      </c>
      <c r="F276" s="27" t="str">
        <f t="shared" si="142"/>
        <v>-</v>
      </c>
      <c r="G276" s="27" t="str">
        <f t="shared" si="142"/>
        <v>-</v>
      </c>
      <c r="H276" s="27" t="str">
        <f t="shared" si="142"/>
        <v>-</v>
      </c>
      <c r="I276" s="27" t="str">
        <f t="shared" si="142"/>
        <v>-</v>
      </c>
      <c r="J276" s="27" t="str">
        <f t="shared" si="142"/>
        <v>-</v>
      </c>
      <c r="K276" s="27" t="str">
        <f t="shared" si="142"/>
        <v>-</v>
      </c>
      <c r="L276" s="27" t="str">
        <f t="shared" si="142"/>
        <v>-</v>
      </c>
      <c r="M276" s="27" t="str">
        <f t="shared" si="142"/>
        <v>-</v>
      </c>
      <c r="N276" s="27" t="str">
        <f t="shared" si="142"/>
        <v>-</v>
      </c>
      <c r="O276" s="27" t="str">
        <f t="shared" si="142"/>
        <v>-</v>
      </c>
      <c r="P276" s="27" t="str">
        <f t="shared" si="142"/>
        <v>-</v>
      </c>
      <c r="Q276" s="27" t="str">
        <f t="shared" si="142"/>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43"/>
        <v>85</v>
      </c>
      <c r="AH276" s="27">
        <f t="shared" si="143"/>
        <v>85</v>
      </c>
      <c r="AI276" s="27">
        <f t="shared" si="143"/>
        <v>85</v>
      </c>
      <c r="AJ276" s="27">
        <f t="shared" si="143"/>
        <v>85</v>
      </c>
      <c r="AK276" s="27" t="str">
        <f t="shared" si="143"/>
        <v>-</v>
      </c>
      <c r="AL276" s="27" t="str">
        <f t="shared" si="143"/>
        <v>-</v>
      </c>
      <c r="AM276" s="27" t="str">
        <f t="shared" si="143"/>
        <v>-</v>
      </c>
      <c r="AN276" s="27" t="str">
        <f t="shared" si="143"/>
        <v>-</v>
      </c>
      <c r="AO276" s="27" t="str">
        <f t="shared" si="143"/>
        <v>-</v>
      </c>
      <c r="AP276" s="27" t="str">
        <f t="shared" si="143"/>
        <v>-</v>
      </c>
      <c r="AQ276" s="27" t="str">
        <f t="shared" si="143"/>
        <v>-</v>
      </c>
      <c r="AR276" s="27" t="str">
        <f t="shared" si="143"/>
        <v>-</v>
      </c>
      <c r="AS276" s="27" t="str">
        <f t="shared" si="143"/>
        <v>-</v>
      </c>
      <c r="AT276" s="27" t="str">
        <f t="shared" si="143"/>
        <v>-</v>
      </c>
      <c r="AU276" s="27" t="str">
        <f t="shared" si="143"/>
        <v>-</v>
      </c>
      <c r="AV276" s="27">
        <f t="shared" ref="AV276:BJ276" si="146">AV275</f>
        <v>85</v>
      </c>
      <c r="AW276" s="27">
        <f t="shared" si="146"/>
        <v>85</v>
      </c>
      <c r="AX276" s="27">
        <f t="shared" si="146"/>
        <v>85</v>
      </c>
      <c r="AY276" s="27">
        <f t="shared" si="146"/>
        <v>85</v>
      </c>
      <c r="AZ276" s="27" t="str">
        <f t="shared" si="146"/>
        <v>-</v>
      </c>
      <c r="BA276" s="27" t="str">
        <f t="shared" si="146"/>
        <v>-</v>
      </c>
      <c r="BB276" s="27" t="str">
        <f t="shared" si="146"/>
        <v>-</v>
      </c>
      <c r="BC276" s="27" t="str">
        <f t="shared" si="146"/>
        <v>-</v>
      </c>
      <c r="BD276" s="27" t="str">
        <f t="shared" si="146"/>
        <v>-</v>
      </c>
      <c r="BE276" s="27" t="str">
        <f t="shared" si="146"/>
        <v>-</v>
      </c>
      <c r="BF276" s="27" t="str">
        <f t="shared" si="146"/>
        <v>-</v>
      </c>
      <c r="BG276" s="27" t="str">
        <f t="shared" si="146"/>
        <v>-</v>
      </c>
      <c r="BH276" s="27" t="str">
        <f t="shared" si="146"/>
        <v>-</v>
      </c>
      <c r="BI276" s="27" t="str">
        <f t="shared" si="146"/>
        <v>-</v>
      </c>
      <c r="BJ276" s="27" t="str">
        <f t="shared" si="146"/>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936</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868</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860</v>
      </c>
      <c r="C279" s="27" t="str">
        <f t="shared" ref="C279:Q281" si="147">C278</f>
        <v>-</v>
      </c>
      <c r="D279" s="27" t="str">
        <f t="shared" si="147"/>
        <v>-</v>
      </c>
      <c r="E279" s="27" t="str">
        <f t="shared" si="147"/>
        <v>-</v>
      </c>
      <c r="F279" s="27" t="str">
        <f t="shared" si="147"/>
        <v>-</v>
      </c>
      <c r="G279" s="27" t="str">
        <f t="shared" si="147"/>
        <v>-</v>
      </c>
      <c r="H279" s="27" t="str">
        <f t="shared" si="147"/>
        <v>-</v>
      </c>
      <c r="I279" s="27" t="str">
        <f t="shared" si="147"/>
        <v>-</v>
      </c>
      <c r="J279" s="27" t="str">
        <f t="shared" si="147"/>
        <v>-</v>
      </c>
      <c r="K279" s="27" t="str">
        <f t="shared" si="147"/>
        <v>-</v>
      </c>
      <c r="L279" s="27" t="str">
        <f t="shared" si="147"/>
        <v>-</v>
      </c>
      <c r="M279" s="27" t="str">
        <f t="shared" si="147"/>
        <v>-</v>
      </c>
      <c r="N279" s="27" t="str">
        <f t="shared" si="147"/>
        <v>-</v>
      </c>
      <c r="O279" s="27" t="str">
        <f t="shared" si="147"/>
        <v>-</v>
      </c>
      <c r="P279" s="27" t="str">
        <f t="shared" si="147"/>
        <v>-</v>
      </c>
      <c r="Q279" s="27" t="str">
        <f t="shared" si="147"/>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48">AG278</f>
        <v>80</v>
      </c>
      <c r="AH279" s="27">
        <f t="shared" si="148"/>
        <v>80</v>
      </c>
      <c r="AI279" s="27">
        <f t="shared" si="148"/>
        <v>80</v>
      </c>
      <c r="AJ279" s="27">
        <f t="shared" si="148"/>
        <v>80</v>
      </c>
      <c r="AK279" s="27" t="str">
        <f t="shared" si="148"/>
        <v>-</v>
      </c>
      <c r="AL279" s="27" t="str">
        <f t="shared" si="148"/>
        <v>-</v>
      </c>
      <c r="AM279" s="27" t="str">
        <f t="shared" si="148"/>
        <v>-</v>
      </c>
      <c r="AN279" s="27" t="str">
        <f t="shared" si="148"/>
        <v>-</v>
      </c>
      <c r="AO279" s="27" t="str">
        <f t="shared" si="148"/>
        <v>-</v>
      </c>
      <c r="AP279" s="27" t="str">
        <f t="shared" si="148"/>
        <v>-</v>
      </c>
      <c r="AQ279" s="27" t="str">
        <f t="shared" si="148"/>
        <v>-</v>
      </c>
      <c r="AR279" s="27" t="str">
        <f t="shared" si="148"/>
        <v>-</v>
      </c>
      <c r="AS279" s="27" t="str">
        <f t="shared" si="148"/>
        <v>-</v>
      </c>
      <c r="AT279" s="27" t="str">
        <f t="shared" si="148"/>
        <v>-</v>
      </c>
      <c r="AU279" s="27" t="str">
        <f t="shared" si="148"/>
        <v>-</v>
      </c>
      <c r="AV279" s="27">
        <f t="shared" ref="AV279:BJ279" si="149">AV278</f>
        <v>80</v>
      </c>
      <c r="AW279" s="27">
        <f t="shared" si="149"/>
        <v>80</v>
      </c>
      <c r="AX279" s="27">
        <f t="shared" si="149"/>
        <v>80</v>
      </c>
      <c r="AY279" s="27">
        <f t="shared" si="149"/>
        <v>80</v>
      </c>
      <c r="AZ279" s="27" t="str">
        <f t="shared" si="149"/>
        <v>-</v>
      </c>
      <c r="BA279" s="27" t="str">
        <f t="shared" si="149"/>
        <v>-</v>
      </c>
      <c r="BB279" s="27" t="str">
        <f t="shared" si="149"/>
        <v>-</v>
      </c>
      <c r="BC279" s="27" t="str">
        <f t="shared" si="149"/>
        <v>-</v>
      </c>
      <c r="BD279" s="27" t="str">
        <f t="shared" si="149"/>
        <v>-</v>
      </c>
      <c r="BE279" s="27" t="str">
        <f t="shared" si="149"/>
        <v>-</v>
      </c>
      <c r="BF279" s="27" t="str">
        <f t="shared" si="149"/>
        <v>-</v>
      </c>
      <c r="BG279" s="27" t="str">
        <f t="shared" si="149"/>
        <v>-</v>
      </c>
      <c r="BH279" s="27" t="str">
        <f t="shared" si="149"/>
        <v>-</v>
      </c>
      <c r="BI279" s="27" t="str">
        <f t="shared" si="149"/>
        <v>-</v>
      </c>
      <c r="BJ279" s="27" t="str">
        <f t="shared" si="149"/>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861</v>
      </c>
      <c r="C280" s="27" t="str">
        <f t="shared" si="147"/>
        <v>-</v>
      </c>
      <c r="D280" s="27" t="str">
        <f t="shared" si="147"/>
        <v>-</v>
      </c>
      <c r="E280" s="27" t="str">
        <f t="shared" si="147"/>
        <v>-</v>
      </c>
      <c r="F280" s="27" t="str">
        <f t="shared" si="147"/>
        <v>-</v>
      </c>
      <c r="G280" s="27" t="str">
        <f t="shared" si="147"/>
        <v>-</v>
      </c>
      <c r="H280" s="27" t="str">
        <f t="shared" si="147"/>
        <v>-</v>
      </c>
      <c r="I280" s="27" t="str">
        <f t="shared" si="147"/>
        <v>-</v>
      </c>
      <c r="J280" s="27" t="str">
        <f t="shared" si="147"/>
        <v>-</v>
      </c>
      <c r="K280" s="27" t="str">
        <f t="shared" si="147"/>
        <v>-</v>
      </c>
      <c r="L280" s="27" t="str">
        <f t="shared" si="147"/>
        <v>-</v>
      </c>
      <c r="M280" s="27" t="str">
        <f t="shared" si="147"/>
        <v>-</v>
      </c>
      <c r="N280" s="27" t="str">
        <f t="shared" si="147"/>
        <v>-</v>
      </c>
      <c r="O280" s="27" t="str">
        <f t="shared" si="147"/>
        <v>-</v>
      </c>
      <c r="P280" s="27" t="str">
        <f t="shared" si="147"/>
        <v>-</v>
      </c>
      <c r="Q280" s="27" t="str">
        <f t="shared" si="147"/>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48"/>
        <v>80</v>
      </c>
      <c r="AH280" s="27">
        <f t="shared" si="148"/>
        <v>80</v>
      </c>
      <c r="AI280" s="27">
        <f t="shared" si="148"/>
        <v>80</v>
      </c>
      <c r="AJ280" s="27">
        <f t="shared" si="148"/>
        <v>80</v>
      </c>
      <c r="AK280" s="27" t="str">
        <f t="shared" si="148"/>
        <v>-</v>
      </c>
      <c r="AL280" s="27" t="str">
        <f t="shared" si="148"/>
        <v>-</v>
      </c>
      <c r="AM280" s="27" t="str">
        <f t="shared" si="148"/>
        <v>-</v>
      </c>
      <c r="AN280" s="27" t="str">
        <f t="shared" si="148"/>
        <v>-</v>
      </c>
      <c r="AO280" s="27" t="str">
        <f t="shared" si="148"/>
        <v>-</v>
      </c>
      <c r="AP280" s="27" t="str">
        <f t="shared" si="148"/>
        <v>-</v>
      </c>
      <c r="AQ280" s="27" t="str">
        <f t="shared" si="148"/>
        <v>-</v>
      </c>
      <c r="AR280" s="27" t="str">
        <f t="shared" si="148"/>
        <v>-</v>
      </c>
      <c r="AS280" s="27" t="str">
        <f t="shared" si="148"/>
        <v>-</v>
      </c>
      <c r="AT280" s="27" t="str">
        <f t="shared" si="148"/>
        <v>-</v>
      </c>
      <c r="AU280" s="27" t="str">
        <f t="shared" si="148"/>
        <v>-</v>
      </c>
      <c r="AV280" s="27">
        <f t="shared" ref="AV280:BJ280" si="150">AV279</f>
        <v>80</v>
      </c>
      <c r="AW280" s="27">
        <f t="shared" si="150"/>
        <v>80</v>
      </c>
      <c r="AX280" s="27">
        <f t="shared" si="150"/>
        <v>80</v>
      </c>
      <c r="AY280" s="27">
        <f t="shared" si="150"/>
        <v>80</v>
      </c>
      <c r="AZ280" s="27" t="str">
        <f t="shared" si="150"/>
        <v>-</v>
      </c>
      <c r="BA280" s="27" t="str">
        <f t="shared" si="150"/>
        <v>-</v>
      </c>
      <c r="BB280" s="27" t="str">
        <f t="shared" si="150"/>
        <v>-</v>
      </c>
      <c r="BC280" s="27" t="str">
        <f t="shared" si="150"/>
        <v>-</v>
      </c>
      <c r="BD280" s="27" t="str">
        <f t="shared" si="150"/>
        <v>-</v>
      </c>
      <c r="BE280" s="27" t="str">
        <f t="shared" si="150"/>
        <v>-</v>
      </c>
      <c r="BF280" s="27" t="str">
        <f t="shared" si="150"/>
        <v>-</v>
      </c>
      <c r="BG280" s="27" t="str">
        <f t="shared" si="150"/>
        <v>-</v>
      </c>
      <c r="BH280" s="27" t="str">
        <f t="shared" si="150"/>
        <v>-</v>
      </c>
      <c r="BI280" s="27" t="str">
        <f t="shared" si="150"/>
        <v>-</v>
      </c>
      <c r="BJ280" s="27" t="str">
        <f t="shared" si="150"/>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862</v>
      </c>
      <c r="C281" s="27" t="str">
        <f t="shared" si="147"/>
        <v>-</v>
      </c>
      <c r="D281" s="27" t="str">
        <f t="shared" si="147"/>
        <v>-</v>
      </c>
      <c r="E281" s="27" t="str">
        <f t="shared" si="147"/>
        <v>-</v>
      </c>
      <c r="F281" s="27" t="str">
        <f t="shared" si="147"/>
        <v>-</v>
      </c>
      <c r="G281" s="27" t="str">
        <f t="shared" si="147"/>
        <v>-</v>
      </c>
      <c r="H281" s="27" t="str">
        <f t="shared" si="147"/>
        <v>-</v>
      </c>
      <c r="I281" s="27" t="str">
        <f t="shared" si="147"/>
        <v>-</v>
      </c>
      <c r="J281" s="27" t="str">
        <f t="shared" si="147"/>
        <v>-</v>
      </c>
      <c r="K281" s="27" t="str">
        <f t="shared" si="147"/>
        <v>-</v>
      </c>
      <c r="L281" s="27" t="str">
        <f t="shared" si="147"/>
        <v>-</v>
      </c>
      <c r="M281" s="27" t="str">
        <f t="shared" si="147"/>
        <v>-</v>
      </c>
      <c r="N281" s="27" t="str">
        <f t="shared" si="147"/>
        <v>-</v>
      </c>
      <c r="O281" s="27" t="str">
        <f t="shared" si="147"/>
        <v>-</v>
      </c>
      <c r="P281" s="27" t="str">
        <f t="shared" si="147"/>
        <v>-</v>
      </c>
      <c r="Q281" s="27" t="str">
        <f t="shared" si="147"/>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48"/>
        <v>80</v>
      </c>
      <c r="AH281" s="27">
        <f t="shared" si="148"/>
        <v>80</v>
      </c>
      <c r="AI281" s="27">
        <f t="shared" si="148"/>
        <v>80</v>
      </c>
      <c r="AJ281" s="27">
        <f t="shared" si="148"/>
        <v>80</v>
      </c>
      <c r="AK281" s="27" t="str">
        <f t="shared" si="148"/>
        <v>-</v>
      </c>
      <c r="AL281" s="27" t="str">
        <f t="shared" si="148"/>
        <v>-</v>
      </c>
      <c r="AM281" s="27" t="str">
        <f t="shared" si="148"/>
        <v>-</v>
      </c>
      <c r="AN281" s="27" t="str">
        <f t="shared" si="148"/>
        <v>-</v>
      </c>
      <c r="AO281" s="27" t="str">
        <f t="shared" si="148"/>
        <v>-</v>
      </c>
      <c r="AP281" s="27" t="str">
        <f t="shared" si="148"/>
        <v>-</v>
      </c>
      <c r="AQ281" s="27" t="str">
        <f t="shared" si="148"/>
        <v>-</v>
      </c>
      <c r="AR281" s="27" t="str">
        <f t="shared" si="148"/>
        <v>-</v>
      </c>
      <c r="AS281" s="27" t="str">
        <f t="shared" si="148"/>
        <v>-</v>
      </c>
      <c r="AT281" s="27" t="str">
        <f t="shared" si="148"/>
        <v>-</v>
      </c>
      <c r="AU281" s="27" t="str">
        <f t="shared" si="148"/>
        <v>-</v>
      </c>
      <c r="AV281" s="27">
        <f t="shared" ref="AV281:BJ281" si="151">AV280</f>
        <v>80</v>
      </c>
      <c r="AW281" s="27">
        <f t="shared" si="151"/>
        <v>80</v>
      </c>
      <c r="AX281" s="27">
        <f t="shared" si="151"/>
        <v>80</v>
      </c>
      <c r="AY281" s="27">
        <f t="shared" si="151"/>
        <v>80</v>
      </c>
      <c r="AZ281" s="27" t="str">
        <f t="shared" si="151"/>
        <v>-</v>
      </c>
      <c r="BA281" s="27" t="str">
        <f t="shared" si="151"/>
        <v>-</v>
      </c>
      <c r="BB281" s="27" t="str">
        <f t="shared" si="151"/>
        <v>-</v>
      </c>
      <c r="BC281" s="27" t="str">
        <f t="shared" si="151"/>
        <v>-</v>
      </c>
      <c r="BD281" s="27" t="str">
        <f t="shared" si="151"/>
        <v>-</v>
      </c>
      <c r="BE281" s="27" t="str">
        <f t="shared" si="151"/>
        <v>-</v>
      </c>
      <c r="BF281" s="27" t="str">
        <f t="shared" si="151"/>
        <v>-</v>
      </c>
      <c r="BG281" s="27" t="str">
        <f t="shared" si="151"/>
        <v>-</v>
      </c>
      <c r="BH281" s="27" t="str">
        <f t="shared" si="151"/>
        <v>-</v>
      </c>
      <c r="BI281" s="27" t="str">
        <f t="shared" si="151"/>
        <v>-</v>
      </c>
      <c r="BJ281" s="27" t="str">
        <f t="shared" si="151"/>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936</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860</v>
      </c>
      <c r="C284" s="27" t="str">
        <f t="shared" ref="C284:L286" si="152">C283</f>
        <v>-</v>
      </c>
      <c r="D284" s="27" t="str">
        <f t="shared" si="152"/>
        <v>-</v>
      </c>
      <c r="E284" s="27" t="str">
        <f t="shared" si="152"/>
        <v>-</v>
      </c>
      <c r="F284" s="27" t="str">
        <f t="shared" si="152"/>
        <v>-</v>
      </c>
      <c r="G284" s="27" t="str">
        <f t="shared" si="152"/>
        <v>-</v>
      </c>
      <c r="H284" s="27" t="str">
        <f t="shared" si="152"/>
        <v>-</v>
      </c>
      <c r="I284" s="27" t="str">
        <f t="shared" si="152"/>
        <v>-</v>
      </c>
      <c r="J284" s="27" t="str">
        <f t="shared" si="152"/>
        <v>-</v>
      </c>
      <c r="K284" s="27" t="str">
        <f t="shared" si="152"/>
        <v>-</v>
      </c>
      <c r="L284" s="27" t="str">
        <f t="shared" si="152"/>
        <v>-</v>
      </c>
      <c r="M284" s="27" t="str">
        <f t="shared" ref="M284:V286" si="153">M283</f>
        <v>-</v>
      </c>
      <c r="N284" s="27" t="str">
        <f t="shared" si="153"/>
        <v>-</v>
      </c>
      <c r="O284" s="27" t="str">
        <f t="shared" si="153"/>
        <v>-</v>
      </c>
      <c r="P284" s="27" t="str">
        <f t="shared" si="153"/>
        <v>-</v>
      </c>
      <c r="Q284" s="27" t="str">
        <f t="shared" si="153"/>
        <v>-</v>
      </c>
      <c r="R284" s="27" t="str">
        <f t="shared" si="153"/>
        <v>-</v>
      </c>
      <c r="S284" s="27" t="str">
        <f t="shared" si="153"/>
        <v>-</v>
      </c>
      <c r="T284" s="27" t="str">
        <f t="shared" si="153"/>
        <v>-</v>
      </c>
      <c r="U284" s="27" t="str">
        <f t="shared" si="153"/>
        <v>-</v>
      </c>
      <c r="V284" s="27" t="str">
        <f t="shared" si="153"/>
        <v>-</v>
      </c>
      <c r="W284" s="27" t="str">
        <f t="shared" ref="W284:AF286" si="154">W283</f>
        <v>-</v>
      </c>
      <c r="X284" s="27" t="str">
        <f t="shared" si="154"/>
        <v>-</v>
      </c>
      <c r="Y284" s="27" t="str">
        <f t="shared" si="154"/>
        <v>-</v>
      </c>
      <c r="Z284" s="27" t="str">
        <f t="shared" si="154"/>
        <v>-</v>
      </c>
      <c r="AA284" s="27" t="str">
        <f t="shared" si="154"/>
        <v>-</v>
      </c>
      <c r="AB284" s="27" t="str">
        <f t="shared" si="154"/>
        <v>-</v>
      </c>
      <c r="AC284" s="27" t="str">
        <f t="shared" si="154"/>
        <v>-</v>
      </c>
      <c r="AD284" s="27" t="str">
        <f t="shared" si="154"/>
        <v>-</v>
      </c>
      <c r="AE284" s="27" t="str">
        <f t="shared" si="154"/>
        <v>-</v>
      </c>
      <c r="AF284" s="27" t="str">
        <f t="shared" si="154"/>
        <v>-</v>
      </c>
      <c r="AG284" s="27">
        <f t="shared" ref="AG284:AP286" si="155">AG283</f>
        <v>320</v>
      </c>
      <c r="AH284" s="27" t="str">
        <f t="shared" si="155"/>
        <v>-</v>
      </c>
      <c r="AI284" s="27" t="str">
        <f t="shared" si="155"/>
        <v>-</v>
      </c>
      <c r="AJ284" s="27" t="str">
        <f t="shared" si="155"/>
        <v>-</v>
      </c>
      <c r="AK284" s="27" t="str">
        <f t="shared" si="155"/>
        <v>-</v>
      </c>
      <c r="AL284" s="27" t="str">
        <f t="shared" si="155"/>
        <v>-</v>
      </c>
      <c r="AM284" s="27" t="str">
        <f t="shared" si="155"/>
        <v>-</v>
      </c>
      <c r="AN284" s="27" t="str">
        <f t="shared" si="155"/>
        <v>-</v>
      </c>
      <c r="AO284" s="27" t="str">
        <f t="shared" si="155"/>
        <v>-</v>
      </c>
      <c r="AP284" s="27" t="str">
        <f t="shared" si="155"/>
        <v>-</v>
      </c>
      <c r="AQ284" s="27" t="str">
        <f t="shared" ref="AQ284:BE286" si="156">AQ283</f>
        <v>-</v>
      </c>
      <c r="AR284" s="27" t="str">
        <f t="shared" si="156"/>
        <v>-</v>
      </c>
      <c r="AS284" s="27" t="str">
        <f t="shared" si="156"/>
        <v>-</v>
      </c>
      <c r="AT284" s="27" t="str">
        <f t="shared" si="156"/>
        <v>-</v>
      </c>
      <c r="AU284" s="27" t="str">
        <f t="shared" si="156"/>
        <v>-</v>
      </c>
      <c r="AV284" s="27">
        <f t="shared" si="156"/>
        <v>320</v>
      </c>
      <c r="AW284" s="27" t="str">
        <f t="shared" si="156"/>
        <v>-</v>
      </c>
      <c r="AX284" s="27" t="str">
        <f t="shared" si="156"/>
        <v>-</v>
      </c>
      <c r="AY284" s="27" t="str">
        <f t="shared" si="156"/>
        <v>-</v>
      </c>
      <c r="AZ284" s="27" t="str">
        <f t="shared" si="156"/>
        <v>-</v>
      </c>
      <c r="BA284" s="27" t="str">
        <f t="shared" si="156"/>
        <v>-</v>
      </c>
      <c r="BB284" s="27" t="str">
        <f t="shared" si="156"/>
        <v>-</v>
      </c>
      <c r="BC284" s="27" t="str">
        <f t="shared" si="156"/>
        <v>-</v>
      </c>
      <c r="BD284" s="27" t="str">
        <f t="shared" si="156"/>
        <v>-</v>
      </c>
      <c r="BE284" s="27" t="str">
        <f t="shared" si="156"/>
        <v>-</v>
      </c>
      <c r="BF284" s="27" t="str">
        <f t="shared" ref="BF284:BY284" si="157">BF283</f>
        <v>-</v>
      </c>
      <c r="BG284" s="27" t="str">
        <f t="shared" si="157"/>
        <v>-</v>
      </c>
      <c r="BH284" s="27" t="str">
        <f t="shared" si="157"/>
        <v>-</v>
      </c>
      <c r="BI284" s="27" t="str">
        <f t="shared" si="157"/>
        <v>-</v>
      </c>
      <c r="BJ284" s="27" t="str">
        <f t="shared" si="157"/>
        <v>-</v>
      </c>
      <c r="BK284" s="27" t="str">
        <f t="shared" si="157"/>
        <v>-</v>
      </c>
      <c r="BL284" s="27" t="str">
        <f t="shared" si="157"/>
        <v>-</v>
      </c>
      <c r="BM284" s="27" t="str">
        <f t="shared" si="157"/>
        <v>-</v>
      </c>
      <c r="BN284" s="27" t="str">
        <f t="shared" si="157"/>
        <v>-</v>
      </c>
      <c r="BO284" s="27" t="str">
        <f t="shared" si="157"/>
        <v>-</v>
      </c>
      <c r="BP284" s="27" t="str">
        <f t="shared" si="157"/>
        <v>-</v>
      </c>
      <c r="BQ284" s="27" t="str">
        <f t="shared" si="157"/>
        <v>-</v>
      </c>
      <c r="BR284" s="27" t="str">
        <f t="shared" si="157"/>
        <v>-</v>
      </c>
      <c r="BS284" s="27" t="str">
        <f t="shared" si="157"/>
        <v>-</v>
      </c>
      <c r="BT284" s="27" t="str">
        <f t="shared" si="157"/>
        <v>-</v>
      </c>
      <c r="BU284" s="27" t="str">
        <f t="shared" si="157"/>
        <v>-</v>
      </c>
      <c r="BV284" s="27" t="str">
        <f t="shared" si="157"/>
        <v>-</v>
      </c>
      <c r="BW284" s="27" t="str">
        <f t="shared" si="157"/>
        <v>-</v>
      </c>
      <c r="BX284" s="27" t="str">
        <f t="shared" si="157"/>
        <v>-</v>
      </c>
      <c r="BY284" s="27" t="str">
        <f t="shared" si="157"/>
        <v>-</v>
      </c>
    </row>
    <row r="285" spans="2:77" outlineLevel="1">
      <c r="B285" s="25" t="s">
        <v>861</v>
      </c>
      <c r="C285" s="27" t="str">
        <f t="shared" si="152"/>
        <v>-</v>
      </c>
      <c r="D285" s="27" t="str">
        <f t="shared" si="152"/>
        <v>-</v>
      </c>
      <c r="E285" s="27" t="str">
        <f t="shared" si="152"/>
        <v>-</v>
      </c>
      <c r="F285" s="27" t="str">
        <f t="shared" si="152"/>
        <v>-</v>
      </c>
      <c r="G285" s="27" t="str">
        <f t="shared" si="152"/>
        <v>-</v>
      </c>
      <c r="H285" s="27" t="str">
        <f t="shared" si="152"/>
        <v>-</v>
      </c>
      <c r="I285" s="27" t="str">
        <f t="shared" si="152"/>
        <v>-</v>
      </c>
      <c r="J285" s="27" t="str">
        <f t="shared" si="152"/>
        <v>-</v>
      </c>
      <c r="K285" s="27" t="str">
        <f t="shared" si="152"/>
        <v>-</v>
      </c>
      <c r="L285" s="27" t="str">
        <f t="shared" si="152"/>
        <v>-</v>
      </c>
      <c r="M285" s="27" t="str">
        <f t="shared" si="153"/>
        <v>-</v>
      </c>
      <c r="N285" s="27" t="str">
        <f t="shared" si="153"/>
        <v>-</v>
      </c>
      <c r="O285" s="27" t="str">
        <f t="shared" si="153"/>
        <v>-</v>
      </c>
      <c r="P285" s="27" t="str">
        <f t="shared" si="153"/>
        <v>-</v>
      </c>
      <c r="Q285" s="27" t="str">
        <f t="shared" si="153"/>
        <v>-</v>
      </c>
      <c r="R285" s="27" t="str">
        <f t="shared" si="153"/>
        <v>-</v>
      </c>
      <c r="S285" s="27" t="str">
        <f t="shared" si="153"/>
        <v>-</v>
      </c>
      <c r="T285" s="27" t="str">
        <f t="shared" si="153"/>
        <v>-</v>
      </c>
      <c r="U285" s="27" t="str">
        <f t="shared" si="153"/>
        <v>-</v>
      </c>
      <c r="V285" s="27" t="str">
        <f t="shared" si="153"/>
        <v>-</v>
      </c>
      <c r="W285" s="27" t="str">
        <f t="shared" si="154"/>
        <v>-</v>
      </c>
      <c r="X285" s="27" t="str">
        <f t="shared" si="154"/>
        <v>-</v>
      </c>
      <c r="Y285" s="27" t="str">
        <f t="shared" si="154"/>
        <v>-</v>
      </c>
      <c r="Z285" s="27" t="str">
        <f t="shared" si="154"/>
        <v>-</v>
      </c>
      <c r="AA285" s="27" t="str">
        <f t="shared" si="154"/>
        <v>-</v>
      </c>
      <c r="AB285" s="27" t="str">
        <f t="shared" si="154"/>
        <v>-</v>
      </c>
      <c r="AC285" s="27" t="str">
        <f t="shared" si="154"/>
        <v>-</v>
      </c>
      <c r="AD285" s="27" t="str">
        <f t="shared" si="154"/>
        <v>-</v>
      </c>
      <c r="AE285" s="27" t="str">
        <f t="shared" si="154"/>
        <v>-</v>
      </c>
      <c r="AF285" s="27" t="str">
        <f t="shared" si="154"/>
        <v>-</v>
      </c>
      <c r="AG285" s="27">
        <f t="shared" si="155"/>
        <v>320</v>
      </c>
      <c r="AH285" s="27" t="str">
        <f t="shared" si="155"/>
        <v>-</v>
      </c>
      <c r="AI285" s="27" t="str">
        <f t="shared" si="155"/>
        <v>-</v>
      </c>
      <c r="AJ285" s="27" t="str">
        <f t="shared" si="155"/>
        <v>-</v>
      </c>
      <c r="AK285" s="27" t="str">
        <f t="shared" si="155"/>
        <v>-</v>
      </c>
      <c r="AL285" s="27" t="str">
        <f t="shared" si="155"/>
        <v>-</v>
      </c>
      <c r="AM285" s="27" t="str">
        <f t="shared" si="155"/>
        <v>-</v>
      </c>
      <c r="AN285" s="27" t="str">
        <f t="shared" si="155"/>
        <v>-</v>
      </c>
      <c r="AO285" s="27" t="str">
        <f t="shared" si="155"/>
        <v>-</v>
      </c>
      <c r="AP285" s="27" t="str">
        <f t="shared" si="155"/>
        <v>-</v>
      </c>
      <c r="AQ285" s="27" t="str">
        <f t="shared" si="156"/>
        <v>-</v>
      </c>
      <c r="AR285" s="27" t="str">
        <f t="shared" si="156"/>
        <v>-</v>
      </c>
      <c r="AS285" s="27" t="str">
        <f t="shared" si="156"/>
        <v>-</v>
      </c>
      <c r="AT285" s="27" t="str">
        <f t="shared" si="156"/>
        <v>-</v>
      </c>
      <c r="AU285" s="27" t="str">
        <f t="shared" si="156"/>
        <v>-</v>
      </c>
      <c r="AV285" s="27">
        <f t="shared" si="156"/>
        <v>320</v>
      </c>
      <c r="AW285" s="27" t="str">
        <f t="shared" si="156"/>
        <v>-</v>
      </c>
      <c r="AX285" s="27" t="str">
        <f t="shared" si="156"/>
        <v>-</v>
      </c>
      <c r="AY285" s="27" t="str">
        <f t="shared" si="156"/>
        <v>-</v>
      </c>
      <c r="AZ285" s="27" t="str">
        <f t="shared" si="156"/>
        <v>-</v>
      </c>
      <c r="BA285" s="27" t="str">
        <f t="shared" si="156"/>
        <v>-</v>
      </c>
      <c r="BB285" s="27" t="str">
        <f t="shared" si="156"/>
        <v>-</v>
      </c>
      <c r="BC285" s="27" t="str">
        <f t="shared" si="156"/>
        <v>-</v>
      </c>
      <c r="BD285" s="27" t="str">
        <f t="shared" si="156"/>
        <v>-</v>
      </c>
      <c r="BE285" s="27" t="str">
        <f t="shared" si="156"/>
        <v>-</v>
      </c>
      <c r="BF285" s="27" t="str">
        <f t="shared" ref="BF285:BY285" si="158">BF284</f>
        <v>-</v>
      </c>
      <c r="BG285" s="27" t="str">
        <f t="shared" si="158"/>
        <v>-</v>
      </c>
      <c r="BH285" s="27" t="str">
        <f t="shared" si="158"/>
        <v>-</v>
      </c>
      <c r="BI285" s="27" t="str">
        <f t="shared" si="158"/>
        <v>-</v>
      </c>
      <c r="BJ285" s="27" t="str">
        <f t="shared" si="158"/>
        <v>-</v>
      </c>
      <c r="BK285" s="27" t="str">
        <f t="shared" si="158"/>
        <v>-</v>
      </c>
      <c r="BL285" s="27" t="str">
        <f t="shared" si="158"/>
        <v>-</v>
      </c>
      <c r="BM285" s="27" t="str">
        <f t="shared" si="158"/>
        <v>-</v>
      </c>
      <c r="BN285" s="27" t="str">
        <f t="shared" si="158"/>
        <v>-</v>
      </c>
      <c r="BO285" s="27" t="str">
        <f t="shared" si="158"/>
        <v>-</v>
      </c>
      <c r="BP285" s="27" t="str">
        <f t="shared" si="158"/>
        <v>-</v>
      </c>
      <c r="BQ285" s="27" t="str">
        <f t="shared" si="158"/>
        <v>-</v>
      </c>
      <c r="BR285" s="27" t="str">
        <f t="shared" si="158"/>
        <v>-</v>
      </c>
      <c r="BS285" s="27" t="str">
        <f t="shared" si="158"/>
        <v>-</v>
      </c>
      <c r="BT285" s="27" t="str">
        <f t="shared" si="158"/>
        <v>-</v>
      </c>
      <c r="BU285" s="27" t="str">
        <f t="shared" si="158"/>
        <v>-</v>
      </c>
      <c r="BV285" s="27" t="str">
        <f t="shared" si="158"/>
        <v>-</v>
      </c>
      <c r="BW285" s="27" t="str">
        <f t="shared" si="158"/>
        <v>-</v>
      </c>
      <c r="BX285" s="27" t="str">
        <f t="shared" si="158"/>
        <v>-</v>
      </c>
      <c r="BY285" s="27" t="str">
        <f t="shared" si="158"/>
        <v>-</v>
      </c>
    </row>
    <row r="286" spans="2:77" outlineLevel="1">
      <c r="B286" s="25" t="s">
        <v>862</v>
      </c>
      <c r="C286" s="27" t="str">
        <f t="shared" si="152"/>
        <v>-</v>
      </c>
      <c r="D286" s="27" t="str">
        <f t="shared" si="152"/>
        <v>-</v>
      </c>
      <c r="E286" s="27" t="str">
        <f t="shared" si="152"/>
        <v>-</v>
      </c>
      <c r="F286" s="27" t="str">
        <f t="shared" si="152"/>
        <v>-</v>
      </c>
      <c r="G286" s="27" t="str">
        <f t="shared" si="152"/>
        <v>-</v>
      </c>
      <c r="H286" s="27" t="str">
        <f t="shared" si="152"/>
        <v>-</v>
      </c>
      <c r="I286" s="27" t="str">
        <f t="shared" si="152"/>
        <v>-</v>
      </c>
      <c r="J286" s="27" t="str">
        <f t="shared" si="152"/>
        <v>-</v>
      </c>
      <c r="K286" s="27" t="str">
        <f t="shared" si="152"/>
        <v>-</v>
      </c>
      <c r="L286" s="27" t="str">
        <f t="shared" si="152"/>
        <v>-</v>
      </c>
      <c r="M286" s="27" t="str">
        <f t="shared" si="153"/>
        <v>-</v>
      </c>
      <c r="N286" s="27" t="str">
        <f t="shared" si="153"/>
        <v>-</v>
      </c>
      <c r="O286" s="27" t="str">
        <f t="shared" si="153"/>
        <v>-</v>
      </c>
      <c r="P286" s="27" t="str">
        <f t="shared" si="153"/>
        <v>-</v>
      </c>
      <c r="Q286" s="27" t="str">
        <f t="shared" si="153"/>
        <v>-</v>
      </c>
      <c r="R286" s="27" t="str">
        <f t="shared" si="153"/>
        <v>-</v>
      </c>
      <c r="S286" s="27" t="str">
        <f t="shared" si="153"/>
        <v>-</v>
      </c>
      <c r="T286" s="27" t="str">
        <f t="shared" si="153"/>
        <v>-</v>
      </c>
      <c r="U286" s="27" t="str">
        <f t="shared" si="153"/>
        <v>-</v>
      </c>
      <c r="V286" s="27" t="str">
        <f t="shared" si="153"/>
        <v>-</v>
      </c>
      <c r="W286" s="27" t="str">
        <f t="shared" si="154"/>
        <v>-</v>
      </c>
      <c r="X286" s="27" t="str">
        <f t="shared" si="154"/>
        <v>-</v>
      </c>
      <c r="Y286" s="27" t="str">
        <f t="shared" si="154"/>
        <v>-</v>
      </c>
      <c r="Z286" s="27" t="str">
        <f t="shared" si="154"/>
        <v>-</v>
      </c>
      <c r="AA286" s="27" t="str">
        <f t="shared" si="154"/>
        <v>-</v>
      </c>
      <c r="AB286" s="27" t="str">
        <f t="shared" si="154"/>
        <v>-</v>
      </c>
      <c r="AC286" s="27" t="str">
        <f t="shared" si="154"/>
        <v>-</v>
      </c>
      <c r="AD286" s="27" t="str">
        <f t="shared" si="154"/>
        <v>-</v>
      </c>
      <c r="AE286" s="27" t="str">
        <f t="shared" si="154"/>
        <v>-</v>
      </c>
      <c r="AF286" s="27" t="str">
        <f t="shared" si="154"/>
        <v>-</v>
      </c>
      <c r="AG286" s="27">
        <f t="shared" si="155"/>
        <v>320</v>
      </c>
      <c r="AH286" s="27" t="str">
        <f t="shared" si="155"/>
        <v>-</v>
      </c>
      <c r="AI286" s="27" t="str">
        <f t="shared" si="155"/>
        <v>-</v>
      </c>
      <c r="AJ286" s="27" t="str">
        <f t="shared" si="155"/>
        <v>-</v>
      </c>
      <c r="AK286" s="27" t="str">
        <f t="shared" si="155"/>
        <v>-</v>
      </c>
      <c r="AL286" s="27" t="str">
        <f t="shared" si="155"/>
        <v>-</v>
      </c>
      <c r="AM286" s="27" t="str">
        <f t="shared" si="155"/>
        <v>-</v>
      </c>
      <c r="AN286" s="27" t="str">
        <f t="shared" si="155"/>
        <v>-</v>
      </c>
      <c r="AO286" s="27" t="str">
        <f t="shared" si="155"/>
        <v>-</v>
      </c>
      <c r="AP286" s="27" t="str">
        <f t="shared" si="155"/>
        <v>-</v>
      </c>
      <c r="AQ286" s="27" t="str">
        <f t="shared" si="156"/>
        <v>-</v>
      </c>
      <c r="AR286" s="27" t="str">
        <f t="shared" si="156"/>
        <v>-</v>
      </c>
      <c r="AS286" s="27" t="str">
        <f t="shared" si="156"/>
        <v>-</v>
      </c>
      <c r="AT286" s="27" t="str">
        <f t="shared" si="156"/>
        <v>-</v>
      </c>
      <c r="AU286" s="27" t="str">
        <f t="shared" si="156"/>
        <v>-</v>
      </c>
      <c r="AV286" s="27">
        <f t="shared" si="156"/>
        <v>320</v>
      </c>
      <c r="AW286" s="27" t="str">
        <f t="shared" si="156"/>
        <v>-</v>
      </c>
      <c r="AX286" s="27" t="str">
        <f t="shared" si="156"/>
        <v>-</v>
      </c>
      <c r="AY286" s="27" t="str">
        <f t="shared" si="156"/>
        <v>-</v>
      </c>
      <c r="AZ286" s="27" t="str">
        <f t="shared" si="156"/>
        <v>-</v>
      </c>
      <c r="BA286" s="27" t="str">
        <f t="shared" si="156"/>
        <v>-</v>
      </c>
      <c r="BB286" s="27" t="str">
        <f t="shared" si="156"/>
        <v>-</v>
      </c>
      <c r="BC286" s="27" t="str">
        <f t="shared" si="156"/>
        <v>-</v>
      </c>
      <c r="BD286" s="27" t="str">
        <f t="shared" si="156"/>
        <v>-</v>
      </c>
      <c r="BE286" s="27" t="str">
        <f t="shared" si="156"/>
        <v>-</v>
      </c>
      <c r="BF286" s="27" t="str">
        <f t="shared" ref="BF286:BY286" si="159">BF285</f>
        <v>-</v>
      </c>
      <c r="BG286" s="27" t="str">
        <f t="shared" si="159"/>
        <v>-</v>
      </c>
      <c r="BH286" s="27" t="str">
        <f t="shared" si="159"/>
        <v>-</v>
      </c>
      <c r="BI286" s="27" t="str">
        <f t="shared" si="159"/>
        <v>-</v>
      </c>
      <c r="BJ286" s="27" t="str">
        <f t="shared" si="159"/>
        <v>-</v>
      </c>
      <c r="BK286" s="27" t="str">
        <f t="shared" si="159"/>
        <v>-</v>
      </c>
      <c r="BL286" s="27" t="str">
        <f t="shared" si="159"/>
        <v>-</v>
      </c>
      <c r="BM286" s="27" t="str">
        <f t="shared" si="159"/>
        <v>-</v>
      </c>
      <c r="BN286" s="27" t="str">
        <f t="shared" si="159"/>
        <v>-</v>
      </c>
      <c r="BO286" s="27" t="str">
        <f t="shared" si="159"/>
        <v>-</v>
      </c>
      <c r="BP286" s="27" t="str">
        <f t="shared" si="159"/>
        <v>-</v>
      </c>
      <c r="BQ286" s="27" t="str">
        <f t="shared" si="159"/>
        <v>-</v>
      </c>
      <c r="BR286" s="27" t="str">
        <f t="shared" si="159"/>
        <v>-</v>
      </c>
      <c r="BS286" s="27" t="str">
        <f t="shared" si="159"/>
        <v>-</v>
      </c>
      <c r="BT286" s="27" t="str">
        <f t="shared" si="159"/>
        <v>-</v>
      </c>
      <c r="BU286" s="27" t="str">
        <f t="shared" si="159"/>
        <v>-</v>
      </c>
      <c r="BV286" s="27" t="str">
        <f t="shared" si="159"/>
        <v>-</v>
      </c>
      <c r="BW286" s="27" t="str">
        <f t="shared" si="159"/>
        <v>-</v>
      </c>
      <c r="BX286" s="27" t="str">
        <f t="shared" si="159"/>
        <v>-</v>
      </c>
      <c r="BY286" s="27" t="str">
        <f t="shared" si="159"/>
        <v>-</v>
      </c>
    </row>
    <row r="287" spans="2:77" outlineLevel="1">
      <c r="B287" s="25" t="s">
        <v>936</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860</v>
      </c>
      <c r="C289" s="27" t="str">
        <f t="shared" ref="C289:L291" si="160">C288</f>
        <v>-</v>
      </c>
      <c r="D289" s="27" t="str">
        <f t="shared" si="160"/>
        <v>-</v>
      </c>
      <c r="E289" s="27" t="str">
        <f t="shared" si="160"/>
        <v>-</v>
      </c>
      <c r="F289" s="27" t="str">
        <f t="shared" si="160"/>
        <v>-</v>
      </c>
      <c r="G289" s="27" t="str">
        <f t="shared" si="160"/>
        <v>-</v>
      </c>
      <c r="H289" s="27" t="str">
        <f t="shared" si="160"/>
        <v>-</v>
      </c>
      <c r="I289" s="27" t="str">
        <f t="shared" si="160"/>
        <v>-</v>
      </c>
      <c r="J289" s="27" t="str">
        <f t="shared" si="160"/>
        <v>-</v>
      </c>
      <c r="K289" s="27" t="str">
        <f t="shared" si="160"/>
        <v>-</v>
      </c>
      <c r="L289" s="27" t="str">
        <f t="shared" si="160"/>
        <v>-</v>
      </c>
      <c r="M289" s="27" t="str">
        <f t="shared" ref="M289:V291" si="161">M288</f>
        <v>-</v>
      </c>
      <c r="N289" s="27" t="str">
        <f t="shared" si="161"/>
        <v>-</v>
      </c>
      <c r="O289" s="27" t="str">
        <f t="shared" si="161"/>
        <v>-</v>
      </c>
      <c r="P289" s="27" t="str">
        <f t="shared" si="161"/>
        <v>-</v>
      </c>
      <c r="Q289" s="27" t="str">
        <f t="shared" si="161"/>
        <v>-</v>
      </c>
      <c r="R289" s="27" t="str">
        <f t="shared" si="161"/>
        <v>-</v>
      </c>
      <c r="S289" s="27" t="str">
        <f t="shared" si="161"/>
        <v>-</v>
      </c>
      <c r="T289" s="27" t="str">
        <f t="shared" si="161"/>
        <v>-</v>
      </c>
      <c r="U289" s="27" t="str">
        <f t="shared" si="161"/>
        <v>-</v>
      </c>
      <c r="V289" s="27" t="str">
        <f t="shared" si="161"/>
        <v>-</v>
      </c>
      <c r="W289" s="27" t="str">
        <f t="shared" ref="W289:AF291" si="162">W288</f>
        <v>-</v>
      </c>
      <c r="X289" s="27" t="str">
        <f t="shared" si="162"/>
        <v>-</v>
      </c>
      <c r="Y289" s="27" t="str">
        <f t="shared" si="162"/>
        <v>-</v>
      </c>
      <c r="Z289" s="27" t="str">
        <f t="shared" si="162"/>
        <v>-</v>
      </c>
      <c r="AA289" s="27" t="str">
        <f t="shared" si="162"/>
        <v>-</v>
      </c>
      <c r="AB289" s="27" t="str">
        <f t="shared" si="162"/>
        <v>-</v>
      </c>
      <c r="AC289" s="27" t="str">
        <f t="shared" si="162"/>
        <v>-</v>
      </c>
      <c r="AD289" s="27" t="str">
        <f t="shared" si="162"/>
        <v>-</v>
      </c>
      <c r="AE289" s="27" t="str">
        <f t="shared" si="162"/>
        <v>-</v>
      </c>
      <c r="AF289" s="27" t="str">
        <f t="shared" si="162"/>
        <v>-</v>
      </c>
      <c r="AG289" s="27">
        <f t="shared" ref="AG289:AP291" si="163">AG288</f>
        <v>120</v>
      </c>
      <c r="AH289" s="27">
        <f t="shared" si="163"/>
        <v>120</v>
      </c>
      <c r="AI289" s="27">
        <f t="shared" si="163"/>
        <v>120</v>
      </c>
      <c r="AJ289" s="27">
        <f t="shared" si="163"/>
        <v>120</v>
      </c>
      <c r="AK289" s="27" t="str">
        <f t="shared" si="163"/>
        <v>-</v>
      </c>
      <c r="AL289" s="27" t="str">
        <f t="shared" si="163"/>
        <v>-</v>
      </c>
      <c r="AM289" s="27" t="str">
        <f t="shared" si="163"/>
        <v>-</v>
      </c>
      <c r="AN289" s="27" t="str">
        <f t="shared" si="163"/>
        <v>-</v>
      </c>
      <c r="AO289" s="27" t="str">
        <f t="shared" si="163"/>
        <v>-</v>
      </c>
      <c r="AP289" s="27" t="str">
        <f t="shared" si="163"/>
        <v>-</v>
      </c>
      <c r="AQ289" s="27" t="str">
        <f t="shared" ref="AQ289:BE291" si="164">AQ288</f>
        <v>-</v>
      </c>
      <c r="AR289" s="27" t="str">
        <f t="shared" si="164"/>
        <v>-</v>
      </c>
      <c r="AS289" s="27" t="str">
        <f t="shared" si="164"/>
        <v>-</v>
      </c>
      <c r="AT289" s="27" t="str">
        <f t="shared" si="164"/>
        <v>-</v>
      </c>
      <c r="AU289" s="27" t="str">
        <f t="shared" si="164"/>
        <v>-</v>
      </c>
      <c r="AV289" s="27">
        <f t="shared" si="164"/>
        <v>120</v>
      </c>
      <c r="AW289" s="27">
        <f t="shared" si="164"/>
        <v>120</v>
      </c>
      <c r="AX289" s="27">
        <f t="shared" si="164"/>
        <v>120</v>
      </c>
      <c r="AY289" s="27">
        <f t="shared" si="164"/>
        <v>120</v>
      </c>
      <c r="AZ289" s="27" t="str">
        <f t="shared" si="164"/>
        <v>-</v>
      </c>
      <c r="BA289" s="27" t="str">
        <f t="shared" si="164"/>
        <v>-</v>
      </c>
      <c r="BB289" s="27" t="str">
        <f t="shared" si="164"/>
        <v>-</v>
      </c>
      <c r="BC289" s="27" t="str">
        <f t="shared" si="164"/>
        <v>-</v>
      </c>
      <c r="BD289" s="27" t="str">
        <f t="shared" si="164"/>
        <v>-</v>
      </c>
      <c r="BE289" s="27" t="str">
        <f t="shared" si="164"/>
        <v>-</v>
      </c>
      <c r="BF289" s="27" t="str">
        <f t="shared" ref="BF289:BY289" si="165">BF288</f>
        <v>-</v>
      </c>
      <c r="BG289" s="27" t="str">
        <f t="shared" si="165"/>
        <v>-</v>
      </c>
      <c r="BH289" s="27" t="str">
        <f t="shared" si="165"/>
        <v>-</v>
      </c>
      <c r="BI289" s="27" t="str">
        <f t="shared" si="165"/>
        <v>-</v>
      </c>
      <c r="BJ289" s="27" t="str">
        <f t="shared" si="165"/>
        <v>-</v>
      </c>
      <c r="BK289" s="27" t="str">
        <f t="shared" si="165"/>
        <v>-</v>
      </c>
      <c r="BL289" s="27" t="str">
        <f t="shared" si="165"/>
        <v>-</v>
      </c>
      <c r="BM289" s="27" t="str">
        <f t="shared" si="165"/>
        <v>-</v>
      </c>
      <c r="BN289" s="27" t="str">
        <f t="shared" si="165"/>
        <v>-</v>
      </c>
      <c r="BO289" s="27" t="str">
        <f t="shared" si="165"/>
        <v>-</v>
      </c>
      <c r="BP289" s="27" t="str">
        <f t="shared" si="165"/>
        <v>-</v>
      </c>
      <c r="BQ289" s="27" t="str">
        <f t="shared" si="165"/>
        <v>-</v>
      </c>
      <c r="BR289" s="27" t="str">
        <f t="shared" si="165"/>
        <v>-</v>
      </c>
      <c r="BS289" s="27" t="str">
        <f t="shared" si="165"/>
        <v>-</v>
      </c>
      <c r="BT289" s="27" t="str">
        <f t="shared" si="165"/>
        <v>-</v>
      </c>
      <c r="BU289" s="27" t="str">
        <f t="shared" si="165"/>
        <v>-</v>
      </c>
      <c r="BV289" s="27" t="str">
        <f t="shared" si="165"/>
        <v>-</v>
      </c>
      <c r="BW289" s="27" t="str">
        <f t="shared" si="165"/>
        <v>-</v>
      </c>
      <c r="BX289" s="27" t="str">
        <f t="shared" si="165"/>
        <v>-</v>
      </c>
      <c r="BY289" s="27" t="str">
        <f t="shared" si="165"/>
        <v>-</v>
      </c>
    </row>
    <row r="290" spans="1:77" outlineLevel="1">
      <c r="B290" s="25" t="s">
        <v>861</v>
      </c>
      <c r="C290" s="27" t="str">
        <f t="shared" si="160"/>
        <v>-</v>
      </c>
      <c r="D290" s="27" t="str">
        <f t="shared" si="160"/>
        <v>-</v>
      </c>
      <c r="E290" s="27" t="str">
        <f t="shared" si="160"/>
        <v>-</v>
      </c>
      <c r="F290" s="27" t="str">
        <f t="shared" si="160"/>
        <v>-</v>
      </c>
      <c r="G290" s="27" t="str">
        <f t="shared" si="160"/>
        <v>-</v>
      </c>
      <c r="H290" s="27" t="str">
        <f t="shared" si="160"/>
        <v>-</v>
      </c>
      <c r="I290" s="27" t="str">
        <f t="shared" si="160"/>
        <v>-</v>
      </c>
      <c r="J290" s="27" t="str">
        <f t="shared" si="160"/>
        <v>-</v>
      </c>
      <c r="K290" s="27" t="str">
        <f t="shared" si="160"/>
        <v>-</v>
      </c>
      <c r="L290" s="27" t="str">
        <f t="shared" si="160"/>
        <v>-</v>
      </c>
      <c r="M290" s="27" t="str">
        <f t="shared" si="161"/>
        <v>-</v>
      </c>
      <c r="N290" s="27" t="str">
        <f t="shared" si="161"/>
        <v>-</v>
      </c>
      <c r="O290" s="27" t="str">
        <f t="shared" si="161"/>
        <v>-</v>
      </c>
      <c r="P290" s="27" t="str">
        <f t="shared" si="161"/>
        <v>-</v>
      </c>
      <c r="Q290" s="27" t="str">
        <f t="shared" si="161"/>
        <v>-</v>
      </c>
      <c r="R290" s="27" t="str">
        <f t="shared" si="161"/>
        <v>-</v>
      </c>
      <c r="S290" s="27" t="str">
        <f t="shared" si="161"/>
        <v>-</v>
      </c>
      <c r="T290" s="27" t="str">
        <f t="shared" si="161"/>
        <v>-</v>
      </c>
      <c r="U290" s="27" t="str">
        <f t="shared" si="161"/>
        <v>-</v>
      </c>
      <c r="V290" s="27" t="str">
        <f t="shared" si="161"/>
        <v>-</v>
      </c>
      <c r="W290" s="27" t="str">
        <f t="shared" si="162"/>
        <v>-</v>
      </c>
      <c r="X290" s="27" t="str">
        <f t="shared" si="162"/>
        <v>-</v>
      </c>
      <c r="Y290" s="27" t="str">
        <f t="shared" si="162"/>
        <v>-</v>
      </c>
      <c r="Z290" s="27" t="str">
        <f t="shared" si="162"/>
        <v>-</v>
      </c>
      <c r="AA290" s="27" t="str">
        <f t="shared" si="162"/>
        <v>-</v>
      </c>
      <c r="AB290" s="27" t="str">
        <f t="shared" si="162"/>
        <v>-</v>
      </c>
      <c r="AC290" s="27" t="str">
        <f t="shared" si="162"/>
        <v>-</v>
      </c>
      <c r="AD290" s="27" t="str">
        <f t="shared" si="162"/>
        <v>-</v>
      </c>
      <c r="AE290" s="27" t="str">
        <f t="shared" si="162"/>
        <v>-</v>
      </c>
      <c r="AF290" s="27" t="str">
        <f t="shared" si="162"/>
        <v>-</v>
      </c>
      <c r="AG290" s="27">
        <f t="shared" si="163"/>
        <v>120</v>
      </c>
      <c r="AH290" s="27">
        <f t="shared" si="163"/>
        <v>120</v>
      </c>
      <c r="AI290" s="27">
        <f t="shared" si="163"/>
        <v>120</v>
      </c>
      <c r="AJ290" s="27">
        <f t="shared" si="163"/>
        <v>120</v>
      </c>
      <c r="AK290" s="27" t="str">
        <f t="shared" si="163"/>
        <v>-</v>
      </c>
      <c r="AL290" s="27" t="str">
        <f t="shared" si="163"/>
        <v>-</v>
      </c>
      <c r="AM290" s="27" t="str">
        <f t="shared" si="163"/>
        <v>-</v>
      </c>
      <c r="AN290" s="27" t="str">
        <f t="shared" si="163"/>
        <v>-</v>
      </c>
      <c r="AO290" s="27" t="str">
        <f t="shared" si="163"/>
        <v>-</v>
      </c>
      <c r="AP290" s="27" t="str">
        <f t="shared" si="163"/>
        <v>-</v>
      </c>
      <c r="AQ290" s="27" t="str">
        <f t="shared" si="164"/>
        <v>-</v>
      </c>
      <c r="AR290" s="27" t="str">
        <f t="shared" si="164"/>
        <v>-</v>
      </c>
      <c r="AS290" s="27" t="str">
        <f t="shared" si="164"/>
        <v>-</v>
      </c>
      <c r="AT290" s="27" t="str">
        <f t="shared" si="164"/>
        <v>-</v>
      </c>
      <c r="AU290" s="27" t="str">
        <f t="shared" si="164"/>
        <v>-</v>
      </c>
      <c r="AV290" s="27">
        <f t="shared" si="164"/>
        <v>120</v>
      </c>
      <c r="AW290" s="27">
        <f t="shared" si="164"/>
        <v>120</v>
      </c>
      <c r="AX290" s="27">
        <f t="shared" si="164"/>
        <v>120</v>
      </c>
      <c r="AY290" s="27">
        <f t="shared" si="164"/>
        <v>120</v>
      </c>
      <c r="AZ290" s="27" t="str">
        <f t="shared" si="164"/>
        <v>-</v>
      </c>
      <c r="BA290" s="27" t="str">
        <f t="shared" si="164"/>
        <v>-</v>
      </c>
      <c r="BB290" s="27" t="str">
        <f t="shared" si="164"/>
        <v>-</v>
      </c>
      <c r="BC290" s="27" t="str">
        <f t="shared" si="164"/>
        <v>-</v>
      </c>
      <c r="BD290" s="27" t="str">
        <f t="shared" si="164"/>
        <v>-</v>
      </c>
      <c r="BE290" s="27" t="str">
        <f t="shared" si="164"/>
        <v>-</v>
      </c>
      <c r="BF290" s="27" t="str">
        <f t="shared" ref="BF290:BY290" si="166">BF289</f>
        <v>-</v>
      </c>
      <c r="BG290" s="27" t="str">
        <f t="shared" si="166"/>
        <v>-</v>
      </c>
      <c r="BH290" s="27" t="str">
        <f t="shared" si="166"/>
        <v>-</v>
      </c>
      <c r="BI290" s="27" t="str">
        <f t="shared" si="166"/>
        <v>-</v>
      </c>
      <c r="BJ290" s="27" t="str">
        <f t="shared" si="166"/>
        <v>-</v>
      </c>
      <c r="BK290" s="27" t="str">
        <f t="shared" si="166"/>
        <v>-</v>
      </c>
      <c r="BL290" s="27" t="str">
        <f t="shared" si="166"/>
        <v>-</v>
      </c>
      <c r="BM290" s="27" t="str">
        <f t="shared" si="166"/>
        <v>-</v>
      </c>
      <c r="BN290" s="27" t="str">
        <f t="shared" si="166"/>
        <v>-</v>
      </c>
      <c r="BO290" s="27" t="str">
        <f t="shared" si="166"/>
        <v>-</v>
      </c>
      <c r="BP290" s="27" t="str">
        <f t="shared" si="166"/>
        <v>-</v>
      </c>
      <c r="BQ290" s="27" t="str">
        <f t="shared" si="166"/>
        <v>-</v>
      </c>
      <c r="BR290" s="27" t="str">
        <f t="shared" si="166"/>
        <v>-</v>
      </c>
      <c r="BS290" s="27" t="str">
        <f t="shared" si="166"/>
        <v>-</v>
      </c>
      <c r="BT290" s="27" t="str">
        <f t="shared" si="166"/>
        <v>-</v>
      </c>
      <c r="BU290" s="27" t="str">
        <f t="shared" si="166"/>
        <v>-</v>
      </c>
      <c r="BV290" s="27" t="str">
        <f t="shared" si="166"/>
        <v>-</v>
      </c>
      <c r="BW290" s="27" t="str">
        <f t="shared" si="166"/>
        <v>-</v>
      </c>
      <c r="BX290" s="27" t="str">
        <f t="shared" si="166"/>
        <v>-</v>
      </c>
      <c r="BY290" s="27" t="str">
        <f t="shared" si="166"/>
        <v>-</v>
      </c>
    </row>
    <row r="291" spans="1:77" outlineLevel="1">
      <c r="B291" s="25" t="s">
        <v>862</v>
      </c>
      <c r="C291" s="27" t="str">
        <f t="shared" si="160"/>
        <v>-</v>
      </c>
      <c r="D291" s="27" t="str">
        <f t="shared" si="160"/>
        <v>-</v>
      </c>
      <c r="E291" s="27" t="str">
        <f t="shared" si="160"/>
        <v>-</v>
      </c>
      <c r="F291" s="27" t="str">
        <f t="shared" si="160"/>
        <v>-</v>
      </c>
      <c r="G291" s="27" t="str">
        <f t="shared" si="160"/>
        <v>-</v>
      </c>
      <c r="H291" s="27" t="str">
        <f t="shared" si="160"/>
        <v>-</v>
      </c>
      <c r="I291" s="27" t="str">
        <f t="shared" si="160"/>
        <v>-</v>
      </c>
      <c r="J291" s="27" t="str">
        <f t="shared" si="160"/>
        <v>-</v>
      </c>
      <c r="K291" s="27" t="str">
        <f t="shared" si="160"/>
        <v>-</v>
      </c>
      <c r="L291" s="27" t="str">
        <f t="shared" si="160"/>
        <v>-</v>
      </c>
      <c r="M291" s="27" t="str">
        <f t="shared" si="161"/>
        <v>-</v>
      </c>
      <c r="N291" s="27" t="str">
        <f t="shared" si="161"/>
        <v>-</v>
      </c>
      <c r="O291" s="27" t="str">
        <f t="shared" si="161"/>
        <v>-</v>
      </c>
      <c r="P291" s="27" t="str">
        <f t="shared" si="161"/>
        <v>-</v>
      </c>
      <c r="Q291" s="27" t="str">
        <f t="shared" si="161"/>
        <v>-</v>
      </c>
      <c r="R291" s="27" t="str">
        <f t="shared" si="161"/>
        <v>-</v>
      </c>
      <c r="S291" s="27" t="str">
        <f t="shared" si="161"/>
        <v>-</v>
      </c>
      <c r="T291" s="27" t="str">
        <f t="shared" si="161"/>
        <v>-</v>
      </c>
      <c r="U291" s="27" t="str">
        <f t="shared" si="161"/>
        <v>-</v>
      </c>
      <c r="V291" s="27" t="str">
        <f t="shared" si="161"/>
        <v>-</v>
      </c>
      <c r="W291" s="27" t="str">
        <f t="shared" si="162"/>
        <v>-</v>
      </c>
      <c r="X291" s="27" t="str">
        <f t="shared" si="162"/>
        <v>-</v>
      </c>
      <c r="Y291" s="27" t="str">
        <f t="shared" si="162"/>
        <v>-</v>
      </c>
      <c r="Z291" s="27" t="str">
        <f t="shared" si="162"/>
        <v>-</v>
      </c>
      <c r="AA291" s="27" t="str">
        <f t="shared" si="162"/>
        <v>-</v>
      </c>
      <c r="AB291" s="27" t="str">
        <f t="shared" si="162"/>
        <v>-</v>
      </c>
      <c r="AC291" s="27" t="str">
        <f t="shared" si="162"/>
        <v>-</v>
      </c>
      <c r="AD291" s="27" t="str">
        <f t="shared" si="162"/>
        <v>-</v>
      </c>
      <c r="AE291" s="27" t="str">
        <f t="shared" si="162"/>
        <v>-</v>
      </c>
      <c r="AF291" s="27" t="str">
        <f t="shared" si="162"/>
        <v>-</v>
      </c>
      <c r="AG291" s="27">
        <f t="shared" si="163"/>
        <v>120</v>
      </c>
      <c r="AH291" s="27">
        <f t="shared" si="163"/>
        <v>120</v>
      </c>
      <c r="AI291" s="27">
        <f t="shared" si="163"/>
        <v>120</v>
      </c>
      <c r="AJ291" s="27">
        <f t="shared" si="163"/>
        <v>120</v>
      </c>
      <c r="AK291" s="27" t="str">
        <f t="shared" si="163"/>
        <v>-</v>
      </c>
      <c r="AL291" s="27" t="str">
        <f t="shared" si="163"/>
        <v>-</v>
      </c>
      <c r="AM291" s="27" t="str">
        <f t="shared" si="163"/>
        <v>-</v>
      </c>
      <c r="AN291" s="27" t="str">
        <f t="shared" si="163"/>
        <v>-</v>
      </c>
      <c r="AO291" s="27" t="str">
        <f t="shared" si="163"/>
        <v>-</v>
      </c>
      <c r="AP291" s="27" t="str">
        <f t="shared" si="163"/>
        <v>-</v>
      </c>
      <c r="AQ291" s="27" t="str">
        <f t="shared" si="164"/>
        <v>-</v>
      </c>
      <c r="AR291" s="27" t="str">
        <f t="shared" si="164"/>
        <v>-</v>
      </c>
      <c r="AS291" s="27" t="str">
        <f t="shared" si="164"/>
        <v>-</v>
      </c>
      <c r="AT291" s="27" t="str">
        <f t="shared" si="164"/>
        <v>-</v>
      </c>
      <c r="AU291" s="27" t="str">
        <f t="shared" si="164"/>
        <v>-</v>
      </c>
      <c r="AV291" s="27">
        <f t="shared" si="164"/>
        <v>120</v>
      </c>
      <c r="AW291" s="27">
        <f t="shared" si="164"/>
        <v>120</v>
      </c>
      <c r="AX291" s="27">
        <f t="shared" si="164"/>
        <v>120</v>
      </c>
      <c r="AY291" s="27">
        <f t="shared" si="164"/>
        <v>120</v>
      </c>
      <c r="AZ291" s="27" t="str">
        <f t="shared" si="164"/>
        <v>-</v>
      </c>
      <c r="BA291" s="27" t="str">
        <f t="shared" si="164"/>
        <v>-</v>
      </c>
      <c r="BB291" s="27" t="str">
        <f t="shared" si="164"/>
        <v>-</v>
      </c>
      <c r="BC291" s="27" t="str">
        <f t="shared" si="164"/>
        <v>-</v>
      </c>
      <c r="BD291" s="27" t="str">
        <f t="shared" si="164"/>
        <v>-</v>
      </c>
      <c r="BE291" s="27" t="str">
        <f t="shared" si="164"/>
        <v>-</v>
      </c>
      <c r="BF291" s="27" t="str">
        <f t="shared" ref="BF291:BY291" si="167">BF290</f>
        <v>-</v>
      </c>
      <c r="BG291" s="27" t="str">
        <f t="shared" si="167"/>
        <v>-</v>
      </c>
      <c r="BH291" s="27" t="str">
        <f t="shared" si="167"/>
        <v>-</v>
      </c>
      <c r="BI291" s="27" t="str">
        <f t="shared" si="167"/>
        <v>-</v>
      </c>
      <c r="BJ291" s="27" t="str">
        <f t="shared" si="167"/>
        <v>-</v>
      </c>
      <c r="BK291" s="27" t="str">
        <f t="shared" si="167"/>
        <v>-</v>
      </c>
      <c r="BL291" s="27" t="str">
        <f t="shared" si="167"/>
        <v>-</v>
      </c>
      <c r="BM291" s="27" t="str">
        <f t="shared" si="167"/>
        <v>-</v>
      </c>
      <c r="BN291" s="27" t="str">
        <f t="shared" si="167"/>
        <v>-</v>
      </c>
      <c r="BO291" s="27" t="str">
        <f t="shared" si="167"/>
        <v>-</v>
      </c>
      <c r="BP291" s="27" t="str">
        <f t="shared" si="167"/>
        <v>-</v>
      </c>
      <c r="BQ291" s="27" t="str">
        <f t="shared" si="167"/>
        <v>-</v>
      </c>
      <c r="BR291" s="27" t="str">
        <f t="shared" si="167"/>
        <v>-</v>
      </c>
      <c r="BS291" s="27" t="str">
        <f t="shared" si="167"/>
        <v>-</v>
      </c>
      <c r="BT291" s="27" t="str">
        <f t="shared" si="167"/>
        <v>-</v>
      </c>
      <c r="BU291" s="27" t="str">
        <f t="shared" si="167"/>
        <v>-</v>
      </c>
      <c r="BV291" s="27" t="str">
        <f t="shared" si="167"/>
        <v>-</v>
      </c>
      <c r="BW291" s="27" t="str">
        <f t="shared" si="167"/>
        <v>-</v>
      </c>
      <c r="BX291" s="27" t="str">
        <f t="shared" si="167"/>
        <v>-</v>
      </c>
      <c r="BY291" s="27" t="str">
        <f t="shared" si="167"/>
        <v>-</v>
      </c>
    </row>
    <row r="292" spans="1:77" outlineLevel="1">
      <c r="B292" s="25" t="s">
        <v>936</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860</v>
      </c>
      <c r="C294" s="27" t="str">
        <f t="shared" ref="C294:L296" si="168">C293</f>
        <v>-</v>
      </c>
      <c r="D294" s="27" t="str">
        <f t="shared" si="168"/>
        <v>-</v>
      </c>
      <c r="E294" s="27" t="str">
        <f t="shared" si="168"/>
        <v>-</v>
      </c>
      <c r="F294" s="27" t="str">
        <f t="shared" si="168"/>
        <v>-</v>
      </c>
      <c r="G294" s="27" t="str">
        <f t="shared" si="168"/>
        <v>-</v>
      </c>
      <c r="H294" s="27" t="str">
        <f t="shared" si="168"/>
        <v>-</v>
      </c>
      <c r="I294" s="27" t="str">
        <f t="shared" si="168"/>
        <v>-</v>
      </c>
      <c r="J294" s="27" t="str">
        <f t="shared" si="168"/>
        <v>-</v>
      </c>
      <c r="K294" s="27" t="str">
        <f t="shared" si="168"/>
        <v>-</v>
      </c>
      <c r="L294" s="27" t="str">
        <f t="shared" si="168"/>
        <v>-</v>
      </c>
      <c r="M294" s="27" t="str">
        <f t="shared" ref="M294:V296" si="169">M293</f>
        <v>-</v>
      </c>
      <c r="N294" s="27" t="str">
        <f t="shared" si="169"/>
        <v>-</v>
      </c>
      <c r="O294" s="27" t="str">
        <f t="shared" si="169"/>
        <v>-</v>
      </c>
      <c r="P294" s="27" t="str">
        <f t="shared" si="169"/>
        <v>-</v>
      </c>
      <c r="Q294" s="27" t="str">
        <f t="shared" si="169"/>
        <v>-</v>
      </c>
      <c r="R294" s="27" t="str">
        <f t="shared" si="169"/>
        <v>-</v>
      </c>
      <c r="S294" s="27" t="str">
        <f t="shared" si="169"/>
        <v>-</v>
      </c>
      <c r="T294" s="27" t="str">
        <f t="shared" si="169"/>
        <v>-</v>
      </c>
      <c r="U294" s="27" t="str">
        <f t="shared" si="169"/>
        <v>-</v>
      </c>
      <c r="V294" s="27" t="str">
        <f t="shared" si="169"/>
        <v>-</v>
      </c>
      <c r="W294" s="27" t="str">
        <f t="shared" ref="W294:AF296" si="170">W293</f>
        <v>-</v>
      </c>
      <c r="X294" s="27" t="str">
        <f t="shared" si="170"/>
        <v>-</v>
      </c>
      <c r="Y294" s="27" t="str">
        <f t="shared" si="170"/>
        <v>-</v>
      </c>
      <c r="Z294" s="27" t="str">
        <f t="shared" si="170"/>
        <v>-</v>
      </c>
      <c r="AA294" s="27" t="str">
        <f t="shared" si="170"/>
        <v>-</v>
      </c>
      <c r="AB294" s="27" t="str">
        <f t="shared" si="170"/>
        <v>-</v>
      </c>
      <c r="AC294" s="27" t="str">
        <f t="shared" si="170"/>
        <v>-</v>
      </c>
      <c r="AD294" s="27" t="str">
        <f t="shared" si="170"/>
        <v>-</v>
      </c>
      <c r="AE294" s="27" t="str">
        <f t="shared" si="170"/>
        <v>-</v>
      </c>
      <c r="AF294" s="27" t="str">
        <f t="shared" si="170"/>
        <v>-</v>
      </c>
      <c r="AG294" s="27">
        <f t="shared" ref="AG294:AP296" si="171">AG293</f>
        <v>155</v>
      </c>
      <c r="AH294" s="27">
        <f t="shared" si="171"/>
        <v>155</v>
      </c>
      <c r="AI294" s="27">
        <f t="shared" si="171"/>
        <v>155</v>
      </c>
      <c r="AJ294" s="27">
        <f t="shared" si="171"/>
        <v>155</v>
      </c>
      <c r="AK294" s="27" t="str">
        <f t="shared" si="171"/>
        <v>-</v>
      </c>
      <c r="AL294" s="27" t="str">
        <f t="shared" si="171"/>
        <v>-</v>
      </c>
      <c r="AM294" s="27" t="str">
        <f t="shared" si="171"/>
        <v>-</v>
      </c>
      <c r="AN294" s="27" t="str">
        <f t="shared" si="171"/>
        <v>-</v>
      </c>
      <c r="AO294" s="27" t="str">
        <f t="shared" si="171"/>
        <v>-</v>
      </c>
      <c r="AP294" s="27" t="str">
        <f t="shared" si="171"/>
        <v>-</v>
      </c>
      <c r="AQ294" s="27" t="str">
        <f t="shared" ref="AQ294:BE296" si="172">AQ293</f>
        <v>-</v>
      </c>
      <c r="AR294" s="27" t="str">
        <f t="shared" si="172"/>
        <v>-</v>
      </c>
      <c r="AS294" s="27" t="str">
        <f t="shared" si="172"/>
        <v>-</v>
      </c>
      <c r="AT294" s="27" t="str">
        <f t="shared" si="172"/>
        <v>-</v>
      </c>
      <c r="AU294" s="27" t="str">
        <f t="shared" si="172"/>
        <v>-</v>
      </c>
      <c r="AV294" s="27">
        <f t="shared" si="172"/>
        <v>155</v>
      </c>
      <c r="AW294" s="27">
        <f t="shared" si="172"/>
        <v>155</v>
      </c>
      <c r="AX294" s="27">
        <f t="shared" si="172"/>
        <v>155</v>
      </c>
      <c r="AY294" s="27">
        <f t="shared" si="172"/>
        <v>155</v>
      </c>
      <c r="AZ294" s="27" t="str">
        <f t="shared" si="172"/>
        <v>-</v>
      </c>
      <c r="BA294" s="27" t="str">
        <f t="shared" si="172"/>
        <v>-</v>
      </c>
      <c r="BB294" s="27" t="str">
        <f t="shared" si="172"/>
        <v>-</v>
      </c>
      <c r="BC294" s="27" t="str">
        <f t="shared" si="172"/>
        <v>-</v>
      </c>
      <c r="BD294" s="27" t="str">
        <f t="shared" si="172"/>
        <v>-</v>
      </c>
      <c r="BE294" s="27" t="str">
        <f t="shared" si="172"/>
        <v>-</v>
      </c>
      <c r="BF294" s="27" t="str">
        <f t="shared" ref="BF294:BY294" si="173">BF293</f>
        <v>-</v>
      </c>
      <c r="BG294" s="27" t="str">
        <f t="shared" si="173"/>
        <v>-</v>
      </c>
      <c r="BH294" s="27" t="str">
        <f t="shared" si="173"/>
        <v>-</v>
      </c>
      <c r="BI294" s="27" t="str">
        <f t="shared" si="173"/>
        <v>-</v>
      </c>
      <c r="BJ294" s="27" t="str">
        <f t="shared" si="173"/>
        <v>-</v>
      </c>
      <c r="BK294" s="27" t="str">
        <f t="shared" si="173"/>
        <v>-</v>
      </c>
      <c r="BL294" s="27" t="str">
        <f t="shared" si="173"/>
        <v>-</v>
      </c>
      <c r="BM294" s="27" t="str">
        <f t="shared" si="173"/>
        <v>-</v>
      </c>
      <c r="BN294" s="27" t="str">
        <f t="shared" si="173"/>
        <v>-</v>
      </c>
      <c r="BO294" s="27" t="str">
        <f t="shared" si="173"/>
        <v>-</v>
      </c>
      <c r="BP294" s="27" t="str">
        <f t="shared" si="173"/>
        <v>-</v>
      </c>
      <c r="BQ294" s="27" t="str">
        <f t="shared" si="173"/>
        <v>-</v>
      </c>
      <c r="BR294" s="27" t="str">
        <f t="shared" si="173"/>
        <v>-</v>
      </c>
      <c r="BS294" s="27" t="str">
        <f t="shared" si="173"/>
        <v>-</v>
      </c>
      <c r="BT294" s="27" t="str">
        <f t="shared" si="173"/>
        <v>-</v>
      </c>
      <c r="BU294" s="27" t="str">
        <f t="shared" si="173"/>
        <v>-</v>
      </c>
      <c r="BV294" s="27" t="str">
        <f t="shared" si="173"/>
        <v>-</v>
      </c>
      <c r="BW294" s="27" t="str">
        <f t="shared" si="173"/>
        <v>-</v>
      </c>
      <c r="BX294" s="27" t="str">
        <f t="shared" si="173"/>
        <v>-</v>
      </c>
      <c r="BY294" s="27" t="str">
        <f t="shared" si="173"/>
        <v>-</v>
      </c>
    </row>
    <row r="295" spans="1:77" outlineLevel="1">
      <c r="B295" s="25" t="s">
        <v>861</v>
      </c>
      <c r="C295" s="27" t="str">
        <f t="shared" si="168"/>
        <v>-</v>
      </c>
      <c r="D295" s="27" t="str">
        <f t="shared" si="168"/>
        <v>-</v>
      </c>
      <c r="E295" s="27" t="str">
        <f t="shared" si="168"/>
        <v>-</v>
      </c>
      <c r="F295" s="27" t="str">
        <f t="shared" si="168"/>
        <v>-</v>
      </c>
      <c r="G295" s="27" t="str">
        <f t="shared" si="168"/>
        <v>-</v>
      </c>
      <c r="H295" s="27" t="str">
        <f t="shared" si="168"/>
        <v>-</v>
      </c>
      <c r="I295" s="27" t="str">
        <f t="shared" si="168"/>
        <v>-</v>
      </c>
      <c r="J295" s="27" t="str">
        <f t="shared" si="168"/>
        <v>-</v>
      </c>
      <c r="K295" s="27" t="str">
        <f t="shared" si="168"/>
        <v>-</v>
      </c>
      <c r="L295" s="27" t="str">
        <f t="shared" si="168"/>
        <v>-</v>
      </c>
      <c r="M295" s="27" t="str">
        <f t="shared" si="169"/>
        <v>-</v>
      </c>
      <c r="N295" s="27" t="str">
        <f t="shared" si="169"/>
        <v>-</v>
      </c>
      <c r="O295" s="27" t="str">
        <f t="shared" si="169"/>
        <v>-</v>
      </c>
      <c r="P295" s="27" t="str">
        <f t="shared" si="169"/>
        <v>-</v>
      </c>
      <c r="Q295" s="27" t="str">
        <f t="shared" si="169"/>
        <v>-</v>
      </c>
      <c r="R295" s="27" t="str">
        <f t="shared" si="169"/>
        <v>-</v>
      </c>
      <c r="S295" s="27" t="str">
        <f t="shared" si="169"/>
        <v>-</v>
      </c>
      <c r="T295" s="27" t="str">
        <f t="shared" si="169"/>
        <v>-</v>
      </c>
      <c r="U295" s="27" t="str">
        <f t="shared" si="169"/>
        <v>-</v>
      </c>
      <c r="V295" s="27" t="str">
        <f t="shared" si="169"/>
        <v>-</v>
      </c>
      <c r="W295" s="27" t="str">
        <f t="shared" si="170"/>
        <v>-</v>
      </c>
      <c r="X295" s="27" t="str">
        <f t="shared" si="170"/>
        <v>-</v>
      </c>
      <c r="Y295" s="27" t="str">
        <f t="shared" si="170"/>
        <v>-</v>
      </c>
      <c r="Z295" s="27" t="str">
        <f t="shared" si="170"/>
        <v>-</v>
      </c>
      <c r="AA295" s="27" t="str">
        <f t="shared" si="170"/>
        <v>-</v>
      </c>
      <c r="AB295" s="27" t="str">
        <f t="shared" si="170"/>
        <v>-</v>
      </c>
      <c r="AC295" s="27" t="str">
        <f t="shared" si="170"/>
        <v>-</v>
      </c>
      <c r="AD295" s="27" t="str">
        <f t="shared" si="170"/>
        <v>-</v>
      </c>
      <c r="AE295" s="27" t="str">
        <f t="shared" si="170"/>
        <v>-</v>
      </c>
      <c r="AF295" s="27" t="str">
        <f t="shared" si="170"/>
        <v>-</v>
      </c>
      <c r="AG295" s="27">
        <f t="shared" si="171"/>
        <v>155</v>
      </c>
      <c r="AH295" s="27">
        <f t="shared" si="171"/>
        <v>155</v>
      </c>
      <c r="AI295" s="27">
        <f t="shared" si="171"/>
        <v>155</v>
      </c>
      <c r="AJ295" s="27">
        <f t="shared" si="171"/>
        <v>155</v>
      </c>
      <c r="AK295" s="27" t="str">
        <f t="shared" si="171"/>
        <v>-</v>
      </c>
      <c r="AL295" s="27" t="str">
        <f t="shared" si="171"/>
        <v>-</v>
      </c>
      <c r="AM295" s="27" t="str">
        <f t="shared" si="171"/>
        <v>-</v>
      </c>
      <c r="AN295" s="27" t="str">
        <f t="shared" si="171"/>
        <v>-</v>
      </c>
      <c r="AO295" s="27" t="str">
        <f t="shared" si="171"/>
        <v>-</v>
      </c>
      <c r="AP295" s="27" t="str">
        <f t="shared" si="171"/>
        <v>-</v>
      </c>
      <c r="AQ295" s="27" t="str">
        <f t="shared" si="172"/>
        <v>-</v>
      </c>
      <c r="AR295" s="27" t="str">
        <f t="shared" si="172"/>
        <v>-</v>
      </c>
      <c r="AS295" s="27" t="str">
        <f t="shared" si="172"/>
        <v>-</v>
      </c>
      <c r="AT295" s="27" t="str">
        <f t="shared" si="172"/>
        <v>-</v>
      </c>
      <c r="AU295" s="27" t="str">
        <f t="shared" si="172"/>
        <v>-</v>
      </c>
      <c r="AV295" s="27">
        <f t="shared" si="172"/>
        <v>155</v>
      </c>
      <c r="AW295" s="27">
        <f t="shared" si="172"/>
        <v>155</v>
      </c>
      <c r="AX295" s="27">
        <f t="shared" si="172"/>
        <v>155</v>
      </c>
      <c r="AY295" s="27">
        <f t="shared" si="172"/>
        <v>155</v>
      </c>
      <c r="AZ295" s="27" t="str">
        <f t="shared" si="172"/>
        <v>-</v>
      </c>
      <c r="BA295" s="27" t="str">
        <f t="shared" si="172"/>
        <v>-</v>
      </c>
      <c r="BB295" s="27" t="str">
        <f t="shared" si="172"/>
        <v>-</v>
      </c>
      <c r="BC295" s="27" t="str">
        <f t="shared" si="172"/>
        <v>-</v>
      </c>
      <c r="BD295" s="27" t="str">
        <f t="shared" si="172"/>
        <v>-</v>
      </c>
      <c r="BE295" s="27" t="str">
        <f t="shared" si="172"/>
        <v>-</v>
      </c>
      <c r="BF295" s="27" t="str">
        <f t="shared" ref="BF295:BY295" si="174">BF294</f>
        <v>-</v>
      </c>
      <c r="BG295" s="27" t="str">
        <f t="shared" si="174"/>
        <v>-</v>
      </c>
      <c r="BH295" s="27" t="str">
        <f t="shared" si="174"/>
        <v>-</v>
      </c>
      <c r="BI295" s="27" t="str">
        <f t="shared" si="174"/>
        <v>-</v>
      </c>
      <c r="BJ295" s="27" t="str">
        <f t="shared" si="174"/>
        <v>-</v>
      </c>
      <c r="BK295" s="27" t="str">
        <f t="shared" si="174"/>
        <v>-</v>
      </c>
      <c r="BL295" s="27" t="str">
        <f t="shared" si="174"/>
        <v>-</v>
      </c>
      <c r="BM295" s="27" t="str">
        <f t="shared" si="174"/>
        <v>-</v>
      </c>
      <c r="BN295" s="27" t="str">
        <f t="shared" si="174"/>
        <v>-</v>
      </c>
      <c r="BO295" s="27" t="str">
        <f t="shared" si="174"/>
        <v>-</v>
      </c>
      <c r="BP295" s="27" t="str">
        <f t="shared" si="174"/>
        <v>-</v>
      </c>
      <c r="BQ295" s="27" t="str">
        <f t="shared" si="174"/>
        <v>-</v>
      </c>
      <c r="BR295" s="27" t="str">
        <f t="shared" si="174"/>
        <v>-</v>
      </c>
      <c r="BS295" s="27" t="str">
        <f t="shared" si="174"/>
        <v>-</v>
      </c>
      <c r="BT295" s="27" t="str">
        <f t="shared" si="174"/>
        <v>-</v>
      </c>
      <c r="BU295" s="27" t="str">
        <f t="shared" si="174"/>
        <v>-</v>
      </c>
      <c r="BV295" s="27" t="str">
        <f t="shared" si="174"/>
        <v>-</v>
      </c>
      <c r="BW295" s="27" t="str">
        <f t="shared" si="174"/>
        <v>-</v>
      </c>
      <c r="BX295" s="27" t="str">
        <f t="shared" si="174"/>
        <v>-</v>
      </c>
      <c r="BY295" s="27" t="str">
        <f t="shared" si="174"/>
        <v>-</v>
      </c>
    </row>
    <row r="296" spans="1:77" outlineLevel="1">
      <c r="B296" s="25" t="s">
        <v>862</v>
      </c>
      <c r="C296" s="27" t="str">
        <f t="shared" si="168"/>
        <v>-</v>
      </c>
      <c r="D296" s="27" t="str">
        <f t="shared" si="168"/>
        <v>-</v>
      </c>
      <c r="E296" s="27" t="str">
        <f t="shared" si="168"/>
        <v>-</v>
      </c>
      <c r="F296" s="27" t="str">
        <f t="shared" si="168"/>
        <v>-</v>
      </c>
      <c r="G296" s="27" t="str">
        <f t="shared" si="168"/>
        <v>-</v>
      </c>
      <c r="H296" s="27" t="str">
        <f t="shared" si="168"/>
        <v>-</v>
      </c>
      <c r="I296" s="27" t="str">
        <f t="shared" si="168"/>
        <v>-</v>
      </c>
      <c r="J296" s="27" t="str">
        <f t="shared" si="168"/>
        <v>-</v>
      </c>
      <c r="K296" s="27" t="str">
        <f t="shared" si="168"/>
        <v>-</v>
      </c>
      <c r="L296" s="27" t="str">
        <f t="shared" si="168"/>
        <v>-</v>
      </c>
      <c r="M296" s="27" t="str">
        <f t="shared" si="169"/>
        <v>-</v>
      </c>
      <c r="N296" s="27" t="str">
        <f t="shared" si="169"/>
        <v>-</v>
      </c>
      <c r="O296" s="27" t="str">
        <f t="shared" si="169"/>
        <v>-</v>
      </c>
      <c r="P296" s="27" t="str">
        <f t="shared" si="169"/>
        <v>-</v>
      </c>
      <c r="Q296" s="27" t="str">
        <f t="shared" si="169"/>
        <v>-</v>
      </c>
      <c r="R296" s="27" t="str">
        <f t="shared" si="169"/>
        <v>-</v>
      </c>
      <c r="S296" s="27" t="str">
        <f t="shared" si="169"/>
        <v>-</v>
      </c>
      <c r="T296" s="27" t="str">
        <f t="shared" si="169"/>
        <v>-</v>
      </c>
      <c r="U296" s="27" t="str">
        <f t="shared" si="169"/>
        <v>-</v>
      </c>
      <c r="V296" s="27" t="str">
        <f t="shared" si="169"/>
        <v>-</v>
      </c>
      <c r="W296" s="27" t="str">
        <f t="shared" si="170"/>
        <v>-</v>
      </c>
      <c r="X296" s="27" t="str">
        <f t="shared" si="170"/>
        <v>-</v>
      </c>
      <c r="Y296" s="27" t="str">
        <f t="shared" si="170"/>
        <v>-</v>
      </c>
      <c r="Z296" s="27" t="str">
        <f t="shared" si="170"/>
        <v>-</v>
      </c>
      <c r="AA296" s="27" t="str">
        <f t="shared" si="170"/>
        <v>-</v>
      </c>
      <c r="AB296" s="27" t="str">
        <f t="shared" si="170"/>
        <v>-</v>
      </c>
      <c r="AC296" s="27" t="str">
        <f t="shared" si="170"/>
        <v>-</v>
      </c>
      <c r="AD296" s="27" t="str">
        <f t="shared" si="170"/>
        <v>-</v>
      </c>
      <c r="AE296" s="27" t="str">
        <f t="shared" si="170"/>
        <v>-</v>
      </c>
      <c r="AF296" s="27" t="str">
        <f t="shared" si="170"/>
        <v>-</v>
      </c>
      <c r="AG296" s="27">
        <f t="shared" si="171"/>
        <v>155</v>
      </c>
      <c r="AH296" s="27">
        <f t="shared" si="171"/>
        <v>155</v>
      </c>
      <c r="AI296" s="27">
        <f t="shared" si="171"/>
        <v>155</v>
      </c>
      <c r="AJ296" s="27">
        <f t="shared" si="171"/>
        <v>155</v>
      </c>
      <c r="AK296" s="27" t="str">
        <f t="shared" si="171"/>
        <v>-</v>
      </c>
      <c r="AL296" s="27" t="str">
        <f t="shared" si="171"/>
        <v>-</v>
      </c>
      <c r="AM296" s="27" t="str">
        <f t="shared" si="171"/>
        <v>-</v>
      </c>
      <c r="AN296" s="27" t="str">
        <f t="shared" si="171"/>
        <v>-</v>
      </c>
      <c r="AO296" s="27" t="str">
        <f t="shared" si="171"/>
        <v>-</v>
      </c>
      <c r="AP296" s="27" t="str">
        <f t="shared" si="171"/>
        <v>-</v>
      </c>
      <c r="AQ296" s="27" t="str">
        <f t="shared" si="172"/>
        <v>-</v>
      </c>
      <c r="AR296" s="27" t="str">
        <f t="shared" si="172"/>
        <v>-</v>
      </c>
      <c r="AS296" s="27" t="str">
        <f t="shared" si="172"/>
        <v>-</v>
      </c>
      <c r="AT296" s="27" t="str">
        <f t="shared" si="172"/>
        <v>-</v>
      </c>
      <c r="AU296" s="27" t="str">
        <f t="shared" si="172"/>
        <v>-</v>
      </c>
      <c r="AV296" s="27">
        <f t="shared" si="172"/>
        <v>155</v>
      </c>
      <c r="AW296" s="27">
        <f t="shared" si="172"/>
        <v>155</v>
      </c>
      <c r="AX296" s="27">
        <f t="shared" si="172"/>
        <v>155</v>
      </c>
      <c r="AY296" s="27">
        <f t="shared" si="172"/>
        <v>155</v>
      </c>
      <c r="AZ296" s="27" t="str">
        <f t="shared" si="172"/>
        <v>-</v>
      </c>
      <c r="BA296" s="27" t="str">
        <f t="shared" si="172"/>
        <v>-</v>
      </c>
      <c r="BB296" s="27" t="str">
        <f t="shared" si="172"/>
        <v>-</v>
      </c>
      <c r="BC296" s="27" t="str">
        <f t="shared" si="172"/>
        <v>-</v>
      </c>
      <c r="BD296" s="27" t="str">
        <f t="shared" si="172"/>
        <v>-</v>
      </c>
      <c r="BE296" s="27" t="str">
        <f t="shared" si="172"/>
        <v>-</v>
      </c>
      <c r="BF296" s="27" t="str">
        <f t="shared" ref="BF296:BY296" si="175">BF295</f>
        <v>-</v>
      </c>
      <c r="BG296" s="27" t="str">
        <f t="shared" si="175"/>
        <v>-</v>
      </c>
      <c r="BH296" s="27" t="str">
        <f t="shared" si="175"/>
        <v>-</v>
      </c>
      <c r="BI296" s="27" t="str">
        <f t="shared" si="175"/>
        <v>-</v>
      </c>
      <c r="BJ296" s="27" t="str">
        <f t="shared" si="175"/>
        <v>-</v>
      </c>
      <c r="BK296" s="27" t="str">
        <f t="shared" si="175"/>
        <v>-</v>
      </c>
      <c r="BL296" s="27" t="str">
        <f t="shared" si="175"/>
        <v>-</v>
      </c>
      <c r="BM296" s="27" t="str">
        <f t="shared" si="175"/>
        <v>-</v>
      </c>
      <c r="BN296" s="27" t="str">
        <f t="shared" si="175"/>
        <v>-</v>
      </c>
      <c r="BO296" s="27" t="str">
        <f t="shared" si="175"/>
        <v>-</v>
      </c>
      <c r="BP296" s="27" t="str">
        <f t="shared" si="175"/>
        <v>-</v>
      </c>
      <c r="BQ296" s="27" t="str">
        <f t="shared" si="175"/>
        <v>-</v>
      </c>
      <c r="BR296" s="27" t="str">
        <f t="shared" si="175"/>
        <v>-</v>
      </c>
      <c r="BS296" s="27" t="str">
        <f t="shared" si="175"/>
        <v>-</v>
      </c>
      <c r="BT296" s="27" t="str">
        <f t="shared" si="175"/>
        <v>-</v>
      </c>
      <c r="BU296" s="27" t="str">
        <f t="shared" si="175"/>
        <v>-</v>
      </c>
      <c r="BV296" s="27" t="str">
        <f t="shared" si="175"/>
        <v>-</v>
      </c>
      <c r="BW296" s="27" t="str">
        <f t="shared" si="175"/>
        <v>-</v>
      </c>
      <c r="BX296" s="27" t="str">
        <f t="shared" si="175"/>
        <v>-</v>
      </c>
      <c r="BY296" s="27" t="str">
        <f t="shared" si="175"/>
        <v>-</v>
      </c>
    </row>
    <row r="297" spans="1:77" outlineLevel="1"/>
    <row r="299" spans="1:77">
      <c r="A299" s="14" t="s">
        <v>1773</v>
      </c>
    </row>
    <row r="300" spans="1:77" outlineLevel="1">
      <c r="B300" t="s">
        <v>1181</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1573</v>
      </c>
      <c r="C301" t="s">
        <v>1574</v>
      </c>
      <c r="D301" t="s">
        <v>1575</v>
      </c>
      <c r="E301" t="s">
        <v>1576</v>
      </c>
      <c r="F301" t="s">
        <v>1003</v>
      </c>
      <c r="G301" t="s">
        <v>1577</v>
      </c>
      <c r="H301" t="s">
        <v>1582</v>
      </c>
      <c r="I301" t="s">
        <v>1574</v>
      </c>
      <c r="J301" t="s">
        <v>1575</v>
      </c>
      <c r="K301" t="s">
        <v>1576</v>
      </c>
      <c r="L301" t="s">
        <v>1003</v>
      </c>
      <c r="M301" t="s">
        <v>1577</v>
      </c>
      <c r="N301" t="s">
        <v>1582</v>
      </c>
      <c r="O301" t="s">
        <v>1574</v>
      </c>
      <c r="P301" t="s">
        <v>1575</v>
      </c>
      <c r="Q301" t="s">
        <v>1576</v>
      </c>
      <c r="R301" t="s">
        <v>1003</v>
      </c>
      <c r="S301" t="s">
        <v>1577</v>
      </c>
      <c r="T301" t="s">
        <v>1582</v>
      </c>
      <c r="U301" t="s">
        <v>1574</v>
      </c>
      <c r="V301" t="s">
        <v>1575</v>
      </c>
      <c r="W301" t="s">
        <v>1576</v>
      </c>
      <c r="X301" t="s">
        <v>1003</v>
      </c>
      <c r="Y301" t="s">
        <v>1577</v>
      </c>
      <c r="Z301" t="s">
        <v>1582</v>
      </c>
      <c r="AA301" t="s">
        <v>1574</v>
      </c>
      <c r="AB301" t="s">
        <v>1575</v>
      </c>
      <c r="AC301" t="s">
        <v>1576</v>
      </c>
      <c r="AD301" t="s">
        <v>1003</v>
      </c>
      <c r="AE301" t="s">
        <v>1577</v>
      </c>
      <c r="AF301" t="s">
        <v>1582</v>
      </c>
      <c r="AG301" t="s">
        <v>1574</v>
      </c>
      <c r="AH301" t="s">
        <v>1575</v>
      </c>
      <c r="AI301" t="s">
        <v>1576</v>
      </c>
      <c r="AJ301" t="s">
        <v>1003</v>
      </c>
      <c r="AK301" t="s">
        <v>1577</v>
      </c>
      <c r="AL301" t="s">
        <v>1582</v>
      </c>
      <c r="AM301" t="s">
        <v>1583</v>
      </c>
      <c r="AN301" t="s">
        <v>1003</v>
      </c>
      <c r="AO301" t="s">
        <v>879</v>
      </c>
      <c r="AP301" t="s">
        <v>1584</v>
      </c>
      <c r="AQ301" t="s">
        <v>1574</v>
      </c>
      <c r="AR301" t="s">
        <v>1587</v>
      </c>
      <c r="AS301" t="s">
        <v>1003</v>
      </c>
      <c r="AT301" t="s">
        <v>879</v>
      </c>
      <c r="AU301" t="s">
        <v>1588</v>
      </c>
      <c r="AV301" t="s">
        <v>1574</v>
      </c>
      <c r="AW301" t="s">
        <v>1589</v>
      </c>
      <c r="AX301" t="s">
        <v>1003</v>
      </c>
      <c r="AY301" t="s">
        <v>879</v>
      </c>
      <c r="AZ301" t="s">
        <v>1590</v>
      </c>
      <c r="BA301" t="s">
        <v>1574</v>
      </c>
      <c r="BB301" t="s">
        <v>1591</v>
      </c>
      <c r="BC301" t="s">
        <v>1003</v>
      </c>
      <c r="BD301" t="s">
        <v>879</v>
      </c>
      <c r="BE301" t="s">
        <v>1592</v>
      </c>
      <c r="BF301" t="s">
        <v>1574</v>
      </c>
      <c r="BG301" t="s">
        <v>1593</v>
      </c>
      <c r="BH301" t="s">
        <v>1003</v>
      </c>
      <c r="BI301" t="s">
        <v>879</v>
      </c>
      <c r="BJ301" t="s">
        <v>1594</v>
      </c>
      <c r="BK301" t="s">
        <v>1574</v>
      </c>
    </row>
    <row r="302" spans="1:77" outlineLevel="1">
      <c r="B302" t="s">
        <v>1578</v>
      </c>
      <c r="C302" t="s">
        <v>887</v>
      </c>
      <c r="D302" t="s">
        <v>888</v>
      </c>
      <c r="E302" t="s">
        <v>996</v>
      </c>
      <c r="F302" t="s">
        <v>1579</v>
      </c>
      <c r="G302" t="s">
        <v>1580</v>
      </c>
      <c r="H302" t="s">
        <v>1581</v>
      </c>
      <c r="I302" t="s">
        <v>887</v>
      </c>
      <c r="J302" t="s">
        <v>1575</v>
      </c>
      <c r="K302" t="s">
        <v>889</v>
      </c>
      <c r="L302" t="s">
        <v>1579</v>
      </c>
      <c r="M302" t="s">
        <v>1580</v>
      </c>
      <c r="N302" t="s">
        <v>1581</v>
      </c>
      <c r="O302" t="s">
        <v>887</v>
      </c>
      <c r="P302" t="s">
        <v>1575</v>
      </c>
      <c r="Q302" t="s">
        <v>889</v>
      </c>
      <c r="R302" t="s">
        <v>1579</v>
      </c>
      <c r="S302" t="s">
        <v>1580</v>
      </c>
      <c r="T302" t="s">
        <v>1581</v>
      </c>
      <c r="U302" t="s">
        <v>887</v>
      </c>
      <c r="V302" t="s">
        <v>1575</v>
      </c>
      <c r="W302" t="s">
        <v>889</v>
      </c>
      <c r="X302" t="s">
        <v>1579</v>
      </c>
      <c r="Y302" t="s">
        <v>1580</v>
      </c>
      <c r="Z302" t="s">
        <v>1581</v>
      </c>
      <c r="AA302" t="s">
        <v>887</v>
      </c>
      <c r="AB302" t="s">
        <v>1575</v>
      </c>
      <c r="AC302" t="s">
        <v>889</v>
      </c>
      <c r="AD302" t="s">
        <v>1579</v>
      </c>
      <c r="AE302" t="s">
        <v>1580</v>
      </c>
      <c r="AF302" t="s">
        <v>1581</v>
      </c>
      <c r="AG302" t="s">
        <v>887</v>
      </c>
      <c r="AH302" t="s">
        <v>1575</v>
      </c>
      <c r="AI302" t="s">
        <v>889</v>
      </c>
      <c r="AJ302" t="s">
        <v>1579</v>
      </c>
      <c r="AK302" t="s">
        <v>1580</v>
      </c>
      <c r="AL302" t="s">
        <v>1581</v>
      </c>
      <c r="AM302" t="s">
        <v>1027</v>
      </c>
      <c r="AN302" t="s">
        <v>1585</v>
      </c>
      <c r="AO302" t="s">
        <v>1586</v>
      </c>
      <c r="AP302" t="s">
        <v>1580</v>
      </c>
      <c r="AQ302" t="s">
        <v>887</v>
      </c>
      <c r="AR302" t="s">
        <v>1027</v>
      </c>
      <c r="AS302" t="s">
        <v>1585</v>
      </c>
      <c r="AT302" t="s">
        <v>1586</v>
      </c>
      <c r="AU302" t="s">
        <v>1580</v>
      </c>
      <c r="AV302" t="s">
        <v>887</v>
      </c>
      <c r="AW302" t="s">
        <v>1027</v>
      </c>
      <c r="AX302" t="s">
        <v>1585</v>
      </c>
      <c r="AY302" t="s">
        <v>1586</v>
      </c>
      <c r="AZ302" t="s">
        <v>1580</v>
      </c>
      <c r="BA302" t="s">
        <v>887</v>
      </c>
      <c r="BB302" t="s">
        <v>1027</v>
      </c>
      <c r="BC302" t="s">
        <v>1585</v>
      </c>
      <c r="BD302" t="s">
        <v>1586</v>
      </c>
      <c r="BE302" t="s">
        <v>1580</v>
      </c>
      <c r="BF302" t="s">
        <v>887</v>
      </c>
      <c r="BG302" t="s">
        <v>1027</v>
      </c>
      <c r="BH302" t="s">
        <v>1585</v>
      </c>
      <c r="BI302" t="s">
        <v>1586</v>
      </c>
      <c r="BJ302" t="s">
        <v>1580</v>
      </c>
      <c r="BK302" t="s">
        <v>887</v>
      </c>
    </row>
    <row r="303" spans="1:77" outlineLevel="1">
      <c r="B303" t="s">
        <v>1047</v>
      </c>
      <c r="C303" s="147">
        <v>1</v>
      </c>
      <c r="D303" s="147">
        <v>2</v>
      </c>
      <c r="E303" s="147">
        <v>3</v>
      </c>
      <c r="F303" s="147">
        <v>5</v>
      </c>
      <c r="G303" s="147">
        <v>6</v>
      </c>
      <c r="H303" s="147">
        <v>7</v>
      </c>
      <c r="I303" s="147">
        <f>C303</f>
        <v>1</v>
      </c>
      <c r="J303" s="147">
        <f t="shared" ref="J303:AK303" si="176">D303</f>
        <v>2</v>
      </c>
      <c r="K303" s="147">
        <f t="shared" si="176"/>
        <v>3</v>
      </c>
      <c r="L303" s="147">
        <f t="shared" si="176"/>
        <v>5</v>
      </c>
      <c r="M303" s="147">
        <f t="shared" si="176"/>
        <v>6</v>
      </c>
      <c r="N303" s="147">
        <f>H303</f>
        <v>7</v>
      </c>
      <c r="O303" s="147">
        <f t="shared" si="176"/>
        <v>1</v>
      </c>
      <c r="P303" s="147">
        <f t="shared" si="176"/>
        <v>2</v>
      </c>
      <c r="Q303" s="147">
        <f t="shared" si="176"/>
        <v>3</v>
      </c>
      <c r="R303" s="147">
        <f t="shared" si="176"/>
        <v>5</v>
      </c>
      <c r="S303" s="147">
        <f t="shared" si="176"/>
        <v>6</v>
      </c>
      <c r="T303" s="147">
        <f>N303</f>
        <v>7</v>
      </c>
      <c r="U303" s="147">
        <f t="shared" si="176"/>
        <v>1</v>
      </c>
      <c r="V303" s="147">
        <f t="shared" si="176"/>
        <v>2</v>
      </c>
      <c r="W303" s="147">
        <f t="shared" si="176"/>
        <v>3</v>
      </c>
      <c r="X303" s="147">
        <f t="shared" si="176"/>
        <v>5</v>
      </c>
      <c r="Y303" s="147">
        <f t="shared" si="176"/>
        <v>6</v>
      </c>
      <c r="Z303" s="147">
        <f>T303</f>
        <v>7</v>
      </c>
      <c r="AA303" s="147">
        <f t="shared" si="176"/>
        <v>1</v>
      </c>
      <c r="AB303" s="147">
        <f t="shared" si="176"/>
        <v>2</v>
      </c>
      <c r="AC303" s="147">
        <f t="shared" si="176"/>
        <v>3</v>
      </c>
      <c r="AD303" s="147">
        <f t="shared" si="176"/>
        <v>5</v>
      </c>
      <c r="AE303" s="147">
        <f t="shared" si="176"/>
        <v>6</v>
      </c>
      <c r="AF303" s="147">
        <f>Z303</f>
        <v>7</v>
      </c>
      <c r="AG303" s="147">
        <f t="shared" si="176"/>
        <v>1</v>
      </c>
      <c r="AH303" s="147">
        <f t="shared" si="176"/>
        <v>2</v>
      </c>
      <c r="AI303" s="147">
        <f t="shared" si="176"/>
        <v>3</v>
      </c>
      <c r="AJ303" s="147">
        <f t="shared" si="176"/>
        <v>5</v>
      </c>
      <c r="AK303" s="147">
        <f t="shared" si="176"/>
        <v>6</v>
      </c>
      <c r="AL303" s="147">
        <f>AF303</f>
        <v>7</v>
      </c>
      <c r="AM303" s="147">
        <v>8</v>
      </c>
      <c r="AN303" s="147">
        <f t="shared" ref="AN303:AV303" si="177">AM303+1</f>
        <v>9</v>
      </c>
      <c r="AO303" s="147">
        <f t="shared" si="177"/>
        <v>10</v>
      </c>
      <c r="AP303" s="147">
        <f t="shared" si="177"/>
        <v>11</v>
      </c>
      <c r="AQ303" s="147">
        <f t="shared" si="177"/>
        <v>12</v>
      </c>
      <c r="AR303" s="147">
        <f t="shared" si="177"/>
        <v>13</v>
      </c>
      <c r="AS303" s="147">
        <f t="shared" si="177"/>
        <v>14</v>
      </c>
      <c r="AT303" s="147">
        <f t="shared" si="177"/>
        <v>15</v>
      </c>
      <c r="AU303" s="147">
        <f t="shared" si="177"/>
        <v>16</v>
      </c>
      <c r="AV303" s="147">
        <f t="shared" si="177"/>
        <v>17</v>
      </c>
      <c r="AW303" s="147">
        <f t="shared" ref="AW303:BK303" si="178">AV303+1</f>
        <v>18</v>
      </c>
      <c r="AX303" s="147">
        <f t="shared" si="178"/>
        <v>19</v>
      </c>
      <c r="AY303" s="147">
        <f t="shared" si="178"/>
        <v>20</v>
      </c>
      <c r="AZ303" s="147">
        <f t="shared" si="178"/>
        <v>21</v>
      </c>
      <c r="BA303" s="147">
        <f t="shared" si="178"/>
        <v>22</v>
      </c>
      <c r="BB303" s="147">
        <f t="shared" si="178"/>
        <v>23</v>
      </c>
      <c r="BC303" s="147">
        <f t="shared" si="178"/>
        <v>24</v>
      </c>
      <c r="BD303" s="147">
        <f t="shared" si="178"/>
        <v>25</v>
      </c>
      <c r="BE303" s="147">
        <f t="shared" si="178"/>
        <v>26</v>
      </c>
      <c r="BF303" s="147">
        <f t="shared" si="178"/>
        <v>27</v>
      </c>
      <c r="BG303" s="147">
        <f t="shared" si="178"/>
        <v>28</v>
      </c>
      <c r="BH303" s="147">
        <f t="shared" si="178"/>
        <v>29</v>
      </c>
      <c r="BI303" s="147">
        <f t="shared" si="178"/>
        <v>30</v>
      </c>
      <c r="BJ303" s="147">
        <f t="shared" si="178"/>
        <v>31</v>
      </c>
      <c r="BK303" s="147">
        <f t="shared" si="178"/>
        <v>32</v>
      </c>
    </row>
    <row r="304" spans="1:77" outlineLevel="1">
      <c r="B304" t="s">
        <v>898</v>
      </c>
      <c r="C304" s="165">
        <f t="shared" ref="C304:H304" si="179">INDEX(i.Periods,C$303,1+d.TOL+(C$300-1)*3)</f>
        <v>43</v>
      </c>
      <c r="D304" s="165">
        <f t="shared" si="179"/>
        <v>60</v>
      </c>
      <c r="E304" s="165">
        <f t="shared" si="179"/>
        <v>65</v>
      </c>
      <c r="F304" s="165">
        <f t="shared" si="179"/>
        <v>80</v>
      </c>
      <c r="G304" s="165">
        <f t="shared" si="179"/>
        <v>82</v>
      </c>
      <c r="H304" s="165">
        <f t="shared" si="179"/>
        <v>95</v>
      </c>
      <c r="I304" s="165">
        <f t="shared" ref="I304:AK304" si="180">INDEX(i.Periods,I$303,1+d.TOL+(I$300-1)*3)</f>
        <v>43</v>
      </c>
      <c r="J304" s="165">
        <f t="shared" si="180"/>
        <v>62</v>
      </c>
      <c r="K304" s="165">
        <f t="shared" si="180"/>
        <v>67</v>
      </c>
      <c r="L304" s="165">
        <f t="shared" si="180"/>
        <v>82</v>
      </c>
      <c r="M304" s="165">
        <f t="shared" si="180"/>
        <v>84</v>
      </c>
      <c r="N304" s="165">
        <f t="shared" si="180"/>
        <v>97</v>
      </c>
      <c r="O304" s="165">
        <f t="shared" si="180"/>
        <v>43</v>
      </c>
      <c r="P304" s="165">
        <f t="shared" si="180"/>
        <v>65</v>
      </c>
      <c r="Q304" s="165">
        <f t="shared" si="180"/>
        <v>70</v>
      </c>
      <c r="R304" s="165">
        <f t="shared" si="180"/>
        <v>85</v>
      </c>
      <c r="S304" s="165">
        <f t="shared" si="180"/>
        <v>87</v>
      </c>
      <c r="T304" s="165">
        <f t="shared" si="180"/>
        <v>100</v>
      </c>
      <c r="U304" s="165">
        <f t="shared" si="180"/>
        <v>43</v>
      </c>
      <c r="V304" s="165">
        <f t="shared" si="180"/>
        <v>67</v>
      </c>
      <c r="W304" s="165">
        <f t="shared" si="180"/>
        <v>72</v>
      </c>
      <c r="X304" s="165">
        <f t="shared" si="180"/>
        <v>87</v>
      </c>
      <c r="Y304" s="165">
        <f t="shared" si="180"/>
        <v>89</v>
      </c>
      <c r="Z304" s="165">
        <f t="shared" si="180"/>
        <v>102</v>
      </c>
      <c r="AA304" s="165">
        <f t="shared" si="180"/>
        <v>43</v>
      </c>
      <c r="AB304" s="165">
        <f t="shared" si="180"/>
        <v>69</v>
      </c>
      <c r="AC304" s="165">
        <f t="shared" si="180"/>
        <v>74</v>
      </c>
      <c r="AD304" s="165">
        <f t="shared" si="180"/>
        <v>89</v>
      </c>
      <c r="AE304" s="165">
        <f t="shared" si="180"/>
        <v>91</v>
      </c>
      <c r="AF304" s="165">
        <f t="shared" si="180"/>
        <v>104</v>
      </c>
      <c r="AG304" s="165">
        <f t="shared" si="180"/>
        <v>43</v>
      </c>
      <c r="AH304" s="165">
        <f t="shared" si="180"/>
        <v>60</v>
      </c>
      <c r="AI304" s="165">
        <f t="shared" si="180"/>
        <v>65</v>
      </c>
      <c r="AJ304" s="165">
        <f t="shared" si="180"/>
        <v>80</v>
      </c>
      <c r="AK304" s="165">
        <f t="shared" si="180"/>
        <v>82</v>
      </c>
      <c r="AL304" s="165">
        <f t="shared" ref="AL304:AQ304" si="181">INDEX(i.Periods,AL$303,1+d.TOL+(AL$300-1)*3)</f>
        <v>95</v>
      </c>
      <c r="AM304" s="165">
        <f t="shared" si="181"/>
        <v>112</v>
      </c>
      <c r="AN304" s="165">
        <f t="shared" si="181"/>
        <v>125</v>
      </c>
      <c r="AO304" s="165">
        <f t="shared" si="181"/>
        <v>132</v>
      </c>
      <c r="AP304" s="165">
        <f t="shared" si="181"/>
        <v>134</v>
      </c>
      <c r="AQ304" s="165">
        <f t="shared" si="181"/>
        <v>147</v>
      </c>
      <c r="AR304" s="165">
        <f t="shared" ref="AR304:BK304" si="182">INDEX(i.Periods,AR$303,1+d.TOL+(AR$300-1)*3)</f>
        <v>164</v>
      </c>
      <c r="AS304" s="165">
        <f t="shared" si="182"/>
        <v>177</v>
      </c>
      <c r="AT304" s="165">
        <f t="shared" si="182"/>
        <v>184</v>
      </c>
      <c r="AU304" s="165">
        <f t="shared" si="182"/>
        <v>186</v>
      </c>
      <c r="AV304" s="165">
        <f t="shared" si="182"/>
        <v>199</v>
      </c>
      <c r="AW304" s="165">
        <f t="shared" si="182"/>
        <v>216</v>
      </c>
      <c r="AX304" s="165">
        <f t="shared" si="182"/>
        <v>229</v>
      </c>
      <c r="AY304" s="165">
        <f t="shared" si="182"/>
        <v>236</v>
      </c>
      <c r="AZ304" s="165">
        <f t="shared" si="182"/>
        <v>238</v>
      </c>
      <c r="BA304" s="165">
        <f t="shared" si="182"/>
        <v>251</v>
      </c>
      <c r="BB304" s="165">
        <f t="shared" si="182"/>
        <v>268</v>
      </c>
      <c r="BC304" s="165">
        <f t="shared" si="182"/>
        <v>281</v>
      </c>
      <c r="BD304" s="165">
        <f t="shared" si="182"/>
        <v>288</v>
      </c>
      <c r="BE304" s="165">
        <f t="shared" si="182"/>
        <v>290</v>
      </c>
      <c r="BF304" s="165">
        <f t="shared" si="182"/>
        <v>303</v>
      </c>
      <c r="BG304" s="165">
        <f t="shared" si="182"/>
        <v>320</v>
      </c>
      <c r="BH304" s="165">
        <f t="shared" si="182"/>
        <v>333</v>
      </c>
      <c r="BI304" s="165">
        <f t="shared" si="182"/>
        <v>340</v>
      </c>
      <c r="BJ304" s="165">
        <f t="shared" si="182"/>
        <v>342</v>
      </c>
      <c r="BK304" s="165">
        <f t="shared" si="182"/>
        <v>355</v>
      </c>
    </row>
    <row r="305" spans="1:65" outlineLevel="1" collapsed="1">
      <c r="B305" t="s">
        <v>3097</v>
      </c>
      <c r="C305" s="462">
        <f t="shared" ref="C305:H305" si="183">INDEX(i.Periods,C$303+1,1+d.TOL+(C$300-1)*3)</f>
        <v>60</v>
      </c>
      <c r="D305" s="462">
        <f t="shared" si="183"/>
        <v>65</v>
      </c>
      <c r="E305" s="462">
        <f t="shared" si="183"/>
        <v>73</v>
      </c>
      <c r="F305" s="462">
        <f t="shared" si="183"/>
        <v>82</v>
      </c>
      <c r="G305" s="462">
        <f t="shared" si="183"/>
        <v>95</v>
      </c>
      <c r="H305" s="462">
        <f t="shared" si="183"/>
        <v>112</v>
      </c>
      <c r="I305" s="462">
        <f t="shared" ref="I305:AK305" si="184">INDEX(i.Periods,I$303+1,1+d.TOL+(I$300-1)*3)</f>
        <v>62</v>
      </c>
      <c r="J305" s="462">
        <f t="shared" si="184"/>
        <v>67</v>
      </c>
      <c r="K305" s="462">
        <f t="shared" si="184"/>
        <v>75</v>
      </c>
      <c r="L305" s="462">
        <f t="shared" si="184"/>
        <v>84</v>
      </c>
      <c r="M305" s="462">
        <f t="shared" si="184"/>
        <v>97</v>
      </c>
      <c r="N305" s="462">
        <f t="shared" si="184"/>
        <v>112</v>
      </c>
      <c r="O305" s="462">
        <f t="shared" si="184"/>
        <v>65</v>
      </c>
      <c r="P305" s="462">
        <f t="shared" si="184"/>
        <v>70</v>
      </c>
      <c r="Q305" s="462">
        <f t="shared" si="184"/>
        <v>78</v>
      </c>
      <c r="R305" s="462">
        <f t="shared" si="184"/>
        <v>87</v>
      </c>
      <c r="S305" s="462">
        <f t="shared" si="184"/>
        <v>100</v>
      </c>
      <c r="T305" s="462">
        <f t="shared" si="184"/>
        <v>112</v>
      </c>
      <c r="U305" s="462">
        <f t="shared" si="184"/>
        <v>67</v>
      </c>
      <c r="V305" s="462">
        <f t="shared" si="184"/>
        <v>72</v>
      </c>
      <c r="W305" s="462">
        <f t="shared" si="184"/>
        <v>80</v>
      </c>
      <c r="X305" s="462">
        <f t="shared" si="184"/>
        <v>89</v>
      </c>
      <c r="Y305" s="462">
        <f t="shared" si="184"/>
        <v>102</v>
      </c>
      <c r="Z305" s="462">
        <f t="shared" si="184"/>
        <v>112</v>
      </c>
      <c r="AA305" s="462">
        <f t="shared" si="184"/>
        <v>69</v>
      </c>
      <c r="AB305" s="462">
        <f t="shared" si="184"/>
        <v>74</v>
      </c>
      <c r="AC305" s="462">
        <f t="shared" si="184"/>
        <v>82</v>
      </c>
      <c r="AD305" s="462">
        <f t="shared" si="184"/>
        <v>91</v>
      </c>
      <c r="AE305" s="462">
        <f t="shared" si="184"/>
        <v>104</v>
      </c>
      <c r="AF305" s="462">
        <f t="shared" si="184"/>
        <v>112</v>
      </c>
      <c r="AG305" s="462">
        <f t="shared" si="184"/>
        <v>60</v>
      </c>
      <c r="AH305" s="462">
        <f t="shared" si="184"/>
        <v>65</v>
      </c>
      <c r="AI305" s="462">
        <f t="shared" si="184"/>
        <v>73</v>
      </c>
      <c r="AJ305" s="462">
        <f t="shared" si="184"/>
        <v>82</v>
      </c>
      <c r="AK305" s="462">
        <f t="shared" si="184"/>
        <v>95</v>
      </c>
      <c r="AL305" s="462">
        <f t="shared" ref="AL305:AQ305" si="185">INDEX(i.Periods,AL$303+1,1+d.TOL+(AL$300-1)*3)</f>
        <v>112</v>
      </c>
      <c r="AM305" s="462">
        <f t="shared" si="185"/>
        <v>125</v>
      </c>
      <c r="AN305" s="462">
        <f t="shared" si="185"/>
        <v>132</v>
      </c>
      <c r="AO305" s="462">
        <f t="shared" si="185"/>
        <v>134</v>
      </c>
      <c r="AP305" s="462">
        <f t="shared" si="185"/>
        <v>147</v>
      </c>
      <c r="AQ305" s="462">
        <f t="shared" si="185"/>
        <v>164</v>
      </c>
      <c r="AR305" s="462">
        <f t="shared" ref="AR305:BK305" si="186">INDEX(i.Periods,AR$303+1,1+d.TOL+(AR$300-1)*3)</f>
        <v>177</v>
      </c>
      <c r="AS305" s="462">
        <f t="shared" si="186"/>
        <v>184</v>
      </c>
      <c r="AT305" s="462">
        <f t="shared" si="186"/>
        <v>186</v>
      </c>
      <c r="AU305" s="462">
        <f t="shared" si="186"/>
        <v>199</v>
      </c>
      <c r="AV305" s="462">
        <f t="shared" si="186"/>
        <v>216</v>
      </c>
      <c r="AW305" s="462">
        <f t="shared" si="186"/>
        <v>229</v>
      </c>
      <c r="AX305" s="462">
        <f t="shared" si="186"/>
        <v>236</v>
      </c>
      <c r="AY305" s="462">
        <f t="shared" si="186"/>
        <v>238</v>
      </c>
      <c r="AZ305" s="462">
        <f t="shared" si="186"/>
        <v>251</v>
      </c>
      <c r="BA305" s="462">
        <f t="shared" si="186"/>
        <v>268</v>
      </c>
      <c r="BB305" s="462">
        <f t="shared" si="186"/>
        <v>281</v>
      </c>
      <c r="BC305" s="462">
        <f t="shared" si="186"/>
        <v>288</v>
      </c>
      <c r="BD305" s="462">
        <f t="shared" si="186"/>
        <v>290</v>
      </c>
      <c r="BE305" s="462">
        <f t="shared" si="186"/>
        <v>303</v>
      </c>
      <c r="BF305" s="462">
        <f t="shared" si="186"/>
        <v>320</v>
      </c>
      <c r="BG305" s="462">
        <f t="shared" si="186"/>
        <v>333</v>
      </c>
      <c r="BH305" s="462">
        <f t="shared" si="186"/>
        <v>340</v>
      </c>
      <c r="BI305" s="462">
        <f t="shared" si="186"/>
        <v>342</v>
      </c>
      <c r="BJ305" s="462">
        <f t="shared" si="186"/>
        <v>355</v>
      </c>
      <c r="BK305" s="462">
        <f t="shared" si="186"/>
        <v>372</v>
      </c>
    </row>
    <row r="306" spans="1:65" ht="77.25" hidden="1" customHeight="1" outlineLevel="2">
      <c r="A306">
        <v>1</v>
      </c>
      <c r="B306" t="s">
        <v>1569</v>
      </c>
      <c r="C306" s="429" t="str">
        <f t="shared" ref="C306:Q316" si="187">INDEX(i.TOL_indices,d.TOL,$A306)&amp;", "&amp;TEXT(C$304,"0")&amp;":"&amp;TEXT(C$305,"0")</f>
        <v>67:68, 43:60</v>
      </c>
      <c r="D306" s="429" t="str">
        <f t="shared" si="187"/>
        <v>67:68, 60:65</v>
      </c>
      <c r="E306" s="429" t="str">
        <f t="shared" si="187"/>
        <v>67:68, 65:73</v>
      </c>
      <c r="F306" s="429" t="str">
        <f t="shared" si="187"/>
        <v>67:68, 80:82</v>
      </c>
      <c r="G306" s="429" t="str">
        <f t="shared" si="187"/>
        <v>67:68, 82:95</v>
      </c>
      <c r="H306" s="429" t="str">
        <f t="shared" si="187"/>
        <v>67:68, 95:112</v>
      </c>
      <c r="I306" s="429" t="str">
        <f t="shared" si="187"/>
        <v>67:68, 43:62</v>
      </c>
      <c r="J306" s="429" t="str">
        <f t="shared" si="187"/>
        <v>67:68, 62:67</v>
      </c>
      <c r="K306" s="429" t="str">
        <f t="shared" si="187"/>
        <v>67:68, 67:75</v>
      </c>
      <c r="L306" s="429" t="str">
        <f t="shared" si="187"/>
        <v>67:68, 82:84</v>
      </c>
      <c r="M306" s="429" t="str">
        <f t="shared" si="187"/>
        <v>67:68, 84:97</v>
      </c>
      <c r="N306" s="429" t="str">
        <f t="shared" si="187"/>
        <v>67:68, 97:112</v>
      </c>
      <c r="O306" s="429" t="str">
        <f t="shared" si="187"/>
        <v>67:68, 43:65</v>
      </c>
      <c r="P306" s="429" t="str">
        <f t="shared" si="187"/>
        <v>67:68, 65:70</v>
      </c>
      <c r="Q306" s="429" t="str">
        <f t="shared" si="187"/>
        <v>67:68, 70:78</v>
      </c>
      <c r="R306" s="429" t="str">
        <f t="shared" ref="R306:AT316" si="188">INDEX(i.TOL_indices,d.TOL,$A306)&amp;", "&amp;TEXT(R$304,"0")&amp;":"&amp;TEXT(R$305,"0")</f>
        <v>67:68, 85:87</v>
      </c>
      <c r="S306" s="429" t="str">
        <f t="shared" si="188"/>
        <v>67:68, 87:100</v>
      </c>
      <c r="T306" s="429" t="str">
        <f t="shared" si="188"/>
        <v>67:68, 100:112</v>
      </c>
      <c r="U306" s="429" t="str">
        <f t="shared" si="188"/>
        <v>67:68, 43:67</v>
      </c>
      <c r="V306" s="429" t="str">
        <f t="shared" si="188"/>
        <v>67:68, 67:72</v>
      </c>
      <c r="W306" s="429" t="str">
        <f t="shared" si="188"/>
        <v>67:68, 72:80</v>
      </c>
      <c r="X306" s="429" t="str">
        <f t="shared" si="188"/>
        <v>67:68, 87:89</v>
      </c>
      <c r="Y306" s="429" t="str">
        <f t="shared" si="188"/>
        <v>67:68, 89:102</v>
      </c>
      <c r="Z306" s="429" t="str">
        <f t="shared" si="188"/>
        <v>67:68, 102:112</v>
      </c>
      <c r="AA306" s="429" t="str">
        <f t="shared" si="188"/>
        <v>67:68, 43:69</v>
      </c>
      <c r="AB306" s="429" t="str">
        <f t="shared" si="188"/>
        <v>67:68, 69:74</v>
      </c>
      <c r="AC306" s="429" t="str">
        <f t="shared" si="188"/>
        <v>67:68, 74:82</v>
      </c>
      <c r="AD306" s="429" t="str">
        <f t="shared" si="188"/>
        <v>67:68, 89:91</v>
      </c>
      <c r="AE306" s="429" t="str">
        <f t="shared" si="188"/>
        <v>67:68, 91:104</v>
      </c>
      <c r="AF306" s="429" t="str">
        <f t="shared" si="188"/>
        <v>67:68, 104:112</v>
      </c>
      <c r="AG306" s="429" t="str">
        <f t="shared" si="188"/>
        <v>67:68, 43:60</v>
      </c>
      <c r="AH306" s="429" t="str">
        <f t="shared" si="188"/>
        <v>67:68, 60:65</v>
      </c>
      <c r="AI306" s="429" t="str">
        <f t="shared" si="188"/>
        <v>67:68, 65:73</v>
      </c>
      <c r="AJ306" s="429" t="str">
        <f t="shared" si="188"/>
        <v>67:68, 80:82</v>
      </c>
      <c r="AK306" s="429" t="str">
        <f t="shared" si="188"/>
        <v>67:68, 82:95</v>
      </c>
      <c r="AL306" s="429" t="str">
        <f t="shared" si="188"/>
        <v>67:68, 95:112</v>
      </c>
      <c r="AM306" s="429" t="str">
        <f t="shared" si="188"/>
        <v>67:68, 112:125</v>
      </c>
      <c r="AN306" s="429" t="str">
        <f t="shared" si="188"/>
        <v>67:68, 125:132</v>
      </c>
      <c r="AO306" s="429" t="str">
        <f t="shared" si="188"/>
        <v>67:68, 132:134</v>
      </c>
      <c r="AP306" s="429" t="str">
        <f t="shared" si="188"/>
        <v>67:68, 134:147</v>
      </c>
      <c r="AQ306" s="429" t="str">
        <f t="shared" ref="AM306:AQ316" si="189">INDEX(i.TOL_indices,d.TOL,$A306)&amp;", "&amp;TEXT(AQ$304,"0")&amp;":"&amp;TEXT(AQ$305,"0")</f>
        <v>67:68, 147:164</v>
      </c>
      <c r="AR306" s="429" t="str">
        <f t="shared" si="188"/>
        <v>67:68, 164:177</v>
      </c>
      <c r="AS306" s="429" t="str">
        <f t="shared" si="188"/>
        <v>67:68, 177:184</v>
      </c>
      <c r="AT306" s="429" t="str">
        <f t="shared" si="188"/>
        <v>67:68, 184:186</v>
      </c>
      <c r="AU306" s="429" t="str">
        <f t="shared" ref="AR306:BK316" si="190">INDEX(i.TOL_indices,d.TOL,$A306)&amp;", "&amp;TEXT(AU$304,"0")&amp;":"&amp;TEXT(AU$305,"0")</f>
        <v>67:68, 186:199</v>
      </c>
      <c r="AV306" s="429" t="str">
        <f t="shared" si="190"/>
        <v>67:68, 199:216</v>
      </c>
      <c r="AW306" s="429" t="str">
        <f t="shared" si="190"/>
        <v>67:68, 216:229</v>
      </c>
      <c r="AX306" s="429" t="str">
        <f t="shared" si="190"/>
        <v>67:68, 229:236</v>
      </c>
      <c r="AY306" s="429" t="str">
        <f t="shared" si="190"/>
        <v>67:68, 236:238</v>
      </c>
      <c r="AZ306" s="429" t="str">
        <f t="shared" si="190"/>
        <v>67:68, 238:251</v>
      </c>
      <c r="BA306" s="429" t="str">
        <f t="shared" si="190"/>
        <v>67:68, 251:268</v>
      </c>
      <c r="BB306" s="429" t="str">
        <f t="shared" si="190"/>
        <v>67:68, 268:281</v>
      </c>
      <c r="BC306" s="429" t="str">
        <f t="shared" si="190"/>
        <v>67:68, 281:288</v>
      </c>
      <c r="BD306" s="429" t="str">
        <f t="shared" si="190"/>
        <v>67:68, 288:290</v>
      </c>
      <c r="BE306" s="429" t="str">
        <f t="shared" si="190"/>
        <v>67:68, 290:303</v>
      </c>
      <c r="BF306" s="429" t="str">
        <f t="shared" si="190"/>
        <v>67:68, 303:320</v>
      </c>
      <c r="BG306" s="429" t="str">
        <f t="shared" si="190"/>
        <v>67:68, 320:333</v>
      </c>
      <c r="BH306" s="429" t="str">
        <f t="shared" si="190"/>
        <v>67:68, 333:340</v>
      </c>
      <c r="BI306" s="429" t="str">
        <f t="shared" si="190"/>
        <v>67:68, 340:342</v>
      </c>
      <c r="BJ306" s="429" t="str">
        <f t="shared" si="190"/>
        <v>67:68, 342:355</v>
      </c>
      <c r="BK306" s="429" t="str">
        <f t="shared" si="190"/>
        <v>67:68, 355:372</v>
      </c>
      <c r="BM306" s="126" t="s">
        <v>974</v>
      </c>
    </row>
    <row r="307" spans="1:65" ht="77.25" hidden="1" customHeight="1" outlineLevel="2">
      <c r="A307">
        <v>2</v>
      </c>
      <c r="B307" t="s">
        <v>2688</v>
      </c>
      <c r="C307" s="429"/>
      <c r="D307" s="429"/>
      <c r="E307" s="429"/>
      <c r="F307" s="429"/>
      <c r="G307" s="429"/>
      <c r="H307" s="429"/>
      <c r="I307" s="429"/>
      <c r="J307" s="429"/>
      <c r="K307" s="429"/>
      <c r="L307" s="429"/>
      <c r="M307" s="429"/>
      <c r="N307" s="429"/>
      <c r="O307" s="429"/>
      <c r="P307" s="429"/>
      <c r="Q307" s="429"/>
      <c r="R307" s="429"/>
      <c r="S307" s="429"/>
      <c r="T307" s="429"/>
      <c r="U307" s="429"/>
      <c r="V307" s="429"/>
      <c r="W307" s="429"/>
      <c r="X307" s="429"/>
      <c r="Y307" s="429"/>
      <c r="Z307" s="429"/>
      <c r="AA307" s="429"/>
      <c r="AB307" s="429"/>
      <c r="AC307" s="429"/>
      <c r="AD307" s="429"/>
      <c r="AE307" s="429"/>
      <c r="AF307" s="429"/>
      <c r="AG307" s="429"/>
      <c r="AH307" s="429"/>
      <c r="AI307" s="429"/>
      <c r="AJ307" s="429"/>
      <c r="AK307" s="429"/>
      <c r="AL307" s="429"/>
      <c r="AM307" s="429"/>
      <c r="AN307" s="429"/>
      <c r="AO307" s="429"/>
      <c r="AP307" s="429"/>
      <c r="AQ307" s="429"/>
      <c r="AR307" s="429"/>
      <c r="AS307" s="429"/>
      <c r="AT307" s="429"/>
      <c r="AU307" s="429"/>
      <c r="AV307" s="429"/>
      <c r="AW307" s="429"/>
      <c r="AX307" s="429"/>
      <c r="AY307" s="429"/>
      <c r="AZ307" s="429"/>
      <c r="BA307" s="429"/>
      <c r="BB307" s="429"/>
      <c r="BC307" s="429"/>
      <c r="BD307" s="429"/>
      <c r="BE307" s="429"/>
      <c r="BF307" s="429"/>
      <c r="BG307" s="429"/>
      <c r="BH307" s="429"/>
      <c r="BI307" s="429"/>
      <c r="BJ307" s="429"/>
      <c r="BK307" s="429"/>
      <c r="BM307" s="126"/>
    </row>
    <row r="308" spans="1:65" ht="77.25" hidden="1" customHeight="1" outlineLevel="2">
      <c r="A308">
        <v>3</v>
      </c>
      <c r="B308" t="s">
        <v>2199</v>
      </c>
      <c r="C308" s="429" t="str">
        <f t="shared" si="187"/>
        <v>51:52, 43:60</v>
      </c>
      <c r="D308" s="429" t="str">
        <f t="shared" si="187"/>
        <v>51:52, 60:65</v>
      </c>
      <c r="E308" s="429" t="str">
        <f t="shared" si="187"/>
        <v>51:52, 65:73</v>
      </c>
      <c r="F308" s="429" t="str">
        <f t="shared" si="187"/>
        <v>51:52, 80:82</v>
      </c>
      <c r="G308" s="429" t="str">
        <f t="shared" si="187"/>
        <v>51:52, 82:95</v>
      </c>
      <c r="H308" s="429" t="str">
        <f t="shared" si="187"/>
        <v>51:52, 95:112</v>
      </c>
      <c r="I308" s="429" t="str">
        <f t="shared" si="187"/>
        <v>51:52, 43:62</v>
      </c>
      <c r="J308" s="429" t="str">
        <f t="shared" si="187"/>
        <v>51:52, 62:67</v>
      </c>
      <c r="K308" s="429" t="str">
        <f t="shared" si="187"/>
        <v>51:52, 67:75</v>
      </c>
      <c r="L308" s="429" t="str">
        <f t="shared" si="187"/>
        <v>51:52, 82:84</v>
      </c>
      <c r="M308" s="429" t="str">
        <f t="shared" si="187"/>
        <v>51:52, 84:97</v>
      </c>
      <c r="N308" s="429" t="str">
        <f t="shared" si="187"/>
        <v>51:52, 97:112</v>
      </c>
      <c r="O308" s="429" t="str">
        <f t="shared" si="187"/>
        <v>51:52, 43:65</v>
      </c>
      <c r="P308" s="429" t="str">
        <f t="shared" si="187"/>
        <v>51:52, 65:70</v>
      </c>
      <c r="Q308" s="429" t="str">
        <f t="shared" si="187"/>
        <v>51:52, 70:78</v>
      </c>
      <c r="R308" s="429" t="str">
        <f t="shared" si="188"/>
        <v>51:52, 85:87</v>
      </c>
      <c r="S308" s="429" t="str">
        <f t="shared" si="188"/>
        <v>51:52, 87:100</v>
      </c>
      <c r="T308" s="429" t="str">
        <f t="shared" si="188"/>
        <v>51:52, 100:112</v>
      </c>
      <c r="U308" s="429" t="str">
        <f t="shared" si="188"/>
        <v>51:52, 43:67</v>
      </c>
      <c r="V308" s="429" t="str">
        <f t="shared" si="188"/>
        <v>51:52, 67:72</v>
      </c>
      <c r="W308" s="429" t="str">
        <f t="shared" si="188"/>
        <v>51:52, 72:80</v>
      </c>
      <c r="X308" s="429" t="str">
        <f t="shared" si="188"/>
        <v>51:52, 87:89</v>
      </c>
      <c r="Y308" s="429" t="str">
        <f t="shared" si="188"/>
        <v>51:52, 89:102</v>
      </c>
      <c r="Z308" s="429" t="str">
        <f t="shared" si="188"/>
        <v>51:52, 102:112</v>
      </c>
      <c r="AA308" s="429" t="str">
        <f t="shared" si="188"/>
        <v>51:52, 43:69</v>
      </c>
      <c r="AB308" s="429" t="str">
        <f t="shared" si="188"/>
        <v>51:52, 69:74</v>
      </c>
      <c r="AC308" s="429" t="str">
        <f t="shared" si="188"/>
        <v>51:52, 74:82</v>
      </c>
      <c r="AD308" s="429" t="str">
        <f t="shared" si="188"/>
        <v>51:52, 89:91</v>
      </c>
      <c r="AE308" s="429" t="str">
        <f t="shared" si="188"/>
        <v>51:52, 91:104</v>
      </c>
      <c r="AF308" s="429" t="str">
        <f t="shared" si="188"/>
        <v>51:52, 104:112</v>
      </c>
      <c r="AG308" s="429" t="str">
        <f t="shared" si="188"/>
        <v>51:52, 43:60</v>
      </c>
      <c r="AH308" s="429" t="str">
        <f t="shared" si="188"/>
        <v>51:52, 60:65</v>
      </c>
      <c r="AI308" s="429" t="str">
        <f t="shared" si="188"/>
        <v>51:52, 65:73</v>
      </c>
      <c r="AJ308" s="429" t="str">
        <f t="shared" si="188"/>
        <v>51:52, 80:82</v>
      </c>
      <c r="AK308" s="429" t="str">
        <f t="shared" si="188"/>
        <v>51:52, 82:95</v>
      </c>
      <c r="AL308" s="429" t="str">
        <f t="shared" si="188"/>
        <v>51:52, 95:112</v>
      </c>
      <c r="AM308" s="429" t="str">
        <f t="shared" si="189"/>
        <v>51:52, 112:125</v>
      </c>
      <c r="AN308" s="429" t="str">
        <f t="shared" si="189"/>
        <v>51:52, 125:132</v>
      </c>
      <c r="AO308" s="429" t="str">
        <f t="shared" si="189"/>
        <v>51:52, 132:134</v>
      </c>
      <c r="AP308" s="429" t="str">
        <f t="shared" si="189"/>
        <v>51:52, 134:147</v>
      </c>
      <c r="AQ308" s="429" t="str">
        <f t="shared" si="189"/>
        <v>51:52, 147:164</v>
      </c>
      <c r="AR308" s="429" t="str">
        <f t="shared" si="190"/>
        <v>51:52, 164:177</v>
      </c>
      <c r="AS308" s="429" t="str">
        <f t="shared" si="190"/>
        <v>51:52, 177:184</v>
      </c>
      <c r="AT308" s="429" t="str">
        <f t="shared" si="190"/>
        <v>51:52, 184:186</v>
      </c>
      <c r="AU308" s="429" t="str">
        <f t="shared" si="190"/>
        <v>51:52, 186:199</v>
      </c>
      <c r="AV308" s="429" t="str">
        <f t="shared" si="190"/>
        <v>51:52, 199:216</v>
      </c>
      <c r="AW308" s="429" t="str">
        <f t="shared" si="190"/>
        <v>51:52, 216:229</v>
      </c>
      <c r="AX308" s="429" t="str">
        <f t="shared" si="190"/>
        <v>51:52, 229:236</v>
      </c>
      <c r="AY308" s="429" t="str">
        <f t="shared" si="190"/>
        <v>51:52, 236:238</v>
      </c>
      <c r="AZ308" s="429" t="str">
        <f t="shared" si="190"/>
        <v>51:52, 238:251</v>
      </c>
      <c r="BA308" s="429" t="str">
        <f t="shared" si="190"/>
        <v>51:52, 251:268</v>
      </c>
      <c r="BB308" s="429" t="str">
        <f t="shared" si="190"/>
        <v>51:52, 268:281</v>
      </c>
      <c r="BC308" s="429" t="str">
        <f t="shared" si="190"/>
        <v>51:52, 281:288</v>
      </c>
      <c r="BD308" s="429" t="str">
        <f t="shared" si="190"/>
        <v>51:52, 288:290</v>
      </c>
      <c r="BE308" s="429" t="str">
        <f t="shared" si="190"/>
        <v>51:52, 290:303</v>
      </c>
      <c r="BF308" s="429" t="str">
        <f t="shared" si="190"/>
        <v>51:52, 303:320</v>
      </c>
      <c r="BG308" s="429" t="str">
        <f t="shared" si="190"/>
        <v>51:52, 320:333</v>
      </c>
      <c r="BH308" s="429" t="str">
        <f t="shared" si="190"/>
        <v>51:52, 333:340</v>
      </c>
      <c r="BI308" s="429" t="str">
        <f t="shared" si="190"/>
        <v>51:52, 340:342</v>
      </c>
      <c r="BJ308" s="429" t="str">
        <f t="shared" si="190"/>
        <v>51:52, 342:355</v>
      </c>
      <c r="BK308" s="429" t="str">
        <f t="shared" si="190"/>
        <v>51:52, 355:372</v>
      </c>
    </row>
    <row r="309" spans="1:65" ht="77.25" hidden="1" customHeight="1" outlineLevel="2">
      <c r="A309">
        <v>4</v>
      </c>
      <c r="B309" s="147" t="s">
        <v>2200</v>
      </c>
      <c r="C309" s="560" t="str">
        <f t="shared" si="187"/>
        <v>54:55, 43:60</v>
      </c>
      <c r="D309" s="560" t="str">
        <f t="shared" si="187"/>
        <v>54:55, 60:65</v>
      </c>
      <c r="E309" s="560" t="str">
        <f t="shared" si="187"/>
        <v>54:55, 65:73</v>
      </c>
      <c r="F309" s="560" t="str">
        <f t="shared" si="187"/>
        <v>54:55, 80:82</v>
      </c>
      <c r="G309" s="560" t="str">
        <f t="shared" si="187"/>
        <v>54:55, 82:95</v>
      </c>
      <c r="H309" s="560" t="str">
        <f t="shared" si="187"/>
        <v>54:55, 95:112</v>
      </c>
      <c r="I309" s="560" t="str">
        <f t="shared" si="187"/>
        <v>54:55, 43:62</v>
      </c>
      <c r="J309" s="560" t="str">
        <f t="shared" si="187"/>
        <v>54:55, 62:67</v>
      </c>
      <c r="K309" s="560" t="str">
        <f t="shared" si="187"/>
        <v>54:55, 67:75</v>
      </c>
      <c r="L309" s="560" t="str">
        <f t="shared" si="187"/>
        <v>54:55, 82:84</v>
      </c>
      <c r="M309" s="560" t="str">
        <f t="shared" si="187"/>
        <v>54:55, 84:97</v>
      </c>
      <c r="N309" s="560" t="str">
        <f t="shared" si="187"/>
        <v>54:55, 97:112</v>
      </c>
      <c r="O309" s="560" t="str">
        <f t="shared" si="187"/>
        <v>54:55, 43:65</v>
      </c>
      <c r="P309" s="560" t="str">
        <f t="shared" si="187"/>
        <v>54:55, 65:70</v>
      </c>
      <c r="Q309" s="560" t="str">
        <f t="shared" si="187"/>
        <v>54:55, 70:78</v>
      </c>
      <c r="R309" s="560" t="str">
        <f t="shared" si="188"/>
        <v>54:55, 85:87</v>
      </c>
      <c r="S309" s="560" t="str">
        <f t="shared" si="188"/>
        <v>54:55, 87:100</v>
      </c>
      <c r="T309" s="560" t="str">
        <f t="shared" si="188"/>
        <v>54:55, 100:112</v>
      </c>
      <c r="U309" s="560" t="str">
        <f t="shared" si="188"/>
        <v>54:55, 43:67</v>
      </c>
      <c r="V309" s="560" t="str">
        <f t="shared" si="188"/>
        <v>54:55, 67:72</v>
      </c>
      <c r="W309" s="560" t="str">
        <f t="shared" si="188"/>
        <v>54:55, 72:80</v>
      </c>
      <c r="X309" s="560" t="str">
        <f t="shared" si="188"/>
        <v>54:55, 87:89</v>
      </c>
      <c r="Y309" s="560" t="str">
        <f t="shared" si="188"/>
        <v>54:55, 89:102</v>
      </c>
      <c r="Z309" s="560" t="str">
        <f t="shared" si="188"/>
        <v>54:55, 102:112</v>
      </c>
      <c r="AA309" s="560" t="str">
        <f t="shared" si="188"/>
        <v>54:55, 43:69</v>
      </c>
      <c r="AB309" s="560" t="str">
        <f t="shared" si="188"/>
        <v>54:55, 69:74</v>
      </c>
      <c r="AC309" s="560" t="str">
        <f t="shared" si="188"/>
        <v>54:55, 74:82</v>
      </c>
      <c r="AD309" s="560" t="str">
        <f t="shared" si="188"/>
        <v>54:55, 89:91</v>
      </c>
      <c r="AE309" s="560" t="str">
        <f t="shared" si="188"/>
        <v>54:55, 91:104</v>
      </c>
      <c r="AF309" s="560" t="str">
        <f t="shared" si="188"/>
        <v>54:55, 104:112</v>
      </c>
      <c r="AG309" s="560" t="str">
        <f t="shared" si="188"/>
        <v>54:55, 43:60</v>
      </c>
      <c r="AH309" s="560" t="str">
        <f t="shared" si="188"/>
        <v>54:55, 60:65</v>
      </c>
      <c r="AI309" s="560" t="str">
        <f t="shared" si="188"/>
        <v>54:55, 65:73</v>
      </c>
      <c r="AJ309" s="560" t="str">
        <f t="shared" si="188"/>
        <v>54:55, 80:82</v>
      </c>
      <c r="AK309" s="560" t="str">
        <f t="shared" si="188"/>
        <v>54:55, 82:95</v>
      </c>
      <c r="AL309" s="560" t="str">
        <f t="shared" si="188"/>
        <v>54:55, 95:112</v>
      </c>
      <c r="AM309" s="560" t="str">
        <f t="shared" si="189"/>
        <v>54:55, 112:125</v>
      </c>
      <c r="AN309" s="560" t="str">
        <f t="shared" si="189"/>
        <v>54:55, 125:132</v>
      </c>
      <c r="AO309" s="560" t="str">
        <f t="shared" si="189"/>
        <v>54:55, 132:134</v>
      </c>
      <c r="AP309" s="560" t="str">
        <f t="shared" si="189"/>
        <v>54:55, 134:147</v>
      </c>
      <c r="AQ309" s="560" t="str">
        <f t="shared" si="189"/>
        <v>54:55, 147:164</v>
      </c>
      <c r="AR309" s="560" t="str">
        <f t="shared" si="190"/>
        <v>54:55, 164:177</v>
      </c>
      <c r="AS309" s="560" t="str">
        <f t="shared" si="190"/>
        <v>54:55, 177:184</v>
      </c>
      <c r="AT309" s="560" t="str">
        <f t="shared" si="190"/>
        <v>54:55, 184:186</v>
      </c>
      <c r="AU309" s="560" t="str">
        <f t="shared" si="190"/>
        <v>54:55, 186:199</v>
      </c>
      <c r="AV309" s="560" t="str">
        <f t="shared" si="190"/>
        <v>54:55, 199:216</v>
      </c>
      <c r="AW309" s="560" t="str">
        <f t="shared" si="190"/>
        <v>54:55, 216:229</v>
      </c>
      <c r="AX309" s="560" t="str">
        <f t="shared" si="190"/>
        <v>54:55, 229:236</v>
      </c>
      <c r="AY309" s="560" t="str">
        <f t="shared" si="190"/>
        <v>54:55, 236:238</v>
      </c>
      <c r="AZ309" s="560" t="str">
        <f t="shared" si="190"/>
        <v>54:55, 238:251</v>
      </c>
      <c r="BA309" s="560" t="str">
        <f t="shared" si="190"/>
        <v>54:55, 251:268</v>
      </c>
      <c r="BB309" s="560" t="str">
        <f t="shared" si="190"/>
        <v>54:55, 268:281</v>
      </c>
      <c r="BC309" s="560" t="str">
        <f t="shared" si="190"/>
        <v>54:55, 281:288</v>
      </c>
      <c r="BD309" s="560" t="str">
        <f t="shared" si="190"/>
        <v>54:55, 288:290</v>
      </c>
      <c r="BE309" s="560" t="str">
        <f t="shared" si="190"/>
        <v>54:55, 290:303</v>
      </c>
      <c r="BF309" s="560" t="str">
        <f t="shared" si="190"/>
        <v>54:55, 303:320</v>
      </c>
      <c r="BG309" s="560" t="str">
        <f t="shared" si="190"/>
        <v>54:55, 320:333</v>
      </c>
      <c r="BH309" s="560" t="str">
        <f t="shared" si="190"/>
        <v>54:55, 333:340</v>
      </c>
      <c r="BI309" s="560" t="str">
        <f t="shared" si="190"/>
        <v>54:55, 340:342</v>
      </c>
      <c r="BJ309" s="560" t="str">
        <f t="shared" si="190"/>
        <v>54:55, 342:355</v>
      </c>
      <c r="BK309" s="560" t="str">
        <f t="shared" si="190"/>
        <v>54:55, 355:372</v>
      </c>
    </row>
    <row r="310" spans="1:65" ht="77.25" hidden="1" customHeight="1" outlineLevel="2">
      <c r="A310">
        <v>4</v>
      </c>
      <c r="B310" s="147" t="s">
        <v>2201</v>
      </c>
      <c r="C310" s="560" t="str">
        <f t="shared" si="187"/>
        <v>54:55, 43:60</v>
      </c>
      <c r="D310" s="560" t="str">
        <f t="shared" si="187"/>
        <v>54:55, 60:65</v>
      </c>
      <c r="E310" s="560" t="str">
        <f t="shared" si="187"/>
        <v>54:55, 65:73</v>
      </c>
      <c r="F310" s="560" t="str">
        <f t="shared" si="187"/>
        <v>54:55, 80:82</v>
      </c>
      <c r="G310" s="560" t="str">
        <f t="shared" si="187"/>
        <v>54:55, 82:95</v>
      </c>
      <c r="H310" s="560" t="str">
        <f t="shared" si="187"/>
        <v>54:55, 95:112</v>
      </c>
      <c r="I310" s="560" t="str">
        <f t="shared" si="187"/>
        <v>54:55, 43:62</v>
      </c>
      <c r="J310" s="560" t="str">
        <f t="shared" si="187"/>
        <v>54:55, 62:67</v>
      </c>
      <c r="K310" s="560" t="str">
        <f t="shared" si="187"/>
        <v>54:55, 67:75</v>
      </c>
      <c r="L310" s="560" t="str">
        <f t="shared" si="187"/>
        <v>54:55, 82:84</v>
      </c>
      <c r="M310" s="560" t="str">
        <f t="shared" si="187"/>
        <v>54:55, 84:97</v>
      </c>
      <c r="N310" s="560" t="str">
        <f t="shared" si="187"/>
        <v>54:55, 97:112</v>
      </c>
      <c r="O310" s="560" t="str">
        <f t="shared" si="187"/>
        <v>54:55, 43:65</v>
      </c>
      <c r="P310" s="560" t="str">
        <f t="shared" si="187"/>
        <v>54:55, 65:70</v>
      </c>
      <c r="Q310" s="560" t="str">
        <f t="shared" si="187"/>
        <v>54:55, 70:78</v>
      </c>
      <c r="R310" s="560" t="str">
        <f t="shared" si="188"/>
        <v>54:55, 85:87</v>
      </c>
      <c r="S310" s="560" t="str">
        <f t="shared" si="188"/>
        <v>54:55, 87:100</v>
      </c>
      <c r="T310" s="560" t="str">
        <f t="shared" si="188"/>
        <v>54:55, 100:112</v>
      </c>
      <c r="U310" s="560" t="str">
        <f t="shared" si="188"/>
        <v>54:55, 43:67</v>
      </c>
      <c r="V310" s="560" t="str">
        <f t="shared" si="188"/>
        <v>54:55, 67:72</v>
      </c>
      <c r="W310" s="560" t="str">
        <f t="shared" si="188"/>
        <v>54:55, 72:80</v>
      </c>
      <c r="X310" s="560" t="str">
        <f t="shared" si="188"/>
        <v>54:55, 87:89</v>
      </c>
      <c r="Y310" s="560" t="str">
        <f t="shared" si="188"/>
        <v>54:55, 89:102</v>
      </c>
      <c r="Z310" s="560" t="str">
        <f t="shared" si="188"/>
        <v>54:55, 102:112</v>
      </c>
      <c r="AA310" s="560" t="str">
        <f t="shared" si="188"/>
        <v>54:55, 43:69</v>
      </c>
      <c r="AB310" s="560" t="str">
        <f t="shared" si="188"/>
        <v>54:55, 69:74</v>
      </c>
      <c r="AC310" s="560" t="str">
        <f t="shared" si="188"/>
        <v>54:55, 74:82</v>
      </c>
      <c r="AD310" s="560" t="str">
        <f t="shared" si="188"/>
        <v>54:55, 89:91</v>
      </c>
      <c r="AE310" s="560" t="str">
        <f t="shared" si="188"/>
        <v>54:55, 91:104</v>
      </c>
      <c r="AF310" s="560" t="str">
        <f t="shared" si="188"/>
        <v>54:55, 104:112</v>
      </c>
      <c r="AG310" s="560" t="str">
        <f t="shared" si="188"/>
        <v>54:55, 43:60</v>
      </c>
      <c r="AH310" s="560" t="str">
        <f t="shared" si="188"/>
        <v>54:55, 60:65</v>
      </c>
      <c r="AI310" s="560" t="str">
        <f t="shared" si="188"/>
        <v>54:55, 65:73</v>
      </c>
      <c r="AJ310" s="560" t="str">
        <f t="shared" si="188"/>
        <v>54:55, 80:82</v>
      </c>
      <c r="AK310" s="560" t="str">
        <f t="shared" si="188"/>
        <v>54:55, 82:95</v>
      </c>
      <c r="AL310" s="560" t="str">
        <f t="shared" si="188"/>
        <v>54:55, 95:112</v>
      </c>
      <c r="AM310" s="560" t="str">
        <f t="shared" si="189"/>
        <v>54:55, 112:125</v>
      </c>
      <c r="AN310" s="560" t="str">
        <f t="shared" si="189"/>
        <v>54:55, 125:132</v>
      </c>
      <c r="AO310" s="560" t="str">
        <f t="shared" si="189"/>
        <v>54:55, 132:134</v>
      </c>
      <c r="AP310" s="560" t="str">
        <f t="shared" si="189"/>
        <v>54:55, 134:147</v>
      </c>
      <c r="AQ310" s="560" t="str">
        <f t="shared" si="189"/>
        <v>54:55, 147:164</v>
      </c>
      <c r="AR310" s="560" t="str">
        <f t="shared" si="190"/>
        <v>54:55, 164:177</v>
      </c>
      <c r="AS310" s="560" t="str">
        <f t="shared" si="190"/>
        <v>54:55, 177:184</v>
      </c>
      <c r="AT310" s="560" t="str">
        <f t="shared" si="190"/>
        <v>54:55, 184:186</v>
      </c>
      <c r="AU310" s="560" t="str">
        <f t="shared" si="190"/>
        <v>54:55, 186:199</v>
      </c>
      <c r="AV310" s="560" t="str">
        <f t="shared" si="190"/>
        <v>54:55, 199:216</v>
      </c>
      <c r="AW310" s="560" t="str">
        <f t="shared" si="190"/>
        <v>54:55, 216:229</v>
      </c>
      <c r="AX310" s="560" t="str">
        <f t="shared" si="190"/>
        <v>54:55, 229:236</v>
      </c>
      <c r="AY310" s="560" t="str">
        <f t="shared" si="190"/>
        <v>54:55, 236:238</v>
      </c>
      <c r="AZ310" s="560" t="str">
        <f t="shared" si="190"/>
        <v>54:55, 238:251</v>
      </c>
      <c r="BA310" s="560" t="str">
        <f t="shared" si="190"/>
        <v>54:55, 251:268</v>
      </c>
      <c r="BB310" s="560" t="str">
        <f t="shared" si="190"/>
        <v>54:55, 268:281</v>
      </c>
      <c r="BC310" s="560" t="str">
        <f t="shared" si="190"/>
        <v>54:55, 281:288</v>
      </c>
      <c r="BD310" s="560" t="str">
        <f t="shared" si="190"/>
        <v>54:55, 288:290</v>
      </c>
      <c r="BE310" s="560" t="str">
        <f t="shared" si="190"/>
        <v>54:55, 290:303</v>
      </c>
      <c r="BF310" s="560" t="str">
        <f t="shared" si="190"/>
        <v>54:55, 303:320</v>
      </c>
      <c r="BG310" s="560" t="str">
        <f t="shared" si="190"/>
        <v>54:55, 320:333</v>
      </c>
      <c r="BH310" s="560" t="str">
        <f t="shared" si="190"/>
        <v>54:55, 333:340</v>
      </c>
      <c r="BI310" s="560" t="str">
        <f t="shared" si="190"/>
        <v>54:55, 340:342</v>
      </c>
      <c r="BJ310" s="560" t="str">
        <f t="shared" si="190"/>
        <v>54:55, 342:355</v>
      </c>
      <c r="BK310" s="560" t="str">
        <f t="shared" si="190"/>
        <v>54:55, 355:372</v>
      </c>
    </row>
    <row r="311" spans="1:65" ht="77.25" hidden="1" customHeight="1" outlineLevel="2">
      <c r="A311">
        <v>4</v>
      </c>
      <c r="B311" t="s">
        <v>2202</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5" ht="77.25" hidden="1" customHeight="1" outlineLevel="2">
      <c r="A312">
        <v>4</v>
      </c>
      <c r="B312" t="s">
        <v>2203</v>
      </c>
      <c r="C312" s="429" t="str">
        <f t="shared" si="187"/>
        <v>54:55, 43:60</v>
      </c>
      <c r="D312" s="429" t="str">
        <f t="shared" si="187"/>
        <v>54:55, 60:65</v>
      </c>
      <c r="E312" s="429" t="str">
        <f t="shared" si="187"/>
        <v>54:55, 65:73</v>
      </c>
      <c r="F312" s="429" t="str">
        <f t="shared" si="187"/>
        <v>54:55, 80:82</v>
      </c>
      <c r="G312" s="429" t="str">
        <f t="shared" si="187"/>
        <v>54:55, 82:95</v>
      </c>
      <c r="H312" s="429" t="str">
        <f t="shared" si="187"/>
        <v>54:55, 95:112</v>
      </c>
      <c r="I312" s="429" t="str">
        <f t="shared" si="187"/>
        <v>54:55, 43:62</v>
      </c>
      <c r="J312" s="429" t="str">
        <f t="shared" si="187"/>
        <v>54:55, 62:67</v>
      </c>
      <c r="K312" s="429" t="str">
        <f t="shared" si="187"/>
        <v>54:55, 67:75</v>
      </c>
      <c r="L312" s="429" t="str">
        <f t="shared" si="187"/>
        <v>54:55, 82:84</v>
      </c>
      <c r="M312" s="429" t="str">
        <f t="shared" si="187"/>
        <v>54:55, 84:97</v>
      </c>
      <c r="N312" s="429" t="str">
        <f t="shared" si="187"/>
        <v>54:55, 97:112</v>
      </c>
      <c r="O312" s="429" t="str">
        <f t="shared" si="187"/>
        <v>54:55, 43:65</v>
      </c>
      <c r="P312" s="429" t="str">
        <f t="shared" si="187"/>
        <v>54:55, 65:70</v>
      </c>
      <c r="Q312" s="429" t="str">
        <f t="shared" si="187"/>
        <v>54:55, 70:78</v>
      </c>
      <c r="R312" s="429" t="str">
        <f t="shared" si="188"/>
        <v>54:55, 85:87</v>
      </c>
      <c r="S312" s="429" t="str">
        <f t="shared" si="188"/>
        <v>54:55, 87:100</v>
      </c>
      <c r="T312" s="429" t="str">
        <f t="shared" si="188"/>
        <v>54:55, 100:112</v>
      </c>
      <c r="U312" s="429" t="str">
        <f t="shared" si="188"/>
        <v>54:55, 43:67</v>
      </c>
      <c r="V312" s="429" t="str">
        <f t="shared" si="188"/>
        <v>54:55, 67:72</v>
      </c>
      <c r="W312" s="429" t="str">
        <f t="shared" si="188"/>
        <v>54:55, 72:80</v>
      </c>
      <c r="X312" s="429" t="str">
        <f t="shared" si="188"/>
        <v>54:55, 87:89</v>
      </c>
      <c r="Y312" s="429" t="str">
        <f t="shared" si="188"/>
        <v>54:55, 89:102</v>
      </c>
      <c r="Z312" s="429" t="str">
        <f t="shared" si="188"/>
        <v>54:55, 102:112</v>
      </c>
      <c r="AA312" s="429" t="str">
        <f t="shared" si="188"/>
        <v>54:55, 43:69</v>
      </c>
      <c r="AB312" s="429" t="str">
        <f t="shared" si="188"/>
        <v>54:55, 69:74</v>
      </c>
      <c r="AC312" s="429" t="str">
        <f t="shared" si="188"/>
        <v>54:55, 74:82</v>
      </c>
      <c r="AD312" s="429" t="str">
        <f t="shared" si="188"/>
        <v>54:55, 89:91</v>
      </c>
      <c r="AE312" s="429" t="str">
        <f t="shared" si="188"/>
        <v>54:55, 91:104</v>
      </c>
      <c r="AF312" s="429" t="str">
        <f t="shared" si="188"/>
        <v>54:55, 104:112</v>
      </c>
      <c r="AG312" s="429" t="str">
        <f t="shared" si="188"/>
        <v>54:55, 43:60</v>
      </c>
      <c r="AH312" s="429" t="str">
        <f t="shared" si="188"/>
        <v>54:55, 60:65</v>
      </c>
      <c r="AI312" s="429" t="str">
        <f t="shared" si="188"/>
        <v>54:55, 65:73</v>
      </c>
      <c r="AJ312" s="429" t="str">
        <f t="shared" si="188"/>
        <v>54:55, 80:82</v>
      </c>
      <c r="AK312" s="429" t="str">
        <f t="shared" si="188"/>
        <v>54:55, 82:95</v>
      </c>
      <c r="AL312" s="429" t="str">
        <f t="shared" si="188"/>
        <v>54:55, 95:112</v>
      </c>
      <c r="AM312" s="429" t="str">
        <f t="shared" si="189"/>
        <v>54:55, 112:125</v>
      </c>
      <c r="AN312" s="429" t="str">
        <f t="shared" si="189"/>
        <v>54:55, 125:132</v>
      </c>
      <c r="AO312" s="429" t="str">
        <f t="shared" si="189"/>
        <v>54:55, 132:134</v>
      </c>
      <c r="AP312" s="429" t="str">
        <f t="shared" si="189"/>
        <v>54:55, 134:147</v>
      </c>
      <c r="AQ312" s="429" t="str">
        <f t="shared" si="189"/>
        <v>54:55, 147:164</v>
      </c>
      <c r="AR312" s="429" t="str">
        <f t="shared" si="190"/>
        <v>54:55, 164:177</v>
      </c>
      <c r="AS312" s="429" t="str">
        <f t="shared" si="190"/>
        <v>54:55, 177:184</v>
      </c>
      <c r="AT312" s="429" t="str">
        <f t="shared" si="190"/>
        <v>54:55, 184:186</v>
      </c>
      <c r="AU312" s="429" t="str">
        <f t="shared" si="190"/>
        <v>54:55, 186:199</v>
      </c>
      <c r="AV312" s="429" t="str">
        <f t="shared" si="190"/>
        <v>54:55, 199:216</v>
      </c>
      <c r="AW312" s="429" t="str">
        <f t="shared" si="190"/>
        <v>54:55, 216:229</v>
      </c>
      <c r="AX312" s="429" t="str">
        <f t="shared" si="190"/>
        <v>54:55, 229:236</v>
      </c>
      <c r="AY312" s="429" t="str">
        <f t="shared" si="190"/>
        <v>54:55, 236:238</v>
      </c>
      <c r="AZ312" s="429" t="str">
        <f t="shared" si="190"/>
        <v>54:55, 238:251</v>
      </c>
      <c r="BA312" s="429" t="str">
        <f t="shared" si="190"/>
        <v>54:55, 251:268</v>
      </c>
      <c r="BB312" s="429" t="str">
        <f t="shared" si="190"/>
        <v>54:55, 268:281</v>
      </c>
      <c r="BC312" s="429" t="str">
        <f t="shared" si="190"/>
        <v>54:55, 281:288</v>
      </c>
      <c r="BD312" s="429" t="str">
        <f t="shared" si="190"/>
        <v>54:55, 288:290</v>
      </c>
      <c r="BE312" s="429" t="str">
        <f t="shared" si="190"/>
        <v>54:55, 290:303</v>
      </c>
      <c r="BF312" s="429" t="str">
        <f t="shared" si="190"/>
        <v>54:55, 303:320</v>
      </c>
      <c r="BG312" s="429" t="str">
        <f t="shared" si="190"/>
        <v>54:55, 320:333</v>
      </c>
      <c r="BH312" s="429" t="str">
        <f t="shared" si="190"/>
        <v>54:55, 333:340</v>
      </c>
      <c r="BI312" s="429" t="str">
        <f t="shared" si="190"/>
        <v>54:55, 340:342</v>
      </c>
      <c r="BJ312" s="429" t="str">
        <f t="shared" si="190"/>
        <v>54:55, 342:355</v>
      </c>
      <c r="BK312" s="429" t="str">
        <f t="shared" si="190"/>
        <v>54:55, 355:372</v>
      </c>
    </row>
    <row r="313" spans="1:65" ht="77.25" hidden="1" customHeight="1" outlineLevel="2">
      <c r="A313">
        <v>4</v>
      </c>
      <c r="B313" s="147" t="s">
        <v>2204</v>
      </c>
      <c r="C313" s="560" t="str">
        <f t="shared" si="187"/>
        <v>54:55, 43:60</v>
      </c>
      <c r="D313" s="560" t="str">
        <f t="shared" si="187"/>
        <v>54:55, 60:65</v>
      </c>
      <c r="E313" s="560" t="str">
        <f t="shared" si="187"/>
        <v>54:55, 65:73</v>
      </c>
      <c r="F313" s="560" t="str">
        <f t="shared" si="187"/>
        <v>54:55, 80:82</v>
      </c>
      <c r="G313" s="560" t="str">
        <f t="shared" si="187"/>
        <v>54:55, 82:95</v>
      </c>
      <c r="H313" s="560" t="str">
        <f t="shared" si="187"/>
        <v>54:55, 95:112</v>
      </c>
      <c r="I313" s="560" t="str">
        <f t="shared" si="187"/>
        <v>54:55, 43:62</v>
      </c>
      <c r="J313" s="560" t="str">
        <f t="shared" si="187"/>
        <v>54:55, 62:67</v>
      </c>
      <c r="K313" s="560" t="str">
        <f t="shared" si="187"/>
        <v>54:55, 67:75</v>
      </c>
      <c r="L313" s="560" t="str">
        <f t="shared" si="187"/>
        <v>54:55, 82:84</v>
      </c>
      <c r="M313" s="560" t="str">
        <f t="shared" si="187"/>
        <v>54:55, 84:97</v>
      </c>
      <c r="N313" s="560" t="str">
        <f t="shared" si="187"/>
        <v>54:55, 97:112</v>
      </c>
      <c r="O313" s="560" t="str">
        <f t="shared" si="187"/>
        <v>54:55, 43:65</v>
      </c>
      <c r="P313" s="560" t="str">
        <f t="shared" si="187"/>
        <v>54:55, 65:70</v>
      </c>
      <c r="Q313" s="560" t="str">
        <f t="shared" si="187"/>
        <v>54:55, 70:78</v>
      </c>
      <c r="R313" s="560" t="str">
        <f t="shared" si="188"/>
        <v>54:55, 85:87</v>
      </c>
      <c r="S313" s="560" t="str">
        <f t="shared" si="188"/>
        <v>54:55, 87:100</v>
      </c>
      <c r="T313" s="560" t="str">
        <f t="shared" si="188"/>
        <v>54:55, 100:112</v>
      </c>
      <c r="U313" s="560" t="str">
        <f t="shared" si="188"/>
        <v>54:55, 43:67</v>
      </c>
      <c r="V313" s="560" t="str">
        <f t="shared" si="188"/>
        <v>54:55, 67:72</v>
      </c>
      <c r="W313" s="560" t="str">
        <f t="shared" si="188"/>
        <v>54:55, 72:80</v>
      </c>
      <c r="X313" s="560" t="str">
        <f t="shared" si="188"/>
        <v>54:55, 87:89</v>
      </c>
      <c r="Y313" s="560" t="str">
        <f t="shared" si="188"/>
        <v>54:55, 89:102</v>
      </c>
      <c r="Z313" s="560" t="str">
        <f t="shared" si="188"/>
        <v>54:55, 102:112</v>
      </c>
      <c r="AA313" s="560" t="str">
        <f t="shared" si="188"/>
        <v>54:55, 43:69</v>
      </c>
      <c r="AB313" s="560" t="str">
        <f t="shared" si="188"/>
        <v>54:55, 69:74</v>
      </c>
      <c r="AC313" s="560" t="str">
        <f t="shared" si="188"/>
        <v>54:55, 74:82</v>
      </c>
      <c r="AD313" s="560" t="str">
        <f t="shared" si="188"/>
        <v>54:55, 89:91</v>
      </c>
      <c r="AE313" s="560" t="str">
        <f t="shared" si="188"/>
        <v>54:55, 91:104</v>
      </c>
      <c r="AF313" s="560" t="str">
        <f t="shared" si="188"/>
        <v>54:55, 104:112</v>
      </c>
      <c r="AG313" s="560" t="str">
        <f t="shared" si="188"/>
        <v>54:55, 43:60</v>
      </c>
      <c r="AH313" s="560" t="str">
        <f t="shared" si="188"/>
        <v>54:55, 60:65</v>
      </c>
      <c r="AI313" s="560" t="str">
        <f t="shared" si="188"/>
        <v>54:55, 65:73</v>
      </c>
      <c r="AJ313" s="560" t="str">
        <f t="shared" si="188"/>
        <v>54:55, 80:82</v>
      </c>
      <c r="AK313" s="560" t="str">
        <f t="shared" si="188"/>
        <v>54:55, 82:95</v>
      </c>
      <c r="AL313" s="560" t="str">
        <f t="shared" si="188"/>
        <v>54:55, 95:112</v>
      </c>
      <c r="AM313" s="560" t="str">
        <f t="shared" si="189"/>
        <v>54:55, 112:125</v>
      </c>
      <c r="AN313" s="560" t="str">
        <f t="shared" si="189"/>
        <v>54:55, 125:132</v>
      </c>
      <c r="AO313" s="560" t="str">
        <f t="shared" si="189"/>
        <v>54:55, 132:134</v>
      </c>
      <c r="AP313" s="560" t="str">
        <f t="shared" si="189"/>
        <v>54:55, 134:147</v>
      </c>
      <c r="AQ313" s="560" t="str">
        <f t="shared" si="189"/>
        <v>54:55, 147:164</v>
      </c>
      <c r="AR313" s="560" t="str">
        <f t="shared" si="190"/>
        <v>54:55, 164:177</v>
      </c>
      <c r="AS313" s="560" t="str">
        <f t="shared" si="190"/>
        <v>54:55, 177:184</v>
      </c>
      <c r="AT313" s="560" t="str">
        <f t="shared" si="190"/>
        <v>54:55, 184:186</v>
      </c>
      <c r="AU313" s="560" t="str">
        <f t="shared" si="190"/>
        <v>54:55, 186:199</v>
      </c>
      <c r="AV313" s="560" t="str">
        <f t="shared" si="190"/>
        <v>54:55, 199:216</v>
      </c>
      <c r="AW313" s="560" t="str">
        <f t="shared" si="190"/>
        <v>54:55, 216:229</v>
      </c>
      <c r="AX313" s="560" t="str">
        <f t="shared" si="190"/>
        <v>54:55, 229:236</v>
      </c>
      <c r="AY313" s="560" t="str">
        <f t="shared" si="190"/>
        <v>54:55, 236:238</v>
      </c>
      <c r="AZ313" s="560" t="str">
        <f t="shared" si="190"/>
        <v>54:55, 238:251</v>
      </c>
      <c r="BA313" s="560" t="str">
        <f t="shared" si="190"/>
        <v>54:55, 251:268</v>
      </c>
      <c r="BB313" s="560" t="str">
        <f t="shared" si="190"/>
        <v>54:55, 268:281</v>
      </c>
      <c r="BC313" s="560" t="str">
        <f t="shared" si="190"/>
        <v>54:55, 281:288</v>
      </c>
      <c r="BD313" s="560" t="str">
        <f t="shared" si="190"/>
        <v>54:55, 288:290</v>
      </c>
      <c r="BE313" s="560" t="str">
        <f t="shared" si="190"/>
        <v>54:55, 290:303</v>
      </c>
      <c r="BF313" s="560" t="str">
        <f t="shared" si="190"/>
        <v>54:55, 303:320</v>
      </c>
      <c r="BG313" s="560" t="str">
        <f t="shared" si="190"/>
        <v>54:55, 320:333</v>
      </c>
      <c r="BH313" s="560" t="str">
        <f t="shared" si="190"/>
        <v>54:55, 333:340</v>
      </c>
      <c r="BI313" s="560" t="str">
        <f t="shared" si="190"/>
        <v>54:55, 340:342</v>
      </c>
      <c r="BJ313" s="560" t="str">
        <f t="shared" si="190"/>
        <v>54:55, 342:355</v>
      </c>
      <c r="BK313" s="560" t="str">
        <f t="shared" si="190"/>
        <v>54:55, 355:372</v>
      </c>
    </row>
    <row r="314" spans="1:65" ht="77.25" hidden="1" customHeight="1" outlineLevel="2">
      <c r="A314">
        <v>4</v>
      </c>
      <c r="B314" t="s">
        <v>2205</v>
      </c>
      <c r="C314" s="429" t="str">
        <f t="shared" si="187"/>
        <v>54:55, 43:60</v>
      </c>
      <c r="D314" s="429" t="str">
        <f t="shared" si="187"/>
        <v>54:55, 60:65</v>
      </c>
      <c r="E314" s="429" t="str">
        <f t="shared" si="187"/>
        <v>54:55, 65:73</v>
      </c>
      <c r="F314" s="429" t="str">
        <f t="shared" si="187"/>
        <v>54:55, 80:82</v>
      </c>
      <c r="G314" s="429" t="str">
        <f t="shared" si="187"/>
        <v>54:55, 82:95</v>
      </c>
      <c r="H314" s="429" t="str">
        <f t="shared" si="187"/>
        <v>54:55, 95:112</v>
      </c>
      <c r="I314" s="429" t="str">
        <f t="shared" si="187"/>
        <v>54:55, 43:62</v>
      </c>
      <c r="J314" s="429" t="str">
        <f t="shared" si="187"/>
        <v>54:55, 62:67</v>
      </c>
      <c r="K314" s="429" t="str">
        <f t="shared" si="187"/>
        <v>54:55, 67:75</v>
      </c>
      <c r="L314" s="429" t="str">
        <f t="shared" si="187"/>
        <v>54:55, 82:84</v>
      </c>
      <c r="M314" s="429" t="str">
        <f t="shared" si="187"/>
        <v>54:55, 84:97</v>
      </c>
      <c r="N314" s="429" t="str">
        <f t="shared" si="187"/>
        <v>54:55, 97:112</v>
      </c>
      <c r="O314" s="429" t="str">
        <f t="shared" si="187"/>
        <v>54:55, 43:65</v>
      </c>
      <c r="P314" s="429" t="str">
        <f t="shared" si="187"/>
        <v>54:55, 65:70</v>
      </c>
      <c r="Q314" s="429" t="str">
        <f t="shared" si="187"/>
        <v>54:55, 70:78</v>
      </c>
      <c r="R314" s="429" t="str">
        <f t="shared" si="188"/>
        <v>54:55, 85:87</v>
      </c>
      <c r="S314" s="429" t="str">
        <f t="shared" si="188"/>
        <v>54:55, 87:100</v>
      </c>
      <c r="T314" s="429" t="str">
        <f t="shared" si="188"/>
        <v>54:55, 100:112</v>
      </c>
      <c r="U314" s="429" t="str">
        <f t="shared" si="188"/>
        <v>54:55, 43:67</v>
      </c>
      <c r="V314" s="429" t="str">
        <f t="shared" si="188"/>
        <v>54:55, 67:72</v>
      </c>
      <c r="W314" s="429" t="str">
        <f t="shared" si="188"/>
        <v>54:55, 72:80</v>
      </c>
      <c r="X314" s="429" t="str">
        <f t="shared" si="188"/>
        <v>54:55, 87:89</v>
      </c>
      <c r="Y314" s="429" t="str">
        <f t="shared" si="188"/>
        <v>54:55, 89:102</v>
      </c>
      <c r="Z314" s="429" t="str">
        <f t="shared" si="188"/>
        <v>54:55, 102:112</v>
      </c>
      <c r="AA314" s="429" t="str">
        <f t="shared" si="188"/>
        <v>54:55, 43:69</v>
      </c>
      <c r="AB314" s="429" t="str">
        <f t="shared" si="188"/>
        <v>54:55, 69:74</v>
      </c>
      <c r="AC314" s="429" t="str">
        <f t="shared" si="188"/>
        <v>54:55, 74:82</v>
      </c>
      <c r="AD314" s="429" t="str">
        <f t="shared" si="188"/>
        <v>54:55, 89:91</v>
      </c>
      <c r="AE314" s="429" t="str">
        <f t="shared" si="188"/>
        <v>54:55, 91:104</v>
      </c>
      <c r="AF314" s="429" t="str">
        <f t="shared" si="188"/>
        <v>54:55, 104:112</v>
      </c>
      <c r="AG314" s="429" t="str">
        <f t="shared" si="188"/>
        <v>54:55, 43:60</v>
      </c>
      <c r="AH314" s="429" t="str">
        <f t="shared" si="188"/>
        <v>54:55, 60:65</v>
      </c>
      <c r="AI314" s="429" t="str">
        <f t="shared" si="188"/>
        <v>54:55, 65:73</v>
      </c>
      <c r="AJ314" s="429" t="str">
        <f t="shared" si="188"/>
        <v>54:55, 80:82</v>
      </c>
      <c r="AK314" s="429" t="str">
        <f t="shared" si="188"/>
        <v>54:55, 82:95</v>
      </c>
      <c r="AL314" s="429" t="str">
        <f t="shared" si="188"/>
        <v>54:55, 95:112</v>
      </c>
      <c r="AM314" s="429" t="str">
        <f t="shared" si="189"/>
        <v>54:55, 112:125</v>
      </c>
      <c r="AN314" s="429" t="str">
        <f t="shared" si="189"/>
        <v>54:55, 125:132</v>
      </c>
      <c r="AO314" s="429" t="str">
        <f t="shared" si="189"/>
        <v>54:55, 132:134</v>
      </c>
      <c r="AP314" s="429" t="str">
        <f t="shared" si="189"/>
        <v>54:55, 134:147</v>
      </c>
      <c r="AQ314" s="429" t="str">
        <f t="shared" si="189"/>
        <v>54:55, 147:164</v>
      </c>
      <c r="AR314" s="429" t="str">
        <f t="shared" si="190"/>
        <v>54:55, 164:177</v>
      </c>
      <c r="AS314" s="429" t="str">
        <f t="shared" si="190"/>
        <v>54:55, 177:184</v>
      </c>
      <c r="AT314" s="429" t="str">
        <f t="shared" si="190"/>
        <v>54:55, 184:186</v>
      </c>
      <c r="AU314" s="429" t="str">
        <f t="shared" si="190"/>
        <v>54:55, 186:199</v>
      </c>
      <c r="AV314" s="429" t="str">
        <f t="shared" si="190"/>
        <v>54:55, 199:216</v>
      </c>
      <c r="AW314" s="429" t="str">
        <f t="shared" si="190"/>
        <v>54:55, 216:229</v>
      </c>
      <c r="AX314" s="429" t="str">
        <f t="shared" si="190"/>
        <v>54:55, 229:236</v>
      </c>
      <c r="AY314" s="429" t="str">
        <f t="shared" si="190"/>
        <v>54:55, 236:238</v>
      </c>
      <c r="AZ314" s="429" t="str">
        <f t="shared" si="190"/>
        <v>54:55, 238:251</v>
      </c>
      <c r="BA314" s="429" t="str">
        <f t="shared" si="190"/>
        <v>54:55, 251:268</v>
      </c>
      <c r="BB314" s="429" t="str">
        <f t="shared" si="190"/>
        <v>54:55, 268:281</v>
      </c>
      <c r="BC314" s="429" t="str">
        <f t="shared" si="190"/>
        <v>54:55, 281:288</v>
      </c>
      <c r="BD314" s="429" t="str">
        <f t="shared" si="190"/>
        <v>54:55, 288:290</v>
      </c>
      <c r="BE314" s="429" t="str">
        <f t="shared" si="190"/>
        <v>54:55, 290:303</v>
      </c>
      <c r="BF314" s="429" t="str">
        <f t="shared" si="190"/>
        <v>54:55, 303:320</v>
      </c>
      <c r="BG314" s="429" t="str">
        <f t="shared" si="190"/>
        <v>54:55, 320:333</v>
      </c>
      <c r="BH314" s="429" t="str">
        <f t="shared" si="190"/>
        <v>54:55, 333:340</v>
      </c>
      <c r="BI314" s="429" t="str">
        <f t="shared" si="190"/>
        <v>54:55, 340:342</v>
      </c>
      <c r="BJ314" s="429" t="str">
        <f t="shared" si="190"/>
        <v>54:55, 342:355</v>
      </c>
      <c r="BK314" s="429" t="str">
        <f t="shared" si="190"/>
        <v>54:55, 355:372</v>
      </c>
    </row>
    <row r="315" spans="1:65" ht="77.25" hidden="1" customHeight="1" outlineLevel="2">
      <c r="A315">
        <v>4</v>
      </c>
      <c r="B315" t="s">
        <v>2207</v>
      </c>
      <c r="C315" s="429" t="str">
        <f t="shared" si="187"/>
        <v>54:55, 43:60</v>
      </c>
      <c r="D315" s="429" t="str">
        <f t="shared" si="187"/>
        <v>54:55, 60:65</v>
      </c>
      <c r="E315" s="429" t="str">
        <f t="shared" si="187"/>
        <v>54:55, 65:73</v>
      </c>
      <c r="F315" s="429" t="str">
        <f t="shared" si="187"/>
        <v>54:55, 80:82</v>
      </c>
      <c r="G315" s="429" t="str">
        <f t="shared" si="187"/>
        <v>54:55, 82:95</v>
      </c>
      <c r="H315" s="429" t="str">
        <f t="shared" si="187"/>
        <v>54:55, 95:112</v>
      </c>
      <c r="I315" s="429" t="str">
        <f t="shared" si="187"/>
        <v>54:55, 43:62</v>
      </c>
      <c r="J315" s="429" t="str">
        <f t="shared" si="187"/>
        <v>54:55, 62:67</v>
      </c>
      <c r="K315" s="429" t="str">
        <f t="shared" si="187"/>
        <v>54:55, 67:75</v>
      </c>
      <c r="L315" s="429" t="str">
        <f t="shared" si="187"/>
        <v>54:55, 82:84</v>
      </c>
      <c r="M315" s="429" t="str">
        <f t="shared" si="187"/>
        <v>54:55, 84:97</v>
      </c>
      <c r="N315" s="429" t="str">
        <f t="shared" si="187"/>
        <v>54:55, 97:112</v>
      </c>
      <c r="O315" s="429" t="str">
        <f t="shared" si="187"/>
        <v>54:55, 43:65</v>
      </c>
      <c r="P315" s="429" t="str">
        <f t="shared" si="187"/>
        <v>54:55, 65:70</v>
      </c>
      <c r="Q315" s="429" t="str">
        <f t="shared" si="187"/>
        <v>54:55, 70:78</v>
      </c>
      <c r="R315" s="429" t="str">
        <f t="shared" si="188"/>
        <v>54:55, 85:87</v>
      </c>
      <c r="S315" s="429" t="str">
        <f t="shared" si="188"/>
        <v>54:55, 87:100</v>
      </c>
      <c r="T315" s="429" t="str">
        <f t="shared" si="188"/>
        <v>54:55, 100:112</v>
      </c>
      <c r="U315" s="429" t="str">
        <f t="shared" si="188"/>
        <v>54:55, 43:67</v>
      </c>
      <c r="V315" s="429" t="str">
        <f t="shared" si="188"/>
        <v>54:55, 67:72</v>
      </c>
      <c r="W315" s="429" t="str">
        <f t="shared" si="188"/>
        <v>54:55, 72:80</v>
      </c>
      <c r="X315" s="429" t="str">
        <f t="shared" si="188"/>
        <v>54:55, 87:89</v>
      </c>
      <c r="Y315" s="429" t="str">
        <f t="shared" si="188"/>
        <v>54:55, 89:102</v>
      </c>
      <c r="Z315" s="429" t="str">
        <f t="shared" si="188"/>
        <v>54:55, 102:112</v>
      </c>
      <c r="AA315" s="429" t="str">
        <f t="shared" si="188"/>
        <v>54:55, 43:69</v>
      </c>
      <c r="AB315" s="429" t="str">
        <f t="shared" si="188"/>
        <v>54:55, 69:74</v>
      </c>
      <c r="AC315" s="429" t="str">
        <f t="shared" si="188"/>
        <v>54:55, 74:82</v>
      </c>
      <c r="AD315" s="429" t="str">
        <f t="shared" si="188"/>
        <v>54:55, 89:91</v>
      </c>
      <c r="AE315" s="429" t="str">
        <f t="shared" si="188"/>
        <v>54:55, 91:104</v>
      </c>
      <c r="AF315" s="429" t="str">
        <f t="shared" si="188"/>
        <v>54:55, 104:112</v>
      </c>
      <c r="AG315" s="429" t="str">
        <f t="shared" si="188"/>
        <v>54:55, 43:60</v>
      </c>
      <c r="AH315" s="429" t="str">
        <f t="shared" si="188"/>
        <v>54:55, 60:65</v>
      </c>
      <c r="AI315" s="429" t="str">
        <f t="shared" si="188"/>
        <v>54:55, 65:73</v>
      </c>
      <c r="AJ315" s="429" t="str">
        <f t="shared" si="188"/>
        <v>54:55, 80:82</v>
      </c>
      <c r="AK315" s="429" t="str">
        <f t="shared" si="188"/>
        <v>54:55, 82:95</v>
      </c>
      <c r="AL315" s="429" t="str">
        <f t="shared" si="188"/>
        <v>54:55, 95:112</v>
      </c>
      <c r="AM315" s="429" t="str">
        <f t="shared" si="189"/>
        <v>54:55, 112:125</v>
      </c>
      <c r="AN315" s="429" t="str">
        <f t="shared" si="189"/>
        <v>54:55, 125:132</v>
      </c>
      <c r="AO315" s="429" t="str">
        <f t="shared" si="189"/>
        <v>54:55, 132:134</v>
      </c>
      <c r="AP315" s="429" t="str">
        <f t="shared" si="189"/>
        <v>54:55, 134:147</v>
      </c>
      <c r="AQ315" s="429" t="str">
        <f t="shared" si="189"/>
        <v>54:55, 147:164</v>
      </c>
      <c r="AR315" s="429" t="str">
        <f t="shared" si="190"/>
        <v>54:55, 164:177</v>
      </c>
      <c r="AS315" s="429" t="str">
        <f t="shared" si="190"/>
        <v>54:55, 177:184</v>
      </c>
      <c r="AT315" s="429" t="str">
        <f t="shared" si="190"/>
        <v>54:55, 184:186</v>
      </c>
      <c r="AU315" s="429" t="str">
        <f t="shared" si="190"/>
        <v>54:55, 186:199</v>
      </c>
      <c r="AV315" s="429" t="str">
        <f t="shared" si="190"/>
        <v>54:55, 199:216</v>
      </c>
      <c r="AW315" s="429" t="str">
        <f t="shared" si="190"/>
        <v>54:55, 216:229</v>
      </c>
      <c r="AX315" s="429" t="str">
        <f t="shared" si="190"/>
        <v>54:55, 229:236</v>
      </c>
      <c r="AY315" s="429" t="str">
        <f t="shared" si="190"/>
        <v>54:55, 236:238</v>
      </c>
      <c r="AZ315" s="429" t="str">
        <f t="shared" si="190"/>
        <v>54:55, 238:251</v>
      </c>
      <c r="BA315" s="429" t="str">
        <f t="shared" si="190"/>
        <v>54:55, 251:268</v>
      </c>
      <c r="BB315" s="429" t="str">
        <f t="shared" si="190"/>
        <v>54:55, 268:281</v>
      </c>
      <c r="BC315" s="429" t="str">
        <f t="shared" si="190"/>
        <v>54:55, 281:288</v>
      </c>
      <c r="BD315" s="429" t="str">
        <f t="shared" si="190"/>
        <v>54:55, 288:290</v>
      </c>
      <c r="BE315" s="429" t="str">
        <f t="shared" si="190"/>
        <v>54:55, 290:303</v>
      </c>
      <c r="BF315" s="429" t="str">
        <f t="shared" si="190"/>
        <v>54:55, 303:320</v>
      </c>
      <c r="BG315" s="429" t="str">
        <f t="shared" si="190"/>
        <v>54:55, 320:333</v>
      </c>
      <c r="BH315" s="429" t="str">
        <f t="shared" si="190"/>
        <v>54:55, 333:340</v>
      </c>
      <c r="BI315" s="429" t="str">
        <f t="shared" si="190"/>
        <v>54:55, 340:342</v>
      </c>
      <c r="BJ315" s="429" t="str">
        <f t="shared" si="190"/>
        <v>54:55, 342:355</v>
      </c>
      <c r="BK315" s="429" t="str">
        <f t="shared" si="190"/>
        <v>54:55, 355:372</v>
      </c>
    </row>
    <row r="316" spans="1:65" ht="77.25" hidden="1" customHeight="1" outlineLevel="2">
      <c r="A316">
        <v>4</v>
      </c>
      <c r="B316" t="s">
        <v>2206</v>
      </c>
      <c r="C316" s="429" t="str">
        <f t="shared" si="187"/>
        <v>54:55, 43:60</v>
      </c>
      <c r="D316" s="429" t="str">
        <f t="shared" si="187"/>
        <v>54:55, 60:65</v>
      </c>
      <c r="E316" s="429" t="str">
        <f t="shared" si="187"/>
        <v>54:55, 65:73</v>
      </c>
      <c r="F316" s="429" t="str">
        <f t="shared" si="187"/>
        <v>54:55, 80:82</v>
      </c>
      <c r="G316" s="429" t="str">
        <f t="shared" si="187"/>
        <v>54:55, 82:95</v>
      </c>
      <c r="H316" s="429" t="str">
        <f t="shared" si="187"/>
        <v>54:55, 95:112</v>
      </c>
      <c r="I316" s="429" t="str">
        <f t="shared" si="187"/>
        <v>54:55, 43:62</v>
      </c>
      <c r="J316" s="429" t="str">
        <f t="shared" si="187"/>
        <v>54:55, 62:67</v>
      </c>
      <c r="K316" s="429" t="str">
        <f t="shared" si="187"/>
        <v>54:55, 67:75</v>
      </c>
      <c r="L316" s="429" t="str">
        <f t="shared" si="187"/>
        <v>54:55, 82:84</v>
      </c>
      <c r="M316" s="429" t="str">
        <f t="shared" si="187"/>
        <v>54:55, 84:97</v>
      </c>
      <c r="N316" s="429" t="str">
        <f t="shared" si="187"/>
        <v>54:55, 97:112</v>
      </c>
      <c r="O316" s="429" t="str">
        <f t="shared" si="187"/>
        <v>54:55, 43:65</v>
      </c>
      <c r="P316" s="429" t="str">
        <f t="shared" si="187"/>
        <v>54:55, 65:70</v>
      </c>
      <c r="Q316" s="429" t="str">
        <f t="shared" si="187"/>
        <v>54:55, 70:78</v>
      </c>
      <c r="R316" s="429" t="str">
        <f t="shared" si="188"/>
        <v>54:55, 85:87</v>
      </c>
      <c r="S316" s="429" t="str">
        <f t="shared" si="188"/>
        <v>54:55, 87:100</v>
      </c>
      <c r="T316" s="429" t="str">
        <f t="shared" si="188"/>
        <v>54:55, 100:112</v>
      </c>
      <c r="U316" s="429" t="str">
        <f t="shared" si="188"/>
        <v>54:55, 43:67</v>
      </c>
      <c r="V316" s="429" t="str">
        <f t="shared" si="188"/>
        <v>54:55, 67:72</v>
      </c>
      <c r="W316" s="429" t="str">
        <f t="shared" si="188"/>
        <v>54:55, 72:80</v>
      </c>
      <c r="X316" s="429" t="str">
        <f t="shared" si="188"/>
        <v>54:55, 87:89</v>
      </c>
      <c r="Y316" s="429" t="str">
        <f t="shared" si="188"/>
        <v>54:55, 89:102</v>
      </c>
      <c r="Z316" s="429" t="str">
        <f t="shared" si="188"/>
        <v>54:55, 102:112</v>
      </c>
      <c r="AA316" s="429" t="str">
        <f t="shared" si="188"/>
        <v>54:55, 43:69</v>
      </c>
      <c r="AB316" s="429" t="str">
        <f t="shared" si="188"/>
        <v>54:55, 69:74</v>
      </c>
      <c r="AC316" s="429" t="str">
        <f t="shared" si="188"/>
        <v>54:55, 74:82</v>
      </c>
      <c r="AD316" s="429" t="str">
        <f t="shared" si="188"/>
        <v>54:55, 89:91</v>
      </c>
      <c r="AE316" s="429" t="str">
        <f t="shared" si="188"/>
        <v>54:55, 91:104</v>
      </c>
      <c r="AF316" s="429" t="str">
        <f t="shared" si="188"/>
        <v>54:55, 104:112</v>
      </c>
      <c r="AG316" s="429" t="str">
        <f t="shared" si="188"/>
        <v>54:55, 43:60</v>
      </c>
      <c r="AH316" s="429" t="str">
        <f t="shared" si="188"/>
        <v>54:55, 60:65</v>
      </c>
      <c r="AI316" s="429" t="str">
        <f t="shared" si="188"/>
        <v>54:55, 65:73</v>
      </c>
      <c r="AJ316" s="429" t="str">
        <f t="shared" si="188"/>
        <v>54:55, 80:82</v>
      </c>
      <c r="AK316" s="429" t="str">
        <f t="shared" si="188"/>
        <v>54:55, 82:95</v>
      </c>
      <c r="AL316" s="429" t="str">
        <f t="shared" si="188"/>
        <v>54:55, 95:112</v>
      </c>
      <c r="AM316" s="429" t="str">
        <f t="shared" si="189"/>
        <v>54:55, 112:125</v>
      </c>
      <c r="AN316" s="429" t="str">
        <f t="shared" si="189"/>
        <v>54:55, 125:132</v>
      </c>
      <c r="AO316" s="429" t="str">
        <f t="shared" si="189"/>
        <v>54:55, 132:134</v>
      </c>
      <c r="AP316" s="429" t="str">
        <f t="shared" si="189"/>
        <v>54:55, 134:147</v>
      </c>
      <c r="AQ316" s="429" t="str">
        <f t="shared" si="189"/>
        <v>54:55, 147:164</v>
      </c>
      <c r="AR316" s="429" t="str">
        <f t="shared" si="190"/>
        <v>54:55, 164:177</v>
      </c>
      <c r="AS316" s="429" t="str">
        <f t="shared" si="190"/>
        <v>54:55, 177:184</v>
      </c>
      <c r="AT316" s="429" t="str">
        <f t="shared" si="190"/>
        <v>54:55, 184:186</v>
      </c>
      <c r="AU316" s="429" t="str">
        <f t="shared" si="190"/>
        <v>54:55, 186:199</v>
      </c>
      <c r="AV316" s="429" t="str">
        <f t="shared" si="190"/>
        <v>54:55, 199:216</v>
      </c>
      <c r="AW316" s="429" t="str">
        <f t="shared" si="190"/>
        <v>54:55, 216:229</v>
      </c>
      <c r="AX316" s="429" t="str">
        <f t="shared" si="190"/>
        <v>54:55, 229:236</v>
      </c>
      <c r="AY316" s="429" t="str">
        <f t="shared" si="190"/>
        <v>54:55, 236:238</v>
      </c>
      <c r="AZ316" s="429" t="str">
        <f t="shared" si="190"/>
        <v>54:55, 238:251</v>
      </c>
      <c r="BA316" s="429" t="str">
        <f t="shared" si="190"/>
        <v>54:55, 251:268</v>
      </c>
      <c r="BB316" s="429" t="str">
        <f t="shared" si="190"/>
        <v>54:55, 268:281</v>
      </c>
      <c r="BC316" s="429" t="str">
        <f t="shared" si="190"/>
        <v>54:55, 281:288</v>
      </c>
      <c r="BD316" s="429" t="str">
        <f t="shared" si="190"/>
        <v>54:55, 288:290</v>
      </c>
      <c r="BE316" s="429" t="str">
        <f t="shared" si="190"/>
        <v>54:55, 290:303</v>
      </c>
      <c r="BF316" s="429" t="str">
        <f t="shared" si="190"/>
        <v>54:55, 303:320</v>
      </c>
      <c r="BG316" s="429" t="str">
        <f t="shared" si="190"/>
        <v>54:55, 320:333</v>
      </c>
      <c r="BH316" s="429" t="str">
        <f t="shared" si="190"/>
        <v>54:55, 333:340</v>
      </c>
      <c r="BI316" s="429" t="str">
        <f t="shared" si="190"/>
        <v>54:55, 340:342</v>
      </c>
      <c r="BJ316" s="429" t="str">
        <f t="shared" si="190"/>
        <v>54:55, 342:355</v>
      </c>
      <c r="BK316" s="429" t="str">
        <f t="shared" si="190"/>
        <v>54:55, 355:372</v>
      </c>
    </row>
    <row r="317" spans="1:65" outlineLevel="1">
      <c r="B317" t="s">
        <v>1048</v>
      </c>
    </row>
    <row r="318" spans="1:65" outlineLevel="1">
      <c r="A318">
        <v>0</v>
      </c>
      <c r="B318" s="18" t="s">
        <v>1376</v>
      </c>
      <c r="C318" s="707">
        <v>0</v>
      </c>
      <c r="D318" s="479">
        <v>0</v>
      </c>
      <c r="E318" s="712">
        <v>0</v>
      </c>
      <c r="F318" s="306">
        <v>0</v>
      </c>
      <c r="G318" s="710">
        <v>0</v>
      </c>
      <c r="H318" s="712">
        <v>0</v>
      </c>
      <c r="I318" s="102">
        <f t="shared" ref="I318:R325" si="191">C318</f>
        <v>0</v>
      </c>
      <c r="J318" s="102">
        <f t="shared" si="191"/>
        <v>0</v>
      </c>
      <c r="K318" s="102">
        <f t="shared" si="191"/>
        <v>0</v>
      </c>
      <c r="L318" s="102">
        <f t="shared" si="191"/>
        <v>0</v>
      </c>
      <c r="M318" s="102">
        <f t="shared" si="191"/>
        <v>0</v>
      </c>
      <c r="N318" s="102">
        <f t="shared" si="191"/>
        <v>0</v>
      </c>
      <c r="O318" s="102">
        <f t="shared" si="191"/>
        <v>0</v>
      </c>
      <c r="P318" s="102">
        <f t="shared" si="191"/>
        <v>0</v>
      </c>
      <c r="Q318" s="102">
        <f t="shared" si="191"/>
        <v>0</v>
      </c>
      <c r="R318" s="102">
        <f t="shared" si="191"/>
        <v>0</v>
      </c>
      <c r="S318" s="102">
        <f t="shared" ref="S318:AB325" si="192">M318</f>
        <v>0</v>
      </c>
      <c r="T318" s="102">
        <f t="shared" si="192"/>
        <v>0</v>
      </c>
      <c r="U318" s="102">
        <f t="shared" si="192"/>
        <v>0</v>
      </c>
      <c r="V318" s="102">
        <f t="shared" si="192"/>
        <v>0</v>
      </c>
      <c r="W318" s="102">
        <f t="shared" si="192"/>
        <v>0</v>
      </c>
      <c r="X318" s="102">
        <f t="shared" si="192"/>
        <v>0</v>
      </c>
      <c r="Y318" s="102">
        <f t="shared" si="192"/>
        <v>0</v>
      </c>
      <c r="Z318" s="102">
        <f t="shared" si="192"/>
        <v>0</v>
      </c>
      <c r="AA318" s="102">
        <f t="shared" si="192"/>
        <v>0</v>
      </c>
      <c r="AB318" s="102">
        <f t="shared" si="192"/>
        <v>0</v>
      </c>
      <c r="AC318" s="102">
        <f t="shared" ref="AC318:AL325" si="193">W318</f>
        <v>0</v>
      </c>
      <c r="AD318" s="102">
        <f t="shared" si="193"/>
        <v>0</v>
      </c>
      <c r="AE318" s="102">
        <f t="shared" si="193"/>
        <v>0</v>
      </c>
      <c r="AF318" s="102">
        <f t="shared" si="193"/>
        <v>0</v>
      </c>
      <c r="AG318" s="102">
        <f t="shared" si="193"/>
        <v>0</v>
      </c>
      <c r="AH318" s="102">
        <f t="shared" si="193"/>
        <v>0</v>
      </c>
      <c r="AI318" s="102">
        <f t="shared" si="193"/>
        <v>0</v>
      </c>
      <c r="AJ318" s="102">
        <f t="shared" si="193"/>
        <v>0</v>
      </c>
      <c r="AK318" s="102">
        <f t="shared" si="193"/>
        <v>0</v>
      </c>
      <c r="AL318" s="102">
        <f t="shared" si="193"/>
        <v>0</v>
      </c>
      <c r="AM318" s="458">
        <f>AI318</f>
        <v>0</v>
      </c>
      <c r="AN318" s="458">
        <f>AJ318</f>
        <v>0</v>
      </c>
      <c r="AO318" s="598">
        <f>AN318</f>
        <v>0</v>
      </c>
      <c r="AP318" s="631">
        <f>AK318</f>
        <v>0</v>
      </c>
      <c r="AQ318" s="631">
        <f>AL318</f>
        <v>0</v>
      </c>
      <c r="AR318" s="631">
        <f>AM318</f>
        <v>0</v>
      </c>
      <c r="AS318" s="631">
        <f t="shared" ref="AS318:AS325" si="194">AN318</f>
        <v>0</v>
      </c>
      <c r="AT318" s="631">
        <f t="shared" ref="AT318:AT325" si="195">AO318</f>
        <v>0</v>
      </c>
      <c r="AU318" s="631">
        <f t="shared" ref="AU318:AU325" si="196">AP318</f>
        <v>0</v>
      </c>
      <c r="AV318" s="631">
        <f t="shared" ref="AV318:AV325" si="197">AQ318</f>
        <v>0</v>
      </c>
      <c r="AW318" s="631">
        <f t="shared" ref="AW318:AW325" si="198">AR318</f>
        <v>0</v>
      </c>
      <c r="AX318" s="631">
        <f t="shared" ref="AX318:AX325" si="199">AS318</f>
        <v>0</v>
      </c>
      <c r="AY318" s="631">
        <f t="shared" ref="AY318:AY325" si="200">AT318</f>
        <v>0</v>
      </c>
      <c r="AZ318" s="631">
        <f t="shared" ref="AZ318:AZ325" si="201">AU318</f>
        <v>0</v>
      </c>
      <c r="BA318" s="631">
        <f t="shared" ref="BA318:BA325" si="202">AV318</f>
        <v>0</v>
      </c>
      <c r="BB318" s="631">
        <f t="shared" ref="BB318:BB325" si="203">AW318</f>
        <v>0</v>
      </c>
      <c r="BC318" s="631">
        <f t="shared" ref="BC318:BC325" si="204">AX318</f>
        <v>0</v>
      </c>
      <c r="BD318" s="631">
        <f t="shared" ref="BD318:BD325" si="205">AY318</f>
        <v>0</v>
      </c>
      <c r="BE318" s="631">
        <f t="shared" ref="BE318:BE325" si="206">AZ318</f>
        <v>0</v>
      </c>
      <c r="BF318" s="631">
        <f t="shared" ref="BF318:BF325" si="207">BA318</f>
        <v>0</v>
      </c>
      <c r="BG318" s="631">
        <f t="shared" ref="BG318:BG325" si="208">BB318</f>
        <v>0</v>
      </c>
      <c r="BH318" s="631">
        <f t="shared" ref="BH318:BH325" si="209">BC318</f>
        <v>0</v>
      </c>
      <c r="BI318" s="631">
        <f t="shared" ref="BI318:BI325" si="210">BD318</f>
        <v>0</v>
      </c>
      <c r="BJ318" s="631">
        <f t="shared" ref="BJ318:BJ325" si="211">BE318</f>
        <v>0</v>
      </c>
      <c r="BK318" s="631">
        <f t="shared" ref="BK318:BK325" si="212">BF318</f>
        <v>0</v>
      </c>
    </row>
    <row r="319" spans="1:65" outlineLevel="1">
      <c r="A319">
        <v>1</v>
      </c>
      <c r="C319" s="708">
        <v>-1</v>
      </c>
      <c r="D319" s="710">
        <v>-2</v>
      </c>
      <c r="E319" s="713">
        <v>-1.5</v>
      </c>
      <c r="F319" s="306">
        <v>-0.75</v>
      </c>
      <c r="G319" s="710">
        <v>-0.75</v>
      </c>
      <c r="H319" s="713">
        <v>-2</v>
      </c>
      <c r="I319" s="102">
        <f t="shared" si="191"/>
        <v>-1</v>
      </c>
      <c r="J319" s="102">
        <f t="shared" si="191"/>
        <v>-2</v>
      </c>
      <c r="K319" s="102">
        <f t="shared" si="191"/>
        <v>-1.5</v>
      </c>
      <c r="L319" s="102">
        <f t="shared" si="191"/>
        <v>-0.75</v>
      </c>
      <c r="M319" s="102">
        <f t="shared" si="191"/>
        <v>-0.75</v>
      </c>
      <c r="N319" s="102">
        <f t="shared" si="191"/>
        <v>-2</v>
      </c>
      <c r="O319" s="102">
        <f t="shared" si="191"/>
        <v>-1</v>
      </c>
      <c r="P319" s="102">
        <f t="shared" si="191"/>
        <v>-2</v>
      </c>
      <c r="Q319" s="102">
        <f t="shared" si="191"/>
        <v>-1.5</v>
      </c>
      <c r="R319" s="102">
        <f t="shared" si="191"/>
        <v>-0.75</v>
      </c>
      <c r="S319" s="102">
        <f t="shared" si="192"/>
        <v>-0.75</v>
      </c>
      <c r="T319" s="102">
        <f t="shared" si="192"/>
        <v>-2</v>
      </c>
      <c r="U319" s="102">
        <f t="shared" si="192"/>
        <v>-1</v>
      </c>
      <c r="V319" s="102">
        <f t="shared" si="192"/>
        <v>-2</v>
      </c>
      <c r="W319" s="102">
        <f t="shared" si="192"/>
        <v>-1.5</v>
      </c>
      <c r="X319" s="102">
        <f t="shared" si="192"/>
        <v>-0.75</v>
      </c>
      <c r="Y319" s="102">
        <f t="shared" si="192"/>
        <v>-0.75</v>
      </c>
      <c r="Z319" s="102">
        <f t="shared" si="192"/>
        <v>-2</v>
      </c>
      <c r="AA319" s="102">
        <f t="shared" si="192"/>
        <v>-1</v>
      </c>
      <c r="AB319" s="102">
        <f t="shared" si="192"/>
        <v>-2</v>
      </c>
      <c r="AC319" s="102">
        <f t="shared" si="193"/>
        <v>-1.5</v>
      </c>
      <c r="AD319" s="102">
        <f t="shared" si="193"/>
        <v>-0.75</v>
      </c>
      <c r="AE319" s="102">
        <f t="shared" si="193"/>
        <v>-0.75</v>
      </c>
      <c r="AF319" s="102">
        <f t="shared" si="193"/>
        <v>-2</v>
      </c>
      <c r="AG319" s="102">
        <f t="shared" si="193"/>
        <v>-1</v>
      </c>
      <c r="AH319" s="102">
        <f t="shared" si="193"/>
        <v>-2</v>
      </c>
      <c r="AI319" s="102">
        <f t="shared" si="193"/>
        <v>-1.5</v>
      </c>
      <c r="AJ319" s="102">
        <f t="shared" si="193"/>
        <v>-0.75</v>
      </c>
      <c r="AK319" s="102">
        <f t="shared" si="193"/>
        <v>-0.75</v>
      </c>
      <c r="AL319" s="102">
        <f t="shared" si="193"/>
        <v>-2</v>
      </c>
      <c r="AM319" s="458">
        <f t="shared" ref="AM319:AN325" si="213">AI319</f>
        <v>-1.5</v>
      </c>
      <c r="AN319" s="458">
        <f t="shared" si="213"/>
        <v>-0.75</v>
      </c>
      <c r="AO319" s="598">
        <f t="shared" ref="AO319:AO325" si="214">AN319</f>
        <v>-0.75</v>
      </c>
      <c r="AP319" s="631">
        <f t="shared" ref="AP319:AR325" si="215">AK319</f>
        <v>-0.75</v>
      </c>
      <c r="AQ319" s="631">
        <f t="shared" si="215"/>
        <v>-2</v>
      </c>
      <c r="AR319" s="631">
        <f t="shared" si="215"/>
        <v>-1.5</v>
      </c>
      <c r="AS319" s="631">
        <f t="shared" si="194"/>
        <v>-0.75</v>
      </c>
      <c r="AT319" s="631">
        <f t="shared" si="195"/>
        <v>-0.75</v>
      </c>
      <c r="AU319" s="631">
        <f t="shared" si="196"/>
        <v>-0.75</v>
      </c>
      <c r="AV319" s="631">
        <f t="shared" si="197"/>
        <v>-2</v>
      </c>
      <c r="AW319" s="631">
        <f t="shared" si="198"/>
        <v>-1.5</v>
      </c>
      <c r="AX319" s="631">
        <f t="shared" si="199"/>
        <v>-0.75</v>
      </c>
      <c r="AY319" s="631">
        <f t="shared" si="200"/>
        <v>-0.75</v>
      </c>
      <c r="AZ319" s="631">
        <f t="shared" si="201"/>
        <v>-0.75</v>
      </c>
      <c r="BA319" s="631">
        <f t="shared" si="202"/>
        <v>-2</v>
      </c>
      <c r="BB319" s="631">
        <f t="shared" si="203"/>
        <v>-1.5</v>
      </c>
      <c r="BC319" s="631">
        <f t="shared" si="204"/>
        <v>-0.75</v>
      </c>
      <c r="BD319" s="631">
        <f t="shared" si="205"/>
        <v>-0.75</v>
      </c>
      <c r="BE319" s="631">
        <f t="shared" si="206"/>
        <v>-0.75</v>
      </c>
      <c r="BF319" s="631">
        <f t="shared" si="207"/>
        <v>-2</v>
      </c>
      <c r="BG319" s="631">
        <f t="shared" si="208"/>
        <v>-1.5</v>
      </c>
      <c r="BH319" s="631">
        <f t="shared" si="209"/>
        <v>-0.75</v>
      </c>
      <c r="BI319" s="631">
        <f t="shared" si="210"/>
        <v>-0.75</v>
      </c>
      <c r="BJ319" s="631">
        <f t="shared" si="211"/>
        <v>-0.75</v>
      </c>
      <c r="BK319" s="631">
        <f t="shared" si="212"/>
        <v>-2</v>
      </c>
    </row>
    <row r="320" spans="1:65" outlineLevel="1">
      <c r="A320">
        <v>2</v>
      </c>
      <c r="C320" s="708">
        <v>-3</v>
      </c>
      <c r="D320" s="710">
        <v>-4</v>
      </c>
      <c r="E320" s="713">
        <v>2</v>
      </c>
      <c r="F320" s="306">
        <v>-1.25</v>
      </c>
      <c r="G320" s="710">
        <v>-1.25</v>
      </c>
      <c r="H320" s="713">
        <v>-4</v>
      </c>
      <c r="I320" s="102">
        <f t="shared" si="191"/>
        <v>-3</v>
      </c>
      <c r="J320" s="102">
        <f t="shared" si="191"/>
        <v>-4</v>
      </c>
      <c r="K320" s="102">
        <f t="shared" si="191"/>
        <v>2</v>
      </c>
      <c r="L320" s="102">
        <f t="shared" si="191"/>
        <v>-1.25</v>
      </c>
      <c r="M320" s="102">
        <f t="shared" si="191"/>
        <v>-1.25</v>
      </c>
      <c r="N320" s="102">
        <f t="shared" si="191"/>
        <v>-4</v>
      </c>
      <c r="O320" s="102">
        <f t="shared" si="191"/>
        <v>-3</v>
      </c>
      <c r="P320" s="102">
        <f t="shared" si="191"/>
        <v>-4</v>
      </c>
      <c r="Q320" s="102">
        <f t="shared" si="191"/>
        <v>2</v>
      </c>
      <c r="R320" s="102">
        <f t="shared" si="191"/>
        <v>-1.25</v>
      </c>
      <c r="S320" s="102">
        <f t="shared" si="192"/>
        <v>-1.25</v>
      </c>
      <c r="T320" s="102">
        <f t="shared" si="192"/>
        <v>-4</v>
      </c>
      <c r="U320" s="102">
        <f t="shared" si="192"/>
        <v>-3</v>
      </c>
      <c r="V320" s="102">
        <f t="shared" si="192"/>
        <v>-4</v>
      </c>
      <c r="W320" s="102">
        <f t="shared" si="192"/>
        <v>2</v>
      </c>
      <c r="X320" s="102">
        <f t="shared" si="192"/>
        <v>-1.25</v>
      </c>
      <c r="Y320" s="102">
        <f t="shared" si="192"/>
        <v>-1.25</v>
      </c>
      <c r="Z320" s="102">
        <f t="shared" si="192"/>
        <v>-4</v>
      </c>
      <c r="AA320" s="102">
        <f t="shared" si="192"/>
        <v>-3</v>
      </c>
      <c r="AB320" s="102">
        <f t="shared" si="192"/>
        <v>-4</v>
      </c>
      <c r="AC320" s="102">
        <f t="shared" si="193"/>
        <v>2</v>
      </c>
      <c r="AD320" s="102">
        <f t="shared" si="193"/>
        <v>-1.25</v>
      </c>
      <c r="AE320" s="102">
        <f t="shared" si="193"/>
        <v>-1.25</v>
      </c>
      <c r="AF320" s="102">
        <f t="shared" si="193"/>
        <v>-4</v>
      </c>
      <c r="AG320" s="102">
        <f t="shared" si="193"/>
        <v>-3</v>
      </c>
      <c r="AH320" s="102">
        <f t="shared" si="193"/>
        <v>-4</v>
      </c>
      <c r="AI320" s="102">
        <f t="shared" si="193"/>
        <v>2</v>
      </c>
      <c r="AJ320" s="102">
        <f t="shared" si="193"/>
        <v>-1.25</v>
      </c>
      <c r="AK320" s="102">
        <f t="shared" si="193"/>
        <v>-1.25</v>
      </c>
      <c r="AL320" s="102">
        <f t="shared" si="193"/>
        <v>-4</v>
      </c>
      <c r="AM320" s="458">
        <f t="shared" si="213"/>
        <v>2</v>
      </c>
      <c r="AN320" s="458">
        <f t="shared" si="213"/>
        <v>-1.25</v>
      </c>
      <c r="AO320" s="598">
        <f t="shared" si="214"/>
        <v>-1.25</v>
      </c>
      <c r="AP320" s="631">
        <f t="shared" si="215"/>
        <v>-1.25</v>
      </c>
      <c r="AQ320" s="631">
        <f t="shared" si="215"/>
        <v>-4</v>
      </c>
      <c r="AR320" s="631">
        <f t="shared" si="215"/>
        <v>2</v>
      </c>
      <c r="AS320" s="631">
        <f t="shared" si="194"/>
        <v>-1.25</v>
      </c>
      <c r="AT320" s="631">
        <f t="shared" si="195"/>
        <v>-1.25</v>
      </c>
      <c r="AU320" s="631">
        <f t="shared" si="196"/>
        <v>-1.25</v>
      </c>
      <c r="AV320" s="631">
        <f t="shared" si="197"/>
        <v>-4</v>
      </c>
      <c r="AW320" s="631">
        <f t="shared" si="198"/>
        <v>2</v>
      </c>
      <c r="AX320" s="631">
        <f t="shared" si="199"/>
        <v>-1.25</v>
      </c>
      <c r="AY320" s="631">
        <f t="shared" si="200"/>
        <v>-1.25</v>
      </c>
      <c r="AZ320" s="631">
        <f t="shared" si="201"/>
        <v>-1.25</v>
      </c>
      <c r="BA320" s="631">
        <f t="shared" si="202"/>
        <v>-4</v>
      </c>
      <c r="BB320" s="631">
        <f t="shared" si="203"/>
        <v>2</v>
      </c>
      <c r="BC320" s="631">
        <f t="shared" si="204"/>
        <v>-1.25</v>
      </c>
      <c r="BD320" s="631">
        <f t="shared" si="205"/>
        <v>-1.25</v>
      </c>
      <c r="BE320" s="631">
        <f t="shared" si="206"/>
        <v>-1.25</v>
      </c>
      <c r="BF320" s="631">
        <f t="shared" si="207"/>
        <v>-4</v>
      </c>
      <c r="BG320" s="631">
        <f t="shared" si="208"/>
        <v>2</v>
      </c>
      <c r="BH320" s="631">
        <f t="shared" si="209"/>
        <v>-1.25</v>
      </c>
      <c r="BI320" s="631">
        <f t="shared" si="210"/>
        <v>-1.25</v>
      </c>
      <c r="BJ320" s="631">
        <f t="shared" si="211"/>
        <v>-1.25</v>
      </c>
      <c r="BK320" s="631">
        <f t="shared" si="212"/>
        <v>-4</v>
      </c>
    </row>
    <row r="321" spans="1:99" outlineLevel="1">
      <c r="A321">
        <v>3</v>
      </c>
      <c r="C321" s="708">
        <v>-5</v>
      </c>
      <c r="D321" s="710">
        <v>2</v>
      </c>
      <c r="E321" s="714">
        <v>5</v>
      </c>
      <c r="F321" s="306">
        <v>0.75</v>
      </c>
      <c r="G321" s="710">
        <v>0.75</v>
      </c>
      <c r="H321" s="714">
        <v>3</v>
      </c>
      <c r="I321" s="102">
        <f t="shared" si="191"/>
        <v>-5</v>
      </c>
      <c r="J321" s="102">
        <f t="shared" si="191"/>
        <v>2</v>
      </c>
      <c r="K321" s="102">
        <f t="shared" si="191"/>
        <v>5</v>
      </c>
      <c r="L321" s="102">
        <f t="shared" si="191"/>
        <v>0.75</v>
      </c>
      <c r="M321" s="102">
        <f t="shared" si="191"/>
        <v>0.75</v>
      </c>
      <c r="N321" s="102">
        <f t="shared" si="191"/>
        <v>3</v>
      </c>
      <c r="O321" s="102">
        <f t="shared" si="191"/>
        <v>-5</v>
      </c>
      <c r="P321" s="102">
        <f t="shared" si="191"/>
        <v>2</v>
      </c>
      <c r="Q321" s="102">
        <f t="shared" si="191"/>
        <v>5</v>
      </c>
      <c r="R321" s="102">
        <f t="shared" si="191"/>
        <v>0.75</v>
      </c>
      <c r="S321" s="102">
        <f t="shared" si="192"/>
        <v>0.75</v>
      </c>
      <c r="T321" s="102">
        <f t="shared" si="192"/>
        <v>3</v>
      </c>
      <c r="U321" s="102">
        <f t="shared" si="192"/>
        <v>-5</v>
      </c>
      <c r="V321" s="102">
        <f t="shared" si="192"/>
        <v>2</v>
      </c>
      <c r="W321" s="102">
        <f t="shared" si="192"/>
        <v>5</v>
      </c>
      <c r="X321" s="102">
        <f t="shared" si="192"/>
        <v>0.75</v>
      </c>
      <c r="Y321" s="102">
        <f t="shared" si="192"/>
        <v>0.75</v>
      </c>
      <c r="Z321" s="102">
        <f t="shared" si="192"/>
        <v>3</v>
      </c>
      <c r="AA321" s="102">
        <f t="shared" si="192"/>
        <v>-5</v>
      </c>
      <c r="AB321" s="102">
        <f t="shared" si="192"/>
        <v>2</v>
      </c>
      <c r="AC321" s="102">
        <f t="shared" si="193"/>
        <v>5</v>
      </c>
      <c r="AD321" s="102">
        <f t="shared" si="193"/>
        <v>0.75</v>
      </c>
      <c r="AE321" s="102">
        <f t="shared" si="193"/>
        <v>0.75</v>
      </c>
      <c r="AF321" s="102">
        <f t="shared" si="193"/>
        <v>3</v>
      </c>
      <c r="AG321" s="102">
        <f t="shared" si="193"/>
        <v>-5</v>
      </c>
      <c r="AH321" s="102">
        <f t="shared" si="193"/>
        <v>2</v>
      </c>
      <c r="AI321" s="102">
        <f t="shared" si="193"/>
        <v>5</v>
      </c>
      <c r="AJ321" s="102">
        <f t="shared" si="193"/>
        <v>0.75</v>
      </c>
      <c r="AK321" s="102">
        <f t="shared" si="193"/>
        <v>0.75</v>
      </c>
      <c r="AL321" s="102">
        <f t="shared" si="193"/>
        <v>3</v>
      </c>
      <c r="AM321" s="458">
        <f t="shared" si="213"/>
        <v>5</v>
      </c>
      <c r="AN321" s="458">
        <f t="shared" si="213"/>
        <v>0.75</v>
      </c>
      <c r="AO321" s="598">
        <f t="shared" si="214"/>
        <v>0.75</v>
      </c>
      <c r="AP321" s="631">
        <f t="shared" si="215"/>
        <v>0.75</v>
      </c>
      <c r="AQ321" s="631">
        <f t="shared" si="215"/>
        <v>3</v>
      </c>
      <c r="AR321" s="631">
        <f t="shared" si="215"/>
        <v>5</v>
      </c>
      <c r="AS321" s="631">
        <f t="shared" si="194"/>
        <v>0.75</v>
      </c>
      <c r="AT321" s="631">
        <f t="shared" si="195"/>
        <v>0.75</v>
      </c>
      <c r="AU321" s="631">
        <f t="shared" si="196"/>
        <v>0.75</v>
      </c>
      <c r="AV321" s="631">
        <f t="shared" si="197"/>
        <v>3</v>
      </c>
      <c r="AW321" s="631">
        <f t="shared" si="198"/>
        <v>5</v>
      </c>
      <c r="AX321" s="631">
        <f t="shared" si="199"/>
        <v>0.75</v>
      </c>
      <c r="AY321" s="631">
        <f t="shared" si="200"/>
        <v>0.75</v>
      </c>
      <c r="AZ321" s="631">
        <f t="shared" si="201"/>
        <v>0.75</v>
      </c>
      <c r="BA321" s="631">
        <f t="shared" si="202"/>
        <v>3</v>
      </c>
      <c r="BB321" s="631">
        <f t="shared" si="203"/>
        <v>5</v>
      </c>
      <c r="BC321" s="631">
        <f t="shared" si="204"/>
        <v>0.75</v>
      </c>
      <c r="BD321" s="631">
        <f t="shared" si="205"/>
        <v>0.75</v>
      </c>
      <c r="BE321" s="631">
        <f t="shared" si="206"/>
        <v>0.75</v>
      </c>
      <c r="BF321" s="631">
        <f t="shared" si="207"/>
        <v>3</v>
      </c>
      <c r="BG321" s="631">
        <f t="shared" si="208"/>
        <v>5</v>
      </c>
      <c r="BH321" s="631">
        <f t="shared" si="209"/>
        <v>0.75</v>
      </c>
      <c r="BI321" s="631">
        <f t="shared" si="210"/>
        <v>0.75</v>
      </c>
      <c r="BJ321" s="631">
        <f t="shared" si="211"/>
        <v>0.75</v>
      </c>
      <c r="BK321" s="631">
        <f t="shared" si="212"/>
        <v>3</v>
      </c>
    </row>
    <row r="322" spans="1:99" outlineLevel="1">
      <c r="A322">
        <v>4</v>
      </c>
      <c r="C322" s="708">
        <v>2</v>
      </c>
      <c r="D322" s="68">
        <v>4</v>
      </c>
      <c r="E322" s="711">
        <v>1.5</v>
      </c>
      <c r="F322" s="11">
        <v>1.5</v>
      </c>
      <c r="G322" s="11">
        <v>1.5</v>
      </c>
      <c r="H322" s="61">
        <v>5</v>
      </c>
      <c r="I322" s="102">
        <f t="shared" si="191"/>
        <v>2</v>
      </c>
      <c r="J322" s="102">
        <f t="shared" si="191"/>
        <v>4</v>
      </c>
      <c r="K322" s="102">
        <f t="shared" si="191"/>
        <v>1.5</v>
      </c>
      <c r="L322" s="102">
        <f t="shared" si="191"/>
        <v>1.5</v>
      </c>
      <c r="M322" s="102">
        <f t="shared" si="191"/>
        <v>1.5</v>
      </c>
      <c r="N322" s="102">
        <f t="shared" si="191"/>
        <v>5</v>
      </c>
      <c r="O322" s="102">
        <f t="shared" si="191"/>
        <v>2</v>
      </c>
      <c r="P322" s="102">
        <f t="shared" si="191"/>
        <v>4</v>
      </c>
      <c r="Q322" s="102">
        <f t="shared" si="191"/>
        <v>1.5</v>
      </c>
      <c r="R322" s="102">
        <f t="shared" si="191"/>
        <v>1.5</v>
      </c>
      <c r="S322" s="102">
        <f t="shared" si="192"/>
        <v>1.5</v>
      </c>
      <c r="T322" s="102">
        <f t="shared" si="192"/>
        <v>5</v>
      </c>
      <c r="U322" s="102">
        <f t="shared" si="192"/>
        <v>2</v>
      </c>
      <c r="V322" s="102">
        <f t="shared" si="192"/>
        <v>4</v>
      </c>
      <c r="W322" s="102">
        <f t="shared" si="192"/>
        <v>1.5</v>
      </c>
      <c r="X322" s="102">
        <f t="shared" si="192"/>
        <v>1.5</v>
      </c>
      <c r="Y322" s="102">
        <f t="shared" si="192"/>
        <v>1.5</v>
      </c>
      <c r="Z322" s="102">
        <f t="shared" si="192"/>
        <v>5</v>
      </c>
      <c r="AA322" s="102">
        <f t="shared" si="192"/>
        <v>2</v>
      </c>
      <c r="AB322" s="102">
        <f t="shared" si="192"/>
        <v>4</v>
      </c>
      <c r="AC322" s="102">
        <f t="shared" si="193"/>
        <v>1.5</v>
      </c>
      <c r="AD322" s="102">
        <f t="shared" si="193"/>
        <v>1.5</v>
      </c>
      <c r="AE322" s="102">
        <f t="shared" si="193"/>
        <v>1.5</v>
      </c>
      <c r="AF322" s="102">
        <f t="shared" si="193"/>
        <v>5</v>
      </c>
      <c r="AG322" s="102">
        <f t="shared" si="193"/>
        <v>2</v>
      </c>
      <c r="AH322" s="102">
        <f t="shared" si="193"/>
        <v>4</v>
      </c>
      <c r="AI322" s="102">
        <f t="shared" si="193"/>
        <v>1.5</v>
      </c>
      <c r="AJ322" s="102">
        <f t="shared" si="193"/>
        <v>1.5</v>
      </c>
      <c r="AK322" s="102">
        <f t="shared" si="193"/>
        <v>1.5</v>
      </c>
      <c r="AL322" s="102">
        <f t="shared" si="193"/>
        <v>5</v>
      </c>
      <c r="AM322" s="458">
        <f t="shared" si="213"/>
        <v>1.5</v>
      </c>
      <c r="AN322" s="458">
        <f t="shared" si="213"/>
        <v>1.5</v>
      </c>
      <c r="AO322" s="598">
        <f t="shared" si="214"/>
        <v>1.5</v>
      </c>
      <c r="AP322" s="631">
        <f t="shared" si="215"/>
        <v>1.5</v>
      </c>
      <c r="AQ322" s="631">
        <f t="shared" si="215"/>
        <v>5</v>
      </c>
      <c r="AR322" s="631">
        <f t="shared" si="215"/>
        <v>1.5</v>
      </c>
      <c r="AS322" s="631">
        <f t="shared" si="194"/>
        <v>1.5</v>
      </c>
      <c r="AT322" s="631">
        <f t="shared" si="195"/>
        <v>1.5</v>
      </c>
      <c r="AU322" s="631">
        <f t="shared" si="196"/>
        <v>1.5</v>
      </c>
      <c r="AV322" s="631">
        <f t="shared" si="197"/>
        <v>5</v>
      </c>
      <c r="AW322" s="631">
        <f t="shared" si="198"/>
        <v>1.5</v>
      </c>
      <c r="AX322" s="631">
        <f t="shared" si="199"/>
        <v>1.5</v>
      </c>
      <c r="AY322" s="631">
        <f t="shared" si="200"/>
        <v>1.5</v>
      </c>
      <c r="AZ322" s="631">
        <f t="shared" si="201"/>
        <v>1.5</v>
      </c>
      <c r="BA322" s="631">
        <f t="shared" si="202"/>
        <v>5</v>
      </c>
      <c r="BB322" s="631">
        <f t="shared" si="203"/>
        <v>1.5</v>
      </c>
      <c r="BC322" s="631">
        <f t="shared" si="204"/>
        <v>1.5</v>
      </c>
      <c r="BD322" s="631">
        <f t="shared" si="205"/>
        <v>1.5</v>
      </c>
      <c r="BE322" s="631">
        <f t="shared" si="206"/>
        <v>1.5</v>
      </c>
      <c r="BF322" s="631">
        <f t="shared" si="207"/>
        <v>5</v>
      </c>
      <c r="BG322" s="631">
        <f t="shared" si="208"/>
        <v>1.5</v>
      </c>
      <c r="BH322" s="631">
        <f t="shared" si="209"/>
        <v>1.5</v>
      </c>
      <c r="BI322" s="631">
        <f t="shared" si="210"/>
        <v>1.5</v>
      </c>
      <c r="BJ322" s="631">
        <f t="shared" si="211"/>
        <v>1.5</v>
      </c>
      <c r="BK322" s="631">
        <f t="shared" si="212"/>
        <v>5</v>
      </c>
    </row>
    <row r="323" spans="1:99" outlineLevel="1">
      <c r="A323">
        <v>5</v>
      </c>
      <c r="C323" s="709">
        <v>4</v>
      </c>
      <c r="D323" s="71">
        <v>6</v>
      </c>
      <c r="E323" s="306">
        <v>3</v>
      </c>
      <c r="F323" s="11">
        <v>3</v>
      </c>
      <c r="G323" s="11">
        <v>3</v>
      </c>
      <c r="H323" s="11">
        <v>6</v>
      </c>
      <c r="I323" s="102">
        <f t="shared" ref="I323:I324" si="216">C323</f>
        <v>4</v>
      </c>
      <c r="J323" s="102">
        <f t="shared" ref="J323:J324" si="217">D323</f>
        <v>6</v>
      </c>
      <c r="K323" s="102">
        <f t="shared" ref="K323:K324" si="218">E323</f>
        <v>3</v>
      </c>
      <c r="L323" s="102">
        <f t="shared" ref="L323:L324" si="219">F323</f>
        <v>3</v>
      </c>
      <c r="M323" s="102">
        <f t="shared" ref="M323:M324" si="220">G323</f>
        <v>3</v>
      </c>
      <c r="N323" s="102">
        <f t="shared" ref="N323:N324" si="221">H323</f>
        <v>6</v>
      </c>
      <c r="O323" s="102">
        <f t="shared" ref="O323:O324" si="222">I323</f>
        <v>4</v>
      </c>
      <c r="P323" s="102">
        <f t="shared" ref="P323:P324" si="223">J323</f>
        <v>6</v>
      </c>
      <c r="Q323" s="102">
        <f t="shared" ref="Q323:Q324" si="224">K323</f>
        <v>3</v>
      </c>
      <c r="R323" s="102">
        <f t="shared" ref="R323:R324" si="225">L323</f>
        <v>3</v>
      </c>
      <c r="S323" s="102">
        <f t="shared" ref="S323:S324" si="226">M323</f>
        <v>3</v>
      </c>
      <c r="T323" s="102">
        <f t="shared" ref="T323:T324" si="227">N323</f>
        <v>6</v>
      </c>
      <c r="U323" s="102">
        <f t="shared" ref="U323:U324" si="228">O323</f>
        <v>4</v>
      </c>
      <c r="V323" s="102">
        <f t="shared" ref="V323:V324" si="229">P323</f>
        <v>6</v>
      </c>
      <c r="W323" s="102">
        <f t="shared" ref="W323:W324" si="230">Q323</f>
        <v>3</v>
      </c>
      <c r="X323" s="102">
        <f t="shared" ref="X323:X324" si="231">R323</f>
        <v>3</v>
      </c>
      <c r="Y323" s="102">
        <f t="shared" ref="Y323:Y324" si="232">S323</f>
        <v>3</v>
      </c>
      <c r="Z323" s="102">
        <f t="shared" ref="Z323:Z324" si="233">T323</f>
        <v>6</v>
      </c>
      <c r="AA323" s="102">
        <f t="shared" ref="AA323:AA324" si="234">U323</f>
        <v>4</v>
      </c>
      <c r="AB323" s="102">
        <f t="shared" ref="AB323:AB324" si="235">V323</f>
        <v>6</v>
      </c>
      <c r="AC323" s="102">
        <f t="shared" ref="AC323:AC324" si="236">W323</f>
        <v>3</v>
      </c>
      <c r="AD323" s="102">
        <f t="shared" ref="AD323:AD324" si="237">X323</f>
        <v>3</v>
      </c>
      <c r="AE323" s="102">
        <f t="shared" ref="AE323:AE324" si="238">Y323</f>
        <v>3</v>
      </c>
      <c r="AF323" s="102">
        <f t="shared" ref="AF323:AF324" si="239">Z323</f>
        <v>6</v>
      </c>
      <c r="AG323" s="102">
        <f t="shared" ref="AG323:AG324" si="240">AA323</f>
        <v>4</v>
      </c>
      <c r="AH323" s="102">
        <f t="shared" ref="AH323:AH324" si="241">AB323</f>
        <v>6</v>
      </c>
      <c r="AI323" s="102">
        <f t="shared" ref="AI323:AI324" si="242">AC323</f>
        <v>3</v>
      </c>
      <c r="AJ323" s="102">
        <f t="shared" ref="AJ323:AJ324" si="243">AD323</f>
        <v>3</v>
      </c>
      <c r="AK323" s="102">
        <f t="shared" ref="AK323:AK324" si="244">AE323</f>
        <v>3</v>
      </c>
      <c r="AL323" s="102">
        <f t="shared" ref="AL323:AL324" si="245">AF323</f>
        <v>6</v>
      </c>
      <c r="AM323" s="458">
        <f t="shared" si="213"/>
        <v>3</v>
      </c>
      <c r="AN323" s="458">
        <f t="shared" si="213"/>
        <v>3</v>
      </c>
      <c r="AO323" s="598">
        <f t="shared" si="214"/>
        <v>3</v>
      </c>
      <c r="AP323" s="631">
        <f t="shared" si="215"/>
        <v>3</v>
      </c>
      <c r="AQ323" s="631">
        <f t="shared" si="215"/>
        <v>6</v>
      </c>
      <c r="AR323" s="631">
        <f t="shared" si="215"/>
        <v>3</v>
      </c>
      <c r="AS323" s="631">
        <f t="shared" si="194"/>
        <v>3</v>
      </c>
      <c r="AT323" s="631">
        <f t="shared" si="195"/>
        <v>3</v>
      </c>
      <c r="AU323" s="631">
        <f t="shared" si="196"/>
        <v>3</v>
      </c>
      <c r="AV323" s="631">
        <f t="shared" si="197"/>
        <v>6</v>
      </c>
      <c r="AW323" s="631">
        <f t="shared" si="198"/>
        <v>3</v>
      </c>
      <c r="AX323" s="631">
        <f t="shared" si="199"/>
        <v>3</v>
      </c>
      <c r="AY323" s="631">
        <f t="shared" si="200"/>
        <v>3</v>
      </c>
      <c r="AZ323" s="631">
        <f t="shared" si="201"/>
        <v>3</v>
      </c>
      <c r="BA323" s="631">
        <f t="shared" si="202"/>
        <v>6</v>
      </c>
      <c r="BB323" s="631">
        <f t="shared" si="203"/>
        <v>3</v>
      </c>
      <c r="BC323" s="631">
        <f t="shared" si="204"/>
        <v>3</v>
      </c>
      <c r="BD323" s="631">
        <f t="shared" si="205"/>
        <v>3</v>
      </c>
      <c r="BE323" s="631">
        <f t="shared" si="206"/>
        <v>3</v>
      </c>
      <c r="BF323" s="631">
        <f t="shared" si="207"/>
        <v>6</v>
      </c>
      <c r="BG323" s="631">
        <f t="shared" si="208"/>
        <v>3</v>
      </c>
      <c r="BH323" s="631">
        <f t="shared" si="209"/>
        <v>3</v>
      </c>
      <c r="BI323" s="631">
        <f t="shared" si="210"/>
        <v>3</v>
      </c>
      <c r="BJ323" s="631">
        <f t="shared" si="211"/>
        <v>3</v>
      </c>
      <c r="BK323" s="631">
        <f t="shared" si="212"/>
        <v>6</v>
      </c>
    </row>
    <row r="324" spans="1:99" outlineLevel="1">
      <c r="A324">
        <v>6</v>
      </c>
      <c r="C324" s="61">
        <v>8</v>
      </c>
      <c r="D324" s="61">
        <f t="shared" ref="D324:D325" si="246">C324/2</f>
        <v>4</v>
      </c>
      <c r="E324" s="11"/>
      <c r="F324" s="11"/>
      <c r="G324" s="11"/>
      <c r="H324" s="11">
        <v>7</v>
      </c>
      <c r="I324" s="102">
        <f t="shared" si="216"/>
        <v>8</v>
      </c>
      <c r="J324" s="102">
        <f t="shared" si="217"/>
        <v>4</v>
      </c>
      <c r="K324" s="102">
        <f t="shared" si="218"/>
        <v>0</v>
      </c>
      <c r="L324" s="102">
        <f t="shared" si="219"/>
        <v>0</v>
      </c>
      <c r="M324" s="102">
        <f t="shared" si="220"/>
        <v>0</v>
      </c>
      <c r="N324" s="102">
        <f t="shared" si="221"/>
        <v>7</v>
      </c>
      <c r="O324" s="102">
        <f t="shared" si="222"/>
        <v>8</v>
      </c>
      <c r="P324" s="102">
        <f t="shared" si="223"/>
        <v>4</v>
      </c>
      <c r="Q324" s="102">
        <f t="shared" si="224"/>
        <v>0</v>
      </c>
      <c r="R324" s="102">
        <f t="shared" si="225"/>
        <v>0</v>
      </c>
      <c r="S324" s="102">
        <f t="shared" si="226"/>
        <v>0</v>
      </c>
      <c r="T324" s="102">
        <f t="shared" si="227"/>
        <v>7</v>
      </c>
      <c r="U324" s="102">
        <f t="shared" si="228"/>
        <v>8</v>
      </c>
      <c r="V324" s="102">
        <f t="shared" si="229"/>
        <v>4</v>
      </c>
      <c r="W324" s="102">
        <f t="shared" si="230"/>
        <v>0</v>
      </c>
      <c r="X324" s="102">
        <f t="shared" si="231"/>
        <v>0</v>
      </c>
      <c r="Y324" s="102">
        <f t="shared" si="232"/>
        <v>0</v>
      </c>
      <c r="Z324" s="102">
        <f t="shared" si="233"/>
        <v>7</v>
      </c>
      <c r="AA324" s="102">
        <f t="shared" si="234"/>
        <v>8</v>
      </c>
      <c r="AB324" s="102">
        <f t="shared" si="235"/>
        <v>4</v>
      </c>
      <c r="AC324" s="102">
        <f t="shared" si="236"/>
        <v>0</v>
      </c>
      <c r="AD324" s="102">
        <f t="shared" si="237"/>
        <v>0</v>
      </c>
      <c r="AE324" s="102">
        <f t="shared" si="238"/>
        <v>0</v>
      </c>
      <c r="AF324" s="102">
        <f t="shared" si="239"/>
        <v>7</v>
      </c>
      <c r="AG324" s="102">
        <f t="shared" si="240"/>
        <v>8</v>
      </c>
      <c r="AH324" s="102">
        <f t="shared" si="241"/>
        <v>4</v>
      </c>
      <c r="AI324" s="102">
        <f t="shared" si="242"/>
        <v>0</v>
      </c>
      <c r="AJ324" s="102">
        <f t="shared" si="243"/>
        <v>0</v>
      </c>
      <c r="AK324" s="102">
        <f t="shared" si="244"/>
        <v>0</v>
      </c>
      <c r="AL324" s="102">
        <f t="shared" si="245"/>
        <v>7</v>
      </c>
      <c r="AM324" s="458">
        <f t="shared" si="213"/>
        <v>0</v>
      </c>
      <c r="AN324" s="458">
        <f t="shared" si="213"/>
        <v>0</v>
      </c>
      <c r="AO324" s="598">
        <f t="shared" si="214"/>
        <v>0</v>
      </c>
      <c r="AP324" s="631">
        <f t="shared" si="215"/>
        <v>0</v>
      </c>
      <c r="AQ324" s="631">
        <f t="shared" si="215"/>
        <v>7</v>
      </c>
      <c r="AR324" s="631">
        <f t="shared" si="215"/>
        <v>0</v>
      </c>
      <c r="AS324" s="631">
        <f t="shared" si="194"/>
        <v>0</v>
      </c>
      <c r="AT324" s="631">
        <f t="shared" si="195"/>
        <v>0</v>
      </c>
      <c r="AU324" s="631">
        <f t="shared" si="196"/>
        <v>0</v>
      </c>
      <c r="AV324" s="631">
        <f t="shared" si="197"/>
        <v>7</v>
      </c>
      <c r="AW324" s="631">
        <f t="shared" si="198"/>
        <v>0</v>
      </c>
      <c r="AX324" s="631">
        <f t="shared" si="199"/>
        <v>0</v>
      </c>
      <c r="AY324" s="631">
        <f t="shared" si="200"/>
        <v>0</v>
      </c>
      <c r="AZ324" s="631">
        <f t="shared" si="201"/>
        <v>0</v>
      </c>
      <c r="BA324" s="631">
        <f t="shared" si="202"/>
        <v>7</v>
      </c>
      <c r="BB324" s="631">
        <f t="shared" si="203"/>
        <v>0</v>
      </c>
      <c r="BC324" s="631">
        <f t="shared" si="204"/>
        <v>0</v>
      </c>
      <c r="BD324" s="631">
        <f t="shared" si="205"/>
        <v>0</v>
      </c>
      <c r="BE324" s="631">
        <f t="shared" si="206"/>
        <v>0</v>
      </c>
      <c r="BF324" s="631">
        <f t="shared" si="207"/>
        <v>7</v>
      </c>
      <c r="BG324" s="631">
        <f t="shared" si="208"/>
        <v>0</v>
      </c>
      <c r="BH324" s="631">
        <f t="shared" si="209"/>
        <v>0</v>
      </c>
      <c r="BI324" s="631">
        <f t="shared" si="210"/>
        <v>0</v>
      </c>
      <c r="BJ324" s="631">
        <f t="shared" si="211"/>
        <v>0</v>
      </c>
      <c r="BK324" s="631">
        <f t="shared" si="212"/>
        <v>7</v>
      </c>
    </row>
    <row r="325" spans="1:99" outlineLevel="1">
      <c r="A325">
        <v>7</v>
      </c>
      <c r="C325" s="11">
        <v>10</v>
      </c>
      <c r="D325" s="11">
        <f t="shared" si="246"/>
        <v>5</v>
      </c>
      <c r="E325" s="11"/>
      <c r="F325" s="11"/>
      <c r="G325" s="11"/>
      <c r="H325" s="11">
        <v>8</v>
      </c>
      <c r="I325" s="102">
        <f t="shared" si="191"/>
        <v>10</v>
      </c>
      <c r="J325" s="102">
        <f t="shared" si="191"/>
        <v>5</v>
      </c>
      <c r="K325" s="102">
        <f t="shared" si="191"/>
        <v>0</v>
      </c>
      <c r="L325" s="102">
        <f t="shared" si="191"/>
        <v>0</v>
      </c>
      <c r="M325" s="102">
        <f t="shared" si="191"/>
        <v>0</v>
      </c>
      <c r="N325" s="102">
        <f t="shared" si="191"/>
        <v>8</v>
      </c>
      <c r="O325" s="102">
        <f t="shared" si="191"/>
        <v>10</v>
      </c>
      <c r="P325" s="102">
        <f t="shared" si="191"/>
        <v>5</v>
      </c>
      <c r="Q325" s="102">
        <f t="shared" si="191"/>
        <v>0</v>
      </c>
      <c r="R325" s="102">
        <f t="shared" si="191"/>
        <v>0</v>
      </c>
      <c r="S325" s="102">
        <f t="shared" si="192"/>
        <v>0</v>
      </c>
      <c r="T325" s="102">
        <f t="shared" si="192"/>
        <v>8</v>
      </c>
      <c r="U325" s="102">
        <f t="shared" si="192"/>
        <v>10</v>
      </c>
      <c r="V325" s="102">
        <f t="shared" si="192"/>
        <v>5</v>
      </c>
      <c r="W325" s="102">
        <f t="shared" si="192"/>
        <v>0</v>
      </c>
      <c r="X325" s="102">
        <f t="shared" si="192"/>
        <v>0</v>
      </c>
      <c r="Y325" s="102">
        <f t="shared" si="192"/>
        <v>0</v>
      </c>
      <c r="Z325" s="102">
        <f t="shared" si="192"/>
        <v>8</v>
      </c>
      <c r="AA325" s="102">
        <f t="shared" si="192"/>
        <v>10</v>
      </c>
      <c r="AB325" s="102">
        <f t="shared" si="192"/>
        <v>5</v>
      </c>
      <c r="AC325" s="102">
        <f t="shared" si="193"/>
        <v>0</v>
      </c>
      <c r="AD325" s="102">
        <f t="shared" si="193"/>
        <v>0</v>
      </c>
      <c r="AE325" s="102">
        <f t="shared" si="193"/>
        <v>0</v>
      </c>
      <c r="AF325" s="102">
        <f t="shared" si="193"/>
        <v>8</v>
      </c>
      <c r="AG325" s="102">
        <f t="shared" si="193"/>
        <v>10</v>
      </c>
      <c r="AH325" s="102">
        <f t="shared" si="193"/>
        <v>5</v>
      </c>
      <c r="AI325" s="102">
        <f t="shared" si="193"/>
        <v>0</v>
      </c>
      <c r="AJ325" s="102">
        <f t="shared" si="193"/>
        <v>0</v>
      </c>
      <c r="AK325" s="102">
        <f t="shared" si="193"/>
        <v>0</v>
      </c>
      <c r="AL325" s="102">
        <f t="shared" si="193"/>
        <v>8</v>
      </c>
      <c r="AM325" s="458">
        <f t="shared" si="213"/>
        <v>0</v>
      </c>
      <c r="AN325" s="458">
        <f t="shared" si="213"/>
        <v>0</v>
      </c>
      <c r="AO325" s="598">
        <f t="shared" si="214"/>
        <v>0</v>
      </c>
      <c r="AP325" s="631">
        <f t="shared" si="215"/>
        <v>0</v>
      </c>
      <c r="AQ325" s="631">
        <f t="shared" si="215"/>
        <v>8</v>
      </c>
      <c r="AR325" s="631">
        <f t="shared" si="215"/>
        <v>0</v>
      </c>
      <c r="AS325" s="631">
        <f t="shared" si="194"/>
        <v>0</v>
      </c>
      <c r="AT325" s="631">
        <f t="shared" si="195"/>
        <v>0</v>
      </c>
      <c r="AU325" s="631">
        <f t="shared" si="196"/>
        <v>0</v>
      </c>
      <c r="AV325" s="631">
        <f t="shared" si="197"/>
        <v>8</v>
      </c>
      <c r="AW325" s="631">
        <f t="shared" si="198"/>
        <v>0</v>
      </c>
      <c r="AX325" s="631">
        <f t="shared" si="199"/>
        <v>0</v>
      </c>
      <c r="AY325" s="631">
        <f t="shared" si="200"/>
        <v>0</v>
      </c>
      <c r="AZ325" s="631">
        <f t="shared" si="201"/>
        <v>0</v>
      </c>
      <c r="BA325" s="631">
        <f t="shared" si="202"/>
        <v>8</v>
      </c>
      <c r="BB325" s="631">
        <f t="shared" si="203"/>
        <v>0</v>
      </c>
      <c r="BC325" s="631">
        <f t="shared" si="204"/>
        <v>0</v>
      </c>
      <c r="BD325" s="631">
        <f t="shared" si="205"/>
        <v>0</v>
      </c>
      <c r="BE325" s="631">
        <f t="shared" si="206"/>
        <v>0</v>
      </c>
      <c r="BF325" s="631">
        <f t="shared" si="207"/>
        <v>8</v>
      </c>
      <c r="BG325" s="631">
        <f t="shared" si="208"/>
        <v>0</v>
      </c>
      <c r="BH325" s="631">
        <f t="shared" si="209"/>
        <v>0</v>
      </c>
      <c r="BI325" s="631">
        <f t="shared" si="210"/>
        <v>0</v>
      </c>
      <c r="BJ325" s="631">
        <f t="shared" si="211"/>
        <v>0</v>
      </c>
      <c r="BK325" s="631">
        <f t="shared" si="212"/>
        <v>8</v>
      </c>
    </row>
    <row r="326" spans="1:99" outlineLevel="1"/>
    <row r="328" spans="1:99">
      <c r="A328" s="485" t="s">
        <v>1075</v>
      </c>
    </row>
    <row r="329" spans="1:99" outlineLevel="1">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outlineLevel="1">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outlineLevel="1">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2">
      <c r="A332" t="s">
        <v>1571</v>
      </c>
      <c r="B332" s="44" t="str">
        <f>"Timing 1 - Wean to Join
"&amp;$B$217&amp;""</f>
        <v>Timing 1 - Wean to Join
Standard (7mo)</v>
      </c>
      <c r="C332" s="219">
        <f t="shared" ref="C332:C379" si="247">CHOOSE(d.Region,S332,AI332,AY332,BO332,CE332)</f>
        <v>0</v>
      </c>
      <c r="D332" s="219">
        <f t="shared" ref="D332:D379" si="248">CHOOSE(d.Region,T332,AJ332,AZ332,BP332,CF332)</f>
        <v>0</v>
      </c>
      <c r="E332" s="219">
        <f t="shared" ref="E332:E379" si="249">CHOOSE(d.Region,U332,AK332,BA332,BQ332,CG332)</f>
        <v>0</v>
      </c>
      <c r="F332" s="219">
        <f t="shared" ref="F332:F379" si="250">CHOOSE(d.Region,V332,AL332,BB332,BR332,CH332)</f>
        <v>0</v>
      </c>
      <c r="G332" s="219">
        <f t="shared" ref="G332:G379" si="251">CHOOSE(d.Region,W332,AM332,BC332,BS332,CI332)</f>
        <v>0</v>
      </c>
      <c r="H332" s="219">
        <f t="shared" ref="H332:H379" si="252">CHOOSE(d.Region,X332,AN332,BD332,BT332,CJ332)</f>
        <v>0</v>
      </c>
      <c r="I332" s="219">
        <f t="shared" ref="I332:I379" si="253">CHOOSE(d.Region,Y332,AO332,BE332,BU332,CK332)</f>
        <v>0</v>
      </c>
      <c r="J332" s="219">
        <f t="shared" ref="J332:J379" si="254">CHOOSE(d.Region,Z332,AP332,BF332,BV332,CL332)</f>
        <v>0</v>
      </c>
      <c r="K332" s="219">
        <f t="shared" ref="K332:K379" si="255">CHOOSE(d.Region,AA332,AQ332,BG332,BW332,CM332)</f>
        <v>0</v>
      </c>
      <c r="L332" s="219">
        <f t="shared" ref="L332:L379" si="256">CHOOSE(d.Region,AB332,AR332,BH332,BX332,CN332)</f>
        <v>0</v>
      </c>
      <c r="M332" s="219">
        <f t="shared" ref="M332:M379" si="257">CHOOSE(d.Region,AC332,AS332,BI332,BY332,CO332)</f>
        <v>0</v>
      </c>
      <c r="N332" s="219">
        <f t="shared" ref="N332:N379" si="258">CHOOSE(d.Region,AD332,AT332,BJ332,BZ332,CP332)</f>
        <v>0</v>
      </c>
      <c r="O332" s="219">
        <f t="shared" ref="O332:O379" si="259">CHOOSE(d.Region,AE332,AU332,BK332,CA332,CQ332)</f>
        <v>0</v>
      </c>
      <c r="P332" s="219">
        <f t="shared" ref="P332:P379" si="260">CHOOSE(d.Region,AF332,AV332,BL332,CB332,CR332)</f>
        <v>0</v>
      </c>
      <c r="Q332" s="219">
        <f t="shared" ref="Q332:Q379" si="261">CHOOSE(d.Region,AG332,AW332,BM332,CC332,CS332)</f>
        <v>0</v>
      </c>
      <c r="R332" s="380">
        <f t="shared" ref="R332:R379" si="262">CHOOSE(d.Region,AH332,AX332,BN332,CD332,CT332)</f>
        <v>0</v>
      </c>
      <c r="S332" s="391"/>
      <c r="T332" s="220"/>
      <c r="U332" s="220"/>
      <c r="V332" s="220"/>
      <c r="W332" s="220"/>
      <c r="X332" s="220"/>
      <c r="Y332" s="220"/>
      <c r="Z332" s="220"/>
      <c r="AA332" s="220"/>
      <c r="AB332" s="220"/>
      <c r="AC332" s="220"/>
      <c r="AD332" s="220"/>
      <c r="AE332" s="220"/>
      <c r="AF332" s="220"/>
      <c r="AG332" s="220"/>
      <c r="AH332" s="402"/>
      <c r="AI332" s="391"/>
      <c r="AJ332" s="220"/>
      <c r="AK332" s="220"/>
      <c r="AL332" s="220"/>
      <c r="AM332" s="220"/>
      <c r="AN332" s="220"/>
      <c r="AO332" s="220"/>
      <c r="AP332" s="220"/>
      <c r="AQ332" s="220"/>
      <c r="AR332" s="220"/>
      <c r="AS332" s="220"/>
      <c r="AT332" s="220"/>
      <c r="AU332" s="220"/>
      <c r="AV332" s="220"/>
      <c r="AW332" s="220"/>
      <c r="AX332" s="402"/>
      <c r="AY332" s="391"/>
      <c r="AZ332" s="220"/>
      <c r="BA332" s="220"/>
      <c r="BB332" s="220"/>
      <c r="BC332" s="220"/>
      <c r="BD332" s="220"/>
      <c r="BE332" s="220"/>
      <c r="BF332" s="220"/>
      <c r="BG332" s="220"/>
      <c r="BH332" s="220"/>
      <c r="BI332" s="220"/>
      <c r="BJ332" s="220"/>
      <c r="BK332" s="220"/>
      <c r="BL332" s="220"/>
      <c r="BM332" s="220"/>
      <c r="BN332" s="402"/>
      <c r="BO332" s="391"/>
      <c r="BP332" s="220"/>
      <c r="BQ332" s="220"/>
      <c r="BR332" s="220"/>
      <c r="BS332" s="220"/>
      <c r="BT332" s="220"/>
      <c r="BU332" s="220"/>
      <c r="BV332" s="220"/>
      <c r="BW332" s="220"/>
      <c r="BX332" s="220"/>
      <c r="BY332" s="220"/>
      <c r="BZ332" s="220"/>
      <c r="CA332" s="220"/>
      <c r="CB332" s="220"/>
      <c r="CC332" s="220"/>
      <c r="CD332" s="402"/>
      <c r="CE332" s="391"/>
      <c r="CF332" s="220"/>
      <c r="CG332" s="220"/>
      <c r="CH332" s="220"/>
      <c r="CI332" s="220"/>
      <c r="CJ332" s="220"/>
      <c r="CK332" s="220"/>
      <c r="CL332" s="220"/>
      <c r="CM332" s="220"/>
      <c r="CN332" s="220"/>
      <c r="CO332" s="220"/>
      <c r="CP332" s="220"/>
      <c r="CQ332" s="220"/>
      <c r="CR332" s="220"/>
      <c r="CS332" s="220"/>
      <c r="CT332" s="402"/>
      <c r="CU332" s="221" t="s">
        <v>1293</v>
      </c>
    </row>
    <row r="333" spans="1:99" outlineLevel="2">
      <c r="B333" s="45" t="str">
        <f>$B$218&amp;""</f>
        <v>Early</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392"/>
      <c r="T333" s="393"/>
      <c r="U333" s="393"/>
      <c r="V333" s="393"/>
      <c r="W333" s="393"/>
      <c r="X333" s="393"/>
      <c r="Y333" s="393"/>
      <c r="Z333" s="393"/>
      <c r="AA333" s="393"/>
      <c r="AB333" s="393"/>
      <c r="AC333" s="393"/>
      <c r="AD333" s="393"/>
      <c r="AE333" s="393"/>
      <c r="AF333" s="393"/>
      <c r="AG333" s="393"/>
      <c r="AH333" s="403"/>
      <c r="AI333" s="392"/>
      <c r="AJ333" s="393"/>
      <c r="AK333" s="393"/>
      <c r="AL333" s="393"/>
      <c r="AM333" s="393"/>
      <c r="AN333" s="393"/>
      <c r="AO333" s="393"/>
      <c r="AP333" s="393"/>
      <c r="AQ333" s="393"/>
      <c r="AR333" s="393"/>
      <c r="AS333" s="393"/>
      <c r="AT333" s="393"/>
      <c r="AU333" s="393"/>
      <c r="AV333" s="393"/>
      <c r="AW333" s="393"/>
      <c r="AX333" s="403"/>
      <c r="AY333" s="392"/>
      <c r="AZ333" s="393"/>
      <c r="BA333" s="393"/>
      <c r="BB333" s="393"/>
      <c r="BC333" s="393"/>
      <c r="BD333" s="393"/>
      <c r="BE333" s="393"/>
      <c r="BF333" s="393"/>
      <c r="BG333" s="393"/>
      <c r="BH333" s="393"/>
      <c r="BI333" s="393"/>
      <c r="BJ333" s="393"/>
      <c r="BK333" s="393"/>
      <c r="BL333" s="393"/>
      <c r="BM333" s="393"/>
      <c r="BN333" s="403"/>
      <c r="BO333" s="392"/>
      <c r="BP333" s="393"/>
      <c r="BQ333" s="393"/>
      <c r="BR333" s="393"/>
      <c r="BS333" s="393"/>
      <c r="BT333" s="393"/>
      <c r="BU333" s="393"/>
      <c r="BV333" s="393"/>
      <c r="BW333" s="393"/>
      <c r="BX333" s="393"/>
      <c r="BY333" s="393"/>
      <c r="BZ333" s="393"/>
      <c r="CA333" s="393"/>
      <c r="CB333" s="393"/>
      <c r="CC333" s="393"/>
      <c r="CD333" s="403"/>
      <c r="CE333" s="392"/>
      <c r="CF333" s="393"/>
      <c r="CG333" s="393"/>
      <c r="CH333" s="393"/>
      <c r="CI333" s="393"/>
      <c r="CJ333" s="393"/>
      <c r="CK333" s="393"/>
      <c r="CL333" s="393"/>
      <c r="CM333" s="393"/>
      <c r="CN333" s="393"/>
      <c r="CO333" s="393"/>
      <c r="CP333" s="393"/>
      <c r="CQ333" s="393"/>
      <c r="CR333" s="393"/>
      <c r="CS333" s="393"/>
      <c r="CT333" s="403"/>
      <c r="CU333" s="223"/>
    </row>
    <row r="334" spans="1:99" outlineLevel="2">
      <c r="B334" s="45" t="str">
        <f>$B$219&amp;""</f>
        <v>Middle</v>
      </c>
      <c r="C334" s="222">
        <f t="shared" si="247"/>
        <v>0</v>
      </c>
      <c r="D334" s="222">
        <f t="shared" si="248"/>
        <v>0</v>
      </c>
      <c r="E334" s="222">
        <f t="shared" si="249"/>
        <v>0</v>
      </c>
      <c r="F334" s="222">
        <f t="shared" si="250"/>
        <v>0</v>
      </c>
      <c r="G334" s="222">
        <f t="shared" si="251"/>
        <v>0</v>
      </c>
      <c r="H334" s="222">
        <f t="shared" si="252"/>
        <v>0</v>
      </c>
      <c r="I334" s="222">
        <f t="shared" si="253"/>
        <v>0</v>
      </c>
      <c r="J334" s="222">
        <f t="shared" si="254"/>
        <v>0</v>
      </c>
      <c r="K334" s="222">
        <f t="shared" si="255"/>
        <v>0</v>
      </c>
      <c r="L334" s="222">
        <f t="shared" si="256"/>
        <v>0</v>
      </c>
      <c r="M334" s="222">
        <f t="shared" si="257"/>
        <v>0</v>
      </c>
      <c r="N334" s="222">
        <f t="shared" si="258"/>
        <v>0</v>
      </c>
      <c r="O334" s="222">
        <f t="shared" si="259"/>
        <v>0</v>
      </c>
      <c r="P334" s="222">
        <f t="shared" si="260"/>
        <v>0</v>
      </c>
      <c r="Q334" s="222">
        <f t="shared" si="261"/>
        <v>0</v>
      </c>
      <c r="R334" s="381">
        <f t="shared" si="262"/>
        <v>0</v>
      </c>
      <c r="S334" s="392"/>
      <c r="T334" s="393"/>
      <c r="U334" s="393"/>
      <c r="V334" s="393"/>
      <c r="W334" s="393"/>
      <c r="X334" s="393"/>
      <c r="Y334" s="393"/>
      <c r="Z334" s="393"/>
      <c r="AA334" s="393"/>
      <c r="AB334" s="393"/>
      <c r="AC334" s="393"/>
      <c r="AD334" s="393"/>
      <c r="AE334" s="393"/>
      <c r="AF334" s="393"/>
      <c r="AG334" s="393"/>
      <c r="AH334" s="403"/>
      <c r="AI334" s="392"/>
      <c r="AJ334" s="393"/>
      <c r="AK334" s="393"/>
      <c r="AL334" s="393"/>
      <c r="AM334" s="393"/>
      <c r="AN334" s="393"/>
      <c r="AO334" s="393"/>
      <c r="AP334" s="393"/>
      <c r="AQ334" s="393"/>
      <c r="AR334" s="393"/>
      <c r="AS334" s="393"/>
      <c r="AT334" s="393"/>
      <c r="AU334" s="393"/>
      <c r="AV334" s="393"/>
      <c r="AW334" s="393"/>
      <c r="AX334" s="403"/>
      <c r="AY334" s="392"/>
      <c r="AZ334" s="393"/>
      <c r="BA334" s="393"/>
      <c r="BB334" s="393"/>
      <c r="BC334" s="393"/>
      <c r="BD334" s="393"/>
      <c r="BE334" s="393"/>
      <c r="BF334" s="393"/>
      <c r="BG334" s="393"/>
      <c r="BH334" s="393"/>
      <c r="BI334" s="393"/>
      <c r="BJ334" s="393"/>
      <c r="BK334" s="393"/>
      <c r="BL334" s="393"/>
      <c r="BM334" s="393"/>
      <c r="BN334" s="403"/>
      <c r="BO334" s="392"/>
      <c r="BP334" s="393"/>
      <c r="BQ334" s="393"/>
      <c r="BR334" s="393"/>
      <c r="BS334" s="393"/>
      <c r="BT334" s="393"/>
      <c r="BU334" s="393"/>
      <c r="BV334" s="393"/>
      <c r="BW334" s="393"/>
      <c r="BX334" s="393"/>
      <c r="BY334" s="393"/>
      <c r="BZ334" s="393"/>
      <c r="CA334" s="393"/>
      <c r="CB334" s="393"/>
      <c r="CC334" s="393"/>
      <c r="CD334" s="403"/>
      <c r="CE334" s="392"/>
      <c r="CF334" s="393"/>
      <c r="CG334" s="393"/>
      <c r="CH334" s="393"/>
      <c r="CI334" s="393"/>
      <c r="CJ334" s="393"/>
      <c r="CK334" s="393"/>
      <c r="CL334" s="393"/>
      <c r="CM334" s="393"/>
      <c r="CN334" s="393"/>
      <c r="CO334" s="393"/>
      <c r="CP334" s="393"/>
      <c r="CQ334" s="393"/>
      <c r="CR334" s="393"/>
      <c r="CS334" s="393"/>
      <c r="CT334" s="403"/>
    </row>
    <row r="335" spans="1:99" outlineLevel="2">
      <c r="B335" s="45" t="str">
        <f>$B$220&amp;""</f>
        <v>Late</v>
      </c>
      <c r="C335" s="222">
        <f t="shared" si="247"/>
        <v>0</v>
      </c>
      <c r="D335" s="222">
        <f t="shared" si="248"/>
        <v>0</v>
      </c>
      <c r="E335" s="222">
        <f t="shared" si="249"/>
        <v>0</v>
      </c>
      <c r="F335" s="222">
        <f t="shared" si="250"/>
        <v>0</v>
      </c>
      <c r="G335" s="222">
        <f t="shared" si="251"/>
        <v>0</v>
      </c>
      <c r="H335" s="222">
        <f t="shared" si="252"/>
        <v>0</v>
      </c>
      <c r="I335" s="222">
        <f t="shared" si="253"/>
        <v>0</v>
      </c>
      <c r="J335" s="222">
        <f t="shared" si="254"/>
        <v>0</v>
      </c>
      <c r="K335" s="222">
        <f t="shared" si="255"/>
        <v>0</v>
      </c>
      <c r="L335" s="222">
        <f t="shared" si="256"/>
        <v>0</v>
      </c>
      <c r="M335" s="222">
        <f t="shared" si="257"/>
        <v>0</v>
      </c>
      <c r="N335" s="222">
        <f t="shared" si="258"/>
        <v>0</v>
      </c>
      <c r="O335" s="222">
        <f t="shared" si="259"/>
        <v>0</v>
      </c>
      <c r="P335" s="222">
        <f t="shared" si="260"/>
        <v>0</v>
      </c>
      <c r="Q335" s="222">
        <f t="shared" si="261"/>
        <v>0</v>
      </c>
      <c r="R335" s="381">
        <f t="shared" si="262"/>
        <v>0</v>
      </c>
      <c r="S335" s="392"/>
      <c r="T335" s="393"/>
      <c r="U335" s="393"/>
      <c r="V335" s="393"/>
      <c r="W335" s="393"/>
      <c r="X335" s="393"/>
      <c r="Y335" s="393"/>
      <c r="Z335" s="393"/>
      <c r="AA335" s="393"/>
      <c r="AB335" s="393"/>
      <c r="AC335" s="393"/>
      <c r="AD335" s="393"/>
      <c r="AE335" s="393"/>
      <c r="AF335" s="393"/>
      <c r="AG335" s="393"/>
      <c r="AH335" s="403"/>
      <c r="AI335" s="392"/>
      <c r="AJ335" s="393"/>
      <c r="AK335" s="393"/>
      <c r="AL335" s="393"/>
      <c r="AM335" s="393"/>
      <c r="AN335" s="393"/>
      <c r="AO335" s="393"/>
      <c r="AP335" s="393"/>
      <c r="AQ335" s="393"/>
      <c r="AR335" s="393"/>
      <c r="AS335" s="393"/>
      <c r="AT335" s="393"/>
      <c r="AU335" s="393"/>
      <c r="AV335" s="393"/>
      <c r="AW335" s="393"/>
      <c r="AX335" s="403"/>
      <c r="AY335" s="392"/>
      <c r="AZ335" s="393"/>
      <c r="BA335" s="393"/>
      <c r="BB335" s="393"/>
      <c r="BC335" s="393"/>
      <c r="BD335" s="393"/>
      <c r="BE335" s="393"/>
      <c r="BF335" s="393"/>
      <c r="BG335" s="393"/>
      <c r="BH335" s="393"/>
      <c r="BI335" s="393"/>
      <c r="BJ335" s="393"/>
      <c r="BK335" s="393"/>
      <c r="BL335" s="393"/>
      <c r="BM335" s="393"/>
      <c r="BN335" s="403"/>
      <c r="BO335" s="392"/>
      <c r="BP335" s="393"/>
      <c r="BQ335" s="393"/>
      <c r="BR335" s="393"/>
      <c r="BS335" s="393"/>
      <c r="BT335" s="393"/>
      <c r="BU335" s="393"/>
      <c r="BV335" s="393"/>
      <c r="BW335" s="393"/>
      <c r="BX335" s="393"/>
      <c r="BY335" s="393"/>
      <c r="BZ335" s="393"/>
      <c r="CA335" s="393"/>
      <c r="CB335" s="393"/>
      <c r="CC335" s="393"/>
      <c r="CD335" s="403"/>
      <c r="CE335" s="392"/>
      <c r="CF335" s="393"/>
      <c r="CG335" s="393"/>
      <c r="CH335" s="393"/>
      <c r="CI335" s="393"/>
      <c r="CJ335" s="393"/>
      <c r="CK335" s="393"/>
      <c r="CL335" s="393"/>
      <c r="CM335" s="393"/>
      <c r="CN335" s="393"/>
      <c r="CO335" s="393"/>
      <c r="CP335" s="393"/>
      <c r="CQ335" s="393"/>
      <c r="CR335" s="393"/>
      <c r="CS335" s="393"/>
      <c r="CT335" s="403"/>
    </row>
    <row r="336" spans="1:99" outlineLevel="2">
      <c r="B336" s="45" t="s">
        <v>1425</v>
      </c>
      <c r="C336" s="222">
        <f t="shared" si="247"/>
        <v>0</v>
      </c>
      <c r="D336" s="222">
        <f t="shared" si="248"/>
        <v>0</v>
      </c>
      <c r="E336" s="222">
        <f t="shared" si="249"/>
        <v>0</v>
      </c>
      <c r="F336" s="222">
        <f t="shared" si="250"/>
        <v>0</v>
      </c>
      <c r="G336" s="222">
        <f t="shared" si="251"/>
        <v>0</v>
      </c>
      <c r="H336" s="222">
        <f t="shared" si="252"/>
        <v>0</v>
      </c>
      <c r="I336" s="222">
        <f t="shared" si="253"/>
        <v>0</v>
      </c>
      <c r="J336" s="222">
        <f t="shared" si="254"/>
        <v>0</v>
      </c>
      <c r="K336" s="222">
        <f t="shared" si="255"/>
        <v>0</v>
      </c>
      <c r="L336" s="222">
        <f t="shared" si="256"/>
        <v>0</v>
      </c>
      <c r="M336" s="222">
        <f t="shared" si="257"/>
        <v>0</v>
      </c>
      <c r="N336" s="222">
        <f t="shared" si="258"/>
        <v>0</v>
      </c>
      <c r="O336" s="222">
        <f t="shared" si="259"/>
        <v>0</v>
      </c>
      <c r="P336" s="222">
        <f t="shared" si="260"/>
        <v>0</v>
      </c>
      <c r="Q336" s="222">
        <f t="shared" si="261"/>
        <v>0</v>
      </c>
      <c r="R336" s="381">
        <f t="shared" si="262"/>
        <v>0</v>
      </c>
      <c r="S336" s="414"/>
      <c r="T336" s="415"/>
      <c r="U336" s="415"/>
      <c r="V336" s="415"/>
      <c r="W336" s="415"/>
      <c r="X336" s="415"/>
      <c r="Y336" s="415"/>
      <c r="Z336" s="415"/>
      <c r="AA336" s="415"/>
      <c r="AB336" s="415"/>
      <c r="AC336" s="415"/>
      <c r="AD336" s="415"/>
      <c r="AE336" s="415"/>
      <c r="AF336" s="415"/>
      <c r="AG336" s="415"/>
      <c r="AH336" s="416"/>
      <c r="AI336" s="414"/>
      <c r="AJ336" s="415"/>
      <c r="AK336" s="415"/>
      <c r="AL336" s="415"/>
      <c r="AM336" s="415"/>
      <c r="AN336" s="415"/>
      <c r="AO336" s="415"/>
      <c r="AP336" s="415"/>
      <c r="AQ336" s="415"/>
      <c r="AR336" s="415"/>
      <c r="AS336" s="415"/>
      <c r="AT336" s="415"/>
      <c r="AU336" s="415"/>
      <c r="AV336" s="415"/>
      <c r="AW336" s="415"/>
      <c r="AX336" s="416"/>
      <c r="AY336" s="414"/>
      <c r="AZ336" s="415"/>
      <c r="BA336" s="415"/>
      <c r="BB336" s="415"/>
      <c r="BC336" s="415"/>
      <c r="BD336" s="415"/>
      <c r="BE336" s="415"/>
      <c r="BF336" s="415"/>
      <c r="BG336" s="415"/>
      <c r="BH336" s="415"/>
      <c r="BI336" s="415"/>
      <c r="BJ336" s="415"/>
      <c r="BK336" s="415"/>
      <c r="BL336" s="415"/>
      <c r="BM336" s="415"/>
      <c r="BN336" s="416"/>
      <c r="BO336" s="414"/>
      <c r="BP336" s="415"/>
      <c r="BQ336" s="415"/>
      <c r="BR336" s="415"/>
      <c r="BS336" s="415"/>
      <c r="BT336" s="415"/>
      <c r="BU336" s="415"/>
      <c r="BV336" s="415"/>
      <c r="BW336" s="415"/>
      <c r="BX336" s="415"/>
      <c r="BY336" s="415"/>
      <c r="BZ336" s="415"/>
      <c r="CA336" s="415"/>
      <c r="CB336" s="415"/>
      <c r="CC336" s="415"/>
      <c r="CD336" s="416"/>
      <c r="CE336" s="414"/>
      <c r="CF336" s="415"/>
      <c r="CG336" s="415"/>
      <c r="CH336" s="415"/>
      <c r="CI336" s="415"/>
      <c r="CJ336" s="415"/>
      <c r="CK336" s="415"/>
      <c r="CL336" s="415"/>
      <c r="CM336" s="415"/>
      <c r="CN336" s="415"/>
      <c r="CO336" s="415"/>
      <c r="CP336" s="415"/>
      <c r="CQ336" s="415"/>
      <c r="CR336" s="415"/>
      <c r="CS336" s="415"/>
      <c r="CT336" s="416"/>
    </row>
    <row r="337" spans="2:99" outlineLevel="1">
      <c r="B337" s="45" t="str">
        <f>$B$222&amp;""</f>
        <v>7mo with 0% mated</v>
      </c>
      <c r="C337" s="222">
        <f t="shared" si="247"/>
        <v>0</v>
      </c>
      <c r="D337" s="222">
        <f t="shared" si="248"/>
        <v>0</v>
      </c>
      <c r="E337" s="222">
        <f t="shared" si="249"/>
        <v>0</v>
      </c>
      <c r="F337" s="222">
        <f t="shared" si="250"/>
        <v>0</v>
      </c>
      <c r="G337" s="222">
        <f t="shared" si="251"/>
        <v>0</v>
      </c>
      <c r="H337" s="222">
        <f t="shared" si="252"/>
        <v>0</v>
      </c>
      <c r="I337" s="222">
        <f t="shared" si="253"/>
        <v>0</v>
      </c>
      <c r="J337" s="222">
        <f t="shared" si="254"/>
        <v>0</v>
      </c>
      <c r="K337" s="222">
        <f t="shared" si="255"/>
        <v>0</v>
      </c>
      <c r="L337" s="222">
        <f t="shared" si="256"/>
        <v>0</v>
      </c>
      <c r="M337" s="222">
        <f t="shared" si="257"/>
        <v>0</v>
      </c>
      <c r="N337" s="222">
        <f t="shared" si="258"/>
        <v>0</v>
      </c>
      <c r="O337" s="222">
        <f t="shared" si="259"/>
        <v>0</v>
      </c>
      <c r="P337" s="222">
        <f t="shared" si="260"/>
        <v>0</v>
      </c>
      <c r="Q337" s="222">
        <f t="shared" si="261"/>
        <v>0</v>
      </c>
      <c r="R337" s="381">
        <f t="shared" si="262"/>
        <v>0</v>
      </c>
      <c r="S337" s="414"/>
      <c r="T337" s="415"/>
      <c r="U337" s="415"/>
      <c r="V337" s="415"/>
      <c r="W337" s="415"/>
      <c r="X337" s="415"/>
      <c r="Y337" s="415"/>
      <c r="Z337" s="415"/>
      <c r="AA337" s="415"/>
      <c r="AB337" s="415"/>
      <c r="AC337" s="415"/>
      <c r="AD337" s="415"/>
      <c r="AE337" s="415"/>
      <c r="AF337" s="415"/>
      <c r="AG337" s="415"/>
      <c r="AH337" s="416"/>
      <c r="AI337" s="414"/>
      <c r="AJ337" s="415"/>
      <c r="AK337" s="415"/>
      <c r="AL337" s="415"/>
      <c r="AM337" s="415"/>
      <c r="AN337" s="415"/>
      <c r="AO337" s="415"/>
      <c r="AP337" s="415"/>
      <c r="AQ337" s="415"/>
      <c r="AR337" s="415"/>
      <c r="AS337" s="415"/>
      <c r="AT337" s="415"/>
      <c r="AU337" s="415"/>
      <c r="AV337" s="415"/>
      <c r="AW337" s="415"/>
      <c r="AX337" s="416"/>
      <c r="AY337" s="414"/>
      <c r="AZ337" s="415"/>
      <c r="BA337" s="415"/>
      <c r="BB337" s="415"/>
      <c r="BC337" s="415"/>
      <c r="BD337" s="415"/>
      <c r="BE337" s="415"/>
      <c r="BF337" s="415"/>
      <c r="BG337" s="415"/>
      <c r="BH337" s="415"/>
      <c r="BI337" s="415"/>
      <c r="BJ337" s="415"/>
      <c r="BK337" s="415"/>
      <c r="BL337" s="415"/>
      <c r="BM337" s="415"/>
      <c r="BN337" s="416"/>
      <c r="BO337" s="414"/>
      <c r="BP337" s="415"/>
      <c r="BQ337" s="415"/>
      <c r="BR337" s="415"/>
      <c r="BS337" s="415"/>
      <c r="BT337" s="415"/>
      <c r="BU337" s="415"/>
      <c r="BV337" s="415"/>
      <c r="BW337" s="415"/>
      <c r="BX337" s="415"/>
      <c r="BY337" s="415"/>
      <c r="BZ337" s="415"/>
      <c r="CA337" s="415"/>
      <c r="CB337" s="415"/>
      <c r="CC337" s="415"/>
      <c r="CD337" s="416"/>
      <c r="CE337" s="414"/>
      <c r="CF337" s="415"/>
      <c r="CG337" s="415"/>
      <c r="CH337" s="415"/>
      <c r="CI337" s="415"/>
      <c r="CJ337" s="415"/>
      <c r="CK337" s="415"/>
      <c r="CL337" s="415"/>
      <c r="CM337" s="415"/>
      <c r="CN337" s="415"/>
      <c r="CO337" s="415"/>
      <c r="CP337" s="415"/>
      <c r="CQ337" s="415"/>
      <c r="CR337" s="415"/>
      <c r="CS337" s="415"/>
      <c r="CT337" s="416"/>
      <c r="CU337" s="223"/>
    </row>
    <row r="338" spans="2:99" outlineLevel="1">
      <c r="B338" s="45" t="s">
        <v>1549</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414"/>
      <c r="T338" s="415"/>
      <c r="U338" s="415"/>
      <c r="V338" s="415"/>
      <c r="W338" s="415"/>
      <c r="X338" s="415"/>
      <c r="Y338" s="415"/>
      <c r="Z338" s="415"/>
      <c r="AA338" s="415"/>
      <c r="AB338" s="415"/>
      <c r="AC338" s="415"/>
      <c r="AD338" s="415"/>
      <c r="AE338" s="415"/>
      <c r="AF338" s="415"/>
      <c r="AG338" s="415"/>
      <c r="AH338" s="416"/>
      <c r="AI338" s="414"/>
      <c r="AJ338" s="415"/>
      <c r="AK338" s="415"/>
      <c r="AL338" s="415"/>
      <c r="AM338" s="415"/>
      <c r="AN338" s="415"/>
      <c r="AO338" s="415"/>
      <c r="AP338" s="415"/>
      <c r="AQ338" s="415"/>
      <c r="AR338" s="415"/>
      <c r="AS338" s="415"/>
      <c r="AT338" s="415"/>
      <c r="AU338" s="415"/>
      <c r="AV338" s="415"/>
      <c r="AW338" s="415"/>
      <c r="AX338" s="416"/>
      <c r="AY338" s="414"/>
      <c r="AZ338" s="415"/>
      <c r="BA338" s="415"/>
      <c r="BB338" s="415"/>
      <c r="BC338" s="415"/>
      <c r="BD338" s="415"/>
      <c r="BE338" s="415"/>
      <c r="BF338" s="415"/>
      <c r="BG338" s="415"/>
      <c r="BH338" s="415"/>
      <c r="BI338" s="415"/>
      <c r="BJ338" s="415"/>
      <c r="BK338" s="415"/>
      <c r="BL338" s="415"/>
      <c r="BM338" s="415"/>
      <c r="BN338" s="416"/>
      <c r="BO338" s="414"/>
      <c r="BP338" s="415"/>
      <c r="BQ338" s="415"/>
      <c r="BR338" s="415"/>
      <c r="BS338" s="415"/>
      <c r="BT338" s="415"/>
      <c r="BU338" s="415"/>
      <c r="BV338" s="415"/>
      <c r="BW338" s="415"/>
      <c r="BX338" s="415"/>
      <c r="BY338" s="415"/>
      <c r="BZ338" s="415"/>
      <c r="CA338" s="415"/>
      <c r="CB338" s="415"/>
      <c r="CC338" s="415"/>
      <c r="CD338" s="416"/>
      <c r="CE338" s="414"/>
      <c r="CF338" s="415"/>
      <c r="CG338" s="415"/>
      <c r="CH338" s="415"/>
      <c r="CI338" s="415"/>
      <c r="CJ338" s="415"/>
      <c r="CK338" s="415"/>
      <c r="CL338" s="415"/>
      <c r="CM338" s="415"/>
      <c r="CN338" s="415"/>
      <c r="CO338" s="415"/>
      <c r="CP338" s="415"/>
      <c r="CQ338" s="415"/>
      <c r="CR338" s="415"/>
      <c r="CS338" s="415"/>
      <c r="CT338" s="416"/>
      <c r="CU338" s="223"/>
    </row>
    <row r="339" spans="2:99" outlineLevel="1">
      <c r="B339" s="45" t="s">
        <v>1018</v>
      </c>
      <c r="C339" s="224">
        <f t="shared" si="247"/>
        <v>0</v>
      </c>
      <c r="D339" s="224">
        <f t="shared" si="248"/>
        <v>0</v>
      </c>
      <c r="E339" s="224">
        <f t="shared" si="249"/>
        <v>0</v>
      </c>
      <c r="F339" s="224">
        <f t="shared" si="250"/>
        <v>0</v>
      </c>
      <c r="G339" s="224">
        <f t="shared" si="251"/>
        <v>0</v>
      </c>
      <c r="H339" s="224">
        <f t="shared" si="252"/>
        <v>0</v>
      </c>
      <c r="I339" s="224">
        <f t="shared" si="253"/>
        <v>0</v>
      </c>
      <c r="J339" s="224">
        <f t="shared" si="254"/>
        <v>0</v>
      </c>
      <c r="K339" s="224">
        <f t="shared" si="255"/>
        <v>0</v>
      </c>
      <c r="L339" s="224">
        <f t="shared" si="256"/>
        <v>0</v>
      </c>
      <c r="M339" s="224">
        <f t="shared" si="257"/>
        <v>0</v>
      </c>
      <c r="N339" s="224">
        <f t="shared" si="258"/>
        <v>0</v>
      </c>
      <c r="O339" s="224">
        <f t="shared" si="259"/>
        <v>0</v>
      </c>
      <c r="P339" s="224">
        <f t="shared" si="260"/>
        <v>0</v>
      </c>
      <c r="Q339" s="224">
        <f t="shared" si="261"/>
        <v>0</v>
      </c>
      <c r="R339" s="382">
        <f t="shared" si="262"/>
        <v>0</v>
      </c>
      <c r="S339" s="414"/>
      <c r="T339" s="415"/>
      <c r="U339" s="415"/>
      <c r="V339" s="415"/>
      <c r="W339" s="415"/>
      <c r="X339" s="415"/>
      <c r="Y339" s="415"/>
      <c r="Z339" s="415"/>
      <c r="AA339" s="415"/>
      <c r="AB339" s="415"/>
      <c r="AC339" s="415"/>
      <c r="AD339" s="415"/>
      <c r="AE339" s="415"/>
      <c r="AF339" s="415"/>
      <c r="AG339" s="415"/>
      <c r="AH339" s="416"/>
      <c r="AI339" s="414"/>
      <c r="AJ339" s="415"/>
      <c r="AK339" s="415"/>
      <c r="AL339" s="415"/>
      <c r="AM339" s="415"/>
      <c r="AN339" s="415"/>
      <c r="AO339" s="415"/>
      <c r="AP339" s="415"/>
      <c r="AQ339" s="415"/>
      <c r="AR339" s="415"/>
      <c r="AS339" s="415"/>
      <c r="AT339" s="415"/>
      <c r="AU339" s="415"/>
      <c r="AV339" s="415"/>
      <c r="AW339" s="415"/>
      <c r="AX339" s="416"/>
      <c r="AY339" s="414"/>
      <c r="AZ339" s="415"/>
      <c r="BA339" s="415"/>
      <c r="BB339" s="415"/>
      <c r="BC339" s="415"/>
      <c r="BD339" s="415"/>
      <c r="BE339" s="415"/>
      <c r="BF339" s="415"/>
      <c r="BG339" s="415"/>
      <c r="BH339" s="415"/>
      <c r="BI339" s="415"/>
      <c r="BJ339" s="415"/>
      <c r="BK339" s="415"/>
      <c r="BL339" s="415"/>
      <c r="BM339" s="415"/>
      <c r="BN339" s="416"/>
      <c r="BO339" s="414"/>
      <c r="BP339" s="415"/>
      <c r="BQ339" s="415"/>
      <c r="BR339" s="415"/>
      <c r="BS339" s="415"/>
      <c r="BT339" s="415"/>
      <c r="BU339" s="415"/>
      <c r="BV339" s="415"/>
      <c r="BW339" s="415"/>
      <c r="BX339" s="415"/>
      <c r="BY339" s="415"/>
      <c r="BZ339" s="415"/>
      <c r="CA339" s="415"/>
      <c r="CB339" s="415"/>
      <c r="CC339" s="415"/>
      <c r="CD339" s="416"/>
      <c r="CE339" s="414"/>
      <c r="CF339" s="415"/>
      <c r="CG339" s="415"/>
      <c r="CH339" s="415"/>
      <c r="CI339" s="415"/>
      <c r="CJ339" s="415"/>
      <c r="CK339" s="415"/>
      <c r="CL339" s="415"/>
      <c r="CM339" s="415"/>
      <c r="CN339" s="415"/>
      <c r="CO339" s="415"/>
      <c r="CP339" s="415"/>
      <c r="CQ339" s="415"/>
      <c r="CR339" s="415"/>
      <c r="CS339" s="415"/>
      <c r="CT339" s="416"/>
      <c r="CU339" s="223"/>
    </row>
    <row r="340" spans="2:99" ht="24.5" outlineLevel="1">
      <c r="B340" s="44" t="str">
        <f>"Timing 2 - Join to mid preg
"&amp;$B$217&amp;""</f>
        <v>Timing 2 - Join to mid preg
Standard (7mo)</v>
      </c>
      <c r="C340" s="219">
        <f t="shared" si="247"/>
        <v>0</v>
      </c>
      <c r="D340" s="219">
        <f t="shared" si="248"/>
        <v>0</v>
      </c>
      <c r="E340" s="219">
        <f t="shared" si="249"/>
        <v>0</v>
      </c>
      <c r="F340" s="219">
        <f t="shared" si="250"/>
        <v>0</v>
      </c>
      <c r="G340" s="219">
        <f t="shared" si="251"/>
        <v>0</v>
      </c>
      <c r="H340" s="219">
        <f t="shared" si="252"/>
        <v>0</v>
      </c>
      <c r="I340" s="219">
        <f t="shared" si="253"/>
        <v>0</v>
      </c>
      <c r="J340" s="219">
        <f t="shared" si="254"/>
        <v>0</v>
      </c>
      <c r="K340" s="219">
        <f t="shared" si="255"/>
        <v>0</v>
      </c>
      <c r="L340" s="219">
        <f t="shared" si="256"/>
        <v>0</v>
      </c>
      <c r="M340" s="219">
        <f t="shared" si="257"/>
        <v>0</v>
      </c>
      <c r="N340" s="219">
        <f t="shared" si="258"/>
        <v>0</v>
      </c>
      <c r="O340" s="219">
        <f t="shared" si="259"/>
        <v>0</v>
      </c>
      <c r="P340" s="219">
        <f t="shared" si="260"/>
        <v>0</v>
      </c>
      <c r="Q340" s="219">
        <f t="shared" si="261"/>
        <v>0</v>
      </c>
      <c r="R340" s="380">
        <f t="shared" si="262"/>
        <v>0</v>
      </c>
      <c r="S340" s="391"/>
      <c r="T340" s="220"/>
      <c r="U340" s="220"/>
      <c r="V340" s="220"/>
      <c r="W340" s="220"/>
      <c r="X340" s="220"/>
      <c r="Y340" s="220"/>
      <c r="Z340" s="220"/>
      <c r="AA340" s="220"/>
      <c r="AB340" s="220"/>
      <c r="AC340" s="220"/>
      <c r="AD340" s="220"/>
      <c r="AE340" s="220"/>
      <c r="AF340" s="220"/>
      <c r="AG340" s="220"/>
      <c r="AH340" s="402"/>
      <c r="AI340" s="391"/>
      <c r="AJ340" s="220"/>
      <c r="AK340" s="220"/>
      <c r="AL340" s="220"/>
      <c r="AM340" s="220"/>
      <c r="AN340" s="220"/>
      <c r="AO340" s="220"/>
      <c r="AP340" s="220"/>
      <c r="AQ340" s="220"/>
      <c r="AR340" s="220"/>
      <c r="AS340" s="220"/>
      <c r="AT340" s="220"/>
      <c r="AU340" s="220"/>
      <c r="AV340" s="220"/>
      <c r="AW340" s="220"/>
      <c r="AX340" s="402"/>
      <c r="AY340" s="391"/>
      <c r="AZ340" s="220"/>
      <c r="BA340" s="220"/>
      <c r="BB340" s="220"/>
      <c r="BC340" s="220"/>
      <c r="BD340" s="220"/>
      <c r="BE340" s="220"/>
      <c r="BF340" s="220"/>
      <c r="BG340" s="220"/>
      <c r="BH340" s="220"/>
      <c r="BI340" s="220"/>
      <c r="BJ340" s="220"/>
      <c r="BK340" s="220"/>
      <c r="BL340" s="220"/>
      <c r="BM340" s="220"/>
      <c r="BN340" s="402"/>
      <c r="BO340" s="391"/>
      <c r="BP340" s="220"/>
      <c r="BQ340" s="220"/>
      <c r="BR340" s="220"/>
      <c r="BS340" s="220"/>
      <c r="BT340" s="220"/>
      <c r="BU340" s="220"/>
      <c r="BV340" s="220"/>
      <c r="BW340" s="220"/>
      <c r="BX340" s="220"/>
      <c r="BY340" s="220"/>
      <c r="BZ340" s="220"/>
      <c r="CA340" s="220"/>
      <c r="CB340" s="220"/>
      <c r="CC340" s="220"/>
      <c r="CD340" s="402"/>
      <c r="CE340" s="391"/>
      <c r="CF340" s="220"/>
      <c r="CG340" s="220"/>
      <c r="CH340" s="220"/>
      <c r="CI340" s="220"/>
      <c r="CJ340" s="220"/>
      <c r="CK340" s="220"/>
      <c r="CL340" s="220"/>
      <c r="CM340" s="220"/>
      <c r="CN340" s="220"/>
      <c r="CO340" s="220"/>
      <c r="CP340" s="220"/>
      <c r="CQ340" s="220"/>
      <c r="CR340" s="220"/>
      <c r="CS340" s="220"/>
      <c r="CT340" s="402"/>
      <c r="CU340" s="221" t="s">
        <v>1293</v>
      </c>
    </row>
    <row r="341" spans="2:99" outlineLevel="1">
      <c r="B341" s="45" t="str">
        <f>$B$218&amp;""</f>
        <v>Early</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392"/>
      <c r="T341" s="393"/>
      <c r="U341" s="393"/>
      <c r="V341" s="393"/>
      <c r="W341" s="393"/>
      <c r="X341" s="393"/>
      <c r="Y341" s="393"/>
      <c r="Z341" s="393"/>
      <c r="AA341" s="393"/>
      <c r="AB341" s="393"/>
      <c r="AC341" s="393"/>
      <c r="AD341" s="393"/>
      <c r="AE341" s="393"/>
      <c r="AF341" s="393"/>
      <c r="AG341" s="393"/>
      <c r="AH341" s="403"/>
      <c r="AI341" s="392"/>
      <c r="AJ341" s="393"/>
      <c r="AK341" s="393"/>
      <c r="AL341" s="393"/>
      <c r="AM341" s="393"/>
      <c r="AN341" s="393"/>
      <c r="AO341" s="393"/>
      <c r="AP341" s="393"/>
      <c r="AQ341" s="393"/>
      <c r="AR341" s="393"/>
      <c r="AS341" s="393"/>
      <c r="AT341" s="393"/>
      <c r="AU341" s="393"/>
      <c r="AV341" s="393"/>
      <c r="AW341" s="393"/>
      <c r="AX341" s="403"/>
      <c r="AY341" s="392"/>
      <c r="AZ341" s="393"/>
      <c r="BA341" s="393"/>
      <c r="BB341" s="393"/>
      <c r="BC341" s="393"/>
      <c r="BD341" s="393"/>
      <c r="BE341" s="393"/>
      <c r="BF341" s="393"/>
      <c r="BG341" s="393"/>
      <c r="BH341" s="393"/>
      <c r="BI341" s="393"/>
      <c r="BJ341" s="393"/>
      <c r="BK341" s="393"/>
      <c r="BL341" s="393"/>
      <c r="BM341" s="393"/>
      <c r="BN341" s="403"/>
      <c r="BO341" s="392"/>
      <c r="BP341" s="393"/>
      <c r="BQ341" s="393"/>
      <c r="BR341" s="393"/>
      <c r="BS341" s="393"/>
      <c r="BT341" s="393"/>
      <c r="BU341" s="393"/>
      <c r="BV341" s="393"/>
      <c r="BW341" s="393"/>
      <c r="BX341" s="393"/>
      <c r="BY341" s="393"/>
      <c r="BZ341" s="393"/>
      <c r="CA341" s="393"/>
      <c r="CB341" s="393"/>
      <c r="CC341" s="393"/>
      <c r="CD341" s="403"/>
      <c r="CE341" s="392"/>
      <c r="CF341" s="393"/>
      <c r="CG341" s="393"/>
      <c r="CH341" s="393"/>
      <c r="CI341" s="393"/>
      <c r="CJ341" s="393"/>
      <c r="CK341" s="393"/>
      <c r="CL341" s="393"/>
      <c r="CM341" s="393"/>
      <c r="CN341" s="393"/>
      <c r="CO341" s="393"/>
      <c r="CP341" s="393"/>
      <c r="CQ341" s="393"/>
      <c r="CR341" s="393"/>
      <c r="CS341" s="393"/>
      <c r="CT341" s="403"/>
    </row>
    <row r="342" spans="2:99" outlineLevel="1">
      <c r="B342" s="45" t="str">
        <f>$B$219&amp;""</f>
        <v>Middle</v>
      </c>
      <c r="C342" s="222">
        <f t="shared" si="247"/>
        <v>0</v>
      </c>
      <c r="D342" s="222">
        <f t="shared" si="248"/>
        <v>0</v>
      </c>
      <c r="E342" s="222">
        <f t="shared" si="249"/>
        <v>0</v>
      </c>
      <c r="F342" s="222">
        <f t="shared" si="250"/>
        <v>0</v>
      </c>
      <c r="G342" s="222">
        <f t="shared" si="251"/>
        <v>0</v>
      </c>
      <c r="H342" s="222">
        <f t="shared" si="252"/>
        <v>0</v>
      </c>
      <c r="I342" s="222">
        <f t="shared" si="253"/>
        <v>0</v>
      </c>
      <c r="J342" s="222">
        <f t="shared" si="254"/>
        <v>0</v>
      </c>
      <c r="K342" s="222">
        <f t="shared" si="255"/>
        <v>0</v>
      </c>
      <c r="L342" s="222">
        <f t="shared" si="256"/>
        <v>0</v>
      </c>
      <c r="M342" s="222">
        <f t="shared" si="257"/>
        <v>0</v>
      </c>
      <c r="N342" s="222">
        <f t="shared" si="258"/>
        <v>0</v>
      </c>
      <c r="O342" s="222">
        <f t="shared" si="259"/>
        <v>0</v>
      </c>
      <c r="P342" s="222">
        <f t="shared" si="260"/>
        <v>0</v>
      </c>
      <c r="Q342" s="222">
        <f t="shared" si="261"/>
        <v>0</v>
      </c>
      <c r="R342" s="381">
        <f t="shared" si="262"/>
        <v>0</v>
      </c>
      <c r="S342" s="392"/>
      <c r="T342" s="393"/>
      <c r="U342" s="393"/>
      <c r="V342" s="393"/>
      <c r="W342" s="393"/>
      <c r="X342" s="393"/>
      <c r="Y342" s="393"/>
      <c r="Z342" s="393"/>
      <c r="AA342" s="393"/>
      <c r="AB342" s="393"/>
      <c r="AC342" s="393"/>
      <c r="AD342" s="393"/>
      <c r="AE342" s="393"/>
      <c r="AF342" s="393"/>
      <c r="AG342" s="393"/>
      <c r="AH342" s="403"/>
      <c r="AI342" s="392"/>
      <c r="AJ342" s="393"/>
      <c r="AK342" s="393"/>
      <c r="AL342" s="393"/>
      <c r="AM342" s="393"/>
      <c r="AN342" s="393"/>
      <c r="AO342" s="393"/>
      <c r="AP342" s="393"/>
      <c r="AQ342" s="393"/>
      <c r="AR342" s="393"/>
      <c r="AS342" s="393"/>
      <c r="AT342" s="393"/>
      <c r="AU342" s="393"/>
      <c r="AV342" s="393"/>
      <c r="AW342" s="393"/>
      <c r="AX342" s="403"/>
      <c r="AY342" s="392"/>
      <c r="AZ342" s="393"/>
      <c r="BA342" s="393"/>
      <c r="BB342" s="393"/>
      <c r="BC342" s="393"/>
      <c r="BD342" s="393"/>
      <c r="BE342" s="393"/>
      <c r="BF342" s="393"/>
      <c r="BG342" s="393"/>
      <c r="BH342" s="393"/>
      <c r="BI342" s="393"/>
      <c r="BJ342" s="393"/>
      <c r="BK342" s="393"/>
      <c r="BL342" s="393"/>
      <c r="BM342" s="393"/>
      <c r="BN342" s="403"/>
      <c r="BO342" s="392"/>
      <c r="BP342" s="393"/>
      <c r="BQ342" s="393"/>
      <c r="BR342" s="393"/>
      <c r="BS342" s="393"/>
      <c r="BT342" s="393"/>
      <c r="BU342" s="393"/>
      <c r="BV342" s="393"/>
      <c r="BW342" s="393"/>
      <c r="BX342" s="393"/>
      <c r="BY342" s="393"/>
      <c r="BZ342" s="393"/>
      <c r="CA342" s="393"/>
      <c r="CB342" s="393"/>
      <c r="CC342" s="393"/>
      <c r="CD342" s="403"/>
      <c r="CE342" s="392"/>
      <c r="CF342" s="393"/>
      <c r="CG342" s="393"/>
      <c r="CH342" s="393"/>
      <c r="CI342" s="393"/>
      <c r="CJ342" s="393"/>
      <c r="CK342" s="393"/>
      <c r="CL342" s="393"/>
      <c r="CM342" s="393"/>
      <c r="CN342" s="393"/>
      <c r="CO342" s="393"/>
      <c r="CP342" s="393"/>
      <c r="CQ342" s="393"/>
      <c r="CR342" s="393"/>
      <c r="CS342" s="393"/>
      <c r="CT342" s="403"/>
    </row>
    <row r="343" spans="2:99" outlineLevel="1">
      <c r="B343" s="45" t="str">
        <f>$B$220&amp;""</f>
        <v>Late</v>
      </c>
      <c r="C343" s="222">
        <f t="shared" si="247"/>
        <v>0</v>
      </c>
      <c r="D343" s="222">
        <f t="shared" si="248"/>
        <v>0</v>
      </c>
      <c r="E343" s="222">
        <f t="shared" si="249"/>
        <v>0</v>
      </c>
      <c r="F343" s="222">
        <f t="shared" si="250"/>
        <v>0</v>
      </c>
      <c r="G343" s="222">
        <f t="shared" si="251"/>
        <v>0</v>
      </c>
      <c r="H343" s="222">
        <f t="shared" si="252"/>
        <v>0</v>
      </c>
      <c r="I343" s="222">
        <f t="shared" si="253"/>
        <v>0</v>
      </c>
      <c r="J343" s="222">
        <f t="shared" si="254"/>
        <v>0</v>
      </c>
      <c r="K343" s="222">
        <f t="shared" si="255"/>
        <v>0</v>
      </c>
      <c r="L343" s="222">
        <f t="shared" si="256"/>
        <v>0</v>
      </c>
      <c r="M343" s="222">
        <f t="shared" si="257"/>
        <v>0</v>
      </c>
      <c r="N343" s="222">
        <f t="shared" si="258"/>
        <v>0</v>
      </c>
      <c r="O343" s="222">
        <f t="shared" si="259"/>
        <v>0</v>
      </c>
      <c r="P343" s="222">
        <f t="shared" si="260"/>
        <v>0</v>
      </c>
      <c r="Q343" s="222">
        <f t="shared" si="261"/>
        <v>0</v>
      </c>
      <c r="R343" s="381">
        <f t="shared" si="262"/>
        <v>0</v>
      </c>
      <c r="S343" s="392"/>
      <c r="T343" s="393"/>
      <c r="U343" s="393"/>
      <c r="V343" s="393"/>
      <c r="W343" s="393"/>
      <c r="X343" s="393"/>
      <c r="Y343" s="393"/>
      <c r="Z343" s="393"/>
      <c r="AA343" s="393"/>
      <c r="AB343" s="393"/>
      <c r="AC343" s="393"/>
      <c r="AD343" s="393"/>
      <c r="AE343" s="393"/>
      <c r="AF343" s="393"/>
      <c r="AG343" s="393"/>
      <c r="AH343" s="403"/>
      <c r="AI343" s="392"/>
      <c r="AJ343" s="393"/>
      <c r="AK343" s="393"/>
      <c r="AL343" s="393"/>
      <c r="AM343" s="393"/>
      <c r="AN343" s="393"/>
      <c r="AO343" s="393"/>
      <c r="AP343" s="393"/>
      <c r="AQ343" s="393"/>
      <c r="AR343" s="393"/>
      <c r="AS343" s="393"/>
      <c r="AT343" s="393"/>
      <c r="AU343" s="393"/>
      <c r="AV343" s="393"/>
      <c r="AW343" s="393"/>
      <c r="AX343" s="403"/>
      <c r="AY343" s="392"/>
      <c r="AZ343" s="393"/>
      <c r="BA343" s="393"/>
      <c r="BB343" s="393"/>
      <c r="BC343" s="393"/>
      <c r="BD343" s="393"/>
      <c r="BE343" s="393"/>
      <c r="BF343" s="393"/>
      <c r="BG343" s="393"/>
      <c r="BH343" s="393"/>
      <c r="BI343" s="393"/>
      <c r="BJ343" s="393"/>
      <c r="BK343" s="393"/>
      <c r="BL343" s="393"/>
      <c r="BM343" s="393"/>
      <c r="BN343" s="403"/>
      <c r="BO343" s="392"/>
      <c r="BP343" s="393"/>
      <c r="BQ343" s="393"/>
      <c r="BR343" s="393"/>
      <c r="BS343" s="393"/>
      <c r="BT343" s="393"/>
      <c r="BU343" s="393"/>
      <c r="BV343" s="393"/>
      <c r="BW343" s="393"/>
      <c r="BX343" s="393"/>
      <c r="BY343" s="393"/>
      <c r="BZ343" s="393"/>
      <c r="CA343" s="393"/>
      <c r="CB343" s="393"/>
      <c r="CC343" s="393"/>
      <c r="CD343" s="403"/>
      <c r="CE343" s="392"/>
      <c r="CF343" s="393"/>
      <c r="CG343" s="393"/>
      <c r="CH343" s="393"/>
      <c r="CI343" s="393"/>
      <c r="CJ343" s="393"/>
      <c r="CK343" s="393"/>
      <c r="CL343" s="393"/>
      <c r="CM343" s="393"/>
      <c r="CN343" s="393"/>
      <c r="CO343" s="393"/>
      <c r="CP343" s="393"/>
      <c r="CQ343" s="393"/>
      <c r="CR343" s="393"/>
      <c r="CS343" s="393"/>
      <c r="CT343" s="403"/>
    </row>
    <row r="344" spans="2:99" outlineLevel="1">
      <c r="B344" s="45" t="s">
        <v>899</v>
      </c>
      <c r="C344" s="222">
        <f t="shared" si="247"/>
        <v>0</v>
      </c>
      <c r="D344" s="222">
        <f t="shared" si="248"/>
        <v>0</v>
      </c>
      <c r="E344" s="222">
        <f t="shared" si="249"/>
        <v>0</v>
      </c>
      <c r="F344" s="222">
        <f t="shared" si="250"/>
        <v>0</v>
      </c>
      <c r="G344" s="222">
        <f t="shared" si="251"/>
        <v>0</v>
      </c>
      <c r="H344" s="222">
        <f t="shared" si="252"/>
        <v>0</v>
      </c>
      <c r="I344" s="222">
        <f t="shared" si="253"/>
        <v>0</v>
      </c>
      <c r="J344" s="222">
        <f t="shared" si="254"/>
        <v>0</v>
      </c>
      <c r="K344" s="222">
        <f t="shared" si="255"/>
        <v>0</v>
      </c>
      <c r="L344" s="222">
        <f t="shared" si="256"/>
        <v>0</v>
      </c>
      <c r="M344" s="222">
        <f t="shared" si="257"/>
        <v>0</v>
      </c>
      <c r="N344" s="222">
        <f t="shared" si="258"/>
        <v>0</v>
      </c>
      <c r="O344" s="222">
        <f t="shared" si="259"/>
        <v>0</v>
      </c>
      <c r="P344" s="222">
        <f t="shared" si="260"/>
        <v>0</v>
      </c>
      <c r="Q344" s="222">
        <f t="shared" si="261"/>
        <v>0</v>
      </c>
      <c r="R344" s="381">
        <f t="shared" si="262"/>
        <v>0</v>
      </c>
      <c r="S344" s="414"/>
      <c r="T344" s="415"/>
      <c r="U344" s="415"/>
      <c r="V344" s="415"/>
      <c r="W344" s="415"/>
      <c r="X344" s="415"/>
      <c r="Y344" s="415"/>
      <c r="Z344" s="415"/>
      <c r="AA344" s="415"/>
      <c r="AB344" s="415"/>
      <c r="AC344" s="415"/>
      <c r="AD344" s="415"/>
      <c r="AE344" s="415"/>
      <c r="AF344" s="415"/>
      <c r="AG344" s="415"/>
      <c r="AH344" s="416"/>
      <c r="AI344" s="414"/>
      <c r="AJ344" s="415"/>
      <c r="AK344" s="415"/>
      <c r="AL344" s="415"/>
      <c r="AM344" s="415"/>
      <c r="AN344" s="415"/>
      <c r="AO344" s="415"/>
      <c r="AP344" s="415"/>
      <c r="AQ344" s="415"/>
      <c r="AR344" s="415"/>
      <c r="AS344" s="415"/>
      <c r="AT344" s="415"/>
      <c r="AU344" s="415"/>
      <c r="AV344" s="415"/>
      <c r="AW344" s="415"/>
      <c r="AX344" s="416"/>
      <c r="AY344" s="414"/>
      <c r="AZ344" s="415"/>
      <c r="BA344" s="415"/>
      <c r="BB344" s="415"/>
      <c r="BC344" s="415"/>
      <c r="BD344" s="415"/>
      <c r="BE344" s="415"/>
      <c r="BF344" s="415"/>
      <c r="BG344" s="415"/>
      <c r="BH344" s="415"/>
      <c r="BI344" s="415"/>
      <c r="BJ344" s="415"/>
      <c r="BK344" s="415"/>
      <c r="BL344" s="415"/>
      <c r="BM344" s="415"/>
      <c r="BN344" s="416"/>
      <c r="BO344" s="414"/>
      <c r="BP344" s="415"/>
      <c r="BQ344" s="415"/>
      <c r="BR344" s="415"/>
      <c r="BS344" s="415"/>
      <c r="BT344" s="415"/>
      <c r="BU344" s="415"/>
      <c r="BV344" s="415"/>
      <c r="BW344" s="415"/>
      <c r="BX344" s="415"/>
      <c r="BY344" s="415"/>
      <c r="BZ344" s="415"/>
      <c r="CA344" s="415"/>
      <c r="CB344" s="415"/>
      <c r="CC344" s="415"/>
      <c r="CD344" s="416"/>
      <c r="CE344" s="414"/>
      <c r="CF344" s="415"/>
      <c r="CG344" s="415"/>
      <c r="CH344" s="415"/>
      <c r="CI344" s="415"/>
      <c r="CJ344" s="415"/>
      <c r="CK344" s="415"/>
      <c r="CL344" s="415"/>
      <c r="CM344" s="415"/>
      <c r="CN344" s="415"/>
      <c r="CO344" s="415"/>
      <c r="CP344" s="415"/>
      <c r="CQ344" s="415"/>
      <c r="CR344" s="415"/>
      <c r="CS344" s="415"/>
      <c r="CT344" s="416"/>
    </row>
    <row r="345" spans="2:99" outlineLevel="1">
      <c r="B345" s="45" t="str">
        <f>$B$222&amp;""</f>
        <v>7mo with 0% mated</v>
      </c>
      <c r="C345" s="222">
        <f t="shared" si="247"/>
        <v>0</v>
      </c>
      <c r="D345" s="222">
        <f t="shared" si="248"/>
        <v>0</v>
      </c>
      <c r="E345" s="222">
        <f t="shared" si="249"/>
        <v>0</v>
      </c>
      <c r="F345" s="222">
        <f t="shared" si="250"/>
        <v>0</v>
      </c>
      <c r="G345" s="222">
        <f t="shared" si="251"/>
        <v>0</v>
      </c>
      <c r="H345" s="222">
        <f t="shared" si="252"/>
        <v>0</v>
      </c>
      <c r="I345" s="222">
        <f t="shared" si="253"/>
        <v>0</v>
      </c>
      <c r="J345" s="222">
        <f t="shared" si="254"/>
        <v>0</v>
      </c>
      <c r="K345" s="222">
        <f t="shared" si="255"/>
        <v>0</v>
      </c>
      <c r="L345" s="222">
        <f t="shared" si="256"/>
        <v>0</v>
      </c>
      <c r="M345" s="222">
        <f t="shared" si="257"/>
        <v>0</v>
      </c>
      <c r="N345" s="222">
        <f t="shared" si="258"/>
        <v>0</v>
      </c>
      <c r="O345" s="222">
        <f t="shared" si="259"/>
        <v>0</v>
      </c>
      <c r="P345" s="222">
        <f t="shared" si="260"/>
        <v>0</v>
      </c>
      <c r="Q345" s="222">
        <f t="shared" si="261"/>
        <v>0</v>
      </c>
      <c r="R345" s="381">
        <f t="shared" si="262"/>
        <v>0</v>
      </c>
      <c r="S345" s="417"/>
      <c r="T345" s="418"/>
      <c r="U345" s="418"/>
      <c r="V345" s="418"/>
      <c r="W345" s="418"/>
      <c r="X345" s="418"/>
      <c r="Y345" s="418"/>
      <c r="Z345" s="418"/>
      <c r="AA345" s="418"/>
      <c r="AB345" s="418"/>
      <c r="AC345" s="418"/>
      <c r="AD345" s="418"/>
      <c r="AE345" s="418"/>
      <c r="AF345" s="418"/>
      <c r="AG345" s="418"/>
      <c r="AH345" s="419"/>
      <c r="AI345" s="417"/>
      <c r="AJ345" s="418"/>
      <c r="AK345" s="418"/>
      <c r="AL345" s="418"/>
      <c r="AM345" s="418"/>
      <c r="AN345" s="418"/>
      <c r="AO345" s="418"/>
      <c r="AP345" s="418"/>
      <c r="AQ345" s="418"/>
      <c r="AR345" s="418"/>
      <c r="AS345" s="418"/>
      <c r="AT345" s="418"/>
      <c r="AU345" s="418"/>
      <c r="AV345" s="418"/>
      <c r="AW345" s="418"/>
      <c r="AX345" s="419"/>
      <c r="AY345" s="417"/>
      <c r="AZ345" s="418"/>
      <c r="BA345" s="418"/>
      <c r="BB345" s="418"/>
      <c r="BC345" s="418"/>
      <c r="BD345" s="418"/>
      <c r="BE345" s="418"/>
      <c r="BF345" s="418"/>
      <c r="BG345" s="418"/>
      <c r="BH345" s="418"/>
      <c r="BI345" s="418"/>
      <c r="BJ345" s="418"/>
      <c r="BK345" s="418"/>
      <c r="BL345" s="418"/>
      <c r="BM345" s="418"/>
      <c r="BN345" s="419"/>
      <c r="BO345" s="417"/>
      <c r="BP345" s="418"/>
      <c r="BQ345" s="418"/>
      <c r="BR345" s="418"/>
      <c r="BS345" s="418"/>
      <c r="BT345" s="418"/>
      <c r="BU345" s="418"/>
      <c r="BV345" s="418"/>
      <c r="BW345" s="418"/>
      <c r="BX345" s="418"/>
      <c r="BY345" s="418"/>
      <c r="BZ345" s="418"/>
      <c r="CA345" s="418"/>
      <c r="CB345" s="418"/>
      <c r="CC345" s="418"/>
      <c r="CD345" s="419"/>
      <c r="CE345" s="417"/>
      <c r="CF345" s="418"/>
      <c r="CG345" s="418"/>
      <c r="CH345" s="418"/>
      <c r="CI345" s="418"/>
      <c r="CJ345" s="418"/>
      <c r="CK345" s="418"/>
      <c r="CL345" s="418"/>
      <c r="CM345" s="418"/>
      <c r="CN345" s="418"/>
      <c r="CO345" s="418"/>
      <c r="CP345" s="418"/>
      <c r="CQ345" s="418"/>
      <c r="CR345" s="418"/>
      <c r="CS345" s="418"/>
      <c r="CT345" s="419"/>
      <c r="CU345" s="223"/>
    </row>
    <row r="346" spans="2:99" outlineLevel="1">
      <c r="B346" s="45" t="s">
        <v>1549</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223"/>
    </row>
    <row r="347" spans="2:99" outlineLevel="1">
      <c r="B347" s="45" t="s">
        <v>1018</v>
      </c>
      <c r="C347" s="224">
        <f t="shared" si="247"/>
        <v>0</v>
      </c>
      <c r="D347" s="224">
        <f t="shared" si="248"/>
        <v>0</v>
      </c>
      <c r="E347" s="224">
        <f t="shared" si="249"/>
        <v>0</v>
      </c>
      <c r="F347" s="224">
        <f t="shared" si="250"/>
        <v>0</v>
      </c>
      <c r="G347" s="224">
        <f t="shared" si="251"/>
        <v>0</v>
      </c>
      <c r="H347" s="224">
        <f t="shared" si="252"/>
        <v>0</v>
      </c>
      <c r="I347" s="224">
        <f t="shared" si="253"/>
        <v>0</v>
      </c>
      <c r="J347" s="224">
        <f t="shared" si="254"/>
        <v>0</v>
      </c>
      <c r="K347" s="224">
        <f t="shared" si="255"/>
        <v>0</v>
      </c>
      <c r="L347" s="224">
        <f t="shared" si="256"/>
        <v>0</v>
      </c>
      <c r="M347" s="224">
        <f t="shared" si="257"/>
        <v>0</v>
      </c>
      <c r="N347" s="224">
        <f t="shared" si="258"/>
        <v>0</v>
      </c>
      <c r="O347" s="224">
        <f t="shared" si="259"/>
        <v>0</v>
      </c>
      <c r="P347" s="224">
        <f t="shared" si="260"/>
        <v>0</v>
      </c>
      <c r="Q347" s="224">
        <f t="shared" si="261"/>
        <v>0</v>
      </c>
      <c r="R347" s="382">
        <f t="shared" si="262"/>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223"/>
    </row>
    <row r="348" spans="2:99" ht="24.5" outlineLevel="1">
      <c r="B348" s="44" t="str">
        <f>"Timing 3 - mid preg to Birth
"&amp;$B$217&amp;""</f>
        <v>Timing 3 - mid preg to Birth
Standard (7mo)</v>
      </c>
      <c r="C348" s="219">
        <f t="shared" si="247"/>
        <v>0</v>
      </c>
      <c r="D348" s="219">
        <f t="shared" si="248"/>
        <v>0</v>
      </c>
      <c r="E348" s="219">
        <f t="shared" si="249"/>
        <v>0</v>
      </c>
      <c r="F348" s="219">
        <f t="shared" si="250"/>
        <v>0</v>
      </c>
      <c r="G348" s="219">
        <f t="shared" si="251"/>
        <v>0</v>
      </c>
      <c r="H348" s="219">
        <f t="shared" si="252"/>
        <v>0</v>
      </c>
      <c r="I348" s="219">
        <f t="shared" si="253"/>
        <v>0</v>
      </c>
      <c r="J348" s="219">
        <f t="shared" si="254"/>
        <v>0</v>
      </c>
      <c r="K348" s="219">
        <f t="shared" si="255"/>
        <v>0</v>
      </c>
      <c r="L348" s="219">
        <f t="shared" si="256"/>
        <v>0</v>
      </c>
      <c r="M348" s="219">
        <f t="shared" si="257"/>
        <v>0</v>
      </c>
      <c r="N348" s="219">
        <f t="shared" si="258"/>
        <v>0</v>
      </c>
      <c r="O348" s="219">
        <f t="shared" si="259"/>
        <v>0</v>
      </c>
      <c r="P348" s="219">
        <f t="shared" si="260"/>
        <v>0</v>
      </c>
      <c r="Q348" s="219">
        <f t="shared" si="261"/>
        <v>0</v>
      </c>
      <c r="R348" s="380">
        <f t="shared" si="262"/>
        <v>0</v>
      </c>
      <c r="S348" s="391"/>
      <c r="T348" s="220"/>
      <c r="U348" s="220"/>
      <c r="V348" s="220"/>
      <c r="W348" s="220"/>
      <c r="X348" s="220"/>
      <c r="Y348" s="220"/>
      <c r="Z348" s="220"/>
      <c r="AA348" s="220"/>
      <c r="AB348" s="220"/>
      <c r="AC348" s="220"/>
      <c r="AD348" s="220"/>
      <c r="AE348" s="220"/>
      <c r="AF348" s="220"/>
      <c r="AG348" s="220"/>
      <c r="AH348" s="402"/>
      <c r="AI348" s="391"/>
      <c r="AJ348" s="220"/>
      <c r="AK348" s="220"/>
      <c r="AL348" s="220"/>
      <c r="AM348" s="220"/>
      <c r="AN348" s="220"/>
      <c r="AO348" s="220"/>
      <c r="AP348" s="220"/>
      <c r="AQ348" s="220"/>
      <c r="AR348" s="220"/>
      <c r="AS348" s="220"/>
      <c r="AT348" s="220"/>
      <c r="AU348" s="220"/>
      <c r="AV348" s="220"/>
      <c r="AW348" s="220"/>
      <c r="AX348" s="402"/>
      <c r="AY348" s="391"/>
      <c r="AZ348" s="220"/>
      <c r="BA348" s="220"/>
      <c r="BB348" s="220"/>
      <c r="BC348" s="220"/>
      <c r="BD348" s="220"/>
      <c r="BE348" s="220"/>
      <c r="BF348" s="220"/>
      <c r="BG348" s="220"/>
      <c r="BH348" s="220"/>
      <c r="BI348" s="220"/>
      <c r="BJ348" s="220"/>
      <c r="BK348" s="220"/>
      <c r="BL348" s="220"/>
      <c r="BM348" s="220"/>
      <c r="BN348" s="402"/>
      <c r="BO348" s="391"/>
      <c r="BP348" s="220"/>
      <c r="BQ348" s="220"/>
      <c r="BR348" s="220"/>
      <c r="BS348" s="220"/>
      <c r="BT348" s="220"/>
      <c r="BU348" s="220"/>
      <c r="BV348" s="220"/>
      <c r="BW348" s="220"/>
      <c r="BX348" s="220"/>
      <c r="BY348" s="220"/>
      <c r="BZ348" s="220"/>
      <c r="CA348" s="220"/>
      <c r="CB348" s="220"/>
      <c r="CC348" s="220"/>
      <c r="CD348" s="402"/>
      <c r="CE348" s="391"/>
      <c r="CF348" s="220"/>
      <c r="CG348" s="220"/>
      <c r="CH348" s="220"/>
      <c r="CI348" s="220"/>
      <c r="CJ348" s="220"/>
      <c r="CK348" s="220"/>
      <c r="CL348" s="220"/>
      <c r="CM348" s="220"/>
      <c r="CN348" s="220"/>
      <c r="CO348" s="220"/>
      <c r="CP348" s="220"/>
      <c r="CQ348" s="220"/>
      <c r="CR348" s="220"/>
      <c r="CS348" s="220"/>
      <c r="CT348" s="402"/>
      <c r="CU348" s="221" t="s">
        <v>1293</v>
      </c>
    </row>
    <row r="349" spans="2:99" outlineLevel="2">
      <c r="B349" s="45" t="str">
        <f>$B$218&amp;""</f>
        <v>Early</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392"/>
      <c r="T349" s="393"/>
      <c r="U349" s="393"/>
      <c r="V349" s="393"/>
      <c r="W349" s="393"/>
      <c r="X349" s="393"/>
      <c r="Y349" s="393"/>
      <c r="Z349" s="393"/>
      <c r="AA349" s="393"/>
      <c r="AB349" s="393"/>
      <c r="AC349" s="393"/>
      <c r="AD349" s="393"/>
      <c r="AE349" s="393"/>
      <c r="AF349" s="393"/>
      <c r="AG349" s="393"/>
      <c r="AH349" s="403"/>
      <c r="AI349" s="392"/>
      <c r="AJ349" s="393"/>
      <c r="AK349" s="393"/>
      <c r="AL349" s="393"/>
      <c r="AM349" s="393"/>
      <c r="AN349" s="393"/>
      <c r="AO349" s="393"/>
      <c r="AP349" s="393"/>
      <c r="AQ349" s="393"/>
      <c r="AR349" s="393"/>
      <c r="AS349" s="393"/>
      <c r="AT349" s="393"/>
      <c r="AU349" s="393"/>
      <c r="AV349" s="393"/>
      <c r="AW349" s="393"/>
      <c r="AX349" s="403"/>
      <c r="AY349" s="392"/>
      <c r="AZ349" s="393"/>
      <c r="BA349" s="393"/>
      <c r="BB349" s="393"/>
      <c r="BC349" s="393"/>
      <c r="BD349" s="393"/>
      <c r="BE349" s="393"/>
      <c r="BF349" s="393"/>
      <c r="BG349" s="393"/>
      <c r="BH349" s="393"/>
      <c r="BI349" s="393"/>
      <c r="BJ349" s="393"/>
      <c r="BK349" s="393"/>
      <c r="BL349" s="393"/>
      <c r="BM349" s="393"/>
      <c r="BN349" s="403"/>
      <c r="BO349" s="392"/>
      <c r="BP349" s="393"/>
      <c r="BQ349" s="393"/>
      <c r="BR349" s="393"/>
      <c r="BS349" s="393"/>
      <c r="BT349" s="393"/>
      <c r="BU349" s="393"/>
      <c r="BV349" s="393"/>
      <c r="BW349" s="393"/>
      <c r="BX349" s="393"/>
      <c r="BY349" s="393"/>
      <c r="BZ349" s="393"/>
      <c r="CA349" s="393"/>
      <c r="CB349" s="393"/>
      <c r="CC349" s="393"/>
      <c r="CD349" s="403"/>
      <c r="CE349" s="392"/>
      <c r="CF349" s="393"/>
      <c r="CG349" s="393"/>
      <c r="CH349" s="393"/>
      <c r="CI349" s="393"/>
      <c r="CJ349" s="393"/>
      <c r="CK349" s="393"/>
      <c r="CL349" s="393"/>
      <c r="CM349" s="393"/>
      <c r="CN349" s="393"/>
      <c r="CO349" s="393"/>
      <c r="CP349" s="393"/>
      <c r="CQ349" s="393"/>
      <c r="CR349" s="393"/>
      <c r="CS349" s="393"/>
      <c r="CT349" s="403"/>
    </row>
    <row r="350" spans="2:99" outlineLevel="2">
      <c r="B350" s="45" t="str">
        <f>$B$219&amp;""</f>
        <v>Middle</v>
      </c>
      <c r="C350" s="222">
        <f t="shared" si="247"/>
        <v>0</v>
      </c>
      <c r="D350" s="222">
        <f t="shared" si="248"/>
        <v>0</v>
      </c>
      <c r="E350" s="222">
        <f t="shared" si="249"/>
        <v>0</v>
      </c>
      <c r="F350" s="222">
        <f t="shared" si="250"/>
        <v>0</v>
      </c>
      <c r="G350" s="222">
        <f t="shared" si="251"/>
        <v>0</v>
      </c>
      <c r="H350" s="222">
        <f t="shared" si="252"/>
        <v>0</v>
      </c>
      <c r="I350" s="222">
        <f t="shared" si="253"/>
        <v>0</v>
      </c>
      <c r="J350" s="222">
        <f t="shared" si="254"/>
        <v>0</v>
      </c>
      <c r="K350" s="222">
        <f t="shared" si="255"/>
        <v>0</v>
      </c>
      <c r="L350" s="222">
        <f t="shared" si="256"/>
        <v>0</v>
      </c>
      <c r="M350" s="222">
        <f t="shared" si="257"/>
        <v>0</v>
      </c>
      <c r="N350" s="222">
        <f t="shared" si="258"/>
        <v>0</v>
      </c>
      <c r="O350" s="222">
        <f t="shared" si="259"/>
        <v>0</v>
      </c>
      <c r="P350" s="222">
        <f t="shared" si="260"/>
        <v>0</v>
      </c>
      <c r="Q350" s="222">
        <f t="shared" si="261"/>
        <v>0</v>
      </c>
      <c r="R350" s="381">
        <f t="shared" si="262"/>
        <v>0</v>
      </c>
      <c r="S350" s="392"/>
      <c r="T350" s="393"/>
      <c r="U350" s="393"/>
      <c r="V350" s="393"/>
      <c r="W350" s="393"/>
      <c r="X350" s="393"/>
      <c r="Y350" s="393"/>
      <c r="Z350" s="393"/>
      <c r="AA350" s="393"/>
      <c r="AB350" s="393"/>
      <c r="AC350" s="393"/>
      <c r="AD350" s="393"/>
      <c r="AE350" s="393"/>
      <c r="AF350" s="393"/>
      <c r="AG350" s="393"/>
      <c r="AH350" s="403"/>
      <c r="AI350" s="392"/>
      <c r="AJ350" s="393"/>
      <c r="AK350" s="393"/>
      <c r="AL350" s="393"/>
      <c r="AM350" s="393"/>
      <c r="AN350" s="393"/>
      <c r="AO350" s="393"/>
      <c r="AP350" s="393"/>
      <c r="AQ350" s="393"/>
      <c r="AR350" s="393"/>
      <c r="AS350" s="393"/>
      <c r="AT350" s="393"/>
      <c r="AU350" s="393"/>
      <c r="AV350" s="393"/>
      <c r="AW350" s="393"/>
      <c r="AX350" s="403"/>
      <c r="AY350" s="392"/>
      <c r="AZ350" s="393"/>
      <c r="BA350" s="393"/>
      <c r="BB350" s="393"/>
      <c r="BC350" s="393"/>
      <c r="BD350" s="393"/>
      <c r="BE350" s="393"/>
      <c r="BF350" s="393"/>
      <c r="BG350" s="393"/>
      <c r="BH350" s="393"/>
      <c r="BI350" s="393"/>
      <c r="BJ350" s="393"/>
      <c r="BK350" s="393"/>
      <c r="BL350" s="393"/>
      <c r="BM350" s="393"/>
      <c r="BN350" s="403"/>
      <c r="BO350" s="392"/>
      <c r="BP350" s="393"/>
      <c r="BQ350" s="393"/>
      <c r="BR350" s="393"/>
      <c r="BS350" s="393"/>
      <c r="BT350" s="393"/>
      <c r="BU350" s="393"/>
      <c r="BV350" s="393"/>
      <c r="BW350" s="393"/>
      <c r="BX350" s="393"/>
      <c r="BY350" s="393"/>
      <c r="BZ350" s="393"/>
      <c r="CA350" s="393"/>
      <c r="CB350" s="393"/>
      <c r="CC350" s="393"/>
      <c r="CD350" s="403"/>
      <c r="CE350" s="392"/>
      <c r="CF350" s="393"/>
      <c r="CG350" s="393"/>
      <c r="CH350" s="393"/>
      <c r="CI350" s="393"/>
      <c r="CJ350" s="393"/>
      <c r="CK350" s="393"/>
      <c r="CL350" s="393"/>
      <c r="CM350" s="393"/>
      <c r="CN350" s="393"/>
      <c r="CO350" s="393"/>
      <c r="CP350" s="393"/>
      <c r="CQ350" s="393"/>
      <c r="CR350" s="393"/>
      <c r="CS350" s="393"/>
      <c r="CT350" s="403"/>
    </row>
    <row r="351" spans="2:99" outlineLevel="2">
      <c r="B351" s="45" t="str">
        <f>$B$220&amp;""</f>
        <v>Late</v>
      </c>
      <c r="C351" s="222">
        <f t="shared" si="247"/>
        <v>0</v>
      </c>
      <c r="D351" s="222">
        <f t="shared" si="248"/>
        <v>0</v>
      </c>
      <c r="E351" s="222">
        <f t="shared" si="249"/>
        <v>0</v>
      </c>
      <c r="F351" s="222">
        <f t="shared" si="250"/>
        <v>0</v>
      </c>
      <c r="G351" s="222">
        <f t="shared" si="251"/>
        <v>0</v>
      </c>
      <c r="H351" s="222">
        <f t="shared" si="252"/>
        <v>0</v>
      </c>
      <c r="I351" s="222">
        <f t="shared" si="253"/>
        <v>0</v>
      </c>
      <c r="J351" s="222">
        <f t="shared" si="254"/>
        <v>0</v>
      </c>
      <c r="K351" s="222">
        <f t="shared" si="255"/>
        <v>0</v>
      </c>
      <c r="L351" s="222">
        <f t="shared" si="256"/>
        <v>0</v>
      </c>
      <c r="M351" s="222">
        <f t="shared" si="257"/>
        <v>0</v>
      </c>
      <c r="N351" s="222">
        <f t="shared" si="258"/>
        <v>0</v>
      </c>
      <c r="O351" s="222">
        <f t="shared" si="259"/>
        <v>0</v>
      </c>
      <c r="P351" s="222">
        <f t="shared" si="260"/>
        <v>0</v>
      </c>
      <c r="Q351" s="222">
        <f t="shared" si="261"/>
        <v>0</v>
      </c>
      <c r="R351" s="381">
        <f t="shared" si="262"/>
        <v>0</v>
      </c>
      <c r="S351" s="392"/>
      <c r="T351" s="393"/>
      <c r="U351" s="393"/>
      <c r="V351" s="393"/>
      <c r="W351" s="393"/>
      <c r="X351" s="393"/>
      <c r="Y351" s="393"/>
      <c r="Z351" s="393"/>
      <c r="AA351" s="393"/>
      <c r="AB351" s="393"/>
      <c r="AC351" s="393"/>
      <c r="AD351" s="393"/>
      <c r="AE351" s="393"/>
      <c r="AF351" s="393"/>
      <c r="AG351" s="393"/>
      <c r="AH351" s="403"/>
      <c r="AI351" s="392"/>
      <c r="AJ351" s="393"/>
      <c r="AK351" s="393"/>
      <c r="AL351" s="393"/>
      <c r="AM351" s="393"/>
      <c r="AN351" s="393"/>
      <c r="AO351" s="393"/>
      <c r="AP351" s="393"/>
      <c r="AQ351" s="393"/>
      <c r="AR351" s="393"/>
      <c r="AS351" s="393"/>
      <c r="AT351" s="393"/>
      <c r="AU351" s="393"/>
      <c r="AV351" s="393"/>
      <c r="AW351" s="393"/>
      <c r="AX351" s="403"/>
      <c r="AY351" s="392"/>
      <c r="AZ351" s="393"/>
      <c r="BA351" s="393"/>
      <c r="BB351" s="393"/>
      <c r="BC351" s="393"/>
      <c r="BD351" s="393"/>
      <c r="BE351" s="393"/>
      <c r="BF351" s="393"/>
      <c r="BG351" s="393"/>
      <c r="BH351" s="393"/>
      <c r="BI351" s="393"/>
      <c r="BJ351" s="393"/>
      <c r="BK351" s="393"/>
      <c r="BL351" s="393"/>
      <c r="BM351" s="393"/>
      <c r="BN351" s="403"/>
      <c r="BO351" s="392"/>
      <c r="BP351" s="393"/>
      <c r="BQ351" s="393"/>
      <c r="BR351" s="393"/>
      <c r="BS351" s="393"/>
      <c r="BT351" s="393"/>
      <c r="BU351" s="393"/>
      <c r="BV351" s="393"/>
      <c r="BW351" s="393"/>
      <c r="BX351" s="393"/>
      <c r="BY351" s="393"/>
      <c r="BZ351" s="393"/>
      <c r="CA351" s="393"/>
      <c r="CB351" s="393"/>
      <c r="CC351" s="393"/>
      <c r="CD351" s="403"/>
      <c r="CE351" s="392"/>
      <c r="CF351" s="393"/>
      <c r="CG351" s="393"/>
      <c r="CH351" s="393"/>
      <c r="CI351" s="393"/>
      <c r="CJ351" s="393"/>
      <c r="CK351" s="393"/>
      <c r="CL351" s="393"/>
      <c r="CM351" s="393"/>
      <c r="CN351" s="393"/>
      <c r="CO351" s="393"/>
      <c r="CP351" s="393"/>
      <c r="CQ351" s="393"/>
      <c r="CR351" s="393"/>
      <c r="CS351" s="393"/>
      <c r="CT351" s="403"/>
    </row>
    <row r="352" spans="2:99" outlineLevel="2">
      <c r="B352" s="45" t="s">
        <v>899</v>
      </c>
      <c r="C352" s="222">
        <f t="shared" si="247"/>
        <v>0</v>
      </c>
      <c r="D352" s="222">
        <f t="shared" si="248"/>
        <v>0</v>
      </c>
      <c r="E352" s="222">
        <f t="shared" si="249"/>
        <v>0</v>
      </c>
      <c r="F352" s="222">
        <f t="shared" si="250"/>
        <v>0</v>
      </c>
      <c r="G352" s="222">
        <f t="shared" si="251"/>
        <v>0</v>
      </c>
      <c r="H352" s="222">
        <f t="shared" si="252"/>
        <v>0</v>
      </c>
      <c r="I352" s="222">
        <f t="shared" si="253"/>
        <v>0</v>
      </c>
      <c r="J352" s="222">
        <f t="shared" si="254"/>
        <v>0</v>
      </c>
      <c r="K352" s="222">
        <f t="shared" si="255"/>
        <v>0</v>
      </c>
      <c r="L352" s="222">
        <f t="shared" si="256"/>
        <v>0</v>
      </c>
      <c r="M352" s="222">
        <f t="shared" si="257"/>
        <v>0</v>
      </c>
      <c r="N352" s="222">
        <f t="shared" si="258"/>
        <v>0</v>
      </c>
      <c r="O352" s="222">
        <f t="shared" si="259"/>
        <v>0</v>
      </c>
      <c r="P352" s="222">
        <f t="shared" si="260"/>
        <v>0</v>
      </c>
      <c r="Q352" s="222">
        <f t="shared" si="261"/>
        <v>0</v>
      </c>
      <c r="R352" s="381">
        <f t="shared" si="262"/>
        <v>0</v>
      </c>
      <c r="S352" s="414"/>
      <c r="T352" s="415"/>
      <c r="U352" s="415"/>
      <c r="V352" s="415"/>
      <c r="W352" s="415"/>
      <c r="X352" s="415"/>
      <c r="Y352" s="415"/>
      <c r="Z352" s="415"/>
      <c r="AA352" s="415"/>
      <c r="AB352" s="415"/>
      <c r="AC352" s="415"/>
      <c r="AD352" s="415"/>
      <c r="AE352" s="415"/>
      <c r="AF352" s="415"/>
      <c r="AG352" s="415"/>
      <c r="AH352" s="416"/>
      <c r="AI352" s="414"/>
      <c r="AJ352" s="415"/>
      <c r="AK352" s="415"/>
      <c r="AL352" s="415"/>
      <c r="AM352" s="415"/>
      <c r="AN352" s="415"/>
      <c r="AO352" s="415"/>
      <c r="AP352" s="415"/>
      <c r="AQ352" s="415"/>
      <c r="AR352" s="415"/>
      <c r="AS352" s="415"/>
      <c r="AT352" s="415"/>
      <c r="AU352" s="415"/>
      <c r="AV352" s="415"/>
      <c r="AW352" s="415"/>
      <c r="AX352" s="416"/>
      <c r="AY352" s="414"/>
      <c r="AZ352" s="415"/>
      <c r="BA352" s="415"/>
      <c r="BB352" s="415"/>
      <c r="BC352" s="415"/>
      <c r="BD352" s="415"/>
      <c r="BE352" s="415"/>
      <c r="BF352" s="415"/>
      <c r="BG352" s="415"/>
      <c r="BH352" s="415"/>
      <c r="BI352" s="415"/>
      <c r="BJ352" s="415"/>
      <c r="BK352" s="415"/>
      <c r="BL352" s="415"/>
      <c r="BM352" s="415"/>
      <c r="BN352" s="416"/>
      <c r="BO352" s="414"/>
      <c r="BP352" s="415"/>
      <c r="BQ352" s="415"/>
      <c r="BR352" s="415"/>
      <c r="BS352" s="415"/>
      <c r="BT352" s="415"/>
      <c r="BU352" s="415"/>
      <c r="BV352" s="415"/>
      <c r="BW352" s="415"/>
      <c r="BX352" s="415"/>
      <c r="BY352" s="415"/>
      <c r="BZ352" s="415"/>
      <c r="CA352" s="415"/>
      <c r="CB352" s="415"/>
      <c r="CC352" s="415"/>
      <c r="CD352" s="416"/>
      <c r="CE352" s="414"/>
      <c r="CF352" s="415"/>
      <c r="CG352" s="415"/>
      <c r="CH352" s="415"/>
      <c r="CI352" s="415"/>
      <c r="CJ352" s="415"/>
      <c r="CK352" s="415"/>
      <c r="CL352" s="415"/>
      <c r="CM352" s="415"/>
      <c r="CN352" s="415"/>
      <c r="CO352" s="415"/>
      <c r="CP352" s="415"/>
      <c r="CQ352" s="415"/>
      <c r="CR352" s="415"/>
      <c r="CS352" s="415"/>
      <c r="CT352" s="416"/>
    </row>
    <row r="353" spans="1:99" outlineLevel="2">
      <c r="B353" s="45" t="str">
        <f>$B$222&amp;""</f>
        <v>7mo with 0% mated</v>
      </c>
      <c r="C353" s="222">
        <f t="shared" si="247"/>
        <v>0</v>
      </c>
      <c r="D353" s="222">
        <f t="shared" si="248"/>
        <v>0</v>
      </c>
      <c r="E353" s="222">
        <f t="shared" si="249"/>
        <v>0</v>
      </c>
      <c r="F353" s="222">
        <f t="shared" si="250"/>
        <v>0</v>
      </c>
      <c r="G353" s="222">
        <f t="shared" si="251"/>
        <v>0</v>
      </c>
      <c r="H353" s="222">
        <f t="shared" si="252"/>
        <v>0</v>
      </c>
      <c r="I353" s="222">
        <f t="shared" si="253"/>
        <v>0</v>
      </c>
      <c r="J353" s="222">
        <f t="shared" si="254"/>
        <v>0</v>
      </c>
      <c r="K353" s="222">
        <f t="shared" si="255"/>
        <v>0</v>
      </c>
      <c r="L353" s="222">
        <f t="shared" si="256"/>
        <v>0</v>
      </c>
      <c r="M353" s="222">
        <f t="shared" si="257"/>
        <v>0</v>
      </c>
      <c r="N353" s="222">
        <f t="shared" si="258"/>
        <v>0</v>
      </c>
      <c r="O353" s="222">
        <f t="shared" si="259"/>
        <v>0</v>
      </c>
      <c r="P353" s="222">
        <f t="shared" si="260"/>
        <v>0</v>
      </c>
      <c r="Q353" s="222">
        <f t="shared" si="261"/>
        <v>0</v>
      </c>
      <c r="R353" s="381">
        <f t="shared" si="262"/>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row>
    <row r="354" spans="1:99" outlineLevel="2">
      <c r="B354" s="45" t="s">
        <v>1549</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row>
    <row r="355" spans="1:99" outlineLevel="2">
      <c r="B355" s="45" t="s">
        <v>1018</v>
      </c>
      <c r="C355" s="224">
        <f t="shared" si="247"/>
        <v>0</v>
      </c>
      <c r="D355" s="224">
        <f t="shared" si="248"/>
        <v>0</v>
      </c>
      <c r="E355" s="224">
        <f t="shared" si="249"/>
        <v>0</v>
      </c>
      <c r="F355" s="224">
        <f t="shared" si="250"/>
        <v>0</v>
      </c>
      <c r="G355" s="224">
        <f t="shared" si="251"/>
        <v>0</v>
      </c>
      <c r="H355" s="224">
        <f t="shared" si="252"/>
        <v>0</v>
      </c>
      <c r="I355" s="224">
        <f t="shared" si="253"/>
        <v>0</v>
      </c>
      <c r="J355" s="224">
        <f t="shared" si="254"/>
        <v>0</v>
      </c>
      <c r="K355" s="224">
        <f t="shared" si="255"/>
        <v>0</v>
      </c>
      <c r="L355" s="224">
        <f t="shared" si="256"/>
        <v>0</v>
      </c>
      <c r="M355" s="224">
        <f t="shared" si="257"/>
        <v>0</v>
      </c>
      <c r="N355" s="224">
        <f t="shared" si="258"/>
        <v>0</v>
      </c>
      <c r="O355" s="224">
        <f t="shared" si="259"/>
        <v>0</v>
      </c>
      <c r="P355" s="224">
        <f t="shared" si="260"/>
        <v>0</v>
      </c>
      <c r="Q355" s="224">
        <f t="shared" si="261"/>
        <v>0</v>
      </c>
      <c r="R355" s="382">
        <f t="shared" si="262"/>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row>
    <row r="356" spans="1:99" ht="24.5" outlineLevel="2">
      <c r="A356" t="s">
        <v>1572</v>
      </c>
      <c r="B356" s="44" t="str">
        <f>"Timing 1 - Wean to Join
"&amp;$B$217&amp;""</f>
        <v>Timing 1 - Wean to Join
Standard (7mo)</v>
      </c>
      <c r="C356" s="219">
        <f t="shared" si="247"/>
        <v>0</v>
      </c>
      <c r="D356" s="219">
        <f t="shared" si="248"/>
        <v>0</v>
      </c>
      <c r="E356" s="219">
        <f t="shared" si="249"/>
        <v>0</v>
      </c>
      <c r="F356" s="219">
        <f t="shared" si="250"/>
        <v>0</v>
      </c>
      <c r="G356" s="219">
        <f t="shared" si="251"/>
        <v>0</v>
      </c>
      <c r="H356" s="219">
        <f t="shared" si="252"/>
        <v>0</v>
      </c>
      <c r="I356" s="219">
        <f t="shared" si="253"/>
        <v>0</v>
      </c>
      <c r="J356" s="219">
        <f t="shared" si="254"/>
        <v>0</v>
      </c>
      <c r="K356" s="219">
        <f t="shared" si="255"/>
        <v>0</v>
      </c>
      <c r="L356" s="219">
        <f t="shared" si="256"/>
        <v>0</v>
      </c>
      <c r="M356" s="219">
        <f t="shared" si="257"/>
        <v>0</v>
      </c>
      <c r="N356" s="219">
        <f t="shared" si="258"/>
        <v>0</v>
      </c>
      <c r="O356" s="219">
        <f t="shared" si="259"/>
        <v>0</v>
      </c>
      <c r="P356" s="219">
        <f t="shared" si="260"/>
        <v>0</v>
      </c>
      <c r="Q356" s="219">
        <f t="shared" si="261"/>
        <v>0</v>
      </c>
      <c r="R356" s="380">
        <f t="shared" si="262"/>
        <v>0</v>
      </c>
      <c r="S356" s="391"/>
      <c r="T356" s="220"/>
      <c r="U356" s="220"/>
      <c r="V356" s="220"/>
      <c r="W356" s="220"/>
      <c r="X356" s="220"/>
      <c r="Y356" s="220"/>
      <c r="Z356" s="220"/>
      <c r="AA356" s="220"/>
      <c r="AB356" s="220"/>
      <c r="AC356" s="220"/>
      <c r="AD356" s="220"/>
      <c r="AE356" s="220"/>
      <c r="AF356" s="220"/>
      <c r="AG356" s="220"/>
      <c r="AH356" s="402"/>
      <c r="AI356" s="391"/>
      <c r="AJ356" s="220"/>
      <c r="AK356" s="220"/>
      <c r="AL356" s="220"/>
      <c r="AM356" s="220"/>
      <c r="AN356" s="220"/>
      <c r="AO356" s="220"/>
      <c r="AP356" s="220"/>
      <c r="AQ356" s="220"/>
      <c r="AR356" s="220"/>
      <c r="AS356" s="220"/>
      <c r="AT356" s="220"/>
      <c r="AU356" s="220"/>
      <c r="AV356" s="220"/>
      <c r="AW356" s="220"/>
      <c r="AX356" s="402"/>
      <c r="AY356" s="391"/>
      <c r="AZ356" s="220"/>
      <c r="BA356" s="220"/>
      <c r="BB356" s="220"/>
      <c r="BC356" s="220"/>
      <c r="BD356" s="220"/>
      <c r="BE356" s="220"/>
      <c r="BF356" s="220"/>
      <c r="BG356" s="220"/>
      <c r="BH356" s="220"/>
      <c r="BI356" s="220"/>
      <c r="BJ356" s="220"/>
      <c r="BK356" s="220"/>
      <c r="BL356" s="220"/>
      <c r="BM356" s="220"/>
      <c r="BN356" s="402"/>
      <c r="BO356" s="391"/>
      <c r="BP356" s="220"/>
      <c r="BQ356" s="220"/>
      <c r="BR356" s="220"/>
      <c r="BS356" s="220"/>
      <c r="BT356" s="220"/>
      <c r="BU356" s="220"/>
      <c r="BV356" s="220"/>
      <c r="BW356" s="220"/>
      <c r="BX356" s="220"/>
      <c r="BY356" s="220"/>
      <c r="BZ356" s="220"/>
      <c r="CA356" s="220"/>
      <c r="CB356" s="220"/>
      <c r="CC356" s="220"/>
      <c r="CD356" s="402"/>
      <c r="CE356" s="391"/>
      <c r="CF356" s="220"/>
      <c r="CG356" s="220"/>
      <c r="CH356" s="220"/>
      <c r="CI356" s="220"/>
      <c r="CJ356" s="220"/>
      <c r="CK356" s="220"/>
      <c r="CL356" s="220"/>
      <c r="CM356" s="220"/>
      <c r="CN356" s="220"/>
      <c r="CO356" s="220"/>
      <c r="CP356" s="220"/>
      <c r="CQ356" s="220"/>
      <c r="CR356" s="220"/>
      <c r="CS356" s="220"/>
      <c r="CT356" s="402"/>
      <c r="CU356" s="221" t="s">
        <v>1293</v>
      </c>
    </row>
    <row r="357" spans="1:99" outlineLevel="2">
      <c r="B357" s="45" t="str">
        <f>$B$218&amp;""</f>
        <v>Early</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392"/>
      <c r="T357" s="393"/>
      <c r="U357" s="393"/>
      <c r="V357" s="393"/>
      <c r="W357" s="393"/>
      <c r="X357" s="393"/>
      <c r="Y357" s="393"/>
      <c r="Z357" s="393"/>
      <c r="AA357" s="393"/>
      <c r="AB357" s="393"/>
      <c r="AC357" s="393"/>
      <c r="AD357" s="393"/>
      <c r="AE357" s="393"/>
      <c r="AF357" s="393"/>
      <c r="AG357" s="393"/>
      <c r="AH357" s="403"/>
      <c r="AI357" s="392"/>
      <c r="AJ357" s="393"/>
      <c r="AK357" s="393"/>
      <c r="AL357" s="393"/>
      <c r="AM357" s="393"/>
      <c r="AN357" s="393"/>
      <c r="AO357" s="393"/>
      <c r="AP357" s="393"/>
      <c r="AQ357" s="393"/>
      <c r="AR357" s="393"/>
      <c r="AS357" s="393"/>
      <c r="AT357" s="393"/>
      <c r="AU357" s="393"/>
      <c r="AV357" s="393"/>
      <c r="AW357" s="393"/>
      <c r="AX357" s="403"/>
      <c r="AY357" s="392"/>
      <c r="AZ357" s="393"/>
      <c r="BA357" s="393"/>
      <c r="BB357" s="393"/>
      <c r="BC357" s="393"/>
      <c r="BD357" s="393"/>
      <c r="BE357" s="393"/>
      <c r="BF357" s="393"/>
      <c r="BG357" s="393"/>
      <c r="BH357" s="393"/>
      <c r="BI357" s="393"/>
      <c r="BJ357" s="393"/>
      <c r="BK357" s="393"/>
      <c r="BL357" s="393"/>
      <c r="BM357" s="393"/>
      <c r="BN357" s="403"/>
      <c r="BO357" s="392"/>
      <c r="BP357" s="393"/>
      <c r="BQ357" s="393"/>
      <c r="BR357" s="393"/>
      <c r="BS357" s="393"/>
      <c r="BT357" s="393"/>
      <c r="BU357" s="393"/>
      <c r="BV357" s="393"/>
      <c r="BW357" s="393"/>
      <c r="BX357" s="393"/>
      <c r="BY357" s="393"/>
      <c r="BZ357" s="393"/>
      <c r="CA357" s="393"/>
      <c r="CB357" s="393"/>
      <c r="CC357" s="393"/>
      <c r="CD357" s="403"/>
      <c r="CE357" s="392"/>
      <c r="CF357" s="393"/>
      <c r="CG357" s="393"/>
      <c r="CH357" s="393"/>
      <c r="CI357" s="393"/>
      <c r="CJ357" s="393"/>
      <c r="CK357" s="393"/>
      <c r="CL357" s="393"/>
      <c r="CM357" s="393"/>
      <c r="CN357" s="393"/>
      <c r="CO357" s="393"/>
      <c r="CP357" s="393"/>
      <c r="CQ357" s="393"/>
      <c r="CR357" s="393"/>
      <c r="CS357" s="393"/>
      <c r="CT357" s="403"/>
      <c r="CU357" s="223"/>
    </row>
    <row r="358" spans="1:99" outlineLevel="2">
      <c r="B358" s="45" t="str">
        <f>$B$219&amp;""</f>
        <v>Middle</v>
      </c>
      <c r="C358" s="222">
        <f t="shared" si="247"/>
        <v>0</v>
      </c>
      <c r="D358" s="222">
        <f t="shared" si="248"/>
        <v>0</v>
      </c>
      <c r="E358" s="222">
        <f t="shared" si="249"/>
        <v>0</v>
      </c>
      <c r="F358" s="222">
        <f t="shared" si="250"/>
        <v>0</v>
      </c>
      <c r="G358" s="222">
        <f t="shared" si="251"/>
        <v>0</v>
      </c>
      <c r="H358" s="222">
        <f t="shared" si="252"/>
        <v>0</v>
      </c>
      <c r="I358" s="222">
        <f t="shared" si="253"/>
        <v>0</v>
      </c>
      <c r="J358" s="222">
        <f t="shared" si="254"/>
        <v>0</v>
      </c>
      <c r="K358" s="222">
        <f t="shared" si="255"/>
        <v>0</v>
      </c>
      <c r="L358" s="222">
        <f t="shared" si="256"/>
        <v>0</v>
      </c>
      <c r="M358" s="222">
        <f t="shared" si="257"/>
        <v>0</v>
      </c>
      <c r="N358" s="222">
        <f t="shared" si="258"/>
        <v>0</v>
      </c>
      <c r="O358" s="222">
        <f t="shared" si="259"/>
        <v>0</v>
      </c>
      <c r="P358" s="222">
        <f t="shared" si="260"/>
        <v>0</v>
      </c>
      <c r="Q358" s="222">
        <f t="shared" si="261"/>
        <v>0</v>
      </c>
      <c r="R358" s="381">
        <f t="shared" si="262"/>
        <v>0</v>
      </c>
      <c r="S358" s="392"/>
      <c r="T358" s="393"/>
      <c r="U358" s="393"/>
      <c r="V358" s="393"/>
      <c r="W358" s="393"/>
      <c r="X358" s="393"/>
      <c r="Y358" s="393"/>
      <c r="Z358" s="393"/>
      <c r="AA358" s="393"/>
      <c r="AB358" s="393"/>
      <c r="AC358" s="393"/>
      <c r="AD358" s="393"/>
      <c r="AE358" s="393"/>
      <c r="AF358" s="393"/>
      <c r="AG358" s="393"/>
      <c r="AH358" s="403"/>
      <c r="AI358" s="392"/>
      <c r="AJ358" s="393"/>
      <c r="AK358" s="393"/>
      <c r="AL358" s="393"/>
      <c r="AM358" s="393"/>
      <c r="AN358" s="393"/>
      <c r="AO358" s="393"/>
      <c r="AP358" s="393"/>
      <c r="AQ358" s="393"/>
      <c r="AR358" s="393"/>
      <c r="AS358" s="393"/>
      <c r="AT358" s="393"/>
      <c r="AU358" s="393"/>
      <c r="AV358" s="393"/>
      <c r="AW358" s="393"/>
      <c r="AX358" s="403"/>
      <c r="AY358" s="392"/>
      <c r="AZ358" s="393"/>
      <c r="BA358" s="393"/>
      <c r="BB358" s="393"/>
      <c r="BC358" s="393"/>
      <c r="BD358" s="393"/>
      <c r="BE358" s="393"/>
      <c r="BF358" s="393"/>
      <c r="BG358" s="393"/>
      <c r="BH358" s="393"/>
      <c r="BI358" s="393"/>
      <c r="BJ358" s="393"/>
      <c r="BK358" s="393"/>
      <c r="BL358" s="393"/>
      <c r="BM358" s="393"/>
      <c r="BN358" s="403"/>
      <c r="BO358" s="392"/>
      <c r="BP358" s="393"/>
      <c r="BQ358" s="393"/>
      <c r="BR358" s="393"/>
      <c r="BS358" s="393"/>
      <c r="BT358" s="393"/>
      <c r="BU358" s="393"/>
      <c r="BV358" s="393"/>
      <c r="BW358" s="393"/>
      <c r="BX358" s="393"/>
      <c r="BY358" s="393"/>
      <c r="BZ358" s="393"/>
      <c r="CA358" s="393"/>
      <c r="CB358" s="393"/>
      <c r="CC358" s="393"/>
      <c r="CD358" s="403"/>
      <c r="CE358" s="392"/>
      <c r="CF358" s="393"/>
      <c r="CG358" s="393"/>
      <c r="CH358" s="393"/>
      <c r="CI358" s="393"/>
      <c r="CJ358" s="393"/>
      <c r="CK358" s="393"/>
      <c r="CL358" s="393"/>
      <c r="CM358" s="393"/>
      <c r="CN358" s="393"/>
      <c r="CO358" s="393"/>
      <c r="CP358" s="393"/>
      <c r="CQ358" s="393"/>
      <c r="CR358" s="393"/>
      <c r="CS358" s="393"/>
      <c r="CT358" s="403"/>
    </row>
    <row r="359" spans="1:99" outlineLevel="2">
      <c r="B359" s="45" t="str">
        <f>$B$220&amp;""</f>
        <v>Late</v>
      </c>
      <c r="C359" s="222">
        <f t="shared" si="247"/>
        <v>0</v>
      </c>
      <c r="D359" s="222">
        <f t="shared" si="248"/>
        <v>0</v>
      </c>
      <c r="E359" s="222">
        <f t="shared" si="249"/>
        <v>0</v>
      </c>
      <c r="F359" s="222">
        <f t="shared" si="250"/>
        <v>0</v>
      </c>
      <c r="G359" s="222">
        <f t="shared" si="251"/>
        <v>0</v>
      </c>
      <c r="H359" s="222">
        <f t="shared" si="252"/>
        <v>0</v>
      </c>
      <c r="I359" s="222">
        <f t="shared" si="253"/>
        <v>0</v>
      </c>
      <c r="J359" s="222">
        <f t="shared" si="254"/>
        <v>0</v>
      </c>
      <c r="K359" s="222">
        <f t="shared" si="255"/>
        <v>0</v>
      </c>
      <c r="L359" s="222">
        <f t="shared" si="256"/>
        <v>0</v>
      </c>
      <c r="M359" s="222">
        <f t="shared" si="257"/>
        <v>0</v>
      </c>
      <c r="N359" s="222">
        <f t="shared" si="258"/>
        <v>0</v>
      </c>
      <c r="O359" s="222">
        <f t="shared" si="259"/>
        <v>0</v>
      </c>
      <c r="P359" s="222">
        <f t="shared" si="260"/>
        <v>0</v>
      </c>
      <c r="Q359" s="222">
        <f t="shared" si="261"/>
        <v>0</v>
      </c>
      <c r="R359" s="381">
        <f t="shared" si="262"/>
        <v>0</v>
      </c>
      <c r="S359" s="392"/>
      <c r="T359" s="393"/>
      <c r="U359" s="393"/>
      <c r="V359" s="393"/>
      <c r="W359" s="393"/>
      <c r="X359" s="393"/>
      <c r="Y359" s="393"/>
      <c r="Z359" s="393"/>
      <c r="AA359" s="393"/>
      <c r="AB359" s="393"/>
      <c r="AC359" s="393"/>
      <c r="AD359" s="393"/>
      <c r="AE359" s="393"/>
      <c r="AF359" s="393"/>
      <c r="AG359" s="393"/>
      <c r="AH359" s="403"/>
      <c r="AI359" s="392"/>
      <c r="AJ359" s="393"/>
      <c r="AK359" s="393"/>
      <c r="AL359" s="393"/>
      <c r="AM359" s="393"/>
      <c r="AN359" s="393"/>
      <c r="AO359" s="393"/>
      <c r="AP359" s="393"/>
      <c r="AQ359" s="393"/>
      <c r="AR359" s="393"/>
      <c r="AS359" s="393"/>
      <c r="AT359" s="393"/>
      <c r="AU359" s="393"/>
      <c r="AV359" s="393"/>
      <c r="AW359" s="393"/>
      <c r="AX359" s="403"/>
      <c r="AY359" s="392"/>
      <c r="AZ359" s="393"/>
      <c r="BA359" s="393"/>
      <c r="BB359" s="393"/>
      <c r="BC359" s="393"/>
      <c r="BD359" s="393"/>
      <c r="BE359" s="393"/>
      <c r="BF359" s="393"/>
      <c r="BG359" s="393"/>
      <c r="BH359" s="393"/>
      <c r="BI359" s="393"/>
      <c r="BJ359" s="393"/>
      <c r="BK359" s="393"/>
      <c r="BL359" s="393"/>
      <c r="BM359" s="393"/>
      <c r="BN359" s="403"/>
      <c r="BO359" s="392"/>
      <c r="BP359" s="393"/>
      <c r="BQ359" s="393"/>
      <c r="BR359" s="393"/>
      <c r="BS359" s="393"/>
      <c r="BT359" s="393"/>
      <c r="BU359" s="393"/>
      <c r="BV359" s="393"/>
      <c r="BW359" s="393"/>
      <c r="BX359" s="393"/>
      <c r="BY359" s="393"/>
      <c r="BZ359" s="393"/>
      <c r="CA359" s="393"/>
      <c r="CB359" s="393"/>
      <c r="CC359" s="393"/>
      <c r="CD359" s="403"/>
      <c r="CE359" s="392"/>
      <c r="CF359" s="393"/>
      <c r="CG359" s="393"/>
      <c r="CH359" s="393"/>
      <c r="CI359" s="393"/>
      <c r="CJ359" s="393"/>
      <c r="CK359" s="393"/>
      <c r="CL359" s="393"/>
      <c r="CM359" s="393"/>
      <c r="CN359" s="393"/>
      <c r="CO359" s="393"/>
      <c r="CP359" s="393"/>
      <c r="CQ359" s="393"/>
      <c r="CR359" s="393"/>
      <c r="CS359" s="393"/>
      <c r="CT359" s="403"/>
    </row>
    <row r="360" spans="1:99" outlineLevel="2">
      <c r="B360" s="45" t="s">
        <v>1425</v>
      </c>
      <c r="C360" s="222">
        <f t="shared" si="247"/>
        <v>0</v>
      </c>
      <c r="D360" s="222">
        <f t="shared" si="248"/>
        <v>0</v>
      </c>
      <c r="E360" s="222">
        <f t="shared" si="249"/>
        <v>0</v>
      </c>
      <c r="F360" s="222">
        <f t="shared" si="250"/>
        <v>0</v>
      </c>
      <c r="G360" s="222">
        <f t="shared" si="251"/>
        <v>0</v>
      </c>
      <c r="H360" s="222">
        <f t="shared" si="252"/>
        <v>0</v>
      </c>
      <c r="I360" s="222">
        <f t="shared" si="253"/>
        <v>0</v>
      </c>
      <c r="J360" s="222">
        <f t="shared" si="254"/>
        <v>0</v>
      </c>
      <c r="K360" s="222">
        <f t="shared" si="255"/>
        <v>0</v>
      </c>
      <c r="L360" s="222">
        <f t="shared" si="256"/>
        <v>0</v>
      </c>
      <c r="M360" s="222">
        <f t="shared" si="257"/>
        <v>0</v>
      </c>
      <c r="N360" s="222">
        <f t="shared" si="258"/>
        <v>0</v>
      </c>
      <c r="O360" s="222">
        <f t="shared" si="259"/>
        <v>0</v>
      </c>
      <c r="P360" s="222">
        <f t="shared" si="260"/>
        <v>0</v>
      </c>
      <c r="Q360" s="222">
        <f t="shared" si="261"/>
        <v>0</v>
      </c>
      <c r="R360" s="381">
        <f t="shared" si="262"/>
        <v>0</v>
      </c>
      <c r="S360" s="414"/>
      <c r="T360" s="415"/>
      <c r="U360" s="415"/>
      <c r="V360" s="415"/>
      <c r="W360" s="415"/>
      <c r="X360" s="415"/>
      <c r="Y360" s="415"/>
      <c r="Z360" s="415"/>
      <c r="AA360" s="415"/>
      <c r="AB360" s="415"/>
      <c r="AC360" s="415"/>
      <c r="AD360" s="415"/>
      <c r="AE360" s="415"/>
      <c r="AF360" s="415"/>
      <c r="AG360" s="415"/>
      <c r="AH360" s="416"/>
      <c r="AI360" s="414"/>
      <c r="AJ360" s="415"/>
      <c r="AK360" s="415"/>
      <c r="AL360" s="415"/>
      <c r="AM360" s="415"/>
      <c r="AN360" s="415"/>
      <c r="AO360" s="415"/>
      <c r="AP360" s="415"/>
      <c r="AQ360" s="415"/>
      <c r="AR360" s="415"/>
      <c r="AS360" s="415"/>
      <c r="AT360" s="415"/>
      <c r="AU360" s="415"/>
      <c r="AV360" s="415"/>
      <c r="AW360" s="415"/>
      <c r="AX360" s="416"/>
      <c r="AY360" s="414"/>
      <c r="AZ360" s="415"/>
      <c r="BA360" s="415"/>
      <c r="BB360" s="415"/>
      <c r="BC360" s="415"/>
      <c r="BD360" s="415"/>
      <c r="BE360" s="415"/>
      <c r="BF360" s="415"/>
      <c r="BG360" s="415"/>
      <c r="BH360" s="415"/>
      <c r="BI360" s="415"/>
      <c r="BJ360" s="415"/>
      <c r="BK360" s="415"/>
      <c r="BL360" s="415"/>
      <c r="BM360" s="415"/>
      <c r="BN360" s="416"/>
      <c r="BO360" s="414"/>
      <c r="BP360" s="415"/>
      <c r="BQ360" s="415"/>
      <c r="BR360" s="415"/>
      <c r="BS360" s="415"/>
      <c r="BT360" s="415"/>
      <c r="BU360" s="415"/>
      <c r="BV360" s="415"/>
      <c r="BW360" s="415"/>
      <c r="BX360" s="415"/>
      <c r="BY360" s="415"/>
      <c r="BZ360" s="415"/>
      <c r="CA360" s="415"/>
      <c r="CB360" s="415"/>
      <c r="CC360" s="415"/>
      <c r="CD360" s="416"/>
      <c r="CE360" s="414"/>
      <c r="CF360" s="415"/>
      <c r="CG360" s="415"/>
      <c r="CH360" s="415"/>
      <c r="CI360" s="415"/>
      <c r="CJ360" s="415"/>
      <c r="CK360" s="415"/>
      <c r="CL360" s="415"/>
      <c r="CM360" s="415"/>
      <c r="CN360" s="415"/>
      <c r="CO360" s="415"/>
      <c r="CP360" s="415"/>
      <c r="CQ360" s="415"/>
      <c r="CR360" s="415"/>
      <c r="CS360" s="415"/>
      <c r="CT360" s="416"/>
    </row>
    <row r="361" spans="1:99" outlineLevel="1">
      <c r="B361" s="45" t="str">
        <f>$B$222&amp;""</f>
        <v>7mo with 0% mated</v>
      </c>
      <c r="C361" s="222">
        <f t="shared" si="247"/>
        <v>0</v>
      </c>
      <c r="D361" s="222">
        <f t="shared" si="248"/>
        <v>0</v>
      </c>
      <c r="E361" s="222">
        <f t="shared" si="249"/>
        <v>0</v>
      </c>
      <c r="F361" s="222">
        <f t="shared" si="250"/>
        <v>0</v>
      </c>
      <c r="G361" s="222">
        <f t="shared" si="251"/>
        <v>0</v>
      </c>
      <c r="H361" s="222">
        <f t="shared" si="252"/>
        <v>0</v>
      </c>
      <c r="I361" s="222">
        <f t="shared" si="253"/>
        <v>0</v>
      </c>
      <c r="J361" s="222">
        <f t="shared" si="254"/>
        <v>0</v>
      </c>
      <c r="K361" s="222">
        <f t="shared" si="255"/>
        <v>0</v>
      </c>
      <c r="L361" s="222">
        <f t="shared" si="256"/>
        <v>0</v>
      </c>
      <c r="M361" s="222">
        <f t="shared" si="257"/>
        <v>0</v>
      </c>
      <c r="N361" s="222">
        <f t="shared" si="258"/>
        <v>0</v>
      </c>
      <c r="O361" s="222">
        <f t="shared" si="259"/>
        <v>0</v>
      </c>
      <c r="P361" s="222">
        <f t="shared" si="260"/>
        <v>0</v>
      </c>
      <c r="Q361" s="222">
        <f t="shared" si="261"/>
        <v>0</v>
      </c>
      <c r="R361" s="381">
        <f t="shared" si="262"/>
        <v>0</v>
      </c>
      <c r="S361" s="414"/>
      <c r="T361" s="415"/>
      <c r="U361" s="415"/>
      <c r="V361" s="415"/>
      <c r="W361" s="415"/>
      <c r="X361" s="415"/>
      <c r="Y361" s="415"/>
      <c r="Z361" s="415"/>
      <c r="AA361" s="415"/>
      <c r="AB361" s="415"/>
      <c r="AC361" s="415"/>
      <c r="AD361" s="415"/>
      <c r="AE361" s="415"/>
      <c r="AF361" s="415"/>
      <c r="AG361" s="415"/>
      <c r="AH361" s="416"/>
      <c r="AI361" s="414"/>
      <c r="AJ361" s="415"/>
      <c r="AK361" s="415"/>
      <c r="AL361" s="415"/>
      <c r="AM361" s="415"/>
      <c r="AN361" s="415"/>
      <c r="AO361" s="415"/>
      <c r="AP361" s="415"/>
      <c r="AQ361" s="415"/>
      <c r="AR361" s="415"/>
      <c r="AS361" s="415"/>
      <c r="AT361" s="415"/>
      <c r="AU361" s="415"/>
      <c r="AV361" s="415"/>
      <c r="AW361" s="415"/>
      <c r="AX361" s="416"/>
      <c r="AY361" s="414"/>
      <c r="AZ361" s="415"/>
      <c r="BA361" s="415"/>
      <c r="BB361" s="415"/>
      <c r="BC361" s="415"/>
      <c r="BD361" s="415"/>
      <c r="BE361" s="415"/>
      <c r="BF361" s="415"/>
      <c r="BG361" s="415"/>
      <c r="BH361" s="415"/>
      <c r="BI361" s="415"/>
      <c r="BJ361" s="415"/>
      <c r="BK361" s="415"/>
      <c r="BL361" s="415"/>
      <c r="BM361" s="415"/>
      <c r="BN361" s="416"/>
      <c r="BO361" s="414"/>
      <c r="BP361" s="415"/>
      <c r="BQ361" s="415"/>
      <c r="BR361" s="415"/>
      <c r="BS361" s="415"/>
      <c r="BT361" s="415"/>
      <c r="BU361" s="415"/>
      <c r="BV361" s="415"/>
      <c r="BW361" s="415"/>
      <c r="BX361" s="415"/>
      <c r="BY361" s="415"/>
      <c r="BZ361" s="415"/>
      <c r="CA361" s="415"/>
      <c r="CB361" s="415"/>
      <c r="CC361" s="415"/>
      <c r="CD361" s="416"/>
      <c r="CE361" s="414"/>
      <c r="CF361" s="415"/>
      <c r="CG361" s="415"/>
      <c r="CH361" s="415"/>
      <c r="CI361" s="415"/>
      <c r="CJ361" s="415"/>
      <c r="CK361" s="415"/>
      <c r="CL361" s="415"/>
      <c r="CM361" s="415"/>
      <c r="CN361" s="415"/>
      <c r="CO361" s="415"/>
      <c r="CP361" s="415"/>
      <c r="CQ361" s="415"/>
      <c r="CR361" s="415"/>
      <c r="CS361" s="415"/>
      <c r="CT361" s="416"/>
      <c r="CU361" s="223"/>
    </row>
    <row r="362" spans="1:99" outlineLevel="1">
      <c r="B362" s="45" t="s">
        <v>1549</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414"/>
      <c r="T362" s="415"/>
      <c r="U362" s="415"/>
      <c r="V362" s="415"/>
      <c r="W362" s="415"/>
      <c r="X362" s="415"/>
      <c r="Y362" s="415"/>
      <c r="Z362" s="415"/>
      <c r="AA362" s="415"/>
      <c r="AB362" s="415"/>
      <c r="AC362" s="415"/>
      <c r="AD362" s="415"/>
      <c r="AE362" s="415"/>
      <c r="AF362" s="415"/>
      <c r="AG362" s="415"/>
      <c r="AH362" s="416"/>
      <c r="AI362" s="414"/>
      <c r="AJ362" s="415"/>
      <c r="AK362" s="415"/>
      <c r="AL362" s="415"/>
      <c r="AM362" s="415"/>
      <c r="AN362" s="415"/>
      <c r="AO362" s="415"/>
      <c r="AP362" s="415"/>
      <c r="AQ362" s="415"/>
      <c r="AR362" s="415"/>
      <c r="AS362" s="415"/>
      <c r="AT362" s="415"/>
      <c r="AU362" s="415"/>
      <c r="AV362" s="415"/>
      <c r="AW362" s="415"/>
      <c r="AX362" s="416"/>
      <c r="AY362" s="414"/>
      <c r="AZ362" s="415"/>
      <c r="BA362" s="415"/>
      <c r="BB362" s="415"/>
      <c r="BC362" s="415"/>
      <c r="BD362" s="415"/>
      <c r="BE362" s="415"/>
      <c r="BF362" s="415"/>
      <c r="BG362" s="415"/>
      <c r="BH362" s="415"/>
      <c r="BI362" s="415"/>
      <c r="BJ362" s="415"/>
      <c r="BK362" s="415"/>
      <c r="BL362" s="415"/>
      <c r="BM362" s="415"/>
      <c r="BN362" s="416"/>
      <c r="BO362" s="414"/>
      <c r="BP362" s="415"/>
      <c r="BQ362" s="415"/>
      <c r="BR362" s="415"/>
      <c r="BS362" s="415"/>
      <c r="BT362" s="415"/>
      <c r="BU362" s="415"/>
      <c r="BV362" s="415"/>
      <c r="BW362" s="415"/>
      <c r="BX362" s="415"/>
      <c r="BY362" s="415"/>
      <c r="BZ362" s="415"/>
      <c r="CA362" s="415"/>
      <c r="CB362" s="415"/>
      <c r="CC362" s="415"/>
      <c r="CD362" s="416"/>
      <c r="CE362" s="414"/>
      <c r="CF362" s="415"/>
      <c r="CG362" s="415"/>
      <c r="CH362" s="415"/>
      <c r="CI362" s="415"/>
      <c r="CJ362" s="415"/>
      <c r="CK362" s="415"/>
      <c r="CL362" s="415"/>
      <c r="CM362" s="415"/>
      <c r="CN362" s="415"/>
      <c r="CO362" s="415"/>
      <c r="CP362" s="415"/>
      <c r="CQ362" s="415"/>
      <c r="CR362" s="415"/>
      <c r="CS362" s="415"/>
      <c r="CT362" s="416"/>
      <c r="CU362" s="223"/>
    </row>
    <row r="363" spans="1:99" outlineLevel="1">
      <c r="B363" s="45" t="s">
        <v>1018</v>
      </c>
      <c r="C363" s="224">
        <f t="shared" si="247"/>
        <v>0</v>
      </c>
      <c r="D363" s="224">
        <f t="shared" si="248"/>
        <v>0</v>
      </c>
      <c r="E363" s="224">
        <f t="shared" si="249"/>
        <v>0</v>
      </c>
      <c r="F363" s="224">
        <f t="shared" si="250"/>
        <v>0</v>
      </c>
      <c r="G363" s="224">
        <f t="shared" si="251"/>
        <v>0</v>
      </c>
      <c r="H363" s="224">
        <f t="shared" si="252"/>
        <v>0</v>
      </c>
      <c r="I363" s="224">
        <f t="shared" si="253"/>
        <v>0</v>
      </c>
      <c r="J363" s="224">
        <f t="shared" si="254"/>
        <v>0</v>
      </c>
      <c r="K363" s="224">
        <f t="shared" si="255"/>
        <v>0</v>
      </c>
      <c r="L363" s="224">
        <f t="shared" si="256"/>
        <v>0</v>
      </c>
      <c r="M363" s="224">
        <f t="shared" si="257"/>
        <v>0</v>
      </c>
      <c r="N363" s="224">
        <f t="shared" si="258"/>
        <v>0</v>
      </c>
      <c r="O363" s="224">
        <f t="shared" si="259"/>
        <v>0</v>
      </c>
      <c r="P363" s="224">
        <f t="shared" si="260"/>
        <v>0</v>
      </c>
      <c r="Q363" s="224">
        <f t="shared" si="261"/>
        <v>0</v>
      </c>
      <c r="R363" s="382">
        <f t="shared" si="262"/>
        <v>0</v>
      </c>
      <c r="S363" s="414"/>
      <c r="T363" s="415"/>
      <c r="U363" s="415"/>
      <c r="V363" s="415"/>
      <c r="W363" s="415"/>
      <c r="X363" s="415"/>
      <c r="Y363" s="415"/>
      <c r="Z363" s="415"/>
      <c r="AA363" s="415"/>
      <c r="AB363" s="415"/>
      <c r="AC363" s="415"/>
      <c r="AD363" s="415"/>
      <c r="AE363" s="415"/>
      <c r="AF363" s="415"/>
      <c r="AG363" s="415"/>
      <c r="AH363" s="416"/>
      <c r="AI363" s="414"/>
      <c r="AJ363" s="415"/>
      <c r="AK363" s="415"/>
      <c r="AL363" s="415"/>
      <c r="AM363" s="415"/>
      <c r="AN363" s="415"/>
      <c r="AO363" s="415"/>
      <c r="AP363" s="415"/>
      <c r="AQ363" s="415"/>
      <c r="AR363" s="415"/>
      <c r="AS363" s="415"/>
      <c r="AT363" s="415"/>
      <c r="AU363" s="415"/>
      <c r="AV363" s="415"/>
      <c r="AW363" s="415"/>
      <c r="AX363" s="416"/>
      <c r="AY363" s="414"/>
      <c r="AZ363" s="415"/>
      <c r="BA363" s="415"/>
      <c r="BB363" s="415"/>
      <c r="BC363" s="415"/>
      <c r="BD363" s="415"/>
      <c r="BE363" s="415"/>
      <c r="BF363" s="415"/>
      <c r="BG363" s="415"/>
      <c r="BH363" s="415"/>
      <c r="BI363" s="415"/>
      <c r="BJ363" s="415"/>
      <c r="BK363" s="415"/>
      <c r="BL363" s="415"/>
      <c r="BM363" s="415"/>
      <c r="BN363" s="416"/>
      <c r="BO363" s="414"/>
      <c r="BP363" s="415"/>
      <c r="BQ363" s="415"/>
      <c r="BR363" s="415"/>
      <c r="BS363" s="415"/>
      <c r="BT363" s="415"/>
      <c r="BU363" s="415"/>
      <c r="BV363" s="415"/>
      <c r="BW363" s="415"/>
      <c r="BX363" s="415"/>
      <c r="BY363" s="415"/>
      <c r="BZ363" s="415"/>
      <c r="CA363" s="415"/>
      <c r="CB363" s="415"/>
      <c r="CC363" s="415"/>
      <c r="CD363" s="416"/>
      <c r="CE363" s="414"/>
      <c r="CF363" s="415"/>
      <c r="CG363" s="415"/>
      <c r="CH363" s="415"/>
      <c r="CI363" s="415"/>
      <c r="CJ363" s="415"/>
      <c r="CK363" s="415"/>
      <c r="CL363" s="415"/>
      <c r="CM363" s="415"/>
      <c r="CN363" s="415"/>
      <c r="CO363" s="415"/>
      <c r="CP363" s="415"/>
      <c r="CQ363" s="415"/>
      <c r="CR363" s="415"/>
      <c r="CS363" s="415"/>
      <c r="CT363" s="416"/>
      <c r="CU363" s="223"/>
    </row>
    <row r="364" spans="1:99" ht="24.5" outlineLevel="1">
      <c r="B364" s="44" t="str">
        <f>"Timing 2 - Join to mid preg
"&amp;$B$217&amp;""</f>
        <v>Timing 2 - Join to mid preg
Standard (7mo)</v>
      </c>
      <c r="C364" s="219">
        <f t="shared" si="247"/>
        <v>0</v>
      </c>
      <c r="D364" s="219">
        <f t="shared" si="248"/>
        <v>0</v>
      </c>
      <c r="E364" s="219">
        <f t="shared" si="249"/>
        <v>0</v>
      </c>
      <c r="F364" s="219">
        <f t="shared" si="250"/>
        <v>0</v>
      </c>
      <c r="G364" s="219">
        <f t="shared" si="251"/>
        <v>0</v>
      </c>
      <c r="H364" s="219">
        <f t="shared" si="252"/>
        <v>0</v>
      </c>
      <c r="I364" s="219">
        <f t="shared" si="253"/>
        <v>0</v>
      </c>
      <c r="J364" s="219">
        <f t="shared" si="254"/>
        <v>0</v>
      </c>
      <c r="K364" s="219">
        <f t="shared" si="255"/>
        <v>0</v>
      </c>
      <c r="L364" s="219">
        <f t="shared" si="256"/>
        <v>0</v>
      </c>
      <c r="M364" s="219">
        <f t="shared" si="257"/>
        <v>0</v>
      </c>
      <c r="N364" s="219">
        <f t="shared" si="258"/>
        <v>0</v>
      </c>
      <c r="O364" s="219">
        <f t="shared" si="259"/>
        <v>0</v>
      </c>
      <c r="P364" s="219">
        <f t="shared" si="260"/>
        <v>0</v>
      </c>
      <c r="Q364" s="219">
        <f t="shared" si="261"/>
        <v>0</v>
      </c>
      <c r="R364" s="380">
        <f t="shared" si="262"/>
        <v>0</v>
      </c>
      <c r="S364" s="391"/>
      <c r="T364" s="220"/>
      <c r="U364" s="220"/>
      <c r="V364" s="220"/>
      <c r="W364" s="220"/>
      <c r="X364" s="220"/>
      <c r="Y364" s="220"/>
      <c r="Z364" s="220"/>
      <c r="AA364" s="220"/>
      <c r="AB364" s="220"/>
      <c r="AC364" s="220"/>
      <c r="AD364" s="220"/>
      <c r="AE364" s="220"/>
      <c r="AF364" s="220"/>
      <c r="AG364" s="220"/>
      <c r="AH364" s="402"/>
      <c r="AI364" s="391"/>
      <c r="AJ364" s="220"/>
      <c r="AK364" s="220"/>
      <c r="AL364" s="220"/>
      <c r="AM364" s="220"/>
      <c r="AN364" s="220"/>
      <c r="AO364" s="220"/>
      <c r="AP364" s="220"/>
      <c r="AQ364" s="220"/>
      <c r="AR364" s="220"/>
      <c r="AS364" s="220"/>
      <c r="AT364" s="220"/>
      <c r="AU364" s="220"/>
      <c r="AV364" s="220"/>
      <c r="AW364" s="220"/>
      <c r="AX364" s="402"/>
      <c r="AY364" s="391"/>
      <c r="AZ364" s="220"/>
      <c r="BA364" s="220"/>
      <c r="BB364" s="220"/>
      <c r="BC364" s="220"/>
      <c r="BD364" s="220"/>
      <c r="BE364" s="220"/>
      <c r="BF364" s="220"/>
      <c r="BG364" s="220"/>
      <c r="BH364" s="220"/>
      <c r="BI364" s="220"/>
      <c r="BJ364" s="220"/>
      <c r="BK364" s="220"/>
      <c r="BL364" s="220"/>
      <c r="BM364" s="220"/>
      <c r="BN364" s="402"/>
      <c r="BO364" s="391"/>
      <c r="BP364" s="220"/>
      <c r="BQ364" s="220"/>
      <c r="BR364" s="220"/>
      <c r="BS364" s="220"/>
      <c r="BT364" s="220"/>
      <c r="BU364" s="220"/>
      <c r="BV364" s="220"/>
      <c r="BW364" s="220"/>
      <c r="BX364" s="220"/>
      <c r="BY364" s="220"/>
      <c r="BZ364" s="220"/>
      <c r="CA364" s="220"/>
      <c r="CB364" s="220"/>
      <c r="CC364" s="220"/>
      <c r="CD364" s="402"/>
      <c r="CE364" s="391"/>
      <c r="CF364" s="220"/>
      <c r="CG364" s="220"/>
      <c r="CH364" s="220"/>
      <c r="CI364" s="220"/>
      <c r="CJ364" s="220"/>
      <c r="CK364" s="220"/>
      <c r="CL364" s="220"/>
      <c r="CM364" s="220"/>
      <c r="CN364" s="220"/>
      <c r="CO364" s="220"/>
      <c r="CP364" s="220"/>
      <c r="CQ364" s="220"/>
      <c r="CR364" s="220"/>
      <c r="CS364" s="220"/>
      <c r="CT364" s="402"/>
      <c r="CU364" s="221" t="s">
        <v>1293</v>
      </c>
    </row>
    <row r="365" spans="1:99" outlineLevel="1">
      <c r="B365" s="45" t="str">
        <f>$B$218&amp;""</f>
        <v>Early</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392"/>
      <c r="T365" s="393"/>
      <c r="U365" s="393"/>
      <c r="V365" s="393"/>
      <c r="W365" s="393"/>
      <c r="X365" s="393"/>
      <c r="Y365" s="393"/>
      <c r="Z365" s="393"/>
      <c r="AA365" s="393"/>
      <c r="AB365" s="393"/>
      <c r="AC365" s="393"/>
      <c r="AD365" s="393"/>
      <c r="AE365" s="393"/>
      <c r="AF365" s="393"/>
      <c r="AG365" s="393"/>
      <c r="AH365" s="403"/>
      <c r="AI365" s="392"/>
      <c r="AJ365" s="393"/>
      <c r="AK365" s="393"/>
      <c r="AL365" s="393"/>
      <c r="AM365" s="393"/>
      <c r="AN365" s="393"/>
      <c r="AO365" s="393"/>
      <c r="AP365" s="393"/>
      <c r="AQ365" s="393"/>
      <c r="AR365" s="393"/>
      <c r="AS365" s="393"/>
      <c r="AT365" s="393"/>
      <c r="AU365" s="393"/>
      <c r="AV365" s="393"/>
      <c r="AW365" s="393"/>
      <c r="AX365" s="403"/>
      <c r="AY365" s="392"/>
      <c r="AZ365" s="393"/>
      <c r="BA365" s="393"/>
      <c r="BB365" s="393"/>
      <c r="BC365" s="393"/>
      <c r="BD365" s="393"/>
      <c r="BE365" s="393"/>
      <c r="BF365" s="393"/>
      <c r="BG365" s="393"/>
      <c r="BH365" s="393"/>
      <c r="BI365" s="393"/>
      <c r="BJ365" s="393"/>
      <c r="BK365" s="393"/>
      <c r="BL365" s="393"/>
      <c r="BM365" s="393"/>
      <c r="BN365" s="403"/>
      <c r="BO365" s="392"/>
      <c r="BP365" s="393"/>
      <c r="BQ365" s="393"/>
      <c r="BR365" s="393"/>
      <c r="BS365" s="393"/>
      <c r="BT365" s="393"/>
      <c r="BU365" s="393"/>
      <c r="BV365" s="393"/>
      <c r="BW365" s="393"/>
      <c r="BX365" s="393"/>
      <c r="BY365" s="393"/>
      <c r="BZ365" s="393"/>
      <c r="CA365" s="393"/>
      <c r="CB365" s="393"/>
      <c r="CC365" s="393"/>
      <c r="CD365" s="403"/>
      <c r="CE365" s="392"/>
      <c r="CF365" s="393"/>
      <c r="CG365" s="393"/>
      <c r="CH365" s="393"/>
      <c r="CI365" s="393"/>
      <c r="CJ365" s="393"/>
      <c r="CK365" s="393"/>
      <c r="CL365" s="393"/>
      <c r="CM365" s="393"/>
      <c r="CN365" s="393"/>
      <c r="CO365" s="393"/>
      <c r="CP365" s="393"/>
      <c r="CQ365" s="393"/>
      <c r="CR365" s="393"/>
      <c r="CS365" s="393"/>
      <c r="CT365" s="403"/>
    </row>
    <row r="366" spans="1:99" outlineLevel="1">
      <c r="B366" s="45" t="str">
        <f>$B$219&amp;""</f>
        <v>Middle</v>
      </c>
      <c r="C366" s="222">
        <f t="shared" si="247"/>
        <v>0</v>
      </c>
      <c r="D366" s="222">
        <f t="shared" si="248"/>
        <v>0</v>
      </c>
      <c r="E366" s="222">
        <f t="shared" si="249"/>
        <v>0</v>
      </c>
      <c r="F366" s="222">
        <f t="shared" si="250"/>
        <v>0</v>
      </c>
      <c r="G366" s="222">
        <f t="shared" si="251"/>
        <v>0</v>
      </c>
      <c r="H366" s="222">
        <f t="shared" si="252"/>
        <v>0</v>
      </c>
      <c r="I366" s="222">
        <f t="shared" si="253"/>
        <v>0</v>
      </c>
      <c r="J366" s="222">
        <f t="shared" si="254"/>
        <v>0</v>
      </c>
      <c r="K366" s="222">
        <f t="shared" si="255"/>
        <v>0</v>
      </c>
      <c r="L366" s="222">
        <f t="shared" si="256"/>
        <v>0</v>
      </c>
      <c r="M366" s="222">
        <f t="shared" si="257"/>
        <v>0</v>
      </c>
      <c r="N366" s="222">
        <f t="shared" si="258"/>
        <v>0</v>
      </c>
      <c r="O366" s="222">
        <f t="shared" si="259"/>
        <v>0</v>
      </c>
      <c r="P366" s="222">
        <f t="shared" si="260"/>
        <v>0</v>
      </c>
      <c r="Q366" s="222">
        <f t="shared" si="261"/>
        <v>0</v>
      </c>
      <c r="R366" s="381">
        <f t="shared" si="262"/>
        <v>0</v>
      </c>
      <c r="S366" s="392"/>
      <c r="T366" s="393"/>
      <c r="U366" s="393"/>
      <c r="V366" s="393"/>
      <c r="W366" s="393"/>
      <c r="X366" s="393"/>
      <c r="Y366" s="393"/>
      <c r="Z366" s="393"/>
      <c r="AA366" s="393"/>
      <c r="AB366" s="393"/>
      <c r="AC366" s="393"/>
      <c r="AD366" s="393"/>
      <c r="AE366" s="393"/>
      <c r="AF366" s="393"/>
      <c r="AG366" s="393"/>
      <c r="AH366" s="403"/>
      <c r="AI366" s="392"/>
      <c r="AJ366" s="393"/>
      <c r="AK366" s="393"/>
      <c r="AL366" s="393"/>
      <c r="AM366" s="393"/>
      <c r="AN366" s="393"/>
      <c r="AO366" s="393"/>
      <c r="AP366" s="393"/>
      <c r="AQ366" s="393"/>
      <c r="AR366" s="393"/>
      <c r="AS366" s="393"/>
      <c r="AT366" s="393"/>
      <c r="AU366" s="393"/>
      <c r="AV366" s="393"/>
      <c r="AW366" s="393"/>
      <c r="AX366" s="403"/>
      <c r="AY366" s="392"/>
      <c r="AZ366" s="393"/>
      <c r="BA366" s="393"/>
      <c r="BB366" s="393"/>
      <c r="BC366" s="393"/>
      <c r="BD366" s="393"/>
      <c r="BE366" s="393"/>
      <c r="BF366" s="393"/>
      <c r="BG366" s="393"/>
      <c r="BH366" s="393"/>
      <c r="BI366" s="393"/>
      <c r="BJ366" s="393"/>
      <c r="BK366" s="393"/>
      <c r="BL366" s="393"/>
      <c r="BM366" s="393"/>
      <c r="BN366" s="403"/>
      <c r="BO366" s="392"/>
      <c r="BP366" s="393"/>
      <c r="BQ366" s="393"/>
      <c r="BR366" s="393"/>
      <c r="BS366" s="393"/>
      <c r="BT366" s="393"/>
      <c r="BU366" s="393"/>
      <c r="BV366" s="393"/>
      <c r="BW366" s="393"/>
      <c r="BX366" s="393"/>
      <c r="BY366" s="393"/>
      <c r="BZ366" s="393"/>
      <c r="CA366" s="393"/>
      <c r="CB366" s="393"/>
      <c r="CC366" s="393"/>
      <c r="CD366" s="403"/>
      <c r="CE366" s="392"/>
      <c r="CF366" s="393"/>
      <c r="CG366" s="393"/>
      <c r="CH366" s="393"/>
      <c r="CI366" s="393"/>
      <c r="CJ366" s="393"/>
      <c r="CK366" s="393"/>
      <c r="CL366" s="393"/>
      <c r="CM366" s="393"/>
      <c r="CN366" s="393"/>
      <c r="CO366" s="393"/>
      <c r="CP366" s="393"/>
      <c r="CQ366" s="393"/>
      <c r="CR366" s="393"/>
      <c r="CS366" s="393"/>
      <c r="CT366" s="403"/>
    </row>
    <row r="367" spans="1:99" outlineLevel="1">
      <c r="B367" s="45" t="str">
        <f>$B$220&amp;""</f>
        <v>Late</v>
      </c>
      <c r="C367" s="222">
        <f t="shared" si="247"/>
        <v>0</v>
      </c>
      <c r="D367" s="222">
        <f t="shared" si="248"/>
        <v>0</v>
      </c>
      <c r="E367" s="222">
        <f t="shared" si="249"/>
        <v>0</v>
      </c>
      <c r="F367" s="222">
        <f t="shared" si="250"/>
        <v>0</v>
      </c>
      <c r="G367" s="222">
        <f t="shared" si="251"/>
        <v>0</v>
      </c>
      <c r="H367" s="222">
        <f t="shared" si="252"/>
        <v>0</v>
      </c>
      <c r="I367" s="222">
        <f t="shared" si="253"/>
        <v>0</v>
      </c>
      <c r="J367" s="222">
        <f t="shared" si="254"/>
        <v>0</v>
      </c>
      <c r="K367" s="222">
        <f t="shared" si="255"/>
        <v>0</v>
      </c>
      <c r="L367" s="222">
        <f t="shared" si="256"/>
        <v>0</v>
      </c>
      <c r="M367" s="222">
        <f t="shared" si="257"/>
        <v>0</v>
      </c>
      <c r="N367" s="222">
        <f t="shared" si="258"/>
        <v>0</v>
      </c>
      <c r="O367" s="222">
        <f t="shared" si="259"/>
        <v>0</v>
      </c>
      <c r="P367" s="222">
        <f t="shared" si="260"/>
        <v>0</v>
      </c>
      <c r="Q367" s="222">
        <f t="shared" si="261"/>
        <v>0</v>
      </c>
      <c r="R367" s="381">
        <f t="shared" si="262"/>
        <v>0</v>
      </c>
      <c r="S367" s="392"/>
      <c r="T367" s="393"/>
      <c r="U367" s="393"/>
      <c r="V367" s="393"/>
      <c r="W367" s="393"/>
      <c r="X367" s="393"/>
      <c r="Y367" s="393"/>
      <c r="Z367" s="393"/>
      <c r="AA367" s="393"/>
      <c r="AB367" s="393"/>
      <c r="AC367" s="393"/>
      <c r="AD367" s="393"/>
      <c r="AE367" s="393"/>
      <c r="AF367" s="393"/>
      <c r="AG367" s="393"/>
      <c r="AH367" s="403"/>
      <c r="AI367" s="392"/>
      <c r="AJ367" s="393"/>
      <c r="AK367" s="393"/>
      <c r="AL367" s="393"/>
      <c r="AM367" s="393"/>
      <c r="AN367" s="393"/>
      <c r="AO367" s="393"/>
      <c r="AP367" s="393"/>
      <c r="AQ367" s="393"/>
      <c r="AR367" s="393"/>
      <c r="AS367" s="393"/>
      <c r="AT367" s="393"/>
      <c r="AU367" s="393"/>
      <c r="AV367" s="393"/>
      <c r="AW367" s="393"/>
      <c r="AX367" s="403"/>
      <c r="AY367" s="392"/>
      <c r="AZ367" s="393"/>
      <c r="BA367" s="393"/>
      <c r="BB367" s="393"/>
      <c r="BC367" s="393"/>
      <c r="BD367" s="393"/>
      <c r="BE367" s="393"/>
      <c r="BF367" s="393"/>
      <c r="BG367" s="393"/>
      <c r="BH367" s="393"/>
      <c r="BI367" s="393"/>
      <c r="BJ367" s="393"/>
      <c r="BK367" s="393"/>
      <c r="BL367" s="393"/>
      <c r="BM367" s="393"/>
      <c r="BN367" s="403"/>
      <c r="BO367" s="392"/>
      <c r="BP367" s="393"/>
      <c r="BQ367" s="393"/>
      <c r="BR367" s="393"/>
      <c r="BS367" s="393"/>
      <c r="BT367" s="393"/>
      <c r="BU367" s="393"/>
      <c r="BV367" s="393"/>
      <c r="BW367" s="393"/>
      <c r="BX367" s="393"/>
      <c r="BY367" s="393"/>
      <c r="BZ367" s="393"/>
      <c r="CA367" s="393"/>
      <c r="CB367" s="393"/>
      <c r="CC367" s="393"/>
      <c r="CD367" s="403"/>
      <c r="CE367" s="392"/>
      <c r="CF367" s="393"/>
      <c r="CG367" s="393"/>
      <c r="CH367" s="393"/>
      <c r="CI367" s="393"/>
      <c r="CJ367" s="393"/>
      <c r="CK367" s="393"/>
      <c r="CL367" s="393"/>
      <c r="CM367" s="393"/>
      <c r="CN367" s="393"/>
      <c r="CO367" s="393"/>
      <c r="CP367" s="393"/>
      <c r="CQ367" s="393"/>
      <c r="CR367" s="393"/>
      <c r="CS367" s="393"/>
      <c r="CT367" s="403"/>
    </row>
    <row r="368" spans="1:99" outlineLevel="1">
      <c r="B368" s="45" t="s">
        <v>899</v>
      </c>
      <c r="C368" s="222">
        <f t="shared" si="247"/>
        <v>0</v>
      </c>
      <c r="D368" s="222">
        <f t="shared" si="248"/>
        <v>0</v>
      </c>
      <c r="E368" s="222">
        <f t="shared" si="249"/>
        <v>0</v>
      </c>
      <c r="F368" s="222">
        <f t="shared" si="250"/>
        <v>0</v>
      </c>
      <c r="G368" s="222">
        <f t="shared" si="251"/>
        <v>0</v>
      </c>
      <c r="H368" s="222">
        <f t="shared" si="252"/>
        <v>0</v>
      </c>
      <c r="I368" s="222">
        <f t="shared" si="253"/>
        <v>0</v>
      </c>
      <c r="J368" s="222">
        <f t="shared" si="254"/>
        <v>0</v>
      </c>
      <c r="K368" s="222">
        <f t="shared" si="255"/>
        <v>0</v>
      </c>
      <c r="L368" s="222">
        <f t="shared" si="256"/>
        <v>0</v>
      </c>
      <c r="M368" s="222">
        <f t="shared" si="257"/>
        <v>0</v>
      </c>
      <c r="N368" s="222">
        <f t="shared" si="258"/>
        <v>0</v>
      </c>
      <c r="O368" s="222">
        <f t="shared" si="259"/>
        <v>0</v>
      </c>
      <c r="P368" s="222">
        <f t="shared" si="260"/>
        <v>0</v>
      </c>
      <c r="Q368" s="222">
        <f t="shared" si="261"/>
        <v>0</v>
      </c>
      <c r="R368" s="381">
        <f t="shared" si="262"/>
        <v>0</v>
      </c>
      <c r="S368" s="414"/>
      <c r="T368" s="415"/>
      <c r="U368" s="415"/>
      <c r="V368" s="415"/>
      <c r="W368" s="415"/>
      <c r="X368" s="415"/>
      <c r="Y368" s="415"/>
      <c r="Z368" s="415"/>
      <c r="AA368" s="415"/>
      <c r="AB368" s="415"/>
      <c r="AC368" s="415"/>
      <c r="AD368" s="415"/>
      <c r="AE368" s="415"/>
      <c r="AF368" s="415"/>
      <c r="AG368" s="415"/>
      <c r="AH368" s="416"/>
      <c r="AI368" s="414"/>
      <c r="AJ368" s="415"/>
      <c r="AK368" s="415"/>
      <c r="AL368" s="415"/>
      <c r="AM368" s="415"/>
      <c r="AN368" s="415"/>
      <c r="AO368" s="415"/>
      <c r="AP368" s="415"/>
      <c r="AQ368" s="415"/>
      <c r="AR368" s="415"/>
      <c r="AS368" s="415"/>
      <c r="AT368" s="415"/>
      <c r="AU368" s="415"/>
      <c r="AV368" s="415"/>
      <c r="AW368" s="415"/>
      <c r="AX368" s="416"/>
      <c r="AY368" s="414"/>
      <c r="AZ368" s="415"/>
      <c r="BA368" s="415"/>
      <c r="BB368" s="415"/>
      <c r="BC368" s="415"/>
      <c r="BD368" s="415"/>
      <c r="BE368" s="415"/>
      <c r="BF368" s="415"/>
      <c r="BG368" s="415"/>
      <c r="BH368" s="415"/>
      <c r="BI368" s="415"/>
      <c r="BJ368" s="415"/>
      <c r="BK368" s="415"/>
      <c r="BL368" s="415"/>
      <c r="BM368" s="415"/>
      <c r="BN368" s="416"/>
      <c r="BO368" s="414"/>
      <c r="BP368" s="415"/>
      <c r="BQ368" s="415"/>
      <c r="BR368" s="415"/>
      <c r="BS368" s="415"/>
      <c r="BT368" s="415"/>
      <c r="BU368" s="415"/>
      <c r="BV368" s="415"/>
      <c r="BW368" s="415"/>
      <c r="BX368" s="415"/>
      <c r="BY368" s="415"/>
      <c r="BZ368" s="415"/>
      <c r="CA368" s="415"/>
      <c r="CB368" s="415"/>
      <c r="CC368" s="415"/>
      <c r="CD368" s="416"/>
      <c r="CE368" s="414"/>
      <c r="CF368" s="415"/>
      <c r="CG368" s="415"/>
      <c r="CH368" s="415"/>
      <c r="CI368" s="415"/>
      <c r="CJ368" s="415"/>
      <c r="CK368" s="415"/>
      <c r="CL368" s="415"/>
      <c r="CM368" s="415"/>
      <c r="CN368" s="415"/>
      <c r="CO368" s="415"/>
      <c r="CP368" s="415"/>
      <c r="CQ368" s="415"/>
      <c r="CR368" s="415"/>
      <c r="CS368" s="415"/>
      <c r="CT368" s="416"/>
    </row>
    <row r="369" spans="1:99" outlineLevel="1">
      <c r="B369" s="45" t="str">
        <f>$B$222&amp;""</f>
        <v>7mo with 0% mated</v>
      </c>
      <c r="C369" s="222">
        <f t="shared" si="247"/>
        <v>0</v>
      </c>
      <c r="D369" s="222">
        <f t="shared" si="248"/>
        <v>0</v>
      </c>
      <c r="E369" s="222">
        <f t="shared" si="249"/>
        <v>0</v>
      </c>
      <c r="F369" s="222">
        <f t="shared" si="250"/>
        <v>0</v>
      </c>
      <c r="G369" s="222">
        <f t="shared" si="251"/>
        <v>0</v>
      </c>
      <c r="H369" s="222">
        <f t="shared" si="252"/>
        <v>0</v>
      </c>
      <c r="I369" s="222">
        <f t="shared" si="253"/>
        <v>0</v>
      </c>
      <c r="J369" s="222">
        <f t="shared" si="254"/>
        <v>0</v>
      </c>
      <c r="K369" s="222">
        <f t="shared" si="255"/>
        <v>0</v>
      </c>
      <c r="L369" s="222">
        <f t="shared" si="256"/>
        <v>0</v>
      </c>
      <c r="M369" s="222">
        <f t="shared" si="257"/>
        <v>0</v>
      </c>
      <c r="N369" s="222">
        <f t="shared" si="258"/>
        <v>0</v>
      </c>
      <c r="O369" s="222">
        <f t="shared" si="259"/>
        <v>0</v>
      </c>
      <c r="P369" s="222">
        <f t="shared" si="260"/>
        <v>0</v>
      </c>
      <c r="Q369" s="222">
        <f t="shared" si="261"/>
        <v>0</v>
      </c>
      <c r="R369" s="381">
        <f t="shared" si="262"/>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223"/>
    </row>
    <row r="370" spans="1:99" outlineLevel="1">
      <c r="B370" s="45" t="s">
        <v>1549</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223"/>
    </row>
    <row r="371" spans="1:99" outlineLevel="1">
      <c r="B371" s="45" t="s">
        <v>1018</v>
      </c>
      <c r="C371" s="224">
        <f t="shared" si="247"/>
        <v>0</v>
      </c>
      <c r="D371" s="224">
        <f t="shared" si="248"/>
        <v>0</v>
      </c>
      <c r="E371" s="224">
        <f t="shared" si="249"/>
        <v>0</v>
      </c>
      <c r="F371" s="224">
        <f t="shared" si="250"/>
        <v>0</v>
      </c>
      <c r="G371" s="224">
        <f t="shared" si="251"/>
        <v>0</v>
      </c>
      <c r="H371" s="224">
        <f t="shared" si="252"/>
        <v>0</v>
      </c>
      <c r="I371" s="224">
        <f t="shared" si="253"/>
        <v>0</v>
      </c>
      <c r="J371" s="224">
        <f t="shared" si="254"/>
        <v>0</v>
      </c>
      <c r="K371" s="224">
        <f t="shared" si="255"/>
        <v>0</v>
      </c>
      <c r="L371" s="224">
        <f t="shared" si="256"/>
        <v>0</v>
      </c>
      <c r="M371" s="224">
        <f t="shared" si="257"/>
        <v>0</v>
      </c>
      <c r="N371" s="224">
        <f t="shared" si="258"/>
        <v>0</v>
      </c>
      <c r="O371" s="224">
        <f t="shared" si="259"/>
        <v>0</v>
      </c>
      <c r="P371" s="224">
        <f t="shared" si="260"/>
        <v>0</v>
      </c>
      <c r="Q371" s="224">
        <f t="shared" si="261"/>
        <v>0</v>
      </c>
      <c r="R371" s="382">
        <f t="shared" si="262"/>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223"/>
    </row>
    <row r="372" spans="1:99" ht="24.5" outlineLevel="1">
      <c r="B372" s="44" t="str">
        <f>"Timing 3 - mid preg to Birth
"&amp;$B$217&amp;""</f>
        <v>Timing 3 - mid preg to Birth
Standard (7mo)</v>
      </c>
      <c r="C372" s="219">
        <f t="shared" si="247"/>
        <v>0</v>
      </c>
      <c r="D372" s="219">
        <f t="shared" si="248"/>
        <v>0</v>
      </c>
      <c r="E372" s="219">
        <f t="shared" si="249"/>
        <v>0</v>
      </c>
      <c r="F372" s="219">
        <f t="shared" si="250"/>
        <v>0</v>
      </c>
      <c r="G372" s="219">
        <f t="shared" si="251"/>
        <v>0</v>
      </c>
      <c r="H372" s="219">
        <f t="shared" si="252"/>
        <v>0</v>
      </c>
      <c r="I372" s="219">
        <f t="shared" si="253"/>
        <v>0</v>
      </c>
      <c r="J372" s="219">
        <f t="shared" si="254"/>
        <v>0</v>
      </c>
      <c r="K372" s="219">
        <f t="shared" si="255"/>
        <v>0</v>
      </c>
      <c r="L372" s="219">
        <f t="shared" si="256"/>
        <v>0</v>
      </c>
      <c r="M372" s="219">
        <f t="shared" si="257"/>
        <v>0</v>
      </c>
      <c r="N372" s="219">
        <f t="shared" si="258"/>
        <v>0</v>
      </c>
      <c r="O372" s="219">
        <f t="shared" si="259"/>
        <v>0</v>
      </c>
      <c r="P372" s="219">
        <f t="shared" si="260"/>
        <v>0</v>
      </c>
      <c r="Q372" s="219">
        <f t="shared" si="261"/>
        <v>0</v>
      </c>
      <c r="R372" s="380">
        <f t="shared" si="262"/>
        <v>0</v>
      </c>
      <c r="S372" s="391"/>
      <c r="T372" s="220"/>
      <c r="U372" s="220"/>
      <c r="V372" s="220"/>
      <c r="W372" s="220"/>
      <c r="X372" s="220"/>
      <c r="Y372" s="220"/>
      <c r="Z372" s="220"/>
      <c r="AA372" s="220"/>
      <c r="AB372" s="220"/>
      <c r="AC372" s="220"/>
      <c r="AD372" s="220"/>
      <c r="AE372" s="220"/>
      <c r="AF372" s="220"/>
      <c r="AG372" s="220"/>
      <c r="AH372" s="402"/>
      <c r="AI372" s="391"/>
      <c r="AJ372" s="220"/>
      <c r="AK372" s="220"/>
      <c r="AL372" s="220"/>
      <c r="AM372" s="220"/>
      <c r="AN372" s="220"/>
      <c r="AO372" s="220"/>
      <c r="AP372" s="220"/>
      <c r="AQ372" s="220"/>
      <c r="AR372" s="220"/>
      <c r="AS372" s="220"/>
      <c r="AT372" s="220"/>
      <c r="AU372" s="220"/>
      <c r="AV372" s="220"/>
      <c r="AW372" s="220"/>
      <c r="AX372" s="402"/>
      <c r="AY372" s="391"/>
      <c r="AZ372" s="220"/>
      <c r="BA372" s="220"/>
      <c r="BB372" s="220"/>
      <c r="BC372" s="220"/>
      <c r="BD372" s="220"/>
      <c r="BE372" s="220"/>
      <c r="BF372" s="220"/>
      <c r="BG372" s="220"/>
      <c r="BH372" s="220"/>
      <c r="BI372" s="220"/>
      <c r="BJ372" s="220"/>
      <c r="BK372" s="220"/>
      <c r="BL372" s="220"/>
      <c r="BM372" s="220"/>
      <c r="BN372" s="402"/>
      <c r="BO372" s="391"/>
      <c r="BP372" s="220"/>
      <c r="BQ372" s="220"/>
      <c r="BR372" s="220"/>
      <c r="BS372" s="220"/>
      <c r="BT372" s="220"/>
      <c r="BU372" s="220"/>
      <c r="BV372" s="220"/>
      <c r="BW372" s="220"/>
      <c r="BX372" s="220"/>
      <c r="BY372" s="220"/>
      <c r="BZ372" s="220"/>
      <c r="CA372" s="220"/>
      <c r="CB372" s="220"/>
      <c r="CC372" s="220"/>
      <c r="CD372" s="402"/>
      <c r="CE372" s="391"/>
      <c r="CF372" s="220"/>
      <c r="CG372" s="220"/>
      <c r="CH372" s="220"/>
      <c r="CI372" s="220"/>
      <c r="CJ372" s="220"/>
      <c r="CK372" s="220"/>
      <c r="CL372" s="220"/>
      <c r="CM372" s="220"/>
      <c r="CN372" s="220"/>
      <c r="CO372" s="220"/>
      <c r="CP372" s="220"/>
      <c r="CQ372" s="220"/>
      <c r="CR372" s="220"/>
      <c r="CS372" s="220"/>
      <c r="CT372" s="402"/>
      <c r="CU372" s="221" t="s">
        <v>1293</v>
      </c>
    </row>
    <row r="373" spans="1:99" outlineLevel="2">
      <c r="B373" s="45" t="str">
        <f>$B$218&amp;""</f>
        <v>Early</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392"/>
      <c r="T373" s="393"/>
      <c r="U373" s="393"/>
      <c r="V373" s="393"/>
      <c r="W373" s="393"/>
      <c r="X373" s="393"/>
      <c r="Y373" s="393"/>
      <c r="Z373" s="393"/>
      <c r="AA373" s="393"/>
      <c r="AB373" s="393"/>
      <c r="AC373" s="393"/>
      <c r="AD373" s="393"/>
      <c r="AE373" s="393"/>
      <c r="AF373" s="393"/>
      <c r="AG373" s="393"/>
      <c r="AH373" s="403"/>
      <c r="AI373" s="392"/>
      <c r="AJ373" s="393"/>
      <c r="AK373" s="393"/>
      <c r="AL373" s="393"/>
      <c r="AM373" s="393"/>
      <c r="AN373" s="393"/>
      <c r="AO373" s="393"/>
      <c r="AP373" s="393"/>
      <c r="AQ373" s="393"/>
      <c r="AR373" s="393"/>
      <c r="AS373" s="393"/>
      <c r="AT373" s="393"/>
      <c r="AU373" s="393"/>
      <c r="AV373" s="393"/>
      <c r="AW373" s="393"/>
      <c r="AX373" s="403"/>
      <c r="AY373" s="392"/>
      <c r="AZ373" s="393"/>
      <c r="BA373" s="393"/>
      <c r="BB373" s="393"/>
      <c r="BC373" s="393"/>
      <c r="BD373" s="393"/>
      <c r="BE373" s="393"/>
      <c r="BF373" s="393"/>
      <c r="BG373" s="393"/>
      <c r="BH373" s="393"/>
      <c r="BI373" s="393"/>
      <c r="BJ373" s="393"/>
      <c r="BK373" s="393"/>
      <c r="BL373" s="393"/>
      <c r="BM373" s="393"/>
      <c r="BN373" s="403"/>
      <c r="BO373" s="392"/>
      <c r="BP373" s="393"/>
      <c r="BQ373" s="393"/>
      <c r="BR373" s="393"/>
      <c r="BS373" s="393"/>
      <c r="BT373" s="393"/>
      <c r="BU373" s="393"/>
      <c r="BV373" s="393"/>
      <c r="BW373" s="393"/>
      <c r="BX373" s="393"/>
      <c r="BY373" s="393"/>
      <c r="BZ373" s="393"/>
      <c r="CA373" s="393"/>
      <c r="CB373" s="393"/>
      <c r="CC373" s="393"/>
      <c r="CD373" s="403"/>
      <c r="CE373" s="392"/>
      <c r="CF373" s="393"/>
      <c r="CG373" s="393"/>
      <c r="CH373" s="393"/>
      <c r="CI373" s="393"/>
      <c r="CJ373" s="393"/>
      <c r="CK373" s="393"/>
      <c r="CL373" s="393"/>
      <c r="CM373" s="393"/>
      <c r="CN373" s="393"/>
      <c r="CO373" s="393"/>
      <c r="CP373" s="393"/>
      <c r="CQ373" s="393"/>
      <c r="CR373" s="393"/>
      <c r="CS373" s="393"/>
      <c r="CT373" s="403"/>
    </row>
    <row r="374" spans="1:99" outlineLevel="2">
      <c r="B374" s="45" t="str">
        <f>$B$219&amp;""</f>
        <v>Middle</v>
      </c>
      <c r="C374" s="222">
        <f t="shared" si="247"/>
        <v>0</v>
      </c>
      <c r="D374" s="222">
        <f t="shared" si="248"/>
        <v>0</v>
      </c>
      <c r="E374" s="222">
        <f t="shared" si="249"/>
        <v>0</v>
      </c>
      <c r="F374" s="222">
        <f t="shared" si="250"/>
        <v>0</v>
      </c>
      <c r="G374" s="222">
        <f t="shared" si="251"/>
        <v>0</v>
      </c>
      <c r="H374" s="222">
        <f t="shared" si="252"/>
        <v>0</v>
      </c>
      <c r="I374" s="222">
        <f t="shared" si="253"/>
        <v>0</v>
      </c>
      <c r="J374" s="222">
        <f t="shared" si="254"/>
        <v>0</v>
      </c>
      <c r="K374" s="222">
        <f t="shared" si="255"/>
        <v>0</v>
      </c>
      <c r="L374" s="222">
        <f t="shared" si="256"/>
        <v>0</v>
      </c>
      <c r="M374" s="222">
        <f t="shared" si="257"/>
        <v>0</v>
      </c>
      <c r="N374" s="222">
        <f t="shared" si="258"/>
        <v>0</v>
      </c>
      <c r="O374" s="222">
        <f t="shared" si="259"/>
        <v>0</v>
      </c>
      <c r="P374" s="222">
        <f t="shared" si="260"/>
        <v>0</v>
      </c>
      <c r="Q374" s="222">
        <f t="shared" si="261"/>
        <v>0</v>
      </c>
      <c r="R374" s="381">
        <f t="shared" si="262"/>
        <v>0</v>
      </c>
      <c r="S374" s="392"/>
      <c r="T374" s="393"/>
      <c r="U374" s="393"/>
      <c r="V374" s="393"/>
      <c r="W374" s="393"/>
      <c r="X374" s="393"/>
      <c r="Y374" s="393"/>
      <c r="Z374" s="393"/>
      <c r="AA374" s="393"/>
      <c r="AB374" s="393"/>
      <c r="AC374" s="393"/>
      <c r="AD374" s="393"/>
      <c r="AE374" s="393"/>
      <c r="AF374" s="393"/>
      <c r="AG374" s="393"/>
      <c r="AH374" s="403"/>
      <c r="AI374" s="392"/>
      <c r="AJ374" s="393"/>
      <c r="AK374" s="393"/>
      <c r="AL374" s="393"/>
      <c r="AM374" s="393"/>
      <c r="AN374" s="393"/>
      <c r="AO374" s="393"/>
      <c r="AP374" s="393"/>
      <c r="AQ374" s="393"/>
      <c r="AR374" s="393"/>
      <c r="AS374" s="393"/>
      <c r="AT374" s="393"/>
      <c r="AU374" s="393"/>
      <c r="AV374" s="393"/>
      <c r="AW374" s="393"/>
      <c r="AX374" s="403"/>
      <c r="AY374" s="392"/>
      <c r="AZ374" s="393"/>
      <c r="BA374" s="393"/>
      <c r="BB374" s="393"/>
      <c r="BC374" s="393"/>
      <c r="BD374" s="393"/>
      <c r="BE374" s="393"/>
      <c r="BF374" s="393"/>
      <c r="BG374" s="393"/>
      <c r="BH374" s="393"/>
      <c r="BI374" s="393"/>
      <c r="BJ374" s="393"/>
      <c r="BK374" s="393"/>
      <c r="BL374" s="393"/>
      <c r="BM374" s="393"/>
      <c r="BN374" s="403"/>
      <c r="BO374" s="392"/>
      <c r="BP374" s="393"/>
      <c r="BQ374" s="393"/>
      <c r="BR374" s="393"/>
      <c r="BS374" s="393"/>
      <c r="BT374" s="393"/>
      <c r="BU374" s="393"/>
      <c r="BV374" s="393"/>
      <c r="BW374" s="393"/>
      <c r="BX374" s="393"/>
      <c r="BY374" s="393"/>
      <c r="BZ374" s="393"/>
      <c r="CA374" s="393"/>
      <c r="CB374" s="393"/>
      <c r="CC374" s="393"/>
      <c r="CD374" s="403"/>
      <c r="CE374" s="392"/>
      <c r="CF374" s="393"/>
      <c r="CG374" s="393"/>
      <c r="CH374" s="393"/>
      <c r="CI374" s="393"/>
      <c r="CJ374" s="393"/>
      <c r="CK374" s="393"/>
      <c r="CL374" s="393"/>
      <c r="CM374" s="393"/>
      <c r="CN374" s="393"/>
      <c r="CO374" s="393"/>
      <c r="CP374" s="393"/>
      <c r="CQ374" s="393"/>
      <c r="CR374" s="393"/>
      <c r="CS374" s="393"/>
      <c r="CT374" s="403"/>
    </row>
    <row r="375" spans="1:99" outlineLevel="2">
      <c r="B375" s="45" t="str">
        <f>$B$220&amp;""</f>
        <v>Late</v>
      </c>
      <c r="C375" s="222">
        <f t="shared" si="247"/>
        <v>0</v>
      </c>
      <c r="D375" s="222">
        <f t="shared" si="248"/>
        <v>0</v>
      </c>
      <c r="E375" s="222">
        <f t="shared" si="249"/>
        <v>0</v>
      </c>
      <c r="F375" s="222">
        <f t="shared" si="250"/>
        <v>0</v>
      </c>
      <c r="G375" s="222">
        <f t="shared" si="251"/>
        <v>0</v>
      </c>
      <c r="H375" s="222">
        <f t="shared" si="252"/>
        <v>0</v>
      </c>
      <c r="I375" s="222">
        <f t="shared" si="253"/>
        <v>0</v>
      </c>
      <c r="J375" s="222">
        <f t="shared" si="254"/>
        <v>0</v>
      </c>
      <c r="K375" s="222">
        <f t="shared" si="255"/>
        <v>0</v>
      </c>
      <c r="L375" s="222">
        <f t="shared" si="256"/>
        <v>0</v>
      </c>
      <c r="M375" s="222">
        <f t="shared" si="257"/>
        <v>0</v>
      </c>
      <c r="N375" s="222">
        <f t="shared" si="258"/>
        <v>0</v>
      </c>
      <c r="O375" s="222">
        <f t="shared" si="259"/>
        <v>0</v>
      </c>
      <c r="P375" s="222">
        <f t="shared" si="260"/>
        <v>0</v>
      </c>
      <c r="Q375" s="222">
        <f t="shared" si="261"/>
        <v>0</v>
      </c>
      <c r="R375" s="381">
        <f t="shared" si="262"/>
        <v>0</v>
      </c>
      <c r="S375" s="392"/>
      <c r="T375" s="393"/>
      <c r="U375" s="393"/>
      <c r="V375" s="393"/>
      <c r="W375" s="393"/>
      <c r="X375" s="393"/>
      <c r="Y375" s="393"/>
      <c r="Z375" s="393"/>
      <c r="AA375" s="393"/>
      <c r="AB375" s="393"/>
      <c r="AC375" s="393"/>
      <c r="AD375" s="393"/>
      <c r="AE375" s="393"/>
      <c r="AF375" s="393"/>
      <c r="AG375" s="393"/>
      <c r="AH375" s="403"/>
      <c r="AI375" s="392"/>
      <c r="AJ375" s="393"/>
      <c r="AK375" s="393"/>
      <c r="AL375" s="393"/>
      <c r="AM375" s="393"/>
      <c r="AN375" s="393"/>
      <c r="AO375" s="393"/>
      <c r="AP375" s="393"/>
      <c r="AQ375" s="393"/>
      <c r="AR375" s="393"/>
      <c r="AS375" s="393"/>
      <c r="AT375" s="393"/>
      <c r="AU375" s="393"/>
      <c r="AV375" s="393"/>
      <c r="AW375" s="393"/>
      <c r="AX375" s="403"/>
      <c r="AY375" s="392"/>
      <c r="AZ375" s="393"/>
      <c r="BA375" s="393"/>
      <c r="BB375" s="393"/>
      <c r="BC375" s="393"/>
      <c r="BD375" s="393"/>
      <c r="BE375" s="393"/>
      <c r="BF375" s="393"/>
      <c r="BG375" s="393"/>
      <c r="BH375" s="393"/>
      <c r="BI375" s="393"/>
      <c r="BJ375" s="393"/>
      <c r="BK375" s="393"/>
      <c r="BL375" s="393"/>
      <c r="BM375" s="393"/>
      <c r="BN375" s="403"/>
      <c r="BO375" s="392"/>
      <c r="BP375" s="393"/>
      <c r="BQ375" s="393"/>
      <c r="BR375" s="393"/>
      <c r="BS375" s="393"/>
      <c r="BT375" s="393"/>
      <c r="BU375" s="393"/>
      <c r="BV375" s="393"/>
      <c r="BW375" s="393"/>
      <c r="BX375" s="393"/>
      <c r="BY375" s="393"/>
      <c r="BZ375" s="393"/>
      <c r="CA375" s="393"/>
      <c r="CB375" s="393"/>
      <c r="CC375" s="393"/>
      <c r="CD375" s="403"/>
      <c r="CE375" s="392"/>
      <c r="CF375" s="393"/>
      <c r="CG375" s="393"/>
      <c r="CH375" s="393"/>
      <c r="CI375" s="393"/>
      <c r="CJ375" s="393"/>
      <c r="CK375" s="393"/>
      <c r="CL375" s="393"/>
      <c r="CM375" s="393"/>
      <c r="CN375" s="393"/>
      <c r="CO375" s="393"/>
      <c r="CP375" s="393"/>
      <c r="CQ375" s="393"/>
      <c r="CR375" s="393"/>
      <c r="CS375" s="393"/>
      <c r="CT375" s="403"/>
    </row>
    <row r="376" spans="1:99" outlineLevel="2">
      <c r="B376" s="45" t="s">
        <v>899</v>
      </c>
      <c r="C376" s="222">
        <f t="shared" si="247"/>
        <v>0</v>
      </c>
      <c r="D376" s="222">
        <f t="shared" si="248"/>
        <v>0</v>
      </c>
      <c r="E376" s="222">
        <f t="shared" si="249"/>
        <v>0</v>
      </c>
      <c r="F376" s="222">
        <f t="shared" si="250"/>
        <v>0</v>
      </c>
      <c r="G376" s="222">
        <f t="shared" si="251"/>
        <v>0</v>
      </c>
      <c r="H376" s="222">
        <f t="shared" si="252"/>
        <v>0</v>
      </c>
      <c r="I376" s="222">
        <f t="shared" si="253"/>
        <v>0</v>
      </c>
      <c r="J376" s="222">
        <f t="shared" si="254"/>
        <v>0</v>
      </c>
      <c r="K376" s="222">
        <f t="shared" si="255"/>
        <v>0</v>
      </c>
      <c r="L376" s="222">
        <f t="shared" si="256"/>
        <v>0</v>
      </c>
      <c r="M376" s="222">
        <f t="shared" si="257"/>
        <v>0</v>
      </c>
      <c r="N376" s="222">
        <f t="shared" si="258"/>
        <v>0</v>
      </c>
      <c r="O376" s="222">
        <f t="shared" si="259"/>
        <v>0</v>
      </c>
      <c r="P376" s="222">
        <f t="shared" si="260"/>
        <v>0</v>
      </c>
      <c r="Q376" s="222">
        <f t="shared" si="261"/>
        <v>0</v>
      </c>
      <c r="R376" s="381">
        <f t="shared" si="262"/>
        <v>0</v>
      </c>
      <c r="S376" s="414"/>
      <c r="T376" s="415"/>
      <c r="U376" s="415"/>
      <c r="V376" s="415"/>
      <c r="W376" s="415"/>
      <c r="X376" s="415"/>
      <c r="Y376" s="415"/>
      <c r="Z376" s="415"/>
      <c r="AA376" s="415"/>
      <c r="AB376" s="415"/>
      <c r="AC376" s="415"/>
      <c r="AD376" s="415"/>
      <c r="AE376" s="415"/>
      <c r="AF376" s="415"/>
      <c r="AG376" s="415"/>
      <c r="AH376" s="416"/>
      <c r="AI376" s="414"/>
      <c r="AJ376" s="415"/>
      <c r="AK376" s="415"/>
      <c r="AL376" s="415"/>
      <c r="AM376" s="415"/>
      <c r="AN376" s="415"/>
      <c r="AO376" s="415"/>
      <c r="AP376" s="415"/>
      <c r="AQ376" s="415"/>
      <c r="AR376" s="415"/>
      <c r="AS376" s="415"/>
      <c r="AT376" s="415"/>
      <c r="AU376" s="415"/>
      <c r="AV376" s="415"/>
      <c r="AW376" s="415"/>
      <c r="AX376" s="416"/>
      <c r="AY376" s="414"/>
      <c r="AZ376" s="415"/>
      <c r="BA376" s="415"/>
      <c r="BB376" s="415"/>
      <c r="BC376" s="415"/>
      <c r="BD376" s="415"/>
      <c r="BE376" s="415"/>
      <c r="BF376" s="415"/>
      <c r="BG376" s="415"/>
      <c r="BH376" s="415"/>
      <c r="BI376" s="415"/>
      <c r="BJ376" s="415"/>
      <c r="BK376" s="415"/>
      <c r="BL376" s="415"/>
      <c r="BM376" s="415"/>
      <c r="BN376" s="416"/>
      <c r="BO376" s="414"/>
      <c r="BP376" s="415"/>
      <c r="BQ376" s="415"/>
      <c r="BR376" s="415"/>
      <c r="BS376" s="415"/>
      <c r="BT376" s="415"/>
      <c r="BU376" s="415"/>
      <c r="BV376" s="415"/>
      <c r="BW376" s="415"/>
      <c r="BX376" s="415"/>
      <c r="BY376" s="415"/>
      <c r="BZ376" s="415"/>
      <c r="CA376" s="415"/>
      <c r="CB376" s="415"/>
      <c r="CC376" s="415"/>
      <c r="CD376" s="416"/>
      <c r="CE376" s="414"/>
      <c r="CF376" s="415"/>
      <c r="CG376" s="415"/>
      <c r="CH376" s="415"/>
      <c r="CI376" s="415"/>
      <c r="CJ376" s="415"/>
      <c r="CK376" s="415"/>
      <c r="CL376" s="415"/>
      <c r="CM376" s="415"/>
      <c r="CN376" s="415"/>
      <c r="CO376" s="415"/>
      <c r="CP376" s="415"/>
      <c r="CQ376" s="415"/>
      <c r="CR376" s="415"/>
      <c r="CS376" s="415"/>
      <c r="CT376" s="416"/>
    </row>
    <row r="377" spans="1:99" outlineLevel="2">
      <c r="B377" s="45" t="str">
        <f>$B$222&amp;""</f>
        <v>7mo with 0% mated</v>
      </c>
      <c r="C377" s="222">
        <f t="shared" si="247"/>
        <v>0</v>
      </c>
      <c r="D377" s="222">
        <f t="shared" si="248"/>
        <v>0</v>
      </c>
      <c r="E377" s="222">
        <f t="shared" si="249"/>
        <v>0</v>
      </c>
      <c r="F377" s="222">
        <f t="shared" si="250"/>
        <v>0</v>
      </c>
      <c r="G377" s="222">
        <f t="shared" si="251"/>
        <v>0</v>
      </c>
      <c r="H377" s="222">
        <f t="shared" si="252"/>
        <v>0</v>
      </c>
      <c r="I377" s="222">
        <f t="shared" si="253"/>
        <v>0</v>
      </c>
      <c r="J377" s="222">
        <f t="shared" si="254"/>
        <v>0</v>
      </c>
      <c r="K377" s="222">
        <f t="shared" si="255"/>
        <v>0</v>
      </c>
      <c r="L377" s="222">
        <f t="shared" si="256"/>
        <v>0</v>
      </c>
      <c r="M377" s="222">
        <f t="shared" si="257"/>
        <v>0</v>
      </c>
      <c r="N377" s="222">
        <f t="shared" si="258"/>
        <v>0</v>
      </c>
      <c r="O377" s="222">
        <f t="shared" si="259"/>
        <v>0</v>
      </c>
      <c r="P377" s="222">
        <f t="shared" si="260"/>
        <v>0</v>
      </c>
      <c r="Q377" s="222">
        <f t="shared" si="261"/>
        <v>0</v>
      </c>
      <c r="R377" s="381">
        <f t="shared" si="262"/>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row>
    <row r="378" spans="1:99" outlineLevel="2">
      <c r="B378" s="45" t="s">
        <v>1549</v>
      </c>
      <c r="C378" s="222">
        <f t="shared" si="247"/>
        <v>0</v>
      </c>
      <c r="D378" s="222">
        <f t="shared" si="248"/>
        <v>0</v>
      </c>
      <c r="E378" s="222">
        <f t="shared" si="249"/>
        <v>0</v>
      </c>
      <c r="F378" s="222">
        <f t="shared" si="250"/>
        <v>0</v>
      </c>
      <c r="G378" s="222">
        <f t="shared" si="251"/>
        <v>0</v>
      </c>
      <c r="H378" s="222">
        <f t="shared" si="252"/>
        <v>0</v>
      </c>
      <c r="I378" s="222">
        <f t="shared" si="253"/>
        <v>0</v>
      </c>
      <c r="J378" s="222">
        <f t="shared" si="254"/>
        <v>0</v>
      </c>
      <c r="K378" s="222">
        <f t="shared" si="255"/>
        <v>0</v>
      </c>
      <c r="L378" s="222">
        <f t="shared" si="256"/>
        <v>0</v>
      </c>
      <c r="M378" s="222">
        <f t="shared" si="257"/>
        <v>0</v>
      </c>
      <c r="N378" s="222">
        <f t="shared" si="258"/>
        <v>0</v>
      </c>
      <c r="O378" s="222">
        <f t="shared" si="259"/>
        <v>0</v>
      </c>
      <c r="P378" s="222">
        <f t="shared" si="260"/>
        <v>0</v>
      </c>
      <c r="Q378" s="222">
        <f t="shared" si="261"/>
        <v>0</v>
      </c>
      <c r="R378" s="381">
        <f t="shared" si="262"/>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row>
    <row r="379" spans="1:99" outlineLevel="2">
      <c r="B379" s="45" t="s">
        <v>1018</v>
      </c>
      <c r="C379" s="224">
        <f t="shared" si="247"/>
        <v>0</v>
      </c>
      <c r="D379" s="224">
        <f t="shared" si="248"/>
        <v>0</v>
      </c>
      <c r="E379" s="224">
        <f t="shared" si="249"/>
        <v>0</v>
      </c>
      <c r="F379" s="224">
        <f t="shared" si="250"/>
        <v>0</v>
      </c>
      <c r="G379" s="224">
        <f t="shared" si="251"/>
        <v>0</v>
      </c>
      <c r="H379" s="224">
        <f t="shared" si="252"/>
        <v>0</v>
      </c>
      <c r="I379" s="224">
        <f t="shared" si="253"/>
        <v>0</v>
      </c>
      <c r="J379" s="224">
        <f t="shared" si="254"/>
        <v>0</v>
      </c>
      <c r="K379" s="224">
        <f t="shared" si="255"/>
        <v>0</v>
      </c>
      <c r="L379" s="224">
        <f t="shared" si="256"/>
        <v>0</v>
      </c>
      <c r="M379" s="224">
        <f t="shared" si="257"/>
        <v>0</v>
      </c>
      <c r="N379" s="224">
        <f t="shared" si="258"/>
        <v>0</v>
      </c>
      <c r="O379" s="224">
        <f t="shared" si="259"/>
        <v>0</v>
      </c>
      <c r="P379" s="224">
        <f t="shared" si="260"/>
        <v>0</v>
      </c>
      <c r="Q379" s="224">
        <f t="shared" si="261"/>
        <v>0</v>
      </c>
      <c r="R379" s="382">
        <f t="shared" si="262"/>
        <v>0</v>
      </c>
      <c r="S379" s="417"/>
      <c r="T379" s="418"/>
      <c r="U379" s="418"/>
      <c r="V379" s="418"/>
      <c r="W379" s="418"/>
      <c r="X379" s="418"/>
      <c r="Y379" s="418"/>
      <c r="Z379" s="418"/>
      <c r="AA379" s="418"/>
      <c r="AB379" s="418"/>
      <c r="AC379" s="418"/>
      <c r="AD379" s="418"/>
      <c r="AE379" s="418"/>
      <c r="AF379" s="418"/>
      <c r="AG379" s="418"/>
      <c r="AH379" s="419"/>
      <c r="AI379" s="417"/>
      <c r="AJ379" s="418"/>
      <c r="AK379" s="418"/>
      <c r="AL379" s="418"/>
      <c r="AM379" s="418"/>
      <c r="AN379" s="418"/>
      <c r="AO379" s="418"/>
      <c r="AP379" s="418"/>
      <c r="AQ379" s="418"/>
      <c r="AR379" s="418"/>
      <c r="AS379" s="418"/>
      <c r="AT379" s="418"/>
      <c r="AU379" s="418"/>
      <c r="AV379" s="418"/>
      <c r="AW379" s="418"/>
      <c r="AX379" s="419"/>
      <c r="AY379" s="417"/>
      <c r="AZ379" s="418"/>
      <c r="BA379" s="418"/>
      <c r="BB379" s="418"/>
      <c r="BC379" s="418"/>
      <c r="BD379" s="418"/>
      <c r="BE379" s="418"/>
      <c r="BF379" s="418"/>
      <c r="BG379" s="418"/>
      <c r="BH379" s="418"/>
      <c r="BI379" s="418"/>
      <c r="BJ379" s="418"/>
      <c r="BK379" s="418"/>
      <c r="BL379" s="418"/>
      <c r="BM379" s="418"/>
      <c r="BN379" s="419"/>
      <c r="BO379" s="417"/>
      <c r="BP379" s="418"/>
      <c r="BQ379" s="418"/>
      <c r="BR379" s="418"/>
      <c r="BS379" s="418"/>
      <c r="BT379" s="418"/>
      <c r="BU379" s="418"/>
      <c r="BV379" s="418"/>
      <c r="BW379" s="418"/>
      <c r="BX379" s="418"/>
      <c r="BY379" s="418"/>
      <c r="BZ379" s="418"/>
      <c r="CA379" s="418"/>
      <c r="CB379" s="418"/>
      <c r="CC379" s="418"/>
      <c r="CD379" s="419"/>
      <c r="CE379" s="417"/>
      <c r="CF379" s="418"/>
      <c r="CG379" s="418"/>
      <c r="CH379" s="418"/>
      <c r="CI379" s="418"/>
      <c r="CJ379" s="418"/>
      <c r="CK379" s="418"/>
      <c r="CL379" s="418"/>
      <c r="CM379" s="418"/>
      <c r="CN379" s="418"/>
      <c r="CO379" s="418"/>
      <c r="CP379" s="418"/>
      <c r="CQ379" s="418"/>
      <c r="CR379" s="418"/>
      <c r="CS379" s="418"/>
      <c r="CT379" s="419"/>
    </row>
    <row r="380" spans="1:99" outlineLevel="1">
      <c r="B380" s="89"/>
      <c r="C380" s="89"/>
      <c r="D380" s="89"/>
      <c r="E380" s="89"/>
      <c r="F380" s="89"/>
      <c r="G380" s="89"/>
      <c r="H380" s="89"/>
      <c r="I380" s="89"/>
      <c r="J380" s="89"/>
      <c r="K380" s="89"/>
      <c r="L380" s="89"/>
      <c r="M380" s="89"/>
      <c r="N380" s="89"/>
      <c r="O380" s="89"/>
      <c r="P380" s="89"/>
      <c r="Q380" s="89"/>
      <c r="R380" s="89"/>
    </row>
    <row r="382" spans="1:99">
      <c r="A382" s="485"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3"/>
      <c r="T385" s="103"/>
      <c r="U385" s="103"/>
      <c r="V385" s="103"/>
      <c r="W385" s="103"/>
      <c r="X385" s="103"/>
      <c r="Y385" s="103"/>
      <c r="Z385" s="103"/>
      <c r="AA385" s="103"/>
      <c r="AB385" s="103"/>
      <c r="AC385" s="103"/>
      <c r="AD385" s="103"/>
      <c r="AE385" s="103"/>
      <c r="AF385" s="103"/>
      <c r="AG385" s="103"/>
      <c r="AH385" s="395"/>
      <c r="AI385" s="383"/>
      <c r="AJ385" s="103"/>
      <c r="AK385" s="103"/>
      <c r="AL385" s="103"/>
      <c r="AM385" s="103"/>
      <c r="AN385" s="103"/>
      <c r="AO385" s="103"/>
      <c r="AP385" s="103"/>
      <c r="AQ385" s="103"/>
      <c r="AR385" s="103"/>
      <c r="AS385" s="103"/>
      <c r="AT385" s="103"/>
      <c r="AU385" s="103"/>
      <c r="AV385" s="103"/>
      <c r="AW385" s="103"/>
      <c r="AX385" s="395"/>
      <c r="AY385" s="383"/>
      <c r="AZ385" s="103"/>
      <c r="BA385" s="103"/>
      <c r="BB385" s="103"/>
      <c r="BC385" s="103"/>
      <c r="BD385" s="103"/>
      <c r="BE385" s="103"/>
      <c r="BF385" s="103"/>
      <c r="BG385" s="103"/>
      <c r="BH385" s="103"/>
      <c r="BI385" s="103"/>
      <c r="BJ385" s="103"/>
      <c r="BK385" s="103"/>
      <c r="BL385" s="103"/>
      <c r="BM385" s="103"/>
      <c r="BN385" s="395"/>
      <c r="BO385" s="383"/>
      <c r="BP385" s="103"/>
      <c r="BQ385" s="103"/>
      <c r="BR385" s="103"/>
      <c r="BS385" s="103"/>
      <c r="BT385" s="103"/>
      <c r="BU385" s="103"/>
      <c r="BV385" s="103"/>
      <c r="BW385" s="103"/>
      <c r="BX385" s="103"/>
      <c r="BY385" s="103"/>
      <c r="BZ385" s="103"/>
      <c r="CA385" s="103"/>
      <c r="CB385" s="103"/>
      <c r="CC385" s="103"/>
      <c r="CD385" s="395"/>
      <c r="CE385" s="383"/>
      <c r="CF385" s="103"/>
      <c r="CG385" s="103"/>
      <c r="CH385" s="103"/>
      <c r="CI385" s="103"/>
      <c r="CJ385" s="103"/>
      <c r="CK385" s="103"/>
      <c r="CL385" s="103"/>
      <c r="CM385" s="103"/>
      <c r="CN385" s="103"/>
      <c r="CO385" s="103"/>
      <c r="CP385" s="103"/>
      <c r="CQ385" s="103"/>
      <c r="CR385" s="103"/>
      <c r="CS385" s="103"/>
      <c r="CT385" s="395"/>
    </row>
    <row r="386" spans="1:99" outlineLevel="1">
      <c r="B386" s="44" t="str">
        <f>$B$217&amp;": Ewe Lambs"</f>
        <v>Standard (7mo): Ewe Lambs</v>
      </c>
      <c r="C386" s="219">
        <f t="shared" ref="C386:C403" si="263">CHOOSE(d.Region,S386,AI386,AY386,BO386,CE386)</f>
        <v>0</v>
      </c>
      <c r="D386" s="219">
        <f t="shared" ref="D386:D403" si="264">CHOOSE(d.Region,T386,AJ386,AZ386,BP386,CF386)</f>
        <v>0</v>
      </c>
      <c r="E386" s="219">
        <f t="shared" ref="E386:E403" si="265">CHOOSE(d.Region,U386,AK386,BA386,BQ386,CG386)</f>
        <v>0</v>
      </c>
      <c r="F386" s="219">
        <f t="shared" ref="F386:F403" si="266">CHOOSE(d.Region,V386,AL386,BB386,BR386,CH386)</f>
        <v>0</v>
      </c>
      <c r="G386" s="219">
        <f t="shared" ref="G386:G403" si="267">CHOOSE(d.Region,W386,AM386,BC386,BS386,CI386)</f>
        <v>0</v>
      </c>
      <c r="H386" s="219">
        <f t="shared" ref="H386:H403" si="268">CHOOSE(d.Region,X386,AN386,BD386,BT386,CJ386)</f>
        <v>0</v>
      </c>
      <c r="I386" s="219">
        <f t="shared" ref="I386:I403" si="269">CHOOSE(d.Region,Y386,AO386,BE386,BU386,CK386)</f>
        <v>0</v>
      </c>
      <c r="J386" s="219">
        <f t="shared" ref="J386:J403" si="270">CHOOSE(d.Region,Z386,AP386,BF386,BV386,CL386)</f>
        <v>0</v>
      </c>
      <c r="K386" s="219">
        <f t="shared" ref="K386:K403" si="271">CHOOSE(d.Region,AA386,AQ386,BG386,BW386,CM386)</f>
        <v>0</v>
      </c>
      <c r="L386" s="219">
        <f t="shared" ref="L386:L403" si="272">CHOOSE(d.Region,AB386,AR386,BH386,BX386,CN386)</f>
        <v>0</v>
      </c>
      <c r="M386" s="219">
        <f t="shared" ref="M386:M403" si="273">CHOOSE(d.Region,AC386,AS386,BI386,BY386,CO386)</f>
        <v>0</v>
      </c>
      <c r="N386" s="219">
        <f t="shared" ref="N386:N403" si="274">CHOOSE(d.Region,AD386,AT386,BJ386,BZ386,CP386)</f>
        <v>0</v>
      </c>
      <c r="O386" s="219">
        <f t="shared" ref="O386:O403" si="275">CHOOSE(d.Region,AE386,AU386,BK386,CA386,CQ386)</f>
        <v>0</v>
      </c>
      <c r="P386" s="219">
        <f t="shared" ref="P386:P403" si="276">CHOOSE(d.Region,AF386,AV386,BL386,CB386,CR386)</f>
        <v>0</v>
      </c>
      <c r="Q386" s="219">
        <f t="shared" ref="Q386:Q403" si="277">CHOOSE(d.Region,AG386,AW386,BM386,CC386,CS386)</f>
        <v>0</v>
      </c>
      <c r="R386" s="380">
        <f t="shared" ref="R386:R403" si="278">CHOOSE(d.Region,AH386,AX386,BN386,CD386,CT386)</f>
        <v>0</v>
      </c>
      <c r="S386" s="391"/>
      <c r="T386" s="220"/>
      <c r="U386" s="220"/>
      <c r="V386" s="220"/>
      <c r="W386" s="220"/>
      <c r="X386" s="220"/>
      <c r="Y386" s="220"/>
      <c r="Z386" s="220"/>
      <c r="AA386" s="220"/>
      <c r="AB386" s="220"/>
      <c r="AC386" s="220"/>
      <c r="AD386" s="220"/>
      <c r="AE386" s="220"/>
      <c r="AF386" s="220"/>
      <c r="AG386" s="220"/>
      <c r="AH386" s="402"/>
      <c r="AI386" s="391"/>
      <c r="AJ386" s="220"/>
      <c r="AK386" s="220"/>
      <c r="AL386" s="220"/>
      <c r="AM386" s="220"/>
      <c r="AN386" s="220"/>
      <c r="AO386" s="220"/>
      <c r="AP386" s="220"/>
      <c r="AQ386" s="220"/>
      <c r="AR386" s="220"/>
      <c r="AS386" s="220"/>
      <c r="AT386" s="220"/>
      <c r="AU386" s="220"/>
      <c r="AV386" s="220"/>
      <c r="AW386" s="220"/>
      <c r="AX386" s="402"/>
      <c r="AY386" s="391"/>
      <c r="AZ386" s="220"/>
      <c r="BA386" s="220"/>
      <c r="BB386" s="220"/>
      <c r="BC386" s="220"/>
      <c r="BD386" s="220"/>
      <c r="BE386" s="220"/>
      <c r="BF386" s="220"/>
      <c r="BG386" s="220"/>
      <c r="BH386" s="220"/>
      <c r="BI386" s="220"/>
      <c r="BJ386" s="220"/>
      <c r="BK386" s="220"/>
      <c r="BL386" s="220"/>
      <c r="BM386" s="220"/>
      <c r="BN386" s="402"/>
      <c r="BO386" s="391"/>
      <c r="BP386" s="220"/>
      <c r="BQ386" s="220"/>
      <c r="BR386" s="220"/>
      <c r="BS386" s="220"/>
      <c r="BT386" s="220"/>
      <c r="BU386" s="220"/>
      <c r="BV386" s="220"/>
      <c r="BW386" s="220"/>
      <c r="BX386" s="220"/>
      <c r="BY386" s="220"/>
      <c r="BZ386" s="220"/>
      <c r="CA386" s="220"/>
      <c r="CB386" s="220"/>
      <c r="CC386" s="220"/>
      <c r="CD386" s="402"/>
      <c r="CE386" s="391"/>
      <c r="CF386" s="220"/>
      <c r="CG386" s="220"/>
      <c r="CH386" s="220"/>
      <c r="CI386" s="220"/>
      <c r="CJ386" s="220"/>
      <c r="CK386" s="220"/>
      <c r="CL386" s="220"/>
      <c r="CM386" s="220"/>
      <c r="CN386" s="220"/>
      <c r="CO386" s="220"/>
      <c r="CP386" s="220"/>
      <c r="CQ386" s="220"/>
      <c r="CR386" s="220"/>
      <c r="CS386" s="220"/>
      <c r="CT386" s="402"/>
      <c r="CU386" s="221" t="s">
        <v>1004</v>
      </c>
    </row>
    <row r="387" spans="1:99" outlineLevel="1">
      <c r="B387" s="45" t="s">
        <v>3065</v>
      </c>
      <c r="C387" s="222">
        <f t="shared" si="263"/>
        <v>0</v>
      </c>
      <c r="D387" s="222">
        <f t="shared" si="264"/>
        <v>0</v>
      </c>
      <c r="E387" s="222">
        <f t="shared" si="265"/>
        <v>0</v>
      </c>
      <c r="F387" s="222">
        <f t="shared" si="266"/>
        <v>0</v>
      </c>
      <c r="G387" s="222">
        <f t="shared" si="267"/>
        <v>0</v>
      </c>
      <c r="H387" s="222">
        <f t="shared" si="268"/>
        <v>0</v>
      </c>
      <c r="I387" s="222">
        <f t="shared" si="269"/>
        <v>0</v>
      </c>
      <c r="J387" s="222">
        <f t="shared" si="270"/>
        <v>0</v>
      </c>
      <c r="K387" s="222">
        <f t="shared" si="271"/>
        <v>0</v>
      </c>
      <c r="L387" s="222">
        <f t="shared" si="272"/>
        <v>0</v>
      </c>
      <c r="M387" s="222">
        <f t="shared" si="273"/>
        <v>0</v>
      </c>
      <c r="N387" s="222">
        <f t="shared" si="274"/>
        <v>0</v>
      </c>
      <c r="O387" s="222">
        <f t="shared" si="275"/>
        <v>0</v>
      </c>
      <c r="P387" s="222">
        <f t="shared" si="276"/>
        <v>0</v>
      </c>
      <c r="Q387" s="222">
        <f t="shared" si="277"/>
        <v>0</v>
      </c>
      <c r="R387" s="381">
        <f t="shared" si="278"/>
        <v>0</v>
      </c>
      <c r="S387" s="392"/>
      <c r="T387" s="393"/>
      <c r="U387" s="393"/>
      <c r="V387" s="393"/>
      <c r="W387" s="393"/>
      <c r="X387" s="393"/>
      <c r="Y387" s="393"/>
      <c r="Z387" s="393"/>
      <c r="AA387" s="393"/>
      <c r="AB387" s="393"/>
      <c r="AC387" s="393"/>
      <c r="AD387" s="393"/>
      <c r="AE387" s="393"/>
      <c r="AF387" s="393"/>
      <c r="AG387" s="393"/>
      <c r="AH387" s="403"/>
      <c r="AI387" s="392"/>
      <c r="AJ387" s="393"/>
      <c r="AK387" s="393"/>
      <c r="AL387" s="393"/>
      <c r="AM387" s="393"/>
      <c r="AN387" s="393"/>
      <c r="AO387" s="393"/>
      <c r="AP387" s="393"/>
      <c r="AQ387" s="393"/>
      <c r="AR387" s="393"/>
      <c r="AS387" s="393"/>
      <c r="AT387" s="393"/>
      <c r="AU387" s="393"/>
      <c r="AV387" s="393"/>
      <c r="AW387" s="393"/>
      <c r="AX387" s="403"/>
      <c r="AY387" s="392"/>
      <c r="AZ387" s="393"/>
      <c r="BA387" s="393"/>
      <c r="BB387" s="393"/>
      <c r="BC387" s="393"/>
      <c r="BD387" s="393"/>
      <c r="BE387" s="393"/>
      <c r="BF387" s="393"/>
      <c r="BG387" s="393"/>
      <c r="BH387" s="393"/>
      <c r="BI387" s="393"/>
      <c r="BJ387" s="393"/>
      <c r="BK387" s="393"/>
      <c r="BL387" s="393"/>
      <c r="BM387" s="393"/>
      <c r="BN387" s="403"/>
      <c r="BO387" s="392"/>
      <c r="BP387" s="393"/>
      <c r="BQ387" s="393"/>
      <c r="BR387" s="393"/>
      <c r="BS387" s="393"/>
      <c r="BT387" s="393"/>
      <c r="BU387" s="393"/>
      <c r="BV387" s="393"/>
      <c r="BW387" s="393"/>
      <c r="BX387" s="393"/>
      <c r="BY387" s="393"/>
      <c r="BZ387" s="393"/>
      <c r="CA387" s="393"/>
      <c r="CB387" s="393"/>
      <c r="CC387" s="393"/>
      <c r="CD387" s="403"/>
      <c r="CE387" s="392"/>
      <c r="CF387" s="393"/>
      <c r="CG387" s="393"/>
      <c r="CH387" s="393"/>
      <c r="CI387" s="393"/>
      <c r="CJ387" s="393"/>
      <c r="CK387" s="393"/>
      <c r="CL387" s="393"/>
      <c r="CM387" s="393"/>
      <c r="CN387" s="393"/>
      <c r="CO387" s="393"/>
      <c r="CP387" s="393"/>
      <c r="CQ387" s="393"/>
      <c r="CR387" s="393"/>
      <c r="CS387" s="393"/>
      <c r="CT387" s="403"/>
      <c r="CU387" s="223"/>
    </row>
    <row r="388" spans="1:99" outlineLevel="1">
      <c r="B388" s="46" t="s">
        <v>1031</v>
      </c>
      <c r="C388" s="224">
        <f t="shared" si="263"/>
        <v>0</v>
      </c>
      <c r="D388" s="224">
        <f t="shared" si="264"/>
        <v>0</v>
      </c>
      <c r="E388" s="224">
        <f t="shared" si="265"/>
        <v>0</v>
      </c>
      <c r="F388" s="224">
        <f t="shared" si="266"/>
        <v>0</v>
      </c>
      <c r="G388" s="224">
        <f t="shared" si="267"/>
        <v>0</v>
      </c>
      <c r="H388" s="224">
        <f t="shared" si="268"/>
        <v>0</v>
      </c>
      <c r="I388" s="224">
        <f t="shared" si="269"/>
        <v>0</v>
      </c>
      <c r="J388" s="224">
        <f t="shared" si="270"/>
        <v>0</v>
      </c>
      <c r="K388" s="224">
        <f t="shared" si="271"/>
        <v>0</v>
      </c>
      <c r="L388" s="224">
        <f t="shared" si="272"/>
        <v>0</v>
      </c>
      <c r="M388" s="224">
        <f t="shared" si="273"/>
        <v>0</v>
      </c>
      <c r="N388" s="224">
        <f t="shared" si="274"/>
        <v>0</v>
      </c>
      <c r="O388" s="224">
        <f t="shared" si="275"/>
        <v>0</v>
      </c>
      <c r="P388" s="224">
        <f t="shared" si="276"/>
        <v>0</v>
      </c>
      <c r="Q388" s="224">
        <f t="shared" si="277"/>
        <v>0</v>
      </c>
      <c r="R388" s="382">
        <f t="shared" si="278"/>
        <v>0</v>
      </c>
      <c r="S388" s="394"/>
      <c r="T388" s="225"/>
      <c r="U388" s="225"/>
      <c r="V388" s="225"/>
      <c r="W388" s="225"/>
      <c r="X388" s="225"/>
      <c r="Y388" s="225"/>
      <c r="Z388" s="225"/>
      <c r="AA388" s="225"/>
      <c r="AB388" s="225"/>
      <c r="AC388" s="225"/>
      <c r="AD388" s="225"/>
      <c r="AE388" s="225"/>
      <c r="AF388" s="225"/>
      <c r="AG388" s="225"/>
      <c r="AH388" s="404"/>
      <c r="AI388" s="394"/>
      <c r="AJ388" s="225"/>
      <c r="AK388" s="225"/>
      <c r="AL388" s="225"/>
      <c r="AM388" s="225"/>
      <c r="AN388" s="225"/>
      <c r="AO388" s="225"/>
      <c r="AP388" s="225"/>
      <c r="AQ388" s="225"/>
      <c r="AR388" s="225"/>
      <c r="AS388" s="225"/>
      <c r="AT388" s="225"/>
      <c r="AU388" s="225"/>
      <c r="AV388" s="225"/>
      <c r="AW388" s="225"/>
      <c r="AX388" s="404"/>
      <c r="AY388" s="394"/>
      <c r="AZ388" s="225"/>
      <c r="BA388" s="225"/>
      <c r="BB388" s="225"/>
      <c r="BC388" s="225"/>
      <c r="BD388" s="225"/>
      <c r="BE388" s="225"/>
      <c r="BF388" s="225"/>
      <c r="BG388" s="225"/>
      <c r="BH388" s="225"/>
      <c r="BI388" s="225"/>
      <c r="BJ388" s="225"/>
      <c r="BK388" s="225"/>
      <c r="BL388" s="225"/>
      <c r="BM388" s="225"/>
      <c r="BN388" s="404"/>
      <c r="BO388" s="394"/>
      <c r="BP388" s="225"/>
      <c r="BQ388" s="225"/>
      <c r="BR388" s="225"/>
      <c r="BS388" s="225"/>
      <c r="BT388" s="225"/>
      <c r="BU388" s="225"/>
      <c r="BV388" s="225"/>
      <c r="BW388" s="225"/>
      <c r="BX388" s="225"/>
      <c r="BY388" s="225"/>
      <c r="BZ388" s="225"/>
      <c r="CA388" s="225"/>
      <c r="CB388" s="225"/>
      <c r="CC388" s="225"/>
      <c r="CD388" s="404"/>
      <c r="CE388" s="394"/>
      <c r="CF388" s="225"/>
      <c r="CG388" s="225"/>
      <c r="CH388" s="225"/>
      <c r="CI388" s="225"/>
      <c r="CJ388" s="225"/>
      <c r="CK388" s="225"/>
      <c r="CL388" s="225"/>
      <c r="CM388" s="225"/>
      <c r="CN388" s="225"/>
      <c r="CO388" s="225"/>
      <c r="CP388" s="225"/>
      <c r="CQ388" s="225"/>
      <c r="CR388" s="225"/>
      <c r="CS388" s="225"/>
      <c r="CT388" s="404"/>
      <c r="CU388" s="223"/>
    </row>
    <row r="389" spans="1:99" outlineLevel="1">
      <c r="B389" s="44" t="str">
        <f>$B$218&amp;": Ewe Lambs"</f>
        <v>Early: Ewe Lambs</v>
      </c>
      <c r="C389" s="219">
        <f t="shared" si="263"/>
        <v>0</v>
      </c>
      <c r="D389" s="219">
        <f t="shared" si="264"/>
        <v>0</v>
      </c>
      <c r="E389" s="219">
        <f t="shared" si="265"/>
        <v>0</v>
      </c>
      <c r="F389" s="219">
        <f t="shared" si="266"/>
        <v>0</v>
      </c>
      <c r="G389" s="219">
        <f t="shared" si="267"/>
        <v>0</v>
      </c>
      <c r="H389" s="219">
        <f t="shared" si="268"/>
        <v>0</v>
      </c>
      <c r="I389" s="219">
        <f t="shared" si="269"/>
        <v>0</v>
      </c>
      <c r="J389" s="219">
        <f t="shared" si="270"/>
        <v>0</v>
      </c>
      <c r="K389" s="219">
        <f t="shared" si="271"/>
        <v>0</v>
      </c>
      <c r="L389" s="219">
        <f t="shared" si="272"/>
        <v>0</v>
      </c>
      <c r="M389" s="219">
        <f t="shared" si="273"/>
        <v>0</v>
      </c>
      <c r="N389" s="219">
        <f t="shared" si="274"/>
        <v>0</v>
      </c>
      <c r="O389" s="219">
        <f t="shared" si="275"/>
        <v>0</v>
      </c>
      <c r="P389" s="219">
        <f t="shared" si="276"/>
        <v>0</v>
      </c>
      <c r="Q389" s="219">
        <f t="shared" si="277"/>
        <v>0</v>
      </c>
      <c r="R389" s="380">
        <f t="shared" si="278"/>
        <v>0</v>
      </c>
      <c r="S389" s="391"/>
      <c r="T389" s="220"/>
      <c r="U389" s="220"/>
      <c r="V389" s="220"/>
      <c r="W389" s="220"/>
      <c r="X389" s="220"/>
      <c r="Y389" s="220"/>
      <c r="Z389" s="220"/>
      <c r="AA389" s="220"/>
      <c r="AB389" s="220"/>
      <c r="AC389" s="220"/>
      <c r="AD389" s="220"/>
      <c r="AE389" s="220"/>
      <c r="AF389" s="220"/>
      <c r="AG389" s="220"/>
      <c r="AH389" s="402"/>
      <c r="AI389" s="391"/>
      <c r="AJ389" s="220"/>
      <c r="AK389" s="220"/>
      <c r="AL389" s="220"/>
      <c r="AM389" s="220"/>
      <c r="AN389" s="220"/>
      <c r="AO389" s="220"/>
      <c r="AP389" s="220"/>
      <c r="AQ389" s="220"/>
      <c r="AR389" s="220"/>
      <c r="AS389" s="220"/>
      <c r="AT389" s="220"/>
      <c r="AU389" s="220"/>
      <c r="AV389" s="220"/>
      <c r="AW389" s="220"/>
      <c r="AX389" s="402"/>
      <c r="AY389" s="391"/>
      <c r="AZ389" s="220"/>
      <c r="BA389" s="220"/>
      <c r="BB389" s="220"/>
      <c r="BC389" s="220"/>
      <c r="BD389" s="220"/>
      <c r="BE389" s="220"/>
      <c r="BF389" s="220"/>
      <c r="BG389" s="220"/>
      <c r="BH389" s="220"/>
      <c r="BI389" s="220"/>
      <c r="BJ389" s="220"/>
      <c r="BK389" s="220"/>
      <c r="BL389" s="220"/>
      <c r="BM389" s="220"/>
      <c r="BN389" s="402"/>
      <c r="BO389" s="391"/>
      <c r="BP389" s="220"/>
      <c r="BQ389" s="220"/>
      <c r="BR389" s="220"/>
      <c r="BS389" s="220"/>
      <c r="BT389" s="220"/>
      <c r="BU389" s="220"/>
      <c r="BV389" s="220"/>
      <c r="BW389" s="220"/>
      <c r="BX389" s="220"/>
      <c r="BY389" s="220"/>
      <c r="BZ389" s="220"/>
      <c r="CA389" s="220"/>
      <c r="CB389" s="220"/>
      <c r="CC389" s="220"/>
      <c r="CD389" s="402"/>
      <c r="CE389" s="391"/>
      <c r="CF389" s="220"/>
      <c r="CG389" s="220"/>
      <c r="CH389" s="220"/>
      <c r="CI389" s="220"/>
      <c r="CJ389" s="220"/>
      <c r="CK389" s="220"/>
      <c r="CL389" s="220"/>
      <c r="CM389" s="220"/>
      <c r="CN389" s="220"/>
      <c r="CO389" s="220"/>
      <c r="CP389" s="220"/>
      <c r="CQ389" s="220"/>
      <c r="CR389" s="220"/>
      <c r="CS389" s="220"/>
      <c r="CT389" s="402"/>
      <c r="CU389" s="221" t="s">
        <v>1004</v>
      </c>
    </row>
    <row r="390" spans="1:99" outlineLevel="1">
      <c r="B390" s="45" t="s">
        <v>3065</v>
      </c>
      <c r="C390" s="222">
        <f t="shared" si="263"/>
        <v>0</v>
      </c>
      <c r="D390" s="222">
        <f t="shared" si="264"/>
        <v>0</v>
      </c>
      <c r="E390" s="222">
        <f t="shared" si="265"/>
        <v>0</v>
      </c>
      <c r="F390" s="222">
        <f t="shared" si="266"/>
        <v>0</v>
      </c>
      <c r="G390" s="222">
        <f t="shared" si="267"/>
        <v>0</v>
      </c>
      <c r="H390" s="222">
        <f t="shared" si="268"/>
        <v>0</v>
      </c>
      <c r="I390" s="222">
        <f t="shared" si="269"/>
        <v>0</v>
      </c>
      <c r="J390" s="222">
        <f t="shared" si="270"/>
        <v>0</v>
      </c>
      <c r="K390" s="222">
        <f t="shared" si="271"/>
        <v>0</v>
      </c>
      <c r="L390" s="222">
        <f t="shared" si="272"/>
        <v>0</v>
      </c>
      <c r="M390" s="222">
        <f t="shared" si="273"/>
        <v>0</v>
      </c>
      <c r="N390" s="222">
        <f t="shared" si="274"/>
        <v>0</v>
      </c>
      <c r="O390" s="222">
        <f t="shared" si="275"/>
        <v>0</v>
      </c>
      <c r="P390" s="222">
        <f t="shared" si="276"/>
        <v>0</v>
      </c>
      <c r="Q390" s="222">
        <f t="shared" si="277"/>
        <v>0</v>
      </c>
      <c r="R390" s="381">
        <f t="shared" si="278"/>
        <v>0</v>
      </c>
      <c r="S390" s="392"/>
      <c r="T390" s="393"/>
      <c r="U390" s="393"/>
      <c r="V390" s="393"/>
      <c r="W390" s="393"/>
      <c r="X390" s="393"/>
      <c r="Y390" s="393"/>
      <c r="Z390" s="393"/>
      <c r="AA390" s="393"/>
      <c r="AB390" s="393"/>
      <c r="AC390" s="393"/>
      <c r="AD390" s="393"/>
      <c r="AE390" s="393"/>
      <c r="AF390" s="393"/>
      <c r="AG390" s="393"/>
      <c r="AH390" s="403"/>
      <c r="AI390" s="392"/>
      <c r="AJ390" s="393"/>
      <c r="AK390" s="393"/>
      <c r="AL390" s="393"/>
      <c r="AM390" s="393"/>
      <c r="AN390" s="393"/>
      <c r="AO390" s="393"/>
      <c r="AP390" s="393"/>
      <c r="AQ390" s="393"/>
      <c r="AR390" s="393"/>
      <c r="AS390" s="393"/>
      <c r="AT390" s="393"/>
      <c r="AU390" s="393"/>
      <c r="AV390" s="393"/>
      <c r="AW390" s="393"/>
      <c r="AX390" s="403"/>
      <c r="AY390" s="392"/>
      <c r="AZ390" s="393"/>
      <c r="BA390" s="393"/>
      <c r="BB390" s="393"/>
      <c r="BC390" s="393"/>
      <c r="BD390" s="393"/>
      <c r="BE390" s="393"/>
      <c r="BF390" s="393"/>
      <c r="BG390" s="393"/>
      <c r="BH390" s="393"/>
      <c r="BI390" s="393"/>
      <c r="BJ390" s="393"/>
      <c r="BK390" s="393"/>
      <c r="BL390" s="393"/>
      <c r="BM390" s="393"/>
      <c r="BN390" s="403"/>
      <c r="BO390" s="392"/>
      <c r="BP390" s="393"/>
      <c r="BQ390" s="393"/>
      <c r="BR390" s="393"/>
      <c r="BS390" s="393"/>
      <c r="BT390" s="393"/>
      <c r="BU390" s="393"/>
      <c r="BV390" s="393"/>
      <c r="BW390" s="393"/>
      <c r="BX390" s="393"/>
      <c r="BY390" s="393"/>
      <c r="BZ390" s="393"/>
      <c r="CA390" s="393"/>
      <c r="CB390" s="393"/>
      <c r="CC390" s="393"/>
      <c r="CD390" s="403"/>
      <c r="CE390" s="392"/>
      <c r="CF390" s="393"/>
      <c r="CG390" s="393"/>
      <c r="CH390" s="393"/>
      <c r="CI390" s="393"/>
      <c r="CJ390" s="393"/>
      <c r="CK390" s="393"/>
      <c r="CL390" s="393"/>
      <c r="CM390" s="393"/>
      <c r="CN390" s="393"/>
      <c r="CO390" s="393"/>
      <c r="CP390" s="393"/>
      <c r="CQ390" s="393"/>
      <c r="CR390" s="393"/>
      <c r="CS390" s="393"/>
      <c r="CT390" s="403"/>
      <c r="CU390" s="223"/>
    </row>
    <row r="391" spans="1:99" outlineLevel="1">
      <c r="B391" s="46" t="s">
        <v>1031</v>
      </c>
      <c r="C391" s="224">
        <f t="shared" si="263"/>
        <v>0</v>
      </c>
      <c r="D391" s="224">
        <f t="shared" si="264"/>
        <v>0</v>
      </c>
      <c r="E391" s="224">
        <f t="shared" si="265"/>
        <v>0</v>
      </c>
      <c r="F391" s="224">
        <f t="shared" si="266"/>
        <v>0</v>
      </c>
      <c r="G391" s="224">
        <f t="shared" si="267"/>
        <v>0</v>
      </c>
      <c r="H391" s="224">
        <f t="shared" si="268"/>
        <v>0</v>
      </c>
      <c r="I391" s="224">
        <f t="shared" si="269"/>
        <v>0</v>
      </c>
      <c r="J391" s="224">
        <f t="shared" si="270"/>
        <v>0</v>
      </c>
      <c r="K391" s="224">
        <f t="shared" si="271"/>
        <v>0</v>
      </c>
      <c r="L391" s="224">
        <f t="shared" si="272"/>
        <v>0</v>
      </c>
      <c r="M391" s="224">
        <f t="shared" si="273"/>
        <v>0</v>
      </c>
      <c r="N391" s="224">
        <f t="shared" si="274"/>
        <v>0</v>
      </c>
      <c r="O391" s="224">
        <f t="shared" si="275"/>
        <v>0</v>
      </c>
      <c r="P391" s="224">
        <f t="shared" si="276"/>
        <v>0</v>
      </c>
      <c r="Q391" s="224">
        <f t="shared" si="277"/>
        <v>0</v>
      </c>
      <c r="R391" s="382">
        <f t="shared" si="278"/>
        <v>0</v>
      </c>
      <c r="S391" s="394"/>
      <c r="T391" s="225"/>
      <c r="U391" s="225"/>
      <c r="V391" s="225"/>
      <c r="W391" s="225"/>
      <c r="X391" s="225"/>
      <c r="Y391" s="225"/>
      <c r="Z391" s="225"/>
      <c r="AA391" s="225"/>
      <c r="AB391" s="225"/>
      <c r="AC391" s="225"/>
      <c r="AD391" s="225"/>
      <c r="AE391" s="225"/>
      <c r="AF391" s="225"/>
      <c r="AG391" s="225"/>
      <c r="AH391" s="404"/>
      <c r="AI391" s="394"/>
      <c r="AJ391" s="225"/>
      <c r="AK391" s="225"/>
      <c r="AL391" s="225"/>
      <c r="AM391" s="225"/>
      <c r="AN391" s="225"/>
      <c r="AO391" s="225"/>
      <c r="AP391" s="225"/>
      <c r="AQ391" s="225"/>
      <c r="AR391" s="225"/>
      <c r="AS391" s="225"/>
      <c r="AT391" s="225"/>
      <c r="AU391" s="225"/>
      <c r="AV391" s="225"/>
      <c r="AW391" s="225"/>
      <c r="AX391" s="404"/>
      <c r="AY391" s="394"/>
      <c r="AZ391" s="225"/>
      <c r="BA391" s="225"/>
      <c r="BB391" s="225"/>
      <c r="BC391" s="225"/>
      <c r="BD391" s="225"/>
      <c r="BE391" s="225"/>
      <c r="BF391" s="225"/>
      <c r="BG391" s="225"/>
      <c r="BH391" s="225"/>
      <c r="BI391" s="225"/>
      <c r="BJ391" s="225"/>
      <c r="BK391" s="225"/>
      <c r="BL391" s="225"/>
      <c r="BM391" s="225"/>
      <c r="BN391" s="404"/>
      <c r="BO391" s="394"/>
      <c r="BP391" s="225"/>
      <c r="BQ391" s="225"/>
      <c r="BR391" s="225"/>
      <c r="BS391" s="225"/>
      <c r="BT391" s="225"/>
      <c r="BU391" s="225"/>
      <c r="BV391" s="225"/>
      <c r="BW391" s="225"/>
      <c r="BX391" s="225"/>
      <c r="BY391" s="225"/>
      <c r="BZ391" s="225"/>
      <c r="CA391" s="225"/>
      <c r="CB391" s="225"/>
      <c r="CC391" s="225"/>
      <c r="CD391" s="404"/>
      <c r="CE391" s="394"/>
      <c r="CF391" s="225"/>
      <c r="CG391" s="225"/>
      <c r="CH391" s="225"/>
      <c r="CI391" s="225"/>
      <c r="CJ391" s="225"/>
      <c r="CK391" s="225"/>
      <c r="CL391" s="225"/>
      <c r="CM391" s="225"/>
      <c r="CN391" s="225"/>
      <c r="CO391" s="225"/>
      <c r="CP391" s="225"/>
      <c r="CQ391" s="225"/>
      <c r="CR391" s="225"/>
      <c r="CS391" s="225"/>
      <c r="CT391" s="404"/>
      <c r="CU391" s="223"/>
    </row>
    <row r="392" spans="1:99" outlineLevel="1">
      <c r="B392" s="44" t="str">
        <f>$B$219&amp;": Ewe Lambs"</f>
        <v>Middle: Ewe Lambs</v>
      </c>
      <c r="C392" s="219">
        <f t="shared" si="263"/>
        <v>0</v>
      </c>
      <c r="D392" s="219">
        <f t="shared" si="264"/>
        <v>0</v>
      </c>
      <c r="E392" s="219">
        <f t="shared" si="265"/>
        <v>0</v>
      </c>
      <c r="F392" s="219">
        <f t="shared" si="266"/>
        <v>0</v>
      </c>
      <c r="G392" s="219">
        <f t="shared" si="267"/>
        <v>0</v>
      </c>
      <c r="H392" s="219">
        <f t="shared" si="268"/>
        <v>0</v>
      </c>
      <c r="I392" s="219">
        <f t="shared" si="269"/>
        <v>0</v>
      </c>
      <c r="J392" s="219">
        <f t="shared" si="270"/>
        <v>0</v>
      </c>
      <c r="K392" s="219">
        <f t="shared" si="271"/>
        <v>0</v>
      </c>
      <c r="L392" s="219">
        <f t="shared" si="272"/>
        <v>0</v>
      </c>
      <c r="M392" s="219">
        <f t="shared" si="273"/>
        <v>0</v>
      </c>
      <c r="N392" s="219">
        <f t="shared" si="274"/>
        <v>0</v>
      </c>
      <c r="O392" s="219">
        <f t="shared" si="275"/>
        <v>0</v>
      </c>
      <c r="P392" s="219">
        <f t="shared" si="276"/>
        <v>0</v>
      </c>
      <c r="Q392" s="219">
        <f t="shared" si="277"/>
        <v>0</v>
      </c>
      <c r="R392" s="380">
        <f t="shared" si="278"/>
        <v>0</v>
      </c>
      <c r="S392" s="391"/>
      <c r="T392" s="220"/>
      <c r="U392" s="220"/>
      <c r="V392" s="220"/>
      <c r="W392" s="220"/>
      <c r="X392" s="220"/>
      <c r="Y392" s="220"/>
      <c r="Z392" s="220"/>
      <c r="AA392" s="220"/>
      <c r="AB392" s="220"/>
      <c r="AC392" s="220"/>
      <c r="AD392" s="220"/>
      <c r="AE392" s="220"/>
      <c r="AF392" s="220"/>
      <c r="AG392" s="220"/>
      <c r="AH392" s="402"/>
      <c r="AI392" s="391"/>
      <c r="AJ392" s="220"/>
      <c r="AK392" s="220"/>
      <c r="AL392" s="220"/>
      <c r="AM392" s="220"/>
      <c r="AN392" s="220"/>
      <c r="AO392" s="220"/>
      <c r="AP392" s="220"/>
      <c r="AQ392" s="220"/>
      <c r="AR392" s="220"/>
      <c r="AS392" s="220"/>
      <c r="AT392" s="220"/>
      <c r="AU392" s="220"/>
      <c r="AV392" s="220"/>
      <c r="AW392" s="220"/>
      <c r="AX392" s="402"/>
      <c r="AY392" s="391"/>
      <c r="AZ392" s="220"/>
      <c r="BA392" s="220"/>
      <c r="BB392" s="220"/>
      <c r="BC392" s="220"/>
      <c r="BD392" s="220"/>
      <c r="BE392" s="220"/>
      <c r="BF392" s="220"/>
      <c r="BG392" s="220"/>
      <c r="BH392" s="220"/>
      <c r="BI392" s="220"/>
      <c r="BJ392" s="220"/>
      <c r="BK392" s="220"/>
      <c r="BL392" s="220"/>
      <c r="BM392" s="220"/>
      <c r="BN392" s="402"/>
      <c r="BO392" s="391"/>
      <c r="BP392" s="220"/>
      <c r="BQ392" s="220"/>
      <c r="BR392" s="220"/>
      <c r="BS392" s="220"/>
      <c r="BT392" s="220"/>
      <c r="BU392" s="220"/>
      <c r="BV392" s="220"/>
      <c r="BW392" s="220"/>
      <c r="BX392" s="220"/>
      <c r="BY392" s="220"/>
      <c r="BZ392" s="220"/>
      <c r="CA392" s="220"/>
      <c r="CB392" s="220"/>
      <c r="CC392" s="220"/>
      <c r="CD392" s="402"/>
      <c r="CE392" s="391"/>
      <c r="CF392" s="220"/>
      <c r="CG392" s="220"/>
      <c r="CH392" s="220"/>
      <c r="CI392" s="220"/>
      <c r="CJ392" s="220"/>
      <c r="CK392" s="220"/>
      <c r="CL392" s="220"/>
      <c r="CM392" s="220"/>
      <c r="CN392" s="220"/>
      <c r="CO392" s="220"/>
      <c r="CP392" s="220"/>
      <c r="CQ392" s="220"/>
      <c r="CR392" s="220"/>
      <c r="CS392" s="220"/>
      <c r="CT392" s="402"/>
      <c r="CU392" s="221" t="s">
        <v>1004</v>
      </c>
    </row>
    <row r="393" spans="1:99" outlineLevel="1">
      <c r="B393" s="45" t="s">
        <v>3065</v>
      </c>
      <c r="C393" s="222">
        <f t="shared" si="263"/>
        <v>0</v>
      </c>
      <c r="D393" s="222">
        <f t="shared" si="264"/>
        <v>0</v>
      </c>
      <c r="E393" s="222">
        <f t="shared" si="265"/>
        <v>0</v>
      </c>
      <c r="F393" s="222">
        <f t="shared" si="266"/>
        <v>0</v>
      </c>
      <c r="G393" s="222">
        <f t="shared" si="267"/>
        <v>0</v>
      </c>
      <c r="H393" s="222">
        <f t="shared" si="268"/>
        <v>0</v>
      </c>
      <c r="I393" s="222">
        <f t="shared" si="269"/>
        <v>0</v>
      </c>
      <c r="J393" s="222">
        <f t="shared" si="270"/>
        <v>0</v>
      </c>
      <c r="K393" s="222">
        <f t="shared" si="271"/>
        <v>0</v>
      </c>
      <c r="L393" s="222">
        <f t="shared" si="272"/>
        <v>0</v>
      </c>
      <c r="M393" s="222">
        <f t="shared" si="273"/>
        <v>0</v>
      </c>
      <c r="N393" s="222">
        <f t="shared" si="274"/>
        <v>0</v>
      </c>
      <c r="O393" s="222">
        <f t="shared" si="275"/>
        <v>0</v>
      </c>
      <c r="P393" s="222">
        <f t="shared" si="276"/>
        <v>0</v>
      </c>
      <c r="Q393" s="222">
        <f t="shared" si="277"/>
        <v>0</v>
      </c>
      <c r="R393" s="381">
        <f t="shared" si="278"/>
        <v>0</v>
      </c>
      <c r="S393" s="392"/>
      <c r="T393" s="393"/>
      <c r="U393" s="393"/>
      <c r="V393" s="393"/>
      <c r="W393" s="393"/>
      <c r="X393" s="393"/>
      <c r="Y393" s="393"/>
      <c r="Z393" s="393"/>
      <c r="AA393" s="393"/>
      <c r="AB393" s="393"/>
      <c r="AC393" s="393"/>
      <c r="AD393" s="393"/>
      <c r="AE393" s="393"/>
      <c r="AF393" s="393"/>
      <c r="AG393" s="393"/>
      <c r="AH393" s="403"/>
      <c r="AI393" s="392"/>
      <c r="AJ393" s="393"/>
      <c r="AK393" s="393"/>
      <c r="AL393" s="393"/>
      <c r="AM393" s="393"/>
      <c r="AN393" s="393"/>
      <c r="AO393" s="393"/>
      <c r="AP393" s="393"/>
      <c r="AQ393" s="393"/>
      <c r="AR393" s="393"/>
      <c r="AS393" s="393"/>
      <c r="AT393" s="393"/>
      <c r="AU393" s="393"/>
      <c r="AV393" s="393"/>
      <c r="AW393" s="393"/>
      <c r="AX393" s="403"/>
      <c r="AY393" s="392"/>
      <c r="AZ393" s="393"/>
      <c r="BA393" s="393"/>
      <c r="BB393" s="393"/>
      <c r="BC393" s="393"/>
      <c r="BD393" s="393"/>
      <c r="BE393" s="393"/>
      <c r="BF393" s="393"/>
      <c r="BG393" s="393"/>
      <c r="BH393" s="393"/>
      <c r="BI393" s="393"/>
      <c r="BJ393" s="393"/>
      <c r="BK393" s="393"/>
      <c r="BL393" s="393"/>
      <c r="BM393" s="393"/>
      <c r="BN393" s="403"/>
      <c r="BO393" s="392"/>
      <c r="BP393" s="393"/>
      <c r="BQ393" s="393"/>
      <c r="BR393" s="393"/>
      <c r="BS393" s="393"/>
      <c r="BT393" s="393"/>
      <c r="BU393" s="393"/>
      <c r="BV393" s="393"/>
      <c r="BW393" s="393"/>
      <c r="BX393" s="393"/>
      <c r="BY393" s="393"/>
      <c r="BZ393" s="393"/>
      <c r="CA393" s="393"/>
      <c r="CB393" s="393"/>
      <c r="CC393" s="393"/>
      <c r="CD393" s="403"/>
      <c r="CE393" s="392"/>
      <c r="CF393" s="393"/>
      <c r="CG393" s="393"/>
      <c r="CH393" s="393"/>
      <c r="CI393" s="393"/>
      <c r="CJ393" s="393"/>
      <c r="CK393" s="393"/>
      <c r="CL393" s="393"/>
      <c r="CM393" s="393"/>
      <c r="CN393" s="393"/>
      <c r="CO393" s="393"/>
      <c r="CP393" s="393"/>
      <c r="CQ393" s="393"/>
      <c r="CR393" s="393"/>
      <c r="CS393" s="393"/>
      <c r="CT393" s="403"/>
      <c r="CU393" s="223"/>
    </row>
    <row r="394" spans="1:99" outlineLevel="1">
      <c r="B394" s="46" t="s">
        <v>1031</v>
      </c>
      <c r="C394" s="224">
        <f t="shared" si="263"/>
        <v>0</v>
      </c>
      <c r="D394" s="224">
        <f t="shared" si="264"/>
        <v>0</v>
      </c>
      <c r="E394" s="224">
        <f t="shared" si="265"/>
        <v>0</v>
      </c>
      <c r="F394" s="224">
        <f t="shared" si="266"/>
        <v>0</v>
      </c>
      <c r="G394" s="224">
        <f t="shared" si="267"/>
        <v>0</v>
      </c>
      <c r="H394" s="224">
        <f t="shared" si="268"/>
        <v>0</v>
      </c>
      <c r="I394" s="224">
        <f t="shared" si="269"/>
        <v>0</v>
      </c>
      <c r="J394" s="224">
        <f t="shared" si="270"/>
        <v>0</v>
      </c>
      <c r="K394" s="224">
        <f t="shared" si="271"/>
        <v>0</v>
      </c>
      <c r="L394" s="224">
        <f t="shared" si="272"/>
        <v>0</v>
      </c>
      <c r="M394" s="224">
        <f t="shared" si="273"/>
        <v>0</v>
      </c>
      <c r="N394" s="224">
        <f t="shared" si="274"/>
        <v>0</v>
      </c>
      <c r="O394" s="224">
        <f t="shared" si="275"/>
        <v>0</v>
      </c>
      <c r="P394" s="224">
        <f t="shared" si="276"/>
        <v>0</v>
      </c>
      <c r="Q394" s="224">
        <f t="shared" si="277"/>
        <v>0</v>
      </c>
      <c r="R394" s="382">
        <f t="shared" si="278"/>
        <v>0</v>
      </c>
      <c r="S394" s="394"/>
      <c r="T394" s="225"/>
      <c r="U394" s="225"/>
      <c r="V394" s="225"/>
      <c r="W394" s="225"/>
      <c r="X394" s="225"/>
      <c r="Y394" s="225"/>
      <c r="Z394" s="225"/>
      <c r="AA394" s="225"/>
      <c r="AB394" s="225"/>
      <c r="AC394" s="225"/>
      <c r="AD394" s="225"/>
      <c r="AE394" s="225"/>
      <c r="AF394" s="225"/>
      <c r="AG394" s="225"/>
      <c r="AH394" s="404"/>
      <c r="AI394" s="394"/>
      <c r="AJ394" s="225"/>
      <c r="AK394" s="225"/>
      <c r="AL394" s="225"/>
      <c r="AM394" s="225"/>
      <c r="AN394" s="225"/>
      <c r="AO394" s="225"/>
      <c r="AP394" s="225"/>
      <c r="AQ394" s="225"/>
      <c r="AR394" s="225"/>
      <c r="AS394" s="225"/>
      <c r="AT394" s="225"/>
      <c r="AU394" s="225"/>
      <c r="AV394" s="225"/>
      <c r="AW394" s="225"/>
      <c r="AX394" s="404"/>
      <c r="AY394" s="394"/>
      <c r="AZ394" s="225"/>
      <c r="BA394" s="225"/>
      <c r="BB394" s="225"/>
      <c r="BC394" s="225"/>
      <c r="BD394" s="225"/>
      <c r="BE394" s="225"/>
      <c r="BF394" s="225"/>
      <c r="BG394" s="225"/>
      <c r="BH394" s="225"/>
      <c r="BI394" s="225"/>
      <c r="BJ394" s="225"/>
      <c r="BK394" s="225"/>
      <c r="BL394" s="225"/>
      <c r="BM394" s="225"/>
      <c r="BN394" s="404"/>
      <c r="BO394" s="394"/>
      <c r="BP394" s="225"/>
      <c r="BQ394" s="225"/>
      <c r="BR394" s="225"/>
      <c r="BS394" s="225"/>
      <c r="BT394" s="225"/>
      <c r="BU394" s="225"/>
      <c r="BV394" s="225"/>
      <c r="BW394" s="225"/>
      <c r="BX394" s="225"/>
      <c r="BY394" s="225"/>
      <c r="BZ394" s="225"/>
      <c r="CA394" s="225"/>
      <c r="CB394" s="225"/>
      <c r="CC394" s="225"/>
      <c r="CD394" s="404"/>
      <c r="CE394" s="394"/>
      <c r="CF394" s="225"/>
      <c r="CG394" s="225"/>
      <c r="CH394" s="225"/>
      <c r="CI394" s="225"/>
      <c r="CJ394" s="225"/>
      <c r="CK394" s="225"/>
      <c r="CL394" s="225"/>
      <c r="CM394" s="225"/>
      <c r="CN394" s="225"/>
      <c r="CO394" s="225"/>
      <c r="CP394" s="225"/>
      <c r="CQ394" s="225"/>
      <c r="CR394" s="225"/>
      <c r="CS394" s="225"/>
      <c r="CT394" s="404"/>
      <c r="CU394" s="223"/>
    </row>
    <row r="395" spans="1:99" outlineLevel="1">
      <c r="B395" s="44" t="str">
        <f>$B$220&amp;": Ewe Lambs"</f>
        <v>Late: Ewe Lambs</v>
      </c>
      <c r="C395" s="219">
        <f t="shared" si="263"/>
        <v>0</v>
      </c>
      <c r="D395" s="219">
        <f t="shared" si="264"/>
        <v>0</v>
      </c>
      <c r="E395" s="219">
        <f t="shared" si="265"/>
        <v>0</v>
      </c>
      <c r="F395" s="219">
        <f t="shared" si="266"/>
        <v>0</v>
      </c>
      <c r="G395" s="219">
        <f t="shared" si="267"/>
        <v>0</v>
      </c>
      <c r="H395" s="219">
        <f t="shared" si="268"/>
        <v>0</v>
      </c>
      <c r="I395" s="219">
        <f t="shared" si="269"/>
        <v>0</v>
      </c>
      <c r="J395" s="219">
        <f t="shared" si="270"/>
        <v>0</v>
      </c>
      <c r="K395" s="219">
        <f t="shared" si="271"/>
        <v>0</v>
      </c>
      <c r="L395" s="219">
        <f t="shared" si="272"/>
        <v>0</v>
      </c>
      <c r="M395" s="219">
        <f t="shared" si="273"/>
        <v>0</v>
      </c>
      <c r="N395" s="219">
        <f t="shared" si="274"/>
        <v>0</v>
      </c>
      <c r="O395" s="219">
        <f t="shared" si="275"/>
        <v>0</v>
      </c>
      <c r="P395" s="219">
        <f t="shared" si="276"/>
        <v>0</v>
      </c>
      <c r="Q395" s="219">
        <f t="shared" si="277"/>
        <v>0</v>
      </c>
      <c r="R395" s="380">
        <f t="shared" si="278"/>
        <v>0</v>
      </c>
      <c r="S395" s="391"/>
      <c r="T395" s="220"/>
      <c r="U395" s="220"/>
      <c r="V395" s="220"/>
      <c r="W395" s="220"/>
      <c r="X395" s="220"/>
      <c r="Y395" s="220"/>
      <c r="Z395" s="220"/>
      <c r="AA395" s="220"/>
      <c r="AB395" s="220"/>
      <c r="AC395" s="220"/>
      <c r="AD395" s="220"/>
      <c r="AE395" s="220"/>
      <c r="AF395" s="220"/>
      <c r="AG395" s="220"/>
      <c r="AH395" s="402"/>
      <c r="AI395" s="391"/>
      <c r="AJ395" s="220"/>
      <c r="AK395" s="220"/>
      <c r="AL395" s="220"/>
      <c r="AM395" s="220"/>
      <c r="AN395" s="220"/>
      <c r="AO395" s="220"/>
      <c r="AP395" s="220"/>
      <c r="AQ395" s="220"/>
      <c r="AR395" s="220"/>
      <c r="AS395" s="220"/>
      <c r="AT395" s="220"/>
      <c r="AU395" s="220"/>
      <c r="AV395" s="220"/>
      <c r="AW395" s="220"/>
      <c r="AX395" s="402"/>
      <c r="AY395" s="391"/>
      <c r="AZ395" s="220"/>
      <c r="BA395" s="220"/>
      <c r="BB395" s="220"/>
      <c r="BC395" s="220"/>
      <c r="BD395" s="220"/>
      <c r="BE395" s="220"/>
      <c r="BF395" s="220"/>
      <c r="BG395" s="220"/>
      <c r="BH395" s="220"/>
      <c r="BI395" s="220"/>
      <c r="BJ395" s="220"/>
      <c r="BK395" s="220"/>
      <c r="BL395" s="220"/>
      <c r="BM395" s="220"/>
      <c r="BN395" s="402"/>
      <c r="BO395" s="391"/>
      <c r="BP395" s="220"/>
      <c r="BQ395" s="220"/>
      <c r="BR395" s="220"/>
      <c r="BS395" s="220"/>
      <c r="BT395" s="220"/>
      <c r="BU395" s="220"/>
      <c r="BV395" s="220"/>
      <c r="BW395" s="220"/>
      <c r="BX395" s="220"/>
      <c r="BY395" s="220"/>
      <c r="BZ395" s="220"/>
      <c r="CA395" s="220"/>
      <c r="CB395" s="220"/>
      <c r="CC395" s="220"/>
      <c r="CD395" s="402"/>
      <c r="CE395" s="391"/>
      <c r="CF395" s="220"/>
      <c r="CG395" s="220"/>
      <c r="CH395" s="220"/>
      <c r="CI395" s="220"/>
      <c r="CJ395" s="220"/>
      <c r="CK395" s="220"/>
      <c r="CL395" s="220"/>
      <c r="CM395" s="220"/>
      <c r="CN395" s="220"/>
      <c r="CO395" s="220"/>
      <c r="CP395" s="220"/>
      <c r="CQ395" s="220"/>
      <c r="CR395" s="220"/>
      <c r="CS395" s="220"/>
      <c r="CT395" s="402"/>
      <c r="CU395" s="221" t="s">
        <v>1004</v>
      </c>
    </row>
    <row r="396" spans="1:99" outlineLevel="1">
      <c r="B396" s="45" t="s">
        <v>3065</v>
      </c>
      <c r="C396" s="222">
        <f t="shared" si="263"/>
        <v>0</v>
      </c>
      <c r="D396" s="222">
        <f t="shared" si="264"/>
        <v>0</v>
      </c>
      <c r="E396" s="222">
        <f t="shared" si="265"/>
        <v>0</v>
      </c>
      <c r="F396" s="222">
        <f t="shared" si="266"/>
        <v>0</v>
      </c>
      <c r="G396" s="222">
        <f t="shared" si="267"/>
        <v>0</v>
      </c>
      <c r="H396" s="222">
        <f t="shared" si="268"/>
        <v>0</v>
      </c>
      <c r="I396" s="222">
        <f t="shared" si="269"/>
        <v>0</v>
      </c>
      <c r="J396" s="222">
        <f t="shared" si="270"/>
        <v>0</v>
      </c>
      <c r="K396" s="222">
        <f t="shared" si="271"/>
        <v>0</v>
      </c>
      <c r="L396" s="222">
        <f t="shared" si="272"/>
        <v>0</v>
      </c>
      <c r="M396" s="222">
        <f t="shared" si="273"/>
        <v>0</v>
      </c>
      <c r="N396" s="222">
        <f t="shared" si="274"/>
        <v>0</v>
      </c>
      <c r="O396" s="222">
        <f t="shared" si="275"/>
        <v>0</v>
      </c>
      <c r="P396" s="222">
        <f t="shared" si="276"/>
        <v>0</v>
      </c>
      <c r="Q396" s="222">
        <f t="shared" si="277"/>
        <v>0</v>
      </c>
      <c r="R396" s="381">
        <f t="shared" si="278"/>
        <v>0</v>
      </c>
      <c r="S396" s="392"/>
      <c r="T396" s="393"/>
      <c r="U396" s="393"/>
      <c r="V396" s="393"/>
      <c r="W396" s="393"/>
      <c r="X396" s="393"/>
      <c r="Y396" s="393"/>
      <c r="Z396" s="393"/>
      <c r="AA396" s="393"/>
      <c r="AB396" s="393"/>
      <c r="AC396" s="393"/>
      <c r="AD396" s="393"/>
      <c r="AE396" s="393"/>
      <c r="AF396" s="393"/>
      <c r="AG396" s="393"/>
      <c r="AH396" s="403"/>
      <c r="AI396" s="392"/>
      <c r="AJ396" s="393"/>
      <c r="AK396" s="393"/>
      <c r="AL396" s="393"/>
      <c r="AM396" s="393"/>
      <c r="AN396" s="393"/>
      <c r="AO396" s="393"/>
      <c r="AP396" s="393"/>
      <c r="AQ396" s="393"/>
      <c r="AR396" s="393"/>
      <c r="AS396" s="393"/>
      <c r="AT396" s="393"/>
      <c r="AU396" s="393"/>
      <c r="AV396" s="393"/>
      <c r="AW396" s="393"/>
      <c r="AX396" s="403"/>
      <c r="AY396" s="392"/>
      <c r="AZ396" s="393"/>
      <c r="BA396" s="393"/>
      <c r="BB396" s="393"/>
      <c r="BC396" s="393"/>
      <c r="BD396" s="393"/>
      <c r="BE396" s="393"/>
      <c r="BF396" s="393"/>
      <c r="BG396" s="393"/>
      <c r="BH396" s="393"/>
      <c r="BI396" s="393"/>
      <c r="BJ396" s="393"/>
      <c r="BK396" s="393"/>
      <c r="BL396" s="393"/>
      <c r="BM396" s="393"/>
      <c r="BN396" s="403"/>
      <c r="BO396" s="392"/>
      <c r="BP396" s="393"/>
      <c r="BQ396" s="393"/>
      <c r="BR396" s="393"/>
      <c r="BS396" s="393"/>
      <c r="BT396" s="393"/>
      <c r="BU396" s="393"/>
      <c r="BV396" s="393"/>
      <c r="BW396" s="393"/>
      <c r="BX396" s="393"/>
      <c r="BY396" s="393"/>
      <c r="BZ396" s="393"/>
      <c r="CA396" s="393"/>
      <c r="CB396" s="393"/>
      <c r="CC396" s="393"/>
      <c r="CD396" s="403"/>
      <c r="CE396" s="392"/>
      <c r="CF396" s="393"/>
      <c r="CG396" s="393"/>
      <c r="CH396" s="393"/>
      <c r="CI396" s="393"/>
      <c r="CJ396" s="393"/>
      <c r="CK396" s="393"/>
      <c r="CL396" s="393"/>
      <c r="CM396" s="393"/>
      <c r="CN396" s="393"/>
      <c r="CO396" s="393"/>
      <c r="CP396" s="393"/>
      <c r="CQ396" s="393"/>
      <c r="CR396" s="393"/>
      <c r="CS396" s="393"/>
      <c r="CT396" s="403"/>
      <c r="CU396" s="223"/>
    </row>
    <row r="397" spans="1:99" outlineLevel="1">
      <c r="B397" s="46" t="s">
        <v>1031</v>
      </c>
      <c r="C397" s="224">
        <f t="shared" si="263"/>
        <v>0</v>
      </c>
      <c r="D397" s="224">
        <f t="shared" si="264"/>
        <v>0</v>
      </c>
      <c r="E397" s="224">
        <f t="shared" si="265"/>
        <v>0</v>
      </c>
      <c r="F397" s="224">
        <f t="shared" si="266"/>
        <v>0</v>
      </c>
      <c r="G397" s="224">
        <f t="shared" si="267"/>
        <v>0</v>
      </c>
      <c r="H397" s="224">
        <f t="shared" si="268"/>
        <v>0</v>
      </c>
      <c r="I397" s="224">
        <f t="shared" si="269"/>
        <v>0</v>
      </c>
      <c r="J397" s="224">
        <f t="shared" si="270"/>
        <v>0</v>
      </c>
      <c r="K397" s="224">
        <f t="shared" si="271"/>
        <v>0</v>
      </c>
      <c r="L397" s="224">
        <f t="shared" si="272"/>
        <v>0</v>
      </c>
      <c r="M397" s="224">
        <f t="shared" si="273"/>
        <v>0</v>
      </c>
      <c r="N397" s="224">
        <f t="shared" si="274"/>
        <v>0</v>
      </c>
      <c r="O397" s="224">
        <f t="shared" si="275"/>
        <v>0</v>
      </c>
      <c r="P397" s="224">
        <f t="shared" si="276"/>
        <v>0</v>
      </c>
      <c r="Q397" s="224">
        <f t="shared" si="277"/>
        <v>0</v>
      </c>
      <c r="R397" s="382">
        <f t="shared" si="278"/>
        <v>0</v>
      </c>
      <c r="S397" s="394"/>
      <c r="T397" s="225"/>
      <c r="U397" s="225"/>
      <c r="V397" s="225"/>
      <c r="W397" s="225"/>
      <c r="X397" s="225"/>
      <c r="Y397" s="225"/>
      <c r="Z397" s="225"/>
      <c r="AA397" s="225"/>
      <c r="AB397" s="225"/>
      <c r="AC397" s="225"/>
      <c r="AD397" s="225"/>
      <c r="AE397" s="225"/>
      <c r="AF397" s="225"/>
      <c r="AG397" s="225"/>
      <c r="AH397" s="404"/>
      <c r="AI397" s="394"/>
      <c r="AJ397" s="225"/>
      <c r="AK397" s="225"/>
      <c r="AL397" s="225"/>
      <c r="AM397" s="225"/>
      <c r="AN397" s="225"/>
      <c r="AO397" s="225"/>
      <c r="AP397" s="225"/>
      <c r="AQ397" s="225"/>
      <c r="AR397" s="225"/>
      <c r="AS397" s="225"/>
      <c r="AT397" s="225"/>
      <c r="AU397" s="225"/>
      <c r="AV397" s="225"/>
      <c r="AW397" s="225"/>
      <c r="AX397" s="404"/>
      <c r="AY397" s="394"/>
      <c r="AZ397" s="225"/>
      <c r="BA397" s="225"/>
      <c r="BB397" s="225"/>
      <c r="BC397" s="225"/>
      <c r="BD397" s="225"/>
      <c r="BE397" s="225"/>
      <c r="BF397" s="225"/>
      <c r="BG397" s="225"/>
      <c r="BH397" s="225"/>
      <c r="BI397" s="225"/>
      <c r="BJ397" s="225"/>
      <c r="BK397" s="225"/>
      <c r="BL397" s="225"/>
      <c r="BM397" s="225"/>
      <c r="BN397" s="404"/>
      <c r="BO397" s="394"/>
      <c r="BP397" s="225"/>
      <c r="BQ397" s="225"/>
      <c r="BR397" s="225"/>
      <c r="BS397" s="225"/>
      <c r="BT397" s="225"/>
      <c r="BU397" s="225"/>
      <c r="BV397" s="225"/>
      <c r="BW397" s="225"/>
      <c r="BX397" s="225"/>
      <c r="BY397" s="225"/>
      <c r="BZ397" s="225"/>
      <c r="CA397" s="225"/>
      <c r="CB397" s="225"/>
      <c r="CC397" s="225"/>
      <c r="CD397" s="404"/>
      <c r="CE397" s="394"/>
      <c r="CF397" s="225"/>
      <c r="CG397" s="225"/>
      <c r="CH397" s="225"/>
      <c r="CI397" s="225"/>
      <c r="CJ397" s="225"/>
      <c r="CK397" s="225"/>
      <c r="CL397" s="225"/>
      <c r="CM397" s="225"/>
      <c r="CN397" s="225"/>
      <c r="CO397" s="225"/>
      <c r="CP397" s="225"/>
      <c r="CQ397" s="225"/>
      <c r="CR397" s="225"/>
      <c r="CS397" s="225"/>
      <c r="CT397" s="404"/>
      <c r="CU397" s="223"/>
    </row>
    <row r="398" spans="1:99" outlineLevel="1">
      <c r="B398" s="44" t="str">
        <f>$B$221&amp;": Ewe Lambs"</f>
        <v>V. Late: Ewe Lambs</v>
      </c>
      <c r="C398" s="219">
        <f t="shared" si="263"/>
        <v>0</v>
      </c>
      <c r="D398" s="219">
        <f t="shared" si="264"/>
        <v>0</v>
      </c>
      <c r="E398" s="219">
        <f t="shared" si="265"/>
        <v>0</v>
      </c>
      <c r="F398" s="219">
        <f t="shared" si="266"/>
        <v>0</v>
      </c>
      <c r="G398" s="219">
        <f t="shared" si="267"/>
        <v>0</v>
      </c>
      <c r="H398" s="219">
        <f t="shared" si="268"/>
        <v>0</v>
      </c>
      <c r="I398" s="219">
        <f t="shared" si="269"/>
        <v>0</v>
      </c>
      <c r="J398" s="219">
        <f t="shared" si="270"/>
        <v>0</v>
      </c>
      <c r="K398" s="219">
        <f t="shared" si="271"/>
        <v>0</v>
      </c>
      <c r="L398" s="219">
        <f t="shared" si="272"/>
        <v>0</v>
      </c>
      <c r="M398" s="219">
        <f t="shared" si="273"/>
        <v>0</v>
      </c>
      <c r="N398" s="219">
        <f t="shared" si="274"/>
        <v>0</v>
      </c>
      <c r="O398" s="219">
        <f t="shared" si="275"/>
        <v>0</v>
      </c>
      <c r="P398" s="219">
        <f t="shared" si="276"/>
        <v>0</v>
      </c>
      <c r="Q398" s="219">
        <f t="shared" si="277"/>
        <v>0</v>
      </c>
      <c r="R398" s="380">
        <f t="shared" si="278"/>
        <v>0</v>
      </c>
      <c r="S398" s="391"/>
      <c r="T398" s="220"/>
      <c r="U398" s="220"/>
      <c r="V398" s="220"/>
      <c r="W398" s="220"/>
      <c r="X398" s="220"/>
      <c r="Y398" s="220"/>
      <c r="Z398" s="220"/>
      <c r="AA398" s="220"/>
      <c r="AB398" s="220"/>
      <c r="AC398" s="220"/>
      <c r="AD398" s="220"/>
      <c r="AE398" s="220"/>
      <c r="AF398" s="220"/>
      <c r="AG398" s="220"/>
      <c r="AH398" s="402"/>
      <c r="AI398" s="391"/>
      <c r="AJ398" s="220"/>
      <c r="AK398" s="220"/>
      <c r="AL398" s="220"/>
      <c r="AM398" s="220"/>
      <c r="AN398" s="220"/>
      <c r="AO398" s="220"/>
      <c r="AP398" s="220"/>
      <c r="AQ398" s="220"/>
      <c r="AR398" s="220"/>
      <c r="AS398" s="220"/>
      <c r="AT398" s="220"/>
      <c r="AU398" s="220"/>
      <c r="AV398" s="220"/>
      <c r="AW398" s="220"/>
      <c r="AX398" s="402"/>
      <c r="AY398" s="391"/>
      <c r="AZ398" s="220"/>
      <c r="BA398" s="220"/>
      <c r="BB398" s="220"/>
      <c r="BC398" s="220"/>
      <c r="BD398" s="220"/>
      <c r="BE398" s="220"/>
      <c r="BF398" s="220"/>
      <c r="BG398" s="220"/>
      <c r="BH398" s="220"/>
      <c r="BI398" s="220"/>
      <c r="BJ398" s="220"/>
      <c r="BK398" s="220"/>
      <c r="BL398" s="220"/>
      <c r="BM398" s="220"/>
      <c r="BN398" s="402"/>
      <c r="BO398" s="391"/>
      <c r="BP398" s="220"/>
      <c r="BQ398" s="220"/>
      <c r="BR398" s="220"/>
      <c r="BS398" s="220"/>
      <c r="BT398" s="220"/>
      <c r="BU398" s="220"/>
      <c r="BV398" s="220"/>
      <c r="BW398" s="220"/>
      <c r="BX398" s="220"/>
      <c r="BY398" s="220"/>
      <c r="BZ398" s="220"/>
      <c r="CA398" s="220"/>
      <c r="CB398" s="220"/>
      <c r="CC398" s="220"/>
      <c r="CD398" s="402"/>
      <c r="CE398" s="391"/>
      <c r="CF398" s="220"/>
      <c r="CG398" s="220"/>
      <c r="CH398" s="220"/>
      <c r="CI398" s="220"/>
      <c r="CJ398" s="220"/>
      <c r="CK398" s="220"/>
      <c r="CL398" s="220"/>
      <c r="CM398" s="220"/>
      <c r="CN398" s="220"/>
      <c r="CO398" s="220"/>
      <c r="CP398" s="220"/>
      <c r="CQ398" s="220"/>
      <c r="CR398" s="220"/>
      <c r="CS398" s="220"/>
      <c r="CT398" s="402"/>
      <c r="CU398" s="221" t="s">
        <v>1004</v>
      </c>
    </row>
    <row r="399" spans="1:99" outlineLevel="1">
      <c r="B399" s="45" t="s">
        <v>3065</v>
      </c>
      <c r="C399" s="222">
        <f t="shared" si="263"/>
        <v>0</v>
      </c>
      <c r="D399" s="222">
        <f t="shared" si="264"/>
        <v>0</v>
      </c>
      <c r="E399" s="222">
        <f t="shared" si="265"/>
        <v>0</v>
      </c>
      <c r="F399" s="222">
        <f t="shared" si="266"/>
        <v>0</v>
      </c>
      <c r="G399" s="222">
        <f t="shared" si="267"/>
        <v>0</v>
      </c>
      <c r="H399" s="222">
        <f t="shared" si="268"/>
        <v>0</v>
      </c>
      <c r="I399" s="222">
        <f t="shared" si="269"/>
        <v>0</v>
      </c>
      <c r="J399" s="222">
        <f t="shared" si="270"/>
        <v>0</v>
      </c>
      <c r="K399" s="222">
        <f t="shared" si="271"/>
        <v>0</v>
      </c>
      <c r="L399" s="222">
        <f t="shared" si="272"/>
        <v>0</v>
      </c>
      <c r="M399" s="222">
        <f t="shared" si="273"/>
        <v>0</v>
      </c>
      <c r="N399" s="222">
        <f t="shared" si="274"/>
        <v>0</v>
      </c>
      <c r="O399" s="222">
        <f t="shared" si="275"/>
        <v>0</v>
      </c>
      <c r="P399" s="222">
        <f t="shared" si="276"/>
        <v>0</v>
      </c>
      <c r="Q399" s="222">
        <f t="shared" si="277"/>
        <v>0</v>
      </c>
      <c r="R399" s="381">
        <f t="shared" si="278"/>
        <v>0</v>
      </c>
      <c r="S399" s="392"/>
      <c r="T399" s="393"/>
      <c r="U399" s="393"/>
      <c r="V399" s="393"/>
      <c r="W399" s="393"/>
      <c r="X399" s="393"/>
      <c r="Y399" s="393"/>
      <c r="Z399" s="393"/>
      <c r="AA399" s="393"/>
      <c r="AB399" s="393"/>
      <c r="AC399" s="393"/>
      <c r="AD399" s="393"/>
      <c r="AE399" s="393"/>
      <c r="AF399" s="393"/>
      <c r="AG399" s="393"/>
      <c r="AH399" s="403"/>
      <c r="AI399" s="392"/>
      <c r="AJ399" s="393"/>
      <c r="AK399" s="393"/>
      <c r="AL399" s="393"/>
      <c r="AM399" s="393"/>
      <c r="AN399" s="393"/>
      <c r="AO399" s="393"/>
      <c r="AP399" s="393"/>
      <c r="AQ399" s="393"/>
      <c r="AR399" s="393"/>
      <c r="AS399" s="393"/>
      <c r="AT399" s="393"/>
      <c r="AU399" s="393"/>
      <c r="AV399" s="393"/>
      <c r="AW399" s="393"/>
      <c r="AX399" s="403"/>
      <c r="AY399" s="392"/>
      <c r="AZ399" s="393"/>
      <c r="BA399" s="393"/>
      <c r="BB399" s="393"/>
      <c r="BC399" s="393"/>
      <c r="BD399" s="393"/>
      <c r="BE399" s="393"/>
      <c r="BF399" s="393"/>
      <c r="BG399" s="393"/>
      <c r="BH399" s="393"/>
      <c r="BI399" s="393"/>
      <c r="BJ399" s="393"/>
      <c r="BK399" s="393"/>
      <c r="BL399" s="393"/>
      <c r="BM399" s="393"/>
      <c r="BN399" s="403"/>
      <c r="BO399" s="392"/>
      <c r="BP399" s="393"/>
      <c r="BQ399" s="393"/>
      <c r="BR399" s="393"/>
      <c r="BS399" s="393"/>
      <c r="BT399" s="393"/>
      <c r="BU399" s="393"/>
      <c r="BV399" s="393"/>
      <c r="BW399" s="393"/>
      <c r="BX399" s="393"/>
      <c r="BY399" s="393"/>
      <c r="BZ399" s="393"/>
      <c r="CA399" s="393"/>
      <c r="CB399" s="393"/>
      <c r="CC399" s="393"/>
      <c r="CD399" s="403"/>
      <c r="CE399" s="392"/>
      <c r="CF399" s="393"/>
      <c r="CG399" s="393"/>
      <c r="CH399" s="393"/>
      <c r="CI399" s="393"/>
      <c r="CJ399" s="393"/>
      <c r="CK399" s="393"/>
      <c r="CL399" s="393"/>
      <c r="CM399" s="393"/>
      <c r="CN399" s="393"/>
      <c r="CO399" s="393"/>
      <c r="CP399" s="393"/>
      <c r="CQ399" s="393"/>
      <c r="CR399" s="393"/>
      <c r="CS399" s="393"/>
      <c r="CT399" s="403"/>
      <c r="CU399" s="223"/>
    </row>
    <row r="400" spans="1:99" outlineLevel="1">
      <c r="B400" s="46" t="s">
        <v>1031</v>
      </c>
      <c r="C400" s="224">
        <f t="shared" si="263"/>
        <v>0</v>
      </c>
      <c r="D400" s="224">
        <f t="shared" si="264"/>
        <v>0</v>
      </c>
      <c r="E400" s="224">
        <f t="shared" si="265"/>
        <v>0</v>
      </c>
      <c r="F400" s="224">
        <f t="shared" si="266"/>
        <v>0</v>
      </c>
      <c r="G400" s="224">
        <f t="shared" si="267"/>
        <v>0</v>
      </c>
      <c r="H400" s="224">
        <f t="shared" si="268"/>
        <v>0</v>
      </c>
      <c r="I400" s="224">
        <f t="shared" si="269"/>
        <v>0</v>
      </c>
      <c r="J400" s="224">
        <f t="shared" si="270"/>
        <v>0</v>
      </c>
      <c r="K400" s="224">
        <f t="shared" si="271"/>
        <v>0</v>
      </c>
      <c r="L400" s="224">
        <f t="shared" si="272"/>
        <v>0</v>
      </c>
      <c r="M400" s="224">
        <f t="shared" si="273"/>
        <v>0</v>
      </c>
      <c r="N400" s="224">
        <f t="shared" si="274"/>
        <v>0</v>
      </c>
      <c r="O400" s="224">
        <f t="shared" si="275"/>
        <v>0</v>
      </c>
      <c r="P400" s="224">
        <f t="shared" si="276"/>
        <v>0</v>
      </c>
      <c r="Q400" s="224">
        <f t="shared" si="277"/>
        <v>0</v>
      </c>
      <c r="R400" s="382">
        <f t="shared" si="278"/>
        <v>0</v>
      </c>
      <c r="S400" s="394"/>
      <c r="T400" s="225"/>
      <c r="U400" s="225"/>
      <c r="V400" s="225"/>
      <c r="W400" s="225"/>
      <c r="X400" s="225"/>
      <c r="Y400" s="225"/>
      <c r="Z400" s="225"/>
      <c r="AA400" s="225"/>
      <c r="AB400" s="225"/>
      <c r="AC400" s="225"/>
      <c r="AD400" s="225"/>
      <c r="AE400" s="225"/>
      <c r="AF400" s="225"/>
      <c r="AG400" s="225"/>
      <c r="AH400" s="404"/>
      <c r="AI400" s="394"/>
      <c r="AJ400" s="225"/>
      <c r="AK400" s="225"/>
      <c r="AL400" s="225"/>
      <c r="AM400" s="225"/>
      <c r="AN400" s="225"/>
      <c r="AO400" s="225"/>
      <c r="AP400" s="225"/>
      <c r="AQ400" s="225"/>
      <c r="AR400" s="225"/>
      <c r="AS400" s="225"/>
      <c r="AT400" s="225"/>
      <c r="AU400" s="225"/>
      <c r="AV400" s="225"/>
      <c r="AW400" s="225"/>
      <c r="AX400" s="404"/>
      <c r="AY400" s="394"/>
      <c r="AZ400" s="225"/>
      <c r="BA400" s="225"/>
      <c r="BB400" s="225"/>
      <c r="BC400" s="225"/>
      <c r="BD400" s="225"/>
      <c r="BE400" s="225"/>
      <c r="BF400" s="225"/>
      <c r="BG400" s="225"/>
      <c r="BH400" s="225"/>
      <c r="BI400" s="225"/>
      <c r="BJ400" s="225"/>
      <c r="BK400" s="225"/>
      <c r="BL400" s="225"/>
      <c r="BM400" s="225"/>
      <c r="BN400" s="404"/>
      <c r="BO400" s="394"/>
      <c r="BP400" s="225"/>
      <c r="BQ400" s="225"/>
      <c r="BR400" s="225"/>
      <c r="BS400" s="225"/>
      <c r="BT400" s="225"/>
      <c r="BU400" s="225"/>
      <c r="BV400" s="225"/>
      <c r="BW400" s="225"/>
      <c r="BX400" s="225"/>
      <c r="BY400" s="225"/>
      <c r="BZ400" s="225"/>
      <c r="CA400" s="225"/>
      <c r="CB400" s="225"/>
      <c r="CC400" s="225"/>
      <c r="CD400" s="404"/>
      <c r="CE400" s="394"/>
      <c r="CF400" s="225"/>
      <c r="CG400" s="225"/>
      <c r="CH400" s="225"/>
      <c r="CI400" s="225"/>
      <c r="CJ400" s="225"/>
      <c r="CK400" s="225"/>
      <c r="CL400" s="225"/>
      <c r="CM400" s="225"/>
      <c r="CN400" s="225"/>
      <c r="CO400" s="225"/>
      <c r="CP400" s="225"/>
      <c r="CQ400" s="225"/>
      <c r="CR400" s="225"/>
      <c r="CS400" s="225"/>
      <c r="CT400" s="404"/>
      <c r="CU400" s="223"/>
    </row>
    <row r="401" spans="1:122" outlineLevel="1">
      <c r="B401" s="44" t="str">
        <f>$B$222&amp;": Ewe Lambs"</f>
        <v>7mo with 0% mated: Ewe Lambs</v>
      </c>
      <c r="C401" s="219">
        <f t="shared" si="263"/>
        <v>0</v>
      </c>
      <c r="D401" s="219">
        <f t="shared" si="264"/>
        <v>0</v>
      </c>
      <c r="E401" s="219">
        <f t="shared" si="265"/>
        <v>0</v>
      </c>
      <c r="F401" s="219">
        <f t="shared" si="266"/>
        <v>0</v>
      </c>
      <c r="G401" s="219">
        <f t="shared" si="267"/>
        <v>0</v>
      </c>
      <c r="H401" s="219">
        <f t="shared" si="268"/>
        <v>0</v>
      </c>
      <c r="I401" s="219">
        <f t="shared" si="269"/>
        <v>0</v>
      </c>
      <c r="J401" s="219">
        <f t="shared" si="270"/>
        <v>0</v>
      </c>
      <c r="K401" s="219">
        <f t="shared" si="271"/>
        <v>0</v>
      </c>
      <c r="L401" s="219">
        <f t="shared" si="272"/>
        <v>0</v>
      </c>
      <c r="M401" s="219">
        <f t="shared" si="273"/>
        <v>0</v>
      </c>
      <c r="N401" s="219">
        <f t="shared" si="274"/>
        <v>0</v>
      </c>
      <c r="O401" s="219">
        <f t="shared" si="275"/>
        <v>0</v>
      </c>
      <c r="P401" s="219">
        <f t="shared" si="276"/>
        <v>0</v>
      </c>
      <c r="Q401" s="219">
        <f t="shared" si="277"/>
        <v>0</v>
      </c>
      <c r="R401" s="380">
        <f t="shared" si="278"/>
        <v>0</v>
      </c>
      <c r="S401" s="391"/>
      <c r="T401" s="220"/>
      <c r="U401" s="220"/>
      <c r="V401" s="220"/>
      <c r="W401" s="220"/>
      <c r="X401" s="220"/>
      <c r="Y401" s="220"/>
      <c r="Z401" s="220"/>
      <c r="AA401" s="220"/>
      <c r="AB401" s="220"/>
      <c r="AC401" s="220"/>
      <c r="AD401" s="220"/>
      <c r="AE401" s="220"/>
      <c r="AF401" s="220"/>
      <c r="AG401" s="220"/>
      <c r="AH401" s="402"/>
      <c r="AI401" s="391"/>
      <c r="AJ401" s="220"/>
      <c r="AK401" s="220"/>
      <c r="AL401" s="220"/>
      <c r="AM401" s="220"/>
      <c r="AN401" s="220"/>
      <c r="AO401" s="220"/>
      <c r="AP401" s="220"/>
      <c r="AQ401" s="220"/>
      <c r="AR401" s="220"/>
      <c r="AS401" s="220"/>
      <c r="AT401" s="220"/>
      <c r="AU401" s="220"/>
      <c r="AV401" s="220"/>
      <c r="AW401" s="220"/>
      <c r="AX401" s="402"/>
      <c r="AY401" s="391"/>
      <c r="AZ401" s="220"/>
      <c r="BA401" s="220"/>
      <c r="BB401" s="220"/>
      <c r="BC401" s="220"/>
      <c r="BD401" s="220"/>
      <c r="BE401" s="220"/>
      <c r="BF401" s="220"/>
      <c r="BG401" s="220"/>
      <c r="BH401" s="220"/>
      <c r="BI401" s="220"/>
      <c r="BJ401" s="220"/>
      <c r="BK401" s="220"/>
      <c r="BL401" s="220"/>
      <c r="BM401" s="220"/>
      <c r="BN401" s="402"/>
      <c r="BO401" s="391"/>
      <c r="BP401" s="220"/>
      <c r="BQ401" s="220"/>
      <c r="BR401" s="220"/>
      <c r="BS401" s="220"/>
      <c r="BT401" s="220"/>
      <c r="BU401" s="220"/>
      <c r="BV401" s="220"/>
      <c r="BW401" s="220"/>
      <c r="BX401" s="220"/>
      <c r="BY401" s="220"/>
      <c r="BZ401" s="220"/>
      <c r="CA401" s="220"/>
      <c r="CB401" s="220"/>
      <c r="CC401" s="220"/>
      <c r="CD401" s="402"/>
      <c r="CE401" s="391"/>
      <c r="CF401" s="220"/>
      <c r="CG401" s="220"/>
      <c r="CH401" s="220"/>
      <c r="CI401" s="220"/>
      <c r="CJ401" s="220"/>
      <c r="CK401" s="220"/>
      <c r="CL401" s="220"/>
      <c r="CM401" s="220"/>
      <c r="CN401" s="220"/>
      <c r="CO401" s="220"/>
      <c r="CP401" s="220"/>
      <c r="CQ401" s="220"/>
      <c r="CR401" s="220"/>
      <c r="CS401" s="220"/>
      <c r="CT401" s="402"/>
      <c r="CU401" s="221" t="s">
        <v>1004</v>
      </c>
    </row>
    <row r="402" spans="1:122" outlineLevel="1">
      <c r="B402" s="45" t="s">
        <v>3065</v>
      </c>
      <c r="C402" s="222">
        <f t="shared" si="263"/>
        <v>0</v>
      </c>
      <c r="D402" s="222">
        <f t="shared" si="264"/>
        <v>0</v>
      </c>
      <c r="E402" s="222">
        <f t="shared" si="265"/>
        <v>0</v>
      </c>
      <c r="F402" s="222">
        <f t="shared" si="266"/>
        <v>0</v>
      </c>
      <c r="G402" s="222">
        <f t="shared" si="267"/>
        <v>0</v>
      </c>
      <c r="H402" s="222">
        <f t="shared" si="268"/>
        <v>0</v>
      </c>
      <c r="I402" s="222">
        <f t="shared" si="269"/>
        <v>0</v>
      </c>
      <c r="J402" s="222">
        <f t="shared" si="270"/>
        <v>0</v>
      </c>
      <c r="K402" s="222">
        <f t="shared" si="271"/>
        <v>0</v>
      </c>
      <c r="L402" s="222">
        <f t="shared" si="272"/>
        <v>0</v>
      </c>
      <c r="M402" s="222">
        <f t="shared" si="273"/>
        <v>0</v>
      </c>
      <c r="N402" s="222">
        <f t="shared" si="274"/>
        <v>0</v>
      </c>
      <c r="O402" s="222">
        <f t="shared" si="275"/>
        <v>0</v>
      </c>
      <c r="P402" s="222">
        <f t="shared" si="276"/>
        <v>0</v>
      </c>
      <c r="Q402" s="222">
        <f t="shared" si="277"/>
        <v>0</v>
      </c>
      <c r="R402" s="381">
        <f t="shared" si="278"/>
        <v>0</v>
      </c>
      <c r="S402" s="392"/>
      <c r="T402" s="393"/>
      <c r="U402" s="393"/>
      <c r="V402" s="393"/>
      <c r="W402" s="393"/>
      <c r="X402" s="393"/>
      <c r="Y402" s="393"/>
      <c r="Z402" s="393"/>
      <c r="AA402" s="393"/>
      <c r="AB402" s="393"/>
      <c r="AC402" s="393"/>
      <c r="AD402" s="393"/>
      <c r="AE402" s="393"/>
      <c r="AF402" s="393"/>
      <c r="AG402" s="393"/>
      <c r="AH402" s="403"/>
      <c r="AI402" s="392"/>
      <c r="AJ402" s="393"/>
      <c r="AK402" s="393"/>
      <c r="AL402" s="393"/>
      <c r="AM402" s="393"/>
      <c r="AN402" s="393"/>
      <c r="AO402" s="393"/>
      <c r="AP402" s="393"/>
      <c r="AQ402" s="393"/>
      <c r="AR402" s="393"/>
      <c r="AS402" s="393"/>
      <c r="AT402" s="393"/>
      <c r="AU402" s="393"/>
      <c r="AV402" s="393"/>
      <c r="AW402" s="393"/>
      <c r="AX402" s="403"/>
      <c r="AY402" s="392"/>
      <c r="AZ402" s="393"/>
      <c r="BA402" s="393"/>
      <c r="BB402" s="393"/>
      <c r="BC402" s="393"/>
      <c r="BD402" s="393"/>
      <c r="BE402" s="393"/>
      <c r="BF402" s="393"/>
      <c r="BG402" s="393"/>
      <c r="BH402" s="393"/>
      <c r="BI402" s="393"/>
      <c r="BJ402" s="393"/>
      <c r="BK402" s="393"/>
      <c r="BL402" s="393"/>
      <c r="BM402" s="393"/>
      <c r="BN402" s="403"/>
      <c r="BO402" s="392"/>
      <c r="BP402" s="393"/>
      <c r="BQ402" s="393"/>
      <c r="BR402" s="393"/>
      <c r="BS402" s="393"/>
      <c r="BT402" s="393"/>
      <c r="BU402" s="393"/>
      <c r="BV402" s="393"/>
      <c r="BW402" s="393"/>
      <c r="BX402" s="393"/>
      <c r="BY402" s="393"/>
      <c r="BZ402" s="393"/>
      <c r="CA402" s="393"/>
      <c r="CB402" s="393"/>
      <c r="CC402" s="393"/>
      <c r="CD402" s="403"/>
      <c r="CE402" s="392"/>
      <c r="CF402" s="393"/>
      <c r="CG402" s="393"/>
      <c r="CH402" s="393"/>
      <c r="CI402" s="393"/>
      <c r="CJ402" s="393"/>
      <c r="CK402" s="393"/>
      <c r="CL402" s="393"/>
      <c r="CM402" s="393"/>
      <c r="CN402" s="393"/>
      <c r="CO402" s="393"/>
      <c r="CP402" s="393"/>
      <c r="CQ402" s="393"/>
      <c r="CR402" s="393"/>
      <c r="CS402" s="393"/>
      <c r="CT402" s="403"/>
      <c r="CU402" s="223"/>
    </row>
    <row r="403" spans="1:122" outlineLevel="1">
      <c r="B403" s="46" t="s">
        <v>1031</v>
      </c>
      <c r="C403" s="224">
        <f t="shared" si="263"/>
        <v>0</v>
      </c>
      <c r="D403" s="224">
        <f t="shared" si="264"/>
        <v>0</v>
      </c>
      <c r="E403" s="224">
        <f t="shared" si="265"/>
        <v>0</v>
      </c>
      <c r="F403" s="224">
        <f t="shared" si="266"/>
        <v>0</v>
      </c>
      <c r="G403" s="224">
        <f t="shared" si="267"/>
        <v>0</v>
      </c>
      <c r="H403" s="224">
        <f t="shared" si="268"/>
        <v>0</v>
      </c>
      <c r="I403" s="224">
        <f t="shared" si="269"/>
        <v>0</v>
      </c>
      <c r="J403" s="224">
        <f t="shared" si="270"/>
        <v>0</v>
      </c>
      <c r="K403" s="224">
        <f t="shared" si="271"/>
        <v>0</v>
      </c>
      <c r="L403" s="224">
        <f t="shared" si="272"/>
        <v>0</v>
      </c>
      <c r="M403" s="224">
        <f t="shared" si="273"/>
        <v>0</v>
      </c>
      <c r="N403" s="224">
        <f t="shared" si="274"/>
        <v>0</v>
      </c>
      <c r="O403" s="224">
        <f t="shared" si="275"/>
        <v>0</v>
      </c>
      <c r="P403" s="224">
        <f t="shared" si="276"/>
        <v>0</v>
      </c>
      <c r="Q403" s="224">
        <f t="shared" si="277"/>
        <v>0</v>
      </c>
      <c r="R403" s="382">
        <f t="shared" si="278"/>
        <v>0</v>
      </c>
      <c r="S403" s="394"/>
      <c r="T403" s="225"/>
      <c r="U403" s="225"/>
      <c r="V403" s="225"/>
      <c r="W403" s="225"/>
      <c r="X403" s="225"/>
      <c r="Y403" s="225"/>
      <c r="Z403" s="225"/>
      <c r="AA403" s="225"/>
      <c r="AB403" s="225"/>
      <c r="AC403" s="225"/>
      <c r="AD403" s="225"/>
      <c r="AE403" s="225"/>
      <c r="AF403" s="225"/>
      <c r="AG403" s="225"/>
      <c r="AH403" s="404"/>
      <c r="AI403" s="394"/>
      <c r="AJ403" s="225"/>
      <c r="AK403" s="225"/>
      <c r="AL403" s="225"/>
      <c r="AM403" s="225"/>
      <c r="AN403" s="225"/>
      <c r="AO403" s="225"/>
      <c r="AP403" s="225"/>
      <c r="AQ403" s="225"/>
      <c r="AR403" s="225"/>
      <c r="AS403" s="225"/>
      <c r="AT403" s="225"/>
      <c r="AU403" s="225"/>
      <c r="AV403" s="225"/>
      <c r="AW403" s="225"/>
      <c r="AX403" s="404"/>
      <c r="AY403" s="394"/>
      <c r="AZ403" s="225"/>
      <c r="BA403" s="225"/>
      <c r="BB403" s="225"/>
      <c r="BC403" s="225"/>
      <c r="BD403" s="225"/>
      <c r="BE403" s="225"/>
      <c r="BF403" s="225"/>
      <c r="BG403" s="225"/>
      <c r="BH403" s="225"/>
      <c r="BI403" s="225"/>
      <c r="BJ403" s="225"/>
      <c r="BK403" s="225"/>
      <c r="BL403" s="225"/>
      <c r="BM403" s="225"/>
      <c r="BN403" s="404"/>
      <c r="BO403" s="394"/>
      <c r="BP403" s="225"/>
      <c r="BQ403" s="225"/>
      <c r="BR403" s="225"/>
      <c r="BS403" s="225"/>
      <c r="BT403" s="225"/>
      <c r="BU403" s="225"/>
      <c r="BV403" s="225"/>
      <c r="BW403" s="225"/>
      <c r="BX403" s="225"/>
      <c r="BY403" s="225"/>
      <c r="BZ403" s="225"/>
      <c r="CA403" s="225"/>
      <c r="CB403" s="225"/>
      <c r="CC403" s="225"/>
      <c r="CD403" s="404"/>
      <c r="CE403" s="394"/>
      <c r="CF403" s="225"/>
      <c r="CG403" s="225"/>
      <c r="CH403" s="225"/>
      <c r="CI403" s="225"/>
      <c r="CJ403" s="225"/>
      <c r="CK403" s="225"/>
      <c r="CL403" s="225"/>
      <c r="CM403" s="225"/>
      <c r="CN403" s="225"/>
      <c r="CO403" s="225"/>
      <c r="CP403" s="225"/>
      <c r="CQ403" s="225"/>
      <c r="CR403" s="225"/>
      <c r="CS403" s="225"/>
      <c r="CT403" s="404"/>
      <c r="CU403" s="223"/>
    </row>
    <row r="404" spans="1:122" outlineLevel="1"/>
    <row r="406" spans="1:122">
      <c r="A406" s="14" t="s">
        <v>1062</v>
      </c>
    </row>
    <row r="407" spans="1:122" ht="76.5" outlineLevel="1">
      <c r="B407" s="273" t="s">
        <v>1067</v>
      </c>
      <c r="C407" s="110" t="s">
        <v>996</v>
      </c>
      <c r="D407" s="110" t="s">
        <v>995</v>
      </c>
      <c r="E407" s="110" t="s">
        <v>994</v>
      </c>
      <c r="F407" s="110" t="s">
        <v>993</v>
      </c>
      <c r="G407" s="110" t="s">
        <v>994</v>
      </c>
      <c r="H407" s="110" t="s">
        <v>993</v>
      </c>
      <c r="I407" s="110" t="s">
        <v>992</v>
      </c>
      <c r="J407" s="110"/>
      <c r="K407" s="110"/>
      <c r="L407" s="110"/>
      <c r="M407" s="110"/>
      <c r="N407" s="223"/>
      <c r="O407" s="223"/>
      <c r="P407" s="257" t="s">
        <v>496</v>
      </c>
      <c r="Q407" s="257" t="s">
        <v>496</v>
      </c>
      <c r="R407" s="257" t="s">
        <v>496</v>
      </c>
      <c r="S407" s="257" t="s">
        <v>496</v>
      </c>
      <c r="T407" s="257" t="s">
        <v>496</v>
      </c>
      <c r="U407" s="257" t="s">
        <v>496</v>
      </c>
      <c r="V407" s="257" t="s">
        <v>496</v>
      </c>
      <c r="W407" s="257" t="s">
        <v>496</v>
      </c>
      <c r="X407" s="257" t="s">
        <v>496</v>
      </c>
      <c r="Y407" s="257" t="s">
        <v>496</v>
      </c>
      <c r="Z407" s="257" t="s">
        <v>496</v>
      </c>
      <c r="AA407" s="257" t="s">
        <v>496</v>
      </c>
      <c r="AB407" s="257" t="s">
        <v>496</v>
      </c>
      <c r="AC407" s="257" t="s">
        <v>496</v>
      </c>
      <c r="AD407" s="257" t="s">
        <v>496</v>
      </c>
      <c r="AE407" s="257" t="s">
        <v>496</v>
      </c>
      <c r="AF407" s="257" t="s">
        <v>496</v>
      </c>
      <c r="AG407" s="257" t="s">
        <v>496</v>
      </c>
      <c r="AH407" s="257" t="s">
        <v>496</v>
      </c>
      <c r="AI407" s="257" t="s">
        <v>496</v>
      </c>
      <c r="AJ407" s="257" t="s">
        <v>496</v>
      </c>
      <c r="AK407" s="257" t="s">
        <v>496</v>
      </c>
      <c r="AL407" s="257" t="s">
        <v>496</v>
      </c>
      <c r="AM407" s="257" t="s">
        <v>496</v>
      </c>
      <c r="AN407" s="257" t="s">
        <v>496</v>
      </c>
      <c r="AO407" s="257" t="s">
        <v>496</v>
      </c>
      <c r="AP407" s="257" t="s">
        <v>496</v>
      </c>
      <c r="AQ407" s="257" t="s">
        <v>496</v>
      </c>
      <c r="AR407" s="257" t="s">
        <v>496</v>
      </c>
      <c r="AS407" s="257" t="s">
        <v>496</v>
      </c>
      <c r="AT407" s="257" t="s">
        <v>496</v>
      </c>
      <c r="AU407" s="257" t="s">
        <v>496</v>
      </c>
      <c r="AV407" s="257" t="s">
        <v>496</v>
      </c>
      <c r="AW407" s="257" t="s">
        <v>496</v>
      </c>
      <c r="AX407" s="257" t="s">
        <v>496</v>
      </c>
      <c r="AY407" s="257" t="s">
        <v>496</v>
      </c>
      <c r="AZ407" s="257" t="s">
        <v>496</v>
      </c>
      <c r="BA407" s="257" t="s">
        <v>496</v>
      </c>
      <c r="BB407" s="257" t="s">
        <v>496</v>
      </c>
      <c r="BC407" s="257" t="s">
        <v>496</v>
      </c>
      <c r="BD407" s="257" t="s">
        <v>496</v>
      </c>
      <c r="BE407" s="257" t="s">
        <v>496</v>
      </c>
      <c r="BF407" s="257" t="s">
        <v>496</v>
      </c>
      <c r="BG407" s="257" t="s">
        <v>496</v>
      </c>
      <c r="BH407" s="257" t="s">
        <v>496</v>
      </c>
      <c r="BI407" s="257" t="s">
        <v>496</v>
      </c>
      <c r="BJ407" s="257" t="s">
        <v>496</v>
      </c>
      <c r="BK407" s="257" t="s">
        <v>496</v>
      </c>
      <c r="BL407" s="257" t="s">
        <v>496</v>
      </c>
      <c r="BM407" s="257" t="s">
        <v>496</v>
      </c>
      <c r="BN407" s="257" t="s">
        <v>496</v>
      </c>
      <c r="BO407" s="257" t="s">
        <v>496</v>
      </c>
      <c r="BP407" s="257" t="s">
        <v>496</v>
      </c>
      <c r="BQ407" s="257" t="s">
        <v>496</v>
      </c>
      <c r="BR407" s="257" t="s">
        <v>496</v>
      </c>
      <c r="BS407" s="257" t="s">
        <v>496</v>
      </c>
      <c r="BT407" s="257" t="s">
        <v>496</v>
      </c>
      <c r="BU407" s="257" t="s">
        <v>496</v>
      </c>
      <c r="BV407" s="257" t="s">
        <v>496</v>
      </c>
      <c r="BW407" s="257" t="s">
        <v>496</v>
      </c>
      <c r="BX407" s="257" t="s">
        <v>496</v>
      </c>
      <c r="BY407" s="257" t="s">
        <v>496</v>
      </c>
      <c r="BZ407" s="257" t="s">
        <v>496</v>
      </c>
      <c r="CA407" s="257" t="s">
        <v>496</v>
      </c>
      <c r="CB407" s="257" t="s">
        <v>496</v>
      </c>
      <c r="CC407" s="257" t="s">
        <v>496</v>
      </c>
      <c r="CD407" s="257" t="s">
        <v>496</v>
      </c>
      <c r="CE407" s="257" t="s">
        <v>496</v>
      </c>
      <c r="CF407" s="257" t="s">
        <v>496</v>
      </c>
      <c r="CG407" s="257" t="s">
        <v>496</v>
      </c>
      <c r="CH407" s="257" t="s">
        <v>496</v>
      </c>
      <c r="CI407" s="257" t="s">
        <v>496</v>
      </c>
      <c r="CJ407" s="257" t="s">
        <v>496</v>
      </c>
      <c r="CK407" s="257" t="s">
        <v>496</v>
      </c>
      <c r="CL407" s="257" t="s">
        <v>496</v>
      </c>
      <c r="CM407" s="257" t="s">
        <v>496</v>
      </c>
      <c r="CN407" s="257"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A408">
        <v>10</v>
      </c>
      <c r="B408">
        <v>1</v>
      </c>
      <c r="C408" s="11">
        <v>-0.5</v>
      </c>
      <c r="D408" s="11">
        <v>-0.5</v>
      </c>
      <c r="E408" s="11">
        <v>-0.5</v>
      </c>
      <c r="F408" s="11">
        <v>-0.5</v>
      </c>
      <c r="G408">
        <f t="shared" ref="G408:H411" si="279">E408</f>
        <v>-0.5</v>
      </c>
      <c r="H408">
        <f t="shared" si="279"/>
        <v>-0.5</v>
      </c>
      <c r="I408" s="11">
        <v>-0.5</v>
      </c>
      <c r="J408" s="11"/>
      <c r="K408" s="11"/>
      <c r="L408" s="11"/>
      <c r="M408" s="11"/>
      <c r="N408" s="223"/>
      <c r="O408" s="223"/>
      <c r="P408" s="243" t="str">
        <f>"Yearling "&amp;$B$217</f>
        <v>Yearling Standard (7mo)</v>
      </c>
      <c r="Q408" s="243"/>
      <c r="R408" s="243"/>
      <c r="S408" s="243"/>
      <c r="T408" s="243"/>
      <c r="U408" s="243"/>
      <c r="V408" s="243"/>
      <c r="W408" s="243" t="str">
        <f>"Yearling "&amp;$B$218</f>
        <v>Yearling Early</v>
      </c>
      <c r="X408" s="243"/>
      <c r="Y408" s="243"/>
      <c r="Z408" s="243"/>
      <c r="AA408" s="243"/>
      <c r="AB408" s="243"/>
      <c r="AC408" s="243"/>
      <c r="AD408" s="243" t="str">
        <f>"Yearling "&amp;$B$219</f>
        <v>Yearling Middle</v>
      </c>
      <c r="AE408" s="243"/>
      <c r="AF408" s="243"/>
      <c r="AG408" s="243"/>
      <c r="AH408" s="243"/>
      <c r="AI408" s="243"/>
      <c r="AJ408" s="243"/>
      <c r="AK408" s="243" t="str">
        <f>"Yearling "&amp;$B$220</f>
        <v>Yearling Late</v>
      </c>
      <c r="AL408" s="243"/>
      <c r="AM408" s="243"/>
      <c r="AN408" s="243"/>
      <c r="AO408" s="243"/>
      <c r="AP408" s="243"/>
      <c r="AQ408" s="243"/>
      <c r="AR408" s="243" t="str">
        <f>"Yearling "&amp;$B$221</f>
        <v>Yearling V. Late</v>
      </c>
      <c r="AS408" s="243"/>
      <c r="AT408" s="243"/>
      <c r="AU408" s="243"/>
      <c r="AV408" s="243"/>
      <c r="AW408" s="243"/>
      <c r="AX408" s="243"/>
      <c r="AY408" s="243" t="str">
        <f>"Yearling "&amp;$B$222</f>
        <v>Yearling 7mo with 0% mated</v>
      </c>
      <c r="AZ408" s="243"/>
      <c r="BA408" s="243"/>
      <c r="BB408" s="243"/>
      <c r="BC408" s="243"/>
      <c r="BD408" s="243"/>
      <c r="BE408" s="243"/>
      <c r="BF408" s="223" t="s">
        <v>1037</v>
      </c>
      <c r="BG408" s="223"/>
      <c r="BH408" s="223"/>
      <c r="BI408" s="223"/>
      <c r="BJ408" s="223"/>
      <c r="BK408" s="223"/>
      <c r="BL408" s="223"/>
      <c r="BM408" s="223" t="s">
        <v>1038</v>
      </c>
      <c r="BN408" s="223"/>
      <c r="BO408" s="223"/>
      <c r="BP408" s="223"/>
      <c r="BQ408" s="223"/>
      <c r="BR408" s="223"/>
      <c r="BS408" s="223"/>
      <c r="BT408" s="223" t="s">
        <v>1039</v>
      </c>
      <c r="BU408" s="223"/>
      <c r="BV408" s="223"/>
      <c r="BW408" s="223"/>
      <c r="BX408" s="223"/>
      <c r="BY408" s="223"/>
      <c r="BZ408" s="223"/>
      <c r="CA408" s="223" t="s">
        <v>1040</v>
      </c>
      <c r="CB408" s="223"/>
      <c r="CC408" s="223"/>
      <c r="CD408" s="223"/>
      <c r="CE408" s="223"/>
      <c r="CF408" s="223"/>
      <c r="CG408" s="223"/>
      <c r="CH408" s="223" t="s">
        <v>1041</v>
      </c>
      <c r="CI408" s="223"/>
      <c r="CJ408" s="223"/>
      <c r="CK408" s="223"/>
      <c r="CL408" s="223"/>
      <c r="CM408" s="223"/>
      <c r="CN408" s="223"/>
    </row>
    <row r="409" spans="1:122" outlineLevel="1">
      <c r="B409">
        <v>2</v>
      </c>
      <c r="C409" s="11">
        <v>0</v>
      </c>
      <c r="D409" s="11">
        <v>0</v>
      </c>
      <c r="E409" s="11">
        <v>0</v>
      </c>
      <c r="F409" s="11">
        <v>0</v>
      </c>
      <c r="G409">
        <f t="shared" si="279"/>
        <v>0</v>
      </c>
      <c r="H409">
        <f t="shared" si="279"/>
        <v>0</v>
      </c>
      <c r="I409" s="11">
        <v>0</v>
      </c>
      <c r="J409" s="11"/>
      <c r="K409" s="11"/>
      <c r="L409" s="11"/>
      <c r="M409" s="11"/>
      <c r="N409" s="223"/>
      <c r="O409" s="240" t="s">
        <v>1057</v>
      </c>
      <c r="P409" s="245">
        <v>1</v>
      </c>
      <c r="Q409" s="245">
        <v>1</v>
      </c>
      <c r="R409" s="245">
        <v>1</v>
      </c>
      <c r="S409" s="245">
        <v>1</v>
      </c>
      <c r="T409" s="245"/>
      <c r="U409" s="245"/>
      <c r="V409" s="245"/>
      <c r="W409" s="245">
        <v>2</v>
      </c>
      <c r="X409" s="245">
        <v>2</v>
      </c>
      <c r="Y409" s="245">
        <v>2</v>
      </c>
      <c r="Z409" s="245">
        <v>2</v>
      </c>
      <c r="AA409" s="245"/>
      <c r="AB409" s="245"/>
      <c r="AC409" s="245"/>
      <c r="AD409" s="245">
        <v>3</v>
      </c>
      <c r="AE409" s="245">
        <v>3</v>
      </c>
      <c r="AF409" s="245">
        <v>3</v>
      </c>
      <c r="AG409" s="245">
        <v>3</v>
      </c>
      <c r="AH409" s="245"/>
      <c r="AI409" s="245"/>
      <c r="AJ409" s="245"/>
      <c r="AK409" s="245">
        <v>4</v>
      </c>
      <c r="AL409" s="245">
        <v>4</v>
      </c>
      <c r="AM409" s="245">
        <v>4</v>
      </c>
      <c r="AN409" s="245">
        <v>4</v>
      </c>
      <c r="AO409" s="245"/>
      <c r="AP409" s="245"/>
      <c r="AQ409" s="245"/>
      <c r="AR409" s="245">
        <v>5</v>
      </c>
      <c r="AS409" s="245">
        <v>5</v>
      </c>
      <c r="AT409" s="245">
        <v>5</v>
      </c>
      <c r="AU409" s="245">
        <v>5</v>
      </c>
      <c r="AV409" s="245"/>
      <c r="AW409" s="245"/>
      <c r="AX409" s="245"/>
      <c r="AY409" s="245">
        <v>6</v>
      </c>
      <c r="AZ409" s="245">
        <v>6</v>
      </c>
      <c r="BA409" s="245">
        <v>6</v>
      </c>
      <c r="BB409" s="245">
        <v>6</v>
      </c>
      <c r="BC409" s="245"/>
      <c r="BD409" s="245"/>
      <c r="BE409" s="245"/>
      <c r="BF409" s="245">
        <v>1</v>
      </c>
      <c r="BG409" s="245">
        <v>1</v>
      </c>
      <c r="BH409" s="245">
        <v>1</v>
      </c>
      <c r="BI409" s="245"/>
      <c r="BJ409" s="245"/>
      <c r="BK409" s="245"/>
      <c r="BL409" s="245"/>
      <c r="BM409" s="245">
        <v>1</v>
      </c>
      <c r="BN409" s="245">
        <v>1</v>
      </c>
      <c r="BO409" s="245">
        <v>1</v>
      </c>
      <c r="BP409" s="245"/>
      <c r="BQ409" s="245"/>
      <c r="BR409" s="245"/>
      <c r="BS409" s="245"/>
      <c r="BT409" s="245">
        <v>1</v>
      </c>
      <c r="BU409" s="245">
        <v>1</v>
      </c>
      <c r="BV409" s="245">
        <v>1</v>
      </c>
      <c r="BW409" s="245"/>
      <c r="BX409" s="245"/>
      <c r="BY409" s="245"/>
      <c r="BZ409" s="245"/>
      <c r="CA409" s="245">
        <v>1</v>
      </c>
      <c r="CB409" s="245">
        <v>1</v>
      </c>
      <c r="CC409" s="245">
        <v>1</v>
      </c>
      <c r="CD409" s="245"/>
      <c r="CE409" s="245"/>
      <c r="CF409" s="245"/>
      <c r="CG409" s="245"/>
      <c r="CH409" s="245">
        <v>1</v>
      </c>
      <c r="CI409" s="245">
        <v>1</v>
      </c>
      <c r="CJ409" s="245">
        <v>1</v>
      </c>
      <c r="CK409" s="245"/>
      <c r="CL409" s="245"/>
      <c r="CM409" s="245"/>
      <c r="CN409" s="245"/>
    </row>
    <row r="410" spans="1:122" outlineLevel="1">
      <c r="B410">
        <v>3</v>
      </c>
      <c r="C410" s="11">
        <v>0.5</v>
      </c>
      <c r="D410" s="11">
        <v>0.5</v>
      </c>
      <c r="E410" s="11">
        <v>0.5</v>
      </c>
      <c r="F410" s="11">
        <v>0.5</v>
      </c>
      <c r="G410">
        <f t="shared" si="279"/>
        <v>0.5</v>
      </c>
      <c r="H410">
        <f t="shared" si="279"/>
        <v>0.5</v>
      </c>
      <c r="I410" s="11">
        <v>0.5</v>
      </c>
      <c r="J410" s="11"/>
      <c r="K410" s="11"/>
      <c r="L410" s="11"/>
      <c r="M410" s="11"/>
      <c r="N410" s="223"/>
      <c r="O410" s="240" t="s">
        <v>1058</v>
      </c>
      <c r="P410" s="245">
        <v>2</v>
      </c>
      <c r="Q410" s="245">
        <v>3</v>
      </c>
      <c r="R410" s="245">
        <v>4</v>
      </c>
      <c r="S410" s="245">
        <v>6</v>
      </c>
      <c r="T410" s="245"/>
      <c r="U410" s="245"/>
      <c r="V410" s="245"/>
      <c r="W410" s="245">
        <v>2</v>
      </c>
      <c r="X410" s="245">
        <v>3</v>
      </c>
      <c r="Y410" s="245">
        <v>4</v>
      </c>
      <c r="Z410" s="245">
        <v>6</v>
      </c>
      <c r="AA410" s="245"/>
      <c r="AB410" s="245"/>
      <c r="AC410" s="245"/>
      <c r="AD410" s="245">
        <v>2</v>
      </c>
      <c r="AE410" s="245">
        <v>3</v>
      </c>
      <c r="AF410" s="245">
        <v>4</v>
      </c>
      <c r="AG410" s="245">
        <v>6</v>
      </c>
      <c r="AH410" s="245"/>
      <c r="AI410" s="245"/>
      <c r="AJ410" s="245"/>
      <c r="AK410" s="245">
        <v>2</v>
      </c>
      <c r="AL410" s="245">
        <v>3</v>
      </c>
      <c r="AM410" s="245">
        <v>4</v>
      </c>
      <c r="AN410" s="245">
        <v>6</v>
      </c>
      <c r="AO410" s="245"/>
      <c r="AP410" s="245"/>
      <c r="AQ410" s="245"/>
      <c r="AR410" s="245">
        <v>2</v>
      </c>
      <c r="AS410" s="245">
        <v>3</v>
      </c>
      <c r="AT410" s="245">
        <v>4</v>
      </c>
      <c r="AU410" s="245">
        <v>6</v>
      </c>
      <c r="AV410" s="245"/>
      <c r="AW410" s="245"/>
      <c r="AX410" s="245"/>
      <c r="AY410" s="245">
        <v>2</v>
      </c>
      <c r="AZ410" s="245">
        <v>3</v>
      </c>
      <c r="BA410" s="245">
        <v>4</v>
      </c>
      <c r="BB410" s="245">
        <v>6</v>
      </c>
      <c r="BC410" s="245"/>
      <c r="BD410" s="245"/>
      <c r="BE410" s="245"/>
      <c r="BF410" s="223"/>
      <c r="BG410" s="223"/>
      <c r="BH410" s="223"/>
      <c r="BI410" s="223"/>
      <c r="BJ410" s="223"/>
      <c r="BK410" s="223"/>
      <c r="BL410" s="223"/>
      <c r="BM410" s="223"/>
      <c r="BN410" s="223"/>
      <c r="BO410" s="223"/>
      <c r="BP410" s="223"/>
      <c r="BQ410" s="223"/>
      <c r="BR410" s="223"/>
      <c r="BS410" s="223"/>
      <c r="BT410" s="223"/>
      <c r="BU410" s="223"/>
      <c r="BV410" s="223"/>
      <c r="BW410" s="223"/>
      <c r="BX410" s="223"/>
      <c r="BY410" s="223"/>
      <c r="BZ410" s="223"/>
      <c r="CA410" s="223"/>
      <c r="CB410" s="223"/>
      <c r="CC410" s="223"/>
      <c r="CD410" s="223"/>
      <c r="CE410" s="223"/>
      <c r="CF410" s="223"/>
      <c r="CG410" s="223"/>
      <c r="CH410" s="223"/>
      <c r="CI410" s="223"/>
      <c r="CJ410" s="223"/>
      <c r="CK410" s="223"/>
      <c r="CL410" s="223"/>
      <c r="CM410" s="223"/>
      <c r="CN410" s="223"/>
    </row>
    <row r="411" spans="1:122" outlineLevel="1">
      <c r="B411">
        <v>4</v>
      </c>
      <c r="C411" s="11">
        <v>0</v>
      </c>
      <c r="D411" s="11">
        <v>0</v>
      </c>
      <c r="E411" s="11">
        <v>0</v>
      </c>
      <c r="F411" s="11">
        <v>0</v>
      </c>
      <c r="G411">
        <f t="shared" si="279"/>
        <v>0</v>
      </c>
      <c r="H411">
        <f t="shared" si="279"/>
        <v>0</v>
      </c>
      <c r="I411" s="11">
        <v>0</v>
      </c>
      <c r="J411" s="11"/>
      <c r="K411" s="11"/>
      <c r="L411" s="11"/>
      <c r="M411" s="11"/>
      <c r="N411" s="223"/>
      <c r="O411" s="223"/>
      <c r="P411" s="258">
        <f>INDEX(i.Periods,P$410,1+d.TOL+3*(P$409-1))</f>
        <v>60</v>
      </c>
      <c r="Q411" s="258">
        <f>INDEX(i.Periods,Q$410,1+d.TOL+3*(Q$409-1))</f>
        <v>65</v>
      </c>
      <c r="R411" s="258">
        <f>INDEX(i.Periods,R$410,1+d.TOL+3*(R$409-1))</f>
        <v>73</v>
      </c>
      <c r="S411" s="258">
        <f>INDEX(i.Periods,S$410,1+d.TOL+3*(S$409-1))</f>
        <v>82</v>
      </c>
      <c r="T411" s="258"/>
      <c r="U411" s="258"/>
      <c r="V411" s="258"/>
      <c r="W411" s="258">
        <f>INDEX(i.Periods,W$410,1+d.TOL+3*(W$409-1))</f>
        <v>62</v>
      </c>
      <c r="X411" s="258">
        <f>INDEX(i.Periods,X$410,1+d.TOL+3*(X$409-1))</f>
        <v>67</v>
      </c>
      <c r="Y411" s="258">
        <f>INDEX(i.Periods,Y$410,1+d.TOL+3*(Y$409-1))</f>
        <v>75</v>
      </c>
      <c r="Z411" s="258">
        <f>INDEX(i.Periods,Z$410,1+d.TOL+3*(Z$409-1))</f>
        <v>84</v>
      </c>
      <c r="AA411" s="258"/>
      <c r="AB411" s="258"/>
      <c r="AC411" s="258"/>
      <c r="AD411" s="258">
        <f>INDEX(i.Periods,AD$410,1+d.TOL+3*(AD$409-1))</f>
        <v>65</v>
      </c>
      <c r="AE411" s="258">
        <f>INDEX(i.Periods,AE$410,1+d.TOL+3*(AE$409-1))</f>
        <v>70</v>
      </c>
      <c r="AF411" s="258">
        <f>INDEX(i.Periods,AF$410,1+d.TOL+3*(AF$409-1))</f>
        <v>78</v>
      </c>
      <c r="AG411" s="258">
        <f>INDEX(i.Periods,AG$410,1+d.TOL+3*(AG$409-1))</f>
        <v>87</v>
      </c>
      <c r="AH411" s="258"/>
      <c r="AI411" s="258"/>
      <c r="AJ411" s="258"/>
      <c r="AK411" s="258">
        <f>INDEX(i.Periods,AK$410,1+d.TOL+3*(AK$409-1))</f>
        <v>67</v>
      </c>
      <c r="AL411" s="258">
        <f>INDEX(i.Periods,AL$410,1+d.TOL+3*(AL$409-1))</f>
        <v>72</v>
      </c>
      <c r="AM411" s="258">
        <f>INDEX(i.Periods,AM$410,1+d.TOL+3*(AM$409-1))</f>
        <v>80</v>
      </c>
      <c r="AN411" s="258">
        <f>INDEX(i.Periods,AN$410,1+d.TOL+3*(AN$409-1))</f>
        <v>89</v>
      </c>
      <c r="AO411" s="258"/>
      <c r="AP411" s="258"/>
      <c r="AQ411" s="258"/>
      <c r="AR411" s="258">
        <f>INDEX(i.Periods,AR$410,1+d.TOL+3*(AR$409-1))</f>
        <v>69</v>
      </c>
      <c r="AS411" s="258">
        <f>INDEX(i.Periods,AS$410,1+d.TOL+3*(AS$409-1))</f>
        <v>74</v>
      </c>
      <c r="AT411" s="258">
        <f>INDEX(i.Periods,AT$410,1+d.TOL+3*(AT$409-1))</f>
        <v>82</v>
      </c>
      <c r="AU411" s="258">
        <f>INDEX(i.Periods,AU$410,1+d.TOL+3*(AU$409-1))</f>
        <v>91</v>
      </c>
      <c r="AV411" s="258"/>
      <c r="AW411" s="258"/>
      <c r="AX411" s="258"/>
      <c r="AY411" s="258">
        <f>INDEX(i.Periods,AY$410,1+d.TOL+3*(AY$409-1))</f>
        <v>60</v>
      </c>
      <c r="AZ411" s="258">
        <f>INDEX(i.Periods,AZ$410,1+d.TOL+3*(AZ$409-1))</f>
        <v>65</v>
      </c>
      <c r="BA411" s="258">
        <f>INDEX(i.Periods,BA$410,1+d.TOL+3*(BA$409-1))</f>
        <v>73</v>
      </c>
      <c r="BB411" s="258">
        <f>INDEX(i.Periods,BB$410,1+d.TOL+3*(BB$409-1))</f>
        <v>82</v>
      </c>
      <c r="BC411" s="258"/>
      <c r="BD411" s="258"/>
      <c r="BE411" s="258"/>
      <c r="BF411" s="259">
        <f>P411+52</f>
        <v>112</v>
      </c>
      <c r="BG411" s="259">
        <f>R411+52</f>
        <v>125</v>
      </c>
      <c r="BH411" s="259">
        <f>S411+52</f>
        <v>134</v>
      </c>
      <c r="BI411" s="245"/>
      <c r="BJ411" s="245"/>
      <c r="BK411" s="245"/>
      <c r="BL411" s="245"/>
      <c r="BM411" s="260">
        <f>BF411+52</f>
        <v>164</v>
      </c>
      <c r="BN411" s="260">
        <f>BG411+52</f>
        <v>177</v>
      </c>
      <c r="BO411" s="260">
        <f>BH411+52</f>
        <v>186</v>
      </c>
      <c r="BP411" s="245"/>
      <c r="BQ411" s="245"/>
      <c r="BR411" s="245"/>
      <c r="BS411" s="245"/>
      <c r="BT411" s="260">
        <f>BM411+52</f>
        <v>216</v>
      </c>
      <c r="BU411" s="260">
        <f>BN411+52</f>
        <v>229</v>
      </c>
      <c r="BV411" s="260">
        <f>BO411+52</f>
        <v>238</v>
      </c>
      <c r="BW411" s="245"/>
      <c r="BX411" s="245"/>
      <c r="BY411" s="245"/>
      <c r="BZ411" s="245"/>
      <c r="CA411" s="260">
        <f>BT411+52</f>
        <v>268</v>
      </c>
      <c r="CB411" s="260">
        <f>BU411+52</f>
        <v>281</v>
      </c>
      <c r="CC411" s="260">
        <f>BV411+52</f>
        <v>290</v>
      </c>
      <c r="CD411" s="245"/>
      <c r="CE411" s="245"/>
      <c r="CF411" s="245"/>
      <c r="CG411" s="245"/>
      <c r="CH411" s="260">
        <f>CA411+52</f>
        <v>320</v>
      </c>
      <c r="CI411" s="260">
        <f>CB411+52</f>
        <v>333</v>
      </c>
      <c r="CJ411" s="260">
        <f>CC411+52</f>
        <v>342</v>
      </c>
      <c r="CK411" s="245"/>
      <c r="CL411" s="245"/>
      <c r="CM411" s="245"/>
      <c r="CN411" s="245"/>
    </row>
    <row r="412" spans="1:122" outlineLevel="1">
      <c r="B412" s="223"/>
      <c r="C412" s="261" t="s">
        <v>1001</v>
      </c>
      <c r="D412" s="261" t="s">
        <v>1000</v>
      </c>
      <c r="E412" s="261" t="s">
        <v>999</v>
      </c>
      <c r="F412" s="261" t="s">
        <v>998</v>
      </c>
      <c r="G412" s="261" t="s">
        <v>999</v>
      </c>
      <c r="H412" s="261" t="s">
        <v>998</v>
      </c>
      <c r="I412" s="261" t="s">
        <v>997</v>
      </c>
      <c r="J412" s="261"/>
      <c r="K412" s="261"/>
      <c r="L412" s="261"/>
      <c r="M412" s="261"/>
      <c r="N412" s="223"/>
      <c r="O412" s="223"/>
      <c r="P412" s="259" t="str">
        <f>Q411&amp;":"&amp;R411</f>
        <v>65:73</v>
      </c>
      <c r="Q412" s="259" t="str">
        <f>R411&amp;":"&amp;S411</f>
        <v>73:82</v>
      </c>
      <c r="R412" s="262" t="str">
        <f>Q412</f>
        <v>73:82</v>
      </c>
      <c r="S412" s="262" t="str">
        <f>R412</f>
        <v>73:82</v>
      </c>
      <c r="T412" s="262" t="str">
        <f>S412</f>
        <v>73:82</v>
      </c>
      <c r="U412" s="262" t="str">
        <f>T412</f>
        <v>73:82</v>
      </c>
      <c r="V412" s="262" t="str">
        <f>U412</f>
        <v>73:82</v>
      </c>
      <c r="W412" s="259" t="str">
        <f>X411&amp;":"&amp;Y411</f>
        <v>67:75</v>
      </c>
      <c r="X412" s="259" t="str">
        <f>Y411&amp;":"&amp;Z411</f>
        <v>75:84</v>
      </c>
      <c r="Y412" s="262" t="str">
        <f>X412</f>
        <v>75:84</v>
      </c>
      <c r="Z412" s="262" t="str">
        <f>Y412</f>
        <v>75:84</v>
      </c>
      <c r="AA412" s="262" t="str">
        <f>Z412</f>
        <v>75:84</v>
      </c>
      <c r="AB412" s="262" t="str">
        <f>AA412</f>
        <v>75:84</v>
      </c>
      <c r="AC412" s="262" t="str">
        <f>AB412</f>
        <v>75:84</v>
      </c>
      <c r="AD412" s="259" t="str">
        <f>AE411&amp;":"&amp;AF411</f>
        <v>70:78</v>
      </c>
      <c r="AE412" s="259" t="str">
        <f>AF411&amp;":"&amp;AG411</f>
        <v>78:87</v>
      </c>
      <c r="AF412" s="262" t="str">
        <f>AE412</f>
        <v>78:87</v>
      </c>
      <c r="AG412" s="262" t="str">
        <f>AF412</f>
        <v>78:87</v>
      </c>
      <c r="AH412" s="262" t="str">
        <f>AG412</f>
        <v>78:87</v>
      </c>
      <c r="AI412" s="262" t="str">
        <f>AH412</f>
        <v>78:87</v>
      </c>
      <c r="AJ412" s="262" t="str">
        <f>AI412</f>
        <v>78:87</v>
      </c>
      <c r="AK412" s="259" t="str">
        <f>AL411&amp;":"&amp;AM411</f>
        <v>72:80</v>
      </c>
      <c r="AL412" s="259" t="str">
        <f>AM411&amp;":"&amp;AN411</f>
        <v>80:89</v>
      </c>
      <c r="AM412" s="262" t="str">
        <f>AL412</f>
        <v>80:89</v>
      </c>
      <c r="AN412" s="262" t="str">
        <f>AM412</f>
        <v>80:89</v>
      </c>
      <c r="AO412" s="262" t="str">
        <f>AN412</f>
        <v>80:89</v>
      </c>
      <c r="AP412" s="262" t="str">
        <f>AO412</f>
        <v>80:89</v>
      </c>
      <c r="AQ412" s="262" t="str">
        <f>AP412</f>
        <v>80:89</v>
      </c>
      <c r="AR412" s="259" t="str">
        <f>AS411&amp;":"&amp;AT411</f>
        <v>74:82</v>
      </c>
      <c r="AS412" s="259" t="str">
        <f>AT411&amp;":"&amp;AU411</f>
        <v>82:91</v>
      </c>
      <c r="AT412" s="262" t="str">
        <f>AS412</f>
        <v>82:91</v>
      </c>
      <c r="AU412" s="262" t="str">
        <f>AT412</f>
        <v>82:91</v>
      </c>
      <c r="AV412" s="262" t="str">
        <f>AU412</f>
        <v>82:91</v>
      </c>
      <c r="AW412" s="262" t="str">
        <f>AV412</f>
        <v>82:91</v>
      </c>
      <c r="AX412" s="262" t="str">
        <f>AW412</f>
        <v>82:91</v>
      </c>
      <c r="AY412" s="259" t="str">
        <f>AZ411&amp;":"&amp;BA411</f>
        <v>65:73</v>
      </c>
      <c r="AZ412" s="259" t="str">
        <f>BA411&amp;":"&amp;BB411</f>
        <v>73:82</v>
      </c>
      <c r="BA412" s="262" t="str">
        <f>AZ412</f>
        <v>73:82</v>
      </c>
      <c r="BB412" s="262" t="str">
        <f>BA412</f>
        <v>73:82</v>
      </c>
      <c r="BC412" s="262" t="str">
        <f>BB412</f>
        <v>73:82</v>
      </c>
      <c r="BD412" s="262" t="str">
        <f>BC412</f>
        <v>73:82</v>
      </c>
      <c r="BE412" s="262" t="str">
        <f>BD412</f>
        <v>73:82</v>
      </c>
      <c r="BF412" s="260" t="str">
        <f>BF411&amp;":"&amp;BG411</f>
        <v>112:125</v>
      </c>
      <c r="BG412" s="260" t="str">
        <f>BG411&amp;":"&amp;BH411</f>
        <v>125:134</v>
      </c>
      <c r="BH412" s="262" t="str">
        <f>BG412</f>
        <v>125:134</v>
      </c>
      <c r="BI412" s="262" t="str">
        <f>BH412</f>
        <v>125:134</v>
      </c>
      <c r="BJ412" s="262" t="str">
        <f>BI412</f>
        <v>125:134</v>
      </c>
      <c r="BK412" s="262" t="str">
        <f>BJ412</f>
        <v>125:134</v>
      </c>
      <c r="BL412" s="262" t="str">
        <f>BK412</f>
        <v>125:134</v>
      </c>
      <c r="BM412" s="260" t="str">
        <f>BM411&amp;":"&amp;BN411</f>
        <v>164:177</v>
      </c>
      <c r="BN412" s="260" t="str">
        <f>BN411&amp;":"&amp;BO411</f>
        <v>177:186</v>
      </c>
      <c r="BO412" s="262" t="str">
        <f>BN412</f>
        <v>177:186</v>
      </c>
      <c r="BP412" s="262" t="str">
        <f>BO412</f>
        <v>177:186</v>
      </c>
      <c r="BQ412" s="262" t="str">
        <f>BP412</f>
        <v>177:186</v>
      </c>
      <c r="BR412" s="262" t="str">
        <f>BQ412</f>
        <v>177:186</v>
      </c>
      <c r="BS412" s="262" t="str">
        <f>BR412</f>
        <v>177:186</v>
      </c>
      <c r="BT412" s="260" t="str">
        <f>BT411&amp;":"&amp;BU411</f>
        <v>216:229</v>
      </c>
      <c r="BU412" s="260" t="str">
        <f>BU411&amp;":"&amp;BV411</f>
        <v>229:238</v>
      </c>
      <c r="BV412" s="262" t="str">
        <f>BU412</f>
        <v>229:238</v>
      </c>
      <c r="BW412" s="262" t="str">
        <f>BV412</f>
        <v>229:238</v>
      </c>
      <c r="BX412" s="262" t="str">
        <f>BW412</f>
        <v>229:238</v>
      </c>
      <c r="BY412" s="262" t="str">
        <f>BX412</f>
        <v>229:238</v>
      </c>
      <c r="BZ412" s="262" t="str">
        <f>BY412</f>
        <v>229:238</v>
      </c>
      <c r="CA412" s="260" t="str">
        <f>CA411&amp;":"&amp;CB411</f>
        <v>268:281</v>
      </c>
      <c r="CB412" s="260" t="str">
        <f>CB411&amp;":"&amp;CC411</f>
        <v>281:290</v>
      </c>
      <c r="CC412" s="262" t="str">
        <f>CB412</f>
        <v>281:290</v>
      </c>
      <c r="CD412" s="262" t="str">
        <f>CC412</f>
        <v>281:290</v>
      </c>
      <c r="CE412" s="262" t="str">
        <f>CD412</f>
        <v>281:290</v>
      </c>
      <c r="CF412" s="262" t="str">
        <f>CE412</f>
        <v>281:290</v>
      </c>
      <c r="CG412" s="262" t="str">
        <f>CF412</f>
        <v>281:290</v>
      </c>
      <c r="CH412" s="260" t="str">
        <f>CH411&amp;":"&amp;CI411</f>
        <v>320:333</v>
      </c>
      <c r="CI412" s="260" t="str">
        <f>CI411&amp;":"&amp;CJ411</f>
        <v>333:342</v>
      </c>
      <c r="CJ412" s="262" t="str">
        <f>CI412</f>
        <v>333:342</v>
      </c>
      <c r="CK412" s="262" t="str">
        <f>CJ412</f>
        <v>333:342</v>
      </c>
      <c r="CL412" s="262" t="str">
        <f>CK412</f>
        <v>333:342</v>
      </c>
      <c r="CM412" s="262" t="str">
        <f>CL412</f>
        <v>333:342</v>
      </c>
      <c r="CN412" s="262" t="str">
        <f>CM412</f>
        <v>333:342</v>
      </c>
    </row>
    <row r="413" spans="1:122" outlineLevel="1">
      <c r="A413" s="18"/>
      <c r="B413" s="223" t="s">
        <v>1059</v>
      </c>
      <c r="C413" s="263" t="s">
        <v>6</v>
      </c>
      <c r="D413" s="263" t="str">
        <f>C413</f>
        <v>0:1</v>
      </c>
      <c r="E413" s="264" t="s">
        <v>8</v>
      </c>
      <c r="F413" s="264" t="s">
        <v>159</v>
      </c>
      <c r="G413" s="264" t="s">
        <v>174</v>
      </c>
      <c r="H413" s="264" t="s">
        <v>232</v>
      </c>
      <c r="I413" s="264" t="s">
        <v>234</v>
      </c>
      <c r="J413" s="264"/>
      <c r="K413" s="264"/>
      <c r="L413" s="264"/>
      <c r="M413" s="264"/>
      <c r="N413" s="265"/>
      <c r="O413" s="265"/>
      <c r="P413" s="266" t="str">
        <f>C413</f>
        <v>0:1</v>
      </c>
      <c r="Q413" s="266" t="str">
        <f>D413</f>
        <v>0:1</v>
      </c>
      <c r="R413" s="267" t="str">
        <f>LEFT(E413,FIND(":",E413)-1)+i.TOLoffset_r2*(d.TOL-1)&amp;":"&amp;RIGHT(E413,LEN(E413)-FIND(":",E413))+i.TOLoffset_r2*(d.TOL-1)</f>
        <v>50:51</v>
      </c>
      <c r="S413" s="267" t="str">
        <f>LEFT(F413,FIND(":",F413)-1)+i.TOLoffset_r2*(d.TOL-1)&amp;":"&amp;RIGHT(F413,LEN(F413)-FIND(":",F413))+i.TOLoffset_r2*(d.TOL-1)</f>
        <v>51:52</v>
      </c>
      <c r="T413" s="267" t="str">
        <f>LEFT(G413,FIND(":",G413)-1)+i.TOLoffset_r2*(d.TOL-1)&amp;":"&amp;RIGHT(G413,LEN(G413)-FIND(":",G413))+i.TOLoffset_r2*(d.TOL-1)</f>
        <v>52:53</v>
      </c>
      <c r="U413" s="267" t="str">
        <f>LEFT(H413,FIND(":",H413)-1)+i.TOLoffset_r2*(d.TOL-1)&amp;":"&amp;RIGHT(H413,LEN(H413)-FIND(":",H413))+i.TOLoffset_r2*(d.TOL-1)</f>
        <v>53:54</v>
      </c>
      <c r="V413" s="267" t="str">
        <f>LEFT(I413,FIND(":",I413)-1)+i.TOLoffset_r2*(d.TOL-1)&amp;":"&amp;RIGHT(I413,LEN(I413)-FIND(":",I413))+i.TOLoffset_r2*(d.TOL-1)</f>
        <v>54:55</v>
      </c>
      <c r="W413" s="268" t="str">
        <f t="shared" ref="W413:AQ413" si="280">P413</f>
        <v>0:1</v>
      </c>
      <c r="X413" s="268" t="str">
        <f t="shared" si="280"/>
        <v>0:1</v>
      </c>
      <c r="Y413" s="268" t="str">
        <f t="shared" si="280"/>
        <v>50:51</v>
      </c>
      <c r="Z413" s="268" t="str">
        <f t="shared" si="280"/>
        <v>51:52</v>
      </c>
      <c r="AA413" s="268" t="str">
        <f t="shared" si="280"/>
        <v>52:53</v>
      </c>
      <c r="AB413" s="268" t="str">
        <f t="shared" si="280"/>
        <v>53:54</v>
      </c>
      <c r="AC413" s="268" t="str">
        <f t="shared" si="280"/>
        <v>54:55</v>
      </c>
      <c r="AD413" s="268" t="str">
        <f t="shared" si="280"/>
        <v>0:1</v>
      </c>
      <c r="AE413" s="268" t="str">
        <f t="shared" si="280"/>
        <v>0:1</v>
      </c>
      <c r="AF413" s="268" t="str">
        <f t="shared" si="280"/>
        <v>50:51</v>
      </c>
      <c r="AG413" s="268" t="str">
        <f t="shared" si="280"/>
        <v>51:52</v>
      </c>
      <c r="AH413" s="268" t="str">
        <f t="shared" si="280"/>
        <v>52:53</v>
      </c>
      <c r="AI413" s="268" t="str">
        <f t="shared" si="280"/>
        <v>53:54</v>
      </c>
      <c r="AJ413" s="268" t="str">
        <f t="shared" si="280"/>
        <v>54:55</v>
      </c>
      <c r="AK413" s="268" t="str">
        <f t="shared" si="280"/>
        <v>0:1</v>
      </c>
      <c r="AL413" s="268" t="str">
        <f t="shared" si="280"/>
        <v>0:1</v>
      </c>
      <c r="AM413" s="268" t="str">
        <f t="shared" si="280"/>
        <v>50:51</v>
      </c>
      <c r="AN413" s="268" t="str">
        <f t="shared" si="280"/>
        <v>51:52</v>
      </c>
      <c r="AO413" s="268" t="str">
        <f t="shared" si="280"/>
        <v>52:53</v>
      </c>
      <c r="AP413" s="268" t="str">
        <f t="shared" si="280"/>
        <v>53:54</v>
      </c>
      <c r="AQ413" s="268" t="str">
        <f t="shared" si="280"/>
        <v>54:55</v>
      </c>
      <c r="AR413" s="268" t="str">
        <f t="shared" ref="AR413:BE413" si="281">AD413</f>
        <v>0:1</v>
      </c>
      <c r="AS413" s="268" t="str">
        <f t="shared" si="281"/>
        <v>0:1</v>
      </c>
      <c r="AT413" s="268" t="str">
        <f t="shared" si="281"/>
        <v>50:51</v>
      </c>
      <c r="AU413" s="268" t="str">
        <f t="shared" si="281"/>
        <v>51:52</v>
      </c>
      <c r="AV413" s="268" t="str">
        <f t="shared" si="281"/>
        <v>52:53</v>
      </c>
      <c r="AW413" s="268" t="str">
        <f t="shared" si="281"/>
        <v>53:54</v>
      </c>
      <c r="AX413" s="268" t="str">
        <f t="shared" si="281"/>
        <v>54:55</v>
      </c>
      <c r="AY413" s="268" t="str">
        <f t="shared" si="281"/>
        <v>0:1</v>
      </c>
      <c r="AZ413" s="268" t="str">
        <f t="shared" si="281"/>
        <v>0:1</v>
      </c>
      <c r="BA413" s="268" t="str">
        <f t="shared" si="281"/>
        <v>50:51</v>
      </c>
      <c r="BB413" s="268" t="str">
        <f t="shared" si="281"/>
        <v>51:52</v>
      </c>
      <c r="BC413" s="268" t="str">
        <f t="shared" si="281"/>
        <v>52:53</v>
      </c>
      <c r="BD413" s="268" t="str">
        <f t="shared" si="281"/>
        <v>53:54</v>
      </c>
      <c r="BE413" s="268" t="str">
        <f t="shared" si="281"/>
        <v>54:55</v>
      </c>
      <c r="BF413" s="268" t="str">
        <f t="shared" ref="BF413:CN413" si="282">AY413</f>
        <v>0:1</v>
      </c>
      <c r="BG413" s="268" t="str">
        <f t="shared" si="282"/>
        <v>0:1</v>
      </c>
      <c r="BH413" s="268" t="str">
        <f t="shared" si="282"/>
        <v>50:51</v>
      </c>
      <c r="BI413" s="268" t="str">
        <f t="shared" si="282"/>
        <v>51:52</v>
      </c>
      <c r="BJ413" s="268" t="str">
        <f t="shared" si="282"/>
        <v>52:53</v>
      </c>
      <c r="BK413" s="268" t="str">
        <f t="shared" si="282"/>
        <v>53:54</v>
      </c>
      <c r="BL413" s="268" t="str">
        <f t="shared" si="282"/>
        <v>54:55</v>
      </c>
      <c r="BM413" s="268" t="str">
        <f t="shared" si="282"/>
        <v>0:1</v>
      </c>
      <c r="BN413" s="268" t="str">
        <f t="shared" si="282"/>
        <v>0:1</v>
      </c>
      <c r="BO413" s="268" t="str">
        <f t="shared" si="282"/>
        <v>50:51</v>
      </c>
      <c r="BP413" s="268" t="str">
        <f t="shared" si="282"/>
        <v>51:52</v>
      </c>
      <c r="BQ413" s="268" t="str">
        <f t="shared" si="282"/>
        <v>52:53</v>
      </c>
      <c r="BR413" s="268" t="str">
        <f t="shared" si="282"/>
        <v>53:54</v>
      </c>
      <c r="BS413" s="268" t="str">
        <f t="shared" si="282"/>
        <v>54:55</v>
      </c>
      <c r="BT413" s="268" t="str">
        <f t="shared" si="282"/>
        <v>0:1</v>
      </c>
      <c r="BU413" s="268" t="str">
        <f t="shared" si="282"/>
        <v>0:1</v>
      </c>
      <c r="BV413" s="268" t="str">
        <f t="shared" si="282"/>
        <v>50:51</v>
      </c>
      <c r="BW413" s="268" t="str">
        <f t="shared" si="282"/>
        <v>51:52</v>
      </c>
      <c r="BX413" s="268" t="str">
        <f t="shared" si="282"/>
        <v>52:53</v>
      </c>
      <c r="BY413" s="268" t="str">
        <f t="shared" si="282"/>
        <v>53:54</v>
      </c>
      <c r="BZ413" s="268" t="str">
        <f t="shared" si="282"/>
        <v>54:55</v>
      </c>
      <c r="CA413" s="268" t="str">
        <f t="shared" si="282"/>
        <v>0:1</v>
      </c>
      <c r="CB413" s="268" t="str">
        <f t="shared" si="282"/>
        <v>0:1</v>
      </c>
      <c r="CC413" s="268" t="str">
        <f t="shared" si="282"/>
        <v>50:51</v>
      </c>
      <c r="CD413" s="268" t="str">
        <f t="shared" si="282"/>
        <v>51:52</v>
      </c>
      <c r="CE413" s="268" t="str">
        <f t="shared" si="282"/>
        <v>52:53</v>
      </c>
      <c r="CF413" s="268" t="str">
        <f t="shared" si="282"/>
        <v>53:54</v>
      </c>
      <c r="CG413" s="268" t="str">
        <f t="shared" si="282"/>
        <v>54:55</v>
      </c>
      <c r="CH413" s="268" t="str">
        <f t="shared" si="282"/>
        <v>0:1</v>
      </c>
      <c r="CI413" s="268" t="str">
        <f t="shared" si="282"/>
        <v>0:1</v>
      </c>
      <c r="CJ413" s="268" t="str">
        <f t="shared" si="282"/>
        <v>50:51</v>
      </c>
      <c r="CK413" s="268" t="str">
        <f t="shared" si="282"/>
        <v>51:52</v>
      </c>
      <c r="CL413" s="268" t="str">
        <f t="shared" si="282"/>
        <v>52:53</v>
      </c>
      <c r="CM413" s="268" t="str">
        <f t="shared" si="282"/>
        <v>53:54</v>
      </c>
      <c r="CN413" s="268" t="str">
        <f t="shared" si="282"/>
        <v>54:55</v>
      </c>
    </row>
    <row r="414" spans="1:122" ht="64.5" outlineLevel="1">
      <c r="A414" s="18"/>
      <c r="B414" s="223"/>
      <c r="C414" s="257"/>
      <c r="D414" s="257"/>
      <c r="E414" s="257"/>
      <c r="F414" s="257"/>
      <c r="G414" s="257"/>
      <c r="H414" s="257"/>
      <c r="I414" s="257"/>
      <c r="J414" s="257"/>
      <c r="K414" s="257"/>
      <c r="L414" s="257"/>
      <c r="M414" s="257"/>
      <c r="N414" s="257"/>
      <c r="O414" s="257"/>
      <c r="P414" s="269" t="str">
        <f t="shared" ref="P414:AP414" si="283">P413&amp;", "&amp;P$412</f>
        <v>0:1, 65:73</v>
      </c>
      <c r="Q414" s="269" t="str">
        <f t="shared" si="283"/>
        <v>0:1, 73:82</v>
      </c>
      <c r="R414" s="269" t="str">
        <f t="shared" si="283"/>
        <v>50:51, 73:82</v>
      </c>
      <c r="S414" s="269" t="str">
        <f t="shared" si="283"/>
        <v>51:52, 73:82</v>
      </c>
      <c r="T414" s="269" t="str">
        <f t="shared" si="283"/>
        <v>52:53, 73:82</v>
      </c>
      <c r="U414" s="269" t="str">
        <f t="shared" si="283"/>
        <v>53:54, 73:82</v>
      </c>
      <c r="V414" s="269" t="str">
        <f t="shared" si="283"/>
        <v>54:55, 73:82</v>
      </c>
      <c r="W414" s="269" t="str">
        <f t="shared" si="283"/>
        <v>0:1, 67:75</v>
      </c>
      <c r="X414" s="269" t="str">
        <f t="shared" si="283"/>
        <v>0:1, 75:84</v>
      </c>
      <c r="Y414" s="269" t="str">
        <f t="shared" si="283"/>
        <v>50:51, 75:84</v>
      </c>
      <c r="Z414" s="269" t="str">
        <f t="shared" si="283"/>
        <v>51:52, 75:84</v>
      </c>
      <c r="AA414" s="269" t="str">
        <f t="shared" si="283"/>
        <v>52:53, 75:84</v>
      </c>
      <c r="AB414" s="269" t="str">
        <f t="shared" si="283"/>
        <v>53:54, 75:84</v>
      </c>
      <c r="AC414" s="269" t="str">
        <f t="shared" si="283"/>
        <v>54:55, 75:84</v>
      </c>
      <c r="AD414" s="269" t="str">
        <f t="shared" si="283"/>
        <v>0:1, 70:78</v>
      </c>
      <c r="AE414" s="269" t="str">
        <f t="shared" si="283"/>
        <v>0:1, 78:87</v>
      </c>
      <c r="AF414" s="269" t="str">
        <f t="shared" si="283"/>
        <v>50:51, 78:87</v>
      </c>
      <c r="AG414" s="269" t="str">
        <f t="shared" si="283"/>
        <v>51:52, 78:87</v>
      </c>
      <c r="AH414" s="269" t="str">
        <f t="shared" si="283"/>
        <v>52:53, 78:87</v>
      </c>
      <c r="AI414" s="269" t="str">
        <f t="shared" si="283"/>
        <v>53:54, 78:87</v>
      </c>
      <c r="AJ414" s="269" t="str">
        <f t="shared" si="283"/>
        <v>54:55, 78:87</v>
      </c>
      <c r="AK414" s="269" t="str">
        <f t="shared" si="283"/>
        <v>0:1, 72:80</v>
      </c>
      <c r="AL414" s="269" t="str">
        <f t="shared" si="283"/>
        <v>0:1, 80:89</v>
      </c>
      <c r="AM414" s="269" t="str">
        <f t="shared" si="283"/>
        <v>50:51, 80:89</v>
      </c>
      <c r="AN414" s="269" t="str">
        <f t="shared" si="283"/>
        <v>51:52, 80:89</v>
      </c>
      <c r="AO414" s="269" t="str">
        <f t="shared" si="283"/>
        <v>52:53, 80:89</v>
      </c>
      <c r="AP414" s="269" t="str">
        <f t="shared" si="283"/>
        <v>53:54, 80:89</v>
      </c>
      <c r="AQ414" s="269" t="str">
        <f t="shared" ref="AQ414:AX414" si="284">AQ413&amp;", "&amp;AQ$412</f>
        <v>54:55, 80:89</v>
      </c>
      <c r="AR414" s="269" t="str">
        <f t="shared" si="284"/>
        <v>0:1, 74:82</v>
      </c>
      <c r="AS414" s="269" t="str">
        <f t="shared" si="284"/>
        <v>0:1, 82:91</v>
      </c>
      <c r="AT414" s="269" t="str">
        <f t="shared" si="284"/>
        <v>50:51, 82:91</v>
      </c>
      <c r="AU414" s="269" t="str">
        <f t="shared" si="284"/>
        <v>51:52, 82:91</v>
      </c>
      <c r="AV414" s="269" t="str">
        <f t="shared" si="284"/>
        <v>52:53, 82:91</v>
      </c>
      <c r="AW414" s="269" t="str">
        <f t="shared" si="284"/>
        <v>53:54, 82:91</v>
      </c>
      <c r="AX414" s="269" t="str">
        <f t="shared" si="284"/>
        <v>54:55, 82:91</v>
      </c>
      <c r="AY414" s="269" t="str">
        <f t="shared" ref="AY414:BE414" si="285">AY413&amp;", "&amp;AY$412</f>
        <v>0:1, 65:73</v>
      </c>
      <c r="AZ414" s="269" t="str">
        <f t="shared" si="285"/>
        <v>0:1, 73:82</v>
      </c>
      <c r="BA414" s="269" t="str">
        <f t="shared" si="285"/>
        <v>50:51, 73:82</v>
      </c>
      <c r="BB414" s="269" t="str">
        <f t="shared" si="285"/>
        <v>51:52, 73:82</v>
      </c>
      <c r="BC414" s="269" t="str">
        <f t="shared" si="285"/>
        <v>52:53, 73:82</v>
      </c>
      <c r="BD414" s="269" t="str">
        <f t="shared" si="285"/>
        <v>53:54, 73:82</v>
      </c>
      <c r="BE414" s="269" t="str">
        <f t="shared" si="285"/>
        <v>54:55, 73:82</v>
      </c>
      <c r="BF414" s="269" t="str">
        <f t="shared" ref="BF414:CG414" si="286">BF413&amp;", "&amp;BF$412</f>
        <v>0:1, 112:125</v>
      </c>
      <c r="BG414" s="269" t="str">
        <f t="shared" si="286"/>
        <v>0:1, 125:134</v>
      </c>
      <c r="BH414" s="269" t="str">
        <f t="shared" si="286"/>
        <v>50:51, 125:134</v>
      </c>
      <c r="BI414" s="269" t="str">
        <f t="shared" si="286"/>
        <v>51:52, 125:134</v>
      </c>
      <c r="BJ414" s="269" t="str">
        <f t="shared" si="286"/>
        <v>52:53, 125:134</v>
      </c>
      <c r="BK414" s="269" t="str">
        <f t="shared" si="286"/>
        <v>53:54, 125:134</v>
      </c>
      <c r="BL414" s="269" t="str">
        <f t="shared" si="286"/>
        <v>54:55, 125:134</v>
      </c>
      <c r="BM414" s="269" t="str">
        <f t="shared" si="286"/>
        <v>0:1, 164:177</v>
      </c>
      <c r="BN414" s="269" t="str">
        <f t="shared" si="286"/>
        <v>0:1, 177:186</v>
      </c>
      <c r="BO414" s="269" t="str">
        <f t="shared" si="286"/>
        <v>50:51, 177:186</v>
      </c>
      <c r="BP414" s="269" t="str">
        <f t="shared" si="286"/>
        <v>51:52, 177:186</v>
      </c>
      <c r="BQ414" s="269" t="str">
        <f t="shared" si="286"/>
        <v>52:53, 177:186</v>
      </c>
      <c r="BR414" s="269" t="str">
        <f t="shared" si="286"/>
        <v>53:54, 177:186</v>
      </c>
      <c r="BS414" s="269" t="str">
        <f t="shared" si="286"/>
        <v>54:55, 177:186</v>
      </c>
      <c r="BT414" s="269" t="str">
        <f t="shared" si="286"/>
        <v>0:1, 216:229</v>
      </c>
      <c r="BU414" s="269" t="str">
        <f t="shared" si="286"/>
        <v>0:1, 229:238</v>
      </c>
      <c r="BV414" s="269" t="str">
        <f t="shared" si="286"/>
        <v>50:51, 229:238</v>
      </c>
      <c r="BW414" s="269" t="str">
        <f t="shared" si="286"/>
        <v>51:52, 229:238</v>
      </c>
      <c r="BX414" s="269" t="str">
        <f t="shared" si="286"/>
        <v>52:53, 229:238</v>
      </c>
      <c r="BY414" s="269" t="str">
        <f t="shared" si="286"/>
        <v>53:54, 229:238</v>
      </c>
      <c r="BZ414" s="269" t="str">
        <f t="shared" si="286"/>
        <v>54:55, 229:238</v>
      </c>
      <c r="CA414" s="269" t="str">
        <f t="shared" si="286"/>
        <v>0:1, 268:281</v>
      </c>
      <c r="CB414" s="269" t="str">
        <f t="shared" si="286"/>
        <v>0:1, 281:290</v>
      </c>
      <c r="CC414" s="269" t="str">
        <f t="shared" si="286"/>
        <v>50:51, 281:290</v>
      </c>
      <c r="CD414" s="269" t="str">
        <f t="shared" si="286"/>
        <v>51:52, 281:290</v>
      </c>
      <c r="CE414" s="269" t="str">
        <f t="shared" si="286"/>
        <v>52:53, 281:290</v>
      </c>
      <c r="CF414" s="269" t="str">
        <f t="shared" si="286"/>
        <v>53:54, 281:290</v>
      </c>
      <c r="CG414" s="269" t="str">
        <f t="shared" si="286"/>
        <v>54:55, 281:290</v>
      </c>
      <c r="CH414" s="269" t="str">
        <f t="shared" ref="CH414:CN414" si="287">CH413&amp;", "&amp;CH$412</f>
        <v>0:1, 320:333</v>
      </c>
      <c r="CI414" s="269" t="str">
        <f t="shared" si="287"/>
        <v>0:1, 333:342</v>
      </c>
      <c r="CJ414" s="269" t="str">
        <f t="shared" si="287"/>
        <v>50:51, 333:342</v>
      </c>
      <c r="CK414" s="269" t="str">
        <f t="shared" si="287"/>
        <v>51:52, 333:342</v>
      </c>
      <c r="CL414" s="269" t="str">
        <f t="shared" si="287"/>
        <v>52:53, 333:342</v>
      </c>
      <c r="CM414" s="269" t="str">
        <f t="shared" si="287"/>
        <v>53:54, 333:342</v>
      </c>
      <c r="CN414" s="269" t="str">
        <f t="shared" si="287"/>
        <v>54:55, 333:342</v>
      </c>
    </row>
    <row r="415" spans="1:122" outlineLevel="1">
      <c r="B415" s="275" t="s">
        <v>1066</v>
      </c>
      <c r="C415" s="277">
        <v>3</v>
      </c>
      <c r="D415" s="277">
        <v>3</v>
      </c>
      <c r="E415" s="277">
        <v>3</v>
      </c>
      <c r="F415" s="277">
        <v>3</v>
      </c>
      <c r="G415" s="277">
        <v>1</v>
      </c>
      <c r="H415" s="277">
        <v>3</v>
      </c>
      <c r="I415" s="277">
        <v>3</v>
      </c>
      <c r="J415" s="277"/>
      <c r="K415" s="277"/>
      <c r="L415" s="277"/>
      <c r="M415" s="277"/>
      <c r="N415" s="270"/>
      <c r="O415" s="270"/>
      <c r="P415" s="268" t="str">
        <f>P413</f>
        <v>0:1</v>
      </c>
      <c r="Q415" s="268" t="str">
        <f>Q413</f>
        <v>0:1</v>
      </c>
      <c r="R415" s="271" t="str">
        <f>LEFT(R413,FIND(":",R413)-1)+i.BMToffset_r2&amp;":"&amp;RIGHT(R413,LEN(R413)-FIND(":",R413))+i.BMToffset_r2</f>
        <v>194:195</v>
      </c>
      <c r="S415" s="271" t="str">
        <f>LEFT(S413,FIND(":",S413)-1)+i.BMToffset_r2&amp;":"&amp;RIGHT(S413,LEN(S413)-FIND(":",S413))+i.BMToffset_r2</f>
        <v>195:196</v>
      </c>
      <c r="T415" s="271" t="str">
        <f>LEFT(T413,FIND(":",T413)-1)+i.BMToffset_r2&amp;":"&amp;RIGHT(T413,LEN(T413)-FIND(":",T413))+i.BMToffset_r2</f>
        <v>196:197</v>
      </c>
      <c r="U415" s="271" t="str">
        <f>LEFT(U413,FIND(":",U413)-1)+i.BMToffset_r2&amp;":"&amp;RIGHT(U413,LEN(U413)-FIND(":",U413))+i.BMToffset_r2</f>
        <v>197:198</v>
      </c>
      <c r="V415" s="271" t="str">
        <f>LEFT(V413,FIND(":",V413)-1)+i.BMToffset_r2&amp;":"&amp;RIGHT(V413,LEN(V413)-FIND(":",V413))+i.BMToffset_r2</f>
        <v>198:199</v>
      </c>
      <c r="W415" s="268" t="str">
        <f>P415</f>
        <v>0:1</v>
      </c>
      <c r="X415" s="268" t="str">
        <f t="shared" ref="X415:CN415" si="288">Q415</f>
        <v>0:1</v>
      </c>
      <c r="Y415" s="268" t="str">
        <f t="shared" si="288"/>
        <v>194:195</v>
      </c>
      <c r="Z415" s="268" t="str">
        <f t="shared" si="288"/>
        <v>195:196</v>
      </c>
      <c r="AA415" s="268" t="str">
        <f t="shared" si="288"/>
        <v>196:197</v>
      </c>
      <c r="AB415" s="268" t="str">
        <f t="shared" si="288"/>
        <v>197:198</v>
      </c>
      <c r="AC415" s="268" t="str">
        <f t="shared" si="288"/>
        <v>198:199</v>
      </c>
      <c r="AD415" s="268" t="str">
        <f t="shared" si="288"/>
        <v>0:1</v>
      </c>
      <c r="AE415" s="268" t="str">
        <f t="shared" si="288"/>
        <v>0:1</v>
      </c>
      <c r="AF415" s="268" t="str">
        <f t="shared" si="288"/>
        <v>194:195</v>
      </c>
      <c r="AG415" s="268" t="str">
        <f t="shared" si="288"/>
        <v>195:196</v>
      </c>
      <c r="AH415" s="268" t="str">
        <f t="shared" si="288"/>
        <v>196:197</v>
      </c>
      <c r="AI415" s="268" t="str">
        <f t="shared" si="288"/>
        <v>197:198</v>
      </c>
      <c r="AJ415" s="268" t="str">
        <f t="shared" si="288"/>
        <v>198:199</v>
      </c>
      <c r="AK415" s="268" t="str">
        <f t="shared" si="288"/>
        <v>0:1</v>
      </c>
      <c r="AL415" s="268" t="str">
        <f t="shared" si="288"/>
        <v>0:1</v>
      </c>
      <c r="AM415" s="268" t="str">
        <f t="shared" si="288"/>
        <v>194:195</v>
      </c>
      <c r="AN415" s="268" t="str">
        <f t="shared" si="288"/>
        <v>195:196</v>
      </c>
      <c r="AO415" s="268" t="str">
        <f t="shared" si="288"/>
        <v>196:197</v>
      </c>
      <c r="AP415" s="268" t="str">
        <f t="shared" si="288"/>
        <v>197:198</v>
      </c>
      <c r="AQ415" s="268" t="str">
        <f t="shared" si="288"/>
        <v>198:199</v>
      </c>
      <c r="AR415" s="268" t="str">
        <f t="shared" ref="AR415:BE415" si="289">AD415</f>
        <v>0:1</v>
      </c>
      <c r="AS415" s="268" t="str">
        <f t="shared" si="289"/>
        <v>0:1</v>
      </c>
      <c r="AT415" s="268" t="str">
        <f t="shared" si="289"/>
        <v>194:195</v>
      </c>
      <c r="AU415" s="268" t="str">
        <f t="shared" si="289"/>
        <v>195:196</v>
      </c>
      <c r="AV415" s="268" t="str">
        <f t="shared" si="289"/>
        <v>196:197</v>
      </c>
      <c r="AW415" s="268" t="str">
        <f t="shared" si="289"/>
        <v>197:198</v>
      </c>
      <c r="AX415" s="268" t="str">
        <f t="shared" si="289"/>
        <v>198:199</v>
      </c>
      <c r="AY415" s="268" t="str">
        <f t="shared" si="289"/>
        <v>0:1</v>
      </c>
      <c r="AZ415" s="268" t="str">
        <f t="shared" si="289"/>
        <v>0:1</v>
      </c>
      <c r="BA415" s="268" t="str">
        <f t="shared" si="289"/>
        <v>194:195</v>
      </c>
      <c r="BB415" s="268" t="str">
        <f t="shared" si="289"/>
        <v>195:196</v>
      </c>
      <c r="BC415" s="268" t="str">
        <f t="shared" si="289"/>
        <v>196:197</v>
      </c>
      <c r="BD415" s="268" t="str">
        <f t="shared" si="289"/>
        <v>197:198</v>
      </c>
      <c r="BE415" s="268" t="str">
        <f t="shared" si="289"/>
        <v>198:199</v>
      </c>
      <c r="BF415" s="268" t="str">
        <f t="shared" si="288"/>
        <v>0:1</v>
      </c>
      <c r="BG415" s="268" t="str">
        <f t="shared" si="288"/>
        <v>0:1</v>
      </c>
      <c r="BH415" s="268" t="str">
        <f t="shared" si="288"/>
        <v>194:195</v>
      </c>
      <c r="BI415" s="268" t="str">
        <f t="shared" si="288"/>
        <v>195:196</v>
      </c>
      <c r="BJ415" s="268" t="str">
        <f t="shared" si="288"/>
        <v>196:197</v>
      </c>
      <c r="BK415" s="268" t="str">
        <f t="shared" si="288"/>
        <v>197:198</v>
      </c>
      <c r="BL415" s="268" t="str">
        <f t="shared" si="288"/>
        <v>198:199</v>
      </c>
      <c r="BM415" s="268" t="str">
        <f t="shared" si="288"/>
        <v>0:1</v>
      </c>
      <c r="BN415" s="268" t="str">
        <f t="shared" si="288"/>
        <v>0:1</v>
      </c>
      <c r="BO415" s="268" t="str">
        <f t="shared" si="288"/>
        <v>194:195</v>
      </c>
      <c r="BP415" s="268" t="str">
        <f t="shared" si="288"/>
        <v>195:196</v>
      </c>
      <c r="BQ415" s="268" t="str">
        <f t="shared" si="288"/>
        <v>196:197</v>
      </c>
      <c r="BR415" s="268" t="str">
        <f t="shared" si="288"/>
        <v>197:198</v>
      </c>
      <c r="BS415" s="268" t="str">
        <f t="shared" si="288"/>
        <v>198:199</v>
      </c>
      <c r="BT415" s="268" t="str">
        <f t="shared" si="288"/>
        <v>0:1</v>
      </c>
      <c r="BU415" s="268" t="str">
        <f t="shared" si="288"/>
        <v>0:1</v>
      </c>
      <c r="BV415" s="268" t="str">
        <f t="shared" si="288"/>
        <v>194:195</v>
      </c>
      <c r="BW415" s="268" t="str">
        <f t="shared" si="288"/>
        <v>195:196</v>
      </c>
      <c r="BX415" s="268" t="str">
        <f t="shared" si="288"/>
        <v>196:197</v>
      </c>
      <c r="BY415" s="268" t="str">
        <f t="shared" si="288"/>
        <v>197:198</v>
      </c>
      <c r="BZ415" s="268" t="str">
        <f t="shared" si="288"/>
        <v>198:199</v>
      </c>
      <c r="CA415" s="268" t="str">
        <f t="shared" si="288"/>
        <v>0:1</v>
      </c>
      <c r="CB415" s="268" t="str">
        <f t="shared" si="288"/>
        <v>0:1</v>
      </c>
      <c r="CC415" s="268" t="str">
        <f t="shared" si="288"/>
        <v>194:195</v>
      </c>
      <c r="CD415" s="268" t="str">
        <f t="shared" si="288"/>
        <v>195:196</v>
      </c>
      <c r="CE415" s="268" t="str">
        <f t="shared" si="288"/>
        <v>196:197</v>
      </c>
      <c r="CF415" s="268" t="str">
        <f t="shared" si="288"/>
        <v>197:198</v>
      </c>
      <c r="CG415" s="268" t="str">
        <f t="shared" si="288"/>
        <v>198:199</v>
      </c>
      <c r="CH415" s="268" t="str">
        <f t="shared" si="288"/>
        <v>0:1</v>
      </c>
      <c r="CI415" s="268" t="str">
        <f t="shared" si="288"/>
        <v>0:1</v>
      </c>
      <c r="CJ415" s="268" t="str">
        <f t="shared" si="288"/>
        <v>194:195</v>
      </c>
      <c r="CK415" s="268" t="str">
        <f t="shared" si="288"/>
        <v>195:196</v>
      </c>
      <c r="CL415" s="268" t="str">
        <f t="shared" si="288"/>
        <v>196:197</v>
      </c>
      <c r="CM415" s="268" t="str">
        <f t="shared" si="288"/>
        <v>197:198</v>
      </c>
      <c r="CN415" s="268" t="str">
        <f t="shared" si="288"/>
        <v>198:199</v>
      </c>
    </row>
    <row r="416" spans="1:122" ht="75" outlineLevel="1">
      <c r="B416" s="275" t="s">
        <v>1003</v>
      </c>
      <c r="C416" s="276" t="s">
        <v>885</v>
      </c>
      <c r="D416" s="279">
        <v>0</v>
      </c>
      <c r="E416" s="279">
        <v>1</v>
      </c>
      <c r="F416" s="279">
        <v>1</v>
      </c>
      <c r="G416" s="279">
        <v>2</v>
      </c>
      <c r="H416" s="279">
        <v>2</v>
      </c>
      <c r="I416" s="279">
        <v>2</v>
      </c>
      <c r="J416" s="279">
        <v>3</v>
      </c>
      <c r="K416" s="279">
        <v>3</v>
      </c>
      <c r="L416" s="279">
        <v>3</v>
      </c>
      <c r="M416" s="279">
        <v>3</v>
      </c>
      <c r="N416" s="279"/>
      <c r="O416" s="257"/>
      <c r="P416" s="272" t="str">
        <f t="shared" ref="P416:AP416" si="290">P415&amp;", "&amp;P$412</f>
        <v>0:1, 65:73</v>
      </c>
      <c r="Q416" s="272" t="str">
        <f t="shared" si="290"/>
        <v>0:1, 73:82</v>
      </c>
      <c r="R416" s="272" t="str">
        <f t="shared" si="290"/>
        <v>194:195, 73:82</v>
      </c>
      <c r="S416" s="272" t="str">
        <f t="shared" si="290"/>
        <v>195:196, 73:82</v>
      </c>
      <c r="T416" s="272" t="str">
        <f t="shared" si="290"/>
        <v>196:197, 73:82</v>
      </c>
      <c r="U416" s="272" t="str">
        <f t="shared" si="290"/>
        <v>197:198, 73:82</v>
      </c>
      <c r="V416" s="272" t="str">
        <f t="shared" si="290"/>
        <v>198:199, 73:82</v>
      </c>
      <c r="W416" s="272" t="str">
        <f t="shared" si="290"/>
        <v>0:1, 67:75</v>
      </c>
      <c r="X416" s="272" t="str">
        <f t="shared" si="290"/>
        <v>0:1, 75:84</v>
      </c>
      <c r="Y416" s="272" t="str">
        <f t="shared" si="290"/>
        <v>194:195, 75:84</v>
      </c>
      <c r="Z416" s="272" t="str">
        <f t="shared" si="290"/>
        <v>195:196, 75:84</v>
      </c>
      <c r="AA416" s="272" t="str">
        <f t="shared" si="290"/>
        <v>196:197, 75:84</v>
      </c>
      <c r="AB416" s="272" t="str">
        <f t="shared" si="290"/>
        <v>197:198, 75:84</v>
      </c>
      <c r="AC416" s="272" t="str">
        <f t="shared" si="290"/>
        <v>198:199, 75:84</v>
      </c>
      <c r="AD416" s="272" t="str">
        <f t="shared" si="290"/>
        <v>0:1, 70:78</v>
      </c>
      <c r="AE416" s="272" t="str">
        <f t="shared" si="290"/>
        <v>0:1, 78:87</v>
      </c>
      <c r="AF416" s="272" t="str">
        <f t="shared" si="290"/>
        <v>194:195, 78:87</v>
      </c>
      <c r="AG416" s="272" t="str">
        <f t="shared" si="290"/>
        <v>195:196, 78:87</v>
      </c>
      <c r="AH416" s="272" t="str">
        <f t="shared" si="290"/>
        <v>196:197, 78:87</v>
      </c>
      <c r="AI416" s="272" t="str">
        <f t="shared" si="290"/>
        <v>197:198, 78:87</v>
      </c>
      <c r="AJ416" s="272" t="str">
        <f t="shared" si="290"/>
        <v>198:199, 78:87</v>
      </c>
      <c r="AK416" s="272" t="str">
        <f t="shared" si="290"/>
        <v>0:1, 72:80</v>
      </c>
      <c r="AL416" s="272" t="str">
        <f t="shared" si="290"/>
        <v>0:1, 80:89</v>
      </c>
      <c r="AM416" s="272" t="str">
        <f t="shared" si="290"/>
        <v>194:195, 80:89</v>
      </c>
      <c r="AN416" s="272" t="str">
        <f t="shared" si="290"/>
        <v>195:196, 80:89</v>
      </c>
      <c r="AO416" s="272" t="str">
        <f t="shared" si="290"/>
        <v>196:197, 80:89</v>
      </c>
      <c r="AP416" s="272" t="str">
        <f t="shared" si="290"/>
        <v>197:198, 80:89</v>
      </c>
      <c r="AQ416" s="272" t="str">
        <f t="shared" ref="AQ416:AX416" si="291">AQ415&amp;", "&amp;AQ$412</f>
        <v>198:199, 80:89</v>
      </c>
      <c r="AR416" s="272" t="str">
        <f t="shared" si="291"/>
        <v>0:1, 74:82</v>
      </c>
      <c r="AS416" s="272" t="str">
        <f t="shared" si="291"/>
        <v>0:1, 82:91</v>
      </c>
      <c r="AT416" s="272" t="str">
        <f t="shared" si="291"/>
        <v>194:195, 82:91</v>
      </c>
      <c r="AU416" s="272" t="str">
        <f t="shared" si="291"/>
        <v>195:196, 82:91</v>
      </c>
      <c r="AV416" s="272" t="str">
        <f t="shared" si="291"/>
        <v>196:197, 82:91</v>
      </c>
      <c r="AW416" s="272" t="str">
        <f t="shared" si="291"/>
        <v>197:198, 82:91</v>
      </c>
      <c r="AX416" s="272" t="str">
        <f t="shared" si="291"/>
        <v>198:199, 82:91</v>
      </c>
      <c r="AY416" s="272" t="str">
        <f t="shared" ref="AY416:CN416" si="292">AY415&amp;", "&amp;AY$412</f>
        <v>0:1, 65:73</v>
      </c>
      <c r="AZ416" s="272" t="str">
        <f t="shared" si="292"/>
        <v>0:1, 73:82</v>
      </c>
      <c r="BA416" s="272" t="str">
        <f t="shared" si="292"/>
        <v>194:195, 73:82</v>
      </c>
      <c r="BB416" s="272" t="str">
        <f t="shared" si="292"/>
        <v>195:196, 73:82</v>
      </c>
      <c r="BC416" s="272" t="str">
        <f t="shared" si="292"/>
        <v>196:197, 73:82</v>
      </c>
      <c r="BD416" s="272" t="str">
        <f t="shared" si="292"/>
        <v>197:198, 73:82</v>
      </c>
      <c r="BE416" s="272" t="str">
        <f t="shared" si="292"/>
        <v>198:199, 73:82</v>
      </c>
      <c r="BF416" s="272" t="str">
        <f t="shared" si="292"/>
        <v>0:1, 112:125</v>
      </c>
      <c r="BG416" s="272" t="str">
        <f t="shared" si="292"/>
        <v>0:1, 125:134</v>
      </c>
      <c r="BH416" s="272" t="str">
        <f t="shared" si="292"/>
        <v>194:195, 125:134</v>
      </c>
      <c r="BI416" s="272" t="str">
        <f t="shared" si="292"/>
        <v>195:196, 125:134</v>
      </c>
      <c r="BJ416" s="272" t="str">
        <f t="shared" si="292"/>
        <v>196:197, 125:134</v>
      </c>
      <c r="BK416" s="272" t="str">
        <f t="shared" si="292"/>
        <v>197:198, 125:134</v>
      </c>
      <c r="BL416" s="272" t="str">
        <f t="shared" si="292"/>
        <v>198:199, 125:134</v>
      </c>
      <c r="BM416" s="272" t="str">
        <f t="shared" si="292"/>
        <v>0:1, 164:177</v>
      </c>
      <c r="BN416" s="272" t="str">
        <f t="shared" si="292"/>
        <v>0:1, 177:186</v>
      </c>
      <c r="BO416" s="272" t="str">
        <f t="shared" si="292"/>
        <v>194:195, 177:186</v>
      </c>
      <c r="BP416" s="272" t="str">
        <f t="shared" si="292"/>
        <v>195:196, 177:186</v>
      </c>
      <c r="BQ416" s="272" t="str">
        <f t="shared" si="292"/>
        <v>196:197, 177:186</v>
      </c>
      <c r="BR416" s="272" t="str">
        <f t="shared" si="292"/>
        <v>197:198, 177:186</v>
      </c>
      <c r="BS416" s="272" t="str">
        <f t="shared" si="292"/>
        <v>198:199, 177:186</v>
      </c>
      <c r="BT416" s="272" t="str">
        <f t="shared" si="292"/>
        <v>0:1, 216:229</v>
      </c>
      <c r="BU416" s="272" t="str">
        <f t="shared" si="292"/>
        <v>0:1, 229:238</v>
      </c>
      <c r="BV416" s="272" t="str">
        <f t="shared" si="292"/>
        <v>194:195, 229:238</v>
      </c>
      <c r="BW416" s="272" t="str">
        <f t="shared" si="292"/>
        <v>195:196, 229:238</v>
      </c>
      <c r="BX416" s="272" t="str">
        <f t="shared" si="292"/>
        <v>196:197, 229:238</v>
      </c>
      <c r="BY416" s="272" t="str">
        <f t="shared" si="292"/>
        <v>197:198, 229:238</v>
      </c>
      <c r="BZ416" s="272" t="str">
        <f t="shared" si="292"/>
        <v>198:199, 229:238</v>
      </c>
      <c r="CA416" s="272" t="str">
        <f t="shared" si="292"/>
        <v>0:1, 268:281</v>
      </c>
      <c r="CB416" s="272" t="str">
        <f t="shared" si="292"/>
        <v>0:1, 281:290</v>
      </c>
      <c r="CC416" s="272" t="str">
        <f t="shared" si="292"/>
        <v>194:195, 281:290</v>
      </c>
      <c r="CD416" s="272" t="str">
        <f t="shared" si="292"/>
        <v>195:196, 281:290</v>
      </c>
      <c r="CE416" s="272" t="str">
        <f t="shared" si="292"/>
        <v>196:197, 281:290</v>
      </c>
      <c r="CF416" s="272" t="str">
        <f t="shared" si="292"/>
        <v>197:198, 281:290</v>
      </c>
      <c r="CG416" s="272" t="str">
        <f t="shared" si="292"/>
        <v>198:199, 281:290</v>
      </c>
      <c r="CH416" s="272" t="str">
        <f t="shared" si="292"/>
        <v>0:1, 320:333</v>
      </c>
      <c r="CI416" s="272" t="str">
        <f t="shared" si="292"/>
        <v>0:1, 333:342</v>
      </c>
      <c r="CJ416" s="272" t="str">
        <f t="shared" si="292"/>
        <v>194:195, 333:342</v>
      </c>
      <c r="CK416" s="272" t="str">
        <f t="shared" si="292"/>
        <v>195:196, 333:342</v>
      </c>
      <c r="CL416" s="272" t="str">
        <f t="shared" si="292"/>
        <v>196:197, 333:342</v>
      </c>
      <c r="CM416" s="272" t="str">
        <f t="shared" si="292"/>
        <v>197:198, 333:342</v>
      </c>
      <c r="CN416" s="272" t="str">
        <f t="shared" si="292"/>
        <v>198:199, 333:342</v>
      </c>
    </row>
    <row r="417" spans="1:29" outlineLevel="1">
      <c r="A417" s="27" t="s">
        <v>1002</v>
      </c>
      <c r="C417" s="110" t="s">
        <v>996</v>
      </c>
      <c r="D417" s="110" t="s">
        <v>1510</v>
      </c>
      <c r="E417" s="110" t="s">
        <v>1511</v>
      </c>
      <c r="F417" s="110" t="s">
        <v>993</v>
      </c>
      <c r="G417" s="110" t="s">
        <v>1511</v>
      </c>
      <c r="H417" s="110" t="s">
        <v>993</v>
      </c>
      <c r="I417" s="110" t="s">
        <v>992</v>
      </c>
      <c r="J417" s="110" t="s">
        <v>1511</v>
      </c>
      <c r="K417" s="110" t="s">
        <v>993</v>
      </c>
      <c r="L417" s="110" t="s">
        <v>1508</v>
      </c>
      <c r="M417" s="110" t="s">
        <v>1509</v>
      </c>
      <c r="P417" s="110" t="s">
        <v>996</v>
      </c>
      <c r="Q417" s="110" t="s">
        <v>1510</v>
      </c>
      <c r="R417" s="110" t="s">
        <v>1511</v>
      </c>
      <c r="S417" s="110" t="s">
        <v>993</v>
      </c>
      <c r="T417" s="110" t="s">
        <v>1511</v>
      </c>
      <c r="U417" s="110" t="s">
        <v>993</v>
      </c>
      <c r="V417" s="110" t="s">
        <v>992</v>
      </c>
      <c r="W417" s="110" t="s">
        <v>1511</v>
      </c>
      <c r="X417" s="110" t="s">
        <v>993</v>
      </c>
      <c r="Y417" s="110" t="s">
        <v>1508</v>
      </c>
      <c r="Z417" s="110" t="s">
        <v>1509</v>
      </c>
      <c r="AA417" s="623" t="s">
        <v>1579</v>
      </c>
      <c r="AB417" s="27" t="s">
        <v>2676</v>
      </c>
      <c r="AC417" s="27" t="s">
        <v>2676</v>
      </c>
    </row>
    <row r="418" spans="1:29" outlineLevel="1">
      <c r="A418" s="18">
        <v>0</v>
      </c>
      <c r="B418" t="str">
        <f t="shared" ref="B418:B481" si="293">"EP"&amp;$C418&amp;IF($A418=0," LPAll"&amp;$D418,"")&amp;IF($A418=1," LPD"&amp;$E418&amp;" LPS"&amp;$F418,"")&amp;IF($A418=2," LPD"&amp;$G418&amp;" LPS"&amp;$H418&amp;" LPM"&amp;$I418,"")</f>
        <v>EP1 LPAll1</v>
      </c>
      <c r="C418" s="280">
        <f>IF($A418&lt;&gt;$A417,1,MOD(C417-1+(COUNTIFS(D$416:$N$416,$A418)=COUNTIFS(D418:$N418,1)),C$415)+1)</f>
        <v>1</v>
      </c>
      <c r="D418" s="278">
        <f>IF($A418&lt;&gt;D$416,0,IF($A418&lt;&gt;$A417,1,MOD(D417-1+(COUNTIFS(E$416:$N$416,$A418)=COUNTIFS(E418:$N418,1)),D$415)+1))</f>
        <v>1</v>
      </c>
      <c r="E418" s="278">
        <f>IF($A418&lt;&gt;E$416,0,IF($A418&lt;&gt;$A417,1,MOD(E417-1+(COUNTIFS(F$416:$N$416,$A418)=COUNTIFS(F418:$N418,1)),E$415)+1))</f>
        <v>0</v>
      </c>
      <c r="F418" s="278">
        <f>IF($A418&lt;&gt;F$416,0,IF($A418&lt;&gt;$A417,1,MOD(F417-1+(COUNTIFS(G$416:$N$416,$A418)=COUNTIFS(G418:$N418,1)),F$415)+1))</f>
        <v>0</v>
      </c>
      <c r="G418" s="278">
        <f>IF($A418&lt;&gt;G$416,0,IF($A418&lt;&gt;$A417,1,MOD(G417-1+(COUNTIFS(H$416:$N$416,$A418)=COUNTIFS(H418:$N418,1)),G$415)+1))</f>
        <v>0</v>
      </c>
      <c r="H418" s="278">
        <f>IF($A418&lt;&gt;H$416,0,IF($A418&lt;&gt;$A417,1,MOD(H417-1+(COUNTIFS(I$416:$N$416,$A418)=COUNTIFS(I418:$N418,1)),H$415)+1))</f>
        <v>0</v>
      </c>
      <c r="I418" s="278">
        <f>IF($A418&lt;&gt;I$416,0,IF($A418&lt;&gt;$A417,1,MOD(I417-1+(COUNTIFS(N$416:$N$416,$A418)=COUNTIFS(N418:$N418,1)),I$415)+1))</f>
        <v>0</v>
      </c>
      <c r="J418" s="278"/>
      <c r="K418" s="278"/>
      <c r="L418" s="278"/>
      <c r="M418" s="278"/>
      <c r="O418">
        <v>1</v>
      </c>
      <c r="P418" s="102">
        <f t="shared" ref="P418:P449" si="294">IF(C418=0,0,INDEX(C$408:C$411,C418,1))</f>
        <v>-0.5</v>
      </c>
      <c r="Q418" s="102">
        <f t="shared" ref="Q418:Q449" si="295">IF(D418=0,0,INDEX(D$408:D$411,D418,1))</f>
        <v>-0.5</v>
      </c>
      <c r="R418" s="102">
        <f t="shared" ref="R418:R449" si="296">IF(E418=0,0,INDEX(E$408:E$411,E418,1))</f>
        <v>0</v>
      </c>
      <c r="S418" s="102">
        <f t="shared" ref="S418:S449" si="297">IF(F418=0,0,INDEX(F$408:F$411,F418,1))</f>
        <v>0</v>
      </c>
      <c r="T418" s="102">
        <f t="shared" ref="T418:T449" si="298">IF(G418=0,0,INDEX(G$408:G$411,G418,1))</f>
        <v>0</v>
      </c>
      <c r="U418" s="102">
        <f t="shared" ref="U418:U449" si="299">IF(H418=0,0,INDEX(H$408:H$411,H418,1))</f>
        <v>0</v>
      </c>
      <c r="V418" s="102">
        <f t="shared" ref="V418:V449" si="300">IF(I418=0,0,INDEX(I$408:I$411,I418,1))</f>
        <v>0</v>
      </c>
      <c r="W418" s="102"/>
      <c r="X418" s="102"/>
      <c r="Y418" s="102"/>
      <c r="Z418" s="102"/>
    </row>
    <row r="419" spans="1:29" outlineLevel="1">
      <c r="A419">
        <f t="shared" ref="A419:A433" ca="1" si="301">OFFSET(A419,-1,0)</f>
        <v>0</v>
      </c>
      <c r="B419" t="str">
        <f t="shared" ca="1" si="293"/>
        <v>EP1 LPAll2</v>
      </c>
      <c r="C419" s="280">
        <f ca="1">IF($A419&lt;&gt;$A418,1,MOD(C418-1+(COUNTIFS(D$416:$N$416,$A419)=COUNTIFS(D419:$N419,1)),C$415)+1)</f>
        <v>1</v>
      </c>
      <c r="D419" s="278">
        <f ca="1">IF($A419&lt;&gt;D$416,0,IF($A419&lt;&gt;$A418,1,MOD(D418-1+(COUNTIFS(E$416:$N$416,$A419)=COUNTIFS(E419:$N419,1)),D$415)+1))</f>
        <v>2</v>
      </c>
      <c r="E419" s="278">
        <f ca="1">IF($A419&lt;&gt;E$416,0,IF($A419&lt;&gt;$A418,1,MOD(E418-1+(COUNTIFS(F$416:$N$416,$A419)=COUNTIFS(F419:$N419,1)),E$415)+1))</f>
        <v>0</v>
      </c>
      <c r="F419" s="278">
        <f ca="1">IF($A419&lt;&gt;F$416,0,IF($A419&lt;&gt;$A418,1,MOD(F418-1+(COUNTIFS(G$416:$N$416,$A419)=COUNTIFS(G419:$N419,1)),F$415)+1))</f>
        <v>0</v>
      </c>
      <c r="G419" s="278">
        <f ca="1">IF($A419&lt;&gt;G$416,0,IF($A419&lt;&gt;$A418,1,MOD(G418-1+(COUNTIFS(H$416:$N$416,$A419)=COUNTIFS(H419:$N419,1)),G$415)+1))</f>
        <v>0</v>
      </c>
      <c r="H419" s="278">
        <f ca="1">IF($A419&lt;&gt;H$416,0,IF($A419&lt;&gt;$A418,1,MOD(H418-1+(COUNTIFS(I$416:$N$416,$A419)=COUNTIFS(I419:$N419,1)),H$415)+1))</f>
        <v>0</v>
      </c>
      <c r="I419" s="278">
        <f ca="1">IF($A419&lt;&gt;I$416,0,IF($A419&lt;&gt;$A418,1,MOD(I418-1+(COUNTIFS(N$416:$N$416,$A419)=COUNTIFS(N419:$N419,1)),I$415)+1))</f>
        <v>0</v>
      </c>
      <c r="J419" s="278"/>
      <c r="K419" s="278"/>
      <c r="L419" s="278"/>
      <c r="M419" s="278"/>
      <c r="O419">
        <v>2</v>
      </c>
      <c r="P419" s="102">
        <f t="shared" ca="1" si="294"/>
        <v>-0.5</v>
      </c>
      <c r="Q419" s="102">
        <f t="shared" ca="1" si="295"/>
        <v>0</v>
      </c>
      <c r="R419" s="102">
        <f t="shared" ca="1" si="296"/>
        <v>0</v>
      </c>
      <c r="S419" s="102">
        <f t="shared" ca="1" si="297"/>
        <v>0</v>
      </c>
      <c r="T419" s="102">
        <f t="shared" ca="1" si="298"/>
        <v>0</v>
      </c>
      <c r="U419" s="102">
        <f t="shared" ca="1" si="299"/>
        <v>0</v>
      </c>
      <c r="V419" s="102">
        <f t="shared" ca="1" si="300"/>
        <v>0</v>
      </c>
      <c r="W419" s="102"/>
      <c r="X419" s="102"/>
      <c r="Y419" s="102"/>
      <c r="Z419" s="102"/>
    </row>
    <row r="420" spans="1:29" outlineLevel="1">
      <c r="A420">
        <f t="shared" ca="1" si="301"/>
        <v>0</v>
      </c>
      <c r="B420" t="str">
        <f t="shared" ca="1" si="293"/>
        <v>EP1 LPAll3</v>
      </c>
      <c r="C420" s="280">
        <f ca="1">IF($A420&lt;&gt;$A419,1,MOD(C419-1+(COUNTIFS(D$416:$N$416,$A420)=COUNTIFS(D420:$N420,1)),C$415)+1)</f>
        <v>1</v>
      </c>
      <c r="D420" s="278">
        <f ca="1">IF($A420&lt;&gt;D$416,0,IF($A420&lt;&gt;$A419,1,MOD(D419-1+(COUNTIFS(E$416:$N$416,$A420)=COUNTIFS(E420:$N420,1)),D$415)+1))</f>
        <v>3</v>
      </c>
      <c r="E420" s="278">
        <f ca="1">IF($A420&lt;&gt;E$416,0,IF($A420&lt;&gt;$A419,1,MOD(E419-1+(COUNTIFS(F$416:$N$416,$A420)=COUNTIFS(F420:$N420,1)),E$415)+1))</f>
        <v>0</v>
      </c>
      <c r="F420" s="278">
        <f ca="1">IF($A420&lt;&gt;F$416,0,IF($A420&lt;&gt;$A419,1,MOD(F419-1+(COUNTIFS(G$416:$N$416,$A420)=COUNTIFS(G420:$N420,1)),F$415)+1))</f>
        <v>0</v>
      </c>
      <c r="G420" s="278">
        <f ca="1">IF($A420&lt;&gt;G$416,0,IF($A420&lt;&gt;$A419,1,MOD(G419-1+(COUNTIFS(H$416:$N$416,$A420)=COUNTIFS(H420:$N420,1)),G$415)+1))</f>
        <v>0</v>
      </c>
      <c r="H420" s="278">
        <f ca="1">IF($A420&lt;&gt;H$416,0,IF($A420&lt;&gt;$A419,1,MOD(H419-1+(COUNTIFS(I$416:$N$416,$A420)=COUNTIFS(I420:$N420,1)),H$415)+1))</f>
        <v>0</v>
      </c>
      <c r="I420" s="278">
        <f ca="1">IF($A420&lt;&gt;I$416,0,IF($A420&lt;&gt;$A419,1,MOD(I419-1+(COUNTIFS(N$416:$N$416,$A420)=COUNTIFS(N420:$N420,1)),I$415)+1))</f>
        <v>0</v>
      </c>
      <c r="J420" s="278"/>
      <c r="K420" s="278"/>
      <c r="L420" s="278"/>
      <c r="M420" s="278"/>
      <c r="O420">
        <v>3</v>
      </c>
      <c r="P420" s="102">
        <f t="shared" ca="1" si="294"/>
        <v>-0.5</v>
      </c>
      <c r="Q420" s="102">
        <f t="shared" ca="1" si="295"/>
        <v>0.5</v>
      </c>
      <c r="R420" s="102">
        <f t="shared" ca="1" si="296"/>
        <v>0</v>
      </c>
      <c r="S420" s="102">
        <f t="shared" ca="1" si="297"/>
        <v>0</v>
      </c>
      <c r="T420" s="102">
        <f t="shared" ca="1" si="298"/>
        <v>0</v>
      </c>
      <c r="U420" s="102">
        <f t="shared" ca="1" si="299"/>
        <v>0</v>
      </c>
      <c r="V420" s="102">
        <f t="shared" ca="1" si="300"/>
        <v>0</v>
      </c>
      <c r="W420" s="102"/>
      <c r="X420" s="102"/>
      <c r="Y420" s="102"/>
      <c r="Z420" s="102"/>
    </row>
    <row r="421" spans="1:29" outlineLevel="1">
      <c r="A421">
        <f t="shared" ca="1" si="301"/>
        <v>0</v>
      </c>
      <c r="B421" t="str">
        <f t="shared" ca="1" si="293"/>
        <v>EP2 LPAll1</v>
      </c>
      <c r="C421" s="280">
        <f ca="1">IF($A421&lt;&gt;$A420,1,MOD(C420-1+(COUNTIFS(D$416:$N$416,$A421)=COUNTIFS(D421:$N421,1)),C$415)+1)</f>
        <v>2</v>
      </c>
      <c r="D421" s="278">
        <f ca="1">IF($A421&lt;&gt;D$416,0,IF($A421&lt;&gt;$A420,1,MOD(D420-1+(COUNTIFS(E$416:$N$416,$A421)=COUNTIFS(E421:$N421,1)),D$415)+1))</f>
        <v>1</v>
      </c>
      <c r="E421" s="278">
        <f ca="1">IF($A421&lt;&gt;E$416,0,IF($A421&lt;&gt;$A420,1,MOD(E420-1+(COUNTIFS(F$416:$N$416,$A421)=COUNTIFS(F421:$N421,1)),E$415)+1))</f>
        <v>0</v>
      </c>
      <c r="F421" s="278">
        <f ca="1">IF($A421&lt;&gt;F$416,0,IF($A421&lt;&gt;$A420,1,MOD(F420-1+(COUNTIFS(G$416:$N$416,$A421)=COUNTIFS(G421:$N421,1)),F$415)+1))</f>
        <v>0</v>
      </c>
      <c r="G421" s="278">
        <f ca="1">IF($A421&lt;&gt;G$416,0,IF($A421&lt;&gt;$A420,1,MOD(G420-1+(COUNTIFS(H$416:$N$416,$A421)=COUNTIFS(H421:$N421,1)),G$415)+1))</f>
        <v>0</v>
      </c>
      <c r="H421" s="278">
        <f ca="1">IF($A421&lt;&gt;H$416,0,IF($A421&lt;&gt;$A420,1,MOD(H420-1+(COUNTIFS(I$416:$N$416,$A421)=COUNTIFS(I421:$N421,1)),H$415)+1))</f>
        <v>0</v>
      </c>
      <c r="I421" s="278">
        <f ca="1">IF($A421&lt;&gt;I$416,0,IF($A421&lt;&gt;$A420,1,MOD(I420-1+(COUNTIFS(N$416:$N$416,$A421)=COUNTIFS(N421:$N421,1)),I$415)+1))</f>
        <v>0</v>
      </c>
      <c r="J421" s="278"/>
      <c r="K421" s="278"/>
      <c r="L421" s="278"/>
      <c r="M421" s="278"/>
      <c r="O421">
        <v>4</v>
      </c>
      <c r="P421" s="102">
        <f t="shared" ca="1" si="294"/>
        <v>0</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9" outlineLevel="1">
      <c r="A422">
        <f t="shared" ca="1" si="301"/>
        <v>0</v>
      </c>
      <c r="B422" t="str">
        <f t="shared" ca="1" si="293"/>
        <v>EP2 LPAll2</v>
      </c>
      <c r="C422" s="280">
        <f ca="1">IF($A422&lt;&gt;$A421,1,MOD(C421-1+(COUNTIFS(D$416:$N$416,$A422)=COUNTIFS(D422:$N422,1)),C$415)+1)</f>
        <v>2</v>
      </c>
      <c r="D422" s="278">
        <f ca="1">IF($A422&lt;&gt;D$416,0,IF($A422&lt;&gt;$A421,1,MOD(D421-1+(COUNTIFS(E$416:$N$416,$A422)=COUNTIFS(E422:$N422,1)),D$415)+1))</f>
        <v>2</v>
      </c>
      <c r="E422" s="278">
        <f ca="1">IF($A422&lt;&gt;E$416,0,IF($A422&lt;&gt;$A421,1,MOD(E421-1+(COUNTIFS(F$416:$N$416,$A422)=COUNTIFS(F422:$N422,1)),E$415)+1))</f>
        <v>0</v>
      </c>
      <c r="F422" s="278">
        <f ca="1">IF($A422&lt;&gt;F$416,0,IF($A422&lt;&gt;$A421,1,MOD(F421-1+(COUNTIFS(G$416:$N$416,$A422)=COUNTIFS(G422:$N422,1)),F$415)+1))</f>
        <v>0</v>
      </c>
      <c r="G422" s="278">
        <f ca="1">IF($A422&lt;&gt;G$416,0,IF($A422&lt;&gt;$A421,1,MOD(G421-1+(COUNTIFS(H$416:$N$416,$A422)=COUNTIFS(H422:$N422,1)),G$415)+1))</f>
        <v>0</v>
      </c>
      <c r="H422" s="278">
        <f ca="1">IF($A422&lt;&gt;H$416,0,IF($A422&lt;&gt;$A421,1,MOD(H421-1+(COUNTIFS(I$416:$N$416,$A422)=COUNTIFS(I422:$N422,1)),H$415)+1))</f>
        <v>0</v>
      </c>
      <c r="I422" s="278">
        <f ca="1">IF($A422&lt;&gt;I$416,0,IF($A422&lt;&gt;$A421,1,MOD(I421-1+(COUNTIFS(N$416:$N$416,$A422)=COUNTIFS(N422:$N422,1)),I$415)+1))</f>
        <v>0</v>
      </c>
      <c r="J422" s="278"/>
      <c r="K422" s="278"/>
      <c r="L422" s="278"/>
      <c r="M422" s="278"/>
      <c r="O422">
        <v>5</v>
      </c>
      <c r="P422" s="102">
        <f t="shared" ca="1" si="294"/>
        <v>0</v>
      </c>
      <c r="Q422" s="102">
        <f t="shared" ca="1" si="295"/>
        <v>0</v>
      </c>
      <c r="R422" s="102">
        <f t="shared" ca="1" si="296"/>
        <v>0</v>
      </c>
      <c r="S422" s="102">
        <f t="shared" ca="1" si="297"/>
        <v>0</v>
      </c>
      <c r="T422" s="102">
        <f t="shared" ca="1" si="298"/>
        <v>0</v>
      </c>
      <c r="U422" s="102">
        <f t="shared" ca="1" si="299"/>
        <v>0</v>
      </c>
      <c r="V422" s="102">
        <f t="shared" ca="1" si="300"/>
        <v>0</v>
      </c>
      <c r="W422" s="102"/>
      <c r="X422" s="102"/>
      <c r="Y422" s="102"/>
      <c r="Z422" s="102"/>
    </row>
    <row r="423" spans="1:29" outlineLevel="1">
      <c r="A423">
        <f t="shared" ca="1" si="301"/>
        <v>0</v>
      </c>
      <c r="B423" t="str">
        <f t="shared" ca="1" si="293"/>
        <v>EP2 LPAll3</v>
      </c>
      <c r="C423" s="280">
        <f ca="1">IF($A423&lt;&gt;$A422,1,MOD(C422-1+(COUNTIFS(D$416:$N$416,$A423)=COUNTIFS(D423:$N423,1)),C$415)+1)</f>
        <v>2</v>
      </c>
      <c r="D423" s="278">
        <f ca="1">IF($A423&lt;&gt;D$416,0,IF($A423&lt;&gt;$A422,1,MOD(D422-1+(COUNTIFS(E$416:$N$416,$A423)=COUNTIFS(E423:$N423,1)),D$415)+1))</f>
        <v>3</v>
      </c>
      <c r="E423" s="278">
        <f ca="1">IF($A423&lt;&gt;E$416,0,IF($A423&lt;&gt;$A422,1,MOD(E422-1+(COUNTIFS(F$416:$N$416,$A423)=COUNTIFS(F423:$N423,1)),E$415)+1))</f>
        <v>0</v>
      </c>
      <c r="F423" s="278">
        <f ca="1">IF($A423&lt;&gt;F$416,0,IF($A423&lt;&gt;$A422,1,MOD(F422-1+(COUNTIFS(G$416:$N$416,$A423)=COUNTIFS(G423:$N423,1)),F$415)+1))</f>
        <v>0</v>
      </c>
      <c r="G423" s="278">
        <f ca="1">IF($A423&lt;&gt;G$416,0,IF($A423&lt;&gt;$A422,1,MOD(G422-1+(COUNTIFS(H$416:$N$416,$A423)=COUNTIFS(H423:$N423,1)),G$415)+1))</f>
        <v>0</v>
      </c>
      <c r="H423" s="278">
        <f ca="1">IF($A423&lt;&gt;H$416,0,IF($A423&lt;&gt;$A422,1,MOD(H422-1+(COUNTIFS(I$416:$N$416,$A423)=COUNTIFS(I423:$N423,1)),H$415)+1))</f>
        <v>0</v>
      </c>
      <c r="I423" s="278">
        <f ca="1">IF($A423&lt;&gt;I$416,0,IF($A423&lt;&gt;$A422,1,MOD(I422-1+(COUNTIFS(N$416:$N$416,$A423)=COUNTIFS(N423:$N423,1)),I$415)+1))</f>
        <v>0</v>
      </c>
      <c r="J423" s="278"/>
      <c r="K423" s="278"/>
      <c r="L423" s="278"/>
      <c r="M423" s="278"/>
      <c r="O423">
        <v>6</v>
      </c>
      <c r="P423" s="102">
        <f t="shared" ca="1" si="294"/>
        <v>0</v>
      </c>
      <c r="Q423" s="102">
        <f t="shared" ca="1" si="295"/>
        <v>0.5</v>
      </c>
      <c r="R423" s="102">
        <f t="shared" ca="1" si="296"/>
        <v>0</v>
      </c>
      <c r="S423" s="102">
        <f t="shared" ca="1" si="297"/>
        <v>0</v>
      </c>
      <c r="T423" s="102">
        <f t="shared" ca="1" si="298"/>
        <v>0</v>
      </c>
      <c r="U423" s="102">
        <f t="shared" ca="1" si="299"/>
        <v>0</v>
      </c>
      <c r="V423" s="102">
        <f t="shared" ca="1" si="300"/>
        <v>0</v>
      </c>
      <c r="W423" s="102"/>
      <c r="X423" s="102"/>
      <c r="Y423" s="102"/>
      <c r="Z423" s="102"/>
    </row>
    <row r="424" spans="1:29" outlineLevel="1">
      <c r="A424">
        <f t="shared" ca="1" si="301"/>
        <v>0</v>
      </c>
      <c r="B424" t="str">
        <f t="shared" ca="1" si="293"/>
        <v>EP3 LPAll1</v>
      </c>
      <c r="C424" s="280">
        <f ca="1">IF($A424&lt;&gt;$A423,1,MOD(C423-1+(COUNTIFS(D$416:$N$416,$A424)=COUNTIFS(D424:$N424,1)),C$415)+1)</f>
        <v>3</v>
      </c>
      <c r="D424" s="278">
        <f ca="1">IF($A424&lt;&gt;D$416,0,IF($A424&lt;&gt;$A423,1,MOD(D423-1+(COUNTIFS(E$416:$N$416,$A424)=COUNTIFS(E424:$N424,1)),D$415)+1))</f>
        <v>1</v>
      </c>
      <c r="E424" s="278">
        <f ca="1">IF($A424&lt;&gt;E$416,0,IF($A424&lt;&gt;$A423,1,MOD(E423-1+(COUNTIFS(F$416:$N$416,$A424)=COUNTIFS(F424:$N424,1)),E$415)+1))</f>
        <v>0</v>
      </c>
      <c r="F424" s="278">
        <f ca="1">IF($A424&lt;&gt;F$416,0,IF($A424&lt;&gt;$A423,1,MOD(F423-1+(COUNTIFS(G$416:$N$416,$A424)=COUNTIFS(G424:$N424,1)),F$415)+1))</f>
        <v>0</v>
      </c>
      <c r="G424" s="278">
        <f ca="1">IF($A424&lt;&gt;G$416,0,IF($A424&lt;&gt;$A423,1,MOD(G423-1+(COUNTIFS(H$416:$N$416,$A424)=COUNTIFS(H424:$N424,1)),G$415)+1))</f>
        <v>0</v>
      </c>
      <c r="H424" s="278">
        <f ca="1">IF($A424&lt;&gt;H$416,0,IF($A424&lt;&gt;$A423,1,MOD(H423-1+(COUNTIFS(I$416:$N$416,$A424)=COUNTIFS(I424:$N424,1)),H$415)+1))</f>
        <v>0</v>
      </c>
      <c r="I424" s="278">
        <f ca="1">IF($A424&lt;&gt;I$416,0,IF($A424&lt;&gt;$A423,1,MOD(I423-1+(COUNTIFS(N$416:$N$416,$A424)=COUNTIFS(N424:$N424,1)),I$415)+1))</f>
        <v>0</v>
      </c>
      <c r="J424" s="278"/>
      <c r="K424" s="278"/>
      <c r="L424" s="278"/>
      <c r="M424" s="278"/>
      <c r="O424">
        <v>7</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9" outlineLevel="1">
      <c r="A425">
        <f t="shared" ca="1" si="301"/>
        <v>0</v>
      </c>
      <c r="B425" t="str">
        <f t="shared" ca="1" si="293"/>
        <v>EP3 LPAll2</v>
      </c>
      <c r="C425" s="280">
        <f ca="1">IF($A425&lt;&gt;$A424,1,MOD(C424-1+(COUNTIFS(D$416:$N$416,$A425)=COUNTIFS(D425:$N425,1)),C$415)+1)</f>
        <v>3</v>
      </c>
      <c r="D425" s="278">
        <f ca="1">IF($A425&lt;&gt;D$416,0,IF($A425&lt;&gt;$A424,1,MOD(D424-1+(COUNTIFS(E$416:$N$416,$A425)=COUNTIFS(E425:$N425,1)),D$415)+1))</f>
        <v>2</v>
      </c>
      <c r="E425" s="278">
        <f ca="1">IF($A425&lt;&gt;E$416,0,IF($A425&lt;&gt;$A424,1,MOD(E424-1+(COUNTIFS(F$416:$N$416,$A425)=COUNTIFS(F425:$N425,1)),E$415)+1))</f>
        <v>0</v>
      </c>
      <c r="F425" s="278">
        <f ca="1">IF($A425&lt;&gt;F$416,0,IF($A425&lt;&gt;$A424,1,MOD(F424-1+(COUNTIFS(G$416:$N$416,$A425)=COUNTIFS(G425:$N425,1)),F$415)+1))</f>
        <v>0</v>
      </c>
      <c r="G425" s="278">
        <f ca="1">IF($A425&lt;&gt;G$416,0,IF($A425&lt;&gt;$A424,1,MOD(G424-1+(COUNTIFS(H$416:$N$416,$A425)=COUNTIFS(H425:$N425,1)),G$415)+1))</f>
        <v>0</v>
      </c>
      <c r="H425" s="278">
        <f ca="1">IF($A425&lt;&gt;H$416,0,IF($A425&lt;&gt;$A424,1,MOD(H424-1+(COUNTIFS(I$416:$N$416,$A425)=COUNTIFS(I425:$N425,1)),H$415)+1))</f>
        <v>0</v>
      </c>
      <c r="I425" s="278">
        <f ca="1">IF($A425&lt;&gt;I$416,0,IF($A425&lt;&gt;$A424,1,MOD(I424-1+(COUNTIFS(N$416:$N$416,$A425)=COUNTIFS(N425:$N425,1)),I$415)+1))</f>
        <v>0</v>
      </c>
      <c r="J425" s="278"/>
      <c r="K425" s="278"/>
      <c r="L425" s="278"/>
      <c r="M425" s="278"/>
      <c r="O425">
        <v>8</v>
      </c>
      <c r="P425" s="102">
        <f t="shared" ca="1" si="294"/>
        <v>0.5</v>
      </c>
      <c r="Q425" s="102">
        <f t="shared" ca="1" si="295"/>
        <v>0</v>
      </c>
      <c r="R425" s="102">
        <f t="shared" ca="1" si="296"/>
        <v>0</v>
      </c>
      <c r="S425" s="102">
        <f t="shared" ca="1" si="297"/>
        <v>0</v>
      </c>
      <c r="T425" s="102">
        <f t="shared" ca="1" si="298"/>
        <v>0</v>
      </c>
      <c r="U425" s="102">
        <f t="shared" ca="1" si="299"/>
        <v>0</v>
      </c>
      <c r="V425" s="102">
        <f t="shared" ca="1" si="300"/>
        <v>0</v>
      </c>
      <c r="W425" s="102"/>
      <c r="X425" s="102"/>
      <c r="Y425" s="102"/>
      <c r="Z425" s="102"/>
    </row>
    <row r="426" spans="1:29" outlineLevel="1">
      <c r="A426">
        <f t="shared" ca="1" si="301"/>
        <v>0</v>
      </c>
      <c r="B426" t="str">
        <f t="shared" ca="1" si="293"/>
        <v>EP3 LPAll3</v>
      </c>
      <c r="C426" s="280">
        <f ca="1">IF($A426&lt;&gt;$A425,1,MOD(C425-1+(COUNTIFS(D$416:$N$416,$A426)=COUNTIFS(D426:$N426,1)),C$415)+1)</f>
        <v>3</v>
      </c>
      <c r="D426" s="278">
        <f ca="1">IF($A426&lt;&gt;D$416,0,IF($A426&lt;&gt;$A425,1,MOD(D425-1+(COUNTIFS(E$416:$N$416,$A426)=COUNTIFS(E426:$N426,1)),D$415)+1))</f>
        <v>3</v>
      </c>
      <c r="E426" s="278">
        <f ca="1">IF($A426&lt;&gt;E$416,0,IF($A426&lt;&gt;$A425,1,MOD(E425-1+(COUNTIFS(F$416:$N$416,$A426)=COUNTIFS(F426:$N426,1)),E$415)+1))</f>
        <v>0</v>
      </c>
      <c r="F426" s="278">
        <f ca="1">IF($A426&lt;&gt;F$416,0,IF($A426&lt;&gt;$A425,1,MOD(F425-1+(COUNTIFS(G$416:$N$416,$A426)=COUNTIFS(G426:$N426,1)),F$415)+1))</f>
        <v>0</v>
      </c>
      <c r="G426" s="278">
        <f ca="1">IF($A426&lt;&gt;G$416,0,IF($A426&lt;&gt;$A425,1,MOD(G425-1+(COUNTIFS(H$416:$N$416,$A426)=COUNTIFS(H426:$N426,1)),G$415)+1))</f>
        <v>0</v>
      </c>
      <c r="H426" s="278">
        <f ca="1">IF($A426&lt;&gt;H$416,0,IF($A426&lt;&gt;$A425,1,MOD(H425-1+(COUNTIFS(I$416:$N$416,$A426)=COUNTIFS(I426:$N426,1)),H$415)+1))</f>
        <v>0</v>
      </c>
      <c r="I426" s="278">
        <f ca="1">IF($A426&lt;&gt;I$416,0,IF($A426&lt;&gt;$A425,1,MOD(I425-1+(COUNTIFS(N$416:$N$416,$A426)=COUNTIFS(N426:$N426,1)),I$415)+1))</f>
        <v>0</v>
      </c>
      <c r="J426" s="278"/>
      <c r="K426" s="278"/>
      <c r="L426" s="278"/>
      <c r="M426" s="278"/>
      <c r="O426">
        <v>9</v>
      </c>
      <c r="P426" s="102">
        <f t="shared" ca="1" si="294"/>
        <v>0.5</v>
      </c>
      <c r="Q426" s="102">
        <f t="shared" ca="1" si="295"/>
        <v>0.5</v>
      </c>
      <c r="R426" s="102">
        <f t="shared" ca="1" si="296"/>
        <v>0</v>
      </c>
      <c r="S426" s="102">
        <f t="shared" ca="1" si="297"/>
        <v>0</v>
      </c>
      <c r="T426" s="102">
        <f t="shared" ca="1" si="298"/>
        <v>0</v>
      </c>
      <c r="U426" s="102">
        <f t="shared" ca="1" si="299"/>
        <v>0</v>
      </c>
      <c r="V426" s="102">
        <f t="shared" ca="1" si="300"/>
        <v>0</v>
      </c>
      <c r="W426" s="102"/>
      <c r="X426" s="102"/>
      <c r="Y426" s="102"/>
      <c r="Z426" s="102"/>
    </row>
    <row r="427" spans="1:29" outlineLevel="1">
      <c r="A427">
        <f t="shared" ca="1" si="301"/>
        <v>0</v>
      </c>
      <c r="B427" t="str">
        <f t="shared" ca="1" si="293"/>
        <v>EP1 LPAll1</v>
      </c>
      <c r="C427" s="280">
        <f ca="1">IF($A427&lt;&gt;$A426,1,MOD(C426-1+(COUNTIFS(D$416:$N$416,$A427)=COUNTIFS(D427:$N427,1)),C$415)+1)</f>
        <v>1</v>
      </c>
      <c r="D427" s="278">
        <f ca="1">IF($A427&lt;&gt;D$416,0,IF($A427&lt;&gt;$A426,1,MOD(D426-1+(COUNTIFS(E$416:$N$416,$A427)=COUNTIFS(E427:$N427,1)),D$415)+1))</f>
        <v>1</v>
      </c>
      <c r="E427" s="278">
        <f ca="1">IF($A427&lt;&gt;E$416,0,IF($A427&lt;&gt;$A426,1,MOD(E426-1+(COUNTIFS(F$416:$N$416,$A427)=COUNTIFS(F427:$N427,1)),E$415)+1))</f>
        <v>0</v>
      </c>
      <c r="F427" s="278">
        <f ca="1">IF($A427&lt;&gt;F$416,0,IF($A427&lt;&gt;$A426,1,MOD(F426-1+(COUNTIFS(G$416:$N$416,$A427)=COUNTIFS(G427:$N427,1)),F$415)+1))</f>
        <v>0</v>
      </c>
      <c r="G427" s="278">
        <f ca="1">IF($A427&lt;&gt;G$416,0,IF($A427&lt;&gt;$A426,1,MOD(G426-1+(COUNTIFS(H$416:$N$416,$A427)=COUNTIFS(H427:$N427,1)),G$415)+1))</f>
        <v>0</v>
      </c>
      <c r="H427" s="278">
        <f ca="1">IF($A427&lt;&gt;H$416,0,IF($A427&lt;&gt;$A426,1,MOD(H426-1+(COUNTIFS(I$416:$N$416,$A427)=COUNTIFS(I427:$N427,1)),H$415)+1))</f>
        <v>0</v>
      </c>
      <c r="I427" s="278">
        <f ca="1">IF($A427&lt;&gt;I$416,0,IF($A427&lt;&gt;$A426,1,MOD(I426-1+(COUNTIFS(N$416:$N$416,$A427)=COUNTIFS(N427:$N427,1)),I$415)+1))</f>
        <v>0</v>
      </c>
      <c r="J427" s="278"/>
      <c r="K427" s="278"/>
      <c r="L427" s="278"/>
      <c r="M427" s="278"/>
      <c r="O427">
        <v>10</v>
      </c>
      <c r="P427" s="102">
        <f t="shared" ca="1" si="294"/>
        <v>-0.5</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9" outlineLevel="1">
      <c r="A428">
        <f t="shared" ca="1" si="301"/>
        <v>0</v>
      </c>
      <c r="B428" t="str">
        <f t="shared" ca="1" si="293"/>
        <v>EP1 LPAll2</v>
      </c>
      <c r="C428" s="280">
        <f ca="1">IF($A428&lt;&gt;$A427,1,MOD(C427-1+(COUNTIFS(D$416:$N$416,$A428)=COUNTIFS(D428:$N428,1)),C$415)+1)</f>
        <v>1</v>
      </c>
      <c r="D428" s="278">
        <f ca="1">IF($A428&lt;&gt;D$416,0,IF($A428&lt;&gt;$A427,1,MOD(D427-1+(COUNTIFS(E$416:$N$416,$A428)=COUNTIFS(E428:$N428,1)),D$415)+1))</f>
        <v>2</v>
      </c>
      <c r="E428" s="278">
        <f ca="1">IF($A428&lt;&gt;E$416,0,IF($A428&lt;&gt;$A427,1,MOD(E427-1+(COUNTIFS(F$416:$N$416,$A428)=COUNTIFS(F428:$N428,1)),E$415)+1))</f>
        <v>0</v>
      </c>
      <c r="F428" s="278">
        <f ca="1">IF($A428&lt;&gt;F$416,0,IF($A428&lt;&gt;$A427,1,MOD(F427-1+(COUNTIFS(G$416:$N$416,$A428)=COUNTIFS(G428:$N428,1)),F$415)+1))</f>
        <v>0</v>
      </c>
      <c r="G428" s="278">
        <f ca="1">IF($A428&lt;&gt;G$416,0,IF($A428&lt;&gt;$A427,1,MOD(G427-1+(COUNTIFS(H$416:$N$416,$A428)=COUNTIFS(H428:$N428,1)),G$415)+1))</f>
        <v>0</v>
      </c>
      <c r="H428" s="278">
        <f ca="1">IF($A428&lt;&gt;H$416,0,IF($A428&lt;&gt;$A427,1,MOD(H427-1+(COUNTIFS(I$416:$N$416,$A428)=COUNTIFS(I428:$N428,1)),H$415)+1))</f>
        <v>0</v>
      </c>
      <c r="I428" s="278">
        <f ca="1">IF($A428&lt;&gt;I$416,0,IF($A428&lt;&gt;$A427,1,MOD(I427-1+(COUNTIFS(N$416:$N$416,$A428)=COUNTIFS(N428:$N428,1)),I$415)+1))</f>
        <v>0</v>
      </c>
      <c r="J428" s="278"/>
      <c r="K428" s="278"/>
      <c r="L428" s="278"/>
      <c r="M428" s="278"/>
      <c r="O428">
        <v>11</v>
      </c>
      <c r="P428" s="102">
        <f t="shared" ca="1" si="294"/>
        <v>-0.5</v>
      </c>
      <c r="Q428" s="102">
        <f t="shared" ca="1" si="295"/>
        <v>0</v>
      </c>
      <c r="R428" s="102">
        <f t="shared" ca="1" si="296"/>
        <v>0</v>
      </c>
      <c r="S428" s="102">
        <f t="shared" ca="1" si="297"/>
        <v>0</v>
      </c>
      <c r="T428" s="102">
        <f t="shared" ca="1" si="298"/>
        <v>0</v>
      </c>
      <c r="U428" s="102">
        <f t="shared" ca="1" si="299"/>
        <v>0</v>
      </c>
      <c r="V428" s="102">
        <f t="shared" ca="1" si="300"/>
        <v>0</v>
      </c>
      <c r="W428" s="102"/>
      <c r="X428" s="102"/>
      <c r="Y428" s="102"/>
      <c r="Z428" s="102"/>
    </row>
    <row r="429" spans="1:29" outlineLevel="1">
      <c r="A429">
        <f t="shared" ca="1" si="301"/>
        <v>0</v>
      </c>
      <c r="B429" t="str">
        <f t="shared" ca="1" si="293"/>
        <v>EP1 LPAll3</v>
      </c>
      <c r="C429" s="280">
        <f ca="1">IF($A429&lt;&gt;$A428,1,MOD(C428-1+(COUNTIFS(D$416:$N$416,$A429)=COUNTIFS(D429:$N429,1)),C$415)+1)</f>
        <v>1</v>
      </c>
      <c r="D429" s="278">
        <f ca="1">IF($A429&lt;&gt;D$416,0,IF($A429&lt;&gt;$A428,1,MOD(D428-1+(COUNTIFS(E$416:$N$416,$A429)=COUNTIFS(E429:$N429,1)),D$415)+1))</f>
        <v>3</v>
      </c>
      <c r="E429" s="278">
        <f ca="1">IF($A429&lt;&gt;E$416,0,IF($A429&lt;&gt;$A428,1,MOD(E428-1+(COUNTIFS(F$416:$N$416,$A429)=COUNTIFS(F429:$N429,1)),E$415)+1))</f>
        <v>0</v>
      </c>
      <c r="F429" s="278">
        <f ca="1">IF($A429&lt;&gt;F$416,0,IF($A429&lt;&gt;$A428,1,MOD(F428-1+(COUNTIFS(G$416:$N$416,$A429)=COUNTIFS(G429:$N429,1)),F$415)+1))</f>
        <v>0</v>
      </c>
      <c r="G429" s="278">
        <f ca="1">IF($A429&lt;&gt;G$416,0,IF($A429&lt;&gt;$A428,1,MOD(G428-1+(COUNTIFS(H$416:$N$416,$A429)=COUNTIFS(H429:$N429,1)),G$415)+1))</f>
        <v>0</v>
      </c>
      <c r="H429" s="278">
        <f ca="1">IF($A429&lt;&gt;H$416,0,IF($A429&lt;&gt;$A428,1,MOD(H428-1+(COUNTIFS(I$416:$N$416,$A429)=COUNTIFS(I429:$N429,1)),H$415)+1))</f>
        <v>0</v>
      </c>
      <c r="I429" s="278">
        <f ca="1">IF($A429&lt;&gt;I$416,0,IF($A429&lt;&gt;$A428,1,MOD(I428-1+(COUNTIFS(N$416:$N$416,$A429)=COUNTIFS(N429:$N429,1)),I$415)+1))</f>
        <v>0</v>
      </c>
      <c r="J429" s="278"/>
      <c r="K429" s="278"/>
      <c r="L429" s="278"/>
      <c r="M429" s="278"/>
      <c r="O429">
        <v>12</v>
      </c>
      <c r="P429" s="102">
        <f t="shared" ca="1" si="294"/>
        <v>-0.5</v>
      </c>
      <c r="Q429" s="102">
        <f t="shared" ca="1" si="295"/>
        <v>0.5</v>
      </c>
      <c r="R429" s="102">
        <f t="shared" ca="1" si="296"/>
        <v>0</v>
      </c>
      <c r="S429" s="102">
        <f t="shared" ca="1" si="297"/>
        <v>0</v>
      </c>
      <c r="T429" s="102">
        <f t="shared" ca="1" si="298"/>
        <v>0</v>
      </c>
      <c r="U429" s="102">
        <f t="shared" ca="1" si="299"/>
        <v>0</v>
      </c>
      <c r="V429" s="102">
        <f t="shared" ca="1" si="300"/>
        <v>0</v>
      </c>
      <c r="W429" s="102"/>
      <c r="X429" s="102"/>
      <c r="Y429" s="102"/>
      <c r="Z429" s="102"/>
    </row>
    <row r="430" spans="1:29" outlineLevel="1">
      <c r="A430">
        <f t="shared" ca="1" si="301"/>
        <v>0</v>
      </c>
      <c r="B430" t="str">
        <f t="shared" ca="1" si="293"/>
        <v>EP2 LPAll1</v>
      </c>
      <c r="C430" s="280">
        <f ca="1">IF($A430&lt;&gt;$A429,1,MOD(C429-1+(COUNTIFS(D$416:$N$416,$A430)=COUNTIFS(D430:$N430,1)),C$415)+1)</f>
        <v>2</v>
      </c>
      <c r="D430" s="278">
        <f ca="1">IF($A430&lt;&gt;D$416,0,IF($A430&lt;&gt;$A429,1,MOD(D429-1+(COUNTIFS(E$416:$N$416,$A430)=COUNTIFS(E430:$N430,1)),D$415)+1))</f>
        <v>1</v>
      </c>
      <c r="E430" s="278">
        <f ca="1">IF($A430&lt;&gt;E$416,0,IF($A430&lt;&gt;$A429,1,MOD(E429-1+(COUNTIFS(F$416:$N$416,$A430)=COUNTIFS(F430:$N430,1)),E$415)+1))</f>
        <v>0</v>
      </c>
      <c r="F430" s="278">
        <f ca="1">IF($A430&lt;&gt;F$416,0,IF($A430&lt;&gt;$A429,1,MOD(F429-1+(COUNTIFS(G$416:$N$416,$A430)=COUNTIFS(G430:$N430,1)),F$415)+1))</f>
        <v>0</v>
      </c>
      <c r="G430" s="278">
        <f ca="1">IF($A430&lt;&gt;G$416,0,IF($A430&lt;&gt;$A429,1,MOD(G429-1+(COUNTIFS(H$416:$N$416,$A430)=COUNTIFS(H430:$N430,1)),G$415)+1))</f>
        <v>0</v>
      </c>
      <c r="H430" s="278">
        <f ca="1">IF($A430&lt;&gt;H$416,0,IF($A430&lt;&gt;$A429,1,MOD(H429-1+(COUNTIFS(I$416:$N$416,$A430)=COUNTIFS(I430:$N430,1)),H$415)+1))</f>
        <v>0</v>
      </c>
      <c r="I430" s="278">
        <f ca="1">IF($A430&lt;&gt;I$416,0,IF($A430&lt;&gt;$A429,1,MOD(I429-1+(COUNTIFS(N$416:$N$416,$A430)=COUNTIFS(N430:$N430,1)),I$415)+1))</f>
        <v>0</v>
      </c>
      <c r="J430" s="278"/>
      <c r="K430" s="278"/>
      <c r="L430" s="278"/>
      <c r="M430" s="278"/>
      <c r="O430">
        <v>13</v>
      </c>
      <c r="P430" s="102">
        <f t="shared" ca="1" si="294"/>
        <v>0</v>
      </c>
      <c r="Q430" s="102">
        <f t="shared" ca="1" si="295"/>
        <v>-0.5</v>
      </c>
      <c r="R430" s="102">
        <f t="shared" ca="1" si="296"/>
        <v>0</v>
      </c>
      <c r="S430" s="102">
        <f t="shared" ca="1" si="297"/>
        <v>0</v>
      </c>
      <c r="T430" s="102">
        <f t="shared" ca="1" si="298"/>
        <v>0</v>
      </c>
      <c r="U430" s="102">
        <f t="shared" ca="1" si="299"/>
        <v>0</v>
      </c>
      <c r="V430" s="102">
        <f t="shared" ca="1" si="300"/>
        <v>0</v>
      </c>
      <c r="W430" s="102"/>
      <c r="X430" s="102"/>
      <c r="Y430" s="102"/>
      <c r="Z430" s="102"/>
    </row>
    <row r="431" spans="1:29" outlineLevel="1">
      <c r="A431">
        <f t="shared" ca="1" si="301"/>
        <v>0</v>
      </c>
      <c r="B431" t="str">
        <f t="shared" ca="1" si="293"/>
        <v>EP2 LPAll2</v>
      </c>
      <c r="C431" s="280">
        <f ca="1">IF($A431&lt;&gt;$A430,1,MOD(C430-1+(COUNTIFS(D$416:$N$416,$A431)=COUNTIFS(D431:$N431,1)),C$415)+1)</f>
        <v>2</v>
      </c>
      <c r="D431" s="278">
        <f ca="1">IF($A431&lt;&gt;D$416,0,IF($A431&lt;&gt;$A430,1,MOD(D430-1+(COUNTIFS(E$416:$N$416,$A431)=COUNTIFS(E431:$N431,1)),D$415)+1))</f>
        <v>2</v>
      </c>
      <c r="E431" s="278">
        <f ca="1">IF($A431&lt;&gt;E$416,0,IF($A431&lt;&gt;$A430,1,MOD(E430-1+(COUNTIFS(F$416:$N$416,$A431)=COUNTIFS(F431:$N431,1)),E$415)+1))</f>
        <v>0</v>
      </c>
      <c r="F431" s="278">
        <f ca="1">IF($A431&lt;&gt;F$416,0,IF($A431&lt;&gt;$A430,1,MOD(F430-1+(COUNTIFS(G$416:$N$416,$A431)=COUNTIFS(G431:$N431,1)),F$415)+1))</f>
        <v>0</v>
      </c>
      <c r="G431" s="278">
        <f ca="1">IF($A431&lt;&gt;G$416,0,IF($A431&lt;&gt;$A430,1,MOD(G430-1+(COUNTIFS(H$416:$N$416,$A431)=COUNTIFS(H431:$N431,1)),G$415)+1))</f>
        <v>0</v>
      </c>
      <c r="H431" s="278">
        <f ca="1">IF($A431&lt;&gt;H$416,0,IF($A431&lt;&gt;$A430,1,MOD(H430-1+(COUNTIFS(I$416:$N$416,$A431)=COUNTIFS(I431:$N431,1)),H$415)+1))</f>
        <v>0</v>
      </c>
      <c r="I431" s="278">
        <f ca="1">IF($A431&lt;&gt;I$416,0,IF($A431&lt;&gt;$A430,1,MOD(I430-1+(COUNTIFS(N$416:$N$416,$A431)=COUNTIFS(N431:$N431,1)),I$415)+1))</f>
        <v>0</v>
      </c>
      <c r="J431" s="278"/>
      <c r="K431" s="278"/>
      <c r="L431" s="278"/>
      <c r="M431" s="278"/>
      <c r="O431">
        <v>14</v>
      </c>
      <c r="P431" s="102">
        <f t="shared" ca="1" si="294"/>
        <v>0</v>
      </c>
      <c r="Q431" s="102">
        <f t="shared" ca="1" si="295"/>
        <v>0</v>
      </c>
      <c r="R431" s="102">
        <f t="shared" ca="1" si="296"/>
        <v>0</v>
      </c>
      <c r="S431" s="102">
        <f t="shared" ca="1" si="297"/>
        <v>0</v>
      </c>
      <c r="T431" s="102">
        <f t="shared" ca="1" si="298"/>
        <v>0</v>
      </c>
      <c r="U431" s="102">
        <f t="shared" ca="1" si="299"/>
        <v>0</v>
      </c>
      <c r="V431" s="102">
        <f t="shared" ca="1" si="300"/>
        <v>0</v>
      </c>
      <c r="W431" s="102"/>
      <c r="X431" s="102"/>
      <c r="Y431" s="102"/>
      <c r="Z431" s="102"/>
    </row>
    <row r="432" spans="1:29" outlineLevel="1">
      <c r="A432">
        <f t="shared" ca="1" si="301"/>
        <v>0</v>
      </c>
      <c r="B432" t="str">
        <f t="shared" ca="1" si="293"/>
        <v>EP2 LPAll3</v>
      </c>
      <c r="C432" s="280">
        <f ca="1">IF($A432&lt;&gt;$A431,1,MOD(C431-1+(COUNTIFS(D$416:$N$416,$A432)=COUNTIFS(D432:$N432,1)),C$415)+1)</f>
        <v>2</v>
      </c>
      <c r="D432" s="278">
        <f ca="1">IF($A432&lt;&gt;D$416,0,IF($A432&lt;&gt;$A431,1,MOD(D431-1+(COUNTIFS(E$416:$N$416,$A432)=COUNTIFS(E432:$N432,1)),D$415)+1))</f>
        <v>3</v>
      </c>
      <c r="E432" s="278">
        <f ca="1">IF($A432&lt;&gt;E$416,0,IF($A432&lt;&gt;$A431,1,MOD(E431-1+(COUNTIFS(F$416:$N$416,$A432)=COUNTIFS(F432:$N432,1)),E$415)+1))</f>
        <v>0</v>
      </c>
      <c r="F432" s="278">
        <f ca="1">IF($A432&lt;&gt;F$416,0,IF($A432&lt;&gt;$A431,1,MOD(F431-1+(COUNTIFS(G$416:$N$416,$A432)=COUNTIFS(G432:$N432,1)),F$415)+1))</f>
        <v>0</v>
      </c>
      <c r="G432" s="278">
        <f ca="1">IF($A432&lt;&gt;G$416,0,IF($A432&lt;&gt;$A431,1,MOD(G431-1+(COUNTIFS(H$416:$N$416,$A432)=COUNTIFS(H432:$N432,1)),G$415)+1))</f>
        <v>0</v>
      </c>
      <c r="H432" s="278">
        <f ca="1">IF($A432&lt;&gt;H$416,0,IF($A432&lt;&gt;$A431,1,MOD(H431-1+(COUNTIFS(I$416:$N$416,$A432)=COUNTIFS(I432:$N432,1)),H$415)+1))</f>
        <v>0</v>
      </c>
      <c r="I432" s="278">
        <f ca="1">IF($A432&lt;&gt;I$416,0,IF($A432&lt;&gt;$A431,1,MOD(I431-1+(COUNTIFS(N$416:$N$416,$A432)=COUNTIFS(N432:$N432,1)),I$415)+1))</f>
        <v>0</v>
      </c>
      <c r="J432" s="278"/>
      <c r="K432" s="278"/>
      <c r="L432" s="278"/>
      <c r="M432" s="278"/>
      <c r="O432">
        <v>15</v>
      </c>
      <c r="P432" s="102">
        <f t="shared" ca="1" si="294"/>
        <v>0</v>
      </c>
      <c r="Q432" s="102">
        <f t="shared" ca="1" si="295"/>
        <v>0.5</v>
      </c>
      <c r="R432" s="102">
        <f t="shared" ca="1" si="296"/>
        <v>0</v>
      </c>
      <c r="S432" s="102">
        <f t="shared" ca="1" si="297"/>
        <v>0</v>
      </c>
      <c r="T432" s="102">
        <f t="shared" ca="1" si="298"/>
        <v>0</v>
      </c>
      <c r="U432" s="102">
        <f t="shared" ca="1" si="299"/>
        <v>0</v>
      </c>
      <c r="V432" s="102">
        <f t="shared" ca="1" si="300"/>
        <v>0</v>
      </c>
      <c r="W432" s="102"/>
      <c r="X432" s="102"/>
      <c r="Y432" s="102"/>
      <c r="Z432" s="102"/>
    </row>
    <row r="433" spans="1:26" outlineLevel="1">
      <c r="A433">
        <f t="shared" ca="1" si="301"/>
        <v>0</v>
      </c>
      <c r="B433" t="str">
        <f t="shared" ca="1" si="293"/>
        <v>EP3 LPAll1</v>
      </c>
      <c r="C433" s="280">
        <f ca="1">IF($A433&lt;&gt;$A432,1,MOD(C432-1+(COUNTIFS(D$416:$N$416,$A433)=COUNTIFS(D433:$N433,1)),C$415)+1)</f>
        <v>3</v>
      </c>
      <c r="D433" s="278">
        <f ca="1">IF($A433&lt;&gt;D$416,0,IF($A433&lt;&gt;$A432,1,MOD(D432-1+(COUNTIFS(E$416:$N$416,$A433)=COUNTIFS(E433:$N433,1)),D$415)+1))</f>
        <v>1</v>
      </c>
      <c r="E433" s="278">
        <f ca="1">IF($A433&lt;&gt;E$416,0,IF($A433&lt;&gt;$A432,1,MOD(E432-1+(COUNTIFS(F$416:$N$416,$A433)=COUNTIFS(F433:$N433,1)),E$415)+1))</f>
        <v>0</v>
      </c>
      <c r="F433" s="278">
        <f ca="1">IF($A433&lt;&gt;F$416,0,IF($A433&lt;&gt;$A432,1,MOD(F432-1+(COUNTIFS(G$416:$N$416,$A433)=COUNTIFS(G433:$N433,1)),F$415)+1))</f>
        <v>0</v>
      </c>
      <c r="G433" s="278">
        <f ca="1">IF($A433&lt;&gt;G$416,0,IF($A433&lt;&gt;$A432,1,MOD(G432-1+(COUNTIFS(H$416:$N$416,$A433)=COUNTIFS(H433:$N433,1)),G$415)+1))</f>
        <v>0</v>
      </c>
      <c r="H433" s="278">
        <f ca="1">IF($A433&lt;&gt;H$416,0,IF($A433&lt;&gt;$A432,1,MOD(H432-1+(COUNTIFS(I$416:$N$416,$A433)=COUNTIFS(I433:$N433,1)),H$415)+1))</f>
        <v>0</v>
      </c>
      <c r="I433" s="278">
        <f ca="1">IF($A433&lt;&gt;I$416,0,IF($A433&lt;&gt;$A432,1,MOD(I432-1+(COUNTIFS(N$416:$N$416,$A433)=COUNTIFS(N433:$N433,1)),I$415)+1))</f>
        <v>0</v>
      </c>
      <c r="J433" s="278"/>
      <c r="K433" s="278"/>
      <c r="L433" s="278"/>
      <c r="M433" s="278"/>
      <c r="O433">
        <v>16</v>
      </c>
      <c r="P433" s="102">
        <f t="shared" ca="1" si="294"/>
        <v>0.5</v>
      </c>
      <c r="Q433" s="102">
        <f t="shared" ca="1" si="295"/>
        <v>-0.5</v>
      </c>
      <c r="R433" s="102">
        <f t="shared" ca="1" si="296"/>
        <v>0</v>
      </c>
      <c r="S433" s="102">
        <f t="shared" ca="1" si="297"/>
        <v>0</v>
      </c>
      <c r="T433" s="102">
        <f t="shared" ca="1" si="298"/>
        <v>0</v>
      </c>
      <c r="U433" s="102">
        <f t="shared" ca="1" si="299"/>
        <v>0</v>
      </c>
      <c r="V433" s="102">
        <f t="shared" ca="1" si="300"/>
        <v>0</v>
      </c>
      <c r="W433" s="102"/>
      <c r="X433" s="102"/>
      <c r="Y433" s="102"/>
      <c r="Z433" s="102"/>
    </row>
    <row r="434" spans="1:26" outlineLevel="1">
      <c r="A434" s="18">
        <v>1</v>
      </c>
      <c r="B434" t="str">
        <f t="shared" ca="1" si="293"/>
        <v>EP1 LPD1 LPS1</v>
      </c>
      <c r="C434" s="280">
        <f ca="1">IF($A434&lt;&gt;$A433,1,MOD(C433-1+(COUNTIFS(D$416:$N$416,$A434)=COUNTIFS(D434:$N434,1)),C$415)+1)</f>
        <v>1</v>
      </c>
      <c r="D434" s="278">
        <f>IF($A434&lt;&gt;D$416,0,IF($A434&lt;&gt;$A433,1,MOD(D433-1+(COUNTIFS(E$416:$N$416,$A434)=COUNTIFS(E434:$N434,1)),D$415)+1))</f>
        <v>0</v>
      </c>
      <c r="E434" s="278">
        <f ca="1">IF($A434&lt;&gt;E$416,0,IF($A434&lt;&gt;$A433,1,MOD(E433-1+(COUNTIFS(F$416:$N$416,$A434)=COUNTIFS(F434:$N434,1)),E$415)+1))</f>
        <v>1</v>
      </c>
      <c r="F434" s="278">
        <f ca="1">IF($A434&lt;&gt;F$416,0,IF($A434&lt;&gt;$A433,1,MOD(F433-1+(COUNTIFS(G$416:$N$416,$A434)=COUNTIFS(G434:$N434,1)),F$415)+1))</f>
        <v>1</v>
      </c>
      <c r="G434" s="278">
        <f>IF($A434&lt;&gt;G$416,0,IF($A434&lt;&gt;$A433,1,MOD(G433-1+(COUNTIFS(H$416:$N$416,$A434)=COUNTIFS(H434:$N434,1)),G$415)+1))</f>
        <v>0</v>
      </c>
      <c r="H434" s="278">
        <f>IF($A434&lt;&gt;H$416,0,IF($A434&lt;&gt;$A433,1,MOD(H433-1+(COUNTIFS(I$416:$N$416,$A434)=COUNTIFS(I434:$N434,1)),H$415)+1))</f>
        <v>0</v>
      </c>
      <c r="I434" s="278">
        <f>IF($A434&lt;&gt;I$416,0,IF($A434&lt;&gt;$A433,1,MOD(I433-1+(COUNTIFS(N$416:$N$416,$A434)=COUNTIFS(N434:$N434,1)),I$415)+1))</f>
        <v>0</v>
      </c>
      <c r="J434" s="278"/>
      <c r="K434" s="278"/>
      <c r="L434" s="278"/>
      <c r="M434" s="278"/>
      <c r="O434">
        <v>17</v>
      </c>
      <c r="P434" s="102">
        <f t="shared" ca="1" si="294"/>
        <v>-0.5</v>
      </c>
      <c r="Q434" s="102">
        <f t="shared" si="295"/>
        <v>0</v>
      </c>
      <c r="R434" s="102">
        <f t="shared" ca="1" si="296"/>
        <v>-0.5</v>
      </c>
      <c r="S434" s="102">
        <f t="shared" ca="1" si="297"/>
        <v>-0.5</v>
      </c>
      <c r="T434" s="102">
        <f t="shared" si="298"/>
        <v>0</v>
      </c>
      <c r="U434" s="102">
        <f t="shared" si="299"/>
        <v>0</v>
      </c>
      <c r="V434" s="102">
        <f t="shared" si="300"/>
        <v>0</v>
      </c>
      <c r="W434" s="102"/>
      <c r="X434" s="102"/>
      <c r="Y434" s="102"/>
      <c r="Z434" s="102"/>
    </row>
    <row r="435" spans="1:26" outlineLevel="1">
      <c r="A435">
        <f t="shared" ref="A435:A466" ca="1" si="302">OFFSET(A435,-1,0)</f>
        <v>1</v>
      </c>
      <c r="B435" t="str">
        <f t="shared" ca="1" si="293"/>
        <v>EP1 LPD1 LPS2</v>
      </c>
      <c r="C435" s="280">
        <f ca="1">IF($A435&lt;&gt;$A434,1,MOD(C434-1+(COUNTIFS(D$416:$N$416,$A435)=COUNTIFS(D435:$N435,1)),C$415)+1)</f>
        <v>1</v>
      </c>
      <c r="D435" s="278">
        <f ca="1">IF($A435&lt;&gt;D$416,0,IF($A435&lt;&gt;$A434,1,MOD(D434-1+(COUNTIFS(E$416:$N$416,$A435)=COUNTIFS(E435:$N435,1)),D$415)+1))</f>
        <v>0</v>
      </c>
      <c r="E435" s="278">
        <f ca="1">IF($A435&lt;&gt;E$416,0,IF($A435&lt;&gt;$A434,1,MOD(E434-1+(COUNTIFS(F$416:$N$416,$A435)=COUNTIFS(F435:$N435,1)),E$415)+1))</f>
        <v>1</v>
      </c>
      <c r="F435" s="278">
        <f ca="1">IF($A435&lt;&gt;F$416,0,IF($A435&lt;&gt;$A434,1,MOD(F434-1+(COUNTIFS(G$416:$N$416,$A435)=COUNTIFS(G435:$N435,1)),F$415)+1))</f>
        <v>2</v>
      </c>
      <c r="G435" s="278">
        <f ca="1">IF($A435&lt;&gt;G$416,0,IF($A435&lt;&gt;$A434,1,MOD(G434-1+(COUNTIFS(H$416:$N$416,$A435)=COUNTIFS(H435:$N435,1)),G$415)+1))</f>
        <v>0</v>
      </c>
      <c r="H435" s="278">
        <f ca="1">IF($A435&lt;&gt;H$416,0,IF($A435&lt;&gt;$A434,1,MOD(H434-1+(COUNTIFS(I$416:$N$416,$A435)=COUNTIFS(I435:$N435,1)),H$415)+1))</f>
        <v>0</v>
      </c>
      <c r="I435" s="278">
        <f ca="1">IF($A435&lt;&gt;I$416,0,IF($A435&lt;&gt;$A434,1,MOD(I434-1+(COUNTIFS(N$416:$N$416,$A435)=COUNTIFS(N435:$N435,1)),I$415)+1))</f>
        <v>0</v>
      </c>
      <c r="J435" s="278"/>
      <c r="K435" s="278"/>
      <c r="L435" s="278"/>
      <c r="M435" s="278"/>
      <c r="O435">
        <v>18</v>
      </c>
      <c r="P435" s="102">
        <f t="shared" ca="1" si="294"/>
        <v>-0.5</v>
      </c>
      <c r="Q435" s="102">
        <f t="shared" ca="1" si="295"/>
        <v>0</v>
      </c>
      <c r="R435" s="102">
        <f t="shared" ca="1" si="296"/>
        <v>-0.5</v>
      </c>
      <c r="S435" s="102">
        <f t="shared" ca="1" si="297"/>
        <v>0</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LPD1 LPS3</v>
      </c>
      <c r="C436" s="280">
        <f ca="1">IF($A436&lt;&gt;$A435,1,MOD(C435-1+(COUNTIFS(D$416:$N$416,$A436)=COUNTIFS(D436:$N436,1)),C$415)+1)</f>
        <v>1</v>
      </c>
      <c r="D436" s="278">
        <f ca="1">IF($A436&lt;&gt;D$416,0,IF($A436&lt;&gt;$A435,1,MOD(D435-1+(COUNTIFS(E$416:$N$416,$A436)=COUNTIFS(E436:$N436,1)),D$415)+1))</f>
        <v>0</v>
      </c>
      <c r="E436" s="278">
        <f ca="1">IF($A436&lt;&gt;E$416,0,IF($A436&lt;&gt;$A435,1,MOD(E435-1+(COUNTIFS(F$416:$N$416,$A436)=COUNTIFS(F436:$N436,1)),E$415)+1))</f>
        <v>1</v>
      </c>
      <c r="F436" s="278">
        <f ca="1">IF($A436&lt;&gt;F$416,0,IF($A436&lt;&gt;$A435,1,MOD(F435-1+(COUNTIFS(G$416:$N$416,$A436)=COUNTIFS(G436:$N436,1)),F$415)+1))</f>
        <v>3</v>
      </c>
      <c r="G436" s="278">
        <f ca="1">IF($A436&lt;&gt;G$416,0,IF($A436&lt;&gt;$A435,1,MOD(G435-1+(COUNTIFS(H$416:$N$416,$A436)=COUNTIFS(H436:$N436,1)),G$415)+1))</f>
        <v>0</v>
      </c>
      <c r="H436" s="278">
        <f ca="1">IF($A436&lt;&gt;H$416,0,IF($A436&lt;&gt;$A435,1,MOD(H435-1+(COUNTIFS(I$416:$N$416,$A436)=COUNTIFS(I436:$N436,1)),H$415)+1))</f>
        <v>0</v>
      </c>
      <c r="I436" s="278">
        <f ca="1">IF($A436&lt;&gt;I$416,0,IF($A436&lt;&gt;$A435,1,MOD(I435-1+(COUNTIFS(N$416:$N$416,$A436)=COUNTIFS(N436:$N436,1)),I$415)+1))</f>
        <v>0</v>
      </c>
      <c r="J436" s="278"/>
      <c r="K436" s="278"/>
      <c r="L436" s="278"/>
      <c r="M436" s="278"/>
      <c r="O436">
        <v>19</v>
      </c>
      <c r="P436" s="102">
        <f t="shared" ca="1" si="294"/>
        <v>-0.5</v>
      </c>
      <c r="Q436" s="102">
        <f t="shared" ca="1" si="295"/>
        <v>0</v>
      </c>
      <c r="R436" s="102">
        <f t="shared" ca="1" si="296"/>
        <v>-0.5</v>
      </c>
      <c r="S436" s="102">
        <f t="shared" ca="1" si="297"/>
        <v>0.5</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LPD2 LPS1</v>
      </c>
      <c r="C437" s="280">
        <f ca="1">IF($A437&lt;&gt;$A436,1,MOD(C436-1+(COUNTIFS(D$416:$N$416,$A437)=COUNTIFS(D437:$N437,1)),C$415)+1)</f>
        <v>1</v>
      </c>
      <c r="D437" s="278">
        <f ca="1">IF($A437&lt;&gt;D$416,0,IF($A437&lt;&gt;$A436,1,MOD(D436-1+(COUNTIFS(E$416:$N$416,$A437)=COUNTIFS(E437:$N437,1)),D$415)+1))</f>
        <v>0</v>
      </c>
      <c r="E437" s="278">
        <f ca="1">IF($A437&lt;&gt;E$416,0,IF($A437&lt;&gt;$A436,1,MOD(E436-1+(COUNTIFS(F$416:$N$416,$A437)=COUNTIFS(F437:$N437,1)),E$415)+1))</f>
        <v>2</v>
      </c>
      <c r="F437" s="278">
        <f ca="1">IF($A437&lt;&gt;F$416,0,IF($A437&lt;&gt;$A436,1,MOD(F436-1+(COUNTIFS(G$416:$N$416,$A437)=COUNTIFS(G437:$N437,1)),F$415)+1))</f>
        <v>1</v>
      </c>
      <c r="G437" s="278">
        <f ca="1">IF($A437&lt;&gt;G$416,0,IF($A437&lt;&gt;$A436,1,MOD(G436-1+(COUNTIFS(H$416:$N$416,$A437)=COUNTIFS(H437:$N437,1)),G$415)+1))</f>
        <v>0</v>
      </c>
      <c r="H437" s="278">
        <f ca="1">IF($A437&lt;&gt;H$416,0,IF($A437&lt;&gt;$A436,1,MOD(H436-1+(COUNTIFS(I$416:$N$416,$A437)=COUNTIFS(I437:$N437,1)),H$415)+1))</f>
        <v>0</v>
      </c>
      <c r="I437" s="278">
        <f ca="1">IF($A437&lt;&gt;I$416,0,IF($A437&lt;&gt;$A436,1,MOD(I436-1+(COUNTIFS(N$416:$N$416,$A437)=COUNTIFS(N437:$N437,1)),I$415)+1))</f>
        <v>0</v>
      </c>
      <c r="J437" s="278"/>
      <c r="K437" s="278"/>
      <c r="L437" s="278"/>
      <c r="M437" s="278"/>
      <c r="O437">
        <v>20</v>
      </c>
      <c r="P437" s="102">
        <f t="shared" ca="1" si="294"/>
        <v>-0.5</v>
      </c>
      <c r="Q437" s="102">
        <f t="shared" ca="1" si="295"/>
        <v>0</v>
      </c>
      <c r="R437" s="102">
        <f t="shared" ca="1" si="296"/>
        <v>0</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EP1 LPD2 LPS2</v>
      </c>
      <c r="C438" s="280">
        <f ca="1">IF($A438&lt;&gt;$A437,1,MOD(C437-1+(COUNTIFS(D$416:$N$416,$A438)=COUNTIFS(D438:$N438,1)),C$415)+1)</f>
        <v>1</v>
      </c>
      <c r="D438" s="278">
        <f ca="1">IF($A438&lt;&gt;D$416,0,IF($A438&lt;&gt;$A437,1,MOD(D437-1+(COUNTIFS(E$416:$N$416,$A438)=COUNTIFS(E438:$N438,1)),D$415)+1))</f>
        <v>0</v>
      </c>
      <c r="E438" s="278">
        <f ca="1">IF($A438&lt;&gt;E$416,0,IF($A438&lt;&gt;$A437,1,MOD(E437-1+(COUNTIFS(F$416:$N$416,$A438)=COUNTIFS(F438:$N438,1)),E$415)+1))</f>
        <v>2</v>
      </c>
      <c r="F438" s="278">
        <f ca="1">IF($A438&lt;&gt;F$416,0,IF($A438&lt;&gt;$A437,1,MOD(F437-1+(COUNTIFS(G$416:$N$416,$A438)=COUNTIFS(G438:$N438,1)),F$415)+1))</f>
        <v>2</v>
      </c>
      <c r="G438" s="278">
        <f ca="1">IF($A438&lt;&gt;G$416,0,IF($A438&lt;&gt;$A437,1,MOD(G437-1+(COUNTIFS(H$416:$N$416,$A438)=COUNTIFS(H438:$N438,1)),G$415)+1))</f>
        <v>0</v>
      </c>
      <c r="H438" s="278">
        <f ca="1">IF($A438&lt;&gt;H$416,0,IF($A438&lt;&gt;$A437,1,MOD(H437-1+(COUNTIFS(I$416:$N$416,$A438)=COUNTIFS(I438:$N438,1)),H$415)+1))</f>
        <v>0</v>
      </c>
      <c r="I438" s="278">
        <f ca="1">IF($A438&lt;&gt;I$416,0,IF($A438&lt;&gt;$A437,1,MOD(I437-1+(COUNTIFS(N$416:$N$416,$A438)=COUNTIFS(N438:$N438,1)),I$415)+1))</f>
        <v>0</v>
      </c>
      <c r="J438" s="278"/>
      <c r="K438" s="278"/>
      <c r="L438" s="278"/>
      <c r="M438" s="278"/>
      <c r="O438">
        <v>21</v>
      </c>
      <c r="P438" s="102">
        <f t="shared" ca="1" si="294"/>
        <v>-0.5</v>
      </c>
      <c r="Q438" s="102">
        <f t="shared" ca="1" si="295"/>
        <v>0</v>
      </c>
      <c r="R438" s="102">
        <f t="shared" ca="1" si="296"/>
        <v>0</v>
      </c>
      <c r="S438" s="102">
        <f t="shared" ca="1" si="297"/>
        <v>0</v>
      </c>
      <c r="T438" s="102">
        <f t="shared" ca="1" si="298"/>
        <v>0</v>
      </c>
      <c r="U438" s="102">
        <f t="shared" ca="1" si="299"/>
        <v>0</v>
      </c>
      <c r="V438" s="102">
        <f t="shared" ca="1" si="300"/>
        <v>0</v>
      </c>
      <c r="W438" s="102"/>
      <c r="X438" s="102"/>
      <c r="Y438" s="102"/>
      <c r="Z438" s="102"/>
    </row>
    <row r="439" spans="1:26" outlineLevel="1">
      <c r="A439">
        <f t="shared" ca="1" si="302"/>
        <v>1</v>
      </c>
      <c r="B439" t="str">
        <f t="shared" ca="1" si="293"/>
        <v>EP1 LPD2 LPS3</v>
      </c>
      <c r="C439" s="280">
        <f ca="1">IF($A439&lt;&gt;$A438,1,MOD(C438-1+(COUNTIFS(D$416:$N$416,$A439)=COUNTIFS(D439:$N439,1)),C$415)+1)</f>
        <v>1</v>
      </c>
      <c r="D439" s="278">
        <f ca="1">IF($A439&lt;&gt;D$416,0,IF($A439&lt;&gt;$A438,1,MOD(D438-1+(COUNTIFS(E$416:$N$416,$A439)=COUNTIFS(E439:$N439,1)),D$415)+1))</f>
        <v>0</v>
      </c>
      <c r="E439" s="278">
        <f ca="1">IF($A439&lt;&gt;E$416,0,IF($A439&lt;&gt;$A438,1,MOD(E438-1+(COUNTIFS(F$416:$N$416,$A439)=COUNTIFS(F439:$N439,1)),E$415)+1))</f>
        <v>2</v>
      </c>
      <c r="F439" s="278">
        <f ca="1">IF($A439&lt;&gt;F$416,0,IF($A439&lt;&gt;$A438,1,MOD(F438-1+(COUNTIFS(G$416:$N$416,$A439)=COUNTIFS(G439:$N439,1)),F$415)+1))</f>
        <v>3</v>
      </c>
      <c r="G439" s="278">
        <f ca="1">IF($A439&lt;&gt;G$416,0,IF($A439&lt;&gt;$A438,1,MOD(G438-1+(COUNTIFS(H$416:$N$416,$A439)=COUNTIFS(H439:$N439,1)),G$415)+1))</f>
        <v>0</v>
      </c>
      <c r="H439" s="278">
        <f ca="1">IF($A439&lt;&gt;H$416,0,IF($A439&lt;&gt;$A438,1,MOD(H438-1+(COUNTIFS(I$416:$N$416,$A439)=COUNTIFS(I439:$N439,1)),H$415)+1))</f>
        <v>0</v>
      </c>
      <c r="I439" s="278">
        <f ca="1">IF($A439&lt;&gt;I$416,0,IF($A439&lt;&gt;$A438,1,MOD(I438-1+(COUNTIFS(N$416:$N$416,$A439)=COUNTIFS(N439:$N439,1)),I$415)+1))</f>
        <v>0</v>
      </c>
      <c r="J439" s="278"/>
      <c r="K439" s="278"/>
      <c r="L439" s="278"/>
      <c r="M439" s="278"/>
      <c r="O439">
        <v>22</v>
      </c>
      <c r="P439" s="102">
        <f t="shared" ca="1" si="294"/>
        <v>-0.5</v>
      </c>
      <c r="Q439" s="102">
        <f t="shared" ca="1" si="295"/>
        <v>0</v>
      </c>
      <c r="R439" s="102">
        <f t="shared" ca="1" si="296"/>
        <v>0</v>
      </c>
      <c r="S439" s="102">
        <f t="shared" ca="1" si="297"/>
        <v>0.5</v>
      </c>
      <c r="T439" s="102">
        <f t="shared" ca="1" si="298"/>
        <v>0</v>
      </c>
      <c r="U439" s="102">
        <f t="shared" ca="1" si="299"/>
        <v>0</v>
      </c>
      <c r="V439" s="102">
        <f t="shared" ca="1" si="300"/>
        <v>0</v>
      </c>
      <c r="W439" s="102"/>
      <c r="X439" s="102"/>
      <c r="Y439" s="102"/>
      <c r="Z439" s="102"/>
    </row>
    <row r="440" spans="1:26" outlineLevel="1">
      <c r="A440">
        <f t="shared" ca="1" si="302"/>
        <v>1</v>
      </c>
      <c r="B440" t="str">
        <f t="shared" ca="1" si="293"/>
        <v>EP1 LPD3 LPS1</v>
      </c>
      <c r="C440" s="280">
        <f ca="1">IF($A440&lt;&gt;$A439,1,MOD(C439-1+(COUNTIFS(D$416:$N$416,$A440)=COUNTIFS(D440:$N440,1)),C$415)+1)</f>
        <v>1</v>
      </c>
      <c r="D440" s="278">
        <f ca="1">IF($A440&lt;&gt;D$416,0,IF($A440&lt;&gt;$A439,1,MOD(D439-1+(COUNTIFS(E$416:$N$416,$A440)=COUNTIFS(E440:$N440,1)),D$415)+1))</f>
        <v>0</v>
      </c>
      <c r="E440" s="278">
        <f ca="1">IF($A440&lt;&gt;E$416,0,IF($A440&lt;&gt;$A439,1,MOD(E439-1+(COUNTIFS(F$416:$N$416,$A440)=COUNTIFS(F440:$N440,1)),E$415)+1))</f>
        <v>3</v>
      </c>
      <c r="F440" s="278">
        <f ca="1">IF($A440&lt;&gt;F$416,0,IF($A440&lt;&gt;$A439,1,MOD(F439-1+(COUNTIFS(G$416:$N$416,$A440)=COUNTIFS(G440:$N440,1)),F$415)+1))</f>
        <v>1</v>
      </c>
      <c r="G440" s="278">
        <f ca="1">IF($A440&lt;&gt;G$416,0,IF($A440&lt;&gt;$A439,1,MOD(G439-1+(COUNTIFS(H$416:$N$416,$A440)=COUNTIFS(H440:$N440,1)),G$415)+1))</f>
        <v>0</v>
      </c>
      <c r="H440" s="278">
        <f ca="1">IF($A440&lt;&gt;H$416,0,IF($A440&lt;&gt;$A439,1,MOD(H439-1+(COUNTIFS(I$416:$N$416,$A440)=COUNTIFS(I440:$N440,1)),H$415)+1))</f>
        <v>0</v>
      </c>
      <c r="I440" s="278">
        <f ca="1">IF($A440&lt;&gt;I$416,0,IF($A440&lt;&gt;$A439,1,MOD(I439-1+(COUNTIFS(N$416:$N$416,$A440)=COUNTIFS(N440:$N440,1)),I$415)+1))</f>
        <v>0</v>
      </c>
      <c r="J440" s="278"/>
      <c r="K440" s="278"/>
      <c r="L440" s="278"/>
      <c r="M440" s="278"/>
      <c r="O440">
        <v>23</v>
      </c>
      <c r="P440" s="102">
        <f t="shared" ca="1" si="294"/>
        <v>-0.5</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EP1 LPD3 LPS2</v>
      </c>
      <c r="C441" s="280">
        <f ca="1">IF($A441&lt;&gt;$A440,1,MOD(C440-1+(COUNTIFS(D$416:$N$416,$A441)=COUNTIFS(D441:$N441,1)),C$415)+1)</f>
        <v>1</v>
      </c>
      <c r="D441" s="278">
        <f ca="1">IF($A441&lt;&gt;D$416,0,IF($A441&lt;&gt;$A440,1,MOD(D440-1+(COUNTIFS(E$416:$N$416,$A441)=COUNTIFS(E441:$N441,1)),D$415)+1))</f>
        <v>0</v>
      </c>
      <c r="E441" s="278">
        <f ca="1">IF($A441&lt;&gt;E$416,0,IF($A441&lt;&gt;$A440,1,MOD(E440-1+(COUNTIFS(F$416:$N$416,$A441)=COUNTIFS(F441:$N441,1)),E$415)+1))</f>
        <v>3</v>
      </c>
      <c r="F441" s="278">
        <f ca="1">IF($A441&lt;&gt;F$416,0,IF($A441&lt;&gt;$A440,1,MOD(F440-1+(COUNTIFS(G$416:$N$416,$A441)=COUNTIFS(G441:$N441,1)),F$415)+1))</f>
        <v>2</v>
      </c>
      <c r="G441" s="278">
        <f ca="1">IF($A441&lt;&gt;G$416,0,IF($A441&lt;&gt;$A440,1,MOD(G440-1+(COUNTIFS(H$416:$N$416,$A441)=COUNTIFS(H441:$N441,1)),G$415)+1))</f>
        <v>0</v>
      </c>
      <c r="H441" s="278">
        <f ca="1">IF($A441&lt;&gt;H$416,0,IF($A441&lt;&gt;$A440,1,MOD(H440-1+(COUNTIFS(I$416:$N$416,$A441)=COUNTIFS(I441:$N441,1)),H$415)+1))</f>
        <v>0</v>
      </c>
      <c r="I441" s="278">
        <f ca="1">IF($A441&lt;&gt;I$416,0,IF($A441&lt;&gt;$A440,1,MOD(I440-1+(COUNTIFS(N$416:$N$416,$A441)=COUNTIFS(N441:$N441,1)),I$415)+1))</f>
        <v>0</v>
      </c>
      <c r="J441" s="278"/>
      <c r="K441" s="278"/>
      <c r="L441" s="278"/>
      <c r="M441" s="278"/>
      <c r="O441">
        <v>24</v>
      </c>
      <c r="P441" s="102">
        <f t="shared" ca="1" si="294"/>
        <v>-0.5</v>
      </c>
      <c r="Q441" s="102">
        <f t="shared" ca="1" si="295"/>
        <v>0</v>
      </c>
      <c r="R441" s="102">
        <f t="shared" ca="1" si="296"/>
        <v>0.5</v>
      </c>
      <c r="S441" s="102">
        <f t="shared" ca="1" si="297"/>
        <v>0</v>
      </c>
      <c r="T441" s="102">
        <f t="shared" ca="1" si="298"/>
        <v>0</v>
      </c>
      <c r="U441" s="102">
        <f t="shared" ca="1" si="299"/>
        <v>0</v>
      </c>
      <c r="V441" s="102">
        <f t="shared" ca="1" si="300"/>
        <v>0</v>
      </c>
      <c r="W441" s="102"/>
      <c r="X441" s="102"/>
      <c r="Y441" s="102"/>
      <c r="Z441" s="102"/>
    </row>
    <row r="442" spans="1:26" outlineLevel="1">
      <c r="A442">
        <f t="shared" ca="1" si="302"/>
        <v>1</v>
      </c>
      <c r="B442" t="str">
        <f t="shared" ca="1" si="293"/>
        <v>EP1 LPD3 LPS3</v>
      </c>
      <c r="C442" s="280">
        <f ca="1">IF($A442&lt;&gt;$A441,1,MOD(C441-1+(COUNTIFS(D$416:$N$416,$A442)=COUNTIFS(D442:$N442,1)),C$415)+1)</f>
        <v>1</v>
      </c>
      <c r="D442" s="278">
        <f ca="1">IF($A442&lt;&gt;D$416,0,IF($A442&lt;&gt;$A441,1,MOD(D441-1+(COUNTIFS(E$416:$N$416,$A442)=COUNTIFS(E442:$N442,1)),D$415)+1))</f>
        <v>0</v>
      </c>
      <c r="E442" s="278">
        <f ca="1">IF($A442&lt;&gt;E$416,0,IF($A442&lt;&gt;$A441,1,MOD(E441-1+(COUNTIFS(F$416:$N$416,$A442)=COUNTIFS(F442:$N442,1)),E$415)+1))</f>
        <v>3</v>
      </c>
      <c r="F442" s="278">
        <f ca="1">IF($A442&lt;&gt;F$416,0,IF($A442&lt;&gt;$A441,1,MOD(F441-1+(COUNTIFS(G$416:$N$416,$A442)=COUNTIFS(G442:$N442,1)),F$415)+1))</f>
        <v>3</v>
      </c>
      <c r="G442" s="278">
        <f ca="1">IF($A442&lt;&gt;G$416,0,IF($A442&lt;&gt;$A441,1,MOD(G441-1+(COUNTIFS(H$416:$N$416,$A442)=COUNTIFS(H442:$N442,1)),G$415)+1))</f>
        <v>0</v>
      </c>
      <c r="H442" s="278">
        <f ca="1">IF($A442&lt;&gt;H$416,0,IF($A442&lt;&gt;$A441,1,MOD(H441-1+(COUNTIFS(I$416:$N$416,$A442)=COUNTIFS(I442:$N442,1)),H$415)+1))</f>
        <v>0</v>
      </c>
      <c r="I442" s="278">
        <f ca="1">IF($A442&lt;&gt;I$416,0,IF($A442&lt;&gt;$A441,1,MOD(I441-1+(COUNTIFS(N$416:$N$416,$A442)=COUNTIFS(N442:$N442,1)),I$415)+1))</f>
        <v>0</v>
      </c>
      <c r="J442" s="278"/>
      <c r="K442" s="278"/>
      <c r="L442" s="278"/>
      <c r="M442" s="278"/>
      <c r="O442">
        <v>25</v>
      </c>
      <c r="P442" s="102">
        <f t="shared" ca="1" si="294"/>
        <v>-0.5</v>
      </c>
      <c r="Q442" s="102">
        <f t="shared" ca="1" si="295"/>
        <v>0</v>
      </c>
      <c r="R442" s="102">
        <f t="shared" ca="1" si="296"/>
        <v>0.5</v>
      </c>
      <c r="S442" s="102">
        <f t="shared" ca="1" si="297"/>
        <v>0.5</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LPD1 LPS1</v>
      </c>
      <c r="C443" s="280">
        <f ca="1">IF($A443&lt;&gt;$A442,1,MOD(C442-1+(COUNTIFS(D$416:$N$416,$A443)=COUNTIFS(D443:$N443,1)),C$415)+1)</f>
        <v>2</v>
      </c>
      <c r="D443" s="278">
        <f ca="1">IF($A443&lt;&gt;D$416,0,IF($A443&lt;&gt;$A442,1,MOD(D442-1+(COUNTIFS(E$416:$N$416,$A443)=COUNTIFS(E443:$N443,1)),D$415)+1))</f>
        <v>0</v>
      </c>
      <c r="E443" s="278">
        <f ca="1">IF($A443&lt;&gt;E$416,0,IF($A443&lt;&gt;$A442,1,MOD(E442-1+(COUNTIFS(F$416:$N$416,$A443)=COUNTIFS(F443:$N443,1)),E$415)+1))</f>
        <v>1</v>
      </c>
      <c r="F443" s="278">
        <f ca="1">IF($A443&lt;&gt;F$416,0,IF($A443&lt;&gt;$A442,1,MOD(F442-1+(COUNTIFS(G$416:$N$416,$A443)=COUNTIFS(G443:$N443,1)),F$415)+1))</f>
        <v>1</v>
      </c>
      <c r="G443" s="278">
        <f ca="1">IF($A443&lt;&gt;G$416,0,IF($A443&lt;&gt;$A442,1,MOD(G442-1+(COUNTIFS(H$416:$N$416,$A443)=COUNTIFS(H443:$N443,1)),G$415)+1))</f>
        <v>0</v>
      </c>
      <c r="H443" s="278">
        <f ca="1">IF($A443&lt;&gt;H$416,0,IF($A443&lt;&gt;$A442,1,MOD(H442-1+(COUNTIFS(I$416:$N$416,$A443)=COUNTIFS(I443:$N443,1)),H$415)+1))</f>
        <v>0</v>
      </c>
      <c r="I443" s="278">
        <f ca="1">IF($A443&lt;&gt;I$416,0,IF($A443&lt;&gt;$A442,1,MOD(I442-1+(COUNTIFS(N$416:$N$416,$A443)=COUNTIFS(N443:$N443,1)),I$415)+1))</f>
        <v>0</v>
      </c>
      <c r="J443" s="278"/>
      <c r="K443" s="278"/>
      <c r="L443" s="278"/>
      <c r="M443" s="278"/>
      <c r="O443">
        <v>26</v>
      </c>
      <c r="P443" s="102">
        <f t="shared" ca="1" si="294"/>
        <v>0</v>
      </c>
      <c r="Q443" s="102">
        <f t="shared" ca="1" si="295"/>
        <v>0</v>
      </c>
      <c r="R443" s="102">
        <f t="shared" ca="1" si="296"/>
        <v>-0.5</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LPD1 LPS2</v>
      </c>
      <c r="C444" s="280">
        <f ca="1">IF($A444&lt;&gt;$A443,1,MOD(C443-1+(COUNTIFS(D$416:$N$416,$A444)=COUNTIFS(D444:$N444,1)),C$415)+1)</f>
        <v>2</v>
      </c>
      <c r="D444" s="278">
        <f ca="1">IF($A444&lt;&gt;D$416,0,IF($A444&lt;&gt;$A443,1,MOD(D443-1+(COUNTIFS(E$416:$N$416,$A444)=COUNTIFS(E444:$N444,1)),D$415)+1))</f>
        <v>0</v>
      </c>
      <c r="E444" s="278">
        <f ca="1">IF($A444&lt;&gt;E$416,0,IF($A444&lt;&gt;$A443,1,MOD(E443-1+(COUNTIFS(F$416:$N$416,$A444)=COUNTIFS(F444:$N444,1)),E$415)+1))</f>
        <v>1</v>
      </c>
      <c r="F444" s="278">
        <f ca="1">IF($A444&lt;&gt;F$416,0,IF($A444&lt;&gt;$A443,1,MOD(F443-1+(COUNTIFS(G$416:$N$416,$A444)=COUNTIFS(G444:$N444,1)),F$415)+1))</f>
        <v>2</v>
      </c>
      <c r="G444" s="278">
        <f ca="1">IF($A444&lt;&gt;G$416,0,IF($A444&lt;&gt;$A443,1,MOD(G443-1+(COUNTIFS(H$416:$N$416,$A444)=COUNTIFS(H444:$N444,1)),G$415)+1))</f>
        <v>0</v>
      </c>
      <c r="H444" s="278">
        <f ca="1">IF($A444&lt;&gt;H$416,0,IF($A444&lt;&gt;$A443,1,MOD(H443-1+(COUNTIFS(I$416:$N$416,$A444)=COUNTIFS(I444:$N444,1)),H$415)+1))</f>
        <v>0</v>
      </c>
      <c r="I444" s="278">
        <f ca="1">IF($A444&lt;&gt;I$416,0,IF($A444&lt;&gt;$A443,1,MOD(I443-1+(COUNTIFS(N$416:$N$416,$A444)=COUNTIFS(N444:$N444,1)),I$415)+1))</f>
        <v>0</v>
      </c>
      <c r="J444" s="278"/>
      <c r="K444" s="278"/>
      <c r="L444" s="278"/>
      <c r="M444" s="278"/>
      <c r="O444">
        <v>27</v>
      </c>
      <c r="P444" s="102">
        <f t="shared" ca="1" si="294"/>
        <v>0</v>
      </c>
      <c r="Q444" s="102">
        <f t="shared" ca="1" si="295"/>
        <v>0</v>
      </c>
      <c r="R444" s="102">
        <f t="shared" ca="1" si="296"/>
        <v>-0.5</v>
      </c>
      <c r="S444" s="102">
        <f t="shared" ca="1" si="297"/>
        <v>0</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LPD1 LPS3</v>
      </c>
      <c r="C445" s="280">
        <f ca="1">IF($A445&lt;&gt;$A444,1,MOD(C444-1+(COUNTIFS(D$416:$N$416,$A445)=COUNTIFS(D445:$N445,1)),C$415)+1)</f>
        <v>2</v>
      </c>
      <c r="D445" s="278">
        <f ca="1">IF($A445&lt;&gt;D$416,0,IF($A445&lt;&gt;$A444,1,MOD(D444-1+(COUNTIFS(E$416:$N$416,$A445)=COUNTIFS(E445:$N445,1)),D$415)+1))</f>
        <v>0</v>
      </c>
      <c r="E445" s="278">
        <f ca="1">IF($A445&lt;&gt;E$416,0,IF($A445&lt;&gt;$A444,1,MOD(E444-1+(COUNTIFS(F$416:$N$416,$A445)=COUNTIFS(F445:$N445,1)),E$415)+1))</f>
        <v>1</v>
      </c>
      <c r="F445" s="278">
        <f ca="1">IF($A445&lt;&gt;F$416,0,IF($A445&lt;&gt;$A444,1,MOD(F444-1+(COUNTIFS(G$416:$N$416,$A445)=COUNTIFS(G445:$N445,1)),F$415)+1))</f>
        <v>3</v>
      </c>
      <c r="G445" s="278">
        <f ca="1">IF($A445&lt;&gt;G$416,0,IF($A445&lt;&gt;$A444,1,MOD(G444-1+(COUNTIFS(H$416:$N$416,$A445)=COUNTIFS(H445:$N445,1)),G$415)+1))</f>
        <v>0</v>
      </c>
      <c r="H445" s="278">
        <f ca="1">IF($A445&lt;&gt;H$416,0,IF($A445&lt;&gt;$A444,1,MOD(H444-1+(COUNTIFS(I$416:$N$416,$A445)=COUNTIFS(I445:$N445,1)),H$415)+1))</f>
        <v>0</v>
      </c>
      <c r="I445" s="278">
        <f ca="1">IF($A445&lt;&gt;I$416,0,IF($A445&lt;&gt;$A444,1,MOD(I444-1+(COUNTIFS(N$416:$N$416,$A445)=COUNTIFS(N445:$N445,1)),I$415)+1))</f>
        <v>0</v>
      </c>
      <c r="J445" s="278"/>
      <c r="K445" s="278"/>
      <c r="L445" s="278"/>
      <c r="M445" s="278"/>
      <c r="O445">
        <v>28</v>
      </c>
      <c r="P445" s="102">
        <f t="shared" ca="1" si="294"/>
        <v>0</v>
      </c>
      <c r="Q445" s="102">
        <f t="shared" ca="1" si="295"/>
        <v>0</v>
      </c>
      <c r="R445" s="102">
        <f t="shared" ca="1" si="296"/>
        <v>-0.5</v>
      </c>
      <c r="S445" s="102">
        <f t="shared" ca="1" si="297"/>
        <v>0.5</v>
      </c>
      <c r="T445" s="102">
        <f t="shared" ca="1" si="298"/>
        <v>0</v>
      </c>
      <c r="U445" s="102">
        <f t="shared" ca="1" si="299"/>
        <v>0</v>
      </c>
      <c r="V445" s="102">
        <f t="shared" ca="1" si="300"/>
        <v>0</v>
      </c>
      <c r="W445" s="102"/>
      <c r="X445" s="102"/>
      <c r="Y445" s="102"/>
      <c r="Z445" s="102"/>
    </row>
    <row r="446" spans="1:26" outlineLevel="1">
      <c r="A446">
        <f t="shared" ca="1" si="302"/>
        <v>1</v>
      </c>
      <c r="B446" t="str">
        <f t="shared" ca="1" si="293"/>
        <v>EP2 LPD2 LPS1</v>
      </c>
      <c r="C446" s="280">
        <f ca="1">IF($A446&lt;&gt;$A445,1,MOD(C445-1+(COUNTIFS(D$416:$N$416,$A446)=COUNTIFS(D446:$N446,1)),C$415)+1)</f>
        <v>2</v>
      </c>
      <c r="D446" s="278">
        <f ca="1">IF($A446&lt;&gt;D$416,0,IF($A446&lt;&gt;$A445,1,MOD(D445-1+(COUNTIFS(E$416:$N$416,$A446)=COUNTIFS(E446:$N446,1)),D$415)+1))</f>
        <v>0</v>
      </c>
      <c r="E446" s="278">
        <f ca="1">IF($A446&lt;&gt;E$416,0,IF($A446&lt;&gt;$A445,1,MOD(E445-1+(COUNTIFS(F$416:$N$416,$A446)=COUNTIFS(F446:$N446,1)),E$415)+1))</f>
        <v>2</v>
      </c>
      <c r="F446" s="278">
        <f ca="1">IF($A446&lt;&gt;F$416,0,IF($A446&lt;&gt;$A445,1,MOD(F445-1+(COUNTIFS(G$416:$N$416,$A446)=COUNTIFS(G446:$N446,1)),F$415)+1))</f>
        <v>1</v>
      </c>
      <c r="G446" s="278">
        <f ca="1">IF($A446&lt;&gt;G$416,0,IF($A446&lt;&gt;$A445,1,MOD(G445-1+(COUNTIFS(H$416:$N$416,$A446)=COUNTIFS(H446:$N446,1)),G$415)+1))</f>
        <v>0</v>
      </c>
      <c r="H446" s="278">
        <f ca="1">IF($A446&lt;&gt;H$416,0,IF($A446&lt;&gt;$A445,1,MOD(H445-1+(COUNTIFS(I$416:$N$416,$A446)=COUNTIFS(I446:$N446,1)),H$415)+1))</f>
        <v>0</v>
      </c>
      <c r="I446" s="278">
        <f ca="1">IF($A446&lt;&gt;I$416,0,IF($A446&lt;&gt;$A445,1,MOD(I445-1+(COUNTIFS(N$416:$N$416,$A446)=COUNTIFS(N446:$N446,1)),I$415)+1))</f>
        <v>0</v>
      </c>
      <c r="J446" s="278"/>
      <c r="K446" s="278"/>
      <c r="L446" s="278"/>
      <c r="M446" s="278"/>
      <c r="O446">
        <v>29</v>
      </c>
      <c r="P446" s="102">
        <f t="shared" ca="1" si="294"/>
        <v>0</v>
      </c>
      <c r="Q446" s="102">
        <f t="shared" ca="1" si="295"/>
        <v>0</v>
      </c>
      <c r="R446" s="102">
        <f t="shared" ca="1" si="296"/>
        <v>0</v>
      </c>
      <c r="S446" s="102">
        <f t="shared" ca="1" si="297"/>
        <v>-0.5</v>
      </c>
      <c r="T446" s="102">
        <f t="shared" ca="1" si="298"/>
        <v>0</v>
      </c>
      <c r="U446" s="102">
        <f t="shared" ca="1" si="299"/>
        <v>0</v>
      </c>
      <c r="V446" s="102">
        <f t="shared" ca="1" si="300"/>
        <v>0</v>
      </c>
      <c r="W446" s="102"/>
      <c r="X446" s="102"/>
      <c r="Y446" s="102"/>
      <c r="Z446" s="102"/>
    </row>
    <row r="447" spans="1:26" outlineLevel="1">
      <c r="A447">
        <f t="shared" ca="1" si="302"/>
        <v>1</v>
      </c>
      <c r="B447" t="str">
        <f t="shared" ca="1" si="293"/>
        <v>EP2 LPD2 LPS2</v>
      </c>
      <c r="C447" s="280">
        <f ca="1">IF($A447&lt;&gt;$A446,1,MOD(C446-1+(COUNTIFS(D$416:$N$416,$A447)=COUNTIFS(D447:$N447,1)),C$415)+1)</f>
        <v>2</v>
      </c>
      <c r="D447" s="278">
        <f ca="1">IF($A447&lt;&gt;D$416,0,IF($A447&lt;&gt;$A446,1,MOD(D446-1+(COUNTIFS(E$416:$N$416,$A447)=COUNTIFS(E447:$N447,1)),D$415)+1))</f>
        <v>0</v>
      </c>
      <c r="E447" s="278">
        <f ca="1">IF($A447&lt;&gt;E$416,0,IF($A447&lt;&gt;$A446,1,MOD(E446-1+(COUNTIFS(F$416:$N$416,$A447)=COUNTIFS(F447:$N447,1)),E$415)+1))</f>
        <v>2</v>
      </c>
      <c r="F447" s="278">
        <f ca="1">IF($A447&lt;&gt;F$416,0,IF($A447&lt;&gt;$A446,1,MOD(F446-1+(COUNTIFS(G$416:$N$416,$A447)=COUNTIFS(G447:$N447,1)),F$415)+1))</f>
        <v>2</v>
      </c>
      <c r="G447" s="278">
        <f ca="1">IF($A447&lt;&gt;G$416,0,IF($A447&lt;&gt;$A446,1,MOD(G446-1+(COUNTIFS(H$416:$N$416,$A447)=COUNTIFS(H447:$N447,1)),G$415)+1))</f>
        <v>0</v>
      </c>
      <c r="H447" s="278">
        <f ca="1">IF($A447&lt;&gt;H$416,0,IF($A447&lt;&gt;$A446,1,MOD(H446-1+(COUNTIFS(I$416:$N$416,$A447)=COUNTIFS(I447:$N447,1)),H$415)+1))</f>
        <v>0</v>
      </c>
      <c r="I447" s="278">
        <f ca="1">IF($A447&lt;&gt;I$416,0,IF($A447&lt;&gt;$A446,1,MOD(I446-1+(COUNTIFS(N$416:$N$416,$A447)=COUNTIFS(N447:$N447,1)),I$415)+1))</f>
        <v>0</v>
      </c>
      <c r="J447" s="278"/>
      <c r="K447" s="278"/>
      <c r="L447" s="278"/>
      <c r="M447" s="278"/>
      <c r="O447">
        <v>30</v>
      </c>
      <c r="P447" s="102">
        <f t="shared" ca="1" si="294"/>
        <v>0</v>
      </c>
      <c r="Q447" s="102">
        <f t="shared" ca="1" si="295"/>
        <v>0</v>
      </c>
      <c r="R447" s="102">
        <f t="shared" ca="1" si="296"/>
        <v>0</v>
      </c>
      <c r="S447" s="102">
        <f t="shared" ca="1" si="297"/>
        <v>0</v>
      </c>
      <c r="T447" s="102">
        <f t="shared" ca="1" si="298"/>
        <v>0</v>
      </c>
      <c r="U447" s="102">
        <f t="shared" ca="1" si="299"/>
        <v>0</v>
      </c>
      <c r="V447" s="102">
        <f t="shared" ca="1" si="300"/>
        <v>0</v>
      </c>
      <c r="W447" s="102"/>
      <c r="X447" s="102"/>
      <c r="Y447" s="102"/>
      <c r="Z447" s="102"/>
    </row>
    <row r="448" spans="1:26" outlineLevel="1">
      <c r="A448">
        <f t="shared" ca="1" si="302"/>
        <v>1</v>
      </c>
      <c r="B448" t="str">
        <f t="shared" ca="1" si="293"/>
        <v>EP2 LPD2 LPS3</v>
      </c>
      <c r="C448" s="280">
        <f ca="1">IF($A448&lt;&gt;$A447,1,MOD(C447-1+(COUNTIFS(D$416:$N$416,$A448)=COUNTIFS(D448:$N448,1)),C$415)+1)</f>
        <v>2</v>
      </c>
      <c r="D448" s="278">
        <f ca="1">IF($A448&lt;&gt;D$416,0,IF($A448&lt;&gt;$A447,1,MOD(D447-1+(COUNTIFS(E$416:$N$416,$A448)=COUNTIFS(E448:$N448,1)),D$415)+1))</f>
        <v>0</v>
      </c>
      <c r="E448" s="278">
        <f ca="1">IF($A448&lt;&gt;E$416,0,IF($A448&lt;&gt;$A447,1,MOD(E447-1+(COUNTIFS(F$416:$N$416,$A448)=COUNTIFS(F448:$N448,1)),E$415)+1))</f>
        <v>2</v>
      </c>
      <c r="F448" s="278">
        <f ca="1">IF($A448&lt;&gt;F$416,0,IF($A448&lt;&gt;$A447,1,MOD(F447-1+(COUNTIFS(G$416:$N$416,$A448)=COUNTIFS(G448:$N448,1)),F$415)+1))</f>
        <v>3</v>
      </c>
      <c r="G448" s="278">
        <f ca="1">IF($A448&lt;&gt;G$416,0,IF($A448&lt;&gt;$A447,1,MOD(G447-1+(COUNTIFS(H$416:$N$416,$A448)=COUNTIFS(H448:$N448,1)),G$415)+1))</f>
        <v>0</v>
      </c>
      <c r="H448" s="278">
        <f ca="1">IF($A448&lt;&gt;H$416,0,IF($A448&lt;&gt;$A447,1,MOD(H447-1+(COUNTIFS(I$416:$N$416,$A448)=COUNTIFS(I448:$N448,1)),H$415)+1))</f>
        <v>0</v>
      </c>
      <c r="I448" s="278">
        <f ca="1">IF($A448&lt;&gt;I$416,0,IF($A448&lt;&gt;$A447,1,MOD(I447-1+(COUNTIFS(N$416:$N$416,$A448)=COUNTIFS(N448:$N448,1)),I$415)+1))</f>
        <v>0</v>
      </c>
      <c r="J448" s="278"/>
      <c r="K448" s="278"/>
      <c r="L448" s="278"/>
      <c r="M448" s="278"/>
      <c r="O448">
        <v>31</v>
      </c>
      <c r="P448" s="102">
        <f t="shared" ca="1" si="294"/>
        <v>0</v>
      </c>
      <c r="Q448" s="102">
        <f t="shared" ca="1" si="295"/>
        <v>0</v>
      </c>
      <c r="R448" s="102">
        <f t="shared" ca="1" si="296"/>
        <v>0</v>
      </c>
      <c r="S448" s="102">
        <f t="shared" ca="1" si="297"/>
        <v>0.5</v>
      </c>
      <c r="T448" s="102">
        <f t="shared" ca="1" si="298"/>
        <v>0</v>
      </c>
      <c r="U448" s="102">
        <f t="shared" ca="1" si="299"/>
        <v>0</v>
      </c>
      <c r="V448" s="102">
        <f t="shared" ca="1" si="300"/>
        <v>0</v>
      </c>
      <c r="W448" s="102"/>
      <c r="X448" s="102"/>
      <c r="Y448" s="102"/>
      <c r="Z448" s="102"/>
    </row>
    <row r="449" spans="1:26" outlineLevel="1">
      <c r="A449">
        <f t="shared" ca="1" si="302"/>
        <v>1</v>
      </c>
      <c r="B449" t="str">
        <f t="shared" ca="1" si="293"/>
        <v>EP2 LPD3 LPS1</v>
      </c>
      <c r="C449" s="280">
        <f ca="1">IF($A449&lt;&gt;$A448,1,MOD(C448-1+(COUNTIFS(D$416:$N$416,$A449)=COUNTIFS(D449:$N449,1)),C$415)+1)</f>
        <v>2</v>
      </c>
      <c r="D449" s="278">
        <f ca="1">IF($A449&lt;&gt;D$416,0,IF($A449&lt;&gt;$A448,1,MOD(D448-1+(COUNTIFS(E$416:$N$416,$A449)=COUNTIFS(E449:$N449,1)),D$415)+1))</f>
        <v>0</v>
      </c>
      <c r="E449" s="278">
        <f ca="1">IF($A449&lt;&gt;E$416,0,IF($A449&lt;&gt;$A448,1,MOD(E448-1+(COUNTIFS(F$416:$N$416,$A449)=COUNTIFS(F449:$N449,1)),E$415)+1))</f>
        <v>3</v>
      </c>
      <c r="F449" s="278">
        <f ca="1">IF($A449&lt;&gt;F$416,0,IF($A449&lt;&gt;$A448,1,MOD(F448-1+(COUNTIFS(G$416:$N$416,$A449)=COUNTIFS(G449:$N449,1)),F$415)+1))</f>
        <v>1</v>
      </c>
      <c r="G449" s="278">
        <f ca="1">IF($A449&lt;&gt;G$416,0,IF($A449&lt;&gt;$A448,1,MOD(G448-1+(COUNTIFS(H$416:$N$416,$A449)=COUNTIFS(H449:$N449,1)),G$415)+1))</f>
        <v>0</v>
      </c>
      <c r="H449" s="278">
        <f ca="1">IF($A449&lt;&gt;H$416,0,IF($A449&lt;&gt;$A448,1,MOD(H448-1+(COUNTIFS(I$416:$N$416,$A449)=COUNTIFS(I449:$N449,1)),H$415)+1))</f>
        <v>0</v>
      </c>
      <c r="I449" s="278">
        <f ca="1">IF($A449&lt;&gt;I$416,0,IF($A449&lt;&gt;$A448,1,MOD(I448-1+(COUNTIFS(N$416:$N$416,$A449)=COUNTIFS(N449:$N449,1)),I$415)+1))</f>
        <v>0</v>
      </c>
      <c r="J449" s="278"/>
      <c r="K449" s="278"/>
      <c r="L449" s="278"/>
      <c r="M449" s="278"/>
      <c r="O449">
        <v>32</v>
      </c>
      <c r="P449" s="102">
        <f t="shared" ca="1" si="294"/>
        <v>0</v>
      </c>
      <c r="Q449" s="102">
        <f t="shared" ca="1" si="295"/>
        <v>0</v>
      </c>
      <c r="R449" s="102">
        <f t="shared" ca="1" si="296"/>
        <v>0.5</v>
      </c>
      <c r="S449" s="102">
        <f t="shared" ca="1" si="297"/>
        <v>-0.5</v>
      </c>
      <c r="T449" s="102">
        <f t="shared" ca="1" si="298"/>
        <v>0</v>
      </c>
      <c r="U449" s="102">
        <f t="shared" ca="1" si="299"/>
        <v>0</v>
      </c>
      <c r="V449" s="102">
        <f t="shared" ca="1" si="300"/>
        <v>0</v>
      </c>
      <c r="W449" s="102"/>
      <c r="X449" s="102"/>
      <c r="Y449" s="102"/>
      <c r="Z449" s="102"/>
    </row>
    <row r="450" spans="1:26" outlineLevel="1">
      <c r="A450">
        <f t="shared" ca="1" si="302"/>
        <v>1</v>
      </c>
      <c r="B450" t="str">
        <f t="shared" ca="1" si="293"/>
        <v>EP2 LPD3 LPS2</v>
      </c>
      <c r="C450" s="280">
        <f ca="1">IF($A450&lt;&gt;$A449,1,MOD(C449-1+(COUNTIFS(D$416:$N$416,$A450)=COUNTIFS(D450:$N450,1)),C$415)+1)</f>
        <v>2</v>
      </c>
      <c r="D450" s="278">
        <f ca="1">IF($A450&lt;&gt;D$416,0,IF($A450&lt;&gt;$A449,1,MOD(D449-1+(COUNTIFS(E$416:$N$416,$A450)=COUNTIFS(E450:$N450,1)),D$415)+1))</f>
        <v>0</v>
      </c>
      <c r="E450" s="278">
        <f ca="1">IF($A450&lt;&gt;E$416,0,IF($A450&lt;&gt;$A449,1,MOD(E449-1+(COUNTIFS(F$416:$N$416,$A450)=COUNTIFS(F450:$N450,1)),E$415)+1))</f>
        <v>3</v>
      </c>
      <c r="F450" s="278">
        <f ca="1">IF($A450&lt;&gt;F$416,0,IF($A450&lt;&gt;$A449,1,MOD(F449-1+(COUNTIFS(G$416:$N$416,$A450)=COUNTIFS(G450:$N450,1)),F$415)+1))</f>
        <v>2</v>
      </c>
      <c r="G450" s="278">
        <f ca="1">IF($A450&lt;&gt;G$416,0,IF($A450&lt;&gt;$A449,1,MOD(G449-1+(COUNTIFS(H$416:$N$416,$A450)=COUNTIFS(H450:$N450,1)),G$415)+1))</f>
        <v>0</v>
      </c>
      <c r="H450" s="278">
        <f ca="1">IF($A450&lt;&gt;H$416,0,IF($A450&lt;&gt;$A449,1,MOD(H449-1+(COUNTIFS(I$416:$N$416,$A450)=COUNTIFS(I450:$N450,1)),H$415)+1))</f>
        <v>0</v>
      </c>
      <c r="I450" s="278">
        <f ca="1">IF($A450&lt;&gt;I$416,0,IF($A450&lt;&gt;$A449,1,MOD(I449-1+(COUNTIFS(N$416:$N$416,$A450)=COUNTIFS(N450:$N450,1)),I$415)+1))</f>
        <v>0</v>
      </c>
      <c r="J450" s="278"/>
      <c r="K450" s="278"/>
      <c r="L450" s="278"/>
      <c r="M450" s="278"/>
      <c r="O450">
        <v>33</v>
      </c>
      <c r="P450" s="102">
        <f t="shared" ref="P450:P481" ca="1" si="303">IF(C450=0,0,INDEX(C$408:C$411,C450,1))</f>
        <v>0</v>
      </c>
      <c r="Q450" s="102">
        <f t="shared" ref="Q450:Q481" ca="1" si="304">IF(D450=0,0,INDEX(D$408:D$411,D450,1))</f>
        <v>0</v>
      </c>
      <c r="R450" s="102">
        <f t="shared" ref="R450:R481" ca="1" si="305">IF(E450=0,0,INDEX(E$408:E$411,E450,1))</f>
        <v>0.5</v>
      </c>
      <c r="S450" s="102">
        <f t="shared" ref="S450:S481" ca="1" si="306">IF(F450=0,0,INDEX(F$408:F$411,F450,1))</f>
        <v>0</v>
      </c>
      <c r="T450" s="102">
        <f t="shared" ref="T450:T481" ca="1" si="307">IF(G450=0,0,INDEX(G$408:G$411,G450,1))</f>
        <v>0</v>
      </c>
      <c r="U450" s="102">
        <f t="shared" ref="U450:U481" ca="1" si="308">IF(H450=0,0,INDEX(H$408:H$411,H450,1))</f>
        <v>0</v>
      </c>
      <c r="V450" s="102">
        <f t="shared" ref="V450:V481" ca="1" si="309">IF(I450=0,0,INDEX(I$408:I$411,I450,1))</f>
        <v>0</v>
      </c>
      <c r="W450" s="102"/>
      <c r="X450" s="102"/>
      <c r="Y450" s="102"/>
      <c r="Z450" s="102"/>
    </row>
    <row r="451" spans="1:26" outlineLevel="1">
      <c r="A451">
        <f t="shared" ca="1" si="302"/>
        <v>1</v>
      </c>
      <c r="B451" t="str">
        <f t="shared" ca="1" si="293"/>
        <v>EP2 LPD3 LPS3</v>
      </c>
      <c r="C451" s="280">
        <f ca="1">IF($A451&lt;&gt;$A450,1,MOD(C450-1+(COUNTIFS(D$416:$N$416,$A451)=COUNTIFS(D451:$N451,1)),C$415)+1)</f>
        <v>2</v>
      </c>
      <c r="D451" s="278">
        <f ca="1">IF($A451&lt;&gt;D$416,0,IF($A451&lt;&gt;$A450,1,MOD(D450-1+(COUNTIFS(E$416:$N$416,$A451)=COUNTIFS(E451:$N451,1)),D$415)+1))</f>
        <v>0</v>
      </c>
      <c r="E451" s="278">
        <f ca="1">IF($A451&lt;&gt;E$416,0,IF($A451&lt;&gt;$A450,1,MOD(E450-1+(COUNTIFS(F$416:$N$416,$A451)=COUNTIFS(F451:$N451,1)),E$415)+1))</f>
        <v>3</v>
      </c>
      <c r="F451" s="278">
        <f ca="1">IF($A451&lt;&gt;F$416,0,IF($A451&lt;&gt;$A450,1,MOD(F450-1+(COUNTIFS(G$416:$N$416,$A451)=COUNTIFS(G451:$N451,1)),F$415)+1))</f>
        <v>3</v>
      </c>
      <c r="G451" s="278">
        <f ca="1">IF($A451&lt;&gt;G$416,0,IF($A451&lt;&gt;$A450,1,MOD(G450-1+(COUNTIFS(H$416:$N$416,$A451)=COUNTIFS(H451:$N451,1)),G$415)+1))</f>
        <v>0</v>
      </c>
      <c r="H451" s="278">
        <f ca="1">IF($A451&lt;&gt;H$416,0,IF($A451&lt;&gt;$A450,1,MOD(H450-1+(COUNTIFS(I$416:$N$416,$A451)=COUNTIFS(I451:$N451,1)),H$415)+1))</f>
        <v>0</v>
      </c>
      <c r="I451" s="278">
        <f ca="1">IF($A451&lt;&gt;I$416,0,IF($A451&lt;&gt;$A450,1,MOD(I450-1+(COUNTIFS(N$416:$N$416,$A451)=COUNTIFS(N451:$N451,1)),I$415)+1))</f>
        <v>0</v>
      </c>
      <c r="J451" s="278"/>
      <c r="K451" s="278"/>
      <c r="L451" s="278"/>
      <c r="M451" s="278"/>
      <c r="O451">
        <v>34</v>
      </c>
      <c r="P451" s="102">
        <f t="shared" ca="1" si="303"/>
        <v>0</v>
      </c>
      <c r="Q451" s="102">
        <f t="shared" ca="1" si="304"/>
        <v>0</v>
      </c>
      <c r="R451" s="102">
        <f t="shared" ca="1" si="305"/>
        <v>0.5</v>
      </c>
      <c r="S451" s="102">
        <f t="shared" ca="1" si="306"/>
        <v>0.5</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LPD1 LPS1</v>
      </c>
      <c r="C452" s="280">
        <f ca="1">IF($A452&lt;&gt;$A451,1,MOD(C451-1+(COUNTIFS(D$416:$N$416,$A452)=COUNTIFS(D452:$N452,1)),C$415)+1)</f>
        <v>3</v>
      </c>
      <c r="D452" s="278">
        <f ca="1">IF($A452&lt;&gt;D$416,0,IF($A452&lt;&gt;$A451,1,MOD(D451-1+(COUNTIFS(E$416:$N$416,$A452)=COUNTIFS(E452:$N452,1)),D$415)+1))</f>
        <v>0</v>
      </c>
      <c r="E452" s="278">
        <f ca="1">IF($A452&lt;&gt;E$416,0,IF($A452&lt;&gt;$A451,1,MOD(E451-1+(COUNTIFS(F$416:$N$416,$A452)=COUNTIFS(F452:$N452,1)),E$415)+1))</f>
        <v>1</v>
      </c>
      <c r="F452" s="278">
        <f ca="1">IF($A452&lt;&gt;F$416,0,IF($A452&lt;&gt;$A451,1,MOD(F451-1+(COUNTIFS(G$416:$N$416,$A452)=COUNTIFS(G452:$N452,1)),F$415)+1))</f>
        <v>1</v>
      </c>
      <c r="G452" s="278">
        <f ca="1">IF($A452&lt;&gt;G$416,0,IF($A452&lt;&gt;$A451,1,MOD(G451-1+(COUNTIFS(H$416:$N$416,$A452)=COUNTIFS(H452:$N452,1)),G$415)+1))</f>
        <v>0</v>
      </c>
      <c r="H452" s="278">
        <f ca="1">IF($A452&lt;&gt;H$416,0,IF($A452&lt;&gt;$A451,1,MOD(H451-1+(COUNTIFS(I$416:$N$416,$A452)=COUNTIFS(I452:$N452,1)),H$415)+1))</f>
        <v>0</v>
      </c>
      <c r="I452" s="278">
        <f ca="1">IF($A452&lt;&gt;I$416,0,IF($A452&lt;&gt;$A451,1,MOD(I451-1+(COUNTIFS(N$416:$N$416,$A452)=COUNTIFS(N452:$N452,1)),I$415)+1))</f>
        <v>0</v>
      </c>
      <c r="J452" s="278"/>
      <c r="K452" s="278"/>
      <c r="L452" s="278"/>
      <c r="M452" s="278"/>
      <c r="O452">
        <v>35</v>
      </c>
      <c r="P452" s="102">
        <f t="shared" ca="1" si="303"/>
        <v>0.5</v>
      </c>
      <c r="Q452" s="102">
        <f t="shared" ca="1" si="304"/>
        <v>0</v>
      </c>
      <c r="R452" s="102">
        <f t="shared" ca="1" si="305"/>
        <v>-0.5</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LPD1 LPS2</v>
      </c>
      <c r="C453" s="280">
        <f ca="1">IF($A453&lt;&gt;$A452,1,MOD(C452-1+(COUNTIFS(D$416:$N$416,$A453)=COUNTIFS(D453:$N453,1)),C$415)+1)</f>
        <v>3</v>
      </c>
      <c r="D453" s="278">
        <f ca="1">IF($A453&lt;&gt;D$416,0,IF($A453&lt;&gt;$A452,1,MOD(D452-1+(COUNTIFS(E$416:$N$416,$A453)=COUNTIFS(E453:$N453,1)),D$415)+1))</f>
        <v>0</v>
      </c>
      <c r="E453" s="278">
        <f ca="1">IF($A453&lt;&gt;E$416,0,IF($A453&lt;&gt;$A452,1,MOD(E452-1+(COUNTIFS(F$416:$N$416,$A453)=COUNTIFS(F453:$N453,1)),E$415)+1))</f>
        <v>1</v>
      </c>
      <c r="F453" s="278">
        <f ca="1">IF($A453&lt;&gt;F$416,0,IF($A453&lt;&gt;$A452,1,MOD(F452-1+(COUNTIFS(G$416:$N$416,$A453)=COUNTIFS(G453:$N453,1)),F$415)+1))</f>
        <v>2</v>
      </c>
      <c r="G453" s="278">
        <f ca="1">IF($A453&lt;&gt;G$416,0,IF($A453&lt;&gt;$A452,1,MOD(G452-1+(COUNTIFS(H$416:$N$416,$A453)=COUNTIFS(H453:$N453,1)),G$415)+1))</f>
        <v>0</v>
      </c>
      <c r="H453" s="278">
        <f ca="1">IF($A453&lt;&gt;H$416,0,IF($A453&lt;&gt;$A452,1,MOD(H452-1+(COUNTIFS(I$416:$N$416,$A453)=COUNTIFS(I453:$N453,1)),H$415)+1))</f>
        <v>0</v>
      </c>
      <c r="I453" s="278">
        <f ca="1">IF($A453&lt;&gt;I$416,0,IF($A453&lt;&gt;$A452,1,MOD(I452-1+(COUNTIFS(N$416:$N$416,$A453)=COUNTIFS(N453:$N453,1)),I$415)+1))</f>
        <v>0</v>
      </c>
      <c r="J453" s="278"/>
      <c r="K453" s="278"/>
      <c r="L453" s="278"/>
      <c r="M453" s="278"/>
      <c r="O453">
        <v>36</v>
      </c>
      <c r="P453" s="102">
        <f t="shared" ca="1" si="303"/>
        <v>0.5</v>
      </c>
      <c r="Q453" s="102">
        <f t="shared" ca="1" si="304"/>
        <v>0</v>
      </c>
      <c r="R453" s="102">
        <f t="shared" ca="1" si="305"/>
        <v>-0.5</v>
      </c>
      <c r="S453" s="102">
        <f t="shared" ca="1" si="306"/>
        <v>0</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LPD1 LPS3</v>
      </c>
      <c r="C454" s="280">
        <f ca="1">IF($A454&lt;&gt;$A453,1,MOD(C453-1+(COUNTIFS(D$416:$N$416,$A454)=COUNTIFS(D454:$N454,1)),C$415)+1)</f>
        <v>3</v>
      </c>
      <c r="D454" s="278">
        <f ca="1">IF($A454&lt;&gt;D$416,0,IF($A454&lt;&gt;$A453,1,MOD(D453-1+(COUNTIFS(E$416:$N$416,$A454)=COUNTIFS(E454:$N454,1)),D$415)+1))</f>
        <v>0</v>
      </c>
      <c r="E454" s="278">
        <f ca="1">IF($A454&lt;&gt;E$416,0,IF($A454&lt;&gt;$A453,1,MOD(E453-1+(COUNTIFS(F$416:$N$416,$A454)=COUNTIFS(F454:$N454,1)),E$415)+1))</f>
        <v>1</v>
      </c>
      <c r="F454" s="278">
        <f ca="1">IF($A454&lt;&gt;F$416,0,IF($A454&lt;&gt;$A453,1,MOD(F453-1+(COUNTIFS(G$416:$N$416,$A454)=COUNTIFS(G454:$N454,1)),F$415)+1))</f>
        <v>3</v>
      </c>
      <c r="G454" s="278">
        <f ca="1">IF($A454&lt;&gt;G$416,0,IF($A454&lt;&gt;$A453,1,MOD(G453-1+(COUNTIFS(H$416:$N$416,$A454)=COUNTIFS(H454:$N454,1)),G$415)+1))</f>
        <v>0</v>
      </c>
      <c r="H454" s="278">
        <f ca="1">IF($A454&lt;&gt;H$416,0,IF($A454&lt;&gt;$A453,1,MOD(H453-1+(COUNTIFS(I$416:$N$416,$A454)=COUNTIFS(I454:$N454,1)),H$415)+1))</f>
        <v>0</v>
      </c>
      <c r="I454" s="278">
        <f ca="1">IF($A454&lt;&gt;I$416,0,IF($A454&lt;&gt;$A453,1,MOD(I453-1+(COUNTIFS(N$416:$N$416,$A454)=COUNTIFS(N454:$N454,1)),I$415)+1))</f>
        <v>0</v>
      </c>
      <c r="J454" s="278"/>
      <c r="K454" s="278"/>
      <c r="L454" s="278"/>
      <c r="M454" s="278"/>
      <c r="O454">
        <v>37</v>
      </c>
      <c r="P454" s="102">
        <f t="shared" ca="1" si="303"/>
        <v>0.5</v>
      </c>
      <c r="Q454" s="102">
        <f t="shared" ca="1" si="304"/>
        <v>0</v>
      </c>
      <c r="R454" s="102">
        <f t="shared" ca="1" si="305"/>
        <v>-0.5</v>
      </c>
      <c r="S454" s="102">
        <f t="shared" ca="1" si="306"/>
        <v>0.5</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LPD2 LPS1</v>
      </c>
      <c r="C455" s="280">
        <f ca="1">IF($A455&lt;&gt;$A454,1,MOD(C454-1+(COUNTIFS(D$416:$N$416,$A455)=COUNTIFS(D455:$N455,1)),C$415)+1)</f>
        <v>3</v>
      </c>
      <c r="D455" s="278">
        <f ca="1">IF($A455&lt;&gt;D$416,0,IF($A455&lt;&gt;$A454,1,MOD(D454-1+(COUNTIFS(E$416:$N$416,$A455)=COUNTIFS(E455:$N455,1)),D$415)+1))</f>
        <v>0</v>
      </c>
      <c r="E455" s="278">
        <f ca="1">IF($A455&lt;&gt;E$416,0,IF($A455&lt;&gt;$A454,1,MOD(E454-1+(COUNTIFS(F$416:$N$416,$A455)=COUNTIFS(F455:$N455,1)),E$415)+1))</f>
        <v>2</v>
      </c>
      <c r="F455" s="278">
        <f ca="1">IF($A455&lt;&gt;F$416,0,IF($A455&lt;&gt;$A454,1,MOD(F454-1+(COUNTIFS(G$416:$N$416,$A455)=COUNTIFS(G455:$N455,1)),F$415)+1))</f>
        <v>1</v>
      </c>
      <c r="G455" s="278">
        <f ca="1">IF($A455&lt;&gt;G$416,0,IF($A455&lt;&gt;$A454,1,MOD(G454-1+(COUNTIFS(H$416:$N$416,$A455)=COUNTIFS(H455:$N455,1)),G$415)+1))</f>
        <v>0</v>
      </c>
      <c r="H455" s="278">
        <f ca="1">IF($A455&lt;&gt;H$416,0,IF($A455&lt;&gt;$A454,1,MOD(H454-1+(COUNTIFS(I$416:$N$416,$A455)=COUNTIFS(I455:$N455,1)),H$415)+1))</f>
        <v>0</v>
      </c>
      <c r="I455" s="278">
        <f ca="1">IF($A455&lt;&gt;I$416,0,IF($A455&lt;&gt;$A454,1,MOD(I454-1+(COUNTIFS(N$416:$N$416,$A455)=COUNTIFS(N455:$N455,1)),I$415)+1))</f>
        <v>0</v>
      </c>
      <c r="J455" s="278"/>
      <c r="K455" s="278"/>
      <c r="L455" s="278"/>
      <c r="M455" s="278"/>
      <c r="O455">
        <v>38</v>
      </c>
      <c r="P455" s="102">
        <f t="shared" ca="1" si="303"/>
        <v>0.5</v>
      </c>
      <c r="Q455" s="102">
        <f t="shared" ca="1" si="304"/>
        <v>0</v>
      </c>
      <c r="R455" s="102">
        <f t="shared" ca="1" si="305"/>
        <v>0</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EP3 LPD2 LPS2</v>
      </c>
      <c r="C456" s="280">
        <f ca="1">IF($A456&lt;&gt;$A455,1,MOD(C455-1+(COUNTIFS(D$416:$N$416,$A456)=COUNTIFS(D456:$N456,1)),C$415)+1)</f>
        <v>3</v>
      </c>
      <c r="D456" s="278">
        <f ca="1">IF($A456&lt;&gt;D$416,0,IF($A456&lt;&gt;$A455,1,MOD(D455-1+(COUNTIFS(E$416:$N$416,$A456)=COUNTIFS(E456:$N456,1)),D$415)+1))</f>
        <v>0</v>
      </c>
      <c r="E456" s="278">
        <f ca="1">IF($A456&lt;&gt;E$416,0,IF($A456&lt;&gt;$A455,1,MOD(E455-1+(COUNTIFS(F$416:$N$416,$A456)=COUNTIFS(F456:$N456,1)),E$415)+1))</f>
        <v>2</v>
      </c>
      <c r="F456" s="278">
        <f ca="1">IF($A456&lt;&gt;F$416,0,IF($A456&lt;&gt;$A455,1,MOD(F455-1+(COUNTIFS(G$416:$N$416,$A456)=COUNTIFS(G456:$N456,1)),F$415)+1))</f>
        <v>2</v>
      </c>
      <c r="G456" s="278">
        <f ca="1">IF($A456&lt;&gt;G$416,0,IF($A456&lt;&gt;$A455,1,MOD(G455-1+(COUNTIFS(H$416:$N$416,$A456)=COUNTIFS(H456:$N456,1)),G$415)+1))</f>
        <v>0</v>
      </c>
      <c r="H456" s="278">
        <f ca="1">IF($A456&lt;&gt;H$416,0,IF($A456&lt;&gt;$A455,1,MOD(H455-1+(COUNTIFS(I$416:$N$416,$A456)=COUNTIFS(I456:$N456,1)),H$415)+1))</f>
        <v>0</v>
      </c>
      <c r="I456" s="278">
        <f ca="1">IF($A456&lt;&gt;I$416,0,IF($A456&lt;&gt;$A455,1,MOD(I455-1+(COUNTIFS(N$416:$N$416,$A456)=COUNTIFS(N456:$N456,1)),I$415)+1))</f>
        <v>0</v>
      </c>
      <c r="J456" s="278"/>
      <c r="K456" s="278"/>
      <c r="L456" s="278"/>
      <c r="M456" s="278"/>
      <c r="O456">
        <v>39</v>
      </c>
      <c r="P456" s="102">
        <f t="shared" ca="1" si="303"/>
        <v>0.5</v>
      </c>
      <c r="Q456" s="102">
        <f t="shared" ca="1" si="304"/>
        <v>0</v>
      </c>
      <c r="R456" s="102">
        <f t="shared" ca="1" si="305"/>
        <v>0</v>
      </c>
      <c r="S456" s="102">
        <f t="shared" ca="1" si="306"/>
        <v>0</v>
      </c>
      <c r="T456" s="102">
        <f t="shared" ca="1" si="307"/>
        <v>0</v>
      </c>
      <c r="U456" s="102">
        <f t="shared" ca="1" si="308"/>
        <v>0</v>
      </c>
      <c r="V456" s="102">
        <f t="shared" ca="1" si="309"/>
        <v>0</v>
      </c>
      <c r="W456" s="102"/>
      <c r="X456" s="102"/>
      <c r="Y456" s="102"/>
      <c r="Z456" s="102"/>
    </row>
    <row r="457" spans="1:26" outlineLevel="1">
      <c r="A457">
        <f t="shared" ca="1" si="302"/>
        <v>1</v>
      </c>
      <c r="B457" t="str">
        <f t="shared" ca="1" si="293"/>
        <v>EP3 LPD2 LPS3</v>
      </c>
      <c r="C457" s="280">
        <f ca="1">IF($A457&lt;&gt;$A456,1,MOD(C456-1+(COUNTIFS(D$416:$N$416,$A457)=COUNTIFS(D457:$N457,1)),C$415)+1)</f>
        <v>3</v>
      </c>
      <c r="D457" s="278">
        <f ca="1">IF($A457&lt;&gt;D$416,0,IF($A457&lt;&gt;$A456,1,MOD(D456-1+(COUNTIFS(E$416:$N$416,$A457)=COUNTIFS(E457:$N457,1)),D$415)+1))</f>
        <v>0</v>
      </c>
      <c r="E457" s="278">
        <f ca="1">IF($A457&lt;&gt;E$416,0,IF($A457&lt;&gt;$A456,1,MOD(E456-1+(COUNTIFS(F$416:$N$416,$A457)=COUNTIFS(F457:$N457,1)),E$415)+1))</f>
        <v>2</v>
      </c>
      <c r="F457" s="278">
        <f ca="1">IF($A457&lt;&gt;F$416,0,IF($A457&lt;&gt;$A456,1,MOD(F456-1+(COUNTIFS(G$416:$N$416,$A457)=COUNTIFS(G457:$N457,1)),F$415)+1))</f>
        <v>3</v>
      </c>
      <c r="G457" s="278">
        <f ca="1">IF($A457&lt;&gt;G$416,0,IF($A457&lt;&gt;$A456,1,MOD(G456-1+(COUNTIFS(H$416:$N$416,$A457)=COUNTIFS(H457:$N457,1)),G$415)+1))</f>
        <v>0</v>
      </c>
      <c r="H457" s="278">
        <f ca="1">IF($A457&lt;&gt;H$416,0,IF($A457&lt;&gt;$A456,1,MOD(H456-1+(COUNTIFS(I$416:$N$416,$A457)=COUNTIFS(I457:$N457,1)),H$415)+1))</f>
        <v>0</v>
      </c>
      <c r="I457" s="278">
        <f ca="1">IF($A457&lt;&gt;I$416,0,IF($A457&lt;&gt;$A456,1,MOD(I456-1+(COUNTIFS(N$416:$N$416,$A457)=COUNTIFS(N457:$N457,1)),I$415)+1))</f>
        <v>0</v>
      </c>
      <c r="J457" s="278"/>
      <c r="K457" s="278"/>
      <c r="L457" s="278"/>
      <c r="M457" s="278"/>
      <c r="O457">
        <v>40</v>
      </c>
      <c r="P457" s="102">
        <f t="shared" ca="1" si="303"/>
        <v>0.5</v>
      </c>
      <c r="Q457" s="102">
        <f t="shared" ca="1" si="304"/>
        <v>0</v>
      </c>
      <c r="R457" s="102">
        <f t="shared" ca="1" si="305"/>
        <v>0</v>
      </c>
      <c r="S457" s="102">
        <f t="shared" ca="1" si="306"/>
        <v>0.5</v>
      </c>
      <c r="T457" s="102">
        <f t="shared" ca="1" si="307"/>
        <v>0</v>
      </c>
      <c r="U457" s="102">
        <f t="shared" ca="1" si="308"/>
        <v>0</v>
      </c>
      <c r="V457" s="102">
        <f t="shared" ca="1" si="309"/>
        <v>0</v>
      </c>
      <c r="W457" s="102"/>
      <c r="X457" s="102"/>
      <c r="Y457" s="102"/>
      <c r="Z457" s="102"/>
    </row>
    <row r="458" spans="1:26" outlineLevel="1">
      <c r="A458">
        <f t="shared" ca="1" si="302"/>
        <v>1</v>
      </c>
      <c r="B458" t="str">
        <f t="shared" ca="1" si="293"/>
        <v>EP3 LPD3 LPS1</v>
      </c>
      <c r="C458" s="280">
        <f ca="1">IF($A458&lt;&gt;$A457,1,MOD(C457-1+(COUNTIFS(D$416:$N$416,$A458)=COUNTIFS(D458:$N458,1)),C$415)+1)</f>
        <v>3</v>
      </c>
      <c r="D458" s="278">
        <f ca="1">IF($A458&lt;&gt;D$416,0,IF($A458&lt;&gt;$A457,1,MOD(D457-1+(COUNTIFS(E$416:$N$416,$A458)=COUNTIFS(E458:$N458,1)),D$415)+1))</f>
        <v>0</v>
      </c>
      <c r="E458" s="278">
        <f ca="1">IF($A458&lt;&gt;E$416,0,IF($A458&lt;&gt;$A457,1,MOD(E457-1+(COUNTIFS(F$416:$N$416,$A458)=COUNTIFS(F458:$N458,1)),E$415)+1))</f>
        <v>3</v>
      </c>
      <c r="F458" s="278">
        <f ca="1">IF($A458&lt;&gt;F$416,0,IF($A458&lt;&gt;$A457,1,MOD(F457-1+(COUNTIFS(G$416:$N$416,$A458)=COUNTIFS(G458:$N458,1)),F$415)+1))</f>
        <v>1</v>
      </c>
      <c r="G458" s="278">
        <f ca="1">IF($A458&lt;&gt;G$416,0,IF($A458&lt;&gt;$A457,1,MOD(G457-1+(COUNTIFS(H$416:$N$416,$A458)=COUNTIFS(H458:$N458,1)),G$415)+1))</f>
        <v>0</v>
      </c>
      <c r="H458" s="278">
        <f ca="1">IF($A458&lt;&gt;H$416,0,IF($A458&lt;&gt;$A457,1,MOD(H457-1+(COUNTIFS(I$416:$N$416,$A458)=COUNTIFS(I458:$N458,1)),H$415)+1))</f>
        <v>0</v>
      </c>
      <c r="I458" s="278">
        <f ca="1">IF($A458&lt;&gt;I$416,0,IF($A458&lt;&gt;$A457,1,MOD(I457-1+(COUNTIFS(N$416:$N$416,$A458)=COUNTIFS(N458:$N458,1)),I$415)+1))</f>
        <v>0</v>
      </c>
      <c r="J458" s="278"/>
      <c r="K458" s="278"/>
      <c r="L458" s="278"/>
      <c r="M458" s="278"/>
      <c r="O458">
        <v>41</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EP3 LPD3 LPS2</v>
      </c>
      <c r="C459" s="280">
        <f ca="1">IF($A459&lt;&gt;$A458,1,MOD(C458-1+(COUNTIFS(D$416:$N$416,$A459)=COUNTIFS(D459:$N459,1)),C$415)+1)</f>
        <v>3</v>
      </c>
      <c r="D459" s="278">
        <f ca="1">IF($A459&lt;&gt;D$416,0,IF($A459&lt;&gt;$A458,1,MOD(D458-1+(COUNTIFS(E$416:$N$416,$A459)=COUNTIFS(E459:$N459,1)),D$415)+1))</f>
        <v>0</v>
      </c>
      <c r="E459" s="278">
        <f ca="1">IF($A459&lt;&gt;E$416,0,IF($A459&lt;&gt;$A458,1,MOD(E458-1+(COUNTIFS(F$416:$N$416,$A459)=COUNTIFS(F459:$N459,1)),E$415)+1))</f>
        <v>3</v>
      </c>
      <c r="F459" s="278">
        <f ca="1">IF($A459&lt;&gt;F$416,0,IF($A459&lt;&gt;$A458,1,MOD(F458-1+(COUNTIFS(G$416:$N$416,$A459)=COUNTIFS(G459:$N459,1)),F$415)+1))</f>
        <v>2</v>
      </c>
      <c r="G459" s="278">
        <f ca="1">IF($A459&lt;&gt;G$416,0,IF($A459&lt;&gt;$A458,1,MOD(G458-1+(COUNTIFS(H$416:$N$416,$A459)=COUNTIFS(H459:$N459,1)),G$415)+1))</f>
        <v>0</v>
      </c>
      <c r="H459" s="278">
        <f ca="1">IF($A459&lt;&gt;H$416,0,IF($A459&lt;&gt;$A458,1,MOD(H458-1+(COUNTIFS(I$416:$N$416,$A459)=COUNTIFS(I459:$N459,1)),H$415)+1))</f>
        <v>0</v>
      </c>
      <c r="I459" s="278">
        <f ca="1">IF($A459&lt;&gt;I$416,0,IF($A459&lt;&gt;$A458,1,MOD(I458-1+(COUNTIFS(N$416:$N$416,$A459)=COUNTIFS(N459:$N459,1)),I$415)+1))</f>
        <v>0</v>
      </c>
      <c r="J459" s="278"/>
      <c r="K459" s="278"/>
      <c r="L459" s="278"/>
      <c r="M459" s="278"/>
      <c r="O459">
        <v>42</v>
      </c>
      <c r="P459" s="102">
        <f t="shared" ca="1" si="303"/>
        <v>0.5</v>
      </c>
      <c r="Q459" s="102">
        <f t="shared" ca="1" si="304"/>
        <v>0</v>
      </c>
      <c r="R459" s="102">
        <f t="shared" ca="1" si="305"/>
        <v>0.5</v>
      </c>
      <c r="S459" s="102">
        <f t="shared" ca="1" si="306"/>
        <v>0</v>
      </c>
      <c r="T459" s="102">
        <f t="shared" ca="1" si="307"/>
        <v>0</v>
      </c>
      <c r="U459" s="102">
        <f t="shared" ca="1" si="308"/>
        <v>0</v>
      </c>
      <c r="V459" s="102">
        <f t="shared" ca="1" si="309"/>
        <v>0</v>
      </c>
      <c r="W459" s="102"/>
      <c r="X459" s="102"/>
      <c r="Y459" s="102"/>
      <c r="Z459" s="102"/>
    </row>
    <row r="460" spans="1:26" outlineLevel="1">
      <c r="A460">
        <f t="shared" ca="1" si="302"/>
        <v>1</v>
      </c>
      <c r="B460" t="str">
        <f t="shared" ca="1" si="293"/>
        <v>EP3 LPD3 LPS3</v>
      </c>
      <c r="C460" s="280">
        <f ca="1">IF($A460&lt;&gt;$A459,1,MOD(C459-1+(COUNTIFS(D$416:$N$416,$A460)=COUNTIFS(D460:$N460,1)),C$415)+1)</f>
        <v>3</v>
      </c>
      <c r="D460" s="278">
        <f ca="1">IF($A460&lt;&gt;D$416,0,IF($A460&lt;&gt;$A459,1,MOD(D459-1+(COUNTIFS(E$416:$N$416,$A460)=COUNTIFS(E460:$N460,1)),D$415)+1))</f>
        <v>0</v>
      </c>
      <c r="E460" s="278">
        <f ca="1">IF($A460&lt;&gt;E$416,0,IF($A460&lt;&gt;$A459,1,MOD(E459-1+(COUNTIFS(F$416:$N$416,$A460)=COUNTIFS(F460:$N460,1)),E$415)+1))</f>
        <v>3</v>
      </c>
      <c r="F460" s="278">
        <f ca="1">IF($A460&lt;&gt;F$416,0,IF($A460&lt;&gt;$A459,1,MOD(F459-1+(COUNTIFS(G$416:$N$416,$A460)=COUNTIFS(G460:$N460,1)),F$415)+1))</f>
        <v>3</v>
      </c>
      <c r="G460" s="278">
        <f ca="1">IF($A460&lt;&gt;G$416,0,IF($A460&lt;&gt;$A459,1,MOD(G459-1+(COUNTIFS(H$416:$N$416,$A460)=COUNTIFS(H460:$N460,1)),G$415)+1))</f>
        <v>0</v>
      </c>
      <c r="H460" s="278">
        <f ca="1">IF($A460&lt;&gt;H$416,0,IF($A460&lt;&gt;$A459,1,MOD(H459-1+(COUNTIFS(I$416:$N$416,$A460)=COUNTIFS(I460:$N460,1)),H$415)+1))</f>
        <v>0</v>
      </c>
      <c r="I460" s="278">
        <f ca="1">IF($A460&lt;&gt;I$416,0,IF($A460&lt;&gt;$A459,1,MOD(I459-1+(COUNTIFS(N$416:$N$416,$A460)=COUNTIFS(N460:$N460,1)),I$415)+1))</f>
        <v>0</v>
      </c>
      <c r="J460" s="278"/>
      <c r="K460" s="278"/>
      <c r="L460" s="278"/>
      <c r="M460" s="278"/>
      <c r="O460">
        <v>43</v>
      </c>
      <c r="P460" s="102">
        <f t="shared" ca="1" si="303"/>
        <v>0.5</v>
      </c>
      <c r="Q460" s="102">
        <f t="shared" ca="1" si="304"/>
        <v>0</v>
      </c>
      <c r="R460" s="102">
        <f t="shared" ca="1" si="305"/>
        <v>0.5</v>
      </c>
      <c r="S460" s="102">
        <f t="shared" ca="1" si="306"/>
        <v>0.5</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LPD1 LPS1</v>
      </c>
      <c r="C461" s="280">
        <f ca="1">IF($A461&lt;&gt;$A460,1,MOD(C460-1+(COUNTIFS(D$416:$N$416,$A461)=COUNTIFS(D461:$N461,1)),C$415)+1)</f>
        <v>1</v>
      </c>
      <c r="D461" s="278">
        <f ca="1">IF($A461&lt;&gt;D$416,0,IF($A461&lt;&gt;$A460,1,MOD(D460-1+(COUNTIFS(E$416:$N$416,$A461)=COUNTIFS(E461:$N461,1)),D$415)+1))</f>
        <v>0</v>
      </c>
      <c r="E461" s="278">
        <f ca="1">IF($A461&lt;&gt;E$416,0,IF($A461&lt;&gt;$A460,1,MOD(E460-1+(COUNTIFS(F$416:$N$416,$A461)=COUNTIFS(F461:$N461,1)),E$415)+1))</f>
        <v>1</v>
      </c>
      <c r="F461" s="278">
        <f ca="1">IF($A461&lt;&gt;F$416,0,IF($A461&lt;&gt;$A460,1,MOD(F460-1+(COUNTIFS(G$416:$N$416,$A461)=COUNTIFS(G461:$N461,1)),F$415)+1))</f>
        <v>1</v>
      </c>
      <c r="G461" s="278">
        <f ca="1">IF($A461&lt;&gt;G$416,0,IF($A461&lt;&gt;$A460,1,MOD(G460-1+(COUNTIFS(H$416:$N$416,$A461)=COUNTIFS(H461:$N461,1)),G$415)+1))</f>
        <v>0</v>
      </c>
      <c r="H461" s="278">
        <f ca="1">IF($A461&lt;&gt;H$416,0,IF($A461&lt;&gt;$A460,1,MOD(H460-1+(COUNTIFS(I$416:$N$416,$A461)=COUNTIFS(I461:$N461,1)),H$415)+1))</f>
        <v>0</v>
      </c>
      <c r="I461" s="278">
        <f ca="1">IF($A461&lt;&gt;I$416,0,IF($A461&lt;&gt;$A460,1,MOD(I460-1+(COUNTIFS(N$416:$N$416,$A461)=COUNTIFS(N461:$N461,1)),I$415)+1))</f>
        <v>0</v>
      </c>
      <c r="J461" s="278"/>
      <c r="K461" s="278"/>
      <c r="L461" s="278"/>
      <c r="M461" s="278"/>
      <c r="O461">
        <v>44</v>
      </c>
      <c r="P461" s="102">
        <f t="shared" ca="1" si="303"/>
        <v>-0.5</v>
      </c>
      <c r="Q461" s="102">
        <f t="shared" ca="1" si="304"/>
        <v>0</v>
      </c>
      <c r="R461" s="102">
        <f t="shared" ca="1" si="305"/>
        <v>-0.5</v>
      </c>
      <c r="S461" s="102">
        <f t="shared" ca="1" si="306"/>
        <v>-0.5</v>
      </c>
      <c r="T461" s="102">
        <f t="shared" ca="1" si="307"/>
        <v>0</v>
      </c>
      <c r="U461" s="102">
        <f t="shared" ca="1" si="308"/>
        <v>0</v>
      </c>
      <c r="V461" s="102">
        <f t="shared" ca="1" si="309"/>
        <v>0</v>
      </c>
      <c r="W461" s="102"/>
      <c r="X461" s="102"/>
      <c r="Y461" s="102"/>
      <c r="Z461" s="102"/>
    </row>
    <row r="462" spans="1:26" outlineLevel="1">
      <c r="A462">
        <f t="shared" ca="1" si="302"/>
        <v>1</v>
      </c>
      <c r="B462" t="str">
        <f t="shared" ca="1" si="293"/>
        <v>EP1 LPD1 LPS2</v>
      </c>
      <c r="C462" s="280">
        <f ca="1">IF($A462&lt;&gt;$A461,1,MOD(C461-1+(COUNTIFS(D$416:$N$416,$A462)=COUNTIFS(D462:$N462,1)),C$415)+1)</f>
        <v>1</v>
      </c>
      <c r="D462" s="278">
        <f ca="1">IF($A462&lt;&gt;D$416,0,IF($A462&lt;&gt;$A461,1,MOD(D461-1+(COUNTIFS(E$416:$N$416,$A462)=COUNTIFS(E462:$N462,1)),D$415)+1))</f>
        <v>0</v>
      </c>
      <c r="E462" s="278">
        <f ca="1">IF($A462&lt;&gt;E$416,0,IF($A462&lt;&gt;$A461,1,MOD(E461-1+(COUNTIFS(F$416:$N$416,$A462)=COUNTIFS(F462:$N462,1)),E$415)+1))</f>
        <v>1</v>
      </c>
      <c r="F462" s="278">
        <f ca="1">IF($A462&lt;&gt;F$416,0,IF($A462&lt;&gt;$A461,1,MOD(F461-1+(COUNTIFS(G$416:$N$416,$A462)=COUNTIFS(G462:$N462,1)),F$415)+1))</f>
        <v>2</v>
      </c>
      <c r="G462" s="278">
        <f ca="1">IF($A462&lt;&gt;G$416,0,IF($A462&lt;&gt;$A461,1,MOD(G461-1+(COUNTIFS(H$416:$N$416,$A462)=COUNTIFS(H462:$N462,1)),G$415)+1))</f>
        <v>0</v>
      </c>
      <c r="H462" s="278">
        <f ca="1">IF($A462&lt;&gt;H$416,0,IF($A462&lt;&gt;$A461,1,MOD(H461-1+(COUNTIFS(I$416:$N$416,$A462)=COUNTIFS(I462:$N462,1)),H$415)+1))</f>
        <v>0</v>
      </c>
      <c r="I462" s="278">
        <f ca="1">IF($A462&lt;&gt;I$416,0,IF($A462&lt;&gt;$A461,1,MOD(I461-1+(COUNTIFS(N$416:$N$416,$A462)=COUNTIFS(N462:$N462,1)),I$415)+1))</f>
        <v>0</v>
      </c>
      <c r="J462" s="278"/>
      <c r="K462" s="278"/>
      <c r="L462" s="278"/>
      <c r="M462" s="278"/>
      <c r="O462">
        <v>45</v>
      </c>
      <c r="P462" s="102">
        <f t="shared" ca="1" si="303"/>
        <v>-0.5</v>
      </c>
      <c r="Q462" s="102">
        <f t="shared" ca="1" si="304"/>
        <v>0</v>
      </c>
      <c r="R462" s="102">
        <f t="shared" ca="1" si="305"/>
        <v>-0.5</v>
      </c>
      <c r="S462" s="102">
        <f t="shared" ca="1" si="306"/>
        <v>0</v>
      </c>
      <c r="T462" s="102">
        <f t="shared" ca="1" si="307"/>
        <v>0</v>
      </c>
      <c r="U462" s="102">
        <f t="shared" ca="1" si="308"/>
        <v>0</v>
      </c>
      <c r="V462" s="102">
        <f t="shared" ca="1" si="309"/>
        <v>0</v>
      </c>
      <c r="W462" s="102"/>
      <c r="X462" s="102"/>
      <c r="Y462" s="102"/>
      <c r="Z462" s="102"/>
    </row>
    <row r="463" spans="1:26" outlineLevel="1">
      <c r="A463">
        <f t="shared" ca="1" si="302"/>
        <v>1</v>
      </c>
      <c r="B463" t="str">
        <f t="shared" ca="1" si="293"/>
        <v>EP1 LPD1 LPS3</v>
      </c>
      <c r="C463" s="280">
        <f ca="1">IF($A463&lt;&gt;$A462,1,MOD(C462-1+(COUNTIFS(D$416:$N$416,$A463)=COUNTIFS(D463:$N463,1)),C$415)+1)</f>
        <v>1</v>
      </c>
      <c r="D463" s="278">
        <f ca="1">IF($A463&lt;&gt;D$416,0,IF($A463&lt;&gt;$A462,1,MOD(D462-1+(COUNTIFS(E$416:$N$416,$A463)=COUNTIFS(E463:$N463,1)),D$415)+1))</f>
        <v>0</v>
      </c>
      <c r="E463" s="278">
        <f ca="1">IF($A463&lt;&gt;E$416,0,IF($A463&lt;&gt;$A462,1,MOD(E462-1+(COUNTIFS(F$416:$N$416,$A463)=COUNTIFS(F463:$N463,1)),E$415)+1))</f>
        <v>1</v>
      </c>
      <c r="F463" s="278">
        <f ca="1">IF($A463&lt;&gt;F$416,0,IF($A463&lt;&gt;$A462,1,MOD(F462-1+(COUNTIFS(G$416:$N$416,$A463)=COUNTIFS(G463:$N463,1)),F$415)+1))</f>
        <v>3</v>
      </c>
      <c r="G463" s="278">
        <f ca="1">IF($A463&lt;&gt;G$416,0,IF($A463&lt;&gt;$A462,1,MOD(G462-1+(COUNTIFS(H$416:$N$416,$A463)=COUNTIFS(H463:$N463,1)),G$415)+1))</f>
        <v>0</v>
      </c>
      <c r="H463" s="278">
        <f ca="1">IF($A463&lt;&gt;H$416,0,IF($A463&lt;&gt;$A462,1,MOD(H462-1+(COUNTIFS(I$416:$N$416,$A463)=COUNTIFS(I463:$N463,1)),H$415)+1))</f>
        <v>0</v>
      </c>
      <c r="I463" s="278">
        <f ca="1">IF($A463&lt;&gt;I$416,0,IF($A463&lt;&gt;$A462,1,MOD(I462-1+(COUNTIFS(N$416:$N$416,$A463)=COUNTIFS(N463:$N463,1)),I$415)+1))</f>
        <v>0</v>
      </c>
      <c r="J463" s="278"/>
      <c r="K463" s="278"/>
      <c r="L463" s="278"/>
      <c r="M463" s="278"/>
      <c r="O463">
        <v>46</v>
      </c>
      <c r="P463" s="102">
        <f t="shared" ca="1" si="303"/>
        <v>-0.5</v>
      </c>
      <c r="Q463" s="102">
        <f t="shared" ca="1" si="304"/>
        <v>0</v>
      </c>
      <c r="R463" s="102">
        <f t="shared" ca="1" si="305"/>
        <v>-0.5</v>
      </c>
      <c r="S463" s="102">
        <f t="shared" ca="1" si="306"/>
        <v>0.5</v>
      </c>
      <c r="T463" s="102">
        <f t="shared" ca="1" si="307"/>
        <v>0</v>
      </c>
      <c r="U463" s="102">
        <f t="shared" ca="1" si="308"/>
        <v>0</v>
      </c>
      <c r="V463" s="102">
        <f t="shared" ca="1" si="309"/>
        <v>0</v>
      </c>
      <c r="W463" s="102"/>
      <c r="X463" s="102"/>
      <c r="Y463" s="102"/>
      <c r="Z463" s="102"/>
    </row>
    <row r="464" spans="1:26" outlineLevel="1">
      <c r="A464">
        <f t="shared" ca="1" si="302"/>
        <v>1</v>
      </c>
      <c r="B464" t="str">
        <f t="shared" ca="1" si="293"/>
        <v>EP1 LPD2 LPS1</v>
      </c>
      <c r="C464" s="280">
        <f ca="1">IF($A464&lt;&gt;$A463,1,MOD(C463-1+(COUNTIFS(D$416:$N$416,$A464)=COUNTIFS(D464:$N464,1)),C$415)+1)</f>
        <v>1</v>
      </c>
      <c r="D464" s="278">
        <f ca="1">IF($A464&lt;&gt;D$416,0,IF($A464&lt;&gt;$A463,1,MOD(D463-1+(COUNTIFS(E$416:$N$416,$A464)=COUNTIFS(E464:$N464,1)),D$415)+1))</f>
        <v>0</v>
      </c>
      <c r="E464" s="278">
        <f ca="1">IF($A464&lt;&gt;E$416,0,IF($A464&lt;&gt;$A463,1,MOD(E463-1+(COUNTIFS(F$416:$N$416,$A464)=COUNTIFS(F464:$N464,1)),E$415)+1))</f>
        <v>2</v>
      </c>
      <c r="F464" s="278">
        <f ca="1">IF($A464&lt;&gt;F$416,0,IF($A464&lt;&gt;$A463,1,MOD(F463-1+(COUNTIFS(G$416:$N$416,$A464)=COUNTIFS(G464:$N464,1)),F$415)+1))</f>
        <v>1</v>
      </c>
      <c r="G464" s="278">
        <f ca="1">IF($A464&lt;&gt;G$416,0,IF($A464&lt;&gt;$A463,1,MOD(G463-1+(COUNTIFS(H$416:$N$416,$A464)=COUNTIFS(H464:$N464,1)),G$415)+1))</f>
        <v>0</v>
      </c>
      <c r="H464" s="278">
        <f ca="1">IF($A464&lt;&gt;H$416,0,IF($A464&lt;&gt;$A463,1,MOD(H463-1+(COUNTIFS(I$416:$N$416,$A464)=COUNTIFS(I464:$N464,1)),H$415)+1))</f>
        <v>0</v>
      </c>
      <c r="I464" s="278">
        <f ca="1">IF($A464&lt;&gt;I$416,0,IF($A464&lt;&gt;$A463,1,MOD(I463-1+(COUNTIFS(N$416:$N$416,$A464)=COUNTIFS(N464:$N464,1)),I$415)+1))</f>
        <v>0</v>
      </c>
      <c r="J464" s="278"/>
      <c r="K464" s="278"/>
      <c r="L464" s="278"/>
      <c r="M464" s="278"/>
      <c r="O464">
        <v>47</v>
      </c>
      <c r="P464" s="102">
        <f t="shared" ca="1" si="303"/>
        <v>-0.5</v>
      </c>
      <c r="Q464" s="102">
        <f t="shared" ca="1" si="304"/>
        <v>0</v>
      </c>
      <c r="R464" s="102">
        <f t="shared" ca="1" si="305"/>
        <v>0</v>
      </c>
      <c r="S464" s="102">
        <f t="shared" ca="1" si="306"/>
        <v>-0.5</v>
      </c>
      <c r="T464" s="102">
        <f t="shared" ca="1" si="307"/>
        <v>0</v>
      </c>
      <c r="U464" s="102">
        <f t="shared" ca="1" si="308"/>
        <v>0</v>
      </c>
      <c r="V464" s="102">
        <f t="shared" ca="1" si="309"/>
        <v>0</v>
      </c>
      <c r="W464" s="102"/>
      <c r="X464" s="102"/>
      <c r="Y464" s="102"/>
      <c r="Z464" s="102"/>
    </row>
    <row r="465" spans="1:26" outlineLevel="1">
      <c r="A465">
        <f t="shared" ca="1" si="302"/>
        <v>1</v>
      </c>
      <c r="B465" t="str">
        <f t="shared" ca="1" si="293"/>
        <v>EP1 LPD2 LPS2</v>
      </c>
      <c r="C465" s="280">
        <f ca="1">IF($A465&lt;&gt;$A464,1,MOD(C464-1+(COUNTIFS(D$416:$N$416,$A465)=COUNTIFS(D465:$N465,1)),C$415)+1)</f>
        <v>1</v>
      </c>
      <c r="D465" s="278">
        <f ca="1">IF($A465&lt;&gt;D$416,0,IF($A465&lt;&gt;$A464,1,MOD(D464-1+(COUNTIFS(E$416:$N$416,$A465)=COUNTIFS(E465:$N465,1)),D$415)+1))</f>
        <v>0</v>
      </c>
      <c r="E465" s="278">
        <f ca="1">IF($A465&lt;&gt;E$416,0,IF($A465&lt;&gt;$A464,1,MOD(E464-1+(COUNTIFS(F$416:$N$416,$A465)=COUNTIFS(F465:$N465,1)),E$415)+1))</f>
        <v>2</v>
      </c>
      <c r="F465" s="278">
        <f ca="1">IF($A465&lt;&gt;F$416,0,IF($A465&lt;&gt;$A464,1,MOD(F464-1+(COUNTIFS(G$416:$N$416,$A465)=COUNTIFS(G465:$N465,1)),F$415)+1))</f>
        <v>2</v>
      </c>
      <c r="G465" s="278">
        <f ca="1">IF($A465&lt;&gt;G$416,0,IF($A465&lt;&gt;$A464,1,MOD(G464-1+(COUNTIFS(H$416:$N$416,$A465)=COUNTIFS(H465:$N465,1)),G$415)+1))</f>
        <v>0</v>
      </c>
      <c r="H465" s="278">
        <f ca="1">IF($A465&lt;&gt;H$416,0,IF($A465&lt;&gt;$A464,1,MOD(H464-1+(COUNTIFS(I$416:$N$416,$A465)=COUNTIFS(I465:$N465,1)),H$415)+1))</f>
        <v>0</v>
      </c>
      <c r="I465" s="278">
        <f ca="1">IF($A465&lt;&gt;I$416,0,IF($A465&lt;&gt;$A464,1,MOD(I464-1+(COUNTIFS(N$416:$N$416,$A465)=COUNTIFS(N465:$N465,1)),I$415)+1))</f>
        <v>0</v>
      </c>
      <c r="J465" s="278"/>
      <c r="K465" s="278"/>
      <c r="L465" s="278"/>
      <c r="M465" s="278"/>
      <c r="O465">
        <v>48</v>
      </c>
      <c r="P465" s="102">
        <f t="shared" ca="1" si="303"/>
        <v>-0.5</v>
      </c>
      <c r="Q465" s="102">
        <f t="shared" ca="1" si="304"/>
        <v>0</v>
      </c>
      <c r="R465" s="102">
        <f t="shared" ca="1" si="305"/>
        <v>0</v>
      </c>
      <c r="S465" s="102">
        <f t="shared" ca="1" si="306"/>
        <v>0</v>
      </c>
      <c r="T465" s="102">
        <f t="shared" ca="1" si="307"/>
        <v>0</v>
      </c>
      <c r="U465" s="102">
        <f t="shared" ca="1" si="308"/>
        <v>0</v>
      </c>
      <c r="V465" s="102">
        <f t="shared" ca="1" si="309"/>
        <v>0</v>
      </c>
      <c r="W465" s="102"/>
      <c r="X465" s="102"/>
      <c r="Y465" s="102"/>
      <c r="Z465" s="102"/>
    </row>
    <row r="466" spans="1:26" outlineLevel="1">
      <c r="A466">
        <f t="shared" ca="1" si="302"/>
        <v>1</v>
      </c>
      <c r="B466" t="str">
        <f t="shared" ca="1" si="293"/>
        <v>EP1 LPD2 LPS3</v>
      </c>
      <c r="C466" s="280">
        <f ca="1">IF($A466&lt;&gt;$A465,1,MOD(C465-1+(COUNTIFS(D$416:$N$416,$A466)=COUNTIFS(D466:$N466,1)),C$415)+1)</f>
        <v>1</v>
      </c>
      <c r="D466" s="278">
        <f ca="1">IF($A466&lt;&gt;D$416,0,IF($A466&lt;&gt;$A465,1,MOD(D465-1+(COUNTIFS(E$416:$N$416,$A466)=COUNTIFS(E466:$N466,1)),D$415)+1))</f>
        <v>0</v>
      </c>
      <c r="E466" s="278">
        <f ca="1">IF($A466&lt;&gt;E$416,0,IF($A466&lt;&gt;$A465,1,MOD(E465-1+(COUNTIFS(F$416:$N$416,$A466)=COUNTIFS(F466:$N466,1)),E$415)+1))</f>
        <v>2</v>
      </c>
      <c r="F466" s="278">
        <f ca="1">IF($A466&lt;&gt;F$416,0,IF($A466&lt;&gt;$A465,1,MOD(F465-1+(COUNTIFS(G$416:$N$416,$A466)=COUNTIFS(G466:$N466,1)),F$415)+1))</f>
        <v>3</v>
      </c>
      <c r="G466" s="278">
        <f ca="1">IF($A466&lt;&gt;G$416,0,IF($A466&lt;&gt;$A465,1,MOD(G465-1+(COUNTIFS(H$416:$N$416,$A466)=COUNTIFS(H466:$N466,1)),G$415)+1))</f>
        <v>0</v>
      </c>
      <c r="H466" s="278">
        <f ca="1">IF($A466&lt;&gt;H$416,0,IF($A466&lt;&gt;$A465,1,MOD(H465-1+(COUNTIFS(I$416:$N$416,$A466)=COUNTIFS(I466:$N466,1)),H$415)+1))</f>
        <v>0</v>
      </c>
      <c r="I466" s="278">
        <f ca="1">IF($A466&lt;&gt;I$416,0,IF($A466&lt;&gt;$A465,1,MOD(I465-1+(COUNTIFS(N$416:$N$416,$A466)=COUNTIFS(N466:$N466,1)),I$415)+1))</f>
        <v>0</v>
      </c>
      <c r="J466" s="278"/>
      <c r="K466" s="278"/>
      <c r="L466" s="278"/>
      <c r="M466" s="278"/>
      <c r="O466">
        <v>49</v>
      </c>
      <c r="P466" s="102">
        <f t="shared" ca="1" si="303"/>
        <v>-0.5</v>
      </c>
      <c r="Q466" s="102">
        <f t="shared" ca="1" si="304"/>
        <v>0</v>
      </c>
      <c r="R466" s="102">
        <f t="shared" ca="1" si="305"/>
        <v>0</v>
      </c>
      <c r="S466" s="102">
        <f t="shared" ca="1" si="306"/>
        <v>0.5</v>
      </c>
      <c r="T466" s="102">
        <f t="shared" ca="1" si="307"/>
        <v>0</v>
      </c>
      <c r="U466" s="102">
        <f t="shared" ca="1" si="308"/>
        <v>0</v>
      </c>
      <c r="V466" s="102">
        <f t="shared" ca="1" si="309"/>
        <v>0</v>
      </c>
      <c r="W466" s="102"/>
      <c r="X466" s="102"/>
      <c r="Y466" s="102"/>
      <c r="Z466" s="102"/>
    </row>
    <row r="467" spans="1:26" outlineLevel="1">
      <c r="A467">
        <f t="shared" ref="A467:A497" ca="1" si="310">OFFSET(A467,-1,0)</f>
        <v>1</v>
      </c>
      <c r="B467" t="str">
        <f t="shared" ca="1" si="293"/>
        <v>EP1 LPD3 LPS1</v>
      </c>
      <c r="C467" s="280">
        <f ca="1">IF($A467&lt;&gt;$A466,1,MOD(C466-1+(COUNTIFS(D$416:$N$416,$A467)=COUNTIFS(D467:$N467,1)),C$415)+1)</f>
        <v>1</v>
      </c>
      <c r="D467" s="278">
        <f ca="1">IF($A467&lt;&gt;D$416,0,IF($A467&lt;&gt;$A466,1,MOD(D466-1+(COUNTIFS(E$416:$N$416,$A467)=COUNTIFS(E467:$N467,1)),D$415)+1))</f>
        <v>0</v>
      </c>
      <c r="E467" s="278">
        <f ca="1">IF($A467&lt;&gt;E$416,0,IF($A467&lt;&gt;$A466,1,MOD(E466-1+(COUNTIFS(F$416:$N$416,$A467)=COUNTIFS(F467:$N467,1)),E$415)+1))</f>
        <v>3</v>
      </c>
      <c r="F467" s="278">
        <f ca="1">IF($A467&lt;&gt;F$416,0,IF($A467&lt;&gt;$A466,1,MOD(F466-1+(COUNTIFS(G$416:$N$416,$A467)=COUNTIFS(G467:$N467,1)),F$415)+1))</f>
        <v>1</v>
      </c>
      <c r="G467" s="278">
        <f ca="1">IF($A467&lt;&gt;G$416,0,IF($A467&lt;&gt;$A466,1,MOD(G466-1+(COUNTIFS(H$416:$N$416,$A467)=COUNTIFS(H467:$N467,1)),G$415)+1))</f>
        <v>0</v>
      </c>
      <c r="H467" s="278">
        <f ca="1">IF($A467&lt;&gt;H$416,0,IF($A467&lt;&gt;$A466,1,MOD(H466-1+(COUNTIFS(I$416:$N$416,$A467)=COUNTIFS(I467:$N467,1)),H$415)+1))</f>
        <v>0</v>
      </c>
      <c r="I467" s="278">
        <f ca="1">IF($A467&lt;&gt;I$416,0,IF($A467&lt;&gt;$A466,1,MOD(I466-1+(COUNTIFS(N$416:$N$416,$A467)=COUNTIFS(N467:$N467,1)),I$415)+1))</f>
        <v>0</v>
      </c>
      <c r="J467" s="278"/>
      <c r="K467" s="278"/>
      <c r="L467" s="278"/>
      <c r="M467" s="278"/>
      <c r="O467">
        <v>50</v>
      </c>
      <c r="P467" s="102">
        <f t="shared" ca="1" si="303"/>
        <v>-0.5</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EP1 LPD3 LPS2</v>
      </c>
      <c r="C468" s="280">
        <f ca="1">IF($A468&lt;&gt;$A467,1,MOD(C467-1+(COUNTIFS(D$416:$N$416,$A468)=COUNTIFS(D468:$N468,1)),C$415)+1)</f>
        <v>1</v>
      </c>
      <c r="D468" s="278">
        <f ca="1">IF($A468&lt;&gt;D$416,0,IF($A468&lt;&gt;$A467,1,MOD(D467-1+(COUNTIFS(E$416:$N$416,$A468)=COUNTIFS(E468:$N468,1)),D$415)+1))</f>
        <v>0</v>
      </c>
      <c r="E468" s="278">
        <f ca="1">IF($A468&lt;&gt;E$416,0,IF($A468&lt;&gt;$A467,1,MOD(E467-1+(COUNTIFS(F$416:$N$416,$A468)=COUNTIFS(F468:$N468,1)),E$415)+1))</f>
        <v>3</v>
      </c>
      <c r="F468" s="278">
        <f ca="1">IF($A468&lt;&gt;F$416,0,IF($A468&lt;&gt;$A467,1,MOD(F467-1+(COUNTIFS(G$416:$N$416,$A468)=COUNTIFS(G468:$N468,1)),F$415)+1))</f>
        <v>2</v>
      </c>
      <c r="G468" s="278">
        <f ca="1">IF($A468&lt;&gt;G$416,0,IF($A468&lt;&gt;$A467,1,MOD(G467-1+(COUNTIFS(H$416:$N$416,$A468)=COUNTIFS(H468:$N468,1)),G$415)+1))</f>
        <v>0</v>
      </c>
      <c r="H468" s="278">
        <f ca="1">IF($A468&lt;&gt;H$416,0,IF($A468&lt;&gt;$A467,1,MOD(H467-1+(COUNTIFS(I$416:$N$416,$A468)=COUNTIFS(I468:$N468,1)),H$415)+1))</f>
        <v>0</v>
      </c>
      <c r="I468" s="278">
        <f ca="1">IF($A468&lt;&gt;I$416,0,IF($A468&lt;&gt;$A467,1,MOD(I467-1+(COUNTIFS(N$416:$N$416,$A468)=COUNTIFS(N468:$N468,1)),I$415)+1))</f>
        <v>0</v>
      </c>
      <c r="J468" s="278"/>
      <c r="K468" s="278"/>
      <c r="L468" s="278"/>
      <c r="M468" s="278"/>
      <c r="O468">
        <v>51</v>
      </c>
      <c r="P468" s="102">
        <f t="shared" ca="1" si="303"/>
        <v>-0.5</v>
      </c>
      <c r="Q468" s="102">
        <f t="shared" ca="1" si="304"/>
        <v>0</v>
      </c>
      <c r="R468" s="102">
        <f t="shared" ca="1" si="305"/>
        <v>0.5</v>
      </c>
      <c r="S468" s="102">
        <f t="shared" ca="1" si="306"/>
        <v>0</v>
      </c>
      <c r="T468" s="102">
        <f t="shared" ca="1" si="307"/>
        <v>0</v>
      </c>
      <c r="U468" s="102">
        <f t="shared" ca="1" si="308"/>
        <v>0</v>
      </c>
      <c r="V468" s="102">
        <f t="shared" ca="1" si="309"/>
        <v>0</v>
      </c>
      <c r="W468" s="102"/>
      <c r="X468" s="102"/>
      <c r="Y468" s="102"/>
      <c r="Z468" s="102"/>
    </row>
    <row r="469" spans="1:26" outlineLevel="1">
      <c r="A469">
        <f t="shared" ca="1" si="310"/>
        <v>1</v>
      </c>
      <c r="B469" t="str">
        <f t="shared" ca="1" si="293"/>
        <v>EP1 LPD3 LPS3</v>
      </c>
      <c r="C469" s="280">
        <f ca="1">IF($A469&lt;&gt;$A468,1,MOD(C468-1+(COUNTIFS(D$416:$N$416,$A469)=COUNTIFS(D469:$N469,1)),C$415)+1)</f>
        <v>1</v>
      </c>
      <c r="D469" s="278">
        <f ca="1">IF($A469&lt;&gt;D$416,0,IF($A469&lt;&gt;$A468,1,MOD(D468-1+(COUNTIFS(E$416:$N$416,$A469)=COUNTIFS(E469:$N469,1)),D$415)+1))</f>
        <v>0</v>
      </c>
      <c r="E469" s="278">
        <f ca="1">IF($A469&lt;&gt;E$416,0,IF($A469&lt;&gt;$A468,1,MOD(E468-1+(COUNTIFS(F$416:$N$416,$A469)=COUNTIFS(F469:$N469,1)),E$415)+1))</f>
        <v>3</v>
      </c>
      <c r="F469" s="278">
        <f ca="1">IF($A469&lt;&gt;F$416,0,IF($A469&lt;&gt;$A468,1,MOD(F468-1+(COUNTIFS(G$416:$N$416,$A469)=COUNTIFS(G469:$N469,1)),F$415)+1))</f>
        <v>3</v>
      </c>
      <c r="G469" s="278">
        <f ca="1">IF($A469&lt;&gt;G$416,0,IF($A469&lt;&gt;$A468,1,MOD(G468-1+(COUNTIFS(H$416:$N$416,$A469)=COUNTIFS(H469:$N469,1)),G$415)+1))</f>
        <v>0</v>
      </c>
      <c r="H469" s="278">
        <f ca="1">IF($A469&lt;&gt;H$416,0,IF($A469&lt;&gt;$A468,1,MOD(H468-1+(COUNTIFS(I$416:$N$416,$A469)=COUNTIFS(I469:$N469,1)),H$415)+1))</f>
        <v>0</v>
      </c>
      <c r="I469" s="278">
        <f ca="1">IF($A469&lt;&gt;I$416,0,IF($A469&lt;&gt;$A468,1,MOD(I468-1+(COUNTIFS(N$416:$N$416,$A469)=COUNTIFS(N469:$N469,1)),I$415)+1))</f>
        <v>0</v>
      </c>
      <c r="J469" s="278"/>
      <c r="K469" s="278"/>
      <c r="L469" s="278"/>
      <c r="M469" s="278"/>
      <c r="O469">
        <v>52</v>
      </c>
      <c r="P469" s="102">
        <f t="shared" ca="1" si="303"/>
        <v>-0.5</v>
      </c>
      <c r="Q469" s="102">
        <f t="shared" ca="1" si="304"/>
        <v>0</v>
      </c>
      <c r="R469" s="102">
        <f t="shared" ca="1" si="305"/>
        <v>0.5</v>
      </c>
      <c r="S469" s="102">
        <f t="shared" ca="1" si="306"/>
        <v>0.5</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LPD1 LPS1</v>
      </c>
      <c r="C470" s="280">
        <f ca="1">IF($A470&lt;&gt;$A469,1,MOD(C469-1+(COUNTIFS(D$416:$N$416,$A470)=COUNTIFS(D470:$N470,1)),C$415)+1)</f>
        <v>2</v>
      </c>
      <c r="D470" s="278">
        <f ca="1">IF($A470&lt;&gt;D$416,0,IF($A470&lt;&gt;$A469,1,MOD(D469-1+(COUNTIFS(E$416:$N$416,$A470)=COUNTIFS(E470:$N470,1)),D$415)+1))</f>
        <v>0</v>
      </c>
      <c r="E470" s="278">
        <f ca="1">IF($A470&lt;&gt;E$416,0,IF($A470&lt;&gt;$A469,1,MOD(E469-1+(COUNTIFS(F$416:$N$416,$A470)=COUNTIFS(F470:$N470,1)),E$415)+1))</f>
        <v>1</v>
      </c>
      <c r="F470" s="278">
        <f ca="1">IF($A470&lt;&gt;F$416,0,IF($A470&lt;&gt;$A469,1,MOD(F469-1+(COUNTIFS(G$416:$N$416,$A470)=COUNTIFS(G470:$N470,1)),F$415)+1))</f>
        <v>1</v>
      </c>
      <c r="G470" s="278">
        <f ca="1">IF($A470&lt;&gt;G$416,0,IF($A470&lt;&gt;$A469,1,MOD(G469-1+(COUNTIFS(H$416:$N$416,$A470)=COUNTIFS(H470:$N470,1)),G$415)+1))</f>
        <v>0</v>
      </c>
      <c r="H470" s="278">
        <f ca="1">IF($A470&lt;&gt;H$416,0,IF($A470&lt;&gt;$A469,1,MOD(H469-1+(COUNTIFS(I$416:$N$416,$A470)=COUNTIFS(I470:$N470,1)),H$415)+1))</f>
        <v>0</v>
      </c>
      <c r="I470" s="278">
        <f ca="1">IF($A470&lt;&gt;I$416,0,IF($A470&lt;&gt;$A469,1,MOD(I469-1+(COUNTIFS(N$416:$N$416,$A470)=COUNTIFS(N470:$N470,1)),I$415)+1))</f>
        <v>0</v>
      </c>
      <c r="J470" s="278"/>
      <c r="K470" s="278"/>
      <c r="L470" s="278"/>
      <c r="M470" s="278"/>
      <c r="O470">
        <v>53</v>
      </c>
      <c r="P470" s="102">
        <f t="shared" ca="1" si="303"/>
        <v>0</v>
      </c>
      <c r="Q470" s="102">
        <f t="shared" ca="1" si="304"/>
        <v>0</v>
      </c>
      <c r="R470" s="102">
        <f t="shared" ca="1" si="305"/>
        <v>-0.5</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LPD1 LPS2</v>
      </c>
      <c r="C471" s="280">
        <f ca="1">IF($A471&lt;&gt;$A470,1,MOD(C470-1+(COUNTIFS(D$416:$N$416,$A471)=COUNTIFS(D471:$N471,1)),C$415)+1)</f>
        <v>2</v>
      </c>
      <c r="D471" s="278">
        <f ca="1">IF($A471&lt;&gt;D$416,0,IF($A471&lt;&gt;$A470,1,MOD(D470-1+(COUNTIFS(E$416:$N$416,$A471)=COUNTIFS(E471:$N471,1)),D$415)+1))</f>
        <v>0</v>
      </c>
      <c r="E471" s="278">
        <f ca="1">IF($A471&lt;&gt;E$416,0,IF($A471&lt;&gt;$A470,1,MOD(E470-1+(COUNTIFS(F$416:$N$416,$A471)=COUNTIFS(F471:$N471,1)),E$415)+1))</f>
        <v>1</v>
      </c>
      <c r="F471" s="278">
        <f ca="1">IF($A471&lt;&gt;F$416,0,IF($A471&lt;&gt;$A470,1,MOD(F470-1+(COUNTIFS(G$416:$N$416,$A471)=COUNTIFS(G471:$N471,1)),F$415)+1))</f>
        <v>2</v>
      </c>
      <c r="G471" s="278">
        <f ca="1">IF($A471&lt;&gt;G$416,0,IF($A471&lt;&gt;$A470,1,MOD(G470-1+(COUNTIFS(H$416:$N$416,$A471)=COUNTIFS(H471:$N471,1)),G$415)+1))</f>
        <v>0</v>
      </c>
      <c r="H471" s="278">
        <f ca="1">IF($A471&lt;&gt;H$416,0,IF($A471&lt;&gt;$A470,1,MOD(H470-1+(COUNTIFS(I$416:$N$416,$A471)=COUNTIFS(I471:$N471,1)),H$415)+1))</f>
        <v>0</v>
      </c>
      <c r="I471" s="278">
        <f ca="1">IF($A471&lt;&gt;I$416,0,IF($A471&lt;&gt;$A470,1,MOD(I470-1+(COUNTIFS(N$416:$N$416,$A471)=COUNTIFS(N471:$N471,1)),I$415)+1))</f>
        <v>0</v>
      </c>
      <c r="J471" s="278"/>
      <c r="K471" s="278"/>
      <c r="L471" s="278"/>
      <c r="M471" s="278"/>
      <c r="O471">
        <v>54</v>
      </c>
      <c r="P471" s="102">
        <f t="shared" ca="1" si="303"/>
        <v>0</v>
      </c>
      <c r="Q471" s="102">
        <f t="shared" ca="1" si="304"/>
        <v>0</v>
      </c>
      <c r="R471" s="102">
        <f t="shared" ca="1" si="305"/>
        <v>-0.5</v>
      </c>
      <c r="S471" s="102">
        <f t="shared" ca="1" si="306"/>
        <v>0</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LPD1 LPS3</v>
      </c>
      <c r="C472" s="280">
        <f ca="1">IF($A472&lt;&gt;$A471,1,MOD(C471-1+(COUNTIFS(D$416:$N$416,$A472)=COUNTIFS(D472:$N472,1)),C$415)+1)</f>
        <v>2</v>
      </c>
      <c r="D472" s="278">
        <f ca="1">IF($A472&lt;&gt;D$416,0,IF($A472&lt;&gt;$A471,1,MOD(D471-1+(COUNTIFS(E$416:$N$416,$A472)=COUNTIFS(E472:$N472,1)),D$415)+1))</f>
        <v>0</v>
      </c>
      <c r="E472" s="278">
        <f ca="1">IF($A472&lt;&gt;E$416,0,IF($A472&lt;&gt;$A471,1,MOD(E471-1+(COUNTIFS(F$416:$N$416,$A472)=COUNTIFS(F472:$N472,1)),E$415)+1))</f>
        <v>1</v>
      </c>
      <c r="F472" s="278">
        <f ca="1">IF($A472&lt;&gt;F$416,0,IF($A472&lt;&gt;$A471,1,MOD(F471-1+(COUNTIFS(G$416:$N$416,$A472)=COUNTIFS(G472:$N472,1)),F$415)+1))</f>
        <v>3</v>
      </c>
      <c r="G472" s="278">
        <f ca="1">IF($A472&lt;&gt;G$416,0,IF($A472&lt;&gt;$A471,1,MOD(G471-1+(COUNTIFS(H$416:$N$416,$A472)=COUNTIFS(H472:$N472,1)),G$415)+1))</f>
        <v>0</v>
      </c>
      <c r="H472" s="278">
        <f ca="1">IF($A472&lt;&gt;H$416,0,IF($A472&lt;&gt;$A471,1,MOD(H471-1+(COUNTIFS(I$416:$N$416,$A472)=COUNTIFS(I472:$N472,1)),H$415)+1))</f>
        <v>0</v>
      </c>
      <c r="I472" s="278">
        <f ca="1">IF($A472&lt;&gt;I$416,0,IF($A472&lt;&gt;$A471,1,MOD(I471-1+(COUNTIFS(N$416:$N$416,$A472)=COUNTIFS(N472:$N472,1)),I$415)+1))</f>
        <v>0</v>
      </c>
      <c r="J472" s="278"/>
      <c r="K472" s="278"/>
      <c r="L472" s="278"/>
      <c r="M472" s="278"/>
      <c r="O472">
        <v>55</v>
      </c>
      <c r="P472" s="102">
        <f t="shared" ca="1" si="303"/>
        <v>0</v>
      </c>
      <c r="Q472" s="102">
        <f t="shared" ca="1" si="304"/>
        <v>0</v>
      </c>
      <c r="R472" s="102">
        <f t="shared" ca="1" si="305"/>
        <v>-0.5</v>
      </c>
      <c r="S472" s="102">
        <f t="shared" ca="1" si="306"/>
        <v>0.5</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LPD2 LPS1</v>
      </c>
      <c r="C473" s="280">
        <f ca="1">IF($A473&lt;&gt;$A472,1,MOD(C472-1+(COUNTIFS(D$416:$N$416,$A473)=COUNTIFS(D473:$N473,1)),C$415)+1)</f>
        <v>2</v>
      </c>
      <c r="D473" s="278">
        <f ca="1">IF($A473&lt;&gt;D$416,0,IF($A473&lt;&gt;$A472,1,MOD(D472-1+(COUNTIFS(E$416:$N$416,$A473)=COUNTIFS(E473:$N473,1)),D$415)+1))</f>
        <v>0</v>
      </c>
      <c r="E473" s="278">
        <f ca="1">IF($A473&lt;&gt;E$416,0,IF($A473&lt;&gt;$A472,1,MOD(E472-1+(COUNTIFS(F$416:$N$416,$A473)=COUNTIFS(F473:$N473,1)),E$415)+1))</f>
        <v>2</v>
      </c>
      <c r="F473" s="278">
        <f ca="1">IF($A473&lt;&gt;F$416,0,IF($A473&lt;&gt;$A472,1,MOD(F472-1+(COUNTIFS(G$416:$N$416,$A473)=COUNTIFS(G473:$N473,1)),F$415)+1))</f>
        <v>1</v>
      </c>
      <c r="G473" s="278">
        <f ca="1">IF($A473&lt;&gt;G$416,0,IF($A473&lt;&gt;$A472,1,MOD(G472-1+(COUNTIFS(H$416:$N$416,$A473)=COUNTIFS(H473:$N473,1)),G$415)+1))</f>
        <v>0</v>
      </c>
      <c r="H473" s="278">
        <f ca="1">IF($A473&lt;&gt;H$416,0,IF($A473&lt;&gt;$A472,1,MOD(H472-1+(COUNTIFS(I$416:$N$416,$A473)=COUNTIFS(I473:$N473,1)),H$415)+1))</f>
        <v>0</v>
      </c>
      <c r="I473" s="278">
        <f ca="1">IF($A473&lt;&gt;I$416,0,IF($A473&lt;&gt;$A472,1,MOD(I472-1+(COUNTIFS(N$416:$N$416,$A473)=COUNTIFS(N473:$N473,1)),I$415)+1))</f>
        <v>0</v>
      </c>
      <c r="J473" s="278"/>
      <c r="K473" s="278"/>
      <c r="L473" s="278"/>
      <c r="M473" s="278"/>
      <c r="O473">
        <v>56</v>
      </c>
      <c r="P473" s="102">
        <f t="shared" ca="1" si="303"/>
        <v>0</v>
      </c>
      <c r="Q473" s="102">
        <f t="shared" ca="1" si="304"/>
        <v>0</v>
      </c>
      <c r="R473" s="102">
        <f t="shared" ca="1" si="305"/>
        <v>0</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EP2 LPD2 LPS2</v>
      </c>
      <c r="C474" s="280">
        <f ca="1">IF($A474&lt;&gt;$A473,1,MOD(C473-1+(COUNTIFS(D$416:$N$416,$A474)=COUNTIFS(D474:$N474,1)),C$415)+1)</f>
        <v>2</v>
      </c>
      <c r="D474" s="278">
        <f ca="1">IF($A474&lt;&gt;D$416,0,IF($A474&lt;&gt;$A473,1,MOD(D473-1+(COUNTIFS(E$416:$N$416,$A474)=COUNTIFS(E474:$N474,1)),D$415)+1))</f>
        <v>0</v>
      </c>
      <c r="E474" s="278">
        <f ca="1">IF($A474&lt;&gt;E$416,0,IF($A474&lt;&gt;$A473,1,MOD(E473-1+(COUNTIFS(F$416:$N$416,$A474)=COUNTIFS(F474:$N474,1)),E$415)+1))</f>
        <v>2</v>
      </c>
      <c r="F474" s="278">
        <f ca="1">IF($A474&lt;&gt;F$416,0,IF($A474&lt;&gt;$A473,1,MOD(F473-1+(COUNTIFS(G$416:$N$416,$A474)=COUNTIFS(G474:$N474,1)),F$415)+1))</f>
        <v>2</v>
      </c>
      <c r="G474" s="278">
        <f ca="1">IF($A474&lt;&gt;G$416,0,IF($A474&lt;&gt;$A473,1,MOD(G473-1+(COUNTIFS(H$416:$N$416,$A474)=COUNTIFS(H474:$N474,1)),G$415)+1))</f>
        <v>0</v>
      </c>
      <c r="H474" s="278">
        <f ca="1">IF($A474&lt;&gt;H$416,0,IF($A474&lt;&gt;$A473,1,MOD(H473-1+(COUNTIFS(I$416:$N$416,$A474)=COUNTIFS(I474:$N474,1)),H$415)+1))</f>
        <v>0</v>
      </c>
      <c r="I474" s="278">
        <f ca="1">IF($A474&lt;&gt;I$416,0,IF($A474&lt;&gt;$A473,1,MOD(I473-1+(COUNTIFS(N$416:$N$416,$A474)=COUNTIFS(N474:$N474,1)),I$415)+1))</f>
        <v>0</v>
      </c>
      <c r="J474" s="278"/>
      <c r="K474" s="278"/>
      <c r="L474" s="278"/>
      <c r="M474" s="278"/>
      <c r="O474">
        <v>57</v>
      </c>
      <c r="P474" s="102">
        <f t="shared" ca="1" si="303"/>
        <v>0</v>
      </c>
      <c r="Q474" s="102">
        <f t="shared" ca="1" si="304"/>
        <v>0</v>
      </c>
      <c r="R474" s="102">
        <f t="shared" ca="1" si="305"/>
        <v>0</v>
      </c>
      <c r="S474" s="102">
        <f t="shared" ca="1" si="306"/>
        <v>0</v>
      </c>
      <c r="T474" s="102">
        <f t="shared" ca="1" si="307"/>
        <v>0</v>
      </c>
      <c r="U474" s="102">
        <f t="shared" ca="1" si="308"/>
        <v>0</v>
      </c>
      <c r="V474" s="102">
        <f t="shared" ca="1" si="309"/>
        <v>0</v>
      </c>
      <c r="W474" s="102"/>
      <c r="X474" s="102"/>
      <c r="Y474" s="102"/>
      <c r="Z474" s="102"/>
    </row>
    <row r="475" spans="1:26" outlineLevel="1">
      <c r="A475">
        <f t="shared" ca="1" si="310"/>
        <v>1</v>
      </c>
      <c r="B475" t="str">
        <f t="shared" ca="1" si="293"/>
        <v>EP2 LPD2 LPS3</v>
      </c>
      <c r="C475" s="280">
        <f ca="1">IF($A475&lt;&gt;$A474,1,MOD(C474-1+(COUNTIFS(D$416:$N$416,$A475)=COUNTIFS(D475:$N475,1)),C$415)+1)</f>
        <v>2</v>
      </c>
      <c r="D475" s="278">
        <f ca="1">IF($A475&lt;&gt;D$416,0,IF($A475&lt;&gt;$A474,1,MOD(D474-1+(COUNTIFS(E$416:$N$416,$A475)=COUNTIFS(E475:$N475,1)),D$415)+1))</f>
        <v>0</v>
      </c>
      <c r="E475" s="278">
        <f ca="1">IF($A475&lt;&gt;E$416,0,IF($A475&lt;&gt;$A474,1,MOD(E474-1+(COUNTIFS(F$416:$N$416,$A475)=COUNTIFS(F475:$N475,1)),E$415)+1))</f>
        <v>2</v>
      </c>
      <c r="F475" s="278">
        <f ca="1">IF($A475&lt;&gt;F$416,0,IF($A475&lt;&gt;$A474,1,MOD(F474-1+(COUNTIFS(G$416:$N$416,$A475)=COUNTIFS(G475:$N475,1)),F$415)+1))</f>
        <v>3</v>
      </c>
      <c r="G475" s="278">
        <f ca="1">IF($A475&lt;&gt;G$416,0,IF($A475&lt;&gt;$A474,1,MOD(G474-1+(COUNTIFS(H$416:$N$416,$A475)=COUNTIFS(H475:$N475,1)),G$415)+1))</f>
        <v>0</v>
      </c>
      <c r="H475" s="278">
        <f ca="1">IF($A475&lt;&gt;H$416,0,IF($A475&lt;&gt;$A474,1,MOD(H474-1+(COUNTIFS(I$416:$N$416,$A475)=COUNTIFS(I475:$N475,1)),H$415)+1))</f>
        <v>0</v>
      </c>
      <c r="I475" s="278">
        <f ca="1">IF($A475&lt;&gt;I$416,0,IF($A475&lt;&gt;$A474,1,MOD(I474-1+(COUNTIFS(N$416:$N$416,$A475)=COUNTIFS(N475:$N475,1)),I$415)+1))</f>
        <v>0</v>
      </c>
      <c r="J475" s="278"/>
      <c r="K475" s="278"/>
      <c r="L475" s="278"/>
      <c r="M475" s="278"/>
      <c r="O475">
        <v>58</v>
      </c>
      <c r="P475" s="102">
        <f t="shared" ca="1" si="303"/>
        <v>0</v>
      </c>
      <c r="Q475" s="102">
        <f t="shared" ca="1" si="304"/>
        <v>0</v>
      </c>
      <c r="R475" s="102">
        <f t="shared" ca="1" si="305"/>
        <v>0</v>
      </c>
      <c r="S475" s="102">
        <f t="shared" ca="1" si="306"/>
        <v>0.5</v>
      </c>
      <c r="T475" s="102">
        <f t="shared" ca="1" si="307"/>
        <v>0</v>
      </c>
      <c r="U475" s="102">
        <f t="shared" ca="1" si="308"/>
        <v>0</v>
      </c>
      <c r="V475" s="102">
        <f t="shared" ca="1" si="309"/>
        <v>0</v>
      </c>
      <c r="W475" s="102"/>
      <c r="X475" s="102"/>
      <c r="Y475" s="102"/>
      <c r="Z475" s="102"/>
    </row>
    <row r="476" spans="1:26" outlineLevel="1">
      <c r="A476">
        <f t="shared" ca="1" si="310"/>
        <v>1</v>
      </c>
      <c r="B476" t="str">
        <f t="shared" ca="1" si="293"/>
        <v>EP2 LPD3 LPS1</v>
      </c>
      <c r="C476" s="280">
        <f ca="1">IF($A476&lt;&gt;$A475,1,MOD(C475-1+(COUNTIFS(D$416:$N$416,$A476)=COUNTIFS(D476:$N476,1)),C$415)+1)</f>
        <v>2</v>
      </c>
      <c r="D476" s="278">
        <f ca="1">IF($A476&lt;&gt;D$416,0,IF($A476&lt;&gt;$A475,1,MOD(D475-1+(COUNTIFS(E$416:$N$416,$A476)=COUNTIFS(E476:$N476,1)),D$415)+1))</f>
        <v>0</v>
      </c>
      <c r="E476" s="278">
        <f ca="1">IF($A476&lt;&gt;E$416,0,IF($A476&lt;&gt;$A475,1,MOD(E475-1+(COUNTIFS(F$416:$N$416,$A476)=COUNTIFS(F476:$N476,1)),E$415)+1))</f>
        <v>3</v>
      </c>
      <c r="F476" s="278">
        <f ca="1">IF($A476&lt;&gt;F$416,0,IF($A476&lt;&gt;$A475,1,MOD(F475-1+(COUNTIFS(G$416:$N$416,$A476)=COUNTIFS(G476:$N476,1)),F$415)+1))</f>
        <v>1</v>
      </c>
      <c r="G476" s="278">
        <f ca="1">IF($A476&lt;&gt;G$416,0,IF($A476&lt;&gt;$A475,1,MOD(G475-1+(COUNTIFS(H$416:$N$416,$A476)=COUNTIFS(H476:$N476,1)),G$415)+1))</f>
        <v>0</v>
      </c>
      <c r="H476" s="278">
        <f ca="1">IF($A476&lt;&gt;H$416,0,IF($A476&lt;&gt;$A475,1,MOD(H475-1+(COUNTIFS(I$416:$N$416,$A476)=COUNTIFS(I476:$N476,1)),H$415)+1))</f>
        <v>0</v>
      </c>
      <c r="I476" s="278">
        <f ca="1">IF($A476&lt;&gt;I$416,0,IF($A476&lt;&gt;$A475,1,MOD(I475-1+(COUNTIFS(N$416:$N$416,$A476)=COUNTIFS(N476:$N476,1)),I$415)+1))</f>
        <v>0</v>
      </c>
      <c r="J476" s="278"/>
      <c r="K476" s="278"/>
      <c r="L476" s="278"/>
      <c r="M476" s="278"/>
      <c r="O476">
        <v>59</v>
      </c>
      <c r="P476" s="102">
        <f t="shared" ca="1" si="303"/>
        <v>0</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ca="1" si="293"/>
        <v>EP2 LPD3 LPS2</v>
      </c>
      <c r="C477" s="280">
        <f ca="1">IF($A477&lt;&gt;$A476,1,MOD(C476-1+(COUNTIFS(D$416:$N$416,$A477)=COUNTIFS(D477:$N477,1)),C$415)+1)</f>
        <v>2</v>
      </c>
      <c r="D477" s="278">
        <f ca="1">IF($A477&lt;&gt;D$416,0,IF($A477&lt;&gt;$A476,1,MOD(D476-1+(COUNTIFS(E$416:$N$416,$A477)=COUNTIFS(E477:$N477,1)),D$415)+1))</f>
        <v>0</v>
      </c>
      <c r="E477" s="278">
        <f ca="1">IF($A477&lt;&gt;E$416,0,IF($A477&lt;&gt;$A476,1,MOD(E476-1+(COUNTIFS(F$416:$N$416,$A477)=COUNTIFS(F477:$N477,1)),E$415)+1))</f>
        <v>3</v>
      </c>
      <c r="F477" s="278">
        <f ca="1">IF($A477&lt;&gt;F$416,0,IF($A477&lt;&gt;$A476,1,MOD(F476-1+(COUNTIFS(G$416:$N$416,$A477)=COUNTIFS(G477:$N477,1)),F$415)+1))</f>
        <v>2</v>
      </c>
      <c r="G477" s="278">
        <f ca="1">IF($A477&lt;&gt;G$416,0,IF($A477&lt;&gt;$A476,1,MOD(G476-1+(COUNTIFS(H$416:$N$416,$A477)=COUNTIFS(H477:$N477,1)),G$415)+1))</f>
        <v>0</v>
      </c>
      <c r="H477" s="278">
        <f ca="1">IF($A477&lt;&gt;H$416,0,IF($A477&lt;&gt;$A476,1,MOD(H476-1+(COUNTIFS(I$416:$N$416,$A477)=COUNTIFS(I477:$N477,1)),H$415)+1))</f>
        <v>0</v>
      </c>
      <c r="I477" s="278">
        <f ca="1">IF($A477&lt;&gt;I$416,0,IF($A477&lt;&gt;$A476,1,MOD(I476-1+(COUNTIFS(N$416:$N$416,$A477)=COUNTIFS(N477:$N477,1)),I$415)+1))</f>
        <v>0</v>
      </c>
      <c r="J477" s="278"/>
      <c r="K477" s="278"/>
      <c r="L477" s="278"/>
      <c r="M477" s="278"/>
      <c r="O477">
        <v>60</v>
      </c>
      <c r="P477" s="102">
        <f t="shared" ca="1" si="303"/>
        <v>0</v>
      </c>
      <c r="Q477" s="102">
        <f t="shared" ca="1" si="304"/>
        <v>0</v>
      </c>
      <c r="R477" s="102">
        <f t="shared" ca="1" si="305"/>
        <v>0.5</v>
      </c>
      <c r="S477" s="102">
        <f t="shared" ca="1" si="306"/>
        <v>0</v>
      </c>
      <c r="T477" s="102">
        <f t="shared" ca="1" si="307"/>
        <v>0</v>
      </c>
      <c r="U477" s="102">
        <f t="shared" ca="1" si="308"/>
        <v>0</v>
      </c>
      <c r="V477" s="102">
        <f t="shared" ca="1" si="309"/>
        <v>0</v>
      </c>
      <c r="W477" s="102"/>
      <c r="X477" s="102"/>
      <c r="Y477" s="102"/>
      <c r="Z477" s="102"/>
    </row>
    <row r="478" spans="1:26" outlineLevel="1">
      <c r="A478">
        <f t="shared" ca="1" si="310"/>
        <v>1</v>
      </c>
      <c r="B478" t="str">
        <f t="shared" ca="1" si="293"/>
        <v>EP2 LPD3 LPS3</v>
      </c>
      <c r="C478" s="280">
        <f ca="1">IF($A478&lt;&gt;$A477,1,MOD(C477-1+(COUNTIFS(D$416:$N$416,$A478)=COUNTIFS(D478:$N478,1)),C$415)+1)</f>
        <v>2</v>
      </c>
      <c r="D478" s="278">
        <f ca="1">IF($A478&lt;&gt;D$416,0,IF($A478&lt;&gt;$A477,1,MOD(D477-1+(COUNTIFS(E$416:$N$416,$A478)=COUNTIFS(E478:$N478,1)),D$415)+1))</f>
        <v>0</v>
      </c>
      <c r="E478" s="278">
        <f ca="1">IF($A478&lt;&gt;E$416,0,IF($A478&lt;&gt;$A477,1,MOD(E477-1+(COUNTIFS(F$416:$N$416,$A478)=COUNTIFS(F478:$N478,1)),E$415)+1))</f>
        <v>3</v>
      </c>
      <c r="F478" s="278">
        <f ca="1">IF($A478&lt;&gt;F$416,0,IF($A478&lt;&gt;$A477,1,MOD(F477-1+(COUNTIFS(G$416:$N$416,$A478)=COUNTIFS(G478:$N478,1)),F$415)+1))</f>
        <v>3</v>
      </c>
      <c r="G478" s="278">
        <f ca="1">IF($A478&lt;&gt;G$416,0,IF($A478&lt;&gt;$A477,1,MOD(G477-1+(COUNTIFS(H$416:$N$416,$A478)=COUNTIFS(H478:$N478,1)),G$415)+1))</f>
        <v>0</v>
      </c>
      <c r="H478" s="278">
        <f ca="1">IF($A478&lt;&gt;H$416,0,IF($A478&lt;&gt;$A477,1,MOD(H477-1+(COUNTIFS(I$416:$N$416,$A478)=COUNTIFS(I478:$N478,1)),H$415)+1))</f>
        <v>0</v>
      </c>
      <c r="I478" s="278">
        <f ca="1">IF($A478&lt;&gt;I$416,0,IF($A478&lt;&gt;$A477,1,MOD(I477-1+(COUNTIFS(N$416:$N$416,$A478)=COUNTIFS(N478:$N478,1)),I$415)+1))</f>
        <v>0</v>
      </c>
      <c r="J478" s="278"/>
      <c r="K478" s="278"/>
      <c r="L478" s="278"/>
      <c r="M478" s="278"/>
      <c r="O478">
        <v>61</v>
      </c>
      <c r="P478" s="102">
        <f t="shared" ca="1" si="303"/>
        <v>0</v>
      </c>
      <c r="Q478" s="102">
        <f t="shared" ca="1" si="304"/>
        <v>0</v>
      </c>
      <c r="R478" s="102">
        <f t="shared" ca="1" si="305"/>
        <v>0.5</v>
      </c>
      <c r="S478" s="102">
        <f t="shared" ca="1" si="306"/>
        <v>0.5</v>
      </c>
      <c r="T478" s="102">
        <f t="shared" ca="1" si="307"/>
        <v>0</v>
      </c>
      <c r="U478" s="102">
        <f t="shared" ca="1" si="308"/>
        <v>0</v>
      </c>
      <c r="V478" s="102">
        <f t="shared" ca="1" si="309"/>
        <v>0</v>
      </c>
      <c r="W478" s="102"/>
      <c r="X478" s="102"/>
      <c r="Y478" s="102"/>
      <c r="Z478" s="102"/>
    </row>
    <row r="479" spans="1:26" outlineLevel="1">
      <c r="A479">
        <f t="shared" ca="1" si="310"/>
        <v>1</v>
      </c>
      <c r="B479" t="str">
        <f t="shared" ca="1" si="293"/>
        <v>EP3 LPD1 LPS1</v>
      </c>
      <c r="C479" s="280">
        <f ca="1">IF($A479&lt;&gt;$A478,1,MOD(C478-1+(COUNTIFS(D$416:$N$416,$A479)=COUNTIFS(D479:$N479,1)),C$415)+1)</f>
        <v>3</v>
      </c>
      <c r="D479" s="278">
        <f ca="1">IF($A479&lt;&gt;D$416,0,IF($A479&lt;&gt;$A478,1,MOD(D478-1+(COUNTIFS(E$416:$N$416,$A479)=COUNTIFS(E479:$N479,1)),D$415)+1))</f>
        <v>0</v>
      </c>
      <c r="E479" s="278">
        <f ca="1">IF($A479&lt;&gt;E$416,0,IF($A479&lt;&gt;$A478,1,MOD(E478-1+(COUNTIFS(F$416:$N$416,$A479)=COUNTIFS(F479:$N479,1)),E$415)+1))</f>
        <v>1</v>
      </c>
      <c r="F479" s="278">
        <f ca="1">IF($A479&lt;&gt;F$416,0,IF($A479&lt;&gt;$A478,1,MOD(F478-1+(COUNTIFS(G$416:$N$416,$A479)=COUNTIFS(G479:$N479,1)),F$415)+1))</f>
        <v>1</v>
      </c>
      <c r="G479" s="278">
        <f ca="1">IF($A479&lt;&gt;G$416,0,IF($A479&lt;&gt;$A478,1,MOD(G478-1+(COUNTIFS(H$416:$N$416,$A479)=COUNTIFS(H479:$N479,1)),G$415)+1))</f>
        <v>0</v>
      </c>
      <c r="H479" s="278">
        <f ca="1">IF($A479&lt;&gt;H$416,0,IF($A479&lt;&gt;$A478,1,MOD(H478-1+(COUNTIFS(I$416:$N$416,$A479)=COUNTIFS(I479:$N479,1)),H$415)+1))</f>
        <v>0</v>
      </c>
      <c r="I479" s="278">
        <f ca="1">IF($A479&lt;&gt;I$416,0,IF($A479&lt;&gt;$A478,1,MOD(I478-1+(COUNTIFS(N$416:$N$416,$A479)=COUNTIFS(N479:$N479,1)),I$415)+1))</f>
        <v>0</v>
      </c>
      <c r="J479" s="278"/>
      <c r="K479" s="278"/>
      <c r="L479" s="278"/>
      <c r="M479" s="278"/>
      <c r="O479">
        <v>62</v>
      </c>
      <c r="P479" s="102">
        <f t="shared" ca="1" si="303"/>
        <v>0.5</v>
      </c>
      <c r="Q479" s="102">
        <f t="shared" ca="1" si="304"/>
        <v>0</v>
      </c>
      <c r="R479" s="102">
        <f t="shared" ca="1" si="305"/>
        <v>-0.5</v>
      </c>
      <c r="S479" s="102">
        <f t="shared" ca="1" si="306"/>
        <v>-0.5</v>
      </c>
      <c r="T479" s="102">
        <f t="shared" ca="1" si="307"/>
        <v>0</v>
      </c>
      <c r="U479" s="102">
        <f t="shared" ca="1" si="308"/>
        <v>0</v>
      </c>
      <c r="V479" s="102">
        <f t="shared" ca="1" si="309"/>
        <v>0</v>
      </c>
      <c r="W479" s="102"/>
      <c r="X479" s="102"/>
      <c r="Y479" s="102"/>
      <c r="Z479" s="102"/>
    </row>
    <row r="480" spans="1:26" outlineLevel="1">
      <c r="A480">
        <f t="shared" ca="1" si="310"/>
        <v>1</v>
      </c>
      <c r="B480" t="str">
        <f t="shared" ca="1" si="293"/>
        <v>EP3 LPD1 LPS2</v>
      </c>
      <c r="C480" s="280">
        <f ca="1">IF($A480&lt;&gt;$A479,1,MOD(C479-1+(COUNTIFS(D$416:$N$416,$A480)=COUNTIFS(D480:$N480,1)),C$415)+1)</f>
        <v>3</v>
      </c>
      <c r="D480" s="278">
        <f ca="1">IF($A480&lt;&gt;D$416,0,IF($A480&lt;&gt;$A479,1,MOD(D479-1+(COUNTIFS(E$416:$N$416,$A480)=COUNTIFS(E480:$N480,1)),D$415)+1))</f>
        <v>0</v>
      </c>
      <c r="E480" s="278">
        <f ca="1">IF($A480&lt;&gt;E$416,0,IF($A480&lt;&gt;$A479,1,MOD(E479-1+(COUNTIFS(F$416:$N$416,$A480)=COUNTIFS(F480:$N480,1)),E$415)+1))</f>
        <v>1</v>
      </c>
      <c r="F480" s="278">
        <f ca="1">IF($A480&lt;&gt;F$416,0,IF($A480&lt;&gt;$A479,1,MOD(F479-1+(COUNTIFS(G$416:$N$416,$A480)=COUNTIFS(G480:$N480,1)),F$415)+1))</f>
        <v>2</v>
      </c>
      <c r="G480" s="278">
        <f ca="1">IF($A480&lt;&gt;G$416,0,IF($A480&lt;&gt;$A479,1,MOD(G479-1+(COUNTIFS(H$416:$N$416,$A480)=COUNTIFS(H480:$N480,1)),G$415)+1))</f>
        <v>0</v>
      </c>
      <c r="H480" s="278">
        <f ca="1">IF($A480&lt;&gt;H$416,0,IF($A480&lt;&gt;$A479,1,MOD(H479-1+(COUNTIFS(I$416:$N$416,$A480)=COUNTIFS(I480:$N480,1)),H$415)+1))</f>
        <v>0</v>
      </c>
      <c r="I480" s="278">
        <f ca="1">IF($A480&lt;&gt;I$416,0,IF($A480&lt;&gt;$A479,1,MOD(I479-1+(COUNTIFS(N$416:$N$416,$A480)=COUNTIFS(N480:$N480,1)),I$415)+1))</f>
        <v>0</v>
      </c>
      <c r="J480" s="278"/>
      <c r="K480" s="278"/>
      <c r="L480" s="278"/>
      <c r="M480" s="278"/>
      <c r="O480">
        <v>63</v>
      </c>
      <c r="P480" s="102">
        <f t="shared" ca="1" si="303"/>
        <v>0.5</v>
      </c>
      <c r="Q480" s="102">
        <f t="shared" ca="1" si="304"/>
        <v>0</v>
      </c>
      <c r="R480" s="102">
        <f t="shared" ca="1" si="305"/>
        <v>-0.5</v>
      </c>
      <c r="S480" s="102">
        <f t="shared" ca="1" si="306"/>
        <v>0</v>
      </c>
      <c r="T480" s="102">
        <f t="shared" ca="1" si="307"/>
        <v>0</v>
      </c>
      <c r="U480" s="102">
        <f t="shared" ca="1" si="308"/>
        <v>0</v>
      </c>
      <c r="V480" s="102">
        <f t="shared" ca="1" si="309"/>
        <v>0</v>
      </c>
      <c r="W480" s="102"/>
      <c r="X480" s="102"/>
      <c r="Y480" s="102"/>
      <c r="Z480" s="102"/>
    </row>
    <row r="481" spans="1:26" outlineLevel="1">
      <c r="A481">
        <f t="shared" ca="1" si="310"/>
        <v>1</v>
      </c>
      <c r="B481" t="str">
        <f t="shared" ca="1" si="293"/>
        <v>EP3 LPD1 LPS3</v>
      </c>
      <c r="C481" s="280">
        <f ca="1">IF($A481&lt;&gt;$A480,1,MOD(C480-1+(COUNTIFS(D$416:$N$416,$A481)=COUNTIFS(D481:$N481,1)),C$415)+1)</f>
        <v>3</v>
      </c>
      <c r="D481" s="278">
        <f ca="1">IF($A481&lt;&gt;D$416,0,IF($A481&lt;&gt;$A480,1,MOD(D480-1+(COUNTIFS(E$416:$N$416,$A481)=COUNTIFS(E481:$N481,1)),D$415)+1))</f>
        <v>0</v>
      </c>
      <c r="E481" s="278">
        <f ca="1">IF($A481&lt;&gt;E$416,0,IF($A481&lt;&gt;$A480,1,MOD(E480-1+(COUNTIFS(F$416:$N$416,$A481)=COUNTIFS(F481:$N481,1)),E$415)+1))</f>
        <v>1</v>
      </c>
      <c r="F481" s="278">
        <f ca="1">IF($A481&lt;&gt;F$416,0,IF($A481&lt;&gt;$A480,1,MOD(F480-1+(COUNTIFS(G$416:$N$416,$A481)=COUNTIFS(G481:$N481,1)),F$415)+1))</f>
        <v>3</v>
      </c>
      <c r="G481" s="278">
        <f ca="1">IF($A481&lt;&gt;G$416,0,IF($A481&lt;&gt;$A480,1,MOD(G480-1+(COUNTIFS(H$416:$N$416,$A481)=COUNTIFS(H481:$N481,1)),G$415)+1))</f>
        <v>0</v>
      </c>
      <c r="H481" s="278">
        <f ca="1">IF($A481&lt;&gt;H$416,0,IF($A481&lt;&gt;$A480,1,MOD(H480-1+(COUNTIFS(I$416:$N$416,$A481)=COUNTIFS(I481:$N481,1)),H$415)+1))</f>
        <v>0</v>
      </c>
      <c r="I481" s="278">
        <f ca="1">IF($A481&lt;&gt;I$416,0,IF($A481&lt;&gt;$A480,1,MOD(I480-1+(COUNTIFS(N$416:$N$416,$A481)=COUNTIFS(N481:$N481,1)),I$415)+1))</f>
        <v>0</v>
      </c>
      <c r="J481" s="278"/>
      <c r="K481" s="278"/>
      <c r="L481" s="278"/>
      <c r="M481" s="278"/>
      <c r="O481">
        <v>64</v>
      </c>
      <c r="P481" s="102">
        <f t="shared" ca="1" si="303"/>
        <v>0.5</v>
      </c>
      <c r="Q481" s="102">
        <f t="shared" ca="1" si="304"/>
        <v>0</v>
      </c>
      <c r="R481" s="102">
        <f t="shared" ca="1" si="305"/>
        <v>-0.5</v>
      </c>
      <c r="S481" s="102">
        <f t="shared" ca="1" si="306"/>
        <v>0.5</v>
      </c>
      <c r="T481" s="102">
        <f t="shared" ca="1" si="307"/>
        <v>0</v>
      </c>
      <c r="U481" s="102">
        <f t="shared" ca="1" si="308"/>
        <v>0</v>
      </c>
      <c r="V481" s="102">
        <f t="shared" ca="1" si="309"/>
        <v>0</v>
      </c>
      <c r="W481" s="102"/>
      <c r="X481" s="102"/>
      <c r="Y481" s="102"/>
      <c r="Z481" s="102"/>
    </row>
    <row r="482" spans="1:26" outlineLevel="1">
      <c r="A482">
        <f t="shared" ca="1" si="310"/>
        <v>1</v>
      </c>
      <c r="B482" t="str">
        <f t="shared" ref="B482:B545" ca="1" si="311">"EP"&amp;$C482&amp;IF($A482=0," LPAll"&amp;$D482,"")&amp;IF($A482=1," LPD"&amp;$E482&amp;" LPS"&amp;$F482,"")&amp;IF($A482=2," LPD"&amp;$G482&amp;" LPS"&amp;$H482&amp;" LPM"&amp;$I482,"")</f>
        <v>EP3 LPD2 LPS1</v>
      </c>
      <c r="C482" s="280">
        <f ca="1">IF($A482&lt;&gt;$A481,1,MOD(C481-1+(COUNTIFS(D$416:$N$416,$A482)=COUNTIFS(D482:$N482,1)),C$415)+1)</f>
        <v>3</v>
      </c>
      <c r="D482" s="278">
        <f ca="1">IF($A482&lt;&gt;D$416,0,IF($A482&lt;&gt;$A481,1,MOD(D481-1+(COUNTIFS(E$416:$N$416,$A482)=COUNTIFS(E482:$N482,1)),D$415)+1))</f>
        <v>0</v>
      </c>
      <c r="E482" s="278">
        <f ca="1">IF($A482&lt;&gt;E$416,0,IF($A482&lt;&gt;$A481,1,MOD(E481-1+(COUNTIFS(F$416:$N$416,$A482)=COUNTIFS(F482:$N482,1)),E$415)+1))</f>
        <v>2</v>
      </c>
      <c r="F482" s="278">
        <f ca="1">IF($A482&lt;&gt;F$416,0,IF($A482&lt;&gt;$A481,1,MOD(F481-1+(COUNTIFS(G$416:$N$416,$A482)=COUNTIFS(G482:$N482,1)),F$415)+1))</f>
        <v>1</v>
      </c>
      <c r="G482" s="278">
        <f ca="1">IF($A482&lt;&gt;G$416,0,IF($A482&lt;&gt;$A481,1,MOD(G481-1+(COUNTIFS(H$416:$N$416,$A482)=COUNTIFS(H482:$N482,1)),G$415)+1))</f>
        <v>0</v>
      </c>
      <c r="H482" s="278">
        <f ca="1">IF($A482&lt;&gt;H$416,0,IF($A482&lt;&gt;$A481,1,MOD(H481-1+(COUNTIFS(I$416:$N$416,$A482)=COUNTIFS(I482:$N482,1)),H$415)+1))</f>
        <v>0</v>
      </c>
      <c r="I482" s="278">
        <f ca="1">IF($A482&lt;&gt;I$416,0,IF($A482&lt;&gt;$A481,1,MOD(I481-1+(COUNTIFS(N$416:$N$416,$A482)=COUNTIFS(N482:$N482,1)),I$415)+1))</f>
        <v>0</v>
      </c>
      <c r="J482" s="278"/>
      <c r="K482" s="278"/>
      <c r="L482" s="278"/>
      <c r="M482" s="278"/>
      <c r="O482">
        <v>65</v>
      </c>
      <c r="P482" s="102">
        <f t="shared" ref="P482:P497" ca="1" si="312">IF(C482=0,0,INDEX(C$408:C$411,C482,1))</f>
        <v>0.5</v>
      </c>
      <c r="Q482" s="102">
        <f t="shared" ref="Q482:Q497" ca="1" si="313">IF(D482=0,0,INDEX(D$408:D$411,D482,1))</f>
        <v>0</v>
      </c>
      <c r="R482" s="102">
        <f t="shared" ref="R482:R497" ca="1" si="314">IF(E482=0,0,INDEX(E$408:E$411,E482,1))</f>
        <v>0</v>
      </c>
      <c r="S482" s="102">
        <f t="shared" ref="S482:S497" ca="1" si="315">IF(F482=0,0,INDEX(F$408:F$411,F482,1))</f>
        <v>-0.5</v>
      </c>
      <c r="T482" s="102">
        <f t="shared" ref="T482:T497" ca="1" si="316">IF(G482=0,0,INDEX(G$408:G$411,G482,1))</f>
        <v>0</v>
      </c>
      <c r="U482" s="102">
        <f t="shared" ref="U482:U497" ca="1" si="317">IF(H482=0,0,INDEX(H$408:H$411,H482,1))</f>
        <v>0</v>
      </c>
      <c r="V482" s="102">
        <f t="shared" ref="V482:V497" ca="1" si="318">IF(I482=0,0,INDEX(I$408:I$411,I482,1))</f>
        <v>0</v>
      </c>
      <c r="W482" s="102"/>
      <c r="X482" s="102"/>
      <c r="Y482" s="102"/>
      <c r="Z482" s="102"/>
    </row>
    <row r="483" spans="1:26" outlineLevel="1">
      <c r="A483">
        <f t="shared" ca="1" si="310"/>
        <v>1</v>
      </c>
      <c r="B483" t="str">
        <f t="shared" ca="1" si="311"/>
        <v>EP3 LPD2 LPS2</v>
      </c>
      <c r="C483" s="280">
        <f ca="1">IF($A483&lt;&gt;$A482,1,MOD(C482-1+(COUNTIFS(D$416:$N$416,$A483)=COUNTIFS(D483:$N483,1)),C$415)+1)</f>
        <v>3</v>
      </c>
      <c r="D483" s="278">
        <f ca="1">IF($A483&lt;&gt;D$416,0,IF($A483&lt;&gt;$A482,1,MOD(D482-1+(COUNTIFS(E$416:$N$416,$A483)=COUNTIFS(E483:$N483,1)),D$415)+1))</f>
        <v>0</v>
      </c>
      <c r="E483" s="278">
        <f ca="1">IF($A483&lt;&gt;E$416,0,IF($A483&lt;&gt;$A482,1,MOD(E482-1+(COUNTIFS(F$416:$N$416,$A483)=COUNTIFS(F483:$N483,1)),E$415)+1))</f>
        <v>2</v>
      </c>
      <c r="F483" s="278">
        <f ca="1">IF($A483&lt;&gt;F$416,0,IF($A483&lt;&gt;$A482,1,MOD(F482-1+(COUNTIFS(G$416:$N$416,$A483)=COUNTIFS(G483:$N483,1)),F$415)+1))</f>
        <v>2</v>
      </c>
      <c r="G483" s="278">
        <f ca="1">IF($A483&lt;&gt;G$416,0,IF($A483&lt;&gt;$A482,1,MOD(G482-1+(COUNTIFS(H$416:$N$416,$A483)=COUNTIFS(H483:$N483,1)),G$415)+1))</f>
        <v>0</v>
      </c>
      <c r="H483" s="278">
        <f ca="1">IF($A483&lt;&gt;H$416,0,IF($A483&lt;&gt;$A482,1,MOD(H482-1+(COUNTIFS(I$416:$N$416,$A483)=COUNTIFS(I483:$N483,1)),H$415)+1))</f>
        <v>0</v>
      </c>
      <c r="I483" s="278">
        <f ca="1">IF($A483&lt;&gt;I$416,0,IF($A483&lt;&gt;$A482,1,MOD(I482-1+(COUNTIFS(N$416:$N$416,$A483)=COUNTIFS(N483:$N483,1)),I$415)+1))</f>
        <v>0</v>
      </c>
      <c r="J483" s="278"/>
      <c r="K483" s="278"/>
      <c r="L483" s="278"/>
      <c r="M483" s="278"/>
      <c r="O483">
        <v>66</v>
      </c>
      <c r="P483" s="102">
        <f t="shared" ca="1" si="312"/>
        <v>0.5</v>
      </c>
      <c r="Q483" s="102">
        <f t="shared" ca="1" si="313"/>
        <v>0</v>
      </c>
      <c r="R483" s="102">
        <f t="shared" ca="1" si="314"/>
        <v>0</v>
      </c>
      <c r="S483" s="102">
        <f t="shared" ca="1" si="315"/>
        <v>0</v>
      </c>
      <c r="T483" s="102">
        <f t="shared" ca="1" si="316"/>
        <v>0</v>
      </c>
      <c r="U483" s="102">
        <f t="shared" ca="1" si="317"/>
        <v>0</v>
      </c>
      <c r="V483" s="102">
        <f t="shared" ca="1" si="318"/>
        <v>0</v>
      </c>
      <c r="W483" s="102"/>
      <c r="X483" s="102"/>
      <c r="Y483" s="102"/>
      <c r="Z483" s="102"/>
    </row>
    <row r="484" spans="1:26" outlineLevel="1">
      <c r="A484">
        <f t="shared" ca="1" si="310"/>
        <v>1</v>
      </c>
      <c r="B484" t="str">
        <f t="shared" ca="1" si="311"/>
        <v>EP3 LPD2 LPS3</v>
      </c>
      <c r="C484" s="280">
        <f ca="1">IF($A484&lt;&gt;$A483,1,MOD(C483-1+(COUNTIFS(D$416:$N$416,$A484)=COUNTIFS(D484:$N484,1)),C$415)+1)</f>
        <v>3</v>
      </c>
      <c r="D484" s="278">
        <f ca="1">IF($A484&lt;&gt;D$416,0,IF($A484&lt;&gt;$A483,1,MOD(D483-1+(COUNTIFS(E$416:$N$416,$A484)=COUNTIFS(E484:$N484,1)),D$415)+1))</f>
        <v>0</v>
      </c>
      <c r="E484" s="278">
        <f ca="1">IF($A484&lt;&gt;E$416,0,IF($A484&lt;&gt;$A483,1,MOD(E483-1+(COUNTIFS(F$416:$N$416,$A484)=COUNTIFS(F484:$N484,1)),E$415)+1))</f>
        <v>2</v>
      </c>
      <c r="F484" s="278">
        <f ca="1">IF($A484&lt;&gt;F$416,0,IF($A484&lt;&gt;$A483,1,MOD(F483-1+(COUNTIFS(G$416:$N$416,$A484)=COUNTIFS(G484:$N484,1)),F$415)+1))</f>
        <v>3</v>
      </c>
      <c r="G484" s="278">
        <f ca="1">IF($A484&lt;&gt;G$416,0,IF($A484&lt;&gt;$A483,1,MOD(G483-1+(COUNTIFS(H$416:$N$416,$A484)=COUNTIFS(H484:$N484,1)),G$415)+1))</f>
        <v>0</v>
      </c>
      <c r="H484" s="278">
        <f ca="1">IF($A484&lt;&gt;H$416,0,IF($A484&lt;&gt;$A483,1,MOD(H483-1+(COUNTIFS(I$416:$N$416,$A484)=COUNTIFS(I484:$N484,1)),H$415)+1))</f>
        <v>0</v>
      </c>
      <c r="I484" s="278">
        <f ca="1">IF($A484&lt;&gt;I$416,0,IF($A484&lt;&gt;$A483,1,MOD(I483-1+(COUNTIFS(N$416:$N$416,$A484)=COUNTIFS(N484:$N484,1)),I$415)+1))</f>
        <v>0</v>
      </c>
      <c r="J484" s="278"/>
      <c r="K484" s="278"/>
      <c r="L484" s="278"/>
      <c r="M484" s="278"/>
      <c r="O484">
        <v>67</v>
      </c>
      <c r="P484" s="102">
        <f t="shared" ca="1" si="312"/>
        <v>0.5</v>
      </c>
      <c r="Q484" s="102">
        <f t="shared" ca="1" si="313"/>
        <v>0</v>
      </c>
      <c r="R484" s="102">
        <f t="shared" ca="1" si="314"/>
        <v>0</v>
      </c>
      <c r="S484" s="102">
        <f t="shared" ca="1" si="315"/>
        <v>0.5</v>
      </c>
      <c r="T484" s="102">
        <f t="shared" ca="1" si="316"/>
        <v>0</v>
      </c>
      <c r="U484" s="102">
        <f t="shared" ca="1" si="317"/>
        <v>0</v>
      </c>
      <c r="V484" s="102">
        <f t="shared" ca="1" si="318"/>
        <v>0</v>
      </c>
      <c r="W484" s="102"/>
      <c r="X484" s="102"/>
      <c r="Y484" s="102"/>
      <c r="Z484" s="102"/>
    </row>
    <row r="485" spans="1:26" outlineLevel="1">
      <c r="A485">
        <f t="shared" ca="1" si="310"/>
        <v>1</v>
      </c>
      <c r="B485" t="str">
        <f t="shared" ca="1" si="311"/>
        <v>EP3 LPD3 LPS1</v>
      </c>
      <c r="C485" s="280">
        <f ca="1">IF($A485&lt;&gt;$A484,1,MOD(C484-1+(COUNTIFS(D$416:$N$416,$A485)=COUNTIFS(D485:$N485,1)),C$415)+1)</f>
        <v>3</v>
      </c>
      <c r="D485" s="278">
        <f ca="1">IF($A485&lt;&gt;D$416,0,IF($A485&lt;&gt;$A484,1,MOD(D484-1+(COUNTIFS(E$416:$N$416,$A485)=COUNTIFS(E485:$N485,1)),D$415)+1))</f>
        <v>0</v>
      </c>
      <c r="E485" s="278">
        <f ca="1">IF($A485&lt;&gt;E$416,0,IF($A485&lt;&gt;$A484,1,MOD(E484-1+(COUNTIFS(F$416:$N$416,$A485)=COUNTIFS(F485:$N485,1)),E$415)+1))</f>
        <v>3</v>
      </c>
      <c r="F485" s="278">
        <f ca="1">IF($A485&lt;&gt;F$416,0,IF($A485&lt;&gt;$A484,1,MOD(F484-1+(COUNTIFS(G$416:$N$416,$A485)=COUNTIFS(G485:$N485,1)),F$415)+1))</f>
        <v>1</v>
      </c>
      <c r="G485" s="278">
        <f ca="1">IF($A485&lt;&gt;G$416,0,IF($A485&lt;&gt;$A484,1,MOD(G484-1+(COUNTIFS(H$416:$N$416,$A485)=COUNTIFS(H485:$N485,1)),G$415)+1))</f>
        <v>0</v>
      </c>
      <c r="H485" s="278">
        <f ca="1">IF($A485&lt;&gt;H$416,0,IF($A485&lt;&gt;$A484,1,MOD(H484-1+(COUNTIFS(I$416:$N$416,$A485)=COUNTIFS(I485:$N485,1)),H$415)+1))</f>
        <v>0</v>
      </c>
      <c r="I485" s="278">
        <f ca="1">IF($A485&lt;&gt;I$416,0,IF($A485&lt;&gt;$A484,1,MOD(I484-1+(COUNTIFS(N$416:$N$416,$A485)=COUNTIFS(N485:$N485,1)),I$415)+1))</f>
        <v>0</v>
      </c>
      <c r="J485" s="278"/>
      <c r="K485" s="278"/>
      <c r="L485" s="278"/>
      <c r="M485" s="278"/>
      <c r="O485">
        <v>68</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EP3 LPD3 LPS2</v>
      </c>
      <c r="C486" s="280">
        <f ca="1">IF($A486&lt;&gt;$A485,1,MOD(C485-1+(COUNTIFS(D$416:$N$416,$A486)=COUNTIFS(D486:$N486,1)),C$415)+1)</f>
        <v>3</v>
      </c>
      <c r="D486" s="278">
        <f ca="1">IF($A486&lt;&gt;D$416,0,IF($A486&lt;&gt;$A485,1,MOD(D485-1+(COUNTIFS(E$416:$N$416,$A486)=COUNTIFS(E486:$N486,1)),D$415)+1))</f>
        <v>0</v>
      </c>
      <c r="E486" s="278">
        <f ca="1">IF($A486&lt;&gt;E$416,0,IF($A486&lt;&gt;$A485,1,MOD(E485-1+(COUNTIFS(F$416:$N$416,$A486)=COUNTIFS(F486:$N486,1)),E$415)+1))</f>
        <v>3</v>
      </c>
      <c r="F486" s="278">
        <f ca="1">IF($A486&lt;&gt;F$416,0,IF($A486&lt;&gt;$A485,1,MOD(F485-1+(COUNTIFS(G$416:$N$416,$A486)=COUNTIFS(G486:$N486,1)),F$415)+1))</f>
        <v>2</v>
      </c>
      <c r="G486" s="278">
        <f ca="1">IF($A486&lt;&gt;G$416,0,IF($A486&lt;&gt;$A485,1,MOD(G485-1+(COUNTIFS(H$416:$N$416,$A486)=COUNTIFS(H486:$N486,1)),G$415)+1))</f>
        <v>0</v>
      </c>
      <c r="H486" s="278">
        <f ca="1">IF($A486&lt;&gt;H$416,0,IF($A486&lt;&gt;$A485,1,MOD(H485-1+(COUNTIFS(I$416:$N$416,$A486)=COUNTIFS(I486:$N486,1)),H$415)+1))</f>
        <v>0</v>
      </c>
      <c r="I486" s="278">
        <f ca="1">IF($A486&lt;&gt;I$416,0,IF($A486&lt;&gt;$A485,1,MOD(I485-1+(COUNTIFS(N$416:$N$416,$A486)=COUNTIFS(N486:$N486,1)),I$415)+1))</f>
        <v>0</v>
      </c>
      <c r="J486" s="278"/>
      <c r="K486" s="278"/>
      <c r="L486" s="278"/>
      <c r="M486" s="278"/>
      <c r="O486">
        <v>69</v>
      </c>
      <c r="P486" s="102">
        <f t="shared" ca="1" si="312"/>
        <v>0.5</v>
      </c>
      <c r="Q486" s="102">
        <f t="shared" ca="1" si="313"/>
        <v>0</v>
      </c>
      <c r="R486" s="102">
        <f t="shared" ca="1" si="314"/>
        <v>0.5</v>
      </c>
      <c r="S486" s="102">
        <f t="shared" ca="1" si="315"/>
        <v>0</v>
      </c>
      <c r="T486" s="102">
        <f t="shared" ca="1" si="316"/>
        <v>0</v>
      </c>
      <c r="U486" s="102">
        <f t="shared" ca="1" si="317"/>
        <v>0</v>
      </c>
      <c r="V486" s="102">
        <f t="shared" ca="1" si="318"/>
        <v>0</v>
      </c>
      <c r="W486" s="102"/>
      <c r="X486" s="102"/>
      <c r="Y486" s="102"/>
      <c r="Z486" s="102"/>
    </row>
    <row r="487" spans="1:26" outlineLevel="1">
      <c r="A487">
        <f t="shared" ca="1" si="310"/>
        <v>1</v>
      </c>
      <c r="B487" t="str">
        <f t="shared" ca="1" si="311"/>
        <v>EP3 LPD3 LPS3</v>
      </c>
      <c r="C487" s="280">
        <f ca="1">IF($A487&lt;&gt;$A486,1,MOD(C486-1+(COUNTIFS(D$416:$N$416,$A487)=COUNTIFS(D487:$N487,1)),C$415)+1)</f>
        <v>3</v>
      </c>
      <c r="D487" s="278">
        <f ca="1">IF($A487&lt;&gt;D$416,0,IF($A487&lt;&gt;$A486,1,MOD(D486-1+(COUNTIFS(E$416:$N$416,$A487)=COUNTIFS(E487:$N487,1)),D$415)+1))</f>
        <v>0</v>
      </c>
      <c r="E487" s="278">
        <f ca="1">IF($A487&lt;&gt;E$416,0,IF($A487&lt;&gt;$A486,1,MOD(E486-1+(COUNTIFS(F$416:$N$416,$A487)=COUNTIFS(F487:$N487,1)),E$415)+1))</f>
        <v>3</v>
      </c>
      <c r="F487" s="278">
        <f ca="1">IF($A487&lt;&gt;F$416,0,IF($A487&lt;&gt;$A486,1,MOD(F486-1+(COUNTIFS(G$416:$N$416,$A487)=COUNTIFS(G487:$N487,1)),F$415)+1))</f>
        <v>3</v>
      </c>
      <c r="G487" s="278">
        <f ca="1">IF($A487&lt;&gt;G$416,0,IF($A487&lt;&gt;$A486,1,MOD(G486-1+(COUNTIFS(H$416:$N$416,$A487)=COUNTIFS(H487:$N487,1)),G$415)+1))</f>
        <v>0</v>
      </c>
      <c r="H487" s="278">
        <f ca="1">IF($A487&lt;&gt;H$416,0,IF($A487&lt;&gt;$A486,1,MOD(H486-1+(COUNTIFS(I$416:$N$416,$A487)=COUNTIFS(I487:$N487,1)),H$415)+1))</f>
        <v>0</v>
      </c>
      <c r="I487" s="278">
        <f ca="1">IF($A487&lt;&gt;I$416,0,IF($A487&lt;&gt;$A486,1,MOD(I486-1+(COUNTIFS(N$416:$N$416,$A487)=COUNTIFS(N487:$N487,1)),I$415)+1))</f>
        <v>0</v>
      </c>
      <c r="J487" s="278"/>
      <c r="K487" s="278"/>
      <c r="L487" s="278"/>
      <c r="M487" s="278"/>
      <c r="O487">
        <v>70</v>
      </c>
      <c r="P487" s="102">
        <f t="shared" ca="1" si="312"/>
        <v>0.5</v>
      </c>
      <c r="Q487" s="102">
        <f t="shared" ca="1" si="313"/>
        <v>0</v>
      </c>
      <c r="R487" s="102">
        <f t="shared" ca="1" si="314"/>
        <v>0.5</v>
      </c>
      <c r="S487" s="102">
        <f t="shared" ca="1" si="315"/>
        <v>0.5</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LPD1 LPS1</v>
      </c>
      <c r="C488" s="280">
        <f ca="1">IF($A488&lt;&gt;$A487,1,MOD(C487-1+(COUNTIFS(D$416:$N$416,$A488)=COUNTIFS(D488:$N488,1)),C$415)+1)</f>
        <v>1</v>
      </c>
      <c r="D488" s="278">
        <f ca="1">IF($A488&lt;&gt;D$416,0,IF($A488&lt;&gt;$A487,1,MOD(D487-1+(COUNTIFS(E$416:$N$416,$A488)=COUNTIFS(E488:$N488,1)),D$415)+1))</f>
        <v>0</v>
      </c>
      <c r="E488" s="278">
        <f ca="1">IF($A488&lt;&gt;E$416,0,IF($A488&lt;&gt;$A487,1,MOD(E487-1+(COUNTIFS(F$416:$N$416,$A488)=COUNTIFS(F488:$N488,1)),E$415)+1))</f>
        <v>1</v>
      </c>
      <c r="F488" s="278">
        <f ca="1">IF($A488&lt;&gt;F$416,0,IF($A488&lt;&gt;$A487,1,MOD(F487-1+(COUNTIFS(G$416:$N$416,$A488)=COUNTIFS(G488:$N488,1)),F$415)+1))</f>
        <v>1</v>
      </c>
      <c r="G488" s="278">
        <f ca="1">IF($A488&lt;&gt;G$416,0,IF($A488&lt;&gt;$A487,1,MOD(G487-1+(COUNTIFS(H$416:$N$416,$A488)=COUNTIFS(H488:$N488,1)),G$415)+1))</f>
        <v>0</v>
      </c>
      <c r="H488" s="278">
        <f ca="1">IF($A488&lt;&gt;H$416,0,IF($A488&lt;&gt;$A487,1,MOD(H487-1+(COUNTIFS(I$416:$N$416,$A488)=COUNTIFS(I488:$N488,1)),H$415)+1))</f>
        <v>0</v>
      </c>
      <c r="I488" s="278">
        <f ca="1">IF($A488&lt;&gt;I$416,0,IF($A488&lt;&gt;$A487,1,MOD(I487-1+(COUNTIFS(N$416:$N$416,$A488)=COUNTIFS(N488:$N488,1)),I$415)+1))</f>
        <v>0</v>
      </c>
      <c r="J488" s="278"/>
      <c r="K488" s="278"/>
      <c r="L488" s="278"/>
      <c r="M488" s="278"/>
      <c r="O488">
        <v>71</v>
      </c>
      <c r="P488" s="102">
        <f t="shared" ca="1" si="312"/>
        <v>-0.5</v>
      </c>
      <c r="Q488" s="102">
        <f t="shared" ca="1" si="313"/>
        <v>0</v>
      </c>
      <c r="R488" s="102">
        <f t="shared" ca="1" si="314"/>
        <v>-0.5</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LPD1 LPS2</v>
      </c>
      <c r="C489" s="280">
        <f ca="1">IF($A489&lt;&gt;$A488,1,MOD(C488-1+(COUNTIFS(D$416:$N$416,$A489)=COUNTIFS(D489:$N489,1)),C$415)+1)</f>
        <v>1</v>
      </c>
      <c r="D489" s="278">
        <f ca="1">IF($A489&lt;&gt;D$416,0,IF($A489&lt;&gt;$A488,1,MOD(D488-1+(COUNTIFS(E$416:$N$416,$A489)=COUNTIFS(E489:$N489,1)),D$415)+1))</f>
        <v>0</v>
      </c>
      <c r="E489" s="278">
        <f ca="1">IF($A489&lt;&gt;E$416,0,IF($A489&lt;&gt;$A488,1,MOD(E488-1+(COUNTIFS(F$416:$N$416,$A489)=COUNTIFS(F489:$N489,1)),E$415)+1))</f>
        <v>1</v>
      </c>
      <c r="F489" s="278">
        <f ca="1">IF($A489&lt;&gt;F$416,0,IF($A489&lt;&gt;$A488,1,MOD(F488-1+(COUNTIFS(G$416:$N$416,$A489)=COUNTIFS(G489:$N489,1)),F$415)+1))</f>
        <v>2</v>
      </c>
      <c r="G489" s="278">
        <f ca="1">IF($A489&lt;&gt;G$416,0,IF($A489&lt;&gt;$A488,1,MOD(G488-1+(COUNTIFS(H$416:$N$416,$A489)=COUNTIFS(H489:$N489,1)),G$415)+1))</f>
        <v>0</v>
      </c>
      <c r="H489" s="278">
        <f ca="1">IF($A489&lt;&gt;H$416,0,IF($A489&lt;&gt;$A488,1,MOD(H488-1+(COUNTIFS(I$416:$N$416,$A489)=COUNTIFS(I489:$N489,1)),H$415)+1))</f>
        <v>0</v>
      </c>
      <c r="I489" s="278">
        <f ca="1">IF($A489&lt;&gt;I$416,0,IF($A489&lt;&gt;$A488,1,MOD(I488-1+(COUNTIFS(N$416:$N$416,$A489)=COUNTIFS(N489:$N489,1)),I$415)+1))</f>
        <v>0</v>
      </c>
      <c r="J489" s="278"/>
      <c r="K489" s="278"/>
      <c r="L489" s="278"/>
      <c r="M489" s="278"/>
      <c r="O489">
        <v>72</v>
      </c>
      <c r="P489" s="102">
        <f t="shared" ca="1" si="312"/>
        <v>-0.5</v>
      </c>
      <c r="Q489" s="102">
        <f t="shared" ca="1" si="313"/>
        <v>0</v>
      </c>
      <c r="R489" s="102">
        <f t="shared" ca="1" si="314"/>
        <v>-0.5</v>
      </c>
      <c r="S489" s="102">
        <f t="shared" ca="1" si="315"/>
        <v>0</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LPD1 LPS3</v>
      </c>
      <c r="C490" s="280">
        <f ca="1">IF($A490&lt;&gt;$A489,1,MOD(C489-1+(COUNTIFS(D$416:$N$416,$A490)=COUNTIFS(D490:$N490,1)),C$415)+1)</f>
        <v>1</v>
      </c>
      <c r="D490" s="278">
        <f ca="1">IF($A490&lt;&gt;D$416,0,IF($A490&lt;&gt;$A489,1,MOD(D489-1+(COUNTIFS(E$416:$N$416,$A490)=COUNTIFS(E490:$N490,1)),D$415)+1))</f>
        <v>0</v>
      </c>
      <c r="E490" s="278">
        <f ca="1">IF($A490&lt;&gt;E$416,0,IF($A490&lt;&gt;$A489,1,MOD(E489-1+(COUNTIFS(F$416:$N$416,$A490)=COUNTIFS(F490:$N490,1)),E$415)+1))</f>
        <v>1</v>
      </c>
      <c r="F490" s="278">
        <f ca="1">IF($A490&lt;&gt;F$416,0,IF($A490&lt;&gt;$A489,1,MOD(F489-1+(COUNTIFS(G$416:$N$416,$A490)=COUNTIFS(G490:$N490,1)),F$415)+1))</f>
        <v>3</v>
      </c>
      <c r="G490" s="278">
        <f ca="1">IF($A490&lt;&gt;G$416,0,IF($A490&lt;&gt;$A489,1,MOD(G489-1+(COUNTIFS(H$416:$N$416,$A490)=COUNTIFS(H490:$N490,1)),G$415)+1))</f>
        <v>0</v>
      </c>
      <c r="H490" s="278">
        <f ca="1">IF($A490&lt;&gt;H$416,0,IF($A490&lt;&gt;$A489,1,MOD(H489-1+(COUNTIFS(I$416:$N$416,$A490)=COUNTIFS(I490:$N490,1)),H$415)+1))</f>
        <v>0</v>
      </c>
      <c r="I490" s="278">
        <f ca="1">IF($A490&lt;&gt;I$416,0,IF($A490&lt;&gt;$A489,1,MOD(I489-1+(COUNTIFS(N$416:$N$416,$A490)=COUNTIFS(N490:$N490,1)),I$415)+1))</f>
        <v>0</v>
      </c>
      <c r="J490" s="278"/>
      <c r="K490" s="278"/>
      <c r="L490" s="278"/>
      <c r="M490" s="278"/>
      <c r="O490">
        <v>73</v>
      </c>
      <c r="P490" s="102">
        <f t="shared" ca="1" si="312"/>
        <v>-0.5</v>
      </c>
      <c r="Q490" s="102">
        <f t="shared" ca="1" si="313"/>
        <v>0</v>
      </c>
      <c r="R490" s="102">
        <f t="shared" ca="1" si="314"/>
        <v>-0.5</v>
      </c>
      <c r="S490" s="102">
        <f t="shared" ca="1" si="315"/>
        <v>0.5</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LPD2 LPS1</v>
      </c>
      <c r="C491" s="280">
        <f ca="1">IF($A491&lt;&gt;$A490,1,MOD(C490-1+(COUNTIFS(D$416:$N$416,$A491)=COUNTIFS(D491:$N491,1)),C$415)+1)</f>
        <v>1</v>
      </c>
      <c r="D491" s="278">
        <f ca="1">IF($A491&lt;&gt;D$416,0,IF($A491&lt;&gt;$A490,1,MOD(D490-1+(COUNTIFS(E$416:$N$416,$A491)=COUNTIFS(E491:$N491,1)),D$415)+1))</f>
        <v>0</v>
      </c>
      <c r="E491" s="278">
        <f ca="1">IF($A491&lt;&gt;E$416,0,IF($A491&lt;&gt;$A490,1,MOD(E490-1+(COUNTIFS(F$416:$N$416,$A491)=COUNTIFS(F491:$N491,1)),E$415)+1))</f>
        <v>2</v>
      </c>
      <c r="F491" s="278">
        <f ca="1">IF($A491&lt;&gt;F$416,0,IF($A491&lt;&gt;$A490,1,MOD(F490-1+(COUNTIFS(G$416:$N$416,$A491)=COUNTIFS(G491:$N491,1)),F$415)+1))</f>
        <v>1</v>
      </c>
      <c r="G491" s="278">
        <f ca="1">IF($A491&lt;&gt;G$416,0,IF($A491&lt;&gt;$A490,1,MOD(G490-1+(COUNTIFS(H$416:$N$416,$A491)=COUNTIFS(H491:$N491,1)),G$415)+1))</f>
        <v>0</v>
      </c>
      <c r="H491" s="278">
        <f ca="1">IF($A491&lt;&gt;H$416,0,IF($A491&lt;&gt;$A490,1,MOD(H490-1+(COUNTIFS(I$416:$N$416,$A491)=COUNTIFS(I491:$N491,1)),H$415)+1))</f>
        <v>0</v>
      </c>
      <c r="I491" s="278">
        <f ca="1">IF($A491&lt;&gt;I$416,0,IF($A491&lt;&gt;$A490,1,MOD(I490-1+(COUNTIFS(N$416:$N$416,$A491)=COUNTIFS(N491:$N491,1)),I$415)+1))</f>
        <v>0</v>
      </c>
      <c r="J491" s="278"/>
      <c r="K491" s="278"/>
      <c r="L491" s="278"/>
      <c r="M491" s="278"/>
      <c r="O491">
        <v>74</v>
      </c>
      <c r="P491" s="102">
        <f t="shared" ca="1" si="312"/>
        <v>-0.5</v>
      </c>
      <c r="Q491" s="102">
        <f t="shared" ca="1" si="313"/>
        <v>0</v>
      </c>
      <c r="R491" s="102">
        <f t="shared" ca="1" si="314"/>
        <v>0</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EP1 LPD2 LPS2</v>
      </c>
      <c r="C492" s="280">
        <f ca="1">IF($A492&lt;&gt;$A491,1,MOD(C491-1+(COUNTIFS(D$416:$N$416,$A492)=COUNTIFS(D492:$N492,1)),C$415)+1)</f>
        <v>1</v>
      </c>
      <c r="D492" s="278">
        <f ca="1">IF($A492&lt;&gt;D$416,0,IF($A492&lt;&gt;$A491,1,MOD(D491-1+(COUNTIFS(E$416:$N$416,$A492)=COUNTIFS(E492:$N492,1)),D$415)+1))</f>
        <v>0</v>
      </c>
      <c r="E492" s="278">
        <f ca="1">IF($A492&lt;&gt;E$416,0,IF($A492&lt;&gt;$A491,1,MOD(E491-1+(COUNTIFS(F$416:$N$416,$A492)=COUNTIFS(F492:$N492,1)),E$415)+1))</f>
        <v>2</v>
      </c>
      <c r="F492" s="278">
        <f ca="1">IF($A492&lt;&gt;F$416,0,IF($A492&lt;&gt;$A491,1,MOD(F491-1+(COUNTIFS(G$416:$N$416,$A492)=COUNTIFS(G492:$N492,1)),F$415)+1))</f>
        <v>2</v>
      </c>
      <c r="G492" s="278">
        <f ca="1">IF($A492&lt;&gt;G$416,0,IF($A492&lt;&gt;$A491,1,MOD(G491-1+(COUNTIFS(H$416:$N$416,$A492)=COUNTIFS(H492:$N492,1)),G$415)+1))</f>
        <v>0</v>
      </c>
      <c r="H492" s="278">
        <f ca="1">IF($A492&lt;&gt;H$416,0,IF($A492&lt;&gt;$A491,1,MOD(H491-1+(COUNTIFS(I$416:$N$416,$A492)=COUNTIFS(I492:$N492,1)),H$415)+1))</f>
        <v>0</v>
      </c>
      <c r="I492" s="278">
        <f ca="1">IF($A492&lt;&gt;I$416,0,IF($A492&lt;&gt;$A491,1,MOD(I491-1+(COUNTIFS(N$416:$N$416,$A492)=COUNTIFS(N492:$N492,1)),I$415)+1))</f>
        <v>0</v>
      </c>
      <c r="J492" s="278"/>
      <c r="K492" s="278"/>
      <c r="L492" s="278"/>
      <c r="M492" s="278"/>
      <c r="O492">
        <v>75</v>
      </c>
      <c r="P492" s="102">
        <f t="shared" ca="1" si="312"/>
        <v>-0.5</v>
      </c>
      <c r="Q492" s="102">
        <f t="shared" ca="1" si="313"/>
        <v>0</v>
      </c>
      <c r="R492" s="102">
        <f t="shared" ca="1" si="314"/>
        <v>0</v>
      </c>
      <c r="S492" s="102">
        <f t="shared" ca="1" si="315"/>
        <v>0</v>
      </c>
      <c r="T492" s="102">
        <f t="shared" ca="1" si="316"/>
        <v>0</v>
      </c>
      <c r="U492" s="102">
        <f t="shared" ca="1" si="317"/>
        <v>0</v>
      </c>
      <c r="V492" s="102">
        <f t="shared" ca="1" si="318"/>
        <v>0</v>
      </c>
      <c r="W492" s="102"/>
      <c r="X492" s="102"/>
      <c r="Y492" s="102"/>
      <c r="Z492" s="102"/>
    </row>
    <row r="493" spans="1:26" outlineLevel="1">
      <c r="A493">
        <f t="shared" ca="1" si="310"/>
        <v>1</v>
      </c>
      <c r="B493" t="str">
        <f t="shared" ca="1" si="311"/>
        <v>EP1 LPD2 LPS3</v>
      </c>
      <c r="C493" s="280">
        <f ca="1">IF($A493&lt;&gt;$A492,1,MOD(C492-1+(COUNTIFS(D$416:$N$416,$A493)=COUNTIFS(D493:$N493,1)),C$415)+1)</f>
        <v>1</v>
      </c>
      <c r="D493" s="278">
        <f ca="1">IF($A493&lt;&gt;D$416,0,IF($A493&lt;&gt;$A492,1,MOD(D492-1+(COUNTIFS(E$416:$N$416,$A493)=COUNTIFS(E493:$N493,1)),D$415)+1))</f>
        <v>0</v>
      </c>
      <c r="E493" s="278">
        <f ca="1">IF($A493&lt;&gt;E$416,0,IF($A493&lt;&gt;$A492,1,MOD(E492-1+(COUNTIFS(F$416:$N$416,$A493)=COUNTIFS(F493:$N493,1)),E$415)+1))</f>
        <v>2</v>
      </c>
      <c r="F493" s="278">
        <f ca="1">IF($A493&lt;&gt;F$416,0,IF($A493&lt;&gt;$A492,1,MOD(F492-1+(COUNTIFS(G$416:$N$416,$A493)=COUNTIFS(G493:$N493,1)),F$415)+1))</f>
        <v>3</v>
      </c>
      <c r="G493" s="278">
        <f ca="1">IF($A493&lt;&gt;G$416,0,IF($A493&lt;&gt;$A492,1,MOD(G492-1+(COUNTIFS(H$416:$N$416,$A493)=COUNTIFS(H493:$N493,1)),G$415)+1))</f>
        <v>0</v>
      </c>
      <c r="H493" s="278">
        <f ca="1">IF($A493&lt;&gt;H$416,0,IF($A493&lt;&gt;$A492,1,MOD(H492-1+(COUNTIFS(I$416:$N$416,$A493)=COUNTIFS(I493:$N493,1)),H$415)+1))</f>
        <v>0</v>
      </c>
      <c r="I493" s="278">
        <f ca="1">IF($A493&lt;&gt;I$416,0,IF($A493&lt;&gt;$A492,1,MOD(I492-1+(COUNTIFS(N$416:$N$416,$A493)=COUNTIFS(N493:$N493,1)),I$415)+1))</f>
        <v>0</v>
      </c>
      <c r="J493" s="278"/>
      <c r="K493" s="278"/>
      <c r="L493" s="278"/>
      <c r="M493" s="278"/>
      <c r="O493">
        <v>76</v>
      </c>
      <c r="P493" s="102">
        <f t="shared" ca="1" si="312"/>
        <v>-0.5</v>
      </c>
      <c r="Q493" s="102">
        <f t="shared" ca="1" si="313"/>
        <v>0</v>
      </c>
      <c r="R493" s="102">
        <f t="shared" ca="1" si="314"/>
        <v>0</v>
      </c>
      <c r="S493" s="102">
        <f t="shared" ca="1" si="315"/>
        <v>0.5</v>
      </c>
      <c r="T493" s="102">
        <f t="shared" ca="1" si="316"/>
        <v>0</v>
      </c>
      <c r="U493" s="102">
        <f t="shared" ca="1" si="317"/>
        <v>0</v>
      </c>
      <c r="V493" s="102">
        <f t="shared" ca="1" si="318"/>
        <v>0</v>
      </c>
      <c r="W493" s="102"/>
      <c r="X493" s="102"/>
      <c r="Y493" s="102"/>
      <c r="Z493" s="102"/>
    </row>
    <row r="494" spans="1:26" outlineLevel="1">
      <c r="A494">
        <f t="shared" ca="1" si="310"/>
        <v>1</v>
      </c>
      <c r="B494" t="str">
        <f t="shared" ca="1" si="311"/>
        <v>EP1 LPD3 LPS1</v>
      </c>
      <c r="C494" s="280">
        <f ca="1">IF($A494&lt;&gt;$A493,1,MOD(C493-1+(COUNTIFS(D$416:$N$416,$A494)=COUNTIFS(D494:$N494,1)),C$415)+1)</f>
        <v>1</v>
      </c>
      <c r="D494" s="278">
        <f ca="1">IF($A494&lt;&gt;D$416,0,IF($A494&lt;&gt;$A493,1,MOD(D493-1+(COUNTIFS(E$416:$N$416,$A494)=COUNTIFS(E494:$N494,1)),D$415)+1))</f>
        <v>0</v>
      </c>
      <c r="E494" s="278">
        <f ca="1">IF($A494&lt;&gt;E$416,0,IF($A494&lt;&gt;$A493,1,MOD(E493-1+(COUNTIFS(F$416:$N$416,$A494)=COUNTIFS(F494:$N494,1)),E$415)+1))</f>
        <v>3</v>
      </c>
      <c r="F494" s="278">
        <f ca="1">IF($A494&lt;&gt;F$416,0,IF($A494&lt;&gt;$A493,1,MOD(F493-1+(COUNTIFS(G$416:$N$416,$A494)=COUNTIFS(G494:$N494,1)),F$415)+1))</f>
        <v>1</v>
      </c>
      <c r="G494" s="278">
        <f ca="1">IF($A494&lt;&gt;G$416,0,IF($A494&lt;&gt;$A493,1,MOD(G493-1+(COUNTIFS(H$416:$N$416,$A494)=COUNTIFS(H494:$N494,1)),G$415)+1))</f>
        <v>0</v>
      </c>
      <c r="H494" s="278">
        <f ca="1">IF($A494&lt;&gt;H$416,0,IF($A494&lt;&gt;$A493,1,MOD(H493-1+(COUNTIFS(I$416:$N$416,$A494)=COUNTIFS(I494:$N494,1)),H$415)+1))</f>
        <v>0</v>
      </c>
      <c r="I494" s="278">
        <f ca="1">IF($A494&lt;&gt;I$416,0,IF($A494&lt;&gt;$A493,1,MOD(I493-1+(COUNTIFS(N$416:$N$416,$A494)=COUNTIFS(N494:$N494,1)),I$415)+1))</f>
        <v>0</v>
      </c>
      <c r="J494" s="278"/>
      <c r="K494" s="278"/>
      <c r="L494" s="278"/>
      <c r="M494" s="278"/>
      <c r="O494">
        <v>77</v>
      </c>
      <c r="P494" s="102">
        <f t="shared" ca="1" si="312"/>
        <v>-0.5</v>
      </c>
      <c r="Q494" s="102">
        <f t="shared" ca="1" si="313"/>
        <v>0</v>
      </c>
      <c r="R494" s="102">
        <f t="shared" ca="1" si="314"/>
        <v>0.5</v>
      </c>
      <c r="S494" s="102">
        <f t="shared" ca="1" si="315"/>
        <v>-0.5</v>
      </c>
      <c r="T494" s="102">
        <f t="shared" ca="1" si="316"/>
        <v>0</v>
      </c>
      <c r="U494" s="102">
        <f t="shared" ca="1" si="317"/>
        <v>0</v>
      </c>
      <c r="V494" s="102">
        <f t="shared" ca="1" si="318"/>
        <v>0</v>
      </c>
      <c r="W494" s="102"/>
      <c r="X494" s="102"/>
      <c r="Y494" s="102"/>
      <c r="Z494" s="102"/>
    </row>
    <row r="495" spans="1:26" outlineLevel="1">
      <c r="A495">
        <f t="shared" ca="1" si="310"/>
        <v>1</v>
      </c>
      <c r="B495" t="str">
        <f t="shared" ca="1" si="311"/>
        <v>EP1 LPD3 LPS2</v>
      </c>
      <c r="C495" s="280">
        <f ca="1">IF($A495&lt;&gt;$A494,1,MOD(C494-1+(COUNTIFS(D$416:$N$416,$A495)=COUNTIFS(D495:$N495,1)),C$415)+1)</f>
        <v>1</v>
      </c>
      <c r="D495" s="278">
        <f ca="1">IF($A495&lt;&gt;D$416,0,IF($A495&lt;&gt;$A494,1,MOD(D494-1+(COUNTIFS(E$416:$N$416,$A495)=COUNTIFS(E495:$N495,1)),D$415)+1))</f>
        <v>0</v>
      </c>
      <c r="E495" s="278">
        <f ca="1">IF($A495&lt;&gt;E$416,0,IF($A495&lt;&gt;$A494,1,MOD(E494-1+(COUNTIFS(F$416:$N$416,$A495)=COUNTIFS(F495:$N495,1)),E$415)+1))</f>
        <v>3</v>
      </c>
      <c r="F495" s="278">
        <f ca="1">IF($A495&lt;&gt;F$416,0,IF($A495&lt;&gt;$A494,1,MOD(F494-1+(COUNTIFS(G$416:$N$416,$A495)=COUNTIFS(G495:$N495,1)),F$415)+1))</f>
        <v>2</v>
      </c>
      <c r="G495" s="278">
        <f ca="1">IF($A495&lt;&gt;G$416,0,IF($A495&lt;&gt;$A494,1,MOD(G494-1+(COUNTIFS(H$416:$N$416,$A495)=COUNTIFS(H495:$N495,1)),G$415)+1))</f>
        <v>0</v>
      </c>
      <c r="H495" s="278">
        <f ca="1">IF($A495&lt;&gt;H$416,0,IF($A495&lt;&gt;$A494,1,MOD(H494-1+(COUNTIFS(I$416:$N$416,$A495)=COUNTIFS(I495:$N495,1)),H$415)+1))</f>
        <v>0</v>
      </c>
      <c r="I495" s="278">
        <f ca="1">IF($A495&lt;&gt;I$416,0,IF($A495&lt;&gt;$A494,1,MOD(I494-1+(COUNTIFS(N$416:$N$416,$A495)=COUNTIFS(N495:$N495,1)),I$415)+1))</f>
        <v>0</v>
      </c>
      <c r="J495" s="278"/>
      <c r="K495" s="278"/>
      <c r="L495" s="278"/>
      <c r="M495" s="278"/>
      <c r="O495">
        <v>78</v>
      </c>
      <c r="P495" s="102">
        <f t="shared" ca="1" si="312"/>
        <v>-0.5</v>
      </c>
      <c r="Q495" s="102">
        <f t="shared" ca="1" si="313"/>
        <v>0</v>
      </c>
      <c r="R495" s="102">
        <f t="shared" ca="1" si="314"/>
        <v>0.5</v>
      </c>
      <c r="S495" s="102">
        <f t="shared" ca="1" si="315"/>
        <v>0</v>
      </c>
      <c r="T495" s="102">
        <f t="shared" ca="1" si="316"/>
        <v>0</v>
      </c>
      <c r="U495" s="102">
        <f t="shared" ca="1" si="317"/>
        <v>0</v>
      </c>
      <c r="V495" s="102">
        <f t="shared" ca="1" si="318"/>
        <v>0</v>
      </c>
      <c r="W495" s="102"/>
      <c r="X495" s="102"/>
      <c r="Y495" s="102"/>
      <c r="Z495" s="102"/>
    </row>
    <row r="496" spans="1:26" outlineLevel="1">
      <c r="A496">
        <f t="shared" ca="1" si="310"/>
        <v>1</v>
      </c>
      <c r="B496" t="str">
        <f t="shared" ca="1" si="311"/>
        <v>EP1 LPD3 LPS3</v>
      </c>
      <c r="C496" s="280">
        <f ca="1">IF($A496&lt;&gt;$A495,1,MOD(C495-1+(COUNTIFS(D$416:$N$416,$A496)=COUNTIFS(D496:$N496,1)),C$415)+1)</f>
        <v>1</v>
      </c>
      <c r="D496" s="278">
        <f ca="1">IF($A496&lt;&gt;D$416,0,IF($A496&lt;&gt;$A495,1,MOD(D495-1+(COUNTIFS(E$416:$N$416,$A496)=COUNTIFS(E496:$N496,1)),D$415)+1))</f>
        <v>0</v>
      </c>
      <c r="E496" s="278">
        <f ca="1">IF($A496&lt;&gt;E$416,0,IF($A496&lt;&gt;$A495,1,MOD(E495-1+(COUNTIFS(F$416:$N$416,$A496)=COUNTIFS(F496:$N496,1)),E$415)+1))</f>
        <v>3</v>
      </c>
      <c r="F496" s="278">
        <f ca="1">IF($A496&lt;&gt;F$416,0,IF($A496&lt;&gt;$A495,1,MOD(F495-1+(COUNTIFS(G$416:$N$416,$A496)=COUNTIFS(G496:$N496,1)),F$415)+1))</f>
        <v>3</v>
      </c>
      <c r="G496" s="278">
        <f ca="1">IF($A496&lt;&gt;G$416,0,IF($A496&lt;&gt;$A495,1,MOD(G495-1+(COUNTIFS(H$416:$N$416,$A496)=COUNTIFS(H496:$N496,1)),G$415)+1))</f>
        <v>0</v>
      </c>
      <c r="H496" s="278">
        <f ca="1">IF($A496&lt;&gt;H$416,0,IF($A496&lt;&gt;$A495,1,MOD(H495-1+(COUNTIFS(I$416:$N$416,$A496)=COUNTIFS(I496:$N496,1)),H$415)+1))</f>
        <v>0</v>
      </c>
      <c r="I496" s="278">
        <f ca="1">IF($A496&lt;&gt;I$416,0,IF($A496&lt;&gt;$A495,1,MOD(I495-1+(COUNTIFS(N$416:$N$416,$A496)=COUNTIFS(N496:$N496,1)),I$415)+1))</f>
        <v>0</v>
      </c>
      <c r="J496" s="278"/>
      <c r="K496" s="278"/>
      <c r="L496" s="278"/>
      <c r="M496" s="278"/>
      <c r="O496">
        <v>79</v>
      </c>
      <c r="P496" s="102">
        <f t="shared" ca="1" si="312"/>
        <v>-0.5</v>
      </c>
      <c r="Q496" s="102">
        <f t="shared" ca="1" si="313"/>
        <v>0</v>
      </c>
      <c r="R496" s="102">
        <f t="shared" ca="1" si="314"/>
        <v>0.5</v>
      </c>
      <c r="S496" s="102">
        <f t="shared" ca="1" si="315"/>
        <v>0.5</v>
      </c>
      <c r="T496" s="102">
        <f t="shared" ca="1" si="316"/>
        <v>0</v>
      </c>
      <c r="U496" s="102">
        <f t="shared" ca="1" si="317"/>
        <v>0</v>
      </c>
      <c r="V496" s="102">
        <f t="shared" ca="1" si="318"/>
        <v>0</v>
      </c>
      <c r="W496" s="102"/>
      <c r="X496" s="102"/>
      <c r="Y496" s="102"/>
      <c r="Z496" s="102"/>
    </row>
    <row r="497" spans="1:26" outlineLevel="1">
      <c r="A497">
        <f t="shared" ca="1" si="310"/>
        <v>1</v>
      </c>
      <c r="B497" t="str">
        <f t="shared" ca="1" si="311"/>
        <v>EP2 LPD1 LPS1</v>
      </c>
      <c r="C497" s="280">
        <f ca="1">IF($A497&lt;&gt;$A496,1,MOD(C496-1+(COUNTIFS(D$416:$N$416,$A497)=COUNTIFS(D497:$N497,1)),C$415)+1)</f>
        <v>2</v>
      </c>
      <c r="D497" s="278">
        <f ca="1">IF($A497&lt;&gt;D$416,0,IF($A497&lt;&gt;$A496,1,MOD(D496-1+(COUNTIFS(E$416:$N$416,$A497)=COUNTIFS(E497:$N497,1)),D$415)+1))</f>
        <v>0</v>
      </c>
      <c r="E497" s="278">
        <f ca="1">IF($A497&lt;&gt;E$416,0,IF($A497&lt;&gt;$A496,1,MOD(E496-1+(COUNTIFS(F$416:$N$416,$A497)=COUNTIFS(F497:$N497,1)),E$415)+1))</f>
        <v>1</v>
      </c>
      <c r="F497" s="278">
        <f ca="1">IF($A497&lt;&gt;F$416,0,IF($A497&lt;&gt;$A496,1,MOD(F496-1+(COUNTIFS(G$416:$N$416,$A497)=COUNTIFS(G497:$N497,1)),F$415)+1))</f>
        <v>1</v>
      </c>
      <c r="G497" s="278">
        <f ca="1">IF($A497&lt;&gt;G$416,0,IF($A497&lt;&gt;$A496,1,MOD(G496-1+(COUNTIFS(H$416:$N$416,$A497)=COUNTIFS(H497:$N497,1)),G$415)+1))</f>
        <v>0</v>
      </c>
      <c r="H497" s="278">
        <f ca="1">IF($A497&lt;&gt;H$416,0,IF($A497&lt;&gt;$A496,1,MOD(H496-1+(COUNTIFS(I$416:$N$416,$A497)=COUNTIFS(I497:$N497,1)),H$415)+1))</f>
        <v>0</v>
      </c>
      <c r="I497" s="278">
        <f ca="1">IF($A497&lt;&gt;I$416,0,IF($A497&lt;&gt;$A496,1,MOD(I496-1+(COUNTIFS(N$416:$N$416,$A497)=COUNTIFS(N497:$N497,1)),I$415)+1))</f>
        <v>0</v>
      </c>
      <c r="J497" s="278"/>
      <c r="K497" s="278"/>
      <c r="L497" s="278"/>
      <c r="M497" s="278"/>
      <c r="O497">
        <v>80</v>
      </c>
      <c r="P497" s="102">
        <f t="shared" ca="1" si="312"/>
        <v>0</v>
      </c>
      <c r="Q497" s="102">
        <f t="shared" ca="1" si="313"/>
        <v>0</v>
      </c>
      <c r="R497" s="102">
        <f t="shared" ca="1" si="314"/>
        <v>-0.5</v>
      </c>
      <c r="S497" s="102">
        <f t="shared" ca="1" si="315"/>
        <v>-0.5</v>
      </c>
      <c r="T497" s="102">
        <f t="shared" ca="1" si="316"/>
        <v>0</v>
      </c>
      <c r="U497" s="102">
        <f t="shared" ca="1" si="317"/>
        <v>0</v>
      </c>
      <c r="V497" s="102">
        <f t="shared" ca="1" si="318"/>
        <v>0</v>
      </c>
      <c r="W497" s="102"/>
      <c r="X497" s="102"/>
      <c r="Y497" s="102"/>
      <c r="Z497" s="102"/>
    </row>
    <row r="498" spans="1:26" outlineLevel="1">
      <c r="A498" s="18">
        <v>2</v>
      </c>
      <c r="B498" t="str">
        <f t="shared" ca="1" si="311"/>
        <v>EP1 LPD1 LPS1 LPM1</v>
      </c>
      <c r="C498" s="280">
        <f ca="1">IF($A498&lt;&gt;$A497,1,MOD(C497-1+(COUNTIFS(D$416:$N$416,$A498)=COUNTIFS(D498:$N498,1)),C$415)+1)</f>
        <v>1</v>
      </c>
      <c r="D498" s="278">
        <f>IF($A498&lt;&gt;D$416,0,IF($A498&lt;&gt;$A497,1,MOD(D497-1+(COUNTIFS(E$416:$N$416,$A498)=COUNTIFS(E498:$N498,1)),D$415)+1))</f>
        <v>0</v>
      </c>
      <c r="E498" s="278">
        <f>IF($A498&lt;&gt;E$416,0,IF($A498&lt;&gt;$A497,1,MOD(E497-1+(COUNTIFS(F$416:$N$416,$A498)=COUNTIFS(F498:$N498,1)),E$415)+1))</f>
        <v>0</v>
      </c>
      <c r="F498" s="278">
        <f>IF($A498&lt;&gt;F$416,0,IF($A498&lt;&gt;$A497,1,MOD(F497-1+(COUNTIFS(G$416:$N$416,$A498)=COUNTIFS(G498:$N498,1)),F$415)+1))</f>
        <v>0</v>
      </c>
      <c r="G498" s="278">
        <f ca="1">IF($A498&lt;&gt;G$416,0,IF($A498&lt;&gt;$A497,1,MOD(G497-1+(COUNTIFS(H$416:$N$416,$A498)=COUNTIFS(H498:$N498,1)),G$415)+1))</f>
        <v>1</v>
      </c>
      <c r="H498" s="278">
        <f ca="1">IF($A498&lt;&gt;H$416,0,IF($A498&lt;&gt;$A497,1,MOD(H497-1+(COUNTIFS(I$416:$N$416,$A498)=COUNTIFS(I498:$N498,1)),H$415)+1))</f>
        <v>1</v>
      </c>
      <c r="I498" s="278">
        <f ca="1">IF($A498&lt;&gt;I$416,0,IF($A498&lt;&gt;$A497,1,MOD(I497-1+(COUNTIFS(N$416:$N$416,$A498)=COUNTIFS(N498:$N498,1)),I$415)+1))</f>
        <v>1</v>
      </c>
      <c r="J498" s="278"/>
      <c r="K498" s="278"/>
      <c r="L498" s="278"/>
      <c r="M498" s="278"/>
      <c r="O498">
        <v>81</v>
      </c>
      <c r="P498" s="102">
        <f t="shared" ref="P498:P561" ca="1" si="319">IF(C498=0,0,INDEX(C$408:C$411,C498,1))</f>
        <v>-0.5</v>
      </c>
      <c r="Q498" s="102">
        <f t="shared" ref="Q498:Q561" si="320">IF(D498=0,0,INDEX(D$408:D$411,D498,1))</f>
        <v>0</v>
      </c>
      <c r="R498" s="102">
        <f t="shared" ref="R498:R561" si="321">IF(E498=0,0,INDEX(E$408:E$411,E498,1))</f>
        <v>0</v>
      </c>
      <c r="S498" s="102">
        <f t="shared" ref="S498:S561" si="322">IF(F498=0,0,INDEX(F$408:F$411,F498,1))</f>
        <v>0</v>
      </c>
      <c r="T498" s="102">
        <v>0</v>
      </c>
      <c r="U498" s="102">
        <f t="shared" ref="U498:U561" ca="1" si="323">IF(H498=0,0,INDEX(H$408:H$411,H498,1))</f>
        <v>-0.5</v>
      </c>
      <c r="V498" s="102">
        <f t="shared" ref="V498:V561" ca="1" si="324">IF(I498=0,0,INDEX(I$408:I$411,I498,1))</f>
        <v>-0.5</v>
      </c>
      <c r="W498" s="102"/>
      <c r="X498" s="102"/>
      <c r="Y498" s="102"/>
      <c r="Z498" s="102"/>
    </row>
    <row r="499" spans="1:26" outlineLevel="1">
      <c r="A499">
        <f t="shared" ref="A499:A562" ca="1" si="325">OFFSET(A499,-1,0)</f>
        <v>2</v>
      </c>
      <c r="B499" t="str">
        <f t="shared" ca="1" si="311"/>
        <v>EP1 LPD1 LPS1 LPM2</v>
      </c>
      <c r="C499" s="280">
        <f ca="1">IF($A499&lt;&gt;$A498,1,MOD(C498-1+(COUNTIFS(D$416:$N$416,$A499)=COUNTIFS(D499:$N499,1)),C$415)+1)</f>
        <v>1</v>
      </c>
      <c r="D499" s="278">
        <f ca="1">IF($A499&lt;&gt;D$416,0,IF($A499&lt;&gt;$A498,1,MOD(D498-1+(COUNTIFS(E$416:$N$416,$A499)=COUNTIFS(E499:$N499,1)),D$415)+1))</f>
        <v>0</v>
      </c>
      <c r="E499" s="278">
        <f ca="1">IF($A499&lt;&gt;E$416,0,IF($A499&lt;&gt;$A498,1,MOD(E498-1+(COUNTIFS(F$416:$N$416,$A499)=COUNTIFS(F499:$N499,1)),E$415)+1))</f>
        <v>0</v>
      </c>
      <c r="F499" s="278">
        <f ca="1">IF($A499&lt;&gt;F$416,0,IF($A499&lt;&gt;$A498,1,MOD(F498-1+(COUNTIFS(G$416:$N$416,$A499)=COUNTIFS(G499:$N499,1)),F$415)+1))</f>
        <v>0</v>
      </c>
      <c r="G499" s="278">
        <f ca="1">IF($A499&lt;&gt;G$416,0,IF($A499&lt;&gt;$A498,1,MOD(G498-1+(COUNTIFS(H$416:$N$416,$A499)=COUNTIFS(H499:$N499,1)),G$415)+1))</f>
        <v>1</v>
      </c>
      <c r="H499" s="278">
        <f ca="1">IF($A499&lt;&gt;H$416,0,IF($A499&lt;&gt;$A498,1,MOD(H498-1+(COUNTIFS(I$416:$N$416,$A499)=COUNTIFS(I499:$N499,1)),H$415)+1))</f>
        <v>1</v>
      </c>
      <c r="I499" s="278">
        <f ca="1">IF($A499&lt;&gt;I$416,0,IF($A499&lt;&gt;$A498,1,MOD(I498-1+(COUNTIFS(N$416:$N$416,$A499)=COUNTIFS(N499:$N499,1)),I$415)+1))</f>
        <v>2</v>
      </c>
      <c r="J499" s="278"/>
      <c r="K499" s="278"/>
      <c r="L499" s="278"/>
      <c r="M499" s="278"/>
      <c r="O499">
        <v>82</v>
      </c>
      <c r="P499" s="102">
        <f t="shared" ca="1" si="319"/>
        <v>-0.5</v>
      </c>
      <c r="Q499" s="102">
        <f t="shared" ca="1" si="320"/>
        <v>0</v>
      </c>
      <c r="R499" s="102">
        <f t="shared" ca="1" si="321"/>
        <v>0</v>
      </c>
      <c r="S499" s="102">
        <f t="shared" ca="1" si="322"/>
        <v>0</v>
      </c>
      <c r="T499" s="102">
        <v>0</v>
      </c>
      <c r="U499" s="102">
        <f t="shared" ca="1" si="323"/>
        <v>-0.5</v>
      </c>
      <c r="V499" s="102">
        <f t="shared" ca="1" si="324"/>
        <v>0</v>
      </c>
      <c r="W499" s="102"/>
      <c r="X499" s="102"/>
      <c r="Y499" s="102"/>
      <c r="Z499" s="102"/>
    </row>
    <row r="500" spans="1:26" outlineLevel="1">
      <c r="A500">
        <f t="shared" ca="1" si="325"/>
        <v>2</v>
      </c>
      <c r="B500" t="str">
        <f t="shared" ca="1" si="311"/>
        <v>EP1 LPD1 LPS1 LPM3</v>
      </c>
      <c r="C500" s="280">
        <f ca="1">IF($A500&lt;&gt;$A499,1,MOD(C499-1+(COUNTIFS(D$416:$N$416,$A500)=COUNTIFS(D500:$N500,1)),C$415)+1)</f>
        <v>1</v>
      </c>
      <c r="D500" s="278">
        <f ca="1">IF($A500&lt;&gt;D$416,0,IF($A500&lt;&gt;$A499,1,MOD(D499-1+(COUNTIFS(E$416:$N$416,$A500)=COUNTIFS(E500:$N500,1)),D$415)+1))</f>
        <v>0</v>
      </c>
      <c r="E500" s="278">
        <f ca="1">IF($A500&lt;&gt;E$416,0,IF($A500&lt;&gt;$A499,1,MOD(E499-1+(COUNTIFS(F$416:$N$416,$A500)=COUNTIFS(F500:$N500,1)),E$415)+1))</f>
        <v>0</v>
      </c>
      <c r="F500" s="278">
        <f ca="1">IF($A500&lt;&gt;F$416,0,IF($A500&lt;&gt;$A499,1,MOD(F499-1+(COUNTIFS(G$416:$N$416,$A500)=COUNTIFS(G500:$N500,1)),F$415)+1))</f>
        <v>0</v>
      </c>
      <c r="G500" s="278">
        <f ca="1">IF($A500&lt;&gt;G$416,0,IF($A500&lt;&gt;$A499,1,MOD(G499-1+(COUNTIFS(H$416:$N$416,$A500)=COUNTIFS(H500:$N500,1)),G$415)+1))</f>
        <v>1</v>
      </c>
      <c r="H500" s="278">
        <f ca="1">IF($A500&lt;&gt;H$416,0,IF($A500&lt;&gt;$A499,1,MOD(H499-1+(COUNTIFS(I$416:$N$416,$A500)=COUNTIFS(I500:$N500,1)),H$415)+1))</f>
        <v>1</v>
      </c>
      <c r="I500" s="278">
        <f ca="1">IF($A500&lt;&gt;I$416,0,IF($A500&lt;&gt;$A499,1,MOD(I499-1+(COUNTIFS(N$416:$N$416,$A500)=COUNTIFS(N500:$N500,1)),I$415)+1))</f>
        <v>3</v>
      </c>
      <c r="J500" s="278"/>
      <c r="K500" s="278"/>
      <c r="L500" s="278"/>
      <c r="M500" s="278"/>
      <c r="O500">
        <v>83</v>
      </c>
      <c r="P500" s="102">
        <f t="shared" ca="1" si="319"/>
        <v>-0.5</v>
      </c>
      <c r="Q500" s="102">
        <f t="shared" ca="1" si="320"/>
        <v>0</v>
      </c>
      <c r="R500" s="102">
        <f t="shared" ca="1" si="321"/>
        <v>0</v>
      </c>
      <c r="S500" s="102">
        <f t="shared" ca="1" si="322"/>
        <v>0</v>
      </c>
      <c r="T500" s="102">
        <v>0</v>
      </c>
      <c r="U500" s="102">
        <f t="shared" ca="1" si="323"/>
        <v>-0.5</v>
      </c>
      <c r="V500" s="102">
        <f t="shared" ca="1" si="324"/>
        <v>0.5</v>
      </c>
      <c r="W500" s="102"/>
      <c r="X500" s="102"/>
      <c r="Y500" s="102"/>
      <c r="Z500" s="102"/>
    </row>
    <row r="501" spans="1:26" outlineLevel="1">
      <c r="A501">
        <f t="shared" ca="1" si="325"/>
        <v>2</v>
      </c>
      <c r="B501" t="str">
        <f t="shared" ca="1" si="311"/>
        <v>EP1 LPD1 LPS2 LPM1</v>
      </c>
      <c r="C501" s="280">
        <f ca="1">IF($A501&lt;&gt;$A500,1,MOD(C500-1+(COUNTIFS(D$416:$N$416,$A501)=COUNTIFS(D501:$N501,1)),C$415)+1)</f>
        <v>1</v>
      </c>
      <c r="D501" s="278">
        <f ca="1">IF($A501&lt;&gt;D$416,0,IF($A501&lt;&gt;$A500,1,MOD(D500-1+(COUNTIFS(E$416:$N$416,$A501)=COUNTIFS(E501:$N501,1)),D$415)+1))</f>
        <v>0</v>
      </c>
      <c r="E501" s="278">
        <f ca="1">IF($A501&lt;&gt;E$416,0,IF($A501&lt;&gt;$A500,1,MOD(E500-1+(COUNTIFS(F$416:$N$416,$A501)=COUNTIFS(F501:$N501,1)),E$415)+1))</f>
        <v>0</v>
      </c>
      <c r="F501" s="278">
        <f ca="1">IF($A501&lt;&gt;F$416,0,IF($A501&lt;&gt;$A500,1,MOD(F500-1+(COUNTIFS(G$416:$N$416,$A501)=COUNTIFS(G501:$N501,1)),F$415)+1))</f>
        <v>0</v>
      </c>
      <c r="G501" s="278">
        <f ca="1">IF($A501&lt;&gt;G$416,0,IF($A501&lt;&gt;$A500,1,MOD(G500-1+(COUNTIFS(H$416:$N$416,$A501)=COUNTIFS(H501:$N501,1)),G$415)+1))</f>
        <v>1</v>
      </c>
      <c r="H501" s="278">
        <f ca="1">IF($A501&lt;&gt;H$416,0,IF($A501&lt;&gt;$A500,1,MOD(H500-1+(COUNTIFS(I$416:$N$416,$A501)=COUNTIFS(I501:$N501,1)),H$415)+1))</f>
        <v>2</v>
      </c>
      <c r="I501" s="278">
        <f ca="1">IF($A501&lt;&gt;I$416,0,IF($A501&lt;&gt;$A500,1,MOD(I500-1+(COUNTIFS(N$416:$N$416,$A501)=COUNTIFS(N501:$N501,1)),I$415)+1))</f>
        <v>1</v>
      </c>
      <c r="J501" s="278"/>
      <c r="K501" s="278"/>
      <c r="L501" s="278"/>
      <c r="M501" s="278"/>
      <c r="O501">
        <v>84</v>
      </c>
      <c r="P501" s="102">
        <f t="shared" ca="1" si="319"/>
        <v>-0.5</v>
      </c>
      <c r="Q501" s="102">
        <f t="shared" ca="1" si="320"/>
        <v>0</v>
      </c>
      <c r="R501" s="102">
        <f t="shared" ca="1" si="321"/>
        <v>0</v>
      </c>
      <c r="S501" s="102">
        <f t="shared" ca="1" si="322"/>
        <v>0</v>
      </c>
      <c r="T501" s="102">
        <v>0</v>
      </c>
      <c r="U501" s="102">
        <f t="shared" ca="1" si="323"/>
        <v>0</v>
      </c>
      <c r="V501" s="102">
        <f t="shared" ca="1" si="324"/>
        <v>-0.5</v>
      </c>
      <c r="W501" s="102"/>
      <c r="X501" s="102"/>
      <c r="Y501" s="102"/>
      <c r="Z501" s="102"/>
    </row>
    <row r="502" spans="1:26" outlineLevel="1">
      <c r="A502">
        <f t="shared" ca="1" si="325"/>
        <v>2</v>
      </c>
      <c r="B502" t="str">
        <f t="shared" ca="1" si="311"/>
        <v>EP1 LPD1 LPS2 LPM2</v>
      </c>
      <c r="C502" s="280">
        <f ca="1">IF($A502&lt;&gt;$A501,1,MOD(C501-1+(COUNTIFS(D$416:$N$416,$A502)=COUNTIFS(D502:$N502,1)),C$415)+1)</f>
        <v>1</v>
      </c>
      <c r="D502" s="278">
        <f ca="1">IF($A502&lt;&gt;D$416,0,IF($A502&lt;&gt;$A501,1,MOD(D501-1+(COUNTIFS(E$416:$N$416,$A502)=COUNTIFS(E502:$N502,1)),D$415)+1))</f>
        <v>0</v>
      </c>
      <c r="E502" s="278">
        <f ca="1">IF($A502&lt;&gt;E$416,0,IF($A502&lt;&gt;$A501,1,MOD(E501-1+(COUNTIFS(F$416:$N$416,$A502)=COUNTIFS(F502:$N502,1)),E$415)+1))</f>
        <v>0</v>
      </c>
      <c r="F502" s="278">
        <f ca="1">IF($A502&lt;&gt;F$416,0,IF($A502&lt;&gt;$A501,1,MOD(F501-1+(COUNTIFS(G$416:$N$416,$A502)=COUNTIFS(G502:$N502,1)),F$415)+1))</f>
        <v>0</v>
      </c>
      <c r="G502" s="278">
        <f ca="1">IF($A502&lt;&gt;G$416,0,IF($A502&lt;&gt;$A501,1,MOD(G501-1+(COUNTIFS(H$416:$N$416,$A502)=COUNTIFS(H502:$N502,1)),G$415)+1))</f>
        <v>1</v>
      </c>
      <c r="H502" s="278">
        <f ca="1">IF($A502&lt;&gt;H$416,0,IF($A502&lt;&gt;$A501,1,MOD(H501-1+(COUNTIFS(I$416:$N$416,$A502)=COUNTIFS(I502:$N502,1)),H$415)+1))</f>
        <v>2</v>
      </c>
      <c r="I502" s="278">
        <f ca="1">IF($A502&lt;&gt;I$416,0,IF($A502&lt;&gt;$A501,1,MOD(I501-1+(COUNTIFS(N$416:$N$416,$A502)=COUNTIFS(N502:$N502,1)),I$415)+1))</f>
        <v>2</v>
      </c>
      <c r="J502" s="278"/>
      <c r="K502" s="278"/>
      <c r="L502" s="278"/>
      <c r="M502" s="278"/>
      <c r="O502">
        <v>85</v>
      </c>
      <c r="P502" s="102">
        <f t="shared" ca="1" si="319"/>
        <v>-0.5</v>
      </c>
      <c r="Q502" s="102">
        <f t="shared" ca="1" si="320"/>
        <v>0</v>
      </c>
      <c r="R502" s="102">
        <f t="shared" ca="1" si="321"/>
        <v>0</v>
      </c>
      <c r="S502" s="102">
        <f t="shared" ca="1" si="322"/>
        <v>0</v>
      </c>
      <c r="T502" s="102">
        <v>0</v>
      </c>
      <c r="U502" s="102">
        <f t="shared" ca="1" si="323"/>
        <v>0</v>
      </c>
      <c r="V502" s="102">
        <f t="shared" ca="1" si="324"/>
        <v>0</v>
      </c>
      <c r="W502" s="102"/>
      <c r="X502" s="102"/>
      <c r="Y502" s="102"/>
      <c r="Z502" s="102"/>
    </row>
    <row r="503" spans="1:26" outlineLevel="1">
      <c r="A503">
        <f t="shared" ca="1" si="325"/>
        <v>2</v>
      </c>
      <c r="B503" t="str">
        <f t="shared" ca="1" si="311"/>
        <v>EP1 LPD1 LPS2 LPM3</v>
      </c>
      <c r="C503" s="280">
        <f ca="1">IF($A503&lt;&gt;$A502,1,MOD(C502-1+(COUNTIFS(D$416:$N$416,$A503)=COUNTIFS(D503:$N503,1)),C$415)+1)</f>
        <v>1</v>
      </c>
      <c r="D503" s="278">
        <f ca="1">IF($A503&lt;&gt;D$416,0,IF($A503&lt;&gt;$A502,1,MOD(D502-1+(COUNTIFS(E$416:$N$416,$A503)=COUNTIFS(E503:$N503,1)),D$415)+1))</f>
        <v>0</v>
      </c>
      <c r="E503" s="278">
        <f ca="1">IF($A503&lt;&gt;E$416,0,IF($A503&lt;&gt;$A502,1,MOD(E502-1+(COUNTIFS(F$416:$N$416,$A503)=COUNTIFS(F503:$N503,1)),E$415)+1))</f>
        <v>0</v>
      </c>
      <c r="F503" s="278">
        <f ca="1">IF($A503&lt;&gt;F$416,0,IF($A503&lt;&gt;$A502,1,MOD(F502-1+(COUNTIFS(G$416:$N$416,$A503)=COUNTIFS(G503:$N503,1)),F$415)+1))</f>
        <v>0</v>
      </c>
      <c r="G503" s="278">
        <f ca="1">IF($A503&lt;&gt;G$416,0,IF($A503&lt;&gt;$A502,1,MOD(G502-1+(COUNTIFS(H$416:$N$416,$A503)=COUNTIFS(H503:$N503,1)),G$415)+1))</f>
        <v>1</v>
      </c>
      <c r="H503" s="278">
        <f ca="1">IF($A503&lt;&gt;H$416,0,IF($A503&lt;&gt;$A502,1,MOD(H502-1+(COUNTIFS(I$416:$N$416,$A503)=COUNTIFS(I503:$N503,1)),H$415)+1))</f>
        <v>2</v>
      </c>
      <c r="I503" s="278">
        <f ca="1">IF($A503&lt;&gt;I$416,0,IF($A503&lt;&gt;$A502,1,MOD(I502-1+(COUNTIFS(N$416:$N$416,$A503)=COUNTIFS(N503:$N503,1)),I$415)+1))</f>
        <v>3</v>
      </c>
      <c r="J503" s="278"/>
      <c r="K503" s="278"/>
      <c r="L503" s="278"/>
      <c r="M503" s="278"/>
      <c r="O503">
        <v>86</v>
      </c>
      <c r="P503" s="102">
        <f t="shared" ca="1" si="319"/>
        <v>-0.5</v>
      </c>
      <c r="Q503" s="102">
        <f t="shared" ca="1" si="320"/>
        <v>0</v>
      </c>
      <c r="R503" s="102">
        <f t="shared" ca="1" si="321"/>
        <v>0</v>
      </c>
      <c r="S503" s="102">
        <f t="shared" ca="1" si="322"/>
        <v>0</v>
      </c>
      <c r="T503" s="102">
        <v>0</v>
      </c>
      <c r="U503" s="102">
        <f t="shared" ca="1" si="323"/>
        <v>0</v>
      </c>
      <c r="V503" s="102">
        <f t="shared" ca="1" si="324"/>
        <v>0.5</v>
      </c>
      <c r="W503" s="102"/>
      <c r="X503" s="102"/>
      <c r="Y503" s="102"/>
      <c r="Z503" s="102"/>
    </row>
    <row r="504" spans="1:26" outlineLevel="1">
      <c r="A504">
        <f t="shared" ca="1" si="325"/>
        <v>2</v>
      </c>
      <c r="B504" t="str">
        <f t="shared" ca="1" si="311"/>
        <v>EP1 LPD1 LPS3 LPM1</v>
      </c>
      <c r="C504" s="280">
        <f ca="1">IF($A504&lt;&gt;$A503,1,MOD(C503-1+(COUNTIFS(D$416:$N$416,$A504)=COUNTIFS(D504:$N504,1)),C$415)+1)</f>
        <v>1</v>
      </c>
      <c r="D504" s="278">
        <f ca="1">IF($A504&lt;&gt;D$416,0,IF($A504&lt;&gt;$A503,1,MOD(D503-1+(COUNTIFS(E$416:$N$416,$A504)=COUNTIFS(E504:$N504,1)),D$415)+1))</f>
        <v>0</v>
      </c>
      <c r="E504" s="278">
        <f ca="1">IF($A504&lt;&gt;E$416,0,IF($A504&lt;&gt;$A503,1,MOD(E503-1+(COUNTIFS(F$416:$N$416,$A504)=COUNTIFS(F504:$N504,1)),E$415)+1))</f>
        <v>0</v>
      </c>
      <c r="F504" s="278">
        <f ca="1">IF($A504&lt;&gt;F$416,0,IF($A504&lt;&gt;$A503,1,MOD(F503-1+(COUNTIFS(G$416:$N$416,$A504)=COUNTIFS(G504:$N504,1)),F$415)+1))</f>
        <v>0</v>
      </c>
      <c r="G504" s="278">
        <f ca="1">IF($A504&lt;&gt;G$416,0,IF($A504&lt;&gt;$A503,1,MOD(G503-1+(COUNTIFS(H$416:$N$416,$A504)=COUNTIFS(H504:$N504,1)),G$415)+1))</f>
        <v>1</v>
      </c>
      <c r="H504" s="278">
        <f ca="1">IF($A504&lt;&gt;H$416,0,IF($A504&lt;&gt;$A503,1,MOD(H503-1+(COUNTIFS(I$416:$N$416,$A504)=COUNTIFS(I504:$N504,1)),H$415)+1))</f>
        <v>3</v>
      </c>
      <c r="I504" s="278">
        <f ca="1">IF($A504&lt;&gt;I$416,0,IF($A504&lt;&gt;$A503,1,MOD(I503-1+(COUNTIFS(N$416:$N$416,$A504)=COUNTIFS(N504:$N504,1)),I$415)+1))</f>
        <v>1</v>
      </c>
      <c r="J504" s="278"/>
      <c r="K504" s="278"/>
      <c r="L504" s="278"/>
      <c r="M504" s="278"/>
      <c r="O504">
        <v>87</v>
      </c>
      <c r="P504" s="102">
        <f t="shared" ca="1" si="319"/>
        <v>-0.5</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EP1 LPD1 LPS3 LPM2</v>
      </c>
      <c r="C505" s="280">
        <f ca="1">IF($A505&lt;&gt;$A504,1,MOD(C504-1+(COUNTIFS(D$416:$N$416,$A505)=COUNTIFS(D505:$N505,1)),C$415)+1)</f>
        <v>1</v>
      </c>
      <c r="D505" s="278">
        <f ca="1">IF($A505&lt;&gt;D$416,0,IF($A505&lt;&gt;$A504,1,MOD(D504-1+(COUNTIFS(E$416:$N$416,$A505)=COUNTIFS(E505:$N505,1)),D$415)+1))</f>
        <v>0</v>
      </c>
      <c r="E505" s="278">
        <f ca="1">IF($A505&lt;&gt;E$416,0,IF($A505&lt;&gt;$A504,1,MOD(E504-1+(COUNTIFS(F$416:$N$416,$A505)=COUNTIFS(F505:$N505,1)),E$415)+1))</f>
        <v>0</v>
      </c>
      <c r="F505" s="278">
        <f ca="1">IF($A505&lt;&gt;F$416,0,IF($A505&lt;&gt;$A504,1,MOD(F504-1+(COUNTIFS(G$416:$N$416,$A505)=COUNTIFS(G505:$N505,1)),F$415)+1))</f>
        <v>0</v>
      </c>
      <c r="G505" s="278">
        <f ca="1">IF($A505&lt;&gt;G$416,0,IF($A505&lt;&gt;$A504,1,MOD(G504-1+(COUNTIFS(H$416:$N$416,$A505)=COUNTIFS(H505:$N505,1)),G$415)+1))</f>
        <v>1</v>
      </c>
      <c r="H505" s="278">
        <f ca="1">IF($A505&lt;&gt;H$416,0,IF($A505&lt;&gt;$A504,1,MOD(H504-1+(COUNTIFS(I$416:$N$416,$A505)=COUNTIFS(I505:$N505,1)),H$415)+1))</f>
        <v>3</v>
      </c>
      <c r="I505" s="278">
        <f ca="1">IF($A505&lt;&gt;I$416,0,IF($A505&lt;&gt;$A504,1,MOD(I504-1+(COUNTIFS(N$416:$N$416,$A505)=COUNTIFS(N505:$N505,1)),I$415)+1))</f>
        <v>2</v>
      </c>
      <c r="J505" s="278"/>
      <c r="K505" s="278"/>
      <c r="L505" s="278"/>
      <c r="M505" s="278"/>
      <c r="O505">
        <v>88</v>
      </c>
      <c r="P505" s="102">
        <f t="shared" ca="1" si="319"/>
        <v>-0.5</v>
      </c>
      <c r="Q505" s="102">
        <f t="shared" ca="1" si="320"/>
        <v>0</v>
      </c>
      <c r="R505" s="102">
        <f t="shared" ca="1" si="321"/>
        <v>0</v>
      </c>
      <c r="S505" s="102">
        <f t="shared" ca="1" si="322"/>
        <v>0</v>
      </c>
      <c r="T505" s="102">
        <v>0</v>
      </c>
      <c r="U505" s="102">
        <f t="shared" ca="1" si="323"/>
        <v>0.5</v>
      </c>
      <c r="V505" s="102">
        <f t="shared" ca="1" si="324"/>
        <v>0</v>
      </c>
      <c r="W505" s="102"/>
      <c r="X505" s="102"/>
      <c r="Y505" s="102"/>
      <c r="Z505" s="102"/>
    </row>
    <row r="506" spans="1:26" outlineLevel="1">
      <c r="A506">
        <f t="shared" ca="1" si="325"/>
        <v>2</v>
      </c>
      <c r="B506" t="str">
        <f t="shared" ca="1" si="311"/>
        <v>EP1 LPD1 LPS3 LPM3</v>
      </c>
      <c r="C506" s="280">
        <f ca="1">IF($A506&lt;&gt;$A505,1,MOD(C505-1+(COUNTIFS(D$416:$N$416,$A506)=COUNTIFS(D506:$N506,1)),C$415)+1)</f>
        <v>1</v>
      </c>
      <c r="D506" s="278">
        <f ca="1">IF($A506&lt;&gt;D$416,0,IF($A506&lt;&gt;$A505,1,MOD(D505-1+(COUNTIFS(E$416:$N$416,$A506)=COUNTIFS(E506:$N506,1)),D$415)+1))</f>
        <v>0</v>
      </c>
      <c r="E506" s="278">
        <f ca="1">IF($A506&lt;&gt;E$416,0,IF($A506&lt;&gt;$A505,1,MOD(E505-1+(COUNTIFS(F$416:$N$416,$A506)=COUNTIFS(F506:$N506,1)),E$415)+1))</f>
        <v>0</v>
      </c>
      <c r="F506" s="278">
        <f ca="1">IF($A506&lt;&gt;F$416,0,IF($A506&lt;&gt;$A505,1,MOD(F505-1+(COUNTIFS(G$416:$N$416,$A506)=COUNTIFS(G506:$N506,1)),F$415)+1))</f>
        <v>0</v>
      </c>
      <c r="G506" s="278">
        <f ca="1">IF($A506&lt;&gt;G$416,0,IF($A506&lt;&gt;$A505,1,MOD(G505-1+(COUNTIFS(H$416:$N$416,$A506)=COUNTIFS(H506:$N506,1)),G$415)+1))</f>
        <v>1</v>
      </c>
      <c r="H506" s="278">
        <f ca="1">IF($A506&lt;&gt;H$416,0,IF($A506&lt;&gt;$A505,1,MOD(H505-1+(COUNTIFS(I$416:$N$416,$A506)=COUNTIFS(I506:$N506,1)),H$415)+1))</f>
        <v>3</v>
      </c>
      <c r="I506" s="278">
        <f ca="1">IF($A506&lt;&gt;I$416,0,IF($A506&lt;&gt;$A505,1,MOD(I505-1+(COUNTIFS(N$416:$N$416,$A506)=COUNTIFS(N506:$N506,1)),I$415)+1))</f>
        <v>3</v>
      </c>
      <c r="J506" s="278"/>
      <c r="K506" s="278"/>
      <c r="L506" s="278"/>
      <c r="M506" s="278"/>
      <c r="O506">
        <v>89</v>
      </c>
      <c r="P506" s="102">
        <f t="shared" ca="1" si="319"/>
        <v>-0.5</v>
      </c>
      <c r="Q506" s="102">
        <f t="shared" ca="1" si="320"/>
        <v>0</v>
      </c>
      <c r="R506" s="102">
        <f t="shared" ca="1" si="321"/>
        <v>0</v>
      </c>
      <c r="S506" s="102">
        <f t="shared" ca="1" si="322"/>
        <v>0</v>
      </c>
      <c r="T506" s="102">
        <v>0</v>
      </c>
      <c r="U506" s="102">
        <f t="shared" ca="1" si="323"/>
        <v>0.5</v>
      </c>
      <c r="V506" s="102">
        <f t="shared" ca="1" si="324"/>
        <v>0.5</v>
      </c>
      <c r="W506" s="102"/>
      <c r="X506" s="102"/>
      <c r="Y506" s="102"/>
      <c r="Z506" s="102"/>
    </row>
    <row r="507" spans="1:26" outlineLevel="1">
      <c r="A507">
        <f t="shared" ca="1" si="325"/>
        <v>2</v>
      </c>
      <c r="B507" t="str">
        <f t="shared" ca="1" si="311"/>
        <v>EP2 LPD1 LPS1 LPM1</v>
      </c>
      <c r="C507" s="280">
        <f ca="1">IF($A507&lt;&gt;$A506,1,MOD(C506-1+(COUNTIFS(D$416:$N$416,$A507)=COUNTIFS(D507:$N507,1)),C$415)+1)</f>
        <v>2</v>
      </c>
      <c r="D507" s="278">
        <f ca="1">IF($A507&lt;&gt;D$416,0,IF($A507&lt;&gt;$A506,1,MOD(D506-1+(COUNTIFS(E$416:$N$416,$A507)=COUNTIFS(E507:$N507,1)),D$415)+1))</f>
        <v>0</v>
      </c>
      <c r="E507" s="278">
        <f ca="1">IF($A507&lt;&gt;E$416,0,IF($A507&lt;&gt;$A506,1,MOD(E506-1+(COUNTIFS(F$416:$N$416,$A507)=COUNTIFS(F507:$N507,1)),E$415)+1))</f>
        <v>0</v>
      </c>
      <c r="F507" s="278">
        <f ca="1">IF($A507&lt;&gt;F$416,0,IF($A507&lt;&gt;$A506,1,MOD(F506-1+(COUNTIFS(G$416:$N$416,$A507)=COUNTIFS(G507:$N507,1)),F$415)+1))</f>
        <v>0</v>
      </c>
      <c r="G507" s="278">
        <f ca="1">IF($A507&lt;&gt;G$416,0,IF($A507&lt;&gt;$A506,1,MOD(G506-1+(COUNTIFS(H$416:$N$416,$A507)=COUNTIFS(H507:$N507,1)),G$415)+1))</f>
        <v>1</v>
      </c>
      <c r="H507" s="278">
        <f ca="1">IF($A507&lt;&gt;H$416,0,IF($A507&lt;&gt;$A506,1,MOD(H506-1+(COUNTIFS(I$416:$N$416,$A507)=COUNTIFS(I507:$N507,1)),H$415)+1))</f>
        <v>1</v>
      </c>
      <c r="I507" s="278">
        <f ca="1">IF($A507&lt;&gt;I$416,0,IF($A507&lt;&gt;$A506,1,MOD(I506-1+(COUNTIFS(N$416:$N$416,$A507)=COUNTIFS(N507:$N507,1)),I$415)+1))</f>
        <v>1</v>
      </c>
      <c r="J507" s="278"/>
      <c r="K507" s="278"/>
      <c r="L507" s="278"/>
      <c r="M507" s="278"/>
      <c r="O507">
        <v>90</v>
      </c>
      <c r="P507" s="102">
        <f t="shared" ca="1" si="319"/>
        <v>0</v>
      </c>
      <c r="Q507" s="102">
        <f t="shared" ca="1" si="320"/>
        <v>0</v>
      </c>
      <c r="R507" s="102">
        <f t="shared" ca="1" si="321"/>
        <v>0</v>
      </c>
      <c r="S507" s="102">
        <f t="shared" ca="1" si="322"/>
        <v>0</v>
      </c>
      <c r="T507" s="102">
        <v>0</v>
      </c>
      <c r="U507" s="102">
        <f t="shared" ca="1" si="323"/>
        <v>-0.5</v>
      </c>
      <c r="V507" s="102">
        <f t="shared" ca="1" si="324"/>
        <v>-0.5</v>
      </c>
      <c r="W507" s="102"/>
      <c r="X507" s="102"/>
      <c r="Y507" s="102"/>
      <c r="Z507" s="102"/>
    </row>
    <row r="508" spans="1:26" outlineLevel="1">
      <c r="A508">
        <f t="shared" ca="1" si="325"/>
        <v>2</v>
      </c>
      <c r="B508" t="str">
        <f t="shared" ca="1" si="311"/>
        <v>EP2 LPD1 LPS1 LPM2</v>
      </c>
      <c r="C508" s="280">
        <f ca="1">IF($A508&lt;&gt;$A507,1,MOD(C507-1+(COUNTIFS(D$416:$N$416,$A508)=COUNTIFS(D508:$N508,1)),C$415)+1)</f>
        <v>2</v>
      </c>
      <c r="D508" s="278">
        <f ca="1">IF($A508&lt;&gt;D$416,0,IF($A508&lt;&gt;$A507,1,MOD(D507-1+(COUNTIFS(E$416:$N$416,$A508)=COUNTIFS(E508:$N508,1)),D$415)+1))</f>
        <v>0</v>
      </c>
      <c r="E508" s="278">
        <f ca="1">IF($A508&lt;&gt;E$416,0,IF($A508&lt;&gt;$A507,1,MOD(E507-1+(COUNTIFS(F$416:$N$416,$A508)=COUNTIFS(F508:$N508,1)),E$415)+1))</f>
        <v>0</v>
      </c>
      <c r="F508" s="278">
        <f ca="1">IF($A508&lt;&gt;F$416,0,IF($A508&lt;&gt;$A507,1,MOD(F507-1+(COUNTIFS(G$416:$N$416,$A508)=COUNTIFS(G508:$N508,1)),F$415)+1))</f>
        <v>0</v>
      </c>
      <c r="G508" s="278">
        <f ca="1">IF($A508&lt;&gt;G$416,0,IF($A508&lt;&gt;$A507,1,MOD(G507-1+(COUNTIFS(H$416:$N$416,$A508)=COUNTIFS(H508:$N508,1)),G$415)+1))</f>
        <v>1</v>
      </c>
      <c r="H508" s="278">
        <f ca="1">IF($A508&lt;&gt;H$416,0,IF($A508&lt;&gt;$A507,1,MOD(H507-1+(COUNTIFS(I$416:$N$416,$A508)=COUNTIFS(I508:$N508,1)),H$415)+1))</f>
        <v>1</v>
      </c>
      <c r="I508" s="278">
        <f ca="1">IF($A508&lt;&gt;I$416,0,IF($A508&lt;&gt;$A507,1,MOD(I507-1+(COUNTIFS(N$416:$N$416,$A508)=COUNTIFS(N508:$N508,1)),I$415)+1))</f>
        <v>2</v>
      </c>
      <c r="J508" s="278"/>
      <c r="K508" s="278"/>
      <c r="L508" s="278"/>
      <c r="M508" s="278"/>
      <c r="O508">
        <v>91</v>
      </c>
      <c r="P508" s="102">
        <f t="shared" ca="1" si="319"/>
        <v>0</v>
      </c>
      <c r="Q508" s="102">
        <f t="shared" ca="1" si="320"/>
        <v>0</v>
      </c>
      <c r="R508" s="102">
        <f t="shared" ca="1" si="321"/>
        <v>0</v>
      </c>
      <c r="S508" s="102">
        <f t="shared" ca="1" si="322"/>
        <v>0</v>
      </c>
      <c r="T508" s="102">
        <v>0</v>
      </c>
      <c r="U508" s="102">
        <f t="shared" ca="1" si="323"/>
        <v>-0.5</v>
      </c>
      <c r="V508" s="102">
        <f t="shared" ca="1" si="324"/>
        <v>0</v>
      </c>
      <c r="W508" s="102"/>
      <c r="X508" s="102"/>
      <c r="Y508" s="102"/>
      <c r="Z508" s="102"/>
    </row>
    <row r="509" spans="1:26" outlineLevel="1">
      <c r="A509">
        <f t="shared" ca="1" si="325"/>
        <v>2</v>
      </c>
      <c r="B509" t="str">
        <f t="shared" ca="1" si="311"/>
        <v>EP2 LPD1 LPS1 LPM3</v>
      </c>
      <c r="C509" s="280">
        <f ca="1">IF($A509&lt;&gt;$A508,1,MOD(C508-1+(COUNTIFS(D$416:$N$416,$A509)=COUNTIFS(D509:$N509,1)),C$415)+1)</f>
        <v>2</v>
      </c>
      <c r="D509" s="278">
        <f ca="1">IF($A509&lt;&gt;D$416,0,IF($A509&lt;&gt;$A508,1,MOD(D508-1+(COUNTIFS(E$416:$N$416,$A509)=COUNTIFS(E509:$N509,1)),D$415)+1))</f>
        <v>0</v>
      </c>
      <c r="E509" s="278">
        <f ca="1">IF($A509&lt;&gt;E$416,0,IF($A509&lt;&gt;$A508,1,MOD(E508-1+(COUNTIFS(F$416:$N$416,$A509)=COUNTIFS(F509:$N509,1)),E$415)+1))</f>
        <v>0</v>
      </c>
      <c r="F509" s="278">
        <f ca="1">IF($A509&lt;&gt;F$416,0,IF($A509&lt;&gt;$A508,1,MOD(F508-1+(COUNTIFS(G$416:$N$416,$A509)=COUNTIFS(G509:$N509,1)),F$415)+1))</f>
        <v>0</v>
      </c>
      <c r="G509" s="278">
        <f ca="1">IF($A509&lt;&gt;G$416,0,IF($A509&lt;&gt;$A508,1,MOD(G508-1+(COUNTIFS(H$416:$N$416,$A509)=COUNTIFS(H509:$N509,1)),G$415)+1))</f>
        <v>1</v>
      </c>
      <c r="H509" s="278">
        <f ca="1">IF($A509&lt;&gt;H$416,0,IF($A509&lt;&gt;$A508,1,MOD(H508-1+(COUNTIFS(I$416:$N$416,$A509)=COUNTIFS(I509:$N509,1)),H$415)+1))</f>
        <v>1</v>
      </c>
      <c r="I509" s="278">
        <f ca="1">IF($A509&lt;&gt;I$416,0,IF($A509&lt;&gt;$A508,1,MOD(I508-1+(COUNTIFS(N$416:$N$416,$A509)=COUNTIFS(N509:$N509,1)),I$415)+1))</f>
        <v>3</v>
      </c>
      <c r="J509" s="278"/>
      <c r="K509" s="278"/>
      <c r="L509" s="278"/>
      <c r="M509" s="278"/>
      <c r="O509">
        <v>92</v>
      </c>
      <c r="P509" s="102">
        <f t="shared" ca="1" si="319"/>
        <v>0</v>
      </c>
      <c r="Q509" s="102">
        <f t="shared" ca="1" si="320"/>
        <v>0</v>
      </c>
      <c r="R509" s="102">
        <f t="shared" ca="1" si="321"/>
        <v>0</v>
      </c>
      <c r="S509" s="102">
        <f t="shared" ca="1" si="322"/>
        <v>0</v>
      </c>
      <c r="T509" s="102">
        <v>0</v>
      </c>
      <c r="U509" s="102">
        <f t="shared" ca="1" si="323"/>
        <v>-0.5</v>
      </c>
      <c r="V509" s="102">
        <f t="shared" ca="1" si="324"/>
        <v>0.5</v>
      </c>
      <c r="W509" s="102"/>
      <c r="X509" s="102"/>
      <c r="Y509" s="102"/>
      <c r="Z509" s="102"/>
    </row>
    <row r="510" spans="1:26" outlineLevel="1">
      <c r="A510">
        <f t="shared" ca="1" si="325"/>
        <v>2</v>
      </c>
      <c r="B510" t="str">
        <f t="shared" ca="1" si="311"/>
        <v>EP2 LPD1 LPS2 LPM1</v>
      </c>
      <c r="C510" s="280">
        <f ca="1">IF($A510&lt;&gt;$A509,1,MOD(C509-1+(COUNTIFS(D$416:$N$416,$A510)=COUNTIFS(D510:$N510,1)),C$415)+1)</f>
        <v>2</v>
      </c>
      <c r="D510" s="278">
        <f ca="1">IF($A510&lt;&gt;D$416,0,IF($A510&lt;&gt;$A509,1,MOD(D509-1+(COUNTIFS(E$416:$N$416,$A510)=COUNTIFS(E510:$N510,1)),D$415)+1))</f>
        <v>0</v>
      </c>
      <c r="E510" s="278">
        <f ca="1">IF($A510&lt;&gt;E$416,0,IF($A510&lt;&gt;$A509,1,MOD(E509-1+(COUNTIFS(F$416:$N$416,$A510)=COUNTIFS(F510:$N510,1)),E$415)+1))</f>
        <v>0</v>
      </c>
      <c r="F510" s="278">
        <f ca="1">IF($A510&lt;&gt;F$416,0,IF($A510&lt;&gt;$A509,1,MOD(F509-1+(COUNTIFS(G$416:$N$416,$A510)=COUNTIFS(G510:$N510,1)),F$415)+1))</f>
        <v>0</v>
      </c>
      <c r="G510" s="278">
        <f ca="1">IF($A510&lt;&gt;G$416,0,IF($A510&lt;&gt;$A509,1,MOD(G509-1+(COUNTIFS(H$416:$N$416,$A510)=COUNTIFS(H510:$N510,1)),G$415)+1))</f>
        <v>1</v>
      </c>
      <c r="H510" s="278">
        <f ca="1">IF($A510&lt;&gt;H$416,0,IF($A510&lt;&gt;$A509,1,MOD(H509-1+(COUNTIFS(I$416:$N$416,$A510)=COUNTIFS(I510:$N510,1)),H$415)+1))</f>
        <v>2</v>
      </c>
      <c r="I510" s="278">
        <f ca="1">IF($A510&lt;&gt;I$416,0,IF($A510&lt;&gt;$A509,1,MOD(I509-1+(COUNTIFS(N$416:$N$416,$A510)=COUNTIFS(N510:$N510,1)),I$415)+1))</f>
        <v>1</v>
      </c>
      <c r="J510" s="278"/>
      <c r="K510" s="278"/>
      <c r="L510" s="278"/>
      <c r="M510" s="278"/>
      <c r="O510">
        <v>93</v>
      </c>
      <c r="P510" s="102">
        <f t="shared" ca="1" si="319"/>
        <v>0</v>
      </c>
      <c r="Q510" s="102">
        <f t="shared" ca="1" si="320"/>
        <v>0</v>
      </c>
      <c r="R510" s="102">
        <f t="shared" ca="1" si="321"/>
        <v>0</v>
      </c>
      <c r="S510" s="102">
        <f t="shared" ca="1" si="322"/>
        <v>0</v>
      </c>
      <c r="T510" s="102">
        <v>0</v>
      </c>
      <c r="U510" s="102">
        <f t="shared" ca="1" si="323"/>
        <v>0</v>
      </c>
      <c r="V510" s="102">
        <f t="shared" ca="1" si="324"/>
        <v>-0.5</v>
      </c>
      <c r="W510" s="102"/>
      <c r="X510" s="102"/>
      <c r="Y510" s="102"/>
      <c r="Z510" s="102"/>
    </row>
    <row r="511" spans="1:26" outlineLevel="1">
      <c r="A511">
        <f t="shared" ca="1" si="325"/>
        <v>2</v>
      </c>
      <c r="B511" t="str">
        <f t="shared" ca="1" si="311"/>
        <v>EP2 LPD1 LPS2 LPM2</v>
      </c>
      <c r="C511" s="280">
        <f ca="1">IF($A511&lt;&gt;$A510,1,MOD(C510-1+(COUNTIFS(D$416:$N$416,$A511)=COUNTIFS(D511:$N511,1)),C$415)+1)</f>
        <v>2</v>
      </c>
      <c r="D511" s="278">
        <f ca="1">IF($A511&lt;&gt;D$416,0,IF($A511&lt;&gt;$A510,1,MOD(D510-1+(COUNTIFS(E$416:$N$416,$A511)=COUNTIFS(E511:$N511,1)),D$415)+1))</f>
        <v>0</v>
      </c>
      <c r="E511" s="278">
        <f ca="1">IF($A511&lt;&gt;E$416,0,IF($A511&lt;&gt;$A510,1,MOD(E510-1+(COUNTIFS(F$416:$N$416,$A511)=COUNTIFS(F511:$N511,1)),E$415)+1))</f>
        <v>0</v>
      </c>
      <c r="F511" s="278">
        <f ca="1">IF($A511&lt;&gt;F$416,0,IF($A511&lt;&gt;$A510,1,MOD(F510-1+(COUNTIFS(G$416:$N$416,$A511)=COUNTIFS(G511:$N511,1)),F$415)+1))</f>
        <v>0</v>
      </c>
      <c r="G511" s="278">
        <f ca="1">IF($A511&lt;&gt;G$416,0,IF($A511&lt;&gt;$A510,1,MOD(G510-1+(COUNTIFS(H$416:$N$416,$A511)=COUNTIFS(H511:$N511,1)),G$415)+1))</f>
        <v>1</v>
      </c>
      <c r="H511" s="278">
        <f ca="1">IF($A511&lt;&gt;H$416,0,IF($A511&lt;&gt;$A510,1,MOD(H510-1+(COUNTIFS(I$416:$N$416,$A511)=COUNTIFS(I511:$N511,1)),H$415)+1))</f>
        <v>2</v>
      </c>
      <c r="I511" s="278">
        <f ca="1">IF($A511&lt;&gt;I$416,0,IF($A511&lt;&gt;$A510,1,MOD(I510-1+(COUNTIFS(N$416:$N$416,$A511)=COUNTIFS(N511:$N511,1)),I$415)+1))</f>
        <v>2</v>
      </c>
      <c r="J511" s="278"/>
      <c r="K511" s="278"/>
      <c r="L511" s="278"/>
      <c r="M511" s="278"/>
      <c r="O511">
        <v>94</v>
      </c>
      <c r="P511" s="102">
        <f t="shared" ca="1" si="319"/>
        <v>0</v>
      </c>
      <c r="Q511" s="102">
        <f t="shared" ca="1" si="320"/>
        <v>0</v>
      </c>
      <c r="R511" s="102">
        <f t="shared" ca="1" si="321"/>
        <v>0</v>
      </c>
      <c r="S511" s="102">
        <f t="shared" ca="1" si="322"/>
        <v>0</v>
      </c>
      <c r="T511" s="102">
        <v>0</v>
      </c>
      <c r="U511" s="102">
        <f t="shared" ca="1" si="323"/>
        <v>0</v>
      </c>
      <c r="V511" s="102">
        <f t="shared" ca="1" si="324"/>
        <v>0</v>
      </c>
      <c r="W511" s="102"/>
      <c r="X511" s="102"/>
      <c r="Y511" s="102"/>
      <c r="Z511" s="102"/>
    </row>
    <row r="512" spans="1:26" outlineLevel="1">
      <c r="A512">
        <f t="shared" ca="1" si="325"/>
        <v>2</v>
      </c>
      <c r="B512" t="str">
        <f t="shared" ca="1" si="311"/>
        <v>EP2 LPD1 LPS2 LPM3</v>
      </c>
      <c r="C512" s="280">
        <f ca="1">IF($A512&lt;&gt;$A511,1,MOD(C511-1+(COUNTIFS(D$416:$N$416,$A512)=COUNTIFS(D512:$N512,1)),C$415)+1)</f>
        <v>2</v>
      </c>
      <c r="D512" s="278">
        <f ca="1">IF($A512&lt;&gt;D$416,0,IF($A512&lt;&gt;$A511,1,MOD(D511-1+(COUNTIFS(E$416:$N$416,$A512)=COUNTIFS(E512:$N512,1)),D$415)+1))</f>
        <v>0</v>
      </c>
      <c r="E512" s="278">
        <f ca="1">IF($A512&lt;&gt;E$416,0,IF($A512&lt;&gt;$A511,1,MOD(E511-1+(COUNTIFS(F$416:$N$416,$A512)=COUNTIFS(F512:$N512,1)),E$415)+1))</f>
        <v>0</v>
      </c>
      <c r="F512" s="278">
        <f ca="1">IF($A512&lt;&gt;F$416,0,IF($A512&lt;&gt;$A511,1,MOD(F511-1+(COUNTIFS(G$416:$N$416,$A512)=COUNTIFS(G512:$N512,1)),F$415)+1))</f>
        <v>0</v>
      </c>
      <c r="G512" s="278">
        <f ca="1">IF($A512&lt;&gt;G$416,0,IF($A512&lt;&gt;$A511,1,MOD(G511-1+(COUNTIFS(H$416:$N$416,$A512)=COUNTIFS(H512:$N512,1)),G$415)+1))</f>
        <v>1</v>
      </c>
      <c r="H512" s="278">
        <f ca="1">IF($A512&lt;&gt;H$416,0,IF($A512&lt;&gt;$A511,1,MOD(H511-1+(COUNTIFS(I$416:$N$416,$A512)=COUNTIFS(I512:$N512,1)),H$415)+1))</f>
        <v>2</v>
      </c>
      <c r="I512" s="278">
        <f ca="1">IF($A512&lt;&gt;I$416,0,IF($A512&lt;&gt;$A511,1,MOD(I511-1+(COUNTIFS(N$416:$N$416,$A512)=COUNTIFS(N512:$N512,1)),I$415)+1))</f>
        <v>3</v>
      </c>
      <c r="J512" s="278"/>
      <c r="K512" s="278"/>
      <c r="L512" s="278"/>
      <c r="M512" s="278"/>
      <c r="O512">
        <v>95</v>
      </c>
      <c r="P512" s="102">
        <f t="shared" ca="1" si="319"/>
        <v>0</v>
      </c>
      <c r="Q512" s="102">
        <f t="shared" ca="1" si="320"/>
        <v>0</v>
      </c>
      <c r="R512" s="102">
        <f t="shared" ca="1" si="321"/>
        <v>0</v>
      </c>
      <c r="S512" s="102">
        <f t="shared" ca="1" si="322"/>
        <v>0</v>
      </c>
      <c r="T512" s="102">
        <v>0</v>
      </c>
      <c r="U512" s="102">
        <f t="shared" ca="1" si="323"/>
        <v>0</v>
      </c>
      <c r="V512" s="102">
        <f t="shared" ca="1" si="324"/>
        <v>0.5</v>
      </c>
      <c r="W512" s="102"/>
      <c r="X512" s="102"/>
      <c r="Y512" s="102"/>
      <c r="Z512" s="102"/>
    </row>
    <row r="513" spans="1:26" outlineLevel="1">
      <c r="A513">
        <f t="shared" ca="1" si="325"/>
        <v>2</v>
      </c>
      <c r="B513" t="str">
        <f t="shared" ca="1" si="311"/>
        <v>EP2 LPD1 LPS3 LPM1</v>
      </c>
      <c r="C513" s="280">
        <f ca="1">IF($A513&lt;&gt;$A512,1,MOD(C512-1+(COUNTIFS(D$416:$N$416,$A513)=COUNTIFS(D513:$N513,1)),C$415)+1)</f>
        <v>2</v>
      </c>
      <c r="D513" s="278">
        <f ca="1">IF($A513&lt;&gt;D$416,0,IF($A513&lt;&gt;$A512,1,MOD(D512-1+(COUNTIFS(E$416:$N$416,$A513)=COUNTIFS(E513:$N513,1)),D$415)+1))</f>
        <v>0</v>
      </c>
      <c r="E513" s="278">
        <f ca="1">IF($A513&lt;&gt;E$416,0,IF($A513&lt;&gt;$A512,1,MOD(E512-1+(COUNTIFS(F$416:$N$416,$A513)=COUNTIFS(F513:$N513,1)),E$415)+1))</f>
        <v>0</v>
      </c>
      <c r="F513" s="278">
        <f ca="1">IF($A513&lt;&gt;F$416,0,IF($A513&lt;&gt;$A512,1,MOD(F512-1+(COUNTIFS(G$416:$N$416,$A513)=COUNTIFS(G513:$N513,1)),F$415)+1))</f>
        <v>0</v>
      </c>
      <c r="G513" s="278">
        <f ca="1">IF($A513&lt;&gt;G$416,0,IF($A513&lt;&gt;$A512,1,MOD(G512-1+(COUNTIFS(H$416:$N$416,$A513)=COUNTIFS(H513:$N513,1)),G$415)+1))</f>
        <v>1</v>
      </c>
      <c r="H513" s="278">
        <f ca="1">IF($A513&lt;&gt;H$416,0,IF($A513&lt;&gt;$A512,1,MOD(H512-1+(COUNTIFS(I$416:$N$416,$A513)=COUNTIFS(I513:$N513,1)),H$415)+1))</f>
        <v>3</v>
      </c>
      <c r="I513" s="278">
        <f ca="1">IF($A513&lt;&gt;I$416,0,IF($A513&lt;&gt;$A512,1,MOD(I512-1+(COUNTIFS(N$416:$N$416,$A513)=COUNTIFS(N513:$N513,1)),I$415)+1))</f>
        <v>1</v>
      </c>
      <c r="J513" s="278"/>
      <c r="K513" s="278"/>
      <c r="L513" s="278"/>
      <c r="M513" s="278"/>
      <c r="O513">
        <v>96</v>
      </c>
      <c r="P513" s="102">
        <f t="shared" ca="1" si="319"/>
        <v>0</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EP2 LPD1 LPS3 LPM2</v>
      </c>
      <c r="C514" s="280">
        <f ca="1">IF($A514&lt;&gt;$A513,1,MOD(C513-1+(COUNTIFS(D$416:$N$416,$A514)=COUNTIFS(D514:$N514,1)),C$415)+1)</f>
        <v>2</v>
      </c>
      <c r="D514" s="278">
        <f ca="1">IF($A514&lt;&gt;D$416,0,IF($A514&lt;&gt;$A513,1,MOD(D513-1+(COUNTIFS(E$416:$N$416,$A514)=COUNTIFS(E514:$N514,1)),D$415)+1))</f>
        <v>0</v>
      </c>
      <c r="E514" s="278">
        <f ca="1">IF($A514&lt;&gt;E$416,0,IF($A514&lt;&gt;$A513,1,MOD(E513-1+(COUNTIFS(F$416:$N$416,$A514)=COUNTIFS(F514:$N514,1)),E$415)+1))</f>
        <v>0</v>
      </c>
      <c r="F514" s="278">
        <f ca="1">IF($A514&lt;&gt;F$416,0,IF($A514&lt;&gt;$A513,1,MOD(F513-1+(COUNTIFS(G$416:$N$416,$A514)=COUNTIFS(G514:$N514,1)),F$415)+1))</f>
        <v>0</v>
      </c>
      <c r="G514" s="278">
        <f ca="1">IF($A514&lt;&gt;G$416,0,IF($A514&lt;&gt;$A513,1,MOD(G513-1+(COUNTIFS(H$416:$N$416,$A514)=COUNTIFS(H514:$N514,1)),G$415)+1))</f>
        <v>1</v>
      </c>
      <c r="H514" s="278">
        <f ca="1">IF($A514&lt;&gt;H$416,0,IF($A514&lt;&gt;$A513,1,MOD(H513-1+(COUNTIFS(I$416:$N$416,$A514)=COUNTIFS(I514:$N514,1)),H$415)+1))</f>
        <v>3</v>
      </c>
      <c r="I514" s="278">
        <f ca="1">IF($A514&lt;&gt;I$416,0,IF($A514&lt;&gt;$A513,1,MOD(I513-1+(COUNTIFS(N$416:$N$416,$A514)=COUNTIFS(N514:$N514,1)),I$415)+1))</f>
        <v>2</v>
      </c>
      <c r="J514" s="278"/>
      <c r="K514" s="278"/>
      <c r="L514" s="278"/>
      <c r="M514" s="278"/>
      <c r="O514">
        <v>97</v>
      </c>
      <c r="P514" s="102">
        <f t="shared" ca="1" si="319"/>
        <v>0</v>
      </c>
      <c r="Q514" s="102">
        <f t="shared" ca="1" si="320"/>
        <v>0</v>
      </c>
      <c r="R514" s="102">
        <f t="shared" ca="1" si="321"/>
        <v>0</v>
      </c>
      <c r="S514" s="102">
        <f t="shared" ca="1" si="322"/>
        <v>0</v>
      </c>
      <c r="T514" s="102">
        <v>0</v>
      </c>
      <c r="U514" s="102">
        <f t="shared" ca="1" si="323"/>
        <v>0.5</v>
      </c>
      <c r="V514" s="102">
        <f t="shared" ca="1" si="324"/>
        <v>0</v>
      </c>
      <c r="W514" s="102"/>
      <c r="X514" s="102"/>
      <c r="Y514" s="102"/>
      <c r="Z514" s="102"/>
    </row>
    <row r="515" spans="1:26" outlineLevel="1">
      <c r="A515">
        <f t="shared" ca="1" si="325"/>
        <v>2</v>
      </c>
      <c r="B515" t="str">
        <f t="shared" ca="1" si="311"/>
        <v>EP2 LPD1 LPS3 LPM3</v>
      </c>
      <c r="C515" s="280">
        <f ca="1">IF($A515&lt;&gt;$A514,1,MOD(C514-1+(COUNTIFS(D$416:$N$416,$A515)=COUNTIFS(D515:$N515,1)),C$415)+1)</f>
        <v>2</v>
      </c>
      <c r="D515" s="278">
        <f ca="1">IF($A515&lt;&gt;D$416,0,IF($A515&lt;&gt;$A514,1,MOD(D514-1+(COUNTIFS(E$416:$N$416,$A515)=COUNTIFS(E515:$N515,1)),D$415)+1))</f>
        <v>0</v>
      </c>
      <c r="E515" s="278">
        <f ca="1">IF($A515&lt;&gt;E$416,0,IF($A515&lt;&gt;$A514,1,MOD(E514-1+(COUNTIFS(F$416:$N$416,$A515)=COUNTIFS(F515:$N515,1)),E$415)+1))</f>
        <v>0</v>
      </c>
      <c r="F515" s="278">
        <f ca="1">IF($A515&lt;&gt;F$416,0,IF($A515&lt;&gt;$A514,1,MOD(F514-1+(COUNTIFS(G$416:$N$416,$A515)=COUNTIFS(G515:$N515,1)),F$415)+1))</f>
        <v>0</v>
      </c>
      <c r="G515" s="278">
        <f ca="1">IF($A515&lt;&gt;G$416,0,IF($A515&lt;&gt;$A514,1,MOD(G514-1+(COUNTIFS(H$416:$N$416,$A515)=COUNTIFS(H515:$N515,1)),G$415)+1))</f>
        <v>1</v>
      </c>
      <c r="H515" s="278">
        <f ca="1">IF($A515&lt;&gt;H$416,0,IF($A515&lt;&gt;$A514,1,MOD(H514-1+(COUNTIFS(I$416:$N$416,$A515)=COUNTIFS(I515:$N515,1)),H$415)+1))</f>
        <v>3</v>
      </c>
      <c r="I515" s="278">
        <f ca="1">IF($A515&lt;&gt;I$416,0,IF($A515&lt;&gt;$A514,1,MOD(I514-1+(COUNTIFS(N$416:$N$416,$A515)=COUNTIFS(N515:$N515,1)),I$415)+1))</f>
        <v>3</v>
      </c>
      <c r="J515" s="278"/>
      <c r="K515" s="278"/>
      <c r="L515" s="278"/>
      <c r="M515" s="278"/>
      <c r="O515">
        <v>98</v>
      </c>
      <c r="P515" s="102">
        <f t="shared" ca="1" si="319"/>
        <v>0</v>
      </c>
      <c r="Q515" s="102">
        <f t="shared" ca="1" si="320"/>
        <v>0</v>
      </c>
      <c r="R515" s="102">
        <f t="shared" ca="1" si="321"/>
        <v>0</v>
      </c>
      <c r="S515" s="102">
        <f t="shared" ca="1" si="322"/>
        <v>0</v>
      </c>
      <c r="T515" s="102">
        <v>0</v>
      </c>
      <c r="U515" s="102">
        <f t="shared" ca="1" si="323"/>
        <v>0.5</v>
      </c>
      <c r="V515" s="102">
        <f t="shared" ca="1" si="324"/>
        <v>0.5</v>
      </c>
      <c r="W515" s="102"/>
      <c r="X515" s="102"/>
      <c r="Y515" s="102"/>
      <c r="Z515" s="102"/>
    </row>
    <row r="516" spans="1:26" outlineLevel="1">
      <c r="A516">
        <f t="shared" ca="1" si="325"/>
        <v>2</v>
      </c>
      <c r="B516" t="str">
        <f t="shared" ca="1" si="311"/>
        <v>EP3 LPD1 LPS1 LPM1</v>
      </c>
      <c r="C516" s="280">
        <f ca="1">IF($A516&lt;&gt;$A515,1,MOD(C515-1+(COUNTIFS(D$416:$N$416,$A516)=COUNTIFS(D516:$N516,1)),C$415)+1)</f>
        <v>3</v>
      </c>
      <c r="D516" s="278">
        <f ca="1">IF($A516&lt;&gt;D$416,0,IF($A516&lt;&gt;$A515,1,MOD(D515-1+(COUNTIFS(E$416:$N$416,$A516)=COUNTIFS(E516:$N516,1)),D$415)+1))</f>
        <v>0</v>
      </c>
      <c r="E516" s="278">
        <f ca="1">IF($A516&lt;&gt;E$416,0,IF($A516&lt;&gt;$A515,1,MOD(E515-1+(COUNTIFS(F$416:$N$416,$A516)=COUNTIFS(F516:$N516,1)),E$415)+1))</f>
        <v>0</v>
      </c>
      <c r="F516" s="278">
        <f ca="1">IF($A516&lt;&gt;F$416,0,IF($A516&lt;&gt;$A515,1,MOD(F515-1+(COUNTIFS(G$416:$N$416,$A516)=COUNTIFS(G516:$N516,1)),F$415)+1))</f>
        <v>0</v>
      </c>
      <c r="G516" s="278">
        <f ca="1">IF($A516&lt;&gt;G$416,0,IF($A516&lt;&gt;$A515,1,MOD(G515-1+(COUNTIFS(H$416:$N$416,$A516)=COUNTIFS(H516:$N516,1)),G$415)+1))</f>
        <v>1</v>
      </c>
      <c r="H516" s="278">
        <f ca="1">IF($A516&lt;&gt;H$416,0,IF($A516&lt;&gt;$A515,1,MOD(H515-1+(COUNTIFS(I$416:$N$416,$A516)=COUNTIFS(I516:$N516,1)),H$415)+1))</f>
        <v>1</v>
      </c>
      <c r="I516" s="278">
        <f ca="1">IF($A516&lt;&gt;I$416,0,IF($A516&lt;&gt;$A515,1,MOD(I515-1+(COUNTIFS(N$416:$N$416,$A516)=COUNTIFS(N516:$N516,1)),I$415)+1))</f>
        <v>1</v>
      </c>
      <c r="J516" s="278"/>
      <c r="K516" s="278"/>
      <c r="L516" s="278"/>
      <c r="M516" s="278"/>
      <c r="O516">
        <v>99</v>
      </c>
      <c r="P516" s="102">
        <f t="shared" ca="1" si="319"/>
        <v>0.5</v>
      </c>
      <c r="Q516" s="102">
        <f t="shared" ca="1" si="320"/>
        <v>0</v>
      </c>
      <c r="R516" s="102">
        <f t="shared" ca="1" si="321"/>
        <v>0</v>
      </c>
      <c r="S516" s="102">
        <f t="shared" ca="1" si="322"/>
        <v>0</v>
      </c>
      <c r="T516" s="102">
        <v>0</v>
      </c>
      <c r="U516" s="102">
        <f t="shared" ca="1" si="323"/>
        <v>-0.5</v>
      </c>
      <c r="V516" s="102">
        <f t="shared" ca="1" si="324"/>
        <v>-0.5</v>
      </c>
      <c r="W516" s="102"/>
      <c r="X516" s="102"/>
      <c r="Y516" s="102"/>
      <c r="Z516" s="102"/>
    </row>
    <row r="517" spans="1:26" outlineLevel="1">
      <c r="A517">
        <f t="shared" ca="1" si="325"/>
        <v>2</v>
      </c>
      <c r="B517" t="str">
        <f t="shared" ca="1" si="311"/>
        <v>EP3 LPD1 LPS1 LPM2</v>
      </c>
      <c r="C517" s="280">
        <f ca="1">IF($A517&lt;&gt;$A516,1,MOD(C516-1+(COUNTIFS(D$416:$N$416,$A517)=COUNTIFS(D517:$N517,1)),C$415)+1)</f>
        <v>3</v>
      </c>
      <c r="D517" s="278">
        <f ca="1">IF($A517&lt;&gt;D$416,0,IF($A517&lt;&gt;$A516,1,MOD(D516-1+(COUNTIFS(E$416:$N$416,$A517)=COUNTIFS(E517:$N517,1)),D$415)+1))</f>
        <v>0</v>
      </c>
      <c r="E517" s="278">
        <f ca="1">IF($A517&lt;&gt;E$416,0,IF($A517&lt;&gt;$A516,1,MOD(E516-1+(COUNTIFS(F$416:$N$416,$A517)=COUNTIFS(F517:$N517,1)),E$415)+1))</f>
        <v>0</v>
      </c>
      <c r="F517" s="278">
        <f ca="1">IF($A517&lt;&gt;F$416,0,IF($A517&lt;&gt;$A516,1,MOD(F516-1+(COUNTIFS(G$416:$N$416,$A517)=COUNTIFS(G517:$N517,1)),F$415)+1))</f>
        <v>0</v>
      </c>
      <c r="G517" s="278">
        <f ca="1">IF($A517&lt;&gt;G$416,0,IF($A517&lt;&gt;$A516,1,MOD(G516-1+(COUNTIFS(H$416:$N$416,$A517)=COUNTIFS(H517:$N517,1)),G$415)+1))</f>
        <v>1</v>
      </c>
      <c r="H517" s="278">
        <f ca="1">IF($A517&lt;&gt;H$416,0,IF($A517&lt;&gt;$A516,1,MOD(H516-1+(COUNTIFS(I$416:$N$416,$A517)=COUNTIFS(I517:$N517,1)),H$415)+1))</f>
        <v>1</v>
      </c>
      <c r="I517" s="278">
        <f ca="1">IF($A517&lt;&gt;I$416,0,IF($A517&lt;&gt;$A516,1,MOD(I516-1+(COUNTIFS(N$416:$N$416,$A517)=COUNTIFS(N517:$N517,1)),I$415)+1))</f>
        <v>2</v>
      </c>
      <c r="J517" s="278"/>
      <c r="K517" s="278"/>
      <c r="L517" s="278"/>
      <c r="M517" s="278"/>
      <c r="O517">
        <v>100</v>
      </c>
      <c r="P517" s="102">
        <f t="shared" ca="1" si="319"/>
        <v>0.5</v>
      </c>
      <c r="Q517" s="102">
        <f t="shared" ca="1" si="320"/>
        <v>0</v>
      </c>
      <c r="R517" s="102">
        <f t="shared" ca="1" si="321"/>
        <v>0</v>
      </c>
      <c r="S517" s="102">
        <f t="shared" ca="1" si="322"/>
        <v>0</v>
      </c>
      <c r="T517" s="102">
        <v>0</v>
      </c>
      <c r="U517" s="102">
        <f t="shared" ca="1" si="323"/>
        <v>-0.5</v>
      </c>
      <c r="V517" s="102">
        <f t="shared" ca="1" si="324"/>
        <v>0</v>
      </c>
      <c r="W517" s="102"/>
      <c r="X517" s="102"/>
      <c r="Y517" s="102"/>
      <c r="Z517" s="102"/>
    </row>
    <row r="518" spans="1:26" outlineLevel="1">
      <c r="A518">
        <f t="shared" ca="1" si="325"/>
        <v>2</v>
      </c>
      <c r="B518" t="str">
        <f t="shared" ca="1" si="311"/>
        <v>EP3 LPD1 LPS1 LPM3</v>
      </c>
      <c r="C518" s="280">
        <f ca="1">IF($A518&lt;&gt;$A517,1,MOD(C517-1+(COUNTIFS(D$416:$N$416,$A518)=COUNTIFS(D518:$N518,1)),C$415)+1)</f>
        <v>3</v>
      </c>
      <c r="D518" s="278">
        <f ca="1">IF($A518&lt;&gt;D$416,0,IF($A518&lt;&gt;$A517,1,MOD(D517-1+(COUNTIFS(E$416:$N$416,$A518)=COUNTIFS(E518:$N518,1)),D$415)+1))</f>
        <v>0</v>
      </c>
      <c r="E518" s="278">
        <f ca="1">IF($A518&lt;&gt;E$416,0,IF($A518&lt;&gt;$A517,1,MOD(E517-1+(COUNTIFS(F$416:$N$416,$A518)=COUNTIFS(F518:$N518,1)),E$415)+1))</f>
        <v>0</v>
      </c>
      <c r="F518" s="278">
        <f ca="1">IF($A518&lt;&gt;F$416,0,IF($A518&lt;&gt;$A517,1,MOD(F517-1+(COUNTIFS(G$416:$N$416,$A518)=COUNTIFS(G518:$N518,1)),F$415)+1))</f>
        <v>0</v>
      </c>
      <c r="G518" s="278">
        <f ca="1">IF($A518&lt;&gt;G$416,0,IF($A518&lt;&gt;$A517,1,MOD(G517-1+(COUNTIFS(H$416:$N$416,$A518)=COUNTIFS(H518:$N518,1)),G$415)+1))</f>
        <v>1</v>
      </c>
      <c r="H518" s="278">
        <f ca="1">IF($A518&lt;&gt;H$416,0,IF($A518&lt;&gt;$A517,1,MOD(H517-1+(COUNTIFS(I$416:$N$416,$A518)=COUNTIFS(I518:$N518,1)),H$415)+1))</f>
        <v>1</v>
      </c>
      <c r="I518" s="278">
        <f ca="1">IF($A518&lt;&gt;I$416,0,IF($A518&lt;&gt;$A517,1,MOD(I517-1+(COUNTIFS(N$416:$N$416,$A518)=COUNTIFS(N518:$N518,1)),I$415)+1))</f>
        <v>3</v>
      </c>
      <c r="J518" s="278"/>
      <c r="K518" s="278"/>
      <c r="L518" s="278"/>
      <c r="M518" s="278"/>
      <c r="O518">
        <v>101</v>
      </c>
      <c r="P518" s="102">
        <f t="shared" ca="1" si="319"/>
        <v>0.5</v>
      </c>
      <c r="Q518" s="102">
        <f t="shared" ca="1" si="320"/>
        <v>0</v>
      </c>
      <c r="R518" s="102">
        <f t="shared" ca="1" si="321"/>
        <v>0</v>
      </c>
      <c r="S518" s="102">
        <f t="shared" ca="1" si="322"/>
        <v>0</v>
      </c>
      <c r="T518" s="102">
        <v>0</v>
      </c>
      <c r="U518" s="102">
        <f t="shared" ca="1" si="323"/>
        <v>-0.5</v>
      </c>
      <c r="V518" s="102">
        <f t="shared" ca="1" si="324"/>
        <v>0.5</v>
      </c>
      <c r="W518" s="102"/>
      <c r="X518" s="102"/>
      <c r="Y518" s="102"/>
      <c r="Z518" s="102"/>
    </row>
    <row r="519" spans="1:26" outlineLevel="1">
      <c r="A519">
        <f t="shared" ca="1" si="325"/>
        <v>2</v>
      </c>
      <c r="B519" t="str">
        <f t="shared" ca="1" si="311"/>
        <v>EP3 LPD1 LPS2 LPM1</v>
      </c>
      <c r="C519" s="280">
        <f ca="1">IF($A519&lt;&gt;$A518,1,MOD(C518-1+(COUNTIFS(D$416:$N$416,$A519)=COUNTIFS(D519:$N519,1)),C$415)+1)</f>
        <v>3</v>
      </c>
      <c r="D519" s="278">
        <f ca="1">IF($A519&lt;&gt;D$416,0,IF($A519&lt;&gt;$A518,1,MOD(D518-1+(COUNTIFS(E$416:$N$416,$A519)=COUNTIFS(E519:$N519,1)),D$415)+1))</f>
        <v>0</v>
      </c>
      <c r="E519" s="278">
        <f ca="1">IF($A519&lt;&gt;E$416,0,IF($A519&lt;&gt;$A518,1,MOD(E518-1+(COUNTIFS(F$416:$N$416,$A519)=COUNTIFS(F519:$N519,1)),E$415)+1))</f>
        <v>0</v>
      </c>
      <c r="F519" s="278">
        <f ca="1">IF($A519&lt;&gt;F$416,0,IF($A519&lt;&gt;$A518,1,MOD(F518-1+(COUNTIFS(G$416:$N$416,$A519)=COUNTIFS(G519:$N519,1)),F$415)+1))</f>
        <v>0</v>
      </c>
      <c r="G519" s="278">
        <f ca="1">IF($A519&lt;&gt;G$416,0,IF($A519&lt;&gt;$A518,1,MOD(G518-1+(COUNTIFS(H$416:$N$416,$A519)=COUNTIFS(H519:$N519,1)),G$415)+1))</f>
        <v>1</v>
      </c>
      <c r="H519" s="278">
        <f ca="1">IF($A519&lt;&gt;H$416,0,IF($A519&lt;&gt;$A518,1,MOD(H518-1+(COUNTIFS(I$416:$N$416,$A519)=COUNTIFS(I519:$N519,1)),H$415)+1))</f>
        <v>2</v>
      </c>
      <c r="I519" s="278">
        <f ca="1">IF($A519&lt;&gt;I$416,0,IF($A519&lt;&gt;$A518,1,MOD(I518-1+(COUNTIFS(N$416:$N$416,$A519)=COUNTIFS(N519:$N519,1)),I$415)+1))</f>
        <v>1</v>
      </c>
      <c r="J519" s="278"/>
      <c r="K519" s="278"/>
      <c r="L519" s="278"/>
      <c r="M519" s="278"/>
      <c r="O519">
        <v>102</v>
      </c>
      <c r="P519" s="102">
        <f t="shared" ca="1" si="319"/>
        <v>0.5</v>
      </c>
      <c r="Q519" s="102">
        <f t="shared" ca="1" si="320"/>
        <v>0</v>
      </c>
      <c r="R519" s="102">
        <f t="shared" ca="1" si="321"/>
        <v>0</v>
      </c>
      <c r="S519" s="102">
        <f t="shared" ca="1" si="322"/>
        <v>0</v>
      </c>
      <c r="T519" s="102">
        <v>0</v>
      </c>
      <c r="U519" s="102">
        <f t="shared" ca="1" si="323"/>
        <v>0</v>
      </c>
      <c r="V519" s="102">
        <f t="shared" ca="1" si="324"/>
        <v>-0.5</v>
      </c>
      <c r="W519" s="102"/>
      <c r="X519" s="102"/>
      <c r="Y519" s="102"/>
      <c r="Z519" s="102"/>
    </row>
    <row r="520" spans="1:26" outlineLevel="1">
      <c r="A520">
        <f t="shared" ca="1" si="325"/>
        <v>2</v>
      </c>
      <c r="B520" t="str">
        <f t="shared" ca="1" si="311"/>
        <v>EP3 LPD1 LPS2 LPM2</v>
      </c>
      <c r="C520" s="280">
        <f ca="1">IF($A520&lt;&gt;$A519,1,MOD(C519-1+(COUNTIFS(D$416:$N$416,$A520)=COUNTIFS(D520:$N520,1)),C$415)+1)</f>
        <v>3</v>
      </c>
      <c r="D520" s="278">
        <f ca="1">IF($A520&lt;&gt;D$416,0,IF($A520&lt;&gt;$A519,1,MOD(D519-1+(COUNTIFS(E$416:$N$416,$A520)=COUNTIFS(E520:$N520,1)),D$415)+1))</f>
        <v>0</v>
      </c>
      <c r="E520" s="278">
        <f ca="1">IF($A520&lt;&gt;E$416,0,IF($A520&lt;&gt;$A519,1,MOD(E519-1+(COUNTIFS(F$416:$N$416,$A520)=COUNTIFS(F520:$N520,1)),E$415)+1))</f>
        <v>0</v>
      </c>
      <c r="F520" s="278">
        <f ca="1">IF($A520&lt;&gt;F$416,0,IF($A520&lt;&gt;$A519,1,MOD(F519-1+(COUNTIFS(G$416:$N$416,$A520)=COUNTIFS(G520:$N520,1)),F$415)+1))</f>
        <v>0</v>
      </c>
      <c r="G520" s="278">
        <f ca="1">IF($A520&lt;&gt;G$416,0,IF($A520&lt;&gt;$A519,1,MOD(G519-1+(COUNTIFS(H$416:$N$416,$A520)=COUNTIFS(H520:$N520,1)),G$415)+1))</f>
        <v>1</v>
      </c>
      <c r="H520" s="278">
        <f ca="1">IF($A520&lt;&gt;H$416,0,IF($A520&lt;&gt;$A519,1,MOD(H519-1+(COUNTIFS(I$416:$N$416,$A520)=COUNTIFS(I520:$N520,1)),H$415)+1))</f>
        <v>2</v>
      </c>
      <c r="I520" s="278">
        <f ca="1">IF($A520&lt;&gt;I$416,0,IF($A520&lt;&gt;$A519,1,MOD(I519-1+(COUNTIFS(N$416:$N$416,$A520)=COUNTIFS(N520:$N520,1)),I$415)+1))</f>
        <v>2</v>
      </c>
      <c r="J520" s="278"/>
      <c r="K520" s="278"/>
      <c r="L520" s="278"/>
      <c r="M520" s="278"/>
      <c r="O520">
        <v>103</v>
      </c>
      <c r="P520" s="102">
        <f t="shared" ca="1" si="319"/>
        <v>0.5</v>
      </c>
      <c r="Q520" s="102">
        <f t="shared" ca="1" si="320"/>
        <v>0</v>
      </c>
      <c r="R520" s="102">
        <f t="shared" ca="1" si="321"/>
        <v>0</v>
      </c>
      <c r="S520" s="102">
        <f t="shared" ca="1" si="322"/>
        <v>0</v>
      </c>
      <c r="T520" s="102">
        <v>0</v>
      </c>
      <c r="U520" s="102">
        <f t="shared" ca="1" si="323"/>
        <v>0</v>
      </c>
      <c r="V520" s="102">
        <f t="shared" ca="1" si="324"/>
        <v>0</v>
      </c>
      <c r="W520" s="102"/>
      <c r="X520" s="102"/>
      <c r="Y520" s="102"/>
      <c r="Z520" s="102"/>
    </row>
    <row r="521" spans="1:26" outlineLevel="1">
      <c r="A521">
        <f t="shared" ca="1" si="325"/>
        <v>2</v>
      </c>
      <c r="B521" t="str">
        <f t="shared" ca="1" si="311"/>
        <v>EP3 LPD1 LPS2 LPM3</v>
      </c>
      <c r="C521" s="280">
        <f ca="1">IF($A521&lt;&gt;$A520,1,MOD(C520-1+(COUNTIFS(D$416:$N$416,$A521)=COUNTIFS(D521:$N521,1)),C$415)+1)</f>
        <v>3</v>
      </c>
      <c r="D521" s="278">
        <f ca="1">IF($A521&lt;&gt;D$416,0,IF($A521&lt;&gt;$A520,1,MOD(D520-1+(COUNTIFS(E$416:$N$416,$A521)=COUNTIFS(E521:$N521,1)),D$415)+1))</f>
        <v>0</v>
      </c>
      <c r="E521" s="278">
        <f ca="1">IF($A521&lt;&gt;E$416,0,IF($A521&lt;&gt;$A520,1,MOD(E520-1+(COUNTIFS(F$416:$N$416,$A521)=COUNTIFS(F521:$N521,1)),E$415)+1))</f>
        <v>0</v>
      </c>
      <c r="F521" s="278">
        <f ca="1">IF($A521&lt;&gt;F$416,0,IF($A521&lt;&gt;$A520,1,MOD(F520-1+(COUNTIFS(G$416:$N$416,$A521)=COUNTIFS(G521:$N521,1)),F$415)+1))</f>
        <v>0</v>
      </c>
      <c r="G521" s="278">
        <f ca="1">IF($A521&lt;&gt;G$416,0,IF($A521&lt;&gt;$A520,1,MOD(G520-1+(COUNTIFS(H$416:$N$416,$A521)=COUNTIFS(H521:$N521,1)),G$415)+1))</f>
        <v>1</v>
      </c>
      <c r="H521" s="278">
        <f ca="1">IF($A521&lt;&gt;H$416,0,IF($A521&lt;&gt;$A520,1,MOD(H520-1+(COUNTIFS(I$416:$N$416,$A521)=COUNTIFS(I521:$N521,1)),H$415)+1))</f>
        <v>2</v>
      </c>
      <c r="I521" s="278">
        <f ca="1">IF($A521&lt;&gt;I$416,0,IF($A521&lt;&gt;$A520,1,MOD(I520-1+(COUNTIFS(N$416:$N$416,$A521)=COUNTIFS(N521:$N521,1)),I$415)+1))</f>
        <v>3</v>
      </c>
      <c r="J521" s="278"/>
      <c r="K521" s="278"/>
      <c r="L521" s="278"/>
      <c r="M521" s="278"/>
      <c r="O521">
        <v>104</v>
      </c>
      <c r="P521" s="102">
        <f t="shared" ca="1" si="319"/>
        <v>0.5</v>
      </c>
      <c r="Q521" s="102">
        <f t="shared" ca="1" si="320"/>
        <v>0</v>
      </c>
      <c r="R521" s="102">
        <f t="shared" ca="1" si="321"/>
        <v>0</v>
      </c>
      <c r="S521" s="102">
        <f t="shared" ca="1" si="322"/>
        <v>0</v>
      </c>
      <c r="T521" s="102">
        <v>0</v>
      </c>
      <c r="U521" s="102">
        <f t="shared" ca="1" si="323"/>
        <v>0</v>
      </c>
      <c r="V521" s="102">
        <f t="shared" ca="1" si="324"/>
        <v>0.5</v>
      </c>
      <c r="W521" s="102"/>
      <c r="X521" s="102"/>
      <c r="Y521" s="102"/>
      <c r="Z521" s="102"/>
    </row>
    <row r="522" spans="1:26" outlineLevel="1">
      <c r="A522">
        <f t="shared" ca="1" si="325"/>
        <v>2</v>
      </c>
      <c r="B522" t="str">
        <f t="shared" ca="1" si="311"/>
        <v>EP3 LPD1 LPS3 LPM1</v>
      </c>
      <c r="C522" s="280">
        <f ca="1">IF($A522&lt;&gt;$A521,1,MOD(C521-1+(COUNTIFS(D$416:$N$416,$A522)=COUNTIFS(D522:$N522,1)),C$415)+1)</f>
        <v>3</v>
      </c>
      <c r="D522" s="278">
        <f ca="1">IF($A522&lt;&gt;D$416,0,IF($A522&lt;&gt;$A521,1,MOD(D521-1+(COUNTIFS(E$416:$N$416,$A522)=COUNTIFS(E522:$N522,1)),D$415)+1))</f>
        <v>0</v>
      </c>
      <c r="E522" s="278">
        <f ca="1">IF($A522&lt;&gt;E$416,0,IF($A522&lt;&gt;$A521,1,MOD(E521-1+(COUNTIFS(F$416:$N$416,$A522)=COUNTIFS(F522:$N522,1)),E$415)+1))</f>
        <v>0</v>
      </c>
      <c r="F522" s="278">
        <f ca="1">IF($A522&lt;&gt;F$416,0,IF($A522&lt;&gt;$A521,1,MOD(F521-1+(COUNTIFS(G$416:$N$416,$A522)=COUNTIFS(G522:$N522,1)),F$415)+1))</f>
        <v>0</v>
      </c>
      <c r="G522" s="278">
        <f ca="1">IF($A522&lt;&gt;G$416,0,IF($A522&lt;&gt;$A521,1,MOD(G521-1+(COUNTIFS(H$416:$N$416,$A522)=COUNTIFS(H522:$N522,1)),G$415)+1))</f>
        <v>1</v>
      </c>
      <c r="H522" s="278">
        <f ca="1">IF($A522&lt;&gt;H$416,0,IF($A522&lt;&gt;$A521,1,MOD(H521-1+(COUNTIFS(I$416:$N$416,$A522)=COUNTIFS(I522:$N522,1)),H$415)+1))</f>
        <v>3</v>
      </c>
      <c r="I522" s="278">
        <f ca="1">IF($A522&lt;&gt;I$416,0,IF($A522&lt;&gt;$A521,1,MOD(I521-1+(COUNTIFS(N$416:$N$416,$A522)=COUNTIFS(N522:$N522,1)),I$415)+1))</f>
        <v>1</v>
      </c>
      <c r="J522" s="278"/>
      <c r="K522" s="278"/>
      <c r="L522" s="278"/>
      <c r="M522" s="278"/>
      <c r="O522">
        <v>105</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EP3 LPD1 LPS3 LPM2</v>
      </c>
      <c r="C523" s="280">
        <f ca="1">IF($A523&lt;&gt;$A522,1,MOD(C522-1+(COUNTIFS(D$416:$N$416,$A523)=COUNTIFS(D523:$N523,1)),C$415)+1)</f>
        <v>3</v>
      </c>
      <c r="D523" s="278">
        <f ca="1">IF($A523&lt;&gt;D$416,0,IF($A523&lt;&gt;$A522,1,MOD(D522-1+(COUNTIFS(E$416:$N$416,$A523)=COUNTIFS(E523:$N523,1)),D$415)+1))</f>
        <v>0</v>
      </c>
      <c r="E523" s="278">
        <f ca="1">IF($A523&lt;&gt;E$416,0,IF($A523&lt;&gt;$A522,1,MOD(E522-1+(COUNTIFS(F$416:$N$416,$A523)=COUNTIFS(F523:$N523,1)),E$415)+1))</f>
        <v>0</v>
      </c>
      <c r="F523" s="278">
        <f ca="1">IF($A523&lt;&gt;F$416,0,IF($A523&lt;&gt;$A522,1,MOD(F522-1+(COUNTIFS(G$416:$N$416,$A523)=COUNTIFS(G523:$N523,1)),F$415)+1))</f>
        <v>0</v>
      </c>
      <c r="G523" s="278">
        <f ca="1">IF($A523&lt;&gt;G$416,0,IF($A523&lt;&gt;$A522,1,MOD(G522-1+(COUNTIFS(H$416:$N$416,$A523)=COUNTIFS(H523:$N523,1)),G$415)+1))</f>
        <v>1</v>
      </c>
      <c r="H523" s="278">
        <f ca="1">IF($A523&lt;&gt;H$416,0,IF($A523&lt;&gt;$A522,1,MOD(H522-1+(COUNTIFS(I$416:$N$416,$A523)=COUNTIFS(I523:$N523,1)),H$415)+1))</f>
        <v>3</v>
      </c>
      <c r="I523" s="278">
        <f ca="1">IF($A523&lt;&gt;I$416,0,IF($A523&lt;&gt;$A522,1,MOD(I522-1+(COUNTIFS(N$416:$N$416,$A523)=COUNTIFS(N523:$N523,1)),I$415)+1))</f>
        <v>2</v>
      </c>
      <c r="J523" s="278"/>
      <c r="K523" s="278"/>
      <c r="L523" s="278"/>
      <c r="M523" s="278"/>
      <c r="O523">
        <v>106</v>
      </c>
      <c r="P523" s="102">
        <f t="shared" ca="1" si="319"/>
        <v>0.5</v>
      </c>
      <c r="Q523" s="102">
        <f t="shared" ca="1" si="320"/>
        <v>0</v>
      </c>
      <c r="R523" s="102">
        <f t="shared" ca="1" si="321"/>
        <v>0</v>
      </c>
      <c r="S523" s="102">
        <f t="shared" ca="1" si="322"/>
        <v>0</v>
      </c>
      <c r="T523" s="102">
        <v>0</v>
      </c>
      <c r="U523" s="102">
        <f t="shared" ca="1" si="323"/>
        <v>0.5</v>
      </c>
      <c r="V523" s="102">
        <f t="shared" ca="1" si="324"/>
        <v>0</v>
      </c>
      <c r="W523" s="102"/>
      <c r="X523" s="102"/>
      <c r="Y523" s="102"/>
      <c r="Z523" s="102"/>
    </row>
    <row r="524" spans="1:26" outlineLevel="1">
      <c r="A524">
        <f t="shared" ca="1" si="325"/>
        <v>2</v>
      </c>
      <c r="B524" t="str">
        <f t="shared" ca="1" si="311"/>
        <v>EP3 LPD1 LPS3 LPM3</v>
      </c>
      <c r="C524" s="280">
        <f ca="1">IF($A524&lt;&gt;$A523,1,MOD(C523-1+(COUNTIFS(D$416:$N$416,$A524)=COUNTIFS(D524:$N524,1)),C$415)+1)</f>
        <v>3</v>
      </c>
      <c r="D524" s="278">
        <f ca="1">IF($A524&lt;&gt;D$416,0,IF($A524&lt;&gt;$A523,1,MOD(D523-1+(COUNTIFS(E$416:$N$416,$A524)=COUNTIFS(E524:$N524,1)),D$415)+1))</f>
        <v>0</v>
      </c>
      <c r="E524" s="278">
        <f ca="1">IF($A524&lt;&gt;E$416,0,IF($A524&lt;&gt;$A523,1,MOD(E523-1+(COUNTIFS(F$416:$N$416,$A524)=COUNTIFS(F524:$N524,1)),E$415)+1))</f>
        <v>0</v>
      </c>
      <c r="F524" s="278">
        <f ca="1">IF($A524&lt;&gt;F$416,0,IF($A524&lt;&gt;$A523,1,MOD(F523-1+(COUNTIFS(G$416:$N$416,$A524)=COUNTIFS(G524:$N524,1)),F$415)+1))</f>
        <v>0</v>
      </c>
      <c r="G524" s="278">
        <f ca="1">IF($A524&lt;&gt;G$416,0,IF($A524&lt;&gt;$A523,1,MOD(G523-1+(COUNTIFS(H$416:$N$416,$A524)=COUNTIFS(H524:$N524,1)),G$415)+1))</f>
        <v>1</v>
      </c>
      <c r="H524" s="278">
        <f ca="1">IF($A524&lt;&gt;H$416,0,IF($A524&lt;&gt;$A523,1,MOD(H523-1+(COUNTIFS(I$416:$N$416,$A524)=COUNTIFS(I524:$N524,1)),H$415)+1))</f>
        <v>3</v>
      </c>
      <c r="I524" s="278">
        <f ca="1">IF($A524&lt;&gt;I$416,0,IF($A524&lt;&gt;$A523,1,MOD(I523-1+(COUNTIFS(N$416:$N$416,$A524)=COUNTIFS(N524:$N524,1)),I$415)+1))</f>
        <v>3</v>
      </c>
      <c r="J524" s="278"/>
      <c r="K524" s="278"/>
      <c r="L524" s="278"/>
      <c r="M524" s="278"/>
      <c r="O524">
        <v>107</v>
      </c>
      <c r="P524" s="102">
        <f t="shared" ca="1" si="319"/>
        <v>0.5</v>
      </c>
      <c r="Q524" s="102">
        <f t="shared" ca="1" si="320"/>
        <v>0</v>
      </c>
      <c r="R524" s="102">
        <f t="shared" ca="1" si="321"/>
        <v>0</v>
      </c>
      <c r="S524" s="102">
        <f t="shared" ca="1" si="322"/>
        <v>0</v>
      </c>
      <c r="T524" s="102">
        <v>0</v>
      </c>
      <c r="U524" s="102">
        <f t="shared" ca="1" si="323"/>
        <v>0.5</v>
      </c>
      <c r="V524" s="102">
        <f t="shared" ca="1" si="324"/>
        <v>0.5</v>
      </c>
      <c r="W524" s="102"/>
      <c r="X524" s="102"/>
      <c r="Y524" s="102"/>
      <c r="Z524" s="102"/>
    </row>
    <row r="525" spans="1:26" outlineLevel="1">
      <c r="A525">
        <f t="shared" ca="1" si="325"/>
        <v>2</v>
      </c>
      <c r="B525" t="str">
        <f t="shared" ca="1" si="311"/>
        <v>EP1 LPD1 LPS1 LPM1</v>
      </c>
      <c r="C525" s="280">
        <f ca="1">IF($A525&lt;&gt;$A524,1,MOD(C524-1+(COUNTIFS(D$416:$N$416,$A525)=COUNTIFS(D525:$N525,1)),C$415)+1)</f>
        <v>1</v>
      </c>
      <c r="D525" s="278">
        <f ca="1">IF($A525&lt;&gt;D$416,0,IF($A525&lt;&gt;$A524,1,MOD(D524-1+(COUNTIFS(E$416:$N$416,$A525)=COUNTIFS(E525:$N525,1)),D$415)+1))</f>
        <v>0</v>
      </c>
      <c r="E525" s="278">
        <f ca="1">IF($A525&lt;&gt;E$416,0,IF($A525&lt;&gt;$A524,1,MOD(E524-1+(COUNTIFS(F$416:$N$416,$A525)=COUNTIFS(F525:$N525,1)),E$415)+1))</f>
        <v>0</v>
      </c>
      <c r="F525" s="278">
        <f ca="1">IF($A525&lt;&gt;F$416,0,IF($A525&lt;&gt;$A524,1,MOD(F524-1+(COUNTIFS(G$416:$N$416,$A525)=COUNTIFS(G525:$N525,1)),F$415)+1))</f>
        <v>0</v>
      </c>
      <c r="G525" s="278">
        <f ca="1">IF($A525&lt;&gt;G$416,0,IF($A525&lt;&gt;$A524,1,MOD(G524-1+(COUNTIFS(H$416:$N$416,$A525)=COUNTIFS(H525:$N525,1)),G$415)+1))</f>
        <v>1</v>
      </c>
      <c r="H525" s="278">
        <f ca="1">IF($A525&lt;&gt;H$416,0,IF($A525&lt;&gt;$A524,1,MOD(H524-1+(COUNTIFS(I$416:$N$416,$A525)=COUNTIFS(I525:$N525,1)),H$415)+1))</f>
        <v>1</v>
      </c>
      <c r="I525" s="278">
        <f ca="1">IF($A525&lt;&gt;I$416,0,IF($A525&lt;&gt;$A524,1,MOD(I524-1+(COUNTIFS(N$416:$N$416,$A525)=COUNTIFS(N525:$N525,1)),I$415)+1))</f>
        <v>1</v>
      </c>
      <c r="J525" s="278"/>
      <c r="K525" s="278"/>
      <c r="L525" s="278"/>
      <c r="M525" s="278"/>
      <c r="O525">
        <v>108</v>
      </c>
      <c r="P525" s="102">
        <f t="shared" ca="1" si="319"/>
        <v>-0.5</v>
      </c>
      <c r="Q525" s="102">
        <f t="shared" ca="1" si="320"/>
        <v>0</v>
      </c>
      <c r="R525" s="102">
        <f t="shared" ca="1" si="321"/>
        <v>0</v>
      </c>
      <c r="S525" s="102">
        <f t="shared" ca="1" si="322"/>
        <v>0</v>
      </c>
      <c r="T525" s="102">
        <v>0</v>
      </c>
      <c r="U525" s="102">
        <f t="shared" ca="1" si="323"/>
        <v>-0.5</v>
      </c>
      <c r="V525" s="102">
        <f t="shared" ca="1" si="324"/>
        <v>-0.5</v>
      </c>
      <c r="W525" s="102"/>
      <c r="X525" s="102"/>
      <c r="Y525" s="102"/>
      <c r="Z525" s="102"/>
    </row>
    <row r="526" spans="1:26" outlineLevel="1">
      <c r="A526">
        <f t="shared" ca="1" si="325"/>
        <v>2</v>
      </c>
      <c r="B526" t="str">
        <f t="shared" ca="1" si="311"/>
        <v>EP1 LPD1 LPS1 LPM2</v>
      </c>
      <c r="C526" s="280">
        <f ca="1">IF($A526&lt;&gt;$A525,1,MOD(C525-1+(COUNTIFS(D$416:$N$416,$A526)=COUNTIFS(D526:$N526,1)),C$415)+1)</f>
        <v>1</v>
      </c>
      <c r="D526" s="278">
        <f ca="1">IF($A526&lt;&gt;D$416,0,IF($A526&lt;&gt;$A525,1,MOD(D525-1+(COUNTIFS(E$416:$N$416,$A526)=COUNTIFS(E526:$N526,1)),D$415)+1))</f>
        <v>0</v>
      </c>
      <c r="E526" s="278">
        <f ca="1">IF($A526&lt;&gt;E$416,0,IF($A526&lt;&gt;$A525,1,MOD(E525-1+(COUNTIFS(F$416:$N$416,$A526)=COUNTIFS(F526:$N526,1)),E$415)+1))</f>
        <v>0</v>
      </c>
      <c r="F526" s="278">
        <f ca="1">IF($A526&lt;&gt;F$416,0,IF($A526&lt;&gt;$A525,1,MOD(F525-1+(COUNTIFS(G$416:$N$416,$A526)=COUNTIFS(G526:$N526,1)),F$415)+1))</f>
        <v>0</v>
      </c>
      <c r="G526" s="278">
        <f ca="1">IF($A526&lt;&gt;G$416,0,IF($A526&lt;&gt;$A525,1,MOD(G525-1+(COUNTIFS(H$416:$N$416,$A526)=COUNTIFS(H526:$N526,1)),G$415)+1))</f>
        <v>1</v>
      </c>
      <c r="H526" s="278">
        <f ca="1">IF($A526&lt;&gt;H$416,0,IF($A526&lt;&gt;$A525,1,MOD(H525-1+(COUNTIFS(I$416:$N$416,$A526)=COUNTIFS(I526:$N526,1)),H$415)+1))</f>
        <v>1</v>
      </c>
      <c r="I526" s="278">
        <f ca="1">IF($A526&lt;&gt;I$416,0,IF($A526&lt;&gt;$A525,1,MOD(I525-1+(COUNTIFS(N$416:$N$416,$A526)=COUNTIFS(N526:$N526,1)),I$415)+1))</f>
        <v>2</v>
      </c>
      <c r="J526" s="278"/>
      <c r="K526" s="278"/>
      <c r="L526" s="278"/>
      <c r="M526" s="278"/>
      <c r="O526">
        <v>109</v>
      </c>
      <c r="P526" s="102">
        <f t="shared" ca="1" si="319"/>
        <v>-0.5</v>
      </c>
      <c r="Q526" s="102">
        <f t="shared" ca="1" si="320"/>
        <v>0</v>
      </c>
      <c r="R526" s="102">
        <f t="shared" ca="1" si="321"/>
        <v>0</v>
      </c>
      <c r="S526" s="102">
        <f t="shared" ca="1" si="322"/>
        <v>0</v>
      </c>
      <c r="T526" s="102">
        <v>0</v>
      </c>
      <c r="U526" s="102">
        <f t="shared" ca="1" si="323"/>
        <v>-0.5</v>
      </c>
      <c r="V526" s="102">
        <f t="shared" ca="1" si="324"/>
        <v>0</v>
      </c>
      <c r="W526" s="102"/>
      <c r="X526" s="102"/>
      <c r="Y526" s="102"/>
      <c r="Z526" s="102"/>
    </row>
    <row r="527" spans="1:26" outlineLevel="1">
      <c r="A527">
        <f t="shared" ca="1" si="325"/>
        <v>2</v>
      </c>
      <c r="B527" t="str">
        <f t="shared" ca="1" si="311"/>
        <v>EP1 LPD1 LPS1 LPM3</v>
      </c>
      <c r="C527" s="280">
        <f ca="1">IF($A527&lt;&gt;$A526,1,MOD(C526-1+(COUNTIFS(D$416:$N$416,$A527)=COUNTIFS(D527:$N527,1)),C$415)+1)</f>
        <v>1</v>
      </c>
      <c r="D527" s="278">
        <f ca="1">IF($A527&lt;&gt;D$416,0,IF($A527&lt;&gt;$A526,1,MOD(D526-1+(COUNTIFS(E$416:$N$416,$A527)=COUNTIFS(E527:$N527,1)),D$415)+1))</f>
        <v>0</v>
      </c>
      <c r="E527" s="278">
        <f ca="1">IF($A527&lt;&gt;E$416,0,IF($A527&lt;&gt;$A526,1,MOD(E526-1+(COUNTIFS(F$416:$N$416,$A527)=COUNTIFS(F527:$N527,1)),E$415)+1))</f>
        <v>0</v>
      </c>
      <c r="F527" s="278">
        <f ca="1">IF($A527&lt;&gt;F$416,0,IF($A527&lt;&gt;$A526,1,MOD(F526-1+(COUNTIFS(G$416:$N$416,$A527)=COUNTIFS(G527:$N527,1)),F$415)+1))</f>
        <v>0</v>
      </c>
      <c r="G527" s="278">
        <f ca="1">IF($A527&lt;&gt;G$416,0,IF($A527&lt;&gt;$A526,1,MOD(G526-1+(COUNTIFS(H$416:$N$416,$A527)=COUNTIFS(H527:$N527,1)),G$415)+1))</f>
        <v>1</v>
      </c>
      <c r="H527" s="278">
        <f ca="1">IF($A527&lt;&gt;H$416,0,IF($A527&lt;&gt;$A526,1,MOD(H526-1+(COUNTIFS(I$416:$N$416,$A527)=COUNTIFS(I527:$N527,1)),H$415)+1))</f>
        <v>1</v>
      </c>
      <c r="I527" s="278">
        <f ca="1">IF($A527&lt;&gt;I$416,0,IF($A527&lt;&gt;$A526,1,MOD(I526-1+(COUNTIFS(N$416:$N$416,$A527)=COUNTIFS(N527:$N527,1)),I$415)+1))</f>
        <v>3</v>
      </c>
      <c r="J527" s="278"/>
      <c r="K527" s="278"/>
      <c r="L527" s="278"/>
      <c r="M527" s="278"/>
      <c r="O527">
        <v>110</v>
      </c>
      <c r="P527" s="102">
        <f t="shared" ca="1" si="319"/>
        <v>-0.5</v>
      </c>
      <c r="Q527" s="102">
        <f t="shared" ca="1" si="320"/>
        <v>0</v>
      </c>
      <c r="R527" s="102">
        <f t="shared" ca="1" si="321"/>
        <v>0</v>
      </c>
      <c r="S527" s="102">
        <f t="shared" ca="1" si="322"/>
        <v>0</v>
      </c>
      <c r="T527" s="102">
        <v>0</v>
      </c>
      <c r="U527" s="102">
        <f t="shared" ca="1" si="323"/>
        <v>-0.5</v>
      </c>
      <c r="V527" s="102">
        <f t="shared" ca="1" si="324"/>
        <v>0.5</v>
      </c>
      <c r="W527" s="102"/>
      <c r="X527" s="102"/>
      <c r="Y527" s="102"/>
      <c r="Z527" s="102"/>
    </row>
    <row r="528" spans="1:26" outlineLevel="1">
      <c r="A528">
        <f t="shared" ca="1" si="325"/>
        <v>2</v>
      </c>
      <c r="B528" t="str">
        <f t="shared" ca="1" si="311"/>
        <v>EP1 LPD1 LPS2 LPM1</v>
      </c>
      <c r="C528" s="280">
        <f ca="1">IF($A528&lt;&gt;$A527,1,MOD(C527-1+(COUNTIFS(D$416:$N$416,$A528)=COUNTIFS(D528:$N528,1)),C$415)+1)</f>
        <v>1</v>
      </c>
      <c r="D528" s="278">
        <f ca="1">IF($A528&lt;&gt;D$416,0,IF($A528&lt;&gt;$A527,1,MOD(D527-1+(COUNTIFS(E$416:$N$416,$A528)=COUNTIFS(E528:$N528,1)),D$415)+1))</f>
        <v>0</v>
      </c>
      <c r="E528" s="278">
        <f ca="1">IF($A528&lt;&gt;E$416,0,IF($A528&lt;&gt;$A527,1,MOD(E527-1+(COUNTIFS(F$416:$N$416,$A528)=COUNTIFS(F528:$N528,1)),E$415)+1))</f>
        <v>0</v>
      </c>
      <c r="F528" s="278">
        <f ca="1">IF($A528&lt;&gt;F$416,0,IF($A528&lt;&gt;$A527,1,MOD(F527-1+(COUNTIFS(G$416:$N$416,$A528)=COUNTIFS(G528:$N528,1)),F$415)+1))</f>
        <v>0</v>
      </c>
      <c r="G528" s="278">
        <f ca="1">IF($A528&lt;&gt;G$416,0,IF($A528&lt;&gt;$A527,1,MOD(G527-1+(COUNTIFS(H$416:$N$416,$A528)=COUNTIFS(H528:$N528,1)),G$415)+1))</f>
        <v>1</v>
      </c>
      <c r="H528" s="278">
        <f ca="1">IF($A528&lt;&gt;H$416,0,IF($A528&lt;&gt;$A527,1,MOD(H527-1+(COUNTIFS(I$416:$N$416,$A528)=COUNTIFS(I528:$N528,1)),H$415)+1))</f>
        <v>2</v>
      </c>
      <c r="I528" s="278">
        <f ca="1">IF($A528&lt;&gt;I$416,0,IF($A528&lt;&gt;$A527,1,MOD(I527-1+(COUNTIFS(N$416:$N$416,$A528)=COUNTIFS(N528:$N528,1)),I$415)+1))</f>
        <v>1</v>
      </c>
      <c r="J528" s="278"/>
      <c r="K528" s="278"/>
      <c r="L528" s="278"/>
      <c r="M528" s="278"/>
      <c r="O528">
        <v>111</v>
      </c>
      <c r="P528" s="102">
        <f t="shared" ca="1" si="319"/>
        <v>-0.5</v>
      </c>
      <c r="Q528" s="102">
        <f t="shared" ca="1" si="320"/>
        <v>0</v>
      </c>
      <c r="R528" s="102">
        <f t="shared" ca="1" si="321"/>
        <v>0</v>
      </c>
      <c r="S528" s="102">
        <f t="shared" ca="1" si="322"/>
        <v>0</v>
      </c>
      <c r="T528" s="102">
        <v>0</v>
      </c>
      <c r="U528" s="102">
        <f t="shared" ca="1" si="323"/>
        <v>0</v>
      </c>
      <c r="V528" s="102">
        <f t="shared" ca="1" si="324"/>
        <v>-0.5</v>
      </c>
      <c r="W528" s="102"/>
      <c r="X528" s="102"/>
      <c r="Y528" s="102"/>
      <c r="Z528" s="102"/>
    </row>
    <row r="529" spans="1:26" outlineLevel="1">
      <c r="A529">
        <f t="shared" ca="1" si="325"/>
        <v>2</v>
      </c>
      <c r="B529" t="str">
        <f t="shared" ca="1" si="311"/>
        <v>EP1 LPD1 LPS2 LPM2</v>
      </c>
      <c r="C529" s="280">
        <f ca="1">IF($A529&lt;&gt;$A528,1,MOD(C528-1+(COUNTIFS(D$416:$N$416,$A529)=COUNTIFS(D529:$N529,1)),C$415)+1)</f>
        <v>1</v>
      </c>
      <c r="D529" s="278">
        <f ca="1">IF($A529&lt;&gt;D$416,0,IF($A529&lt;&gt;$A528,1,MOD(D528-1+(COUNTIFS(E$416:$N$416,$A529)=COUNTIFS(E529:$N529,1)),D$415)+1))</f>
        <v>0</v>
      </c>
      <c r="E529" s="278">
        <f ca="1">IF($A529&lt;&gt;E$416,0,IF($A529&lt;&gt;$A528,1,MOD(E528-1+(COUNTIFS(F$416:$N$416,$A529)=COUNTIFS(F529:$N529,1)),E$415)+1))</f>
        <v>0</v>
      </c>
      <c r="F529" s="278">
        <f ca="1">IF($A529&lt;&gt;F$416,0,IF($A529&lt;&gt;$A528,1,MOD(F528-1+(COUNTIFS(G$416:$N$416,$A529)=COUNTIFS(G529:$N529,1)),F$415)+1))</f>
        <v>0</v>
      </c>
      <c r="G529" s="278">
        <f ca="1">IF($A529&lt;&gt;G$416,0,IF($A529&lt;&gt;$A528,1,MOD(G528-1+(COUNTIFS(H$416:$N$416,$A529)=COUNTIFS(H529:$N529,1)),G$415)+1))</f>
        <v>1</v>
      </c>
      <c r="H529" s="278">
        <f ca="1">IF($A529&lt;&gt;H$416,0,IF($A529&lt;&gt;$A528,1,MOD(H528-1+(COUNTIFS(I$416:$N$416,$A529)=COUNTIFS(I529:$N529,1)),H$415)+1))</f>
        <v>2</v>
      </c>
      <c r="I529" s="278">
        <f ca="1">IF($A529&lt;&gt;I$416,0,IF($A529&lt;&gt;$A528,1,MOD(I528-1+(COUNTIFS(N$416:$N$416,$A529)=COUNTIFS(N529:$N529,1)),I$415)+1))</f>
        <v>2</v>
      </c>
      <c r="J529" s="278"/>
      <c r="K529" s="278"/>
      <c r="L529" s="278"/>
      <c r="M529" s="278"/>
      <c r="O529">
        <v>112</v>
      </c>
      <c r="P529" s="102">
        <f t="shared" ca="1" si="319"/>
        <v>-0.5</v>
      </c>
      <c r="Q529" s="102">
        <f t="shared" ca="1" si="320"/>
        <v>0</v>
      </c>
      <c r="R529" s="102">
        <f t="shared" ca="1" si="321"/>
        <v>0</v>
      </c>
      <c r="S529" s="102">
        <f t="shared" ca="1" si="322"/>
        <v>0</v>
      </c>
      <c r="T529" s="102">
        <v>0</v>
      </c>
      <c r="U529" s="102">
        <f t="shared" ca="1" si="323"/>
        <v>0</v>
      </c>
      <c r="V529" s="102">
        <f t="shared" ca="1" si="324"/>
        <v>0</v>
      </c>
      <c r="W529" s="102"/>
      <c r="X529" s="102"/>
      <c r="Y529" s="102"/>
      <c r="Z529" s="102"/>
    </row>
    <row r="530" spans="1:26" outlineLevel="1">
      <c r="A530">
        <f t="shared" ca="1" si="325"/>
        <v>2</v>
      </c>
      <c r="B530" t="str">
        <f t="shared" ca="1" si="311"/>
        <v>EP1 LPD1 LPS2 LPM3</v>
      </c>
      <c r="C530" s="280">
        <f ca="1">IF($A530&lt;&gt;$A529,1,MOD(C529-1+(COUNTIFS(D$416:$N$416,$A530)=COUNTIFS(D530:$N530,1)),C$415)+1)</f>
        <v>1</v>
      </c>
      <c r="D530" s="278">
        <f ca="1">IF($A530&lt;&gt;D$416,0,IF($A530&lt;&gt;$A529,1,MOD(D529-1+(COUNTIFS(E$416:$N$416,$A530)=COUNTIFS(E530:$N530,1)),D$415)+1))</f>
        <v>0</v>
      </c>
      <c r="E530" s="278">
        <f ca="1">IF($A530&lt;&gt;E$416,0,IF($A530&lt;&gt;$A529,1,MOD(E529-1+(COUNTIFS(F$416:$N$416,$A530)=COUNTIFS(F530:$N530,1)),E$415)+1))</f>
        <v>0</v>
      </c>
      <c r="F530" s="278">
        <f ca="1">IF($A530&lt;&gt;F$416,0,IF($A530&lt;&gt;$A529,1,MOD(F529-1+(COUNTIFS(G$416:$N$416,$A530)=COUNTIFS(G530:$N530,1)),F$415)+1))</f>
        <v>0</v>
      </c>
      <c r="G530" s="278">
        <f ca="1">IF($A530&lt;&gt;G$416,0,IF($A530&lt;&gt;$A529,1,MOD(G529-1+(COUNTIFS(H$416:$N$416,$A530)=COUNTIFS(H530:$N530,1)),G$415)+1))</f>
        <v>1</v>
      </c>
      <c r="H530" s="278">
        <f ca="1">IF($A530&lt;&gt;H$416,0,IF($A530&lt;&gt;$A529,1,MOD(H529-1+(COUNTIFS(I$416:$N$416,$A530)=COUNTIFS(I530:$N530,1)),H$415)+1))</f>
        <v>2</v>
      </c>
      <c r="I530" s="278">
        <f ca="1">IF($A530&lt;&gt;I$416,0,IF($A530&lt;&gt;$A529,1,MOD(I529-1+(COUNTIFS(N$416:$N$416,$A530)=COUNTIFS(N530:$N530,1)),I$415)+1))</f>
        <v>3</v>
      </c>
      <c r="J530" s="278"/>
      <c r="K530" s="278"/>
      <c r="L530" s="278"/>
      <c r="M530" s="278"/>
      <c r="O530">
        <v>113</v>
      </c>
      <c r="P530" s="102">
        <f t="shared" ca="1" si="319"/>
        <v>-0.5</v>
      </c>
      <c r="Q530" s="102">
        <f t="shared" ca="1" si="320"/>
        <v>0</v>
      </c>
      <c r="R530" s="102">
        <f t="shared" ca="1" si="321"/>
        <v>0</v>
      </c>
      <c r="S530" s="102">
        <f t="shared" ca="1" si="322"/>
        <v>0</v>
      </c>
      <c r="T530" s="102">
        <v>0</v>
      </c>
      <c r="U530" s="102">
        <f t="shared" ca="1" si="323"/>
        <v>0</v>
      </c>
      <c r="V530" s="102">
        <f t="shared" ca="1" si="324"/>
        <v>0.5</v>
      </c>
      <c r="W530" s="102"/>
      <c r="X530" s="102"/>
      <c r="Y530" s="102"/>
      <c r="Z530" s="102"/>
    </row>
    <row r="531" spans="1:26" outlineLevel="1">
      <c r="A531">
        <f t="shared" ca="1" si="325"/>
        <v>2</v>
      </c>
      <c r="B531" t="str">
        <f t="shared" ca="1" si="311"/>
        <v>EP1 LPD1 LPS3 LPM1</v>
      </c>
      <c r="C531" s="280">
        <f ca="1">IF($A531&lt;&gt;$A530,1,MOD(C530-1+(COUNTIFS(D$416:$N$416,$A531)=COUNTIFS(D531:$N531,1)),C$415)+1)</f>
        <v>1</v>
      </c>
      <c r="D531" s="278">
        <f ca="1">IF($A531&lt;&gt;D$416,0,IF($A531&lt;&gt;$A530,1,MOD(D530-1+(COUNTIFS(E$416:$N$416,$A531)=COUNTIFS(E531:$N531,1)),D$415)+1))</f>
        <v>0</v>
      </c>
      <c r="E531" s="278">
        <f ca="1">IF($A531&lt;&gt;E$416,0,IF($A531&lt;&gt;$A530,1,MOD(E530-1+(COUNTIFS(F$416:$N$416,$A531)=COUNTIFS(F531:$N531,1)),E$415)+1))</f>
        <v>0</v>
      </c>
      <c r="F531" s="278">
        <f ca="1">IF($A531&lt;&gt;F$416,0,IF($A531&lt;&gt;$A530,1,MOD(F530-1+(COUNTIFS(G$416:$N$416,$A531)=COUNTIFS(G531:$N531,1)),F$415)+1))</f>
        <v>0</v>
      </c>
      <c r="G531" s="278">
        <f ca="1">IF($A531&lt;&gt;G$416,0,IF($A531&lt;&gt;$A530,1,MOD(G530-1+(COUNTIFS(H$416:$N$416,$A531)=COUNTIFS(H531:$N531,1)),G$415)+1))</f>
        <v>1</v>
      </c>
      <c r="H531" s="278">
        <f ca="1">IF($A531&lt;&gt;H$416,0,IF($A531&lt;&gt;$A530,1,MOD(H530-1+(COUNTIFS(I$416:$N$416,$A531)=COUNTIFS(I531:$N531,1)),H$415)+1))</f>
        <v>3</v>
      </c>
      <c r="I531" s="278">
        <f ca="1">IF($A531&lt;&gt;I$416,0,IF($A531&lt;&gt;$A530,1,MOD(I530-1+(COUNTIFS(N$416:$N$416,$A531)=COUNTIFS(N531:$N531,1)),I$415)+1))</f>
        <v>1</v>
      </c>
      <c r="J531" s="278"/>
      <c r="K531" s="278"/>
      <c r="L531" s="278"/>
      <c r="M531" s="278"/>
      <c r="O531">
        <v>114</v>
      </c>
      <c r="P531" s="102">
        <f t="shared" ca="1" si="319"/>
        <v>-0.5</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EP1 LPD1 LPS3 LPM2</v>
      </c>
      <c r="C532" s="280">
        <f ca="1">IF($A532&lt;&gt;$A531,1,MOD(C531-1+(COUNTIFS(D$416:$N$416,$A532)=COUNTIFS(D532:$N532,1)),C$415)+1)</f>
        <v>1</v>
      </c>
      <c r="D532" s="278">
        <f ca="1">IF($A532&lt;&gt;D$416,0,IF($A532&lt;&gt;$A531,1,MOD(D531-1+(COUNTIFS(E$416:$N$416,$A532)=COUNTIFS(E532:$N532,1)),D$415)+1))</f>
        <v>0</v>
      </c>
      <c r="E532" s="278">
        <f ca="1">IF($A532&lt;&gt;E$416,0,IF($A532&lt;&gt;$A531,1,MOD(E531-1+(COUNTIFS(F$416:$N$416,$A532)=COUNTIFS(F532:$N532,1)),E$415)+1))</f>
        <v>0</v>
      </c>
      <c r="F532" s="278">
        <f ca="1">IF($A532&lt;&gt;F$416,0,IF($A532&lt;&gt;$A531,1,MOD(F531-1+(COUNTIFS(G$416:$N$416,$A532)=COUNTIFS(G532:$N532,1)),F$415)+1))</f>
        <v>0</v>
      </c>
      <c r="G532" s="278">
        <f ca="1">IF($A532&lt;&gt;G$416,0,IF($A532&lt;&gt;$A531,1,MOD(G531-1+(COUNTIFS(H$416:$N$416,$A532)=COUNTIFS(H532:$N532,1)),G$415)+1))</f>
        <v>1</v>
      </c>
      <c r="H532" s="278">
        <f ca="1">IF($A532&lt;&gt;H$416,0,IF($A532&lt;&gt;$A531,1,MOD(H531-1+(COUNTIFS(I$416:$N$416,$A532)=COUNTIFS(I532:$N532,1)),H$415)+1))</f>
        <v>3</v>
      </c>
      <c r="I532" s="278">
        <f ca="1">IF($A532&lt;&gt;I$416,0,IF($A532&lt;&gt;$A531,1,MOD(I531-1+(COUNTIFS(N$416:$N$416,$A532)=COUNTIFS(N532:$N532,1)),I$415)+1))</f>
        <v>2</v>
      </c>
      <c r="J532" s="278"/>
      <c r="K532" s="278"/>
      <c r="L532" s="278"/>
      <c r="M532" s="278"/>
      <c r="O532">
        <v>115</v>
      </c>
      <c r="P532" s="102">
        <f t="shared" ca="1" si="319"/>
        <v>-0.5</v>
      </c>
      <c r="Q532" s="102">
        <f t="shared" ca="1" si="320"/>
        <v>0</v>
      </c>
      <c r="R532" s="102">
        <f t="shared" ca="1" si="321"/>
        <v>0</v>
      </c>
      <c r="S532" s="102">
        <f t="shared" ca="1" si="322"/>
        <v>0</v>
      </c>
      <c r="T532" s="102">
        <v>0</v>
      </c>
      <c r="U532" s="102">
        <f t="shared" ca="1" si="323"/>
        <v>0.5</v>
      </c>
      <c r="V532" s="102">
        <f t="shared" ca="1" si="324"/>
        <v>0</v>
      </c>
      <c r="W532" s="102"/>
      <c r="X532" s="102"/>
      <c r="Y532" s="102"/>
      <c r="Z532" s="102"/>
    </row>
    <row r="533" spans="1:26" outlineLevel="1">
      <c r="A533">
        <f t="shared" ca="1" si="325"/>
        <v>2</v>
      </c>
      <c r="B533" t="str">
        <f t="shared" ca="1" si="311"/>
        <v>EP1 LPD1 LPS3 LPM3</v>
      </c>
      <c r="C533" s="280">
        <f ca="1">IF($A533&lt;&gt;$A532,1,MOD(C532-1+(COUNTIFS(D$416:$N$416,$A533)=COUNTIFS(D533:$N533,1)),C$415)+1)</f>
        <v>1</v>
      </c>
      <c r="D533" s="278">
        <f ca="1">IF($A533&lt;&gt;D$416,0,IF($A533&lt;&gt;$A532,1,MOD(D532-1+(COUNTIFS(E$416:$N$416,$A533)=COUNTIFS(E533:$N533,1)),D$415)+1))</f>
        <v>0</v>
      </c>
      <c r="E533" s="278">
        <f ca="1">IF($A533&lt;&gt;E$416,0,IF($A533&lt;&gt;$A532,1,MOD(E532-1+(COUNTIFS(F$416:$N$416,$A533)=COUNTIFS(F533:$N533,1)),E$415)+1))</f>
        <v>0</v>
      </c>
      <c r="F533" s="278">
        <f ca="1">IF($A533&lt;&gt;F$416,0,IF($A533&lt;&gt;$A532,1,MOD(F532-1+(COUNTIFS(G$416:$N$416,$A533)=COUNTIFS(G533:$N533,1)),F$415)+1))</f>
        <v>0</v>
      </c>
      <c r="G533" s="278">
        <f ca="1">IF($A533&lt;&gt;G$416,0,IF($A533&lt;&gt;$A532,1,MOD(G532-1+(COUNTIFS(H$416:$N$416,$A533)=COUNTIFS(H533:$N533,1)),G$415)+1))</f>
        <v>1</v>
      </c>
      <c r="H533" s="278">
        <f ca="1">IF($A533&lt;&gt;H$416,0,IF($A533&lt;&gt;$A532,1,MOD(H532-1+(COUNTIFS(I$416:$N$416,$A533)=COUNTIFS(I533:$N533,1)),H$415)+1))</f>
        <v>3</v>
      </c>
      <c r="I533" s="278">
        <f ca="1">IF($A533&lt;&gt;I$416,0,IF($A533&lt;&gt;$A532,1,MOD(I532-1+(COUNTIFS(N$416:$N$416,$A533)=COUNTIFS(N533:$N533,1)),I$415)+1))</f>
        <v>3</v>
      </c>
      <c r="J533" s="278"/>
      <c r="K533" s="278"/>
      <c r="L533" s="278"/>
      <c r="M533" s="278"/>
      <c r="O533">
        <v>116</v>
      </c>
      <c r="P533" s="102">
        <f t="shared" ca="1" si="319"/>
        <v>-0.5</v>
      </c>
      <c r="Q533" s="102">
        <f t="shared" ca="1" si="320"/>
        <v>0</v>
      </c>
      <c r="R533" s="102">
        <f t="shared" ca="1" si="321"/>
        <v>0</v>
      </c>
      <c r="S533" s="102">
        <f t="shared" ca="1" si="322"/>
        <v>0</v>
      </c>
      <c r="T533" s="102">
        <v>0</v>
      </c>
      <c r="U533" s="102">
        <f t="shared" ca="1" si="323"/>
        <v>0.5</v>
      </c>
      <c r="V533" s="102">
        <f t="shared" ca="1" si="324"/>
        <v>0.5</v>
      </c>
      <c r="W533" s="102"/>
      <c r="X533" s="102"/>
      <c r="Y533" s="102"/>
      <c r="Z533" s="102"/>
    </row>
    <row r="534" spans="1:26" outlineLevel="1">
      <c r="A534">
        <f t="shared" ca="1" si="325"/>
        <v>2</v>
      </c>
      <c r="B534" t="str">
        <f t="shared" ca="1" si="311"/>
        <v>EP2 LPD1 LPS1 LPM1</v>
      </c>
      <c r="C534" s="280">
        <f ca="1">IF($A534&lt;&gt;$A533,1,MOD(C533-1+(COUNTIFS(D$416:$N$416,$A534)=COUNTIFS(D534:$N534,1)),C$415)+1)</f>
        <v>2</v>
      </c>
      <c r="D534" s="278">
        <f ca="1">IF($A534&lt;&gt;D$416,0,IF($A534&lt;&gt;$A533,1,MOD(D533-1+(COUNTIFS(E$416:$N$416,$A534)=COUNTIFS(E534:$N534,1)),D$415)+1))</f>
        <v>0</v>
      </c>
      <c r="E534" s="278">
        <f ca="1">IF($A534&lt;&gt;E$416,0,IF($A534&lt;&gt;$A533,1,MOD(E533-1+(COUNTIFS(F$416:$N$416,$A534)=COUNTIFS(F534:$N534,1)),E$415)+1))</f>
        <v>0</v>
      </c>
      <c r="F534" s="278">
        <f ca="1">IF($A534&lt;&gt;F$416,0,IF($A534&lt;&gt;$A533,1,MOD(F533-1+(COUNTIFS(G$416:$N$416,$A534)=COUNTIFS(G534:$N534,1)),F$415)+1))</f>
        <v>0</v>
      </c>
      <c r="G534" s="278">
        <f ca="1">IF($A534&lt;&gt;G$416,0,IF($A534&lt;&gt;$A533,1,MOD(G533-1+(COUNTIFS(H$416:$N$416,$A534)=COUNTIFS(H534:$N534,1)),G$415)+1))</f>
        <v>1</v>
      </c>
      <c r="H534" s="278">
        <f ca="1">IF($A534&lt;&gt;H$416,0,IF($A534&lt;&gt;$A533,1,MOD(H533-1+(COUNTIFS(I$416:$N$416,$A534)=COUNTIFS(I534:$N534,1)),H$415)+1))</f>
        <v>1</v>
      </c>
      <c r="I534" s="278">
        <f ca="1">IF($A534&lt;&gt;I$416,0,IF($A534&lt;&gt;$A533,1,MOD(I533-1+(COUNTIFS(N$416:$N$416,$A534)=COUNTIFS(N534:$N534,1)),I$415)+1))</f>
        <v>1</v>
      </c>
      <c r="J534" s="278"/>
      <c r="K534" s="278"/>
      <c r="L534" s="278"/>
      <c r="M534" s="278"/>
      <c r="O534">
        <v>117</v>
      </c>
      <c r="P534" s="102">
        <f t="shared" ca="1" si="319"/>
        <v>0</v>
      </c>
      <c r="Q534" s="102">
        <f t="shared" ca="1" si="320"/>
        <v>0</v>
      </c>
      <c r="R534" s="102">
        <f t="shared" ca="1" si="321"/>
        <v>0</v>
      </c>
      <c r="S534" s="102">
        <f t="shared" ca="1" si="322"/>
        <v>0</v>
      </c>
      <c r="T534" s="102">
        <v>0</v>
      </c>
      <c r="U534" s="102">
        <f t="shared" ca="1" si="323"/>
        <v>-0.5</v>
      </c>
      <c r="V534" s="102">
        <f t="shared" ca="1" si="324"/>
        <v>-0.5</v>
      </c>
      <c r="W534" s="102"/>
      <c r="X534" s="102"/>
      <c r="Y534" s="102"/>
      <c r="Z534" s="102"/>
    </row>
    <row r="535" spans="1:26" outlineLevel="1">
      <c r="A535">
        <f t="shared" ca="1" si="325"/>
        <v>2</v>
      </c>
      <c r="B535" t="str">
        <f t="shared" ca="1" si="311"/>
        <v>EP2 LPD1 LPS1 LPM2</v>
      </c>
      <c r="C535" s="280">
        <f ca="1">IF($A535&lt;&gt;$A534,1,MOD(C534-1+(COUNTIFS(D$416:$N$416,$A535)=COUNTIFS(D535:$N535,1)),C$415)+1)</f>
        <v>2</v>
      </c>
      <c r="D535" s="278">
        <f ca="1">IF($A535&lt;&gt;D$416,0,IF($A535&lt;&gt;$A534,1,MOD(D534-1+(COUNTIFS(E$416:$N$416,$A535)=COUNTIFS(E535:$N535,1)),D$415)+1))</f>
        <v>0</v>
      </c>
      <c r="E535" s="278">
        <f ca="1">IF($A535&lt;&gt;E$416,0,IF($A535&lt;&gt;$A534,1,MOD(E534-1+(COUNTIFS(F$416:$N$416,$A535)=COUNTIFS(F535:$N535,1)),E$415)+1))</f>
        <v>0</v>
      </c>
      <c r="F535" s="278">
        <f ca="1">IF($A535&lt;&gt;F$416,0,IF($A535&lt;&gt;$A534,1,MOD(F534-1+(COUNTIFS(G$416:$N$416,$A535)=COUNTIFS(G535:$N535,1)),F$415)+1))</f>
        <v>0</v>
      </c>
      <c r="G535" s="278">
        <f ca="1">IF($A535&lt;&gt;G$416,0,IF($A535&lt;&gt;$A534,1,MOD(G534-1+(COUNTIFS(H$416:$N$416,$A535)=COUNTIFS(H535:$N535,1)),G$415)+1))</f>
        <v>1</v>
      </c>
      <c r="H535" s="278">
        <f ca="1">IF($A535&lt;&gt;H$416,0,IF($A535&lt;&gt;$A534,1,MOD(H534-1+(COUNTIFS(I$416:$N$416,$A535)=COUNTIFS(I535:$N535,1)),H$415)+1))</f>
        <v>1</v>
      </c>
      <c r="I535" s="278">
        <f ca="1">IF($A535&lt;&gt;I$416,0,IF($A535&lt;&gt;$A534,1,MOD(I534-1+(COUNTIFS(N$416:$N$416,$A535)=COUNTIFS(N535:$N535,1)),I$415)+1))</f>
        <v>2</v>
      </c>
      <c r="J535" s="278"/>
      <c r="K535" s="278"/>
      <c r="L535" s="278"/>
      <c r="M535" s="278"/>
      <c r="O535">
        <v>118</v>
      </c>
      <c r="P535" s="102">
        <f t="shared" ca="1" si="319"/>
        <v>0</v>
      </c>
      <c r="Q535" s="102">
        <f t="shared" ca="1" si="320"/>
        <v>0</v>
      </c>
      <c r="R535" s="102">
        <f t="shared" ca="1" si="321"/>
        <v>0</v>
      </c>
      <c r="S535" s="102">
        <f t="shared" ca="1" si="322"/>
        <v>0</v>
      </c>
      <c r="T535" s="102">
        <v>0</v>
      </c>
      <c r="U535" s="102">
        <f t="shared" ca="1" si="323"/>
        <v>-0.5</v>
      </c>
      <c r="V535" s="102">
        <f t="shared" ca="1" si="324"/>
        <v>0</v>
      </c>
      <c r="W535" s="102"/>
      <c r="X535" s="102"/>
      <c r="Y535" s="102"/>
      <c r="Z535" s="102"/>
    </row>
    <row r="536" spans="1:26" outlineLevel="1">
      <c r="A536">
        <f t="shared" ca="1" si="325"/>
        <v>2</v>
      </c>
      <c r="B536" t="str">
        <f t="shared" ca="1" si="311"/>
        <v>EP2 LPD1 LPS1 LPM3</v>
      </c>
      <c r="C536" s="280">
        <f ca="1">IF($A536&lt;&gt;$A535,1,MOD(C535-1+(COUNTIFS(D$416:$N$416,$A536)=COUNTIFS(D536:$N536,1)),C$415)+1)</f>
        <v>2</v>
      </c>
      <c r="D536" s="278">
        <f ca="1">IF($A536&lt;&gt;D$416,0,IF($A536&lt;&gt;$A535,1,MOD(D535-1+(COUNTIFS(E$416:$N$416,$A536)=COUNTIFS(E536:$N536,1)),D$415)+1))</f>
        <v>0</v>
      </c>
      <c r="E536" s="278">
        <f ca="1">IF($A536&lt;&gt;E$416,0,IF($A536&lt;&gt;$A535,1,MOD(E535-1+(COUNTIFS(F$416:$N$416,$A536)=COUNTIFS(F536:$N536,1)),E$415)+1))</f>
        <v>0</v>
      </c>
      <c r="F536" s="278">
        <f ca="1">IF($A536&lt;&gt;F$416,0,IF($A536&lt;&gt;$A535,1,MOD(F535-1+(COUNTIFS(G$416:$N$416,$A536)=COUNTIFS(G536:$N536,1)),F$415)+1))</f>
        <v>0</v>
      </c>
      <c r="G536" s="278">
        <f ca="1">IF($A536&lt;&gt;G$416,0,IF($A536&lt;&gt;$A535,1,MOD(G535-1+(COUNTIFS(H$416:$N$416,$A536)=COUNTIFS(H536:$N536,1)),G$415)+1))</f>
        <v>1</v>
      </c>
      <c r="H536" s="278">
        <f ca="1">IF($A536&lt;&gt;H$416,0,IF($A536&lt;&gt;$A535,1,MOD(H535-1+(COUNTIFS(I$416:$N$416,$A536)=COUNTIFS(I536:$N536,1)),H$415)+1))</f>
        <v>1</v>
      </c>
      <c r="I536" s="278">
        <f ca="1">IF($A536&lt;&gt;I$416,0,IF($A536&lt;&gt;$A535,1,MOD(I535-1+(COUNTIFS(N$416:$N$416,$A536)=COUNTIFS(N536:$N536,1)),I$415)+1))</f>
        <v>3</v>
      </c>
      <c r="J536" s="278"/>
      <c r="K536" s="278"/>
      <c r="L536" s="278"/>
      <c r="M536" s="278"/>
      <c r="O536">
        <v>119</v>
      </c>
      <c r="P536" s="102">
        <f t="shared" ca="1" si="319"/>
        <v>0</v>
      </c>
      <c r="Q536" s="102">
        <f t="shared" ca="1" si="320"/>
        <v>0</v>
      </c>
      <c r="R536" s="102">
        <f t="shared" ca="1" si="321"/>
        <v>0</v>
      </c>
      <c r="S536" s="102">
        <f t="shared" ca="1" si="322"/>
        <v>0</v>
      </c>
      <c r="T536" s="102">
        <v>0</v>
      </c>
      <c r="U536" s="102">
        <f t="shared" ca="1" si="323"/>
        <v>-0.5</v>
      </c>
      <c r="V536" s="102">
        <f t="shared" ca="1" si="324"/>
        <v>0.5</v>
      </c>
      <c r="W536" s="102"/>
      <c r="X536" s="102"/>
      <c r="Y536" s="102"/>
      <c r="Z536" s="102"/>
    </row>
    <row r="537" spans="1:26" outlineLevel="1">
      <c r="A537">
        <f t="shared" ca="1" si="325"/>
        <v>2</v>
      </c>
      <c r="B537" t="str">
        <f t="shared" ca="1" si="311"/>
        <v>EP2 LPD1 LPS2 LPM1</v>
      </c>
      <c r="C537" s="280">
        <f ca="1">IF($A537&lt;&gt;$A536,1,MOD(C536-1+(COUNTIFS(D$416:$N$416,$A537)=COUNTIFS(D537:$N537,1)),C$415)+1)</f>
        <v>2</v>
      </c>
      <c r="D537" s="278">
        <f ca="1">IF($A537&lt;&gt;D$416,0,IF($A537&lt;&gt;$A536,1,MOD(D536-1+(COUNTIFS(E$416:$N$416,$A537)=COUNTIFS(E537:$N537,1)),D$415)+1))</f>
        <v>0</v>
      </c>
      <c r="E537" s="278">
        <f ca="1">IF($A537&lt;&gt;E$416,0,IF($A537&lt;&gt;$A536,1,MOD(E536-1+(COUNTIFS(F$416:$N$416,$A537)=COUNTIFS(F537:$N537,1)),E$415)+1))</f>
        <v>0</v>
      </c>
      <c r="F537" s="278">
        <f ca="1">IF($A537&lt;&gt;F$416,0,IF($A537&lt;&gt;$A536,1,MOD(F536-1+(COUNTIFS(G$416:$N$416,$A537)=COUNTIFS(G537:$N537,1)),F$415)+1))</f>
        <v>0</v>
      </c>
      <c r="G537" s="278">
        <f ca="1">IF($A537&lt;&gt;G$416,0,IF($A537&lt;&gt;$A536,1,MOD(G536-1+(COUNTIFS(H$416:$N$416,$A537)=COUNTIFS(H537:$N537,1)),G$415)+1))</f>
        <v>1</v>
      </c>
      <c r="H537" s="278">
        <f ca="1">IF($A537&lt;&gt;H$416,0,IF($A537&lt;&gt;$A536,1,MOD(H536-1+(COUNTIFS(I$416:$N$416,$A537)=COUNTIFS(I537:$N537,1)),H$415)+1))</f>
        <v>2</v>
      </c>
      <c r="I537" s="278">
        <f ca="1">IF($A537&lt;&gt;I$416,0,IF($A537&lt;&gt;$A536,1,MOD(I536-1+(COUNTIFS(N$416:$N$416,$A537)=COUNTIFS(N537:$N537,1)),I$415)+1))</f>
        <v>1</v>
      </c>
      <c r="J537" s="278"/>
      <c r="K537" s="278"/>
      <c r="L537" s="278"/>
      <c r="M537" s="278"/>
      <c r="O537">
        <v>120</v>
      </c>
      <c r="P537" s="102">
        <f t="shared" ca="1" si="319"/>
        <v>0</v>
      </c>
      <c r="Q537" s="102">
        <f t="shared" ca="1" si="320"/>
        <v>0</v>
      </c>
      <c r="R537" s="102">
        <f t="shared" ca="1" si="321"/>
        <v>0</v>
      </c>
      <c r="S537" s="102">
        <f t="shared" ca="1" si="322"/>
        <v>0</v>
      </c>
      <c r="T537" s="102">
        <v>0</v>
      </c>
      <c r="U537" s="102">
        <f t="shared" ca="1" si="323"/>
        <v>0</v>
      </c>
      <c r="V537" s="102">
        <f t="shared" ca="1" si="324"/>
        <v>-0.5</v>
      </c>
      <c r="W537" s="102"/>
      <c r="X537" s="102"/>
      <c r="Y537" s="102"/>
      <c r="Z537" s="102"/>
    </row>
    <row r="538" spans="1:26" outlineLevel="1">
      <c r="A538">
        <f t="shared" ca="1" si="325"/>
        <v>2</v>
      </c>
      <c r="B538" t="str">
        <f t="shared" ca="1" si="311"/>
        <v>EP2 LPD1 LPS2 LPM2</v>
      </c>
      <c r="C538" s="280">
        <f ca="1">IF($A538&lt;&gt;$A537,1,MOD(C537-1+(COUNTIFS(D$416:$N$416,$A538)=COUNTIFS(D538:$N538,1)),C$415)+1)</f>
        <v>2</v>
      </c>
      <c r="D538" s="278">
        <f ca="1">IF($A538&lt;&gt;D$416,0,IF($A538&lt;&gt;$A537,1,MOD(D537-1+(COUNTIFS(E$416:$N$416,$A538)=COUNTIFS(E538:$N538,1)),D$415)+1))</f>
        <v>0</v>
      </c>
      <c r="E538" s="278">
        <f ca="1">IF($A538&lt;&gt;E$416,0,IF($A538&lt;&gt;$A537,1,MOD(E537-1+(COUNTIFS(F$416:$N$416,$A538)=COUNTIFS(F538:$N538,1)),E$415)+1))</f>
        <v>0</v>
      </c>
      <c r="F538" s="278">
        <f ca="1">IF($A538&lt;&gt;F$416,0,IF($A538&lt;&gt;$A537,1,MOD(F537-1+(COUNTIFS(G$416:$N$416,$A538)=COUNTIFS(G538:$N538,1)),F$415)+1))</f>
        <v>0</v>
      </c>
      <c r="G538" s="278">
        <f ca="1">IF($A538&lt;&gt;G$416,0,IF($A538&lt;&gt;$A537,1,MOD(G537-1+(COUNTIFS(H$416:$N$416,$A538)=COUNTIFS(H538:$N538,1)),G$415)+1))</f>
        <v>1</v>
      </c>
      <c r="H538" s="278">
        <f ca="1">IF($A538&lt;&gt;H$416,0,IF($A538&lt;&gt;$A537,1,MOD(H537-1+(COUNTIFS(I$416:$N$416,$A538)=COUNTIFS(I538:$N538,1)),H$415)+1))</f>
        <v>2</v>
      </c>
      <c r="I538" s="278">
        <f ca="1">IF($A538&lt;&gt;I$416,0,IF($A538&lt;&gt;$A537,1,MOD(I537-1+(COUNTIFS(N$416:$N$416,$A538)=COUNTIFS(N538:$N538,1)),I$415)+1))</f>
        <v>2</v>
      </c>
      <c r="J538" s="278"/>
      <c r="K538" s="278"/>
      <c r="L538" s="278"/>
      <c r="M538" s="278"/>
      <c r="O538">
        <v>121</v>
      </c>
      <c r="P538" s="102">
        <f t="shared" ca="1" si="319"/>
        <v>0</v>
      </c>
      <c r="Q538" s="102">
        <f t="shared" ca="1" si="320"/>
        <v>0</v>
      </c>
      <c r="R538" s="102">
        <f t="shared" ca="1" si="321"/>
        <v>0</v>
      </c>
      <c r="S538" s="102">
        <f t="shared" ca="1" si="322"/>
        <v>0</v>
      </c>
      <c r="T538" s="102">
        <v>0</v>
      </c>
      <c r="U538" s="102">
        <f t="shared" ca="1" si="323"/>
        <v>0</v>
      </c>
      <c r="V538" s="102">
        <f t="shared" ca="1" si="324"/>
        <v>0</v>
      </c>
      <c r="W538" s="102"/>
      <c r="X538" s="102"/>
      <c r="Y538" s="102"/>
      <c r="Z538" s="102"/>
    </row>
    <row r="539" spans="1:26" outlineLevel="1">
      <c r="A539">
        <f t="shared" ca="1" si="325"/>
        <v>2</v>
      </c>
      <c r="B539" t="str">
        <f t="shared" ca="1" si="311"/>
        <v>EP2 LPD1 LPS2 LPM3</v>
      </c>
      <c r="C539" s="280">
        <f ca="1">IF($A539&lt;&gt;$A538,1,MOD(C538-1+(COUNTIFS(D$416:$N$416,$A539)=COUNTIFS(D539:$N539,1)),C$415)+1)</f>
        <v>2</v>
      </c>
      <c r="D539" s="278">
        <f ca="1">IF($A539&lt;&gt;D$416,0,IF($A539&lt;&gt;$A538,1,MOD(D538-1+(COUNTIFS(E$416:$N$416,$A539)=COUNTIFS(E539:$N539,1)),D$415)+1))</f>
        <v>0</v>
      </c>
      <c r="E539" s="278">
        <f ca="1">IF($A539&lt;&gt;E$416,0,IF($A539&lt;&gt;$A538,1,MOD(E538-1+(COUNTIFS(F$416:$N$416,$A539)=COUNTIFS(F539:$N539,1)),E$415)+1))</f>
        <v>0</v>
      </c>
      <c r="F539" s="278">
        <f ca="1">IF($A539&lt;&gt;F$416,0,IF($A539&lt;&gt;$A538,1,MOD(F538-1+(COUNTIFS(G$416:$N$416,$A539)=COUNTIFS(G539:$N539,1)),F$415)+1))</f>
        <v>0</v>
      </c>
      <c r="G539" s="278">
        <f ca="1">IF($A539&lt;&gt;G$416,0,IF($A539&lt;&gt;$A538,1,MOD(G538-1+(COUNTIFS(H$416:$N$416,$A539)=COUNTIFS(H539:$N539,1)),G$415)+1))</f>
        <v>1</v>
      </c>
      <c r="H539" s="278">
        <f ca="1">IF($A539&lt;&gt;H$416,0,IF($A539&lt;&gt;$A538,1,MOD(H538-1+(COUNTIFS(I$416:$N$416,$A539)=COUNTIFS(I539:$N539,1)),H$415)+1))</f>
        <v>2</v>
      </c>
      <c r="I539" s="278">
        <f ca="1">IF($A539&lt;&gt;I$416,0,IF($A539&lt;&gt;$A538,1,MOD(I538-1+(COUNTIFS(N$416:$N$416,$A539)=COUNTIFS(N539:$N539,1)),I$415)+1))</f>
        <v>3</v>
      </c>
      <c r="J539" s="278"/>
      <c r="K539" s="278"/>
      <c r="L539" s="278"/>
      <c r="M539" s="278"/>
      <c r="O539">
        <v>122</v>
      </c>
      <c r="P539" s="102">
        <f t="shared" ca="1" si="319"/>
        <v>0</v>
      </c>
      <c r="Q539" s="102">
        <f t="shared" ca="1" si="320"/>
        <v>0</v>
      </c>
      <c r="R539" s="102">
        <f t="shared" ca="1" si="321"/>
        <v>0</v>
      </c>
      <c r="S539" s="102">
        <f t="shared" ca="1" si="322"/>
        <v>0</v>
      </c>
      <c r="T539" s="102">
        <v>0</v>
      </c>
      <c r="U539" s="102">
        <f t="shared" ca="1" si="323"/>
        <v>0</v>
      </c>
      <c r="V539" s="102">
        <f t="shared" ca="1" si="324"/>
        <v>0.5</v>
      </c>
      <c r="W539" s="102"/>
      <c r="X539" s="102"/>
      <c r="Y539" s="102"/>
      <c r="Z539" s="102"/>
    </row>
    <row r="540" spans="1:26" outlineLevel="1">
      <c r="A540">
        <f t="shared" ca="1" si="325"/>
        <v>2</v>
      </c>
      <c r="B540" t="str">
        <f t="shared" ca="1" si="311"/>
        <v>EP2 LPD1 LPS3 LPM1</v>
      </c>
      <c r="C540" s="280">
        <f ca="1">IF($A540&lt;&gt;$A539,1,MOD(C539-1+(COUNTIFS(D$416:$N$416,$A540)=COUNTIFS(D540:$N540,1)),C$415)+1)</f>
        <v>2</v>
      </c>
      <c r="D540" s="278">
        <f ca="1">IF($A540&lt;&gt;D$416,0,IF($A540&lt;&gt;$A539,1,MOD(D539-1+(COUNTIFS(E$416:$N$416,$A540)=COUNTIFS(E540:$N540,1)),D$415)+1))</f>
        <v>0</v>
      </c>
      <c r="E540" s="278">
        <f ca="1">IF($A540&lt;&gt;E$416,0,IF($A540&lt;&gt;$A539,1,MOD(E539-1+(COUNTIFS(F$416:$N$416,$A540)=COUNTIFS(F540:$N540,1)),E$415)+1))</f>
        <v>0</v>
      </c>
      <c r="F540" s="278">
        <f ca="1">IF($A540&lt;&gt;F$416,0,IF($A540&lt;&gt;$A539,1,MOD(F539-1+(COUNTIFS(G$416:$N$416,$A540)=COUNTIFS(G540:$N540,1)),F$415)+1))</f>
        <v>0</v>
      </c>
      <c r="G540" s="278">
        <f ca="1">IF($A540&lt;&gt;G$416,0,IF($A540&lt;&gt;$A539,1,MOD(G539-1+(COUNTIFS(H$416:$N$416,$A540)=COUNTIFS(H540:$N540,1)),G$415)+1))</f>
        <v>1</v>
      </c>
      <c r="H540" s="278">
        <f ca="1">IF($A540&lt;&gt;H$416,0,IF($A540&lt;&gt;$A539,1,MOD(H539-1+(COUNTIFS(I$416:$N$416,$A540)=COUNTIFS(I540:$N540,1)),H$415)+1))</f>
        <v>3</v>
      </c>
      <c r="I540" s="278">
        <f ca="1">IF($A540&lt;&gt;I$416,0,IF($A540&lt;&gt;$A539,1,MOD(I539-1+(COUNTIFS(N$416:$N$416,$A540)=COUNTIFS(N540:$N540,1)),I$415)+1))</f>
        <v>1</v>
      </c>
      <c r="J540" s="278"/>
      <c r="K540" s="278"/>
      <c r="L540" s="278"/>
      <c r="M540" s="278"/>
      <c r="O540">
        <v>123</v>
      </c>
      <c r="P540" s="102">
        <f t="shared" ca="1" si="319"/>
        <v>0</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ca="1" si="311"/>
        <v>EP2 LPD1 LPS3 LPM2</v>
      </c>
      <c r="C541" s="280">
        <f ca="1">IF($A541&lt;&gt;$A540,1,MOD(C540-1+(COUNTIFS(D$416:$N$416,$A541)=COUNTIFS(D541:$N541,1)),C$415)+1)</f>
        <v>2</v>
      </c>
      <c r="D541" s="278">
        <f ca="1">IF($A541&lt;&gt;D$416,0,IF($A541&lt;&gt;$A540,1,MOD(D540-1+(COUNTIFS(E$416:$N$416,$A541)=COUNTIFS(E541:$N541,1)),D$415)+1))</f>
        <v>0</v>
      </c>
      <c r="E541" s="278">
        <f ca="1">IF($A541&lt;&gt;E$416,0,IF($A541&lt;&gt;$A540,1,MOD(E540-1+(COUNTIFS(F$416:$N$416,$A541)=COUNTIFS(F541:$N541,1)),E$415)+1))</f>
        <v>0</v>
      </c>
      <c r="F541" s="278">
        <f ca="1">IF($A541&lt;&gt;F$416,0,IF($A541&lt;&gt;$A540,1,MOD(F540-1+(COUNTIFS(G$416:$N$416,$A541)=COUNTIFS(G541:$N541,1)),F$415)+1))</f>
        <v>0</v>
      </c>
      <c r="G541" s="278">
        <f ca="1">IF($A541&lt;&gt;G$416,0,IF($A541&lt;&gt;$A540,1,MOD(G540-1+(COUNTIFS(H$416:$N$416,$A541)=COUNTIFS(H541:$N541,1)),G$415)+1))</f>
        <v>1</v>
      </c>
      <c r="H541" s="278">
        <f ca="1">IF($A541&lt;&gt;H$416,0,IF($A541&lt;&gt;$A540,1,MOD(H540-1+(COUNTIFS(I$416:$N$416,$A541)=COUNTIFS(I541:$N541,1)),H$415)+1))</f>
        <v>3</v>
      </c>
      <c r="I541" s="278">
        <f ca="1">IF($A541&lt;&gt;I$416,0,IF($A541&lt;&gt;$A540,1,MOD(I540-1+(COUNTIFS(N$416:$N$416,$A541)=COUNTIFS(N541:$N541,1)),I$415)+1))</f>
        <v>2</v>
      </c>
      <c r="J541" s="278"/>
      <c r="K541" s="278"/>
      <c r="L541" s="278"/>
      <c r="M541" s="278"/>
      <c r="O541">
        <v>124</v>
      </c>
      <c r="P541" s="102">
        <f t="shared" ca="1" si="319"/>
        <v>0</v>
      </c>
      <c r="Q541" s="102">
        <f t="shared" ca="1" si="320"/>
        <v>0</v>
      </c>
      <c r="R541" s="102">
        <f t="shared" ca="1" si="321"/>
        <v>0</v>
      </c>
      <c r="S541" s="102">
        <f t="shared" ca="1" si="322"/>
        <v>0</v>
      </c>
      <c r="T541" s="102">
        <v>0</v>
      </c>
      <c r="U541" s="102">
        <f t="shared" ca="1" si="323"/>
        <v>0.5</v>
      </c>
      <c r="V541" s="102">
        <f t="shared" ca="1" si="324"/>
        <v>0</v>
      </c>
      <c r="W541" s="102"/>
      <c r="X541" s="102"/>
      <c r="Y541" s="102"/>
      <c r="Z541" s="102"/>
    </row>
    <row r="542" spans="1:26" outlineLevel="1">
      <c r="A542">
        <f t="shared" ca="1" si="325"/>
        <v>2</v>
      </c>
      <c r="B542" t="str">
        <f t="shared" ca="1" si="311"/>
        <v>EP2 LPD1 LPS3 LPM3</v>
      </c>
      <c r="C542" s="280">
        <f ca="1">IF($A542&lt;&gt;$A541,1,MOD(C541-1+(COUNTIFS(D$416:$N$416,$A542)=COUNTIFS(D542:$N542,1)),C$415)+1)</f>
        <v>2</v>
      </c>
      <c r="D542" s="278">
        <f ca="1">IF($A542&lt;&gt;D$416,0,IF($A542&lt;&gt;$A541,1,MOD(D541-1+(COUNTIFS(E$416:$N$416,$A542)=COUNTIFS(E542:$N542,1)),D$415)+1))</f>
        <v>0</v>
      </c>
      <c r="E542" s="278">
        <f ca="1">IF($A542&lt;&gt;E$416,0,IF($A542&lt;&gt;$A541,1,MOD(E541-1+(COUNTIFS(F$416:$N$416,$A542)=COUNTIFS(F542:$N542,1)),E$415)+1))</f>
        <v>0</v>
      </c>
      <c r="F542" s="278">
        <f ca="1">IF($A542&lt;&gt;F$416,0,IF($A542&lt;&gt;$A541,1,MOD(F541-1+(COUNTIFS(G$416:$N$416,$A542)=COUNTIFS(G542:$N542,1)),F$415)+1))</f>
        <v>0</v>
      </c>
      <c r="G542" s="278">
        <f ca="1">IF($A542&lt;&gt;G$416,0,IF($A542&lt;&gt;$A541,1,MOD(G541-1+(COUNTIFS(H$416:$N$416,$A542)=COUNTIFS(H542:$N542,1)),G$415)+1))</f>
        <v>1</v>
      </c>
      <c r="H542" s="278">
        <f ca="1">IF($A542&lt;&gt;H$416,0,IF($A542&lt;&gt;$A541,1,MOD(H541-1+(COUNTIFS(I$416:$N$416,$A542)=COUNTIFS(I542:$N542,1)),H$415)+1))</f>
        <v>3</v>
      </c>
      <c r="I542" s="278">
        <f ca="1">IF($A542&lt;&gt;I$416,0,IF($A542&lt;&gt;$A541,1,MOD(I541-1+(COUNTIFS(N$416:$N$416,$A542)=COUNTIFS(N542:$N542,1)),I$415)+1))</f>
        <v>3</v>
      </c>
      <c r="J542" s="278"/>
      <c r="K542" s="278"/>
      <c r="L542" s="278"/>
      <c r="M542" s="278"/>
      <c r="O542">
        <v>125</v>
      </c>
      <c r="P542" s="102">
        <f t="shared" ca="1" si="319"/>
        <v>0</v>
      </c>
      <c r="Q542" s="102">
        <f t="shared" ca="1" si="320"/>
        <v>0</v>
      </c>
      <c r="R542" s="102">
        <f t="shared" ca="1" si="321"/>
        <v>0</v>
      </c>
      <c r="S542" s="102">
        <f t="shared" ca="1" si="322"/>
        <v>0</v>
      </c>
      <c r="T542" s="102">
        <v>0</v>
      </c>
      <c r="U542" s="102">
        <f t="shared" ca="1" si="323"/>
        <v>0.5</v>
      </c>
      <c r="V542" s="102">
        <f t="shared" ca="1" si="324"/>
        <v>0.5</v>
      </c>
      <c r="W542" s="102"/>
      <c r="X542" s="102"/>
      <c r="Y542" s="102"/>
      <c r="Z542" s="102"/>
    </row>
    <row r="543" spans="1:26" outlineLevel="1">
      <c r="A543">
        <f t="shared" ca="1" si="325"/>
        <v>2</v>
      </c>
      <c r="B543" t="str">
        <f t="shared" ca="1" si="311"/>
        <v>EP3 LPD1 LPS1 LPM1</v>
      </c>
      <c r="C543" s="280">
        <f ca="1">IF($A543&lt;&gt;$A542,1,MOD(C542-1+(COUNTIFS(D$416:$N$416,$A543)=COUNTIFS(D543:$N543,1)),C$415)+1)</f>
        <v>3</v>
      </c>
      <c r="D543" s="278">
        <f ca="1">IF($A543&lt;&gt;D$416,0,IF($A543&lt;&gt;$A542,1,MOD(D542-1+(COUNTIFS(E$416:$N$416,$A543)=COUNTIFS(E543:$N543,1)),D$415)+1))</f>
        <v>0</v>
      </c>
      <c r="E543" s="278">
        <f ca="1">IF($A543&lt;&gt;E$416,0,IF($A543&lt;&gt;$A542,1,MOD(E542-1+(COUNTIFS(F$416:$N$416,$A543)=COUNTIFS(F543:$N543,1)),E$415)+1))</f>
        <v>0</v>
      </c>
      <c r="F543" s="278">
        <f ca="1">IF($A543&lt;&gt;F$416,0,IF($A543&lt;&gt;$A542,1,MOD(F542-1+(COUNTIFS(G$416:$N$416,$A543)=COUNTIFS(G543:$N543,1)),F$415)+1))</f>
        <v>0</v>
      </c>
      <c r="G543" s="278">
        <f ca="1">IF($A543&lt;&gt;G$416,0,IF($A543&lt;&gt;$A542,1,MOD(G542-1+(COUNTIFS(H$416:$N$416,$A543)=COUNTIFS(H543:$N543,1)),G$415)+1))</f>
        <v>1</v>
      </c>
      <c r="H543" s="278">
        <f ca="1">IF($A543&lt;&gt;H$416,0,IF($A543&lt;&gt;$A542,1,MOD(H542-1+(COUNTIFS(I$416:$N$416,$A543)=COUNTIFS(I543:$N543,1)),H$415)+1))</f>
        <v>1</v>
      </c>
      <c r="I543" s="278">
        <f ca="1">IF($A543&lt;&gt;I$416,0,IF($A543&lt;&gt;$A542,1,MOD(I542-1+(COUNTIFS(N$416:$N$416,$A543)=COUNTIFS(N543:$N543,1)),I$415)+1))</f>
        <v>1</v>
      </c>
      <c r="J543" s="278"/>
      <c r="K543" s="278"/>
      <c r="L543" s="278"/>
      <c r="M543" s="278"/>
      <c r="O543">
        <v>126</v>
      </c>
      <c r="P543" s="102">
        <f t="shared" ca="1" si="319"/>
        <v>0.5</v>
      </c>
      <c r="Q543" s="102">
        <f t="shared" ca="1" si="320"/>
        <v>0</v>
      </c>
      <c r="R543" s="102">
        <f t="shared" ca="1" si="321"/>
        <v>0</v>
      </c>
      <c r="S543" s="102">
        <f t="shared" ca="1" si="322"/>
        <v>0</v>
      </c>
      <c r="T543" s="102">
        <v>0</v>
      </c>
      <c r="U543" s="102">
        <f t="shared" ca="1" si="323"/>
        <v>-0.5</v>
      </c>
      <c r="V543" s="102">
        <f t="shared" ca="1" si="324"/>
        <v>-0.5</v>
      </c>
      <c r="W543" s="102"/>
      <c r="X543" s="102"/>
      <c r="Y543" s="102"/>
      <c r="Z543" s="102"/>
    </row>
    <row r="544" spans="1:26" outlineLevel="1">
      <c r="A544">
        <f t="shared" ca="1" si="325"/>
        <v>2</v>
      </c>
      <c r="B544" t="str">
        <f t="shared" ca="1" si="311"/>
        <v>EP3 LPD1 LPS1 LPM2</v>
      </c>
      <c r="C544" s="280">
        <f ca="1">IF($A544&lt;&gt;$A543,1,MOD(C543-1+(COUNTIFS(D$416:$N$416,$A544)=COUNTIFS(D544:$N544,1)),C$415)+1)</f>
        <v>3</v>
      </c>
      <c r="D544" s="278">
        <f ca="1">IF($A544&lt;&gt;D$416,0,IF($A544&lt;&gt;$A543,1,MOD(D543-1+(COUNTIFS(E$416:$N$416,$A544)=COUNTIFS(E544:$N544,1)),D$415)+1))</f>
        <v>0</v>
      </c>
      <c r="E544" s="278">
        <f ca="1">IF($A544&lt;&gt;E$416,0,IF($A544&lt;&gt;$A543,1,MOD(E543-1+(COUNTIFS(F$416:$N$416,$A544)=COUNTIFS(F544:$N544,1)),E$415)+1))</f>
        <v>0</v>
      </c>
      <c r="F544" s="278">
        <f ca="1">IF($A544&lt;&gt;F$416,0,IF($A544&lt;&gt;$A543,1,MOD(F543-1+(COUNTIFS(G$416:$N$416,$A544)=COUNTIFS(G544:$N544,1)),F$415)+1))</f>
        <v>0</v>
      </c>
      <c r="G544" s="278">
        <f ca="1">IF($A544&lt;&gt;G$416,0,IF($A544&lt;&gt;$A543,1,MOD(G543-1+(COUNTIFS(H$416:$N$416,$A544)=COUNTIFS(H544:$N544,1)),G$415)+1))</f>
        <v>1</v>
      </c>
      <c r="H544" s="278">
        <f ca="1">IF($A544&lt;&gt;H$416,0,IF($A544&lt;&gt;$A543,1,MOD(H543-1+(COUNTIFS(I$416:$N$416,$A544)=COUNTIFS(I544:$N544,1)),H$415)+1))</f>
        <v>1</v>
      </c>
      <c r="I544" s="278">
        <f ca="1">IF($A544&lt;&gt;I$416,0,IF($A544&lt;&gt;$A543,1,MOD(I543-1+(COUNTIFS(N$416:$N$416,$A544)=COUNTIFS(N544:$N544,1)),I$415)+1))</f>
        <v>2</v>
      </c>
      <c r="J544" s="278"/>
      <c r="K544" s="278"/>
      <c r="L544" s="278"/>
      <c r="M544" s="278"/>
      <c r="O544">
        <v>127</v>
      </c>
      <c r="P544" s="102">
        <f t="shared" ca="1" si="319"/>
        <v>0.5</v>
      </c>
      <c r="Q544" s="102">
        <f t="shared" ca="1" si="320"/>
        <v>0</v>
      </c>
      <c r="R544" s="102">
        <f t="shared" ca="1" si="321"/>
        <v>0</v>
      </c>
      <c r="S544" s="102">
        <f t="shared" ca="1" si="322"/>
        <v>0</v>
      </c>
      <c r="T544" s="102">
        <v>0</v>
      </c>
      <c r="U544" s="102">
        <f t="shared" ca="1" si="323"/>
        <v>-0.5</v>
      </c>
      <c r="V544" s="102">
        <f t="shared" ca="1" si="324"/>
        <v>0</v>
      </c>
      <c r="W544" s="102"/>
      <c r="X544" s="102"/>
      <c r="Y544" s="102"/>
      <c r="Z544" s="102"/>
    </row>
    <row r="545" spans="1:26" outlineLevel="1">
      <c r="A545">
        <f t="shared" ca="1" si="325"/>
        <v>2</v>
      </c>
      <c r="B545" t="str">
        <f t="shared" ca="1" si="311"/>
        <v>EP3 LPD1 LPS1 LPM3</v>
      </c>
      <c r="C545" s="280">
        <f ca="1">IF($A545&lt;&gt;$A544,1,MOD(C544-1+(COUNTIFS(D$416:$N$416,$A545)=COUNTIFS(D545:$N545,1)),C$415)+1)</f>
        <v>3</v>
      </c>
      <c r="D545" s="278">
        <f ca="1">IF($A545&lt;&gt;D$416,0,IF($A545&lt;&gt;$A544,1,MOD(D544-1+(COUNTIFS(E$416:$N$416,$A545)=COUNTIFS(E545:$N545,1)),D$415)+1))</f>
        <v>0</v>
      </c>
      <c r="E545" s="278">
        <f ca="1">IF($A545&lt;&gt;E$416,0,IF($A545&lt;&gt;$A544,1,MOD(E544-1+(COUNTIFS(F$416:$N$416,$A545)=COUNTIFS(F545:$N545,1)),E$415)+1))</f>
        <v>0</v>
      </c>
      <c r="F545" s="278">
        <f ca="1">IF($A545&lt;&gt;F$416,0,IF($A545&lt;&gt;$A544,1,MOD(F544-1+(COUNTIFS(G$416:$N$416,$A545)=COUNTIFS(G545:$N545,1)),F$415)+1))</f>
        <v>0</v>
      </c>
      <c r="G545" s="278">
        <f ca="1">IF($A545&lt;&gt;G$416,0,IF($A545&lt;&gt;$A544,1,MOD(G544-1+(COUNTIFS(H$416:$N$416,$A545)=COUNTIFS(H545:$N545,1)),G$415)+1))</f>
        <v>1</v>
      </c>
      <c r="H545" s="278">
        <f ca="1">IF($A545&lt;&gt;H$416,0,IF($A545&lt;&gt;$A544,1,MOD(H544-1+(COUNTIFS(I$416:$N$416,$A545)=COUNTIFS(I545:$N545,1)),H$415)+1))</f>
        <v>1</v>
      </c>
      <c r="I545" s="278">
        <f ca="1">IF($A545&lt;&gt;I$416,0,IF($A545&lt;&gt;$A544,1,MOD(I544-1+(COUNTIFS(N$416:$N$416,$A545)=COUNTIFS(N545:$N545,1)),I$415)+1))</f>
        <v>3</v>
      </c>
      <c r="J545" s="278"/>
      <c r="K545" s="278"/>
      <c r="L545" s="278"/>
      <c r="M545" s="278"/>
      <c r="O545">
        <v>128</v>
      </c>
      <c r="P545" s="102">
        <f t="shared" ca="1" si="319"/>
        <v>0.5</v>
      </c>
      <c r="Q545" s="102">
        <f t="shared" ca="1" si="320"/>
        <v>0</v>
      </c>
      <c r="R545" s="102">
        <f t="shared" ca="1" si="321"/>
        <v>0</v>
      </c>
      <c r="S545" s="102">
        <f t="shared" ca="1" si="322"/>
        <v>0</v>
      </c>
      <c r="T545" s="102">
        <v>0</v>
      </c>
      <c r="U545" s="102">
        <f t="shared" ca="1" si="323"/>
        <v>-0.5</v>
      </c>
      <c r="V545" s="102">
        <f t="shared" ca="1" si="324"/>
        <v>0.5</v>
      </c>
      <c r="W545" s="102"/>
      <c r="X545" s="102"/>
      <c r="Y545" s="102"/>
      <c r="Z545" s="102"/>
    </row>
    <row r="546" spans="1:26" outlineLevel="1">
      <c r="A546">
        <f t="shared" ca="1" si="325"/>
        <v>2</v>
      </c>
      <c r="B546" t="str">
        <f t="shared" ref="B546:B609" ca="1" si="326">"EP"&amp;$C546&amp;IF($A546=0," LPAll"&amp;$D546,"")&amp;IF($A546=1," LPD"&amp;$E546&amp;" LPS"&amp;$F546,"")&amp;IF($A546=2," LPD"&amp;$G546&amp;" LPS"&amp;$H546&amp;" LPM"&amp;$I546,"")</f>
        <v>EP3 LPD1 LPS2 LPM1</v>
      </c>
      <c r="C546" s="280">
        <f ca="1">IF($A546&lt;&gt;$A545,1,MOD(C545-1+(COUNTIFS(D$416:$N$416,$A546)=COUNTIFS(D546:$N546,1)),C$415)+1)</f>
        <v>3</v>
      </c>
      <c r="D546" s="278">
        <f ca="1">IF($A546&lt;&gt;D$416,0,IF($A546&lt;&gt;$A545,1,MOD(D545-1+(COUNTIFS(E$416:$N$416,$A546)=COUNTIFS(E546:$N546,1)),D$415)+1))</f>
        <v>0</v>
      </c>
      <c r="E546" s="278">
        <f ca="1">IF($A546&lt;&gt;E$416,0,IF($A546&lt;&gt;$A545,1,MOD(E545-1+(COUNTIFS(F$416:$N$416,$A546)=COUNTIFS(F546:$N546,1)),E$415)+1))</f>
        <v>0</v>
      </c>
      <c r="F546" s="278">
        <f ca="1">IF($A546&lt;&gt;F$416,0,IF($A546&lt;&gt;$A545,1,MOD(F545-1+(COUNTIFS(G$416:$N$416,$A546)=COUNTIFS(G546:$N546,1)),F$415)+1))</f>
        <v>0</v>
      </c>
      <c r="G546" s="278">
        <f ca="1">IF($A546&lt;&gt;G$416,0,IF($A546&lt;&gt;$A545,1,MOD(G545-1+(COUNTIFS(H$416:$N$416,$A546)=COUNTIFS(H546:$N546,1)),G$415)+1))</f>
        <v>1</v>
      </c>
      <c r="H546" s="278">
        <f ca="1">IF($A546&lt;&gt;H$416,0,IF($A546&lt;&gt;$A545,1,MOD(H545-1+(COUNTIFS(I$416:$N$416,$A546)=COUNTIFS(I546:$N546,1)),H$415)+1))</f>
        <v>2</v>
      </c>
      <c r="I546" s="278">
        <f ca="1">IF($A546&lt;&gt;I$416,0,IF($A546&lt;&gt;$A545,1,MOD(I545-1+(COUNTIFS(N$416:$N$416,$A546)=COUNTIFS(N546:$N546,1)),I$415)+1))</f>
        <v>1</v>
      </c>
      <c r="J546" s="278"/>
      <c r="K546" s="278"/>
      <c r="L546" s="278"/>
      <c r="M546" s="278"/>
      <c r="O546">
        <v>129</v>
      </c>
      <c r="P546" s="102">
        <f t="shared" ca="1" si="319"/>
        <v>0.5</v>
      </c>
      <c r="Q546" s="102">
        <f t="shared" ca="1" si="320"/>
        <v>0</v>
      </c>
      <c r="R546" s="102">
        <f t="shared" ca="1" si="321"/>
        <v>0</v>
      </c>
      <c r="S546" s="102">
        <f t="shared" ca="1" si="322"/>
        <v>0</v>
      </c>
      <c r="T546" s="102">
        <v>0</v>
      </c>
      <c r="U546" s="102">
        <f t="shared" ca="1" si="323"/>
        <v>0</v>
      </c>
      <c r="V546" s="102">
        <f t="shared" ca="1" si="324"/>
        <v>-0.5</v>
      </c>
      <c r="W546" s="102"/>
      <c r="X546" s="102"/>
      <c r="Y546" s="102"/>
      <c r="Z546" s="102"/>
    </row>
    <row r="547" spans="1:26" outlineLevel="1">
      <c r="A547">
        <f t="shared" ca="1" si="325"/>
        <v>2</v>
      </c>
      <c r="B547" t="str">
        <f t="shared" ca="1" si="326"/>
        <v>EP3 LPD1 LPS2 LPM2</v>
      </c>
      <c r="C547" s="280">
        <f ca="1">IF($A547&lt;&gt;$A546,1,MOD(C546-1+(COUNTIFS(D$416:$N$416,$A547)=COUNTIFS(D547:$N547,1)),C$415)+1)</f>
        <v>3</v>
      </c>
      <c r="D547" s="278">
        <f ca="1">IF($A547&lt;&gt;D$416,0,IF($A547&lt;&gt;$A546,1,MOD(D546-1+(COUNTIFS(E$416:$N$416,$A547)=COUNTIFS(E547:$N547,1)),D$415)+1))</f>
        <v>0</v>
      </c>
      <c r="E547" s="278">
        <f ca="1">IF($A547&lt;&gt;E$416,0,IF($A547&lt;&gt;$A546,1,MOD(E546-1+(COUNTIFS(F$416:$N$416,$A547)=COUNTIFS(F547:$N547,1)),E$415)+1))</f>
        <v>0</v>
      </c>
      <c r="F547" s="278">
        <f ca="1">IF($A547&lt;&gt;F$416,0,IF($A547&lt;&gt;$A546,1,MOD(F546-1+(COUNTIFS(G$416:$N$416,$A547)=COUNTIFS(G547:$N547,1)),F$415)+1))</f>
        <v>0</v>
      </c>
      <c r="G547" s="278">
        <f ca="1">IF($A547&lt;&gt;G$416,0,IF($A547&lt;&gt;$A546,1,MOD(G546-1+(COUNTIFS(H$416:$N$416,$A547)=COUNTIFS(H547:$N547,1)),G$415)+1))</f>
        <v>1</v>
      </c>
      <c r="H547" s="278">
        <f ca="1">IF($A547&lt;&gt;H$416,0,IF($A547&lt;&gt;$A546,1,MOD(H546-1+(COUNTIFS(I$416:$N$416,$A547)=COUNTIFS(I547:$N547,1)),H$415)+1))</f>
        <v>2</v>
      </c>
      <c r="I547" s="278">
        <f ca="1">IF($A547&lt;&gt;I$416,0,IF($A547&lt;&gt;$A546,1,MOD(I546-1+(COUNTIFS(N$416:$N$416,$A547)=COUNTIFS(N547:$N547,1)),I$415)+1))</f>
        <v>2</v>
      </c>
      <c r="J547" s="278"/>
      <c r="K547" s="278"/>
      <c r="L547" s="278"/>
      <c r="M547" s="278"/>
      <c r="O547">
        <v>130</v>
      </c>
      <c r="P547" s="102">
        <f t="shared" ca="1" si="319"/>
        <v>0.5</v>
      </c>
      <c r="Q547" s="102">
        <f t="shared" ca="1" si="320"/>
        <v>0</v>
      </c>
      <c r="R547" s="102">
        <f t="shared" ca="1" si="321"/>
        <v>0</v>
      </c>
      <c r="S547" s="102">
        <f t="shared" ca="1" si="322"/>
        <v>0</v>
      </c>
      <c r="T547" s="102">
        <v>0</v>
      </c>
      <c r="U547" s="102">
        <f t="shared" ca="1" si="323"/>
        <v>0</v>
      </c>
      <c r="V547" s="102">
        <f t="shared" ca="1" si="324"/>
        <v>0</v>
      </c>
      <c r="W547" s="102"/>
      <c r="X547" s="102"/>
      <c r="Y547" s="102"/>
      <c r="Z547" s="102"/>
    </row>
    <row r="548" spans="1:26" outlineLevel="1">
      <c r="A548">
        <f t="shared" ca="1" si="325"/>
        <v>2</v>
      </c>
      <c r="B548" t="str">
        <f t="shared" ca="1" si="326"/>
        <v>EP3 LPD1 LPS2 LPM3</v>
      </c>
      <c r="C548" s="280">
        <f ca="1">IF($A548&lt;&gt;$A547,1,MOD(C547-1+(COUNTIFS(D$416:$N$416,$A548)=COUNTIFS(D548:$N548,1)),C$415)+1)</f>
        <v>3</v>
      </c>
      <c r="D548" s="278">
        <f ca="1">IF($A548&lt;&gt;D$416,0,IF($A548&lt;&gt;$A547,1,MOD(D547-1+(COUNTIFS(E$416:$N$416,$A548)=COUNTIFS(E548:$N548,1)),D$415)+1))</f>
        <v>0</v>
      </c>
      <c r="E548" s="278">
        <f ca="1">IF($A548&lt;&gt;E$416,0,IF($A548&lt;&gt;$A547,1,MOD(E547-1+(COUNTIFS(F$416:$N$416,$A548)=COUNTIFS(F548:$N548,1)),E$415)+1))</f>
        <v>0</v>
      </c>
      <c r="F548" s="278">
        <f ca="1">IF($A548&lt;&gt;F$416,0,IF($A548&lt;&gt;$A547,1,MOD(F547-1+(COUNTIFS(G$416:$N$416,$A548)=COUNTIFS(G548:$N548,1)),F$415)+1))</f>
        <v>0</v>
      </c>
      <c r="G548" s="278">
        <f ca="1">IF($A548&lt;&gt;G$416,0,IF($A548&lt;&gt;$A547,1,MOD(G547-1+(COUNTIFS(H$416:$N$416,$A548)=COUNTIFS(H548:$N548,1)),G$415)+1))</f>
        <v>1</v>
      </c>
      <c r="H548" s="278">
        <f ca="1">IF($A548&lt;&gt;H$416,0,IF($A548&lt;&gt;$A547,1,MOD(H547-1+(COUNTIFS(I$416:$N$416,$A548)=COUNTIFS(I548:$N548,1)),H$415)+1))</f>
        <v>2</v>
      </c>
      <c r="I548" s="278">
        <f ca="1">IF($A548&lt;&gt;I$416,0,IF($A548&lt;&gt;$A547,1,MOD(I547-1+(COUNTIFS(N$416:$N$416,$A548)=COUNTIFS(N548:$N548,1)),I$415)+1))</f>
        <v>3</v>
      </c>
      <c r="J548" s="278"/>
      <c r="K548" s="278"/>
      <c r="L548" s="278"/>
      <c r="M548" s="278"/>
      <c r="O548">
        <v>131</v>
      </c>
      <c r="P548" s="102">
        <f t="shared" ca="1" si="319"/>
        <v>0.5</v>
      </c>
      <c r="Q548" s="102">
        <f t="shared" ca="1" si="320"/>
        <v>0</v>
      </c>
      <c r="R548" s="102">
        <f t="shared" ca="1" si="321"/>
        <v>0</v>
      </c>
      <c r="S548" s="102">
        <f t="shared" ca="1" si="322"/>
        <v>0</v>
      </c>
      <c r="T548" s="102">
        <v>0</v>
      </c>
      <c r="U548" s="102">
        <f t="shared" ca="1" si="323"/>
        <v>0</v>
      </c>
      <c r="V548" s="102">
        <f t="shared" ca="1" si="324"/>
        <v>0.5</v>
      </c>
      <c r="W548" s="102"/>
      <c r="X548" s="102"/>
      <c r="Y548" s="102"/>
      <c r="Z548" s="102"/>
    </row>
    <row r="549" spans="1:26" outlineLevel="1">
      <c r="A549">
        <f t="shared" ca="1" si="325"/>
        <v>2</v>
      </c>
      <c r="B549" t="str">
        <f t="shared" ca="1" si="326"/>
        <v>EP3 LPD1 LPS3 LPM1</v>
      </c>
      <c r="C549" s="280">
        <f ca="1">IF($A549&lt;&gt;$A548,1,MOD(C548-1+(COUNTIFS(D$416:$N$416,$A549)=COUNTIFS(D549:$N549,1)),C$415)+1)</f>
        <v>3</v>
      </c>
      <c r="D549" s="278">
        <f ca="1">IF($A549&lt;&gt;D$416,0,IF($A549&lt;&gt;$A548,1,MOD(D548-1+(COUNTIFS(E$416:$N$416,$A549)=COUNTIFS(E549:$N549,1)),D$415)+1))</f>
        <v>0</v>
      </c>
      <c r="E549" s="278">
        <f ca="1">IF($A549&lt;&gt;E$416,0,IF($A549&lt;&gt;$A548,1,MOD(E548-1+(COUNTIFS(F$416:$N$416,$A549)=COUNTIFS(F549:$N549,1)),E$415)+1))</f>
        <v>0</v>
      </c>
      <c r="F549" s="278">
        <f ca="1">IF($A549&lt;&gt;F$416,0,IF($A549&lt;&gt;$A548,1,MOD(F548-1+(COUNTIFS(G$416:$N$416,$A549)=COUNTIFS(G549:$N549,1)),F$415)+1))</f>
        <v>0</v>
      </c>
      <c r="G549" s="278">
        <f ca="1">IF($A549&lt;&gt;G$416,0,IF($A549&lt;&gt;$A548,1,MOD(G548-1+(COUNTIFS(H$416:$N$416,$A549)=COUNTIFS(H549:$N549,1)),G$415)+1))</f>
        <v>1</v>
      </c>
      <c r="H549" s="278">
        <f ca="1">IF($A549&lt;&gt;H$416,0,IF($A549&lt;&gt;$A548,1,MOD(H548-1+(COUNTIFS(I$416:$N$416,$A549)=COUNTIFS(I549:$N549,1)),H$415)+1))</f>
        <v>3</v>
      </c>
      <c r="I549" s="278">
        <f ca="1">IF($A549&lt;&gt;I$416,0,IF($A549&lt;&gt;$A548,1,MOD(I548-1+(COUNTIFS(N$416:$N$416,$A549)=COUNTIFS(N549:$N549,1)),I$415)+1))</f>
        <v>1</v>
      </c>
      <c r="J549" s="278"/>
      <c r="K549" s="278"/>
      <c r="L549" s="278"/>
      <c r="M549" s="278"/>
      <c r="O549">
        <v>132</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EP3 LPD1 LPS3 LPM2</v>
      </c>
      <c r="C550" s="280">
        <f ca="1">IF($A550&lt;&gt;$A549,1,MOD(C549-1+(COUNTIFS(D$416:$N$416,$A550)=COUNTIFS(D550:$N550,1)),C$415)+1)</f>
        <v>3</v>
      </c>
      <c r="D550" s="278">
        <f ca="1">IF($A550&lt;&gt;D$416,0,IF($A550&lt;&gt;$A549,1,MOD(D549-1+(COUNTIFS(E$416:$N$416,$A550)=COUNTIFS(E550:$N550,1)),D$415)+1))</f>
        <v>0</v>
      </c>
      <c r="E550" s="278">
        <f ca="1">IF($A550&lt;&gt;E$416,0,IF($A550&lt;&gt;$A549,1,MOD(E549-1+(COUNTIFS(F$416:$N$416,$A550)=COUNTIFS(F550:$N550,1)),E$415)+1))</f>
        <v>0</v>
      </c>
      <c r="F550" s="278">
        <f ca="1">IF($A550&lt;&gt;F$416,0,IF($A550&lt;&gt;$A549,1,MOD(F549-1+(COUNTIFS(G$416:$N$416,$A550)=COUNTIFS(G550:$N550,1)),F$415)+1))</f>
        <v>0</v>
      </c>
      <c r="G550" s="278">
        <f ca="1">IF($A550&lt;&gt;G$416,0,IF($A550&lt;&gt;$A549,1,MOD(G549-1+(COUNTIFS(H$416:$N$416,$A550)=COUNTIFS(H550:$N550,1)),G$415)+1))</f>
        <v>1</v>
      </c>
      <c r="H550" s="278">
        <f ca="1">IF($A550&lt;&gt;H$416,0,IF($A550&lt;&gt;$A549,1,MOD(H549-1+(COUNTIFS(I$416:$N$416,$A550)=COUNTIFS(I550:$N550,1)),H$415)+1))</f>
        <v>3</v>
      </c>
      <c r="I550" s="278">
        <f ca="1">IF($A550&lt;&gt;I$416,0,IF($A550&lt;&gt;$A549,1,MOD(I549-1+(COUNTIFS(N$416:$N$416,$A550)=COUNTIFS(N550:$N550,1)),I$415)+1))</f>
        <v>2</v>
      </c>
      <c r="J550" s="278"/>
      <c r="K550" s="278"/>
      <c r="L550" s="278"/>
      <c r="M550" s="278"/>
      <c r="O550">
        <v>133</v>
      </c>
      <c r="P550" s="102">
        <f t="shared" ca="1" si="319"/>
        <v>0.5</v>
      </c>
      <c r="Q550" s="102">
        <f t="shared" ca="1" si="320"/>
        <v>0</v>
      </c>
      <c r="R550" s="102">
        <f t="shared" ca="1" si="321"/>
        <v>0</v>
      </c>
      <c r="S550" s="102">
        <f t="shared" ca="1" si="322"/>
        <v>0</v>
      </c>
      <c r="T550" s="102">
        <v>0</v>
      </c>
      <c r="U550" s="102">
        <f t="shared" ca="1" si="323"/>
        <v>0.5</v>
      </c>
      <c r="V550" s="102">
        <f t="shared" ca="1" si="324"/>
        <v>0</v>
      </c>
      <c r="W550" s="102"/>
      <c r="X550" s="102"/>
      <c r="Y550" s="102"/>
      <c r="Z550" s="102"/>
    </row>
    <row r="551" spans="1:26" outlineLevel="1">
      <c r="A551">
        <f t="shared" ca="1" si="325"/>
        <v>2</v>
      </c>
      <c r="B551" t="str">
        <f t="shared" ca="1" si="326"/>
        <v>EP3 LPD1 LPS3 LPM3</v>
      </c>
      <c r="C551" s="280">
        <f ca="1">IF($A551&lt;&gt;$A550,1,MOD(C550-1+(COUNTIFS(D$416:$N$416,$A551)=COUNTIFS(D551:$N551,1)),C$415)+1)</f>
        <v>3</v>
      </c>
      <c r="D551" s="278">
        <f ca="1">IF($A551&lt;&gt;D$416,0,IF($A551&lt;&gt;$A550,1,MOD(D550-1+(COUNTIFS(E$416:$N$416,$A551)=COUNTIFS(E551:$N551,1)),D$415)+1))</f>
        <v>0</v>
      </c>
      <c r="E551" s="278">
        <f ca="1">IF($A551&lt;&gt;E$416,0,IF($A551&lt;&gt;$A550,1,MOD(E550-1+(COUNTIFS(F$416:$N$416,$A551)=COUNTIFS(F551:$N551,1)),E$415)+1))</f>
        <v>0</v>
      </c>
      <c r="F551" s="278">
        <f ca="1">IF($A551&lt;&gt;F$416,0,IF($A551&lt;&gt;$A550,1,MOD(F550-1+(COUNTIFS(G$416:$N$416,$A551)=COUNTIFS(G551:$N551,1)),F$415)+1))</f>
        <v>0</v>
      </c>
      <c r="G551" s="278">
        <f ca="1">IF($A551&lt;&gt;G$416,0,IF($A551&lt;&gt;$A550,1,MOD(G550-1+(COUNTIFS(H$416:$N$416,$A551)=COUNTIFS(H551:$N551,1)),G$415)+1))</f>
        <v>1</v>
      </c>
      <c r="H551" s="278">
        <f ca="1">IF($A551&lt;&gt;H$416,0,IF($A551&lt;&gt;$A550,1,MOD(H550-1+(COUNTIFS(I$416:$N$416,$A551)=COUNTIFS(I551:$N551,1)),H$415)+1))</f>
        <v>3</v>
      </c>
      <c r="I551" s="278">
        <f ca="1">IF($A551&lt;&gt;I$416,0,IF($A551&lt;&gt;$A550,1,MOD(I550-1+(COUNTIFS(N$416:$N$416,$A551)=COUNTIFS(N551:$N551,1)),I$415)+1))</f>
        <v>3</v>
      </c>
      <c r="J551" s="278"/>
      <c r="K551" s="278"/>
      <c r="L551" s="278"/>
      <c r="M551" s="278"/>
      <c r="O551">
        <v>134</v>
      </c>
      <c r="P551" s="102">
        <f t="shared" ca="1" si="319"/>
        <v>0.5</v>
      </c>
      <c r="Q551" s="102">
        <f t="shared" ca="1" si="320"/>
        <v>0</v>
      </c>
      <c r="R551" s="102">
        <f t="shared" ca="1" si="321"/>
        <v>0</v>
      </c>
      <c r="S551" s="102">
        <f t="shared" ca="1" si="322"/>
        <v>0</v>
      </c>
      <c r="T551" s="102">
        <v>0</v>
      </c>
      <c r="U551" s="102">
        <f t="shared" ca="1" si="323"/>
        <v>0.5</v>
      </c>
      <c r="V551" s="102">
        <f t="shared" ca="1" si="324"/>
        <v>0.5</v>
      </c>
      <c r="W551" s="102"/>
      <c r="X551" s="102"/>
      <c r="Y551" s="102"/>
      <c r="Z551" s="102"/>
    </row>
    <row r="552" spans="1:26" outlineLevel="1">
      <c r="A552">
        <f t="shared" ca="1" si="325"/>
        <v>2</v>
      </c>
      <c r="B552" t="str">
        <f t="shared" ca="1" si="326"/>
        <v>EP1 LPD1 LPS1 LPM1</v>
      </c>
      <c r="C552" s="280">
        <f ca="1">IF($A552&lt;&gt;$A551,1,MOD(C551-1+(COUNTIFS(D$416:$N$416,$A552)=COUNTIFS(D552:$N552,1)),C$415)+1)</f>
        <v>1</v>
      </c>
      <c r="D552" s="278">
        <f ca="1">IF($A552&lt;&gt;D$416,0,IF($A552&lt;&gt;$A551,1,MOD(D551-1+(COUNTIFS(E$416:$N$416,$A552)=COUNTIFS(E552:$N552,1)),D$415)+1))</f>
        <v>0</v>
      </c>
      <c r="E552" s="278">
        <f ca="1">IF($A552&lt;&gt;E$416,0,IF($A552&lt;&gt;$A551,1,MOD(E551-1+(COUNTIFS(F$416:$N$416,$A552)=COUNTIFS(F552:$N552,1)),E$415)+1))</f>
        <v>0</v>
      </c>
      <c r="F552" s="278">
        <f ca="1">IF($A552&lt;&gt;F$416,0,IF($A552&lt;&gt;$A551,1,MOD(F551-1+(COUNTIFS(G$416:$N$416,$A552)=COUNTIFS(G552:$N552,1)),F$415)+1))</f>
        <v>0</v>
      </c>
      <c r="G552" s="278">
        <f ca="1">IF($A552&lt;&gt;G$416,0,IF($A552&lt;&gt;$A551,1,MOD(G551-1+(COUNTIFS(H$416:$N$416,$A552)=COUNTIFS(H552:$N552,1)),G$415)+1))</f>
        <v>1</v>
      </c>
      <c r="H552" s="278">
        <f ca="1">IF($A552&lt;&gt;H$416,0,IF($A552&lt;&gt;$A551,1,MOD(H551-1+(COUNTIFS(I$416:$N$416,$A552)=COUNTIFS(I552:$N552,1)),H$415)+1))</f>
        <v>1</v>
      </c>
      <c r="I552" s="278">
        <f ca="1">IF($A552&lt;&gt;I$416,0,IF($A552&lt;&gt;$A551,1,MOD(I551-1+(COUNTIFS(N$416:$N$416,$A552)=COUNTIFS(N552:$N552,1)),I$415)+1))</f>
        <v>1</v>
      </c>
      <c r="J552" s="278"/>
      <c r="K552" s="278"/>
      <c r="L552" s="278"/>
      <c r="M552" s="278"/>
      <c r="O552">
        <v>135</v>
      </c>
      <c r="P552" s="102">
        <f t="shared" ca="1" si="319"/>
        <v>-0.5</v>
      </c>
      <c r="Q552" s="102">
        <f t="shared" ca="1" si="320"/>
        <v>0</v>
      </c>
      <c r="R552" s="102">
        <f t="shared" ca="1" si="321"/>
        <v>0</v>
      </c>
      <c r="S552" s="102">
        <f t="shared" ca="1" si="322"/>
        <v>0</v>
      </c>
      <c r="T552" s="102">
        <v>0</v>
      </c>
      <c r="U552" s="102">
        <f t="shared" ca="1" si="323"/>
        <v>-0.5</v>
      </c>
      <c r="V552" s="102">
        <f t="shared" ca="1" si="324"/>
        <v>-0.5</v>
      </c>
      <c r="W552" s="102"/>
      <c r="X552" s="102"/>
      <c r="Y552" s="102"/>
      <c r="Z552" s="102"/>
    </row>
    <row r="553" spans="1:26" outlineLevel="1">
      <c r="A553">
        <f t="shared" ca="1" si="325"/>
        <v>2</v>
      </c>
      <c r="B553" t="str">
        <f t="shared" ca="1" si="326"/>
        <v>EP1 LPD1 LPS1 LPM2</v>
      </c>
      <c r="C553" s="280">
        <f ca="1">IF($A553&lt;&gt;$A552,1,MOD(C552-1+(COUNTIFS(D$416:$N$416,$A553)=COUNTIFS(D553:$N553,1)),C$415)+1)</f>
        <v>1</v>
      </c>
      <c r="D553" s="278">
        <f ca="1">IF($A553&lt;&gt;D$416,0,IF($A553&lt;&gt;$A552,1,MOD(D552-1+(COUNTIFS(E$416:$N$416,$A553)=COUNTIFS(E553:$N553,1)),D$415)+1))</f>
        <v>0</v>
      </c>
      <c r="E553" s="278">
        <f ca="1">IF($A553&lt;&gt;E$416,0,IF($A553&lt;&gt;$A552,1,MOD(E552-1+(COUNTIFS(F$416:$N$416,$A553)=COUNTIFS(F553:$N553,1)),E$415)+1))</f>
        <v>0</v>
      </c>
      <c r="F553" s="278">
        <f ca="1">IF($A553&lt;&gt;F$416,0,IF($A553&lt;&gt;$A552,1,MOD(F552-1+(COUNTIFS(G$416:$N$416,$A553)=COUNTIFS(G553:$N553,1)),F$415)+1))</f>
        <v>0</v>
      </c>
      <c r="G553" s="278">
        <f ca="1">IF($A553&lt;&gt;G$416,0,IF($A553&lt;&gt;$A552,1,MOD(G552-1+(COUNTIFS(H$416:$N$416,$A553)=COUNTIFS(H553:$N553,1)),G$415)+1))</f>
        <v>1</v>
      </c>
      <c r="H553" s="278">
        <f ca="1">IF($A553&lt;&gt;H$416,0,IF($A553&lt;&gt;$A552,1,MOD(H552-1+(COUNTIFS(I$416:$N$416,$A553)=COUNTIFS(I553:$N553,1)),H$415)+1))</f>
        <v>1</v>
      </c>
      <c r="I553" s="278">
        <f ca="1">IF($A553&lt;&gt;I$416,0,IF($A553&lt;&gt;$A552,1,MOD(I552-1+(COUNTIFS(N$416:$N$416,$A553)=COUNTIFS(N553:$N553,1)),I$415)+1))</f>
        <v>2</v>
      </c>
      <c r="J553" s="278"/>
      <c r="K553" s="278"/>
      <c r="L553" s="278"/>
      <c r="M553" s="278"/>
      <c r="O553">
        <v>136</v>
      </c>
      <c r="P553" s="102">
        <f t="shared" ca="1" si="319"/>
        <v>-0.5</v>
      </c>
      <c r="Q553" s="102">
        <f t="shared" ca="1" si="320"/>
        <v>0</v>
      </c>
      <c r="R553" s="102">
        <f t="shared" ca="1" si="321"/>
        <v>0</v>
      </c>
      <c r="S553" s="102">
        <f t="shared" ca="1" si="322"/>
        <v>0</v>
      </c>
      <c r="T553" s="102">
        <v>0</v>
      </c>
      <c r="U553" s="102">
        <f t="shared" ca="1" si="323"/>
        <v>-0.5</v>
      </c>
      <c r="V553" s="102">
        <f t="shared" ca="1" si="324"/>
        <v>0</v>
      </c>
      <c r="W553" s="102"/>
      <c r="X553" s="102"/>
      <c r="Y553" s="102"/>
      <c r="Z553" s="102"/>
    </row>
    <row r="554" spans="1:26" outlineLevel="1">
      <c r="A554">
        <f t="shared" ca="1" si="325"/>
        <v>2</v>
      </c>
      <c r="B554" t="str">
        <f t="shared" ca="1" si="326"/>
        <v>EP1 LPD1 LPS1 LPM3</v>
      </c>
      <c r="C554" s="280">
        <f ca="1">IF($A554&lt;&gt;$A553,1,MOD(C553-1+(COUNTIFS(D$416:$N$416,$A554)=COUNTIFS(D554:$N554,1)),C$415)+1)</f>
        <v>1</v>
      </c>
      <c r="D554" s="278">
        <f ca="1">IF($A554&lt;&gt;D$416,0,IF($A554&lt;&gt;$A553,1,MOD(D553-1+(COUNTIFS(E$416:$N$416,$A554)=COUNTIFS(E554:$N554,1)),D$415)+1))</f>
        <v>0</v>
      </c>
      <c r="E554" s="278">
        <f ca="1">IF($A554&lt;&gt;E$416,0,IF($A554&lt;&gt;$A553,1,MOD(E553-1+(COUNTIFS(F$416:$N$416,$A554)=COUNTIFS(F554:$N554,1)),E$415)+1))</f>
        <v>0</v>
      </c>
      <c r="F554" s="278">
        <f ca="1">IF($A554&lt;&gt;F$416,0,IF($A554&lt;&gt;$A553,1,MOD(F553-1+(COUNTIFS(G$416:$N$416,$A554)=COUNTIFS(G554:$N554,1)),F$415)+1))</f>
        <v>0</v>
      </c>
      <c r="G554" s="278">
        <f ca="1">IF($A554&lt;&gt;G$416,0,IF($A554&lt;&gt;$A553,1,MOD(G553-1+(COUNTIFS(H$416:$N$416,$A554)=COUNTIFS(H554:$N554,1)),G$415)+1))</f>
        <v>1</v>
      </c>
      <c r="H554" s="278">
        <f ca="1">IF($A554&lt;&gt;H$416,0,IF($A554&lt;&gt;$A553,1,MOD(H553-1+(COUNTIFS(I$416:$N$416,$A554)=COUNTIFS(I554:$N554,1)),H$415)+1))</f>
        <v>1</v>
      </c>
      <c r="I554" s="278">
        <f ca="1">IF($A554&lt;&gt;I$416,0,IF($A554&lt;&gt;$A553,1,MOD(I553-1+(COUNTIFS(N$416:$N$416,$A554)=COUNTIFS(N554:$N554,1)),I$415)+1))</f>
        <v>3</v>
      </c>
      <c r="J554" s="278"/>
      <c r="K554" s="278"/>
      <c r="L554" s="278"/>
      <c r="M554" s="278"/>
      <c r="O554">
        <v>137</v>
      </c>
      <c r="P554" s="102">
        <f t="shared" ca="1" si="319"/>
        <v>-0.5</v>
      </c>
      <c r="Q554" s="102">
        <f t="shared" ca="1" si="320"/>
        <v>0</v>
      </c>
      <c r="R554" s="102">
        <f t="shared" ca="1" si="321"/>
        <v>0</v>
      </c>
      <c r="S554" s="102">
        <f t="shared" ca="1" si="322"/>
        <v>0</v>
      </c>
      <c r="T554" s="102">
        <v>0</v>
      </c>
      <c r="U554" s="102">
        <f t="shared" ca="1" si="323"/>
        <v>-0.5</v>
      </c>
      <c r="V554" s="102">
        <f t="shared" ca="1" si="324"/>
        <v>0.5</v>
      </c>
      <c r="W554" s="102"/>
      <c r="X554" s="102"/>
      <c r="Y554" s="102"/>
      <c r="Z554" s="102"/>
    </row>
    <row r="555" spans="1:26" outlineLevel="1">
      <c r="A555">
        <f t="shared" ca="1" si="325"/>
        <v>2</v>
      </c>
      <c r="B555" t="str">
        <f t="shared" ca="1" si="326"/>
        <v>EP1 LPD1 LPS2 LPM1</v>
      </c>
      <c r="C555" s="280">
        <f ca="1">IF($A555&lt;&gt;$A554,1,MOD(C554-1+(COUNTIFS(D$416:$N$416,$A555)=COUNTIFS(D555:$N555,1)),C$415)+1)</f>
        <v>1</v>
      </c>
      <c r="D555" s="278">
        <f ca="1">IF($A555&lt;&gt;D$416,0,IF($A555&lt;&gt;$A554,1,MOD(D554-1+(COUNTIFS(E$416:$N$416,$A555)=COUNTIFS(E555:$N555,1)),D$415)+1))</f>
        <v>0</v>
      </c>
      <c r="E555" s="278">
        <f ca="1">IF($A555&lt;&gt;E$416,0,IF($A555&lt;&gt;$A554,1,MOD(E554-1+(COUNTIFS(F$416:$N$416,$A555)=COUNTIFS(F555:$N555,1)),E$415)+1))</f>
        <v>0</v>
      </c>
      <c r="F555" s="278">
        <f ca="1">IF($A555&lt;&gt;F$416,0,IF($A555&lt;&gt;$A554,1,MOD(F554-1+(COUNTIFS(G$416:$N$416,$A555)=COUNTIFS(G555:$N555,1)),F$415)+1))</f>
        <v>0</v>
      </c>
      <c r="G555" s="278">
        <f ca="1">IF($A555&lt;&gt;G$416,0,IF($A555&lt;&gt;$A554,1,MOD(G554-1+(COUNTIFS(H$416:$N$416,$A555)=COUNTIFS(H555:$N555,1)),G$415)+1))</f>
        <v>1</v>
      </c>
      <c r="H555" s="278">
        <f ca="1">IF($A555&lt;&gt;H$416,0,IF($A555&lt;&gt;$A554,1,MOD(H554-1+(COUNTIFS(I$416:$N$416,$A555)=COUNTIFS(I555:$N555,1)),H$415)+1))</f>
        <v>2</v>
      </c>
      <c r="I555" s="278">
        <f ca="1">IF($A555&lt;&gt;I$416,0,IF($A555&lt;&gt;$A554,1,MOD(I554-1+(COUNTIFS(N$416:$N$416,$A555)=COUNTIFS(N555:$N555,1)),I$415)+1))</f>
        <v>1</v>
      </c>
      <c r="J555" s="278"/>
      <c r="K555" s="278"/>
      <c r="L555" s="278"/>
      <c r="M555" s="278"/>
      <c r="O555">
        <v>138</v>
      </c>
      <c r="P555" s="102">
        <f t="shared" ca="1" si="319"/>
        <v>-0.5</v>
      </c>
      <c r="Q555" s="102">
        <f t="shared" ca="1" si="320"/>
        <v>0</v>
      </c>
      <c r="R555" s="102">
        <f t="shared" ca="1" si="321"/>
        <v>0</v>
      </c>
      <c r="S555" s="102">
        <f t="shared" ca="1" si="322"/>
        <v>0</v>
      </c>
      <c r="T555" s="102">
        <v>0</v>
      </c>
      <c r="U555" s="102">
        <f t="shared" ca="1" si="323"/>
        <v>0</v>
      </c>
      <c r="V555" s="102">
        <f t="shared" ca="1" si="324"/>
        <v>-0.5</v>
      </c>
      <c r="W555" s="102"/>
      <c r="X555" s="102"/>
      <c r="Y555" s="102"/>
      <c r="Z555" s="102"/>
    </row>
    <row r="556" spans="1:26" outlineLevel="1">
      <c r="A556">
        <f t="shared" ca="1" si="325"/>
        <v>2</v>
      </c>
      <c r="B556" t="str">
        <f t="shared" ca="1" si="326"/>
        <v>EP1 LPD1 LPS2 LPM2</v>
      </c>
      <c r="C556" s="280">
        <f ca="1">IF($A556&lt;&gt;$A555,1,MOD(C555-1+(COUNTIFS(D$416:$N$416,$A556)=COUNTIFS(D556:$N556,1)),C$415)+1)</f>
        <v>1</v>
      </c>
      <c r="D556" s="278">
        <f ca="1">IF($A556&lt;&gt;D$416,0,IF($A556&lt;&gt;$A555,1,MOD(D555-1+(COUNTIFS(E$416:$N$416,$A556)=COUNTIFS(E556:$N556,1)),D$415)+1))</f>
        <v>0</v>
      </c>
      <c r="E556" s="278">
        <f ca="1">IF($A556&lt;&gt;E$416,0,IF($A556&lt;&gt;$A555,1,MOD(E555-1+(COUNTIFS(F$416:$N$416,$A556)=COUNTIFS(F556:$N556,1)),E$415)+1))</f>
        <v>0</v>
      </c>
      <c r="F556" s="278">
        <f ca="1">IF($A556&lt;&gt;F$416,0,IF($A556&lt;&gt;$A555,1,MOD(F555-1+(COUNTIFS(G$416:$N$416,$A556)=COUNTIFS(G556:$N556,1)),F$415)+1))</f>
        <v>0</v>
      </c>
      <c r="G556" s="278">
        <f ca="1">IF($A556&lt;&gt;G$416,0,IF($A556&lt;&gt;$A555,1,MOD(G555-1+(COUNTIFS(H$416:$N$416,$A556)=COUNTIFS(H556:$N556,1)),G$415)+1))</f>
        <v>1</v>
      </c>
      <c r="H556" s="278">
        <f ca="1">IF($A556&lt;&gt;H$416,0,IF($A556&lt;&gt;$A555,1,MOD(H555-1+(COUNTIFS(I$416:$N$416,$A556)=COUNTIFS(I556:$N556,1)),H$415)+1))</f>
        <v>2</v>
      </c>
      <c r="I556" s="278">
        <f ca="1">IF($A556&lt;&gt;I$416,0,IF($A556&lt;&gt;$A555,1,MOD(I555-1+(COUNTIFS(N$416:$N$416,$A556)=COUNTIFS(N556:$N556,1)),I$415)+1))</f>
        <v>2</v>
      </c>
      <c r="J556" s="278"/>
      <c r="K556" s="278"/>
      <c r="L556" s="278"/>
      <c r="M556" s="278"/>
      <c r="O556">
        <v>139</v>
      </c>
      <c r="P556" s="102">
        <f t="shared" ca="1" si="319"/>
        <v>-0.5</v>
      </c>
      <c r="Q556" s="102">
        <f t="shared" ca="1" si="320"/>
        <v>0</v>
      </c>
      <c r="R556" s="102">
        <f t="shared" ca="1" si="321"/>
        <v>0</v>
      </c>
      <c r="S556" s="102">
        <f t="shared" ca="1" si="322"/>
        <v>0</v>
      </c>
      <c r="T556" s="102">
        <v>0</v>
      </c>
      <c r="U556" s="102">
        <f t="shared" ca="1" si="323"/>
        <v>0</v>
      </c>
      <c r="V556" s="102">
        <f t="shared" ca="1" si="324"/>
        <v>0</v>
      </c>
      <c r="W556" s="102"/>
      <c r="X556" s="102"/>
      <c r="Y556" s="102"/>
      <c r="Z556" s="102"/>
    </row>
    <row r="557" spans="1:26" outlineLevel="1">
      <c r="A557">
        <f t="shared" ca="1" si="325"/>
        <v>2</v>
      </c>
      <c r="B557" t="str">
        <f t="shared" ca="1" si="326"/>
        <v>EP1 LPD1 LPS2 LPM3</v>
      </c>
      <c r="C557" s="280">
        <f ca="1">IF($A557&lt;&gt;$A556,1,MOD(C556-1+(COUNTIFS(D$416:$N$416,$A557)=COUNTIFS(D557:$N557,1)),C$415)+1)</f>
        <v>1</v>
      </c>
      <c r="D557" s="278">
        <f ca="1">IF($A557&lt;&gt;D$416,0,IF($A557&lt;&gt;$A556,1,MOD(D556-1+(COUNTIFS(E$416:$N$416,$A557)=COUNTIFS(E557:$N557,1)),D$415)+1))</f>
        <v>0</v>
      </c>
      <c r="E557" s="278">
        <f ca="1">IF($A557&lt;&gt;E$416,0,IF($A557&lt;&gt;$A556,1,MOD(E556-1+(COUNTIFS(F$416:$N$416,$A557)=COUNTIFS(F557:$N557,1)),E$415)+1))</f>
        <v>0</v>
      </c>
      <c r="F557" s="278">
        <f ca="1">IF($A557&lt;&gt;F$416,0,IF($A557&lt;&gt;$A556,1,MOD(F556-1+(COUNTIFS(G$416:$N$416,$A557)=COUNTIFS(G557:$N557,1)),F$415)+1))</f>
        <v>0</v>
      </c>
      <c r="G557" s="278">
        <f ca="1">IF($A557&lt;&gt;G$416,0,IF($A557&lt;&gt;$A556,1,MOD(G556-1+(COUNTIFS(H$416:$N$416,$A557)=COUNTIFS(H557:$N557,1)),G$415)+1))</f>
        <v>1</v>
      </c>
      <c r="H557" s="278">
        <f ca="1">IF($A557&lt;&gt;H$416,0,IF($A557&lt;&gt;$A556,1,MOD(H556-1+(COUNTIFS(I$416:$N$416,$A557)=COUNTIFS(I557:$N557,1)),H$415)+1))</f>
        <v>2</v>
      </c>
      <c r="I557" s="278">
        <f ca="1">IF($A557&lt;&gt;I$416,0,IF($A557&lt;&gt;$A556,1,MOD(I556-1+(COUNTIFS(N$416:$N$416,$A557)=COUNTIFS(N557:$N557,1)),I$415)+1))</f>
        <v>3</v>
      </c>
      <c r="J557" s="278"/>
      <c r="K557" s="278"/>
      <c r="L557" s="278"/>
      <c r="M557" s="278"/>
      <c r="O557">
        <v>140</v>
      </c>
      <c r="P557" s="102">
        <f t="shared" ca="1" si="319"/>
        <v>-0.5</v>
      </c>
      <c r="Q557" s="102">
        <f t="shared" ca="1" si="320"/>
        <v>0</v>
      </c>
      <c r="R557" s="102">
        <f t="shared" ca="1" si="321"/>
        <v>0</v>
      </c>
      <c r="S557" s="102">
        <f t="shared" ca="1" si="322"/>
        <v>0</v>
      </c>
      <c r="T557" s="102">
        <v>0</v>
      </c>
      <c r="U557" s="102">
        <f t="shared" ca="1" si="323"/>
        <v>0</v>
      </c>
      <c r="V557" s="102">
        <f t="shared" ca="1" si="324"/>
        <v>0.5</v>
      </c>
      <c r="W557" s="102"/>
      <c r="X557" s="102"/>
      <c r="Y557" s="102"/>
      <c r="Z557" s="102"/>
    </row>
    <row r="558" spans="1:26" outlineLevel="1">
      <c r="A558">
        <f t="shared" ca="1" si="325"/>
        <v>2</v>
      </c>
      <c r="B558" t="str">
        <f t="shared" ca="1" si="326"/>
        <v>EP1 LPD1 LPS3 LPM1</v>
      </c>
      <c r="C558" s="280">
        <f ca="1">IF($A558&lt;&gt;$A557,1,MOD(C557-1+(COUNTIFS(D$416:$N$416,$A558)=COUNTIFS(D558:$N558,1)),C$415)+1)</f>
        <v>1</v>
      </c>
      <c r="D558" s="278">
        <f ca="1">IF($A558&lt;&gt;D$416,0,IF($A558&lt;&gt;$A557,1,MOD(D557-1+(COUNTIFS(E$416:$N$416,$A558)=COUNTIFS(E558:$N558,1)),D$415)+1))</f>
        <v>0</v>
      </c>
      <c r="E558" s="278">
        <f ca="1">IF($A558&lt;&gt;E$416,0,IF($A558&lt;&gt;$A557,1,MOD(E557-1+(COUNTIFS(F$416:$N$416,$A558)=COUNTIFS(F558:$N558,1)),E$415)+1))</f>
        <v>0</v>
      </c>
      <c r="F558" s="278">
        <f ca="1">IF($A558&lt;&gt;F$416,0,IF($A558&lt;&gt;$A557,1,MOD(F557-1+(COUNTIFS(G$416:$N$416,$A558)=COUNTIFS(G558:$N558,1)),F$415)+1))</f>
        <v>0</v>
      </c>
      <c r="G558" s="278">
        <f ca="1">IF($A558&lt;&gt;G$416,0,IF($A558&lt;&gt;$A557,1,MOD(G557-1+(COUNTIFS(H$416:$N$416,$A558)=COUNTIFS(H558:$N558,1)),G$415)+1))</f>
        <v>1</v>
      </c>
      <c r="H558" s="278">
        <f ca="1">IF($A558&lt;&gt;H$416,0,IF($A558&lt;&gt;$A557,1,MOD(H557-1+(COUNTIFS(I$416:$N$416,$A558)=COUNTIFS(I558:$N558,1)),H$415)+1))</f>
        <v>3</v>
      </c>
      <c r="I558" s="278">
        <f ca="1">IF($A558&lt;&gt;I$416,0,IF($A558&lt;&gt;$A557,1,MOD(I557-1+(COUNTIFS(N$416:$N$416,$A558)=COUNTIFS(N558:$N558,1)),I$415)+1))</f>
        <v>1</v>
      </c>
      <c r="J558" s="278"/>
      <c r="K558" s="278"/>
      <c r="L558" s="278"/>
      <c r="M558" s="278"/>
      <c r="O558">
        <v>141</v>
      </c>
      <c r="P558" s="102">
        <f t="shared" ca="1" si="319"/>
        <v>-0.5</v>
      </c>
      <c r="Q558" s="102">
        <f t="shared" ca="1" si="320"/>
        <v>0</v>
      </c>
      <c r="R558" s="102">
        <f t="shared" ca="1" si="321"/>
        <v>0</v>
      </c>
      <c r="S558" s="102">
        <f t="shared" ca="1" si="322"/>
        <v>0</v>
      </c>
      <c r="T558" s="102">
        <v>0</v>
      </c>
      <c r="U558" s="102">
        <f t="shared" ca="1" si="323"/>
        <v>0.5</v>
      </c>
      <c r="V558" s="102">
        <f t="shared" ca="1" si="324"/>
        <v>-0.5</v>
      </c>
      <c r="W558" s="102"/>
      <c r="X558" s="102"/>
      <c r="Y558" s="102"/>
      <c r="Z558" s="102"/>
    </row>
    <row r="559" spans="1:26" outlineLevel="1">
      <c r="A559">
        <f t="shared" ca="1" si="325"/>
        <v>2</v>
      </c>
      <c r="B559" t="str">
        <f t="shared" ca="1" si="326"/>
        <v>EP1 LPD1 LPS3 LPM2</v>
      </c>
      <c r="C559" s="280">
        <f ca="1">IF($A559&lt;&gt;$A558,1,MOD(C558-1+(COUNTIFS(D$416:$N$416,$A559)=COUNTIFS(D559:$N559,1)),C$415)+1)</f>
        <v>1</v>
      </c>
      <c r="D559" s="278">
        <f ca="1">IF($A559&lt;&gt;D$416,0,IF($A559&lt;&gt;$A558,1,MOD(D558-1+(COUNTIFS(E$416:$N$416,$A559)=COUNTIFS(E559:$N559,1)),D$415)+1))</f>
        <v>0</v>
      </c>
      <c r="E559" s="278">
        <f ca="1">IF($A559&lt;&gt;E$416,0,IF($A559&lt;&gt;$A558,1,MOD(E558-1+(COUNTIFS(F$416:$N$416,$A559)=COUNTIFS(F559:$N559,1)),E$415)+1))</f>
        <v>0</v>
      </c>
      <c r="F559" s="278">
        <f ca="1">IF($A559&lt;&gt;F$416,0,IF($A559&lt;&gt;$A558,1,MOD(F558-1+(COUNTIFS(G$416:$N$416,$A559)=COUNTIFS(G559:$N559,1)),F$415)+1))</f>
        <v>0</v>
      </c>
      <c r="G559" s="278">
        <f ca="1">IF($A559&lt;&gt;G$416,0,IF($A559&lt;&gt;$A558,1,MOD(G558-1+(COUNTIFS(H$416:$N$416,$A559)=COUNTIFS(H559:$N559,1)),G$415)+1))</f>
        <v>1</v>
      </c>
      <c r="H559" s="278">
        <f ca="1">IF($A559&lt;&gt;H$416,0,IF($A559&lt;&gt;$A558,1,MOD(H558-1+(COUNTIFS(I$416:$N$416,$A559)=COUNTIFS(I559:$N559,1)),H$415)+1))</f>
        <v>3</v>
      </c>
      <c r="I559" s="278">
        <f ca="1">IF($A559&lt;&gt;I$416,0,IF($A559&lt;&gt;$A558,1,MOD(I558-1+(COUNTIFS(N$416:$N$416,$A559)=COUNTIFS(N559:$N559,1)),I$415)+1))</f>
        <v>2</v>
      </c>
      <c r="J559" s="278"/>
      <c r="K559" s="278"/>
      <c r="L559" s="278"/>
      <c r="M559" s="278"/>
      <c r="O559">
        <v>142</v>
      </c>
      <c r="P559" s="102">
        <f t="shared" ca="1" si="319"/>
        <v>-0.5</v>
      </c>
      <c r="Q559" s="102">
        <f t="shared" ca="1" si="320"/>
        <v>0</v>
      </c>
      <c r="R559" s="102">
        <f t="shared" ca="1" si="321"/>
        <v>0</v>
      </c>
      <c r="S559" s="102">
        <f t="shared" ca="1" si="322"/>
        <v>0</v>
      </c>
      <c r="T559" s="102">
        <v>0</v>
      </c>
      <c r="U559" s="102">
        <f t="shared" ca="1" si="323"/>
        <v>0.5</v>
      </c>
      <c r="V559" s="102">
        <f t="shared" ca="1" si="324"/>
        <v>0</v>
      </c>
      <c r="W559" s="102"/>
      <c r="X559" s="102"/>
      <c r="Y559" s="102"/>
      <c r="Z559" s="102"/>
    </row>
    <row r="560" spans="1:26" outlineLevel="1">
      <c r="A560">
        <f t="shared" ca="1" si="325"/>
        <v>2</v>
      </c>
      <c r="B560" t="str">
        <f t="shared" ca="1" si="326"/>
        <v>EP1 LPD1 LPS3 LPM3</v>
      </c>
      <c r="C560" s="280">
        <f ca="1">IF($A560&lt;&gt;$A559,1,MOD(C559-1+(COUNTIFS(D$416:$N$416,$A560)=COUNTIFS(D560:$N560,1)),C$415)+1)</f>
        <v>1</v>
      </c>
      <c r="D560" s="278">
        <f ca="1">IF($A560&lt;&gt;D$416,0,IF($A560&lt;&gt;$A559,1,MOD(D559-1+(COUNTIFS(E$416:$N$416,$A560)=COUNTIFS(E560:$N560,1)),D$415)+1))</f>
        <v>0</v>
      </c>
      <c r="E560" s="278">
        <f ca="1">IF($A560&lt;&gt;E$416,0,IF($A560&lt;&gt;$A559,1,MOD(E559-1+(COUNTIFS(F$416:$N$416,$A560)=COUNTIFS(F560:$N560,1)),E$415)+1))</f>
        <v>0</v>
      </c>
      <c r="F560" s="278">
        <f ca="1">IF($A560&lt;&gt;F$416,0,IF($A560&lt;&gt;$A559,1,MOD(F559-1+(COUNTIFS(G$416:$N$416,$A560)=COUNTIFS(G560:$N560,1)),F$415)+1))</f>
        <v>0</v>
      </c>
      <c r="G560" s="278">
        <f ca="1">IF($A560&lt;&gt;G$416,0,IF($A560&lt;&gt;$A559,1,MOD(G559-1+(COUNTIFS(H$416:$N$416,$A560)=COUNTIFS(H560:$N560,1)),G$415)+1))</f>
        <v>1</v>
      </c>
      <c r="H560" s="278">
        <f ca="1">IF($A560&lt;&gt;H$416,0,IF($A560&lt;&gt;$A559,1,MOD(H559-1+(COUNTIFS(I$416:$N$416,$A560)=COUNTIFS(I560:$N560,1)),H$415)+1))</f>
        <v>3</v>
      </c>
      <c r="I560" s="278">
        <f ca="1">IF($A560&lt;&gt;I$416,0,IF($A560&lt;&gt;$A559,1,MOD(I559-1+(COUNTIFS(N$416:$N$416,$A560)=COUNTIFS(N560:$N560,1)),I$415)+1))</f>
        <v>3</v>
      </c>
      <c r="J560" s="278"/>
      <c r="K560" s="278"/>
      <c r="L560" s="278"/>
      <c r="M560" s="278"/>
      <c r="O560">
        <v>143</v>
      </c>
      <c r="P560" s="102">
        <f t="shared" ca="1" si="319"/>
        <v>-0.5</v>
      </c>
      <c r="Q560" s="102">
        <f t="shared" ca="1" si="320"/>
        <v>0</v>
      </c>
      <c r="R560" s="102">
        <f t="shared" ca="1" si="321"/>
        <v>0</v>
      </c>
      <c r="S560" s="102">
        <f t="shared" ca="1" si="322"/>
        <v>0</v>
      </c>
      <c r="T560" s="102">
        <v>0</v>
      </c>
      <c r="U560" s="102">
        <f t="shared" ca="1" si="323"/>
        <v>0.5</v>
      </c>
      <c r="V560" s="102">
        <f t="shared" ca="1" si="324"/>
        <v>0.5</v>
      </c>
      <c r="W560" s="102"/>
      <c r="X560" s="102"/>
      <c r="Y560" s="102"/>
      <c r="Z560" s="102"/>
    </row>
    <row r="561" spans="1:26" outlineLevel="1">
      <c r="A561">
        <f t="shared" ca="1" si="325"/>
        <v>2</v>
      </c>
      <c r="B561" t="str">
        <f t="shared" ca="1" si="326"/>
        <v>EP2 LPD1 LPS1 LPM1</v>
      </c>
      <c r="C561" s="280">
        <f ca="1">IF($A561&lt;&gt;$A560,1,MOD(C560-1+(COUNTIFS(D$416:$N$416,$A561)=COUNTIFS(D561:$N561,1)),C$415)+1)</f>
        <v>2</v>
      </c>
      <c r="D561" s="278">
        <f ca="1">IF($A561&lt;&gt;D$416,0,IF($A561&lt;&gt;$A560,1,MOD(D560-1+(COUNTIFS(E$416:$N$416,$A561)=COUNTIFS(E561:$N561,1)),D$415)+1))</f>
        <v>0</v>
      </c>
      <c r="E561" s="278">
        <f ca="1">IF($A561&lt;&gt;E$416,0,IF($A561&lt;&gt;$A560,1,MOD(E560-1+(COUNTIFS(F$416:$N$416,$A561)=COUNTIFS(F561:$N561,1)),E$415)+1))</f>
        <v>0</v>
      </c>
      <c r="F561" s="278">
        <f ca="1">IF($A561&lt;&gt;F$416,0,IF($A561&lt;&gt;$A560,1,MOD(F560-1+(COUNTIFS(G$416:$N$416,$A561)=COUNTIFS(G561:$N561,1)),F$415)+1))</f>
        <v>0</v>
      </c>
      <c r="G561" s="278">
        <f ca="1">IF($A561&lt;&gt;G$416,0,IF($A561&lt;&gt;$A560,1,MOD(G560-1+(COUNTIFS(H$416:$N$416,$A561)=COUNTIFS(H561:$N561,1)),G$415)+1))</f>
        <v>1</v>
      </c>
      <c r="H561" s="278">
        <f ca="1">IF($A561&lt;&gt;H$416,0,IF($A561&lt;&gt;$A560,1,MOD(H560-1+(COUNTIFS(I$416:$N$416,$A561)=COUNTIFS(I561:$N561,1)),H$415)+1))</f>
        <v>1</v>
      </c>
      <c r="I561" s="278">
        <f ca="1">IF($A561&lt;&gt;I$416,0,IF($A561&lt;&gt;$A560,1,MOD(I560-1+(COUNTIFS(N$416:$N$416,$A561)=COUNTIFS(N561:$N561,1)),I$415)+1))</f>
        <v>1</v>
      </c>
      <c r="J561" s="278"/>
      <c r="K561" s="278"/>
      <c r="L561" s="278"/>
      <c r="M561" s="278"/>
      <c r="O561">
        <v>144</v>
      </c>
      <c r="P561" s="102">
        <f t="shared" ca="1" si="319"/>
        <v>0</v>
      </c>
      <c r="Q561" s="102">
        <f t="shared" ca="1" si="320"/>
        <v>0</v>
      </c>
      <c r="R561" s="102">
        <f t="shared" ca="1" si="321"/>
        <v>0</v>
      </c>
      <c r="S561" s="102">
        <f t="shared" ca="1" si="322"/>
        <v>0</v>
      </c>
      <c r="T561" s="102">
        <v>0</v>
      </c>
      <c r="U561" s="102">
        <f t="shared" ca="1" si="323"/>
        <v>-0.5</v>
      </c>
      <c r="V561" s="102">
        <f t="shared" ca="1" si="324"/>
        <v>-0.5</v>
      </c>
      <c r="W561" s="102"/>
      <c r="X561" s="102"/>
      <c r="Y561" s="102"/>
      <c r="Z561" s="102"/>
    </row>
    <row r="562" spans="1:26" outlineLevel="1">
      <c r="A562">
        <f t="shared" ca="1" si="325"/>
        <v>2</v>
      </c>
      <c r="B562" t="str">
        <f t="shared" ca="1" si="326"/>
        <v>EP2 LPD1 LPS1 LPM2</v>
      </c>
      <c r="C562" s="280">
        <f ca="1">IF($A562&lt;&gt;$A561,1,MOD(C561-1+(COUNTIFS(D$416:$N$416,$A562)=COUNTIFS(D562:$N562,1)),C$415)+1)</f>
        <v>2</v>
      </c>
      <c r="D562" s="278">
        <f ca="1">IF($A562&lt;&gt;D$416,0,IF($A562&lt;&gt;$A561,1,MOD(D561-1+(COUNTIFS(E$416:$N$416,$A562)=COUNTIFS(E562:$N562,1)),D$415)+1))</f>
        <v>0</v>
      </c>
      <c r="E562" s="278">
        <f ca="1">IF($A562&lt;&gt;E$416,0,IF($A562&lt;&gt;$A561,1,MOD(E561-1+(COUNTIFS(F$416:$N$416,$A562)=COUNTIFS(F562:$N562,1)),E$415)+1))</f>
        <v>0</v>
      </c>
      <c r="F562" s="278">
        <f ca="1">IF($A562&lt;&gt;F$416,0,IF($A562&lt;&gt;$A561,1,MOD(F561-1+(COUNTIFS(G$416:$N$416,$A562)=COUNTIFS(G562:$N562,1)),F$415)+1))</f>
        <v>0</v>
      </c>
      <c r="G562" s="278">
        <f ca="1">IF($A562&lt;&gt;G$416,0,IF($A562&lt;&gt;$A561,1,MOD(G561-1+(COUNTIFS(H$416:$N$416,$A562)=COUNTIFS(H562:$N562,1)),G$415)+1))</f>
        <v>1</v>
      </c>
      <c r="H562" s="278">
        <f ca="1">IF($A562&lt;&gt;H$416,0,IF($A562&lt;&gt;$A561,1,MOD(H561-1+(COUNTIFS(I$416:$N$416,$A562)=COUNTIFS(I562:$N562,1)),H$415)+1))</f>
        <v>1</v>
      </c>
      <c r="I562" s="278">
        <f ca="1">IF($A562&lt;&gt;I$416,0,IF($A562&lt;&gt;$A561,1,MOD(I561-1+(COUNTIFS(N$416:$N$416,$A562)=COUNTIFS(N562:$N562,1)),I$415)+1))</f>
        <v>2</v>
      </c>
      <c r="J562" s="278"/>
      <c r="K562" s="278"/>
      <c r="L562" s="278"/>
      <c r="M562" s="278"/>
      <c r="O562">
        <v>145</v>
      </c>
      <c r="P562" s="102">
        <f t="shared" ref="P562:P625" ca="1" si="327">IF(C562=0,0,INDEX(C$408:C$411,C562,1))</f>
        <v>0</v>
      </c>
      <c r="Q562" s="102">
        <f t="shared" ref="Q562:Q625" ca="1" si="328">IF(D562=0,0,INDEX(D$408:D$411,D562,1))</f>
        <v>0</v>
      </c>
      <c r="R562" s="102">
        <f t="shared" ref="R562:R625" ca="1" si="329">IF(E562=0,0,INDEX(E$408:E$411,E562,1))</f>
        <v>0</v>
      </c>
      <c r="S562" s="102">
        <f t="shared" ref="S562:S625" ca="1" si="330">IF(F562=0,0,INDEX(F$408:F$411,F562,1))</f>
        <v>0</v>
      </c>
      <c r="T562" s="102">
        <v>0</v>
      </c>
      <c r="U562" s="102">
        <f t="shared" ref="U562:U625" ca="1" si="331">IF(H562=0,0,INDEX(H$408:H$411,H562,1))</f>
        <v>-0.5</v>
      </c>
      <c r="V562" s="102">
        <f t="shared" ref="V562:V625" ca="1" si="332">IF(I562=0,0,INDEX(I$408:I$411,I562,1))</f>
        <v>0</v>
      </c>
      <c r="W562" s="102"/>
      <c r="X562" s="102"/>
      <c r="Y562" s="102"/>
      <c r="Z562" s="102"/>
    </row>
    <row r="563" spans="1:26" outlineLevel="1">
      <c r="A563">
        <f t="shared" ref="A563:A626" ca="1" si="333">OFFSET(A563,-1,0)</f>
        <v>2</v>
      </c>
      <c r="B563" t="str">
        <f t="shared" ca="1" si="326"/>
        <v>EP2 LPD1 LPS1 LPM3</v>
      </c>
      <c r="C563" s="280">
        <f ca="1">IF($A563&lt;&gt;$A562,1,MOD(C562-1+(COUNTIFS(D$416:$N$416,$A563)=COUNTIFS(D563:$N563,1)),C$415)+1)</f>
        <v>2</v>
      </c>
      <c r="D563" s="278">
        <f ca="1">IF($A563&lt;&gt;D$416,0,IF($A563&lt;&gt;$A562,1,MOD(D562-1+(COUNTIFS(E$416:$N$416,$A563)=COUNTIFS(E563:$N563,1)),D$415)+1))</f>
        <v>0</v>
      </c>
      <c r="E563" s="278">
        <f ca="1">IF($A563&lt;&gt;E$416,0,IF($A563&lt;&gt;$A562,1,MOD(E562-1+(COUNTIFS(F$416:$N$416,$A563)=COUNTIFS(F563:$N563,1)),E$415)+1))</f>
        <v>0</v>
      </c>
      <c r="F563" s="278">
        <f ca="1">IF($A563&lt;&gt;F$416,0,IF($A563&lt;&gt;$A562,1,MOD(F562-1+(COUNTIFS(G$416:$N$416,$A563)=COUNTIFS(G563:$N563,1)),F$415)+1))</f>
        <v>0</v>
      </c>
      <c r="G563" s="278">
        <f ca="1">IF($A563&lt;&gt;G$416,0,IF($A563&lt;&gt;$A562,1,MOD(G562-1+(COUNTIFS(H$416:$N$416,$A563)=COUNTIFS(H563:$N563,1)),G$415)+1))</f>
        <v>1</v>
      </c>
      <c r="H563" s="278">
        <f ca="1">IF($A563&lt;&gt;H$416,0,IF($A563&lt;&gt;$A562,1,MOD(H562-1+(COUNTIFS(I$416:$N$416,$A563)=COUNTIFS(I563:$N563,1)),H$415)+1))</f>
        <v>1</v>
      </c>
      <c r="I563" s="278">
        <f ca="1">IF($A563&lt;&gt;I$416,0,IF($A563&lt;&gt;$A562,1,MOD(I562-1+(COUNTIFS(N$416:$N$416,$A563)=COUNTIFS(N563:$N563,1)),I$415)+1))</f>
        <v>3</v>
      </c>
      <c r="J563" s="278"/>
      <c r="K563" s="278"/>
      <c r="L563" s="278"/>
      <c r="M563" s="278"/>
      <c r="O563">
        <v>146</v>
      </c>
      <c r="P563" s="102">
        <f t="shared" ca="1" si="327"/>
        <v>0</v>
      </c>
      <c r="Q563" s="102">
        <f t="shared" ca="1" si="328"/>
        <v>0</v>
      </c>
      <c r="R563" s="102">
        <f t="shared" ca="1" si="329"/>
        <v>0</v>
      </c>
      <c r="S563" s="102">
        <f t="shared" ca="1" si="330"/>
        <v>0</v>
      </c>
      <c r="T563" s="102">
        <v>0</v>
      </c>
      <c r="U563" s="102">
        <f t="shared" ca="1" si="331"/>
        <v>-0.5</v>
      </c>
      <c r="V563" s="102">
        <f t="shared" ca="1" si="332"/>
        <v>0.5</v>
      </c>
      <c r="W563" s="102"/>
      <c r="X563" s="102"/>
      <c r="Y563" s="102"/>
      <c r="Z563" s="102"/>
    </row>
    <row r="564" spans="1:26" outlineLevel="1">
      <c r="A564">
        <f t="shared" ca="1" si="333"/>
        <v>2</v>
      </c>
      <c r="B564" t="str">
        <f t="shared" ca="1" si="326"/>
        <v>EP2 LPD1 LPS2 LPM1</v>
      </c>
      <c r="C564" s="280">
        <f ca="1">IF($A564&lt;&gt;$A563,1,MOD(C563-1+(COUNTIFS(D$416:$N$416,$A564)=COUNTIFS(D564:$N564,1)),C$415)+1)</f>
        <v>2</v>
      </c>
      <c r="D564" s="278">
        <f ca="1">IF($A564&lt;&gt;D$416,0,IF($A564&lt;&gt;$A563,1,MOD(D563-1+(COUNTIFS(E$416:$N$416,$A564)=COUNTIFS(E564:$N564,1)),D$415)+1))</f>
        <v>0</v>
      </c>
      <c r="E564" s="278">
        <f ca="1">IF($A564&lt;&gt;E$416,0,IF($A564&lt;&gt;$A563,1,MOD(E563-1+(COUNTIFS(F$416:$N$416,$A564)=COUNTIFS(F564:$N564,1)),E$415)+1))</f>
        <v>0</v>
      </c>
      <c r="F564" s="278">
        <f ca="1">IF($A564&lt;&gt;F$416,0,IF($A564&lt;&gt;$A563,1,MOD(F563-1+(COUNTIFS(G$416:$N$416,$A564)=COUNTIFS(G564:$N564,1)),F$415)+1))</f>
        <v>0</v>
      </c>
      <c r="G564" s="278">
        <f ca="1">IF($A564&lt;&gt;G$416,0,IF($A564&lt;&gt;$A563,1,MOD(G563-1+(COUNTIFS(H$416:$N$416,$A564)=COUNTIFS(H564:$N564,1)),G$415)+1))</f>
        <v>1</v>
      </c>
      <c r="H564" s="278">
        <f ca="1">IF($A564&lt;&gt;H$416,0,IF($A564&lt;&gt;$A563,1,MOD(H563-1+(COUNTIFS(I$416:$N$416,$A564)=COUNTIFS(I564:$N564,1)),H$415)+1))</f>
        <v>2</v>
      </c>
      <c r="I564" s="278">
        <f ca="1">IF($A564&lt;&gt;I$416,0,IF($A564&lt;&gt;$A563,1,MOD(I563-1+(COUNTIFS(N$416:$N$416,$A564)=COUNTIFS(N564:$N564,1)),I$415)+1))</f>
        <v>1</v>
      </c>
      <c r="J564" s="278"/>
      <c r="K564" s="278"/>
      <c r="L564" s="278"/>
      <c r="M564" s="278"/>
      <c r="O564">
        <v>147</v>
      </c>
      <c r="P564" s="102">
        <f t="shared" ca="1" si="327"/>
        <v>0</v>
      </c>
      <c r="Q564" s="102">
        <f t="shared" ca="1" si="328"/>
        <v>0</v>
      </c>
      <c r="R564" s="102">
        <f t="shared" ca="1" si="329"/>
        <v>0</v>
      </c>
      <c r="S564" s="102">
        <f t="shared" ca="1" si="330"/>
        <v>0</v>
      </c>
      <c r="T564" s="102">
        <v>0</v>
      </c>
      <c r="U564" s="102">
        <f t="shared" ca="1" si="331"/>
        <v>0</v>
      </c>
      <c r="V564" s="102">
        <f t="shared" ca="1" si="332"/>
        <v>-0.5</v>
      </c>
      <c r="W564" s="102"/>
      <c r="X564" s="102"/>
      <c r="Y564" s="102"/>
      <c r="Z564" s="102"/>
    </row>
    <row r="565" spans="1:26" outlineLevel="1">
      <c r="A565">
        <f t="shared" ca="1" si="333"/>
        <v>2</v>
      </c>
      <c r="B565" t="str">
        <f t="shared" ca="1" si="326"/>
        <v>EP2 LPD1 LPS2 LPM2</v>
      </c>
      <c r="C565" s="280">
        <f ca="1">IF($A565&lt;&gt;$A564,1,MOD(C564-1+(COUNTIFS(D$416:$N$416,$A565)=COUNTIFS(D565:$N565,1)),C$415)+1)</f>
        <v>2</v>
      </c>
      <c r="D565" s="278">
        <f ca="1">IF($A565&lt;&gt;D$416,0,IF($A565&lt;&gt;$A564,1,MOD(D564-1+(COUNTIFS(E$416:$N$416,$A565)=COUNTIFS(E565:$N565,1)),D$415)+1))</f>
        <v>0</v>
      </c>
      <c r="E565" s="278">
        <f ca="1">IF($A565&lt;&gt;E$416,0,IF($A565&lt;&gt;$A564,1,MOD(E564-1+(COUNTIFS(F$416:$N$416,$A565)=COUNTIFS(F565:$N565,1)),E$415)+1))</f>
        <v>0</v>
      </c>
      <c r="F565" s="278">
        <f ca="1">IF($A565&lt;&gt;F$416,0,IF($A565&lt;&gt;$A564,1,MOD(F564-1+(COUNTIFS(G$416:$N$416,$A565)=COUNTIFS(G565:$N565,1)),F$415)+1))</f>
        <v>0</v>
      </c>
      <c r="G565" s="278">
        <f ca="1">IF($A565&lt;&gt;G$416,0,IF($A565&lt;&gt;$A564,1,MOD(G564-1+(COUNTIFS(H$416:$N$416,$A565)=COUNTIFS(H565:$N565,1)),G$415)+1))</f>
        <v>1</v>
      </c>
      <c r="H565" s="278">
        <f ca="1">IF($A565&lt;&gt;H$416,0,IF($A565&lt;&gt;$A564,1,MOD(H564-1+(COUNTIFS(I$416:$N$416,$A565)=COUNTIFS(I565:$N565,1)),H$415)+1))</f>
        <v>2</v>
      </c>
      <c r="I565" s="278">
        <f ca="1">IF($A565&lt;&gt;I$416,0,IF($A565&lt;&gt;$A564,1,MOD(I564-1+(COUNTIFS(N$416:$N$416,$A565)=COUNTIFS(N565:$N565,1)),I$415)+1))</f>
        <v>2</v>
      </c>
      <c r="J565" s="278"/>
      <c r="K565" s="278"/>
      <c r="L565" s="278"/>
      <c r="M565" s="278"/>
      <c r="O565">
        <v>148</v>
      </c>
      <c r="P565" s="102">
        <f t="shared" ca="1" si="327"/>
        <v>0</v>
      </c>
      <c r="Q565" s="102">
        <f t="shared" ca="1" si="328"/>
        <v>0</v>
      </c>
      <c r="R565" s="102">
        <f t="shared" ca="1" si="329"/>
        <v>0</v>
      </c>
      <c r="S565" s="102">
        <f t="shared" ca="1" si="330"/>
        <v>0</v>
      </c>
      <c r="T565" s="102">
        <v>0</v>
      </c>
      <c r="U565" s="102">
        <f t="shared" ca="1" si="331"/>
        <v>0</v>
      </c>
      <c r="V565" s="102">
        <f t="shared" ca="1" si="332"/>
        <v>0</v>
      </c>
      <c r="W565" s="102"/>
      <c r="X565" s="102"/>
      <c r="Y565" s="102"/>
      <c r="Z565" s="102"/>
    </row>
    <row r="566" spans="1:26" outlineLevel="1">
      <c r="A566">
        <f t="shared" ca="1" si="333"/>
        <v>2</v>
      </c>
      <c r="B566" t="str">
        <f t="shared" ca="1" si="326"/>
        <v>EP2 LPD1 LPS2 LPM3</v>
      </c>
      <c r="C566" s="280">
        <f ca="1">IF($A566&lt;&gt;$A565,1,MOD(C565-1+(COUNTIFS(D$416:$N$416,$A566)=COUNTIFS(D566:$N566,1)),C$415)+1)</f>
        <v>2</v>
      </c>
      <c r="D566" s="278">
        <f ca="1">IF($A566&lt;&gt;D$416,0,IF($A566&lt;&gt;$A565,1,MOD(D565-1+(COUNTIFS(E$416:$N$416,$A566)=COUNTIFS(E566:$N566,1)),D$415)+1))</f>
        <v>0</v>
      </c>
      <c r="E566" s="278">
        <f ca="1">IF($A566&lt;&gt;E$416,0,IF($A566&lt;&gt;$A565,1,MOD(E565-1+(COUNTIFS(F$416:$N$416,$A566)=COUNTIFS(F566:$N566,1)),E$415)+1))</f>
        <v>0</v>
      </c>
      <c r="F566" s="278">
        <f ca="1">IF($A566&lt;&gt;F$416,0,IF($A566&lt;&gt;$A565,1,MOD(F565-1+(COUNTIFS(G$416:$N$416,$A566)=COUNTIFS(G566:$N566,1)),F$415)+1))</f>
        <v>0</v>
      </c>
      <c r="G566" s="278">
        <f ca="1">IF($A566&lt;&gt;G$416,0,IF($A566&lt;&gt;$A565,1,MOD(G565-1+(COUNTIFS(H$416:$N$416,$A566)=COUNTIFS(H566:$N566,1)),G$415)+1))</f>
        <v>1</v>
      </c>
      <c r="H566" s="278">
        <f ca="1">IF($A566&lt;&gt;H$416,0,IF($A566&lt;&gt;$A565,1,MOD(H565-1+(COUNTIFS(I$416:$N$416,$A566)=COUNTIFS(I566:$N566,1)),H$415)+1))</f>
        <v>2</v>
      </c>
      <c r="I566" s="278">
        <f ca="1">IF($A566&lt;&gt;I$416,0,IF($A566&lt;&gt;$A565,1,MOD(I565-1+(COUNTIFS(N$416:$N$416,$A566)=COUNTIFS(N566:$N566,1)),I$415)+1))</f>
        <v>3</v>
      </c>
      <c r="J566" s="278"/>
      <c r="K566" s="278"/>
      <c r="L566" s="278"/>
      <c r="M566" s="278"/>
      <c r="O566">
        <v>149</v>
      </c>
      <c r="P566" s="102">
        <f t="shared" ca="1" si="327"/>
        <v>0</v>
      </c>
      <c r="Q566" s="102">
        <f t="shared" ca="1" si="328"/>
        <v>0</v>
      </c>
      <c r="R566" s="102">
        <f t="shared" ca="1" si="329"/>
        <v>0</v>
      </c>
      <c r="S566" s="102">
        <f t="shared" ca="1" si="330"/>
        <v>0</v>
      </c>
      <c r="T566" s="102">
        <v>0</v>
      </c>
      <c r="U566" s="102">
        <f t="shared" ca="1" si="331"/>
        <v>0</v>
      </c>
      <c r="V566" s="102">
        <f t="shared" ca="1" si="332"/>
        <v>0.5</v>
      </c>
      <c r="W566" s="102"/>
      <c r="X566" s="102"/>
      <c r="Y566" s="102"/>
      <c r="Z566" s="102"/>
    </row>
    <row r="567" spans="1:26" outlineLevel="1">
      <c r="A567">
        <f t="shared" ca="1" si="333"/>
        <v>2</v>
      </c>
      <c r="B567" t="str">
        <f t="shared" ca="1" si="326"/>
        <v>EP2 LPD1 LPS3 LPM1</v>
      </c>
      <c r="C567" s="280">
        <f ca="1">IF($A567&lt;&gt;$A566,1,MOD(C566-1+(COUNTIFS(D$416:$N$416,$A567)=COUNTIFS(D567:$N567,1)),C$415)+1)</f>
        <v>2</v>
      </c>
      <c r="D567" s="278">
        <f ca="1">IF($A567&lt;&gt;D$416,0,IF($A567&lt;&gt;$A566,1,MOD(D566-1+(COUNTIFS(E$416:$N$416,$A567)=COUNTIFS(E567:$N567,1)),D$415)+1))</f>
        <v>0</v>
      </c>
      <c r="E567" s="278">
        <f ca="1">IF($A567&lt;&gt;E$416,0,IF($A567&lt;&gt;$A566,1,MOD(E566-1+(COUNTIFS(F$416:$N$416,$A567)=COUNTIFS(F567:$N567,1)),E$415)+1))</f>
        <v>0</v>
      </c>
      <c r="F567" s="278">
        <f ca="1">IF($A567&lt;&gt;F$416,0,IF($A567&lt;&gt;$A566,1,MOD(F566-1+(COUNTIFS(G$416:$N$416,$A567)=COUNTIFS(G567:$N567,1)),F$415)+1))</f>
        <v>0</v>
      </c>
      <c r="G567" s="278">
        <f ca="1">IF($A567&lt;&gt;G$416,0,IF($A567&lt;&gt;$A566,1,MOD(G566-1+(COUNTIFS(H$416:$N$416,$A567)=COUNTIFS(H567:$N567,1)),G$415)+1))</f>
        <v>1</v>
      </c>
      <c r="H567" s="278">
        <f ca="1">IF($A567&lt;&gt;H$416,0,IF($A567&lt;&gt;$A566,1,MOD(H566-1+(COUNTIFS(I$416:$N$416,$A567)=COUNTIFS(I567:$N567,1)),H$415)+1))</f>
        <v>3</v>
      </c>
      <c r="I567" s="278">
        <f ca="1">IF($A567&lt;&gt;I$416,0,IF($A567&lt;&gt;$A566,1,MOD(I566-1+(COUNTIFS(N$416:$N$416,$A567)=COUNTIFS(N567:$N567,1)),I$415)+1))</f>
        <v>1</v>
      </c>
      <c r="J567" s="278"/>
      <c r="K567" s="278"/>
      <c r="L567" s="278"/>
      <c r="M567" s="278"/>
      <c r="O567">
        <v>150</v>
      </c>
      <c r="P567" s="102">
        <f t="shared" ca="1" si="327"/>
        <v>0</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EP2 LPD1 LPS3 LPM2</v>
      </c>
      <c r="C568" s="280">
        <f ca="1">IF($A568&lt;&gt;$A567,1,MOD(C567-1+(COUNTIFS(D$416:$N$416,$A568)=COUNTIFS(D568:$N568,1)),C$415)+1)</f>
        <v>2</v>
      </c>
      <c r="D568" s="278">
        <f ca="1">IF($A568&lt;&gt;D$416,0,IF($A568&lt;&gt;$A567,1,MOD(D567-1+(COUNTIFS(E$416:$N$416,$A568)=COUNTIFS(E568:$N568,1)),D$415)+1))</f>
        <v>0</v>
      </c>
      <c r="E568" s="278">
        <f ca="1">IF($A568&lt;&gt;E$416,0,IF($A568&lt;&gt;$A567,1,MOD(E567-1+(COUNTIFS(F$416:$N$416,$A568)=COUNTIFS(F568:$N568,1)),E$415)+1))</f>
        <v>0</v>
      </c>
      <c r="F568" s="278">
        <f ca="1">IF($A568&lt;&gt;F$416,0,IF($A568&lt;&gt;$A567,1,MOD(F567-1+(COUNTIFS(G$416:$N$416,$A568)=COUNTIFS(G568:$N568,1)),F$415)+1))</f>
        <v>0</v>
      </c>
      <c r="G568" s="278">
        <f ca="1">IF($A568&lt;&gt;G$416,0,IF($A568&lt;&gt;$A567,1,MOD(G567-1+(COUNTIFS(H$416:$N$416,$A568)=COUNTIFS(H568:$N568,1)),G$415)+1))</f>
        <v>1</v>
      </c>
      <c r="H568" s="278">
        <f ca="1">IF($A568&lt;&gt;H$416,0,IF($A568&lt;&gt;$A567,1,MOD(H567-1+(COUNTIFS(I$416:$N$416,$A568)=COUNTIFS(I568:$N568,1)),H$415)+1))</f>
        <v>3</v>
      </c>
      <c r="I568" s="278">
        <f ca="1">IF($A568&lt;&gt;I$416,0,IF($A568&lt;&gt;$A567,1,MOD(I567-1+(COUNTIFS(N$416:$N$416,$A568)=COUNTIFS(N568:$N568,1)),I$415)+1))</f>
        <v>2</v>
      </c>
      <c r="J568" s="278"/>
      <c r="K568" s="278"/>
      <c r="L568" s="278"/>
      <c r="M568" s="278"/>
      <c r="O568">
        <v>151</v>
      </c>
      <c r="P568" s="102">
        <f t="shared" ca="1" si="327"/>
        <v>0</v>
      </c>
      <c r="Q568" s="102">
        <f t="shared" ca="1" si="328"/>
        <v>0</v>
      </c>
      <c r="R568" s="102">
        <f t="shared" ca="1" si="329"/>
        <v>0</v>
      </c>
      <c r="S568" s="102">
        <f t="shared" ca="1" si="330"/>
        <v>0</v>
      </c>
      <c r="T568" s="102">
        <v>0</v>
      </c>
      <c r="U568" s="102">
        <f t="shared" ca="1" si="331"/>
        <v>0.5</v>
      </c>
      <c r="V568" s="102">
        <f t="shared" ca="1" si="332"/>
        <v>0</v>
      </c>
      <c r="W568" s="102"/>
      <c r="X568" s="102"/>
      <c r="Y568" s="102"/>
      <c r="Z568" s="102"/>
    </row>
    <row r="569" spans="1:26" outlineLevel="1">
      <c r="A569">
        <f t="shared" ca="1" si="333"/>
        <v>2</v>
      </c>
      <c r="B569" t="str">
        <f t="shared" ca="1" si="326"/>
        <v>EP2 LPD1 LPS3 LPM3</v>
      </c>
      <c r="C569" s="280">
        <f ca="1">IF($A569&lt;&gt;$A568,1,MOD(C568-1+(COUNTIFS(D$416:$N$416,$A569)=COUNTIFS(D569:$N569,1)),C$415)+1)</f>
        <v>2</v>
      </c>
      <c r="D569" s="278">
        <f ca="1">IF($A569&lt;&gt;D$416,0,IF($A569&lt;&gt;$A568,1,MOD(D568-1+(COUNTIFS(E$416:$N$416,$A569)=COUNTIFS(E569:$N569,1)),D$415)+1))</f>
        <v>0</v>
      </c>
      <c r="E569" s="278">
        <f ca="1">IF($A569&lt;&gt;E$416,0,IF($A569&lt;&gt;$A568,1,MOD(E568-1+(COUNTIFS(F$416:$N$416,$A569)=COUNTIFS(F569:$N569,1)),E$415)+1))</f>
        <v>0</v>
      </c>
      <c r="F569" s="278">
        <f ca="1">IF($A569&lt;&gt;F$416,0,IF($A569&lt;&gt;$A568,1,MOD(F568-1+(COUNTIFS(G$416:$N$416,$A569)=COUNTIFS(G569:$N569,1)),F$415)+1))</f>
        <v>0</v>
      </c>
      <c r="G569" s="278">
        <f ca="1">IF($A569&lt;&gt;G$416,0,IF($A569&lt;&gt;$A568,1,MOD(G568-1+(COUNTIFS(H$416:$N$416,$A569)=COUNTIFS(H569:$N569,1)),G$415)+1))</f>
        <v>1</v>
      </c>
      <c r="H569" s="278">
        <f ca="1">IF($A569&lt;&gt;H$416,0,IF($A569&lt;&gt;$A568,1,MOD(H568-1+(COUNTIFS(I$416:$N$416,$A569)=COUNTIFS(I569:$N569,1)),H$415)+1))</f>
        <v>3</v>
      </c>
      <c r="I569" s="278">
        <f ca="1">IF($A569&lt;&gt;I$416,0,IF($A569&lt;&gt;$A568,1,MOD(I568-1+(COUNTIFS(N$416:$N$416,$A569)=COUNTIFS(N569:$N569,1)),I$415)+1))</f>
        <v>3</v>
      </c>
      <c r="J569" s="278"/>
      <c r="K569" s="278"/>
      <c r="L569" s="278"/>
      <c r="M569" s="278"/>
      <c r="O569">
        <v>152</v>
      </c>
      <c r="P569" s="102">
        <f t="shared" ca="1" si="327"/>
        <v>0</v>
      </c>
      <c r="Q569" s="102">
        <f t="shared" ca="1" si="328"/>
        <v>0</v>
      </c>
      <c r="R569" s="102">
        <f t="shared" ca="1" si="329"/>
        <v>0</v>
      </c>
      <c r="S569" s="102">
        <f t="shared" ca="1" si="330"/>
        <v>0</v>
      </c>
      <c r="T569" s="102">
        <v>0</v>
      </c>
      <c r="U569" s="102">
        <f t="shared" ca="1" si="331"/>
        <v>0.5</v>
      </c>
      <c r="V569" s="102">
        <f t="shared" ca="1" si="332"/>
        <v>0.5</v>
      </c>
      <c r="W569" s="102"/>
      <c r="X569" s="102"/>
      <c r="Y569" s="102"/>
      <c r="Z569" s="102"/>
    </row>
    <row r="570" spans="1:26" outlineLevel="1">
      <c r="A570">
        <f t="shared" ca="1" si="333"/>
        <v>2</v>
      </c>
      <c r="B570" t="str">
        <f t="shared" ca="1" si="326"/>
        <v>EP3 LPD1 LPS1 LPM1</v>
      </c>
      <c r="C570" s="280">
        <f ca="1">IF($A570&lt;&gt;$A569,1,MOD(C569-1+(COUNTIFS(D$416:$N$416,$A570)=COUNTIFS(D570:$N570,1)),C$415)+1)</f>
        <v>3</v>
      </c>
      <c r="D570" s="278">
        <f ca="1">IF($A570&lt;&gt;D$416,0,IF($A570&lt;&gt;$A569,1,MOD(D569-1+(COUNTIFS(E$416:$N$416,$A570)=COUNTIFS(E570:$N570,1)),D$415)+1))</f>
        <v>0</v>
      </c>
      <c r="E570" s="278">
        <f ca="1">IF($A570&lt;&gt;E$416,0,IF($A570&lt;&gt;$A569,1,MOD(E569-1+(COUNTIFS(F$416:$N$416,$A570)=COUNTIFS(F570:$N570,1)),E$415)+1))</f>
        <v>0</v>
      </c>
      <c r="F570" s="278">
        <f ca="1">IF($A570&lt;&gt;F$416,0,IF($A570&lt;&gt;$A569,1,MOD(F569-1+(COUNTIFS(G$416:$N$416,$A570)=COUNTIFS(G570:$N570,1)),F$415)+1))</f>
        <v>0</v>
      </c>
      <c r="G570" s="278">
        <f ca="1">IF($A570&lt;&gt;G$416,0,IF($A570&lt;&gt;$A569,1,MOD(G569-1+(COUNTIFS(H$416:$N$416,$A570)=COUNTIFS(H570:$N570,1)),G$415)+1))</f>
        <v>1</v>
      </c>
      <c r="H570" s="278">
        <f ca="1">IF($A570&lt;&gt;H$416,0,IF($A570&lt;&gt;$A569,1,MOD(H569-1+(COUNTIFS(I$416:$N$416,$A570)=COUNTIFS(I570:$N570,1)),H$415)+1))</f>
        <v>1</v>
      </c>
      <c r="I570" s="278">
        <f ca="1">IF($A570&lt;&gt;I$416,0,IF($A570&lt;&gt;$A569,1,MOD(I569-1+(COUNTIFS(N$416:$N$416,$A570)=COUNTIFS(N570:$N570,1)),I$415)+1))</f>
        <v>1</v>
      </c>
      <c r="J570" s="278"/>
      <c r="K570" s="278"/>
      <c r="L570" s="278"/>
      <c r="M570" s="278"/>
      <c r="O570">
        <v>153</v>
      </c>
      <c r="P570" s="102">
        <f t="shared" ca="1" si="327"/>
        <v>0.5</v>
      </c>
      <c r="Q570" s="102">
        <f t="shared" ca="1" si="328"/>
        <v>0</v>
      </c>
      <c r="R570" s="102">
        <f t="shared" ca="1" si="329"/>
        <v>0</v>
      </c>
      <c r="S570" s="102">
        <f t="shared" ca="1" si="330"/>
        <v>0</v>
      </c>
      <c r="T570" s="102">
        <v>0</v>
      </c>
      <c r="U570" s="102">
        <f t="shared" ca="1" si="331"/>
        <v>-0.5</v>
      </c>
      <c r="V570" s="102">
        <f t="shared" ca="1" si="332"/>
        <v>-0.5</v>
      </c>
      <c r="W570" s="102"/>
      <c r="X570" s="102"/>
      <c r="Y570" s="102"/>
      <c r="Z570" s="102"/>
    </row>
    <row r="571" spans="1:26" outlineLevel="1">
      <c r="A571">
        <f t="shared" ca="1" si="333"/>
        <v>2</v>
      </c>
      <c r="B571" t="str">
        <f t="shared" ca="1" si="326"/>
        <v>EP3 LPD1 LPS1 LPM2</v>
      </c>
      <c r="C571" s="280">
        <f ca="1">IF($A571&lt;&gt;$A570,1,MOD(C570-1+(COUNTIFS(D$416:$N$416,$A571)=COUNTIFS(D571:$N571,1)),C$415)+1)</f>
        <v>3</v>
      </c>
      <c r="D571" s="278">
        <f ca="1">IF($A571&lt;&gt;D$416,0,IF($A571&lt;&gt;$A570,1,MOD(D570-1+(COUNTIFS(E$416:$N$416,$A571)=COUNTIFS(E571:$N571,1)),D$415)+1))</f>
        <v>0</v>
      </c>
      <c r="E571" s="278">
        <f ca="1">IF($A571&lt;&gt;E$416,0,IF($A571&lt;&gt;$A570,1,MOD(E570-1+(COUNTIFS(F$416:$N$416,$A571)=COUNTIFS(F571:$N571,1)),E$415)+1))</f>
        <v>0</v>
      </c>
      <c r="F571" s="278">
        <f ca="1">IF($A571&lt;&gt;F$416,0,IF($A571&lt;&gt;$A570,1,MOD(F570-1+(COUNTIFS(G$416:$N$416,$A571)=COUNTIFS(G571:$N571,1)),F$415)+1))</f>
        <v>0</v>
      </c>
      <c r="G571" s="278">
        <f ca="1">IF($A571&lt;&gt;G$416,0,IF($A571&lt;&gt;$A570,1,MOD(G570-1+(COUNTIFS(H$416:$N$416,$A571)=COUNTIFS(H571:$N571,1)),G$415)+1))</f>
        <v>1</v>
      </c>
      <c r="H571" s="278">
        <f ca="1">IF($A571&lt;&gt;H$416,0,IF($A571&lt;&gt;$A570,1,MOD(H570-1+(COUNTIFS(I$416:$N$416,$A571)=COUNTIFS(I571:$N571,1)),H$415)+1))</f>
        <v>1</v>
      </c>
      <c r="I571" s="278">
        <f ca="1">IF($A571&lt;&gt;I$416,0,IF($A571&lt;&gt;$A570,1,MOD(I570-1+(COUNTIFS(N$416:$N$416,$A571)=COUNTIFS(N571:$N571,1)),I$415)+1))</f>
        <v>2</v>
      </c>
      <c r="J571" s="278"/>
      <c r="K571" s="278"/>
      <c r="L571" s="278"/>
      <c r="M571" s="278"/>
      <c r="O571">
        <v>154</v>
      </c>
      <c r="P571" s="102">
        <f t="shared" ca="1" si="327"/>
        <v>0.5</v>
      </c>
      <c r="Q571" s="102">
        <f t="shared" ca="1" si="328"/>
        <v>0</v>
      </c>
      <c r="R571" s="102">
        <f t="shared" ca="1" si="329"/>
        <v>0</v>
      </c>
      <c r="S571" s="102">
        <f t="shared" ca="1" si="330"/>
        <v>0</v>
      </c>
      <c r="T571" s="102">
        <v>0</v>
      </c>
      <c r="U571" s="102">
        <f t="shared" ca="1" si="331"/>
        <v>-0.5</v>
      </c>
      <c r="V571" s="102">
        <f t="shared" ca="1" si="332"/>
        <v>0</v>
      </c>
      <c r="W571" s="102"/>
      <c r="X571" s="102"/>
      <c r="Y571" s="102"/>
      <c r="Z571" s="102"/>
    </row>
    <row r="572" spans="1:26" outlineLevel="1">
      <c r="A572">
        <f t="shared" ca="1" si="333"/>
        <v>2</v>
      </c>
      <c r="B572" t="str">
        <f t="shared" ca="1" si="326"/>
        <v>EP3 LPD1 LPS1 LPM3</v>
      </c>
      <c r="C572" s="280">
        <f ca="1">IF($A572&lt;&gt;$A571,1,MOD(C571-1+(COUNTIFS(D$416:$N$416,$A572)=COUNTIFS(D572:$N572,1)),C$415)+1)</f>
        <v>3</v>
      </c>
      <c r="D572" s="278">
        <f ca="1">IF($A572&lt;&gt;D$416,0,IF($A572&lt;&gt;$A571,1,MOD(D571-1+(COUNTIFS(E$416:$N$416,$A572)=COUNTIFS(E572:$N572,1)),D$415)+1))</f>
        <v>0</v>
      </c>
      <c r="E572" s="278">
        <f ca="1">IF($A572&lt;&gt;E$416,0,IF($A572&lt;&gt;$A571,1,MOD(E571-1+(COUNTIFS(F$416:$N$416,$A572)=COUNTIFS(F572:$N572,1)),E$415)+1))</f>
        <v>0</v>
      </c>
      <c r="F572" s="278">
        <f ca="1">IF($A572&lt;&gt;F$416,0,IF($A572&lt;&gt;$A571,1,MOD(F571-1+(COUNTIFS(G$416:$N$416,$A572)=COUNTIFS(G572:$N572,1)),F$415)+1))</f>
        <v>0</v>
      </c>
      <c r="G572" s="278">
        <f ca="1">IF($A572&lt;&gt;G$416,0,IF($A572&lt;&gt;$A571,1,MOD(G571-1+(COUNTIFS(H$416:$N$416,$A572)=COUNTIFS(H572:$N572,1)),G$415)+1))</f>
        <v>1</v>
      </c>
      <c r="H572" s="278">
        <f ca="1">IF($A572&lt;&gt;H$416,0,IF($A572&lt;&gt;$A571,1,MOD(H571-1+(COUNTIFS(I$416:$N$416,$A572)=COUNTIFS(I572:$N572,1)),H$415)+1))</f>
        <v>1</v>
      </c>
      <c r="I572" s="278">
        <f ca="1">IF($A572&lt;&gt;I$416,0,IF($A572&lt;&gt;$A571,1,MOD(I571-1+(COUNTIFS(N$416:$N$416,$A572)=COUNTIFS(N572:$N572,1)),I$415)+1))</f>
        <v>3</v>
      </c>
      <c r="J572" s="278"/>
      <c r="K572" s="278"/>
      <c r="L572" s="278"/>
      <c r="M572" s="278"/>
      <c r="O572">
        <v>155</v>
      </c>
      <c r="P572" s="102">
        <f t="shared" ca="1" si="327"/>
        <v>0.5</v>
      </c>
      <c r="Q572" s="102">
        <f t="shared" ca="1" si="328"/>
        <v>0</v>
      </c>
      <c r="R572" s="102">
        <f t="shared" ca="1" si="329"/>
        <v>0</v>
      </c>
      <c r="S572" s="102">
        <f t="shared" ca="1" si="330"/>
        <v>0</v>
      </c>
      <c r="T572" s="102">
        <v>0</v>
      </c>
      <c r="U572" s="102">
        <f t="shared" ca="1" si="331"/>
        <v>-0.5</v>
      </c>
      <c r="V572" s="102">
        <f t="shared" ca="1" si="332"/>
        <v>0.5</v>
      </c>
      <c r="W572" s="102"/>
      <c r="X572" s="102"/>
      <c r="Y572" s="102"/>
      <c r="Z572" s="102"/>
    </row>
    <row r="573" spans="1:26" outlineLevel="1">
      <c r="A573">
        <f t="shared" ca="1" si="333"/>
        <v>2</v>
      </c>
      <c r="B573" t="str">
        <f t="shared" ca="1" si="326"/>
        <v>EP3 LPD1 LPS2 LPM1</v>
      </c>
      <c r="C573" s="280">
        <f ca="1">IF($A573&lt;&gt;$A572,1,MOD(C572-1+(COUNTIFS(D$416:$N$416,$A573)=COUNTIFS(D573:$N573,1)),C$415)+1)</f>
        <v>3</v>
      </c>
      <c r="D573" s="278">
        <f ca="1">IF($A573&lt;&gt;D$416,0,IF($A573&lt;&gt;$A572,1,MOD(D572-1+(COUNTIFS(E$416:$N$416,$A573)=COUNTIFS(E573:$N573,1)),D$415)+1))</f>
        <v>0</v>
      </c>
      <c r="E573" s="278">
        <f ca="1">IF($A573&lt;&gt;E$416,0,IF($A573&lt;&gt;$A572,1,MOD(E572-1+(COUNTIFS(F$416:$N$416,$A573)=COUNTIFS(F573:$N573,1)),E$415)+1))</f>
        <v>0</v>
      </c>
      <c r="F573" s="278">
        <f ca="1">IF($A573&lt;&gt;F$416,0,IF($A573&lt;&gt;$A572,1,MOD(F572-1+(COUNTIFS(G$416:$N$416,$A573)=COUNTIFS(G573:$N573,1)),F$415)+1))</f>
        <v>0</v>
      </c>
      <c r="G573" s="278">
        <f ca="1">IF($A573&lt;&gt;G$416,0,IF($A573&lt;&gt;$A572,1,MOD(G572-1+(COUNTIFS(H$416:$N$416,$A573)=COUNTIFS(H573:$N573,1)),G$415)+1))</f>
        <v>1</v>
      </c>
      <c r="H573" s="278">
        <f ca="1">IF($A573&lt;&gt;H$416,0,IF($A573&lt;&gt;$A572,1,MOD(H572-1+(COUNTIFS(I$416:$N$416,$A573)=COUNTIFS(I573:$N573,1)),H$415)+1))</f>
        <v>2</v>
      </c>
      <c r="I573" s="278">
        <f ca="1">IF($A573&lt;&gt;I$416,0,IF($A573&lt;&gt;$A572,1,MOD(I572-1+(COUNTIFS(N$416:$N$416,$A573)=COUNTIFS(N573:$N573,1)),I$415)+1))</f>
        <v>1</v>
      </c>
      <c r="J573" s="278"/>
      <c r="K573" s="278"/>
      <c r="L573" s="278"/>
      <c r="M573" s="278"/>
      <c r="O573">
        <v>156</v>
      </c>
      <c r="P573" s="102">
        <f t="shared" ca="1" si="327"/>
        <v>0.5</v>
      </c>
      <c r="Q573" s="102">
        <f t="shared" ca="1" si="328"/>
        <v>0</v>
      </c>
      <c r="R573" s="102">
        <f t="shared" ca="1" si="329"/>
        <v>0</v>
      </c>
      <c r="S573" s="102">
        <f t="shared" ca="1" si="330"/>
        <v>0</v>
      </c>
      <c r="T573" s="102">
        <v>0</v>
      </c>
      <c r="U573" s="102">
        <f t="shared" ca="1" si="331"/>
        <v>0</v>
      </c>
      <c r="V573" s="102">
        <f t="shared" ca="1" si="332"/>
        <v>-0.5</v>
      </c>
      <c r="W573" s="102"/>
      <c r="X573" s="102"/>
      <c r="Y573" s="102"/>
      <c r="Z573" s="102"/>
    </row>
    <row r="574" spans="1:26" outlineLevel="1">
      <c r="A574">
        <f t="shared" ca="1" si="333"/>
        <v>2</v>
      </c>
      <c r="B574" t="str">
        <f t="shared" ca="1" si="326"/>
        <v>EP3 LPD1 LPS2 LPM2</v>
      </c>
      <c r="C574" s="280">
        <f ca="1">IF($A574&lt;&gt;$A573,1,MOD(C573-1+(COUNTIFS(D$416:$N$416,$A574)=COUNTIFS(D574:$N574,1)),C$415)+1)</f>
        <v>3</v>
      </c>
      <c r="D574" s="278">
        <f ca="1">IF($A574&lt;&gt;D$416,0,IF($A574&lt;&gt;$A573,1,MOD(D573-1+(COUNTIFS(E$416:$N$416,$A574)=COUNTIFS(E574:$N574,1)),D$415)+1))</f>
        <v>0</v>
      </c>
      <c r="E574" s="278">
        <f ca="1">IF($A574&lt;&gt;E$416,0,IF($A574&lt;&gt;$A573,1,MOD(E573-1+(COUNTIFS(F$416:$N$416,$A574)=COUNTIFS(F574:$N574,1)),E$415)+1))</f>
        <v>0</v>
      </c>
      <c r="F574" s="278">
        <f ca="1">IF($A574&lt;&gt;F$416,0,IF($A574&lt;&gt;$A573,1,MOD(F573-1+(COUNTIFS(G$416:$N$416,$A574)=COUNTIFS(G574:$N574,1)),F$415)+1))</f>
        <v>0</v>
      </c>
      <c r="G574" s="278">
        <f ca="1">IF($A574&lt;&gt;G$416,0,IF($A574&lt;&gt;$A573,1,MOD(G573-1+(COUNTIFS(H$416:$N$416,$A574)=COUNTIFS(H574:$N574,1)),G$415)+1))</f>
        <v>1</v>
      </c>
      <c r="H574" s="278">
        <f ca="1">IF($A574&lt;&gt;H$416,0,IF($A574&lt;&gt;$A573,1,MOD(H573-1+(COUNTIFS(I$416:$N$416,$A574)=COUNTIFS(I574:$N574,1)),H$415)+1))</f>
        <v>2</v>
      </c>
      <c r="I574" s="278">
        <f ca="1">IF($A574&lt;&gt;I$416,0,IF($A574&lt;&gt;$A573,1,MOD(I573-1+(COUNTIFS(N$416:$N$416,$A574)=COUNTIFS(N574:$N574,1)),I$415)+1))</f>
        <v>2</v>
      </c>
      <c r="J574" s="278"/>
      <c r="K574" s="278"/>
      <c r="L574" s="278"/>
      <c r="M574" s="278"/>
      <c r="O574">
        <v>157</v>
      </c>
      <c r="P574" s="102">
        <f t="shared" ca="1" si="327"/>
        <v>0.5</v>
      </c>
      <c r="Q574" s="102">
        <f t="shared" ca="1" si="328"/>
        <v>0</v>
      </c>
      <c r="R574" s="102">
        <f t="shared" ca="1" si="329"/>
        <v>0</v>
      </c>
      <c r="S574" s="102">
        <f t="shared" ca="1" si="330"/>
        <v>0</v>
      </c>
      <c r="T574" s="102">
        <v>0</v>
      </c>
      <c r="U574" s="102">
        <f t="shared" ca="1" si="331"/>
        <v>0</v>
      </c>
      <c r="V574" s="102">
        <f t="shared" ca="1" si="332"/>
        <v>0</v>
      </c>
      <c r="W574" s="102"/>
      <c r="X574" s="102"/>
      <c r="Y574" s="102"/>
      <c r="Z574" s="102"/>
    </row>
    <row r="575" spans="1:26" outlineLevel="1">
      <c r="A575">
        <f t="shared" ca="1" si="333"/>
        <v>2</v>
      </c>
      <c r="B575" t="str">
        <f t="shared" ca="1" si="326"/>
        <v>EP3 LPD1 LPS2 LPM3</v>
      </c>
      <c r="C575" s="280">
        <f ca="1">IF($A575&lt;&gt;$A574,1,MOD(C574-1+(COUNTIFS(D$416:$N$416,$A575)=COUNTIFS(D575:$N575,1)),C$415)+1)</f>
        <v>3</v>
      </c>
      <c r="D575" s="278">
        <f ca="1">IF($A575&lt;&gt;D$416,0,IF($A575&lt;&gt;$A574,1,MOD(D574-1+(COUNTIFS(E$416:$N$416,$A575)=COUNTIFS(E575:$N575,1)),D$415)+1))</f>
        <v>0</v>
      </c>
      <c r="E575" s="278">
        <f ca="1">IF($A575&lt;&gt;E$416,0,IF($A575&lt;&gt;$A574,1,MOD(E574-1+(COUNTIFS(F$416:$N$416,$A575)=COUNTIFS(F575:$N575,1)),E$415)+1))</f>
        <v>0</v>
      </c>
      <c r="F575" s="278">
        <f ca="1">IF($A575&lt;&gt;F$416,0,IF($A575&lt;&gt;$A574,1,MOD(F574-1+(COUNTIFS(G$416:$N$416,$A575)=COUNTIFS(G575:$N575,1)),F$415)+1))</f>
        <v>0</v>
      </c>
      <c r="G575" s="278">
        <f ca="1">IF($A575&lt;&gt;G$416,0,IF($A575&lt;&gt;$A574,1,MOD(G574-1+(COUNTIFS(H$416:$N$416,$A575)=COUNTIFS(H575:$N575,1)),G$415)+1))</f>
        <v>1</v>
      </c>
      <c r="H575" s="278">
        <f ca="1">IF($A575&lt;&gt;H$416,0,IF($A575&lt;&gt;$A574,1,MOD(H574-1+(COUNTIFS(I$416:$N$416,$A575)=COUNTIFS(I575:$N575,1)),H$415)+1))</f>
        <v>2</v>
      </c>
      <c r="I575" s="278">
        <f ca="1">IF($A575&lt;&gt;I$416,0,IF($A575&lt;&gt;$A574,1,MOD(I574-1+(COUNTIFS(N$416:$N$416,$A575)=COUNTIFS(N575:$N575,1)),I$415)+1))</f>
        <v>3</v>
      </c>
      <c r="J575" s="278"/>
      <c r="K575" s="278"/>
      <c r="L575" s="278"/>
      <c r="M575" s="278"/>
      <c r="O575">
        <v>158</v>
      </c>
      <c r="P575" s="102">
        <f t="shared" ca="1" si="327"/>
        <v>0.5</v>
      </c>
      <c r="Q575" s="102">
        <f t="shared" ca="1" si="328"/>
        <v>0</v>
      </c>
      <c r="R575" s="102">
        <f t="shared" ca="1" si="329"/>
        <v>0</v>
      </c>
      <c r="S575" s="102">
        <f t="shared" ca="1" si="330"/>
        <v>0</v>
      </c>
      <c r="T575" s="102">
        <v>0</v>
      </c>
      <c r="U575" s="102">
        <f t="shared" ca="1" si="331"/>
        <v>0</v>
      </c>
      <c r="V575" s="102">
        <f t="shared" ca="1" si="332"/>
        <v>0.5</v>
      </c>
      <c r="W575" s="102"/>
      <c r="X575" s="102"/>
      <c r="Y575" s="102"/>
      <c r="Z575" s="102"/>
    </row>
    <row r="576" spans="1:26" outlineLevel="1">
      <c r="A576">
        <f t="shared" ca="1" si="333"/>
        <v>2</v>
      </c>
      <c r="B576" t="str">
        <f t="shared" ca="1" si="326"/>
        <v>EP3 LPD1 LPS3 LPM1</v>
      </c>
      <c r="C576" s="280">
        <f ca="1">IF($A576&lt;&gt;$A575,1,MOD(C575-1+(COUNTIFS(D$416:$N$416,$A576)=COUNTIFS(D576:$N576,1)),C$415)+1)</f>
        <v>3</v>
      </c>
      <c r="D576" s="278">
        <f ca="1">IF($A576&lt;&gt;D$416,0,IF($A576&lt;&gt;$A575,1,MOD(D575-1+(COUNTIFS(E$416:$N$416,$A576)=COUNTIFS(E576:$N576,1)),D$415)+1))</f>
        <v>0</v>
      </c>
      <c r="E576" s="278">
        <f ca="1">IF($A576&lt;&gt;E$416,0,IF($A576&lt;&gt;$A575,1,MOD(E575-1+(COUNTIFS(F$416:$N$416,$A576)=COUNTIFS(F576:$N576,1)),E$415)+1))</f>
        <v>0</v>
      </c>
      <c r="F576" s="278">
        <f ca="1">IF($A576&lt;&gt;F$416,0,IF($A576&lt;&gt;$A575,1,MOD(F575-1+(COUNTIFS(G$416:$N$416,$A576)=COUNTIFS(G576:$N576,1)),F$415)+1))</f>
        <v>0</v>
      </c>
      <c r="G576" s="278">
        <f ca="1">IF($A576&lt;&gt;G$416,0,IF($A576&lt;&gt;$A575,1,MOD(G575-1+(COUNTIFS(H$416:$N$416,$A576)=COUNTIFS(H576:$N576,1)),G$415)+1))</f>
        <v>1</v>
      </c>
      <c r="H576" s="278">
        <f ca="1">IF($A576&lt;&gt;H$416,0,IF($A576&lt;&gt;$A575,1,MOD(H575-1+(COUNTIFS(I$416:$N$416,$A576)=COUNTIFS(I576:$N576,1)),H$415)+1))</f>
        <v>3</v>
      </c>
      <c r="I576" s="278">
        <f ca="1">IF($A576&lt;&gt;I$416,0,IF($A576&lt;&gt;$A575,1,MOD(I575-1+(COUNTIFS(N$416:$N$416,$A576)=COUNTIFS(N576:$N576,1)),I$415)+1))</f>
        <v>1</v>
      </c>
      <c r="J576" s="278"/>
      <c r="K576" s="278"/>
      <c r="L576" s="278"/>
      <c r="M576" s="278"/>
      <c r="O576">
        <v>159</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EP3 LPD1 LPS3 LPM2</v>
      </c>
      <c r="C577" s="280">
        <f ca="1">IF($A577&lt;&gt;$A576,1,MOD(C576-1+(COUNTIFS(D$416:$N$416,$A577)=COUNTIFS(D577:$N577,1)),C$415)+1)</f>
        <v>3</v>
      </c>
      <c r="D577" s="278">
        <f ca="1">IF($A577&lt;&gt;D$416,0,IF($A577&lt;&gt;$A576,1,MOD(D576-1+(COUNTIFS(E$416:$N$416,$A577)=COUNTIFS(E577:$N577,1)),D$415)+1))</f>
        <v>0</v>
      </c>
      <c r="E577" s="278">
        <f ca="1">IF($A577&lt;&gt;E$416,0,IF($A577&lt;&gt;$A576,1,MOD(E576-1+(COUNTIFS(F$416:$N$416,$A577)=COUNTIFS(F577:$N577,1)),E$415)+1))</f>
        <v>0</v>
      </c>
      <c r="F577" s="278">
        <f ca="1">IF($A577&lt;&gt;F$416,0,IF($A577&lt;&gt;$A576,1,MOD(F576-1+(COUNTIFS(G$416:$N$416,$A577)=COUNTIFS(G577:$N577,1)),F$415)+1))</f>
        <v>0</v>
      </c>
      <c r="G577" s="278">
        <f ca="1">IF($A577&lt;&gt;G$416,0,IF($A577&lt;&gt;$A576,1,MOD(G576-1+(COUNTIFS(H$416:$N$416,$A577)=COUNTIFS(H577:$N577,1)),G$415)+1))</f>
        <v>1</v>
      </c>
      <c r="H577" s="278">
        <f ca="1">IF($A577&lt;&gt;H$416,0,IF($A577&lt;&gt;$A576,1,MOD(H576-1+(COUNTIFS(I$416:$N$416,$A577)=COUNTIFS(I577:$N577,1)),H$415)+1))</f>
        <v>3</v>
      </c>
      <c r="I577" s="278">
        <f ca="1">IF($A577&lt;&gt;I$416,0,IF($A577&lt;&gt;$A576,1,MOD(I576-1+(COUNTIFS(N$416:$N$416,$A577)=COUNTIFS(N577:$N577,1)),I$415)+1))</f>
        <v>2</v>
      </c>
      <c r="J577" s="278"/>
      <c r="K577" s="278"/>
      <c r="L577" s="278"/>
      <c r="M577" s="278"/>
      <c r="O577">
        <v>160</v>
      </c>
      <c r="P577" s="102">
        <f t="shared" ca="1" si="327"/>
        <v>0.5</v>
      </c>
      <c r="Q577" s="102">
        <f t="shared" ca="1" si="328"/>
        <v>0</v>
      </c>
      <c r="R577" s="102">
        <f t="shared" ca="1" si="329"/>
        <v>0</v>
      </c>
      <c r="S577" s="102">
        <f t="shared" ca="1" si="330"/>
        <v>0</v>
      </c>
      <c r="T577" s="102">
        <v>0</v>
      </c>
      <c r="U577" s="102">
        <f t="shared" ca="1" si="331"/>
        <v>0.5</v>
      </c>
      <c r="V577" s="102">
        <f t="shared" ca="1" si="332"/>
        <v>0</v>
      </c>
      <c r="W577" s="102"/>
      <c r="X577" s="102"/>
      <c r="Y577" s="102"/>
      <c r="Z577" s="102"/>
    </row>
    <row r="578" spans="1:26" outlineLevel="1">
      <c r="A578">
        <f t="shared" ca="1" si="333"/>
        <v>2</v>
      </c>
      <c r="B578" t="str">
        <f t="shared" ca="1" si="326"/>
        <v>EP3 LPD1 LPS3 LPM3</v>
      </c>
      <c r="C578" s="280">
        <f ca="1">IF($A578&lt;&gt;$A577,1,MOD(C577-1+(COUNTIFS(D$416:$N$416,$A578)=COUNTIFS(D578:$N578,1)),C$415)+1)</f>
        <v>3</v>
      </c>
      <c r="D578" s="278">
        <f ca="1">IF($A578&lt;&gt;D$416,0,IF($A578&lt;&gt;$A577,1,MOD(D577-1+(COUNTIFS(E$416:$N$416,$A578)=COUNTIFS(E578:$N578,1)),D$415)+1))</f>
        <v>0</v>
      </c>
      <c r="E578" s="278">
        <f ca="1">IF($A578&lt;&gt;E$416,0,IF($A578&lt;&gt;$A577,1,MOD(E577-1+(COUNTIFS(F$416:$N$416,$A578)=COUNTIFS(F578:$N578,1)),E$415)+1))</f>
        <v>0</v>
      </c>
      <c r="F578" s="278">
        <f ca="1">IF($A578&lt;&gt;F$416,0,IF($A578&lt;&gt;$A577,1,MOD(F577-1+(COUNTIFS(G$416:$N$416,$A578)=COUNTIFS(G578:$N578,1)),F$415)+1))</f>
        <v>0</v>
      </c>
      <c r="G578" s="278">
        <f ca="1">IF($A578&lt;&gt;G$416,0,IF($A578&lt;&gt;$A577,1,MOD(G577-1+(COUNTIFS(H$416:$N$416,$A578)=COUNTIFS(H578:$N578,1)),G$415)+1))</f>
        <v>1</v>
      </c>
      <c r="H578" s="278">
        <f ca="1">IF($A578&lt;&gt;H$416,0,IF($A578&lt;&gt;$A577,1,MOD(H577-1+(COUNTIFS(I$416:$N$416,$A578)=COUNTIFS(I578:$N578,1)),H$415)+1))</f>
        <v>3</v>
      </c>
      <c r="I578" s="278">
        <f ca="1">IF($A578&lt;&gt;I$416,0,IF($A578&lt;&gt;$A577,1,MOD(I577-1+(COUNTIFS(N$416:$N$416,$A578)=COUNTIFS(N578:$N578,1)),I$415)+1))</f>
        <v>3</v>
      </c>
      <c r="J578" s="278"/>
      <c r="K578" s="278"/>
      <c r="L578" s="278"/>
      <c r="M578" s="278"/>
      <c r="O578">
        <v>161</v>
      </c>
      <c r="P578" s="102">
        <f t="shared" ca="1" si="327"/>
        <v>0.5</v>
      </c>
      <c r="Q578" s="102">
        <f t="shared" ca="1" si="328"/>
        <v>0</v>
      </c>
      <c r="R578" s="102">
        <f t="shared" ca="1" si="329"/>
        <v>0</v>
      </c>
      <c r="S578" s="102">
        <f t="shared" ca="1" si="330"/>
        <v>0</v>
      </c>
      <c r="T578" s="102">
        <v>0</v>
      </c>
      <c r="U578" s="102">
        <f t="shared" ca="1" si="331"/>
        <v>0.5</v>
      </c>
      <c r="V578" s="102">
        <f t="shared" ca="1" si="332"/>
        <v>0.5</v>
      </c>
      <c r="W578" s="102"/>
      <c r="X578" s="102"/>
      <c r="Y578" s="102"/>
      <c r="Z578" s="102"/>
    </row>
    <row r="579" spans="1:26" outlineLevel="1">
      <c r="A579">
        <f t="shared" ca="1" si="333"/>
        <v>2</v>
      </c>
      <c r="B579" t="str">
        <f t="shared" ca="1" si="326"/>
        <v>EP1 LPD1 LPS1 LPM1</v>
      </c>
      <c r="C579" s="280">
        <f ca="1">IF($A579&lt;&gt;$A578,1,MOD(C578-1+(COUNTIFS(D$416:$N$416,$A579)=COUNTIFS(D579:$N579,1)),C$415)+1)</f>
        <v>1</v>
      </c>
      <c r="D579" s="278">
        <f ca="1">IF($A579&lt;&gt;D$416,0,IF($A579&lt;&gt;$A578,1,MOD(D578-1+(COUNTIFS(E$416:$N$416,$A579)=COUNTIFS(E579:$N579,1)),D$415)+1))</f>
        <v>0</v>
      </c>
      <c r="E579" s="278">
        <f ca="1">IF($A579&lt;&gt;E$416,0,IF($A579&lt;&gt;$A578,1,MOD(E578-1+(COUNTIFS(F$416:$N$416,$A579)=COUNTIFS(F579:$N579,1)),E$415)+1))</f>
        <v>0</v>
      </c>
      <c r="F579" s="278">
        <f ca="1">IF($A579&lt;&gt;F$416,0,IF($A579&lt;&gt;$A578,1,MOD(F578-1+(COUNTIFS(G$416:$N$416,$A579)=COUNTIFS(G579:$N579,1)),F$415)+1))</f>
        <v>0</v>
      </c>
      <c r="G579" s="278">
        <f ca="1">IF($A579&lt;&gt;G$416,0,IF($A579&lt;&gt;$A578,1,MOD(G578-1+(COUNTIFS(H$416:$N$416,$A579)=COUNTIFS(H579:$N579,1)),G$415)+1))</f>
        <v>1</v>
      </c>
      <c r="H579" s="278">
        <f ca="1">IF($A579&lt;&gt;H$416,0,IF($A579&lt;&gt;$A578,1,MOD(H578-1+(COUNTIFS(I$416:$N$416,$A579)=COUNTIFS(I579:$N579,1)),H$415)+1))</f>
        <v>1</v>
      </c>
      <c r="I579" s="278">
        <f ca="1">IF($A579&lt;&gt;I$416,0,IF($A579&lt;&gt;$A578,1,MOD(I578-1+(COUNTIFS(N$416:$N$416,$A579)=COUNTIFS(N579:$N579,1)),I$415)+1))</f>
        <v>1</v>
      </c>
      <c r="J579" s="278"/>
      <c r="K579" s="278"/>
      <c r="L579" s="278"/>
      <c r="M579" s="278"/>
      <c r="O579">
        <v>162</v>
      </c>
      <c r="P579" s="102">
        <f t="shared" ca="1" si="327"/>
        <v>-0.5</v>
      </c>
      <c r="Q579" s="102">
        <f t="shared" ca="1" si="328"/>
        <v>0</v>
      </c>
      <c r="R579" s="102">
        <f t="shared" ca="1" si="329"/>
        <v>0</v>
      </c>
      <c r="S579" s="102">
        <f t="shared" ca="1" si="330"/>
        <v>0</v>
      </c>
      <c r="T579" s="102">
        <v>0</v>
      </c>
      <c r="U579" s="102">
        <f t="shared" ca="1" si="331"/>
        <v>-0.5</v>
      </c>
      <c r="V579" s="102">
        <f t="shared" ca="1" si="332"/>
        <v>-0.5</v>
      </c>
      <c r="W579" s="102"/>
      <c r="X579" s="102"/>
      <c r="Y579" s="102"/>
      <c r="Z579" s="102"/>
    </row>
    <row r="580" spans="1:26" outlineLevel="1">
      <c r="A580">
        <f t="shared" ca="1" si="333"/>
        <v>2</v>
      </c>
      <c r="B580" t="str">
        <f t="shared" ca="1" si="326"/>
        <v>EP1 LPD1 LPS1 LPM2</v>
      </c>
      <c r="C580" s="280">
        <f ca="1">IF($A580&lt;&gt;$A579,1,MOD(C579-1+(COUNTIFS(D$416:$N$416,$A580)=COUNTIFS(D580:$N580,1)),C$415)+1)</f>
        <v>1</v>
      </c>
      <c r="D580" s="278">
        <f ca="1">IF($A580&lt;&gt;D$416,0,IF($A580&lt;&gt;$A579,1,MOD(D579-1+(COUNTIFS(E$416:$N$416,$A580)=COUNTIFS(E580:$N580,1)),D$415)+1))</f>
        <v>0</v>
      </c>
      <c r="E580" s="278">
        <f ca="1">IF($A580&lt;&gt;E$416,0,IF($A580&lt;&gt;$A579,1,MOD(E579-1+(COUNTIFS(F$416:$N$416,$A580)=COUNTIFS(F580:$N580,1)),E$415)+1))</f>
        <v>0</v>
      </c>
      <c r="F580" s="278">
        <f ca="1">IF($A580&lt;&gt;F$416,0,IF($A580&lt;&gt;$A579,1,MOD(F579-1+(COUNTIFS(G$416:$N$416,$A580)=COUNTIFS(G580:$N580,1)),F$415)+1))</f>
        <v>0</v>
      </c>
      <c r="G580" s="278">
        <f ca="1">IF($A580&lt;&gt;G$416,0,IF($A580&lt;&gt;$A579,1,MOD(G579-1+(COUNTIFS(H$416:$N$416,$A580)=COUNTIFS(H580:$N580,1)),G$415)+1))</f>
        <v>1</v>
      </c>
      <c r="H580" s="278">
        <f ca="1">IF($A580&lt;&gt;H$416,0,IF($A580&lt;&gt;$A579,1,MOD(H579-1+(COUNTIFS(I$416:$N$416,$A580)=COUNTIFS(I580:$N580,1)),H$415)+1))</f>
        <v>1</v>
      </c>
      <c r="I580" s="278">
        <f ca="1">IF($A580&lt;&gt;I$416,0,IF($A580&lt;&gt;$A579,1,MOD(I579-1+(COUNTIFS(N$416:$N$416,$A580)=COUNTIFS(N580:$N580,1)),I$415)+1))</f>
        <v>2</v>
      </c>
      <c r="J580" s="278"/>
      <c r="K580" s="278"/>
      <c r="L580" s="278"/>
      <c r="M580" s="278"/>
      <c r="O580">
        <v>163</v>
      </c>
      <c r="P580" s="102">
        <f t="shared" ca="1" si="327"/>
        <v>-0.5</v>
      </c>
      <c r="Q580" s="102">
        <f t="shared" ca="1" si="328"/>
        <v>0</v>
      </c>
      <c r="R580" s="102">
        <f t="shared" ca="1" si="329"/>
        <v>0</v>
      </c>
      <c r="S580" s="102">
        <f t="shared" ca="1" si="330"/>
        <v>0</v>
      </c>
      <c r="T580" s="102">
        <v>0</v>
      </c>
      <c r="U580" s="102">
        <f t="shared" ca="1" si="331"/>
        <v>-0.5</v>
      </c>
      <c r="V580" s="102">
        <f t="shared" ca="1" si="332"/>
        <v>0</v>
      </c>
      <c r="W580" s="102"/>
      <c r="X580" s="102"/>
      <c r="Y580" s="102"/>
      <c r="Z580" s="102"/>
    </row>
    <row r="581" spans="1:26" outlineLevel="1">
      <c r="A581">
        <f t="shared" ca="1" si="333"/>
        <v>2</v>
      </c>
      <c r="B581" t="str">
        <f t="shared" ca="1" si="326"/>
        <v>EP1 LPD1 LPS1 LPM3</v>
      </c>
      <c r="C581" s="280">
        <f ca="1">IF($A581&lt;&gt;$A580,1,MOD(C580-1+(COUNTIFS(D$416:$N$416,$A581)=COUNTIFS(D581:$N581,1)),C$415)+1)</f>
        <v>1</v>
      </c>
      <c r="D581" s="278">
        <f ca="1">IF($A581&lt;&gt;D$416,0,IF($A581&lt;&gt;$A580,1,MOD(D580-1+(COUNTIFS(E$416:$N$416,$A581)=COUNTIFS(E581:$N581,1)),D$415)+1))</f>
        <v>0</v>
      </c>
      <c r="E581" s="278">
        <f ca="1">IF($A581&lt;&gt;E$416,0,IF($A581&lt;&gt;$A580,1,MOD(E580-1+(COUNTIFS(F$416:$N$416,$A581)=COUNTIFS(F581:$N581,1)),E$415)+1))</f>
        <v>0</v>
      </c>
      <c r="F581" s="278">
        <f ca="1">IF($A581&lt;&gt;F$416,0,IF($A581&lt;&gt;$A580,1,MOD(F580-1+(COUNTIFS(G$416:$N$416,$A581)=COUNTIFS(G581:$N581,1)),F$415)+1))</f>
        <v>0</v>
      </c>
      <c r="G581" s="278">
        <f ca="1">IF($A581&lt;&gt;G$416,0,IF($A581&lt;&gt;$A580,1,MOD(G580-1+(COUNTIFS(H$416:$N$416,$A581)=COUNTIFS(H581:$N581,1)),G$415)+1))</f>
        <v>1</v>
      </c>
      <c r="H581" s="278">
        <f ca="1">IF($A581&lt;&gt;H$416,0,IF($A581&lt;&gt;$A580,1,MOD(H580-1+(COUNTIFS(I$416:$N$416,$A581)=COUNTIFS(I581:$N581,1)),H$415)+1))</f>
        <v>1</v>
      </c>
      <c r="I581" s="278">
        <f ca="1">IF($A581&lt;&gt;I$416,0,IF($A581&lt;&gt;$A580,1,MOD(I580-1+(COUNTIFS(N$416:$N$416,$A581)=COUNTIFS(N581:$N581,1)),I$415)+1))</f>
        <v>3</v>
      </c>
      <c r="J581" s="278"/>
      <c r="K581" s="278"/>
      <c r="L581" s="278"/>
      <c r="M581" s="278"/>
      <c r="O581">
        <v>164</v>
      </c>
      <c r="P581" s="102">
        <f t="shared" ca="1" si="327"/>
        <v>-0.5</v>
      </c>
      <c r="Q581" s="102">
        <f t="shared" ca="1" si="328"/>
        <v>0</v>
      </c>
      <c r="R581" s="102">
        <f t="shared" ca="1" si="329"/>
        <v>0</v>
      </c>
      <c r="S581" s="102">
        <f t="shared" ca="1" si="330"/>
        <v>0</v>
      </c>
      <c r="T581" s="102">
        <v>0</v>
      </c>
      <c r="U581" s="102">
        <f t="shared" ca="1" si="331"/>
        <v>-0.5</v>
      </c>
      <c r="V581" s="102">
        <f t="shared" ca="1" si="332"/>
        <v>0.5</v>
      </c>
      <c r="W581" s="102"/>
      <c r="X581" s="102"/>
      <c r="Y581" s="102"/>
      <c r="Z581" s="102"/>
    </row>
    <row r="582" spans="1:26" outlineLevel="1">
      <c r="A582">
        <f t="shared" ca="1" si="333"/>
        <v>2</v>
      </c>
      <c r="B582" t="str">
        <f t="shared" ca="1" si="326"/>
        <v>EP1 LPD1 LPS2 LPM1</v>
      </c>
      <c r="C582" s="280">
        <f ca="1">IF($A582&lt;&gt;$A581,1,MOD(C581-1+(COUNTIFS(D$416:$N$416,$A582)=COUNTIFS(D582:$N582,1)),C$415)+1)</f>
        <v>1</v>
      </c>
      <c r="D582" s="278">
        <f ca="1">IF($A582&lt;&gt;D$416,0,IF($A582&lt;&gt;$A581,1,MOD(D581-1+(COUNTIFS(E$416:$N$416,$A582)=COUNTIFS(E582:$N582,1)),D$415)+1))</f>
        <v>0</v>
      </c>
      <c r="E582" s="278">
        <f ca="1">IF($A582&lt;&gt;E$416,0,IF($A582&lt;&gt;$A581,1,MOD(E581-1+(COUNTIFS(F$416:$N$416,$A582)=COUNTIFS(F582:$N582,1)),E$415)+1))</f>
        <v>0</v>
      </c>
      <c r="F582" s="278">
        <f ca="1">IF($A582&lt;&gt;F$416,0,IF($A582&lt;&gt;$A581,1,MOD(F581-1+(COUNTIFS(G$416:$N$416,$A582)=COUNTIFS(G582:$N582,1)),F$415)+1))</f>
        <v>0</v>
      </c>
      <c r="G582" s="278">
        <f ca="1">IF($A582&lt;&gt;G$416,0,IF($A582&lt;&gt;$A581,1,MOD(G581-1+(COUNTIFS(H$416:$N$416,$A582)=COUNTIFS(H582:$N582,1)),G$415)+1))</f>
        <v>1</v>
      </c>
      <c r="H582" s="278">
        <f ca="1">IF($A582&lt;&gt;H$416,0,IF($A582&lt;&gt;$A581,1,MOD(H581-1+(COUNTIFS(I$416:$N$416,$A582)=COUNTIFS(I582:$N582,1)),H$415)+1))</f>
        <v>2</v>
      </c>
      <c r="I582" s="278">
        <f ca="1">IF($A582&lt;&gt;I$416,0,IF($A582&lt;&gt;$A581,1,MOD(I581-1+(COUNTIFS(N$416:$N$416,$A582)=COUNTIFS(N582:$N582,1)),I$415)+1))</f>
        <v>1</v>
      </c>
      <c r="J582" s="278"/>
      <c r="K582" s="278"/>
      <c r="L582" s="278"/>
      <c r="M582" s="278"/>
      <c r="O582">
        <v>165</v>
      </c>
      <c r="P582" s="102">
        <f t="shared" ca="1" si="327"/>
        <v>-0.5</v>
      </c>
      <c r="Q582" s="102">
        <f t="shared" ca="1" si="328"/>
        <v>0</v>
      </c>
      <c r="R582" s="102">
        <f t="shared" ca="1" si="329"/>
        <v>0</v>
      </c>
      <c r="S582" s="102">
        <f t="shared" ca="1" si="330"/>
        <v>0</v>
      </c>
      <c r="T582" s="102">
        <v>0</v>
      </c>
      <c r="U582" s="102">
        <f t="shared" ca="1" si="331"/>
        <v>0</v>
      </c>
      <c r="V582" s="102">
        <f t="shared" ca="1" si="332"/>
        <v>-0.5</v>
      </c>
      <c r="W582" s="102"/>
      <c r="X582" s="102"/>
      <c r="Y582" s="102"/>
      <c r="Z582" s="102"/>
    </row>
    <row r="583" spans="1:26" outlineLevel="1">
      <c r="A583">
        <f t="shared" ca="1" si="333"/>
        <v>2</v>
      </c>
      <c r="B583" t="str">
        <f t="shared" ca="1" si="326"/>
        <v>EP1 LPD1 LPS2 LPM2</v>
      </c>
      <c r="C583" s="280">
        <f ca="1">IF($A583&lt;&gt;$A582,1,MOD(C582-1+(COUNTIFS(D$416:$N$416,$A583)=COUNTIFS(D583:$N583,1)),C$415)+1)</f>
        <v>1</v>
      </c>
      <c r="D583" s="278">
        <f ca="1">IF($A583&lt;&gt;D$416,0,IF($A583&lt;&gt;$A582,1,MOD(D582-1+(COUNTIFS(E$416:$N$416,$A583)=COUNTIFS(E583:$N583,1)),D$415)+1))</f>
        <v>0</v>
      </c>
      <c r="E583" s="278">
        <f ca="1">IF($A583&lt;&gt;E$416,0,IF($A583&lt;&gt;$A582,1,MOD(E582-1+(COUNTIFS(F$416:$N$416,$A583)=COUNTIFS(F583:$N583,1)),E$415)+1))</f>
        <v>0</v>
      </c>
      <c r="F583" s="278">
        <f ca="1">IF($A583&lt;&gt;F$416,0,IF($A583&lt;&gt;$A582,1,MOD(F582-1+(COUNTIFS(G$416:$N$416,$A583)=COUNTIFS(G583:$N583,1)),F$415)+1))</f>
        <v>0</v>
      </c>
      <c r="G583" s="278">
        <f ca="1">IF($A583&lt;&gt;G$416,0,IF($A583&lt;&gt;$A582,1,MOD(G582-1+(COUNTIFS(H$416:$N$416,$A583)=COUNTIFS(H583:$N583,1)),G$415)+1))</f>
        <v>1</v>
      </c>
      <c r="H583" s="278">
        <f ca="1">IF($A583&lt;&gt;H$416,0,IF($A583&lt;&gt;$A582,1,MOD(H582-1+(COUNTIFS(I$416:$N$416,$A583)=COUNTIFS(I583:$N583,1)),H$415)+1))</f>
        <v>2</v>
      </c>
      <c r="I583" s="278">
        <f ca="1">IF($A583&lt;&gt;I$416,0,IF($A583&lt;&gt;$A582,1,MOD(I582-1+(COUNTIFS(N$416:$N$416,$A583)=COUNTIFS(N583:$N583,1)),I$415)+1))</f>
        <v>2</v>
      </c>
      <c r="J583" s="278"/>
      <c r="K583" s="278"/>
      <c r="L583" s="278"/>
      <c r="M583" s="278"/>
      <c r="O583">
        <v>166</v>
      </c>
      <c r="P583" s="102">
        <f t="shared" ca="1" si="327"/>
        <v>-0.5</v>
      </c>
      <c r="Q583" s="102">
        <f t="shared" ca="1" si="328"/>
        <v>0</v>
      </c>
      <c r="R583" s="102">
        <f t="shared" ca="1" si="329"/>
        <v>0</v>
      </c>
      <c r="S583" s="102">
        <f t="shared" ca="1" si="330"/>
        <v>0</v>
      </c>
      <c r="T583" s="102">
        <v>0</v>
      </c>
      <c r="U583" s="102">
        <f t="shared" ca="1" si="331"/>
        <v>0</v>
      </c>
      <c r="V583" s="102">
        <f t="shared" ca="1" si="332"/>
        <v>0</v>
      </c>
      <c r="W583" s="102"/>
      <c r="X583" s="102"/>
      <c r="Y583" s="102"/>
      <c r="Z583" s="102"/>
    </row>
    <row r="584" spans="1:26" outlineLevel="1">
      <c r="A584">
        <f t="shared" ca="1" si="333"/>
        <v>2</v>
      </c>
      <c r="B584" t="str">
        <f t="shared" ca="1" si="326"/>
        <v>EP1 LPD1 LPS2 LPM3</v>
      </c>
      <c r="C584" s="280">
        <f ca="1">IF($A584&lt;&gt;$A583,1,MOD(C583-1+(COUNTIFS(D$416:$N$416,$A584)=COUNTIFS(D584:$N584,1)),C$415)+1)</f>
        <v>1</v>
      </c>
      <c r="D584" s="278">
        <f ca="1">IF($A584&lt;&gt;D$416,0,IF($A584&lt;&gt;$A583,1,MOD(D583-1+(COUNTIFS(E$416:$N$416,$A584)=COUNTIFS(E584:$N584,1)),D$415)+1))</f>
        <v>0</v>
      </c>
      <c r="E584" s="278">
        <f ca="1">IF($A584&lt;&gt;E$416,0,IF($A584&lt;&gt;$A583,1,MOD(E583-1+(COUNTIFS(F$416:$N$416,$A584)=COUNTIFS(F584:$N584,1)),E$415)+1))</f>
        <v>0</v>
      </c>
      <c r="F584" s="278">
        <f ca="1">IF($A584&lt;&gt;F$416,0,IF($A584&lt;&gt;$A583,1,MOD(F583-1+(COUNTIFS(G$416:$N$416,$A584)=COUNTIFS(G584:$N584,1)),F$415)+1))</f>
        <v>0</v>
      </c>
      <c r="G584" s="278">
        <f ca="1">IF($A584&lt;&gt;G$416,0,IF($A584&lt;&gt;$A583,1,MOD(G583-1+(COUNTIFS(H$416:$N$416,$A584)=COUNTIFS(H584:$N584,1)),G$415)+1))</f>
        <v>1</v>
      </c>
      <c r="H584" s="278">
        <f ca="1">IF($A584&lt;&gt;H$416,0,IF($A584&lt;&gt;$A583,1,MOD(H583-1+(COUNTIFS(I$416:$N$416,$A584)=COUNTIFS(I584:$N584,1)),H$415)+1))</f>
        <v>2</v>
      </c>
      <c r="I584" s="278">
        <f ca="1">IF($A584&lt;&gt;I$416,0,IF($A584&lt;&gt;$A583,1,MOD(I583-1+(COUNTIFS(N$416:$N$416,$A584)=COUNTIFS(N584:$N584,1)),I$415)+1))</f>
        <v>3</v>
      </c>
      <c r="J584" s="278"/>
      <c r="K584" s="278"/>
      <c r="L584" s="278"/>
      <c r="M584" s="278"/>
      <c r="O584">
        <v>167</v>
      </c>
      <c r="P584" s="102">
        <f t="shared" ca="1" si="327"/>
        <v>-0.5</v>
      </c>
      <c r="Q584" s="102">
        <f t="shared" ca="1" si="328"/>
        <v>0</v>
      </c>
      <c r="R584" s="102">
        <f t="shared" ca="1" si="329"/>
        <v>0</v>
      </c>
      <c r="S584" s="102">
        <f t="shared" ca="1" si="330"/>
        <v>0</v>
      </c>
      <c r="T584" s="102">
        <v>0</v>
      </c>
      <c r="U584" s="102">
        <f t="shared" ca="1" si="331"/>
        <v>0</v>
      </c>
      <c r="V584" s="102">
        <f t="shared" ca="1" si="332"/>
        <v>0.5</v>
      </c>
      <c r="W584" s="102"/>
      <c r="X584" s="102"/>
      <c r="Y584" s="102"/>
      <c r="Z584" s="102"/>
    </row>
    <row r="585" spans="1:26" outlineLevel="1">
      <c r="A585">
        <f t="shared" ca="1" si="333"/>
        <v>2</v>
      </c>
      <c r="B585" t="str">
        <f t="shared" ca="1" si="326"/>
        <v>EP1 LPD1 LPS3 LPM1</v>
      </c>
      <c r="C585" s="280">
        <f ca="1">IF($A585&lt;&gt;$A584,1,MOD(C584-1+(COUNTIFS(D$416:$N$416,$A585)=COUNTIFS(D585:$N585,1)),C$415)+1)</f>
        <v>1</v>
      </c>
      <c r="D585" s="278">
        <f ca="1">IF($A585&lt;&gt;D$416,0,IF($A585&lt;&gt;$A584,1,MOD(D584-1+(COUNTIFS(E$416:$N$416,$A585)=COUNTIFS(E585:$N585,1)),D$415)+1))</f>
        <v>0</v>
      </c>
      <c r="E585" s="278">
        <f ca="1">IF($A585&lt;&gt;E$416,0,IF($A585&lt;&gt;$A584,1,MOD(E584-1+(COUNTIFS(F$416:$N$416,$A585)=COUNTIFS(F585:$N585,1)),E$415)+1))</f>
        <v>0</v>
      </c>
      <c r="F585" s="278">
        <f ca="1">IF($A585&lt;&gt;F$416,0,IF($A585&lt;&gt;$A584,1,MOD(F584-1+(COUNTIFS(G$416:$N$416,$A585)=COUNTIFS(G585:$N585,1)),F$415)+1))</f>
        <v>0</v>
      </c>
      <c r="G585" s="278">
        <f ca="1">IF($A585&lt;&gt;G$416,0,IF($A585&lt;&gt;$A584,1,MOD(G584-1+(COUNTIFS(H$416:$N$416,$A585)=COUNTIFS(H585:$N585,1)),G$415)+1))</f>
        <v>1</v>
      </c>
      <c r="H585" s="278">
        <f ca="1">IF($A585&lt;&gt;H$416,0,IF($A585&lt;&gt;$A584,1,MOD(H584-1+(COUNTIFS(I$416:$N$416,$A585)=COUNTIFS(I585:$N585,1)),H$415)+1))</f>
        <v>3</v>
      </c>
      <c r="I585" s="278">
        <f ca="1">IF($A585&lt;&gt;I$416,0,IF($A585&lt;&gt;$A584,1,MOD(I584-1+(COUNTIFS(N$416:$N$416,$A585)=COUNTIFS(N585:$N585,1)),I$415)+1))</f>
        <v>1</v>
      </c>
      <c r="J585" s="278"/>
      <c r="K585" s="278"/>
      <c r="L585" s="278"/>
      <c r="M585" s="278"/>
      <c r="O585">
        <v>168</v>
      </c>
      <c r="P585" s="102">
        <f t="shared" ca="1" si="327"/>
        <v>-0.5</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EP1 LPD1 LPS3 LPM2</v>
      </c>
      <c r="C586" s="280">
        <f ca="1">IF($A586&lt;&gt;$A585,1,MOD(C585-1+(COUNTIFS(D$416:$N$416,$A586)=COUNTIFS(D586:$N586,1)),C$415)+1)</f>
        <v>1</v>
      </c>
      <c r="D586" s="278">
        <f ca="1">IF($A586&lt;&gt;D$416,0,IF($A586&lt;&gt;$A585,1,MOD(D585-1+(COUNTIFS(E$416:$N$416,$A586)=COUNTIFS(E586:$N586,1)),D$415)+1))</f>
        <v>0</v>
      </c>
      <c r="E586" s="278">
        <f ca="1">IF($A586&lt;&gt;E$416,0,IF($A586&lt;&gt;$A585,1,MOD(E585-1+(COUNTIFS(F$416:$N$416,$A586)=COUNTIFS(F586:$N586,1)),E$415)+1))</f>
        <v>0</v>
      </c>
      <c r="F586" s="278">
        <f ca="1">IF($A586&lt;&gt;F$416,0,IF($A586&lt;&gt;$A585,1,MOD(F585-1+(COUNTIFS(G$416:$N$416,$A586)=COUNTIFS(G586:$N586,1)),F$415)+1))</f>
        <v>0</v>
      </c>
      <c r="G586" s="278">
        <f ca="1">IF($A586&lt;&gt;G$416,0,IF($A586&lt;&gt;$A585,1,MOD(G585-1+(COUNTIFS(H$416:$N$416,$A586)=COUNTIFS(H586:$N586,1)),G$415)+1))</f>
        <v>1</v>
      </c>
      <c r="H586" s="278">
        <f ca="1">IF($A586&lt;&gt;H$416,0,IF($A586&lt;&gt;$A585,1,MOD(H585-1+(COUNTIFS(I$416:$N$416,$A586)=COUNTIFS(I586:$N586,1)),H$415)+1))</f>
        <v>3</v>
      </c>
      <c r="I586" s="278">
        <f ca="1">IF($A586&lt;&gt;I$416,0,IF($A586&lt;&gt;$A585,1,MOD(I585-1+(COUNTIFS(N$416:$N$416,$A586)=COUNTIFS(N586:$N586,1)),I$415)+1))</f>
        <v>2</v>
      </c>
      <c r="J586" s="278"/>
      <c r="K586" s="278"/>
      <c r="L586" s="278"/>
      <c r="M586" s="278"/>
      <c r="O586">
        <v>169</v>
      </c>
      <c r="P586" s="102">
        <f t="shared" ca="1" si="327"/>
        <v>-0.5</v>
      </c>
      <c r="Q586" s="102">
        <f t="shared" ca="1" si="328"/>
        <v>0</v>
      </c>
      <c r="R586" s="102">
        <f t="shared" ca="1" si="329"/>
        <v>0</v>
      </c>
      <c r="S586" s="102">
        <f t="shared" ca="1" si="330"/>
        <v>0</v>
      </c>
      <c r="T586" s="102">
        <v>0</v>
      </c>
      <c r="U586" s="102">
        <f t="shared" ca="1" si="331"/>
        <v>0.5</v>
      </c>
      <c r="V586" s="102">
        <f t="shared" ca="1" si="332"/>
        <v>0</v>
      </c>
      <c r="W586" s="102"/>
      <c r="X586" s="102"/>
      <c r="Y586" s="102"/>
      <c r="Z586" s="102"/>
    </row>
    <row r="587" spans="1:26" outlineLevel="1">
      <c r="A587">
        <f t="shared" ca="1" si="333"/>
        <v>2</v>
      </c>
      <c r="B587" t="str">
        <f t="shared" ca="1" si="326"/>
        <v>EP1 LPD1 LPS3 LPM3</v>
      </c>
      <c r="C587" s="280">
        <f ca="1">IF($A587&lt;&gt;$A586,1,MOD(C586-1+(COUNTIFS(D$416:$N$416,$A587)=COUNTIFS(D587:$N587,1)),C$415)+1)</f>
        <v>1</v>
      </c>
      <c r="D587" s="278">
        <f ca="1">IF($A587&lt;&gt;D$416,0,IF($A587&lt;&gt;$A586,1,MOD(D586-1+(COUNTIFS(E$416:$N$416,$A587)=COUNTIFS(E587:$N587,1)),D$415)+1))</f>
        <v>0</v>
      </c>
      <c r="E587" s="278">
        <f ca="1">IF($A587&lt;&gt;E$416,0,IF($A587&lt;&gt;$A586,1,MOD(E586-1+(COUNTIFS(F$416:$N$416,$A587)=COUNTIFS(F587:$N587,1)),E$415)+1))</f>
        <v>0</v>
      </c>
      <c r="F587" s="278">
        <f ca="1">IF($A587&lt;&gt;F$416,0,IF($A587&lt;&gt;$A586,1,MOD(F586-1+(COUNTIFS(G$416:$N$416,$A587)=COUNTIFS(G587:$N587,1)),F$415)+1))</f>
        <v>0</v>
      </c>
      <c r="G587" s="278">
        <f ca="1">IF($A587&lt;&gt;G$416,0,IF($A587&lt;&gt;$A586,1,MOD(G586-1+(COUNTIFS(H$416:$N$416,$A587)=COUNTIFS(H587:$N587,1)),G$415)+1))</f>
        <v>1</v>
      </c>
      <c r="H587" s="278">
        <f ca="1">IF($A587&lt;&gt;H$416,0,IF($A587&lt;&gt;$A586,1,MOD(H586-1+(COUNTIFS(I$416:$N$416,$A587)=COUNTIFS(I587:$N587,1)),H$415)+1))</f>
        <v>3</v>
      </c>
      <c r="I587" s="278">
        <f ca="1">IF($A587&lt;&gt;I$416,0,IF($A587&lt;&gt;$A586,1,MOD(I586-1+(COUNTIFS(N$416:$N$416,$A587)=COUNTIFS(N587:$N587,1)),I$415)+1))</f>
        <v>3</v>
      </c>
      <c r="J587" s="278"/>
      <c r="K587" s="278"/>
      <c r="L587" s="278"/>
      <c r="M587" s="278"/>
      <c r="O587">
        <v>170</v>
      </c>
      <c r="P587" s="102">
        <f t="shared" ca="1" si="327"/>
        <v>-0.5</v>
      </c>
      <c r="Q587" s="102">
        <f t="shared" ca="1" si="328"/>
        <v>0</v>
      </c>
      <c r="R587" s="102">
        <f t="shared" ca="1" si="329"/>
        <v>0</v>
      </c>
      <c r="S587" s="102">
        <f t="shared" ca="1" si="330"/>
        <v>0</v>
      </c>
      <c r="T587" s="102">
        <v>0</v>
      </c>
      <c r="U587" s="102">
        <f t="shared" ca="1" si="331"/>
        <v>0.5</v>
      </c>
      <c r="V587" s="102">
        <f t="shared" ca="1" si="332"/>
        <v>0.5</v>
      </c>
      <c r="W587" s="102"/>
      <c r="X587" s="102"/>
      <c r="Y587" s="102"/>
      <c r="Z587" s="102"/>
    </row>
    <row r="588" spans="1:26" outlineLevel="1">
      <c r="A588">
        <f t="shared" ca="1" si="333"/>
        <v>2</v>
      </c>
      <c r="B588" t="str">
        <f t="shared" ca="1" si="326"/>
        <v>EP2 LPD1 LPS1 LPM1</v>
      </c>
      <c r="C588" s="280">
        <f ca="1">IF($A588&lt;&gt;$A587,1,MOD(C587-1+(COUNTIFS(D$416:$N$416,$A588)=COUNTIFS(D588:$N588,1)),C$415)+1)</f>
        <v>2</v>
      </c>
      <c r="D588" s="278">
        <f ca="1">IF($A588&lt;&gt;D$416,0,IF($A588&lt;&gt;$A587,1,MOD(D587-1+(COUNTIFS(E$416:$N$416,$A588)=COUNTIFS(E588:$N588,1)),D$415)+1))</f>
        <v>0</v>
      </c>
      <c r="E588" s="278">
        <f ca="1">IF($A588&lt;&gt;E$416,0,IF($A588&lt;&gt;$A587,1,MOD(E587-1+(COUNTIFS(F$416:$N$416,$A588)=COUNTIFS(F588:$N588,1)),E$415)+1))</f>
        <v>0</v>
      </c>
      <c r="F588" s="278">
        <f ca="1">IF($A588&lt;&gt;F$416,0,IF($A588&lt;&gt;$A587,1,MOD(F587-1+(COUNTIFS(G$416:$N$416,$A588)=COUNTIFS(G588:$N588,1)),F$415)+1))</f>
        <v>0</v>
      </c>
      <c r="G588" s="278">
        <f ca="1">IF($A588&lt;&gt;G$416,0,IF($A588&lt;&gt;$A587,1,MOD(G587-1+(COUNTIFS(H$416:$N$416,$A588)=COUNTIFS(H588:$N588,1)),G$415)+1))</f>
        <v>1</v>
      </c>
      <c r="H588" s="278">
        <f ca="1">IF($A588&lt;&gt;H$416,0,IF($A588&lt;&gt;$A587,1,MOD(H587-1+(COUNTIFS(I$416:$N$416,$A588)=COUNTIFS(I588:$N588,1)),H$415)+1))</f>
        <v>1</v>
      </c>
      <c r="I588" s="278">
        <f ca="1">IF($A588&lt;&gt;I$416,0,IF($A588&lt;&gt;$A587,1,MOD(I587-1+(COUNTIFS(N$416:$N$416,$A588)=COUNTIFS(N588:$N588,1)),I$415)+1))</f>
        <v>1</v>
      </c>
      <c r="J588" s="278"/>
      <c r="K588" s="278"/>
      <c r="L588" s="278"/>
      <c r="M588" s="278"/>
      <c r="O588">
        <v>171</v>
      </c>
      <c r="P588" s="102">
        <f t="shared" ca="1" si="327"/>
        <v>0</v>
      </c>
      <c r="Q588" s="102">
        <f t="shared" ca="1" si="328"/>
        <v>0</v>
      </c>
      <c r="R588" s="102">
        <f t="shared" ca="1" si="329"/>
        <v>0</v>
      </c>
      <c r="S588" s="102">
        <f t="shared" ca="1" si="330"/>
        <v>0</v>
      </c>
      <c r="T588" s="102">
        <v>0</v>
      </c>
      <c r="U588" s="102">
        <f t="shared" ca="1" si="331"/>
        <v>-0.5</v>
      </c>
      <c r="V588" s="102">
        <f t="shared" ca="1" si="332"/>
        <v>-0.5</v>
      </c>
      <c r="W588" s="102"/>
      <c r="X588" s="102"/>
      <c r="Y588" s="102"/>
      <c r="Z588" s="102"/>
    </row>
    <row r="589" spans="1:26" outlineLevel="1">
      <c r="A589">
        <f t="shared" ca="1" si="333"/>
        <v>2</v>
      </c>
      <c r="B589" t="str">
        <f t="shared" ca="1" si="326"/>
        <v>EP2 LPD1 LPS1 LPM2</v>
      </c>
      <c r="C589" s="280">
        <f ca="1">IF($A589&lt;&gt;$A588,1,MOD(C588-1+(COUNTIFS(D$416:$N$416,$A589)=COUNTIFS(D589:$N589,1)),C$415)+1)</f>
        <v>2</v>
      </c>
      <c r="D589" s="278">
        <f ca="1">IF($A589&lt;&gt;D$416,0,IF($A589&lt;&gt;$A588,1,MOD(D588-1+(COUNTIFS(E$416:$N$416,$A589)=COUNTIFS(E589:$N589,1)),D$415)+1))</f>
        <v>0</v>
      </c>
      <c r="E589" s="278">
        <f ca="1">IF($A589&lt;&gt;E$416,0,IF($A589&lt;&gt;$A588,1,MOD(E588-1+(COUNTIFS(F$416:$N$416,$A589)=COUNTIFS(F589:$N589,1)),E$415)+1))</f>
        <v>0</v>
      </c>
      <c r="F589" s="278">
        <f ca="1">IF($A589&lt;&gt;F$416,0,IF($A589&lt;&gt;$A588,1,MOD(F588-1+(COUNTIFS(G$416:$N$416,$A589)=COUNTIFS(G589:$N589,1)),F$415)+1))</f>
        <v>0</v>
      </c>
      <c r="G589" s="278">
        <f ca="1">IF($A589&lt;&gt;G$416,0,IF($A589&lt;&gt;$A588,1,MOD(G588-1+(COUNTIFS(H$416:$N$416,$A589)=COUNTIFS(H589:$N589,1)),G$415)+1))</f>
        <v>1</v>
      </c>
      <c r="H589" s="278">
        <f ca="1">IF($A589&lt;&gt;H$416,0,IF($A589&lt;&gt;$A588,1,MOD(H588-1+(COUNTIFS(I$416:$N$416,$A589)=COUNTIFS(I589:$N589,1)),H$415)+1))</f>
        <v>1</v>
      </c>
      <c r="I589" s="278">
        <f ca="1">IF($A589&lt;&gt;I$416,0,IF($A589&lt;&gt;$A588,1,MOD(I588-1+(COUNTIFS(N$416:$N$416,$A589)=COUNTIFS(N589:$N589,1)),I$415)+1))</f>
        <v>2</v>
      </c>
      <c r="J589" s="278"/>
      <c r="K589" s="278"/>
      <c r="L589" s="278"/>
      <c r="M589" s="278"/>
      <c r="O589">
        <v>172</v>
      </c>
      <c r="P589" s="102">
        <f t="shared" ca="1" si="327"/>
        <v>0</v>
      </c>
      <c r="Q589" s="102">
        <f t="shared" ca="1" si="328"/>
        <v>0</v>
      </c>
      <c r="R589" s="102">
        <f t="shared" ca="1" si="329"/>
        <v>0</v>
      </c>
      <c r="S589" s="102">
        <f t="shared" ca="1" si="330"/>
        <v>0</v>
      </c>
      <c r="T589" s="102">
        <v>0</v>
      </c>
      <c r="U589" s="102">
        <f t="shared" ca="1" si="331"/>
        <v>-0.5</v>
      </c>
      <c r="V589" s="102">
        <f t="shared" ca="1" si="332"/>
        <v>0</v>
      </c>
      <c r="W589" s="102"/>
      <c r="X589" s="102"/>
      <c r="Y589" s="102"/>
      <c r="Z589" s="102"/>
    </row>
    <row r="590" spans="1:26" outlineLevel="1">
      <c r="A590">
        <f t="shared" ca="1" si="333"/>
        <v>2</v>
      </c>
      <c r="B590" t="str">
        <f t="shared" ca="1" si="326"/>
        <v>EP2 LPD1 LPS1 LPM3</v>
      </c>
      <c r="C590" s="280">
        <f ca="1">IF($A590&lt;&gt;$A589,1,MOD(C589-1+(COUNTIFS(D$416:$N$416,$A590)=COUNTIFS(D590:$N590,1)),C$415)+1)</f>
        <v>2</v>
      </c>
      <c r="D590" s="278">
        <f ca="1">IF($A590&lt;&gt;D$416,0,IF($A590&lt;&gt;$A589,1,MOD(D589-1+(COUNTIFS(E$416:$N$416,$A590)=COUNTIFS(E590:$N590,1)),D$415)+1))</f>
        <v>0</v>
      </c>
      <c r="E590" s="278">
        <f ca="1">IF($A590&lt;&gt;E$416,0,IF($A590&lt;&gt;$A589,1,MOD(E589-1+(COUNTIFS(F$416:$N$416,$A590)=COUNTIFS(F590:$N590,1)),E$415)+1))</f>
        <v>0</v>
      </c>
      <c r="F590" s="278">
        <f ca="1">IF($A590&lt;&gt;F$416,0,IF($A590&lt;&gt;$A589,1,MOD(F589-1+(COUNTIFS(G$416:$N$416,$A590)=COUNTIFS(G590:$N590,1)),F$415)+1))</f>
        <v>0</v>
      </c>
      <c r="G590" s="278">
        <f ca="1">IF($A590&lt;&gt;G$416,0,IF($A590&lt;&gt;$A589,1,MOD(G589-1+(COUNTIFS(H$416:$N$416,$A590)=COUNTIFS(H590:$N590,1)),G$415)+1))</f>
        <v>1</v>
      </c>
      <c r="H590" s="278">
        <f ca="1">IF($A590&lt;&gt;H$416,0,IF($A590&lt;&gt;$A589,1,MOD(H589-1+(COUNTIFS(I$416:$N$416,$A590)=COUNTIFS(I590:$N590,1)),H$415)+1))</f>
        <v>1</v>
      </c>
      <c r="I590" s="278">
        <f ca="1">IF($A590&lt;&gt;I$416,0,IF($A590&lt;&gt;$A589,1,MOD(I589-1+(COUNTIFS(N$416:$N$416,$A590)=COUNTIFS(N590:$N590,1)),I$415)+1))</f>
        <v>3</v>
      </c>
      <c r="J590" s="278"/>
      <c r="K590" s="278"/>
      <c r="L590" s="278"/>
      <c r="M590" s="278"/>
      <c r="O590">
        <v>173</v>
      </c>
      <c r="P590" s="102">
        <f t="shared" ca="1" si="327"/>
        <v>0</v>
      </c>
      <c r="Q590" s="102">
        <f t="shared" ca="1" si="328"/>
        <v>0</v>
      </c>
      <c r="R590" s="102">
        <f t="shared" ca="1" si="329"/>
        <v>0</v>
      </c>
      <c r="S590" s="102">
        <f t="shared" ca="1" si="330"/>
        <v>0</v>
      </c>
      <c r="T590" s="102">
        <v>0</v>
      </c>
      <c r="U590" s="102">
        <f t="shared" ca="1" si="331"/>
        <v>-0.5</v>
      </c>
      <c r="V590" s="102">
        <f t="shared" ca="1" si="332"/>
        <v>0.5</v>
      </c>
      <c r="W590" s="102"/>
      <c r="X590" s="102"/>
      <c r="Y590" s="102"/>
      <c r="Z590" s="102"/>
    </row>
    <row r="591" spans="1:26" outlineLevel="1">
      <c r="A591">
        <f t="shared" ca="1" si="333"/>
        <v>2</v>
      </c>
      <c r="B591" t="str">
        <f t="shared" ca="1" si="326"/>
        <v>EP2 LPD1 LPS2 LPM1</v>
      </c>
      <c r="C591" s="280">
        <f ca="1">IF($A591&lt;&gt;$A590,1,MOD(C590-1+(COUNTIFS(D$416:$N$416,$A591)=COUNTIFS(D591:$N591,1)),C$415)+1)</f>
        <v>2</v>
      </c>
      <c r="D591" s="278">
        <f ca="1">IF($A591&lt;&gt;D$416,0,IF($A591&lt;&gt;$A590,1,MOD(D590-1+(COUNTIFS(E$416:$N$416,$A591)=COUNTIFS(E591:$N591,1)),D$415)+1))</f>
        <v>0</v>
      </c>
      <c r="E591" s="278">
        <f ca="1">IF($A591&lt;&gt;E$416,0,IF($A591&lt;&gt;$A590,1,MOD(E590-1+(COUNTIFS(F$416:$N$416,$A591)=COUNTIFS(F591:$N591,1)),E$415)+1))</f>
        <v>0</v>
      </c>
      <c r="F591" s="278">
        <f ca="1">IF($A591&lt;&gt;F$416,0,IF($A591&lt;&gt;$A590,1,MOD(F590-1+(COUNTIFS(G$416:$N$416,$A591)=COUNTIFS(G591:$N591,1)),F$415)+1))</f>
        <v>0</v>
      </c>
      <c r="G591" s="278">
        <f ca="1">IF($A591&lt;&gt;G$416,0,IF($A591&lt;&gt;$A590,1,MOD(G590-1+(COUNTIFS(H$416:$N$416,$A591)=COUNTIFS(H591:$N591,1)),G$415)+1))</f>
        <v>1</v>
      </c>
      <c r="H591" s="278">
        <f ca="1">IF($A591&lt;&gt;H$416,0,IF($A591&lt;&gt;$A590,1,MOD(H590-1+(COUNTIFS(I$416:$N$416,$A591)=COUNTIFS(I591:$N591,1)),H$415)+1))</f>
        <v>2</v>
      </c>
      <c r="I591" s="278">
        <f ca="1">IF($A591&lt;&gt;I$416,0,IF($A591&lt;&gt;$A590,1,MOD(I590-1+(COUNTIFS(N$416:$N$416,$A591)=COUNTIFS(N591:$N591,1)),I$415)+1))</f>
        <v>1</v>
      </c>
      <c r="J591" s="278"/>
      <c r="K591" s="278"/>
      <c r="L591" s="278"/>
      <c r="M591" s="278"/>
      <c r="O591">
        <v>174</v>
      </c>
      <c r="P591" s="102">
        <f t="shared" ca="1" si="327"/>
        <v>0</v>
      </c>
      <c r="Q591" s="102">
        <f t="shared" ca="1" si="328"/>
        <v>0</v>
      </c>
      <c r="R591" s="102">
        <f t="shared" ca="1" si="329"/>
        <v>0</v>
      </c>
      <c r="S591" s="102">
        <f t="shared" ca="1" si="330"/>
        <v>0</v>
      </c>
      <c r="T591" s="102">
        <v>0</v>
      </c>
      <c r="U591" s="102">
        <f t="shared" ca="1" si="331"/>
        <v>0</v>
      </c>
      <c r="V591" s="102">
        <f t="shared" ca="1" si="332"/>
        <v>-0.5</v>
      </c>
      <c r="W591" s="102"/>
      <c r="X591" s="102"/>
      <c r="Y591" s="102"/>
      <c r="Z591" s="102"/>
    </row>
    <row r="592" spans="1:26" outlineLevel="1">
      <c r="A592">
        <f t="shared" ca="1" si="333"/>
        <v>2</v>
      </c>
      <c r="B592" t="str">
        <f t="shared" ca="1" si="326"/>
        <v>EP2 LPD1 LPS2 LPM2</v>
      </c>
      <c r="C592" s="280">
        <f ca="1">IF($A592&lt;&gt;$A591,1,MOD(C591-1+(COUNTIFS(D$416:$N$416,$A592)=COUNTIFS(D592:$N592,1)),C$415)+1)</f>
        <v>2</v>
      </c>
      <c r="D592" s="278">
        <f ca="1">IF($A592&lt;&gt;D$416,0,IF($A592&lt;&gt;$A591,1,MOD(D591-1+(COUNTIFS(E$416:$N$416,$A592)=COUNTIFS(E592:$N592,1)),D$415)+1))</f>
        <v>0</v>
      </c>
      <c r="E592" s="278">
        <f ca="1">IF($A592&lt;&gt;E$416,0,IF($A592&lt;&gt;$A591,1,MOD(E591-1+(COUNTIFS(F$416:$N$416,$A592)=COUNTIFS(F592:$N592,1)),E$415)+1))</f>
        <v>0</v>
      </c>
      <c r="F592" s="278">
        <f ca="1">IF($A592&lt;&gt;F$416,0,IF($A592&lt;&gt;$A591,1,MOD(F591-1+(COUNTIFS(G$416:$N$416,$A592)=COUNTIFS(G592:$N592,1)),F$415)+1))</f>
        <v>0</v>
      </c>
      <c r="G592" s="278">
        <f ca="1">IF($A592&lt;&gt;G$416,0,IF($A592&lt;&gt;$A591,1,MOD(G591-1+(COUNTIFS(H$416:$N$416,$A592)=COUNTIFS(H592:$N592,1)),G$415)+1))</f>
        <v>1</v>
      </c>
      <c r="H592" s="278">
        <f ca="1">IF($A592&lt;&gt;H$416,0,IF($A592&lt;&gt;$A591,1,MOD(H591-1+(COUNTIFS(I$416:$N$416,$A592)=COUNTIFS(I592:$N592,1)),H$415)+1))</f>
        <v>2</v>
      </c>
      <c r="I592" s="278">
        <f ca="1">IF($A592&lt;&gt;I$416,0,IF($A592&lt;&gt;$A591,1,MOD(I591-1+(COUNTIFS(N$416:$N$416,$A592)=COUNTIFS(N592:$N592,1)),I$415)+1))</f>
        <v>2</v>
      </c>
      <c r="J592" s="278"/>
      <c r="K592" s="278"/>
      <c r="L592" s="278"/>
      <c r="M592" s="278"/>
      <c r="O592">
        <v>175</v>
      </c>
      <c r="P592" s="102">
        <f t="shared" ca="1" si="327"/>
        <v>0</v>
      </c>
      <c r="Q592" s="102">
        <f t="shared" ca="1" si="328"/>
        <v>0</v>
      </c>
      <c r="R592" s="102">
        <f t="shared" ca="1" si="329"/>
        <v>0</v>
      </c>
      <c r="S592" s="102">
        <f t="shared" ca="1" si="330"/>
        <v>0</v>
      </c>
      <c r="T592" s="102">
        <v>0</v>
      </c>
      <c r="U592" s="102">
        <f t="shared" ca="1" si="331"/>
        <v>0</v>
      </c>
      <c r="V592" s="102">
        <f t="shared" ca="1" si="332"/>
        <v>0</v>
      </c>
      <c r="W592" s="102"/>
      <c r="X592" s="102"/>
      <c r="Y592" s="102"/>
      <c r="Z592" s="102"/>
    </row>
    <row r="593" spans="1:26" outlineLevel="1">
      <c r="A593">
        <f t="shared" ca="1" si="333"/>
        <v>2</v>
      </c>
      <c r="B593" t="str">
        <f t="shared" ca="1" si="326"/>
        <v>EP2 LPD1 LPS2 LPM3</v>
      </c>
      <c r="C593" s="280">
        <f ca="1">IF($A593&lt;&gt;$A592,1,MOD(C592-1+(COUNTIFS(D$416:$N$416,$A593)=COUNTIFS(D593:$N593,1)),C$415)+1)</f>
        <v>2</v>
      </c>
      <c r="D593" s="278">
        <f ca="1">IF($A593&lt;&gt;D$416,0,IF($A593&lt;&gt;$A592,1,MOD(D592-1+(COUNTIFS(E$416:$N$416,$A593)=COUNTIFS(E593:$N593,1)),D$415)+1))</f>
        <v>0</v>
      </c>
      <c r="E593" s="278">
        <f ca="1">IF($A593&lt;&gt;E$416,0,IF($A593&lt;&gt;$A592,1,MOD(E592-1+(COUNTIFS(F$416:$N$416,$A593)=COUNTIFS(F593:$N593,1)),E$415)+1))</f>
        <v>0</v>
      </c>
      <c r="F593" s="278">
        <f ca="1">IF($A593&lt;&gt;F$416,0,IF($A593&lt;&gt;$A592,1,MOD(F592-1+(COUNTIFS(G$416:$N$416,$A593)=COUNTIFS(G593:$N593,1)),F$415)+1))</f>
        <v>0</v>
      </c>
      <c r="G593" s="278">
        <f ca="1">IF($A593&lt;&gt;G$416,0,IF($A593&lt;&gt;$A592,1,MOD(G592-1+(COUNTIFS(H$416:$N$416,$A593)=COUNTIFS(H593:$N593,1)),G$415)+1))</f>
        <v>1</v>
      </c>
      <c r="H593" s="278">
        <f ca="1">IF($A593&lt;&gt;H$416,0,IF($A593&lt;&gt;$A592,1,MOD(H592-1+(COUNTIFS(I$416:$N$416,$A593)=COUNTIFS(I593:$N593,1)),H$415)+1))</f>
        <v>2</v>
      </c>
      <c r="I593" s="278">
        <f ca="1">IF($A593&lt;&gt;I$416,0,IF($A593&lt;&gt;$A592,1,MOD(I592-1+(COUNTIFS(N$416:$N$416,$A593)=COUNTIFS(N593:$N593,1)),I$415)+1))</f>
        <v>3</v>
      </c>
      <c r="J593" s="278"/>
      <c r="K593" s="278"/>
      <c r="L593" s="278"/>
      <c r="M593" s="278"/>
      <c r="O593">
        <v>176</v>
      </c>
      <c r="P593" s="102">
        <f t="shared" ca="1" si="327"/>
        <v>0</v>
      </c>
      <c r="Q593" s="102">
        <f t="shared" ca="1" si="328"/>
        <v>0</v>
      </c>
      <c r="R593" s="102">
        <f t="shared" ca="1" si="329"/>
        <v>0</v>
      </c>
      <c r="S593" s="102">
        <f t="shared" ca="1" si="330"/>
        <v>0</v>
      </c>
      <c r="T593" s="102">
        <v>0</v>
      </c>
      <c r="U593" s="102">
        <f t="shared" ca="1" si="331"/>
        <v>0</v>
      </c>
      <c r="V593" s="102">
        <f t="shared" ca="1" si="332"/>
        <v>0.5</v>
      </c>
      <c r="W593" s="102"/>
      <c r="X593" s="102"/>
      <c r="Y593" s="102"/>
      <c r="Z593" s="102"/>
    </row>
    <row r="594" spans="1:26" outlineLevel="1">
      <c r="A594">
        <f t="shared" ca="1" si="333"/>
        <v>2</v>
      </c>
      <c r="B594" t="str">
        <f t="shared" ca="1" si="326"/>
        <v>EP2 LPD1 LPS3 LPM1</v>
      </c>
      <c r="C594" s="280">
        <f ca="1">IF($A594&lt;&gt;$A593,1,MOD(C593-1+(COUNTIFS(D$416:$N$416,$A594)=COUNTIFS(D594:$N594,1)),C$415)+1)</f>
        <v>2</v>
      </c>
      <c r="D594" s="278">
        <f ca="1">IF($A594&lt;&gt;D$416,0,IF($A594&lt;&gt;$A593,1,MOD(D593-1+(COUNTIFS(E$416:$N$416,$A594)=COUNTIFS(E594:$N594,1)),D$415)+1))</f>
        <v>0</v>
      </c>
      <c r="E594" s="278">
        <f ca="1">IF($A594&lt;&gt;E$416,0,IF($A594&lt;&gt;$A593,1,MOD(E593-1+(COUNTIFS(F$416:$N$416,$A594)=COUNTIFS(F594:$N594,1)),E$415)+1))</f>
        <v>0</v>
      </c>
      <c r="F594" s="278">
        <f ca="1">IF($A594&lt;&gt;F$416,0,IF($A594&lt;&gt;$A593,1,MOD(F593-1+(COUNTIFS(G$416:$N$416,$A594)=COUNTIFS(G594:$N594,1)),F$415)+1))</f>
        <v>0</v>
      </c>
      <c r="G594" s="278">
        <f ca="1">IF($A594&lt;&gt;G$416,0,IF($A594&lt;&gt;$A593,1,MOD(G593-1+(COUNTIFS(H$416:$N$416,$A594)=COUNTIFS(H594:$N594,1)),G$415)+1))</f>
        <v>1</v>
      </c>
      <c r="H594" s="278">
        <f ca="1">IF($A594&lt;&gt;H$416,0,IF($A594&lt;&gt;$A593,1,MOD(H593-1+(COUNTIFS(I$416:$N$416,$A594)=COUNTIFS(I594:$N594,1)),H$415)+1))</f>
        <v>3</v>
      </c>
      <c r="I594" s="278">
        <f ca="1">IF($A594&lt;&gt;I$416,0,IF($A594&lt;&gt;$A593,1,MOD(I593-1+(COUNTIFS(N$416:$N$416,$A594)=COUNTIFS(N594:$N594,1)),I$415)+1))</f>
        <v>1</v>
      </c>
      <c r="J594" s="278"/>
      <c r="K594" s="278"/>
      <c r="L594" s="278"/>
      <c r="M594" s="278"/>
      <c r="O594">
        <v>177</v>
      </c>
      <c r="P594" s="102">
        <f t="shared" ca="1" si="327"/>
        <v>0</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EP2 LPD1 LPS3 LPM2</v>
      </c>
      <c r="C595" s="280">
        <f ca="1">IF($A595&lt;&gt;$A594,1,MOD(C594-1+(COUNTIFS(D$416:$N$416,$A595)=COUNTIFS(D595:$N595,1)),C$415)+1)</f>
        <v>2</v>
      </c>
      <c r="D595" s="278">
        <f ca="1">IF($A595&lt;&gt;D$416,0,IF($A595&lt;&gt;$A594,1,MOD(D594-1+(COUNTIFS(E$416:$N$416,$A595)=COUNTIFS(E595:$N595,1)),D$415)+1))</f>
        <v>0</v>
      </c>
      <c r="E595" s="278">
        <f ca="1">IF($A595&lt;&gt;E$416,0,IF($A595&lt;&gt;$A594,1,MOD(E594-1+(COUNTIFS(F$416:$N$416,$A595)=COUNTIFS(F595:$N595,1)),E$415)+1))</f>
        <v>0</v>
      </c>
      <c r="F595" s="278">
        <f ca="1">IF($A595&lt;&gt;F$416,0,IF($A595&lt;&gt;$A594,1,MOD(F594-1+(COUNTIFS(G$416:$N$416,$A595)=COUNTIFS(G595:$N595,1)),F$415)+1))</f>
        <v>0</v>
      </c>
      <c r="G595" s="278">
        <f ca="1">IF($A595&lt;&gt;G$416,0,IF($A595&lt;&gt;$A594,1,MOD(G594-1+(COUNTIFS(H$416:$N$416,$A595)=COUNTIFS(H595:$N595,1)),G$415)+1))</f>
        <v>1</v>
      </c>
      <c r="H595" s="278">
        <f ca="1">IF($A595&lt;&gt;H$416,0,IF($A595&lt;&gt;$A594,1,MOD(H594-1+(COUNTIFS(I$416:$N$416,$A595)=COUNTIFS(I595:$N595,1)),H$415)+1))</f>
        <v>3</v>
      </c>
      <c r="I595" s="278">
        <f ca="1">IF($A595&lt;&gt;I$416,0,IF($A595&lt;&gt;$A594,1,MOD(I594-1+(COUNTIFS(N$416:$N$416,$A595)=COUNTIFS(N595:$N595,1)),I$415)+1))</f>
        <v>2</v>
      </c>
      <c r="J595" s="278"/>
      <c r="K595" s="278"/>
      <c r="L595" s="278"/>
      <c r="M595" s="278"/>
      <c r="O595">
        <v>178</v>
      </c>
      <c r="P595" s="102">
        <f t="shared" ca="1" si="327"/>
        <v>0</v>
      </c>
      <c r="Q595" s="102">
        <f t="shared" ca="1" si="328"/>
        <v>0</v>
      </c>
      <c r="R595" s="102">
        <f t="shared" ca="1" si="329"/>
        <v>0</v>
      </c>
      <c r="S595" s="102">
        <f t="shared" ca="1" si="330"/>
        <v>0</v>
      </c>
      <c r="T595" s="102">
        <v>0</v>
      </c>
      <c r="U595" s="102">
        <f t="shared" ca="1" si="331"/>
        <v>0.5</v>
      </c>
      <c r="V595" s="102">
        <f t="shared" ca="1" si="332"/>
        <v>0</v>
      </c>
      <c r="W595" s="102"/>
      <c r="X595" s="102"/>
      <c r="Y595" s="102"/>
      <c r="Z595" s="102"/>
    </row>
    <row r="596" spans="1:26" outlineLevel="1">
      <c r="A596">
        <f t="shared" ca="1" si="333"/>
        <v>2</v>
      </c>
      <c r="B596" t="str">
        <f t="shared" ca="1" si="326"/>
        <v>EP2 LPD1 LPS3 LPM3</v>
      </c>
      <c r="C596" s="280">
        <f ca="1">IF($A596&lt;&gt;$A595,1,MOD(C595-1+(COUNTIFS(D$416:$N$416,$A596)=COUNTIFS(D596:$N596,1)),C$415)+1)</f>
        <v>2</v>
      </c>
      <c r="D596" s="278">
        <f ca="1">IF($A596&lt;&gt;D$416,0,IF($A596&lt;&gt;$A595,1,MOD(D595-1+(COUNTIFS(E$416:$N$416,$A596)=COUNTIFS(E596:$N596,1)),D$415)+1))</f>
        <v>0</v>
      </c>
      <c r="E596" s="278">
        <f ca="1">IF($A596&lt;&gt;E$416,0,IF($A596&lt;&gt;$A595,1,MOD(E595-1+(COUNTIFS(F$416:$N$416,$A596)=COUNTIFS(F596:$N596,1)),E$415)+1))</f>
        <v>0</v>
      </c>
      <c r="F596" s="278">
        <f ca="1">IF($A596&lt;&gt;F$416,0,IF($A596&lt;&gt;$A595,1,MOD(F595-1+(COUNTIFS(G$416:$N$416,$A596)=COUNTIFS(G596:$N596,1)),F$415)+1))</f>
        <v>0</v>
      </c>
      <c r="G596" s="278">
        <f ca="1">IF($A596&lt;&gt;G$416,0,IF($A596&lt;&gt;$A595,1,MOD(G595-1+(COUNTIFS(H$416:$N$416,$A596)=COUNTIFS(H596:$N596,1)),G$415)+1))</f>
        <v>1</v>
      </c>
      <c r="H596" s="278">
        <f ca="1">IF($A596&lt;&gt;H$416,0,IF($A596&lt;&gt;$A595,1,MOD(H595-1+(COUNTIFS(I$416:$N$416,$A596)=COUNTIFS(I596:$N596,1)),H$415)+1))</f>
        <v>3</v>
      </c>
      <c r="I596" s="278">
        <f ca="1">IF($A596&lt;&gt;I$416,0,IF($A596&lt;&gt;$A595,1,MOD(I595-1+(COUNTIFS(N$416:$N$416,$A596)=COUNTIFS(N596:$N596,1)),I$415)+1))</f>
        <v>3</v>
      </c>
      <c r="J596" s="278"/>
      <c r="K596" s="278"/>
      <c r="L596" s="278"/>
      <c r="M596" s="278"/>
      <c r="O596">
        <v>179</v>
      </c>
      <c r="P596" s="102">
        <f t="shared" ca="1" si="327"/>
        <v>0</v>
      </c>
      <c r="Q596" s="102">
        <f t="shared" ca="1" si="328"/>
        <v>0</v>
      </c>
      <c r="R596" s="102">
        <f t="shared" ca="1" si="329"/>
        <v>0</v>
      </c>
      <c r="S596" s="102">
        <f t="shared" ca="1" si="330"/>
        <v>0</v>
      </c>
      <c r="T596" s="102">
        <v>0</v>
      </c>
      <c r="U596" s="102">
        <f t="shared" ca="1" si="331"/>
        <v>0.5</v>
      </c>
      <c r="V596" s="102">
        <f t="shared" ca="1" si="332"/>
        <v>0.5</v>
      </c>
      <c r="W596" s="102"/>
      <c r="X596" s="102"/>
      <c r="Y596" s="102"/>
      <c r="Z596" s="102"/>
    </row>
    <row r="597" spans="1:26" outlineLevel="1">
      <c r="A597">
        <f t="shared" ca="1" si="333"/>
        <v>2</v>
      </c>
      <c r="B597" t="str">
        <f t="shared" ca="1" si="326"/>
        <v>EP3 LPD1 LPS1 LPM1</v>
      </c>
      <c r="C597" s="280">
        <f ca="1">IF($A597&lt;&gt;$A596,1,MOD(C596-1+(COUNTIFS(D$416:$N$416,$A597)=COUNTIFS(D597:$N597,1)),C$415)+1)</f>
        <v>3</v>
      </c>
      <c r="D597" s="278">
        <f ca="1">IF($A597&lt;&gt;D$416,0,IF($A597&lt;&gt;$A596,1,MOD(D596-1+(COUNTIFS(E$416:$N$416,$A597)=COUNTIFS(E597:$N597,1)),D$415)+1))</f>
        <v>0</v>
      </c>
      <c r="E597" s="278">
        <f ca="1">IF($A597&lt;&gt;E$416,0,IF($A597&lt;&gt;$A596,1,MOD(E596-1+(COUNTIFS(F$416:$N$416,$A597)=COUNTIFS(F597:$N597,1)),E$415)+1))</f>
        <v>0</v>
      </c>
      <c r="F597" s="278">
        <f ca="1">IF($A597&lt;&gt;F$416,0,IF($A597&lt;&gt;$A596,1,MOD(F596-1+(COUNTIFS(G$416:$N$416,$A597)=COUNTIFS(G597:$N597,1)),F$415)+1))</f>
        <v>0</v>
      </c>
      <c r="G597" s="278">
        <f ca="1">IF($A597&lt;&gt;G$416,0,IF($A597&lt;&gt;$A596,1,MOD(G596-1+(COUNTIFS(H$416:$N$416,$A597)=COUNTIFS(H597:$N597,1)),G$415)+1))</f>
        <v>1</v>
      </c>
      <c r="H597" s="278">
        <f ca="1">IF($A597&lt;&gt;H$416,0,IF($A597&lt;&gt;$A596,1,MOD(H596-1+(COUNTIFS(I$416:$N$416,$A597)=COUNTIFS(I597:$N597,1)),H$415)+1))</f>
        <v>1</v>
      </c>
      <c r="I597" s="278">
        <f ca="1">IF($A597&lt;&gt;I$416,0,IF($A597&lt;&gt;$A596,1,MOD(I596-1+(COUNTIFS(N$416:$N$416,$A597)=COUNTIFS(N597:$N597,1)),I$415)+1))</f>
        <v>1</v>
      </c>
      <c r="J597" s="278"/>
      <c r="K597" s="278"/>
      <c r="L597" s="278"/>
      <c r="M597" s="278"/>
      <c r="O597">
        <v>180</v>
      </c>
      <c r="P597" s="102">
        <f t="shared" ca="1" si="327"/>
        <v>0.5</v>
      </c>
      <c r="Q597" s="102">
        <f t="shared" ca="1" si="328"/>
        <v>0</v>
      </c>
      <c r="R597" s="102">
        <f t="shared" ca="1" si="329"/>
        <v>0</v>
      </c>
      <c r="S597" s="102">
        <f t="shared" ca="1" si="330"/>
        <v>0</v>
      </c>
      <c r="T597" s="102">
        <v>0</v>
      </c>
      <c r="U597" s="102">
        <f t="shared" ca="1" si="331"/>
        <v>-0.5</v>
      </c>
      <c r="V597" s="102">
        <f t="shared" ca="1" si="332"/>
        <v>-0.5</v>
      </c>
      <c r="W597" s="102"/>
      <c r="X597" s="102"/>
      <c r="Y597" s="102"/>
      <c r="Z597" s="102"/>
    </row>
    <row r="598" spans="1:26" outlineLevel="1">
      <c r="A598">
        <f t="shared" ca="1" si="333"/>
        <v>2</v>
      </c>
      <c r="B598" t="str">
        <f t="shared" ca="1" si="326"/>
        <v>EP3 LPD1 LPS1 LPM2</v>
      </c>
      <c r="C598" s="280">
        <f ca="1">IF($A598&lt;&gt;$A597,1,MOD(C597-1+(COUNTIFS(D$416:$N$416,$A598)=COUNTIFS(D598:$N598,1)),C$415)+1)</f>
        <v>3</v>
      </c>
      <c r="D598" s="278">
        <f ca="1">IF($A598&lt;&gt;D$416,0,IF($A598&lt;&gt;$A597,1,MOD(D597-1+(COUNTIFS(E$416:$N$416,$A598)=COUNTIFS(E598:$N598,1)),D$415)+1))</f>
        <v>0</v>
      </c>
      <c r="E598" s="278">
        <f ca="1">IF($A598&lt;&gt;E$416,0,IF($A598&lt;&gt;$A597,1,MOD(E597-1+(COUNTIFS(F$416:$N$416,$A598)=COUNTIFS(F598:$N598,1)),E$415)+1))</f>
        <v>0</v>
      </c>
      <c r="F598" s="278">
        <f ca="1">IF($A598&lt;&gt;F$416,0,IF($A598&lt;&gt;$A597,1,MOD(F597-1+(COUNTIFS(G$416:$N$416,$A598)=COUNTIFS(G598:$N598,1)),F$415)+1))</f>
        <v>0</v>
      </c>
      <c r="G598" s="278">
        <f ca="1">IF($A598&lt;&gt;G$416,0,IF($A598&lt;&gt;$A597,1,MOD(G597-1+(COUNTIFS(H$416:$N$416,$A598)=COUNTIFS(H598:$N598,1)),G$415)+1))</f>
        <v>1</v>
      </c>
      <c r="H598" s="278">
        <f ca="1">IF($A598&lt;&gt;H$416,0,IF($A598&lt;&gt;$A597,1,MOD(H597-1+(COUNTIFS(I$416:$N$416,$A598)=COUNTIFS(I598:$N598,1)),H$415)+1))</f>
        <v>1</v>
      </c>
      <c r="I598" s="278">
        <f ca="1">IF($A598&lt;&gt;I$416,0,IF($A598&lt;&gt;$A597,1,MOD(I597-1+(COUNTIFS(N$416:$N$416,$A598)=COUNTIFS(N598:$N598,1)),I$415)+1))</f>
        <v>2</v>
      </c>
      <c r="J598" s="278"/>
      <c r="K598" s="278"/>
      <c r="L598" s="278"/>
      <c r="M598" s="278"/>
      <c r="O598">
        <v>181</v>
      </c>
      <c r="P598" s="102">
        <f t="shared" ca="1" si="327"/>
        <v>0.5</v>
      </c>
      <c r="Q598" s="102">
        <f t="shared" ca="1" si="328"/>
        <v>0</v>
      </c>
      <c r="R598" s="102">
        <f t="shared" ca="1" si="329"/>
        <v>0</v>
      </c>
      <c r="S598" s="102">
        <f t="shared" ca="1" si="330"/>
        <v>0</v>
      </c>
      <c r="T598" s="102">
        <v>0</v>
      </c>
      <c r="U598" s="102">
        <f t="shared" ca="1" si="331"/>
        <v>-0.5</v>
      </c>
      <c r="V598" s="102">
        <f t="shared" ca="1" si="332"/>
        <v>0</v>
      </c>
      <c r="W598" s="102"/>
      <c r="X598" s="102"/>
      <c r="Y598" s="102"/>
      <c r="Z598" s="102"/>
    </row>
    <row r="599" spans="1:26" outlineLevel="1">
      <c r="A599">
        <f t="shared" ca="1" si="333"/>
        <v>2</v>
      </c>
      <c r="B599" t="str">
        <f t="shared" ca="1" si="326"/>
        <v>EP3 LPD1 LPS1 LPM3</v>
      </c>
      <c r="C599" s="280">
        <f ca="1">IF($A599&lt;&gt;$A598,1,MOD(C598-1+(COUNTIFS(D$416:$N$416,$A599)=COUNTIFS(D599:$N599,1)),C$415)+1)</f>
        <v>3</v>
      </c>
      <c r="D599" s="278">
        <f ca="1">IF($A599&lt;&gt;D$416,0,IF($A599&lt;&gt;$A598,1,MOD(D598-1+(COUNTIFS(E$416:$N$416,$A599)=COUNTIFS(E599:$N599,1)),D$415)+1))</f>
        <v>0</v>
      </c>
      <c r="E599" s="278">
        <f ca="1">IF($A599&lt;&gt;E$416,0,IF($A599&lt;&gt;$A598,1,MOD(E598-1+(COUNTIFS(F$416:$N$416,$A599)=COUNTIFS(F599:$N599,1)),E$415)+1))</f>
        <v>0</v>
      </c>
      <c r="F599" s="278">
        <f ca="1">IF($A599&lt;&gt;F$416,0,IF($A599&lt;&gt;$A598,1,MOD(F598-1+(COUNTIFS(G$416:$N$416,$A599)=COUNTIFS(G599:$N599,1)),F$415)+1))</f>
        <v>0</v>
      </c>
      <c r="G599" s="278">
        <f ca="1">IF($A599&lt;&gt;G$416,0,IF($A599&lt;&gt;$A598,1,MOD(G598-1+(COUNTIFS(H$416:$N$416,$A599)=COUNTIFS(H599:$N599,1)),G$415)+1))</f>
        <v>1</v>
      </c>
      <c r="H599" s="278">
        <f ca="1">IF($A599&lt;&gt;H$416,0,IF($A599&lt;&gt;$A598,1,MOD(H598-1+(COUNTIFS(I$416:$N$416,$A599)=COUNTIFS(I599:$N599,1)),H$415)+1))</f>
        <v>1</v>
      </c>
      <c r="I599" s="278">
        <f ca="1">IF($A599&lt;&gt;I$416,0,IF($A599&lt;&gt;$A598,1,MOD(I598-1+(COUNTIFS(N$416:$N$416,$A599)=COUNTIFS(N599:$N599,1)),I$415)+1))</f>
        <v>3</v>
      </c>
      <c r="J599" s="278"/>
      <c r="K599" s="278"/>
      <c r="L599" s="278"/>
      <c r="M599" s="278"/>
      <c r="O599">
        <v>182</v>
      </c>
      <c r="P599" s="102">
        <f t="shared" ca="1" si="327"/>
        <v>0.5</v>
      </c>
      <c r="Q599" s="102">
        <f t="shared" ca="1" si="328"/>
        <v>0</v>
      </c>
      <c r="R599" s="102">
        <f t="shared" ca="1" si="329"/>
        <v>0</v>
      </c>
      <c r="S599" s="102">
        <f t="shared" ca="1" si="330"/>
        <v>0</v>
      </c>
      <c r="T599" s="102">
        <v>0</v>
      </c>
      <c r="U599" s="102">
        <f t="shared" ca="1" si="331"/>
        <v>-0.5</v>
      </c>
      <c r="V599" s="102">
        <f t="shared" ca="1" si="332"/>
        <v>0.5</v>
      </c>
      <c r="W599" s="102"/>
      <c r="X599" s="102"/>
      <c r="Y599" s="102"/>
      <c r="Z599" s="102"/>
    </row>
    <row r="600" spans="1:26" outlineLevel="1">
      <c r="A600">
        <f t="shared" ca="1" si="333"/>
        <v>2</v>
      </c>
      <c r="B600" t="str">
        <f t="shared" ca="1" si="326"/>
        <v>EP3 LPD1 LPS2 LPM1</v>
      </c>
      <c r="C600" s="280">
        <f ca="1">IF($A600&lt;&gt;$A599,1,MOD(C599-1+(COUNTIFS(D$416:$N$416,$A600)=COUNTIFS(D600:$N600,1)),C$415)+1)</f>
        <v>3</v>
      </c>
      <c r="D600" s="278">
        <f ca="1">IF($A600&lt;&gt;D$416,0,IF($A600&lt;&gt;$A599,1,MOD(D599-1+(COUNTIFS(E$416:$N$416,$A600)=COUNTIFS(E600:$N600,1)),D$415)+1))</f>
        <v>0</v>
      </c>
      <c r="E600" s="278">
        <f ca="1">IF($A600&lt;&gt;E$416,0,IF($A600&lt;&gt;$A599,1,MOD(E599-1+(COUNTIFS(F$416:$N$416,$A600)=COUNTIFS(F600:$N600,1)),E$415)+1))</f>
        <v>0</v>
      </c>
      <c r="F600" s="278">
        <f ca="1">IF($A600&lt;&gt;F$416,0,IF($A600&lt;&gt;$A599,1,MOD(F599-1+(COUNTIFS(G$416:$N$416,$A600)=COUNTIFS(G600:$N600,1)),F$415)+1))</f>
        <v>0</v>
      </c>
      <c r="G600" s="278">
        <f ca="1">IF($A600&lt;&gt;G$416,0,IF($A600&lt;&gt;$A599,1,MOD(G599-1+(COUNTIFS(H$416:$N$416,$A600)=COUNTIFS(H600:$N600,1)),G$415)+1))</f>
        <v>1</v>
      </c>
      <c r="H600" s="278">
        <f ca="1">IF($A600&lt;&gt;H$416,0,IF($A600&lt;&gt;$A599,1,MOD(H599-1+(COUNTIFS(I$416:$N$416,$A600)=COUNTIFS(I600:$N600,1)),H$415)+1))</f>
        <v>2</v>
      </c>
      <c r="I600" s="278">
        <f ca="1">IF($A600&lt;&gt;I$416,0,IF($A600&lt;&gt;$A599,1,MOD(I599-1+(COUNTIFS(N$416:$N$416,$A600)=COUNTIFS(N600:$N600,1)),I$415)+1))</f>
        <v>1</v>
      </c>
      <c r="J600" s="278"/>
      <c r="K600" s="278"/>
      <c r="L600" s="278"/>
      <c r="M600" s="278"/>
      <c r="O600">
        <v>183</v>
      </c>
      <c r="P600" s="102">
        <f t="shared" ca="1" si="327"/>
        <v>0.5</v>
      </c>
      <c r="Q600" s="102">
        <f t="shared" ca="1" si="328"/>
        <v>0</v>
      </c>
      <c r="R600" s="102">
        <f t="shared" ca="1" si="329"/>
        <v>0</v>
      </c>
      <c r="S600" s="102">
        <f t="shared" ca="1" si="330"/>
        <v>0</v>
      </c>
      <c r="T600" s="102">
        <v>0</v>
      </c>
      <c r="U600" s="102">
        <f t="shared" ca="1" si="331"/>
        <v>0</v>
      </c>
      <c r="V600" s="102">
        <f t="shared" ca="1" si="332"/>
        <v>-0.5</v>
      </c>
      <c r="W600" s="102"/>
      <c r="X600" s="102"/>
      <c r="Y600" s="102"/>
      <c r="Z600" s="102"/>
    </row>
    <row r="601" spans="1:26" outlineLevel="1">
      <c r="A601">
        <f t="shared" ca="1" si="333"/>
        <v>2</v>
      </c>
      <c r="B601" t="str">
        <f t="shared" ca="1" si="326"/>
        <v>EP3 LPD1 LPS2 LPM2</v>
      </c>
      <c r="C601" s="280">
        <f ca="1">IF($A601&lt;&gt;$A600,1,MOD(C600-1+(COUNTIFS(D$416:$N$416,$A601)=COUNTIFS(D601:$N601,1)),C$415)+1)</f>
        <v>3</v>
      </c>
      <c r="D601" s="278">
        <f ca="1">IF($A601&lt;&gt;D$416,0,IF($A601&lt;&gt;$A600,1,MOD(D600-1+(COUNTIFS(E$416:$N$416,$A601)=COUNTIFS(E601:$N601,1)),D$415)+1))</f>
        <v>0</v>
      </c>
      <c r="E601" s="278">
        <f ca="1">IF($A601&lt;&gt;E$416,0,IF($A601&lt;&gt;$A600,1,MOD(E600-1+(COUNTIFS(F$416:$N$416,$A601)=COUNTIFS(F601:$N601,1)),E$415)+1))</f>
        <v>0</v>
      </c>
      <c r="F601" s="278">
        <f ca="1">IF($A601&lt;&gt;F$416,0,IF($A601&lt;&gt;$A600,1,MOD(F600-1+(COUNTIFS(G$416:$N$416,$A601)=COUNTIFS(G601:$N601,1)),F$415)+1))</f>
        <v>0</v>
      </c>
      <c r="G601" s="278">
        <f ca="1">IF($A601&lt;&gt;G$416,0,IF($A601&lt;&gt;$A600,1,MOD(G600-1+(COUNTIFS(H$416:$N$416,$A601)=COUNTIFS(H601:$N601,1)),G$415)+1))</f>
        <v>1</v>
      </c>
      <c r="H601" s="278">
        <f ca="1">IF($A601&lt;&gt;H$416,0,IF($A601&lt;&gt;$A600,1,MOD(H600-1+(COUNTIFS(I$416:$N$416,$A601)=COUNTIFS(I601:$N601,1)),H$415)+1))</f>
        <v>2</v>
      </c>
      <c r="I601" s="278">
        <f ca="1">IF($A601&lt;&gt;I$416,0,IF($A601&lt;&gt;$A600,1,MOD(I600-1+(COUNTIFS(N$416:$N$416,$A601)=COUNTIFS(N601:$N601,1)),I$415)+1))</f>
        <v>2</v>
      </c>
      <c r="J601" s="278"/>
      <c r="K601" s="278"/>
      <c r="L601" s="278"/>
      <c r="M601" s="278"/>
      <c r="O601">
        <v>184</v>
      </c>
      <c r="P601" s="102">
        <f t="shared" ca="1" si="327"/>
        <v>0.5</v>
      </c>
      <c r="Q601" s="102">
        <f t="shared" ca="1" si="328"/>
        <v>0</v>
      </c>
      <c r="R601" s="102">
        <f t="shared" ca="1" si="329"/>
        <v>0</v>
      </c>
      <c r="S601" s="102">
        <f t="shared" ca="1" si="330"/>
        <v>0</v>
      </c>
      <c r="T601" s="102">
        <v>0</v>
      </c>
      <c r="U601" s="102">
        <f t="shared" ca="1" si="331"/>
        <v>0</v>
      </c>
      <c r="V601" s="102">
        <f t="shared" ca="1" si="332"/>
        <v>0</v>
      </c>
      <c r="W601" s="102"/>
      <c r="X601" s="102"/>
      <c r="Y601" s="102"/>
      <c r="Z601" s="102"/>
    </row>
    <row r="602" spans="1:26" outlineLevel="1">
      <c r="A602">
        <f t="shared" ca="1" si="333"/>
        <v>2</v>
      </c>
      <c r="B602" t="str">
        <f t="shared" ca="1" si="326"/>
        <v>EP3 LPD1 LPS2 LPM3</v>
      </c>
      <c r="C602" s="280">
        <f ca="1">IF($A602&lt;&gt;$A601,1,MOD(C601-1+(COUNTIFS(D$416:$N$416,$A602)=COUNTIFS(D602:$N602,1)),C$415)+1)</f>
        <v>3</v>
      </c>
      <c r="D602" s="278">
        <f ca="1">IF($A602&lt;&gt;D$416,0,IF($A602&lt;&gt;$A601,1,MOD(D601-1+(COUNTIFS(E$416:$N$416,$A602)=COUNTIFS(E602:$N602,1)),D$415)+1))</f>
        <v>0</v>
      </c>
      <c r="E602" s="278">
        <f ca="1">IF($A602&lt;&gt;E$416,0,IF($A602&lt;&gt;$A601,1,MOD(E601-1+(COUNTIFS(F$416:$N$416,$A602)=COUNTIFS(F602:$N602,1)),E$415)+1))</f>
        <v>0</v>
      </c>
      <c r="F602" s="278">
        <f ca="1">IF($A602&lt;&gt;F$416,0,IF($A602&lt;&gt;$A601,1,MOD(F601-1+(COUNTIFS(G$416:$N$416,$A602)=COUNTIFS(G602:$N602,1)),F$415)+1))</f>
        <v>0</v>
      </c>
      <c r="G602" s="278">
        <f ca="1">IF($A602&lt;&gt;G$416,0,IF($A602&lt;&gt;$A601,1,MOD(G601-1+(COUNTIFS(H$416:$N$416,$A602)=COUNTIFS(H602:$N602,1)),G$415)+1))</f>
        <v>1</v>
      </c>
      <c r="H602" s="278">
        <f ca="1">IF($A602&lt;&gt;H$416,0,IF($A602&lt;&gt;$A601,1,MOD(H601-1+(COUNTIFS(I$416:$N$416,$A602)=COUNTIFS(I602:$N602,1)),H$415)+1))</f>
        <v>2</v>
      </c>
      <c r="I602" s="278">
        <f ca="1">IF($A602&lt;&gt;I$416,0,IF($A602&lt;&gt;$A601,1,MOD(I601-1+(COUNTIFS(N$416:$N$416,$A602)=COUNTIFS(N602:$N602,1)),I$415)+1))</f>
        <v>3</v>
      </c>
      <c r="J602" s="278"/>
      <c r="K602" s="278"/>
      <c r="L602" s="278"/>
      <c r="M602" s="278"/>
      <c r="O602">
        <v>185</v>
      </c>
      <c r="P602" s="102">
        <f t="shared" ca="1" si="327"/>
        <v>0.5</v>
      </c>
      <c r="Q602" s="102">
        <f t="shared" ca="1" si="328"/>
        <v>0</v>
      </c>
      <c r="R602" s="102">
        <f t="shared" ca="1" si="329"/>
        <v>0</v>
      </c>
      <c r="S602" s="102">
        <f t="shared" ca="1" si="330"/>
        <v>0</v>
      </c>
      <c r="T602" s="102">
        <v>0</v>
      </c>
      <c r="U602" s="102">
        <f t="shared" ca="1" si="331"/>
        <v>0</v>
      </c>
      <c r="V602" s="102">
        <f t="shared" ca="1" si="332"/>
        <v>0.5</v>
      </c>
      <c r="W602" s="102"/>
      <c r="X602" s="102"/>
      <c r="Y602" s="102"/>
      <c r="Z602" s="102"/>
    </row>
    <row r="603" spans="1:26" outlineLevel="1">
      <c r="A603">
        <f t="shared" ca="1" si="333"/>
        <v>2</v>
      </c>
      <c r="B603" t="str">
        <f t="shared" ca="1" si="326"/>
        <v>EP3 LPD1 LPS3 LPM1</v>
      </c>
      <c r="C603" s="280">
        <f ca="1">IF($A603&lt;&gt;$A602,1,MOD(C602-1+(COUNTIFS(D$416:$N$416,$A603)=COUNTIFS(D603:$N603,1)),C$415)+1)</f>
        <v>3</v>
      </c>
      <c r="D603" s="278">
        <f ca="1">IF($A603&lt;&gt;D$416,0,IF($A603&lt;&gt;$A602,1,MOD(D602-1+(COUNTIFS(E$416:$N$416,$A603)=COUNTIFS(E603:$N603,1)),D$415)+1))</f>
        <v>0</v>
      </c>
      <c r="E603" s="278">
        <f ca="1">IF($A603&lt;&gt;E$416,0,IF($A603&lt;&gt;$A602,1,MOD(E602-1+(COUNTIFS(F$416:$N$416,$A603)=COUNTIFS(F603:$N603,1)),E$415)+1))</f>
        <v>0</v>
      </c>
      <c r="F603" s="278">
        <f ca="1">IF($A603&lt;&gt;F$416,0,IF($A603&lt;&gt;$A602,1,MOD(F602-1+(COUNTIFS(G$416:$N$416,$A603)=COUNTIFS(G603:$N603,1)),F$415)+1))</f>
        <v>0</v>
      </c>
      <c r="G603" s="278">
        <f ca="1">IF($A603&lt;&gt;G$416,0,IF($A603&lt;&gt;$A602,1,MOD(G602-1+(COUNTIFS(H$416:$N$416,$A603)=COUNTIFS(H603:$N603,1)),G$415)+1))</f>
        <v>1</v>
      </c>
      <c r="H603" s="278">
        <f ca="1">IF($A603&lt;&gt;H$416,0,IF($A603&lt;&gt;$A602,1,MOD(H602-1+(COUNTIFS(I$416:$N$416,$A603)=COUNTIFS(I603:$N603,1)),H$415)+1))</f>
        <v>3</v>
      </c>
      <c r="I603" s="278">
        <f ca="1">IF($A603&lt;&gt;I$416,0,IF($A603&lt;&gt;$A602,1,MOD(I602-1+(COUNTIFS(N$416:$N$416,$A603)=COUNTIFS(N603:$N603,1)),I$415)+1))</f>
        <v>1</v>
      </c>
      <c r="J603" s="278"/>
      <c r="K603" s="278"/>
      <c r="L603" s="278"/>
      <c r="M603" s="278"/>
      <c r="O603">
        <v>186</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EP3 LPD1 LPS3 LPM2</v>
      </c>
      <c r="C604" s="280">
        <f ca="1">IF($A604&lt;&gt;$A603,1,MOD(C603-1+(COUNTIFS(D$416:$N$416,$A604)=COUNTIFS(D604:$N604,1)),C$415)+1)</f>
        <v>3</v>
      </c>
      <c r="D604" s="278">
        <f ca="1">IF($A604&lt;&gt;D$416,0,IF($A604&lt;&gt;$A603,1,MOD(D603-1+(COUNTIFS(E$416:$N$416,$A604)=COUNTIFS(E604:$N604,1)),D$415)+1))</f>
        <v>0</v>
      </c>
      <c r="E604" s="278">
        <f ca="1">IF($A604&lt;&gt;E$416,0,IF($A604&lt;&gt;$A603,1,MOD(E603-1+(COUNTIFS(F$416:$N$416,$A604)=COUNTIFS(F604:$N604,1)),E$415)+1))</f>
        <v>0</v>
      </c>
      <c r="F604" s="278">
        <f ca="1">IF($A604&lt;&gt;F$416,0,IF($A604&lt;&gt;$A603,1,MOD(F603-1+(COUNTIFS(G$416:$N$416,$A604)=COUNTIFS(G604:$N604,1)),F$415)+1))</f>
        <v>0</v>
      </c>
      <c r="G604" s="278">
        <f ca="1">IF($A604&lt;&gt;G$416,0,IF($A604&lt;&gt;$A603,1,MOD(G603-1+(COUNTIFS(H$416:$N$416,$A604)=COUNTIFS(H604:$N604,1)),G$415)+1))</f>
        <v>1</v>
      </c>
      <c r="H604" s="278">
        <f ca="1">IF($A604&lt;&gt;H$416,0,IF($A604&lt;&gt;$A603,1,MOD(H603-1+(COUNTIFS(I$416:$N$416,$A604)=COUNTIFS(I604:$N604,1)),H$415)+1))</f>
        <v>3</v>
      </c>
      <c r="I604" s="278">
        <f ca="1">IF($A604&lt;&gt;I$416,0,IF($A604&lt;&gt;$A603,1,MOD(I603-1+(COUNTIFS(N$416:$N$416,$A604)=COUNTIFS(N604:$N604,1)),I$415)+1))</f>
        <v>2</v>
      </c>
      <c r="J604" s="278"/>
      <c r="K604" s="278"/>
      <c r="L604" s="278"/>
      <c r="M604" s="278"/>
      <c r="O604">
        <v>187</v>
      </c>
      <c r="P604" s="102">
        <f t="shared" ca="1" si="327"/>
        <v>0.5</v>
      </c>
      <c r="Q604" s="102">
        <f t="shared" ca="1" si="328"/>
        <v>0</v>
      </c>
      <c r="R604" s="102">
        <f t="shared" ca="1" si="329"/>
        <v>0</v>
      </c>
      <c r="S604" s="102">
        <f t="shared" ca="1" si="330"/>
        <v>0</v>
      </c>
      <c r="T604" s="102">
        <v>0</v>
      </c>
      <c r="U604" s="102">
        <f t="shared" ca="1" si="331"/>
        <v>0.5</v>
      </c>
      <c r="V604" s="102">
        <f t="shared" ca="1" si="332"/>
        <v>0</v>
      </c>
      <c r="W604" s="102"/>
      <c r="X604" s="102"/>
      <c r="Y604" s="102"/>
      <c r="Z604" s="102"/>
    </row>
    <row r="605" spans="1:26" outlineLevel="1">
      <c r="A605">
        <f t="shared" ca="1" si="333"/>
        <v>2</v>
      </c>
      <c r="B605" t="str">
        <f t="shared" ca="1" si="326"/>
        <v>EP3 LPD1 LPS3 LPM3</v>
      </c>
      <c r="C605" s="280">
        <f ca="1">IF($A605&lt;&gt;$A604,1,MOD(C604-1+(COUNTIFS(D$416:$N$416,$A605)=COUNTIFS(D605:$N605,1)),C$415)+1)</f>
        <v>3</v>
      </c>
      <c r="D605" s="278">
        <f ca="1">IF($A605&lt;&gt;D$416,0,IF($A605&lt;&gt;$A604,1,MOD(D604-1+(COUNTIFS(E$416:$N$416,$A605)=COUNTIFS(E605:$N605,1)),D$415)+1))</f>
        <v>0</v>
      </c>
      <c r="E605" s="278">
        <f ca="1">IF($A605&lt;&gt;E$416,0,IF($A605&lt;&gt;$A604,1,MOD(E604-1+(COUNTIFS(F$416:$N$416,$A605)=COUNTIFS(F605:$N605,1)),E$415)+1))</f>
        <v>0</v>
      </c>
      <c r="F605" s="278">
        <f ca="1">IF($A605&lt;&gt;F$416,0,IF($A605&lt;&gt;$A604,1,MOD(F604-1+(COUNTIFS(G$416:$N$416,$A605)=COUNTIFS(G605:$N605,1)),F$415)+1))</f>
        <v>0</v>
      </c>
      <c r="G605" s="278">
        <f ca="1">IF($A605&lt;&gt;G$416,0,IF($A605&lt;&gt;$A604,1,MOD(G604-1+(COUNTIFS(H$416:$N$416,$A605)=COUNTIFS(H605:$N605,1)),G$415)+1))</f>
        <v>1</v>
      </c>
      <c r="H605" s="278">
        <f ca="1">IF($A605&lt;&gt;H$416,0,IF($A605&lt;&gt;$A604,1,MOD(H604-1+(COUNTIFS(I$416:$N$416,$A605)=COUNTIFS(I605:$N605,1)),H$415)+1))</f>
        <v>3</v>
      </c>
      <c r="I605" s="278">
        <f ca="1">IF($A605&lt;&gt;I$416,0,IF($A605&lt;&gt;$A604,1,MOD(I604-1+(COUNTIFS(N$416:$N$416,$A605)=COUNTIFS(N605:$N605,1)),I$415)+1))</f>
        <v>3</v>
      </c>
      <c r="J605" s="278"/>
      <c r="K605" s="278"/>
      <c r="L605" s="278"/>
      <c r="M605" s="278"/>
      <c r="O605">
        <v>188</v>
      </c>
      <c r="P605" s="102">
        <f t="shared" ca="1" si="327"/>
        <v>0.5</v>
      </c>
      <c r="Q605" s="102">
        <f t="shared" ca="1" si="328"/>
        <v>0</v>
      </c>
      <c r="R605" s="102">
        <f t="shared" ca="1" si="329"/>
        <v>0</v>
      </c>
      <c r="S605" s="102">
        <f t="shared" ca="1" si="330"/>
        <v>0</v>
      </c>
      <c r="T605" s="102">
        <v>0</v>
      </c>
      <c r="U605" s="102">
        <f t="shared" ca="1" si="331"/>
        <v>0.5</v>
      </c>
      <c r="V605" s="102">
        <f t="shared" ca="1" si="332"/>
        <v>0.5</v>
      </c>
      <c r="W605" s="102"/>
      <c r="X605" s="102"/>
      <c r="Y605" s="102"/>
      <c r="Z605" s="102"/>
    </row>
    <row r="606" spans="1:26" outlineLevel="1">
      <c r="A606">
        <f t="shared" ca="1" si="333"/>
        <v>2</v>
      </c>
      <c r="B606" t="str">
        <f t="shared" ca="1" si="326"/>
        <v>EP1 LPD1 LPS1 LPM1</v>
      </c>
      <c r="C606" s="280">
        <f ca="1">IF($A606&lt;&gt;$A605,1,MOD(C605-1+(COUNTIFS(D$416:$N$416,$A606)=COUNTIFS(D606:$N606,1)),C$415)+1)</f>
        <v>1</v>
      </c>
      <c r="D606" s="278">
        <f ca="1">IF($A606&lt;&gt;D$416,0,IF($A606&lt;&gt;$A605,1,MOD(D605-1+(COUNTIFS(E$416:$N$416,$A606)=COUNTIFS(E606:$N606,1)),D$415)+1))</f>
        <v>0</v>
      </c>
      <c r="E606" s="278">
        <f ca="1">IF($A606&lt;&gt;E$416,0,IF($A606&lt;&gt;$A605,1,MOD(E605-1+(COUNTIFS(F$416:$N$416,$A606)=COUNTIFS(F606:$N606,1)),E$415)+1))</f>
        <v>0</v>
      </c>
      <c r="F606" s="278">
        <f ca="1">IF($A606&lt;&gt;F$416,0,IF($A606&lt;&gt;$A605,1,MOD(F605-1+(COUNTIFS(G$416:$N$416,$A606)=COUNTIFS(G606:$N606,1)),F$415)+1))</f>
        <v>0</v>
      </c>
      <c r="G606" s="278">
        <f ca="1">IF($A606&lt;&gt;G$416,0,IF($A606&lt;&gt;$A605,1,MOD(G605-1+(COUNTIFS(H$416:$N$416,$A606)=COUNTIFS(H606:$N606,1)),G$415)+1))</f>
        <v>1</v>
      </c>
      <c r="H606" s="278">
        <f ca="1">IF($A606&lt;&gt;H$416,0,IF($A606&lt;&gt;$A605,1,MOD(H605-1+(COUNTIFS(I$416:$N$416,$A606)=COUNTIFS(I606:$N606,1)),H$415)+1))</f>
        <v>1</v>
      </c>
      <c r="I606" s="278">
        <f ca="1">IF($A606&lt;&gt;I$416,0,IF($A606&lt;&gt;$A605,1,MOD(I605-1+(COUNTIFS(N$416:$N$416,$A606)=COUNTIFS(N606:$N606,1)),I$415)+1))</f>
        <v>1</v>
      </c>
      <c r="J606" s="278"/>
      <c r="K606" s="278"/>
      <c r="L606" s="278"/>
      <c r="M606" s="278"/>
      <c r="O606">
        <v>189</v>
      </c>
      <c r="P606" s="102">
        <f t="shared" ca="1" si="327"/>
        <v>-0.5</v>
      </c>
      <c r="Q606" s="102">
        <f t="shared" ca="1" si="328"/>
        <v>0</v>
      </c>
      <c r="R606" s="102">
        <f t="shared" ca="1" si="329"/>
        <v>0</v>
      </c>
      <c r="S606" s="102">
        <f t="shared" ca="1" si="330"/>
        <v>0</v>
      </c>
      <c r="T606" s="102">
        <v>0</v>
      </c>
      <c r="U606" s="102">
        <f t="shared" ca="1" si="331"/>
        <v>-0.5</v>
      </c>
      <c r="V606" s="102">
        <f t="shared" ca="1" si="332"/>
        <v>-0.5</v>
      </c>
      <c r="W606" s="102"/>
      <c r="X606" s="102"/>
      <c r="Y606" s="102"/>
      <c r="Z606" s="102"/>
    </row>
    <row r="607" spans="1:26" outlineLevel="1">
      <c r="A607">
        <f t="shared" ca="1" si="333"/>
        <v>2</v>
      </c>
      <c r="B607" t="str">
        <f t="shared" ca="1" si="326"/>
        <v>EP1 LPD1 LPS1 LPM2</v>
      </c>
      <c r="C607" s="280">
        <f ca="1">IF($A607&lt;&gt;$A606,1,MOD(C606-1+(COUNTIFS(D$416:$N$416,$A607)=COUNTIFS(D607:$N607,1)),C$415)+1)</f>
        <v>1</v>
      </c>
      <c r="D607" s="278">
        <f ca="1">IF($A607&lt;&gt;D$416,0,IF($A607&lt;&gt;$A606,1,MOD(D606-1+(COUNTIFS(E$416:$N$416,$A607)=COUNTIFS(E607:$N607,1)),D$415)+1))</f>
        <v>0</v>
      </c>
      <c r="E607" s="278">
        <f ca="1">IF($A607&lt;&gt;E$416,0,IF($A607&lt;&gt;$A606,1,MOD(E606-1+(COUNTIFS(F$416:$N$416,$A607)=COUNTIFS(F607:$N607,1)),E$415)+1))</f>
        <v>0</v>
      </c>
      <c r="F607" s="278">
        <f ca="1">IF($A607&lt;&gt;F$416,0,IF($A607&lt;&gt;$A606,1,MOD(F606-1+(COUNTIFS(G$416:$N$416,$A607)=COUNTIFS(G607:$N607,1)),F$415)+1))</f>
        <v>0</v>
      </c>
      <c r="G607" s="278">
        <f ca="1">IF($A607&lt;&gt;G$416,0,IF($A607&lt;&gt;$A606,1,MOD(G606-1+(COUNTIFS(H$416:$N$416,$A607)=COUNTIFS(H607:$N607,1)),G$415)+1))</f>
        <v>1</v>
      </c>
      <c r="H607" s="278">
        <f ca="1">IF($A607&lt;&gt;H$416,0,IF($A607&lt;&gt;$A606,1,MOD(H606-1+(COUNTIFS(I$416:$N$416,$A607)=COUNTIFS(I607:$N607,1)),H$415)+1))</f>
        <v>1</v>
      </c>
      <c r="I607" s="278">
        <f ca="1">IF($A607&lt;&gt;I$416,0,IF($A607&lt;&gt;$A606,1,MOD(I606-1+(COUNTIFS(N$416:$N$416,$A607)=COUNTIFS(N607:$N607,1)),I$415)+1))</f>
        <v>2</v>
      </c>
      <c r="J607" s="278"/>
      <c r="K607" s="278"/>
      <c r="L607" s="278"/>
      <c r="M607" s="278"/>
      <c r="O607">
        <v>190</v>
      </c>
      <c r="P607" s="102">
        <f t="shared" ca="1" si="327"/>
        <v>-0.5</v>
      </c>
      <c r="Q607" s="102">
        <f t="shared" ca="1" si="328"/>
        <v>0</v>
      </c>
      <c r="R607" s="102">
        <f t="shared" ca="1" si="329"/>
        <v>0</v>
      </c>
      <c r="S607" s="102">
        <f t="shared" ca="1" si="330"/>
        <v>0</v>
      </c>
      <c r="T607" s="102">
        <v>0</v>
      </c>
      <c r="U607" s="102">
        <f t="shared" ca="1" si="331"/>
        <v>-0.5</v>
      </c>
      <c r="V607" s="102">
        <f t="shared" ca="1" si="332"/>
        <v>0</v>
      </c>
      <c r="W607" s="102"/>
      <c r="X607" s="102"/>
      <c r="Y607" s="102"/>
      <c r="Z607" s="102"/>
    </row>
    <row r="608" spans="1:26" outlineLevel="1">
      <c r="A608">
        <f t="shared" ca="1" si="333"/>
        <v>2</v>
      </c>
      <c r="B608" t="str">
        <f t="shared" ca="1" si="326"/>
        <v>EP1 LPD1 LPS1 LPM3</v>
      </c>
      <c r="C608" s="280">
        <f ca="1">IF($A608&lt;&gt;$A607,1,MOD(C607-1+(COUNTIFS(D$416:$N$416,$A608)=COUNTIFS(D608:$N608,1)),C$415)+1)</f>
        <v>1</v>
      </c>
      <c r="D608" s="278">
        <f ca="1">IF($A608&lt;&gt;D$416,0,IF($A608&lt;&gt;$A607,1,MOD(D607-1+(COUNTIFS(E$416:$N$416,$A608)=COUNTIFS(E608:$N608,1)),D$415)+1))</f>
        <v>0</v>
      </c>
      <c r="E608" s="278">
        <f ca="1">IF($A608&lt;&gt;E$416,0,IF($A608&lt;&gt;$A607,1,MOD(E607-1+(COUNTIFS(F$416:$N$416,$A608)=COUNTIFS(F608:$N608,1)),E$415)+1))</f>
        <v>0</v>
      </c>
      <c r="F608" s="278">
        <f ca="1">IF($A608&lt;&gt;F$416,0,IF($A608&lt;&gt;$A607,1,MOD(F607-1+(COUNTIFS(G$416:$N$416,$A608)=COUNTIFS(G608:$N608,1)),F$415)+1))</f>
        <v>0</v>
      </c>
      <c r="G608" s="278">
        <f ca="1">IF($A608&lt;&gt;G$416,0,IF($A608&lt;&gt;$A607,1,MOD(G607-1+(COUNTIFS(H$416:$N$416,$A608)=COUNTIFS(H608:$N608,1)),G$415)+1))</f>
        <v>1</v>
      </c>
      <c r="H608" s="278">
        <f ca="1">IF($A608&lt;&gt;H$416,0,IF($A608&lt;&gt;$A607,1,MOD(H607-1+(COUNTIFS(I$416:$N$416,$A608)=COUNTIFS(I608:$N608,1)),H$415)+1))</f>
        <v>1</v>
      </c>
      <c r="I608" s="278">
        <f ca="1">IF($A608&lt;&gt;I$416,0,IF($A608&lt;&gt;$A607,1,MOD(I607-1+(COUNTIFS(N$416:$N$416,$A608)=COUNTIFS(N608:$N608,1)),I$415)+1))</f>
        <v>3</v>
      </c>
      <c r="J608" s="278"/>
      <c r="K608" s="278"/>
      <c r="L608" s="278"/>
      <c r="M608" s="278"/>
      <c r="O608">
        <v>191</v>
      </c>
      <c r="P608" s="102">
        <f t="shared" ca="1" si="327"/>
        <v>-0.5</v>
      </c>
      <c r="Q608" s="102">
        <f t="shared" ca="1" si="328"/>
        <v>0</v>
      </c>
      <c r="R608" s="102">
        <f t="shared" ca="1" si="329"/>
        <v>0</v>
      </c>
      <c r="S608" s="102">
        <f t="shared" ca="1" si="330"/>
        <v>0</v>
      </c>
      <c r="T608" s="102">
        <v>0</v>
      </c>
      <c r="U608" s="102">
        <f t="shared" ca="1" si="331"/>
        <v>-0.5</v>
      </c>
      <c r="V608" s="102">
        <f t="shared" ca="1" si="332"/>
        <v>0.5</v>
      </c>
      <c r="W608" s="102"/>
      <c r="X608" s="102"/>
      <c r="Y608" s="102"/>
      <c r="Z608" s="102"/>
    </row>
    <row r="609" spans="1:26" outlineLevel="1">
      <c r="A609">
        <f t="shared" ca="1" si="333"/>
        <v>2</v>
      </c>
      <c r="B609" t="str">
        <f t="shared" ca="1" si="326"/>
        <v>EP1 LPD1 LPS2 LPM1</v>
      </c>
      <c r="C609" s="280">
        <f ca="1">IF($A609&lt;&gt;$A608,1,MOD(C608-1+(COUNTIFS(D$416:$N$416,$A609)=COUNTIFS(D609:$N609,1)),C$415)+1)</f>
        <v>1</v>
      </c>
      <c r="D609" s="278">
        <f ca="1">IF($A609&lt;&gt;D$416,0,IF($A609&lt;&gt;$A608,1,MOD(D608-1+(COUNTIFS(E$416:$N$416,$A609)=COUNTIFS(E609:$N609,1)),D$415)+1))</f>
        <v>0</v>
      </c>
      <c r="E609" s="278">
        <f ca="1">IF($A609&lt;&gt;E$416,0,IF($A609&lt;&gt;$A608,1,MOD(E608-1+(COUNTIFS(F$416:$N$416,$A609)=COUNTIFS(F609:$N609,1)),E$415)+1))</f>
        <v>0</v>
      </c>
      <c r="F609" s="278">
        <f ca="1">IF($A609&lt;&gt;F$416,0,IF($A609&lt;&gt;$A608,1,MOD(F608-1+(COUNTIFS(G$416:$N$416,$A609)=COUNTIFS(G609:$N609,1)),F$415)+1))</f>
        <v>0</v>
      </c>
      <c r="G609" s="278">
        <f ca="1">IF($A609&lt;&gt;G$416,0,IF($A609&lt;&gt;$A608,1,MOD(G608-1+(COUNTIFS(H$416:$N$416,$A609)=COUNTIFS(H609:$N609,1)),G$415)+1))</f>
        <v>1</v>
      </c>
      <c r="H609" s="278">
        <f ca="1">IF($A609&lt;&gt;H$416,0,IF($A609&lt;&gt;$A608,1,MOD(H608-1+(COUNTIFS(I$416:$N$416,$A609)=COUNTIFS(I609:$N609,1)),H$415)+1))</f>
        <v>2</v>
      </c>
      <c r="I609" s="278">
        <f ca="1">IF($A609&lt;&gt;I$416,0,IF($A609&lt;&gt;$A608,1,MOD(I608-1+(COUNTIFS(N$416:$N$416,$A609)=COUNTIFS(N609:$N609,1)),I$415)+1))</f>
        <v>1</v>
      </c>
      <c r="J609" s="278"/>
      <c r="K609" s="278"/>
      <c r="L609" s="278"/>
      <c r="M609" s="278"/>
      <c r="O609">
        <v>192</v>
      </c>
      <c r="P609" s="102">
        <f t="shared" ca="1" si="327"/>
        <v>-0.5</v>
      </c>
      <c r="Q609" s="102">
        <f t="shared" ca="1" si="328"/>
        <v>0</v>
      </c>
      <c r="R609" s="102">
        <f t="shared" ca="1" si="329"/>
        <v>0</v>
      </c>
      <c r="S609" s="102">
        <f t="shared" ca="1" si="330"/>
        <v>0</v>
      </c>
      <c r="T609" s="102">
        <v>0</v>
      </c>
      <c r="U609" s="102">
        <f t="shared" ca="1" si="331"/>
        <v>0</v>
      </c>
      <c r="V609" s="102">
        <f t="shared" ca="1" si="332"/>
        <v>-0.5</v>
      </c>
      <c r="W609" s="102"/>
      <c r="X609" s="102"/>
      <c r="Y609" s="102"/>
      <c r="Z609" s="102"/>
    </row>
    <row r="610" spans="1:26" outlineLevel="1">
      <c r="A610">
        <f t="shared" ca="1" si="333"/>
        <v>2</v>
      </c>
      <c r="B610" t="str">
        <f t="shared" ref="B610:B673" ca="1" si="334">"EP"&amp;$C610&amp;IF($A610=0," LPAll"&amp;$D610,"")&amp;IF($A610=1," LPD"&amp;$E610&amp;" LPS"&amp;$F610,"")&amp;IF($A610=2," LPD"&amp;$G610&amp;" LPS"&amp;$H610&amp;" LPM"&amp;$I610,"")</f>
        <v>EP1 LPD1 LPS2 LPM2</v>
      </c>
      <c r="C610" s="280">
        <f ca="1">IF($A610&lt;&gt;$A609,1,MOD(C609-1+(COUNTIFS(D$416:$N$416,$A610)=COUNTIFS(D610:$N610,1)),C$415)+1)</f>
        <v>1</v>
      </c>
      <c r="D610" s="278">
        <f ca="1">IF($A610&lt;&gt;D$416,0,IF($A610&lt;&gt;$A609,1,MOD(D609-1+(COUNTIFS(E$416:$N$416,$A610)=COUNTIFS(E610:$N610,1)),D$415)+1))</f>
        <v>0</v>
      </c>
      <c r="E610" s="278">
        <f ca="1">IF($A610&lt;&gt;E$416,0,IF($A610&lt;&gt;$A609,1,MOD(E609-1+(COUNTIFS(F$416:$N$416,$A610)=COUNTIFS(F610:$N610,1)),E$415)+1))</f>
        <v>0</v>
      </c>
      <c r="F610" s="278">
        <f ca="1">IF($A610&lt;&gt;F$416,0,IF($A610&lt;&gt;$A609,1,MOD(F609-1+(COUNTIFS(G$416:$N$416,$A610)=COUNTIFS(G610:$N610,1)),F$415)+1))</f>
        <v>0</v>
      </c>
      <c r="G610" s="278">
        <f ca="1">IF($A610&lt;&gt;G$416,0,IF($A610&lt;&gt;$A609,1,MOD(G609-1+(COUNTIFS(H$416:$N$416,$A610)=COUNTIFS(H610:$N610,1)),G$415)+1))</f>
        <v>1</v>
      </c>
      <c r="H610" s="278">
        <f ca="1">IF($A610&lt;&gt;H$416,0,IF($A610&lt;&gt;$A609,1,MOD(H609-1+(COUNTIFS(I$416:$N$416,$A610)=COUNTIFS(I610:$N610,1)),H$415)+1))</f>
        <v>2</v>
      </c>
      <c r="I610" s="278">
        <f ca="1">IF($A610&lt;&gt;I$416,0,IF($A610&lt;&gt;$A609,1,MOD(I609-1+(COUNTIFS(N$416:$N$416,$A610)=COUNTIFS(N610:$N610,1)),I$415)+1))</f>
        <v>2</v>
      </c>
      <c r="J610" s="278"/>
      <c r="K610" s="278"/>
      <c r="L610" s="278"/>
      <c r="M610" s="278"/>
      <c r="O610">
        <v>193</v>
      </c>
      <c r="P610" s="102">
        <f t="shared" ca="1" si="327"/>
        <v>-0.5</v>
      </c>
      <c r="Q610" s="102">
        <f t="shared" ca="1" si="328"/>
        <v>0</v>
      </c>
      <c r="R610" s="102">
        <f t="shared" ca="1" si="329"/>
        <v>0</v>
      </c>
      <c r="S610" s="102">
        <f t="shared" ca="1" si="330"/>
        <v>0</v>
      </c>
      <c r="T610" s="102">
        <v>0</v>
      </c>
      <c r="U610" s="102">
        <f t="shared" ca="1" si="331"/>
        <v>0</v>
      </c>
      <c r="V610" s="102">
        <f t="shared" ca="1" si="332"/>
        <v>0</v>
      </c>
      <c r="W610" s="102"/>
      <c r="X610" s="102"/>
      <c r="Y610" s="102"/>
      <c r="Z610" s="102"/>
    </row>
    <row r="611" spans="1:26" outlineLevel="1">
      <c r="A611">
        <f t="shared" ca="1" si="333"/>
        <v>2</v>
      </c>
      <c r="B611" t="str">
        <f t="shared" ca="1" si="334"/>
        <v>EP1 LPD1 LPS2 LPM3</v>
      </c>
      <c r="C611" s="280">
        <f ca="1">IF($A611&lt;&gt;$A610,1,MOD(C610-1+(COUNTIFS(D$416:$N$416,$A611)=COUNTIFS(D611:$N611,1)),C$415)+1)</f>
        <v>1</v>
      </c>
      <c r="D611" s="278">
        <f ca="1">IF($A611&lt;&gt;D$416,0,IF($A611&lt;&gt;$A610,1,MOD(D610-1+(COUNTIFS(E$416:$N$416,$A611)=COUNTIFS(E611:$N611,1)),D$415)+1))</f>
        <v>0</v>
      </c>
      <c r="E611" s="278">
        <f ca="1">IF($A611&lt;&gt;E$416,0,IF($A611&lt;&gt;$A610,1,MOD(E610-1+(COUNTIFS(F$416:$N$416,$A611)=COUNTIFS(F611:$N611,1)),E$415)+1))</f>
        <v>0</v>
      </c>
      <c r="F611" s="278">
        <f ca="1">IF($A611&lt;&gt;F$416,0,IF($A611&lt;&gt;$A610,1,MOD(F610-1+(COUNTIFS(G$416:$N$416,$A611)=COUNTIFS(G611:$N611,1)),F$415)+1))</f>
        <v>0</v>
      </c>
      <c r="G611" s="278">
        <f ca="1">IF($A611&lt;&gt;G$416,0,IF($A611&lt;&gt;$A610,1,MOD(G610-1+(COUNTIFS(H$416:$N$416,$A611)=COUNTIFS(H611:$N611,1)),G$415)+1))</f>
        <v>1</v>
      </c>
      <c r="H611" s="278">
        <f ca="1">IF($A611&lt;&gt;H$416,0,IF($A611&lt;&gt;$A610,1,MOD(H610-1+(COUNTIFS(I$416:$N$416,$A611)=COUNTIFS(I611:$N611,1)),H$415)+1))</f>
        <v>2</v>
      </c>
      <c r="I611" s="278">
        <f ca="1">IF($A611&lt;&gt;I$416,0,IF($A611&lt;&gt;$A610,1,MOD(I610-1+(COUNTIFS(N$416:$N$416,$A611)=COUNTIFS(N611:$N611,1)),I$415)+1))</f>
        <v>3</v>
      </c>
      <c r="J611" s="278"/>
      <c r="K611" s="278"/>
      <c r="L611" s="278"/>
      <c r="M611" s="278"/>
      <c r="O611">
        <v>194</v>
      </c>
      <c r="P611" s="102">
        <f t="shared" ca="1" si="327"/>
        <v>-0.5</v>
      </c>
      <c r="Q611" s="102">
        <f t="shared" ca="1" si="328"/>
        <v>0</v>
      </c>
      <c r="R611" s="102">
        <f t="shared" ca="1" si="329"/>
        <v>0</v>
      </c>
      <c r="S611" s="102">
        <f t="shared" ca="1" si="330"/>
        <v>0</v>
      </c>
      <c r="T611" s="102">
        <v>0</v>
      </c>
      <c r="U611" s="102">
        <f t="shared" ca="1" si="331"/>
        <v>0</v>
      </c>
      <c r="V611" s="102">
        <f t="shared" ca="1" si="332"/>
        <v>0.5</v>
      </c>
      <c r="W611" s="102"/>
      <c r="X611" s="102"/>
      <c r="Y611" s="102"/>
      <c r="Z611" s="102"/>
    </row>
    <row r="612" spans="1:26" outlineLevel="1">
      <c r="A612">
        <f t="shared" ca="1" si="333"/>
        <v>2</v>
      </c>
      <c r="B612" t="str">
        <f t="shared" ca="1" si="334"/>
        <v>EP1 LPD1 LPS3 LPM1</v>
      </c>
      <c r="C612" s="280">
        <f ca="1">IF($A612&lt;&gt;$A611,1,MOD(C611-1+(COUNTIFS(D$416:$N$416,$A612)=COUNTIFS(D612:$N612,1)),C$415)+1)</f>
        <v>1</v>
      </c>
      <c r="D612" s="278">
        <f ca="1">IF($A612&lt;&gt;D$416,0,IF($A612&lt;&gt;$A611,1,MOD(D611-1+(COUNTIFS(E$416:$N$416,$A612)=COUNTIFS(E612:$N612,1)),D$415)+1))</f>
        <v>0</v>
      </c>
      <c r="E612" s="278">
        <f ca="1">IF($A612&lt;&gt;E$416,0,IF($A612&lt;&gt;$A611,1,MOD(E611-1+(COUNTIFS(F$416:$N$416,$A612)=COUNTIFS(F612:$N612,1)),E$415)+1))</f>
        <v>0</v>
      </c>
      <c r="F612" s="278">
        <f ca="1">IF($A612&lt;&gt;F$416,0,IF($A612&lt;&gt;$A611,1,MOD(F611-1+(COUNTIFS(G$416:$N$416,$A612)=COUNTIFS(G612:$N612,1)),F$415)+1))</f>
        <v>0</v>
      </c>
      <c r="G612" s="278">
        <f ca="1">IF($A612&lt;&gt;G$416,0,IF($A612&lt;&gt;$A611,1,MOD(G611-1+(COUNTIFS(H$416:$N$416,$A612)=COUNTIFS(H612:$N612,1)),G$415)+1))</f>
        <v>1</v>
      </c>
      <c r="H612" s="278">
        <f ca="1">IF($A612&lt;&gt;H$416,0,IF($A612&lt;&gt;$A611,1,MOD(H611-1+(COUNTIFS(I$416:$N$416,$A612)=COUNTIFS(I612:$N612,1)),H$415)+1))</f>
        <v>3</v>
      </c>
      <c r="I612" s="278">
        <f ca="1">IF($A612&lt;&gt;I$416,0,IF($A612&lt;&gt;$A611,1,MOD(I611-1+(COUNTIFS(N$416:$N$416,$A612)=COUNTIFS(N612:$N612,1)),I$415)+1))</f>
        <v>1</v>
      </c>
      <c r="J612" s="278"/>
      <c r="K612" s="278"/>
      <c r="L612" s="278"/>
      <c r="M612" s="278"/>
      <c r="O612">
        <v>195</v>
      </c>
      <c r="P612" s="102">
        <f t="shared" ca="1" si="327"/>
        <v>-0.5</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EP1 LPD1 LPS3 LPM2</v>
      </c>
      <c r="C613" s="280">
        <f ca="1">IF($A613&lt;&gt;$A612,1,MOD(C612-1+(COUNTIFS(D$416:$N$416,$A613)=COUNTIFS(D613:$N613,1)),C$415)+1)</f>
        <v>1</v>
      </c>
      <c r="D613" s="278">
        <f ca="1">IF($A613&lt;&gt;D$416,0,IF($A613&lt;&gt;$A612,1,MOD(D612-1+(COUNTIFS(E$416:$N$416,$A613)=COUNTIFS(E613:$N613,1)),D$415)+1))</f>
        <v>0</v>
      </c>
      <c r="E613" s="278">
        <f ca="1">IF($A613&lt;&gt;E$416,0,IF($A613&lt;&gt;$A612,1,MOD(E612-1+(COUNTIFS(F$416:$N$416,$A613)=COUNTIFS(F613:$N613,1)),E$415)+1))</f>
        <v>0</v>
      </c>
      <c r="F613" s="278">
        <f ca="1">IF($A613&lt;&gt;F$416,0,IF($A613&lt;&gt;$A612,1,MOD(F612-1+(COUNTIFS(G$416:$N$416,$A613)=COUNTIFS(G613:$N613,1)),F$415)+1))</f>
        <v>0</v>
      </c>
      <c r="G613" s="278">
        <f ca="1">IF($A613&lt;&gt;G$416,0,IF($A613&lt;&gt;$A612,1,MOD(G612-1+(COUNTIFS(H$416:$N$416,$A613)=COUNTIFS(H613:$N613,1)),G$415)+1))</f>
        <v>1</v>
      </c>
      <c r="H613" s="278">
        <f ca="1">IF($A613&lt;&gt;H$416,0,IF($A613&lt;&gt;$A612,1,MOD(H612-1+(COUNTIFS(I$416:$N$416,$A613)=COUNTIFS(I613:$N613,1)),H$415)+1))</f>
        <v>3</v>
      </c>
      <c r="I613" s="278">
        <f ca="1">IF($A613&lt;&gt;I$416,0,IF($A613&lt;&gt;$A612,1,MOD(I612-1+(COUNTIFS(N$416:$N$416,$A613)=COUNTIFS(N613:$N613,1)),I$415)+1))</f>
        <v>2</v>
      </c>
      <c r="J613" s="278"/>
      <c r="K613" s="278"/>
      <c r="L613" s="278"/>
      <c r="M613" s="278"/>
      <c r="O613">
        <v>196</v>
      </c>
      <c r="P613" s="102">
        <f t="shared" ca="1" si="327"/>
        <v>-0.5</v>
      </c>
      <c r="Q613" s="102">
        <f t="shared" ca="1" si="328"/>
        <v>0</v>
      </c>
      <c r="R613" s="102">
        <f t="shared" ca="1" si="329"/>
        <v>0</v>
      </c>
      <c r="S613" s="102">
        <f t="shared" ca="1" si="330"/>
        <v>0</v>
      </c>
      <c r="T613" s="102">
        <v>0</v>
      </c>
      <c r="U613" s="102">
        <f t="shared" ca="1" si="331"/>
        <v>0.5</v>
      </c>
      <c r="V613" s="102">
        <f t="shared" ca="1" si="332"/>
        <v>0</v>
      </c>
      <c r="W613" s="102"/>
      <c r="X613" s="102"/>
      <c r="Y613" s="102"/>
      <c r="Z613" s="102"/>
    </row>
    <row r="614" spans="1:26" outlineLevel="1">
      <c r="A614">
        <f t="shared" ca="1" si="333"/>
        <v>2</v>
      </c>
      <c r="B614" t="str">
        <f t="shared" ca="1" si="334"/>
        <v>EP1 LPD1 LPS3 LPM3</v>
      </c>
      <c r="C614" s="280">
        <f ca="1">IF($A614&lt;&gt;$A613,1,MOD(C613-1+(COUNTIFS(D$416:$N$416,$A614)=COUNTIFS(D614:$N614,1)),C$415)+1)</f>
        <v>1</v>
      </c>
      <c r="D614" s="278">
        <f ca="1">IF($A614&lt;&gt;D$416,0,IF($A614&lt;&gt;$A613,1,MOD(D613-1+(COUNTIFS(E$416:$N$416,$A614)=COUNTIFS(E614:$N614,1)),D$415)+1))</f>
        <v>0</v>
      </c>
      <c r="E614" s="278">
        <f ca="1">IF($A614&lt;&gt;E$416,0,IF($A614&lt;&gt;$A613,1,MOD(E613-1+(COUNTIFS(F$416:$N$416,$A614)=COUNTIFS(F614:$N614,1)),E$415)+1))</f>
        <v>0</v>
      </c>
      <c r="F614" s="278">
        <f ca="1">IF($A614&lt;&gt;F$416,0,IF($A614&lt;&gt;$A613,1,MOD(F613-1+(COUNTIFS(G$416:$N$416,$A614)=COUNTIFS(G614:$N614,1)),F$415)+1))</f>
        <v>0</v>
      </c>
      <c r="G614" s="278">
        <f ca="1">IF($A614&lt;&gt;G$416,0,IF($A614&lt;&gt;$A613,1,MOD(G613-1+(COUNTIFS(H$416:$N$416,$A614)=COUNTIFS(H614:$N614,1)),G$415)+1))</f>
        <v>1</v>
      </c>
      <c r="H614" s="278">
        <f ca="1">IF($A614&lt;&gt;H$416,0,IF($A614&lt;&gt;$A613,1,MOD(H613-1+(COUNTIFS(I$416:$N$416,$A614)=COUNTIFS(I614:$N614,1)),H$415)+1))</f>
        <v>3</v>
      </c>
      <c r="I614" s="278">
        <f ca="1">IF($A614&lt;&gt;I$416,0,IF($A614&lt;&gt;$A613,1,MOD(I613-1+(COUNTIFS(N$416:$N$416,$A614)=COUNTIFS(N614:$N614,1)),I$415)+1))</f>
        <v>3</v>
      </c>
      <c r="J614" s="278"/>
      <c r="K614" s="278"/>
      <c r="L614" s="278"/>
      <c r="M614" s="278"/>
      <c r="O614">
        <v>197</v>
      </c>
      <c r="P614" s="102">
        <f t="shared" ca="1" si="327"/>
        <v>-0.5</v>
      </c>
      <c r="Q614" s="102">
        <f t="shared" ca="1" si="328"/>
        <v>0</v>
      </c>
      <c r="R614" s="102">
        <f t="shared" ca="1" si="329"/>
        <v>0</v>
      </c>
      <c r="S614" s="102">
        <f t="shared" ca="1" si="330"/>
        <v>0</v>
      </c>
      <c r="T614" s="102">
        <v>0</v>
      </c>
      <c r="U614" s="102">
        <f t="shared" ca="1" si="331"/>
        <v>0.5</v>
      </c>
      <c r="V614" s="102">
        <f t="shared" ca="1" si="332"/>
        <v>0.5</v>
      </c>
      <c r="W614" s="102"/>
      <c r="X614" s="102"/>
      <c r="Y614" s="102"/>
      <c r="Z614" s="102"/>
    </row>
    <row r="615" spans="1:26" outlineLevel="1">
      <c r="A615">
        <f t="shared" ca="1" si="333"/>
        <v>2</v>
      </c>
      <c r="B615" t="str">
        <f t="shared" ca="1" si="334"/>
        <v>EP2 LPD1 LPS1 LPM1</v>
      </c>
      <c r="C615" s="280">
        <f ca="1">IF($A615&lt;&gt;$A614,1,MOD(C614-1+(COUNTIFS(D$416:$N$416,$A615)=COUNTIFS(D615:$N615,1)),C$415)+1)</f>
        <v>2</v>
      </c>
      <c r="D615" s="278">
        <f ca="1">IF($A615&lt;&gt;D$416,0,IF($A615&lt;&gt;$A614,1,MOD(D614-1+(COUNTIFS(E$416:$N$416,$A615)=COUNTIFS(E615:$N615,1)),D$415)+1))</f>
        <v>0</v>
      </c>
      <c r="E615" s="278">
        <f ca="1">IF($A615&lt;&gt;E$416,0,IF($A615&lt;&gt;$A614,1,MOD(E614-1+(COUNTIFS(F$416:$N$416,$A615)=COUNTIFS(F615:$N615,1)),E$415)+1))</f>
        <v>0</v>
      </c>
      <c r="F615" s="278">
        <f ca="1">IF($A615&lt;&gt;F$416,0,IF($A615&lt;&gt;$A614,1,MOD(F614-1+(COUNTIFS(G$416:$N$416,$A615)=COUNTIFS(G615:$N615,1)),F$415)+1))</f>
        <v>0</v>
      </c>
      <c r="G615" s="278">
        <f ca="1">IF($A615&lt;&gt;G$416,0,IF($A615&lt;&gt;$A614,1,MOD(G614-1+(COUNTIFS(H$416:$N$416,$A615)=COUNTIFS(H615:$N615,1)),G$415)+1))</f>
        <v>1</v>
      </c>
      <c r="H615" s="278">
        <f ca="1">IF($A615&lt;&gt;H$416,0,IF($A615&lt;&gt;$A614,1,MOD(H614-1+(COUNTIFS(I$416:$N$416,$A615)=COUNTIFS(I615:$N615,1)),H$415)+1))</f>
        <v>1</v>
      </c>
      <c r="I615" s="278">
        <f ca="1">IF($A615&lt;&gt;I$416,0,IF($A615&lt;&gt;$A614,1,MOD(I614-1+(COUNTIFS(N$416:$N$416,$A615)=COUNTIFS(N615:$N615,1)),I$415)+1))</f>
        <v>1</v>
      </c>
      <c r="J615" s="278"/>
      <c r="K615" s="278"/>
      <c r="L615" s="278"/>
      <c r="M615" s="278"/>
      <c r="O615">
        <v>198</v>
      </c>
      <c r="P615" s="102">
        <f t="shared" ca="1" si="327"/>
        <v>0</v>
      </c>
      <c r="Q615" s="102">
        <f t="shared" ca="1" si="328"/>
        <v>0</v>
      </c>
      <c r="R615" s="102">
        <f t="shared" ca="1" si="329"/>
        <v>0</v>
      </c>
      <c r="S615" s="102">
        <f t="shared" ca="1" si="330"/>
        <v>0</v>
      </c>
      <c r="T615" s="102">
        <v>0</v>
      </c>
      <c r="U615" s="102">
        <f t="shared" ca="1" si="331"/>
        <v>-0.5</v>
      </c>
      <c r="V615" s="102">
        <f t="shared" ca="1" si="332"/>
        <v>-0.5</v>
      </c>
      <c r="W615" s="102"/>
      <c r="X615" s="102"/>
      <c r="Y615" s="102"/>
      <c r="Z615" s="102"/>
    </row>
    <row r="616" spans="1:26" outlineLevel="1">
      <c r="A616">
        <f t="shared" ca="1" si="333"/>
        <v>2</v>
      </c>
      <c r="B616" t="str">
        <f t="shared" ca="1" si="334"/>
        <v>EP2 LPD1 LPS1 LPM2</v>
      </c>
      <c r="C616" s="280">
        <f ca="1">IF($A616&lt;&gt;$A615,1,MOD(C615-1+(COUNTIFS(D$416:$N$416,$A616)=COUNTIFS(D616:$N616,1)),C$415)+1)</f>
        <v>2</v>
      </c>
      <c r="D616" s="278">
        <f ca="1">IF($A616&lt;&gt;D$416,0,IF($A616&lt;&gt;$A615,1,MOD(D615-1+(COUNTIFS(E$416:$N$416,$A616)=COUNTIFS(E616:$N616,1)),D$415)+1))</f>
        <v>0</v>
      </c>
      <c r="E616" s="278">
        <f ca="1">IF($A616&lt;&gt;E$416,0,IF($A616&lt;&gt;$A615,1,MOD(E615-1+(COUNTIFS(F$416:$N$416,$A616)=COUNTIFS(F616:$N616,1)),E$415)+1))</f>
        <v>0</v>
      </c>
      <c r="F616" s="278">
        <f ca="1">IF($A616&lt;&gt;F$416,0,IF($A616&lt;&gt;$A615,1,MOD(F615-1+(COUNTIFS(G$416:$N$416,$A616)=COUNTIFS(G616:$N616,1)),F$415)+1))</f>
        <v>0</v>
      </c>
      <c r="G616" s="278">
        <f ca="1">IF($A616&lt;&gt;G$416,0,IF($A616&lt;&gt;$A615,1,MOD(G615-1+(COUNTIFS(H$416:$N$416,$A616)=COUNTIFS(H616:$N616,1)),G$415)+1))</f>
        <v>1</v>
      </c>
      <c r="H616" s="278">
        <f ca="1">IF($A616&lt;&gt;H$416,0,IF($A616&lt;&gt;$A615,1,MOD(H615-1+(COUNTIFS(I$416:$N$416,$A616)=COUNTIFS(I616:$N616,1)),H$415)+1))</f>
        <v>1</v>
      </c>
      <c r="I616" s="278">
        <f ca="1">IF($A616&lt;&gt;I$416,0,IF($A616&lt;&gt;$A615,1,MOD(I615-1+(COUNTIFS(N$416:$N$416,$A616)=COUNTIFS(N616:$N616,1)),I$415)+1))</f>
        <v>2</v>
      </c>
      <c r="J616" s="278"/>
      <c r="K616" s="278"/>
      <c r="L616" s="278"/>
      <c r="M616" s="278"/>
      <c r="O616">
        <v>199</v>
      </c>
      <c r="P616" s="102">
        <f t="shared" ca="1" si="327"/>
        <v>0</v>
      </c>
      <c r="Q616" s="102">
        <f t="shared" ca="1" si="328"/>
        <v>0</v>
      </c>
      <c r="R616" s="102">
        <f t="shared" ca="1" si="329"/>
        <v>0</v>
      </c>
      <c r="S616" s="102">
        <f t="shared" ca="1" si="330"/>
        <v>0</v>
      </c>
      <c r="T616" s="102">
        <v>0</v>
      </c>
      <c r="U616" s="102">
        <f t="shared" ca="1" si="331"/>
        <v>-0.5</v>
      </c>
      <c r="V616" s="102">
        <f t="shared" ca="1" si="332"/>
        <v>0</v>
      </c>
      <c r="W616" s="102"/>
      <c r="X616" s="102"/>
      <c r="Y616" s="102"/>
      <c r="Z616" s="102"/>
    </row>
    <row r="617" spans="1:26" outlineLevel="1">
      <c r="A617">
        <f t="shared" ca="1" si="333"/>
        <v>2</v>
      </c>
      <c r="B617" t="str">
        <f t="shared" ca="1" si="334"/>
        <v>EP2 LPD1 LPS1 LPM3</v>
      </c>
      <c r="C617" s="280">
        <f ca="1">IF($A617&lt;&gt;$A616,1,MOD(C616-1+(COUNTIFS(D$416:$N$416,$A617)=COUNTIFS(D617:$N617,1)),C$415)+1)</f>
        <v>2</v>
      </c>
      <c r="D617" s="278">
        <f ca="1">IF($A617&lt;&gt;D$416,0,IF($A617&lt;&gt;$A616,1,MOD(D616-1+(COUNTIFS(E$416:$N$416,$A617)=COUNTIFS(E617:$N617,1)),D$415)+1))</f>
        <v>0</v>
      </c>
      <c r="E617" s="278">
        <f ca="1">IF($A617&lt;&gt;E$416,0,IF($A617&lt;&gt;$A616,1,MOD(E616-1+(COUNTIFS(F$416:$N$416,$A617)=COUNTIFS(F617:$N617,1)),E$415)+1))</f>
        <v>0</v>
      </c>
      <c r="F617" s="278">
        <f ca="1">IF($A617&lt;&gt;F$416,0,IF($A617&lt;&gt;$A616,1,MOD(F616-1+(COUNTIFS(G$416:$N$416,$A617)=COUNTIFS(G617:$N617,1)),F$415)+1))</f>
        <v>0</v>
      </c>
      <c r="G617" s="278">
        <f ca="1">IF($A617&lt;&gt;G$416,0,IF($A617&lt;&gt;$A616,1,MOD(G616-1+(COUNTIFS(H$416:$N$416,$A617)=COUNTIFS(H617:$N617,1)),G$415)+1))</f>
        <v>1</v>
      </c>
      <c r="H617" s="278">
        <f ca="1">IF($A617&lt;&gt;H$416,0,IF($A617&lt;&gt;$A616,1,MOD(H616-1+(COUNTIFS(I$416:$N$416,$A617)=COUNTIFS(I617:$N617,1)),H$415)+1))</f>
        <v>1</v>
      </c>
      <c r="I617" s="278">
        <f ca="1">IF($A617&lt;&gt;I$416,0,IF($A617&lt;&gt;$A616,1,MOD(I616-1+(COUNTIFS(N$416:$N$416,$A617)=COUNTIFS(N617:$N617,1)),I$415)+1))</f>
        <v>3</v>
      </c>
      <c r="J617" s="278"/>
      <c r="K617" s="278"/>
      <c r="L617" s="278"/>
      <c r="M617" s="278"/>
      <c r="O617">
        <v>200</v>
      </c>
      <c r="P617" s="102">
        <f t="shared" ca="1" si="327"/>
        <v>0</v>
      </c>
      <c r="Q617" s="102">
        <f t="shared" ca="1" si="328"/>
        <v>0</v>
      </c>
      <c r="R617" s="102">
        <f t="shared" ca="1" si="329"/>
        <v>0</v>
      </c>
      <c r="S617" s="102">
        <f t="shared" ca="1" si="330"/>
        <v>0</v>
      </c>
      <c r="T617" s="102">
        <v>0</v>
      </c>
      <c r="U617" s="102">
        <f t="shared" ca="1" si="331"/>
        <v>-0.5</v>
      </c>
      <c r="V617" s="102">
        <f t="shared" ca="1" si="332"/>
        <v>0.5</v>
      </c>
      <c r="W617" s="102"/>
      <c r="X617" s="102"/>
      <c r="Y617" s="102"/>
      <c r="Z617" s="102"/>
    </row>
    <row r="618" spans="1:26" outlineLevel="1">
      <c r="A618">
        <f t="shared" ca="1" si="333"/>
        <v>2</v>
      </c>
      <c r="B618" t="str">
        <f t="shared" ca="1" si="334"/>
        <v>EP2 LPD1 LPS2 LPM1</v>
      </c>
      <c r="C618" s="280">
        <f ca="1">IF($A618&lt;&gt;$A617,1,MOD(C617-1+(COUNTIFS(D$416:$N$416,$A618)=COUNTIFS(D618:$N618,1)),C$415)+1)</f>
        <v>2</v>
      </c>
      <c r="D618" s="278">
        <f ca="1">IF($A618&lt;&gt;D$416,0,IF($A618&lt;&gt;$A617,1,MOD(D617-1+(COUNTIFS(E$416:$N$416,$A618)=COUNTIFS(E618:$N618,1)),D$415)+1))</f>
        <v>0</v>
      </c>
      <c r="E618" s="278">
        <f ca="1">IF($A618&lt;&gt;E$416,0,IF($A618&lt;&gt;$A617,1,MOD(E617-1+(COUNTIFS(F$416:$N$416,$A618)=COUNTIFS(F618:$N618,1)),E$415)+1))</f>
        <v>0</v>
      </c>
      <c r="F618" s="278">
        <f ca="1">IF($A618&lt;&gt;F$416,0,IF($A618&lt;&gt;$A617,1,MOD(F617-1+(COUNTIFS(G$416:$N$416,$A618)=COUNTIFS(G618:$N618,1)),F$415)+1))</f>
        <v>0</v>
      </c>
      <c r="G618" s="278">
        <f ca="1">IF($A618&lt;&gt;G$416,0,IF($A618&lt;&gt;$A617,1,MOD(G617-1+(COUNTIFS(H$416:$N$416,$A618)=COUNTIFS(H618:$N618,1)),G$415)+1))</f>
        <v>1</v>
      </c>
      <c r="H618" s="278">
        <f ca="1">IF($A618&lt;&gt;H$416,0,IF($A618&lt;&gt;$A617,1,MOD(H617-1+(COUNTIFS(I$416:$N$416,$A618)=COUNTIFS(I618:$N618,1)),H$415)+1))</f>
        <v>2</v>
      </c>
      <c r="I618" s="278">
        <f ca="1">IF($A618&lt;&gt;I$416,0,IF($A618&lt;&gt;$A617,1,MOD(I617-1+(COUNTIFS(N$416:$N$416,$A618)=COUNTIFS(N618:$N618,1)),I$415)+1))</f>
        <v>1</v>
      </c>
      <c r="J618" s="278"/>
      <c r="K618" s="278"/>
      <c r="L618" s="278"/>
      <c r="M618" s="278"/>
      <c r="O618">
        <v>201</v>
      </c>
      <c r="P618" s="102">
        <f t="shared" ca="1" si="327"/>
        <v>0</v>
      </c>
      <c r="Q618" s="102">
        <f t="shared" ca="1" si="328"/>
        <v>0</v>
      </c>
      <c r="R618" s="102">
        <f t="shared" ca="1" si="329"/>
        <v>0</v>
      </c>
      <c r="S618" s="102">
        <f t="shared" ca="1" si="330"/>
        <v>0</v>
      </c>
      <c r="T618" s="102">
        <v>0</v>
      </c>
      <c r="U618" s="102">
        <f t="shared" ca="1" si="331"/>
        <v>0</v>
      </c>
      <c r="V618" s="102">
        <f t="shared" ca="1" si="332"/>
        <v>-0.5</v>
      </c>
      <c r="W618" s="102"/>
      <c r="X618" s="102"/>
      <c r="Y618" s="102"/>
      <c r="Z618" s="102"/>
    </row>
    <row r="619" spans="1:26" outlineLevel="1">
      <c r="A619">
        <f t="shared" ca="1" si="333"/>
        <v>2</v>
      </c>
      <c r="B619" t="str">
        <f t="shared" ca="1" si="334"/>
        <v>EP2 LPD1 LPS2 LPM2</v>
      </c>
      <c r="C619" s="280">
        <f ca="1">IF($A619&lt;&gt;$A618,1,MOD(C618-1+(COUNTIFS(D$416:$N$416,$A619)=COUNTIFS(D619:$N619,1)),C$415)+1)</f>
        <v>2</v>
      </c>
      <c r="D619" s="278">
        <f ca="1">IF($A619&lt;&gt;D$416,0,IF($A619&lt;&gt;$A618,1,MOD(D618-1+(COUNTIFS(E$416:$N$416,$A619)=COUNTIFS(E619:$N619,1)),D$415)+1))</f>
        <v>0</v>
      </c>
      <c r="E619" s="278">
        <f ca="1">IF($A619&lt;&gt;E$416,0,IF($A619&lt;&gt;$A618,1,MOD(E618-1+(COUNTIFS(F$416:$N$416,$A619)=COUNTIFS(F619:$N619,1)),E$415)+1))</f>
        <v>0</v>
      </c>
      <c r="F619" s="278">
        <f ca="1">IF($A619&lt;&gt;F$416,0,IF($A619&lt;&gt;$A618,1,MOD(F618-1+(COUNTIFS(G$416:$N$416,$A619)=COUNTIFS(G619:$N619,1)),F$415)+1))</f>
        <v>0</v>
      </c>
      <c r="G619" s="278">
        <f ca="1">IF($A619&lt;&gt;G$416,0,IF($A619&lt;&gt;$A618,1,MOD(G618-1+(COUNTIFS(H$416:$N$416,$A619)=COUNTIFS(H619:$N619,1)),G$415)+1))</f>
        <v>1</v>
      </c>
      <c r="H619" s="278">
        <f ca="1">IF($A619&lt;&gt;H$416,0,IF($A619&lt;&gt;$A618,1,MOD(H618-1+(COUNTIFS(I$416:$N$416,$A619)=COUNTIFS(I619:$N619,1)),H$415)+1))</f>
        <v>2</v>
      </c>
      <c r="I619" s="278">
        <f ca="1">IF($A619&lt;&gt;I$416,0,IF($A619&lt;&gt;$A618,1,MOD(I618-1+(COUNTIFS(N$416:$N$416,$A619)=COUNTIFS(N619:$N619,1)),I$415)+1))</f>
        <v>2</v>
      </c>
      <c r="J619" s="278"/>
      <c r="K619" s="278"/>
      <c r="L619" s="278"/>
      <c r="M619" s="278"/>
      <c r="O619">
        <v>202</v>
      </c>
      <c r="P619" s="102">
        <f t="shared" ca="1" si="327"/>
        <v>0</v>
      </c>
      <c r="Q619" s="102">
        <f t="shared" ca="1" si="328"/>
        <v>0</v>
      </c>
      <c r="R619" s="102">
        <f t="shared" ca="1" si="329"/>
        <v>0</v>
      </c>
      <c r="S619" s="102">
        <f t="shared" ca="1" si="330"/>
        <v>0</v>
      </c>
      <c r="T619" s="102">
        <v>0</v>
      </c>
      <c r="U619" s="102">
        <f t="shared" ca="1" si="331"/>
        <v>0</v>
      </c>
      <c r="V619" s="102">
        <f t="shared" ca="1" si="332"/>
        <v>0</v>
      </c>
      <c r="W619" s="102"/>
      <c r="X619" s="102"/>
      <c r="Y619" s="102"/>
      <c r="Z619" s="102"/>
    </row>
    <row r="620" spans="1:26" outlineLevel="1">
      <c r="A620">
        <f t="shared" ca="1" si="333"/>
        <v>2</v>
      </c>
      <c r="B620" t="str">
        <f t="shared" ca="1" si="334"/>
        <v>EP2 LPD1 LPS2 LPM3</v>
      </c>
      <c r="C620" s="280">
        <f ca="1">IF($A620&lt;&gt;$A619,1,MOD(C619-1+(COUNTIFS(D$416:$N$416,$A620)=COUNTIFS(D620:$N620,1)),C$415)+1)</f>
        <v>2</v>
      </c>
      <c r="D620" s="278">
        <f ca="1">IF($A620&lt;&gt;D$416,0,IF($A620&lt;&gt;$A619,1,MOD(D619-1+(COUNTIFS(E$416:$N$416,$A620)=COUNTIFS(E620:$N620,1)),D$415)+1))</f>
        <v>0</v>
      </c>
      <c r="E620" s="278">
        <f ca="1">IF($A620&lt;&gt;E$416,0,IF($A620&lt;&gt;$A619,1,MOD(E619-1+(COUNTIFS(F$416:$N$416,$A620)=COUNTIFS(F620:$N620,1)),E$415)+1))</f>
        <v>0</v>
      </c>
      <c r="F620" s="278">
        <f ca="1">IF($A620&lt;&gt;F$416,0,IF($A620&lt;&gt;$A619,1,MOD(F619-1+(COUNTIFS(G$416:$N$416,$A620)=COUNTIFS(G620:$N620,1)),F$415)+1))</f>
        <v>0</v>
      </c>
      <c r="G620" s="278">
        <f ca="1">IF($A620&lt;&gt;G$416,0,IF($A620&lt;&gt;$A619,1,MOD(G619-1+(COUNTIFS(H$416:$N$416,$A620)=COUNTIFS(H620:$N620,1)),G$415)+1))</f>
        <v>1</v>
      </c>
      <c r="H620" s="278">
        <f ca="1">IF($A620&lt;&gt;H$416,0,IF($A620&lt;&gt;$A619,1,MOD(H619-1+(COUNTIFS(I$416:$N$416,$A620)=COUNTIFS(I620:$N620,1)),H$415)+1))</f>
        <v>2</v>
      </c>
      <c r="I620" s="278">
        <f ca="1">IF($A620&lt;&gt;I$416,0,IF($A620&lt;&gt;$A619,1,MOD(I619-1+(COUNTIFS(N$416:$N$416,$A620)=COUNTIFS(N620:$N620,1)),I$415)+1))</f>
        <v>3</v>
      </c>
      <c r="J620" s="278"/>
      <c r="K620" s="278"/>
      <c r="L620" s="278"/>
      <c r="M620" s="278"/>
      <c r="O620">
        <v>203</v>
      </c>
      <c r="P620" s="102">
        <f t="shared" ca="1" si="327"/>
        <v>0</v>
      </c>
      <c r="Q620" s="102">
        <f t="shared" ca="1" si="328"/>
        <v>0</v>
      </c>
      <c r="R620" s="102">
        <f t="shared" ca="1" si="329"/>
        <v>0</v>
      </c>
      <c r="S620" s="102">
        <f t="shared" ca="1" si="330"/>
        <v>0</v>
      </c>
      <c r="T620" s="102">
        <v>0</v>
      </c>
      <c r="U620" s="102">
        <f t="shared" ca="1" si="331"/>
        <v>0</v>
      </c>
      <c r="V620" s="102">
        <f t="shared" ca="1" si="332"/>
        <v>0.5</v>
      </c>
      <c r="W620" s="102"/>
      <c r="X620" s="102"/>
      <c r="Y620" s="102"/>
      <c r="Z620" s="102"/>
    </row>
    <row r="621" spans="1:26" outlineLevel="1">
      <c r="A621">
        <f t="shared" ca="1" si="333"/>
        <v>2</v>
      </c>
      <c r="B621" t="str">
        <f t="shared" ca="1" si="334"/>
        <v>EP2 LPD1 LPS3 LPM1</v>
      </c>
      <c r="C621" s="280">
        <f ca="1">IF($A621&lt;&gt;$A620,1,MOD(C620-1+(COUNTIFS(D$416:$N$416,$A621)=COUNTIFS(D621:$N621,1)),C$415)+1)</f>
        <v>2</v>
      </c>
      <c r="D621" s="278">
        <f ca="1">IF($A621&lt;&gt;D$416,0,IF($A621&lt;&gt;$A620,1,MOD(D620-1+(COUNTIFS(E$416:$N$416,$A621)=COUNTIFS(E621:$N621,1)),D$415)+1))</f>
        <v>0</v>
      </c>
      <c r="E621" s="278">
        <f ca="1">IF($A621&lt;&gt;E$416,0,IF($A621&lt;&gt;$A620,1,MOD(E620-1+(COUNTIFS(F$416:$N$416,$A621)=COUNTIFS(F621:$N621,1)),E$415)+1))</f>
        <v>0</v>
      </c>
      <c r="F621" s="278">
        <f ca="1">IF($A621&lt;&gt;F$416,0,IF($A621&lt;&gt;$A620,1,MOD(F620-1+(COUNTIFS(G$416:$N$416,$A621)=COUNTIFS(G621:$N621,1)),F$415)+1))</f>
        <v>0</v>
      </c>
      <c r="G621" s="278">
        <f ca="1">IF($A621&lt;&gt;G$416,0,IF($A621&lt;&gt;$A620,1,MOD(G620-1+(COUNTIFS(H$416:$N$416,$A621)=COUNTIFS(H621:$N621,1)),G$415)+1))</f>
        <v>1</v>
      </c>
      <c r="H621" s="278">
        <f ca="1">IF($A621&lt;&gt;H$416,0,IF($A621&lt;&gt;$A620,1,MOD(H620-1+(COUNTIFS(I$416:$N$416,$A621)=COUNTIFS(I621:$N621,1)),H$415)+1))</f>
        <v>3</v>
      </c>
      <c r="I621" s="278">
        <f ca="1">IF($A621&lt;&gt;I$416,0,IF($A621&lt;&gt;$A620,1,MOD(I620-1+(COUNTIFS(N$416:$N$416,$A621)=COUNTIFS(N621:$N621,1)),I$415)+1))</f>
        <v>1</v>
      </c>
      <c r="J621" s="278"/>
      <c r="K621" s="278"/>
      <c r="L621" s="278"/>
      <c r="M621" s="278"/>
      <c r="O621">
        <v>204</v>
      </c>
      <c r="P621" s="102">
        <f t="shared" ca="1" si="327"/>
        <v>0</v>
      </c>
      <c r="Q621" s="102">
        <f t="shared" ca="1" si="328"/>
        <v>0</v>
      </c>
      <c r="R621" s="102">
        <f t="shared" ca="1" si="329"/>
        <v>0</v>
      </c>
      <c r="S621" s="102">
        <f t="shared" ca="1" si="330"/>
        <v>0</v>
      </c>
      <c r="T621" s="102">
        <v>0</v>
      </c>
      <c r="U621" s="102">
        <f t="shared" ca="1" si="331"/>
        <v>0.5</v>
      </c>
      <c r="V621" s="102">
        <f t="shared" ca="1" si="332"/>
        <v>-0.5</v>
      </c>
      <c r="W621" s="102"/>
      <c r="X621" s="102"/>
      <c r="Y621" s="102"/>
      <c r="Z621" s="102"/>
    </row>
    <row r="622" spans="1:26" outlineLevel="1">
      <c r="A622">
        <f t="shared" ca="1" si="333"/>
        <v>2</v>
      </c>
      <c r="B622" t="str">
        <f t="shared" ca="1" si="334"/>
        <v>EP2 LPD1 LPS3 LPM2</v>
      </c>
      <c r="C622" s="280">
        <f ca="1">IF($A622&lt;&gt;$A621,1,MOD(C621-1+(COUNTIFS(D$416:$N$416,$A622)=COUNTIFS(D622:$N622,1)),C$415)+1)</f>
        <v>2</v>
      </c>
      <c r="D622" s="278">
        <f ca="1">IF($A622&lt;&gt;D$416,0,IF($A622&lt;&gt;$A621,1,MOD(D621-1+(COUNTIFS(E$416:$N$416,$A622)=COUNTIFS(E622:$N622,1)),D$415)+1))</f>
        <v>0</v>
      </c>
      <c r="E622" s="278">
        <f ca="1">IF($A622&lt;&gt;E$416,0,IF($A622&lt;&gt;$A621,1,MOD(E621-1+(COUNTIFS(F$416:$N$416,$A622)=COUNTIFS(F622:$N622,1)),E$415)+1))</f>
        <v>0</v>
      </c>
      <c r="F622" s="278">
        <f ca="1">IF($A622&lt;&gt;F$416,0,IF($A622&lt;&gt;$A621,1,MOD(F621-1+(COUNTIFS(G$416:$N$416,$A622)=COUNTIFS(G622:$N622,1)),F$415)+1))</f>
        <v>0</v>
      </c>
      <c r="G622" s="278">
        <f ca="1">IF($A622&lt;&gt;G$416,0,IF($A622&lt;&gt;$A621,1,MOD(G621-1+(COUNTIFS(H$416:$N$416,$A622)=COUNTIFS(H622:$N622,1)),G$415)+1))</f>
        <v>1</v>
      </c>
      <c r="H622" s="278">
        <f ca="1">IF($A622&lt;&gt;H$416,0,IF($A622&lt;&gt;$A621,1,MOD(H621-1+(COUNTIFS(I$416:$N$416,$A622)=COUNTIFS(I622:$N622,1)),H$415)+1))</f>
        <v>3</v>
      </c>
      <c r="I622" s="278">
        <f ca="1">IF($A622&lt;&gt;I$416,0,IF($A622&lt;&gt;$A621,1,MOD(I621-1+(COUNTIFS(N$416:$N$416,$A622)=COUNTIFS(N622:$N622,1)),I$415)+1))</f>
        <v>2</v>
      </c>
      <c r="J622" s="278"/>
      <c r="K622" s="278"/>
      <c r="L622" s="278"/>
      <c r="M622" s="278"/>
      <c r="O622">
        <v>205</v>
      </c>
      <c r="P622" s="102">
        <f t="shared" ca="1" si="327"/>
        <v>0</v>
      </c>
      <c r="Q622" s="102">
        <f t="shared" ca="1" si="328"/>
        <v>0</v>
      </c>
      <c r="R622" s="102">
        <f t="shared" ca="1" si="329"/>
        <v>0</v>
      </c>
      <c r="S622" s="102">
        <f t="shared" ca="1" si="330"/>
        <v>0</v>
      </c>
      <c r="T622" s="102">
        <v>0</v>
      </c>
      <c r="U622" s="102">
        <f t="shared" ca="1" si="331"/>
        <v>0.5</v>
      </c>
      <c r="V622" s="102">
        <f t="shared" ca="1" si="332"/>
        <v>0</v>
      </c>
      <c r="W622" s="102"/>
      <c r="X622" s="102"/>
      <c r="Y622" s="102"/>
      <c r="Z622" s="102"/>
    </row>
    <row r="623" spans="1:26" outlineLevel="1">
      <c r="A623">
        <f t="shared" ca="1" si="333"/>
        <v>2</v>
      </c>
      <c r="B623" t="str">
        <f t="shared" ca="1" si="334"/>
        <v>EP2 LPD1 LPS3 LPM3</v>
      </c>
      <c r="C623" s="280">
        <f ca="1">IF($A623&lt;&gt;$A622,1,MOD(C622-1+(COUNTIFS(D$416:$N$416,$A623)=COUNTIFS(D623:$N623,1)),C$415)+1)</f>
        <v>2</v>
      </c>
      <c r="D623" s="278">
        <f ca="1">IF($A623&lt;&gt;D$416,0,IF($A623&lt;&gt;$A622,1,MOD(D622-1+(COUNTIFS(E$416:$N$416,$A623)=COUNTIFS(E623:$N623,1)),D$415)+1))</f>
        <v>0</v>
      </c>
      <c r="E623" s="278">
        <f ca="1">IF($A623&lt;&gt;E$416,0,IF($A623&lt;&gt;$A622,1,MOD(E622-1+(COUNTIFS(F$416:$N$416,$A623)=COUNTIFS(F623:$N623,1)),E$415)+1))</f>
        <v>0</v>
      </c>
      <c r="F623" s="278">
        <f ca="1">IF($A623&lt;&gt;F$416,0,IF($A623&lt;&gt;$A622,1,MOD(F622-1+(COUNTIFS(G$416:$N$416,$A623)=COUNTIFS(G623:$N623,1)),F$415)+1))</f>
        <v>0</v>
      </c>
      <c r="G623" s="278">
        <f ca="1">IF($A623&lt;&gt;G$416,0,IF($A623&lt;&gt;$A622,1,MOD(G622-1+(COUNTIFS(H$416:$N$416,$A623)=COUNTIFS(H623:$N623,1)),G$415)+1))</f>
        <v>1</v>
      </c>
      <c r="H623" s="278">
        <f ca="1">IF($A623&lt;&gt;H$416,0,IF($A623&lt;&gt;$A622,1,MOD(H622-1+(COUNTIFS(I$416:$N$416,$A623)=COUNTIFS(I623:$N623,1)),H$415)+1))</f>
        <v>3</v>
      </c>
      <c r="I623" s="278">
        <f ca="1">IF($A623&lt;&gt;I$416,0,IF($A623&lt;&gt;$A622,1,MOD(I622-1+(COUNTIFS(N$416:$N$416,$A623)=COUNTIFS(N623:$N623,1)),I$415)+1))</f>
        <v>3</v>
      </c>
      <c r="J623" s="278"/>
      <c r="K623" s="278"/>
      <c r="L623" s="278"/>
      <c r="M623" s="278"/>
      <c r="O623">
        <v>206</v>
      </c>
      <c r="P623" s="102">
        <f t="shared" ca="1" si="327"/>
        <v>0</v>
      </c>
      <c r="Q623" s="102">
        <f t="shared" ca="1" si="328"/>
        <v>0</v>
      </c>
      <c r="R623" s="102">
        <f t="shared" ca="1" si="329"/>
        <v>0</v>
      </c>
      <c r="S623" s="102">
        <f t="shared" ca="1" si="330"/>
        <v>0</v>
      </c>
      <c r="T623" s="102">
        <v>0</v>
      </c>
      <c r="U623" s="102">
        <f t="shared" ca="1" si="331"/>
        <v>0.5</v>
      </c>
      <c r="V623" s="102">
        <f t="shared" ca="1" si="332"/>
        <v>0.5</v>
      </c>
      <c r="W623" s="102"/>
      <c r="X623" s="102"/>
      <c r="Y623" s="102"/>
      <c r="Z623" s="102"/>
    </row>
    <row r="624" spans="1:26" outlineLevel="1">
      <c r="A624">
        <f t="shared" ca="1" si="333"/>
        <v>2</v>
      </c>
      <c r="B624" t="str">
        <f t="shared" ca="1" si="334"/>
        <v>EP3 LPD1 LPS1 LPM1</v>
      </c>
      <c r="C624" s="280">
        <f ca="1">IF($A624&lt;&gt;$A623,1,MOD(C623-1+(COUNTIFS(D$416:$N$416,$A624)=COUNTIFS(D624:$N624,1)),C$415)+1)</f>
        <v>3</v>
      </c>
      <c r="D624" s="278">
        <f ca="1">IF($A624&lt;&gt;D$416,0,IF($A624&lt;&gt;$A623,1,MOD(D623-1+(COUNTIFS(E$416:$N$416,$A624)=COUNTIFS(E624:$N624,1)),D$415)+1))</f>
        <v>0</v>
      </c>
      <c r="E624" s="278">
        <f ca="1">IF($A624&lt;&gt;E$416,0,IF($A624&lt;&gt;$A623,1,MOD(E623-1+(COUNTIFS(F$416:$N$416,$A624)=COUNTIFS(F624:$N624,1)),E$415)+1))</f>
        <v>0</v>
      </c>
      <c r="F624" s="278">
        <f ca="1">IF($A624&lt;&gt;F$416,0,IF($A624&lt;&gt;$A623,1,MOD(F623-1+(COUNTIFS(G$416:$N$416,$A624)=COUNTIFS(G624:$N624,1)),F$415)+1))</f>
        <v>0</v>
      </c>
      <c r="G624" s="278">
        <f ca="1">IF($A624&lt;&gt;G$416,0,IF($A624&lt;&gt;$A623,1,MOD(G623-1+(COUNTIFS(H$416:$N$416,$A624)=COUNTIFS(H624:$N624,1)),G$415)+1))</f>
        <v>1</v>
      </c>
      <c r="H624" s="278">
        <f ca="1">IF($A624&lt;&gt;H$416,0,IF($A624&lt;&gt;$A623,1,MOD(H623-1+(COUNTIFS(I$416:$N$416,$A624)=COUNTIFS(I624:$N624,1)),H$415)+1))</f>
        <v>1</v>
      </c>
      <c r="I624" s="278">
        <f ca="1">IF($A624&lt;&gt;I$416,0,IF($A624&lt;&gt;$A623,1,MOD(I623-1+(COUNTIFS(N$416:$N$416,$A624)=COUNTIFS(N624:$N624,1)),I$415)+1))</f>
        <v>1</v>
      </c>
      <c r="J624" s="278"/>
      <c r="K624" s="278"/>
      <c r="L624" s="278"/>
      <c r="M624" s="278"/>
      <c r="O624">
        <v>207</v>
      </c>
      <c r="P624" s="102">
        <f t="shared" ca="1" si="327"/>
        <v>0.5</v>
      </c>
      <c r="Q624" s="102">
        <f t="shared" ca="1" si="328"/>
        <v>0</v>
      </c>
      <c r="R624" s="102">
        <f t="shared" ca="1" si="329"/>
        <v>0</v>
      </c>
      <c r="S624" s="102">
        <f t="shared" ca="1" si="330"/>
        <v>0</v>
      </c>
      <c r="T624" s="102">
        <v>0</v>
      </c>
      <c r="U624" s="102">
        <f t="shared" ca="1" si="331"/>
        <v>-0.5</v>
      </c>
      <c r="V624" s="102">
        <f t="shared" ca="1" si="332"/>
        <v>-0.5</v>
      </c>
      <c r="W624" s="102"/>
      <c r="X624" s="102"/>
      <c r="Y624" s="102"/>
      <c r="Z624" s="102"/>
    </row>
    <row r="625" spans="1:26" outlineLevel="1">
      <c r="A625">
        <f t="shared" ca="1" si="333"/>
        <v>2</v>
      </c>
      <c r="B625" t="str">
        <f t="shared" ca="1" si="334"/>
        <v>EP3 LPD1 LPS1 LPM2</v>
      </c>
      <c r="C625" s="280">
        <f ca="1">IF($A625&lt;&gt;$A624,1,MOD(C624-1+(COUNTIFS(D$416:$N$416,$A625)=COUNTIFS(D625:$N625,1)),C$415)+1)</f>
        <v>3</v>
      </c>
      <c r="D625" s="278">
        <f ca="1">IF($A625&lt;&gt;D$416,0,IF($A625&lt;&gt;$A624,1,MOD(D624-1+(COUNTIFS(E$416:$N$416,$A625)=COUNTIFS(E625:$N625,1)),D$415)+1))</f>
        <v>0</v>
      </c>
      <c r="E625" s="278">
        <f ca="1">IF($A625&lt;&gt;E$416,0,IF($A625&lt;&gt;$A624,1,MOD(E624-1+(COUNTIFS(F$416:$N$416,$A625)=COUNTIFS(F625:$N625,1)),E$415)+1))</f>
        <v>0</v>
      </c>
      <c r="F625" s="278">
        <f ca="1">IF($A625&lt;&gt;F$416,0,IF($A625&lt;&gt;$A624,1,MOD(F624-1+(COUNTIFS(G$416:$N$416,$A625)=COUNTIFS(G625:$N625,1)),F$415)+1))</f>
        <v>0</v>
      </c>
      <c r="G625" s="278">
        <f ca="1">IF($A625&lt;&gt;G$416,0,IF($A625&lt;&gt;$A624,1,MOD(G624-1+(COUNTIFS(H$416:$N$416,$A625)=COUNTIFS(H625:$N625,1)),G$415)+1))</f>
        <v>1</v>
      </c>
      <c r="H625" s="278">
        <f ca="1">IF($A625&lt;&gt;H$416,0,IF($A625&lt;&gt;$A624,1,MOD(H624-1+(COUNTIFS(I$416:$N$416,$A625)=COUNTIFS(I625:$N625,1)),H$415)+1))</f>
        <v>1</v>
      </c>
      <c r="I625" s="278">
        <f ca="1">IF($A625&lt;&gt;I$416,0,IF($A625&lt;&gt;$A624,1,MOD(I624-1+(COUNTIFS(N$416:$N$416,$A625)=COUNTIFS(N625:$N625,1)),I$415)+1))</f>
        <v>2</v>
      </c>
      <c r="J625" s="278"/>
      <c r="K625" s="278"/>
      <c r="L625" s="278"/>
      <c r="M625" s="278"/>
      <c r="O625">
        <v>208</v>
      </c>
      <c r="P625" s="102">
        <f t="shared" ca="1" si="327"/>
        <v>0.5</v>
      </c>
      <c r="Q625" s="102">
        <f t="shared" ca="1" si="328"/>
        <v>0</v>
      </c>
      <c r="R625" s="102">
        <f t="shared" ca="1" si="329"/>
        <v>0</v>
      </c>
      <c r="S625" s="102">
        <f t="shared" ca="1" si="330"/>
        <v>0</v>
      </c>
      <c r="T625" s="102">
        <v>0</v>
      </c>
      <c r="U625" s="102">
        <f t="shared" ca="1" si="331"/>
        <v>-0.5</v>
      </c>
      <c r="V625" s="102">
        <f t="shared" ca="1" si="332"/>
        <v>0</v>
      </c>
      <c r="W625" s="102"/>
      <c r="X625" s="102"/>
      <c r="Y625" s="102"/>
      <c r="Z625" s="102"/>
    </row>
    <row r="626" spans="1:26" outlineLevel="1">
      <c r="A626">
        <f t="shared" ca="1" si="333"/>
        <v>2</v>
      </c>
      <c r="B626" t="str">
        <f t="shared" ca="1" si="334"/>
        <v>EP3 LPD1 LPS1 LPM3</v>
      </c>
      <c r="C626" s="280">
        <f ca="1">IF($A626&lt;&gt;$A625,1,MOD(C625-1+(COUNTIFS(D$416:$N$416,$A626)=COUNTIFS(D626:$N626,1)),C$415)+1)</f>
        <v>3</v>
      </c>
      <c r="D626" s="278">
        <f ca="1">IF($A626&lt;&gt;D$416,0,IF($A626&lt;&gt;$A625,1,MOD(D625-1+(COUNTIFS(E$416:$N$416,$A626)=COUNTIFS(E626:$N626,1)),D$415)+1))</f>
        <v>0</v>
      </c>
      <c r="E626" s="278">
        <f ca="1">IF($A626&lt;&gt;E$416,0,IF($A626&lt;&gt;$A625,1,MOD(E625-1+(COUNTIFS(F$416:$N$416,$A626)=COUNTIFS(F626:$N626,1)),E$415)+1))</f>
        <v>0</v>
      </c>
      <c r="F626" s="278">
        <f ca="1">IF($A626&lt;&gt;F$416,0,IF($A626&lt;&gt;$A625,1,MOD(F625-1+(COUNTIFS(G$416:$N$416,$A626)=COUNTIFS(G626:$N626,1)),F$415)+1))</f>
        <v>0</v>
      </c>
      <c r="G626" s="278">
        <f ca="1">IF($A626&lt;&gt;G$416,0,IF($A626&lt;&gt;$A625,1,MOD(G625-1+(COUNTIFS(H$416:$N$416,$A626)=COUNTIFS(H626:$N626,1)),G$415)+1))</f>
        <v>1</v>
      </c>
      <c r="H626" s="278">
        <f ca="1">IF($A626&lt;&gt;H$416,0,IF($A626&lt;&gt;$A625,1,MOD(H625-1+(COUNTIFS(I$416:$N$416,$A626)=COUNTIFS(I626:$N626,1)),H$415)+1))</f>
        <v>1</v>
      </c>
      <c r="I626" s="278">
        <f ca="1">IF($A626&lt;&gt;I$416,0,IF($A626&lt;&gt;$A625,1,MOD(I625-1+(COUNTIFS(N$416:$N$416,$A626)=COUNTIFS(N626:$N626,1)),I$415)+1))</f>
        <v>3</v>
      </c>
      <c r="J626" s="278"/>
      <c r="K626" s="278"/>
      <c r="L626" s="278"/>
      <c r="M626" s="278"/>
      <c r="O626">
        <v>209</v>
      </c>
      <c r="P626" s="102">
        <f t="shared" ref="P626:P689" ca="1" si="335">IF(C626=0,0,INDEX(C$408:C$411,C626,1))</f>
        <v>0.5</v>
      </c>
      <c r="Q626" s="102">
        <f t="shared" ref="Q626:Q689" ca="1" si="336">IF(D626=0,0,INDEX(D$408:D$411,D626,1))</f>
        <v>0</v>
      </c>
      <c r="R626" s="102">
        <f t="shared" ref="R626:R689" ca="1" si="337">IF(E626=0,0,INDEX(E$408:E$411,E626,1))</f>
        <v>0</v>
      </c>
      <c r="S626" s="102">
        <f t="shared" ref="S626:S689" ca="1" si="338">IF(F626=0,0,INDEX(F$408:F$411,F626,1))</f>
        <v>0</v>
      </c>
      <c r="T626" s="102">
        <v>0</v>
      </c>
      <c r="U626" s="102">
        <f t="shared" ref="U626:U689" ca="1" si="339">IF(H626=0,0,INDEX(H$408:H$411,H626,1))</f>
        <v>-0.5</v>
      </c>
      <c r="V626" s="102">
        <f t="shared" ref="V626:V689" ca="1" si="340">IF(I626=0,0,INDEX(I$408:I$411,I626,1))</f>
        <v>0.5</v>
      </c>
      <c r="W626" s="102"/>
      <c r="X626" s="102"/>
      <c r="Y626" s="102"/>
      <c r="Z626" s="102"/>
    </row>
    <row r="627" spans="1:26" outlineLevel="1">
      <c r="A627">
        <f t="shared" ref="A627:A690" ca="1" si="341">OFFSET(A627,-1,0)</f>
        <v>2</v>
      </c>
      <c r="B627" t="str">
        <f t="shared" ca="1" si="334"/>
        <v>EP3 LPD1 LPS2 LPM1</v>
      </c>
      <c r="C627" s="280">
        <f ca="1">IF($A627&lt;&gt;$A626,1,MOD(C626-1+(COUNTIFS(D$416:$N$416,$A627)=COUNTIFS(D627:$N627,1)),C$415)+1)</f>
        <v>3</v>
      </c>
      <c r="D627" s="278">
        <f ca="1">IF($A627&lt;&gt;D$416,0,IF($A627&lt;&gt;$A626,1,MOD(D626-1+(COUNTIFS(E$416:$N$416,$A627)=COUNTIFS(E627:$N627,1)),D$415)+1))</f>
        <v>0</v>
      </c>
      <c r="E627" s="278">
        <f ca="1">IF($A627&lt;&gt;E$416,0,IF($A627&lt;&gt;$A626,1,MOD(E626-1+(COUNTIFS(F$416:$N$416,$A627)=COUNTIFS(F627:$N627,1)),E$415)+1))</f>
        <v>0</v>
      </c>
      <c r="F627" s="278">
        <f ca="1">IF($A627&lt;&gt;F$416,0,IF($A627&lt;&gt;$A626,1,MOD(F626-1+(COUNTIFS(G$416:$N$416,$A627)=COUNTIFS(G627:$N627,1)),F$415)+1))</f>
        <v>0</v>
      </c>
      <c r="G627" s="278">
        <f ca="1">IF($A627&lt;&gt;G$416,0,IF($A627&lt;&gt;$A626,1,MOD(G626-1+(COUNTIFS(H$416:$N$416,$A627)=COUNTIFS(H627:$N627,1)),G$415)+1))</f>
        <v>1</v>
      </c>
      <c r="H627" s="278">
        <f ca="1">IF($A627&lt;&gt;H$416,0,IF($A627&lt;&gt;$A626,1,MOD(H626-1+(COUNTIFS(I$416:$N$416,$A627)=COUNTIFS(I627:$N627,1)),H$415)+1))</f>
        <v>2</v>
      </c>
      <c r="I627" s="278">
        <f ca="1">IF($A627&lt;&gt;I$416,0,IF($A627&lt;&gt;$A626,1,MOD(I626-1+(COUNTIFS(N$416:$N$416,$A627)=COUNTIFS(N627:$N627,1)),I$415)+1))</f>
        <v>1</v>
      </c>
      <c r="J627" s="278"/>
      <c r="K627" s="278"/>
      <c r="L627" s="278"/>
      <c r="M627" s="278"/>
      <c r="O627">
        <v>210</v>
      </c>
      <c r="P627" s="102">
        <f t="shared" ca="1" si="335"/>
        <v>0.5</v>
      </c>
      <c r="Q627" s="102">
        <f t="shared" ca="1" si="336"/>
        <v>0</v>
      </c>
      <c r="R627" s="102">
        <f t="shared" ca="1" si="337"/>
        <v>0</v>
      </c>
      <c r="S627" s="102">
        <f t="shared" ca="1" si="338"/>
        <v>0</v>
      </c>
      <c r="T627" s="102">
        <v>0</v>
      </c>
      <c r="U627" s="102">
        <f t="shared" ca="1" si="339"/>
        <v>0</v>
      </c>
      <c r="V627" s="102">
        <f t="shared" ca="1" si="340"/>
        <v>-0.5</v>
      </c>
      <c r="W627" s="102"/>
      <c r="X627" s="102"/>
      <c r="Y627" s="102"/>
      <c r="Z627" s="102"/>
    </row>
    <row r="628" spans="1:26" outlineLevel="1">
      <c r="A628">
        <f t="shared" ca="1" si="341"/>
        <v>2</v>
      </c>
      <c r="B628" t="str">
        <f t="shared" ca="1" si="334"/>
        <v>EP3 LPD1 LPS2 LPM2</v>
      </c>
      <c r="C628" s="280">
        <f ca="1">IF($A628&lt;&gt;$A627,1,MOD(C627-1+(COUNTIFS(D$416:$N$416,$A628)=COUNTIFS(D628:$N628,1)),C$415)+1)</f>
        <v>3</v>
      </c>
      <c r="D628" s="278">
        <f ca="1">IF($A628&lt;&gt;D$416,0,IF($A628&lt;&gt;$A627,1,MOD(D627-1+(COUNTIFS(E$416:$N$416,$A628)=COUNTIFS(E628:$N628,1)),D$415)+1))</f>
        <v>0</v>
      </c>
      <c r="E628" s="278">
        <f ca="1">IF($A628&lt;&gt;E$416,0,IF($A628&lt;&gt;$A627,1,MOD(E627-1+(COUNTIFS(F$416:$N$416,$A628)=COUNTIFS(F628:$N628,1)),E$415)+1))</f>
        <v>0</v>
      </c>
      <c r="F628" s="278">
        <f ca="1">IF($A628&lt;&gt;F$416,0,IF($A628&lt;&gt;$A627,1,MOD(F627-1+(COUNTIFS(G$416:$N$416,$A628)=COUNTIFS(G628:$N628,1)),F$415)+1))</f>
        <v>0</v>
      </c>
      <c r="G628" s="278">
        <f ca="1">IF($A628&lt;&gt;G$416,0,IF($A628&lt;&gt;$A627,1,MOD(G627-1+(COUNTIFS(H$416:$N$416,$A628)=COUNTIFS(H628:$N628,1)),G$415)+1))</f>
        <v>1</v>
      </c>
      <c r="H628" s="278">
        <f ca="1">IF($A628&lt;&gt;H$416,0,IF($A628&lt;&gt;$A627,1,MOD(H627-1+(COUNTIFS(I$416:$N$416,$A628)=COUNTIFS(I628:$N628,1)),H$415)+1))</f>
        <v>2</v>
      </c>
      <c r="I628" s="278">
        <f ca="1">IF($A628&lt;&gt;I$416,0,IF($A628&lt;&gt;$A627,1,MOD(I627-1+(COUNTIFS(N$416:$N$416,$A628)=COUNTIFS(N628:$N628,1)),I$415)+1))</f>
        <v>2</v>
      </c>
      <c r="J628" s="278"/>
      <c r="K628" s="278"/>
      <c r="L628" s="278"/>
      <c r="M628" s="278"/>
      <c r="O628">
        <v>211</v>
      </c>
      <c r="P628" s="102">
        <f t="shared" ca="1" si="335"/>
        <v>0.5</v>
      </c>
      <c r="Q628" s="102">
        <f t="shared" ca="1" si="336"/>
        <v>0</v>
      </c>
      <c r="R628" s="102">
        <f t="shared" ca="1" si="337"/>
        <v>0</v>
      </c>
      <c r="S628" s="102">
        <f t="shared" ca="1" si="338"/>
        <v>0</v>
      </c>
      <c r="T628" s="102">
        <v>0</v>
      </c>
      <c r="U628" s="102">
        <f t="shared" ca="1" si="339"/>
        <v>0</v>
      </c>
      <c r="V628" s="102">
        <f t="shared" ca="1" si="340"/>
        <v>0</v>
      </c>
      <c r="W628" s="102"/>
      <c r="X628" s="102"/>
      <c r="Y628" s="102"/>
      <c r="Z628" s="102"/>
    </row>
    <row r="629" spans="1:26" outlineLevel="1">
      <c r="A629">
        <f t="shared" ca="1" si="341"/>
        <v>2</v>
      </c>
      <c r="B629" t="str">
        <f t="shared" ca="1" si="334"/>
        <v>EP3 LPD1 LPS2 LPM3</v>
      </c>
      <c r="C629" s="280">
        <f ca="1">IF($A629&lt;&gt;$A628,1,MOD(C628-1+(COUNTIFS(D$416:$N$416,$A629)=COUNTIFS(D629:$N629,1)),C$415)+1)</f>
        <v>3</v>
      </c>
      <c r="D629" s="278">
        <f ca="1">IF($A629&lt;&gt;D$416,0,IF($A629&lt;&gt;$A628,1,MOD(D628-1+(COUNTIFS(E$416:$N$416,$A629)=COUNTIFS(E629:$N629,1)),D$415)+1))</f>
        <v>0</v>
      </c>
      <c r="E629" s="278">
        <f ca="1">IF($A629&lt;&gt;E$416,0,IF($A629&lt;&gt;$A628,1,MOD(E628-1+(COUNTIFS(F$416:$N$416,$A629)=COUNTIFS(F629:$N629,1)),E$415)+1))</f>
        <v>0</v>
      </c>
      <c r="F629" s="278">
        <f ca="1">IF($A629&lt;&gt;F$416,0,IF($A629&lt;&gt;$A628,1,MOD(F628-1+(COUNTIFS(G$416:$N$416,$A629)=COUNTIFS(G629:$N629,1)),F$415)+1))</f>
        <v>0</v>
      </c>
      <c r="G629" s="278">
        <f ca="1">IF($A629&lt;&gt;G$416,0,IF($A629&lt;&gt;$A628,1,MOD(G628-1+(COUNTIFS(H$416:$N$416,$A629)=COUNTIFS(H629:$N629,1)),G$415)+1))</f>
        <v>1</v>
      </c>
      <c r="H629" s="278">
        <f ca="1">IF($A629&lt;&gt;H$416,0,IF($A629&lt;&gt;$A628,1,MOD(H628-1+(COUNTIFS(I$416:$N$416,$A629)=COUNTIFS(I629:$N629,1)),H$415)+1))</f>
        <v>2</v>
      </c>
      <c r="I629" s="278">
        <f ca="1">IF($A629&lt;&gt;I$416,0,IF($A629&lt;&gt;$A628,1,MOD(I628-1+(COUNTIFS(N$416:$N$416,$A629)=COUNTIFS(N629:$N629,1)),I$415)+1))</f>
        <v>3</v>
      </c>
      <c r="J629" s="278"/>
      <c r="K629" s="278"/>
      <c r="L629" s="278"/>
      <c r="M629" s="278"/>
      <c r="O629">
        <v>212</v>
      </c>
      <c r="P629" s="102">
        <f t="shared" ca="1" si="335"/>
        <v>0.5</v>
      </c>
      <c r="Q629" s="102">
        <f t="shared" ca="1" si="336"/>
        <v>0</v>
      </c>
      <c r="R629" s="102">
        <f t="shared" ca="1" si="337"/>
        <v>0</v>
      </c>
      <c r="S629" s="102">
        <f t="shared" ca="1" si="338"/>
        <v>0</v>
      </c>
      <c r="T629" s="102">
        <v>0</v>
      </c>
      <c r="U629" s="102">
        <f t="shared" ca="1" si="339"/>
        <v>0</v>
      </c>
      <c r="V629" s="102">
        <f t="shared" ca="1" si="340"/>
        <v>0.5</v>
      </c>
      <c r="W629" s="102"/>
      <c r="X629" s="102"/>
      <c r="Y629" s="102"/>
      <c r="Z629" s="102"/>
    </row>
    <row r="630" spans="1:26" outlineLevel="1">
      <c r="A630">
        <f t="shared" ca="1" si="341"/>
        <v>2</v>
      </c>
      <c r="B630" t="str">
        <f t="shared" ca="1" si="334"/>
        <v>EP3 LPD1 LPS3 LPM1</v>
      </c>
      <c r="C630" s="280">
        <f ca="1">IF($A630&lt;&gt;$A629,1,MOD(C629-1+(COUNTIFS(D$416:$N$416,$A630)=COUNTIFS(D630:$N630,1)),C$415)+1)</f>
        <v>3</v>
      </c>
      <c r="D630" s="278">
        <f ca="1">IF($A630&lt;&gt;D$416,0,IF($A630&lt;&gt;$A629,1,MOD(D629-1+(COUNTIFS(E$416:$N$416,$A630)=COUNTIFS(E630:$N630,1)),D$415)+1))</f>
        <v>0</v>
      </c>
      <c r="E630" s="278">
        <f ca="1">IF($A630&lt;&gt;E$416,0,IF($A630&lt;&gt;$A629,1,MOD(E629-1+(COUNTIFS(F$416:$N$416,$A630)=COUNTIFS(F630:$N630,1)),E$415)+1))</f>
        <v>0</v>
      </c>
      <c r="F630" s="278">
        <f ca="1">IF($A630&lt;&gt;F$416,0,IF($A630&lt;&gt;$A629,1,MOD(F629-1+(COUNTIFS(G$416:$N$416,$A630)=COUNTIFS(G630:$N630,1)),F$415)+1))</f>
        <v>0</v>
      </c>
      <c r="G630" s="278">
        <f ca="1">IF($A630&lt;&gt;G$416,0,IF($A630&lt;&gt;$A629,1,MOD(G629-1+(COUNTIFS(H$416:$N$416,$A630)=COUNTIFS(H630:$N630,1)),G$415)+1))</f>
        <v>1</v>
      </c>
      <c r="H630" s="278">
        <f ca="1">IF($A630&lt;&gt;H$416,0,IF($A630&lt;&gt;$A629,1,MOD(H629-1+(COUNTIFS(I$416:$N$416,$A630)=COUNTIFS(I630:$N630,1)),H$415)+1))</f>
        <v>3</v>
      </c>
      <c r="I630" s="278">
        <f ca="1">IF($A630&lt;&gt;I$416,0,IF($A630&lt;&gt;$A629,1,MOD(I629-1+(COUNTIFS(N$416:$N$416,$A630)=COUNTIFS(N630:$N630,1)),I$415)+1))</f>
        <v>1</v>
      </c>
      <c r="J630" s="278"/>
      <c r="K630" s="278"/>
      <c r="L630" s="278"/>
      <c r="M630" s="278"/>
      <c r="O630">
        <v>213</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EP3 LPD1 LPS3 LPM2</v>
      </c>
      <c r="C631" s="280">
        <f ca="1">IF($A631&lt;&gt;$A630,1,MOD(C630-1+(COUNTIFS(D$416:$N$416,$A631)=COUNTIFS(D631:$N631,1)),C$415)+1)</f>
        <v>3</v>
      </c>
      <c r="D631" s="278">
        <f ca="1">IF($A631&lt;&gt;D$416,0,IF($A631&lt;&gt;$A630,1,MOD(D630-1+(COUNTIFS(E$416:$N$416,$A631)=COUNTIFS(E631:$N631,1)),D$415)+1))</f>
        <v>0</v>
      </c>
      <c r="E631" s="278">
        <f ca="1">IF($A631&lt;&gt;E$416,0,IF($A631&lt;&gt;$A630,1,MOD(E630-1+(COUNTIFS(F$416:$N$416,$A631)=COUNTIFS(F631:$N631,1)),E$415)+1))</f>
        <v>0</v>
      </c>
      <c r="F631" s="278">
        <f ca="1">IF($A631&lt;&gt;F$416,0,IF($A631&lt;&gt;$A630,1,MOD(F630-1+(COUNTIFS(G$416:$N$416,$A631)=COUNTIFS(G631:$N631,1)),F$415)+1))</f>
        <v>0</v>
      </c>
      <c r="G631" s="278">
        <f ca="1">IF($A631&lt;&gt;G$416,0,IF($A631&lt;&gt;$A630,1,MOD(G630-1+(COUNTIFS(H$416:$N$416,$A631)=COUNTIFS(H631:$N631,1)),G$415)+1))</f>
        <v>1</v>
      </c>
      <c r="H631" s="278">
        <f ca="1">IF($A631&lt;&gt;H$416,0,IF($A631&lt;&gt;$A630,1,MOD(H630-1+(COUNTIFS(I$416:$N$416,$A631)=COUNTIFS(I631:$N631,1)),H$415)+1))</f>
        <v>3</v>
      </c>
      <c r="I631" s="278">
        <f ca="1">IF($A631&lt;&gt;I$416,0,IF($A631&lt;&gt;$A630,1,MOD(I630-1+(COUNTIFS(N$416:$N$416,$A631)=COUNTIFS(N631:$N631,1)),I$415)+1))</f>
        <v>2</v>
      </c>
      <c r="J631" s="278"/>
      <c r="K631" s="278"/>
      <c r="L631" s="278"/>
      <c r="M631" s="278"/>
      <c r="O631">
        <v>214</v>
      </c>
      <c r="P631" s="102">
        <f t="shared" ca="1" si="335"/>
        <v>0.5</v>
      </c>
      <c r="Q631" s="102">
        <f t="shared" ca="1" si="336"/>
        <v>0</v>
      </c>
      <c r="R631" s="102">
        <f t="shared" ca="1" si="337"/>
        <v>0</v>
      </c>
      <c r="S631" s="102">
        <f t="shared" ca="1" si="338"/>
        <v>0</v>
      </c>
      <c r="T631" s="102">
        <v>0</v>
      </c>
      <c r="U631" s="102">
        <f t="shared" ca="1" si="339"/>
        <v>0.5</v>
      </c>
      <c r="V631" s="102">
        <f t="shared" ca="1" si="340"/>
        <v>0</v>
      </c>
      <c r="W631" s="102"/>
      <c r="X631" s="102"/>
      <c r="Y631" s="102"/>
      <c r="Z631" s="102"/>
    </row>
    <row r="632" spans="1:26" outlineLevel="1">
      <c r="A632">
        <f t="shared" ca="1" si="341"/>
        <v>2</v>
      </c>
      <c r="B632" t="str">
        <f t="shared" ca="1" si="334"/>
        <v>EP3 LPD1 LPS3 LPM3</v>
      </c>
      <c r="C632" s="280">
        <f ca="1">IF($A632&lt;&gt;$A631,1,MOD(C631-1+(COUNTIFS(D$416:$N$416,$A632)=COUNTIFS(D632:$N632,1)),C$415)+1)</f>
        <v>3</v>
      </c>
      <c r="D632" s="278">
        <f ca="1">IF($A632&lt;&gt;D$416,0,IF($A632&lt;&gt;$A631,1,MOD(D631-1+(COUNTIFS(E$416:$N$416,$A632)=COUNTIFS(E632:$N632,1)),D$415)+1))</f>
        <v>0</v>
      </c>
      <c r="E632" s="278">
        <f ca="1">IF($A632&lt;&gt;E$416,0,IF($A632&lt;&gt;$A631,1,MOD(E631-1+(COUNTIFS(F$416:$N$416,$A632)=COUNTIFS(F632:$N632,1)),E$415)+1))</f>
        <v>0</v>
      </c>
      <c r="F632" s="278">
        <f ca="1">IF($A632&lt;&gt;F$416,0,IF($A632&lt;&gt;$A631,1,MOD(F631-1+(COUNTIFS(G$416:$N$416,$A632)=COUNTIFS(G632:$N632,1)),F$415)+1))</f>
        <v>0</v>
      </c>
      <c r="G632" s="278">
        <f ca="1">IF($A632&lt;&gt;G$416,0,IF($A632&lt;&gt;$A631,1,MOD(G631-1+(COUNTIFS(H$416:$N$416,$A632)=COUNTIFS(H632:$N632,1)),G$415)+1))</f>
        <v>1</v>
      </c>
      <c r="H632" s="278">
        <f ca="1">IF($A632&lt;&gt;H$416,0,IF($A632&lt;&gt;$A631,1,MOD(H631-1+(COUNTIFS(I$416:$N$416,$A632)=COUNTIFS(I632:$N632,1)),H$415)+1))</f>
        <v>3</v>
      </c>
      <c r="I632" s="278">
        <f ca="1">IF($A632&lt;&gt;I$416,0,IF($A632&lt;&gt;$A631,1,MOD(I631-1+(COUNTIFS(N$416:$N$416,$A632)=COUNTIFS(N632:$N632,1)),I$415)+1))</f>
        <v>3</v>
      </c>
      <c r="J632" s="278"/>
      <c r="K632" s="278"/>
      <c r="L632" s="278"/>
      <c r="M632" s="278"/>
      <c r="O632">
        <v>215</v>
      </c>
      <c r="P632" s="102">
        <f t="shared" ca="1" si="335"/>
        <v>0.5</v>
      </c>
      <c r="Q632" s="102">
        <f t="shared" ca="1" si="336"/>
        <v>0</v>
      </c>
      <c r="R632" s="102">
        <f t="shared" ca="1" si="337"/>
        <v>0</v>
      </c>
      <c r="S632" s="102">
        <f t="shared" ca="1" si="338"/>
        <v>0</v>
      </c>
      <c r="T632" s="102">
        <v>0</v>
      </c>
      <c r="U632" s="102">
        <f t="shared" ca="1" si="339"/>
        <v>0.5</v>
      </c>
      <c r="V632" s="102">
        <f t="shared" ca="1" si="340"/>
        <v>0.5</v>
      </c>
      <c r="W632" s="102"/>
      <c r="X632" s="102"/>
      <c r="Y632" s="102"/>
      <c r="Z632" s="102"/>
    </row>
    <row r="633" spans="1:26" outlineLevel="1">
      <c r="A633">
        <f t="shared" ca="1" si="341"/>
        <v>2</v>
      </c>
      <c r="B633" t="str">
        <f t="shared" ca="1" si="334"/>
        <v>EP1 LPD1 LPS1 LPM1</v>
      </c>
      <c r="C633" s="280">
        <f ca="1">IF($A633&lt;&gt;$A632,1,MOD(C632-1+(COUNTIFS(D$416:$N$416,$A633)=COUNTIFS(D633:$N633,1)),C$415)+1)</f>
        <v>1</v>
      </c>
      <c r="D633" s="278">
        <f ca="1">IF($A633&lt;&gt;D$416,0,IF($A633&lt;&gt;$A632,1,MOD(D632-1+(COUNTIFS(E$416:$N$416,$A633)=COUNTIFS(E633:$N633,1)),D$415)+1))</f>
        <v>0</v>
      </c>
      <c r="E633" s="278">
        <f ca="1">IF($A633&lt;&gt;E$416,0,IF($A633&lt;&gt;$A632,1,MOD(E632-1+(COUNTIFS(F$416:$N$416,$A633)=COUNTIFS(F633:$N633,1)),E$415)+1))</f>
        <v>0</v>
      </c>
      <c r="F633" s="278">
        <f ca="1">IF($A633&lt;&gt;F$416,0,IF($A633&lt;&gt;$A632,1,MOD(F632-1+(COUNTIFS(G$416:$N$416,$A633)=COUNTIFS(G633:$N633,1)),F$415)+1))</f>
        <v>0</v>
      </c>
      <c r="G633" s="278">
        <f ca="1">IF($A633&lt;&gt;G$416,0,IF($A633&lt;&gt;$A632,1,MOD(G632-1+(COUNTIFS(H$416:$N$416,$A633)=COUNTIFS(H633:$N633,1)),G$415)+1))</f>
        <v>1</v>
      </c>
      <c r="H633" s="278">
        <f ca="1">IF($A633&lt;&gt;H$416,0,IF($A633&lt;&gt;$A632,1,MOD(H632-1+(COUNTIFS(I$416:$N$416,$A633)=COUNTIFS(I633:$N633,1)),H$415)+1))</f>
        <v>1</v>
      </c>
      <c r="I633" s="278">
        <f ca="1">IF($A633&lt;&gt;I$416,0,IF($A633&lt;&gt;$A632,1,MOD(I632-1+(COUNTIFS(N$416:$N$416,$A633)=COUNTIFS(N633:$N633,1)),I$415)+1))</f>
        <v>1</v>
      </c>
      <c r="J633" s="278"/>
      <c r="K633" s="278"/>
      <c r="L633" s="278"/>
      <c r="M633" s="278"/>
      <c r="O633">
        <v>216</v>
      </c>
      <c r="P633" s="102">
        <f t="shared" ca="1" si="335"/>
        <v>-0.5</v>
      </c>
      <c r="Q633" s="102">
        <f t="shared" ca="1" si="336"/>
        <v>0</v>
      </c>
      <c r="R633" s="102">
        <f t="shared" ca="1" si="337"/>
        <v>0</v>
      </c>
      <c r="S633" s="102">
        <f t="shared" ca="1" si="338"/>
        <v>0</v>
      </c>
      <c r="T633" s="102">
        <v>0</v>
      </c>
      <c r="U633" s="102">
        <f t="shared" ca="1" si="339"/>
        <v>-0.5</v>
      </c>
      <c r="V633" s="102">
        <f t="shared" ca="1" si="340"/>
        <v>-0.5</v>
      </c>
      <c r="W633" s="102"/>
      <c r="X633" s="102"/>
      <c r="Y633" s="102"/>
      <c r="Z633" s="102"/>
    </row>
    <row r="634" spans="1:26" outlineLevel="1">
      <c r="A634">
        <f t="shared" ca="1" si="341"/>
        <v>2</v>
      </c>
      <c r="B634" t="str">
        <f t="shared" ca="1" si="334"/>
        <v>EP1 LPD1 LPS1 LPM2</v>
      </c>
      <c r="C634" s="280">
        <f ca="1">IF($A634&lt;&gt;$A633,1,MOD(C633-1+(COUNTIFS(D$416:$N$416,$A634)=COUNTIFS(D634:$N634,1)),C$415)+1)</f>
        <v>1</v>
      </c>
      <c r="D634" s="278">
        <f ca="1">IF($A634&lt;&gt;D$416,0,IF($A634&lt;&gt;$A633,1,MOD(D633-1+(COUNTIFS(E$416:$N$416,$A634)=COUNTIFS(E634:$N634,1)),D$415)+1))</f>
        <v>0</v>
      </c>
      <c r="E634" s="278">
        <f ca="1">IF($A634&lt;&gt;E$416,0,IF($A634&lt;&gt;$A633,1,MOD(E633-1+(COUNTIFS(F$416:$N$416,$A634)=COUNTIFS(F634:$N634,1)),E$415)+1))</f>
        <v>0</v>
      </c>
      <c r="F634" s="278">
        <f ca="1">IF($A634&lt;&gt;F$416,0,IF($A634&lt;&gt;$A633,1,MOD(F633-1+(COUNTIFS(G$416:$N$416,$A634)=COUNTIFS(G634:$N634,1)),F$415)+1))</f>
        <v>0</v>
      </c>
      <c r="G634" s="278">
        <f ca="1">IF($A634&lt;&gt;G$416,0,IF($A634&lt;&gt;$A633,1,MOD(G633-1+(COUNTIFS(H$416:$N$416,$A634)=COUNTIFS(H634:$N634,1)),G$415)+1))</f>
        <v>1</v>
      </c>
      <c r="H634" s="278">
        <f ca="1">IF($A634&lt;&gt;H$416,0,IF($A634&lt;&gt;$A633,1,MOD(H633-1+(COUNTIFS(I$416:$N$416,$A634)=COUNTIFS(I634:$N634,1)),H$415)+1))</f>
        <v>1</v>
      </c>
      <c r="I634" s="278">
        <f ca="1">IF($A634&lt;&gt;I$416,0,IF($A634&lt;&gt;$A633,1,MOD(I633-1+(COUNTIFS(N$416:$N$416,$A634)=COUNTIFS(N634:$N634,1)),I$415)+1))</f>
        <v>2</v>
      </c>
      <c r="J634" s="278"/>
      <c r="K634" s="278"/>
      <c r="L634" s="278"/>
      <c r="M634" s="278"/>
      <c r="O634">
        <v>217</v>
      </c>
      <c r="P634" s="102">
        <f t="shared" ca="1" si="335"/>
        <v>-0.5</v>
      </c>
      <c r="Q634" s="102">
        <f t="shared" ca="1" si="336"/>
        <v>0</v>
      </c>
      <c r="R634" s="102">
        <f t="shared" ca="1" si="337"/>
        <v>0</v>
      </c>
      <c r="S634" s="102">
        <f t="shared" ca="1" si="338"/>
        <v>0</v>
      </c>
      <c r="T634" s="102">
        <v>0</v>
      </c>
      <c r="U634" s="102">
        <f t="shared" ca="1" si="339"/>
        <v>-0.5</v>
      </c>
      <c r="V634" s="102">
        <f t="shared" ca="1" si="340"/>
        <v>0</v>
      </c>
      <c r="W634" s="102"/>
      <c r="X634" s="102"/>
      <c r="Y634" s="102"/>
      <c r="Z634" s="102"/>
    </row>
    <row r="635" spans="1:26" outlineLevel="1">
      <c r="A635">
        <f t="shared" ca="1" si="341"/>
        <v>2</v>
      </c>
      <c r="B635" t="str">
        <f t="shared" ca="1" si="334"/>
        <v>EP1 LPD1 LPS1 LPM3</v>
      </c>
      <c r="C635" s="280">
        <f ca="1">IF($A635&lt;&gt;$A634,1,MOD(C634-1+(COUNTIFS(D$416:$N$416,$A635)=COUNTIFS(D635:$N635,1)),C$415)+1)</f>
        <v>1</v>
      </c>
      <c r="D635" s="278">
        <f ca="1">IF($A635&lt;&gt;D$416,0,IF($A635&lt;&gt;$A634,1,MOD(D634-1+(COUNTIFS(E$416:$N$416,$A635)=COUNTIFS(E635:$N635,1)),D$415)+1))</f>
        <v>0</v>
      </c>
      <c r="E635" s="278">
        <f ca="1">IF($A635&lt;&gt;E$416,0,IF($A635&lt;&gt;$A634,1,MOD(E634-1+(COUNTIFS(F$416:$N$416,$A635)=COUNTIFS(F635:$N635,1)),E$415)+1))</f>
        <v>0</v>
      </c>
      <c r="F635" s="278">
        <f ca="1">IF($A635&lt;&gt;F$416,0,IF($A635&lt;&gt;$A634,1,MOD(F634-1+(COUNTIFS(G$416:$N$416,$A635)=COUNTIFS(G635:$N635,1)),F$415)+1))</f>
        <v>0</v>
      </c>
      <c r="G635" s="278">
        <f ca="1">IF($A635&lt;&gt;G$416,0,IF($A635&lt;&gt;$A634,1,MOD(G634-1+(COUNTIFS(H$416:$N$416,$A635)=COUNTIFS(H635:$N635,1)),G$415)+1))</f>
        <v>1</v>
      </c>
      <c r="H635" s="278">
        <f ca="1">IF($A635&lt;&gt;H$416,0,IF($A635&lt;&gt;$A634,1,MOD(H634-1+(COUNTIFS(I$416:$N$416,$A635)=COUNTIFS(I635:$N635,1)),H$415)+1))</f>
        <v>1</v>
      </c>
      <c r="I635" s="278">
        <f ca="1">IF($A635&lt;&gt;I$416,0,IF($A635&lt;&gt;$A634,1,MOD(I634-1+(COUNTIFS(N$416:$N$416,$A635)=COUNTIFS(N635:$N635,1)),I$415)+1))</f>
        <v>3</v>
      </c>
      <c r="J635" s="278"/>
      <c r="K635" s="278"/>
      <c r="L635" s="278"/>
      <c r="M635" s="278"/>
      <c r="O635">
        <v>218</v>
      </c>
      <c r="P635" s="102">
        <f t="shared" ca="1" si="335"/>
        <v>-0.5</v>
      </c>
      <c r="Q635" s="102">
        <f t="shared" ca="1" si="336"/>
        <v>0</v>
      </c>
      <c r="R635" s="102">
        <f t="shared" ca="1" si="337"/>
        <v>0</v>
      </c>
      <c r="S635" s="102">
        <f t="shared" ca="1" si="338"/>
        <v>0</v>
      </c>
      <c r="T635" s="102">
        <v>0</v>
      </c>
      <c r="U635" s="102">
        <f t="shared" ca="1" si="339"/>
        <v>-0.5</v>
      </c>
      <c r="V635" s="102">
        <f t="shared" ca="1" si="340"/>
        <v>0.5</v>
      </c>
      <c r="W635" s="102"/>
      <c r="X635" s="102"/>
      <c r="Y635" s="102"/>
      <c r="Z635" s="102"/>
    </row>
    <row r="636" spans="1:26" outlineLevel="1">
      <c r="A636">
        <f t="shared" ca="1" si="341"/>
        <v>2</v>
      </c>
      <c r="B636" t="str">
        <f t="shared" ca="1" si="334"/>
        <v>EP1 LPD1 LPS2 LPM1</v>
      </c>
      <c r="C636" s="280">
        <f ca="1">IF($A636&lt;&gt;$A635,1,MOD(C635-1+(COUNTIFS(D$416:$N$416,$A636)=COUNTIFS(D636:$N636,1)),C$415)+1)</f>
        <v>1</v>
      </c>
      <c r="D636" s="278">
        <f ca="1">IF($A636&lt;&gt;D$416,0,IF($A636&lt;&gt;$A635,1,MOD(D635-1+(COUNTIFS(E$416:$N$416,$A636)=COUNTIFS(E636:$N636,1)),D$415)+1))</f>
        <v>0</v>
      </c>
      <c r="E636" s="278">
        <f ca="1">IF($A636&lt;&gt;E$416,0,IF($A636&lt;&gt;$A635,1,MOD(E635-1+(COUNTIFS(F$416:$N$416,$A636)=COUNTIFS(F636:$N636,1)),E$415)+1))</f>
        <v>0</v>
      </c>
      <c r="F636" s="278">
        <f ca="1">IF($A636&lt;&gt;F$416,0,IF($A636&lt;&gt;$A635,1,MOD(F635-1+(COUNTIFS(G$416:$N$416,$A636)=COUNTIFS(G636:$N636,1)),F$415)+1))</f>
        <v>0</v>
      </c>
      <c r="G636" s="278">
        <f ca="1">IF($A636&lt;&gt;G$416,0,IF($A636&lt;&gt;$A635,1,MOD(G635-1+(COUNTIFS(H$416:$N$416,$A636)=COUNTIFS(H636:$N636,1)),G$415)+1))</f>
        <v>1</v>
      </c>
      <c r="H636" s="278">
        <f ca="1">IF($A636&lt;&gt;H$416,0,IF($A636&lt;&gt;$A635,1,MOD(H635-1+(COUNTIFS(I$416:$N$416,$A636)=COUNTIFS(I636:$N636,1)),H$415)+1))</f>
        <v>2</v>
      </c>
      <c r="I636" s="278">
        <f ca="1">IF($A636&lt;&gt;I$416,0,IF($A636&lt;&gt;$A635,1,MOD(I635-1+(COUNTIFS(N$416:$N$416,$A636)=COUNTIFS(N636:$N636,1)),I$415)+1))</f>
        <v>1</v>
      </c>
      <c r="J636" s="278"/>
      <c r="K636" s="278"/>
      <c r="L636" s="278"/>
      <c r="M636" s="278"/>
      <c r="O636">
        <v>219</v>
      </c>
      <c r="P636" s="102">
        <f t="shared" ca="1" si="335"/>
        <v>-0.5</v>
      </c>
      <c r="Q636" s="102">
        <f t="shared" ca="1" si="336"/>
        <v>0</v>
      </c>
      <c r="R636" s="102">
        <f t="shared" ca="1" si="337"/>
        <v>0</v>
      </c>
      <c r="S636" s="102">
        <f t="shared" ca="1" si="338"/>
        <v>0</v>
      </c>
      <c r="T636" s="102">
        <v>0</v>
      </c>
      <c r="U636" s="102">
        <f t="shared" ca="1" si="339"/>
        <v>0</v>
      </c>
      <c r="V636" s="102">
        <f t="shared" ca="1" si="340"/>
        <v>-0.5</v>
      </c>
      <c r="W636" s="102"/>
      <c r="X636" s="102"/>
      <c r="Y636" s="102"/>
      <c r="Z636" s="102"/>
    </row>
    <row r="637" spans="1:26" outlineLevel="1">
      <c r="A637">
        <f t="shared" ca="1" si="341"/>
        <v>2</v>
      </c>
      <c r="B637" t="str">
        <f t="shared" ca="1" si="334"/>
        <v>EP1 LPD1 LPS2 LPM2</v>
      </c>
      <c r="C637" s="280">
        <f ca="1">IF($A637&lt;&gt;$A636,1,MOD(C636-1+(COUNTIFS(D$416:$N$416,$A637)=COUNTIFS(D637:$N637,1)),C$415)+1)</f>
        <v>1</v>
      </c>
      <c r="D637" s="278">
        <f ca="1">IF($A637&lt;&gt;D$416,0,IF($A637&lt;&gt;$A636,1,MOD(D636-1+(COUNTIFS(E$416:$N$416,$A637)=COUNTIFS(E637:$N637,1)),D$415)+1))</f>
        <v>0</v>
      </c>
      <c r="E637" s="278">
        <f ca="1">IF($A637&lt;&gt;E$416,0,IF($A637&lt;&gt;$A636,1,MOD(E636-1+(COUNTIFS(F$416:$N$416,$A637)=COUNTIFS(F637:$N637,1)),E$415)+1))</f>
        <v>0</v>
      </c>
      <c r="F637" s="278">
        <f ca="1">IF($A637&lt;&gt;F$416,0,IF($A637&lt;&gt;$A636,1,MOD(F636-1+(COUNTIFS(G$416:$N$416,$A637)=COUNTIFS(G637:$N637,1)),F$415)+1))</f>
        <v>0</v>
      </c>
      <c r="G637" s="278">
        <f ca="1">IF($A637&lt;&gt;G$416,0,IF($A637&lt;&gt;$A636,1,MOD(G636-1+(COUNTIFS(H$416:$N$416,$A637)=COUNTIFS(H637:$N637,1)),G$415)+1))</f>
        <v>1</v>
      </c>
      <c r="H637" s="278">
        <f ca="1">IF($A637&lt;&gt;H$416,0,IF($A637&lt;&gt;$A636,1,MOD(H636-1+(COUNTIFS(I$416:$N$416,$A637)=COUNTIFS(I637:$N637,1)),H$415)+1))</f>
        <v>2</v>
      </c>
      <c r="I637" s="278">
        <f ca="1">IF($A637&lt;&gt;I$416,0,IF($A637&lt;&gt;$A636,1,MOD(I636-1+(COUNTIFS(N$416:$N$416,$A637)=COUNTIFS(N637:$N637,1)),I$415)+1))</f>
        <v>2</v>
      </c>
      <c r="J637" s="278"/>
      <c r="K637" s="278"/>
      <c r="L637" s="278"/>
      <c r="M637" s="278"/>
      <c r="O637">
        <v>220</v>
      </c>
      <c r="P637" s="102">
        <f t="shared" ca="1" si="335"/>
        <v>-0.5</v>
      </c>
      <c r="Q637" s="102">
        <f t="shared" ca="1" si="336"/>
        <v>0</v>
      </c>
      <c r="R637" s="102">
        <f t="shared" ca="1" si="337"/>
        <v>0</v>
      </c>
      <c r="S637" s="102">
        <f t="shared" ca="1" si="338"/>
        <v>0</v>
      </c>
      <c r="T637" s="102">
        <v>0</v>
      </c>
      <c r="U637" s="102">
        <f t="shared" ca="1" si="339"/>
        <v>0</v>
      </c>
      <c r="V637" s="102">
        <f t="shared" ca="1" si="340"/>
        <v>0</v>
      </c>
      <c r="W637" s="102"/>
      <c r="X637" s="102"/>
      <c r="Y637" s="102"/>
      <c r="Z637" s="102"/>
    </row>
    <row r="638" spans="1:26" outlineLevel="1">
      <c r="A638">
        <f t="shared" ca="1" si="341"/>
        <v>2</v>
      </c>
      <c r="B638" t="str">
        <f t="shared" ca="1" si="334"/>
        <v>EP1 LPD1 LPS2 LPM3</v>
      </c>
      <c r="C638" s="280">
        <f ca="1">IF($A638&lt;&gt;$A637,1,MOD(C637-1+(COUNTIFS(D$416:$N$416,$A638)=COUNTIFS(D638:$N638,1)),C$415)+1)</f>
        <v>1</v>
      </c>
      <c r="D638" s="278">
        <f ca="1">IF($A638&lt;&gt;D$416,0,IF($A638&lt;&gt;$A637,1,MOD(D637-1+(COUNTIFS(E$416:$N$416,$A638)=COUNTIFS(E638:$N638,1)),D$415)+1))</f>
        <v>0</v>
      </c>
      <c r="E638" s="278">
        <f ca="1">IF($A638&lt;&gt;E$416,0,IF($A638&lt;&gt;$A637,1,MOD(E637-1+(COUNTIFS(F$416:$N$416,$A638)=COUNTIFS(F638:$N638,1)),E$415)+1))</f>
        <v>0</v>
      </c>
      <c r="F638" s="278">
        <f ca="1">IF($A638&lt;&gt;F$416,0,IF($A638&lt;&gt;$A637,1,MOD(F637-1+(COUNTIFS(G$416:$N$416,$A638)=COUNTIFS(G638:$N638,1)),F$415)+1))</f>
        <v>0</v>
      </c>
      <c r="G638" s="278">
        <f ca="1">IF($A638&lt;&gt;G$416,0,IF($A638&lt;&gt;$A637,1,MOD(G637-1+(COUNTIFS(H$416:$N$416,$A638)=COUNTIFS(H638:$N638,1)),G$415)+1))</f>
        <v>1</v>
      </c>
      <c r="H638" s="278">
        <f ca="1">IF($A638&lt;&gt;H$416,0,IF($A638&lt;&gt;$A637,1,MOD(H637-1+(COUNTIFS(I$416:$N$416,$A638)=COUNTIFS(I638:$N638,1)),H$415)+1))</f>
        <v>2</v>
      </c>
      <c r="I638" s="278">
        <f ca="1">IF($A638&lt;&gt;I$416,0,IF($A638&lt;&gt;$A637,1,MOD(I637-1+(COUNTIFS(N$416:$N$416,$A638)=COUNTIFS(N638:$N638,1)),I$415)+1))</f>
        <v>3</v>
      </c>
      <c r="J638" s="278"/>
      <c r="K638" s="278"/>
      <c r="L638" s="278"/>
      <c r="M638" s="278"/>
      <c r="O638">
        <v>221</v>
      </c>
      <c r="P638" s="102">
        <f t="shared" ca="1" si="335"/>
        <v>-0.5</v>
      </c>
      <c r="Q638" s="102">
        <f t="shared" ca="1" si="336"/>
        <v>0</v>
      </c>
      <c r="R638" s="102">
        <f t="shared" ca="1" si="337"/>
        <v>0</v>
      </c>
      <c r="S638" s="102">
        <f t="shared" ca="1" si="338"/>
        <v>0</v>
      </c>
      <c r="T638" s="102">
        <v>0</v>
      </c>
      <c r="U638" s="102">
        <f t="shared" ca="1" si="339"/>
        <v>0</v>
      </c>
      <c r="V638" s="102">
        <f t="shared" ca="1" si="340"/>
        <v>0.5</v>
      </c>
      <c r="W638" s="102"/>
      <c r="X638" s="102"/>
      <c r="Y638" s="102"/>
      <c r="Z638" s="102"/>
    </row>
    <row r="639" spans="1:26" outlineLevel="1">
      <c r="A639">
        <f t="shared" ca="1" si="341"/>
        <v>2</v>
      </c>
      <c r="B639" t="str">
        <f t="shared" ca="1" si="334"/>
        <v>EP1 LPD1 LPS3 LPM1</v>
      </c>
      <c r="C639" s="280">
        <f ca="1">IF($A639&lt;&gt;$A638,1,MOD(C638-1+(COUNTIFS(D$416:$N$416,$A639)=COUNTIFS(D639:$N639,1)),C$415)+1)</f>
        <v>1</v>
      </c>
      <c r="D639" s="278">
        <f ca="1">IF($A639&lt;&gt;D$416,0,IF($A639&lt;&gt;$A638,1,MOD(D638-1+(COUNTIFS(E$416:$N$416,$A639)=COUNTIFS(E639:$N639,1)),D$415)+1))</f>
        <v>0</v>
      </c>
      <c r="E639" s="278">
        <f ca="1">IF($A639&lt;&gt;E$416,0,IF($A639&lt;&gt;$A638,1,MOD(E638-1+(COUNTIFS(F$416:$N$416,$A639)=COUNTIFS(F639:$N639,1)),E$415)+1))</f>
        <v>0</v>
      </c>
      <c r="F639" s="278">
        <f ca="1">IF($A639&lt;&gt;F$416,0,IF($A639&lt;&gt;$A638,1,MOD(F638-1+(COUNTIFS(G$416:$N$416,$A639)=COUNTIFS(G639:$N639,1)),F$415)+1))</f>
        <v>0</v>
      </c>
      <c r="G639" s="278">
        <f ca="1">IF($A639&lt;&gt;G$416,0,IF($A639&lt;&gt;$A638,1,MOD(G638-1+(COUNTIFS(H$416:$N$416,$A639)=COUNTIFS(H639:$N639,1)),G$415)+1))</f>
        <v>1</v>
      </c>
      <c r="H639" s="278">
        <f ca="1">IF($A639&lt;&gt;H$416,0,IF($A639&lt;&gt;$A638,1,MOD(H638-1+(COUNTIFS(I$416:$N$416,$A639)=COUNTIFS(I639:$N639,1)),H$415)+1))</f>
        <v>3</v>
      </c>
      <c r="I639" s="278">
        <f ca="1">IF($A639&lt;&gt;I$416,0,IF($A639&lt;&gt;$A638,1,MOD(I638-1+(COUNTIFS(N$416:$N$416,$A639)=COUNTIFS(N639:$N639,1)),I$415)+1))</f>
        <v>1</v>
      </c>
      <c r="J639" s="278"/>
      <c r="K639" s="278"/>
      <c r="L639" s="278"/>
      <c r="M639" s="278"/>
      <c r="O639">
        <v>222</v>
      </c>
      <c r="P639" s="102">
        <f t="shared" ca="1" si="335"/>
        <v>-0.5</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EP1 LPD1 LPS3 LPM2</v>
      </c>
      <c r="C640" s="280">
        <f ca="1">IF($A640&lt;&gt;$A639,1,MOD(C639-1+(COUNTIFS(D$416:$N$416,$A640)=COUNTIFS(D640:$N640,1)),C$415)+1)</f>
        <v>1</v>
      </c>
      <c r="D640" s="278">
        <f ca="1">IF($A640&lt;&gt;D$416,0,IF($A640&lt;&gt;$A639,1,MOD(D639-1+(COUNTIFS(E$416:$N$416,$A640)=COUNTIFS(E640:$N640,1)),D$415)+1))</f>
        <v>0</v>
      </c>
      <c r="E640" s="278">
        <f ca="1">IF($A640&lt;&gt;E$416,0,IF($A640&lt;&gt;$A639,1,MOD(E639-1+(COUNTIFS(F$416:$N$416,$A640)=COUNTIFS(F640:$N640,1)),E$415)+1))</f>
        <v>0</v>
      </c>
      <c r="F640" s="278">
        <f ca="1">IF($A640&lt;&gt;F$416,0,IF($A640&lt;&gt;$A639,1,MOD(F639-1+(COUNTIFS(G$416:$N$416,$A640)=COUNTIFS(G640:$N640,1)),F$415)+1))</f>
        <v>0</v>
      </c>
      <c r="G640" s="278">
        <f ca="1">IF($A640&lt;&gt;G$416,0,IF($A640&lt;&gt;$A639,1,MOD(G639-1+(COUNTIFS(H$416:$N$416,$A640)=COUNTIFS(H640:$N640,1)),G$415)+1))</f>
        <v>1</v>
      </c>
      <c r="H640" s="278">
        <f ca="1">IF($A640&lt;&gt;H$416,0,IF($A640&lt;&gt;$A639,1,MOD(H639-1+(COUNTIFS(I$416:$N$416,$A640)=COUNTIFS(I640:$N640,1)),H$415)+1))</f>
        <v>3</v>
      </c>
      <c r="I640" s="278">
        <f ca="1">IF($A640&lt;&gt;I$416,0,IF($A640&lt;&gt;$A639,1,MOD(I639-1+(COUNTIFS(N$416:$N$416,$A640)=COUNTIFS(N640:$N640,1)),I$415)+1))</f>
        <v>2</v>
      </c>
      <c r="J640" s="278"/>
      <c r="K640" s="278"/>
      <c r="L640" s="278"/>
      <c r="M640" s="278"/>
      <c r="O640">
        <v>223</v>
      </c>
      <c r="P640" s="102">
        <f t="shared" ca="1" si="335"/>
        <v>-0.5</v>
      </c>
      <c r="Q640" s="102">
        <f t="shared" ca="1" si="336"/>
        <v>0</v>
      </c>
      <c r="R640" s="102">
        <f t="shared" ca="1" si="337"/>
        <v>0</v>
      </c>
      <c r="S640" s="102">
        <f t="shared" ca="1" si="338"/>
        <v>0</v>
      </c>
      <c r="T640" s="102">
        <v>0</v>
      </c>
      <c r="U640" s="102">
        <f t="shared" ca="1" si="339"/>
        <v>0.5</v>
      </c>
      <c r="V640" s="102">
        <f t="shared" ca="1" si="340"/>
        <v>0</v>
      </c>
      <c r="W640" s="102"/>
      <c r="X640" s="102"/>
      <c r="Y640" s="102"/>
      <c r="Z640" s="102"/>
    </row>
    <row r="641" spans="1:26" outlineLevel="1">
      <c r="A641">
        <f t="shared" ca="1" si="341"/>
        <v>2</v>
      </c>
      <c r="B641" t="str">
        <f t="shared" ca="1" si="334"/>
        <v>EP1 LPD1 LPS3 LPM3</v>
      </c>
      <c r="C641" s="280">
        <f ca="1">IF($A641&lt;&gt;$A640,1,MOD(C640-1+(COUNTIFS(D$416:$N$416,$A641)=COUNTIFS(D641:$N641,1)),C$415)+1)</f>
        <v>1</v>
      </c>
      <c r="D641" s="278">
        <f ca="1">IF($A641&lt;&gt;D$416,0,IF($A641&lt;&gt;$A640,1,MOD(D640-1+(COUNTIFS(E$416:$N$416,$A641)=COUNTIFS(E641:$N641,1)),D$415)+1))</f>
        <v>0</v>
      </c>
      <c r="E641" s="278">
        <f ca="1">IF($A641&lt;&gt;E$416,0,IF($A641&lt;&gt;$A640,1,MOD(E640-1+(COUNTIFS(F$416:$N$416,$A641)=COUNTIFS(F641:$N641,1)),E$415)+1))</f>
        <v>0</v>
      </c>
      <c r="F641" s="278">
        <f ca="1">IF($A641&lt;&gt;F$416,0,IF($A641&lt;&gt;$A640,1,MOD(F640-1+(COUNTIFS(G$416:$N$416,$A641)=COUNTIFS(G641:$N641,1)),F$415)+1))</f>
        <v>0</v>
      </c>
      <c r="G641" s="278">
        <f ca="1">IF($A641&lt;&gt;G$416,0,IF($A641&lt;&gt;$A640,1,MOD(G640-1+(COUNTIFS(H$416:$N$416,$A641)=COUNTIFS(H641:$N641,1)),G$415)+1))</f>
        <v>1</v>
      </c>
      <c r="H641" s="278">
        <f ca="1">IF($A641&lt;&gt;H$416,0,IF($A641&lt;&gt;$A640,1,MOD(H640-1+(COUNTIFS(I$416:$N$416,$A641)=COUNTIFS(I641:$N641,1)),H$415)+1))</f>
        <v>3</v>
      </c>
      <c r="I641" s="278">
        <f ca="1">IF($A641&lt;&gt;I$416,0,IF($A641&lt;&gt;$A640,1,MOD(I640-1+(COUNTIFS(N$416:$N$416,$A641)=COUNTIFS(N641:$N641,1)),I$415)+1))</f>
        <v>3</v>
      </c>
      <c r="J641" s="278"/>
      <c r="K641" s="278"/>
      <c r="L641" s="278"/>
      <c r="M641" s="278"/>
      <c r="O641">
        <v>224</v>
      </c>
      <c r="P641" s="102">
        <f t="shared" ca="1" si="335"/>
        <v>-0.5</v>
      </c>
      <c r="Q641" s="102">
        <f t="shared" ca="1" si="336"/>
        <v>0</v>
      </c>
      <c r="R641" s="102">
        <f t="shared" ca="1" si="337"/>
        <v>0</v>
      </c>
      <c r="S641" s="102">
        <f t="shared" ca="1" si="338"/>
        <v>0</v>
      </c>
      <c r="T641" s="102">
        <v>0</v>
      </c>
      <c r="U641" s="102">
        <f t="shared" ca="1" si="339"/>
        <v>0.5</v>
      </c>
      <c r="V641" s="102">
        <f t="shared" ca="1" si="340"/>
        <v>0.5</v>
      </c>
      <c r="W641" s="102"/>
      <c r="X641" s="102"/>
      <c r="Y641" s="102"/>
      <c r="Z641" s="102"/>
    </row>
    <row r="642" spans="1:26" outlineLevel="1">
      <c r="A642">
        <f t="shared" ca="1" si="341"/>
        <v>2</v>
      </c>
      <c r="B642" t="str">
        <f t="shared" ca="1" si="334"/>
        <v>EP2 LPD1 LPS1 LPM1</v>
      </c>
      <c r="C642" s="280">
        <f ca="1">IF($A642&lt;&gt;$A641,1,MOD(C641-1+(COUNTIFS(D$416:$N$416,$A642)=COUNTIFS(D642:$N642,1)),C$415)+1)</f>
        <v>2</v>
      </c>
      <c r="D642" s="278">
        <f ca="1">IF($A642&lt;&gt;D$416,0,IF($A642&lt;&gt;$A641,1,MOD(D641-1+(COUNTIFS(E$416:$N$416,$A642)=COUNTIFS(E642:$N642,1)),D$415)+1))</f>
        <v>0</v>
      </c>
      <c r="E642" s="278">
        <f ca="1">IF($A642&lt;&gt;E$416,0,IF($A642&lt;&gt;$A641,1,MOD(E641-1+(COUNTIFS(F$416:$N$416,$A642)=COUNTIFS(F642:$N642,1)),E$415)+1))</f>
        <v>0</v>
      </c>
      <c r="F642" s="278">
        <f ca="1">IF($A642&lt;&gt;F$416,0,IF($A642&lt;&gt;$A641,1,MOD(F641-1+(COUNTIFS(G$416:$N$416,$A642)=COUNTIFS(G642:$N642,1)),F$415)+1))</f>
        <v>0</v>
      </c>
      <c r="G642" s="278">
        <f ca="1">IF($A642&lt;&gt;G$416,0,IF($A642&lt;&gt;$A641,1,MOD(G641-1+(COUNTIFS(H$416:$N$416,$A642)=COUNTIFS(H642:$N642,1)),G$415)+1))</f>
        <v>1</v>
      </c>
      <c r="H642" s="278">
        <f ca="1">IF($A642&lt;&gt;H$416,0,IF($A642&lt;&gt;$A641,1,MOD(H641-1+(COUNTIFS(I$416:$N$416,$A642)=COUNTIFS(I642:$N642,1)),H$415)+1))</f>
        <v>1</v>
      </c>
      <c r="I642" s="278">
        <f ca="1">IF($A642&lt;&gt;I$416,0,IF($A642&lt;&gt;$A641,1,MOD(I641-1+(COUNTIFS(N$416:$N$416,$A642)=COUNTIFS(N642:$N642,1)),I$415)+1))</f>
        <v>1</v>
      </c>
      <c r="J642" s="278"/>
      <c r="K642" s="278"/>
      <c r="L642" s="278"/>
      <c r="M642" s="278"/>
      <c r="O642">
        <v>225</v>
      </c>
      <c r="P642" s="102">
        <f t="shared" ca="1" si="335"/>
        <v>0</v>
      </c>
      <c r="Q642" s="102">
        <f t="shared" ca="1" si="336"/>
        <v>0</v>
      </c>
      <c r="R642" s="102">
        <f t="shared" ca="1" si="337"/>
        <v>0</v>
      </c>
      <c r="S642" s="102">
        <f t="shared" ca="1" si="338"/>
        <v>0</v>
      </c>
      <c r="T642" s="102">
        <v>0</v>
      </c>
      <c r="U642" s="102">
        <f t="shared" ca="1" si="339"/>
        <v>-0.5</v>
      </c>
      <c r="V642" s="102">
        <f t="shared" ca="1" si="340"/>
        <v>-0.5</v>
      </c>
      <c r="W642" s="102"/>
      <c r="X642" s="102"/>
      <c r="Y642" s="102"/>
      <c r="Z642" s="102"/>
    </row>
    <row r="643" spans="1:26" outlineLevel="1">
      <c r="A643">
        <f t="shared" ca="1" si="341"/>
        <v>2</v>
      </c>
      <c r="B643" t="str">
        <f t="shared" ca="1" si="334"/>
        <v>EP2 LPD1 LPS1 LPM2</v>
      </c>
      <c r="C643" s="280">
        <f ca="1">IF($A643&lt;&gt;$A642,1,MOD(C642-1+(COUNTIFS(D$416:$N$416,$A643)=COUNTIFS(D643:$N643,1)),C$415)+1)</f>
        <v>2</v>
      </c>
      <c r="D643" s="278">
        <f ca="1">IF($A643&lt;&gt;D$416,0,IF($A643&lt;&gt;$A642,1,MOD(D642-1+(COUNTIFS(E$416:$N$416,$A643)=COUNTIFS(E643:$N643,1)),D$415)+1))</f>
        <v>0</v>
      </c>
      <c r="E643" s="278">
        <f ca="1">IF($A643&lt;&gt;E$416,0,IF($A643&lt;&gt;$A642,1,MOD(E642-1+(COUNTIFS(F$416:$N$416,$A643)=COUNTIFS(F643:$N643,1)),E$415)+1))</f>
        <v>0</v>
      </c>
      <c r="F643" s="278">
        <f ca="1">IF($A643&lt;&gt;F$416,0,IF($A643&lt;&gt;$A642,1,MOD(F642-1+(COUNTIFS(G$416:$N$416,$A643)=COUNTIFS(G643:$N643,1)),F$415)+1))</f>
        <v>0</v>
      </c>
      <c r="G643" s="278">
        <f ca="1">IF($A643&lt;&gt;G$416,0,IF($A643&lt;&gt;$A642,1,MOD(G642-1+(COUNTIFS(H$416:$N$416,$A643)=COUNTIFS(H643:$N643,1)),G$415)+1))</f>
        <v>1</v>
      </c>
      <c r="H643" s="278">
        <f ca="1">IF($A643&lt;&gt;H$416,0,IF($A643&lt;&gt;$A642,1,MOD(H642-1+(COUNTIFS(I$416:$N$416,$A643)=COUNTIFS(I643:$N643,1)),H$415)+1))</f>
        <v>1</v>
      </c>
      <c r="I643" s="278">
        <f ca="1">IF($A643&lt;&gt;I$416,0,IF($A643&lt;&gt;$A642,1,MOD(I642-1+(COUNTIFS(N$416:$N$416,$A643)=COUNTIFS(N643:$N643,1)),I$415)+1))</f>
        <v>2</v>
      </c>
      <c r="J643" s="278"/>
      <c r="K643" s="278"/>
      <c r="L643" s="278"/>
      <c r="M643" s="278"/>
      <c r="O643">
        <v>226</v>
      </c>
      <c r="P643" s="102">
        <f t="shared" ca="1" si="335"/>
        <v>0</v>
      </c>
      <c r="Q643" s="102">
        <f t="shared" ca="1" si="336"/>
        <v>0</v>
      </c>
      <c r="R643" s="102">
        <f t="shared" ca="1" si="337"/>
        <v>0</v>
      </c>
      <c r="S643" s="102">
        <f t="shared" ca="1" si="338"/>
        <v>0</v>
      </c>
      <c r="T643" s="102">
        <v>0</v>
      </c>
      <c r="U643" s="102">
        <f t="shared" ca="1" si="339"/>
        <v>-0.5</v>
      </c>
      <c r="V643" s="102">
        <f t="shared" ca="1" si="340"/>
        <v>0</v>
      </c>
      <c r="W643" s="102"/>
      <c r="X643" s="102"/>
      <c r="Y643" s="102"/>
      <c r="Z643" s="102"/>
    </row>
    <row r="644" spans="1:26" outlineLevel="1">
      <c r="A644">
        <f t="shared" ca="1" si="341"/>
        <v>2</v>
      </c>
      <c r="B644" t="str">
        <f t="shared" ca="1" si="334"/>
        <v>EP2 LPD1 LPS1 LPM3</v>
      </c>
      <c r="C644" s="280">
        <f ca="1">IF($A644&lt;&gt;$A643,1,MOD(C643-1+(COUNTIFS(D$416:$N$416,$A644)=COUNTIFS(D644:$N644,1)),C$415)+1)</f>
        <v>2</v>
      </c>
      <c r="D644" s="278">
        <f ca="1">IF($A644&lt;&gt;D$416,0,IF($A644&lt;&gt;$A643,1,MOD(D643-1+(COUNTIFS(E$416:$N$416,$A644)=COUNTIFS(E644:$N644,1)),D$415)+1))</f>
        <v>0</v>
      </c>
      <c r="E644" s="278">
        <f ca="1">IF($A644&lt;&gt;E$416,0,IF($A644&lt;&gt;$A643,1,MOD(E643-1+(COUNTIFS(F$416:$N$416,$A644)=COUNTIFS(F644:$N644,1)),E$415)+1))</f>
        <v>0</v>
      </c>
      <c r="F644" s="278">
        <f ca="1">IF($A644&lt;&gt;F$416,0,IF($A644&lt;&gt;$A643,1,MOD(F643-1+(COUNTIFS(G$416:$N$416,$A644)=COUNTIFS(G644:$N644,1)),F$415)+1))</f>
        <v>0</v>
      </c>
      <c r="G644" s="278">
        <f ca="1">IF($A644&lt;&gt;G$416,0,IF($A644&lt;&gt;$A643,1,MOD(G643-1+(COUNTIFS(H$416:$N$416,$A644)=COUNTIFS(H644:$N644,1)),G$415)+1))</f>
        <v>1</v>
      </c>
      <c r="H644" s="278">
        <f ca="1">IF($A644&lt;&gt;H$416,0,IF($A644&lt;&gt;$A643,1,MOD(H643-1+(COUNTIFS(I$416:$N$416,$A644)=COUNTIFS(I644:$N644,1)),H$415)+1))</f>
        <v>1</v>
      </c>
      <c r="I644" s="278">
        <f ca="1">IF($A644&lt;&gt;I$416,0,IF($A644&lt;&gt;$A643,1,MOD(I643-1+(COUNTIFS(N$416:$N$416,$A644)=COUNTIFS(N644:$N644,1)),I$415)+1))</f>
        <v>3</v>
      </c>
      <c r="J644" s="278"/>
      <c r="K644" s="278"/>
      <c r="L644" s="278"/>
      <c r="M644" s="278"/>
      <c r="O644">
        <v>227</v>
      </c>
      <c r="P644" s="102">
        <f t="shared" ca="1" si="335"/>
        <v>0</v>
      </c>
      <c r="Q644" s="102">
        <f t="shared" ca="1" si="336"/>
        <v>0</v>
      </c>
      <c r="R644" s="102">
        <f t="shared" ca="1" si="337"/>
        <v>0</v>
      </c>
      <c r="S644" s="102">
        <f t="shared" ca="1" si="338"/>
        <v>0</v>
      </c>
      <c r="T644" s="102">
        <v>0</v>
      </c>
      <c r="U644" s="102">
        <f t="shared" ca="1" si="339"/>
        <v>-0.5</v>
      </c>
      <c r="V644" s="102">
        <f t="shared" ca="1" si="340"/>
        <v>0.5</v>
      </c>
      <c r="W644" s="102"/>
      <c r="X644" s="102"/>
      <c r="Y644" s="102"/>
      <c r="Z644" s="102"/>
    </row>
    <row r="645" spans="1:26" outlineLevel="1">
      <c r="A645">
        <f t="shared" ca="1" si="341"/>
        <v>2</v>
      </c>
      <c r="B645" t="str">
        <f t="shared" ca="1" si="334"/>
        <v>EP2 LPD1 LPS2 LPM1</v>
      </c>
      <c r="C645" s="280">
        <f ca="1">IF($A645&lt;&gt;$A644,1,MOD(C644-1+(COUNTIFS(D$416:$N$416,$A645)=COUNTIFS(D645:$N645,1)),C$415)+1)</f>
        <v>2</v>
      </c>
      <c r="D645" s="278">
        <f ca="1">IF($A645&lt;&gt;D$416,0,IF($A645&lt;&gt;$A644,1,MOD(D644-1+(COUNTIFS(E$416:$N$416,$A645)=COUNTIFS(E645:$N645,1)),D$415)+1))</f>
        <v>0</v>
      </c>
      <c r="E645" s="278">
        <f ca="1">IF($A645&lt;&gt;E$416,0,IF($A645&lt;&gt;$A644,1,MOD(E644-1+(COUNTIFS(F$416:$N$416,$A645)=COUNTIFS(F645:$N645,1)),E$415)+1))</f>
        <v>0</v>
      </c>
      <c r="F645" s="278">
        <f ca="1">IF($A645&lt;&gt;F$416,0,IF($A645&lt;&gt;$A644,1,MOD(F644-1+(COUNTIFS(G$416:$N$416,$A645)=COUNTIFS(G645:$N645,1)),F$415)+1))</f>
        <v>0</v>
      </c>
      <c r="G645" s="278">
        <f ca="1">IF($A645&lt;&gt;G$416,0,IF($A645&lt;&gt;$A644,1,MOD(G644-1+(COUNTIFS(H$416:$N$416,$A645)=COUNTIFS(H645:$N645,1)),G$415)+1))</f>
        <v>1</v>
      </c>
      <c r="H645" s="278">
        <f ca="1">IF($A645&lt;&gt;H$416,0,IF($A645&lt;&gt;$A644,1,MOD(H644-1+(COUNTIFS(I$416:$N$416,$A645)=COUNTIFS(I645:$N645,1)),H$415)+1))</f>
        <v>2</v>
      </c>
      <c r="I645" s="278">
        <f ca="1">IF($A645&lt;&gt;I$416,0,IF($A645&lt;&gt;$A644,1,MOD(I644-1+(COUNTIFS(N$416:$N$416,$A645)=COUNTIFS(N645:$N645,1)),I$415)+1))</f>
        <v>1</v>
      </c>
      <c r="J645" s="278"/>
      <c r="K645" s="278"/>
      <c r="L645" s="278"/>
      <c r="M645" s="278"/>
      <c r="O645">
        <v>228</v>
      </c>
      <c r="P645" s="102">
        <f t="shared" ca="1" si="335"/>
        <v>0</v>
      </c>
      <c r="Q645" s="102">
        <f t="shared" ca="1" si="336"/>
        <v>0</v>
      </c>
      <c r="R645" s="102">
        <f t="shared" ca="1" si="337"/>
        <v>0</v>
      </c>
      <c r="S645" s="102">
        <f t="shared" ca="1" si="338"/>
        <v>0</v>
      </c>
      <c r="T645" s="102">
        <v>0</v>
      </c>
      <c r="U645" s="102">
        <f t="shared" ca="1" si="339"/>
        <v>0</v>
      </c>
      <c r="V645" s="102">
        <f t="shared" ca="1" si="340"/>
        <v>-0.5</v>
      </c>
      <c r="W645" s="102"/>
      <c r="X645" s="102"/>
      <c r="Y645" s="102"/>
      <c r="Z645" s="102"/>
    </row>
    <row r="646" spans="1:26" outlineLevel="1">
      <c r="A646">
        <f t="shared" ca="1" si="341"/>
        <v>2</v>
      </c>
      <c r="B646" t="str">
        <f t="shared" ca="1" si="334"/>
        <v>EP2 LPD1 LPS2 LPM2</v>
      </c>
      <c r="C646" s="280">
        <f ca="1">IF($A646&lt;&gt;$A645,1,MOD(C645-1+(COUNTIFS(D$416:$N$416,$A646)=COUNTIFS(D646:$N646,1)),C$415)+1)</f>
        <v>2</v>
      </c>
      <c r="D646" s="278">
        <f ca="1">IF($A646&lt;&gt;D$416,0,IF($A646&lt;&gt;$A645,1,MOD(D645-1+(COUNTIFS(E$416:$N$416,$A646)=COUNTIFS(E646:$N646,1)),D$415)+1))</f>
        <v>0</v>
      </c>
      <c r="E646" s="278">
        <f ca="1">IF($A646&lt;&gt;E$416,0,IF($A646&lt;&gt;$A645,1,MOD(E645-1+(COUNTIFS(F$416:$N$416,$A646)=COUNTIFS(F646:$N646,1)),E$415)+1))</f>
        <v>0</v>
      </c>
      <c r="F646" s="278">
        <f ca="1">IF($A646&lt;&gt;F$416,0,IF($A646&lt;&gt;$A645,1,MOD(F645-1+(COUNTIFS(G$416:$N$416,$A646)=COUNTIFS(G646:$N646,1)),F$415)+1))</f>
        <v>0</v>
      </c>
      <c r="G646" s="278">
        <f ca="1">IF($A646&lt;&gt;G$416,0,IF($A646&lt;&gt;$A645,1,MOD(G645-1+(COUNTIFS(H$416:$N$416,$A646)=COUNTIFS(H646:$N646,1)),G$415)+1))</f>
        <v>1</v>
      </c>
      <c r="H646" s="278">
        <f ca="1">IF($A646&lt;&gt;H$416,0,IF($A646&lt;&gt;$A645,1,MOD(H645-1+(COUNTIFS(I$416:$N$416,$A646)=COUNTIFS(I646:$N646,1)),H$415)+1))</f>
        <v>2</v>
      </c>
      <c r="I646" s="278">
        <f ca="1">IF($A646&lt;&gt;I$416,0,IF($A646&lt;&gt;$A645,1,MOD(I645-1+(COUNTIFS(N$416:$N$416,$A646)=COUNTIFS(N646:$N646,1)),I$415)+1))</f>
        <v>2</v>
      </c>
      <c r="J646" s="278"/>
      <c r="K646" s="278"/>
      <c r="L646" s="278"/>
      <c r="M646" s="278"/>
      <c r="O646">
        <v>229</v>
      </c>
      <c r="P646" s="102">
        <f t="shared" ca="1" si="335"/>
        <v>0</v>
      </c>
      <c r="Q646" s="102">
        <f t="shared" ca="1" si="336"/>
        <v>0</v>
      </c>
      <c r="R646" s="102">
        <f t="shared" ca="1" si="337"/>
        <v>0</v>
      </c>
      <c r="S646" s="102">
        <f t="shared" ca="1" si="338"/>
        <v>0</v>
      </c>
      <c r="T646" s="102">
        <v>0</v>
      </c>
      <c r="U646" s="102">
        <f t="shared" ca="1" si="339"/>
        <v>0</v>
      </c>
      <c r="V646" s="102">
        <f t="shared" ca="1" si="340"/>
        <v>0</v>
      </c>
      <c r="W646" s="102"/>
      <c r="X646" s="102"/>
      <c r="Y646" s="102"/>
      <c r="Z646" s="102"/>
    </row>
    <row r="647" spans="1:26" outlineLevel="1">
      <c r="A647">
        <f t="shared" ca="1" si="341"/>
        <v>2</v>
      </c>
      <c r="B647" t="str">
        <f t="shared" ca="1" si="334"/>
        <v>EP2 LPD1 LPS2 LPM3</v>
      </c>
      <c r="C647" s="280">
        <f ca="1">IF($A647&lt;&gt;$A646,1,MOD(C646-1+(COUNTIFS(D$416:$N$416,$A647)=COUNTIFS(D647:$N647,1)),C$415)+1)</f>
        <v>2</v>
      </c>
      <c r="D647" s="278">
        <f ca="1">IF($A647&lt;&gt;D$416,0,IF($A647&lt;&gt;$A646,1,MOD(D646-1+(COUNTIFS(E$416:$N$416,$A647)=COUNTIFS(E647:$N647,1)),D$415)+1))</f>
        <v>0</v>
      </c>
      <c r="E647" s="278">
        <f ca="1">IF($A647&lt;&gt;E$416,0,IF($A647&lt;&gt;$A646,1,MOD(E646-1+(COUNTIFS(F$416:$N$416,$A647)=COUNTIFS(F647:$N647,1)),E$415)+1))</f>
        <v>0</v>
      </c>
      <c r="F647" s="278">
        <f ca="1">IF($A647&lt;&gt;F$416,0,IF($A647&lt;&gt;$A646,1,MOD(F646-1+(COUNTIFS(G$416:$N$416,$A647)=COUNTIFS(G647:$N647,1)),F$415)+1))</f>
        <v>0</v>
      </c>
      <c r="G647" s="278">
        <f ca="1">IF($A647&lt;&gt;G$416,0,IF($A647&lt;&gt;$A646,1,MOD(G646-1+(COUNTIFS(H$416:$N$416,$A647)=COUNTIFS(H647:$N647,1)),G$415)+1))</f>
        <v>1</v>
      </c>
      <c r="H647" s="278">
        <f ca="1">IF($A647&lt;&gt;H$416,0,IF($A647&lt;&gt;$A646,1,MOD(H646-1+(COUNTIFS(I$416:$N$416,$A647)=COUNTIFS(I647:$N647,1)),H$415)+1))</f>
        <v>2</v>
      </c>
      <c r="I647" s="278">
        <f ca="1">IF($A647&lt;&gt;I$416,0,IF($A647&lt;&gt;$A646,1,MOD(I646-1+(COUNTIFS(N$416:$N$416,$A647)=COUNTIFS(N647:$N647,1)),I$415)+1))</f>
        <v>3</v>
      </c>
      <c r="J647" s="278"/>
      <c r="K647" s="278"/>
      <c r="L647" s="278"/>
      <c r="M647" s="278"/>
      <c r="O647">
        <v>230</v>
      </c>
      <c r="P647" s="102">
        <f t="shared" ca="1" si="335"/>
        <v>0</v>
      </c>
      <c r="Q647" s="102">
        <f t="shared" ca="1" si="336"/>
        <v>0</v>
      </c>
      <c r="R647" s="102">
        <f t="shared" ca="1" si="337"/>
        <v>0</v>
      </c>
      <c r="S647" s="102">
        <f t="shared" ca="1" si="338"/>
        <v>0</v>
      </c>
      <c r="T647" s="102">
        <v>0</v>
      </c>
      <c r="U647" s="102">
        <f t="shared" ca="1" si="339"/>
        <v>0</v>
      </c>
      <c r="V647" s="102">
        <f t="shared" ca="1" si="340"/>
        <v>0.5</v>
      </c>
      <c r="W647" s="102"/>
      <c r="X647" s="102"/>
      <c r="Y647" s="102"/>
      <c r="Z647" s="102"/>
    </row>
    <row r="648" spans="1:26" outlineLevel="1">
      <c r="A648">
        <f t="shared" ca="1" si="341"/>
        <v>2</v>
      </c>
      <c r="B648" t="str">
        <f t="shared" ca="1" si="334"/>
        <v>EP2 LPD1 LPS3 LPM1</v>
      </c>
      <c r="C648" s="280">
        <f ca="1">IF($A648&lt;&gt;$A647,1,MOD(C647-1+(COUNTIFS(D$416:$N$416,$A648)=COUNTIFS(D648:$N648,1)),C$415)+1)</f>
        <v>2</v>
      </c>
      <c r="D648" s="278">
        <f ca="1">IF($A648&lt;&gt;D$416,0,IF($A648&lt;&gt;$A647,1,MOD(D647-1+(COUNTIFS(E$416:$N$416,$A648)=COUNTIFS(E648:$N648,1)),D$415)+1))</f>
        <v>0</v>
      </c>
      <c r="E648" s="278">
        <f ca="1">IF($A648&lt;&gt;E$416,0,IF($A648&lt;&gt;$A647,1,MOD(E647-1+(COUNTIFS(F$416:$N$416,$A648)=COUNTIFS(F648:$N648,1)),E$415)+1))</f>
        <v>0</v>
      </c>
      <c r="F648" s="278">
        <f ca="1">IF($A648&lt;&gt;F$416,0,IF($A648&lt;&gt;$A647,1,MOD(F647-1+(COUNTIFS(G$416:$N$416,$A648)=COUNTIFS(G648:$N648,1)),F$415)+1))</f>
        <v>0</v>
      </c>
      <c r="G648" s="278">
        <f ca="1">IF($A648&lt;&gt;G$416,0,IF($A648&lt;&gt;$A647,1,MOD(G647-1+(COUNTIFS(H$416:$N$416,$A648)=COUNTIFS(H648:$N648,1)),G$415)+1))</f>
        <v>1</v>
      </c>
      <c r="H648" s="278">
        <f ca="1">IF($A648&lt;&gt;H$416,0,IF($A648&lt;&gt;$A647,1,MOD(H647-1+(COUNTIFS(I$416:$N$416,$A648)=COUNTIFS(I648:$N648,1)),H$415)+1))</f>
        <v>3</v>
      </c>
      <c r="I648" s="278">
        <f ca="1">IF($A648&lt;&gt;I$416,0,IF($A648&lt;&gt;$A647,1,MOD(I647-1+(COUNTIFS(N$416:$N$416,$A648)=COUNTIFS(N648:$N648,1)),I$415)+1))</f>
        <v>1</v>
      </c>
      <c r="J648" s="278"/>
      <c r="K648" s="278"/>
      <c r="L648" s="278"/>
      <c r="M648" s="278"/>
      <c r="O648">
        <v>231</v>
      </c>
      <c r="P648" s="102">
        <f t="shared" ca="1" si="335"/>
        <v>0</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EP2 LPD1 LPS3 LPM2</v>
      </c>
      <c r="C649" s="280">
        <f ca="1">IF($A649&lt;&gt;$A648,1,MOD(C648-1+(COUNTIFS(D$416:$N$416,$A649)=COUNTIFS(D649:$N649,1)),C$415)+1)</f>
        <v>2</v>
      </c>
      <c r="D649" s="278">
        <f ca="1">IF($A649&lt;&gt;D$416,0,IF($A649&lt;&gt;$A648,1,MOD(D648-1+(COUNTIFS(E$416:$N$416,$A649)=COUNTIFS(E649:$N649,1)),D$415)+1))</f>
        <v>0</v>
      </c>
      <c r="E649" s="278">
        <f ca="1">IF($A649&lt;&gt;E$416,0,IF($A649&lt;&gt;$A648,1,MOD(E648-1+(COUNTIFS(F$416:$N$416,$A649)=COUNTIFS(F649:$N649,1)),E$415)+1))</f>
        <v>0</v>
      </c>
      <c r="F649" s="278">
        <f ca="1">IF($A649&lt;&gt;F$416,0,IF($A649&lt;&gt;$A648,1,MOD(F648-1+(COUNTIFS(G$416:$N$416,$A649)=COUNTIFS(G649:$N649,1)),F$415)+1))</f>
        <v>0</v>
      </c>
      <c r="G649" s="278">
        <f ca="1">IF($A649&lt;&gt;G$416,0,IF($A649&lt;&gt;$A648,1,MOD(G648-1+(COUNTIFS(H$416:$N$416,$A649)=COUNTIFS(H649:$N649,1)),G$415)+1))</f>
        <v>1</v>
      </c>
      <c r="H649" s="278">
        <f ca="1">IF($A649&lt;&gt;H$416,0,IF($A649&lt;&gt;$A648,1,MOD(H648-1+(COUNTIFS(I$416:$N$416,$A649)=COUNTIFS(I649:$N649,1)),H$415)+1))</f>
        <v>3</v>
      </c>
      <c r="I649" s="278">
        <f ca="1">IF($A649&lt;&gt;I$416,0,IF($A649&lt;&gt;$A648,1,MOD(I648-1+(COUNTIFS(N$416:$N$416,$A649)=COUNTIFS(N649:$N649,1)),I$415)+1))</f>
        <v>2</v>
      </c>
      <c r="J649" s="278"/>
      <c r="K649" s="278"/>
      <c r="L649" s="278"/>
      <c r="M649" s="278"/>
      <c r="O649">
        <v>232</v>
      </c>
      <c r="P649" s="102">
        <f t="shared" ca="1" si="335"/>
        <v>0</v>
      </c>
      <c r="Q649" s="102">
        <f t="shared" ca="1" si="336"/>
        <v>0</v>
      </c>
      <c r="R649" s="102">
        <f t="shared" ca="1" si="337"/>
        <v>0</v>
      </c>
      <c r="S649" s="102">
        <f t="shared" ca="1" si="338"/>
        <v>0</v>
      </c>
      <c r="T649" s="102">
        <v>0</v>
      </c>
      <c r="U649" s="102">
        <f t="shared" ca="1" si="339"/>
        <v>0.5</v>
      </c>
      <c r="V649" s="102">
        <f t="shared" ca="1" si="340"/>
        <v>0</v>
      </c>
      <c r="W649" s="102"/>
      <c r="X649" s="102"/>
      <c r="Y649" s="102"/>
      <c r="Z649" s="102"/>
    </row>
    <row r="650" spans="1:26" outlineLevel="1">
      <c r="A650">
        <f t="shared" ca="1" si="341"/>
        <v>2</v>
      </c>
      <c r="B650" t="str">
        <f t="shared" ca="1" si="334"/>
        <v>EP2 LPD1 LPS3 LPM3</v>
      </c>
      <c r="C650" s="280">
        <f ca="1">IF($A650&lt;&gt;$A649,1,MOD(C649-1+(COUNTIFS(D$416:$N$416,$A650)=COUNTIFS(D650:$N650,1)),C$415)+1)</f>
        <v>2</v>
      </c>
      <c r="D650" s="278">
        <f ca="1">IF($A650&lt;&gt;D$416,0,IF($A650&lt;&gt;$A649,1,MOD(D649-1+(COUNTIFS(E$416:$N$416,$A650)=COUNTIFS(E650:$N650,1)),D$415)+1))</f>
        <v>0</v>
      </c>
      <c r="E650" s="278">
        <f ca="1">IF($A650&lt;&gt;E$416,0,IF($A650&lt;&gt;$A649,1,MOD(E649-1+(COUNTIFS(F$416:$N$416,$A650)=COUNTIFS(F650:$N650,1)),E$415)+1))</f>
        <v>0</v>
      </c>
      <c r="F650" s="278">
        <f ca="1">IF($A650&lt;&gt;F$416,0,IF($A650&lt;&gt;$A649,1,MOD(F649-1+(COUNTIFS(G$416:$N$416,$A650)=COUNTIFS(G650:$N650,1)),F$415)+1))</f>
        <v>0</v>
      </c>
      <c r="G650" s="278">
        <f ca="1">IF($A650&lt;&gt;G$416,0,IF($A650&lt;&gt;$A649,1,MOD(G649-1+(COUNTIFS(H$416:$N$416,$A650)=COUNTIFS(H650:$N650,1)),G$415)+1))</f>
        <v>1</v>
      </c>
      <c r="H650" s="278">
        <f ca="1">IF($A650&lt;&gt;H$416,0,IF($A650&lt;&gt;$A649,1,MOD(H649-1+(COUNTIFS(I$416:$N$416,$A650)=COUNTIFS(I650:$N650,1)),H$415)+1))</f>
        <v>3</v>
      </c>
      <c r="I650" s="278">
        <f ca="1">IF($A650&lt;&gt;I$416,0,IF($A650&lt;&gt;$A649,1,MOD(I649-1+(COUNTIFS(N$416:$N$416,$A650)=COUNTIFS(N650:$N650,1)),I$415)+1))</f>
        <v>3</v>
      </c>
      <c r="J650" s="278"/>
      <c r="K650" s="278"/>
      <c r="L650" s="278"/>
      <c r="M650" s="278"/>
      <c r="O650">
        <v>233</v>
      </c>
      <c r="P650" s="102">
        <f t="shared" ca="1" si="335"/>
        <v>0</v>
      </c>
      <c r="Q650" s="102">
        <f t="shared" ca="1" si="336"/>
        <v>0</v>
      </c>
      <c r="R650" s="102">
        <f t="shared" ca="1" si="337"/>
        <v>0</v>
      </c>
      <c r="S650" s="102">
        <f t="shared" ca="1" si="338"/>
        <v>0</v>
      </c>
      <c r="T650" s="102">
        <v>0</v>
      </c>
      <c r="U650" s="102">
        <f t="shared" ca="1" si="339"/>
        <v>0.5</v>
      </c>
      <c r="V650" s="102">
        <f t="shared" ca="1" si="340"/>
        <v>0.5</v>
      </c>
      <c r="W650" s="102"/>
      <c r="X650" s="102"/>
      <c r="Y650" s="102"/>
      <c r="Z650" s="102"/>
    </row>
    <row r="651" spans="1:26" outlineLevel="1">
      <c r="A651">
        <f t="shared" ca="1" si="341"/>
        <v>2</v>
      </c>
      <c r="B651" t="str">
        <f t="shared" ca="1" si="334"/>
        <v>EP3 LPD1 LPS1 LPM1</v>
      </c>
      <c r="C651" s="280">
        <f ca="1">IF($A651&lt;&gt;$A650,1,MOD(C650-1+(COUNTIFS(D$416:$N$416,$A651)=COUNTIFS(D651:$N651,1)),C$415)+1)</f>
        <v>3</v>
      </c>
      <c r="D651" s="278">
        <f ca="1">IF($A651&lt;&gt;D$416,0,IF($A651&lt;&gt;$A650,1,MOD(D650-1+(COUNTIFS(E$416:$N$416,$A651)=COUNTIFS(E651:$N651,1)),D$415)+1))</f>
        <v>0</v>
      </c>
      <c r="E651" s="278">
        <f ca="1">IF($A651&lt;&gt;E$416,0,IF($A651&lt;&gt;$A650,1,MOD(E650-1+(COUNTIFS(F$416:$N$416,$A651)=COUNTIFS(F651:$N651,1)),E$415)+1))</f>
        <v>0</v>
      </c>
      <c r="F651" s="278">
        <f ca="1">IF($A651&lt;&gt;F$416,0,IF($A651&lt;&gt;$A650,1,MOD(F650-1+(COUNTIFS(G$416:$N$416,$A651)=COUNTIFS(G651:$N651,1)),F$415)+1))</f>
        <v>0</v>
      </c>
      <c r="G651" s="278">
        <f ca="1">IF($A651&lt;&gt;G$416,0,IF($A651&lt;&gt;$A650,1,MOD(G650-1+(COUNTIFS(H$416:$N$416,$A651)=COUNTIFS(H651:$N651,1)),G$415)+1))</f>
        <v>1</v>
      </c>
      <c r="H651" s="278">
        <f ca="1">IF($A651&lt;&gt;H$416,0,IF($A651&lt;&gt;$A650,1,MOD(H650-1+(COUNTIFS(I$416:$N$416,$A651)=COUNTIFS(I651:$N651,1)),H$415)+1))</f>
        <v>1</v>
      </c>
      <c r="I651" s="278">
        <f ca="1">IF($A651&lt;&gt;I$416,0,IF($A651&lt;&gt;$A650,1,MOD(I650-1+(COUNTIFS(N$416:$N$416,$A651)=COUNTIFS(N651:$N651,1)),I$415)+1))</f>
        <v>1</v>
      </c>
      <c r="J651" s="278"/>
      <c r="K651" s="278"/>
      <c r="L651" s="278"/>
      <c r="M651" s="278"/>
      <c r="O651">
        <v>234</v>
      </c>
      <c r="P651" s="102">
        <f t="shared" ca="1" si="335"/>
        <v>0.5</v>
      </c>
      <c r="Q651" s="102">
        <f t="shared" ca="1" si="336"/>
        <v>0</v>
      </c>
      <c r="R651" s="102">
        <f t="shared" ca="1" si="337"/>
        <v>0</v>
      </c>
      <c r="S651" s="102">
        <f t="shared" ca="1" si="338"/>
        <v>0</v>
      </c>
      <c r="T651" s="102">
        <v>0</v>
      </c>
      <c r="U651" s="102">
        <f t="shared" ca="1" si="339"/>
        <v>-0.5</v>
      </c>
      <c r="V651" s="102">
        <f t="shared" ca="1" si="340"/>
        <v>-0.5</v>
      </c>
      <c r="W651" s="102"/>
      <c r="X651" s="102"/>
      <c r="Y651" s="102"/>
      <c r="Z651" s="102"/>
    </row>
    <row r="652" spans="1:26" outlineLevel="1">
      <c r="A652">
        <f t="shared" ca="1" si="341"/>
        <v>2</v>
      </c>
      <c r="B652" t="str">
        <f t="shared" ca="1" si="334"/>
        <v>EP3 LPD1 LPS1 LPM2</v>
      </c>
      <c r="C652" s="280">
        <f ca="1">IF($A652&lt;&gt;$A651,1,MOD(C651-1+(COUNTIFS(D$416:$N$416,$A652)=COUNTIFS(D652:$N652,1)),C$415)+1)</f>
        <v>3</v>
      </c>
      <c r="D652" s="278">
        <f ca="1">IF($A652&lt;&gt;D$416,0,IF($A652&lt;&gt;$A651,1,MOD(D651-1+(COUNTIFS(E$416:$N$416,$A652)=COUNTIFS(E652:$N652,1)),D$415)+1))</f>
        <v>0</v>
      </c>
      <c r="E652" s="278">
        <f ca="1">IF($A652&lt;&gt;E$416,0,IF($A652&lt;&gt;$A651,1,MOD(E651-1+(COUNTIFS(F$416:$N$416,$A652)=COUNTIFS(F652:$N652,1)),E$415)+1))</f>
        <v>0</v>
      </c>
      <c r="F652" s="278">
        <f ca="1">IF($A652&lt;&gt;F$416,0,IF($A652&lt;&gt;$A651,1,MOD(F651-1+(COUNTIFS(G$416:$N$416,$A652)=COUNTIFS(G652:$N652,1)),F$415)+1))</f>
        <v>0</v>
      </c>
      <c r="G652" s="278">
        <f ca="1">IF($A652&lt;&gt;G$416,0,IF($A652&lt;&gt;$A651,1,MOD(G651-1+(COUNTIFS(H$416:$N$416,$A652)=COUNTIFS(H652:$N652,1)),G$415)+1))</f>
        <v>1</v>
      </c>
      <c r="H652" s="278">
        <f ca="1">IF($A652&lt;&gt;H$416,0,IF($A652&lt;&gt;$A651,1,MOD(H651-1+(COUNTIFS(I$416:$N$416,$A652)=COUNTIFS(I652:$N652,1)),H$415)+1))</f>
        <v>1</v>
      </c>
      <c r="I652" s="278">
        <f ca="1">IF($A652&lt;&gt;I$416,0,IF($A652&lt;&gt;$A651,1,MOD(I651-1+(COUNTIFS(N$416:$N$416,$A652)=COUNTIFS(N652:$N652,1)),I$415)+1))</f>
        <v>2</v>
      </c>
      <c r="J652" s="278"/>
      <c r="K652" s="278"/>
      <c r="L652" s="278"/>
      <c r="M652" s="278"/>
      <c r="O652">
        <v>235</v>
      </c>
      <c r="P652" s="102">
        <f t="shared" ca="1" si="335"/>
        <v>0.5</v>
      </c>
      <c r="Q652" s="102">
        <f t="shared" ca="1" si="336"/>
        <v>0</v>
      </c>
      <c r="R652" s="102">
        <f t="shared" ca="1" si="337"/>
        <v>0</v>
      </c>
      <c r="S652" s="102">
        <f t="shared" ca="1" si="338"/>
        <v>0</v>
      </c>
      <c r="T652" s="102">
        <v>0</v>
      </c>
      <c r="U652" s="102">
        <f t="shared" ca="1" si="339"/>
        <v>-0.5</v>
      </c>
      <c r="V652" s="102">
        <f t="shared" ca="1" si="340"/>
        <v>0</v>
      </c>
      <c r="W652" s="102"/>
      <c r="X652" s="102"/>
      <c r="Y652" s="102"/>
      <c r="Z652" s="102"/>
    </row>
    <row r="653" spans="1:26" outlineLevel="1">
      <c r="A653">
        <f t="shared" ca="1" si="341"/>
        <v>2</v>
      </c>
      <c r="B653" t="str">
        <f t="shared" ca="1" si="334"/>
        <v>EP3 LPD1 LPS1 LPM3</v>
      </c>
      <c r="C653" s="280">
        <f ca="1">IF($A653&lt;&gt;$A652,1,MOD(C652-1+(COUNTIFS(D$416:$N$416,$A653)=COUNTIFS(D653:$N653,1)),C$415)+1)</f>
        <v>3</v>
      </c>
      <c r="D653" s="278">
        <f ca="1">IF($A653&lt;&gt;D$416,0,IF($A653&lt;&gt;$A652,1,MOD(D652-1+(COUNTIFS(E$416:$N$416,$A653)=COUNTIFS(E653:$N653,1)),D$415)+1))</f>
        <v>0</v>
      </c>
      <c r="E653" s="278">
        <f ca="1">IF($A653&lt;&gt;E$416,0,IF($A653&lt;&gt;$A652,1,MOD(E652-1+(COUNTIFS(F$416:$N$416,$A653)=COUNTIFS(F653:$N653,1)),E$415)+1))</f>
        <v>0</v>
      </c>
      <c r="F653" s="278">
        <f ca="1">IF($A653&lt;&gt;F$416,0,IF($A653&lt;&gt;$A652,1,MOD(F652-1+(COUNTIFS(G$416:$N$416,$A653)=COUNTIFS(G653:$N653,1)),F$415)+1))</f>
        <v>0</v>
      </c>
      <c r="G653" s="278">
        <f ca="1">IF($A653&lt;&gt;G$416,0,IF($A653&lt;&gt;$A652,1,MOD(G652-1+(COUNTIFS(H$416:$N$416,$A653)=COUNTIFS(H653:$N653,1)),G$415)+1))</f>
        <v>1</v>
      </c>
      <c r="H653" s="278">
        <f ca="1">IF($A653&lt;&gt;H$416,0,IF($A653&lt;&gt;$A652,1,MOD(H652-1+(COUNTIFS(I$416:$N$416,$A653)=COUNTIFS(I653:$N653,1)),H$415)+1))</f>
        <v>1</v>
      </c>
      <c r="I653" s="278">
        <f ca="1">IF($A653&lt;&gt;I$416,0,IF($A653&lt;&gt;$A652,1,MOD(I652-1+(COUNTIFS(N$416:$N$416,$A653)=COUNTIFS(N653:$N653,1)),I$415)+1))</f>
        <v>3</v>
      </c>
      <c r="J653" s="278"/>
      <c r="K653" s="278"/>
      <c r="L653" s="278"/>
      <c r="M653" s="278"/>
      <c r="O653">
        <v>236</v>
      </c>
      <c r="P653" s="102">
        <f t="shared" ca="1" si="335"/>
        <v>0.5</v>
      </c>
      <c r="Q653" s="102">
        <f t="shared" ca="1" si="336"/>
        <v>0</v>
      </c>
      <c r="R653" s="102">
        <f t="shared" ca="1" si="337"/>
        <v>0</v>
      </c>
      <c r="S653" s="102">
        <f t="shared" ca="1" si="338"/>
        <v>0</v>
      </c>
      <c r="T653" s="102">
        <v>0</v>
      </c>
      <c r="U653" s="102">
        <f t="shared" ca="1" si="339"/>
        <v>-0.5</v>
      </c>
      <c r="V653" s="102">
        <f t="shared" ca="1" si="340"/>
        <v>0.5</v>
      </c>
      <c r="W653" s="102"/>
      <c r="X653" s="102"/>
      <c r="Y653" s="102"/>
      <c r="Z653" s="102"/>
    </row>
    <row r="654" spans="1:26" outlineLevel="1">
      <c r="A654">
        <f t="shared" ca="1" si="341"/>
        <v>2</v>
      </c>
      <c r="B654" t="str">
        <f t="shared" ca="1" si="334"/>
        <v>EP3 LPD1 LPS2 LPM1</v>
      </c>
      <c r="C654" s="280">
        <f ca="1">IF($A654&lt;&gt;$A653,1,MOD(C653-1+(COUNTIFS(D$416:$N$416,$A654)=COUNTIFS(D654:$N654,1)),C$415)+1)</f>
        <v>3</v>
      </c>
      <c r="D654" s="278">
        <f ca="1">IF($A654&lt;&gt;D$416,0,IF($A654&lt;&gt;$A653,1,MOD(D653-1+(COUNTIFS(E$416:$N$416,$A654)=COUNTIFS(E654:$N654,1)),D$415)+1))</f>
        <v>0</v>
      </c>
      <c r="E654" s="278">
        <f ca="1">IF($A654&lt;&gt;E$416,0,IF($A654&lt;&gt;$A653,1,MOD(E653-1+(COUNTIFS(F$416:$N$416,$A654)=COUNTIFS(F654:$N654,1)),E$415)+1))</f>
        <v>0</v>
      </c>
      <c r="F654" s="278">
        <f ca="1">IF($A654&lt;&gt;F$416,0,IF($A654&lt;&gt;$A653,1,MOD(F653-1+(COUNTIFS(G$416:$N$416,$A654)=COUNTIFS(G654:$N654,1)),F$415)+1))</f>
        <v>0</v>
      </c>
      <c r="G654" s="278">
        <f ca="1">IF($A654&lt;&gt;G$416,0,IF($A654&lt;&gt;$A653,1,MOD(G653-1+(COUNTIFS(H$416:$N$416,$A654)=COUNTIFS(H654:$N654,1)),G$415)+1))</f>
        <v>1</v>
      </c>
      <c r="H654" s="278">
        <f ca="1">IF($A654&lt;&gt;H$416,0,IF($A654&lt;&gt;$A653,1,MOD(H653-1+(COUNTIFS(I$416:$N$416,$A654)=COUNTIFS(I654:$N654,1)),H$415)+1))</f>
        <v>2</v>
      </c>
      <c r="I654" s="278">
        <f ca="1">IF($A654&lt;&gt;I$416,0,IF($A654&lt;&gt;$A653,1,MOD(I653-1+(COUNTIFS(N$416:$N$416,$A654)=COUNTIFS(N654:$N654,1)),I$415)+1))</f>
        <v>1</v>
      </c>
      <c r="J654" s="278"/>
      <c r="K654" s="278"/>
      <c r="L654" s="278"/>
      <c r="M654" s="278"/>
      <c r="O654">
        <v>237</v>
      </c>
      <c r="P654" s="102">
        <f t="shared" ca="1" si="335"/>
        <v>0.5</v>
      </c>
      <c r="Q654" s="102">
        <f t="shared" ca="1" si="336"/>
        <v>0</v>
      </c>
      <c r="R654" s="102">
        <f t="shared" ca="1" si="337"/>
        <v>0</v>
      </c>
      <c r="S654" s="102">
        <f t="shared" ca="1" si="338"/>
        <v>0</v>
      </c>
      <c r="T654" s="102">
        <v>0</v>
      </c>
      <c r="U654" s="102">
        <f t="shared" ca="1" si="339"/>
        <v>0</v>
      </c>
      <c r="V654" s="102">
        <f t="shared" ca="1" si="340"/>
        <v>-0.5</v>
      </c>
      <c r="W654" s="102"/>
      <c r="X654" s="102"/>
      <c r="Y654" s="102"/>
      <c r="Z654" s="102"/>
    </row>
    <row r="655" spans="1:26" outlineLevel="1">
      <c r="A655">
        <f t="shared" ca="1" si="341"/>
        <v>2</v>
      </c>
      <c r="B655" t="str">
        <f t="shared" ca="1" si="334"/>
        <v>EP3 LPD1 LPS2 LPM2</v>
      </c>
      <c r="C655" s="280">
        <f ca="1">IF($A655&lt;&gt;$A654,1,MOD(C654-1+(COUNTIFS(D$416:$N$416,$A655)=COUNTIFS(D655:$N655,1)),C$415)+1)</f>
        <v>3</v>
      </c>
      <c r="D655" s="278">
        <f ca="1">IF($A655&lt;&gt;D$416,0,IF($A655&lt;&gt;$A654,1,MOD(D654-1+(COUNTIFS(E$416:$N$416,$A655)=COUNTIFS(E655:$N655,1)),D$415)+1))</f>
        <v>0</v>
      </c>
      <c r="E655" s="278">
        <f ca="1">IF($A655&lt;&gt;E$416,0,IF($A655&lt;&gt;$A654,1,MOD(E654-1+(COUNTIFS(F$416:$N$416,$A655)=COUNTIFS(F655:$N655,1)),E$415)+1))</f>
        <v>0</v>
      </c>
      <c r="F655" s="278">
        <f ca="1">IF($A655&lt;&gt;F$416,0,IF($A655&lt;&gt;$A654,1,MOD(F654-1+(COUNTIFS(G$416:$N$416,$A655)=COUNTIFS(G655:$N655,1)),F$415)+1))</f>
        <v>0</v>
      </c>
      <c r="G655" s="278">
        <f ca="1">IF($A655&lt;&gt;G$416,0,IF($A655&lt;&gt;$A654,1,MOD(G654-1+(COUNTIFS(H$416:$N$416,$A655)=COUNTIFS(H655:$N655,1)),G$415)+1))</f>
        <v>1</v>
      </c>
      <c r="H655" s="278">
        <f ca="1">IF($A655&lt;&gt;H$416,0,IF($A655&lt;&gt;$A654,1,MOD(H654-1+(COUNTIFS(I$416:$N$416,$A655)=COUNTIFS(I655:$N655,1)),H$415)+1))</f>
        <v>2</v>
      </c>
      <c r="I655" s="278">
        <f ca="1">IF($A655&lt;&gt;I$416,0,IF($A655&lt;&gt;$A654,1,MOD(I654-1+(COUNTIFS(N$416:$N$416,$A655)=COUNTIFS(N655:$N655,1)),I$415)+1))</f>
        <v>2</v>
      </c>
      <c r="J655" s="278"/>
      <c r="K655" s="278"/>
      <c r="L655" s="278"/>
      <c r="M655" s="278"/>
      <c r="O655">
        <v>238</v>
      </c>
      <c r="P655" s="102">
        <f t="shared" ca="1" si="335"/>
        <v>0.5</v>
      </c>
      <c r="Q655" s="102">
        <f t="shared" ca="1" si="336"/>
        <v>0</v>
      </c>
      <c r="R655" s="102">
        <f t="shared" ca="1" si="337"/>
        <v>0</v>
      </c>
      <c r="S655" s="102">
        <f t="shared" ca="1" si="338"/>
        <v>0</v>
      </c>
      <c r="T655" s="102">
        <v>0</v>
      </c>
      <c r="U655" s="102">
        <f t="shared" ca="1" si="339"/>
        <v>0</v>
      </c>
      <c r="V655" s="102">
        <f t="shared" ca="1" si="340"/>
        <v>0</v>
      </c>
      <c r="W655" s="102"/>
      <c r="X655" s="102"/>
      <c r="Y655" s="102"/>
      <c r="Z655" s="102"/>
    </row>
    <row r="656" spans="1:26" outlineLevel="1">
      <c r="A656">
        <f t="shared" ca="1" si="341"/>
        <v>2</v>
      </c>
      <c r="B656" t="str">
        <f t="shared" ca="1" si="334"/>
        <v>EP3 LPD1 LPS2 LPM3</v>
      </c>
      <c r="C656" s="280">
        <f ca="1">IF($A656&lt;&gt;$A655,1,MOD(C655-1+(COUNTIFS(D$416:$N$416,$A656)=COUNTIFS(D656:$N656,1)),C$415)+1)</f>
        <v>3</v>
      </c>
      <c r="D656" s="278">
        <f ca="1">IF($A656&lt;&gt;D$416,0,IF($A656&lt;&gt;$A655,1,MOD(D655-1+(COUNTIFS(E$416:$N$416,$A656)=COUNTIFS(E656:$N656,1)),D$415)+1))</f>
        <v>0</v>
      </c>
      <c r="E656" s="278">
        <f ca="1">IF($A656&lt;&gt;E$416,0,IF($A656&lt;&gt;$A655,1,MOD(E655-1+(COUNTIFS(F$416:$N$416,$A656)=COUNTIFS(F656:$N656,1)),E$415)+1))</f>
        <v>0</v>
      </c>
      <c r="F656" s="278">
        <f ca="1">IF($A656&lt;&gt;F$416,0,IF($A656&lt;&gt;$A655,1,MOD(F655-1+(COUNTIFS(G$416:$N$416,$A656)=COUNTIFS(G656:$N656,1)),F$415)+1))</f>
        <v>0</v>
      </c>
      <c r="G656" s="278">
        <f ca="1">IF($A656&lt;&gt;G$416,0,IF($A656&lt;&gt;$A655,1,MOD(G655-1+(COUNTIFS(H$416:$N$416,$A656)=COUNTIFS(H656:$N656,1)),G$415)+1))</f>
        <v>1</v>
      </c>
      <c r="H656" s="278">
        <f ca="1">IF($A656&lt;&gt;H$416,0,IF($A656&lt;&gt;$A655,1,MOD(H655-1+(COUNTIFS(I$416:$N$416,$A656)=COUNTIFS(I656:$N656,1)),H$415)+1))</f>
        <v>2</v>
      </c>
      <c r="I656" s="278">
        <f ca="1">IF($A656&lt;&gt;I$416,0,IF($A656&lt;&gt;$A655,1,MOD(I655-1+(COUNTIFS(N$416:$N$416,$A656)=COUNTIFS(N656:$N656,1)),I$415)+1))</f>
        <v>3</v>
      </c>
      <c r="J656" s="278"/>
      <c r="K656" s="278"/>
      <c r="L656" s="278"/>
      <c r="M656" s="278"/>
      <c r="O656">
        <v>239</v>
      </c>
      <c r="P656" s="102">
        <f t="shared" ca="1" si="335"/>
        <v>0.5</v>
      </c>
      <c r="Q656" s="102">
        <f t="shared" ca="1" si="336"/>
        <v>0</v>
      </c>
      <c r="R656" s="102">
        <f t="shared" ca="1" si="337"/>
        <v>0</v>
      </c>
      <c r="S656" s="102">
        <f t="shared" ca="1" si="338"/>
        <v>0</v>
      </c>
      <c r="T656" s="102">
        <v>0</v>
      </c>
      <c r="U656" s="102">
        <f t="shared" ca="1" si="339"/>
        <v>0</v>
      </c>
      <c r="V656" s="102">
        <f t="shared" ca="1" si="340"/>
        <v>0.5</v>
      </c>
      <c r="W656" s="102"/>
      <c r="X656" s="102"/>
      <c r="Y656" s="102"/>
      <c r="Z656" s="102"/>
    </row>
    <row r="657" spans="1:26" outlineLevel="1">
      <c r="A657">
        <f t="shared" ca="1" si="341"/>
        <v>2</v>
      </c>
      <c r="B657" t="str">
        <f t="shared" ca="1" si="334"/>
        <v>EP3 LPD1 LPS3 LPM1</v>
      </c>
      <c r="C657" s="280">
        <f ca="1">IF($A657&lt;&gt;$A656,1,MOD(C656-1+(COUNTIFS(D$416:$N$416,$A657)=COUNTIFS(D657:$N657,1)),C$415)+1)</f>
        <v>3</v>
      </c>
      <c r="D657" s="278">
        <f ca="1">IF($A657&lt;&gt;D$416,0,IF($A657&lt;&gt;$A656,1,MOD(D656-1+(COUNTIFS(E$416:$N$416,$A657)=COUNTIFS(E657:$N657,1)),D$415)+1))</f>
        <v>0</v>
      </c>
      <c r="E657" s="278">
        <f ca="1">IF($A657&lt;&gt;E$416,0,IF($A657&lt;&gt;$A656,1,MOD(E656-1+(COUNTIFS(F$416:$N$416,$A657)=COUNTIFS(F657:$N657,1)),E$415)+1))</f>
        <v>0</v>
      </c>
      <c r="F657" s="278">
        <f ca="1">IF($A657&lt;&gt;F$416,0,IF($A657&lt;&gt;$A656,1,MOD(F656-1+(COUNTIFS(G$416:$N$416,$A657)=COUNTIFS(G657:$N657,1)),F$415)+1))</f>
        <v>0</v>
      </c>
      <c r="G657" s="278">
        <f ca="1">IF($A657&lt;&gt;G$416,0,IF($A657&lt;&gt;$A656,1,MOD(G656-1+(COUNTIFS(H$416:$N$416,$A657)=COUNTIFS(H657:$N657,1)),G$415)+1))</f>
        <v>1</v>
      </c>
      <c r="H657" s="278">
        <f ca="1">IF($A657&lt;&gt;H$416,0,IF($A657&lt;&gt;$A656,1,MOD(H656-1+(COUNTIFS(I$416:$N$416,$A657)=COUNTIFS(I657:$N657,1)),H$415)+1))</f>
        <v>3</v>
      </c>
      <c r="I657" s="278">
        <f ca="1">IF($A657&lt;&gt;I$416,0,IF($A657&lt;&gt;$A656,1,MOD(I656-1+(COUNTIFS(N$416:$N$416,$A657)=COUNTIFS(N657:$N657,1)),I$415)+1))</f>
        <v>1</v>
      </c>
      <c r="J657" s="278"/>
      <c r="K657" s="278"/>
      <c r="L657" s="278"/>
      <c r="M657" s="278"/>
      <c r="O657">
        <v>240</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EP3 LPD1 LPS3 LPM2</v>
      </c>
      <c r="C658" s="280">
        <f ca="1">IF($A658&lt;&gt;$A657,1,MOD(C657-1+(COUNTIFS(D$416:$N$416,$A658)=COUNTIFS(D658:$N658,1)),C$415)+1)</f>
        <v>3</v>
      </c>
      <c r="D658" s="278">
        <f ca="1">IF($A658&lt;&gt;D$416,0,IF($A658&lt;&gt;$A657,1,MOD(D657-1+(COUNTIFS(E$416:$N$416,$A658)=COUNTIFS(E658:$N658,1)),D$415)+1))</f>
        <v>0</v>
      </c>
      <c r="E658" s="278">
        <f ca="1">IF($A658&lt;&gt;E$416,0,IF($A658&lt;&gt;$A657,1,MOD(E657-1+(COUNTIFS(F$416:$N$416,$A658)=COUNTIFS(F658:$N658,1)),E$415)+1))</f>
        <v>0</v>
      </c>
      <c r="F658" s="278">
        <f ca="1">IF($A658&lt;&gt;F$416,0,IF($A658&lt;&gt;$A657,1,MOD(F657-1+(COUNTIFS(G$416:$N$416,$A658)=COUNTIFS(G658:$N658,1)),F$415)+1))</f>
        <v>0</v>
      </c>
      <c r="G658" s="278">
        <f ca="1">IF($A658&lt;&gt;G$416,0,IF($A658&lt;&gt;$A657,1,MOD(G657-1+(COUNTIFS(H$416:$N$416,$A658)=COUNTIFS(H658:$N658,1)),G$415)+1))</f>
        <v>1</v>
      </c>
      <c r="H658" s="278">
        <f ca="1">IF($A658&lt;&gt;H$416,0,IF($A658&lt;&gt;$A657,1,MOD(H657-1+(COUNTIFS(I$416:$N$416,$A658)=COUNTIFS(I658:$N658,1)),H$415)+1))</f>
        <v>3</v>
      </c>
      <c r="I658" s="278">
        <f ca="1">IF($A658&lt;&gt;I$416,0,IF($A658&lt;&gt;$A657,1,MOD(I657-1+(COUNTIFS(N$416:$N$416,$A658)=COUNTIFS(N658:$N658,1)),I$415)+1))</f>
        <v>2</v>
      </c>
      <c r="J658" s="278"/>
      <c r="K658" s="278"/>
      <c r="L658" s="278"/>
      <c r="M658" s="278"/>
      <c r="O658">
        <v>241</v>
      </c>
      <c r="P658" s="102">
        <f t="shared" ca="1" si="335"/>
        <v>0.5</v>
      </c>
      <c r="Q658" s="102">
        <f t="shared" ca="1" si="336"/>
        <v>0</v>
      </c>
      <c r="R658" s="102">
        <f t="shared" ca="1" si="337"/>
        <v>0</v>
      </c>
      <c r="S658" s="102">
        <f t="shared" ca="1" si="338"/>
        <v>0</v>
      </c>
      <c r="T658" s="102">
        <v>0</v>
      </c>
      <c r="U658" s="102">
        <f t="shared" ca="1" si="339"/>
        <v>0.5</v>
      </c>
      <c r="V658" s="102">
        <f t="shared" ca="1" si="340"/>
        <v>0</v>
      </c>
      <c r="W658" s="102"/>
      <c r="X658" s="102"/>
      <c r="Y658" s="102"/>
      <c r="Z658" s="102"/>
    </row>
    <row r="659" spans="1:26" outlineLevel="1">
      <c r="A659">
        <f t="shared" ca="1" si="341"/>
        <v>2</v>
      </c>
      <c r="B659" t="str">
        <f t="shared" ca="1" si="334"/>
        <v>EP3 LPD1 LPS3 LPM3</v>
      </c>
      <c r="C659" s="280">
        <f ca="1">IF($A659&lt;&gt;$A658,1,MOD(C658-1+(COUNTIFS(D$416:$N$416,$A659)=COUNTIFS(D659:$N659,1)),C$415)+1)</f>
        <v>3</v>
      </c>
      <c r="D659" s="278">
        <f ca="1">IF($A659&lt;&gt;D$416,0,IF($A659&lt;&gt;$A658,1,MOD(D658-1+(COUNTIFS(E$416:$N$416,$A659)=COUNTIFS(E659:$N659,1)),D$415)+1))</f>
        <v>0</v>
      </c>
      <c r="E659" s="278">
        <f ca="1">IF($A659&lt;&gt;E$416,0,IF($A659&lt;&gt;$A658,1,MOD(E658-1+(COUNTIFS(F$416:$N$416,$A659)=COUNTIFS(F659:$N659,1)),E$415)+1))</f>
        <v>0</v>
      </c>
      <c r="F659" s="278">
        <f ca="1">IF($A659&lt;&gt;F$416,0,IF($A659&lt;&gt;$A658,1,MOD(F658-1+(COUNTIFS(G$416:$N$416,$A659)=COUNTIFS(G659:$N659,1)),F$415)+1))</f>
        <v>0</v>
      </c>
      <c r="G659" s="278">
        <f ca="1">IF($A659&lt;&gt;G$416,0,IF($A659&lt;&gt;$A658,1,MOD(G658-1+(COUNTIFS(H$416:$N$416,$A659)=COUNTIFS(H659:$N659,1)),G$415)+1))</f>
        <v>1</v>
      </c>
      <c r="H659" s="278">
        <f ca="1">IF($A659&lt;&gt;H$416,0,IF($A659&lt;&gt;$A658,1,MOD(H658-1+(COUNTIFS(I$416:$N$416,$A659)=COUNTIFS(I659:$N659,1)),H$415)+1))</f>
        <v>3</v>
      </c>
      <c r="I659" s="278">
        <f ca="1">IF($A659&lt;&gt;I$416,0,IF($A659&lt;&gt;$A658,1,MOD(I658-1+(COUNTIFS(N$416:$N$416,$A659)=COUNTIFS(N659:$N659,1)),I$415)+1))</f>
        <v>3</v>
      </c>
      <c r="J659" s="278"/>
      <c r="K659" s="278"/>
      <c r="L659" s="278"/>
      <c r="M659" s="278"/>
      <c r="O659">
        <v>242</v>
      </c>
      <c r="P659" s="102">
        <f t="shared" ca="1" si="335"/>
        <v>0.5</v>
      </c>
      <c r="Q659" s="102">
        <f t="shared" ca="1" si="336"/>
        <v>0</v>
      </c>
      <c r="R659" s="102">
        <f t="shared" ca="1" si="337"/>
        <v>0</v>
      </c>
      <c r="S659" s="102">
        <f t="shared" ca="1" si="338"/>
        <v>0</v>
      </c>
      <c r="T659" s="102">
        <v>0</v>
      </c>
      <c r="U659" s="102">
        <f t="shared" ca="1" si="339"/>
        <v>0.5</v>
      </c>
      <c r="V659" s="102">
        <f t="shared" ca="1" si="340"/>
        <v>0.5</v>
      </c>
      <c r="W659" s="102"/>
      <c r="X659" s="102"/>
      <c r="Y659" s="102"/>
      <c r="Z659" s="102"/>
    </row>
    <row r="660" spans="1:26" outlineLevel="1">
      <c r="A660">
        <f t="shared" ca="1" si="341"/>
        <v>2</v>
      </c>
      <c r="B660" t="str">
        <f t="shared" ca="1" si="334"/>
        <v>EP1 LPD1 LPS1 LPM1</v>
      </c>
      <c r="C660" s="280">
        <f ca="1">IF($A660&lt;&gt;$A659,1,MOD(C659-1+(COUNTIFS(D$416:$N$416,$A660)=COUNTIFS(D660:$N660,1)),C$415)+1)</f>
        <v>1</v>
      </c>
      <c r="D660" s="278">
        <f ca="1">IF($A660&lt;&gt;D$416,0,IF($A660&lt;&gt;$A659,1,MOD(D659-1+(COUNTIFS(E$416:$N$416,$A660)=COUNTIFS(E660:$N660,1)),D$415)+1))</f>
        <v>0</v>
      </c>
      <c r="E660" s="278">
        <f ca="1">IF($A660&lt;&gt;E$416,0,IF($A660&lt;&gt;$A659,1,MOD(E659-1+(COUNTIFS(F$416:$N$416,$A660)=COUNTIFS(F660:$N660,1)),E$415)+1))</f>
        <v>0</v>
      </c>
      <c r="F660" s="278">
        <f ca="1">IF($A660&lt;&gt;F$416,0,IF($A660&lt;&gt;$A659,1,MOD(F659-1+(COUNTIFS(G$416:$N$416,$A660)=COUNTIFS(G660:$N660,1)),F$415)+1))</f>
        <v>0</v>
      </c>
      <c r="G660" s="278">
        <f ca="1">IF($A660&lt;&gt;G$416,0,IF($A660&lt;&gt;$A659,1,MOD(G659-1+(COUNTIFS(H$416:$N$416,$A660)=COUNTIFS(H660:$N660,1)),G$415)+1))</f>
        <v>1</v>
      </c>
      <c r="H660" s="278">
        <f ca="1">IF($A660&lt;&gt;H$416,0,IF($A660&lt;&gt;$A659,1,MOD(H659-1+(COUNTIFS(I$416:$N$416,$A660)=COUNTIFS(I660:$N660,1)),H$415)+1))</f>
        <v>1</v>
      </c>
      <c r="I660" s="278">
        <f ca="1">IF($A660&lt;&gt;I$416,0,IF($A660&lt;&gt;$A659,1,MOD(I659-1+(COUNTIFS(N$416:$N$416,$A660)=COUNTIFS(N660:$N660,1)),I$415)+1))</f>
        <v>1</v>
      </c>
      <c r="J660" s="278"/>
      <c r="K660" s="278"/>
      <c r="L660" s="278"/>
      <c r="M660" s="278"/>
      <c r="O660">
        <v>243</v>
      </c>
      <c r="P660" s="102">
        <f t="shared" ca="1" si="335"/>
        <v>-0.5</v>
      </c>
      <c r="Q660" s="102">
        <f t="shared" ca="1" si="336"/>
        <v>0</v>
      </c>
      <c r="R660" s="102">
        <f t="shared" ca="1" si="337"/>
        <v>0</v>
      </c>
      <c r="S660" s="102">
        <f t="shared" ca="1" si="338"/>
        <v>0</v>
      </c>
      <c r="T660" s="102">
        <v>0</v>
      </c>
      <c r="U660" s="102">
        <f t="shared" ca="1" si="339"/>
        <v>-0.5</v>
      </c>
      <c r="V660" s="102">
        <f t="shared" ca="1" si="340"/>
        <v>-0.5</v>
      </c>
      <c r="W660" s="102"/>
      <c r="X660" s="102"/>
      <c r="Y660" s="102"/>
      <c r="Z660" s="102"/>
    </row>
    <row r="661" spans="1:26" outlineLevel="1">
      <c r="A661">
        <f t="shared" ca="1" si="341"/>
        <v>2</v>
      </c>
      <c r="B661" t="str">
        <f t="shared" ca="1" si="334"/>
        <v>EP1 LPD1 LPS1 LPM2</v>
      </c>
      <c r="C661" s="280">
        <f ca="1">IF($A661&lt;&gt;$A660,1,MOD(C660-1+(COUNTIFS(D$416:$N$416,$A661)=COUNTIFS(D661:$N661,1)),C$415)+1)</f>
        <v>1</v>
      </c>
      <c r="D661" s="278">
        <f ca="1">IF($A661&lt;&gt;D$416,0,IF($A661&lt;&gt;$A660,1,MOD(D660-1+(COUNTIFS(E$416:$N$416,$A661)=COUNTIFS(E661:$N661,1)),D$415)+1))</f>
        <v>0</v>
      </c>
      <c r="E661" s="278">
        <f ca="1">IF($A661&lt;&gt;E$416,0,IF($A661&lt;&gt;$A660,1,MOD(E660-1+(COUNTIFS(F$416:$N$416,$A661)=COUNTIFS(F661:$N661,1)),E$415)+1))</f>
        <v>0</v>
      </c>
      <c r="F661" s="278">
        <f ca="1">IF($A661&lt;&gt;F$416,0,IF($A661&lt;&gt;$A660,1,MOD(F660-1+(COUNTIFS(G$416:$N$416,$A661)=COUNTIFS(G661:$N661,1)),F$415)+1))</f>
        <v>0</v>
      </c>
      <c r="G661" s="278">
        <f ca="1">IF($A661&lt;&gt;G$416,0,IF($A661&lt;&gt;$A660,1,MOD(G660-1+(COUNTIFS(H$416:$N$416,$A661)=COUNTIFS(H661:$N661,1)),G$415)+1))</f>
        <v>1</v>
      </c>
      <c r="H661" s="278">
        <f ca="1">IF($A661&lt;&gt;H$416,0,IF($A661&lt;&gt;$A660,1,MOD(H660-1+(COUNTIFS(I$416:$N$416,$A661)=COUNTIFS(I661:$N661,1)),H$415)+1))</f>
        <v>1</v>
      </c>
      <c r="I661" s="278">
        <f ca="1">IF($A661&lt;&gt;I$416,0,IF($A661&lt;&gt;$A660,1,MOD(I660-1+(COUNTIFS(N$416:$N$416,$A661)=COUNTIFS(N661:$N661,1)),I$415)+1))</f>
        <v>2</v>
      </c>
      <c r="J661" s="278"/>
      <c r="K661" s="278"/>
      <c r="L661" s="278"/>
      <c r="M661" s="278"/>
      <c r="O661">
        <v>244</v>
      </c>
      <c r="P661" s="102">
        <f t="shared" ca="1" si="335"/>
        <v>-0.5</v>
      </c>
      <c r="Q661" s="102">
        <f t="shared" ca="1" si="336"/>
        <v>0</v>
      </c>
      <c r="R661" s="102">
        <f t="shared" ca="1" si="337"/>
        <v>0</v>
      </c>
      <c r="S661" s="102">
        <f t="shared" ca="1" si="338"/>
        <v>0</v>
      </c>
      <c r="T661" s="102">
        <v>0</v>
      </c>
      <c r="U661" s="102">
        <f t="shared" ca="1" si="339"/>
        <v>-0.5</v>
      </c>
      <c r="V661" s="102">
        <f t="shared" ca="1" si="340"/>
        <v>0</v>
      </c>
      <c r="W661" s="102"/>
      <c r="X661" s="102"/>
      <c r="Y661" s="102"/>
      <c r="Z661" s="102"/>
    </row>
    <row r="662" spans="1:26" outlineLevel="1">
      <c r="A662">
        <f t="shared" ca="1" si="341"/>
        <v>2</v>
      </c>
      <c r="B662" t="str">
        <f t="shared" ca="1" si="334"/>
        <v>EP1 LPD1 LPS1 LPM3</v>
      </c>
      <c r="C662" s="280">
        <f ca="1">IF($A662&lt;&gt;$A661,1,MOD(C661-1+(COUNTIFS(D$416:$N$416,$A662)=COUNTIFS(D662:$N662,1)),C$415)+1)</f>
        <v>1</v>
      </c>
      <c r="D662" s="278">
        <f ca="1">IF($A662&lt;&gt;D$416,0,IF($A662&lt;&gt;$A661,1,MOD(D661-1+(COUNTIFS(E$416:$N$416,$A662)=COUNTIFS(E662:$N662,1)),D$415)+1))</f>
        <v>0</v>
      </c>
      <c r="E662" s="278">
        <f ca="1">IF($A662&lt;&gt;E$416,0,IF($A662&lt;&gt;$A661,1,MOD(E661-1+(COUNTIFS(F$416:$N$416,$A662)=COUNTIFS(F662:$N662,1)),E$415)+1))</f>
        <v>0</v>
      </c>
      <c r="F662" s="278">
        <f ca="1">IF($A662&lt;&gt;F$416,0,IF($A662&lt;&gt;$A661,1,MOD(F661-1+(COUNTIFS(G$416:$N$416,$A662)=COUNTIFS(G662:$N662,1)),F$415)+1))</f>
        <v>0</v>
      </c>
      <c r="G662" s="278">
        <f ca="1">IF($A662&lt;&gt;G$416,0,IF($A662&lt;&gt;$A661,1,MOD(G661-1+(COUNTIFS(H$416:$N$416,$A662)=COUNTIFS(H662:$N662,1)),G$415)+1))</f>
        <v>1</v>
      </c>
      <c r="H662" s="278">
        <f ca="1">IF($A662&lt;&gt;H$416,0,IF($A662&lt;&gt;$A661,1,MOD(H661-1+(COUNTIFS(I$416:$N$416,$A662)=COUNTIFS(I662:$N662,1)),H$415)+1))</f>
        <v>1</v>
      </c>
      <c r="I662" s="278">
        <f ca="1">IF($A662&lt;&gt;I$416,0,IF($A662&lt;&gt;$A661,1,MOD(I661-1+(COUNTIFS(N$416:$N$416,$A662)=COUNTIFS(N662:$N662,1)),I$415)+1))</f>
        <v>3</v>
      </c>
      <c r="J662" s="278"/>
      <c r="K662" s="278"/>
      <c r="L662" s="278"/>
      <c r="M662" s="278"/>
      <c r="O662">
        <v>245</v>
      </c>
      <c r="P662" s="102">
        <f t="shared" ca="1" si="335"/>
        <v>-0.5</v>
      </c>
      <c r="Q662" s="102">
        <f t="shared" ca="1" si="336"/>
        <v>0</v>
      </c>
      <c r="R662" s="102">
        <f t="shared" ca="1" si="337"/>
        <v>0</v>
      </c>
      <c r="S662" s="102">
        <f t="shared" ca="1" si="338"/>
        <v>0</v>
      </c>
      <c r="T662" s="102">
        <v>0</v>
      </c>
      <c r="U662" s="102">
        <f t="shared" ca="1" si="339"/>
        <v>-0.5</v>
      </c>
      <c r="V662" s="102">
        <f t="shared" ca="1" si="340"/>
        <v>0.5</v>
      </c>
      <c r="W662" s="102"/>
      <c r="X662" s="102"/>
      <c r="Y662" s="102"/>
      <c r="Z662" s="102"/>
    </row>
    <row r="663" spans="1:26" outlineLevel="1">
      <c r="A663">
        <f t="shared" ca="1" si="341"/>
        <v>2</v>
      </c>
      <c r="B663" t="str">
        <f t="shared" ca="1" si="334"/>
        <v>EP1 LPD1 LPS2 LPM1</v>
      </c>
      <c r="C663" s="280">
        <f ca="1">IF($A663&lt;&gt;$A662,1,MOD(C662-1+(COUNTIFS(D$416:$N$416,$A663)=COUNTIFS(D663:$N663,1)),C$415)+1)</f>
        <v>1</v>
      </c>
      <c r="D663" s="278">
        <f ca="1">IF($A663&lt;&gt;D$416,0,IF($A663&lt;&gt;$A662,1,MOD(D662-1+(COUNTIFS(E$416:$N$416,$A663)=COUNTIFS(E663:$N663,1)),D$415)+1))</f>
        <v>0</v>
      </c>
      <c r="E663" s="278">
        <f ca="1">IF($A663&lt;&gt;E$416,0,IF($A663&lt;&gt;$A662,1,MOD(E662-1+(COUNTIFS(F$416:$N$416,$A663)=COUNTIFS(F663:$N663,1)),E$415)+1))</f>
        <v>0</v>
      </c>
      <c r="F663" s="278">
        <f ca="1">IF($A663&lt;&gt;F$416,0,IF($A663&lt;&gt;$A662,1,MOD(F662-1+(COUNTIFS(G$416:$N$416,$A663)=COUNTIFS(G663:$N663,1)),F$415)+1))</f>
        <v>0</v>
      </c>
      <c r="G663" s="278">
        <f ca="1">IF($A663&lt;&gt;G$416,0,IF($A663&lt;&gt;$A662,1,MOD(G662-1+(COUNTIFS(H$416:$N$416,$A663)=COUNTIFS(H663:$N663,1)),G$415)+1))</f>
        <v>1</v>
      </c>
      <c r="H663" s="278">
        <f ca="1">IF($A663&lt;&gt;H$416,0,IF($A663&lt;&gt;$A662,1,MOD(H662-1+(COUNTIFS(I$416:$N$416,$A663)=COUNTIFS(I663:$N663,1)),H$415)+1))</f>
        <v>2</v>
      </c>
      <c r="I663" s="278">
        <f ca="1">IF($A663&lt;&gt;I$416,0,IF($A663&lt;&gt;$A662,1,MOD(I662-1+(COUNTIFS(N$416:$N$416,$A663)=COUNTIFS(N663:$N663,1)),I$415)+1))</f>
        <v>1</v>
      </c>
      <c r="J663" s="278"/>
      <c r="K663" s="278"/>
      <c r="L663" s="278"/>
      <c r="M663" s="278"/>
      <c r="O663">
        <v>246</v>
      </c>
      <c r="P663" s="102">
        <f t="shared" ca="1" si="335"/>
        <v>-0.5</v>
      </c>
      <c r="Q663" s="102">
        <f t="shared" ca="1" si="336"/>
        <v>0</v>
      </c>
      <c r="R663" s="102">
        <f t="shared" ca="1" si="337"/>
        <v>0</v>
      </c>
      <c r="S663" s="102">
        <f t="shared" ca="1" si="338"/>
        <v>0</v>
      </c>
      <c r="T663" s="102">
        <v>0</v>
      </c>
      <c r="U663" s="102">
        <f t="shared" ca="1" si="339"/>
        <v>0</v>
      </c>
      <c r="V663" s="102">
        <f t="shared" ca="1" si="340"/>
        <v>-0.5</v>
      </c>
      <c r="W663" s="102"/>
      <c r="X663" s="102"/>
      <c r="Y663" s="102"/>
      <c r="Z663" s="102"/>
    </row>
    <row r="664" spans="1:26" outlineLevel="1">
      <c r="A664">
        <f t="shared" ca="1" si="341"/>
        <v>2</v>
      </c>
      <c r="B664" t="str">
        <f t="shared" ca="1" si="334"/>
        <v>EP1 LPD1 LPS2 LPM2</v>
      </c>
      <c r="C664" s="280">
        <f ca="1">IF($A664&lt;&gt;$A663,1,MOD(C663-1+(COUNTIFS(D$416:$N$416,$A664)=COUNTIFS(D664:$N664,1)),C$415)+1)</f>
        <v>1</v>
      </c>
      <c r="D664" s="278">
        <f ca="1">IF($A664&lt;&gt;D$416,0,IF($A664&lt;&gt;$A663,1,MOD(D663-1+(COUNTIFS(E$416:$N$416,$A664)=COUNTIFS(E664:$N664,1)),D$415)+1))</f>
        <v>0</v>
      </c>
      <c r="E664" s="278">
        <f ca="1">IF($A664&lt;&gt;E$416,0,IF($A664&lt;&gt;$A663,1,MOD(E663-1+(COUNTIFS(F$416:$N$416,$A664)=COUNTIFS(F664:$N664,1)),E$415)+1))</f>
        <v>0</v>
      </c>
      <c r="F664" s="278">
        <f ca="1">IF($A664&lt;&gt;F$416,0,IF($A664&lt;&gt;$A663,1,MOD(F663-1+(COUNTIFS(G$416:$N$416,$A664)=COUNTIFS(G664:$N664,1)),F$415)+1))</f>
        <v>0</v>
      </c>
      <c r="G664" s="278">
        <f ca="1">IF($A664&lt;&gt;G$416,0,IF($A664&lt;&gt;$A663,1,MOD(G663-1+(COUNTIFS(H$416:$N$416,$A664)=COUNTIFS(H664:$N664,1)),G$415)+1))</f>
        <v>1</v>
      </c>
      <c r="H664" s="278">
        <f ca="1">IF($A664&lt;&gt;H$416,0,IF($A664&lt;&gt;$A663,1,MOD(H663-1+(COUNTIFS(I$416:$N$416,$A664)=COUNTIFS(I664:$N664,1)),H$415)+1))</f>
        <v>2</v>
      </c>
      <c r="I664" s="278">
        <f ca="1">IF($A664&lt;&gt;I$416,0,IF($A664&lt;&gt;$A663,1,MOD(I663-1+(COUNTIFS(N$416:$N$416,$A664)=COUNTIFS(N664:$N664,1)),I$415)+1))</f>
        <v>2</v>
      </c>
      <c r="J664" s="278"/>
      <c r="K664" s="278"/>
      <c r="L664" s="278"/>
      <c r="M664" s="278"/>
      <c r="O664">
        <v>247</v>
      </c>
      <c r="P664" s="102">
        <f t="shared" ca="1" si="335"/>
        <v>-0.5</v>
      </c>
      <c r="Q664" s="102">
        <f t="shared" ca="1" si="336"/>
        <v>0</v>
      </c>
      <c r="R664" s="102">
        <f t="shared" ca="1" si="337"/>
        <v>0</v>
      </c>
      <c r="S664" s="102">
        <f t="shared" ca="1" si="338"/>
        <v>0</v>
      </c>
      <c r="T664" s="102">
        <v>0</v>
      </c>
      <c r="U664" s="102">
        <f t="shared" ca="1" si="339"/>
        <v>0</v>
      </c>
      <c r="V664" s="102">
        <f t="shared" ca="1" si="340"/>
        <v>0</v>
      </c>
      <c r="W664" s="102"/>
      <c r="X664" s="102"/>
      <c r="Y664" s="102"/>
      <c r="Z664" s="102"/>
    </row>
    <row r="665" spans="1:26" outlineLevel="1">
      <c r="A665">
        <f t="shared" ca="1" si="341"/>
        <v>2</v>
      </c>
      <c r="B665" t="str">
        <f t="shared" ca="1" si="334"/>
        <v>EP1 LPD1 LPS2 LPM3</v>
      </c>
      <c r="C665" s="280">
        <f ca="1">IF($A665&lt;&gt;$A664,1,MOD(C664-1+(COUNTIFS(D$416:$N$416,$A665)=COUNTIFS(D665:$N665,1)),C$415)+1)</f>
        <v>1</v>
      </c>
      <c r="D665" s="278">
        <f ca="1">IF($A665&lt;&gt;D$416,0,IF($A665&lt;&gt;$A664,1,MOD(D664-1+(COUNTIFS(E$416:$N$416,$A665)=COUNTIFS(E665:$N665,1)),D$415)+1))</f>
        <v>0</v>
      </c>
      <c r="E665" s="278">
        <f ca="1">IF($A665&lt;&gt;E$416,0,IF($A665&lt;&gt;$A664,1,MOD(E664-1+(COUNTIFS(F$416:$N$416,$A665)=COUNTIFS(F665:$N665,1)),E$415)+1))</f>
        <v>0</v>
      </c>
      <c r="F665" s="278">
        <f ca="1">IF($A665&lt;&gt;F$416,0,IF($A665&lt;&gt;$A664,1,MOD(F664-1+(COUNTIFS(G$416:$N$416,$A665)=COUNTIFS(G665:$N665,1)),F$415)+1))</f>
        <v>0</v>
      </c>
      <c r="G665" s="278">
        <f ca="1">IF($A665&lt;&gt;G$416,0,IF($A665&lt;&gt;$A664,1,MOD(G664-1+(COUNTIFS(H$416:$N$416,$A665)=COUNTIFS(H665:$N665,1)),G$415)+1))</f>
        <v>1</v>
      </c>
      <c r="H665" s="278">
        <f ca="1">IF($A665&lt;&gt;H$416,0,IF($A665&lt;&gt;$A664,1,MOD(H664-1+(COUNTIFS(I$416:$N$416,$A665)=COUNTIFS(I665:$N665,1)),H$415)+1))</f>
        <v>2</v>
      </c>
      <c r="I665" s="278">
        <f ca="1">IF($A665&lt;&gt;I$416,0,IF($A665&lt;&gt;$A664,1,MOD(I664-1+(COUNTIFS(N$416:$N$416,$A665)=COUNTIFS(N665:$N665,1)),I$415)+1))</f>
        <v>3</v>
      </c>
      <c r="J665" s="278"/>
      <c r="K665" s="278"/>
      <c r="L665" s="278"/>
      <c r="M665" s="278"/>
      <c r="O665">
        <v>248</v>
      </c>
      <c r="P665" s="102">
        <f t="shared" ca="1" si="335"/>
        <v>-0.5</v>
      </c>
      <c r="Q665" s="102">
        <f t="shared" ca="1" si="336"/>
        <v>0</v>
      </c>
      <c r="R665" s="102">
        <f t="shared" ca="1" si="337"/>
        <v>0</v>
      </c>
      <c r="S665" s="102">
        <f t="shared" ca="1" si="338"/>
        <v>0</v>
      </c>
      <c r="T665" s="102">
        <v>0</v>
      </c>
      <c r="U665" s="102">
        <f t="shared" ca="1" si="339"/>
        <v>0</v>
      </c>
      <c r="V665" s="102">
        <f t="shared" ca="1" si="340"/>
        <v>0.5</v>
      </c>
      <c r="W665" s="102"/>
      <c r="X665" s="102"/>
      <c r="Y665" s="102"/>
      <c r="Z665" s="102"/>
    </row>
    <row r="666" spans="1:26" outlineLevel="1">
      <c r="A666">
        <f t="shared" ca="1" si="341"/>
        <v>2</v>
      </c>
      <c r="B666" t="str">
        <f t="shared" ca="1" si="334"/>
        <v>EP1 LPD1 LPS3 LPM1</v>
      </c>
      <c r="C666" s="280">
        <f ca="1">IF($A666&lt;&gt;$A665,1,MOD(C665-1+(COUNTIFS(D$416:$N$416,$A666)=COUNTIFS(D666:$N666,1)),C$415)+1)</f>
        <v>1</v>
      </c>
      <c r="D666" s="278">
        <f ca="1">IF($A666&lt;&gt;D$416,0,IF($A666&lt;&gt;$A665,1,MOD(D665-1+(COUNTIFS(E$416:$N$416,$A666)=COUNTIFS(E666:$N666,1)),D$415)+1))</f>
        <v>0</v>
      </c>
      <c r="E666" s="278">
        <f ca="1">IF($A666&lt;&gt;E$416,0,IF($A666&lt;&gt;$A665,1,MOD(E665-1+(COUNTIFS(F$416:$N$416,$A666)=COUNTIFS(F666:$N666,1)),E$415)+1))</f>
        <v>0</v>
      </c>
      <c r="F666" s="278">
        <f ca="1">IF($A666&lt;&gt;F$416,0,IF($A666&lt;&gt;$A665,1,MOD(F665-1+(COUNTIFS(G$416:$N$416,$A666)=COUNTIFS(G666:$N666,1)),F$415)+1))</f>
        <v>0</v>
      </c>
      <c r="G666" s="278">
        <f ca="1">IF($A666&lt;&gt;G$416,0,IF($A666&lt;&gt;$A665,1,MOD(G665-1+(COUNTIFS(H$416:$N$416,$A666)=COUNTIFS(H666:$N666,1)),G$415)+1))</f>
        <v>1</v>
      </c>
      <c r="H666" s="278">
        <f ca="1">IF($A666&lt;&gt;H$416,0,IF($A666&lt;&gt;$A665,1,MOD(H665-1+(COUNTIFS(I$416:$N$416,$A666)=COUNTIFS(I666:$N666,1)),H$415)+1))</f>
        <v>3</v>
      </c>
      <c r="I666" s="278">
        <f ca="1">IF($A666&lt;&gt;I$416,0,IF($A666&lt;&gt;$A665,1,MOD(I665-1+(COUNTIFS(N$416:$N$416,$A666)=COUNTIFS(N666:$N666,1)),I$415)+1))</f>
        <v>1</v>
      </c>
      <c r="J666" s="278"/>
      <c r="K666" s="278"/>
      <c r="L666" s="278"/>
      <c r="M666" s="278"/>
      <c r="O666">
        <v>249</v>
      </c>
      <c r="P666" s="102">
        <f t="shared" ca="1" si="335"/>
        <v>-0.5</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EP1 LPD1 LPS3 LPM2</v>
      </c>
      <c r="C667" s="280">
        <f ca="1">IF($A667&lt;&gt;$A666,1,MOD(C666-1+(COUNTIFS(D$416:$N$416,$A667)=COUNTIFS(D667:$N667,1)),C$415)+1)</f>
        <v>1</v>
      </c>
      <c r="D667" s="278">
        <f ca="1">IF($A667&lt;&gt;D$416,0,IF($A667&lt;&gt;$A666,1,MOD(D666-1+(COUNTIFS(E$416:$N$416,$A667)=COUNTIFS(E667:$N667,1)),D$415)+1))</f>
        <v>0</v>
      </c>
      <c r="E667" s="278">
        <f ca="1">IF($A667&lt;&gt;E$416,0,IF($A667&lt;&gt;$A666,1,MOD(E666-1+(COUNTIFS(F$416:$N$416,$A667)=COUNTIFS(F667:$N667,1)),E$415)+1))</f>
        <v>0</v>
      </c>
      <c r="F667" s="278">
        <f ca="1">IF($A667&lt;&gt;F$416,0,IF($A667&lt;&gt;$A666,1,MOD(F666-1+(COUNTIFS(G$416:$N$416,$A667)=COUNTIFS(G667:$N667,1)),F$415)+1))</f>
        <v>0</v>
      </c>
      <c r="G667" s="278">
        <f ca="1">IF($A667&lt;&gt;G$416,0,IF($A667&lt;&gt;$A666,1,MOD(G666-1+(COUNTIFS(H$416:$N$416,$A667)=COUNTIFS(H667:$N667,1)),G$415)+1))</f>
        <v>1</v>
      </c>
      <c r="H667" s="278">
        <f ca="1">IF($A667&lt;&gt;H$416,0,IF($A667&lt;&gt;$A666,1,MOD(H666-1+(COUNTIFS(I$416:$N$416,$A667)=COUNTIFS(I667:$N667,1)),H$415)+1))</f>
        <v>3</v>
      </c>
      <c r="I667" s="278">
        <f ca="1">IF($A667&lt;&gt;I$416,0,IF($A667&lt;&gt;$A666,1,MOD(I666-1+(COUNTIFS(N$416:$N$416,$A667)=COUNTIFS(N667:$N667,1)),I$415)+1))</f>
        <v>2</v>
      </c>
      <c r="J667" s="278"/>
      <c r="K667" s="278"/>
      <c r="L667" s="278"/>
      <c r="M667" s="278"/>
      <c r="O667">
        <v>250</v>
      </c>
      <c r="P667" s="102">
        <f t="shared" ca="1" si="335"/>
        <v>-0.5</v>
      </c>
      <c r="Q667" s="102">
        <f t="shared" ca="1" si="336"/>
        <v>0</v>
      </c>
      <c r="R667" s="102">
        <f t="shared" ca="1" si="337"/>
        <v>0</v>
      </c>
      <c r="S667" s="102">
        <f t="shared" ca="1" si="338"/>
        <v>0</v>
      </c>
      <c r="T667" s="102">
        <v>0</v>
      </c>
      <c r="U667" s="102">
        <f t="shared" ca="1" si="339"/>
        <v>0.5</v>
      </c>
      <c r="V667" s="102">
        <f t="shared" ca="1" si="340"/>
        <v>0</v>
      </c>
      <c r="W667" s="102"/>
      <c r="X667" s="102"/>
      <c r="Y667" s="102"/>
      <c r="Z667" s="102"/>
    </row>
    <row r="668" spans="1:26" outlineLevel="1">
      <c r="A668">
        <f t="shared" ca="1" si="341"/>
        <v>2</v>
      </c>
      <c r="B668" t="str">
        <f t="shared" ca="1" si="334"/>
        <v>EP1 LPD1 LPS3 LPM3</v>
      </c>
      <c r="C668" s="280">
        <f ca="1">IF($A668&lt;&gt;$A667,1,MOD(C667-1+(COUNTIFS(D$416:$N$416,$A668)=COUNTIFS(D668:$N668,1)),C$415)+1)</f>
        <v>1</v>
      </c>
      <c r="D668" s="278">
        <f ca="1">IF($A668&lt;&gt;D$416,0,IF($A668&lt;&gt;$A667,1,MOD(D667-1+(COUNTIFS(E$416:$N$416,$A668)=COUNTIFS(E668:$N668,1)),D$415)+1))</f>
        <v>0</v>
      </c>
      <c r="E668" s="278">
        <f ca="1">IF($A668&lt;&gt;E$416,0,IF($A668&lt;&gt;$A667,1,MOD(E667-1+(COUNTIFS(F$416:$N$416,$A668)=COUNTIFS(F668:$N668,1)),E$415)+1))</f>
        <v>0</v>
      </c>
      <c r="F668" s="278">
        <f ca="1">IF($A668&lt;&gt;F$416,0,IF($A668&lt;&gt;$A667,1,MOD(F667-1+(COUNTIFS(G$416:$N$416,$A668)=COUNTIFS(G668:$N668,1)),F$415)+1))</f>
        <v>0</v>
      </c>
      <c r="G668" s="278">
        <f ca="1">IF($A668&lt;&gt;G$416,0,IF($A668&lt;&gt;$A667,1,MOD(G667-1+(COUNTIFS(H$416:$N$416,$A668)=COUNTIFS(H668:$N668,1)),G$415)+1))</f>
        <v>1</v>
      </c>
      <c r="H668" s="278">
        <f ca="1">IF($A668&lt;&gt;H$416,0,IF($A668&lt;&gt;$A667,1,MOD(H667-1+(COUNTIFS(I$416:$N$416,$A668)=COUNTIFS(I668:$N668,1)),H$415)+1))</f>
        <v>3</v>
      </c>
      <c r="I668" s="278">
        <f ca="1">IF($A668&lt;&gt;I$416,0,IF($A668&lt;&gt;$A667,1,MOD(I667-1+(COUNTIFS(N$416:$N$416,$A668)=COUNTIFS(N668:$N668,1)),I$415)+1))</f>
        <v>3</v>
      </c>
      <c r="J668" s="278"/>
      <c r="K668" s="278"/>
      <c r="L668" s="278"/>
      <c r="M668" s="278"/>
      <c r="O668">
        <v>251</v>
      </c>
      <c r="P668" s="102">
        <f t="shared" ca="1" si="335"/>
        <v>-0.5</v>
      </c>
      <c r="Q668" s="102">
        <f t="shared" ca="1" si="336"/>
        <v>0</v>
      </c>
      <c r="R668" s="102">
        <f t="shared" ca="1" si="337"/>
        <v>0</v>
      </c>
      <c r="S668" s="102">
        <f t="shared" ca="1" si="338"/>
        <v>0</v>
      </c>
      <c r="T668" s="102">
        <v>0</v>
      </c>
      <c r="U668" s="102">
        <f t="shared" ca="1" si="339"/>
        <v>0.5</v>
      </c>
      <c r="V668" s="102">
        <f t="shared" ca="1" si="340"/>
        <v>0.5</v>
      </c>
      <c r="W668" s="102"/>
      <c r="X668" s="102"/>
      <c r="Y668" s="102"/>
      <c r="Z668" s="102"/>
    </row>
    <row r="669" spans="1:26" outlineLevel="1">
      <c r="A669">
        <f t="shared" ca="1" si="341"/>
        <v>2</v>
      </c>
      <c r="B669" t="str">
        <f t="shared" ca="1" si="334"/>
        <v>EP2 LPD1 LPS1 LPM1</v>
      </c>
      <c r="C669" s="280">
        <f ca="1">IF($A669&lt;&gt;$A668,1,MOD(C668-1+(COUNTIFS(D$416:$N$416,$A669)=COUNTIFS(D669:$N669,1)),C$415)+1)</f>
        <v>2</v>
      </c>
      <c r="D669" s="278">
        <f ca="1">IF($A669&lt;&gt;D$416,0,IF($A669&lt;&gt;$A668,1,MOD(D668-1+(COUNTIFS(E$416:$N$416,$A669)=COUNTIFS(E669:$N669,1)),D$415)+1))</f>
        <v>0</v>
      </c>
      <c r="E669" s="278">
        <f ca="1">IF($A669&lt;&gt;E$416,0,IF($A669&lt;&gt;$A668,1,MOD(E668-1+(COUNTIFS(F$416:$N$416,$A669)=COUNTIFS(F669:$N669,1)),E$415)+1))</f>
        <v>0</v>
      </c>
      <c r="F669" s="278">
        <f ca="1">IF($A669&lt;&gt;F$416,0,IF($A669&lt;&gt;$A668,1,MOD(F668-1+(COUNTIFS(G$416:$N$416,$A669)=COUNTIFS(G669:$N669,1)),F$415)+1))</f>
        <v>0</v>
      </c>
      <c r="G669" s="278">
        <f ca="1">IF($A669&lt;&gt;G$416,0,IF($A669&lt;&gt;$A668,1,MOD(G668-1+(COUNTIFS(H$416:$N$416,$A669)=COUNTIFS(H669:$N669,1)),G$415)+1))</f>
        <v>1</v>
      </c>
      <c r="H669" s="278">
        <f ca="1">IF($A669&lt;&gt;H$416,0,IF($A669&lt;&gt;$A668,1,MOD(H668-1+(COUNTIFS(I$416:$N$416,$A669)=COUNTIFS(I669:$N669,1)),H$415)+1))</f>
        <v>1</v>
      </c>
      <c r="I669" s="278">
        <f ca="1">IF($A669&lt;&gt;I$416,0,IF($A669&lt;&gt;$A668,1,MOD(I668-1+(COUNTIFS(N$416:$N$416,$A669)=COUNTIFS(N669:$N669,1)),I$415)+1))</f>
        <v>1</v>
      </c>
      <c r="J669" s="278"/>
      <c r="K669" s="278"/>
      <c r="L669" s="278"/>
      <c r="M669" s="278"/>
      <c r="O669">
        <v>252</v>
      </c>
      <c r="P669" s="102">
        <f t="shared" ca="1" si="335"/>
        <v>0</v>
      </c>
      <c r="Q669" s="102">
        <f t="shared" ca="1" si="336"/>
        <v>0</v>
      </c>
      <c r="R669" s="102">
        <f t="shared" ca="1" si="337"/>
        <v>0</v>
      </c>
      <c r="S669" s="102">
        <f t="shared" ca="1" si="338"/>
        <v>0</v>
      </c>
      <c r="T669" s="102">
        <v>0</v>
      </c>
      <c r="U669" s="102">
        <f t="shared" ca="1" si="339"/>
        <v>-0.5</v>
      </c>
      <c r="V669" s="102">
        <f t="shared" ca="1" si="340"/>
        <v>-0.5</v>
      </c>
      <c r="W669" s="102"/>
      <c r="X669" s="102"/>
      <c r="Y669" s="102"/>
      <c r="Z669" s="102"/>
    </row>
    <row r="670" spans="1:26" outlineLevel="1">
      <c r="A670">
        <f t="shared" ca="1" si="341"/>
        <v>2</v>
      </c>
      <c r="B670" t="str">
        <f t="shared" ca="1" si="334"/>
        <v>EP2 LPD1 LPS1 LPM2</v>
      </c>
      <c r="C670" s="280">
        <f ca="1">IF($A670&lt;&gt;$A669,1,MOD(C669-1+(COUNTIFS(D$416:$N$416,$A670)=COUNTIFS(D670:$N670,1)),C$415)+1)</f>
        <v>2</v>
      </c>
      <c r="D670" s="278">
        <f ca="1">IF($A670&lt;&gt;D$416,0,IF($A670&lt;&gt;$A669,1,MOD(D669-1+(COUNTIFS(E$416:$N$416,$A670)=COUNTIFS(E670:$N670,1)),D$415)+1))</f>
        <v>0</v>
      </c>
      <c r="E670" s="278">
        <f ca="1">IF($A670&lt;&gt;E$416,0,IF($A670&lt;&gt;$A669,1,MOD(E669-1+(COUNTIFS(F$416:$N$416,$A670)=COUNTIFS(F670:$N670,1)),E$415)+1))</f>
        <v>0</v>
      </c>
      <c r="F670" s="278">
        <f ca="1">IF($A670&lt;&gt;F$416,0,IF($A670&lt;&gt;$A669,1,MOD(F669-1+(COUNTIFS(G$416:$N$416,$A670)=COUNTIFS(G670:$N670,1)),F$415)+1))</f>
        <v>0</v>
      </c>
      <c r="G670" s="278">
        <f ca="1">IF($A670&lt;&gt;G$416,0,IF($A670&lt;&gt;$A669,1,MOD(G669-1+(COUNTIFS(H$416:$N$416,$A670)=COUNTIFS(H670:$N670,1)),G$415)+1))</f>
        <v>1</v>
      </c>
      <c r="H670" s="278">
        <f ca="1">IF($A670&lt;&gt;H$416,0,IF($A670&lt;&gt;$A669,1,MOD(H669-1+(COUNTIFS(I$416:$N$416,$A670)=COUNTIFS(I670:$N670,1)),H$415)+1))</f>
        <v>1</v>
      </c>
      <c r="I670" s="278">
        <f ca="1">IF($A670&lt;&gt;I$416,0,IF($A670&lt;&gt;$A669,1,MOD(I669-1+(COUNTIFS(N$416:$N$416,$A670)=COUNTIFS(N670:$N670,1)),I$415)+1))</f>
        <v>2</v>
      </c>
      <c r="J670" s="278"/>
      <c r="K670" s="278"/>
      <c r="L670" s="278"/>
      <c r="M670" s="278"/>
      <c r="O670">
        <v>253</v>
      </c>
      <c r="P670" s="102">
        <f t="shared" ca="1" si="335"/>
        <v>0</v>
      </c>
      <c r="Q670" s="102">
        <f t="shared" ca="1" si="336"/>
        <v>0</v>
      </c>
      <c r="R670" s="102">
        <f t="shared" ca="1" si="337"/>
        <v>0</v>
      </c>
      <c r="S670" s="102">
        <f t="shared" ca="1" si="338"/>
        <v>0</v>
      </c>
      <c r="T670" s="102">
        <v>0</v>
      </c>
      <c r="U670" s="102">
        <f t="shared" ca="1" si="339"/>
        <v>-0.5</v>
      </c>
      <c r="V670" s="102">
        <f t="shared" ca="1" si="340"/>
        <v>0</v>
      </c>
      <c r="W670" s="102"/>
      <c r="X670" s="102"/>
      <c r="Y670" s="102"/>
      <c r="Z670" s="102"/>
    </row>
    <row r="671" spans="1:26" outlineLevel="1">
      <c r="A671">
        <f t="shared" ca="1" si="341"/>
        <v>2</v>
      </c>
      <c r="B671" t="str">
        <f t="shared" ca="1" si="334"/>
        <v>EP2 LPD1 LPS1 LPM3</v>
      </c>
      <c r="C671" s="280">
        <f ca="1">IF($A671&lt;&gt;$A670,1,MOD(C670-1+(COUNTIFS(D$416:$N$416,$A671)=COUNTIFS(D671:$N671,1)),C$415)+1)</f>
        <v>2</v>
      </c>
      <c r="D671" s="278">
        <f ca="1">IF($A671&lt;&gt;D$416,0,IF($A671&lt;&gt;$A670,1,MOD(D670-1+(COUNTIFS(E$416:$N$416,$A671)=COUNTIFS(E671:$N671,1)),D$415)+1))</f>
        <v>0</v>
      </c>
      <c r="E671" s="278">
        <f ca="1">IF($A671&lt;&gt;E$416,0,IF($A671&lt;&gt;$A670,1,MOD(E670-1+(COUNTIFS(F$416:$N$416,$A671)=COUNTIFS(F671:$N671,1)),E$415)+1))</f>
        <v>0</v>
      </c>
      <c r="F671" s="278">
        <f ca="1">IF($A671&lt;&gt;F$416,0,IF($A671&lt;&gt;$A670,1,MOD(F670-1+(COUNTIFS(G$416:$N$416,$A671)=COUNTIFS(G671:$N671,1)),F$415)+1))</f>
        <v>0</v>
      </c>
      <c r="G671" s="278">
        <f ca="1">IF($A671&lt;&gt;G$416,0,IF($A671&lt;&gt;$A670,1,MOD(G670-1+(COUNTIFS(H$416:$N$416,$A671)=COUNTIFS(H671:$N671,1)),G$415)+1))</f>
        <v>1</v>
      </c>
      <c r="H671" s="278">
        <f ca="1">IF($A671&lt;&gt;H$416,0,IF($A671&lt;&gt;$A670,1,MOD(H670-1+(COUNTIFS(I$416:$N$416,$A671)=COUNTIFS(I671:$N671,1)),H$415)+1))</f>
        <v>1</v>
      </c>
      <c r="I671" s="278">
        <f ca="1">IF($A671&lt;&gt;I$416,0,IF($A671&lt;&gt;$A670,1,MOD(I670-1+(COUNTIFS(N$416:$N$416,$A671)=COUNTIFS(N671:$N671,1)),I$415)+1))</f>
        <v>3</v>
      </c>
      <c r="J671" s="278"/>
      <c r="K671" s="278"/>
      <c r="L671" s="278"/>
      <c r="M671" s="278"/>
      <c r="O671">
        <v>254</v>
      </c>
      <c r="P671" s="102">
        <f t="shared" ca="1" si="335"/>
        <v>0</v>
      </c>
      <c r="Q671" s="102">
        <f t="shared" ca="1" si="336"/>
        <v>0</v>
      </c>
      <c r="R671" s="102">
        <f t="shared" ca="1" si="337"/>
        <v>0</v>
      </c>
      <c r="S671" s="102">
        <f t="shared" ca="1" si="338"/>
        <v>0</v>
      </c>
      <c r="T671" s="102">
        <v>0</v>
      </c>
      <c r="U671" s="102">
        <f t="shared" ca="1" si="339"/>
        <v>-0.5</v>
      </c>
      <c r="V671" s="102">
        <f t="shared" ca="1" si="340"/>
        <v>0.5</v>
      </c>
      <c r="W671" s="102"/>
      <c r="X671" s="102"/>
      <c r="Y671" s="102"/>
      <c r="Z671" s="102"/>
    </row>
    <row r="672" spans="1:26" outlineLevel="1">
      <c r="A672">
        <f t="shared" ca="1" si="341"/>
        <v>2</v>
      </c>
      <c r="B672" t="str">
        <f t="shared" ca="1" si="334"/>
        <v>EP2 LPD1 LPS2 LPM1</v>
      </c>
      <c r="C672" s="280">
        <f ca="1">IF($A672&lt;&gt;$A671,1,MOD(C671-1+(COUNTIFS(D$416:$N$416,$A672)=COUNTIFS(D672:$N672,1)),C$415)+1)</f>
        <v>2</v>
      </c>
      <c r="D672" s="278">
        <f ca="1">IF($A672&lt;&gt;D$416,0,IF($A672&lt;&gt;$A671,1,MOD(D671-1+(COUNTIFS(E$416:$N$416,$A672)=COUNTIFS(E672:$N672,1)),D$415)+1))</f>
        <v>0</v>
      </c>
      <c r="E672" s="278">
        <f ca="1">IF($A672&lt;&gt;E$416,0,IF($A672&lt;&gt;$A671,1,MOD(E671-1+(COUNTIFS(F$416:$N$416,$A672)=COUNTIFS(F672:$N672,1)),E$415)+1))</f>
        <v>0</v>
      </c>
      <c r="F672" s="278">
        <f ca="1">IF($A672&lt;&gt;F$416,0,IF($A672&lt;&gt;$A671,1,MOD(F671-1+(COUNTIFS(G$416:$N$416,$A672)=COUNTIFS(G672:$N672,1)),F$415)+1))</f>
        <v>0</v>
      </c>
      <c r="G672" s="278">
        <f ca="1">IF($A672&lt;&gt;G$416,0,IF($A672&lt;&gt;$A671,1,MOD(G671-1+(COUNTIFS(H$416:$N$416,$A672)=COUNTIFS(H672:$N672,1)),G$415)+1))</f>
        <v>1</v>
      </c>
      <c r="H672" s="278">
        <f ca="1">IF($A672&lt;&gt;H$416,0,IF($A672&lt;&gt;$A671,1,MOD(H671-1+(COUNTIFS(I$416:$N$416,$A672)=COUNTIFS(I672:$N672,1)),H$415)+1))</f>
        <v>2</v>
      </c>
      <c r="I672" s="278">
        <f ca="1">IF($A672&lt;&gt;I$416,0,IF($A672&lt;&gt;$A671,1,MOD(I671-1+(COUNTIFS(N$416:$N$416,$A672)=COUNTIFS(N672:$N672,1)),I$415)+1))</f>
        <v>1</v>
      </c>
      <c r="J672" s="278"/>
      <c r="K672" s="278"/>
      <c r="L672" s="278"/>
      <c r="M672" s="278"/>
      <c r="O672">
        <v>255</v>
      </c>
      <c r="P672" s="102">
        <f t="shared" ca="1" si="335"/>
        <v>0</v>
      </c>
      <c r="Q672" s="102">
        <f t="shared" ca="1" si="336"/>
        <v>0</v>
      </c>
      <c r="R672" s="102">
        <f t="shared" ca="1" si="337"/>
        <v>0</v>
      </c>
      <c r="S672" s="102">
        <f t="shared" ca="1" si="338"/>
        <v>0</v>
      </c>
      <c r="T672" s="102">
        <v>0</v>
      </c>
      <c r="U672" s="102">
        <f t="shared" ca="1" si="339"/>
        <v>0</v>
      </c>
      <c r="V672" s="102">
        <f t="shared" ca="1" si="340"/>
        <v>-0.5</v>
      </c>
      <c r="W672" s="102"/>
      <c r="X672" s="102"/>
      <c r="Y672" s="102"/>
      <c r="Z672" s="102"/>
    </row>
    <row r="673" spans="1:26" outlineLevel="1">
      <c r="A673">
        <f t="shared" ca="1" si="341"/>
        <v>2</v>
      </c>
      <c r="B673" t="str">
        <f t="shared" ca="1" si="334"/>
        <v>EP2 LPD1 LPS2 LPM2</v>
      </c>
      <c r="C673" s="280">
        <f ca="1">IF($A673&lt;&gt;$A672,1,MOD(C672-1+(COUNTIFS(D$416:$N$416,$A673)=COUNTIFS(D673:$N673,1)),C$415)+1)</f>
        <v>2</v>
      </c>
      <c r="D673" s="278">
        <f ca="1">IF($A673&lt;&gt;D$416,0,IF($A673&lt;&gt;$A672,1,MOD(D672-1+(COUNTIFS(E$416:$N$416,$A673)=COUNTIFS(E673:$N673,1)),D$415)+1))</f>
        <v>0</v>
      </c>
      <c r="E673" s="278">
        <f ca="1">IF($A673&lt;&gt;E$416,0,IF($A673&lt;&gt;$A672,1,MOD(E672-1+(COUNTIFS(F$416:$N$416,$A673)=COUNTIFS(F673:$N673,1)),E$415)+1))</f>
        <v>0</v>
      </c>
      <c r="F673" s="278">
        <f ca="1">IF($A673&lt;&gt;F$416,0,IF($A673&lt;&gt;$A672,1,MOD(F672-1+(COUNTIFS(G$416:$N$416,$A673)=COUNTIFS(G673:$N673,1)),F$415)+1))</f>
        <v>0</v>
      </c>
      <c r="G673" s="278">
        <f ca="1">IF($A673&lt;&gt;G$416,0,IF($A673&lt;&gt;$A672,1,MOD(G672-1+(COUNTIFS(H$416:$N$416,$A673)=COUNTIFS(H673:$N673,1)),G$415)+1))</f>
        <v>1</v>
      </c>
      <c r="H673" s="278">
        <f ca="1">IF($A673&lt;&gt;H$416,0,IF($A673&lt;&gt;$A672,1,MOD(H672-1+(COUNTIFS(I$416:$N$416,$A673)=COUNTIFS(I673:$N673,1)),H$415)+1))</f>
        <v>2</v>
      </c>
      <c r="I673" s="278">
        <f ca="1">IF($A673&lt;&gt;I$416,0,IF($A673&lt;&gt;$A672,1,MOD(I672-1+(COUNTIFS(N$416:$N$416,$A673)=COUNTIFS(N673:$N673,1)),I$415)+1))</f>
        <v>2</v>
      </c>
      <c r="J673" s="278"/>
      <c r="K673" s="278"/>
      <c r="L673" s="278"/>
      <c r="M673" s="278"/>
      <c r="O673">
        <v>256</v>
      </c>
      <c r="P673" s="102">
        <f t="shared" ca="1" si="335"/>
        <v>0</v>
      </c>
      <c r="Q673" s="102">
        <f t="shared" ca="1" si="336"/>
        <v>0</v>
      </c>
      <c r="R673" s="102">
        <f t="shared" ca="1" si="337"/>
        <v>0</v>
      </c>
      <c r="S673" s="102">
        <f t="shared" ca="1" si="338"/>
        <v>0</v>
      </c>
      <c r="T673" s="102">
        <v>0</v>
      </c>
      <c r="U673" s="102">
        <f t="shared" ca="1" si="339"/>
        <v>0</v>
      </c>
      <c r="V673" s="102">
        <f t="shared" ca="1" si="340"/>
        <v>0</v>
      </c>
      <c r="W673" s="102"/>
      <c r="X673" s="102"/>
      <c r="Y673" s="102"/>
      <c r="Z673" s="102"/>
    </row>
    <row r="674" spans="1:26" outlineLevel="1">
      <c r="A674">
        <f t="shared" ca="1" si="341"/>
        <v>2</v>
      </c>
      <c r="B674" t="str">
        <f t="shared" ref="B674:B737" ca="1" si="342">"EP"&amp;$C674&amp;IF($A674=0," LPAll"&amp;$D674,"")&amp;IF($A674=1," LPD"&amp;$E674&amp;" LPS"&amp;$F674,"")&amp;IF($A674=2," LPD"&amp;$G674&amp;" LPS"&amp;$H674&amp;" LPM"&amp;$I674,"")</f>
        <v>EP2 LPD1 LPS2 LPM3</v>
      </c>
      <c r="C674" s="280">
        <f ca="1">IF($A674&lt;&gt;$A673,1,MOD(C673-1+(COUNTIFS(D$416:$N$416,$A674)=COUNTIFS(D674:$N674,1)),C$415)+1)</f>
        <v>2</v>
      </c>
      <c r="D674" s="278">
        <f ca="1">IF($A674&lt;&gt;D$416,0,IF($A674&lt;&gt;$A673,1,MOD(D673-1+(COUNTIFS(E$416:$N$416,$A674)=COUNTIFS(E674:$N674,1)),D$415)+1))</f>
        <v>0</v>
      </c>
      <c r="E674" s="278">
        <f ca="1">IF($A674&lt;&gt;E$416,0,IF($A674&lt;&gt;$A673,1,MOD(E673-1+(COUNTIFS(F$416:$N$416,$A674)=COUNTIFS(F674:$N674,1)),E$415)+1))</f>
        <v>0</v>
      </c>
      <c r="F674" s="278">
        <f ca="1">IF($A674&lt;&gt;F$416,0,IF($A674&lt;&gt;$A673,1,MOD(F673-1+(COUNTIFS(G$416:$N$416,$A674)=COUNTIFS(G674:$N674,1)),F$415)+1))</f>
        <v>0</v>
      </c>
      <c r="G674" s="278">
        <f ca="1">IF($A674&lt;&gt;G$416,0,IF($A674&lt;&gt;$A673,1,MOD(G673-1+(COUNTIFS(H$416:$N$416,$A674)=COUNTIFS(H674:$N674,1)),G$415)+1))</f>
        <v>1</v>
      </c>
      <c r="H674" s="278">
        <f ca="1">IF($A674&lt;&gt;H$416,0,IF($A674&lt;&gt;$A673,1,MOD(H673-1+(COUNTIFS(I$416:$N$416,$A674)=COUNTIFS(I674:$N674,1)),H$415)+1))</f>
        <v>2</v>
      </c>
      <c r="I674" s="278">
        <f ca="1">IF($A674&lt;&gt;I$416,0,IF($A674&lt;&gt;$A673,1,MOD(I673-1+(COUNTIFS(N$416:$N$416,$A674)=COUNTIFS(N674:$N674,1)),I$415)+1))</f>
        <v>3</v>
      </c>
      <c r="J674" s="278"/>
      <c r="K674" s="278"/>
      <c r="L674" s="278"/>
      <c r="M674" s="278"/>
      <c r="O674">
        <v>257</v>
      </c>
      <c r="P674" s="102">
        <f t="shared" ca="1" si="335"/>
        <v>0</v>
      </c>
      <c r="Q674" s="102">
        <f t="shared" ca="1" si="336"/>
        <v>0</v>
      </c>
      <c r="R674" s="102">
        <f t="shared" ca="1" si="337"/>
        <v>0</v>
      </c>
      <c r="S674" s="102">
        <f t="shared" ca="1" si="338"/>
        <v>0</v>
      </c>
      <c r="T674" s="102">
        <v>0</v>
      </c>
      <c r="U674" s="102">
        <f t="shared" ca="1" si="339"/>
        <v>0</v>
      </c>
      <c r="V674" s="102">
        <f t="shared" ca="1" si="340"/>
        <v>0.5</v>
      </c>
      <c r="W674" s="102"/>
      <c r="X674" s="102"/>
      <c r="Y674" s="102"/>
      <c r="Z674" s="102"/>
    </row>
    <row r="675" spans="1:26" outlineLevel="1">
      <c r="A675">
        <f t="shared" ca="1" si="341"/>
        <v>2</v>
      </c>
      <c r="B675" t="str">
        <f t="shared" ca="1" si="342"/>
        <v>EP2 LPD1 LPS3 LPM1</v>
      </c>
      <c r="C675" s="280">
        <f ca="1">IF($A675&lt;&gt;$A674,1,MOD(C674-1+(COUNTIFS(D$416:$N$416,$A675)=COUNTIFS(D675:$N675,1)),C$415)+1)</f>
        <v>2</v>
      </c>
      <c r="D675" s="278">
        <f ca="1">IF($A675&lt;&gt;D$416,0,IF($A675&lt;&gt;$A674,1,MOD(D674-1+(COUNTIFS(E$416:$N$416,$A675)=COUNTIFS(E675:$N675,1)),D$415)+1))</f>
        <v>0</v>
      </c>
      <c r="E675" s="278">
        <f ca="1">IF($A675&lt;&gt;E$416,0,IF($A675&lt;&gt;$A674,1,MOD(E674-1+(COUNTIFS(F$416:$N$416,$A675)=COUNTIFS(F675:$N675,1)),E$415)+1))</f>
        <v>0</v>
      </c>
      <c r="F675" s="278">
        <f ca="1">IF($A675&lt;&gt;F$416,0,IF($A675&lt;&gt;$A674,1,MOD(F674-1+(COUNTIFS(G$416:$N$416,$A675)=COUNTIFS(G675:$N675,1)),F$415)+1))</f>
        <v>0</v>
      </c>
      <c r="G675" s="278">
        <f ca="1">IF($A675&lt;&gt;G$416,0,IF($A675&lt;&gt;$A674,1,MOD(G674-1+(COUNTIFS(H$416:$N$416,$A675)=COUNTIFS(H675:$N675,1)),G$415)+1))</f>
        <v>1</v>
      </c>
      <c r="H675" s="278">
        <f ca="1">IF($A675&lt;&gt;H$416,0,IF($A675&lt;&gt;$A674,1,MOD(H674-1+(COUNTIFS(I$416:$N$416,$A675)=COUNTIFS(I675:$N675,1)),H$415)+1))</f>
        <v>3</v>
      </c>
      <c r="I675" s="278">
        <f ca="1">IF($A675&lt;&gt;I$416,0,IF($A675&lt;&gt;$A674,1,MOD(I674-1+(COUNTIFS(N$416:$N$416,$A675)=COUNTIFS(N675:$N675,1)),I$415)+1))</f>
        <v>1</v>
      </c>
      <c r="J675" s="278"/>
      <c r="K675" s="278"/>
      <c r="L675" s="278"/>
      <c r="M675" s="278"/>
      <c r="O675">
        <v>258</v>
      </c>
      <c r="P675" s="102">
        <f t="shared" ca="1" si="335"/>
        <v>0</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EP2 LPD1 LPS3 LPM2</v>
      </c>
      <c r="C676" s="280">
        <f ca="1">IF($A676&lt;&gt;$A675,1,MOD(C675-1+(COUNTIFS(D$416:$N$416,$A676)=COUNTIFS(D676:$N676,1)),C$415)+1)</f>
        <v>2</v>
      </c>
      <c r="D676" s="278">
        <f ca="1">IF($A676&lt;&gt;D$416,0,IF($A676&lt;&gt;$A675,1,MOD(D675-1+(COUNTIFS(E$416:$N$416,$A676)=COUNTIFS(E676:$N676,1)),D$415)+1))</f>
        <v>0</v>
      </c>
      <c r="E676" s="278">
        <f ca="1">IF($A676&lt;&gt;E$416,0,IF($A676&lt;&gt;$A675,1,MOD(E675-1+(COUNTIFS(F$416:$N$416,$A676)=COUNTIFS(F676:$N676,1)),E$415)+1))</f>
        <v>0</v>
      </c>
      <c r="F676" s="278">
        <f ca="1">IF($A676&lt;&gt;F$416,0,IF($A676&lt;&gt;$A675,1,MOD(F675-1+(COUNTIFS(G$416:$N$416,$A676)=COUNTIFS(G676:$N676,1)),F$415)+1))</f>
        <v>0</v>
      </c>
      <c r="G676" s="278">
        <f ca="1">IF($A676&lt;&gt;G$416,0,IF($A676&lt;&gt;$A675,1,MOD(G675-1+(COUNTIFS(H$416:$N$416,$A676)=COUNTIFS(H676:$N676,1)),G$415)+1))</f>
        <v>1</v>
      </c>
      <c r="H676" s="278">
        <f ca="1">IF($A676&lt;&gt;H$416,0,IF($A676&lt;&gt;$A675,1,MOD(H675-1+(COUNTIFS(I$416:$N$416,$A676)=COUNTIFS(I676:$N676,1)),H$415)+1))</f>
        <v>3</v>
      </c>
      <c r="I676" s="278">
        <f ca="1">IF($A676&lt;&gt;I$416,0,IF($A676&lt;&gt;$A675,1,MOD(I675-1+(COUNTIFS(N$416:$N$416,$A676)=COUNTIFS(N676:$N676,1)),I$415)+1))</f>
        <v>2</v>
      </c>
      <c r="J676" s="278"/>
      <c r="K676" s="278"/>
      <c r="L676" s="278"/>
      <c r="M676" s="278"/>
      <c r="O676">
        <v>259</v>
      </c>
      <c r="P676" s="102">
        <f t="shared" ca="1" si="335"/>
        <v>0</v>
      </c>
      <c r="Q676" s="102">
        <f t="shared" ca="1" si="336"/>
        <v>0</v>
      </c>
      <c r="R676" s="102">
        <f t="shared" ca="1" si="337"/>
        <v>0</v>
      </c>
      <c r="S676" s="102">
        <f t="shared" ca="1" si="338"/>
        <v>0</v>
      </c>
      <c r="T676" s="102">
        <v>0</v>
      </c>
      <c r="U676" s="102">
        <f t="shared" ca="1" si="339"/>
        <v>0.5</v>
      </c>
      <c r="V676" s="102">
        <f t="shared" ca="1" si="340"/>
        <v>0</v>
      </c>
      <c r="W676" s="102"/>
      <c r="X676" s="102"/>
      <c r="Y676" s="102"/>
      <c r="Z676" s="102"/>
    </row>
    <row r="677" spans="1:26" outlineLevel="1">
      <c r="A677">
        <f t="shared" ca="1" si="341"/>
        <v>2</v>
      </c>
      <c r="B677" t="str">
        <f t="shared" ca="1" si="342"/>
        <v>EP2 LPD1 LPS3 LPM3</v>
      </c>
      <c r="C677" s="280">
        <f ca="1">IF($A677&lt;&gt;$A676,1,MOD(C676-1+(COUNTIFS(D$416:$N$416,$A677)=COUNTIFS(D677:$N677,1)),C$415)+1)</f>
        <v>2</v>
      </c>
      <c r="D677" s="278">
        <f ca="1">IF($A677&lt;&gt;D$416,0,IF($A677&lt;&gt;$A676,1,MOD(D676-1+(COUNTIFS(E$416:$N$416,$A677)=COUNTIFS(E677:$N677,1)),D$415)+1))</f>
        <v>0</v>
      </c>
      <c r="E677" s="278">
        <f ca="1">IF($A677&lt;&gt;E$416,0,IF($A677&lt;&gt;$A676,1,MOD(E676-1+(COUNTIFS(F$416:$N$416,$A677)=COUNTIFS(F677:$N677,1)),E$415)+1))</f>
        <v>0</v>
      </c>
      <c r="F677" s="278">
        <f ca="1">IF($A677&lt;&gt;F$416,0,IF($A677&lt;&gt;$A676,1,MOD(F676-1+(COUNTIFS(G$416:$N$416,$A677)=COUNTIFS(G677:$N677,1)),F$415)+1))</f>
        <v>0</v>
      </c>
      <c r="G677" s="278">
        <f ca="1">IF($A677&lt;&gt;G$416,0,IF($A677&lt;&gt;$A676,1,MOD(G676-1+(COUNTIFS(H$416:$N$416,$A677)=COUNTIFS(H677:$N677,1)),G$415)+1))</f>
        <v>1</v>
      </c>
      <c r="H677" s="278">
        <f ca="1">IF($A677&lt;&gt;H$416,0,IF($A677&lt;&gt;$A676,1,MOD(H676-1+(COUNTIFS(I$416:$N$416,$A677)=COUNTIFS(I677:$N677,1)),H$415)+1))</f>
        <v>3</v>
      </c>
      <c r="I677" s="278">
        <f ca="1">IF($A677&lt;&gt;I$416,0,IF($A677&lt;&gt;$A676,1,MOD(I676-1+(COUNTIFS(N$416:$N$416,$A677)=COUNTIFS(N677:$N677,1)),I$415)+1))</f>
        <v>3</v>
      </c>
      <c r="J677" s="278"/>
      <c r="K677" s="278"/>
      <c r="L677" s="278"/>
      <c r="M677" s="278"/>
      <c r="O677">
        <v>260</v>
      </c>
      <c r="P677" s="102">
        <f t="shared" ca="1" si="335"/>
        <v>0</v>
      </c>
      <c r="Q677" s="102">
        <f t="shared" ca="1" si="336"/>
        <v>0</v>
      </c>
      <c r="R677" s="102">
        <f t="shared" ca="1" si="337"/>
        <v>0</v>
      </c>
      <c r="S677" s="102">
        <f t="shared" ca="1" si="338"/>
        <v>0</v>
      </c>
      <c r="T677" s="102">
        <v>0</v>
      </c>
      <c r="U677" s="102">
        <f t="shared" ca="1" si="339"/>
        <v>0.5</v>
      </c>
      <c r="V677" s="102">
        <f t="shared" ca="1" si="340"/>
        <v>0.5</v>
      </c>
      <c r="W677" s="102"/>
      <c r="X677" s="102"/>
      <c r="Y677" s="102"/>
      <c r="Z677" s="102"/>
    </row>
    <row r="678" spans="1:26" outlineLevel="1">
      <c r="A678">
        <f t="shared" ca="1" si="341"/>
        <v>2</v>
      </c>
      <c r="B678" t="str">
        <f t="shared" ca="1" si="342"/>
        <v>EP3 LPD1 LPS1 LPM1</v>
      </c>
      <c r="C678" s="280">
        <f ca="1">IF($A678&lt;&gt;$A677,1,MOD(C677-1+(COUNTIFS(D$416:$N$416,$A678)=COUNTIFS(D678:$N678,1)),C$415)+1)</f>
        <v>3</v>
      </c>
      <c r="D678" s="278">
        <f ca="1">IF($A678&lt;&gt;D$416,0,IF($A678&lt;&gt;$A677,1,MOD(D677-1+(COUNTIFS(E$416:$N$416,$A678)=COUNTIFS(E678:$N678,1)),D$415)+1))</f>
        <v>0</v>
      </c>
      <c r="E678" s="278">
        <f ca="1">IF($A678&lt;&gt;E$416,0,IF($A678&lt;&gt;$A677,1,MOD(E677-1+(COUNTIFS(F$416:$N$416,$A678)=COUNTIFS(F678:$N678,1)),E$415)+1))</f>
        <v>0</v>
      </c>
      <c r="F678" s="278">
        <f ca="1">IF($A678&lt;&gt;F$416,0,IF($A678&lt;&gt;$A677,1,MOD(F677-1+(COUNTIFS(G$416:$N$416,$A678)=COUNTIFS(G678:$N678,1)),F$415)+1))</f>
        <v>0</v>
      </c>
      <c r="G678" s="278">
        <f ca="1">IF($A678&lt;&gt;G$416,0,IF($A678&lt;&gt;$A677,1,MOD(G677-1+(COUNTIFS(H$416:$N$416,$A678)=COUNTIFS(H678:$N678,1)),G$415)+1))</f>
        <v>1</v>
      </c>
      <c r="H678" s="278">
        <f ca="1">IF($A678&lt;&gt;H$416,0,IF($A678&lt;&gt;$A677,1,MOD(H677-1+(COUNTIFS(I$416:$N$416,$A678)=COUNTIFS(I678:$N678,1)),H$415)+1))</f>
        <v>1</v>
      </c>
      <c r="I678" s="278">
        <f ca="1">IF($A678&lt;&gt;I$416,0,IF($A678&lt;&gt;$A677,1,MOD(I677-1+(COUNTIFS(N$416:$N$416,$A678)=COUNTIFS(N678:$N678,1)),I$415)+1))</f>
        <v>1</v>
      </c>
      <c r="J678" s="278"/>
      <c r="K678" s="278"/>
      <c r="L678" s="278"/>
      <c r="M678" s="278"/>
      <c r="O678">
        <v>261</v>
      </c>
      <c r="P678" s="102">
        <f t="shared" ca="1" si="335"/>
        <v>0.5</v>
      </c>
      <c r="Q678" s="102">
        <f t="shared" ca="1" si="336"/>
        <v>0</v>
      </c>
      <c r="R678" s="102">
        <f t="shared" ca="1" si="337"/>
        <v>0</v>
      </c>
      <c r="S678" s="102">
        <f t="shared" ca="1" si="338"/>
        <v>0</v>
      </c>
      <c r="T678" s="102">
        <v>0</v>
      </c>
      <c r="U678" s="102">
        <f t="shared" ca="1" si="339"/>
        <v>-0.5</v>
      </c>
      <c r="V678" s="102">
        <f t="shared" ca="1" si="340"/>
        <v>-0.5</v>
      </c>
      <c r="W678" s="102"/>
      <c r="X678" s="102"/>
      <c r="Y678" s="102"/>
      <c r="Z678" s="102"/>
    </row>
    <row r="679" spans="1:26" outlineLevel="1">
      <c r="A679">
        <f t="shared" ca="1" si="341"/>
        <v>2</v>
      </c>
      <c r="B679" t="str">
        <f t="shared" ca="1" si="342"/>
        <v>EP3 LPD1 LPS1 LPM2</v>
      </c>
      <c r="C679" s="280">
        <f ca="1">IF($A679&lt;&gt;$A678,1,MOD(C678-1+(COUNTIFS(D$416:$N$416,$A679)=COUNTIFS(D679:$N679,1)),C$415)+1)</f>
        <v>3</v>
      </c>
      <c r="D679" s="278">
        <f ca="1">IF($A679&lt;&gt;D$416,0,IF($A679&lt;&gt;$A678,1,MOD(D678-1+(COUNTIFS(E$416:$N$416,$A679)=COUNTIFS(E679:$N679,1)),D$415)+1))</f>
        <v>0</v>
      </c>
      <c r="E679" s="278">
        <f ca="1">IF($A679&lt;&gt;E$416,0,IF($A679&lt;&gt;$A678,1,MOD(E678-1+(COUNTIFS(F$416:$N$416,$A679)=COUNTIFS(F679:$N679,1)),E$415)+1))</f>
        <v>0</v>
      </c>
      <c r="F679" s="278">
        <f ca="1">IF($A679&lt;&gt;F$416,0,IF($A679&lt;&gt;$A678,1,MOD(F678-1+(COUNTIFS(G$416:$N$416,$A679)=COUNTIFS(G679:$N679,1)),F$415)+1))</f>
        <v>0</v>
      </c>
      <c r="G679" s="278">
        <f ca="1">IF($A679&lt;&gt;G$416,0,IF($A679&lt;&gt;$A678,1,MOD(G678-1+(COUNTIFS(H$416:$N$416,$A679)=COUNTIFS(H679:$N679,1)),G$415)+1))</f>
        <v>1</v>
      </c>
      <c r="H679" s="278">
        <f ca="1">IF($A679&lt;&gt;H$416,0,IF($A679&lt;&gt;$A678,1,MOD(H678-1+(COUNTIFS(I$416:$N$416,$A679)=COUNTIFS(I679:$N679,1)),H$415)+1))</f>
        <v>1</v>
      </c>
      <c r="I679" s="278">
        <f ca="1">IF($A679&lt;&gt;I$416,0,IF($A679&lt;&gt;$A678,1,MOD(I678-1+(COUNTIFS(N$416:$N$416,$A679)=COUNTIFS(N679:$N679,1)),I$415)+1))</f>
        <v>2</v>
      </c>
      <c r="J679" s="278"/>
      <c r="K679" s="278"/>
      <c r="L679" s="278"/>
      <c r="M679" s="278"/>
      <c r="O679">
        <v>262</v>
      </c>
      <c r="P679" s="102">
        <f t="shared" ca="1" si="335"/>
        <v>0.5</v>
      </c>
      <c r="Q679" s="102">
        <f t="shared" ca="1" si="336"/>
        <v>0</v>
      </c>
      <c r="R679" s="102">
        <f t="shared" ca="1" si="337"/>
        <v>0</v>
      </c>
      <c r="S679" s="102">
        <f t="shared" ca="1" si="338"/>
        <v>0</v>
      </c>
      <c r="T679" s="102">
        <v>0</v>
      </c>
      <c r="U679" s="102">
        <f t="shared" ca="1" si="339"/>
        <v>-0.5</v>
      </c>
      <c r="V679" s="102">
        <f t="shared" ca="1" si="340"/>
        <v>0</v>
      </c>
      <c r="W679" s="102"/>
      <c r="X679" s="102"/>
      <c r="Y679" s="102"/>
      <c r="Z679" s="102"/>
    </row>
    <row r="680" spans="1:26" outlineLevel="1">
      <c r="A680">
        <f t="shared" ca="1" si="341"/>
        <v>2</v>
      </c>
      <c r="B680" t="str">
        <f t="shared" ca="1" si="342"/>
        <v>EP3 LPD1 LPS1 LPM3</v>
      </c>
      <c r="C680" s="280">
        <f ca="1">IF($A680&lt;&gt;$A679,1,MOD(C679-1+(COUNTIFS(D$416:$N$416,$A680)=COUNTIFS(D680:$N680,1)),C$415)+1)</f>
        <v>3</v>
      </c>
      <c r="D680" s="278">
        <f ca="1">IF($A680&lt;&gt;D$416,0,IF($A680&lt;&gt;$A679,1,MOD(D679-1+(COUNTIFS(E$416:$N$416,$A680)=COUNTIFS(E680:$N680,1)),D$415)+1))</f>
        <v>0</v>
      </c>
      <c r="E680" s="278">
        <f ca="1">IF($A680&lt;&gt;E$416,0,IF($A680&lt;&gt;$A679,1,MOD(E679-1+(COUNTIFS(F$416:$N$416,$A680)=COUNTIFS(F680:$N680,1)),E$415)+1))</f>
        <v>0</v>
      </c>
      <c r="F680" s="278">
        <f ca="1">IF($A680&lt;&gt;F$416,0,IF($A680&lt;&gt;$A679,1,MOD(F679-1+(COUNTIFS(G$416:$N$416,$A680)=COUNTIFS(G680:$N680,1)),F$415)+1))</f>
        <v>0</v>
      </c>
      <c r="G680" s="278">
        <f ca="1">IF($A680&lt;&gt;G$416,0,IF($A680&lt;&gt;$A679,1,MOD(G679-1+(COUNTIFS(H$416:$N$416,$A680)=COUNTIFS(H680:$N680,1)),G$415)+1))</f>
        <v>1</v>
      </c>
      <c r="H680" s="278">
        <f ca="1">IF($A680&lt;&gt;H$416,0,IF($A680&lt;&gt;$A679,1,MOD(H679-1+(COUNTIFS(I$416:$N$416,$A680)=COUNTIFS(I680:$N680,1)),H$415)+1))</f>
        <v>1</v>
      </c>
      <c r="I680" s="278">
        <f ca="1">IF($A680&lt;&gt;I$416,0,IF($A680&lt;&gt;$A679,1,MOD(I679-1+(COUNTIFS(N$416:$N$416,$A680)=COUNTIFS(N680:$N680,1)),I$415)+1))</f>
        <v>3</v>
      </c>
      <c r="J680" s="278"/>
      <c r="K680" s="278"/>
      <c r="L680" s="278"/>
      <c r="M680" s="278"/>
      <c r="O680">
        <v>263</v>
      </c>
      <c r="P680" s="102">
        <f t="shared" ca="1" si="335"/>
        <v>0.5</v>
      </c>
      <c r="Q680" s="102">
        <f t="shared" ca="1" si="336"/>
        <v>0</v>
      </c>
      <c r="R680" s="102">
        <f t="shared" ca="1" si="337"/>
        <v>0</v>
      </c>
      <c r="S680" s="102">
        <f t="shared" ca="1" si="338"/>
        <v>0</v>
      </c>
      <c r="T680" s="102">
        <v>0</v>
      </c>
      <c r="U680" s="102">
        <f t="shared" ca="1" si="339"/>
        <v>-0.5</v>
      </c>
      <c r="V680" s="102">
        <f t="shared" ca="1" si="340"/>
        <v>0.5</v>
      </c>
      <c r="W680" s="102"/>
      <c r="X680" s="102"/>
      <c r="Y680" s="102"/>
      <c r="Z680" s="102"/>
    </row>
    <row r="681" spans="1:26" outlineLevel="1">
      <c r="A681">
        <f t="shared" ca="1" si="341"/>
        <v>2</v>
      </c>
      <c r="B681" t="str">
        <f t="shared" ca="1" si="342"/>
        <v>EP3 LPD1 LPS2 LPM1</v>
      </c>
      <c r="C681" s="280">
        <f ca="1">IF($A681&lt;&gt;$A680,1,MOD(C680-1+(COUNTIFS(D$416:$N$416,$A681)=COUNTIFS(D681:$N681,1)),C$415)+1)</f>
        <v>3</v>
      </c>
      <c r="D681" s="278">
        <f ca="1">IF($A681&lt;&gt;D$416,0,IF($A681&lt;&gt;$A680,1,MOD(D680-1+(COUNTIFS(E$416:$N$416,$A681)=COUNTIFS(E681:$N681,1)),D$415)+1))</f>
        <v>0</v>
      </c>
      <c r="E681" s="278">
        <f ca="1">IF($A681&lt;&gt;E$416,0,IF($A681&lt;&gt;$A680,1,MOD(E680-1+(COUNTIFS(F$416:$N$416,$A681)=COUNTIFS(F681:$N681,1)),E$415)+1))</f>
        <v>0</v>
      </c>
      <c r="F681" s="278">
        <f ca="1">IF($A681&lt;&gt;F$416,0,IF($A681&lt;&gt;$A680,1,MOD(F680-1+(COUNTIFS(G$416:$N$416,$A681)=COUNTIFS(G681:$N681,1)),F$415)+1))</f>
        <v>0</v>
      </c>
      <c r="G681" s="278">
        <f ca="1">IF($A681&lt;&gt;G$416,0,IF($A681&lt;&gt;$A680,1,MOD(G680-1+(COUNTIFS(H$416:$N$416,$A681)=COUNTIFS(H681:$N681,1)),G$415)+1))</f>
        <v>1</v>
      </c>
      <c r="H681" s="278">
        <f ca="1">IF($A681&lt;&gt;H$416,0,IF($A681&lt;&gt;$A680,1,MOD(H680-1+(COUNTIFS(I$416:$N$416,$A681)=COUNTIFS(I681:$N681,1)),H$415)+1))</f>
        <v>2</v>
      </c>
      <c r="I681" s="278">
        <f ca="1">IF($A681&lt;&gt;I$416,0,IF($A681&lt;&gt;$A680,1,MOD(I680-1+(COUNTIFS(N$416:$N$416,$A681)=COUNTIFS(N681:$N681,1)),I$415)+1))</f>
        <v>1</v>
      </c>
      <c r="J681" s="278"/>
      <c r="K681" s="278"/>
      <c r="L681" s="278"/>
      <c r="M681" s="278"/>
      <c r="O681">
        <v>264</v>
      </c>
      <c r="P681" s="102">
        <f t="shared" ca="1" si="335"/>
        <v>0.5</v>
      </c>
      <c r="Q681" s="102">
        <f t="shared" ca="1" si="336"/>
        <v>0</v>
      </c>
      <c r="R681" s="102">
        <f t="shared" ca="1" si="337"/>
        <v>0</v>
      </c>
      <c r="S681" s="102">
        <f t="shared" ca="1" si="338"/>
        <v>0</v>
      </c>
      <c r="T681" s="102">
        <v>0</v>
      </c>
      <c r="U681" s="102">
        <f t="shared" ca="1" si="339"/>
        <v>0</v>
      </c>
      <c r="V681" s="102">
        <f t="shared" ca="1" si="340"/>
        <v>-0.5</v>
      </c>
      <c r="W681" s="102"/>
      <c r="X681" s="102"/>
      <c r="Y681" s="102"/>
      <c r="Z681" s="102"/>
    </row>
    <row r="682" spans="1:26" outlineLevel="1">
      <c r="A682">
        <f t="shared" ca="1" si="341"/>
        <v>2</v>
      </c>
      <c r="B682" t="str">
        <f t="shared" ca="1" si="342"/>
        <v>EP3 LPD1 LPS2 LPM2</v>
      </c>
      <c r="C682" s="280">
        <f ca="1">IF($A682&lt;&gt;$A681,1,MOD(C681-1+(COUNTIFS(D$416:$N$416,$A682)=COUNTIFS(D682:$N682,1)),C$415)+1)</f>
        <v>3</v>
      </c>
      <c r="D682" s="278">
        <f ca="1">IF($A682&lt;&gt;D$416,0,IF($A682&lt;&gt;$A681,1,MOD(D681-1+(COUNTIFS(E$416:$N$416,$A682)=COUNTIFS(E682:$N682,1)),D$415)+1))</f>
        <v>0</v>
      </c>
      <c r="E682" s="278">
        <f ca="1">IF($A682&lt;&gt;E$416,0,IF($A682&lt;&gt;$A681,1,MOD(E681-1+(COUNTIFS(F$416:$N$416,$A682)=COUNTIFS(F682:$N682,1)),E$415)+1))</f>
        <v>0</v>
      </c>
      <c r="F682" s="278">
        <f ca="1">IF($A682&lt;&gt;F$416,0,IF($A682&lt;&gt;$A681,1,MOD(F681-1+(COUNTIFS(G$416:$N$416,$A682)=COUNTIFS(G682:$N682,1)),F$415)+1))</f>
        <v>0</v>
      </c>
      <c r="G682" s="278">
        <f ca="1">IF($A682&lt;&gt;G$416,0,IF($A682&lt;&gt;$A681,1,MOD(G681-1+(COUNTIFS(H$416:$N$416,$A682)=COUNTIFS(H682:$N682,1)),G$415)+1))</f>
        <v>1</v>
      </c>
      <c r="H682" s="278">
        <f ca="1">IF($A682&lt;&gt;H$416,0,IF($A682&lt;&gt;$A681,1,MOD(H681-1+(COUNTIFS(I$416:$N$416,$A682)=COUNTIFS(I682:$N682,1)),H$415)+1))</f>
        <v>2</v>
      </c>
      <c r="I682" s="278">
        <f ca="1">IF($A682&lt;&gt;I$416,0,IF($A682&lt;&gt;$A681,1,MOD(I681-1+(COUNTIFS(N$416:$N$416,$A682)=COUNTIFS(N682:$N682,1)),I$415)+1))</f>
        <v>2</v>
      </c>
      <c r="J682" s="278"/>
      <c r="K682" s="278"/>
      <c r="L682" s="278"/>
      <c r="M682" s="278"/>
      <c r="O682">
        <v>265</v>
      </c>
      <c r="P682" s="102">
        <f t="shared" ca="1" si="335"/>
        <v>0.5</v>
      </c>
      <c r="Q682" s="102">
        <f t="shared" ca="1" si="336"/>
        <v>0</v>
      </c>
      <c r="R682" s="102">
        <f t="shared" ca="1" si="337"/>
        <v>0</v>
      </c>
      <c r="S682" s="102">
        <f t="shared" ca="1" si="338"/>
        <v>0</v>
      </c>
      <c r="T682" s="102">
        <v>0</v>
      </c>
      <c r="U682" s="102">
        <f t="shared" ca="1" si="339"/>
        <v>0</v>
      </c>
      <c r="V682" s="102">
        <f t="shared" ca="1" si="340"/>
        <v>0</v>
      </c>
      <c r="W682" s="102"/>
      <c r="X682" s="102"/>
      <c r="Y682" s="102"/>
      <c r="Z682" s="102"/>
    </row>
    <row r="683" spans="1:26" outlineLevel="1">
      <c r="A683">
        <f t="shared" ca="1" si="341"/>
        <v>2</v>
      </c>
      <c r="B683" t="str">
        <f t="shared" ca="1" si="342"/>
        <v>EP3 LPD1 LPS2 LPM3</v>
      </c>
      <c r="C683" s="280">
        <f ca="1">IF($A683&lt;&gt;$A682,1,MOD(C682-1+(COUNTIFS(D$416:$N$416,$A683)=COUNTIFS(D683:$N683,1)),C$415)+1)</f>
        <v>3</v>
      </c>
      <c r="D683" s="278">
        <f ca="1">IF($A683&lt;&gt;D$416,0,IF($A683&lt;&gt;$A682,1,MOD(D682-1+(COUNTIFS(E$416:$N$416,$A683)=COUNTIFS(E683:$N683,1)),D$415)+1))</f>
        <v>0</v>
      </c>
      <c r="E683" s="278">
        <f ca="1">IF($A683&lt;&gt;E$416,0,IF($A683&lt;&gt;$A682,1,MOD(E682-1+(COUNTIFS(F$416:$N$416,$A683)=COUNTIFS(F683:$N683,1)),E$415)+1))</f>
        <v>0</v>
      </c>
      <c r="F683" s="278">
        <f ca="1">IF($A683&lt;&gt;F$416,0,IF($A683&lt;&gt;$A682,1,MOD(F682-1+(COUNTIFS(G$416:$N$416,$A683)=COUNTIFS(G683:$N683,1)),F$415)+1))</f>
        <v>0</v>
      </c>
      <c r="G683" s="278">
        <f ca="1">IF($A683&lt;&gt;G$416,0,IF($A683&lt;&gt;$A682,1,MOD(G682-1+(COUNTIFS(H$416:$N$416,$A683)=COUNTIFS(H683:$N683,1)),G$415)+1))</f>
        <v>1</v>
      </c>
      <c r="H683" s="278">
        <f ca="1">IF($A683&lt;&gt;H$416,0,IF($A683&lt;&gt;$A682,1,MOD(H682-1+(COUNTIFS(I$416:$N$416,$A683)=COUNTIFS(I683:$N683,1)),H$415)+1))</f>
        <v>2</v>
      </c>
      <c r="I683" s="278">
        <f ca="1">IF($A683&lt;&gt;I$416,0,IF($A683&lt;&gt;$A682,1,MOD(I682-1+(COUNTIFS(N$416:$N$416,$A683)=COUNTIFS(N683:$N683,1)),I$415)+1))</f>
        <v>3</v>
      </c>
      <c r="J683" s="278"/>
      <c r="K683" s="278"/>
      <c r="L683" s="278"/>
      <c r="M683" s="278"/>
      <c r="O683">
        <v>266</v>
      </c>
      <c r="P683" s="102">
        <f t="shared" ca="1" si="335"/>
        <v>0.5</v>
      </c>
      <c r="Q683" s="102">
        <f t="shared" ca="1" si="336"/>
        <v>0</v>
      </c>
      <c r="R683" s="102">
        <f t="shared" ca="1" si="337"/>
        <v>0</v>
      </c>
      <c r="S683" s="102">
        <f t="shared" ca="1" si="338"/>
        <v>0</v>
      </c>
      <c r="T683" s="102">
        <v>0</v>
      </c>
      <c r="U683" s="102">
        <f t="shared" ca="1" si="339"/>
        <v>0</v>
      </c>
      <c r="V683" s="102">
        <f t="shared" ca="1" si="340"/>
        <v>0.5</v>
      </c>
      <c r="W683" s="102"/>
      <c r="X683" s="102"/>
      <c r="Y683" s="102"/>
      <c r="Z683" s="102"/>
    </row>
    <row r="684" spans="1:26" outlineLevel="1">
      <c r="A684">
        <f t="shared" ca="1" si="341"/>
        <v>2</v>
      </c>
      <c r="B684" t="str">
        <f t="shared" ca="1" si="342"/>
        <v>EP3 LPD1 LPS3 LPM1</v>
      </c>
      <c r="C684" s="280">
        <f ca="1">IF($A684&lt;&gt;$A683,1,MOD(C683-1+(COUNTIFS(D$416:$N$416,$A684)=COUNTIFS(D684:$N684,1)),C$415)+1)</f>
        <v>3</v>
      </c>
      <c r="D684" s="278">
        <f ca="1">IF($A684&lt;&gt;D$416,0,IF($A684&lt;&gt;$A683,1,MOD(D683-1+(COUNTIFS(E$416:$N$416,$A684)=COUNTIFS(E684:$N684,1)),D$415)+1))</f>
        <v>0</v>
      </c>
      <c r="E684" s="278">
        <f ca="1">IF($A684&lt;&gt;E$416,0,IF($A684&lt;&gt;$A683,1,MOD(E683-1+(COUNTIFS(F$416:$N$416,$A684)=COUNTIFS(F684:$N684,1)),E$415)+1))</f>
        <v>0</v>
      </c>
      <c r="F684" s="278">
        <f ca="1">IF($A684&lt;&gt;F$416,0,IF($A684&lt;&gt;$A683,1,MOD(F683-1+(COUNTIFS(G$416:$N$416,$A684)=COUNTIFS(G684:$N684,1)),F$415)+1))</f>
        <v>0</v>
      </c>
      <c r="G684" s="278">
        <f ca="1">IF($A684&lt;&gt;G$416,0,IF($A684&lt;&gt;$A683,1,MOD(G683-1+(COUNTIFS(H$416:$N$416,$A684)=COUNTIFS(H684:$N684,1)),G$415)+1))</f>
        <v>1</v>
      </c>
      <c r="H684" s="278">
        <f ca="1">IF($A684&lt;&gt;H$416,0,IF($A684&lt;&gt;$A683,1,MOD(H683-1+(COUNTIFS(I$416:$N$416,$A684)=COUNTIFS(I684:$N684,1)),H$415)+1))</f>
        <v>3</v>
      </c>
      <c r="I684" s="278">
        <f ca="1">IF($A684&lt;&gt;I$416,0,IF($A684&lt;&gt;$A683,1,MOD(I683-1+(COUNTIFS(N$416:$N$416,$A684)=COUNTIFS(N684:$N684,1)),I$415)+1))</f>
        <v>1</v>
      </c>
      <c r="J684" s="278"/>
      <c r="K684" s="278"/>
      <c r="L684" s="278"/>
      <c r="M684" s="278"/>
      <c r="O684">
        <v>267</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EP3 LPD1 LPS3 LPM2</v>
      </c>
      <c r="C685" s="280">
        <f ca="1">IF($A685&lt;&gt;$A684,1,MOD(C684-1+(COUNTIFS(D$416:$N$416,$A685)=COUNTIFS(D685:$N685,1)),C$415)+1)</f>
        <v>3</v>
      </c>
      <c r="D685" s="278">
        <f ca="1">IF($A685&lt;&gt;D$416,0,IF($A685&lt;&gt;$A684,1,MOD(D684-1+(COUNTIFS(E$416:$N$416,$A685)=COUNTIFS(E685:$N685,1)),D$415)+1))</f>
        <v>0</v>
      </c>
      <c r="E685" s="278">
        <f ca="1">IF($A685&lt;&gt;E$416,0,IF($A685&lt;&gt;$A684,1,MOD(E684-1+(COUNTIFS(F$416:$N$416,$A685)=COUNTIFS(F685:$N685,1)),E$415)+1))</f>
        <v>0</v>
      </c>
      <c r="F685" s="278">
        <f ca="1">IF($A685&lt;&gt;F$416,0,IF($A685&lt;&gt;$A684,1,MOD(F684-1+(COUNTIFS(G$416:$N$416,$A685)=COUNTIFS(G685:$N685,1)),F$415)+1))</f>
        <v>0</v>
      </c>
      <c r="G685" s="278">
        <f ca="1">IF($A685&lt;&gt;G$416,0,IF($A685&lt;&gt;$A684,1,MOD(G684-1+(COUNTIFS(H$416:$N$416,$A685)=COUNTIFS(H685:$N685,1)),G$415)+1))</f>
        <v>1</v>
      </c>
      <c r="H685" s="278">
        <f ca="1">IF($A685&lt;&gt;H$416,0,IF($A685&lt;&gt;$A684,1,MOD(H684-1+(COUNTIFS(I$416:$N$416,$A685)=COUNTIFS(I685:$N685,1)),H$415)+1))</f>
        <v>3</v>
      </c>
      <c r="I685" s="278">
        <f ca="1">IF($A685&lt;&gt;I$416,0,IF($A685&lt;&gt;$A684,1,MOD(I684-1+(COUNTIFS(N$416:$N$416,$A685)=COUNTIFS(N685:$N685,1)),I$415)+1))</f>
        <v>2</v>
      </c>
      <c r="J685" s="278"/>
      <c r="K685" s="278"/>
      <c r="L685" s="278"/>
      <c r="M685" s="278"/>
      <c r="O685">
        <v>268</v>
      </c>
      <c r="P685" s="102">
        <f t="shared" ca="1" si="335"/>
        <v>0.5</v>
      </c>
      <c r="Q685" s="102">
        <f t="shared" ca="1" si="336"/>
        <v>0</v>
      </c>
      <c r="R685" s="102">
        <f t="shared" ca="1" si="337"/>
        <v>0</v>
      </c>
      <c r="S685" s="102">
        <f t="shared" ca="1" si="338"/>
        <v>0</v>
      </c>
      <c r="T685" s="102">
        <v>0</v>
      </c>
      <c r="U685" s="102">
        <f t="shared" ca="1" si="339"/>
        <v>0.5</v>
      </c>
      <c r="V685" s="102">
        <f t="shared" ca="1" si="340"/>
        <v>0</v>
      </c>
      <c r="W685" s="102"/>
      <c r="X685" s="102"/>
      <c r="Y685" s="102"/>
      <c r="Z685" s="102"/>
    </row>
    <row r="686" spans="1:26" outlineLevel="1">
      <c r="A686">
        <f t="shared" ca="1" si="341"/>
        <v>2</v>
      </c>
      <c r="B686" t="str">
        <f t="shared" ca="1" si="342"/>
        <v>EP3 LPD1 LPS3 LPM3</v>
      </c>
      <c r="C686" s="280">
        <f ca="1">IF($A686&lt;&gt;$A685,1,MOD(C685-1+(COUNTIFS(D$416:$N$416,$A686)=COUNTIFS(D686:$N686,1)),C$415)+1)</f>
        <v>3</v>
      </c>
      <c r="D686" s="278">
        <f ca="1">IF($A686&lt;&gt;D$416,0,IF($A686&lt;&gt;$A685,1,MOD(D685-1+(COUNTIFS(E$416:$N$416,$A686)=COUNTIFS(E686:$N686,1)),D$415)+1))</f>
        <v>0</v>
      </c>
      <c r="E686" s="278">
        <f ca="1">IF($A686&lt;&gt;E$416,0,IF($A686&lt;&gt;$A685,1,MOD(E685-1+(COUNTIFS(F$416:$N$416,$A686)=COUNTIFS(F686:$N686,1)),E$415)+1))</f>
        <v>0</v>
      </c>
      <c r="F686" s="278">
        <f ca="1">IF($A686&lt;&gt;F$416,0,IF($A686&lt;&gt;$A685,1,MOD(F685-1+(COUNTIFS(G$416:$N$416,$A686)=COUNTIFS(G686:$N686,1)),F$415)+1))</f>
        <v>0</v>
      </c>
      <c r="G686" s="278">
        <f ca="1">IF($A686&lt;&gt;G$416,0,IF($A686&lt;&gt;$A685,1,MOD(G685-1+(COUNTIFS(H$416:$N$416,$A686)=COUNTIFS(H686:$N686,1)),G$415)+1))</f>
        <v>1</v>
      </c>
      <c r="H686" s="278">
        <f ca="1">IF($A686&lt;&gt;H$416,0,IF($A686&lt;&gt;$A685,1,MOD(H685-1+(COUNTIFS(I$416:$N$416,$A686)=COUNTIFS(I686:$N686,1)),H$415)+1))</f>
        <v>3</v>
      </c>
      <c r="I686" s="278">
        <f ca="1">IF($A686&lt;&gt;I$416,0,IF($A686&lt;&gt;$A685,1,MOD(I685-1+(COUNTIFS(N$416:$N$416,$A686)=COUNTIFS(N686:$N686,1)),I$415)+1))</f>
        <v>3</v>
      </c>
      <c r="J686" s="278"/>
      <c r="K686" s="278"/>
      <c r="L686" s="278"/>
      <c r="M686" s="278"/>
      <c r="O686">
        <v>269</v>
      </c>
      <c r="P686" s="102">
        <f t="shared" ca="1" si="335"/>
        <v>0.5</v>
      </c>
      <c r="Q686" s="102">
        <f t="shared" ca="1" si="336"/>
        <v>0</v>
      </c>
      <c r="R686" s="102">
        <f t="shared" ca="1" si="337"/>
        <v>0</v>
      </c>
      <c r="S686" s="102">
        <f t="shared" ca="1" si="338"/>
        <v>0</v>
      </c>
      <c r="T686" s="102">
        <v>0</v>
      </c>
      <c r="U686" s="102">
        <f t="shared" ca="1" si="339"/>
        <v>0.5</v>
      </c>
      <c r="V686" s="102">
        <f t="shared" ca="1" si="340"/>
        <v>0.5</v>
      </c>
      <c r="W686" s="102"/>
      <c r="X686" s="102"/>
      <c r="Y686" s="102"/>
      <c r="Z686" s="102"/>
    </row>
    <row r="687" spans="1:26" outlineLevel="1">
      <c r="A687">
        <f t="shared" ca="1" si="341"/>
        <v>2</v>
      </c>
      <c r="B687" t="str">
        <f t="shared" ca="1" si="342"/>
        <v>EP1 LPD1 LPS1 LPM1</v>
      </c>
      <c r="C687" s="280">
        <f ca="1">IF($A687&lt;&gt;$A686,1,MOD(C686-1+(COUNTIFS(D$416:$N$416,$A687)=COUNTIFS(D687:$N687,1)),C$415)+1)</f>
        <v>1</v>
      </c>
      <c r="D687" s="278">
        <f ca="1">IF($A687&lt;&gt;D$416,0,IF($A687&lt;&gt;$A686,1,MOD(D686-1+(COUNTIFS(E$416:$N$416,$A687)=COUNTIFS(E687:$N687,1)),D$415)+1))</f>
        <v>0</v>
      </c>
      <c r="E687" s="278">
        <f ca="1">IF($A687&lt;&gt;E$416,0,IF($A687&lt;&gt;$A686,1,MOD(E686-1+(COUNTIFS(F$416:$N$416,$A687)=COUNTIFS(F687:$N687,1)),E$415)+1))</f>
        <v>0</v>
      </c>
      <c r="F687" s="278">
        <f ca="1">IF($A687&lt;&gt;F$416,0,IF($A687&lt;&gt;$A686,1,MOD(F686-1+(COUNTIFS(G$416:$N$416,$A687)=COUNTIFS(G687:$N687,1)),F$415)+1))</f>
        <v>0</v>
      </c>
      <c r="G687" s="278">
        <f ca="1">IF($A687&lt;&gt;G$416,0,IF($A687&lt;&gt;$A686,1,MOD(G686-1+(COUNTIFS(H$416:$N$416,$A687)=COUNTIFS(H687:$N687,1)),G$415)+1))</f>
        <v>1</v>
      </c>
      <c r="H687" s="278">
        <f ca="1">IF($A687&lt;&gt;H$416,0,IF($A687&lt;&gt;$A686,1,MOD(H686-1+(COUNTIFS(I$416:$N$416,$A687)=COUNTIFS(I687:$N687,1)),H$415)+1))</f>
        <v>1</v>
      </c>
      <c r="I687" s="278">
        <f ca="1">IF($A687&lt;&gt;I$416,0,IF($A687&lt;&gt;$A686,1,MOD(I686-1+(COUNTIFS(N$416:$N$416,$A687)=COUNTIFS(N687:$N687,1)),I$415)+1))</f>
        <v>1</v>
      </c>
      <c r="J687" s="278"/>
      <c r="K687" s="278"/>
      <c r="L687" s="278"/>
      <c r="M687" s="278"/>
      <c r="O687">
        <v>270</v>
      </c>
      <c r="P687" s="102">
        <f t="shared" ca="1" si="335"/>
        <v>-0.5</v>
      </c>
      <c r="Q687" s="102">
        <f t="shared" ca="1" si="336"/>
        <v>0</v>
      </c>
      <c r="R687" s="102">
        <f t="shared" ca="1" si="337"/>
        <v>0</v>
      </c>
      <c r="S687" s="102">
        <f t="shared" ca="1" si="338"/>
        <v>0</v>
      </c>
      <c r="T687" s="102">
        <v>0</v>
      </c>
      <c r="U687" s="102">
        <f t="shared" ca="1" si="339"/>
        <v>-0.5</v>
      </c>
      <c r="V687" s="102">
        <f t="shared" ca="1" si="340"/>
        <v>-0.5</v>
      </c>
      <c r="W687" s="102"/>
      <c r="X687" s="102"/>
      <c r="Y687" s="102"/>
      <c r="Z687" s="102"/>
    </row>
    <row r="688" spans="1:26" outlineLevel="1">
      <c r="A688">
        <f t="shared" ca="1" si="341"/>
        <v>2</v>
      </c>
      <c r="B688" t="str">
        <f t="shared" ca="1" si="342"/>
        <v>EP1 LPD1 LPS1 LPM2</v>
      </c>
      <c r="C688" s="280">
        <f ca="1">IF($A688&lt;&gt;$A687,1,MOD(C687-1+(COUNTIFS(D$416:$N$416,$A688)=COUNTIFS(D688:$N688,1)),C$415)+1)</f>
        <v>1</v>
      </c>
      <c r="D688" s="278">
        <f ca="1">IF($A688&lt;&gt;D$416,0,IF($A688&lt;&gt;$A687,1,MOD(D687-1+(COUNTIFS(E$416:$N$416,$A688)=COUNTIFS(E688:$N688,1)),D$415)+1))</f>
        <v>0</v>
      </c>
      <c r="E688" s="278">
        <f ca="1">IF($A688&lt;&gt;E$416,0,IF($A688&lt;&gt;$A687,1,MOD(E687-1+(COUNTIFS(F$416:$N$416,$A688)=COUNTIFS(F688:$N688,1)),E$415)+1))</f>
        <v>0</v>
      </c>
      <c r="F688" s="278">
        <f ca="1">IF($A688&lt;&gt;F$416,0,IF($A688&lt;&gt;$A687,1,MOD(F687-1+(COUNTIFS(G$416:$N$416,$A688)=COUNTIFS(G688:$N688,1)),F$415)+1))</f>
        <v>0</v>
      </c>
      <c r="G688" s="278">
        <f ca="1">IF($A688&lt;&gt;G$416,0,IF($A688&lt;&gt;$A687,1,MOD(G687-1+(COUNTIFS(H$416:$N$416,$A688)=COUNTIFS(H688:$N688,1)),G$415)+1))</f>
        <v>1</v>
      </c>
      <c r="H688" s="278">
        <f ca="1">IF($A688&lt;&gt;H$416,0,IF($A688&lt;&gt;$A687,1,MOD(H687-1+(COUNTIFS(I$416:$N$416,$A688)=COUNTIFS(I688:$N688,1)),H$415)+1))</f>
        <v>1</v>
      </c>
      <c r="I688" s="278">
        <f ca="1">IF($A688&lt;&gt;I$416,0,IF($A688&lt;&gt;$A687,1,MOD(I687-1+(COUNTIFS(N$416:$N$416,$A688)=COUNTIFS(N688:$N688,1)),I$415)+1))</f>
        <v>2</v>
      </c>
      <c r="J688" s="278"/>
      <c r="K688" s="278"/>
      <c r="L688" s="278"/>
      <c r="M688" s="278"/>
      <c r="O688">
        <v>271</v>
      </c>
      <c r="P688" s="102">
        <f t="shared" ca="1" si="335"/>
        <v>-0.5</v>
      </c>
      <c r="Q688" s="102">
        <f t="shared" ca="1" si="336"/>
        <v>0</v>
      </c>
      <c r="R688" s="102">
        <f t="shared" ca="1" si="337"/>
        <v>0</v>
      </c>
      <c r="S688" s="102">
        <f t="shared" ca="1" si="338"/>
        <v>0</v>
      </c>
      <c r="T688" s="102">
        <v>0</v>
      </c>
      <c r="U688" s="102">
        <f t="shared" ca="1" si="339"/>
        <v>-0.5</v>
      </c>
      <c r="V688" s="102">
        <f t="shared" ca="1" si="340"/>
        <v>0</v>
      </c>
      <c r="W688" s="102"/>
      <c r="X688" s="102"/>
      <c r="Y688" s="102"/>
      <c r="Z688" s="102"/>
    </row>
    <row r="689" spans="1:26" outlineLevel="1">
      <c r="A689">
        <f t="shared" ca="1" si="341"/>
        <v>2</v>
      </c>
      <c r="B689" t="str">
        <f t="shared" ca="1" si="342"/>
        <v>EP1 LPD1 LPS1 LPM3</v>
      </c>
      <c r="C689" s="280">
        <f ca="1">IF($A689&lt;&gt;$A688,1,MOD(C688-1+(COUNTIFS(D$416:$N$416,$A689)=COUNTIFS(D689:$N689,1)),C$415)+1)</f>
        <v>1</v>
      </c>
      <c r="D689" s="278">
        <f ca="1">IF($A689&lt;&gt;D$416,0,IF($A689&lt;&gt;$A688,1,MOD(D688-1+(COUNTIFS(E$416:$N$416,$A689)=COUNTIFS(E689:$N689,1)),D$415)+1))</f>
        <v>0</v>
      </c>
      <c r="E689" s="278">
        <f ca="1">IF($A689&lt;&gt;E$416,0,IF($A689&lt;&gt;$A688,1,MOD(E688-1+(COUNTIFS(F$416:$N$416,$A689)=COUNTIFS(F689:$N689,1)),E$415)+1))</f>
        <v>0</v>
      </c>
      <c r="F689" s="278">
        <f ca="1">IF($A689&lt;&gt;F$416,0,IF($A689&lt;&gt;$A688,1,MOD(F688-1+(COUNTIFS(G$416:$N$416,$A689)=COUNTIFS(G689:$N689,1)),F$415)+1))</f>
        <v>0</v>
      </c>
      <c r="G689" s="278">
        <f ca="1">IF($A689&lt;&gt;G$416,0,IF($A689&lt;&gt;$A688,1,MOD(G688-1+(COUNTIFS(H$416:$N$416,$A689)=COUNTIFS(H689:$N689,1)),G$415)+1))</f>
        <v>1</v>
      </c>
      <c r="H689" s="278">
        <f ca="1">IF($A689&lt;&gt;H$416,0,IF($A689&lt;&gt;$A688,1,MOD(H688-1+(COUNTIFS(I$416:$N$416,$A689)=COUNTIFS(I689:$N689,1)),H$415)+1))</f>
        <v>1</v>
      </c>
      <c r="I689" s="278">
        <f ca="1">IF($A689&lt;&gt;I$416,0,IF($A689&lt;&gt;$A688,1,MOD(I688-1+(COUNTIFS(N$416:$N$416,$A689)=COUNTIFS(N689:$N689,1)),I$415)+1))</f>
        <v>3</v>
      </c>
      <c r="J689" s="278"/>
      <c r="K689" s="278"/>
      <c r="L689" s="278"/>
      <c r="M689" s="278"/>
      <c r="O689">
        <v>272</v>
      </c>
      <c r="P689" s="102">
        <f t="shared" ca="1" si="335"/>
        <v>-0.5</v>
      </c>
      <c r="Q689" s="102">
        <f t="shared" ca="1" si="336"/>
        <v>0</v>
      </c>
      <c r="R689" s="102">
        <f t="shared" ca="1" si="337"/>
        <v>0</v>
      </c>
      <c r="S689" s="102">
        <f t="shared" ca="1" si="338"/>
        <v>0</v>
      </c>
      <c r="T689" s="102">
        <v>0</v>
      </c>
      <c r="U689" s="102">
        <f t="shared" ca="1" si="339"/>
        <v>-0.5</v>
      </c>
      <c r="V689" s="102">
        <f t="shared" ca="1" si="340"/>
        <v>0.5</v>
      </c>
      <c r="W689" s="102"/>
      <c r="X689" s="102"/>
      <c r="Y689" s="102"/>
      <c r="Z689" s="102"/>
    </row>
    <row r="690" spans="1:26" outlineLevel="1">
      <c r="A690">
        <f t="shared" ca="1" si="341"/>
        <v>2</v>
      </c>
      <c r="B690" t="str">
        <f t="shared" ca="1" si="342"/>
        <v>EP1 LPD1 LPS2 LPM1</v>
      </c>
      <c r="C690" s="280">
        <f ca="1">IF($A690&lt;&gt;$A689,1,MOD(C689-1+(COUNTIFS(D$416:$N$416,$A690)=COUNTIFS(D690:$N690,1)),C$415)+1)</f>
        <v>1</v>
      </c>
      <c r="D690" s="278">
        <f ca="1">IF($A690&lt;&gt;D$416,0,IF($A690&lt;&gt;$A689,1,MOD(D689-1+(COUNTIFS(E$416:$N$416,$A690)=COUNTIFS(E690:$N690,1)),D$415)+1))</f>
        <v>0</v>
      </c>
      <c r="E690" s="278">
        <f ca="1">IF($A690&lt;&gt;E$416,0,IF($A690&lt;&gt;$A689,1,MOD(E689-1+(COUNTIFS(F$416:$N$416,$A690)=COUNTIFS(F690:$N690,1)),E$415)+1))</f>
        <v>0</v>
      </c>
      <c r="F690" s="278">
        <f ca="1">IF($A690&lt;&gt;F$416,0,IF($A690&lt;&gt;$A689,1,MOD(F689-1+(COUNTIFS(G$416:$N$416,$A690)=COUNTIFS(G690:$N690,1)),F$415)+1))</f>
        <v>0</v>
      </c>
      <c r="G690" s="278">
        <f ca="1">IF($A690&lt;&gt;G$416,0,IF($A690&lt;&gt;$A689,1,MOD(G689-1+(COUNTIFS(H$416:$N$416,$A690)=COUNTIFS(H690:$N690,1)),G$415)+1))</f>
        <v>1</v>
      </c>
      <c r="H690" s="278">
        <f ca="1">IF($A690&lt;&gt;H$416,0,IF($A690&lt;&gt;$A689,1,MOD(H689-1+(COUNTIFS(I$416:$N$416,$A690)=COUNTIFS(I690:$N690,1)),H$415)+1))</f>
        <v>2</v>
      </c>
      <c r="I690" s="278">
        <f ca="1">IF($A690&lt;&gt;I$416,0,IF($A690&lt;&gt;$A689,1,MOD(I689-1+(COUNTIFS(N$416:$N$416,$A690)=COUNTIFS(N690:$N690,1)),I$415)+1))</f>
        <v>1</v>
      </c>
      <c r="J690" s="278"/>
      <c r="K690" s="278"/>
      <c r="L690" s="278"/>
      <c r="M690" s="278"/>
      <c r="O690">
        <v>273</v>
      </c>
      <c r="P690" s="102">
        <f t="shared" ref="P690:P753" ca="1" si="343">IF(C690=0,0,INDEX(C$408:C$411,C690,1))</f>
        <v>-0.5</v>
      </c>
      <c r="Q690" s="102">
        <f t="shared" ref="Q690:Q753" ca="1" si="344">IF(D690=0,0,INDEX(D$408:D$411,D690,1))</f>
        <v>0</v>
      </c>
      <c r="R690" s="102">
        <f t="shared" ref="R690:R753" ca="1" si="345">IF(E690=0,0,INDEX(E$408:E$411,E690,1))</f>
        <v>0</v>
      </c>
      <c r="S690" s="102">
        <f t="shared" ref="S690:S753" ca="1" si="346">IF(F690=0,0,INDEX(F$408:F$411,F690,1))</f>
        <v>0</v>
      </c>
      <c r="T690" s="102">
        <v>0</v>
      </c>
      <c r="U690" s="102">
        <f t="shared" ref="U690:U753" ca="1" si="347">IF(H690=0,0,INDEX(H$408:H$411,H690,1))</f>
        <v>0</v>
      </c>
      <c r="V690" s="102">
        <f t="shared" ref="V690:V753" ca="1" si="348">IF(I690=0,0,INDEX(I$408:I$411,I690,1))</f>
        <v>-0.5</v>
      </c>
      <c r="W690" s="102"/>
      <c r="X690" s="102"/>
      <c r="Y690" s="102"/>
      <c r="Z690" s="102"/>
    </row>
    <row r="691" spans="1:26" outlineLevel="1">
      <c r="A691">
        <f t="shared" ref="A691:A753" ca="1" si="349">OFFSET(A691,-1,0)</f>
        <v>2</v>
      </c>
      <c r="B691" t="str">
        <f t="shared" ca="1" si="342"/>
        <v>EP1 LPD1 LPS2 LPM2</v>
      </c>
      <c r="C691" s="280">
        <f ca="1">IF($A691&lt;&gt;$A690,1,MOD(C690-1+(COUNTIFS(D$416:$N$416,$A691)=COUNTIFS(D691:$N691,1)),C$415)+1)</f>
        <v>1</v>
      </c>
      <c r="D691" s="278">
        <f ca="1">IF($A691&lt;&gt;D$416,0,IF($A691&lt;&gt;$A690,1,MOD(D690-1+(COUNTIFS(E$416:$N$416,$A691)=COUNTIFS(E691:$N691,1)),D$415)+1))</f>
        <v>0</v>
      </c>
      <c r="E691" s="278">
        <f ca="1">IF($A691&lt;&gt;E$416,0,IF($A691&lt;&gt;$A690,1,MOD(E690-1+(COUNTIFS(F$416:$N$416,$A691)=COUNTIFS(F691:$N691,1)),E$415)+1))</f>
        <v>0</v>
      </c>
      <c r="F691" s="278">
        <f ca="1">IF($A691&lt;&gt;F$416,0,IF($A691&lt;&gt;$A690,1,MOD(F690-1+(COUNTIFS(G$416:$N$416,$A691)=COUNTIFS(G691:$N691,1)),F$415)+1))</f>
        <v>0</v>
      </c>
      <c r="G691" s="278">
        <f ca="1">IF($A691&lt;&gt;G$416,0,IF($A691&lt;&gt;$A690,1,MOD(G690-1+(COUNTIFS(H$416:$N$416,$A691)=COUNTIFS(H691:$N691,1)),G$415)+1))</f>
        <v>1</v>
      </c>
      <c r="H691" s="278">
        <f ca="1">IF($A691&lt;&gt;H$416,0,IF($A691&lt;&gt;$A690,1,MOD(H690-1+(COUNTIFS(I$416:$N$416,$A691)=COUNTIFS(I691:$N691,1)),H$415)+1))</f>
        <v>2</v>
      </c>
      <c r="I691" s="278">
        <f ca="1">IF($A691&lt;&gt;I$416,0,IF($A691&lt;&gt;$A690,1,MOD(I690-1+(COUNTIFS(N$416:$N$416,$A691)=COUNTIFS(N691:$N691,1)),I$415)+1))</f>
        <v>2</v>
      </c>
      <c r="J691" s="278"/>
      <c r="K691" s="278"/>
      <c r="L691" s="278"/>
      <c r="M691" s="278"/>
      <c r="O691">
        <v>274</v>
      </c>
      <c r="P691" s="102">
        <f t="shared" ca="1" si="343"/>
        <v>-0.5</v>
      </c>
      <c r="Q691" s="102">
        <f t="shared" ca="1" si="344"/>
        <v>0</v>
      </c>
      <c r="R691" s="102">
        <f t="shared" ca="1" si="345"/>
        <v>0</v>
      </c>
      <c r="S691" s="102">
        <f t="shared" ca="1" si="346"/>
        <v>0</v>
      </c>
      <c r="T691" s="102">
        <v>0</v>
      </c>
      <c r="U691" s="102">
        <f t="shared" ca="1" si="347"/>
        <v>0</v>
      </c>
      <c r="V691" s="102">
        <f t="shared" ca="1" si="348"/>
        <v>0</v>
      </c>
      <c r="W691" s="102"/>
      <c r="X691" s="102"/>
      <c r="Y691" s="102"/>
      <c r="Z691" s="102"/>
    </row>
    <row r="692" spans="1:26" outlineLevel="1">
      <c r="A692">
        <f t="shared" ca="1" si="349"/>
        <v>2</v>
      </c>
      <c r="B692" t="str">
        <f t="shared" ca="1" si="342"/>
        <v>EP1 LPD1 LPS2 LPM3</v>
      </c>
      <c r="C692" s="280">
        <f ca="1">IF($A692&lt;&gt;$A691,1,MOD(C691-1+(COUNTIFS(D$416:$N$416,$A692)=COUNTIFS(D692:$N692,1)),C$415)+1)</f>
        <v>1</v>
      </c>
      <c r="D692" s="278">
        <f ca="1">IF($A692&lt;&gt;D$416,0,IF($A692&lt;&gt;$A691,1,MOD(D691-1+(COUNTIFS(E$416:$N$416,$A692)=COUNTIFS(E692:$N692,1)),D$415)+1))</f>
        <v>0</v>
      </c>
      <c r="E692" s="278">
        <f ca="1">IF($A692&lt;&gt;E$416,0,IF($A692&lt;&gt;$A691,1,MOD(E691-1+(COUNTIFS(F$416:$N$416,$A692)=COUNTIFS(F692:$N692,1)),E$415)+1))</f>
        <v>0</v>
      </c>
      <c r="F692" s="278">
        <f ca="1">IF($A692&lt;&gt;F$416,0,IF($A692&lt;&gt;$A691,1,MOD(F691-1+(COUNTIFS(G$416:$N$416,$A692)=COUNTIFS(G692:$N692,1)),F$415)+1))</f>
        <v>0</v>
      </c>
      <c r="G692" s="278">
        <f ca="1">IF($A692&lt;&gt;G$416,0,IF($A692&lt;&gt;$A691,1,MOD(G691-1+(COUNTIFS(H$416:$N$416,$A692)=COUNTIFS(H692:$N692,1)),G$415)+1))</f>
        <v>1</v>
      </c>
      <c r="H692" s="278">
        <f ca="1">IF($A692&lt;&gt;H$416,0,IF($A692&lt;&gt;$A691,1,MOD(H691-1+(COUNTIFS(I$416:$N$416,$A692)=COUNTIFS(I692:$N692,1)),H$415)+1))</f>
        <v>2</v>
      </c>
      <c r="I692" s="278">
        <f ca="1">IF($A692&lt;&gt;I$416,0,IF($A692&lt;&gt;$A691,1,MOD(I691-1+(COUNTIFS(N$416:$N$416,$A692)=COUNTIFS(N692:$N692,1)),I$415)+1))</f>
        <v>3</v>
      </c>
      <c r="J692" s="278"/>
      <c r="K692" s="278"/>
      <c r="L692" s="278"/>
      <c r="M692" s="278"/>
      <c r="O692">
        <v>275</v>
      </c>
      <c r="P692" s="102">
        <f t="shared" ca="1" si="343"/>
        <v>-0.5</v>
      </c>
      <c r="Q692" s="102">
        <f t="shared" ca="1" si="344"/>
        <v>0</v>
      </c>
      <c r="R692" s="102">
        <f t="shared" ca="1" si="345"/>
        <v>0</v>
      </c>
      <c r="S692" s="102">
        <f t="shared" ca="1" si="346"/>
        <v>0</v>
      </c>
      <c r="T692" s="102">
        <v>0</v>
      </c>
      <c r="U692" s="102">
        <f t="shared" ca="1" si="347"/>
        <v>0</v>
      </c>
      <c r="V692" s="102">
        <f t="shared" ca="1" si="348"/>
        <v>0.5</v>
      </c>
      <c r="W692" s="102"/>
      <c r="X692" s="102"/>
      <c r="Y692" s="102"/>
      <c r="Z692" s="102"/>
    </row>
    <row r="693" spans="1:26" outlineLevel="1">
      <c r="A693">
        <f t="shared" ca="1" si="349"/>
        <v>2</v>
      </c>
      <c r="B693" t="str">
        <f t="shared" ca="1" si="342"/>
        <v>EP1 LPD1 LPS3 LPM1</v>
      </c>
      <c r="C693" s="280">
        <f ca="1">IF($A693&lt;&gt;$A692,1,MOD(C692-1+(COUNTIFS(D$416:$N$416,$A693)=COUNTIFS(D693:$N693,1)),C$415)+1)</f>
        <v>1</v>
      </c>
      <c r="D693" s="278">
        <f ca="1">IF($A693&lt;&gt;D$416,0,IF($A693&lt;&gt;$A692,1,MOD(D692-1+(COUNTIFS(E$416:$N$416,$A693)=COUNTIFS(E693:$N693,1)),D$415)+1))</f>
        <v>0</v>
      </c>
      <c r="E693" s="278">
        <f ca="1">IF($A693&lt;&gt;E$416,0,IF($A693&lt;&gt;$A692,1,MOD(E692-1+(COUNTIFS(F$416:$N$416,$A693)=COUNTIFS(F693:$N693,1)),E$415)+1))</f>
        <v>0</v>
      </c>
      <c r="F693" s="278">
        <f ca="1">IF($A693&lt;&gt;F$416,0,IF($A693&lt;&gt;$A692,1,MOD(F692-1+(COUNTIFS(G$416:$N$416,$A693)=COUNTIFS(G693:$N693,1)),F$415)+1))</f>
        <v>0</v>
      </c>
      <c r="G693" s="278">
        <f ca="1">IF($A693&lt;&gt;G$416,0,IF($A693&lt;&gt;$A692,1,MOD(G692-1+(COUNTIFS(H$416:$N$416,$A693)=COUNTIFS(H693:$N693,1)),G$415)+1))</f>
        <v>1</v>
      </c>
      <c r="H693" s="278">
        <f ca="1">IF($A693&lt;&gt;H$416,0,IF($A693&lt;&gt;$A692,1,MOD(H692-1+(COUNTIFS(I$416:$N$416,$A693)=COUNTIFS(I693:$N693,1)),H$415)+1))</f>
        <v>3</v>
      </c>
      <c r="I693" s="278">
        <f ca="1">IF($A693&lt;&gt;I$416,0,IF($A693&lt;&gt;$A692,1,MOD(I692-1+(COUNTIFS(N$416:$N$416,$A693)=COUNTIFS(N693:$N693,1)),I$415)+1))</f>
        <v>1</v>
      </c>
      <c r="J693" s="278"/>
      <c r="K693" s="278"/>
      <c r="L693" s="278"/>
      <c r="M693" s="278"/>
      <c r="O693">
        <v>276</v>
      </c>
      <c r="P693" s="102">
        <f t="shared" ca="1" si="343"/>
        <v>-0.5</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EP1 LPD1 LPS3 LPM2</v>
      </c>
      <c r="C694" s="280">
        <f ca="1">IF($A694&lt;&gt;$A693,1,MOD(C693-1+(COUNTIFS(D$416:$N$416,$A694)=COUNTIFS(D694:$N694,1)),C$415)+1)</f>
        <v>1</v>
      </c>
      <c r="D694" s="278">
        <f ca="1">IF($A694&lt;&gt;D$416,0,IF($A694&lt;&gt;$A693,1,MOD(D693-1+(COUNTIFS(E$416:$N$416,$A694)=COUNTIFS(E694:$N694,1)),D$415)+1))</f>
        <v>0</v>
      </c>
      <c r="E694" s="278">
        <f ca="1">IF($A694&lt;&gt;E$416,0,IF($A694&lt;&gt;$A693,1,MOD(E693-1+(COUNTIFS(F$416:$N$416,$A694)=COUNTIFS(F694:$N694,1)),E$415)+1))</f>
        <v>0</v>
      </c>
      <c r="F694" s="278">
        <f ca="1">IF($A694&lt;&gt;F$416,0,IF($A694&lt;&gt;$A693,1,MOD(F693-1+(COUNTIFS(G$416:$N$416,$A694)=COUNTIFS(G694:$N694,1)),F$415)+1))</f>
        <v>0</v>
      </c>
      <c r="G694" s="278">
        <f ca="1">IF($A694&lt;&gt;G$416,0,IF($A694&lt;&gt;$A693,1,MOD(G693-1+(COUNTIFS(H$416:$N$416,$A694)=COUNTIFS(H694:$N694,1)),G$415)+1))</f>
        <v>1</v>
      </c>
      <c r="H694" s="278">
        <f ca="1">IF($A694&lt;&gt;H$416,0,IF($A694&lt;&gt;$A693,1,MOD(H693-1+(COUNTIFS(I$416:$N$416,$A694)=COUNTIFS(I694:$N694,1)),H$415)+1))</f>
        <v>3</v>
      </c>
      <c r="I694" s="278">
        <f ca="1">IF($A694&lt;&gt;I$416,0,IF($A694&lt;&gt;$A693,1,MOD(I693-1+(COUNTIFS(N$416:$N$416,$A694)=COUNTIFS(N694:$N694,1)),I$415)+1))</f>
        <v>2</v>
      </c>
      <c r="J694" s="278"/>
      <c r="K694" s="278"/>
      <c r="L694" s="278"/>
      <c r="M694" s="278"/>
      <c r="O694">
        <v>277</v>
      </c>
      <c r="P694" s="102">
        <f t="shared" ca="1" si="343"/>
        <v>-0.5</v>
      </c>
      <c r="Q694" s="102">
        <f t="shared" ca="1" si="344"/>
        <v>0</v>
      </c>
      <c r="R694" s="102">
        <f t="shared" ca="1" si="345"/>
        <v>0</v>
      </c>
      <c r="S694" s="102">
        <f t="shared" ca="1" si="346"/>
        <v>0</v>
      </c>
      <c r="T694" s="102">
        <v>0</v>
      </c>
      <c r="U694" s="102">
        <f t="shared" ca="1" si="347"/>
        <v>0.5</v>
      </c>
      <c r="V694" s="102">
        <f t="shared" ca="1" si="348"/>
        <v>0</v>
      </c>
      <c r="W694" s="102"/>
      <c r="X694" s="102"/>
      <c r="Y694" s="102"/>
      <c r="Z694" s="102"/>
    </row>
    <row r="695" spans="1:26" outlineLevel="1">
      <c r="A695">
        <f t="shared" ca="1" si="349"/>
        <v>2</v>
      </c>
      <c r="B695" t="str">
        <f t="shared" ca="1" si="342"/>
        <v>EP1 LPD1 LPS3 LPM3</v>
      </c>
      <c r="C695" s="280">
        <f ca="1">IF($A695&lt;&gt;$A694,1,MOD(C694-1+(COUNTIFS(D$416:$N$416,$A695)=COUNTIFS(D695:$N695,1)),C$415)+1)</f>
        <v>1</v>
      </c>
      <c r="D695" s="278">
        <f ca="1">IF($A695&lt;&gt;D$416,0,IF($A695&lt;&gt;$A694,1,MOD(D694-1+(COUNTIFS(E$416:$N$416,$A695)=COUNTIFS(E695:$N695,1)),D$415)+1))</f>
        <v>0</v>
      </c>
      <c r="E695" s="278">
        <f ca="1">IF($A695&lt;&gt;E$416,0,IF($A695&lt;&gt;$A694,1,MOD(E694-1+(COUNTIFS(F$416:$N$416,$A695)=COUNTIFS(F695:$N695,1)),E$415)+1))</f>
        <v>0</v>
      </c>
      <c r="F695" s="278">
        <f ca="1">IF($A695&lt;&gt;F$416,0,IF($A695&lt;&gt;$A694,1,MOD(F694-1+(COUNTIFS(G$416:$N$416,$A695)=COUNTIFS(G695:$N695,1)),F$415)+1))</f>
        <v>0</v>
      </c>
      <c r="G695" s="278">
        <f ca="1">IF($A695&lt;&gt;G$416,0,IF($A695&lt;&gt;$A694,1,MOD(G694-1+(COUNTIFS(H$416:$N$416,$A695)=COUNTIFS(H695:$N695,1)),G$415)+1))</f>
        <v>1</v>
      </c>
      <c r="H695" s="278">
        <f ca="1">IF($A695&lt;&gt;H$416,0,IF($A695&lt;&gt;$A694,1,MOD(H694-1+(COUNTIFS(I$416:$N$416,$A695)=COUNTIFS(I695:$N695,1)),H$415)+1))</f>
        <v>3</v>
      </c>
      <c r="I695" s="278">
        <f ca="1">IF($A695&lt;&gt;I$416,0,IF($A695&lt;&gt;$A694,1,MOD(I694-1+(COUNTIFS(N$416:$N$416,$A695)=COUNTIFS(N695:$N695,1)),I$415)+1))</f>
        <v>3</v>
      </c>
      <c r="J695" s="278"/>
      <c r="K695" s="278"/>
      <c r="L695" s="278"/>
      <c r="M695" s="278"/>
      <c r="O695">
        <v>278</v>
      </c>
      <c r="P695" s="102">
        <f t="shared" ca="1" si="343"/>
        <v>-0.5</v>
      </c>
      <c r="Q695" s="102">
        <f t="shared" ca="1" si="344"/>
        <v>0</v>
      </c>
      <c r="R695" s="102">
        <f t="shared" ca="1" si="345"/>
        <v>0</v>
      </c>
      <c r="S695" s="102">
        <f t="shared" ca="1" si="346"/>
        <v>0</v>
      </c>
      <c r="T695" s="102">
        <v>0</v>
      </c>
      <c r="U695" s="102">
        <f t="shared" ca="1" si="347"/>
        <v>0.5</v>
      </c>
      <c r="V695" s="102">
        <f t="shared" ca="1" si="348"/>
        <v>0.5</v>
      </c>
      <c r="W695" s="102"/>
      <c r="X695" s="102"/>
      <c r="Y695" s="102"/>
      <c r="Z695" s="102"/>
    </row>
    <row r="696" spans="1:26" outlineLevel="1">
      <c r="A696">
        <f t="shared" ca="1" si="349"/>
        <v>2</v>
      </c>
      <c r="B696" t="str">
        <f t="shared" ca="1" si="342"/>
        <v>EP2 LPD1 LPS1 LPM1</v>
      </c>
      <c r="C696" s="280">
        <f ca="1">IF($A696&lt;&gt;$A695,1,MOD(C695-1+(COUNTIFS(D$416:$N$416,$A696)=COUNTIFS(D696:$N696,1)),C$415)+1)</f>
        <v>2</v>
      </c>
      <c r="D696" s="278">
        <f ca="1">IF($A696&lt;&gt;D$416,0,IF($A696&lt;&gt;$A695,1,MOD(D695-1+(COUNTIFS(E$416:$N$416,$A696)=COUNTIFS(E696:$N696,1)),D$415)+1))</f>
        <v>0</v>
      </c>
      <c r="E696" s="278">
        <f ca="1">IF($A696&lt;&gt;E$416,0,IF($A696&lt;&gt;$A695,1,MOD(E695-1+(COUNTIFS(F$416:$N$416,$A696)=COUNTIFS(F696:$N696,1)),E$415)+1))</f>
        <v>0</v>
      </c>
      <c r="F696" s="278">
        <f ca="1">IF($A696&lt;&gt;F$416,0,IF($A696&lt;&gt;$A695,1,MOD(F695-1+(COUNTIFS(G$416:$N$416,$A696)=COUNTIFS(G696:$N696,1)),F$415)+1))</f>
        <v>0</v>
      </c>
      <c r="G696" s="278">
        <f ca="1">IF($A696&lt;&gt;G$416,0,IF($A696&lt;&gt;$A695,1,MOD(G695-1+(COUNTIFS(H$416:$N$416,$A696)=COUNTIFS(H696:$N696,1)),G$415)+1))</f>
        <v>1</v>
      </c>
      <c r="H696" s="278">
        <f ca="1">IF($A696&lt;&gt;H$416,0,IF($A696&lt;&gt;$A695,1,MOD(H695-1+(COUNTIFS(I$416:$N$416,$A696)=COUNTIFS(I696:$N696,1)),H$415)+1))</f>
        <v>1</v>
      </c>
      <c r="I696" s="278">
        <f ca="1">IF($A696&lt;&gt;I$416,0,IF($A696&lt;&gt;$A695,1,MOD(I695-1+(COUNTIFS(N$416:$N$416,$A696)=COUNTIFS(N696:$N696,1)),I$415)+1))</f>
        <v>1</v>
      </c>
      <c r="J696" s="278"/>
      <c r="K696" s="278"/>
      <c r="L696" s="278"/>
      <c r="M696" s="278"/>
      <c r="O696">
        <v>279</v>
      </c>
      <c r="P696" s="102">
        <f t="shared" ca="1" si="343"/>
        <v>0</v>
      </c>
      <c r="Q696" s="102">
        <f t="shared" ca="1" si="344"/>
        <v>0</v>
      </c>
      <c r="R696" s="102">
        <f t="shared" ca="1" si="345"/>
        <v>0</v>
      </c>
      <c r="S696" s="102">
        <f t="shared" ca="1" si="346"/>
        <v>0</v>
      </c>
      <c r="T696" s="102">
        <v>0</v>
      </c>
      <c r="U696" s="102">
        <f t="shared" ca="1" si="347"/>
        <v>-0.5</v>
      </c>
      <c r="V696" s="102">
        <f t="shared" ca="1" si="348"/>
        <v>-0.5</v>
      </c>
      <c r="W696" s="102"/>
      <c r="X696" s="102"/>
      <c r="Y696" s="102"/>
      <c r="Z696" s="102"/>
    </row>
    <row r="697" spans="1:26" outlineLevel="1">
      <c r="A697">
        <f t="shared" ca="1" si="349"/>
        <v>2</v>
      </c>
      <c r="B697" t="str">
        <f t="shared" ca="1" si="342"/>
        <v>EP2 LPD1 LPS1 LPM2</v>
      </c>
      <c r="C697" s="280">
        <f ca="1">IF($A697&lt;&gt;$A696,1,MOD(C696-1+(COUNTIFS(D$416:$N$416,$A697)=COUNTIFS(D697:$N697,1)),C$415)+1)</f>
        <v>2</v>
      </c>
      <c r="D697" s="278">
        <f ca="1">IF($A697&lt;&gt;D$416,0,IF($A697&lt;&gt;$A696,1,MOD(D696-1+(COUNTIFS(E$416:$N$416,$A697)=COUNTIFS(E697:$N697,1)),D$415)+1))</f>
        <v>0</v>
      </c>
      <c r="E697" s="278">
        <f ca="1">IF($A697&lt;&gt;E$416,0,IF($A697&lt;&gt;$A696,1,MOD(E696-1+(COUNTIFS(F$416:$N$416,$A697)=COUNTIFS(F697:$N697,1)),E$415)+1))</f>
        <v>0</v>
      </c>
      <c r="F697" s="278">
        <f ca="1">IF($A697&lt;&gt;F$416,0,IF($A697&lt;&gt;$A696,1,MOD(F696-1+(COUNTIFS(G$416:$N$416,$A697)=COUNTIFS(G697:$N697,1)),F$415)+1))</f>
        <v>0</v>
      </c>
      <c r="G697" s="278">
        <f ca="1">IF($A697&lt;&gt;G$416,0,IF($A697&lt;&gt;$A696,1,MOD(G696-1+(COUNTIFS(H$416:$N$416,$A697)=COUNTIFS(H697:$N697,1)),G$415)+1))</f>
        <v>1</v>
      </c>
      <c r="H697" s="278">
        <f ca="1">IF($A697&lt;&gt;H$416,0,IF($A697&lt;&gt;$A696,1,MOD(H696-1+(COUNTIFS(I$416:$N$416,$A697)=COUNTIFS(I697:$N697,1)),H$415)+1))</f>
        <v>1</v>
      </c>
      <c r="I697" s="278">
        <f ca="1">IF($A697&lt;&gt;I$416,0,IF($A697&lt;&gt;$A696,1,MOD(I696-1+(COUNTIFS(N$416:$N$416,$A697)=COUNTIFS(N697:$N697,1)),I$415)+1))</f>
        <v>2</v>
      </c>
      <c r="J697" s="278"/>
      <c r="K697" s="278"/>
      <c r="L697" s="278"/>
      <c r="M697" s="278"/>
      <c r="O697">
        <v>280</v>
      </c>
      <c r="P697" s="102">
        <f t="shared" ca="1" si="343"/>
        <v>0</v>
      </c>
      <c r="Q697" s="102">
        <f t="shared" ca="1" si="344"/>
        <v>0</v>
      </c>
      <c r="R697" s="102">
        <f t="shared" ca="1" si="345"/>
        <v>0</v>
      </c>
      <c r="S697" s="102">
        <f t="shared" ca="1" si="346"/>
        <v>0</v>
      </c>
      <c r="T697" s="102">
        <v>0</v>
      </c>
      <c r="U697" s="102">
        <f t="shared" ca="1" si="347"/>
        <v>-0.5</v>
      </c>
      <c r="V697" s="102">
        <f t="shared" ca="1" si="348"/>
        <v>0</v>
      </c>
      <c r="W697" s="102"/>
      <c r="X697" s="102"/>
      <c r="Y697" s="102"/>
      <c r="Z697" s="102"/>
    </row>
    <row r="698" spans="1:26" outlineLevel="1">
      <c r="A698">
        <f t="shared" ca="1" si="349"/>
        <v>2</v>
      </c>
      <c r="B698" t="str">
        <f t="shared" ca="1" si="342"/>
        <v>EP2 LPD1 LPS1 LPM3</v>
      </c>
      <c r="C698" s="280">
        <f ca="1">IF($A698&lt;&gt;$A697,1,MOD(C697-1+(COUNTIFS(D$416:$N$416,$A698)=COUNTIFS(D698:$N698,1)),C$415)+1)</f>
        <v>2</v>
      </c>
      <c r="D698" s="278">
        <f ca="1">IF($A698&lt;&gt;D$416,0,IF($A698&lt;&gt;$A697,1,MOD(D697-1+(COUNTIFS(E$416:$N$416,$A698)=COUNTIFS(E698:$N698,1)),D$415)+1))</f>
        <v>0</v>
      </c>
      <c r="E698" s="278">
        <f ca="1">IF($A698&lt;&gt;E$416,0,IF($A698&lt;&gt;$A697,1,MOD(E697-1+(COUNTIFS(F$416:$N$416,$A698)=COUNTIFS(F698:$N698,1)),E$415)+1))</f>
        <v>0</v>
      </c>
      <c r="F698" s="278">
        <f ca="1">IF($A698&lt;&gt;F$416,0,IF($A698&lt;&gt;$A697,1,MOD(F697-1+(COUNTIFS(G$416:$N$416,$A698)=COUNTIFS(G698:$N698,1)),F$415)+1))</f>
        <v>0</v>
      </c>
      <c r="G698" s="278">
        <f ca="1">IF($A698&lt;&gt;G$416,0,IF($A698&lt;&gt;$A697,1,MOD(G697-1+(COUNTIFS(H$416:$N$416,$A698)=COUNTIFS(H698:$N698,1)),G$415)+1))</f>
        <v>1</v>
      </c>
      <c r="H698" s="278">
        <f ca="1">IF($A698&lt;&gt;H$416,0,IF($A698&lt;&gt;$A697,1,MOD(H697-1+(COUNTIFS(I$416:$N$416,$A698)=COUNTIFS(I698:$N698,1)),H$415)+1))</f>
        <v>1</v>
      </c>
      <c r="I698" s="278">
        <f ca="1">IF($A698&lt;&gt;I$416,0,IF($A698&lt;&gt;$A697,1,MOD(I697-1+(COUNTIFS(N$416:$N$416,$A698)=COUNTIFS(N698:$N698,1)),I$415)+1))</f>
        <v>3</v>
      </c>
      <c r="J698" s="278"/>
      <c r="K698" s="278"/>
      <c r="L698" s="278"/>
      <c r="M698" s="278"/>
      <c r="O698">
        <v>281</v>
      </c>
      <c r="P698" s="102">
        <f t="shared" ca="1" si="343"/>
        <v>0</v>
      </c>
      <c r="Q698" s="102">
        <f t="shared" ca="1" si="344"/>
        <v>0</v>
      </c>
      <c r="R698" s="102">
        <f t="shared" ca="1" si="345"/>
        <v>0</v>
      </c>
      <c r="S698" s="102">
        <f t="shared" ca="1" si="346"/>
        <v>0</v>
      </c>
      <c r="T698" s="102">
        <v>0</v>
      </c>
      <c r="U698" s="102">
        <f t="shared" ca="1" si="347"/>
        <v>-0.5</v>
      </c>
      <c r="V698" s="102">
        <f t="shared" ca="1" si="348"/>
        <v>0.5</v>
      </c>
      <c r="W698" s="102"/>
      <c r="X698" s="102"/>
      <c r="Y698" s="102"/>
      <c r="Z698" s="102"/>
    </row>
    <row r="699" spans="1:26" outlineLevel="1">
      <c r="A699">
        <f t="shared" ca="1" si="349"/>
        <v>2</v>
      </c>
      <c r="B699" t="str">
        <f t="shared" ca="1" si="342"/>
        <v>EP2 LPD1 LPS2 LPM1</v>
      </c>
      <c r="C699" s="280">
        <f ca="1">IF($A699&lt;&gt;$A698,1,MOD(C698-1+(COUNTIFS(D$416:$N$416,$A699)=COUNTIFS(D699:$N699,1)),C$415)+1)</f>
        <v>2</v>
      </c>
      <c r="D699" s="278">
        <f ca="1">IF($A699&lt;&gt;D$416,0,IF($A699&lt;&gt;$A698,1,MOD(D698-1+(COUNTIFS(E$416:$N$416,$A699)=COUNTIFS(E699:$N699,1)),D$415)+1))</f>
        <v>0</v>
      </c>
      <c r="E699" s="278">
        <f ca="1">IF($A699&lt;&gt;E$416,0,IF($A699&lt;&gt;$A698,1,MOD(E698-1+(COUNTIFS(F$416:$N$416,$A699)=COUNTIFS(F699:$N699,1)),E$415)+1))</f>
        <v>0</v>
      </c>
      <c r="F699" s="278">
        <f ca="1">IF($A699&lt;&gt;F$416,0,IF($A699&lt;&gt;$A698,1,MOD(F698-1+(COUNTIFS(G$416:$N$416,$A699)=COUNTIFS(G699:$N699,1)),F$415)+1))</f>
        <v>0</v>
      </c>
      <c r="G699" s="278">
        <f ca="1">IF($A699&lt;&gt;G$416,0,IF($A699&lt;&gt;$A698,1,MOD(G698-1+(COUNTIFS(H$416:$N$416,$A699)=COUNTIFS(H699:$N699,1)),G$415)+1))</f>
        <v>1</v>
      </c>
      <c r="H699" s="278">
        <f ca="1">IF($A699&lt;&gt;H$416,0,IF($A699&lt;&gt;$A698,1,MOD(H698-1+(COUNTIFS(I$416:$N$416,$A699)=COUNTIFS(I699:$N699,1)),H$415)+1))</f>
        <v>2</v>
      </c>
      <c r="I699" s="278">
        <f ca="1">IF($A699&lt;&gt;I$416,0,IF($A699&lt;&gt;$A698,1,MOD(I698-1+(COUNTIFS(N$416:$N$416,$A699)=COUNTIFS(N699:$N699,1)),I$415)+1))</f>
        <v>1</v>
      </c>
      <c r="J699" s="278"/>
      <c r="K699" s="278"/>
      <c r="L699" s="278"/>
      <c r="M699" s="278"/>
      <c r="O699">
        <v>282</v>
      </c>
      <c r="P699" s="102">
        <f t="shared" ca="1" si="343"/>
        <v>0</v>
      </c>
      <c r="Q699" s="102">
        <f t="shared" ca="1" si="344"/>
        <v>0</v>
      </c>
      <c r="R699" s="102">
        <f t="shared" ca="1" si="345"/>
        <v>0</v>
      </c>
      <c r="S699" s="102">
        <f t="shared" ca="1" si="346"/>
        <v>0</v>
      </c>
      <c r="T699" s="102">
        <v>0</v>
      </c>
      <c r="U699" s="102">
        <f t="shared" ca="1" si="347"/>
        <v>0</v>
      </c>
      <c r="V699" s="102">
        <f t="shared" ca="1" si="348"/>
        <v>-0.5</v>
      </c>
      <c r="W699" s="102"/>
      <c r="X699" s="102"/>
      <c r="Y699" s="102"/>
      <c r="Z699" s="102"/>
    </row>
    <row r="700" spans="1:26" outlineLevel="1">
      <c r="A700">
        <f t="shared" ca="1" si="349"/>
        <v>2</v>
      </c>
      <c r="B700" t="str">
        <f t="shared" ca="1" si="342"/>
        <v>EP2 LPD1 LPS2 LPM2</v>
      </c>
      <c r="C700" s="280">
        <f ca="1">IF($A700&lt;&gt;$A699,1,MOD(C699-1+(COUNTIFS(D$416:$N$416,$A700)=COUNTIFS(D700:$N700,1)),C$415)+1)</f>
        <v>2</v>
      </c>
      <c r="D700" s="278">
        <f ca="1">IF($A700&lt;&gt;D$416,0,IF($A700&lt;&gt;$A699,1,MOD(D699-1+(COUNTIFS(E$416:$N$416,$A700)=COUNTIFS(E700:$N700,1)),D$415)+1))</f>
        <v>0</v>
      </c>
      <c r="E700" s="278">
        <f ca="1">IF($A700&lt;&gt;E$416,0,IF($A700&lt;&gt;$A699,1,MOD(E699-1+(COUNTIFS(F$416:$N$416,$A700)=COUNTIFS(F700:$N700,1)),E$415)+1))</f>
        <v>0</v>
      </c>
      <c r="F700" s="278">
        <f ca="1">IF($A700&lt;&gt;F$416,0,IF($A700&lt;&gt;$A699,1,MOD(F699-1+(COUNTIFS(G$416:$N$416,$A700)=COUNTIFS(G700:$N700,1)),F$415)+1))</f>
        <v>0</v>
      </c>
      <c r="G700" s="278">
        <f ca="1">IF($A700&lt;&gt;G$416,0,IF($A700&lt;&gt;$A699,1,MOD(G699-1+(COUNTIFS(H$416:$N$416,$A700)=COUNTIFS(H700:$N700,1)),G$415)+1))</f>
        <v>1</v>
      </c>
      <c r="H700" s="278">
        <f ca="1">IF($A700&lt;&gt;H$416,0,IF($A700&lt;&gt;$A699,1,MOD(H699-1+(COUNTIFS(I$416:$N$416,$A700)=COUNTIFS(I700:$N700,1)),H$415)+1))</f>
        <v>2</v>
      </c>
      <c r="I700" s="278">
        <f ca="1">IF($A700&lt;&gt;I$416,0,IF($A700&lt;&gt;$A699,1,MOD(I699-1+(COUNTIFS(N$416:$N$416,$A700)=COUNTIFS(N700:$N700,1)),I$415)+1))</f>
        <v>2</v>
      </c>
      <c r="J700" s="278"/>
      <c r="K700" s="278"/>
      <c r="L700" s="278"/>
      <c r="M700" s="278"/>
      <c r="O700">
        <v>283</v>
      </c>
      <c r="P700" s="102">
        <f t="shared" ca="1" si="343"/>
        <v>0</v>
      </c>
      <c r="Q700" s="102">
        <f t="shared" ca="1" si="344"/>
        <v>0</v>
      </c>
      <c r="R700" s="102">
        <f t="shared" ca="1" si="345"/>
        <v>0</v>
      </c>
      <c r="S700" s="102">
        <f t="shared" ca="1" si="346"/>
        <v>0</v>
      </c>
      <c r="T700" s="102">
        <v>0</v>
      </c>
      <c r="U700" s="102">
        <f t="shared" ca="1" si="347"/>
        <v>0</v>
      </c>
      <c r="V700" s="102">
        <f t="shared" ca="1" si="348"/>
        <v>0</v>
      </c>
      <c r="W700" s="102"/>
      <c r="X700" s="102"/>
      <c r="Y700" s="102"/>
      <c r="Z700" s="102"/>
    </row>
    <row r="701" spans="1:26" outlineLevel="1">
      <c r="A701">
        <f t="shared" ca="1" si="349"/>
        <v>2</v>
      </c>
      <c r="B701" t="str">
        <f t="shared" ca="1" si="342"/>
        <v>EP2 LPD1 LPS2 LPM3</v>
      </c>
      <c r="C701" s="280">
        <f ca="1">IF($A701&lt;&gt;$A700,1,MOD(C700-1+(COUNTIFS(D$416:$N$416,$A701)=COUNTIFS(D701:$N701,1)),C$415)+1)</f>
        <v>2</v>
      </c>
      <c r="D701" s="278">
        <f ca="1">IF($A701&lt;&gt;D$416,0,IF($A701&lt;&gt;$A700,1,MOD(D700-1+(COUNTIFS(E$416:$N$416,$A701)=COUNTIFS(E701:$N701,1)),D$415)+1))</f>
        <v>0</v>
      </c>
      <c r="E701" s="278">
        <f ca="1">IF($A701&lt;&gt;E$416,0,IF($A701&lt;&gt;$A700,1,MOD(E700-1+(COUNTIFS(F$416:$N$416,$A701)=COUNTIFS(F701:$N701,1)),E$415)+1))</f>
        <v>0</v>
      </c>
      <c r="F701" s="278">
        <f ca="1">IF($A701&lt;&gt;F$416,0,IF($A701&lt;&gt;$A700,1,MOD(F700-1+(COUNTIFS(G$416:$N$416,$A701)=COUNTIFS(G701:$N701,1)),F$415)+1))</f>
        <v>0</v>
      </c>
      <c r="G701" s="278">
        <f ca="1">IF($A701&lt;&gt;G$416,0,IF($A701&lt;&gt;$A700,1,MOD(G700-1+(COUNTIFS(H$416:$N$416,$A701)=COUNTIFS(H701:$N701,1)),G$415)+1))</f>
        <v>1</v>
      </c>
      <c r="H701" s="278">
        <f ca="1">IF($A701&lt;&gt;H$416,0,IF($A701&lt;&gt;$A700,1,MOD(H700-1+(COUNTIFS(I$416:$N$416,$A701)=COUNTIFS(I701:$N701,1)),H$415)+1))</f>
        <v>2</v>
      </c>
      <c r="I701" s="278">
        <f ca="1">IF($A701&lt;&gt;I$416,0,IF($A701&lt;&gt;$A700,1,MOD(I700-1+(COUNTIFS(N$416:$N$416,$A701)=COUNTIFS(N701:$N701,1)),I$415)+1))</f>
        <v>3</v>
      </c>
      <c r="J701" s="278"/>
      <c r="K701" s="278"/>
      <c r="L701" s="278"/>
      <c r="M701" s="278"/>
      <c r="O701">
        <v>284</v>
      </c>
      <c r="P701" s="102">
        <f t="shared" ca="1" si="343"/>
        <v>0</v>
      </c>
      <c r="Q701" s="102">
        <f t="shared" ca="1" si="344"/>
        <v>0</v>
      </c>
      <c r="R701" s="102">
        <f t="shared" ca="1" si="345"/>
        <v>0</v>
      </c>
      <c r="S701" s="102">
        <f t="shared" ca="1" si="346"/>
        <v>0</v>
      </c>
      <c r="T701" s="102">
        <v>0</v>
      </c>
      <c r="U701" s="102">
        <f t="shared" ca="1" si="347"/>
        <v>0</v>
      </c>
      <c r="V701" s="102">
        <f t="shared" ca="1" si="348"/>
        <v>0.5</v>
      </c>
      <c r="W701" s="102"/>
      <c r="X701" s="102"/>
      <c r="Y701" s="102"/>
      <c r="Z701" s="102"/>
    </row>
    <row r="702" spans="1:26" outlineLevel="1">
      <c r="A702">
        <f t="shared" ca="1" si="349"/>
        <v>2</v>
      </c>
      <c r="B702" t="str">
        <f t="shared" ca="1" si="342"/>
        <v>EP2 LPD1 LPS3 LPM1</v>
      </c>
      <c r="C702" s="280">
        <f ca="1">IF($A702&lt;&gt;$A701,1,MOD(C701-1+(COUNTIFS(D$416:$N$416,$A702)=COUNTIFS(D702:$N702,1)),C$415)+1)</f>
        <v>2</v>
      </c>
      <c r="D702" s="278">
        <f ca="1">IF($A702&lt;&gt;D$416,0,IF($A702&lt;&gt;$A701,1,MOD(D701-1+(COUNTIFS(E$416:$N$416,$A702)=COUNTIFS(E702:$N702,1)),D$415)+1))</f>
        <v>0</v>
      </c>
      <c r="E702" s="278">
        <f ca="1">IF($A702&lt;&gt;E$416,0,IF($A702&lt;&gt;$A701,1,MOD(E701-1+(COUNTIFS(F$416:$N$416,$A702)=COUNTIFS(F702:$N702,1)),E$415)+1))</f>
        <v>0</v>
      </c>
      <c r="F702" s="278">
        <f ca="1">IF($A702&lt;&gt;F$416,0,IF($A702&lt;&gt;$A701,1,MOD(F701-1+(COUNTIFS(G$416:$N$416,$A702)=COUNTIFS(G702:$N702,1)),F$415)+1))</f>
        <v>0</v>
      </c>
      <c r="G702" s="278">
        <f ca="1">IF($A702&lt;&gt;G$416,0,IF($A702&lt;&gt;$A701,1,MOD(G701-1+(COUNTIFS(H$416:$N$416,$A702)=COUNTIFS(H702:$N702,1)),G$415)+1))</f>
        <v>1</v>
      </c>
      <c r="H702" s="278">
        <f ca="1">IF($A702&lt;&gt;H$416,0,IF($A702&lt;&gt;$A701,1,MOD(H701-1+(COUNTIFS(I$416:$N$416,$A702)=COUNTIFS(I702:$N702,1)),H$415)+1))</f>
        <v>3</v>
      </c>
      <c r="I702" s="278">
        <f ca="1">IF($A702&lt;&gt;I$416,0,IF($A702&lt;&gt;$A701,1,MOD(I701-1+(COUNTIFS(N$416:$N$416,$A702)=COUNTIFS(N702:$N702,1)),I$415)+1))</f>
        <v>1</v>
      </c>
      <c r="J702" s="278"/>
      <c r="K702" s="278"/>
      <c r="L702" s="278"/>
      <c r="M702" s="278"/>
      <c r="O702">
        <v>285</v>
      </c>
      <c r="P702" s="102">
        <f t="shared" ca="1" si="343"/>
        <v>0</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EP2 LPD1 LPS3 LPM2</v>
      </c>
      <c r="C703" s="280">
        <f ca="1">IF($A703&lt;&gt;$A702,1,MOD(C702-1+(COUNTIFS(D$416:$N$416,$A703)=COUNTIFS(D703:$N703,1)),C$415)+1)</f>
        <v>2</v>
      </c>
      <c r="D703" s="278">
        <f ca="1">IF($A703&lt;&gt;D$416,0,IF($A703&lt;&gt;$A702,1,MOD(D702-1+(COUNTIFS(E$416:$N$416,$A703)=COUNTIFS(E703:$N703,1)),D$415)+1))</f>
        <v>0</v>
      </c>
      <c r="E703" s="278">
        <f ca="1">IF($A703&lt;&gt;E$416,0,IF($A703&lt;&gt;$A702,1,MOD(E702-1+(COUNTIFS(F$416:$N$416,$A703)=COUNTIFS(F703:$N703,1)),E$415)+1))</f>
        <v>0</v>
      </c>
      <c r="F703" s="278">
        <f ca="1">IF($A703&lt;&gt;F$416,0,IF($A703&lt;&gt;$A702,1,MOD(F702-1+(COUNTIFS(G$416:$N$416,$A703)=COUNTIFS(G703:$N703,1)),F$415)+1))</f>
        <v>0</v>
      </c>
      <c r="G703" s="278">
        <f ca="1">IF($A703&lt;&gt;G$416,0,IF($A703&lt;&gt;$A702,1,MOD(G702-1+(COUNTIFS(H$416:$N$416,$A703)=COUNTIFS(H703:$N703,1)),G$415)+1))</f>
        <v>1</v>
      </c>
      <c r="H703" s="278">
        <f ca="1">IF($A703&lt;&gt;H$416,0,IF($A703&lt;&gt;$A702,1,MOD(H702-1+(COUNTIFS(I$416:$N$416,$A703)=COUNTIFS(I703:$N703,1)),H$415)+1))</f>
        <v>3</v>
      </c>
      <c r="I703" s="278">
        <f ca="1">IF($A703&lt;&gt;I$416,0,IF($A703&lt;&gt;$A702,1,MOD(I702-1+(COUNTIFS(N$416:$N$416,$A703)=COUNTIFS(N703:$N703,1)),I$415)+1))</f>
        <v>2</v>
      </c>
      <c r="J703" s="278"/>
      <c r="K703" s="278"/>
      <c r="L703" s="278"/>
      <c r="M703" s="278"/>
      <c r="O703">
        <v>286</v>
      </c>
      <c r="P703" s="102">
        <f t="shared" ca="1" si="343"/>
        <v>0</v>
      </c>
      <c r="Q703" s="102">
        <f t="shared" ca="1" si="344"/>
        <v>0</v>
      </c>
      <c r="R703" s="102">
        <f t="shared" ca="1" si="345"/>
        <v>0</v>
      </c>
      <c r="S703" s="102">
        <f t="shared" ca="1" si="346"/>
        <v>0</v>
      </c>
      <c r="T703" s="102">
        <v>0</v>
      </c>
      <c r="U703" s="102">
        <f t="shared" ca="1" si="347"/>
        <v>0.5</v>
      </c>
      <c r="V703" s="102">
        <f t="shared" ca="1" si="348"/>
        <v>0</v>
      </c>
      <c r="W703" s="102"/>
      <c r="X703" s="102"/>
      <c r="Y703" s="102"/>
      <c r="Z703" s="102"/>
    </row>
    <row r="704" spans="1:26" outlineLevel="1">
      <c r="A704">
        <f t="shared" ca="1" si="349"/>
        <v>2</v>
      </c>
      <c r="B704" t="str">
        <f t="shared" ca="1" si="342"/>
        <v>EP2 LPD1 LPS3 LPM3</v>
      </c>
      <c r="C704" s="280">
        <f ca="1">IF($A704&lt;&gt;$A703,1,MOD(C703-1+(COUNTIFS(D$416:$N$416,$A704)=COUNTIFS(D704:$N704,1)),C$415)+1)</f>
        <v>2</v>
      </c>
      <c r="D704" s="278">
        <f ca="1">IF($A704&lt;&gt;D$416,0,IF($A704&lt;&gt;$A703,1,MOD(D703-1+(COUNTIFS(E$416:$N$416,$A704)=COUNTIFS(E704:$N704,1)),D$415)+1))</f>
        <v>0</v>
      </c>
      <c r="E704" s="278">
        <f ca="1">IF($A704&lt;&gt;E$416,0,IF($A704&lt;&gt;$A703,1,MOD(E703-1+(COUNTIFS(F$416:$N$416,$A704)=COUNTIFS(F704:$N704,1)),E$415)+1))</f>
        <v>0</v>
      </c>
      <c r="F704" s="278">
        <f ca="1">IF($A704&lt;&gt;F$416,0,IF($A704&lt;&gt;$A703,1,MOD(F703-1+(COUNTIFS(G$416:$N$416,$A704)=COUNTIFS(G704:$N704,1)),F$415)+1))</f>
        <v>0</v>
      </c>
      <c r="G704" s="278">
        <f ca="1">IF($A704&lt;&gt;G$416,0,IF($A704&lt;&gt;$A703,1,MOD(G703-1+(COUNTIFS(H$416:$N$416,$A704)=COUNTIFS(H704:$N704,1)),G$415)+1))</f>
        <v>1</v>
      </c>
      <c r="H704" s="278">
        <f ca="1">IF($A704&lt;&gt;H$416,0,IF($A704&lt;&gt;$A703,1,MOD(H703-1+(COUNTIFS(I$416:$N$416,$A704)=COUNTIFS(I704:$N704,1)),H$415)+1))</f>
        <v>3</v>
      </c>
      <c r="I704" s="278">
        <f ca="1">IF($A704&lt;&gt;I$416,0,IF($A704&lt;&gt;$A703,1,MOD(I703-1+(COUNTIFS(N$416:$N$416,$A704)=COUNTIFS(N704:$N704,1)),I$415)+1))</f>
        <v>3</v>
      </c>
      <c r="J704" s="278"/>
      <c r="K704" s="278"/>
      <c r="L704" s="278"/>
      <c r="M704" s="278"/>
      <c r="O704">
        <v>287</v>
      </c>
      <c r="P704" s="102">
        <f t="shared" ca="1" si="343"/>
        <v>0</v>
      </c>
      <c r="Q704" s="102">
        <f t="shared" ca="1" si="344"/>
        <v>0</v>
      </c>
      <c r="R704" s="102">
        <f t="shared" ca="1" si="345"/>
        <v>0</v>
      </c>
      <c r="S704" s="102">
        <f t="shared" ca="1" si="346"/>
        <v>0</v>
      </c>
      <c r="T704" s="102">
        <v>0</v>
      </c>
      <c r="U704" s="102">
        <f t="shared" ca="1" si="347"/>
        <v>0.5</v>
      </c>
      <c r="V704" s="102">
        <f t="shared" ca="1" si="348"/>
        <v>0.5</v>
      </c>
      <c r="W704" s="102"/>
      <c r="X704" s="102"/>
      <c r="Y704" s="102"/>
      <c r="Z704" s="102"/>
    </row>
    <row r="705" spans="1:26" outlineLevel="1">
      <c r="A705">
        <f t="shared" ca="1" si="349"/>
        <v>2</v>
      </c>
      <c r="B705" t="str">
        <f t="shared" ca="1" si="342"/>
        <v>EP3 LPD1 LPS1 LPM1</v>
      </c>
      <c r="C705" s="280">
        <f ca="1">IF($A705&lt;&gt;$A704,1,MOD(C704-1+(COUNTIFS(D$416:$N$416,$A705)=COUNTIFS(D705:$N705,1)),C$415)+1)</f>
        <v>3</v>
      </c>
      <c r="D705" s="278">
        <f ca="1">IF($A705&lt;&gt;D$416,0,IF($A705&lt;&gt;$A704,1,MOD(D704-1+(COUNTIFS(E$416:$N$416,$A705)=COUNTIFS(E705:$N705,1)),D$415)+1))</f>
        <v>0</v>
      </c>
      <c r="E705" s="278">
        <f ca="1">IF($A705&lt;&gt;E$416,0,IF($A705&lt;&gt;$A704,1,MOD(E704-1+(COUNTIFS(F$416:$N$416,$A705)=COUNTIFS(F705:$N705,1)),E$415)+1))</f>
        <v>0</v>
      </c>
      <c r="F705" s="278">
        <f ca="1">IF($A705&lt;&gt;F$416,0,IF($A705&lt;&gt;$A704,1,MOD(F704-1+(COUNTIFS(G$416:$N$416,$A705)=COUNTIFS(G705:$N705,1)),F$415)+1))</f>
        <v>0</v>
      </c>
      <c r="G705" s="278">
        <f ca="1">IF($A705&lt;&gt;G$416,0,IF($A705&lt;&gt;$A704,1,MOD(G704-1+(COUNTIFS(H$416:$N$416,$A705)=COUNTIFS(H705:$N705,1)),G$415)+1))</f>
        <v>1</v>
      </c>
      <c r="H705" s="278">
        <f ca="1">IF($A705&lt;&gt;H$416,0,IF($A705&lt;&gt;$A704,1,MOD(H704-1+(COUNTIFS(I$416:$N$416,$A705)=COUNTIFS(I705:$N705,1)),H$415)+1))</f>
        <v>1</v>
      </c>
      <c r="I705" s="278">
        <f ca="1">IF($A705&lt;&gt;I$416,0,IF($A705&lt;&gt;$A704,1,MOD(I704-1+(COUNTIFS(N$416:$N$416,$A705)=COUNTIFS(N705:$N705,1)),I$415)+1))</f>
        <v>1</v>
      </c>
      <c r="J705" s="278"/>
      <c r="K705" s="278"/>
      <c r="L705" s="278"/>
      <c r="M705" s="278"/>
      <c r="O705">
        <v>288</v>
      </c>
      <c r="P705" s="102">
        <f t="shared" ca="1" si="343"/>
        <v>0.5</v>
      </c>
      <c r="Q705" s="102">
        <f t="shared" ca="1" si="344"/>
        <v>0</v>
      </c>
      <c r="R705" s="102">
        <f t="shared" ca="1" si="345"/>
        <v>0</v>
      </c>
      <c r="S705" s="102">
        <f t="shared" ca="1" si="346"/>
        <v>0</v>
      </c>
      <c r="T705" s="102">
        <v>0</v>
      </c>
      <c r="U705" s="102">
        <f t="shared" ca="1" si="347"/>
        <v>-0.5</v>
      </c>
      <c r="V705" s="102">
        <f t="shared" ca="1" si="348"/>
        <v>-0.5</v>
      </c>
      <c r="W705" s="102"/>
      <c r="X705" s="102"/>
      <c r="Y705" s="102"/>
      <c r="Z705" s="102"/>
    </row>
    <row r="706" spans="1:26" outlineLevel="1">
      <c r="A706">
        <f t="shared" ca="1" si="349"/>
        <v>2</v>
      </c>
      <c r="B706" t="str">
        <f t="shared" ca="1" si="342"/>
        <v>EP3 LPD1 LPS1 LPM2</v>
      </c>
      <c r="C706" s="280">
        <f ca="1">IF($A706&lt;&gt;$A705,1,MOD(C705-1+(COUNTIFS(D$416:$N$416,$A706)=COUNTIFS(D706:$N706,1)),C$415)+1)</f>
        <v>3</v>
      </c>
      <c r="D706" s="278">
        <f ca="1">IF($A706&lt;&gt;D$416,0,IF($A706&lt;&gt;$A705,1,MOD(D705-1+(COUNTIFS(E$416:$N$416,$A706)=COUNTIFS(E706:$N706,1)),D$415)+1))</f>
        <v>0</v>
      </c>
      <c r="E706" s="278">
        <f ca="1">IF($A706&lt;&gt;E$416,0,IF($A706&lt;&gt;$A705,1,MOD(E705-1+(COUNTIFS(F$416:$N$416,$A706)=COUNTIFS(F706:$N706,1)),E$415)+1))</f>
        <v>0</v>
      </c>
      <c r="F706" s="278">
        <f ca="1">IF($A706&lt;&gt;F$416,0,IF($A706&lt;&gt;$A705,1,MOD(F705-1+(COUNTIFS(G$416:$N$416,$A706)=COUNTIFS(G706:$N706,1)),F$415)+1))</f>
        <v>0</v>
      </c>
      <c r="G706" s="278">
        <f ca="1">IF($A706&lt;&gt;G$416,0,IF($A706&lt;&gt;$A705,1,MOD(G705-1+(COUNTIFS(H$416:$N$416,$A706)=COUNTIFS(H706:$N706,1)),G$415)+1))</f>
        <v>1</v>
      </c>
      <c r="H706" s="278">
        <f ca="1">IF($A706&lt;&gt;H$416,0,IF($A706&lt;&gt;$A705,1,MOD(H705-1+(COUNTIFS(I$416:$N$416,$A706)=COUNTIFS(I706:$N706,1)),H$415)+1))</f>
        <v>1</v>
      </c>
      <c r="I706" s="278">
        <f ca="1">IF($A706&lt;&gt;I$416,0,IF($A706&lt;&gt;$A705,1,MOD(I705-1+(COUNTIFS(N$416:$N$416,$A706)=COUNTIFS(N706:$N706,1)),I$415)+1))</f>
        <v>2</v>
      </c>
      <c r="J706" s="278"/>
      <c r="K706" s="278"/>
      <c r="L706" s="278"/>
      <c r="M706" s="278"/>
      <c r="O706">
        <v>289</v>
      </c>
      <c r="P706" s="102">
        <f t="shared" ca="1" si="343"/>
        <v>0.5</v>
      </c>
      <c r="Q706" s="102">
        <f t="shared" ca="1" si="344"/>
        <v>0</v>
      </c>
      <c r="R706" s="102">
        <f t="shared" ca="1" si="345"/>
        <v>0</v>
      </c>
      <c r="S706" s="102">
        <f t="shared" ca="1" si="346"/>
        <v>0</v>
      </c>
      <c r="T706" s="102">
        <v>0</v>
      </c>
      <c r="U706" s="102">
        <f t="shared" ca="1" si="347"/>
        <v>-0.5</v>
      </c>
      <c r="V706" s="102">
        <f t="shared" ca="1" si="348"/>
        <v>0</v>
      </c>
      <c r="W706" s="102"/>
      <c r="X706" s="102"/>
      <c r="Y706" s="102"/>
      <c r="Z706" s="102"/>
    </row>
    <row r="707" spans="1:26" outlineLevel="1">
      <c r="A707">
        <f t="shared" ca="1" si="349"/>
        <v>2</v>
      </c>
      <c r="B707" t="str">
        <f t="shared" ca="1" si="342"/>
        <v>EP3 LPD1 LPS1 LPM3</v>
      </c>
      <c r="C707" s="280">
        <f ca="1">IF($A707&lt;&gt;$A706,1,MOD(C706-1+(COUNTIFS(D$416:$N$416,$A707)=COUNTIFS(D707:$N707,1)),C$415)+1)</f>
        <v>3</v>
      </c>
      <c r="D707" s="278">
        <f ca="1">IF($A707&lt;&gt;D$416,0,IF($A707&lt;&gt;$A706,1,MOD(D706-1+(COUNTIFS(E$416:$N$416,$A707)=COUNTIFS(E707:$N707,1)),D$415)+1))</f>
        <v>0</v>
      </c>
      <c r="E707" s="278">
        <f ca="1">IF($A707&lt;&gt;E$416,0,IF($A707&lt;&gt;$A706,1,MOD(E706-1+(COUNTIFS(F$416:$N$416,$A707)=COUNTIFS(F707:$N707,1)),E$415)+1))</f>
        <v>0</v>
      </c>
      <c r="F707" s="278">
        <f ca="1">IF($A707&lt;&gt;F$416,0,IF($A707&lt;&gt;$A706,1,MOD(F706-1+(COUNTIFS(G$416:$N$416,$A707)=COUNTIFS(G707:$N707,1)),F$415)+1))</f>
        <v>0</v>
      </c>
      <c r="G707" s="278">
        <f ca="1">IF($A707&lt;&gt;G$416,0,IF($A707&lt;&gt;$A706,1,MOD(G706-1+(COUNTIFS(H$416:$N$416,$A707)=COUNTIFS(H707:$N707,1)),G$415)+1))</f>
        <v>1</v>
      </c>
      <c r="H707" s="278">
        <f ca="1">IF($A707&lt;&gt;H$416,0,IF($A707&lt;&gt;$A706,1,MOD(H706-1+(COUNTIFS(I$416:$N$416,$A707)=COUNTIFS(I707:$N707,1)),H$415)+1))</f>
        <v>1</v>
      </c>
      <c r="I707" s="278">
        <f ca="1">IF($A707&lt;&gt;I$416,0,IF($A707&lt;&gt;$A706,1,MOD(I706-1+(COUNTIFS(N$416:$N$416,$A707)=COUNTIFS(N707:$N707,1)),I$415)+1))</f>
        <v>3</v>
      </c>
      <c r="J707" s="278"/>
      <c r="K707" s="278"/>
      <c r="L707" s="278"/>
      <c r="M707" s="278"/>
      <c r="O707">
        <v>290</v>
      </c>
      <c r="P707" s="102">
        <f t="shared" ca="1" si="343"/>
        <v>0.5</v>
      </c>
      <c r="Q707" s="102">
        <f t="shared" ca="1" si="344"/>
        <v>0</v>
      </c>
      <c r="R707" s="102">
        <f t="shared" ca="1" si="345"/>
        <v>0</v>
      </c>
      <c r="S707" s="102">
        <f t="shared" ca="1" si="346"/>
        <v>0</v>
      </c>
      <c r="T707" s="102">
        <v>0</v>
      </c>
      <c r="U707" s="102">
        <f t="shared" ca="1" si="347"/>
        <v>-0.5</v>
      </c>
      <c r="V707" s="102">
        <f t="shared" ca="1" si="348"/>
        <v>0.5</v>
      </c>
      <c r="W707" s="102"/>
      <c r="X707" s="102"/>
      <c r="Y707" s="102"/>
      <c r="Z707" s="102"/>
    </row>
    <row r="708" spans="1:26" outlineLevel="1">
      <c r="A708">
        <f t="shared" ca="1" si="349"/>
        <v>2</v>
      </c>
      <c r="B708" t="str">
        <f t="shared" ca="1" si="342"/>
        <v>EP3 LPD1 LPS2 LPM1</v>
      </c>
      <c r="C708" s="280">
        <f ca="1">IF($A708&lt;&gt;$A707,1,MOD(C707-1+(COUNTIFS(D$416:$N$416,$A708)=COUNTIFS(D708:$N708,1)),C$415)+1)</f>
        <v>3</v>
      </c>
      <c r="D708" s="278">
        <f ca="1">IF($A708&lt;&gt;D$416,0,IF($A708&lt;&gt;$A707,1,MOD(D707-1+(COUNTIFS(E$416:$N$416,$A708)=COUNTIFS(E708:$N708,1)),D$415)+1))</f>
        <v>0</v>
      </c>
      <c r="E708" s="278">
        <f ca="1">IF($A708&lt;&gt;E$416,0,IF($A708&lt;&gt;$A707,1,MOD(E707-1+(COUNTIFS(F$416:$N$416,$A708)=COUNTIFS(F708:$N708,1)),E$415)+1))</f>
        <v>0</v>
      </c>
      <c r="F708" s="278">
        <f ca="1">IF($A708&lt;&gt;F$416,0,IF($A708&lt;&gt;$A707,1,MOD(F707-1+(COUNTIFS(G$416:$N$416,$A708)=COUNTIFS(G708:$N708,1)),F$415)+1))</f>
        <v>0</v>
      </c>
      <c r="G708" s="278">
        <f ca="1">IF($A708&lt;&gt;G$416,0,IF($A708&lt;&gt;$A707,1,MOD(G707-1+(COUNTIFS(H$416:$N$416,$A708)=COUNTIFS(H708:$N708,1)),G$415)+1))</f>
        <v>1</v>
      </c>
      <c r="H708" s="278">
        <f ca="1">IF($A708&lt;&gt;H$416,0,IF($A708&lt;&gt;$A707,1,MOD(H707-1+(COUNTIFS(I$416:$N$416,$A708)=COUNTIFS(I708:$N708,1)),H$415)+1))</f>
        <v>2</v>
      </c>
      <c r="I708" s="278">
        <f ca="1">IF($A708&lt;&gt;I$416,0,IF($A708&lt;&gt;$A707,1,MOD(I707-1+(COUNTIFS(N$416:$N$416,$A708)=COUNTIFS(N708:$N708,1)),I$415)+1))</f>
        <v>1</v>
      </c>
      <c r="J708" s="278"/>
      <c r="K708" s="278"/>
      <c r="L708" s="278"/>
      <c r="M708" s="278"/>
      <c r="O708">
        <v>291</v>
      </c>
      <c r="P708" s="102">
        <f t="shared" ca="1" si="343"/>
        <v>0.5</v>
      </c>
      <c r="Q708" s="102">
        <f t="shared" ca="1" si="344"/>
        <v>0</v>
      </c>
      <c r="R708" s="102">
        <f t="shared" ca="1" si="345"/>
        <v>0</v>
      </c>
      <c r="S708" s="102">
        <f t="shared" ca="1" si="346"/>
        <v>0</v>
      </c>
      <c r="T708" s="102">
        <v>0</v>
      </c>
      <c r="U708" s="102">
        <f t="shared" ca="1" si="347"/>
        <v>0</v>
      </c>
      <c r="V708" s="102">
        <f t="shared" ca="1" si="348"/>
        <v>-0.5</v>
      </c>
      <c r="W708" s="102"/>
      <c r="X708" s="102"/>
      <c r="Y708" s="102"/>
      <c r="Z708" s="102"/>
    </row>
    <row r="709" spans="1:26" outlineLevel="1">
      <c r="A709">
        <f t="shared" ca="1" si="349"/>
        <v>2</v>
      </c>
      <c r="B709" t="str">
        <f t="shared" ca="1" si="342"/>
        <v>EP3 LPD1 LPS2 LPM2</v>
      </c>
      <c r="C709" s="280">
        <f ca="1">IF($A709&lt;&gt;$A708,1,MOD(C708-1+(COUNTIFS(D$416:$N$416,$A709)=COUNTIFS(D709:$N709,1)),C$415)+1)</f>
        <v>3</v>
      </c>
      <c r="D709" s="278">
        <f ca="1">IF($A709&lt;&gt;D$416,0,IF($A709&lt;&gt;$A708,1,MOD(D708-1+(COUNTIFS(E$416:$N$416,$A709)=COUNTIFS(E709:$N709,1)),D$415)+1))</f>
        <v>0</v>
      </c>
      <c r="E709" s="278">
        <f ca="1">IF($A709&lt;&gt;E$416,0,IF($A709&lt;&gt;$A708,1,MOD(E708-1+(COUNTIFS(F$416:$N$416,$A709)=COUNTIFS(F709:$N709,1)),E$415)+1))</f>
        <v>0</v>
      </c>
      <c r="F709" s="278">
        <f ca="1">IF($A709&lt;&gt;F$416,0,IF($A709&lt;&gt;$A708,1,MOD(F708-1+(COUNTIFS(G$416:$N$416,$A709)=COUNTIFS(G709:$N709,1)),F$415)+1))</f>
        <v>0</v>
      </c>
      <c r="G709" s="278">
        <f ca="1">IF($A709&lt;&gt;G$416,0,IF($A709&lt;&gt;$A708,1,MOD(G708-1+(COUNTIFS(H$416:$N$416,$A709)=COUNTIFS(H709:$N709,1)),G$415)+1))</f>
        <v>1</v>
      </c>
      <c r="H709" s="278">
        <f ca="1">IF($A709&lt;&gt;H$416,0,IF($A709&lt;&gt;$A708,1,MOD(H708-1+(COUNTIFS(I$416:$N$416,$A709)=COUNTIFS(I709:$N709,1)),H$415)+1))</f>
        <v>2</v>
      </c>
      <c r="I709" s="278">
        <f ca="1">IF($A709&lt;&gt;I$416,0,IF($A709&lt;&gt;$A708,1,MOD(I708-1+(COUNTIFS(N$416:$N$416,$A709)=COUNTIFS(N709:$N709,1)),I$415)+1))</f>
        <v>2</v>
      </c>
      <c r="J709" s="278"/>
      <c r="K709" s="278"/>
      <c r="L709" s="278"/>
      <c r="M709" s="278"/>
      <c r="O709">
        <v>292</v>
      </c>
      <c r="P709" s="102">
        <f t="shared" ca="1" si="343"/>
        <v>0.5</v>
      </c>
      <c r="Q709" s="102">
        <f t="shared" ca="1" si="344"/>
        <v>0</v>
      </c>
      <c r="R709" s="102">
        <f t="shared" ca="1" si="345"/>
        <v>0</v>
      </c>
      <c r="S709" s="102">
        <f t="shared" ca="1" si="346"/>
        <v>0</v>
      </c>
      <c r="T709" s="102">
        <v>0</v>
      </c>
      <c r="U709" s="102">
        <f t="shared" ca="1" si="347"/>
        <v>0</v>
      </c>
      <c r="V709" s="102">
        <f t="shared" ca="1" si="348"/>
        <v>0</v>
      </c>
      <c r="W709" s="102"/>
      <c r="X709" s="102"/>
      <c r="Y709" s="102"/>
      <c r="Z709" s="102"/>
    </row>
    <row r="710" spans="1:26" outlineLevel="1">
      <c r="A710">
        <f t="shared" ca="1" si="349"/>
        <v>2</v>
      </c>
      <c r="B710" t="str">
        <f t="shared" ca="1" si="342"/>
        <v>EP3 LPD1 LPS2 LPM3</v>
      </c>
      <c r="C710" s="280">
        <f ca="1">IF($A710&lt;&gt;$A709,1,MOD(C709-1+(COUNTIFS(D$416:$N$416,$A710)=COUNTIFS(D710:$N710,1)),C$415)+1)</f>
        <v>3</v>
      </c>
      <c r="D710" s="278">
        <f ca="1">IF($A710&lt;&gt;D$416,0,IF($A710&lt;&gt;$A709,1,MOD(D709-1+(COUNTIFS(E$416:$N$416,$A710)=COUNTIFS(E710:$N710,1)),D$415)+1))</f>
        <v>0</v>
      </c>
      <c r="E710" s="278">
        <f ca="1">IF($A710&lt;&gt;E$416,0,IF($A710&lt;&gt;$A709,1,MOD(E709-1+(COUNTIFS(F$416:$N$416,$A710)=COUNTIFS(F710:$N710,1)),E$415)+1))</f>
        <v>0</v>
      </c>
      <c r="F710" s="278">
        <f ca="1">IF($A710&lt;&gt;F$416,0,IF($A710&lt;&gt;$A709,1,MOD(F709-1+(COUNTIFS(G$416:$N$416,$A710)=COUNTIFS(G710:$N710,1)),F$415)+1))</f>
        <v>0</v>
      </c>
      <c r="G710" s="278">
        <f ca="1">IF($A710&lt;&gt;G$416,0,IF($A710&lt;&gt;$A709,1,MOD(G709-1+(COUNTIFS(H$416:$N$416,$A710)=COUNTIFS(H710:$N710,1)),G$415)+1))</f>
        <v>1</v>
      </c>
      <c r="H710" s="278">
        <f ca="1">IF($A710&lt;&gt;H$416,0,IF($A710&lt;&gt;$A709,1,MOD(H709-1+(COUNTIFS(I$416:$N$416,$A710)=COUNTIFS(I710:$N710,1)),H$415)+1))</f>
        <v>2</v>
      </c>
      <c r="I710" s="278">
        <f ca="1">IF($A710&lt;&gt;I$416,0,IF($A710&lt;&gt;$A709,1,MOD(I709-1+(COUNTIFS(N$416:$N$416,$A710)=COUNTIFS(N710:$N710,1)),I$415)+1))</f>
        <v>3</v>
      </c>
      <c r="J710" s="278"/>
      <c r="K710" s="278"/>
      <c r="L710" s="278"/>
      <c r="M710" s="278"/>
      <c r="O710">
        <v>293</v>
      </c>
      <c r="P710" s="102">
        <f t="shared" ca="1" si="343"/>
        <v>0.5</v>
      </c>
      <c r="Q710" s="102">
        <f t="shared" ca="1" si="344"/>
        <v>0</v>
      </c>
      <c r="R710" s="102">
        <f t="shared" ca="1" si="345"/>
        <v>0</v>
      </c>
      <c r="S710" s="102">
        <f t="shared" ca="1" si="346"/>
        <v>0</v>
      </c>
      <c r="T710" s="102">
        <v>0</v>
      </c>
      <c r="U710" s="102">
        <f t="shared" ca="1" si="347"/>
        <v>0</v>
      </c>
      <c r="V710" s="102">
        <f t="shared" ca="1" si="348"/>
        <v>0.5</v>
      </c>
      <c r="W710" s="102"/>
      <c r="X710" s="102"/>
      <c r="Y710" s="102"/>
      <c r="Z710" s="102"/>
    </row>
    <row r="711" spans="1:26" outlineLevel="1">
      <c r="A711">
        <f t="shared" ca="1" si="349"/>
        <v>2</v>
      </c>
      <c r="B711" t="str">
        <f t="shared" ca="1" si="342"/>
        <v>EP3 LPD1 LPS3 LPM1</v>
      </c>
      <c r="C711" s="280">
        <f ca="1">IF($A711&lt;&gt;$A710,1,MOD(C710-1+(COUNTIFS(D$416:$N$416,$A711)=COUNTIFS(D711:$N711,1)),C$415)+1)</f>
        <v>3</v>
      </c>
      <c r="D711" s="278">
        <f ca="1">IF($A711&lt;&gt;D$416,0,IF($A711&lt;&gt;$A710,1,MOD(D710-1+(COUNTIFS(E$416:$N$416,$A711)=COUNTIFS(E711:$N711,1)),D$415)+1))</f>
        <v>0</v>
      </c>
      <c r="E711" s="278">
        <f ca="1">IF($A711&lt;&gt;E$416,0,IF($A711&lt;&gt;$A710,1,MOD(E710-1+(COUNTIFS(F$416:$N$416,$A711)=COUNTIFS(F711:$N711,1)),E$415)+1))</f>
        <v>0</v>
      </c>
      <c r="F711" s="278">
        <f ca="1">IF($A711&lt;&gt;F$416,0,IF($A711&lt;&gt;$A710,1,MOD(F710-1+(COUNTIFS(G$416:$N$416,$A711)=COUNTIFS(G711:$N711,1)),F$415)+1))</f>
        <v>0</v>
      </c>
      <c r="G711" s="278">
        <f ca="1">IF($A711&lt;&gt;G$416,0,IF($A711&lt;&gt;$A710,1,MOD(G710-1+(COUNTIFS(H$416:$N$416,$A711)=COUNTIFS(H711:$N711,1)),G$415)+1))</f>
        <v>1</v>
      </c>
      <c r="H711" s="278">
        <f ca="1">IF($A711&lt;&gt;H$416,0,IF($A711&lt;&gt;$A710,1,MOD(H710-1+(COUNTIFS(I$416:$N$416,$A711)=COUNTIFS(I711:$N711,1)),H$415)+1))</f>
        <v>3</v>
      </c>
      <c r="I711" s="278">
        <f ca="1">IF($A711&lt;&gt;I$416,0,IF($A711&lt;&gt;$A710,1,MOD(I710-1+(COUNTIFS(N$416:$N$416,$A711)=COUNTIFS(N711:$N711,1)),I$415)+1))</f>
        <v>1</v>
      </c>
      <c r="J711" s="278"/>
      <c r="K711" s="278"/>
      <c r="L711" s="278"/>
      <c r="M711" s="278"/>
      <c r="O711">
        <v>294</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EP3 LPD1 LPS3 LPM2</v>
      </c>
      <c r="C712" s="280">
        <f ca="1">IF($A712&lt;&gt;$A711,1,MOD(C711-1+(COUNTIFS(D$416:$N$416,$A712)=COUNTIFS(D712:$N712,1)),C$415)+1)</f>
        <v>3</v>
      </c>
      <c r="D712" s="278">
        <f ca="1">IF($A712&lt;&gt;D$416,0,IF($A712&lt;&gt;$A711,1,MOD(D711-1+(COUNTIFS(E$416:$N$416,$A712)=COUNTIFS(E712:$N712,1)),D$415)+1))</f>
        <v>0</v>
      </c>
      <c r="E712" s="278">
        <f ca="1">IF($A712&lt;&gt;E$416,0,IF($A712&lt;&gt;$A711,1,MOD(E711-1+(COUNTIFS(F$416:$N$416,$A712)=COUNTIFS(F712:$N712,1)),E$415)+1))</f>
        <v>0</v>
      </c>
      <c r="F712" s="278">
        <f ca="1">IF($A712&lt;&gt;F$416,0,IF($A712&lt;&gt;$A711,1,MOD(F711-1+(COUNTIFS(G$416:$N$416,$A712)=COUNTIFS(G712:$N712,1)),F$415)+1))</f>
        <v>0</v>
      </c>
      <c r="G712" s="278">
        <f ca="1">IF($A712&lt;&gt;G$416,0,IF($A712&lt;&gt;$A711,1,MOD(G711-1+(COUNTIFS(H$416:$N$416,$A712)=COUNTIFS(H712:$N712,1)),G$415)+1))</f>
        <v>1</v>
      </c>
      <c r="H712" s="278">
        <f ca="1">IF($A712&lt;&gt;H$416,0,IF($A712&lt;&gt;$A711,1,MOD(H711-1+(COUNTIFS(I$416:$N$416,$A712)=COUNTIFS(I712:$N712,1)),H$415)+1))</f>
        <v>3</v>
      </c>
      <c r="I712" s="278">
        <f ca="1">IF($A712&lt;&gt;I$416,0,IF($A712&lt;&gt;$A711,1,MOD(I711-1+(COUNTIFS(N$416:$N$416,$A712)=COUNTIFS(N712:$N712,1)),I$415)+1))</f>
        <v>2</v>
      </c>
      <c r="J712" s="278"/>
      <c r="K712" s="278"/>
      <c r="L712" s="278"/>
      <c r="M712" s="278"/>
      <c r="O712">
        <v>295</v>
      </c>
      <c r="P712" s="102">
        <f t="shared" ca="1" si="343"/>
        <v>0.5</v>
      </c>
      <c r="Q712" s="102">
        <f t="shared" ca="1" si="344"/>
        <v>0</v>
      </c>
      <c r="R712" s="102">
        <f t="shared" ca="1" si="345"/>
        <v>0</v>
      </c>
      <c r="S712" s="102">
        <f t="shared" ca="1" si="346"/>
        <v>0</v>
      </c>
      <c r="T712" s="102">
        <v>0</v>
      </c>
      <c r="U712" s="102">
        <f t="shared" ca="1" si="347"/>
        <v>0.5</v>
      </c>
      <c r="V712" s="102">
        <f t="shared" ca="1" si="348"/>
        <v>0</v>
      </c>
      <c r="W712" s="102"/>
      <c r="X712" s="102"/>
      <c r="Y712" s="102"/>
      <c r="Z712" s="102"/>
    </row>
    <row r="713" spans="1:26" outlineLevel="1">
      <c r="A713">
        <f t="shared" ca="1" si="349"/>
        <v>2</v>
      </c>
      <c r="B713" t="str">
        <f t="shared" ca="1" si="342"/>
        <v>EP3 LPD1 LPS3 LPM3</v>
      </c>
      <c r="C713" s="280">
        <f ca="1">IF($A713&lt;&gt;$A712,1,MOD(C712-1+(COUNTIFS(D$416:$N$416,$A713)=COUNTIFS(D713:$N713,1)),C$415)+1)</f>
        <v>3</v>
      </c>
      <c r="D713" s="278">
        <f ca="1">IF($A713&lt;&gt;D$416,0,IF($A713&lt;&gt;$A712,1,MOD(D712-1+(COUNTIFS(E$416:$N$416,$A713)=COUNTIFS(E713:$N713,1)),D$415)+1))</f>
        <v>0</v>
      </c>
      <c r="E713" s="278">
        <f ca="1">IF($A713&lt;&gt;E$416,0,IF($A713&lt;&gt;$A712,1,MOD(E712-1+(COUNTIFS(F$416:$N$416,$A713)=COUNTIFS(F713:$N713,1)),E$415)+1))</f>
        <v>0</v>
      </c>
      <c r="F713" s="278">
        <f ca="1">IF($A713&lt;&gt;F$416,0,IF($A713&lt;&gt;$A712,1,MOD(F712-1+(COUNTIFS(G$416:$N$416,$A713)=COUNTIFS(G713:$N713,1)),F$415)+1))</f>
        <v>0</v>
      </c>
      <c r="G713" s="278">
        <f ca="1">IF($A713&lt;&gt;G$416,0,IF($A713&lt;&gt;$A712,1,MOD(G712-1+(COUNTIFS(H$416:$N$416,$A713)=COUNTIFS(H713:$N713,1)),G$415)+1))</f>
        <v>1</v>
      </c>
      <c r="H713" s="278">
        <f ca="1">IF($A713&lt;&gt;H$416,0,IF($A713&lt;&gt;$A712,1,MOD(H712-1+(COUNTIFS(I$416:$N$416,$A713)=COUNTIFS(I713:$N713,1)),H$415)+1))</f>
        <v>3</v>
      </c>
      <c r="I713" s="278">
        <f ca="1">IF($A713&lt;&gt;I$416,0,IF($A713&lt;&gt;$A712,1,MOD(I712-1+(COUNTIFS(N$416:$N$416,$A713)=COUNTIFS(N713:$N713,1)),I$415)+1))</f>
        <v>3</v>
      </c>
      <c r="J713" s="278"/>
      <c r="K713" s="278"/>
      <c r="L713" s="278"/>
      <c r="M713" s="278"/>
      <c r="O713">
        <v>296</v>
      </c>
      <c r="P713" s="102">
        <f t="shared" ca="1" si="343"/>
        <v>0.5</v>
      </c>
      <c r="Q713" s="102">
        <f t="shared" ca="1" si="344"/>
        <v>0</v>
      </c>
      <c r="R713" s="102">
        <f t="shared" ca="1" si="345"/>
        <v>0</v>
      </c>
      <c r="S713" s="102">
        <f t="shared" ca="1" si="346"/>
        <v>0</v>
      </c>
      <c r="T713" s="102">
        <v>0</v>
      </c>
      <c r="U713" s="102">
        <f t="shared" ca="1" si="347"/>
        <v>0.5</v>
      </c>
      <c r="V713" s="102">
        <f t="shared" ca="1" si="348"/>
        <v>0.5</v>
      </c>
      <c r="W713" s="102"/>
      <c r="X713" s="102"/>
      <c r="Y713" s="102"/>
      <c r="Z713" s="102"/>
    </row>
    <row r="714" spans="1:26" outlineLevel="1">
      <c r="A714">
        <f t="shared" ca="1" si="349"/>
        <v>2</v>
      </c>
      <c r="B714" t="str">
        <f t="shared" ca="1" si="342"/>
        <v>EP1 LPD1 LPS1 LPM1</v>
      </c>
      <c r="C714" s="280">
        <f ca="1">IF($A714&lt;&gt;$A713,1,MOD(C713-1+(COUNTIFS(D$416:$N$416,$A714)=COUNTIFS(D714:$N714,1)),C$415)+1)</f>
        <v>1</v>
      </c>
      <c r="D714" s="278">
        <f ca="1">IF($A714&lt;&gt;D$416,0,IF($A714&lt;&gt;$A713,1,MOD(D713-1+(COUNTIFS(E$416:$N$416,$A714)=COUNTIFS(E714:$N714,1)),D$415)+1))</f>
        <v>0</v>
      </c>
      <c r="E714" s="278">
        <f ca="1">IF($A714&lt;&gt;E$416,0,IF($A714&lt;&gt;$A713,1,MOD(E713-1+(COUNTIFS(F$416:$N$416,$A714)=COUNTIFS(F714:$N714,1)),E$415)+1))</f>
        <v>0</v>
      </c>
      <c r="F714" s="278">
        <f ca="1">IF($A714&lt;&gt;F$416,0,IF($A714&lt;&gt;$A713,1,MOD(F713-1+(COUNTIFS(G$416:$N$416,$A714)=COUNTIFS(G714:$N714,1)),F$415)+1))</f>
        <v>0</v>
      </c>
      <c r="G714" s="278">
        <f ca="1">IF($A714&lt;&gt;G$416,0,IF($A714&lt;&gt;$A713,1,MOD(G713-1+(COUNTIFS(H$416:$N$416,$A714)=COUNTIFS(H714:$N714,1)),G$415)+1))</f>
        <v>1</v>
      </c>
      <c r="H714" s="278">
        <f ca="1">IF($A714&lt;&gt;H$416,0,IF($A714&lt;&gt;$A713,1,MOD(H713-1+(COUNTIFS(I$416:$N$416,$A714)=COUNTIFS(I714:$N714,1)),H$415)+1))</f>
        <v>1</v>
      </c>
      <c r="I714" s="278">
        <f ca="1">IF($A714&lt;&gt;I$416,0,IF($A714&lt;&gt;$A713,1,MOD(I713-1+(COUNTIFS(N$416:$N$416,$A714)=COUNTIFS(N714:$N714,1)),I$415)+1))</f>
        <v>1</v>
      </c>
      <c r="J714" s="278"/>
      <c r="K714" s="278"/>
      <c r="L714" s="278"/>
      <c r="M714" s="278"/>
      <c r="O714">
        <v>297</v>
      </c>
      <c r="P714" s="102">
        <f t="shared" ca="1" si="343"/>
        <v>-0.5</v>
      </c>
      <c r="Q714" s="102">
        <f t="shared" ca="1" si="344"/>
        <v>0</v>
      </c>
      <c r="R714" s="102">
        <f t="shared" ca="1" si="345"/>
        <v>0</v>
      </c>
      <c r="S714" s="102">
        <f t="shared" ca="1" si="346"/>
        <v>0</v>
      </c>
      <c r="T714" s="102">
        <v>0</v>
      </c>
      <c r="U714" s="102">
        <f t="shared" ca="1" si="347"/>
        <v>-0.5</v>
      </c>
      <c r="V714" s="102">
        <f t="shared" ca="1" si="348"/>
        <v>-0.5</v>
      </c>
      <c r="W714" s="102"/>
      <c r="X714" s="102"/>
      <c r="Y714" s="102"/>
      <c r="Z714" s="102"/>
    </row>
    <row r="715" spans="1:26" outlineLevel="1">
      <c r="A715">
        <f t="shared" ca="1" si="349"/>
        <v>2</v>
      </c>
      <c r="B715" t="str">
        <f t="shared" ca="1" si="342"/>
        <v>EP1 LPD1 LPS1 LPM2</v>
      </c>
      <c r="C715" s="280">
        <f ca="1">IF($A715&lt;&gt;$A714,1,MOD(C714-1+(COUNTIFS(D$416:$N$416,$A715)=COUNTIFS(D715:$N715,1)),C$415)+1)</f>
        <v>1</v>
      </c>
      <c r="D715" s="278">
        <f ca="1">IF($A715&lt;&gt;D$416,0,IF($A715&lt;&gt;$A714,1,MOD(D714-1+(COUNTIFS(E$416:$N$416,$A715)=COUNTIFS(E715:$N715,1)),D$415)+1))</f>
        <v>0</v>
      </c>
      <c r="E715" s="278">
        <f ca="1">IF($A715&lt;&gt;E$416,0,IF($A715&lt;&gt;$A714,1,MOD(E714-1+(COUNTIFS(F$416:$N$416,$A715)=COUNTIFS(F715:$N715,1)),E$415)+1))</f>
        <v>0</v>
      </c>
      <c r="F715" s="278">
        <f ca="1">IF($A715&lt;&gt;F$416,0,IF($A715&lt;&gt;$A714,1,MOD(F714-1+(COUNTIFS(G$416:$N$416,$A715)=COUNTIFS(G715:$N715,1)),F$415)+1))</f>
        <v>0</v>
      </c>
      <c r="G715" s="278">
        <f ca="1">IF($A715&lt;&gt;G$416,0,IF($A715&lt;&gt;$A714,1,MOD(G714-1+(COUNTIFS(H$416:$N$416,$A715)=COUNTIFS(H715:$N715,1)),G$415)+1))</f>
        <v>1</v>
      </c>
      <c r="H715" s="278">
        <f ca="1">IF($A715&lt;&gt;H$416,0,IF($A715&lt;&gt;$A714,1,MOD(H714-1+(COUNTIFS(I$416:$N$416,$A715)=COUNTIFS(I715:$N715,1)),H$415)+1))</f>
        <v>1</v>
      </c>
      <c r="I715" s="278">
        <f ca="1">IF($A715&lt;&gt;I$416,0,IF($A715&lt;&gt;$A714,1,MOD(I714-1+(COUNTIFS(N$416:$N$416,$A715)=COUNTIFS(N715:$N715,1)),I$415)+1))</f>
        <v>2</v>
      </c>
      <c r="J715" s="278"/>
      <c r="K715" s="278"/>
      <c r="L715" s="278"/>
      <c r="M715" s="278"/>
      <c r="O715">
        <v>298</v>
      </c>
      <c r="P715" s="102">
        <f t="shared" ca="1" si="343"/>
        <v>-0.5</v>
      </c>
      <c r="Q715" s="102">
        <f t="shared" ca="1" si="344"/>
        <v>0</v>
      </c>
      <c r="R715" s="102">
        <f t="shared" ca="1" si="345"/>
        <v>0</v>
      </c>
      <c r="S715" s="102">
        <f t="shared" ca="1" si="346"/>
        <v>0</v>
      </c>
      <c r="T715" s="102">
        <v>0</v>
      </c>
      <c r="U715" s="102">
        <f t="shared" ca="1" si="347"/>
        <v>-0.5</v>
      </c>
      <c r="V715" s="102">
        <f t="shared" ca="1" si="348"/>
        <v>0</v>
      </c>
      <c r="W715" s="102"/>
      <c r="X715" s="102"/>
      <c r="Y715" s="102"/>
      <c r="Z715" s="102"/>
    </row>
    <row r="716" spans="1:26" outlineLevel="1">
      <c r="A716">
        <f t="shared" ca="1" si="349"/>
        <v>2</v>
      </c>
      <c r="B716" t="str">
        <f t="shared" ca="1" si="342"/>
        <v>EP1 LPD1 LPS1 LPM3</v>
      </c>
      <c r="C716" s="280">
        <f ca="1">IF($A716&lt;&gt;$A715,1,MOD(C715-1+(COUNTIFS(D$416:$N$416,$A716)=COUNTIFS(D716:$N716,1)),C$415)+1)</f>
        <v>1</v>
      </c>
      <c r="D716" s="278">
        <f ca="1">IF($A716&lt;&gt;D$416,0,IF($A716&lt;&gt;$A715,1,MOD(D715-1+(COUNTIFS(E$416:$N$416,$A716)=COUNTIFS(E716:$N716,1)),D$415)+1))</f>
        <v>0</v>
      </c>
      <c r="E716" s="278">
        <f ca="1">IF($A716&lt;&gt;E$416,0,IF($A716&lt;&gt;$A715,1,MOD(E715-1+(COUNTIFS(F$416:$N$416,$A716)=COUNTIFS(F716:$N716,1)),E$415)+1))</f>
        <v>0</v>
      </c>
      <c r="F716" s="278">
        <f ca="1">IF($A716&lt;&gt;F$416,0,IF($A716&lt;&gt;$A715,1,MOD(F715-1+(COUNTIFS(G$416:$N$416,$A716)=COUNTIFS(G716:$N716,1)),F$415)+1))</f>
        <v>0</v>
      </c>
      <c r="G716" s="278">
        <f ca="1">IF($A716&lt;&gt;G$416,0,IF($A716&lt;&gt;$A715,1,MOD(G715-1+(COUNTIFS(H$416:$N$416,$A716)=COUNTIFS(H716:$N716,1)),G$415)+1))</f>
        <v>1</v>
      </c>
      <c r="H716" s="278">
        <f ca="1">IF($A716&lt;&gt;H$416,0,IF($A716&lt;&gt;$A715,1,MOD(H715-1+(COUNTIFS(I$416:$N$416,$A716)=COUNTIFS(I716:$N716,1)),H$415)+1))</f>
        <v>1</v>
      </c>
      <c r="I716" s="278">
        <f ca="1">IF($A716&lt;&gt;I$416,0,IF($A716&lt;&gt;$A715,1,MOD(I715-1+(COUNTIFS(N$416:$N$416,$A716)=COUNTIFS(N716:$N716,1)),I$415)+1))</f>
        <v>3</v>
      </c>
      <c r="J716" s="278"/>
      <c r="K716" s="278"/>
      <c r="L716" s="278"/>
      <c r="M716" s="278"/>
      <c r="O716">
        <v>299</v>
      </c>
      <c r="P716" s="102">
        <f t="shared" ca="1" si="343"/>
        <v>-0.5</v>
      </c>
      <c r="Q716" s="102">
        <f t="shared" ca="1" si="344"/>
        <v>0</v>
      </c>
      <c r="R716" s="102">
        <f t="shared" ca="1" si="345"/>
        <v>0</v>
      </c>
      <c r="S716" s="102">
        <f t="shared" ca="1" si="346"/>
        <v>0</v>
      </c>
      <c r="T716" s="102">
        <v>0</v>
      </c>
      <c r="U716" s="102">
        <f t="shared" ca="1" si="347"/>
        <v>-0.5</v>
      </c>
      <c r="V716" s="102">
        <f t="shared" ca="1" si="348"/>
        <v>0.5</v>
      </c>
      <c r="W716" s="102"/>
      <c r="X716" s="102"/>
      <c r="Y716" s="102"/>
      <c r="Z716" s="102"/>
    </row>
    <row r="717" spans="1:26" outlineLevel="1">
      <c r="A717">
        <f t="shared" ca="1" si="349"/>
        <v>2</v>
      </c>
      <c r="B717" t="str">
        <f t="shared" ca="1" si="342"/>
        <v>EP1 LPD1 LPS2 LPM1</v>
      </c>
      <c r="C717" s="280">
        <f ca="1">IF($A717&lt;&gt;$A716,1,MOD(C716-1+(COUNTIFS(D$416:$N$416,$A717)=COUNTIFS(D717:$N717,1)),C$415)+1)</f>
        <v>1</v>
      </c>
      <c r="D717" s="278">
        <f ca="1">IF($A717&lt;&gt;D$416,0,IF($A717&lt;&gt;$A716,1,MOD(D716-1+(COUNTIFS(E$416:$N$416,$A717)=COUNTIFS(E717:$N717,1)),D$415)+1))</f>
        <v>0</v>
      </c>
      <c r="E717" s="278">
        <f ca="1">IF($A717&lt;&gt;E$416,0,IF($A717&lt;&gt;$A716,1,MOD(E716-1+(COUNTIFS(F$416:$N$416,$A717)=COUNTIFS(F717:$N717,1)),E$415)+1))</f>
        <v>0</v>
      </c>
      <c r="F717" s="278">
        <f ca="1">IF($A717&lt;&gt;F$416,0,IF($A717&lt;&gt;$A716,1,MOD(F716-1+(COUNTIFS(G$416:$N$416,$A717)=COUNTIFS(G717:$N717,1)),F$415)+1))</f>
        <v>0</v>
      </c>
      <c r="G717" s="278">
        <f ca="1">IF($A717&lt;&gt;G$416,0,IF($A717&lt;&gt;$A716,1,MOD(G716-1+(COUNTIFS(H$416:$N$416,$A717)=COUNTIFS(H717:$N717,1)),G$415)+1))</f>
        <v>1</v>
      </c>
      <c r="H717" s="278">
        <f ca="1">IF($A717&lt;&gt;H$416,0,IF($A717&lt;&gt;$A716,1,MOD(H716-1+(COUNTIFS(I$416:$N$416,$A717)=COUNTIFS(I717:$N717,1)),H$415)+1))</f>
        <v>2</v>
      </c>
      <c r="I717" s="278">
        <f ca="1">IF($A717&lt;&gt;I$416,0,IF($A717&lt;&gt;$A716,1,MOD(I716-1+(COUNTIFS(N$416:$N$416,$A717)=COUNTIFS(N717:$N717,1)),I$415)+1))</f>
        <v>1</v>
      </c>
      <c r="J717" s="278"/>
      <c r="K717" s="278"/>
      <c r="L717" s="278"/>
      <c r="M717" s="278"/>
      <c r="O717">
        <v>300</v>
      </c>
      <c r="P717" s="102">
        <f t="shared" ca="1" si="343"/>
        <v>-0.5</v>
      </c>
      <c r="Q717" s="102">
        <f t="shared" ca="1" si="344"/>
        <v>0</v>
      </c>
      <c r="R717" s="102">
        <f t="shared" ca="1" si="345"/>
        <v>0</v>
      </c>
      <c r="S717" s="102">
        <f t="shared" ca="1" si="346"/>
        <v>0</v>
      </c>
      <c r="T717" s="102">
        <v>0</v>
      </c>
      <c r="U717" s="102">
        <f t="shared" ca="1" si="347"/>
        <v>0</v>
      </c>
      <c r="V717" s="102">
        <f t="shared" ca="1" si="348"/>
        <v>-0.5</v>
      </c>
      <c r="W717" s="102"/>
      <c r="X717" s="102"/>
      <c r="Y717" s="102"/>
      <c r="Z717" s="102"/>
    </row>
    <row r="718" spans="1:26" outlineLevel="1">
      <c r="A718">
        <f t="shared" ca="1" si="349"/>
        <v>2</v>
      </c>
      <c r="B718" t="str">
        <f t="shared" ca="1" si="342"/>
        <v>EP1 LPD1 LPS2 LPM2</v>
      </c>
      <c r="C718" s="280">
        <f ca="1">IF($A718&lt;&gt;$A717,1,MOD(C717-1+(COUNTIFS(D$416:$N$416,$A718)=COUNTIFS(D718:$N718,1)),C$415)+1)</f>
        <v>1</v>
      </c>
      <c r="D718" s="278">
        <f ca="1">IF($A718&lt;&gt;D$416,0,IF($A718&lt;&gt;$A717,1,MOD(D717-1+(COUNTIFS(E$416:$N$416,$A718)=COUNTIFS(E718:$N718,1)),D$415)+1))</f>
        <v>0</v>
      </c>
      <c r="E718" s="278">
        <f ca="1">IF($A718&lt;&gt;E$416,0,IF($A718&lt;&gt;$A717,1,MOD(E717-1+(COUNTIFS(F$416:$N$416,$A718)=COUNTIFS(F718:$N718,1)),E$415)+1))</f>
        <v>0</v>
      </c>
      <c r="F718" s="278">
        <f ca="1">IF($A718&lt;&gt;F$416,0,IF($A718&lt;&gt;$A717,1,MOD(F717-1+(COUNTIFS(G$416:$N$416,$A718)=COUNTIFS(G718:$N718,1)),F$415)+1))</f>
        <v>0</v>
      </c>
      <c r="G718" s="278">
        <f ca="1">IF($A718&lt;&gt;G$416,0,IF($A718&lt;&gt;$A717,1,MOD(G717-1+(COUNTIFS(H$416:$N$416,$A718)=COUNTIFS(H718:$N718,1)),G$415)+1))</f>
        <v>1</v>
      </c>
      <c r="H718" s="278">
        <f ca="1">IF($A718&lt;&gt;H$416,0,IF($A718&lt;&gt;$A717,1,MOD(H717-1+(COUNTIFS(I$416:$N$416,$A718)=COUNTIFS(I718:$N718,1)),H$415)+1))</f>
        <v>2</v>
      </c>
      <c r="I718" s="278">
        <f ca="1">IF($A718&lt;&gt;I$416,0,IF($A718&lt;&gt;$A717,1,MOD(I717-1+(COUNTIFS(N$416:$N$416,$A718)=COUNTIFS(N718:$N718,1)),I$415)+1))</f>
        <v>2</v>
      </c>
      <c r="J718" s="278"/>
      <c r="K718" s="278"/>
      <c r="L718" s="278"/>
      <c r="M718" s="278"/>
      <c r="O718">
        <v>301</v>
      </c>
      <c r="P718" s="102">
        <f t="shared" ca="1" si="343"/>
        <v>-0.5</v>
      </c>
      <c r="Q718" s="102">
        <f t="shared" ca="1" si="344"/>
        <v>0</v>
      </c>
      <c r="R718" s="102">
        <f t="shared" ca="1" si="345"/>
        <v>0</v>
      </c>
      <c r="S718" s="102">
        <f t="shared" ca="1" si="346"/>
        <v>0</v>
      </c>
      <c r="T718" s="102">
        <v>0</v>
      </c>
      <c r="U718" s="102">
        <f t="shared" ca="1" si="347"/>
        <v>0</v>
      </c>
      <c r="V718" s="102">
        <f t="shared" ca="1" si="348"/>
        <v>0</v>
      </c>
      <c r="W718" s="102"/>
      <c r="X718" s="102"/>
      <c r="Y718" s="102"/>
      <c r="Z718" s="102"/>
    </row>
    <row r="719" spans="1:26" outlineLevel="1">
      <c r="A719">
        <f t="shared" ca="1" si="349"/>
        <v>2</v>
      </c>
      <c r="B719" t="str">
        <f t="shared" ca="1" si="342"/>
        <v>EP1 LPD1 LPS2 LPM3</v>
      </c>
      <c r="C719" s="280">
        <f ca="1">IF($A719&lt;&gt;$A718,1,MOD(C718-1+(COUNTIFS(D$416:$N$416,$A719)=COUNTIFS(D719:$N719,1)),C$415)+1)</f>
        <v>1</v>
      </c>
      <c r="D719" s="278">
        <f ca="1">IF($A719&lt;&gt;D$416,0,IF($A719&lt;&gt;$A718,1,MOD(D718-1+(COUNTIFS(E$416:$N$416,$A719)=COUNTIFS(E719:$N719,1)),D$415)+1))</f>
        <v>0</v>
      </c>
      <c r="E719" s="278">
        <f ca="1">IF($A719&lt;&gt;E$416,0,IF($A719&lt;&gt;$A718,1,MOD(E718-1+(COUNTIFS(F$416:$N$416,$A719)=COUNTIFS(F719:$N719,1)),E$415)+1))</f>
        <v>0</v>
      </c>
      <c r="F719" s="278">
        <f ca="1">IF($A719&lt;&gt;F$416,0,IF($A719&lt;&gt;$A718,1,MOD(F718-1+(COUNTIFS(G$416:$N$416,$A719)=COUNTIFS(G719:$N719,1)),F$415)+1))</f>
        <v>0</v>
      </c>
      <c r="G719" s="278">
        <f ca="1">IF($A719&lt;&gt;G$416,0,IF($A719&lt;&gt;$A718,1,MOD(G718-1+(COUNTIFS(H$416:$N$416,$A719)=COUNTIFS(H719:$N719,1)),G$415)+1))</f>
        <v>1</v>
      </c>
      <c r="H719" s="278">
        <f ca="1">IF($A719&lt;&gt;H$416,0,IF($A719&lt;&gt;$A718,1,MOD(H718-1+(COUNTIFS(I$416:$N$416,$A719)=COUNTIFS(I719:$N719,1)),H$415)+1))</f>
        <v>2</v>
      </c>
      <c r="I719" s="278">
        <f ca="1">IF($A719&lt;&gt;I$416,0,IF($A719&lt;&gt;$A718,1,MOD(I718-1+(COUNTIFS(N$416:$N$416,$A719)=COUNTIFS(N719:$N719,1)),I$415)+1))</f>
        <v>3</v>
      </c>
      <c r="J719" s="278"/>
      <c r="K719" s="278"/>
      <c r="L719" s="278"/>
      <c r="M719" s="278"/>
      <c r="O719">
        <v>302</v>
      </c>
      <c r="P719" s="102">
        <f t="shared" ca="1" si="343"/>
        <v>-0.5</v>
      </c>
      <c r="Q719" s="102">
        <f t="shared" ca="1" si="344"/>
        <v>0</v>
      </c>
      <c r="R719" s="102">
        <f t="shared" ca="1" si="345"/>
        <v>0</v>
      </c>
      <c r="S719" s="102">
        <f t="shared" ca="1" si="346"/>
        <v>0</v>
      </c>
      <c r="T719" s="102">
        <v>0</v>
      </c>
      <c r="U719" s="102">
        <f t="shared" ca="1" si="347"/>
        <v>0</v>
      </c>
      <c r="V719" s="102">
        <f t="shared" ca="1" si="348"/>
        <v>0.5</v>
      </c>
      <c r="W719" s="102"/>
      <c r="X719" s="102"/>
      <c r="Y719" s="102"/>
      <c r="Z719" s="102"/>
    </row>
    <row r="720" spans="1:26" outlineLevel="1">
      <c r="A720">
        <f t="shared" ca="1" si="349"/>
        <v>2</v>
      </c>
      <c r="B720" t="str">
        <f t="shared" ca="1" si="342"/>
        <v>EP1 LPD1 LPS3 LPM1</v>
      </c>
      <c r="C720" s="280">
        <f ca="1">IF($A720&lt;&gt;$A719,1,MOD(C719-1+(COUNTIFS(D$416:$N$416,$A720)=COUNTIFS(D720:$N720,1)),C$415)+1)</f>
        <v>1</v>
      </c>
      <c r="D720" s="278">
        <f ca="1">IF($A720&lt;&gt;D$416,0,IF($A720&lt;&gt;$A719,1,MOD(D719-1+(COUNTIFS(E$416:$N$416,$A720)=COUNTIFS(E720:$N720,1)),D$415)+1))</f>
        <v>0</v>
      </c>
      <c r="E720" s="278">
        <f ca="1">IF($A720&lt;&gt;E$416,0,IF($A720&lt;&gt;$A719,1,MOD(E719-1+(COUNTIFS(F$416:$N$416,$A720)=COUNTIFS(F720:$N720,1)),E$415)+1))</f>
        <v>0</v>
      </c>
      <c r="F720" s="278">
        <f ca="1">IF($A720&lt;&gt;F$416,0,IF($A720&lt;&gt;$A719,1,MOD(F719-1+(COUNTIFS(G$416:$N$416,$A720)=COUNTIFS(G720:$N720,1)),F$415)+1))</f>
        <v>0</v>
      </c>
      <c r="G720" s="278">
        <f ca="1">IF($A720&lt;&gt;G$416,0,IF($A720&lt;&gt;$A719,1,MOD(G719-1+(COUNTIFS(H$416:$N$416,$A720)=COUNTIFS(H720:$N720,1)),G$415)+1))</f>
        <v>1</v>
      </c>
      <c r="H720" s="278">
        <f ca="1">IF($A720&lt;&gt;H$416,0,IF($A720&lt;&gt;$A719,1,MOD(H719-1+(COUNTIFS(I$416:$N$416,$A720)=COUNTIFS(I720:$N720,1)),H$415)+1))</f>
        <v>3</v>
      </c>
      <c r="I720" s="278">
        <f ca="1">IF($A720&lt;&gt;I$416,0,IF($A720&lt;&gt;$A719,1,MOD(I719-1+(COUNTIFS(N$416:$N$416,$A720)=COUNTIFS(N720:$N720,1)),I$415)+1))</f>
        <v>1</v>
      </c>
      <c r="J720" s="278"/>
      <c r="K720" s="278"/>
      <c r="L720" s="278"/>
      <c r="M720" s="278"/>
      <c r="O720">
        <v>303</v>
      </c>
      <c r="P720" s="102">
        <f t="shared" ca="1" si="343"/>
        <v>-0.5</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EP1 LPD1 LPS3 LPM2</v>
      </c>
      <c r="C721" s="280">
        <f ca="1">IF($A721&lt;&gt;$A720,1,MOD(C720-1+(COUNTIFS(D$416:$N$416,$A721)=COUNTIFS(D721:$N721,1)),C$415)+1)</f>
        <v>1</v>
      </c>
      <c r="D721" s="278">
        <f ca="1">IF($A721&lt;&gt;D$416,0,IF($A721&lt;&gt;$A720,1,MOD(D720-1+(COUNTIFS(E$416:$N$416,$A721)=COUNTIFS(E721:$N721,1)),D$415)+1))</f>
        <v>0</v>
      </c>
      <c r="E721" s="278">
        <f ca="1">IF($A721&lt;&gt;E$416,0,IF($A721&lt;&gt;$A720,1,MOD(E720-1+(COUNTIFS(F$416:$N$416,$A721)=COUNTIFS(F721:$N721,1)),E$415)+1))</f>
        <v>0</v>
      </c>
      <c r="F721" s="278">
        <f ca="1">IF($A721&lt;&gt;F$416,0,IF($A721&lt;&gt;$A720,1,MOD(F720-1+(COUNTIFS(G$416:$N$416,$A721)=COUNTIFS(G721:$N721,1)),F$415)+1))</f>
        <v>0</v>
      </c>
      <c r="G721" s="278">
        <f ca="1">IF($A721&lt;&gt;G$416,0,IF($A721&lt;&gt;$A720,1,MOD(G720-1+(COUNTIFS(H$416:$N$416,$A721)=COUNTIFS(H721:$N721,1)),G$415)+1))</f>
        <v>1</v>
      </c>
      <c r="H721" s="278">
        <f ca="1">IF($A721&lt;&gt;H$416,0,IF($A721&lt;&gt;$A720,1,MOD(H720-1+(COUNTIFS(I$416:$N$416,$A721)=COUNTIFS(I721:$N721,1)),H$415)+1))</f>
        <v>3</v>
      </c>
      <c r="I721" s="278">
        <f ca="1">IF($A721&lt;&gt;I$416,0,IF($A721&lt;&gt;$A720,1,MOD(I720-1+(COUNTIFS(N$416:$N$416,$A721)=COUNTIFS(N721:$N721,1)),I$415)+1))</f>
        <v>2</v>
      </c>
      <c r="J721" s="278"/>
      <c r="K721" s="278"/>
      <c r="L721" s="278"/>
      <c r="M721" s="278"/>
      <c r="O721">
        <v>304</v>
      </c>
      <c r="P721" s="102">
        <f t="shared" ca="1" si="343"/>
        <v>-0.5</v>
      </c>
      <c r="Q721" s="102">
        <f t="shared" ca="1" si="344"/>
        <v>0</v>
      </c>
      <c r="R721" s="102">
        <f t="shared" ca="1" si="345"/>
        <v>0</v>
      </c>
      <c r="S721" s="102">
        <f t="shared" ca="1" si="346"/>
        <v>0</v>
      </c>
      <c r="T721" s="102">
        <v>0</v>
      </c>
      <c r="U721" s="102">
        <f t="shared" ca="1" si="347"/>
        <v>0.5</v>
      </c>
      <c r="V721" s="102">
        <f t="shared" ca="1" si="348"/>
        <v>0</v>
      </c>
      <c r="W721" s="102"/>
      <c r="X721" s="102"/>
      <c r="Y721" s="102"/>
      <c r="Z721" s="102"/>
    </row>
    <row r="722" spans="1:26" outlineLevel="1">
      <c r="A722">
        <f t="shared" ca="1" si="349"/>
        <v>2</v>
      </c>
      <c r="B722" t="str">
        <f t="shared" ca="1" si="342"/>
        <v>EP1 LPD1 LPS3 LPM3</v>
      </c>
      <c r="C722" s="280">
        <f ca="1">IF($A722&lt;&gt;$A721,1,MOD(C721-1+(COUNTIFS(D$416:$N$416,$A722)=COUNTIFS(D722:$N722,1)),C$415)+1)</f>
        <v>1</v>
      </c>
      <c r="D722" s="278">
        <f ca="1">IF($A722&lt;&gt;D$416,0,IF($A722&lt;&gt;$A721,1,MOD(D721-1+(COUNTIFS(E$416:$N$416,$A722)=COUNTIFS(E722:$N722,1)),D$415)+1))</f>
        <v>0</v>
      </c>
      <c r="E722" s="278">
        <f ca="1">IF($A722&lt;&gt;E$416,0,IF($A722&lt;&gt;$A721,1,MOD(E721-1+(COUNTIFS(F$416:$N$416,$A722)=COUNTIFS(F722:$N722,1)),E$415)+1))</f>
        <v>0</v>
      </c>
      <c r="F722" s="278">
        <f ca="1">IF($A722&lt;&gt;F$416,0,IF($A722&lt;&gt;$A721,1,MOD(F721-1+(COUNTIFS(G$416:$N$416,$A722)=COUNTIFS(G722:$N722,1)),F$415)+1))</f>
        <v>0</v>
      </c>
      <c r="G722" s="278">
        <f ca="1">IF($A722&lt;&gt;G$416,0,IF($A722&lt;&gt;$A721,1,MOD(G721-1+(COUNTIFS(H$416:$N$416,$A722)=COUNTIFS(H722:$N722,1)),G$415)+1))</f>
        <v>1</v>
      </c>
      <c r="H722" s="278">
        <f ca="1">IF($A722&lt;&gt;H$416,0,IF($A722&lt;&gt;$A721,1,MOD(H721-1+(COUNTIFS(I$416:$N$416,$A722)=COUNTIFS(I722:$N722,1)),H$415)+1))</f>
        <v>3</v>
      </c>
      <c r="I722" s="278">
        <f ca="1">IF($A722&lt;&gt;I$416,0,IF($A722&lt;&gt;$A721,1,MOD(I721-1+(COUNTIFS(N$416:$N$416,$A722)=COUNTIFS(N722:$N722,1)),I$415)+1))</f>
        <v>3</v>
      </c>
      <c r="J722" s="278"/>
      <c r="K722" s="278"/>
      <c r="L722" s="278"/>
      <c r="M722" s="278"/>
      <c r="O722">
        <v>305</v>
      </c>
      <c r="P722" s="102">
        <f t="shared" ca="1" si="343"/>
        <v>-0.5</v>
      </c>
      <c r="Q722" s="102">
        <f t="shared" ca="1" si="344"/>
        <v>0</v>
      </c>
      <c r="R722" s="102">
        <f t="shared" ca="1" si="345"/>
        <v>0</v>
      </c>
      <c r="S722" s="102">
        <f t="shared" ca="1" si="346"/>
        <v>0</v>
      </c>
      <c r="T722" s="102">
        <v>0</v>
      </c>
      <c r="U722" s="102">
        <f t="shared" ca="1" si="347"/>
        <v>0.5</v>
      </c>
      <c r="V722" s="102">
        <f t="shared" ca="1" si="348"/>
        <v>0.5</v>
      </c>
      <c r="W722" s="102"/>
      <c r="X722" s="102"/>
      <c r="Y722" s="102"/>
      <c r="Z722" s="102"/>
    </row>
    <row r="723" spans="1:26" outlineLevel="1">
      <c r="A723">
        <f t="shared" ca="1" si="349"/>
        <v>2</v>
      </c>
      <c r="B723" t="str">
        <f t="shared" ca="1" si="342"/>
        <v>EP2 LPD1 LPS1 LPM1</v>
      </c>
      <c r="C723" s="280">
        <f ca="1">IF($A723&lt;&gt;$A722,1,MOD(C722-1+(COUNTIFS(D$416:$N$416,$A723)=COUNTIFS(D723:$N723,1)),C$415)+1)</f>
        <v>2</v>
      </c>
      <c r="D723" s="278">
        <f ca="1">IF($A723&lt;&gt;D$416,0,IF($A723&lt;&gt;$A722,1,MOD(D722-1+(COUNTIFS(E$416:$N$416,$A723)=COUNTIFS(E723:$N723,1)),D$415)+1))</f>
        <v>0</v>
      </c>
      <c r="E723" s="278">
        <f ca="1">IF($A723&lt;&gt;E$416,0,IF($A723&lt;&gt;$A722,1,MOD(E722-1+(COUNTIFS(F$416:$N$416,$A723)=COUNTIFS(F723:$N723,1)),E$415)+1))</f>
        <v>0</v>
      </c>
      <c r="F723" s="278">
        <f ca="1">IF($A723&lt;&gt;F$416,0,IF($A723&lt;&gt;$A722,1,MOD(F722-1+(COUNTIFS(G$416:$N$416,$A723)=COUNTIFS(G723:$N723,1)),F$415)+1))</f>
        <v>0</v>
      </c>
      <c r="G723" s="278">
        <f ca="1">IF($A723&lt;&gt;G$416,0,IF($A723&lt;&gt;$A722,1,MOD(G722-1+(COUNTIFS(H$416:$N$416,$A723)=COUNTIFS(H723:$N723,1)),G$415)+1))</f>
        <v>1</v>
      </c>
      <c r="H723" s="278">
        <f ca="1">IF($A723&lt;&gt;H$416,0,IF($A723&lt;&gt;$A722,1,MOD(H722-1+(COUNTIFS(I$416:$N$416,$A723)=COUNTIFS(I723:$N723,1)),H$415)+1))</f>
        <v>1</v>
      </c>
      <c r="I723" s="278">
        <f ca="1">IF($A723&lt;&gt;I$416,0,IF($A723&lt;&gt;$A722,1,MOD(I722-1+(COUNTIFS(N$416:$N$416,$A723)=COUNTIFS(N723:$N723,1)),I$415)+1))</f>
        <v>1</v>
      </c>
      <c r="J723" s="278"/>
      <c r="K723" s="278"/>
      <c r="L723" s="278"/>
      <c r="M723" s="278"/>
      <c r="O723">
        <v>306</v>
      </c>
      <c r="P723" s="102">
        <f t="shared" ca="1" si="343"/>
        <v>0</v>
      </c>
      <c r="Q723" s="102">
        <f t="shared" ca="1" si="344"/>
        <v>0</v>
      </c>
      <c r="R723" s="102">
        <f t="shared" ca="1" si="345"/>
        <v>0</v>
      </c>
      <c r="S723" s="102">
        <f t="shared" ca="1" si="346"/>
        <v>0</v>
      </c>
      <c r="T723" s="102">
        <v>0</v>
      </c>
      <c r="U723" s="102">
        <f t="shared" ca="1" si="347"/>
        <v>-0.5</v>
      </c>
      <c r="V723" s="102">
        <f t="shared" ca="1" si="348"/>
        <v>-0.5</v>
      </c>
      <c r="W723" s="102"/>
      <c r="X723" s="102"/>
      <c r="Y723" s="102"/>
      <c r="Z723" s="102"/>
    </row>
    <row r="724" spans="1:26" outlineLevel="1">
      <c r="A724">
        <f t="shared" ca="1" si="349"/>
        <v>2</v>
      </c>
      <c r="B724" t="str">
        <f t="shared" ca="1" si="342"/>
        <v>EP2 LPD1 LPS1 LPM2</v>
      </c>
      <c r="C724" s="280">
        <f ca="1">IF($A724&lt;&gt;$A723,1,MOD(C723-1+(COUNTIFS(D$416:$N$416,$A724)=COUNTIFS(D724:$N724,1)),C$415)+1)</f>
        <v>2</v>
      </c>
      <c r="D724" s="278">
        <f ca="1">IF($A724&lt;&gt;D$416,0,IF($A724&lt;&gt;$A723,1,MOD(D723-1+(COUNTIFS(E$416:$N$416,$A724)=COUNTIFS(E724:$N724,1)),D$415)+1))</f>
        <v>0</v>
      </c>
      <c r="E724" s="278">
        <f ca="1">IF($A724&lt;&gt;E$416,0,IF($A724&lt;&gt;$A723,1,MOD(E723-1+(COUNTIFS(F$416:$N$416,$A724)=COUNTIFS(F724:$N724,1)),E$415)+1))</f>
        <v>0</v>
      </c>
      <c r="F724" s="278">
        <f ca="1">IF($A724&lt;&gt;F$416,0,IF($A724&lt;&gt;$A723,1,MOD(F723-1+(COUNTIFS(G$416:$N$416,$A724)=COUNTIFS(G724:$N724,1)),F$415)+1))</f>
        <v>0</v>
      </c>
      <c r="G724" s="278">
        <f ca="1">IF($A724&lt;&gt;G$416,0,IF($A724&lt;&gt;$A723,1,MOD(G723-1+(COUNTIFS(H$416:$N$416,$A724)=COUNTIFS(H724:$N724,1)),G$415)+1))</f>
        <v>1</v>
      </c>
      <c r="H724" s="278">
        <f ca="1">IF($A724&lt;&gt;H$416,0,IF($A724&lt;&gt;$A723,1,MOD(H723-1+(COUNTIFS(I$416:$N$416,$A724)=COUNTIFS(I724:$N724,1)),H$415)+1))</f>
        <v>1</v>
      </c>
      <c r="I724" s="278">
        <f ca="1">IF($A724&lt;&gt;I$416,0,IF($A724&lt;&gt;$A723,1,MOD(I723-1+(COUNTIFS(N$416:$N$416,$A724)=COUNTIFS(N724:$N724,1)),I$415)+1))</f>
        <v>2</v>
      </c>
      <c r="J724" s="278"/>
      <c r="K724" s="278"/>
      <c r="L724" s="278"/>
      <c r="M724" s="278"/>
      <c r="O724">
        <v>307</v>
      </c>
      <c r="P724" s="102">
        <f t="shared" ca="1" si="343"/>
        <v>0</v>
      </c>
      <c r="Q724" s="102">
        <f t="shared" ca="1" si="344"/>
        <v>0</v>
      </c>
      <c r="R724" s="102">
        <f t="shared" ca="1" si="345"/>
        <v>0</v>
      </c>
      <c r="S724" s="102">
        <f t="shared" ca="1" si="346"/>
        <v>0</v>
      </c>
      <c r="T724" s="102">
        <v>0</v>
      </c>
      <c r="U724" s="102">
        <f t="shared" ca="1" si="347"/>
        <v>-0.5</v>
      </c>
      <c r="V724" s="102">
        <f t="shared" ca="1" si="348"/>
        <v>0</v>
      </c>
      <c r="W724" s="102"/>
      <c r="X724" s="102"/>
      <c r="Y724" s="102"/>
      <c r="Z724" s="102"/>
    </row>
    <row r="725" spans="1:26" outlineLevel="1">
      <c r="A725">
        <f t="shared" ca="1" si="349"/>
        <v>2</v>
      </c>
      <c r="B725" t="str">
        <f t="shared" ca="1" si="342"/>
        <v>EP2 LPD1 LPS1 LPM3</v>
      </c>
      <c r="C725" s="280">
        <f ca="1">IF($A725&lt;&gt;$A724,1,MOD(C724-1+(COUNTIFS(D$416:$N$416,$A725)=COUNTIFS(D725:$N725,1)),C$415)+1)</f>
        <v>2</v>
      </c>
      <c r="D725" s="278">
        <f ca="1">IF($A725&lt;&gt;D$416,0,IF($A725&lt;&gt;$A724,1,MOD(D724-1+(COUNTIFS(E$416:$N$416,$A725)=COUNTIFS(E725:$N725,1)),D$415)+1))</f>
        <v>0</v>
      </c>
      <c r="E725" s="278">
        <f ca="1">IF($A725&lt;&gt;E$416,0,IF($A725&lt;&gt;$A724,1,MOD(E724-1+(COUNTIFS(F$416:$N$416,$A725)=COUNTIFS(F725:$N725,1)),E$415)+1))</f>
        <v>0</v>
      </c>
      <c r="F725" s="278">
        <f ca="1">IF($A725&lt;&gt;F$416,0,IF($A725&lt;&gt;$A724,1,MOD(F724-1+(COUNTIFS(G$416:$N$416,$A725)=COUNTIFS(G725:$N725,1)),F$415)+1))</f>
        <v>0</v>
      </c>
      <c r="G725" s="278">
        <f ca="1">IF($A725&lt;&gt;G$416,0,IF($A725&lt;&gt;$A724,1,MOD(G724-1+(COUNTIFS(H$416:$N$416,$A725)=COUNTIFS(H725:$N725,1)),G$415)+1))</f>
        <v>1</v>
      </c>
      <c r="H725" s="278">
        <f ca="1">IF($A725&lt;&gt;H$416,0,IF($A725&lt;&gt;$A724,1,MOD(H724-1+(COUNTIFS(I$416:$N$416,$A725)=COUNTIFS(I725:$N725,1)),H$415)+1))</f>
        <v>1</v>
      </c>
      <c r="I725" s="278">
        <f ca="1">IF($A725&lt;&gt;I$416,0,IF($A725&lt;&gt;$A724,1,MOD(I724-1+(COUNTIFS(N$416:$N$416,$A725)=COUNTIFS(N725:$N725,1)),I$415)+1))</f>
        <v>3</v>
      </c>
      <c r="J725" s="278"/>
      <c r="K725" s="278"/>
      <c r="L725" s="278"/>
      <c r="M725" s="278"/>
      <c r="O725">
        <v>308</v>
      </c>
      <c r="P725" s="102">
        <f t="shared" ca="1" si="343"/>
        <v>0</v>
      </c>
      <c r="Q725" s="102">
        <f t="shared" ca="1" si="344"/>
        <v>0</v>
      </c>
      <c r="R725" s="102">
        <f t="shared" ca="1" si="345"/>
        <v>0</v>
      </c>
      <c r="S725" s="102">
        <f t="shared" ca="1" si="346"/>
        <v>0</v>
      </c>
      <c r="T725" s="102">
        <v>0</v>
      </c>
      <c r="U725" s="102">
        <f t="shared" ca="1" si="347"/>
        <v>-0.5</v>
      </c>
      <c r="V725" s="102">
        <f t="shared" ca="1" si="348"/>
        <v>0.5</v>
      </c>
      <c r="W725" s="102"/>
      <c r="X725" s="102"/>
      <c r="Y725" s="102"/>
      <c r="Z725" s="102"/>
    </row>
    <row r="726" spans="1:26" outlineLevel="1">
      <c r="A726">
        <f t="shared" ca="1" si="349"/>
        <v>2</v>
      </c>
      <c r="B726" t="str">
        <f t="shared" ca="1" si="342"/>
        <v>EP2 LPD1 LPS2 LPM1</v>
      </c>
      <c r="C726" s="280">
        <f ca="1">IF($A726&lt;&gt;$A725,1,MOD(C725-1+(COUNTIFS(D$416:$N$416,$A726)=COUNTIFS(D726:$N726,1)),C$415)+1)</f>
        <v>2</v>
      </c>
      <c r="D726" s="278">
        <f ca="1">IF($A726&lt;&gt;D$416,0,IF($A726&lt;&gt;$A725,1,MOD(D725-1+(COUNTIFS(E$416:$N$416,$A726)=COUNTIFS(E726:$N726,1)),D$415)+1))</f>
        <v>0</v>
      </c>
      <c r="E726" s="278">
        <f ca="1">IF($A726&lt;&gt;E$416,0,IF($A726&lt;&gt;$A725,1,MOD(E725-1+(COUNTIFS(F$416:$N$416,$A726)=COUNTIFS(F726:$N726,1)),E$415)+1))</f>
        <v>0</v>
      </c>
      <c r="F726" s="278">
        <f ca="1">IF($A726&lt;&gt;F$416,0,IF($A726&lt;&gt;$A725,1,MOD(F725-1+(COUNTIFS(G$416:$N$416,$A726)=COUNTIFS(G726:$N726,1)),F$415)+1))</f>
        <v>0</v>
      </c>
      <c r="G726" s="278">
        <f ca="1">IF($A726&lt;&gt;G$416,0,IF($A726&lt;&gt;$A725,1,MOD(G725-1+(COUNTIFS(H$416:$N$416,$A726)=COUNTIFS(H726:$N726,1)),G$415)+1))</f>
        <v>1</v>
      </c>
      <c r="H726" s="278">
        <f ca="1">IF($A726&lt;&gt;H$416,0,IF($A726&lt;&gt;$A725,1,MOD(H725-1+(COUNTIFS(I$416:$N$416,$A726)=COUNTIFS(I726:$N726,1)),H$415)+1))</f>
        <v>2</v>
      </c>
      <c r="I726" s="278">
        <f ca="1">IF($A726&lt;&gt;I$416,0,IF($A726&lt;&gt;$A725,1,MOD(I725-1+(COUNTIFS(N$416:$N$416,$A726)=COUNTIFS(N726:$N726,1)),I$415)+1))</f>
        <v>1</v>
      </c>
      <c r="J726" s="278"/>
      <c r="K726" s="278"/>
      <c r="L726" s="278"/>
      <c r="M726" s="278"/>
      <c r="O726">
        <v>309</v>
      </c>
      <c r="P726" s="102">
        <f t="shared" ca="1" si="343"/>
        <v>0</v>
      </c>
      <c r="Q726" s="102">
        <f t="shared" ca="1" si="344"/>
        <v>0</v>
      </c>
      <c r="R726" s="102">
        <f t="shared" ca="1" si="345"/>
        <v>0</v>
      </c>
      <c r="S726" s="102">
        <f t="shared" ca="1" si="346"/>
        <v>0</v>
      </c>
      <c r="T726" s="102">
        <v>0</v>
      </c>
      <c r="U726" s="102">
        <f t="shared" ca="1" si="347"/>
        <v>0</v>
      </c>
      <c r="V726" s="102">
        <f t="shared" ca="1" si="348"/>
        <v>-0.5</v>
      </c>
      <c r="W726" s="102"/>
      <c r="X726" s="102"/>
      <c r="Y726" s="102"/>
      <c r="Z726" s="102"/>
    </row>
    <row r="727" spans="1:26" outlineLevel="1">
      <c r="A727">
        <f t="shared" ca="1" si="349"/>
        <v>2</v>
      </c>
      <c r="B727" t="str">
        <f t="shared" ca="1" si="342"/>
        <v>EP2 LPD1 LPS2 LPM2</v>
      </c>
      <c r="C727" s="280">
        <f ca="1">IF($A727&lt;&gt;$A726,1,MOD(C726-1+(COUNTIFS(D$416:$N$416,$A727)=COUNTIFS(D727:$N727,1)),C$415)+1)</f>
        <v>2</v>
      </c>
      <c r="D727" s="278">
        <f ca="1">IF($A727&lt;&gt;D$416,0,IF($A727&lt;&gt;$A726,1,MOD(D726-1+(COUNTIFS(E$416:$N$416,$A727)=COUNTIFS(E727:$N727,1)),D$415)+1))</f>
        <v>0</v>
      </c>
      <c r="E727" s="278">
        <f ca="1">IF($A727&lt;&gt;E$416,0,IF($A727&lt;&gt;$A726,1,MOD(E726-1+(COUNTIFS(F$416:$N$416,$A727)=COUNTIFS(F727:$N727,1)),E$415)+1))</f>
        <v>0</v>
      </c>
      <c r="F727" s="278">
        <f ca="1">IF($A727&lt;&gt;F$416,0,IF($A727&lt;&gt;$A726,1,MOD(F726-1+(COUNTIFS(G$416:$N$416,$A727)=COUNTIFS(G727:$N727,1)),F$415)+1))</f>
        <v>0</v>
      </c>
      <c r="G727" s="278">
        <f ca="1">IF($A727&lt;&gt;G$416,0,IF($A727&lt;&gt;$A726,1,MOD(G726-1+(COUNTIFS(H$416:$N$416,$A727)=COUNTIFS(H727:$N727,1)),G$415)+1))</f>
        <v>1</v>
      </c>
      <c r="H727" s="278">
        <f ca="1">IF($A727&lt;&gt;H$416,0,IF($A727&lt;&gt;$A726,1,MOD(H726-1+(COUNTIFS(I$416:$N$416,$A727)=COUNTIFS(I727:$N727,1)),H$415)+1))</f>
        <v>2</v>
      </c>
      <c r="I727" s="278">
        <f ca="1">IF($A727&lt;&gt;I$416,0,IF($A727&lt;&gt;$A726,1,MOD(I726-1+(COUNTIFS(N$416:$N$416,$A727)=COUNTIFS(N727:$N727,1)),I$415)+1))</f>
        <v>2</v>
      </c>
      <c r="J727" s="278"/>
      <c r="K727" s="278"/>
      <c r="L727" s="278"/>
      <c r="M727" s="278"/>
      <c r="O727">
        <v>310</v>
      </c>
      <c r="P727" s="102">
        <f t="shared" ca="1" si="343"/>
        <v>0</v>
      </c>
      <c r="Q727" s="102">
        <f t="shared" ca="1" si="344"/>
        <v>0</v>
      </c>
      <c r="R727" s="102">
        <f t="shared" ca="1" si="345"/>
        <v>0</v>
      </c>
      <c r="S727" s="102">
        <f t="shared" ca="1" si="346"/>
        <v>0</v>
      </c>
      <c r="T727" s="102">
        <v>0</v>
      </c>
      <c r="U727" s="102">
        <f t="shared" ca="1" si="347"/>
        <v>0</v>
      </c>
      <c r="V727" s="102">
        <f t="shared" ca="1" si="348"/>
        <v>0</v>
      </c>
      <c r="W727" s="102"/>
      <c r="X727" s="102"/>
      <c r="Y727" s="102"/>
      <c r="Z727" s="102"/>
    </row>
    <row r="728" spans="1:26" outlineLevel="1">
      <c r="A728">
        <f t="shared" ca="1" si="349"/>
        <v>2</v>
      </c>
      <c r="B728" t="str">
        <f t="shared" ca="1" si="342"/>
        <v>EP2 LPD1 LPS2 LPM3</v>
      </c>
      <c r="C728" s="280">
        <f ca="1">IF($A728&lt;&gt;$A727,1,MOD(C727-1+(COUNTIFS(D$416:$N$416,$A728)=COUNTIFS(D728:$N728,1)),C$415)+1)</f>
        <v>2</v>
      </c>
      <c r="D728" s="278">
        <f ca="1">IF($A728&lt;&gt;D$416,0,IF($A728&lt;&gt;$A727,1,MOD(D727-1+(COUNTIFS(E$416:$N$416,$A728)=COUNTIFS(E728:$N728,1)),D$415)+1))</f>
        <v>0</v>
      </c>
      <c r="E728" s="278">
        <f ca="1">IF($A728&lt;&gt;E$416,0,IF($A728&lt;&gt;$A727,1,MOD(E727-1+(COUNTIFS(F$416:$N$416,$A728)=COUNTIFS(F728:$N728,1)),E$415)+1))</f>
        <v>0</v>
      </c>
      <c r="F728" s="278">
        <f ca="1">IF($A728&lt;&gt;F$416,0,IF($A728&lt;&gt;$A727,1,MOD(F727-1+(COUNTIFS(G$416:$N$416,$A728)=COUNTIFS(G728:$N728,1)),F$415)+1))</f>
        <v>0</v>
      </c>
      <c r="G728" s="278">
        <f ca="1">IF($A728&lt;&gt;G$416,0,IF($A728&lt;&gt;$A727,1,MOD(G727-1+(COUNTIFS(H$416:$N$416,$A728)=COUNTIFS(H728:$N728,1)),G$415)+1))</f>
        <v>1</v>
      </c>
      <c r="H728" s="278">
        <f ca="1">IF($A728&lt;&gt;H$416,0,IF($A728&lt;&gt;$A727,1,MOD(H727-1+(COUNTIFS(I$416:$N$416,$A728)=COUNTIFS(I728:$N728,1)),H$415)+1))</f>
        <v>2</v>
      </c>
      <c r="I728" s="278">
        <f ca="1">IF($A728&lt;&gt;I$416,0,IF($A728&lt;&gt;$A727,1,MOD(I727-1+(COUNTIFS(N$416:$N$416,$A728)=COUNTIFS(N728:$N728,1)),I$415)+1))</f>
        <v>3</v>
      </c>
      <c r="J728" s="278"/>
      <c r="K728" s="278"/>
      <c r="L728" s="278"/>
      <c r="M728" s="278"/>
      <c r="O728">
        <v>311</v>
      </c>
      <c r="P728" s="102">
        <f t="shared" ca="1" si="343"/>
        <v>0</v>
      </c>
      <c r="Q728" s="102">
        <f t="shared" ca="1" si="344"/>
        <v>0</v>
      </c>
      <c r="R728" s="102">
        <f t="shared" ca="1" si="345"/>
        <v>0</v>
      </c>
      <c r="S728" s="102">
        <f t="shared" ca="1" si="346"/>
        <v>0</v>
      </c>
      <c r="T728" s="102">
        <v>0</v>
      </c>
      <c r="U728" s="102">
        <f t="shared" ca="1" si="347"/>
        <v>0</v>
      </c>
      <c r="V728" s="102">
        <f t="shared" ca="1" si="348"/>
        <v>0.5</v>
      </c>
      <c r="W728" s="102"/>
      <c r="X728" s="102"/>
      <c r="Y728" s="102"/>
      <c r="Z728" s="102"/>
    </row>
    <row r="729" spans="1:26" outlineLevel="1">
      <c r="A729">
        <f t="shared" ca="1" si="349"/>
        <v>2</v>
      </c>
      <c r="B729" t="str">
        <f t="shared" ca="1" si="342"/>
        <v>EP2 LPD1 LPS3 LPM1</v>
      </c>
      <c r="C729" s="280">
        <f ca="1">IF($A729&lt;&gt;$A728,1,MOD(C728-1+(COUNTIFS(D$416:$N$416,$A729)=COUNTIFS(D729:$N729,1)),C$415)+1)</f>
        <v>2</v>
      </c>
      <c r="D729" s="278">
        <f ca="1">IF($A729&lt;&gt;D$416,0,IF($A729&lt;&gt;$A728,1,MOD(D728-1+(COUNTIFS(E$416:$N$416,$A729)=COUNTIFS(E729:$N729,1)),D$415)+1))</f>
        <v>0</v>
      </c>
      <c r="E729" s="278">
        <f ca="1">IF($A729&lt;&gt;E$416,0,IF($A729&lt;&gt;$A728,1,MOD(E728-1+(COUNTIFS(F$416:$N$416,$A729)=COUNTIFS(F729:$N729,1)),E$415)+1))</f>
        <v>0</v>
      </c>
      <c r="F729" s="278">
        <f ca="1">IF($A729&lt;&gt;F$416,0,IF($A729&lt;&gt;$A728,1,MOD(F728-1+(COUNTIFS(G$416:$N$416,$A729)=COUNTIFS(G729:$N729,1)),F$415)+1))</f>
        <v>0</v>
      </c>
      <c r="G729" s="278">
        <f ca="1">IF($A729&lt;&gt;G$416,0,IF($A729&lt;&gt;$A728,1,MOD(G728-1+(COUNTIFS(H$416:$N$416,$A729)=COUNTIFS(H729:$N729,1)),G$415)+1))</f>
        <v>1</v>
      </c>
      <c r="H729" s="278">
        <f ca="1">IF($A729&lt;&gt;H$416,0,IF($A729&lt;&gt;$A728,1,MOD(H728-1+(COUNTIFS(I$416:$N$416,$A729)=COUNTIFS(I729:$N729,1)),H$415)+1))</f>
        <v>3</v>
      </c>
      <c r="I729" s="278">
        <f ca="1">IF($A729&lt;&gt;I$416,0,IF($A729&lt;&gt;$A728,1,MOD(I728-1+(COUNTIFS(N$416:$N$416,$A729)=COUNTIFS(N729:$N729,1)),I$415)+1))</f>
        <v>1</v>
      </c>
      <c r="J729" s="278"/>
      <c r="K729" s="278"/>
      <c r="L729" s="278"/>
      <c r="M729" s="278"/>
      <c r="O729">
        <v>312</v>
      </c>
      <c r="P729" s="102">
        <f t="shared" ca="1" si="343"/>
        <v>0</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EP2 LPD1 LPS3 LPM2</v>
      </c>
      <c r="C730" s="280">
        <f ca="1">IF($A730&lt;&gt;$A729,1,MOD(C729-1+(COUNTIFS(D$416:$N$416,$A730)=COUNTIFS(D730:$N730,1)),C$415)+1)</f>
        <v>2</v>
      </c>
      <c r="D730" s="278">
        <f ca="1">IF($A730&lt;&gt;D$416,0,IF($A730&lt;&gt;$A729,1,MOD(D729-1+(COUNTIFS(E$416:$N$416,$A730)=COUNTIFS(E730:$N730,1)),D$415)+1))</f>
        <v>0</v>
      </c>
      <c r="E730" s="278">
        <f ca="1">IF($A730&lt;&gt;E$416,0,IF($A730&lt;&gt;$A729,1,MOD(E729-1+(COUNTIFS(F$416:$N$416,$A730)=COUNTIFS(F730:$N730,1)),E$415)+1))</f>
        <v>0</v>
      </c>
      <c r="F730" s="278">
        <f ca="1">IF($A730&lt;&gt;F$416,0,IF($A730&lt;&gt;$A729,1,MOD(F729-1+(COUNTIFS(G$416:$N$416,$A730)=COUNTIFS(G730:$N730,1)),F$415)+1))</f>
        <v>0</v>
      </c>
      <c r="G730" s="278">
        <f ca="1">IF($A730&lt;&gt;G$416,0,IF($A730&lt;&gt;$A729,1,MOD(G729-1+(COUNTIFS(H$416:$N$416,$A730)=COUNTIFS(H730:$N730,1)),G$415)+1))</f>
        <v>1</v>
      </c>
      <c r="H730" s="278">
        <f ca="1">IF($A730&lt;&gt;H$416,0,IF($A730&lt;&gt;$A729,1,MOD(H729-1+(COUNTIFS(I$416:$N$416,$A730)=COUNTIFS(I730:$N730,1)),H$415)+1))</f>
        <v>3</v>
      </c>
      <c r="I730" s="278">
        <f ca="1">IF($A730&lt;&gt;I$416,0,IF($A730&lt;&gt;$A729,1,MOD(I729-1+(COUNTIFS(N$416:$N$416,$A730)=COUNTIFS(N730:$N730,1)),I$415)+1))</f>
        <v>2</v>
      </c>
      <c r="J730" s="278"/>
      <c r="K730" s="278"/>
      <c r="L730" s="278"/>
      <c r="M730" s="278"/>
      <c r="O730">
        <v>313</v>
      </c>
      <c r="P730" s="102">
        <f t="shared" ca="1" si="343"/>
        <v>0</v>
      </c>
      <c r="Q730" s="102">
        <f t="shared" ca="1" si="344"/>
        <v>0</v>
      </c>
      <c r="R730" s="102">
        <f t="shared" ca="1" si="345"/>
        <v>0</v>
      </c>
      <c r="S730" s="102">
        <f t="shared" ca="1" si="346"/>
        <v>0</v>
      </c>
      <c r="T730" s="102">
        <v>0</v>
      </c>
      <c r="U730" s="102">
        <f t="shared" ca="1" si="347"/>
        <v>0.5</v>
      </c>
      <c r="V730" s="102">
        <f t="shared" ca="1" si="348"/>
        <v>0</v>
      </c>
      <c r="W730" s="102"/>
      <c r="X730" s="102"/>
      <c r="Y730" s="102"/>
      <c r="Z730" s="102"/>
    </row>
    <row r="731" spans="1:26" outlineLevel="1">
      <c r="A731">
        <f t="shared" ca="1" si="349"/>
        <v>2</v>
      </c>
      <c r="B731" t="str">
        <f t="shared" ca="1" si="342"/>
        <v>EP2 LPD1 LPS3 LPM3</v>
      </c>
      <c r="C731" s="280">
        <f ca="1">IF($A731&lt;&gt;$A730,1,MOD(C730-1+(COUNTIFS(D$416:$N$416,$A731)=COUNTIFS(D731:$N731,1)),C$415)+1)</f>
        <v>2</v>
      </c>
      <c r="D731" s="278">
        <f ca="1">IF($A731&lt;&gt;D$416,0,IF($A731&lt;&gt;$A730,1,MOD(D730-1+(COUNTIFS(E$416:$N$416,$A731)=COUNTIFS(E731:$N731,1)),D$415)+1))</f>
        <v>0</v>
      </c>
      <c r="E731" s="278">
        <f ca="1">IF($A731&lt;&gt;E$416,0,IF($A731&lt;&gt;$A730,1,MOD(E730-1+(COUNTIFS(F$416:$N$416,$A731)=COUNTIFS(F731:$N731,1)),E$415)+1))</f>
        <v>0</v>
      </c>
      <c r="F731" s="278">
        <f ca="1">IF($A731&lt;&gt;F$416,0,IF($A731&lt;&gt;$A730,1,MOD(F730-1+(COUNTIFS(G$416:$N$416,$A731)=COUNTIFS(G731:$N731,1)),F$415)+1))</f>
        <v>0</v>
      </c>
      <c r="G731" s="278">
        <f ca="1">IF($A731&lt;&gt;G$416,0,IF($A731&lt;&gt;$A730,1,MOD(G730-1+(COUNTIFS(H$416:$N$416,$A731)=COUNTIFS(H731:$N731,1)),G$415)+1))</f>
        <v>1</v>
      </c>
      <c r="H731" s="278">
        <f ca="1">IF($A731&lt;&gt;H$416,0,IF($A731&lt;&gt;$A730,1,MOD(H730-1+(COUNTIFS(I$416:$N$416,$A731)=COUNTIFS(I731:$N731,1)),H$415)+1))</f>
        <v>3</v>
      </c>
      <c r="I731" s="278">
        <f ca="1">IF($A731&lt;&gt;I$416,0,IF($A731&lt;&gt;$A730,1,MOD(I730-1+(COUNTIFS(N$416:$N$416,$A731)=COUNTIFS(N731:$N731,1)),I$415)+1))</f>
        <v>3</v>
      </c>
      <c r="J731" s="278"/>
      <c r="K731" s="278"/>
      <c r="L731" s="278"/>
      <c r="M731" s="278"/>
      <c r="O731">
        <v>314</v>
      </c>
      <c r="P731" s="102">
        <f t="shared" ca="1" si="343"/>
        <v>0</v>
      </c>
      <c r="Q731" s="102">
        <f t="shared" ca="1" si="344"/>
        <v>0</v>
      </c>
      <c r="R731" s="102">
        <f t="shared" ca="1" si="345"/>
        <v>0</v>
      </c>
      <c r="S731" s="102">
        <f t="shared" ca="1" si="346"/>
        <v>0</v>
      </c>
      <c r="T731" s="102">
        <v>0</v>
      </c>
      <c r="U731" s="102">
        <f t="shared" ca="1" si="347"/>
        <v>0.5</v>
      </c>
      <c r="V731" s="102">
        <f t="shared" ca="1" si="348"/>
        <v>0.5</v>
      </c>
      <c r="W731" s="102"/>
      <c r="X731" s="102"/>
      <c r="Y731" s="102"/>
      <c r="Z731" s="102"/>
    </row>
    <row r="732" spans="1:26" outlineLevel="1">
      <c r="A732">
        <f t="shared" ca="1" si="349"/>
        <v>2</v>
      </c>
      <c r="B732" t="str">
        <f t="shared" ca="1" si="342"/>
        <v>EP3 LPD1 LPS1 LPM1</v>
      </c>
      <c r="C732" s="280">
        <f ca="1">IF($A732&lt;&gt;$A731,1,MOD(C731-1+(COUNTIFS(D$416:$N$416,$A732)=COUNTIFS(D732:$N732,1)),C$415)+1)</f>
        <v>3</v>
      </c>
      <c r="D732" s="278">
        <f ca="1">IF($A732&lt;&gt;D$416,0,IF($A732&lt;&gt;$A731,1,MOD(D731-1+(COUNTIFS(E$416:$N$416,$A732)=COUNTIFS(E732:$N732,1)),D$415)+1))</f>
        <v>0</v>
      </c>
      <c r="E732" s="278">
        <f ca="1">IF($A732&lt;&gt;E$416,0,IF($A732&lt;&gt;$A731,1,MOD(E731-1+(COUNTIFS(F$416:$N$416,$A732)=COUNTIFS(F732:$N732,1)),E$415)+1))</f>
        <v>0</v>
      </c>
      <c r="F732" s="278">
        <f ca="1">IF($A732&lt;&gt;F$416,0,IF($A732&lt;&gt;$A731,1,MOD(F731-1+(COUNTIFS(G$416:$N$416,$A732)=COUNTIFS(G732:$N732,1)),F$415)+1))</f>
        <v>0</v>
      </c>
      <c r="G732" s="278">
        <f ca="1">IF($A732&lt;&gt;G$416,0,IF($A732&lt;&gt;$A731,1,MOD(G731-1+(COUNTIFS(H$416:$N$416,$A732)=COUNTIFS(H732:$N732,1)),G$415)+1))</f>
        <v>1</v>
      </c>
      <c r="H732" s="278">
        <f ca="1">IF($A732&lt;&gt;H$416,0,IF($A732&lt;&gt;$A731,1,MOD(H731-1+(COUNTIFS(I$416:$N$416,$A732)=COUNTIFS(I732:$N732,1)),H$415)+1))</f>
        <v>1</v>
      </c>
      <c r="I732" s="278">
        <f ca="1">IF($A732&lt;&gt;I$416,0,IF($A732&lt;&gt;$A731,1,MOD(I731-1+(COUNTIFS(N$416:$N$416,$A732)=COUNTIFS(N732:$N732,1)),I$415)+1))</f>
        <v>1</v>
      </c>
      <c r="J732" s="278"/>
      <c r="K732" s="278"/>
      <c r="L732" s="278"/>
      <c r="M732" s="278"/>
      <c r="O732">
        <v>315</v>
      </c>
      <c r="P732" s="102">
        <f t="shared" ca="1" si="343"/>
        <v>0.5</v>
      </c>
      <c r="Q732" s="102">
        <f t="shared" ca="1" si="344"/>
        <v>0</v>
      </c>
      <c r="R732" s="102">
        <f t="shared" ca="1" si="345"/>
        <v>0</v>
      </c>
      <c r="S732" s="102">
        <f t="shared" ca="1" si="346"/>
        <v>0</v>
      </c>
      <c r="T732" s="102">
        <v>0</v>
      </c>
      <c r="U732" s="102">
        <f t="shared" ca="1" si="347"/>
        <v>-0.5</v>
      </c>
      <c r="V732" s="102">
        <f t="shared" ca="1" si="348"/>
        <v>-0.5</v>
      </c>
      <c r="W732" s="102"/>
      <c r="X732" s="102"/>
      <c r="Y732" s="102"/>
      <c r="Z732" s="102"/>
    </row>
    <row r="733" spans="1:26" outlineLevel="1">
      <c r="A733">
        <f t="shared" ca="1" si="349"/>
        <v>2</v>
      </c>
      <c r="B733" t="str">
        <f t="shared" ca="1" si="342"/>
        <v>EP3 LPD1 LPS1 LPM2</v>
      </c>
      <c r="C733" s="280">
        <f ca="1">IF($A733&lt;&gt;$A732,1,MOD(C732-1+(COUNTIFS(D$416:$N$416,$A733)=COUNTIFS(D733:$N733,1)),C$415)+1)</f>
        <v>3</v>
      </c>
      <c r="D733" s="278">
        <f ca="1">IF($A733&lt;&gt;D$416,0,IF($A733&lt;&gt;$A732,1,MOD(D732-1+(COUNTIFS(E$416:$N$416,$A733)=COUNTIFS(E733:$N733,1)),D$415)+1))</f>
        <v>0</v>
      </c>
      <c r="E733" s="278">
        <f ca="1">IF($A733&lt;&gt;E$416,0,IF($A733&lt;&gt;$A732,1,MOD(E732-1+(COUNTIFS(F$416:$N$416,$A733)=COUNTIFS(F733:$N733,1)),E$415)+1))</f>
        <v>0</v>
      </c>
      <c r="F733" s="278">
        <f ca="1">IF($A733&lt;&gt;F$416,0,IF($A733&lt;&gt;$A732,1,MOD(F732-1+(COUNTIFS(G$416:$N$416,$A733)=COUNTIFS(G733:$N733,1)),F$415)+1))</f>
        <v>0</v>
      </c>
      <c r="G733" s="278">
        <f ca="1">IF($A733&lt;&gt;G$416,0,IF($A733&lt;&gt;$A732,1,MOD(G732-1+(COUNTIFS(H$416:$N$416,$A733)=COUNTIFS(H733:$N733,1)),G$415)+1))</f>
        <v>1</v>
      </c>
      <c r="H733" s="278">
        <f ca="1">IF($A733&lt;&gt;H$416,0,IF($A733&lt;&gt;$A732,1,MOD(H732-1+(COUNTIFS(I$416:$N$416,$A733)=COUNTIFS(I733:$N733,1)),H$415)+1))</f>
        <v>1</v>
      </c>
      <c r="I733" s="278">
        <f ca="1">IF($A733&lt;&gt;I$416,0,IF($A733&lt;&gt;$A732,1,MOD(I732-1+(COUNTIFS(N$416:$N$416,$A733)=COUNTIFS(N733:$N733,1)),I$415)+1))</f>
        <v>2</v>
      </c>
      <c r="J733" s="278"/>
      <c r="K733" s="278"/>
      <c r="L733" s="278"/>
      <c r="M733" s="278"/>
      <c r="O733">
        <v>316</v>
      </c>
      <c r="P733" s="102">
        <f t="shared" ca="1" si="343"/>
        <v>0.5</v>
      </c>
      <c r="Q733" s="102">
        <f t="shared" ca="1" si="344"/>
        <v>0</v>
      </c>
      <c r="R733" s="102">
        <f t="shared" ca="1" si="345"/>
        <v>0</v>
      </c>
      <c r="S733" s="102">
        <f t="shared" ca="1" si="346"/>
        <v>0</v>
      </c>
      <c r="T733" s="102">
        <v>0</v>
      </c>
      <c r="U733" s="102">
        <f t="shared" ca="1" si="347"/>
        <v>-0.5</v>
      </c>
      <c r="V733" s="102">
        <f t="shared" ca="1" si="348"/>
        <v>0</v>
      </c>
      <c r="W733" s="102"/>
      <c r="X733" s="102"/>
      <c r="Y733" s="102"/>
      <c r="Z733" s="102"/>
    </row>
    <row r="734" spans="1:26" outlineLevel="1">
      <c r="A734">
        <f t="shared" ca="1" si="349"/>
        <v>2</v>
      </c>
      <c r="B734" t="str">
        <f t="shared" ca="1" si="342"/>
        <v>EP3 LPD1 LPS1 LPM3</v>
      </c>
      <c r="C734" s="280">
        <f ca="1">IF($A734&lt;&gt;$A733,1,MOD(C733-1+(COUNTIFS(D$416:$N$416,$A734)=COUNTIFS(D734:$N734,1)),C$415)+1)</f>
        <v>3</v>
      </c>
      <c r="D734" s="278">
        <f ca="1">IF($A734&lt;&gt;D$416,0,IF($A734&lt;&gt;$A733,1,MOD(D733-1+(COUNTIFS(E$416:$N$416,$A734)=COUNTIFS(E734:$N734,1)),D$415)+1))</f>
        <v>0</v>
      </c>
      <c r="E734" s="278">
        <f ca="1">IF($A734&lt;&gt;E$416,0,IF($A734&lt;&gt;$A733,1,MOD(E733-1+(COUNTIFS(F$416:$N$416,$A734)=COUNTIFS(F734:$N734,1)),E$415)+1))</f>
        <v>0</v>
      </c>
      <c r="F734" s="278">
        <f ca="1">IF($A734&lt;&gt;F$416,0,IF($A734&lt;&gt;$A733,1,MOD(F733-1+(COUNTIFS(G$416:$N$416,$A734)=COUNTIFS(G734:$N734,1)),F$415)+1))</f>
        <v>0</v>
      </c>
      <c r="G734" s="278">
        <f ca="1">IF($A734&lt;&gt;G$416,0,IF($A734&lt;&gt;$A733,1,MOD(G733-1+(COUNTIFS(H$416:$N$416,$A734)=COUNTIFS(H734:$N734,1)),G$415)+1))</f>
        <v>1</v>
      </c>
      <c r="H734" s="278">
        <f ca="1">IF($A734&lt;&gt;H$416,0,IF($A734&lt;&gt;$A733,1,MOD(H733-1+(COUNTIFS(I$416:$N$416,$A734)=COUNTIFS(I734:$N734,1)),H$415)+1))</f>
        <v>1</v>
      </c>
      <c r="I734" s="278">
        <f ca="1">IF($A734&lt;&gt;I$416,0,IF($A734&lt;&gt;$A733,1,MOD(I733-1+(COUNTIFS(N$416:$N$416,$A734)=COUNTIFS(N734:$N734,1)),I$415)+1))</f>
        <v>3</v>
      </c>
      <c r="J734" s="278"/>
      <c r="K734" s="278"/>
      <c r="L734" s="278"/>
      <c r="M734" s="278"/>
      <c r="O734">
        <v>317</v>
      </c>
      <c r="P734" s="102">
        <f t="shared" ca="1" si="343"/>
        <v>0.5</v>
      </c>
      <c r="Q734" s="102">
        <f t="shared" ca="1" si="344"/>
        <v>0</v>
      </c>
      <c r="R734" s="102">
        <f t="shared" ca="1" si="345"/>
        <v>0</v>
      </c>
      <c r="S734" s="102">
        <f t="shared" ca="1" si="346"/>
        <v>0</v>
      </c>
      <c r="T734" s="102">
        <v>0</v>
      </c>
      <c r="U734" s="102">
        <f t="shared" ca="1" si="347"/>
        <v>-0.5</v>
      </c>
      <c r="V734" s="102">
        <f t="shared" ca="1" si="348"/>
        <v>0.5</v>
      </c>
      <c r="W734" s="102"/>
      <c r="X734" s="102"/>
      <c r="Y734" s="102"/>
      <c r="Z734" s="102"/>
    </row>
    <row r="735" spans="1:26" outlineLevel="1">
      <c r="A735">
        <f t="shared" ca="1" si="349"/>
        <v>2</v>
      </c>
      <c r="B735" t="str">
        <f t="shared" ca="1" si="342"/>
        <v>EP3 LPD1 LPS2 LPM1</v>
      </c>
      <c r="C735" s="280">
        <f ca="1">IF($A735&lt;&gt;$A734,1,MOD(C734-1+(COUNTIFS(D$416:$N$416,$A735)=COUNTIFS(D735:$N735,1)),C$415)+1)</f>
        <v>3</v>
      </c>
      <c r="D735" s="278">
        <f ca="1">IF($A735&lt;&gt;D$416,0,IF($A735&lt;&gt;$A734,1,MOD(D734-1+(COUNTIFS(E$416:$N$416,$A735)=COUNTIFS(E735:$N735,1)),D$415)+1))</f>
        <v>0</v>
      </c>
      <c r="E735" s="278">
        <f ca="1">IF($A735&lt;&gt;E$416,0,IF($A735&lt;&gt;$A734,1,MOD(E734-1+(COUNTIFS(F$416:$N$416,$A735)=COUNTIFS(F735:$N735,1)),E$415)+1))</f>
        <v>0</v>
      </c>
      <c r="F735" s="278">
        <f ca="1">IF($A735&lt;&gt;F$416,0,IF($A735&lt;&gt;$A734,1,MOD(F734-1+(COUNTIFS(G$416:$N$416,$A735)=COUNTIFS(G735:$N735,1)),F$415)+1))</f>
        <v>0</v>
      </c>
      <c r="G735" s="278">
        <f ca="1">IF($A735&lt;&gt;G$416,0,IF($A735&lt;&gt;$A734,1,MOD(G734-1+(COUNTIFS(H$416:$N$416,$A735)=COUNTIFS(H735:$N735,1)),G$415)+1))</f>
        <v>1</v>
      </c>
      <c r="H735" s="278">
        <f ca="1">IF($A735&lt;&gt;H$416,0,IF($A735&lt;&gt;$A734,1,MOD(H734-1+(COUNTIFS(I$416:$N$416,$A735)=COUNTIFS(I735:$N735,1)),H$415)+1))</f>
        <v>2</v>
      </c>
      <c r="I735" s="278">
        <f ca="1">IF($A735&lt;&gt;I$416,0,IF($A735&lt;&gt;$A734,1,MOD(I734-1+(COUNTIFS(N$416:$N$416,$A735)=COUNTIFS(N735:$N735,1)),I$415)+1))</f>
        <v>1</v>
      </c>
      <c r="J735" s="278"/>
      <c r="K735" s="278"/>
      <c r="L735" s="278"/>
      <c r="M735" s="278"/>
      <c r="O735">
        <v>318</v>
      </c>
      <c r="P735" s="102">
        <f t="shared" ca="1" si="343"/>
        <v>0.5</v>
      </c>
      <c r="Q735" s="102">
        <f t="shared" ca="1" si="344"/>
        <v>0</v>
      </c>
      <c r="R735" s="102">
        <f t="shared" ca="1" si="345"/>
        <v>0</v>
      </c>
      <c r="S735" s="102">
        <f t="shared" ca="1" si="346"/>
        <v>0</v>
      </c>
      <c r="T735" s="102">
        <v>0</v>
      </c>
      <c r="U735" s="102">
        <f t="shared" ca="1" si="347"/>
        <v>0</v>
      </c>
      <c r="V735" s="102">
        <f t="shared" ca="1" si="348"/>
        <v>-0.5</v>
      </c>
      <c r="W735" s="102"/>
      <c r="X735" s="102"/>
      <c r="Y735" s="102"/>
      <c r="Z735" s="102"/>
    </row>
    <row r="736" spans="1:26" outlineLevel="1">
      <c r="A736">
        <f t="shared" ca="1" si="349"/>
        <v>2</v>
      </c>
      <c r="B736" t="str">
        <f t="shared" ca="1" si="342"/>
        <v>EP3 LPD1 LPS2 LPM2</v>
      </c>
      <c r="C736" s="280">
        <f ca="1">IF($A736&lt;&gt;$A735,1,MOD(C735-1+(COUNTIFS(D$416:$N$416,$A736)=COUNTIFS(D736:$N736,1)),C$415)+1)</f>
        <v>3</v>
      </c>
      <c r="D736" s="278">
        <f ca="1">IF($A736&lt;&gt;D$416,0,IF($A736&lt;&gt;$A735,1,MOD(D735-1+(COUNTIFS(E$416:$N$416,$A736)=COUNTIFS(E736:$N736,1)),D$415)+1))</f>
        <v>0</v>
      </c>
      <c r="E736" s="278">
        <f ca="1">IF($A736&lt;&gt;E$416,0,IF($A736&lt;&gt;$A735,1,MOD(E735-1+(COUNTIFS(F$416:$N$416,$A736)=COUNTIFS(F736:$N736,1)),E$415)+1))</f>
        <v>0</v>
      </c>
      <c r="F736" s="278">
        <f ca="1">IF($A736&lt;&gt;F$416,0,IF($A736&lt;&gt;$A735,1,MOD(F735-1+(COUNTIFS(G$416:$N$416,$A736)=COUNTIFS(G736:$N736,1)),F$415)+1))</f>
        <v>0</v>
      </c>
      <c r="G736" s="278">
        <f ca="1">IF($A736&lt;&gt;G$416,0,IF($A736&lt;&gt;$A735,1,MOD(G735-1+(COUNTIFS(H$416:$N$416,$A736)=COUNTIFS(H736:$N736,1)),G$415)+1))</f>
        <v>1</v>
      </c>
      <c r="H736" s="278">
        <f ca="1">IF($A736&lt;&gt;H$416,0,IF($A736&lt;&gt;$A735,1,MOD(H735-1+(COUNTIFS(I$416:$N$416,$A736)=COUNTIFS(I736:$N736,1)),H$415)+1))</f>
        <v>2</v>
      </c>
      <c r="I736" s="278">
        <f ca="1">IF($A736&lt;&gt;I$416,0,IF($A736&lt;&gt;$A735,1,MOD(I735-1+(COUNTIFS(N$416:$N$416,$A736)=COUNTIFS(N736:$N736,1)),I$415)+1))</f>
        <v>2</v>
      </c>
      <c r="J736" s="278"/>
      <c r="K736" s="278"/>
      <c r="L736" s="278"/>
      <c r="M736" s="278"/>
      <c r="O736">
        <v>319</v>
      </c>
      <c r="P736" s="102">
        <f t="shared" ca="1" si="343"/>
        <v>0.5</v>
      </c>
      <c r="Q736" s="102">
        <f t="shared" ca="1" si="344"/>
        <v>0</v>
      </c>
      <c r="R736" s="102">
        <f t="shared" ca="1" si="345"/>
        <v>0</v>
      </c>
      <c r="S736" s="102">
        <f t="shared" ca="1" si="346"/>
        <v>0</v>
      </c>
      <c r="T736" s="102">
        <v>0</v>
      </c>
      <c r="U736" s="102">
        <f t="shared" ca="1" si="347"/>
        <v>0</v>
      </c>
      <c r="V736" s="102">
        <f t="shared" ca="1" si="348"/>
        <v>0</v>
      </c>
      <c r="W736" s="102"/>
      <c r="X736" s="102"/>
      <c r="Y736" s="102"/>
      <c r="Z736" s="102"/>
    </row>
    <row r="737" spans="1:26" outlineLevel="1">
      <c r="A737">
        <f t="shared" ca="1" si="349"/>
        <v>2</v>
      </c>
      <c r="B737" t="str">
        <f t="shared" ca="1" si="342"/>
        <v>EP3 LPD1 LPS2 LPM3</v>
      </c>
      <c r="C737" s="280">
        <f ca="1">IF($A737&lt;&gt;$A736,1,MOD(C736-1+(COUNTIFS(D$416:$N$416,$A737)=COUNTIFS(D737:$N737,1)),C$415)+1)</f>
        <v>3</v>
      </c>
      <c r="D737" s="278">
        <f ca="1">IF($A737&lt;&gt;D$416,0,IF($A737&lt;&gt;$A736,1,MOD(D736-1+(COUNTIFS(E$416:$N$416,$A737)=COUNTIFS(E737:$N737,1)),D$415)+1))</f>
        <v>0</v>
      </c>
      <c r="E737" s="278">
        <f ca="1">IF($A737&lt;&gt;E$416,0,IF($A737&lt;&gt;$A736,1,MOD(E736-1+(COUNTIFS(F$416:$N$416,$A737)=COUNTIFS(F737:$N737,1)),E$415)+1))</f>
        <v>0</v>
      </c>
      <c r="F737" s="278">
        <f ca="1">IF($A737&lt;&gt;F$416,0,IF($A737&lt;&gt;$A736,1,MOD(F736-1+(COUNTIFS(G$416:$N$416,$A737)=COUNTIFS(G737:$N737,1)),F$415)+1))</f>
        <v>0</v>
      </c>
      <c r="G737" s="278">
        <f ca="1">IF($A737&lt;&gt;G$416,0,IF($A737&lt;&gt;$A736,1,MOD(G736-1+(COUNTIFS(H$416:$N$416,$A737)=COUNTIFS(H737:$N737,1)),G$415)+1))</f>
        <v>1</v>
      </c>
      <c r="H737" s="278">
        <f ca="1">IF($A737&lt;&gt;H$416,0,IF($A737&lt;&gt;$A736,1,MOD(H736-1+(COUNTIFS(I$416:$N$416,$A737)=COUNTIFS(I737:$N737,1)),H$415)+1))</f>
        <v>2</v>
      </c>
      <c r="I737" s="278">
        <f ca="1">IF($A737&lt;&gt;I$416,0,IF($A737&lt;&gt;$A736,1,MOD(I736-1+(COUNTIFS(N$416:$N$416,$A737)=COUNTIFS(N737:$N737,1)),I$415)+1))</f>
        <v>3</v>
      </c>
      <c r="J737" s="278"/>
      <c r="K737" s="278"/>
      <c r="L737" s="278"/>
      <c r="M737" s="278"/>
      <c r="O737">
        <v>320</v>
      </c>
      <c r="P737" s="102">
        <f t="shared" ca="1" si="343"/>
        <v>0.5</v>
      </c>
      <c r="Q737" s="102">
        <f t="shared" ca="1" si="344"/>
        <v>0</v>
      </c>
      <c r="R737" s="102">
        <f t="shared" ca="1" si="345"/>
        <v>0</v>
      </c>
      <c r="S737" s="102">
        <f t="shared" ca="1" si="346"/>
        <v>0</v>
      </c>
      <c r="T737" s="102">
        <v>0</v>
      </c>
      <c r="U737" s="102">
        <f t="shared" ca="1" si="347"/>
        <v>0</v>
      </c>
      <c r="V737" s="102">
        <f t="shared" ca="1" si="348"/>
        <v>0.5</v>
      </c>
      <c r="W737" s="102"/>
      <c r="X737" s="102"/>
      <c r="Y737" s="102"/>
      <c r="Z737" s="102"/>
    </row>
    <row r="738" spans="1:26" outlineLevel="1">
      <c r="A738">
        <f t="shared" ca="1" si="349"/>
        <v>2</v>
      </c>
      <c r="B738" t="str">
        <f t="shared" ref="B738:B753" ca="1" si="350">"EP"&amp;$C738&amp;IF($A738=0," LPAll"&amp;$D738,"")&amp;IF($A738=1," LPD"&amp;$E738&amp;" LPS"&amp;$F738,"")&amp;IF($A738=2," LPD"&amp;$G738&amp;" LPS"&amp;$H738&amp;" LPM"&amp;$I738,"")</f>
        <v>EP3 LPD1 LPS3 LPM1</v>
      </c>
      <c r="C738" s="280">
        <f ca="1">IF($A738&lt;&gt;$A737,1,MOD(C737-1+(COUNTIFS(D$416:$N$416,$A738)=COUNTIFS(D738:$N738,1)),C$415)+1)</f>
        <v>3</v>
      </c>
      <c r="D738" s="278">
        <f ca="1">IF($A738&lt;&gt;D$416,0,IF($A738&lt;&gt;$A737,1,MOD(D737-1+(COUNTIFS(E$416:$N$416,$A738)=COUNTIFS(E738:$N738,1)),D$415)+1))</f>
        <v>0</v>
      </c>
      <c r="E738" s="278">
        <f ca="1">IF($A738&lt;&gt;E$416,0,IF($A738&lt;&gt;$A737,1,MOD(E737-1+(COUNTIFS(F$416:$N$416,$A738)=COUNTIFS(F738:$N738,1)),E$415)+1))</f>
        <v>0</v>
      </c>
      <c r="F738" s="278">
        <f ca="1">IF($A738&lt;&gt;F$416,0,IF($A738&lt;&gt;$A737,1,MOD(F737-1+(COUNTIFS(G$416:$N$416,$A738)=COUNTIFS(G738:$N738,1)),F$415)+1))</f>
        <v>0</v>
      </c>
      <c r="G738" s="278">
        <f ca="1">IF($A738&lt;&gt;G$416,0,IF($A738&lt;&gt;$A737,1,MOD(G737-1+(COUNTIFS(H$416:$N$416,$A738)=COUNTIFS(H738:$N738,1)),G$415)+1))</f>
        <v>1</v>
      </c>
      <c r="H738" s="278">
        <f ca="1">IF($A738&lt;&gt;H$416,0,IF($A738&lt;&gt;$A737,1,MOD(H737-1+(COUNTIFS(I$416:$N$416,$A738)=COUNTIFS(I738:$N738,1)),H$415)+1))</f>
        <v>3</v>
      </c>
      <c r="I738" s="278">
        <f ca="1">IF($A738&lt;&gt;I$416,0,IF($A738&lt;&gt;$A737,1,MOD(I737-1+(COUNTIFS(N$416:$N$416,$A738)=COUNTIFS(N738:$N738,1)),I$415)+1))</f>
        <v>1</v>
      </c>
      <c r="J738" s="278"/>
      <c r="K738" s="278"/>
      <c r="L738" s="278"/>
      <c r="M738" s="278"/>
      <c r="O738">
        <v>321</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6" outlineLevel="1">
      <c r="A739">
        <f t="shared" ca="1" si="349"/>
        <v>2</v>
      </c>
      <c r="B739" t="str">
        <f t="shared" ca="1" si="350"/>
        <v>EP3 LPD1 LPS3 LPM2</v>
      </c>
      <c r="C739" s="280">
        <f ca="1">IF($A739&lt;&gt;$A738,1,MOD(C738-1+(COUNTIFS(D$416:$N$416,$A739)=COUNTIFS(D739:$N739,1)),C$415)+1)</f>
        <v>3</v>
      </c>
      <c r="D739" s="278">
        <f ca="1">IF($A739&lt;&gt;D$416,0,IF($A739&lt;&gt;$A738,1,MOD(D738-1+(COUNTIFS(E$416:$N$416,$A739)=COUNTIFS(E739:$N739,1)),D$415)+1))</f>
        <v>0</v>
      </c>
      <c r="E739" s="278">
        <f ca="1">IF($A739&lt;&gt;E$416,0,IF($A739&lt;&gt;$A738,1,MOD(E738-1+(COUNTIFS(F$416:$N$416,$A739)=COUNTIFS(F739:$N739,1)),E$415)+1))</f>
        <v>0</v>
      </c>
      <c r="F739" s="278">
        <f ca="1">IF($A739&lt;&gt;F$416,0,IF($A739&lt;&gt;$A738,1,MOD(F738-1+(COUNTIFS(G$416:$N$416,$A739)=COUNTIFS(G739:$N739,1)),F$415)+1))</f>
        <v>0</v>
      </c>
      <c r="G739" s="278">
        <f ca="1">IF($A739&lt;&gt;G$416,0,IF($A739&lt;&gt;$A738,1,MOD(G738-1+(COUNTIFS(H$416:$N$416,$A739)=COUNTIFS(H739:$N739,1)),G$415)+1))</f>
        <v>1</v>
      </c>
      <c r="H739" s="278">
        <f ca="1">IF($A739&lt;&gt;H$416,0,IF($A739&lt;&gt;$A738,1,MOD(H738-1+(COUNTIFS(I$416:$N$416,$A739)=COUNTIFS(I739:$N739,1)),H$415)+1))</f>
        <v>3</v>
      </c>
      <c r="I739" s="278">
        <f ca="1">IF($A739&lt;&gt;I$416,0,IF($A739&lt;&gt;$A738,1,MOD(I738-1+(COUNTIFS(N$416:$N$416,$A739)=COUNTIFS(N739:$N739,1)),I$415)+1))</f>
        <v>2</v>
      </c>
      <c r="J739" s="278"/>
      <c r="K739" s="278"/>
      <c r="L739" s="278"/>
      <c r="M739" s="278"/>
      <c r="O739">
        <v>322</v>
      </c>
      <c r="P739" s="102">
        <f t="shared" ca="1" si="343"/>
        <v>0.5</v>
      </c>
      <c r="Q739" s="102">
        <f t="shared" ca="1" si="344"/>
        <v>0</v>
      </c>
      <c r="R739" s="102">
        <f t="shared" ca="1" si="345"/>
        <v>0</v>
      </c>
      <c r="S739" s="102">
        <f t="shared" ca="1" si="346"/>
        <v>0</v>
      </c>
      <c r="T739" s="102">
        <v>0</v>
      </c>
      <c r="U739" s="102">
        <f t="shared" ca="1" si="347"/>
        <v>0.5</v>
      </c>
      <c r="V739" s="102">
        <f t="shared" ca="1" si="348"/>
        <v>0</v>
      </c>
      <c r="W739" s="102"/>
      <c r="X739" s="102"/>
      <c r="Y739" s="102"/>
      <c r="Z739" s="102"/>
    </row>
    <row r="740" spans="1:26" outlineLevel="1">
      <c r="A740">
        <f t="shared" ca="1" si="349"/>
        <v>2</v>
      </c>
      <c r="B740" t="str">
        <f t="shared" ca="1" si="350"/>
        <v>EP3 LPD1 LPS3 LPM3</v>
      </c>
      <c r="C740" s="280">
        <f ca="1">IF($A740&lt;&gt;$A739,1,MOD(C739-1+(COUNTIFS(D$416:$N$416,$A740)=COUNTIFS(D740:$N740,1)),C$415)+1)</f>
        <v>3</v>
      </c>
      <c r="D740" s="278">
        <f ca="1">IF($A740&lt;&gt;D$416,0,IF($A740&lt;&gt;$A739,1,MOD(D739-1+(COUNTIFS(E$416:$N$416,$A740)=COUNTIFS(E740:$N740,1)),D$415)+1))</f>
        <v>0</v>
      </c>
      <c r="E740" s="278">
        <f ca="1">IF($A740&lt;&gt;E$416,0,IF($A740&lt;&gt;$A739,1,MOD(E739-1+(COUNTIFS(F$416:$N$416,$A740)=COUNTIFS(F740:$N740,1)),E$415)+1))</f>
        <v>0</v>
      </c>
      <c r="F740" s="278">
        <f ca="1">IF($A740&lt;&gt;F$416,0,IF($A740&lt;&gt;$A739,1,MOD(F739-1+(COUNTIFS(G$416:$N$416,$A740)=COUNTIFS(G740:$N740,1)),F$415)+1))</f>
        <v>0</v>
      </c>
      <c r="G740" s="278">
        <f ca="1">IF($A740&lt;&gt;G$416,0,IF($A740&lt;&gt;$A739,1,MOD(G739-1+(COUNTIFS(H$416:$N$416,$A740)=COUNTIFS(H740:$N740,1)),G$415)+1))</f>
        <v>1</v>
      </c>
      <c r="H740" s="278">
        <f ca="1">IF($A740&lt;&gt;H$416,0,IF($A740&lt;&gt;$A739,1,MOD(H739-1+(COUNTIFS(I$416:$N$416,$A740)=COUNTIFS(I740:$N740,1)),H$415)+1))</f>
        <v>3</v>
      </c>
      <c r="I740" s="278">
        <f ca="1">IF($A740&lt;&gt;I$416,0,IF($A740&lt;&gt;$A739,1,MOD(I739-1+(COUNTIFS(N$416:$N$416,$A740)=COUNTIFS(N740:$N740,1)),I$415)+1))</f>
        <v>3</v>
      </c>
      <c r="J740" s="278"/>
      <c r="K740" s="278"/>
      <c r="L740" s="278"/>
      <c r="M740" s="278"/>
      <c r="O740">
        <v>323</v>
      </c>
      <c r="P740" s="102">
        <f t="shared" ca="1" si="343"/>
        <v>0.5</v>
      </c>
      <c r="Q740" s="102">
        <f t="shared" ca="1" si="344"/>
        <v>0</v>
      </c>
      <c r="R740" s="102">
        <f t="shared" ca="1" si="345"/>
        <v>0</v>
      </c>
      <c r="S740" s="102">
        <f t="shared" ca="1" si="346"/>
        <v>0</v>
      </c>
      <c r="T740" s="102">
        <v>0</v>
      </c>
      <c r="U740" s="102">
        <f t="shared" ca="1" si="347"/>
        <v>0.5</v>
      </c>
      <c r="V740" s="102">
        <f t="shared" ca="1" si="348"/>
        <v>0.5</v>
      </c>
      <c r="W740" s="102"/>
      <c r="X740" s="102"/>
      <c r="Y740" s="102"/>
      <c r="Z740" s="102"/>
    </row>
    <row r="741" spans="1:26" outlineLevel="1">
      <c r="A741">
        <f t="shared" ca="1" si="349"/>
        <v>2</v>
      </c>
      <c r="B741" t="str">
        <f t="shared" ca="1" si="350"/>
        <v>EP1 LPD1 LPS1 LPM1</v>
      </c>
      <c r="C741" s="280">
        <f ca="1">IF($A741&lt;&gt;$A740,1,MOD(C740-1+(COUNTIFS(D$416:$N$416,$A741)=COUNTIFS(D741:$N741,1)),C$415)+1)</f>
        <v>1</v>
      </c>
      <c r="D741" s="278">
        <f ca="1">IF($A741&lt;&gt;D$416,0,IF($A741&lt;&gt;$A740,1,MOD(D740-1+(COUNTIFS(E$416:$N$416,$A741)=COUNTIFS(E741:$N741,1)),D$415)+1))</f>
        <v>0</v>
      </c>
      <c r="E741" s="278">
        <f ca="1">IF($A741&lt;&gt;E$416,0,IF($A741&lt;&gt;$A740,1,MOD(E740-1+(COUNTIFS(F$416:$N$416,$A741)=COUNTIFS(F741:$N741,1)),E$415)+1))</f>
        <v>0</v>
      </c>
      <c r="F741" s="278">
        <f ca="1">IF($A741&lt;&gt;F$416,0,IF($A741&lt;&gt;$A740,1,MOD(F740-1+(COUNTIFS(G$416:$N$416,$A741)=COUNTIFS(G741:$N741,1)),F$415)+1))</f>
        <v>0</v>
      </c>
      <c r="G741" s="278">
        <f ca="1">IF($A741&lt;&gt;G$416,0,IF($A741&lt;&gt;$A740,1,MOD(G740-1+(COUNTIFS(H$416:$N$416,$A741)=COUNTIFS(H741:$N741,1)),G$415)+1))</f>
        <v>1</v>
      </c>
      <c r="H741" s="278">
        <f ca="1">IF($A741&lt;&gt;H$416,0,IF($A741&lt;&gt;$A740,1,MOD(H740-1+(COUNTIFS(I$416:$N$416,$A741)=COUNTIFS(I741:$N741,1)),H$415)+1))</f>
        <v>1</v>
      </c>
      <c r="I741" s="278">
        <f ca="1">IF($A741&lt;&gt;I$416,0,IF($A741&lt;&gt;$A740,1,MOD(I740-1+(COUNTIFS(N$416:$N$416,$A741)=COUNTIFS(N741:$N741,1)),I$415)+1))</f>
        <v>1</v>
      </c>
      <c r="J741" s="278"/>
      <c r="K741" s="278"/>
      <c r="L741" s="278"/>
      <c r="M741" s="278"/>
      <c r="O741">
        <v>324</v>
      </c>
      <c r="P741" s="102">
        <f t="shared" ca="1" si="343"/>
        <v>-0.5</v>
      </c>
      <c r="Q741" s="102">
        <f t="shared" ca="1" si="344"/>
        <v>0</v>
      </c>
      <c r="R741" s="102">
        <f t="shared" ca="1" si="345"/>
        <v>0</v>
      </c>
      <c r="S741" s="102">
        <f t="shared" ca="1" si="346"/>
        <v>0</v>
      </c>
      <c r="T741" s="102">
        <v>0</v>
      </c>
      <c r="U741" s="102">
        <f t="shared" ca="1" si="347"/>
        <v>-0.5</v>
      </c>
      <c r="V741" s="102">
        <f t="shared" ca="1" si="348"/>
        <v>-0.5</v>
      </c>
      <c r="W741" s="102"/>
      <c r="X741" s="102"/>
      <c r="Y741" s="102"/>
      <c r="Z741" s="102"/>
    </row>
    <row r="742" spans="1:26" outlineLevel="1">
      <c r="A742">
        <f t="shared" ca="1" si="349"/>
        <v>2</v>
      </c>
      <c r="B742" t="str">
        <f t="shared" ca="1" si="350"/>
        <v>EP1 LPD1 LPS1 LPM2</v>
      </c>
      <c r="C742" s="280">
        <f ca="1">IF($A742&lt;&gt;$A741,1,MOD(C741-1+(COUNTIFS(D$416:$N$416,$A742)=COUNTIFS(D742:$N742,1)),C$415)+1)</f>
        <v>1</v>
      </c>
      <c r="D742" s="278">
        <f ca="1">IF($A742&lt;&gt;D$416,0,IF($A742&lt;&gt;$A741,1,MOD(D741-1+(COUNTIFS(E$416:$N$416,$A742)=COUNTIFS(E742:$N742,1)),D$415)+1))</f>
        <v>0</v>
      </c>
      <c r="E742" s="278">
        <f ca="1">IF($A742&lt;&gt;E$416,0,IF($A742&lt;&gt;$A741,1,MOD(E741-1+(COUNTIFS(F$416:$N$416,$A742)=COUNTIFS(F742:$N742,1)),E$415)+1))</f>
        <v>0</v>
      </c>
      <c r="F742" s="278">
        <f ca="1">IF($A742&lt;&gt;F$416,0,IF($A742&lt;&gt;$A741,1,MOD(F741-1+(COUNTIFS(G$416:$N$416,$A742)=COUNTIFS(G742:$N742,1)),F$415)+1))</f>
        <v>0</v>
      </c>
      <c r="G742" s="278">
        <f ca="1">IF($A742&lt;&gt;G$416,0,IF($A742&lt;&gt;$A741,1,MOD(G741-1+(COUNTIFS(H$416:$N$416,$A742)=COUNTIFS(H742:$N742,1)),G$415)+1))</f>
        <v>1</v>
      </c>
      <c r="H742" s="278">
        <f ca="1">IF($A742&lt;&gt;H$416,0,IF($A742&lt;&gt;$A741,1,MOD(H741-1+(COUNTIFS(I$416:$N$416,$A742)=COUNTIFS(I742:$N742,1)),H$415)+1))</f>
        <v>1</v>
      </c>
      <c r="I742" s="278">
        <f ca="1">IF($A742&lt;&gt;I$416,0,IF($A742&lt;&gt;$A741,1,MOD(I741-1+(COUNTIFS(N$416:$N$416,$A742)=COUNTIFS(N742:$N742,1)),I$415)+1))</f>
        <v>2</v>
      </c>
      <c r="J742" s="278"/>
      <c r="K742" s="278"/>
      <c r="L742" s="278"/>
      <c r="M742" s="278"/>
      <c r="O742">
        <v>325</v>
      </c>
      <c r="P742" s="102">
        <f t="shared" ca="1" si="343"/>
        <v>-0.5</v>
      </c>
      <c r="Q742" s="102">
        <f t="shared" ca="1" si="344"/>
        <v>0</v>
      </c>
      <c r="R742" s="102">
        <f t="shared" ca="1" si="345"/>
        <v>0</v>
      </c>
      <c r="S742" s="102">
        <f t="shared" ca="1" si="346"/>
        <v>0</v>
      </c>
      <c r="T742" s="102">
        <v>0</v>
      </c>
      <c r="U742" s="102">
        <f t="shared" ca="1" si="347"/>
        <v>-0.5</v>
      </c>
      <c r="V742" s="102">
        <f t="shared" ca="1" si="348"/>
        <v>0</v>
      </c>
      <c r="W742" s="102"/>
      <c r="X742" s="102"/>
      <c r="Y742" s="102"/>
      <c r="Z742" s="102"/>
    </row>
    <row r="743" spans="1:26" outlineLevel="1">
      <c r="A743">
        <f t="shared" ca="1" si="349"/>
        <v>2</v>
      </c>
      <c r="B743" t="str">
        <f t="shared" ca="1" si="350"/>
        <v>EP1 LPD1 LPS1 LPM3</v>
      </c>
      <c r="C743" s="280">
        <f ca="1">IF($A743&lt;&gt;$A742,1,MOD(C742-1+(COUNTIFS(D$416:$N$416,$A743)=COUNTIFS(D743:$N743,1)),C$415)+1)</f>
        <v>1</v>
      </c>
      <c r="D743" s="278">
        <f ca="1">IF($A743&lt;&gt;D$416,0,IF($A743&lt;&gt;$A742,1,MOD(D742-1+(COUNTIFS(E$416:$N$416,$A743)=COUNTIFS(E743:$N743,1)),D$415)+1))</f>
        <v>0</v>
      </c>
      <c r="E743" s="278">
        <f ca="1">IF($A743&lt;&gt;E$416,0,IF($A743&lt;&gt;$A742,1,MOD(E742-1+(COUNTIFS(F$416:$N$416,$A743)=COUNTIFS(F743:$N743,1)),E$415)+1))</f>
        <v>0</v>
      </c>
      <c r="F743" s="278">
        <f ca="1">IF($A743&lt;&gt;F$416,0,IF($A743&lt;&gt;$A742,1,MOD(F742-1+(COUNTIFS(G$416:$N$416,$A743)=COUNTIFS(G743:$N743,1)),F$415)+1))</f>
        <v>0</v>
      </c>
      <c r="G743" s="278">
        <f ca="1">IF($A743&lt;&gt;G$416,0,IF($A743&lt;&gt;$A742,1,MOD(G742-1+(COUNTIFS(H$416:$N$416,$A743)=COUNTIFS(H743:$N743,1)),G$415)+1))</f>
        <v>1</v>
      </c>
      <c r="H743" s="278">
        <f ca="1">IF($A743&lt;&gt;H$416,0,IF($A743&lt;&gt;$A742,1,MOD(H742-1+(COUNTIFS(I$416:$N$416,$A743)=COUNTIFS(I743:$N743,1)),H$415)+1))</f>
        <v>1</v>
      </c>
      <c r="I743" s="278">
        <f ca="1">IF($A743&lt;&gt;I$416,0,IF($A743&lt;&gt;$A742,1,MOD(I742-1+(COUNTIFS(N$416:$N$416,$A743)=COUNTIFS(N743:$N743,1)),I$415)+1))</f>
        <v>3</v>
      </c>
      <c r="J743" s="278"/>
      <c r="K743" s="278"/>
      <c r="L743" s="278"/>
      <c r="M743" s="278"/>
      <c r="O743">
        <v>326</v>
      </c>
      <c r="P743" s="102">
        <f t="shared" ca="1" si="343"/>
        <v>-0.5</v>
      </c>
      <c r="Q743" s="102">
        <f t="shared" ca="1" si="344"/>
        <v>0</v>
      </c>
      <c r="R743" s="102">
        <f t="shared" ca="1" si="345"/>
        <v>0</v>
      </c>
      <c r="S743" s="102">
        <f t="shared" ca="1" si="346"/>
        <v>0</v>
      </c>
      <c r="T743" s="102">
        <v>0</v>
      </c>
      <c r="U743" s="102">
        <f t="shared" ca="1" si="347"/>
        <v>-0.5</v>
      </c>
      <c r="V743" s="102">
        <f t="shared" ca="1" si="348"/>
        <v>0.5</v>
      </c>
      <c r="W743" s="102"/>
      <c r="X743" s="102"/>
      <c r="Y743" s="102"/>
      <c r="Z743" s="102"/>
    </row>
    <row r="744" spans="1:26" outlineLevel="1">
      <c r="A744">
        <f t="shared" ca="1" si="349"/>
        <v>2</v>
      </c>
      <c r="B744" t="str">
        <f t="shared" ca="1" si="350"/>
        <v>EP1 LPD1 LPS2 LPM1</v>
      </c>
      <c r="C744" s="280">
        <f ca="1">IF($A744&lt;&gt;$A743,1,MOD(C743-1+(COUNTIFS(D$416:$N$416,$A744)=COUNTIFS(D744:$N744,1)),C$415)+1)</f>
        <v>1</v>
      </c>
      <c r="D744" s="278">
        <f ca="1">IF($A744&lt;&gt;D$416,0,IF($A744&lt;&gt;$A743,1,MOD(D743-1+(COUNTIFS(E$416:$N$416,$A744)=COUNTIFS(E744:$N744,1)),D$415)+1))</f>
        <v>0</v>
      </c>
      <c r="E744" s="278">
        <f ca="1">IF($A744&lt;&gt;E$416,0,IF($A744&lt;&gt;$A743,1,MOD(E743-1+(COUNTIFS(F$416:$N$416,$A744)=COUNTIFS(F744:$N744,1)),E$415)+1))</f>
        <v>0</v>
      </c>
      <c r="F744" s="278">
        <f ca="1">IF($A744&lt;&gt;F$416,0,IF($A744&lt;&gt;$A743,1,MOD(F743-1+(COUNTIFS(G$416:$N$416,$A744)=COUNTIFS(G744:$N744,1)),F$415)+1))</f>
        <v>0</v>
      </c>
      <c r="G744" s="278">
        <f ca="1">IF($A744&lt;&gt;G$416,0,IF($A744&lt;&gt;$A743,1,MOD(G743-1+(COUNTIFS(H$416:$N$416,$A744)=COUNTIFS(H744:$N744,1)),G$415)+1))</f>
        <v>1</v>
      </c>
      <c r="H744" s="278">
        <f ca="1">IF($A744&lt;&gt;H$416,0,IF($A744&lt;&gt;$A743,1,MOD(H743-1+(COUNTIFS(I$416:$N$416,$A744)=COUNTIFS(I744:$N744,1)),H$415)+1))</f>
        <v>2</v>
      </c>
      <c r="I744" s="278">
        <f ca="1">IF($A744&lt;&gt;I$416,0,IF($A744&lt;&gt;$A743,1,MOD(I743-1+(COUNTIFS(N$416:$N$416,$A744)=COUNTIFS(N744:$N744,1)),I$415)+1))</f>
        <v>1</v>
      </c>
      <c r="J744" s="278"/>
      <c r="K744" s="278"/>
      <c r="L744" s="278"/>
      <c r="M744" s="278"/>
      <c r="O744">
        <v>327</v>
      </c>
      <c r="P744" s="102">
        <f t="shared" ca="1" si="343"/>
        <v>-0.5</v>
      </c>
      <c r="Q744" s="102">
        <f t="shared" ca="1" si="344"/>
        <v>0</v>
      </c>
      <c r="R744" s="102">
        <f t="shared" ca="1" si="345"/>
        <v>0</v>
      </c>
      <c r="S744" s="102">
        <f t="shared" ca="1" si="346"/>
        <v>0</v>
      </c>
      <c r="T744" s="102">
        <v>0</v>
      </c>
      <c r="U744" s="102">
        <f t="shared" ca="1" si="347"/>
        <v>0</v>
      </c>
      <c r="V744" s="102">
        <f t="shared" ca="1" si="348"/>
        <v>-0.5</v>
      </c>
      <c r="W744" s="102"/>
      <c r="X744" s="102"/>
      <c r="Y744" s="102"/>
      <c r="Z744" s="102"/>
    </row>
    <row r="745" spans="1:26" outlineLevel="1">
      <c r="A745">
        <f t="shared" ca="1" si="349"/>
        <v>2</v>
      </c>
      <c r="B745" t="str">
        <f t="shared" ca="1" si="350"/>
        <v>EP1 LPD1 LPS2 LPM2</v>
      </c>
      <c r="C745" s="280">
        <f ca="1">IF($A745&lt;&gt;$A744,1,MOD(C744-1+(COUNTIFS(D$416:$N$416,$A745)=COUNTIFS(D745:$N745,1)),C$415)+1)</f>
        <v>1</v>
      </c>
      <c r="D745" s="278">
        <f ca="1">IF($A745&lt;&gt;D$416,0,IF($A745&lt;&gt;$A744,1,MOD(D744-1+(COUNTIFS(E$416:$N$416,$A745)=COUNTIFS(E745:$N745,1)),D$415)+1))</f>
        <v>0</v>
      </c>
      <c r="E745" s="278">
        <f ca="1">IF($A745&lt;&gt;E$416,0,IF($A745&lt;&gt;$A744,1,MOD(E744-1+(COUNTIFS(F$416:$N$416,$A745)=COUNTIFS(F745:$N745,1)),E$415)+1))</f>
        <v>0</v>
      </c>
      <c r="F745" s="278">
        <f ca="1">IF($A745&lt;&gt;F$416,0,IF($A745&lt;&gt;$A744,1,MOD(F744-1+(COUNTIFS(G$416:$N$416,$A745)=COUNTIFS(G745:$N745,1)),F$415)+1))</f>
        <v>0</v>
      </c>
      <c r="G745" s="278">
        <f ca="1">IF($A745&lt;&gt;G$416,0,IF($A745&lt;&gt;$A744,1,MOD(G744-1+(COUNTIFS(H$416:$N$416,$A745)=COUNTIFS(H745:$N745,1)),G$415)+1))</f>
        <v>1</v>
      </c>
      <c r="H745" s="278">
        <f ca="1">IF($A745&lt;&gt;H$416,0,IF($A745&lt;&gt;$A744,1,MOD(H744-1+(COUNTIFS(I$416:$N$416,$A745)=COUNTIFS(I745:$N745,1)),H$415)+1))</f>
        <v>2</v>
      </c>
      <c r="I745" s="278">
        <f ca="1">IF($A745&lt;&gt;I$416,0,IF($A745&lt;&gt;$A744,1,MOD(I744-1+(COUNTIFS(N$416:$N$416,$A745)=COUNTIFS(N745:$N745,1)),I$415)+1))</f>
        <v>2</v>
      </c>
      <c r="J745" s="278"/>
      <c r="K745" s="278"/>
      <c r="L745" s="278"/>
      <c r="M745" s="278"/>
      <c r="O745">
        <v>328</v>
      </c>
      <c r="P745" s="102">
        <f t="shared" ca="1" si="343"/>
        <v>-0.5</v>
      </c>
      <c r="Q745" s="102">
        <f t="shared" ca="1" si="344"/>
        <v>0</v>
      </c>
      <c r="R745" s="102">
        <f t="shared" ca="1" si="345"/>
        <v>0</v>
      </c>
      <c r="S745" s="102">
        <f t="shared" ca="1" si="346"/>
        <v>0</v>
      </c>
      <c r="T745" s="102">
        <v>0</v>
      </c>
      <c r="U745" s="102">
        <f t="shared" ca="1" si="347"/>
        <v>0</v>
      </c>
      <c r="V745" s="102">
        <f t="shared" ca="1" si="348"/>
        <v>0</v>
      </c>
      <c r="W745" s="102"/>
      <c r="X745" s="102"/>
      <c r="Y745" s="102"/>
      <c r="Z745" s="102"/>
    </row>
    <row r="746" spans="1:26" outlineLevel="1">
      <c r="A746">
        <f t="shared" ca="1" si="349"/>
        <v>2</v>
      </c>
      <c r="B746" t="str">
        <f t="shared" ca="1" si="350"/>
        <v>EP1 LPD1 LPS2 LPM3</v>
      </c>
      <c r="C746" s="280">
        <f ca="1">IF($A746&lt;&gt;$A745,1,MOD(C745-1+(COUNTIFS(D$416:$N$416,$A746)=COUNTIFS(D746:$N746,1)),C$415)+1)</f>
        <v>1</v>
      </c>
      <c r="D746" s="278">
        <f ca="1">IF($A746&lt;&gt;D$416,0,IF($A746&lt;&gt;$A745,1,MOD(D745-1+(COUNTIFS(E$416:$N$416,$A746)=COUNTIFS(E746:$N746,1)),D$415)+1))</f>
        <v>0</v>
      </c>
      <c r="E746" s="278">
        <f ca="1">IF($A746&lt;&gt;E$416,0,IF($A746&lt;&gt;$A745,1,MOD(E745-1+(COUNTIFS(F$416:$N$416,$A746)=COUNTIFS(F746:$N746,1)),E$415)+1))</f>
        <v>0</v>
      </c>
      <c r="F746" s="278">
        <f ca="1">IF($A746&lt;&gt;F$416,0,IF($A746&lt;&gt;$A745,1,MOD(F745-1+(COUNTIFS(G$416:$N$416,$A746)=COUNTIFS(G746:$N746,1)),F$415)+1))</f>
        <v>0</v>
      </c>
      <c r="G746" s="278">
        <f ca="1">IF($A746&lt;&gt;G$416,0,IF($A746&lt;&gt;$A745,1,MOD(G745-1+(COUNTIFS(H$416:$N$416,$A746)=COUNTIFS(H746:$N746,1)),G$415)+1))</f>
        <v>1</v>
      </c>
      <c r="H746" s="278">
        <f ca="1">IF($A746&lt;&gt;H$416,0,IF($A746&lt;&gt;$A745,1,MOD(H745-1+(COUNTIFS(I$416:$N$416,$A746)=COUNTIFS(I746:$N746,1)),H$415)+1))</f>
        <v>2</v>
      </c>
      <c r="I746" s="278">
        <f ca="1">IF($A746&lt;&gt;I$416,0,IF($A746&lt;&gt;$A745,1,MOD(I745-1+(COUNTIFS(N$416:$N$416,$A746)=COUNTIFS(N746:$N746,1)),I$415)+1))</f>
        <v>3</v>
      </c>
      <c r="J746" s="278"/>
      <c r="K746" s="278"/>
      <c r="L746" s="278"/>
      <c r="M746" s="278"/>
      <c r="O746">
        <v>329</v>
      </c>
      <c r="P746" s="102">
        <f t="shared" ca="1" si="343"/>
        <v>-0.5</v>
      </c>
      <c r="Q746" s="102">
        <f t="shared" ca="1" si="344"/>
        <v>0</v>
      </c>
      <c r="R746" s="102">
        <f t="shared" ca="1" si="345"/>
        <v>0</v>
      </c>
      <c r="S746" s="102">
        <f t="shared" ca="1" si="346"/>
        <v>0</v>
      </c>
      <c r="T746" s="102">
        <v>0</v>
      </c>
      <c r="U746" s="102">
        <f t="shared" ca="1" si="347"/>
        <v>0</v>
      </c>
      <c r="V746" s="102">
        <f t="shared" ca="1" si="348"/>
        <v>0.5</v>
      </c>
      <c r="W746" s="102"/>
      <c r="X746" s="102"/>
      <c r="Y746" s="102"/>
      <c r="Z746" s="102"/>
    </row>
    <row r="747" spans="1:26" outlineLevel="1">
      <c r="A747">
        <f t="shared" ca="1" si="349"/>
        <v>2</v>
      </c>
      <c r="B747" t="str">
        <f t="shared" ca="1" si="350"/>
        <v>EP1 LPD1 LPS3 LPM1</v>
      </c>
      <c r="C747" s="280">
        <f ca="1">IF($A747&lt;&gt;$A746,1,MOD(C746-1+(COUNTIFS(D$416:$N$416,$A747)=COUNTIFS(D747:$N747,1)),C$415)+1)</f>
        <v>1</v>
      </c>
      <c r="D747" s="278">
        <f ca="1">IF($A747&lt;&gt;D$416,0,IF($A747&lt;&gt;$A746,1,MOD(D746-1+(COUNTIFS(E$416:$N$416,$A747)=COUNTIFS(E747:$N747,1)),D$415)+1))</f>
        <v>0</v>
      </c>
      <c r="E747" s="278">
        <f ca="1">IF($A747&lt;&gt;E$416,0,IF($A747&lt;&gt;$A746,1,MOD(E746-1+(COUNTIFS(F$416:$N$416,$A747)=COUNTIFS(F747:$N747,1)),E$415)+1))</f>
        <v>0</v>
      </c>
      <c r="F747" s="278">
        <f ca="1">IF($A747&lt;&gt;F$416,0,IF($A747&lt;&gt;$A746,1,MOD(F746-1+(COUNTIFS(G$416:$N$416,$A747)=COUNTIFS(G747:$N747,1)),F$415)+1))</f>
        <v>0</v>
      </c>
      <c r="G747" s="278">
        <f ca="1">IF($A747&lt;&gt;G$416,0,IF($A747&lt;&gt;$A746,1,MOD(G746-1+(COUNTIFS(H$416:$N$416,$A747)=COUNTIFS(H747:$N747,1)),G$415)+1))</f>
        <v>1</v>
      </c>
      <c r="H747" s="278">
        <f ca="1">IF($A747&lt;&gt;H$416,0,IF($A747&lt;&gt;$A746,1,MOD(H746-1+(COUNTIFS(I$416:$N$416,$A747)=COUNTIFS(I747:$N747,1)),H$415)+1))</f>
        <v>3</v>
      </c>
      <c r="I747" s="278">
        <f ca="1">IF($A747&lt;&gt;I$416,0,IF($A747&lt;&gt;$A746,1,MOD(I746-1+(COUNTIFS(N$416:$N$416,$A747)=COUNTIFS(N747:$N747,1)),I$415)+1))</f>
        <v>1</v>
      </c>
      <c r="J747" s="278"/>
      <c r="K747" s="278"/>
      <c r="L747" s="278"/>
      <c r="M747" s="278"/>
      <c r="O747">
        <v>330</v>
      </c>
      <c r="P747" s="102">
        <f t="shared" ca="1" si="343"/>
        <v>-0.5</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6" outlineLevel="1">
      <c r="A748">
        <f t="shared" ca="1" si="349"/>
        <v>2</v>
      </c>
      <c r="B748" t="str">
        <f t="shared" ca="1" si="350"/>
        <v>EP1 LPD1 LPS3 LPM2</v>
      </c>
      <c r="C748" s="280">
        <f ca="1">IF($A748&lt;&gt;$A747,1,MOD(C747-1+(COUNTIFS(D$416:$N$416,$A748)=COUNTIFS(D748:$N748,1)),C$415)+1)</f>
        <v>1</v>
      </c>
      <c r="D748" s="278">
        <f ca="1">IF($A748&lt;&gt;D$416,0,IF($A748&lt;&gt;$A747,1,MOD(D747-1+(COUNTIFS(E$416:$N$416,$A748)=COUNTIFS(E748:$N748,1)),D$415)+1))</f>
        <v>0</v>
      </c>
      <c r="E748" s="278">
        <f ca="1">IF($A748&lt;&gt;E$416,0,IF($A748&lt;&gt;$A747,1,MOD(E747-1+(COUNTIFS(F$416:$N$416,$A748)=COUNTIFS(F748:$N748,1)),E$415)+1))</f>
        <v>0</v>
      </c>
      <c r="F748" s="278">
        <f ca="1">IF($A748&lt;&gt;F$416,0,IF($A748&lt;&gt;$A747,1,MOD(F747-1+(COUNTIFS(G$416:$N$416,$A748)=COUNTIFS(G748:$N748,1)),F$415)+1))</f>
        <v>0</v>
      </c>
      <c r="G748" s="278">
        <f ca="1">IF($A748&lt;&gt;G$416,0,IF($A748&lt;&gt;$A747,1,MOD(G747-1+(COUNTIFS(H$416:$N$416,$A748)=COUNTIFS(H748:$N748,1)),G$415)+1))</f>
        <v>1</v>
      </c>
      <c r="H748" s="278">
        <f ca="1">IF($A748&lt;&gt;H$416,0,IF($A748&lt;&gt;$A747,1,MOD(H747-1+(COUNTIFS(I$416:$N$416,$A748)=COUNTIFS(I748:$N748,1)),H$415)+1))</f>
        <v>3</v>
      </c>
      <c r="I748" s="278">
        <f ca="1">IF($A748&lt;&gt;I$416,0,IF($A748&lt;&gt;$A747,1,MOD(I747-1+(COUNTIFS(N$416:$N$416,$A748)=COUNTIFS(N748:$N748,1)),I$415)+1))</f>
        <v>2</v>
      </c>
      <c r="J748" s="278"/>
      <c r="K748" s="278"/>
      <c r="L748" s="278"/>
      <c r="M748" s="278"/>
      <c r="O748">
        <v>331</v>
      </c>
      <c r="P748" s="102">
        <f t="shared" ca="1" si="343"/>
        <v>-0.5</v>
      </c>
      <c r="Q748" s="102">
        <f t="shared" ca="1" si="344"/>
        <v>0</v>
      </c>
      <c r="R748" s="102">
        <f t="shared" ca="1" si="345"/>
        <v>0</v>
      </c>
      <c r="S748" s="102">
        <f t="shared" ca="1" si="346"/>
        <v>0</v>
      </c>
      <c r="T748" s="102">
        <v>0</v>
      </c>
      <c r="U748" s="102">
        <f t="shared" ca="1" si="347"/>
        <v>0.5</v>
      </c>
      <c r="V748" s="102">
        <f t="shared" ca="1" si="348"/>
        <v>0</v>
      </c>
      <c r="W748" s="102"/>
      <c r="X748" s="102"/>
      <c r="Y748" s="102"/>
      <c r="Z748" s="102"/>
    </row>
    <row r="749" spans="1:26" outlineLevel="1">
      <c r="A749">
        <f t="shared" ca="1" si="349"/>
        <v>2</v>
      </c>
      <c r="B749" t="str">
        <f t="shared" ca="1" si="350"/>
        <v>EP1 LPD1 LPS3 LPM3</v>
      </c>
      <c r="C749" s="280">
        <f ca="1">IF($A749&lt;&gt;$A748,1,MOD(C748-1+(COUNTIFS(D$416:$N$416,$A749)=COUNTIFS(D749:$N749,1)),C$415)+1)</f>
        <v>1</v>
      </c>
      <c r="D749" s="278">
        <f ca="1">IF($A749&lt;&gt;D$416,0,IF($A749&lt;&gt;$A748,1,MOD(D748-1+(COUNTIFS(E$416:$N$416,$A749)=COUNTIFS(E749:$N749,1)),D$415)+1))</f>
        <v>0</v>
      </c>
      <c r="E749" s="278">
        <f ca="1">IF($A749&lt;&gt;E$416,0,IF($A749&lt;&gt;$A748,1,MOD(E748-1+(COUNTIFS(F$416:$N$416,$A749)=COUNTIFS(F749:$N749,1)),E$415)+1))</f>
        <v>0</v>
      </c>
      <c r="F749" s="278">
        <f ca="1">IF($A749&lt;&gt;F$416,0,IF($A749&lt;&gt;$A748,1,MOD(F748-1+(COUNTIFS(G$416:$N$416,$A749)=COUNTIFS(G749:$N749,1)),F$415)+1))</f>
        <v>0</v>
      </c>
      <c r="G749" s="278">
        <f ca="1">IF($A749&lt;&gt;G$416,0,IF($A749&lt;&gt;$A748,1,MOD(G748-1+(COUNTIFS(H$416:$N$416,$A749)=COUNTIFS(H749:$N749,1)),G$415)+1))</f>
        <v>1</v>
      </c>
      <c r="H749" s="278">
        <f ca="1">IF($A749&lt;&gt;H$416,0,IF($A749&lt;&gt;$A748,1,MOD(H748-1+(COUNTIFS(I$416:$N$416,$A749)=COUNTIFS(I749:$N749,1)),H$415)+1))</f>
        <v>3</v>
      </c>
      <c r="I749" s="278">
        <f ca="1">IF($A749&lt;&gt;I$416,0,IF($A749&lt;&gt;$A748,1,MOD(I748-1+(COUNTIFS(N$416:$N$416,$A749)=COUNTIFS(N749:$N749,1)),I$415)+1))</f>
        <v>3</v>
      </c>
      <c r="J749" s="278"/>
      <c r="K749" s="278"/>
      <c r="L749" s="278"/>
      <c r="M749" s="278"/>
      <c r="O749">
        <v>332</v>
      </c>
      <c r="P749" s="102">
        <f t="shared" ca="1" si="343"/>
        <v>-0.5</v>
      </c>
      <c r="Q749" s="102">
        <f t="shared" ca="1" si="344"/>
        <v>0</v>
      </c>
      <c r="R749" s="102">
        <f t="shared" ca="1" si="345"/>
        <v>0</v>
      </c>
      <c r="S749" s="102">
        <f t="shared" ca="1" si="346"/>
        <v>0</v>
      </c>
      <c r="T749" s="102">
        <v>0</v>
      </c>
      <c r="U749" s="102">
        <f t="shared" ca="1" si="347"/>
        <v>0.5</v>
      </c>
      <c r="V749" s="102">
        <f t="shared" ca="1" si="348"/>
        <v>0.5</v>
      </c>
      <c r="W749" s="102"/>
      <c r="X749" s="102"/>
      <c r="Y749" s="102"/>
      <c r="Z749" s="102"/>
    </row>
    <row r="750" spans="1:26" outlineLevel="1">
      <c r="A750">
        <f t="shared" ca="1" si="349"/>
        <v>2</v>
      </c>
      <c r="B750" t="str">
        <f t="shared" ca="1" si="350"/>
        <v>EP2 LPD1 LPS1 LPM1</v>
      </c>
      <c r="C750" s="280">
        <f ca="1">IF($A750&lt;&gt;$A749,1,MOD(C749-1+(COUNTIFS(D$416:$N$416,$A750)=COUNTIFS(D750:$N750,1)),C$415)+1)</f>
        <v>2</v>
      </c>
      <c r="D750" s="278">
        <f ca="1">IF($A750&lt;&gt;D$416,0,IF($A750&lt;&gt;$A749,1,MOD(D749-1+(COUNTIFS(E$416:$N$416,$A750)=COUNTIFS(E750:$N750,1)),D$415)+1))</f>
        <v>0</v>
      </c>
      <c r="E750" s="278">
        <f ca="1">IF($A750&lt;&gt;E$416,0,IF($A750&lt;&gt;$A749,1,MOD(E749-1+(COUNTIFS(F$416:$N$416,$A750)=COUNTIFS(F750:$N750,1)),E$415)+1))</f>
        <v>0</v>
      </c>
      <c r="F750" s="278">
        <f ca="1">IF($A750&lt;&gt;F$416,0,IF($A750&lt;&gt;$A749,1,MOD(F749-1+(COUNTIFS(G$416:$N$416,$A750)=COUNTIFS(G750:$N750,1)),F$415)+1))</f>
        <v>0</v>
      </c>
      <c r="G750" s="278">
        <f ca="1">IF($A750&lt;&gt;G$416,0,IF($A750&lt;&gt;$A749,1,MOD(G749-1+(COUNTIFS(H$416:$N$416,$A750)=COUNTIFS(H750:$N750,1)),G$415)+1))</f>
        <v>1</v>
      </c>
      <c r="H750" s="278">
        <f ca="1">IF($A750&lt;&gt;H$416,0,IF($A750&lt;&gt;$A749,1,MOD(H749-1+(COUNTIFS(I$416:$N$416,$A750)=COUNTIFS(I750:$N750,1)),H$415)+1))</f>
        <v>1</v>
      </c>
      <c r="I750" s="278">
        <f ca="1">IF($A750&lt;&gt;I$416,0,IF($A750&lt;&gt;$A749,1,MOD(I749-1+(COUNTIFS(N$416:$N$416,$A750)=COUNTIFS(N750:$N750,1)),I$415)+1))</f>
        <v>1</v>
      </c>
      <c r="J750" s="278"/>
      <c r="K750" s="278"/>
      <c r="L750" s="278"/>
      <c r="M750" s="278"/>
      <c r="O750">
        <v>333</v>
      </c>
      <c r="P750" s="102">
        <f t="shared" ca="1" si="343"/>
        <v>0</v>
      </c>
      <c r="Q750" s="102">
        <f t="shared" ca="1" si="344"/>
        <v>0</v>
      </c>
      <c r="R750" s="102">
        <f t="shared" ca="1" si="345"/>
        <v>0</v>
      </c>
      <c r="S750" s="102">
        <f t="shared" ca="1" si="346"/>
        <v>0</v>
      </c>
      <c r="T750" s="102">
        <v>0</v>
      </c>
      <c r="U750" s="102">
        <f t="shared" ca="1" si="347"/>
        <v>-0.5</v>
      </c>
      <c r="V750" s="102">
        <f t="shared" ca="1" si="348"/>
        <v>-0.5</v>
      </c>
      <c r="W750" s="102"/>
      <c r="X750" s="102"/>
      <c r="Y750" s="102"/>
      <c r="Z750" s="102"/>
    </row>
    <row r="751" spans="1:26" outlineLevel="1">
      <c r="A751">
        <f t="shared" ca="1" si="349"/>
        <v>2</v>
      </c>
      <c r="B751" t="str">
        <f t="shared" ca="1" si="350"/>
        <v>EP2 LPD1 LPS1 LPM2</v>
      </c>
      <c r="C751" s="280">
        <f ca="1">IF($A751&lt;&gt;$A750,1,MOD(C750-1+(COUNTIFS(D$416:$N$416,$A751)=COUNTIFS(D751:$N751,1)),C$415)+1)</f>
        <v>2</v>
      </c>
      <c r="D751" s="278">
        <f ca="1">IF($A751&lt;&gt;D$416,0,IF($A751&lt;&gt;$A750,1,MOD(D750-1+(COUNTIFS(E$416:$N$416,$A751)=COUNTIFS(E751:$N751,1)),D$415)+1))</f>
        <v>0</v>
      </c>
      <c r="E751" s="278">
        <f ca="1">IF($A751&lt;&gt;E$416,0,IF($A751&lt;&gt;$A750,1,MOD(E750-1+(COUNTIFS(F$416:$N$416,$A751)=COUNTIFS(F751:$N751,1)),E$415)+1))</f>
        <v>0</v>
      </c>
      <c r="F751" s="278">
        <f ca="1">IF($A751&lt;&gt;F$416,0,IF($A751&lt;&gt;$A750,1,MOD(F750-1+(COUNTIFS(G$416:$N$416,$A751)=COUNTIFS(G751:$N751,1)),F$415)+1))</f>
        <v>0</v>
      </c>
      <c r="G751" s="278">
        <f ca="1">IF($A751&lt;&gt;G$416,0,IF($A751&lt;&gt;$A750,1,MOD(G750-1+(COUNTIFS(H$416:$N$416,$A751)=COUNTIFS(H751:$N751,1)),G$415)+1))</f>
        <v>1</v>
      </c>
      <c r="H751" s="278">
        <f ca="1">IF($A751&lt;&gt;H$416,0,IF($A751&lt;&gt;$A750,1,MOD(H750-1+(COUNTIFS(I$416:$N$416,$A751)=COUNTIFS(I751:$N751,1)),H$415)+1))</f>
        <v>1</v>
      </c>
      <c r="I751" s="278">
        <f ca="1">IF($A751&lt;&gt;I$416,0,IF($A751&lt;&gt;$A750,1,MOD(I750-1+(COUNTIFS(N$416:$N$416,$A751)=COUNTIFS(N751:$N751,1)),I$415)+1))</f>
        <v>2</v>
      </c>
      <c r="J751" s="278"/>
      <c r="K751" s="278"/>
      <c r="L751" s="278"/>
      <c r="M751" s="278"/>
      <c r="O751">
        <v>334</v>
      </c>
      <c r="P751" s="102">
        <f t="shared" ca="1" si="343"/>
        <v>0</v>
      </c>
      <c r="Q751" s="102">
        <f t="shared" ca="1" si="344"/>
        <v>0</v>
      </c>
      <c r="R751" s="102">
        <f t="shared" ca="1" si="345"/>
        <v>0</v>
      </c>
      <c r="S751" s="102">
        <f t="shared" ca="1" si="346"/>
        <v>0</v>
      </c>
      <c r="T751" s="102">
        <v>0</v>
      </c>
      <c r="U751" s="102">
        <f t="shared" ca="1" si="347"/>
        <v>-0.5</v>
      </c>
      <c r="V751" s="102">
        <f t="shared" ca="1" si="348"/>
        <v>0</v>
      </c>
      <c r="W751" s="102"/>
      <c r="X751" s="102"/>
      <c r="Y751" s="102"/>
      <c r="Z751" s="102"/>
    </row>
    <row r="752" spans="1:26" outlineLevel="1">
      <c r="A752">
        <f t="shared" ca="1" si="349"/>
        <v>2</v>
      </c>
      <c r="B752" t="str">
        <f t="shared" ca="1" si="350"/>
        <v>EP2 LPD1 LPS1 LPM3</v>
      </c>
      <c r="C752" s="280">
        <f ca="1">IF($A752&lt;&gt;$A751,1,MOD(C751-1+(COUNTIFS(D$416:$N$416,$A752)=COUNTIFS(D752:$N752,1)),C$415)+1)</f>
        <v>2</v>
      </c>
      <c r="D752" s="278">
        <f ca="1">IF($A752&lt;&gt;D$416,0,IF($A752&lt;&gt;$A751,1,MOD(D751-1+(COUNTIFS(E$416:$N$416,$A752)=COUNTIFS(E752:$N752,1)),D$415)+1))</f>
        <v>0</v>
      </c>
      <c r="E752" s="278">
        <f ca="1">IF($A752&lt;&gt;E$416,0,IF($A752&lt;&gt;$A751,1,MOD(E751-1+(COUNTIFS(F$416:$N$416,$A752)=COUNTIFS(F752:$N752,1)),E$415)+1))</f>
        <v>0</v>
      </c>
      <c r="F752" s="278">
        <f ca="1">IF($A752&lt;&gt;F$416,0,IF($A752&lt;&gt;$A751,1,MOD(F751-1+(COUNTIFS(G$416:$N$416,$A752)=COUNTIFS(G752:$N752,1)),F$415)+1))</f>
        <v>0</v>
      </c>
      <c r="G752" s="278">
        <f ca="1">IF($A752&lt;&gt;G$416,0,IF($A752&lt;&gt;$A751,1,MOD(G751-1+(COUNTIFS(H$416:$N$416,$A752)=COUNTIFS(H752:$N752,1)),G$415)+1))</f>
        <v>1</v>
      </c>
      <c r="H752" s="278">
        <f ca="1">IF($A752&lt;&gt;H$416,0,IF($A752&lt;&gt;$A751,1,MOD(H751-1+(COUNTIFS(I$416:$N$416,$A752)=COUNTIFS(I752:$N752,1)),H$415)+1))</f>
        <v>1</v>
      </c>
      <c r="I752" s="278">
        <f ca="1">IF($A752&lt;&gt;I$416,0,IF($A752&lt;&gt;$A751,1,MOD(I751-1+(COUNTIFS(N$416:$N$416,$A752)=COUNTIFS(N752:$N752,1)),I$415)+1))</f>
        <v>3</v>
      </c>
      <c r="J752" s="278"/>
      <c r="K752" s="278"/>
      <c r="L752" s="278"/>
      <c r="M752" s="278"/>
      <c r="O752">
        <v>335</v>
      </c>
      <c r="P752" s="102">
        <f t="shared" ca="1" si="343"/>
        <v>0</v>
      </c>
      <c r="Q752" s="102">
        <f t="shared" ca="1" si="344"/>
        <v>0</v>
      </c>
      <c r="R752" s="102">
        <f t="shared" ca="1" si="345"/>
        <v>0</v>
      </c>
      <c r="S752" s="102">
        <f t="shared" ca="1" si="346"/>
        <v>0</v>
      </c>
      <c r="T752" s="102">
        <v>0</v>
      </c>
      <c r="U752" s="102">
        <f t="shared" ca="1" si="347"/>
        <v>-0.5</v>
      </c>
      <c r="V752" s="102">
        <f t="shared" ca="1" si="348"/>
        <v>0.5</v>
      </c>
      <c r="W752" s="102"/>
      <c r="X752" s="102"/>
      <c r="Y752" s="102"/>
      <c r="Z752" s="102"/>
    </row>
    <row r="753" spans="1:28" outlineLevel="1">
      <c r="A753">
        <f t="shared" ca="1" si="349"/>
        <v>2</v>
      </c>
      <c r="B753" t="str">
        <f t="shared" ca="1" si="350"/>
        <v>EP2 LPD1 LPS2 LPM1</v>
      </c>
      <c r="C753" s="280">
        <f ca="1">IF($A753&lt;&gt;$A752,1,MOD(C752-1+(COUNTIFS(D$416:$N$416,$A753)=COUNTIFS(D753:$N753,1)),C$415)+1)</f>
        <v>2</v>
      </c>
      <c r="D753" s="278">
        <f ca="1">IF($A753&lt;&gt;D$416,0,IF($A753&lt;&gt;$A752,1,MOD(D752-1+(COUNTIFS(E$416:$N$416,$A753)=COUNTIFS(E753:$N753,1)),D$415)+1))</f>
        <v>0</v>
      </c>
      <c r="E753" s="278">
        <f ca="1">IF($A753&lt;&gt;E$416,0,IF($A753&lt;&gt;$A752,1,MOD(E752-1+(COUNTIFS(F$416:$N$416,$A753)=COUNTIFS(F753:$N753,1)),E$415)+1))</f>
        <v>0</v>
      </c>
      <c r="F753" s="278">
        <f ca="1">IF($A753&lt;&gt;F$416,0,IF($A753&lt;&gt;$A752,1,MOD(F752-1+(COUNTIFS(G$416:$N$416,$A753)=COUNTIFS(G753:$N753,1)),F$415)+1))</f>
        <v>0</v>
      </c>
      <c r="G753" s="278">
        <f ca="1">IF($A753&lt;&gt;G$416,0,IF($A753&lt;&gt;$A752,1,MOD(G752-1+(COUNTIFS(H$416:$N$416,$A753)=COUNTIFS(H753:$N753,1)),G$415)+1))</f>
        <v>1</v>
      </c>
      <c r="H753" s="278">
        <f ca="1">IF($A753&lt;&gt;H$416,0,IF($A753&lt;&gt;$A752,1,MOD(H752-1+(COUNTIFS(I$416:$N$416,$A753)=COUNTIFS(I753:$N753,1)),H$415)+1))</f>
        <v>2</v>
      </c>
      <c r="I753" s="278">
        <f ca="1">IF($A753&lt;&gt;I$416,0,IF($A753&lt;&gt;$A752,1,MOD(I752-1+(COUNTIFS(N$416:$N$416,$A753)=COUNTIFS(N753:$N753,1)),I$415)+1))</f>
        <v>1</v>
      </c>
      <c r="J753" s="278"/>
      <c r="K753" s="278"/>
      <c r="L753" s="278"/>
      <c r="M753" s="278"/>
      <c r="O753">
        <v>336</v>
      </c>
      <c r="P753" s="102">
        <f t="shared" ca="1" si="343"/>
        <v>0</v>
      </c>
      <c r="Q753" s="102">
        <f t="shared" ca="1" si="344"/>
        <v>0</v>
      </c>
      <c r="R753" s="102">
        <f t="shared" ca="1" si="345"/>
        <v>0</v>
      </c>
      <c r="S753" s="102">
        <f t="shared" ca="1" si="346"/>
        <v>0</v>
      </c>
      <c r="T753" s="102">
        <v>0</v>
      </c>
      <c r="U753" s="102">
        <f t="shared" ca="1" si="347"/>
        <v>0</v>
      </c>
      <c r="V753" s="102">
        <f t="shared" ca="1" si="348"/>
        <v>-0.5</v>
      </c>
      <c r="W753" s="102"/>
      <c r="X753" s="102"/>
      <c r="Y753" s="102"/>
      <c r="Z753" s="102"/>
    </row>
    <row r="754" spans="1:28" outlineLevel="1">
      <c r="N754" s="11">
        <v>-0.25</v>
      </c>
      <c r="O754">
        <f ca="1">OFFSET(O754,-1,0)+1</f>
        <v>337</v>
      </c>
      <c r="P754" s="311">
        <f t="shared" ref="P754:V757" si="351">$N754*0</f>
        <v>0</v>
      </c>
      <c r="Q754" s="311">
        <f t="shared" si="351"/>
        <v>0</v>
      </c>
      <c r="R754" s="311">
        <f t="shared" si="351"/>
        <v>0</v>
      </c>
      <c r="S754" s="311">
        <f t="shared" si="351"/>
        <v>0</v>
      </c>
      <c r="T754" s="311">
        <f t="shared" si="351"/>
        <v>0</v>
      </c>
      <c r="U754" s="311">
        <f t="shared" si="351"/>
        <v>0</v>
      </c>
      <c r="V754" s="311">
        <f t="shared" si="351"/>
        <v>0</v>
      </c>
      <c r="W754" s="311"/>
      <c r="X754" s="311"/>
      <c r="Y754" s="311"/>
      <c r="Z754" s="311"/>
      <c r="AA754" s="311">
        <f>$N754*4</f>
        <v>-1</v>
      </c>
      <c r="AB754" t="s">
        <v>1227</v>
      </c>
    </row>
    <row r="755" spans="1:28" outlineLevel="1">
      <c r="N755" s="11">
        <v>-0.5</v>
      </c>
      <c r="O755">
        <f t="shared" ref="O755:O786" ca="1" si="352">OFFSET(O755,-1,0)+1</f>
        <v>338</v>
      </c>
      <c r="P755" s="311">
        <f t="shared" si="351"/>
        <v>0</v>
      </c>
      <c r="Q755" s="311">
        <f t="shared" si="351"/>
        <v>0</v>
      </c>
      <c r="R755" s="311">
        <f t="shared" si="351"/>
        <v>0</v>
      </c>
      <c r="S755" s="311">
        <f t="shared" si="351"/>
        <v>0</v>
      </c>
      <c r="T755" s="311">
        <f t="shared" si="351"/>
        <v>0</v>
      </c>
      <c r="U755" s="311">
        <f t="shared" si="351"/>
        <v>0</v>
      </c>
      <c r="V755" s="311">
        <f t="shared" si="351"/>
        <v>0</v>
      </c>
      <c r="W755" s="311"/>
      <c r="X755" s="311"/>
      <c r="Y755" s="311"/>
      <c r="Z755" s="311"/>
      <c r="AA755" s="311">
        <f t="shared" ref="AA755:AA757" si="353">$N755*4</f>
        <v>-2</v>
      </c>
    </row>
    <row r="756" spans="1:28" outlineLevel="1">
      <c r="N756" s="11">
        <v>-0.75</v>
      </c>
      <c r="O756">
        <f t="shared" ca="1" si="352"/>
        <v>339</v>
      </c>
      <c r="P756" s="311">
        <f t="shared" si="351"/>
        <v>0</v>
      </c>
      <c r="Q756" s="311">
        <f t="shared" si="351"/>
        <v>0</v>
      </c>
      <c r="R756" s="311">
        <f t="shared" si="351"/>
        <v>0</v>
      </c>
      <c r="S756" s="311">
        <f t="shared" si="351"/>
        <v>0</v>
      </c>
      <c r="T756" s="311">
        <f t="shared" si="351"/>
        <v>0</v>
      </c>
      <c r="U756" s="311">
        <f t="shared" si="351"/>
        <v>0</v>
      </c>
      <c r="V756" s="311">
        <f t="shared" si="351"/>
        <v>0</v>
      </c>
      <c r="W756" s="311"/>
      <c r="X756" s="311"/>
      <c r="Y756" s="311"/>
      <c r="Z756" s="311"/>
      <c r="AA756" s="311">
        <f t="shared" si="353"/>
        <v>-3</v>
      </c>
    </row>
    <row r="757" spans="1:28" outlineLevel="1">
      <c r="N757" s="11">
        <v>-1</v>
      </c>
      <c r="O757">
        <f t="shared" ca="1" si="352"/>
        <v>340</v>
      </c>
      <c r="P757" s="311">
        <f t="shared" si="351"/>
        <v>0</v>
      </c>
      <c r="Q757" s="311">
        <f t="shared" si="351"/>
        <v>0</v>
      </c>
      <c r="R757" s="311">
        <f t="shared" si="351"/>
        <v>0</v>
      </c>
      <c r="S757" s="311">
        <f t="shared" si="351"/>
        <v>0</v>
      </c>
      <c r="T757" s="311">
        <f t="shared" si="351"/>
        <v>0</v>
      </c>
      <c r="U757" s="311">
        <f t="shared" si="351"/>
        <v>0</v>
      </c>
      <c r="V757" s="311">
        <f t="shared" si="351"/>
        <v>0</v>
      </c>
      <c r="W757" s="311"/>
      <c r="X757" s="311"/>
      <c r="Y757" s="311"/>
      <c r="Z757" s="311"/>
      <c r="AA757" s="311">
        <f t="shared" si="353"/>
        <v>-4</v>
      </c>
    </row>
    <row r="758" spans="1:28" outlineLevel="1">
      <c r="O758">
        <f t="shared" ca="1" si="352"/>
        <v>341</v>
      </c>
      <c r="P758" s="11">
        <v>-1</v>
      </c>
      <c r="Q758" s="311">
        <v>0</v>
      </c>
      <c r="R758" s="311">
        <v>0</v>
      </c>
      <c r="S758" s="311">
        <v>0</v>
      </c>
      <c r="T758" s="311">
        <v>0</v>
      </c>
      <c r="U758" s="311">
        <f t="shared" ref="U758:U761" si="354">$P758/2</f>
        <v>-0.5</v>
      </c>
      <c r="V758" s="311">
        <f t="shared" ref="V758:V761" si="355">$P758*2</f>
        <v>-2</v>
      </c>
      <c r="W758" s="311"/>
      <c r="X758" s="311"/>
      <c r="Y758" s="311"/>
      <c r="Z758" s="311"/>
      <c r="AA758" s="311"/>
      <c r="AB758" t="s">
        <v>1219</v>
      </c>
    </row>
    <row r="759" spans="1:28" outlineLevel="1">
      <c r="O759">
        <f t="shared" ca="1" si="352"/>
        <v>342</v>
      </c>
      <c r="P759" s="11">
        <v>-1</v>
      </c>
      <c r="Q759" s="311">
        <f t="shared" ref="Q759:Q761" si="356">$P759</f>
        <v>-1</v>
      </c>
      <c r="R759" s="311">
        <v>0</v>
      </c>
      <c r="S759" s="311">
        <f t="shared" ref="S759:S761" si="357">$P759</f>
        <v>-1</v>
      </c>
      <c r="T759" s="311">
        <v>0</v>
      </c>
      <c r="U759" s="311">
        <f t="shared" si="354"/>
        <v>-0.5</v>
      </c>
      <c r="V759" s="311">
        <f t="shared" si="355"/>
        <v>-2</v>
      </c>
      <c r="W759" s="311"/>
      <c r="X759" s="311"/>
      <c r="Y759" s="311"/>
      <c r="Z759" s="311"/>
      <c r="AA759" s="311"/>
    </row>
    <row r="760" spans="1:28" outlineLevel="1">
      <c r="O760">
        <f t="shared" ca="1" si="352"/>
        <v>343</v>
      </c>
      <c r="P760" s="11">
        <v>-1</v>
      </c>
      <c r="Q760" s="311">
        <f t="shared" si="356"/>
        <v>-1</v>
      </c>
      <c r="R760" s="311">
        <v>0</v>
      </c>
      <c r="S760" s="311">
        <f t="shared" si="357"/>
        <v>-1</v>
      </c>
      <c r="T760" s="311">
        <v>0</v>
      </c>
      <c r="U760" s="311">
        <f t="shared" si="354"/>
        <v>-0.5</v>
      </c>
      <c r="V760" s="311">
        <f t="shared" si="355"/>
        <v>-2</v>
      </c>
      <c r="W760" s="311"/>
      <c r="X760" s="311"/>
      <c r="Y760" s="311"/>
      <c r="Z760" s="311"/>
      <c r="AA760" s="311"/>
    </row>
    <row r="761" spans="1:28" outlineLevel="1">
      <c r="O761">
        <f t="shared" ca="1" si="352"/>
        <v>344</v>
      </c>
      <c r="P761" s="11">
        <v>-1</v>
      </c>
      <c r="Q761" s="311">
        <f t="shared" si="356"/>
        <v>-1</v>
      </c>
      <c r="R761" s="311">
        <v>0</v>
      </c>
      <c r="S761" s="311">
        <f t="shared" si="357"/>
        <v>-1</v>
      </c>
      <c r="T761" s="311">
        <v>0</v>
      </c>
      <c r="U761" s="311">
        <f t="shared" si="354"/>
        <v>-0.5</v>
      </c>
      <c r="V761" s="311">
        <f t="shared" si="355"/>
        <v>-2</v>
      </c>
      <c r="W761" s="311"/>
      <c r="X761" s="311"/>
      <c r="Y761" s="311"/>
      <c r="Z761" s="311"/>
      <c r="AA761" s="311"/>
    </row>
    <row r="762" spans="1:28" outlineLevel="1">
      <c r="M762" s="22" t="s">
        <v>3068</v>
      </c>
      <c r="O762">
        <f t="shared" ca="1" si="352"/>
        <v>345</v>
      </c>
      <c r="P762" s="11"/>
      <c r="Q762" s="11"/>
      <c r="R762" s="11"/>
      <c r="S762" s="11"/>
      <c r="T762" s="11"/>
      <c r="U762" s="11">
        <v>-0.75</v>
      </c>
      <c r="V762" s="11">
        <v>-0.75</v>
      </c>
      <c r="W762" s="311"/>
      <c r="X762" s="311"/>
      <c r="Y762" s="311"/>
      <c r="Z762" s="311"/>
      <c r="AA762" s="311"/>
    </row>
    <row r="763" spans="1:28" outlineLevel="1">
      <c r="M763" s="22"/>
      <c r="O763">
        <f t="shared" ca="1" si="352"/>
        <v>346</v>
      </c>
      <c r="P763" s="11"/>
      <c r="Q763" s="11"/>
      <c r="R763" s="11"/>
      <c r="S763" s="11"/>
      <c r="T763" s="11"/>
      <c r="U763" s="11">
        <v>-0.375</v>
      </c>
      <c r="V763" s="119">
        <f>V762</f>
        <v>-0.75</v>
      </c>
      <c r="W763" s="311"/>
      <c r="X763" s="311"/>
      <c r="Y763" s="311"/>
      <c r="Z763" s="311"/>
      <c r="AA763" s="311"/>
    </row>
    <row r="764" spans="1:28" outlineLevel="1">
      <c r="M764" s="22"/>
      <c r="O764">
        <f t="shared" ca="1" si="352"/>
        <v>347</v>
      </c>
      <c r="P764" s="11"/>
      <c r="Q764" s="11"/>
      <c r="R764" s="11"/>
      <c r="S764" s="11"/>
      <c r="T764" s="11"/>
      <c r="U764" s="11">
        <v>0</v>
      </c>
      <c r="V764" s="119">
        <f t="shared" ref="V764:V786" si="358">V763</f>
        <v>-0.75</v>
      </c>
      <c r="W764" s="311"/>
      <c r="X764" s="311"/>
      <c r="Y764" s="311"/>
      <c r="Z764" s="311"/>
      <c r="AA764" s="311"/>
    </row>
    <row r="765" spans="1:28" outlineLevel="1">
      <c r="M765" s="22"/>
      <c r="O765">
        <f t="shared" ca="1" si="352"/>
        <v>348</v>
      </c>
      <c r="P765" s="11"/>
      <c r="Q765" s="11"/>
      <c r="R765" s="11"/>
      <c r="S765" s="11"/>
      <c r="T765" s="11"/>
      <c r="U765" s="11">
        <v>0.375</v>
      </c>
      <c r="V765" s="119">
        <f t="shared" si="358"/>
        <v>-0.75</v>
      </c>
      <c r="W765" s="311"/>
      <c r="X765" s="311"/>
      <c r="Y765" s="311"/>
      <c r="Z765" s="311"/>
      <c r="AA765" s="311"/>
    </row>
    <row r="766" spans="1:28" outlineLevel="1">
      <c r="M766" s="22"/>
      <c r="O766">
        <f t="shared" ca="1" si="352"/>
        <v>349</v>
      </c>
      <c r="P766" s="11"/>
      <c r="Q766" s="11"/>
      <c r="R766" s="11"/>
      <c r="S766" s="11"/>
      <c r="T766" s="11"/>
      <c r="U766" s="11">
        <v>0.75</v>
      </c>
      <c r="V766" s="119">
        <f t="shared" si="358"/>
        <v>-0.75</v>
      </c>
      <c r="W766" s="311"/>
      <c r="X766" s="311"/>
      <c r="Y766" s="311"/>
      <c r="Z766" s="311"/>
      <c r="AA766" s="311"/>
    </row>
    <row r="767" spans="1:28" outlineLevel="1">
      <c r="M767" s="22"/>
      <c r="O767">
        <f t="shared" ca="1" si="352"/>
        <v>350</v>
      </c>
      <c r="P767" s="11"/>
      <c r="Q767" s="11"/>
      <c r="R767" s="11"/>
      <c r="S767" s="11"/>
      <c r="T767" s="11"/>
      <c r="U767" s="119">
        <f>U762</f>
        <v>-0.75</v>
      </c>
      <c r="V767" s="11">
        <v>-0.375</v>
      </c>
      <c r="W767" s="311"/>
      <c r="X767" s="311"/>
      <c r="Y767" s="311"/>
      <c r="Z767" s="311"/>
      <c r="AA767" s="311"/>
    </row>
    <row r="768" spans="1:28" outlineLevel="1">
      <c r="M768" s="22"/>
      <c r="O768">
        <f t="shared" ca="1" si="352"/>
        <v>351</v>
      </c>
      <c r="P768" s="11"/>
      <c r="Q768" s="11"/>
      <c r="R768" s="11"/>
      <c r="S768" s="11"/>
      <c r="T768" s="11"/>
      <c r="U768" s="119">
        <f t="shared" ref="U768:U786" si="359">U763</f>
        <v>-0.375</v>
      </c>
      <c r="V768" s="119">
        <f t="shared" si="358"/>
        <v>-0.375</v>
      </c>
      <c r="W768" s="311"/>
      <c r="X768" s="311"/>
      <c r="Y768" s="311"/>
      <c r="Z768" s="311"/>
      <c r="AA768" s="311"/>
    </row>
    <row r="769" spans="13:27" outlineLevel="1">
      <c r="M769" s="22"/>
      <c r="O769">
        <f t="shared" ca="1" si="352"/>
        <v>352</v>
      </c>
      <c r="P769" s="11"/>
      <c r="Q769" s="11"/>
      <c r="R769" s="11"/>
      <c r="S769" s="11"/>
      <c r="T769" s="11"/>
      <c r="U769" s="119">
        <f t="shared" si="359"/>
        <v>0</v>
      </c>
      <c r="V769" s="119">
        <f t="shared" si="358"/>
        <v>-0.375</v>
      </c>
      <c r="W769" s="311"/>
      <c r="X769" s="311"/>
      <c r="Y769" s="311"/>
      <c r="Z769" s="311"/>
      <c r="AA769" s="311"/>
    </row>
    <row r="770" spans="13:27" outlineLevel="1">
      <c r="M770" s="22"/>
      <c r="O770">
        <f t="shared" ca="1" si="352"/>
        <v>353</v>
      </c>
      <c r="P770" s="11"/>
      <c r="Q770" s="11"/>
      <c r="R770" s="11"/>
      <c r="S770" s="11"/>
      <c r="T770" s="11"/>
      <c r="U770" s="119">
        <f t="shared" si="359"/>
        <v>0.375</v>
      </c>
      <c r="V770" s="119">
        <f t="shared" si="358"/>
        <v>-0.375</v>
      </c>
      <c r="W770" s="311"/>
      <c r="X770" s="311"/>
      <c r="Y770" s="311"/>
      <c r="Z770" s="311"/>
      <c r="AA770" s="311"/>
    </row>
    <row r="771" spans="13:27" outlineLevel="1">
      <c r="M771" s="22"/>
      <c r="O771">
        <f t="shared" ca="1" si="352"/>
        <v>354</v>
      </c>
      <c r="P771" s="11"/>
      <c r="Q771" s="11"/>
      <c r="R771" s="11"/>
      <c r="S771" s="11"/>
      <c r="T771" s="11"/>
      <c r="U771" s="119">
        <f t="shared" si="359"/>
        <v>0.75</v>
      </c>
      <c r="V771" s="119">
        <f t="shared" si="358"/>
        <v>-0.375</v>
      </c>
      <c r="W771" s="311"/>
      <c r="X771" s="311"/>
      <c r="Y771" s="311"/>
      <c r="Z771" s="311"/>
      <c r="AA771" s="311"/>
    </row>
    <row r="772" spans="13:27" outlineLevel="1">
      <c r="M772" s="22"/>
      <c r="O772">
        <f t="shared" ca="1" si="352"/>
        <v>355</v>
      </c>
      <c r="P772" s="11"/>
      <c r="Q772" s="11"/>
      <c r="R772" s="11"/>
      <c r="S772" s="11"/>
      <c r="T772" s="11"/>
      <c r="U772" s="119">
        <f t="shared" si="359"/>
        <v>-0.75</v>
      </c>
      <c r="V772" s="11">
        <v>0</v>
      </c>
      <c r="W772" s="311"/>
      <c r="X772" s="311"/>
      <c r="Y772" s="311"/>
      <c r="Z772" s="311"/>
      <c r="AA772" s="311"/>
    </row>
    <row r="773" spans="13:27" outlineLevel="1">
      <c r="M773" s="22"/>
      <c r="O773">
        <f t="shared" ca="1" si="352"/>
        <v>356</v>
      </c>
      <c r="P773" s="11"/>
      <c r="Q773" s="11"/>
      <c r="R773" s="11"/>
      <c r="S773" s="11"/>
      <c r="T773" s="11"/>
      <c r="U773" s="119">
        <f t="shared" si="359"/>
        <v>-0.375</v>
      </c>
      <c r="V773" s="119">
        <f t="shared" si="358"/>
        <v>0</v>
      </c>
      <c r="W773" s="311"/>
      <c r="X773" s="311"/>
      <c r="Y773" s="311"/>
      <c r="Z773" s="311"/>
      <c r="AA773" s="311"/>
    </row>
    <row r="774" spans="13:27" outlineLevel="1">
      <c r="M774" s="22"/>
      <c r="O774">
        <f t="shared" ca="1" si="352"/>
        <v>357</v>
      </c>
      <c r="P774" s="11"/>
      <c r="Q774" s="11"/>
      <c r="R774" s="11"/>
      <c r="S774" s="11"/>
      <c r="T774" s="11"/>
      <c r="U774" s="119">
        <f t="shared" si="359"/>
        <v>0</v>
      </c>
      <c r="V774" s="119">
        <f t="shared" si="358"/>
        <v>0</v>
      </c>
      <c r="W774" s="311"/>
      <c r="X774" s="311"/>
      <c r="Y774" s="311"/>
      <c r="Z774" s="311"/>
      <c r="AA774" s="311"/>
    </row>
    <row r="775" spans="13:27" outlineLevel="1">
      <c r="M775" s="22"/>
      <c r="O775">
        <f t="shared" ca="1" si="352"/>
        <v>358</v>
      </c>
      <c r="P775" s="11"/>
      <c r="Q775" s="11"/>
      <c r="R775" s="11"/>
      <c r="S775" s="11"/>
      <c r="T775" s="11"/>
      <c r="U775" s="119">
        <f t="shared" si="359"/>
        <v>0.375</v>
      </c>
      <c r="V775" s="119">
        <f t="shared" si="358"/>
        <v>0</v>
      </c>
      <c r="W775" s="311"/>
      <c r="X775" s="311"/>
      <c r="Y775" s="311"/>
      <c r="Z775" s="311"/>
      <c r="AA775" s="311"/>
    </row>
    <row r="776" spans="13:27" outlineLevel="1">
      <c r="M776" s="22"/>
      <c r="O776">
        <f t="shared" ca="1" si="352"/>
        <v>359</v>
      </c>
      <c r="P776" s="11"/>
      <c r="Q776" s="11"/>
      <c r="R776" s="11"/>
      <c r="S776" s="11"/>
      <c r="T776" s="11"/>
      <c r="U776" s="119">
        <f t="shared" si="359"/>
        <v>0.75</v>
      </c>
      <c r="V776" s="119">
        <f t="shared" si="358"/>
        <v>0</v>
      </c>
      <c r="W776" s="311"/>
      <c r="X776" s="311"/>
      <c r="Y776" s="311"/>
      <c r="Z776" s="311"/>
      <c r="AA776" s="311"/>
    </row>
    <row r="777" spans="13:27" outlineLevel="1">
      <c r="M777" s="22"/>
      <c r="O777">
        <f t="shared" ca="1" si="352"/>
        <v>360</v>
      </c>
      <c r="P777" s="11"/>
      <c r="Q777" s="11"/>
      <c r="R777" s="11"/>
      <c r="S777" s="11"/>
      <c r="T777" s="11"/>
      <c r="U777" s="119">
        <f t="shared" si="359"/>
        <v>-0.75</v>
      </c>
      <c r="V777" s="11">
        <v>0.375</v>
      </c>
      <c r="W777" s="311"/>
      <c r="X777" s="311"/>
      <c r="Y777" s="311"/>
      <c r="Z777" s="311"/>
      <c r="AA777" s="311"/>
    </row>
    <row r="778" spans="13:27" outlineLevel="1">
      <c r="M778" s="22"/>
      <c r="O778">
        <f t="shared" ca="1" si="352"/>
        <v>361</v>
      </c>
      <c r="P778" s="11"/>
      <c r="Q778" s="11"/>
      <c r="R778" s="11"/>
      <c r="S778" s="11"/>
      <c r="T778" s="11"/>
      <c r="U778" s="119">
        <f t="shared" si="359"/>
        <v>-0.375</v>
      </c>
      <c r="V778" s="119">
        <f t="shared" si="358"/>
        <v>0.375</v>
      </c>
      <c r="W778" s="311"/>
      <c r="X778" s="311"/>
      <c r="Y778" s="311"/>
      <c r="Z778" s="311"/>
      <c r="AA778" s="311"/>
    </row>
    <row r="779" spans="13:27" outlineLevel="1">
      <c r="M779" s="22"/>
      <c r="O779">
        <f t="shared" ca="1" si="352"/>
        <v>362</v>
      </c>
      <c r="P779" s="11"/>
      <c r="Q779" s="11"/>
      <c r="R779" s="11"/>
      <c r="S779" s="11"/>
      <c r="T779" s="11"/>
      <c r="U779" s="119">
        <f t="shared" si="359"/>
        <v>0</v>
      </c>
      <c r="V779" s="119">
        <f t="shared" si="358"/>
        <v>0.375</v>
      </c>
      <c r="W779" s="311"/>
      <c r="X779" s="311"/>
      <c r="Y779" s="311"/>
      <c r="Z779" s="311"/>
      <c r="AA779" s="311"/>
    </row>
    <row r="780" spans="13:27" outlineLevel="1">
      <c r="M780" s="22"/>
      <c r="O780">
        <f t="shared" ca="1" si="352"/>
        <v>363</v>
      </c>
      <c r="P780" s="11"/>
      <c r="Q780" s="11"/>
      <c r="R780" s="11"/>
      <c r="S780" s="11"/>
      <c r="T780" s="11"/>
      <c r="U780" s="119">
        <f t="shared" si="359"/>
        <v>0.375</v>
      </c>
      <c r="V780" s="119">
        <f t="shared" si="358"/>
        <v>0.375</v>
      </c>
      <c r="W780" s="311"/>
      <c r="X780" s="311"/>
      <c r="Y780" s="311"/>
      <c r="Z780" s="311"/>
      <c r="AA780" s="311"/>
    </row>
    <row r="781" spans="13:27" outlineLevel="1">
      <c r="M781" s="22"/>
      <c r="O781">
        <f t="shared" ca="1" si="352"/>
        <v>364</v>
      </c>
      <c r="P781" s="11"/>
      <c r="Q781" s="11"/>
      <c r="R781" s="11"/>
      <c r="S781" s="11"/>
      <c r="T781" s="11"/>
      <c r="U781" s="119">
        <f t="shared" si="359"/>
        <v>0.75</v>
      </c>
      <c r="V781" s="119">
        <f t="shared" si="358"/>
        <v>0.375</v>
      </c>
      <c r="W781" s="311"/>
      <c r="X781" s="311"/>
      <c r="Y781" s="311"/>
      <c r="Z781" s="311"/>
      <c r="AA781" s="311"/>
    </row>
    <row r="782" spans="13:27" outlineLevel="1">
      <c r="M782" s="22"/>
      <c r="O782">
        <f t="shared" ca="1" si="352"/>
        <v>365</v>
      </c>
      <c r="P782" s="11"/>
      <c r="Q782" s="11"/>
      <c r="R782" s="11"/>
      <c r="S782" s="11"/>
      <c r="T782" s="11"/>
      <c r="U782" s="119">
        <f t="shared" si="359"/>
        <v>-0.75</v>
      </c>
      <c r="V782" s="11">
        <v>0.75</v>
      </c>
      <c r="W782" s="311"/>
      <c r="X782" s="311"/>
      <c r="Y782" s="311"/>
      <c r="Z782" s="311"/>
      <c r="AA782" s="311"/>
    </row>
    <row r="783" spans="13:27" outlineLevel="1">
      <c r="M783" s="22"/>
      <c r="O783">
        <f t="shared" ca="1" si="352"/>
        <v>366</v>
      </c>
      <c r="P783" s="11"/>
      <c r="Q783" s="11"/>
      <c r="R783" s="11"/>
      <c r="S783" s="11"/>
      <c r="T783" s="11"/>
      <c r="U783" s="119">
        <f t="shared" si="359"/>
        <v>-0.375</v>
      </c>
      <c r="V783" s="119">
        <f t="shared" si="358"/>
        <v>0.75</v>
      </c>
      <c r="W783" s="311"/>
      <c r="X783" s="311"/>
      <c r="Y783" s="311"/>
      <c r="Z783" s="311"/>
      <c r="AA783" s="311"/>
    </row>
    <row r="784" spans="13:27" outlineLevel="1">
      <c r="M784" s="22"/>
      <c r="O784">
        <f t="shared" ca="1" si="352"/>
        <v>367</v>
      </c>
      <c r="P784" s="11"/>
      <c r="Q784" s="11"/>
      <c r="R784" s="11"/>
      <c r="S784" s="11"/>
      <c r="T784" s="11"/>
      <c r="U784" s="119">
        <f t="shared" si="359"/>
        <v>0</v>
      </c>
      <c r="V784" s="119">
        <f t="shared" si="358"/>
        <v>0.75</v>
      </c>
      <c r="W784" s="311"/>
      <c r="X784" s="311"/>
      <c r="Y784" s="311"/>
      <c r="Z784" s="311"/>
      <c r="AA784" s="311"/>
    </row>
    <row r="785" spans="1:30" outlineLevel="1">
      <c r="M785" s="22"/>
      <c r="O785">
        <f t="shared" ca="1" si="352"/>
        <v>368</v>
      </c>
      <c r="P785" s="11"/>
      <c r="Q785" s="11"/>
      <c r="R785" s="11"/>
      <c r="S785" s="11"/>
      <c r="T785" s="11"/>
      <c r="U785" s="119">
        <f t="shared" si="359"/>
        <v>0.375</v>
      </c>
      <c r="V785" s="119">
        <f t="shared" si="358"/>
        <v>0.75</v>
      </c>
      <c r="W785" s="311"/>
      <c r="X785" s="311"/>
      <c r="Y785" s="311"/>
      <c r="Z785" s="311"/>
      <c r="AA785" s="311"/>
    </row>
    <row r="786" spans="1:30" outlineLevel="1">
      <c r="M786" s="22"/>
      <c r="O786">
        <f t="shared" ca="1" si="352"/>
        <v>369</v>
      </c>
      <c r="P786" s="11"/>
      <c r="Q786" s="11"/>
      <c r="R786" s="11"/>
      <c r="S786" s="11"/>
      <c r="T786" s="11"/>
      <c r="U786" s="119">
        <f t="shared" si="359"/>
        <v>0.75</v>
      </c>
      <c r="V786" s="119">
        <f t="shared" si="358"/>
        <v>0.75</v>
      </c>
      <c r="W786" s="311"/>
      <c r="X786" s="311"/>
      <c r="Y786" s="311"/>
      <c r="Z786" s="311"/>
      <c r="AA786" s="311"/>
    </row>
    <row r="787" spans="1:30" outlineLevel="1"/>
    <row r="789" spans="1:30">
      <c r="A789" s="14" t="s">
        <v>2677</v>
      </c>
    </row>
    <row r="790" spans="1:30" outlineLevel="1">
      <c r="B790" t="s">
        <v>2678</v>
      </c>
    </row>
    <row r="791" spans="1:30" outlineLevel="1">
      <c r="B791" t="s">
        <v>2679</v>
      </c>
    </row>
    <row r="792" spans="1:30" outlineLevel="1">
      <c r="B792" t="s">
        <v>2680</v>
      </c>
    </row>
    <row r="793" spans="1:30" ht="52.5" customHeight="1" outlineLevel="1">
      <c r="B793" s="596" t="s">
        <v>2681</v>
      </c>
    </row>
    <row r="795" spans="1:30">
      <c r="A795" s="484" t="s">
        <v>1252</v>
      </c>
    </row>
    <row r="796" spans="1:30"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30" ht="83"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30" outlineLevel="1">
      <c r="C798" s="110" t="s">
        <v>1267</v>
      </c>
      <c r="D798" s="110" t="s">
        <v>1268</v>
      </c>
      <c r="L798" s="129" t="s">
        <v>1269</v>
      </c>
      <c r="M798" s="129"/>
      <c r="R798" s="110" t="s">
        <v>1270</v>
      </c>
      <c r="S798" s="110" t="s">
        <v>1271</v>
      </c>
      <c r="T798" s="110" t="s">
        <v>1270</v>
      </c>
      <c r="U798" s="110" t="s">
        <v>1271</v>
      </c>
      <c r="V798" s="27" t="s">
        <v>1272</v>
      </c>
    </row>
    <row r="799" spans="1:30" outlineLevel="1">
      <c r="A799" t="s">
        <v>1131</v>
      </c>
      <c r="B799" t="s">
        <v>801</v>
      </c>
      <c r="C799" s="332">
        <f t="shared" ref="C799:D806" si="360">T799</f>
        <v>0</v>
      </c>
      <c r="D799" s="332">
        <f t="shared" si="360"/>
        <v>0</v>
      </c>
      <c r="G799" s="25" t="s">
        <v>1273</v>
      </c>
      <c r="H799" s="333">
        <v>0.35</v>
      </c>
      <c r="I799" s="333">
        <v>0.5</v>
      </c>
      <c r="J799" s="334">
        <v>1.5</v>
      </c>
      <c r="K799" s="334">
        <v>1.8</v>
      </c>
      <c r="L799" s="335">
        <f t="shared" ref="L799:M806" si="361">CHOOSE(d.Region,Y799,AA799,AC799,AC799)</f>
        <v>0</v>
      </c>
      <c r="M799" s="336">
        <f t="shared" si="361"/>
        <v>0</v>
      </c>
      <c r="N799" s="213">
        <v>200</v>
      </c>
      <c r="O799" s="337"/>
      <c r="P799" s="337"/>
      <c r="Q799" s="337"/>
      <c r="R799" s="338">
        <f>$H799/(2-$H799)*$N799</f>
        <v>42.424242424242422</v>
      </c>
      <c r="S799" s="338">
        <f>-(1-$H799)/(2-$H799)*$N799</f>
        <v>-78.787878787878796</v>
      </c>
      <c r="T799" s="339">
        <f>L799*R799/100</f>
        <v>0</v>
      </c>
      <c r="U799" s="339">
        <f>M799*S799/100</f>
        <v>0</v>
      </c>
      <c r="V799" s="339">
        <f t="shared" ref="V799:V806" si="362">((1-$H799)*T799+2*$H799*U799)/(1+$H799)</f>
        <v>0</v>
      </c>
      <c r="Y799" s="340">
        <v>0</v>
      </c>
      <c r="Z799" s="340">
        <v>0</v>
      </c>
      <c r="AA799" s="341">
        <f>Y799</f>
        <v>0</v>
      </c>
      <c r="AB799" s="341">
        <f>Z799</f>
        <v>0</v>
      </c>
      <c r="AC799" s="341">
        <f>AA799</f>
        <v>0</v>
      </c>
      <c r="AD799" s="341">
        <f>AB799</f>
        <v>0</v>
      </c>
    </row>
    <row r="800" spans="1:30" outlineLevel="1">
      <c r="B800" t="s">
        <v>359</v>
      </c>
      <c r="C800" s="332">
        <f t="shared" si="360"/>
        <v>0</v>
      </c>
      <c r="D800" s="332">
        <f t="shared" si="360"/>
        <v>0</v>
      </c>
      <c r="G800" s="25" t="s">
        <v>1274</v>
      </c>
      <c r="H800" s="342">
        <f>H799</f>
        <v>0.35</v>
      </c>
      <c r="I800" s="342">
        <f>I799</f>
        <v>0.5</v>
      </c>
      <c r="J800" s="343">
        <f t="shared" ref="J800:K806" si="363">J799</f>
        <v>1.5</v>
      </c>
      <c r="K800" s="343">
        <f t="shared" si="363"/>
        <v>1.8</v>
      </c>
      <c r="L800" s="344">
        <f t="shared" si="361"/>
        <v>0</v>
      </c>
      <c r="M800" s="345">
        <f t="shared" si="361"/>
        <v>0</v>
      </c>
      <c r="N800" s="27"/>
      <c r="O800" s="337">
        <f>MIN($H800*$K800*(1-$I800),(1-$H800)*$I800*$J800)</f>
        <v>0.315</v>
      </c>
      <c r="P800" s="337">
        <f>$O800/$J800/(1-$H800)</f>
        <v>0.32307692307692304</v>
      </c>
      <c r="Q800" s="337">
        <f>$O800/$K800/$H800</f>
        <v>0.5</v>
      </c>
      <c r="R800" s="337"/>
      <c r="S800" s="337"/>
      <c r="T800" s="339">
        <f t="shared" ref="T800:U802" si="364">P800*L800</f>
        <v>0</v>
      </c>
      <c r="U800" s="339">
        <f t="shared" si="364"/>
        <v>0</v>
      </c>
      <c r="V800" s="339">
        <f t="shared" si="362"/>
        <v>0</v>
      </c>
      <c r="X800" s="346">
        <v>850</v>
      </c>
      <c r="Y800" s="347">
        <v>0</v>
      </c>
      <c r="Z800" s="348">
        <v>0</v>
      </c>
      <c r="AA800" s="347">
        <v>0</v>
      </c>
      <c r="AB800" s="348">
        <v>0</v>
      </c>
      <c r="AC800" s="347">
        <v>0</v>
      </c>
      <c r="AD800" s="348">
        <v>0</v>
      </c>
    </row>
    <row r="801" spans="1:30" outlineLevel="1">
      <c r="B801" t="s">
        <v>986</v>
      </c>
      <c r="C801" s="332">
        <f t="shared" si="360"/>
        <v>0</v>
      </c>
      <c r="D801" s="332">
        <f t="shared" si="360"/>
        <v>0</v>
      </c>
      <c r="G801" s="25"/>
      <c r="H801" s="342">
        <f>H800</f>
        <v>0.35</v>
      </c>
      <c r="I801" s="342">
        <f t="shared" ref="I801:I806" si="365">I800</f>
        <v>0.5</v>
      </c>
      <c r="J801" s="343">
        <f t="shared" si="363"/>
        <v>1.5</v>
      </c>
      <c r="K801" s="343">
        <f t="shared" si="363"/>
        <v>1.8</v>
      </c>
      <c r="L801" s="344">
        <f t="shared" si="361"/>
        <v>0</v>
      </c>
      <c r="M801" s="345">
        <f t="shared" si="361"/>
        <v>0</v>
      </c>
      <c r="N801" s="27"/>
      <c r="O801" s="337">
        <f>MIN($H801*$K801*(1-$I801),(1-$H801)*$I801*$J801)</f>
        <v>0.315</v>
      </c>
      <c r="P801" s="337">
        <f>$O801/$J801/(1-$H801)</f>
        <v>0.32307692307692304</v>
      </c>
      <c r="Q801" s="337">
        <f>$O801/$K801/$H801</f>
        <v>0.5</v>
      </c>
      <c r="R801" s="337"/>
      <c r="S801" s="337"/>
      <c r="T801" s="339">
        <f t="shared" si="364"/>
        <v>0</v>
      </c>
      <c r="U801" s="339">
        <f t="shared" si="364"/>
        <v>0</v>
      </c>
      <c r="V801" s="339">
        <f t="shared" si="362"/>
        <v>0</v>
      </c>
      <c r="X801" s="346">
        <v>1000</v>
      </c>
      <c r="Y801" s="349">
        <v>0</v>
      </c>
      <c r="Z801" s="350">
        <v>0</v>
      </c>
      <c r="AA801" s="349">
        <v>0</v>
      </c>
      <c r="AB801" s="350">
        <v>0</v>
      </c>
      <c r="AC801" s="349">
        <v>0</v>
      </c>
      <c r="AD801" s="350">
        <v>0</v>
      </c>
    </row>
    <row r="802" spans="1:30" outlineLevel="1">
      <c r="B802" t="s">
        <v>1275</v>
      </c>
      <c r="C802" s="332">
        <f t="shared" si="360"/>
        <v>0</v>
      </c>
      <c r="D802" s="332">
        <f t="shared" si="360"/>
        <v>0</v>
      </c>
      <c r="G802" s="25"/>
      <c r="H802" s="342">
        <f>H801</f>
        <v>0.35</v>
      </c>
      <c r="I802" s="342">
        <f t="shared" si="365"/>
        <v>0.5</v>
      </c>
      <c r="J802" s="343">
        <f t="shared" si="363"/>
        <v>1.5</v>
      </c>
      <c r="K802" s="343">
        <f t="shared" si="363"/>
        <v>1.8</v>
      </c>
      <c r="L802" s="351">
        <f t="shared" si="361"/>
        <v>0</v>
      </c>
      <c r="M802" s="352">
        <f t="shared" si="361"/>
        <v>0</v>
      </c>
      <c r="N802" s="27"/>
      <c r="O802" s="337">
        <f>MIN($H802*$K802*(1-$I802),(1-$H802)*$I802*$J802)</f>
        <v>0.315</v>
      </c>
      <c r="P802" s="337">
        <f>$O802/$J802/(1-$H802)</f>
        <v>0.32307692307692304</v>
      </c>
      <c r="Q802" s="337">
        <f>$O802/$K802/$H802</f>
        <v>0.5</v>
      </c>
      <c r="R802" s="337"/>
      <c r="S802" s="337"/>
      <c r="T802" s="339">
        <f t="shared" si="364"/>
        <v>0</v>
      </c>
      <c r="U802" s="339">
        <f t="shared" si="364"/>
        <v>0</v>
      </c>
      <c r="V802" s="339">
        <f t="shared" si="362"/>
        <v>0</v>
      </c>
      <c r="X802" s="346">
        <v>1200</v>
      </c>
      <c r="Y802" s="353">
        <v>0</v>
      </c>
      <c r="Z802" s="354">
        <v>0</v>
      </c>
      <c r="AA802" s="353">
        <v>0</v>
      </c>
      <c r="AB802" s="354">
        <v>0</v>
      </c>
      <c r="AC802" s="353">
        <v>0</v>
      </c>
      <c r="AD802" s="354">
        <v>0</v>
      </c>
    </row>
    <row r="803" spans="1:30" outlineLevel="1">
      <c r="A803" t="s">
        <v>808</v>
      </c>
      <c r="B803" t="s">
        <v>801</v>
      </c>
      <c r="C803" s="332">
        <f t="shared" si="360"/>
        <v>0</v>
      </c>
      <c r="D803" s="332">
        <f t="shared" si="360"/>
        <v>0</v>
      </c>
      <c r="G803" s="25" t="s">
        <v>1273</v>
      </c>
      <c r="H803" s="333">
        <v>0.5</v>
      </c>
      <c r="I803" s="342">
        <f t="shared" si="365"/>
        <v>0.5</v>
      </c>
      <c r="J803" s="343">
        <f t="shared" si="363"/>
        <v>1.5</v>
      </c>
      <c r="K803" s="343">
        <f t="shared" si="363"/>
        <v>1.8</v>
      </c>
      <c r="L803" s="335">
        <f t="shared" si="361"/>
        <v>0</v>
      </c>
      <c r="M803" s="336">
        <f t="shared" si="361"/>
        <v>0</v>
      </c>
      <c r="N803" s="213">
        <v>200</v>
      </c>
      <c r="O803" s="337"/>
      <c r="P803" s="337"/>
      <c r="Q803" s="337"/>
      <c r="R803" s="338">
        <f>$H803/(2-$H803)*$N803</f>
        <v>66.666666666666657</v>
      </c>
      <c r="S803" s="338">
        <f>-(1-$H803)/(2-$H803)*$N803</f>
        <v>-66.666666666666657</v>
      </c>
      <c r="T803" s="339">
        <f>L803*R803/100</f>
        <v>0</v>
      </c>
      <c r="U803" s="339">
        <f>M803*S803/100</f>
        <v>0</v>
      </c>
      <c r="V803" s="339">
        <f t="shared" si="362"/>
        <v>0</v>
      </c>
      <c r="X803" s="346"/>
      <c r="Y803" s="340">
        <v>0</v>
      </c>
      <c r="Z803" s="340">
        <v>0</v>
      </c>
      <c r="AA803" s="341">
        <f>Y803</f>
        <v>0</v>
      </c>
      <c r="AB803" s="341">
        <f>Z803</f>
        <v>0</v>
      </c>
      <c r="AC803" s="341">
        <f>AA803</f>
        <v>0</v>
      </c>
      <c r="AD803" s="341">
        <f>AB803</f>
        <v>0</v>
      </c>
    </row>
    <row r="804" spans="1:30" outlineLevel="1">
      <c r="B804" t="s">
        <v>359</v>
      </c>
      <c r="C804" s="332">
        <f t="shared" si="360"/>
        <v>0</v>
      </c>
      <c r="D804" s="332">
        <f t="shared" si="360"/>
        <v>0</v>
      </c>
      <c r="G804" s="25" t="s">
        <v>1274</v>
      </c>
      <c r="H804" s="342">
        <f>H803</f>
        <v>0.5</v>
      </c>
      <c r="I804" s="342">
        <f t="shared" si="365"/>
        <v>0.5</v>
      </c>
      <c r="J804" s="343">
        <f t="shared" si="363"/>
        <v>1.5</v>
      </c>
      <c r="K804" s="343">
        <f t="shared" si="363"/>
        <v>1.8</v>
      </c>
      <c r="L804" s="344">
        <f t="shared" si="361"/>
        <v>0</v>
      </c>
      <c r="M804" s="345">
        <f t="shared" si="361"/>
        <v>0</v>
      </c>
      <c r="N804" s="27"/>
      <c r="O804" s="337">
        <f>MIN($H804*$K804*(1-$I804),(1-$H804)*$I804*$J804)</f>
        <v>0.375</v>
      </c>
      <c r="P804" s="337">
        <f>$O804/$J804/(1-$H804)</f>
        <v>0.5</v>
      </c>
      <c r="Q804" s="337">
        <f>$O804/$K804/$H804</f>
        <v>0.41666666666666663</v>
      </c>
      <c r="R804" s="337"/>
      <c r="S804" s="337"/>
      <c r="T804" s="339">
        <f t="shared" ref="T804:U806" si="366">P804*L804</f>
        <v>0</v>
      </c>
      <c r="U804" s="339">
        <f t="shared" si="366"/>
        <v>0</v>
      </c>
      <c r="V804" s="339">
        <f t="shared" si="362"/>
        <v>0</v>
      </c>
      <c r="X804" s="346">
        <v>850</v>
      </c>
      <c r="Y804" s="347">
        <v>0</v>
      </c>
      <c r="Z804" s="348">
        <v>0</v>
      </c>
      <c r="AA804" s="347">
        <v>0</v>
      </c>
      <c r="AB804" s="348">
        <v>0</v>
      </c>
      <c r="AC804" s="347">
        <v>0</v>
      </c>
      <c r="AD804" s="348">
        <v>0</v>
      </c>
    </row>
    <row r="805" spans="1:30" outlineLevel="1">
      <c r="B805" t="s">
        <v>986</v>
      </c>
      <c r="C805" s="332">
        <f t="shared" si="360"/>
        <v>0</v>
      </c>
      <c r="D805" s="332">
        <f t="shared" si="360"/>
        <v>0</v>
      </c>
      <c r="G805" s="25"/>
      <c r="H805" s="342">
        <f>H804</f>
        <v>0.5</v>
      </c>
      <c r="I805" s="342">
        <f t="shared" si="365"/>
        <v>0.5</v>
      </c>
      <c r="J805" s="343">
        <f t="shared" si="363"/>
        <v>1.5</v>
      </c>
      <c r="K805" s="343">
        <f t="shared" si="363"/>
        <v>1.8</v>
      </c>
      <c r="L805" s="344">
        <f t="shared" si="361"/>
        <v>0</v>
      </c>
      <c r="M805" s="345">
        <f t="shared" si="361"/>
        <v>0</v>
      </c>
      <c r="N805" s="27"/>
      <c r="O805" s="337">
        <f>MIN($H805*$K805*(1-$I805),(1-$H805)*$I805*$J805)</f>
        <v>0.375</v>
      </c>
      <c r="P805" s="337">
        <f>$O805/$J805/(1-$H805)</f>
        <v>0.5</v>
      </c>
      <c r="Q805" s="337">
        <f>$O805/$K805/$H805</f>
        <v>0.41666666666666663</v>
      </c>
      <c r="R805" s="337"/>
      <c r="S805" s="337"/>
      <c r="T805" s="339">
        <f t="shared" si="366"/>
        <v>0</v>
      </c>
      <c r="U805" s="339">
        <f t="shared" si="366"/>
        <v>0</v>
      </c>
      <c r="V805" s="339">
        <f t="shared" si="362"/>
        <v>0</v>
      </c>
      <c r="X805" s="346">
        <v>1000</v>
      </c>
      <c r="Y805" s="349">
        <v>0</v>
      </c>
      <c r="Z805" s="350">
        <v>0</v>
      </c>
      <c r="AA805" s="349">
        <v>0</v>
      </c>
      <c r="AB805" s="350">
        <v>0</v>
      </c>
      <c r="AC805" s="349">
        <v>0</v>
      </c>
      <c r="AD805" s="350">
        <v>0</v>
      </c>
    </row>
    <row r="806" spans="1:30" outlineLevel="1">
      <c r="B806" t="s">
        <v>1275</v>
      </c>
      <c r="C806" s="332">
        <f t="shared" si="360"/>
        <v>0</v>
      </c>
      <c r="D806" s="332">
        <f t="shared" si="360"/>
        <v>0</v>
      </c>
      <c r="G806" s="25"/>
      <c r="H806" s="342">
        <f>H805</f>
        <v>0.5</v>
      </c>
      <c r="I806" s="342">
        <f t="shared" si="365"/>
        <v>0.5</v>
      </c>
      <c r="J806" s="343">
        <f t="shared" si="363"/>
        <v>1.5</v>
      </c>
      <c r="K806" s="343">
        <f t="shared" si="363"/>
        <v>1.8</v>
      </c>
      <c r="L806" s="351">
        <f t="shared" si="361"/>
        <v>0</v>
      </c>
      <c r="M806" s="352">
        <f t="shared" si="361"/>
        <v>0</v>
      </c>
      <c r="N806" s="27"/>
      <c r="O806" s="337">
        <f>MIN($H806*$K806*(1-$I806),(1-$H806)*$I806*$J806)</f>
        <v>0.375</v>
      </c>
      <c r="P806" s="337">
        <f>$O806/$J806/(1-$H806)</f>
        <v>0.5</v>
      </c>
      <c r="Q806" s="337">
        <f>$O806/$K806/$H806</f>
        <v>0.41666666666666663</v>
      </c>
      <c r="R806" s="337"/>
      <c r="S806" s="337"/>
      <c r="T806" s="339">
        <f t="shared" si="366"/>
        <v>0</v>
      </c>
      <c r="U806" s="339">
        <f t="shared" si="366"/>
        <v>0</v>
      </c>
      <c r="V806" s="339">
        <f t="shared" si="362"/>
        <v>0</v>
      </c>
      <c r="X806" s="346">
        <v>1200</v>
      </c>
      <c r="Y806" s="353">
        <v>0</v>
      </c>
      <c r="Z806" s="354">
        <v>0</v>
      </c>
      <c r="AA806" s="353">
        <v>0</v>
      </c>
      <c r="AB806" s="354">
        <v>0</v>
      </c>
      <c r="AC806" s="353">
        <v>0</v>
      </c>
      <c r="AD806" s="354">
        <v>0</v>
      </c>
    </row>
    <row r="807" spans="1:30" ht="36.5" outlineLevel="1">
      <c r="Y807" s="355" t="s">
        <v>1276</v>
      </c>
      <c r="Z807" s="356"/>
      <c r="AA807" s="356"/>
      <c r="AB807" s="356"/>
      <c r="AC807" s="356"/>
      <c r="AD807" s="356"/>
    </row>
    <row r="809" spans="1:30">
      <c r="A809" s="1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1518</v>
      </c>
    </row>
    <row r="811" spans="1:30" outlineLevel="1">
      <c r="A811" s="89" t="s">
        <v>2731</v>
      </c>
      <c r="B811" s="89" t="str">
        <f t="shared" ref="B811:B870" si="367">INDEX(i.Region_Desc,1,$C811)&amp;" "&amp;INDEX(i.GenotypeDesc,$D811,1)&amp;" "&amp;INDEX(i.TOL_Desc,1,$E811)</f>
        <v>SWV SFM Aut</v>
      </c>
      <c r="C811" s="89">
        <v>1</v>
      </c>
      <c r="D811" s="89">
        <v>1</v>
      </c>
      <c r="E811" s="89">
        <v>1</v>
      </c>
      <c r="F811" s="89">
        <v>1</v>
      </c>
      <c r="G811" s="89">
        <v>1</v>
      </c>
      <c r="H811" s="440">
        <f>CHOOSE($D811,3,4,4,5)</f>
        <v>3</v>
      </c>
      <c r="I811" s="440">
        <v>6</v>
      </c>
      <c r="J811" s="440">
        <v>0</v>
      </c>
      <c r="K811" s="440">
        <v>0</v>
      </c>
      <c r="L811" s="440">
        <v>0</v>
      </c>
      <c r="M811" s="440">
        <v>0</v>
      </c>
      <c r="N811" s="440">
        <f>CHOOSE($D811,2,2,2,3)</f>
        <v>2</v>
      </c>
    </row>
    <row r="812" spans="1:30" outlineLevel="1">
      <c r="B812" t="str">
        <f t="shared" si="367"/>
        <v>SWV SFM Win</v>
      </c>
      <c r="C812">
        <v>1</v>
      </c>
      <c r="D812">
        <v>1</v>
      </c>
      <c r="E812">
        <v>2</v>
      </c>
      <c r="F812">
        <v>1</v>
      </c>
      <c r="G812">
        <v>1</v>
      </c>
      <c r="H812" s="406">
        <f t="shared" ref="H812:H870" si="368">CHOOSE($D812,3,4,4,5)</f>
        <v>3</v>
      </c>
      <c r="I812" s="406">
        <v>6</v>
      </c>
      <c r="J812" s="406">
        <v>0</v>
      </c>
      <c r="K812" s="406">
        <v>0</v>
      </c>
      <c r="L812" s="406">
        <v>0</v>
      </c>
      <c r="M812" s="406">
        <v>0</v>
      </c>
      <c r="N812" s="406">
        <f t="shared" ref="N812:N870" si="369">CHOOSE($D812,2,2,2,3)</f>
        <v>2</v>
      </c>
    </row>
    <row r="813" spans="1:30" outlineLevel="1">
      <c r="B813" t="str">
        <f t="shared" si="367"/>
        <v>SWV SFM Spr</v>
      </c>
      <c r="C813">
        <v>1</v>
      </c>
      <c r="D813">
        <v>1</v>
      </c>
      <c r="E813">
        <v>3</v>
      </c>
      <c r="F813">
        <v>1</v>
      </c>
      <c r="G813">
        <v>1</v>
      </c>
      <c r="H813" s="406">
        <f t="shared" si="368"/>
        <v>3</v>
      </c>
      <c r="I813" s="406">
        <v>6</v>
      </c>
      <c r="J813" s="406">
        <v>0</v>
      </c>
      <c r="K813" s="406">
        <v>0</v>
      </c>
      <c r="L813" s="406">
        <v>0</v>
      </c>
      <c r="M813" s="406">
        <v>0</v>
      </c>
      <c r="N813" s="406">
        <f t="shared" si="369"/>
        <v>2</v>
      </c>
    </row>
    <row r="814" spans="1:30" outlineLevel="1">
      <c r="A814" t="s">
        <v>2732</v>
      </c>
      <c r="B814" t="str">
        <f t="shared" si="367"/>
        <v>SWV MFM Aut</v>
      </c>
      <c r="C814">
        <v>1</v>
      </c>
      <c r="D814">
        <v>2</v>
      </c>
      <c r="E814">
        <v>1</v>
      </c>
      <c r="F814">
        <v>1</v>
      </c>
      <c r="G814">
        <v>1</v>
      </c>
      <c r="H814" s="406">
        <f t="shared" si="368"/>
        <v>4</v>
      </c>
      <c r="I814" s="406">
        <v>6</v>
      </c>
      <c r="J814" s="406">
        <v>0</v>
      </c>
      <c r="K814" s="406">
        <v>0</v>
      </c>
      <c r="L814" s="406">
        <v>0</v>
      </c>
      <c r="M814" s="406">
        <v>0</v>
      </c>
      <c r="N814" s="406">
        <f t="shared" si="369"/>
        <v>2</v>
      </c>
    </row>
    <row r="815" spans="1:30" outlineLevel="1">
      <c r="B815" t="str">
        <f t="shared" si="367"/>
        <v>SWV MFM Win</v>
      </c>
      <c r="C815">
        <v>1</v>
      </c>
      <c r="D815">
        <v>2</v>
      </c>
      <c r="E815">
        <v>2</v>
      </c>
      <c r="F815">
        <v>1</v>
      </c>
      <c r="G815">
        <v>1</v>
      </c>
      <c r="H815" s="406">
        <f t="shared" si="368"/>
        <v>4</v>
      </c>
      <c r="I815" s="406">
        <v>6</v>
      </c>
      <c r="J815" s="406">
        <v>0</v>
      </c>
      <c r="K815" s="406">
        <v>0</v>
      </c>
      <c r="L815" s="406">
        <v>0</v>
      </c>
      <c r="M815" s="406">
        <v>0</v>
      </c>
      <c r="N815" s="406">
        <f t="shared" si="369"/>
        <v>2</v>
      </c>
    </row>
    <row r="816" spans="1:30" outlineLevel="1">
      <c r="B816" t="str">
        <f t="shared" si="367"/>
        <v>SWV MFM Spr</v>
      </c>
      <c r="C816">
        <v>1</v>
      </c>
      <c r="D816">
        <v>2</v>
      </c>
      <c r="E816">
        <v>3</v>
      </c>
      <c r="F816">
        <v>1</v>
      </c>
      <c r="G816">
        <v>1</v>
      </c>
      <c r="H816" s="406">
        <f t="shared" si="368"/>
        <v>4</v>
      </c>
      <c r="I816" s="406">
        <v>6</v>
      </c>
      <c r="J816" s="406">
        <v>0</v>
      </c>
      <c r="K816" s="406">
        <v>0</v>
      </c>
      <c r="L816" s="406">
        <v>0</v>
      </c>
      <c r="M816" s="406">
        <v>0</v>
      </c>
      <c r="N816" s="406">
        <f t="shared" si="369"/>
        <v>2</v>
      </c>
    </row>
    <row r="817" spans="1:14" outlineLevel="1">
      <c r="A817" t="s">
        <v>1533</v>
      </c>
      <c r="B817" t="str">
        <f t="shared" si="367"/>
        <v>SWV MFM Aut</v>
      </c>
      <c r="C817">
        <v>1</v>
      </c>
      <c r="D817">
        <v>2</v>
      </c>
      <c r="E817">
        <v>1</v>
      </c>
      <c r="F817">
        <v>1</v>
      </c>
      <c r="G817">
        <v>1</v>
      </c>
      <c r="H817" s="406">
        <f t="shared" si="368"/>
        <v>4</v>
      </c>
      <c r="I817" s="406">
        <v>6</v>
      </c>
      <c r="J817" s="406">
        <v>0</v>
      </c>
      <c r="K817" s="406">
        <v>0</v>
      </c>
      <c r="L817" s="406">
        <v>0</v>
      </c>
      <c r="M817" s="406">
        <v>0</v>
      </c>
      <c r="N817" s="406">
        <f t="shared" si="369"/>
        <v>2</v>
      </c>
    </row>
    <row r="818" spans="1:14" outlineLevel="1">
      <c r="B818" t="str">
        <f t="shared" si="367"/>
        <v>SWV MFM Win</v>
      </c>
      <c r="C818">
        <v>1</v>
      </c>
      <c r="D818">
        <v>2</v>
      </c>
      <c r="E818">
        <v>2</v>
      </c>
      <c r="F818">
        <v>1</v>
      </c>
      <c r="G818">
        <v>1</v>
      </c>
      <c r="H818" s="406">
        <f t="shared" si="368"/>
        <v>4</v>
      </c>
      <c r="I818" s="406">
        <v>6</v>
      </c>
      <c r="J818" s="406">
        <v>0</v>
      </c>
      <c r="K818" s="406">
        <v>0</v>
      </c>
      <c r="L818" s="406">
        <v>0</v>
      </c>
      <c r="M818" s="406">
        <v>0</v>
      </c>
      <c r="N818" s="406">
        <f t="shared" si="369"/>
        <v>2</v>
      </c>
    </row>
    <row r="819" spans="1:14" outlineLevel="1">
      <c r="B819" t="str">
        <f t="shared" si="367"/>
        <v>SWV MFM Spr</v>
      </c>
      <c r="C819">
        <v>1</v>
      </c>
      <c r="D819">
        <v>2</v>
      </c>
      <c r="E819">
        <v>3</v>
      </c>
      <c r="F819">
        <v>1</v>
      </c>
      <c r="G819">
        <v>1</v>
      </c>
      <c r="H819" s="406">
        <f t="shared" si="368"/>
        <v>4</v>
      </c>
      <c r="I819" s="406">
        <v>6</v>
      </c>
      <c r="J819" s="406">
        <v>0</v>
      </c>
      <c r="K819" s="406">
        <v>0</v>
      </c>
      <c r="L819" s="406">
        <v>0</v>
      </c>
      <c r="M819" s="406">
        <v>0</v>
      </c>
      <c r="N819" s="406">
        <f t="shared" si="369"/>
        <v>2</v>
      </c>
    </row>
    <row r="820" spans="1:14" outlineLevel="1">
      <c r="A820" t="s">
        <v>808</v>
      </c>
      <c r="B820" t="str">
        <f t="shared" si="367"/>
        <v>SWV Mat Aut</v>
      </c>
      <c r="C820">
        <v>1</v>
      </c>
      <c r="D820">
        <v>4</v>
      </c>
      <c r="E820">
        <v>1</v>
      </c>
      <c r="F820">
        <v>1</v>
      </c>
      <c r="G820">
        <v>1</v>
      </c>
      <c r="H820" s="406">
        <f t="shared" si="368"/>
        <v>5</v>
      </c>
      <c r="I820" s="406">
        <v>5</v>
      </c>
      <c r="J820" s="406">
        <v>0</v>
      </c>
      <c r="K820" s="406">
        <v>0</v>
      </c>
      <c r="L820" s="406">
        <v>0</v>
      </c>
      <c r="M820" s="406">
        <v>0</v>
      </c>
      <c r="N820" s="406">
        <f t="shared" si="369"/>
        <v>3</v>
      </c>
    </row>
    <row r="821" spans="1:14" outlineLevel="1">
      <c r="B821" t="str">
        <f t="shared" si="367"/>
        <v>SWV Mat Win</v>
      </c>
      <c r="C821">
        <v>1</v>
      </c>
      <c r="D821">
        <v>4</v>
      </c>
      <c r="E821">
        <v>2</v>
      </c>
      <c r="F821">
        <v>1</v>
      </c>
      <c r="G821">
        <v>1</v>
      </c>
      <c r="H821" s="406">
        <f t="shared" si="368"/>
        <v>5</v>
      </c>
      <c r="I821" s="406">
        <v>2</v>
      </c>
      <c r="J821" s="406">
        <v>0</v>
      </c>
      <c r="K821" s="406">
        <v>0</v>
      </c>
      <c r="L821" s="406">
        <v>0</v>
      </c>
      <c r="M821" s="406">
        <v>0</v>
      </c>
      <c r="N821" s="406">
        <f t="shared" si="369"/>
        <v>3</v>
      </c>
    </row>
    <row r="822" spans="1:14" outlineLevel="1">
      <c r="A822" s="92"/>
      <c r="B822" s="92" t="str">
        <f t="shared" si="367"/>
        <v>SWV Mat Spr</v>
      </c>
      <c r="C822" s="92">
        <v>1</v>
      </c>
      <c r="D822" s="92">
        <v>4</v>
      </c>
      <c r="E822" s="92">
        <v>3</v>
      </c>
      <c r="F822" s="92">
        <v>1</v>
      </c>
      <c r="G822" s="92">
        <v>1</v>
      </c>
      <c r="H822" s="441">
        <f t="shared" si="368"/>
        <v>5</v>
      </c>
      <c r="I822" s="441">
        <v>1</v>
      </c>
      <c r="J822" s="441">
        <v>0</v>
      </c>
      <c r="K822" s="441">
        <v>0</v>
      </c>
      <c r="L822" s="441">
        <v>0</v>
      </c>
      <c r="M822" s="441">
        <v>0</v>
      </c>
      <c r="N822" s="441">
        <f t="shared" si="369"/>
        <v>3</v>
      </c>
    </row>
    <row r="823" spans="1:14" outlineLevel="1">
      <c r="A823" s="89" t="s">
        <v>2731</v>
      </c>
      <c r="B823" s="89" t="str">
        <f t="shared" si="367"/>
        <v>GSW SFM Aut</v>
      </c>
      <c r="C823" s="89">
        <v>2</v>
      </c>
      <c r="D823" s="89">
        <v>1</v>
      </c>
      <c r="E823" s="89">
        <v>1</v>
      </c>
      <c r="F823" s="89">
        <v>1</v>
      </c>
      <c r="G823" s="89">
        <v>1</v>
      </c>
      <c r="H823" s="440">
        <f t="shared" si="368"/>
        <v>3</v>
      </c>
      <c r="I823" s="440">
        <v>6</v>
      </c>
      <c r="J823" s="440">
        <v>0</v>
      </c>
      <c r="K823" s="440">
        <v>0</v>
      </c>
      <c r="L823" s="440">
        <v>0</v>
      </c>
      <c r="M823" s="440">
        <v>0</v>
      </c>
      <c r="N823" s="440">
        <f t="shared" si="369"/>
        <v>2</v>
      </c>
    </row>
    <row r="824" spans="1:14" outlineLevel="1">
      <c r="B824" t="str">
        <f t="shared" si="367"/>
        <v>GSW SFM Win</v>
      </c>
      <c r="C824">
        <v>2</v>
      </c>
      <c r="D824">
        <v>1</v>
      </c>
      <c r="E824">
        <v>2</v>
      </c>
      <c r="F824">
        <v>1</v>
      </c>
      <c r="G824">
        <v>1</v>
      </c>
      <c r="H824" s="406">
        <f t="shared" si="368"/>
        <v>3</v>
      </c>
      <c r="I824" s="406">
        <v>6</v>
      </c>
      <c r="J824" s="406">
        <v>0</v>
      </c>
      <c r="K824" s="406">
        <v>0</v>
      </c>
      <c r="L824" s="406">
        <v>0</v>
      </c>
      <c r="M824" s="406">
        <v>0</v>
      </c>
      <c r="N824" s="406">
        <f t="shared" si="369"/>
        <v>2</v>
      </c>
    </row>
    <row r="825" spans="1:14" outlineLevel="1">
      <c r="B825" t="str">
        <f t="shared" si="367"/>
        <v>GSW SFM Spr</v>
      </c>
      <c r="C825">
        <v>2</v>
      </c>
      <c r="D825">
        <v>1</v>
      </c>
      <c r="E825">
        <v>3</v>
      </c>
      <c r="F825">
        <v>1</v>
      </c>
      <c r="G825">
        <v>1</v>
      </c>
      <c r="H825" s="406">
        <f t="shared" si="368"/>
        <v>3</v>
      </c>
      <c r="I825" s="406">
        <v>6</v>
      </c>
      <c r="J825" s="406">
        <v>0</v>
      </c>
      <c r="K825" s="406">
        <v>0</v>
      </c>
      <c r="L825" s="406">
        <v>0</v>
      </c>
      <c r="M825" s="406">
        <v>0</v>
      </c>
      <c r="N825" s="406">
        <f t="shared" si="369"/>
        <v>2</v>
      </c>
    </row>
    <row r="826" spans="1:14" outlineLevel="1">
      <c r="A826" t="s">
        <v>2732</v>
      </c>
      <c r="B826" t="str">
        <f t="shared" si="367"/>
        <v>GSW MFM Aut</v>
      </c>
      <c r="C826">
        <v>2</v>
      </c>
      <c r="D826">
        <v>2</v>
      </c>
      <c r="E826">
        <v>1</v>
      </c>
      <c r="F826">
        <v>1</v>
      </c>
      <c r="G826">
        <v>1</v>
      </c>
      <c r="H826" s="406">
        <f t="shared" si="368"/>
        <v>4</v>
      </c>
      <c r="I826" s="406">
        <v>6</v>
      </c>
      <c r="J826" s="406">
        <v>0</v>
      </c>
      <c r="K826" s="406">
        <v>0</v>
      </c>
      <c r="L826" s="406">
        <v>0</v>
      </c>
      <c r="M826" s="406">
        <v>0</v>
      </c>
      <c r="N826" s="406">
        <f t="shared" si="369"/>
        <v>2</v>
      </c>
    </row>
    <row r="827" spans="1:14" outlineLevel="1">
      <c r="B827" t="str">
        <f t="shared" si="367"/>
        <v>GSW MFM Win</v>
      </c>
      <c r="C827">
        <v>2</v>
      </c>
      <c r="D827">
        <v>2</v>
      </c>
      <c r="E827">
        <v>2</v>
      </c>
      <c r="F827">
        <v>1</v>
      </c>
      <c r="G827">
        <v>1</v>
      </c>
      <c r="H827" s="406">
        <f t="shared" si="368"/>
        <v>4</v>
      </c>
      <c r="I827" s="406">
        <v>6</v>
      </c>
      <c r="J827" s="406">
        <v>0</v>
      </c>
      <c r="K827" s="406">
        <v>0</v>
      </c>
      <c r="L827" s="406">
        <v>0</v>
      </c>
      <c r="M827" s="406">
        <v>0</v>
      </c>
      <c r="N827" s="406">
        <f t="shared" si="369"/>
        <v>2</v>
      </c>
    </row>
    <row r="828" spans="1:14" outlineLevel="1">
      <c r="B828" t="str">
        <f t="shared" si="367"/>
        <v>GSW MFM Spr</v>
      </c>
      <c r="C828">
        <v>2</v>
      </c>
      <c r="D828">
        <v>2</v>
      </c>
      <c r="E828">
        <v>3</v>
      </c>
      <c r="F828">
        <v>1</v>
      </c>
      <c r="G828">
        <v>1</v>
      </c>
      <c r="H828" s="406">
        <f t="shared" si="368"/>
        <v>4</v>
      </c>
      <c r="I828" s="406">
        <v>6</v>
      </c>
      <c r="J828" s="406">
        <v>0</v>
      </c>
      <c r="K828" s="406">
        <v>0</v>
      </c>
      <c r="L828" s="406">
        <v>0</v>
      </c>
      <c r="M828" s="406">
        <v>0</v>
      </c>
      <c r="N828" s="406">
        <f t="shared" si="369"/>
        <v>2</v>
      </c>
    </row>
    <row r="829" spans="1:14" outlineLevel="1">
      <c r="A829" t="s">
        <v>1533</v>
      </c>
      <c r="B829" t="str">
        <f t="shared" si="367"/>
        <v>GSW MFM Aut</v>
      </c>
      <c r="C829">
        <v>2</v>
      </c>
      <c r="D829">
        <v>2</v>
      </c>
      <c r="E829">
        <v>1</v>
      </c>
      <c r="F829">
        <v>1</v>
      </c>
      <c r="G829">
        <v>1</v>
      </c>
      <c r="H829" s="406">
        <f t="shared" si="368"/>
        <v>4</v>
      </c>
      <c r="I829" s="406">
        <v>6</v>
      </c>
      <c r="J829" s="406">
        <v>0</v>
      </c>
      <c r="K829" s="406">
        <v>0</v>
      </c>
      <c r="L829" s="406">
        <v>0</v>
      </c>
      <c r="M829" s="406">
        <v>0</v>
      </c>
      <c r="N829" s="406">
        <f t="shared" si="369"/>
        <v>2</v>
      </c>
    </row>
    <row r="830" spans="1:14" outlineLevel="1">
      <c r="B830" t="str">
        <f t="shared" si="367"/>
        <v>GSW MFM Win</v>
      </c>
      <c r="C830">
        <v>2</v>
      </c>
      <c r="D830">
        <v>2</v>
      </c>
      <c r="E830">
        <v>2</v>
      </c>
      <c r="F830">
        <v>1</v>
      </c>
      <c r="G830">
        <v>1</v>
      </c>
      <c r="H830" s="406">
        <f t="shared" si="368"/>
        <v>4</v>
      </c>
      <c r="I830" s="406">
        <v>6</v>
      </c>
      <c r="J830" s="406">
        <v>0</v>
      </c>
      <c r="K830" s="406">
        <v>0</v>
      </c>
      <c r="L830" s="406">
        <v>0</v>
      </c>
      <c r="M830" s="406">
        <v>0</v>
      </c>
      <c r="N830" s="406">
        <f t="shared" si="369"/>
        <v>2</v>
      </c>
    </row>
    <row r="831" spans="1:14" outlineLevel="1">
      <c r="B831" t="str">
        <f t="shared" si="367"/>
        <v>GSW MFM Spr</v>
      </c>
      <c r="C831">
        <v>2</v>
      </c>
      <c r="D831">
        <v>2</v>
      </c>
      <c r="E831">
        <v>3</v>
      </c>
      <c r="F831">
        <v>1</v>
      </c>
      <c r="G831">
        <v>1</v>
      </c>
      <c r="H831" s="406">
        <f t="shared" si="368"/>
        <v>4</v>
      </c>
      <c r="I831" s="406">
        <v>6</v>
      </c>
      <c r="J831" s="406">
        <v>0</v>
      </c>
      <c r="K831" s="406">
        <v>0</v>
      </c>
      <c r="L831" s="406">
        <v>0</v>
      </c>
      <c r="M831" s="406">
        <v>0</v>
      </c>
      <c r="N831" s="406">
        <f t="shared" si="369"/>
        <v>2</v>
      </c>
    </row>
    <row r="832" spans="1:14" outlineLevel="1">
      <c r="A832" t="s">
        <v>808</v>
      </c>
      <c r="B832" t="str">
        <f t="shared" si="367"/>
        <v>GSW Mat Aut</v>
      </c>
      <c r="C832">
        <v>2</v>
      </c>
      <c r="D832">
        <v>4</v>
      </c>
      <c r="E832">
        <v>1</v>
      </c>
      <c r="F832">
        <v>1</v>
      </c>
      <c r="G832">
        <v>1</v>
      </c>
      <c r="H832" s="406">
        <f t="shared" si="368"/>
        <v>5</v>
      </c>
      <c r="I832" s="406">
        <v>5</v>
      </c>
      <c r="J832" s="406">
        <v>0</v>
      </c>
      <c r="K832" s="406">
        <v>0</v>
      </c>
      <c r="L832" s="406">
        <v>0</v>
      </c>
      <c r="M832" s="406">
        <v>0</v>
      </c>
      <c r="N832" s="406">
        <f t="shared" si="369"/>
        <v>3</v>
      </c>
    </row>
    <row r="833" spans="1:14" outlineLevel="1">
      <c r="B833" t="str">
        <f t="shared" si="367"/>
        <v>GSW Mat Win</v>
      </c>
      <c r="C833">
        <v>2</v>
      </c>
      <c r="D833">
        <v>4</v>
      </c>
      <c r="E833">
        <v>2</v>
      </c>
      <c r="F833">
        <v>1</v>
      </c>
      <c r="G833">
        <v>1</v>
      </c>
      <c r="H833" s="406">
        <f t="shared" si="368"/>
        <v>5</v>
      </c>
      <c r="I833" s="406">
        <f>CHOOSE($E833,4,3,2)</f>
        <v>3</v>
      </c>
      <c r="J833" s="406">
        <v>0</v>
      </c>
      <c r="K833" s="406">
        <v>0</v>
      </c>
      <c r="L833" s="406">
        <v>0</v>
      </c>
      <c r="M833" s="406">
        <v>0</v>
      </c>
      <c r="N833" s="406">
        <f t="shared" si="369"/>
        <v>3</v>
      </c>
    </row>
    <row r="834" spans="1:14" outlineLevel="1">
      <c r="A834" s="92"/>
      <c r="B834" s="92" t="str">
        <f t="shared" si="367"/>
        <v>GSW Mat Spr</v>
      </c>
      <c r="C834" s="92">
        <v>2</v>
      </c>
      <c r="D834" s="92">
        <v>4</v>
      </c>
      <c r="E834" s="92">
        <v>3</v>
      </c>
      <c r="F834" s="92">
        <v>1</v>
      </c>
      <c r="G834" s="92">
        <v>1</v>
      </c>
      <c r="H834" s="441">
        <f t="shared" si="368"/>
        <v>5</v>
      </c>
      <c r="I834" s="441">
        <v>1</v>
      </c>
      <c r="J834" s="441">
        <v>0</v>
      </c>
      <c r="K834" s="441">
        <v>0</v>
      </c>
      <c r="L834" s="441">
        <v>0</v>
      </c>
      <c r="M834" s="441">
        <v>0</v>
      </c>
      <c r="N834" s="441">
        <f t="shared" si="369"/>
        <v>3</v>
      </c>
    </row>
    <row r="835" spans="1:14" outlineLevel="1">
      <c r="A835" s="89" t="s">
        <v>2731</v>
      </c>
      <c r="B835" s="89" t="str">
        <f t="shared" si="367"/>
        <v>CWW SFM Aut</v>
      </c>
      <c r="C835" s="89">
        <v>3</v>
      </c>
      <c r="D835" s="89">
        <v>1</v>
      </c>
      <c r="E835" s="89">
        <v>1</v>
      </c>
      <c r="F835" s="89">
        <v>1</v>
      </c>
      <c r="G835" s="89">
        <v>1</v>
      </c>
      <c r="H835" s="440">
        <f t="shared" si="368"/>
        <v>3</v>
      </c>
      <c r="I835" s="440">
        <v>6</v>
      </c>
      <c r="J835" s="440">
        <v>0</v>
      </c>
      <c r="K835" s="440">
        <v>0</v>
      </c>
      <c r="L835" s="440">
        <v>0</v>
      </c>
      <c r="M835" s="440">
        <v>0</v>
      </c>
      <c r="N835" s="440">
        <f t="shared" si="369"/>
        <v>2</v>
      </c>
    </row>
    <row r="836" spans="1:14" outlineLevel="1">
      <c r="B836" t="str">
        <f t="shared" si="367"/>
        <v>CWW SFM Win</v>
      </c>
      <c r="C836">
        <v>3</v>
      </c>
      <c r="D836">
        <v>1</v>
      </c>
      <c r="E836">
        <v>2</v>
      </c>
      <c r="F836">
        <v>1</v>
      </c>
      <c r="G836">
        <v>1</v>
      </c>
      <c r="H836" s="406">
        <f t="shared" si="368"/>
        <v>3</v>
      </c>
      <c r="I836" s="406">
        <v>6</v>
      </c>
      <c r="J836" s="406">
        <v>0</v>
      </c>
      <c r="K836" s="406">
        <v>0</v>
      </c>
      <c r="L836" s="406">
        <v>0</v>
      </c>
      <c r="M836" s="406">
        <v>0</v>
      </c>
      <c r="N836" s="406">
        <f t="shared" si="369"/>
        <v>2</v>
      </c>
    </row>
    <row r="837" spans="1:14" outlineLevel="1">
      <c r="B837" t="str">
        <f t="shared" si="367"/>
        <v>CWW SFM Spr</v>
      </c>
      <c r="C837">
        <v>3</v>
      </c>
      <c r="D837">
        <v>1</v>
      </c>
      <c r="E837">
        <v>3</v>
      </c>
      <c r="F837">
        <v>1</v>
      </c>
      <c r="G837">
        <v>1</v>
      </c>
      <c r="H837" s="406">
        <f t="shared" si="368"/>
        <v>3</v>
      </c>
      <c r="I837" s="406">
        <v>6</v>
      </c>
      <c r="J837" s="406">
        <v>0</v>
      </c>
      <c r="K837" s="406">
        <v>0</v>
      </c>
      <c r="L837" s="406">
        <v>0</v>
      </c>
      <c r="M837" s="406">
        <v>0</v>
      </c>
      <c r="N837" s="406">
        <f t="shared" si="369"/>
        <v>2</v>
      </c>
    </row>
    <row r="838" spans="1:14" outlineLevel="1">
      <c r="A838" t="s">
        <v>2732</v>
      </c>
      <c r="B838" t="str">
        <f t="shared" si="367"/>
        <v>CWW MFM Aut</v>
      </c>
      <c r="C838">
        <v>3</v>
      </c>
      <c r="D838">
        <v>2</v>
      </c>
      <c r="E838">
        <v>1</v>
      </c>
      <c r="F838">
        <v>1</v>
      </c>
      <c r="G838">
        <v>1</v>
      </c>
      <c r="H838" s="406">
        <f t="shared" si="368"/>
        <v>4</v>
      </c>
      <c r="I838" s="406">
        <v>6</v>
      </c>
      <c r="J838" s="406">
        <v>0</v>
      </c>
      <c r="K838" s="406">
        <v>0</v>
      </c>
      <c r="L838" s="406">
        <v>0</v>
      </c>
      <c r="M838" s="406">
        <v>0</v>
      </c>
      <c r="N838" s="406">
        <f t="shared" si="369"/>
        <v>2</v>
      </c>
    </row>
    <row r="839" spans="1:14" outlineLevel="1">
      <c r="B839" t="str">
        <f t="shared" si="367"/>
        <v>CWW MFM Win</v>
      </c>
      <c r="C839">
        <v>3</v>
      </c>
      <c r="D839">
        <v>2</v>
      </c>
      <c r="E839">
        <v>2</v>
      </c>
      <c r="F839">
        <v>1</v>
      </c>
      <c r="G839">
        <v>1</v>
      </c>
      <c r="H839" s="406">
        <f t="shared" si="368"/>
        <v>4</v>
      </c>
      <c r="I839" s="406">
        <v>6</v>
      </c>
      <c r="J839" s="406">
        <v>0</v>
      </c>
      <c r="K839" s="406">
        <v>0</v>
      </c>
      <c r="L839" s="406">
        <v>0</v>
      </c>
      <c r="M839" s="406">
        <v>0</v>
      </c>
      <c r="N839" s="406">
        <f t="shared" si="369"/>
        <v>2</v>
      </c>
    </row>
    <row r="840" spans="1:14" outlineLevel="1">
      <c r="B840" t="str">
        <f t="shared" si="367"/>
        <v>CWW MFM Spr</v>
      </c>
      <c r="C840">
        <v>3</v>
      </c>
      <c r="D840">
        <v>2</v>
      </c>
      <c r="E840">
        <v>3</v>
      </c>
      <c r="F840">
        <v>1</v>
      </c>
      <c r="G840">
        <v>1</v>
      </c>
      <c r="H840" s="406">
        <f t="shared" si="368"/>
        <v>4</v>
      </c>
      <c r="I840" s="406">
        <v>6</v>
      </c>
      <c r="J840" s="406">
        <v>0</v>
      </c>
      <c r="K840" s="406">
        <v>0</v>
      </c>
      <c r="L840" s="406">
        <v>0</v>
      </c>
      <c r="M840" s="406">
        <v>0</v>
      </c>
      <c r="N840" s="406">
        <f t="shared" si="369"/>
        <v>2</v>
      </c>
    </row>
    <row r="841" spans="1:14" outlineLevel="1">
      <c r="A841" t="s">
        <v>1533</v>
      </c>
      <c r="B841" t="str">
        <f t="shared" si="367"/>
        <v>CWW MFM Aut</v>
      </c>
      <c r="C841">
        <v>3</v>
      </c>
      <c r="D841">
        <v>2</v>
      </c>
      <c r="E841">
        <v>1</v>
      </c>
      <c r="F841">
        <v>1</v>
      </c>
      <c r="G841">
        <v>1</v>
      </c>
      <c r="H841" s="406">
        <f t="shared" si="368"/>
        <v>4</v>
      </c>
      <c r="I841" s="406">
        <v>6</v>
      </c>
      <c r="J841" s="406">
        <v>0</v>
      </c>
      <c r="K841" s="406">
        <v>0</v>
      </c>
      <c r="L841" s="406">
        <v>0</v>
      </c>
      <c r="M841" s="406">
        <v>0</v>
      </c>
      <c r="N841" s="406">
        <f t="shared" si="369"/>
        <v>2</v>
      </c>
    </row>
    <row r="842" spans="1:14" outlineLevel="1">
      <c r="B842" t="str">
        <f t="shared" si="367"/>
        <v>CWW MFM Win</v>
      </c>
      <c r="C842">
        <v>3</v>
      </c>
      <c r="D842">
        <v>2</v>
      </c>
      <c r="E842">
        <v>2</v>
      </c>
      <c r="F842">
        <v>1</v>
      </c>
      <c r="G842">
        <v>1</v>
      </c>
      <c r="H842" s="406">
        <f t="shared" si="368"/>
        <v>4</v>
      </c>
      <c r="I842" s="406">
        <v>6</v>
      </c>
      <c r="J842" s="406">
        <v>0</v>
      </c>
      <c r="K842" s="406">
        <v>0</v>
      </c>
      <c r="L842" s="406">
        <v>0</v>
      </c>
      <c r="M842" s="406">
        <v>0</v>
      </c>
      <c r="N842" s="406">
        <f t="shared" si="369"/>
        <v>2</v>
      </c>
    </row>
    <row r="843" spans="1:14" outlineLevel="1">
      <c r="B843" t="str">
        <f t="shared" si="367"/>
        <v>CWW MFM Spr</v>
      </c>
      <c r="C843">
        <v>3</v>
      </c>
      <c r="D843">
        <v>2</v>
      </c>
      <c r="E843">
        <v>3</v>
      </c>
      <c r="F843">
        <v>1</v>
      </c>
      <c r="G843">
        <v>1</v>
      </c>
      <c r="H843" s="406">
        <f t="shared" si="368"/>
        <v>4</v>
      </c>
      <c r="I843" s="406">
        <v>6</v>
      </c>
      <c r="J843" s="406">
        <v>0</v>
      </c>
      <c r="K843" s="406">
        <v>0</v>
      </c>
      <c r="L843" s="406">
        <v>0</v>
      </c>
      <c r="M843" s="406">
        <v>0</v>
      </c>
      <c r="N843" s="406">
        <f t="shared" si="369"/>
        <v>2</v>
      </c>
    </row>
    <row r="844" spans="1:14" outlineLevel="1">
      <c r="A844" t="s">
        <v>808</v>
      </c>
      <c r="B844" t="str">
        <f t="shared" si="367"/>
        <v>CWW Mat Aut</v>
      </c>
      <c r="C844">
        <v>3</v>
      </c>
      <c r="D844">
        <v>4</v>
      </c>
      <c r="E844">
        <v>1</v>
      </c>
      <c r="F844">
        <v>1</v>
      </c>
      <c r="G844">
        <v>1</v>
      </c>
      <c r="H844" s="406">
        <f t="shared" si="368"/>
        <v>5</v>
      </c>
      <c r="I844" s="406">
        <v>5</v>
      </c>
      <c r="J844" s="406">
        <v>0</v>
      </c>
      <c r="K844" s="406">
        <v>0</v>
      </c>
      <c r="L844" s="406">
        <v>0</v>
      </c>
      <c r="M844" s="406">
        <v>0</v>
      </c>
      <c r="N844" s="406">
        <f t="shared" si="369"/>
        <v>3</v>
      </c>
    </row>
    <row r="845" spans="1:14" outlineLevel="1">
      <c r="B845" t="str">
        <f t="shared" si="367"/>
        <v>CWW Mat Win</v>
      </c>
      <c r="C845">
        <v>3</v>
      </c>
      <c r="D845">
        <v>4</v>
      </c>
      <c r="E845">
        <v>2</v>
      </c>
      <c r="F845">
        <v>1</v>
      </c>
      <c r="G845">
        <v>1</v>
      </c>
      <c r="H845" s="406">
        <f t="shared" si="368"/>
        <v>5</v>
      </c>
      <c r="I845" s="406">
        <f>CHOOSE($E845,4,3,2)</f>
        <v>3</v>
      </c>
      <c r="J845" s="406">
        <v>0</v>
      </c>
      <c r="K845" s="406">
        <v>0</v>
      </c>
      <c r="L845" s="406">
        <v>0</v>
      </c>
      <c r="M845" s="406">
        <v>0</v>
      </c>
      <c r="N845" s="406">
        <f t="shared" si="369"/>
        <v>3</v>
      </c>
    </row>
    <row r="846" spans="1:14" outlineLevel="1">
      <c r="A846" s="92"/>
      <c r="B846" s="92" t="str">
        <f t="shared" si="367"/>
        <v>CWW Mat Spr</v>
      </c>
      <c r="C846" s="92">
        <v>3</v>
      </c>
      <c r="D846" s="92">
        <v>4</v>
      </c>
      <c r="E846" s="92">
        <v>3</v>
      </c>
      <c r="F846" s="92">
        <v>1</v>
      </c>
      <c r="G846" s="92">
        <v>1</v>
      </c>
      <c r="H846" s="441">
        <f t="shared" si="368"/>
        <v>5</v>
      </c>
      <c r="I846" s="441">
        <v>1</v>
      </c>
      <c r="J846" s="441">
        <v>0</v>
      </c>
      <c r="K846" s="441">
        <v>0</v>
      </c>
      <c r="L846" s="441">
        <v>0</v>
      </c>
      <c r="M846" s="441">
        <v>0</v>
      </c>
      <c r="N846" s="441">
        <f t="shared" si="369"/>
        <v>3</v>
      </c>
    </row>
    <row r="847" spans="1:14" outlineLevel="1">
      <c r="A847" s="89" t="s">
        <v>2731</v>
      </c>
      <c r="B847" s="89" t="str">
        <f t="shared" si="367"/>
        <v>EWW SFM Aut</v>
      </c>
      <c r="C847" s="89">
        <v>4</v>
      </c>
      <c r="D847" s="89">
        <v>1</v>
      </c>
      <c r="E847" s="89">
        <v>1</v>
      </c>
      <c r="F847" s="89">
        <v>1</v>
      </c>
      <c r="G847" s="89">
        <v>1</v>
      </c>
      <c r="H847" s="440">
        <f t="shared" si="368"/>
        <v>3</v>
      </c>
      <c r="I847" s="440">
        <v>6</v>
      </c>
      <c r="J847" s="440">
        <v>0</v>
      </c>
      <c r="K847" s="440">
        <v>0</v>
      </c>
      <c r="L847" s="440">
        <v>0</v>
      </c>
      <c r="M847" s="440">
        <v>0</v>
      </c>
      <c r="N847" s="440">
        <f t="shared" si="369"/>
        <v>2</v>
      </c>
    </row>
    <row r="848" spans="1:14" outlineLevel="1">
      <c r="B848" t="str">
        <f t="shared" si="367"/>
        <v>EWW SFM Win</v>
      </c>
      <c r="C848">
        <v>4</v>
      </c>
      <c r="D848">
        <v>1</v>
      </c>
      <c r="E848">
        <v>2</v>
      </c>
      <c r="F848">
        <v>1</v>
      </c>
      <c r="G848">
        <v>1</v>
      </c>
      <c r="H848" s="406">
        <f t="shared" si="368"/>
        <v>3</v>
      </c>
      <c r="I848" s="406">
        <v>6</v>
      </c>
      <c r="J848" s="406">
        <v>0</v>
      </c>
      <c r="K848" s="406">
        <v>0</v>
      </c>
      <c r="L848" s="406">
        <v>0</v>
      </c>
      <c r="M848" s="406">
        <v>0</v>
      </c>
      <c r="N848" s="406">
        <f t="shared" si="369"/>
        <v>2</v>
      </c>
    </row>
    <row r="849" spans="1:14" outlineLevel="1">
      <c r="B849" t="str">
        <f t="shared" si="367"/>
        <v>EWW SFM Spr</v>
      </c>
      <c r="C849">
        <v>4</v>
      </c>
      <c r="D849">
        <v>1</v>
      </c>
      <c r="E849">
        <v>3</v>
      </c>
      <c r="F849">
        <v>1</v>
      </c>
      <c r="G849">
        <v>1</v>
      </c>
      <c r="H849" s="406">
        <f t="shared" si="368"/>
        <v>3</v>
      </c>
      <c r="I849" s="406">
        <v>6</v>
      </c>
      <c r="J849" s="406">
        <v>0</v>
      </c>
      <c r="K849" s="406">
        <v>0</v>
      </c>
      <c r="L849" s="406">
        <v>0</v>
      </c>
      <c r="M849" s="406">
        <v>0</v>
      </c>
      <c r="N849" s="406">
        <f t="shared" si="369"/>
        <v>2</v>
      </c>
    </row>
    <row r="850" spans="1:14" outlineLevel="1">
      <c r="A850" t="s">
        <v>2732</v>
      </c>
      <c r="B850" t="str">
        <f t="shared" si="367"/>
        <v>EWW MFM Aut</v>
      </c>
      <c r="C850">
        <v>4</v>
      </c>
      <c r="D850">
        <v>2</v>
      </c>
      <c r="E850">
        <v>1</v>
      </c>
      <c r="F850">
        <v>1</v>
      </c>
      <c r="G850">
        <v>1</v>
      </c>
      <c r="H850" s="406">
        <f t="shared" si="368"/>
        <v>4</v>
      </c>
      <c r="I850" s="406">
        <v>6</v>
      </c>
      <c r="J850" s="406">
        <v>0</v>
      </c>
      <c r="K850" s="406">
        <v>0</v>
      </c>
      <c r="L850" s="406">
        <v>0</v>
      </c>
      <c r="M850" s="406">
        <v>0</v>
      </c>
      <c r="N850" s="406">
        <f t="shared" si="369"/>
        <v>2</v>
      </c>
    </row>
    <row r="851" spans="1:14" outlineLevel="1">
      <c r="B851" t="str">
        <f t="shared" si="367"/>
        <v>EWW MFM Win</v>
      </c>
      <c r="C851">
        <v>4</v>
      </c>
      <c r="D851">
        <v>2</v>
      </c>
      <c r="E851">
        <v>2</v>
      </c>
      <c r="F851">
        <v>1</v>
      </c>
      <c r="G851">
        <v>1</v>
      </c>
      <c r="H851" s="406">
        <f t="shared" si="368"/>
        <v>4</v>
      </c>
      <c r="I851" s="406">
        <v>6</v>
      </c>
      <c r="J851" s="406">
        <v>0</v>
      </c>
      <c r="K851" s="406">
        <v>0</v>
      </c>
      <c r="L851" s="406">
        <v>0</v>
      </c>
      <c r="M851" s="406">
        <v>0</v>
      </c>
      <c r="N851" s="406">
        <f t="shared" si="369"/>
        <v>2</v>
      </c>
    </row>
    <row r="852" spans="1:14" outlineLevel="1">
      <c r="B852" t="str">
        <f t="shared" si="367"/>
        <v>EWW MFM Spr</v>
      </c>
      <c r="C852">
        <v>4</v>
      </c>
      <c r="D852">
        <v>2</v>
      </c>
      <c r="E852">
        <v>3</v>
      </c>
      <c r="F852">
        <v>1</v>
      </c>
      <c r="G852">
        <v>1</v>
      </c>
      <c r="H852" s="406">
        <f t="shared" si="368"/>
        <v>4</v>
      </c>
      <c r="I852" s="406">
        <v>6</v>
      </c>
      <c r="J852" s="406">
        <v>0</v>
      </c>
      <c r="K852" s="406">
        <v>0</v>
      </c>
      <c r="L852" s="406">
        <v>0</v>
      </c>
      <c r="M852" s="406">
        <v>0</v>
      </c>
      <c r="N852" s="406">
        <f t="shared" si="369"/>
        <v>2</v>
      </c>
    </row>
    <row r="853" spans="1:14" outlineLevel="1">
      <c r="A853" t="s">
        <v>1533</v>
      </c>
      <c r="B853" t="str">
        <f t="shared" si="367"/>
        <v>EWW MFM Aut</v>
      </c>
      <c r="C853">
        <v>4</v>
      </c>
      <c r="D853">
        <v>2</v>
      </c>
      <c r="E853">
        <v>1</v>
      </c>
      <c r="F853">
        <v>1</v>
      </c>
      <c r="G853">
        <v>1</v>
      </c>
      <c r="H853" s="406">
        <f t="shared" si="368"/>
        <v>4</v>
      </c>
      <c r="I853" s="406">
        <v>6</v>
      </c>
      <c r="J853" s="406">
        <v>0</v>
      </c>
      <c r="K853" s="406">
        <v>0</v>
      </c>
      <c r="L853" s="406">
        <v>0</v>
      </c>
      <c r="M853" s="406">
        <v>0</v>
      </c>
      <c r="N853" s="406">
        <f t="shared" si="369"/>
        <v>2</v>
      </c>
    </row>
    <row r="854" spans="1:14" outlineLevel="1">
      <c r="B854" t="str">
        <f t="shared" si="367"/>
        <v>EWW MFM Win</v>
      </c>
      <c r="C854">
        <v>4</v>
      </c>
      <c r="D854">
        <v>2</v>
      </c>
      <c r="E854">
        <v>2</v>
      </c>
      <c r="F854">
        <v>1</v>
      </c>
      <c r="G854">
        <v>1</v>
      </c>
      <c r="H854" s="406">
        <f t="shared" si="368"/>
        <v>4</v>
      </c>
      <c r="I854" s="406">
        <v>6</v>
      </c>
      <c r="J854" s="406">
        <v>0</v>
      </c>
      <c r="K854" s="406">
        <v>0</v>
      </c>
      <c r="L854" s="406">
        <v>0</v>
      </c>
      <c r="M854" s="406">
        <v>0</v>
      </c>
      <c r="N854" s="406">
        <f t="shared" si="369"/>
        <v>2</v>
      </c>
    </row>
    <row r="855" spans="1:14" outlineLevel="1">
      <c r="B855" t="str">
        <f t="shared" si="367"/>
        <v>EWW MFM Spr</v>
      </c>
      <c r="C855">
        <v>4</v>
      </c>
      <c r="D855">
        <v>2</v>
      </c>
      <c r="E855">
        <v>3</v>
      </c>
      <c r="F855">
        <v>1</v>
      </c>
      <c r="G855">
        <v>1</v>
      </c>
      <c r="H855" s="406">
        <f t="shared" si="368"/>
        <v>4</v>
      </c>
      <c r="I855" s="406">
        <v>6</v>
      </c>
      <c r="J855" s="406">
        <v>0</v>
      </c>
      <c r="K855" s="406">
        <v>0</v>
      </c>
      <c r="L855" s="406">
        <v>0</v>
      </c>
      <c r="M855" s="406">
        <v>0</v>
      </c>
      <c r="N855" s="406">
        <f t="shared" si="369"/>
        <v>2</v>
      </c>
    </row>
    <row r="856" spans="1:14" outlineLevel="1">
      <c r="A856" t="s">
        <v>808</v>
      </c>
      <c r="B856" t="str">
        <f t="shared" si="367"/>
        <v>EWW Mat Aut</v>
      </c>
      <c r="C856">
        <v>4</v>
      </c>
      <c r="D856">
        <v>4</v>
      </c>
      <c r="E856">
        <v>1</v>
      </c>
      <c r="F856">
        <v>1</v>
      </c>
      <c r="G856">
        <v>1</v>
      </c>
      <c r="H856" s="406">
        <f t="shared" si="368"/>
        <v>5</v>
      </c>
      <c r="I856" s="406">
        <v>5</v>
      </c>
      <c r="J856" s="406">
        <v>0</v>
      </c>
      <c r="K856" s="406">
        <v>0</v>
      </c>
      <c r="L856" s="406">
        <v>0</v>
      </c>
      <c r="M856" s="406">
        <v>0</v>
      </c>
      <c r="N856" s="406">
        <f t="shared" si="369"/>
        <v>3</v>
      </c>
    </row>
    <row r="857" spans="1:14" outlineLevel="1">
      <c r="B857" t="str">
        <f t="shared" si="367"/>
        <v>EWW Mat Win</v>
      </c>
      <c r="C857">
        <v>4</v>
      </c>
      <c r="D857">
        <v>4</v>
      </c>
      <c r="E857">
        <v>2</v>
      </c>
      <c r="F857">
        <v>1</v>
      </c>
      <c r="G857">
        <v>1</v>
      </c>
      <c r="H857" s="406">
        <f t="shared" si="368"/>
        <v>5</v>
      </c>
      <c r="I857" s="406">
        <f>CHOOSE($E857,4,3,2)</f>
        <v>3</v>
      </c>
      <c r="J857" s="406">
        <v>0</v>
      </c>
      <c r="K857" s="406">
        <v>0</v>
      </c>
      <c r="L857" s="406">
        <v>0</v>
      </c>
      <c r="M857" s="406">
        <v>0</v>
      </c>
      <c r="N857" s="406">
        <f t="shared" si="369"/>
        <v>3</v>
      </c>
    </row>
    <row r="858" spans="1:14" outlineLevel="1">
      <c r="A858" s="92"/>
      <c r="B858" s="92" t="str">
        <f t="shared" si="367"/>
        <v>EWW Mat Spr</v>
      </c>
      <c r="C858" s="92">
        <v>4</v>
      </c>
      <c r="D858" s="92">
        <v>4</v>
      </c>
      <c r="E858" s="92">
        <v>3</v>
      </c>
      <c r="F858" s="92">
        <v>1</v>
      </c>
      <c r="G858" s="92">
        <v>1</v>
      </c>
      <c r="H858" s="441">
        <f t="shared" si="368"/>
        <v>5</v>
      </c>
      <c r="I858" s="441">
        <v>1</v>
      </c>
      <c r="J858" s="441">
        <v>0</v>
      </c>
      <c r="K858" s="441">
        <v>0</v>
      </c>
      <c r="L858" s="441">
        <v>0</v>
      </c>
      <c r="M858" s="441">
        <v>0</v>
      </c>
      <c r="N858" s="441">
        <f t="shared" si="369"/>
        <v>3</v>
      </c>
    </row>
    <row r="859" spans="1:14" outlineLevel="1">
      <c r="A859" s="89" t="s">
        <v>2731</v>
      </c>
      <c r="B859" s="89" t="str">
        <f t="shared" si="367"/>
        <v>PNG SFM Aut</v>
      </c>
      <c r="C859" s="89">
        <v>5</v>
      </c>
      <c r="D859" s="89">
        <v>1</v>
      </c>
      <c r="E859" s="89">
        <v>1</v>
      </c>
      <c r="F859" s="89">
        <v>1</v>
      </c>
      <c r="G859" s="89">
        <v>1</v>
      </c>
      <c r="H859" s="440">
        <f t="shared" si="368"/>
        <v>3</v>
      </c>
      <c r="I859" s="440">
        <v>6</v>
      </c>
      <c r="J859" s="440">
        <v>0</v>
      </c>
      <c r="K859" s="440">
        <v>0</v>
      </c>
      <c r="L859" s="440">
        <v>0</v>
      </c>
      <c r="M859" s="440">
        <v>0</v>
      </c>
      <c r="N859" s="440">
        <f t="shared" si="369"/>
        <v>2</v>
      </c>
    </row>
    <row r="860" spans="1:14" outlineLevel="1">
      <c r="B860" t="str">
        <f t="shared" si="367"/>
        <v>PNG SFM Win</v>
      </c>
      <c r="C860">
        <v>5</v>
      </c>
      <c r="D860">
        <v>1</v>
      </c>
      <c r="E860">
        <v>2</v>
      </c>
      <c r="F860">
        <v>1</v>
      </c>
      <c r="G860">
        <v>1</v>
      </c>
      <c r="H860" s="406">
        <f t="shared" si="368"/>
        <v>3</v>
      </c>
      <c r="I860" s="406">
        <v>6</v>
      </c>
      <c r="J860" s="406">
        <v>0</v>
      </c>
      <c r="K860" s="406">
        <v>0</v>
      </c>
      <c r="L860" s="406">
        <v>0</v>
      </c>
      <c r="M860" s="406">
        <v>0</v>
      </c>
      <c r="N860" s="406">
        <f t="shared" si="369"/>
        <v>2</v>
      </c>
    </row>
    <row r="861" spans="1:14" outlineLevel="1">
      <c r="B861" t="str">
        <f t="shared" si="367"/>
        <v>PNG SFM Spr</v>
      </c>
      <c r="C861">
        <v>5</v>
      </c>
      <c r="D861">
        <v>1</v>
      </c>
      <c r="E861">
        <v>3</v>
      </c>
      <c r="F861">
        <v>1</v>
      </c>
      <c r="G861">
        <v>1</v>
      </c>
      <c r="H861" s="406">
        <f t="shared" si="368"/>
        <v>3</v>
      </c>
      <c r="I861" s="406">
        <v>6</v>
      </c>
      <c r="J861" s="406">
        <v>0</v>
      </c>
      <c r="K861" s="406">
        <v>0</v>
      </c>
      <c r="L861" s="406">
        <v>0</v>
      </c>
      <c r="M861" s="406">
        <v>0</v>
      </c>
      <c r="N861" s="406">
        <f t="shared" si="369"/>
        <v>2</v>
      </c>
    </row>
    <row r="862" spans="1:14" outlineLevel="1">
      <c r="A862" t="s">
        <v>2732</v>
      </c>
      <c r="B862" t="str">
        <f t="shared" si="367"/>
        <v>PNG MFM Aut</v>
      </c>
      <c r="C862">
        <v>5</v>
      </c>
      <c r="D862">
        <v>2</v>
      </c>
      <c r="E862">
        <v>1</v>
      </c>
      <c r="F862">
        <v>1</v>
      </c>
      <c r="G862">
        <v>1</v>
      </c>
      <c r="H862" s="406">
        <f t="shared" si="368"/>
        <v>4</v>
      </c>
      <c r="I862" s="406">
        <v>6</v>
      </c>
      <c r="J862" s="406">
        <v>0</v>
      </c>
      <c r="K862" s="406">
        <v>0</v>
      </c>
      <c r="L862" s="406">
        <v>0</v>
      </c>
      <c r="M862" s="406">
        <v>0</v>
      </c>
      <c r="N862" s="406">
        <f t="shared" si="369"/>
        <v>2</v>
      </c>
    </row>
    <row r="863" spans="1:14" outlineLevel="1">
      <c r="B863" t="str">
        <f t="shared" si="367"/>
        <v>PNG MFM Win</v>
      </c>
      <c r="C863">
        <v>5</v>
      </c>
      <c r="D863">
        <v>2</v>
      </c>
      <c r="E863">
        <v>2</v>
      </c>
      <c r="F863">
        <v>1</v>
      </c>
      <c r="G863">
        <v>1</v>
      </c>
      <c r="H863" s="406">
        <f t="shared" si="368"/>
        <v>4</v>
      </c>
      <c r="I863" s="406">
        <v>6</v>
      </c>
      <c r="J863" s="406">
        <v>0</v>
      </c>
      <c r="K863" s="406">
        <v>0</v>
      </c>
      <c r="L863" s="406">
        <v>0</v>
      </c>
      <c r="M863" s="406">
        <v>0</v>
      </c>
      <c r="N863" s="406">
        <f t="shared" si="369"/>
        <v>2</v>
      </c>
    </row>
    <row r="864" spans="1:14" outlineLevel="1">
      <c r="B864" t="str">
        <f t="shared" si="367"/>
        <v>PNG MFM Spr</v>
      </c>
      <c r="C864">
        <v>5</v>
      </c>
      <c r="D864">
        <v>2</v>
      </c>
      <c r="E864">
        <v>3</v>
      </c>
      <c r="F864">
        <v>1</v>
      </c>
      <c r="G864">
        <v>1</v>
      </c>
      <c r="H864" s="406">
        <f t="shared" si="368"/>
        <v>4</v>
      </c>
      <c r="I864" s="406">
        <v>6</v>
      </c>
      <c r="J864" s="406">
        <v>0</v>
      </c>
      <c r="K864" s="406">
        <v>0</v>
      </c>
      <c r="L864" s="406">
        <v>0</v>
      </c>
      <c r="M864" s="406">
        <v>0</v>
      </c>
      <c r="N864" s="406">
        <f t="shared" si="369"/>
        <v>2</v>
      </c>
    </row>
    <row r="865" spans="1:15" outlineLevel="1">
      <c r="A865" t="s">
        <v>1533</v>
      </c>
      <c r="B865" t="str">
        <f t="shared" si="367"/>
        <v>PNG MFM Aut</v>
      </c>
      <c r="C865">
        <v>5</v>
      </c>
      <c r="D865">
        <v>2</v>
      </c>
      <c r="E865">
        <v>1</v>
      </c>
      <c r="F865">
        <v>1</v>
      </c>
      <c r="G865">
        <v>1</v>
      </c>
      <c r="H865" s="406">
        <f t="shared" si="368"/>
        <v>4</v>
      </c>
      <c r="I865" s="406">
        <v>6</v>
      </c>
      <c r="J865" s="406">
        <v>0</v>
      </c>
      <c r="K865" s="406">
        <v>0</v>
      </c>
      <c r="L865" s="406">
        <v>0</v>
      </c>
      <c r="M865" s="406">
        <v>0</v>
      </c>
      <c r="N865" s="406">
        <f t="shared" si="369"/>
        <v>2</v>
      </c>
    </row>
    <row r="866" spans="1:15" outlineLevel="1">
      <c r="B866" t="str">
        <f t="shared" si="367"/>
        <v>PNG MFM Win</v>
      </c>
      <c r="C866">
        <v>5</v>
      </c>
      <c r="D866">
        <v>2</v>
      </c>
      <c r="E866">
        <v>2</v>
      </c>
      <c r="F866">
        <v>1</v>
      </c>
      <c r="G866">
        <v>1</v>
      </c>
      <c r="H866" s="406">
        <f t="shared" si="368"/>
        <v>4</v>
      </c>
      <c r="I866" s="406">
        <v>6</v>
      </c>
      <c r="J866" s="406">
        <v>0</v>
      </c>
      <c r="K866" s="406">
        <v>0</v>
      </c>
      <c r="L866" s="406">
        <v>0</v>
      </c>
      <c r="M866" s="406">
        <v>0</v>
      </c>
      <c r="N866" s="406">
        <f t="shared" si="369"/>
        <v>2</v>
      </c>
    </row>
    <row r="867" spans="1:15" outlineLevel="1">
      <c r="B867" t="str">
        <f t="shared" si="367"/>
        <v>PNG MFM Spr</v>
      </c>
      <c r="C867">
        <v>5</v>
      </c>
      <c r="D867">
        <v>2</v>
      </c>
      <c r="E867">
        <v>3</v>
      </c>
      <c r="F867">
        <v>1</v>
      </c>
      <c r="G867">
        <v>1</v>
      </c>
      <c r="H867" s="406">
        <f t="shared" si="368"/>
        <v>4</v>
      </c>
      <c r="I867" s="406">
        <v>6</v>
      </c>
      <c r="J867" s="406">
        <v>0</v>
      </c>
      <c r="K867" s="406">
        <v>0</v>
      </c>
      <c r="L867" s="406">
        <v>0</v>
      </c>
      <c r="M867" s="406">
        <v>0</v>
      </c>
      <c r="N867" s="406">
        <f t="shared" si="369"/>
        <v>2</v>
      </c>
    </row>
    <row r="868" spans="1:15" outlineLevel="1">
      <c r="A868" t="s">
        <v>808</v>
      </c>
      <c r="B868" t="str">
        <f t="shared" si="367"/>
        <v>PNG Mat Aut</v>
      </c>
      <c r="C868">
        <v>5</v>
      </c>
      <c r="D868">
        <v>4</v>
      </c>
      <c r="E868">
        <v>1</v>
      </c>
      <c r="F868">
        <v>1</v>
      </c>
      <c r="G868">
        <v>1</v>
      </c>
      <c r="H868" s="406">
        <f t="shared" si="368"/>
        <v>5</v>
      </c>
      <c r="I868" s="406">
        <v>5</v>
      </c>
      <c r="J868" s="406">
        <v>0</v>
      </c>
      <c r="K868" s="406">
        <v>0</v>
      </c>
      <c r="L868" s="406">
        <v>0</v>
      </c>
      <c r="M868" s="406">
        <v>0</v>
      </c>
      <c r="N868" s="406">
        <f t="shared" si="369"/>
        <v>3</v>
      </c>
    </row>
    <row r="869" spans="1:15" outlineLevel="1">
      <c r="B869" t="str">
        <f t="shared" si="367"/>
        <v>PNG Mat Win</v>
      </c>
      <c r="C869">
        <v>5</v>
      </c>
      <c r="D869">
        <v>4</v>
      </c>
      <c r="E869">
        <v>2</v>
      </c>
      <c r="F869">
        <v>1</v>
      </c>
      <c r="G869">
        <v>1</v>
      </c>
      <c r="H869" s="406">
        <f t="shared" si="368"/>
        <v>5</v>
      </c>
      <c r="I869" s="406">
        <f>CHOOSE($E869,4,3,2)</f>
        <v>3</v>
      </c>
      <c r="J869" s="406">
        <v>0</v>
      </c>
      <c r="K869" s="406">
        <v>0</v>
      </c>
      <c r="L869" s="406">
        <v>0</v>
      </c>
      <c r="M869" s="406">
        <v>0</v>
      </c>
      <c r="N869" s="406">
        <f t="shared" si="369"/>
        <v>3</v>
      </c>
    </row>
    <row r="870" spans="1:15" outlineLevel="1">
      <c r="A870" s="92"/>
      <c r="B870" s="92" t="str">
        <f t="shared" si="367"/>
        <v>PNG Mat Spr</v>
      </c>
      <c r="C870" s="92">
        <v>5</v>
      </c>
      <c r="D870" s="92">
        <v>4</v>
      </c>
      <c r="E870" s="92">
        <v>3</v>
      </c>
      <c r="F870" s="92">
        <v>1</v>
      </c>
      <c r="G870" s="92">
        <v>1</v>
      </c>
      <c r="H870" s="441">
        <f t="shared" si="368"/>
        <v>5</v>
      </c>
      <c r="I870" s="441">
        <v>1</v>
      </c>
      <c r="J870" s="441">
        <v>0</v>
      </c>
      <c r="K870" s="441">
        <v>0</v>
      </c>
      <c r="L870" s="441">
        <v>0</v>
      </c>
      <c r="M870" s="441">
        <v>0</v>
      </c>
      <c r="N870" s="441">
        <f t="shared" si="369"/>
        <v>3</v>
      </c>
    </row>
    <row r="873" spans="1:15">
      <c r="A873" s="14" t="s">
        <v>1560</v>
      </c>
    </row>
    <row r="874" spans="1:15" ht="71"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14" t="s">
        <v>2998</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370">1+D893/50</f>
        <v>1.02</v>
      </c>
      <c r="G893" s="11">
        <f t="shared" ref="G893:G899" si="371">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370"/>
        <v>0.96</v>
      </c>
      <c r="G894" s="11">
        <f t="shared" si="371"/>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370"/>
        <v>1.04</v>
      </c>
      <c r="G895" s="11">
        <f t="shared" si="371"/>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370"/>
        <v>0.9</v>
      </c>
      <c r="G896" s="11">
        <f t="shared" si="371"/>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370"/>
        <v>1.1000000000000001</v>
      </c>
      <c r="G897" s="11">
        <f t="shared" si="371"/>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370"/>
        <v>0.8</v>
      </c>
      <c r="G898" s="11">
        <f t="shared" si="371"/>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371"/>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1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372">E905</f>
        <v>3</v>
      </c>
      <c r="F906" s="28">
        <v>0</v>
      </c>
      <c r="G906" s="28">
        <v>0</v>
      </c>
      <c r="H906" s="28">
        <v>0</v>
      </c>
      <c r="I906" s="28">
        <v>0</v>
      </c>
      <c r="J906" s="28">
        <v>0</v>
      </c>
      <c r="K906" s="28">
        <v>0</v>
      </c>
      <c r="L906" s="28">
        <v>-7.0000000000000007E-2</v>
      </c>
    </row>
    <row r="907" spans="1:32" outlineLevel="1">
      <c r="A907">
        <v>4</v>
      </c>
      <c r="C907" s="88">
        <v>0.2</v>
      </c>
      <c r="D907" s="88">
        <v>0.5</v>
      </c>
      <c r="E907" s="28">
        <f t="shared" si="372"/>
        <v>3</v>
      </c>
      <c r="F907" s="28">
        <v>0</v>
      </c>
      <c r="G907" s="28">
        <v>0</v>
      </c>
      <c r="H907" s="28">
        <v>0</v>
      </c>
      <c r="I907" s="28">
        <v>0</v>
      </c>
      <c r="J907" s="28">
        <v>0</v>
      </c>
      <c r="K907" s="28">
        <v>7.0000000000000007E-2</v>
      </c>
      <c r="L907" s="28">
        <v>0</v>
      </c>
    </row>
    <row r="908" spans="1:32" outlineLevel="1">
      <c r="A908">
        <v>5</v>
      </c>
      <c r="C908" s="88">
        <v>0.3</v>
      </c>
      <c r="D908" s="88">
        <v>0.6</v>
      </c>
      <c r="E908" s="28">
        <f t="shared" si="372"/>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372"/>
        <v>3</v>
      </c>
      <c r="F909" s="28">
        <v>0</v>
      </c>
      <c r="G909" s="28">
        <v>0</v>
      </c>
      <c r="H909" s="28">
        <v>0</v>
      </c>
      <c r="I909" s="28">
        <v>0</v>
      </c>
      <c r="J909" s="28">
        <v>0</v>
      </c>
      <c r="K909" s="28">
        <v>7.0000000000000007E-2</v>
      </c>
      <c r="L909" s="28">
        <v>-7.0000000000000007E-2</v>
      </c>
    </row>
    <row r="910" spans="1:32" outlineLevel="1">
      <c r="A910">
        <v>7</v>
      </c>
      <c r="E910" s="28">
        <f t="shared" si="372"/>
        <v>3</v>
      </c>
      <c r="F910" s="28">
        <v>0</v>
      </c>
      <c r="G910" s="28">
        <v>0</v>
      </c>
      <c r="H910" s="28">
        <v>0</v>
      </c>
      <c r="I910" s="28">
        <v>0</v>
      </c>
      <c r="J910" s="28">
        <v>0</v>
      </c>
      <c r="K910" s="28">
        <v>-7.0000000000000007E-2</v>
      </c>
      <c r="L910" s="28">
        <v>0</v>
      </c>
    </row>
    <row r="911" spans="1:32" outlineLevel="1">
      <c r="A911">
        <v>8</v>
      </c>
      <c r="E911" s="28">
        <f t="shared" si="372"/>
        <v>3</v>
      </c>
      <c r="F911" s="28">
        <v>0</v>
      </c>
      <c r="G911" s="28">
        <v>0</v>
      </c>
      <c r="H911" s="28">
        <v>0</v>
      </c>
      <c r="I911" s="28">
        <v>0</v>
      </c>
      <c r="J911" s="28">
        <v>0</v>
      </c>
      <c r="K911" s="28">
        <v>-7.0000000000000007E-2</v>
      </c>
      <c r="L911" s="28">
        <v>7.0000000000000007E-2</v>
      </c>
    </row>
    <row r="912" spans="1:32" outlineLevel="1">
      <c r="A912">
        <v>9</v>
      </c>
      <c r="E912" s="28">
        <f t="shared" si="372"/>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571" t="s">
        <v>2239</v>
      </c>
    </row>
    <row r="917" spans="1:21" ht="51.75" customHeight="1" outlineLevel="1">
      <c r="E917" s="187" t="s">
        <v>2251</v>
      </c>
      <c r="F917" s="187" t="s">
        <v>2265</v>
      </c>
      <c r="G917" s="187" t="s">
        <v>2248</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373">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373"/>
        <v>0.98940309604683652</v>
      </c>
      <c r="M920" s="97">
        <v>2.1359585229668576E-2</v>
      </c>
      <c r="N920" s="334">
        <v>1</v>
      </c>
      <c r="O920" s="97"/>
      <c r="P920" s="18" t="s">
        <v>30</v>
      </c>
      <c r="Q920" s="18" t="s">
        <v>30</v>
      </c>
      <c r="R920" s="110" t="s">
        <v>30</v>
      </c>
      <c r="S920" s="577" t="s">
        <v>2266</v>
      </c>
      <c r="U920">
        <f t="shared" ref="U920:U938" si="374">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373"/>
        <v>1.0068901989895775</v>
      </c>
      <c r="M921" s="97">
        <v>-1.7686942010475382E-2</v>
      </c>
      <c r="N921" s="334">
        <v>1</v>
      </c>
      <c r="O921" s="97"/>
      <c r="P921" s="18" t="s">
        <v>30</v>
      </c>
      <c r="Q921" s="18" t="s">
        <v>30</v>
      </c>
      <c r="R921" s="110" t="s">
        <v>30</v>
      </c>
      <c r="S921" s="577" t="s">
        <v>2280</v>
      </c>
      <c r="U921">
        <f t="shared" si="374"/>
        <v>3.6</v>
      </c>
    </row>
    <row r="922" spans="1:21" outlineLevel="1">
      <c r="D922" t="s">
        <v>2261</v>
      </c>
      <c r="E922" s="18" t="s">
        <v>30</v>
      </c>
      <c r="F922" s="18" t="s">
        <v>30</v>
      </c>
      <c r="G922">
        <v>0</v>
      </c>
      <c r="H922">
        <v>0</v>
      </c>
      <c r="I922">
        <v>0</v>
      </c>
      <c r="J922">
        <v>0</v>
      </c>
      <c r="K922">
        <v>0</v>
      </c>
      <c r="L922" s="575">
        <f t="shared" si="373"/>
        <v>1</v>
      </c>
      <c r="M922">
        <v>0</v>
      </c>
      <c r="N922">
        <v>1</v>
      </c>
      <c r="O922">
        <v>0</v>
      </c>
      <c r="P922" s="18" t="s">
        <v>30</v>
      </c>
      <c r="Q922" s="18" t="s">
        <v>30</v>
      </c>
      <c r="R922" s="110" t="s">
        <v>30</v>
      </c>
      <c r="S922" s="577" t="s">
        <v>2261</v>
      </c>
      <c r="U922">
        <f t="shared" si="374"/>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373"/>
        <v>0.99543701938294482</v>
      </c>
      <c r="M923" s="97">
        <v>1.7819093903140033E-2</v>
      </c>
      <c r="N923" s="334">
        <v>1</v>
      </c>
      <c r="O923" s="97"/>
      <c r="P923" s="572">
        <v>0</v>
      </c>
      <c r="Q923" s="572">
        <v>0</v>
      </c>
      <c r="R923" s="110" t="s">
        <v>30</v>
      </c>
      <c r="S923" s="577" t="s">
        <v>2269</v>
      </c>
      <c r="U923">
        <f t="shared" si="374"/>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373"/>
        <v>0.99469270237523977</v>
      </c>
      <c r="M924" s="97">
        <v>5.6942336250513627E-2</v>
      </c>
      <c r="N924" s="334">
        <v>1</v>
      </c>
      <c r="O924" s="97"/>
      <c r="P924" s="572">
        <v>0.11</v>
      </c>
      <c r="Q924" s="572">
        <v>0.06</v>
      </c>
      <c r="R924" s="110" t="s">
        <v>30</v>
      </c>
      <c r="S924" s="577" t="s">
        <v>2268</v>
      </c>
      <c r="U924">
        <f t="shared" si="374"/>
        <v>3.6</v>
      </c>
    </row>
    <row r="925" spans="1:21" outlineLevel="1">
      <c r="B925" t="s">
        <v>2254</v>
      </c>
      <c r="C925" s="576" t="s">
        <v>2263</v>
      </c>
      <c r="D925" s="110"/>
      <c r="E925" s="18" t="s">
        <v>30</v>
      </c>
      <c r="F925" s="334">
        <v>1</v>
      </c>
      <c r="G925">
        <v>0</v>
      </c>
      <c r="H925">
        <v>0</v>
      </c>
      <c r="I925">
        <v>0</v>
      </c>
      <c r="J925">
        <v>0</v>
      </c>
      <c r="K925">
        <v>0</v>
      </c>
      <c r="L925" s="575">
        <f t="shared" si="373"/>
        <v>1</v>
      </c>
      <c r="M925">
        <v>0</v>
      </c>
      <c r="N925">
        <v>1</v>
      </c>
      <c r="O925">
        <v>0</v>
      </c>
      <c r="P925" s="18" t="s">
        <v>30</v>
      </c>
      <c r="Q925" s="18" t="s">
        <v>30</v>
      </c>
      <c r="R925" s="333">
        <v>0</v>
      </c>
      <c r="S925" s="577" t="s">
        <v>2270</v>
      </c>
      <c r="U925">
        <f t="shared" si="374"/>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373"/>
        <v>0.98080344449672541</v>
      </c>
      <c r="M926" s="97">
        <v>-3.3021723600269545E-2</v>
      </c>
      <c r="N926" s="334">
        <v>0.61626332126265559</v>
      </c>
      <c r="O926" s="97"/>
      <c r="P926" s="18" t="s">
        <v>30</v>
      </c>
      <c r="Q926" s="18" t="s">
        <v>30</v>
      </c>
      <c r="R926" s="333">
        <v>0.5</v>
      </c>
      <c r="S926" s="577" t="s">
        <v>2272</v>
      </c>
      <c r="U926">
        <f t="shared" si="374"/>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373"/>
        <v>0.99433942576460821</v>
      </c>
      <c r="M927" s="97">
        <v>0.12649424652647134</v>
      </c>
      <c r="N927" s="334">
        <v>0.48251527948679501</v>
      </c>
      <c r="O927" s="97"/>
      <c r="P927" s="18" t="s">
        <v>30</v>
      </c>
      <c r="Q927" s="18" t="s">
        <v>30</v>
      </c>
      <c r="R927" s="333">
        <v>0.5</v>
      </c>
      <c r="S927" s="577" t="s">
        <v>2273</v>
      </c>
      <c r="U927">
        <f t="shared" si="374"/>
        <v>3.6</v>
      </c>
    </row>
    <row r="928" spans="1:21" outlineLevel="1">
      <c r="C928" s="110" t="s">
        <v>595</v>
      </c>
      <c r="D928" s="110"/>
      <c r="E928" s="18" t="s">
        <v>30</v>
      </c>
      <c r="F928" s="334">
        <v>1</v>
      </c>
      <c r="G928">
        <v>0</v>
      </c>
      <c r="H928">
        <v>0</v>
      </c>
      <c r="I928">
        <v>0</v>
      </c>
      <c r="J928">
        <v>0</v>
      </c>
      <c r="K928">
        <v>0</v>
      </c>
      <c r="L928" s="575">
        <f t="shared" si="373"/>
        <v>1</v>
      </c>
      <c r="M928">
        <v>0</v>
      </c>
      <c r="N928">
        <v>1</v>
      </c>
      <c r="O928">
        <v>0</v>
      </c>
      <c r="P928" s="18" t="s">
        <v>30</v>
      </c>
      <c r="Q928" s="18" t="s">
        <v>30</v>
      </c>
      <c r="R928" s="333">
        <v>0.93</v>
      </c>
      <c r="S928" s="577" t="s">
        <v>2271</v>
      </c>
      <c r="U928">
        <f t="shared" si="374"/>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373"/>
        <v>1.0236528805622913</v>
      </c>
      <c r="M929" s="97">
        <v>-8.9153775713275513E-2</v>
      </c>
      <c r="N929" s="334">
        <v>1</v>
      </c>
      <c r="O929" s="97"/>
      <c r="P929" s="18" t="s">
        <v>30</v>
      </c>
      <c r="Q929" s="18" t="s">
        <v>30</v>
      </c>
      <c r="R929" s="110" t="s">
        <v>30</v>
      </c>
      <c r="U929">
        <f t="shared" si="374"/>
        <v>3.6</v>
      </c>
    </row>
    <row r="930" spans="1:26" outlineLevel="1">
      <c r="D930" s="110" t="s">
        <v>2246</v>
      </c>
      <c r="G930" s="572">
        <v>2.8460076042778316E-2</v>
      </c>
      <c r="H930" s="572">
        <v>-6.204406128387391E-3</v>
      </c>
      <c r="I930" s="572">
        <v>-1.218722632361809E-2</v>
      </c>
      <c r="J930" s="97">
        <v>-0.55190326700394643</v>
      </c>
      <c r="K930" s="97">
        <v>-4.3664351228697947E-2</v>
      </c>
      <c r="L930" s="575">
        <f t="shared" si="373"/>
        <v>0.98787101354758389</v>
      </c>
      <c r="M930" s="97">
        <v>2.444771803395801E-2</v>
      </c>
      <c r="N930" s="334">
        <v>1</v>
      </c>
      <c r="O930" s="97"/>
      <c r="P930" s="18" t="s">
        <v>30</v>
      </c>
      <c r="Q930" s="18" t="s">
        <v>30</v>
      </c>
      <c r="R930" s="110" t="s">
        <v>30</v>
      </c>
      <c r="U930">
        <f t="shared" si="374"/>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373"/>
        <v>1.0024206196991372</v>
      </c>
      <c r="M931" s="97">
        <v>-3.6339983378572416E-3</v>
      </c>
      <c r="N931" s="334">
        <v>1</v>
      </c>
      <c r="O931" s="97"/>
      <c r="P931" s="18" t="s">
        <v>30</v>
      </c>
      <c r="Q931" s="18" t="s">
        <v>30</v>
      </c>
      <c r="R931" s="110" t="s">
        <v>30</v>
      </c>
      <c r="U931">
        <f t="shared" si="374"/>
        <v>3.6</v>
      </c>
    </row>
    <row r="932" spans="1:26" outlineLevel="1">
      <c r="C932" s="110"/>
      <c r="D932" s="110"/>
      <c r="G932">
        <v>0</v>
      </c>
      <c r="H932">
        <v>0</v>
      </c>
      <c r="I932">
        <v>0</v>
      </c>
      <c r="J932">
        <v>0</v>
      </c>
      <c r="K932">
        <v>0</v>
      </c>
      <c r="L932" s="575">
        <f t="shared" si="373"/>
        <v>1</v>
      </c>
      <c r="M932">
        <v>0</v>
      </c>
      <c r="N932">
        <v>1</v>
      </c>
      <c r="O932">
        <v>0</v>
      </c>
      <c r="P932" s="18" t="s">
        <v>30</v>
      </c>
      <c r="Q932" s="18" t="s">
        <v>30</v>
      </c>
      <c r="R932" s="110" t="s">
        <v>30</v>
      </c>
      <c r="U932">
        <f t="shared" si="374"/>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373"/>
        <v>0.99543701938294482</v>
      </c>
      <c r="M933" s="574">
        <f>M923</f>
        <v>1.7819093903140033E-2</v>
      </c>
      <c r="N933" s="574">
        <f>N923</f>
        <v>1</v>
      </c>
      <c r="O933" s="574"/>
      <c r="P933" s="572">
        <v>0</v>
      </c>
      <c r="Q933" s="572">
        <v>0</v>
      </c>
      <c r="R933" s="110" t="s">
        <v>30</v>
      </c>
      <c r="U933">
        <f t="shared" si="374"/>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373"/>
        <v>0.99469270237523977</v>
      </c>
      <c r="M934" s="574">
        <f>M924</f>
        <v>5.6942336250513627E-2</v>
      </c>
      <c r="N934" s="574">
        <f>N924</f>
        <v>1</v>
      </c>
      <c r="O934" s="574"/>
      <c r="P934" s="572">
        <v>0.08</v>
      </c>
      <c r="Q934" s="572">
        <v>0.02</v>
      </c>
      <c r="R934" s="110" t="s">
        <v>30</v>
      </c>
      <c r="U934">
        <f t="shared" si="374"/>
        <v>3.6</v>
      </c>
    </row>
    <row r="935" spans="1:26" outlineLevel="1">
      <c r="B935" t="s">
        <v>2254</v>
      </c>
      <c r="C935" s="576" t="s">
        <v>2263</v>
      </c>
      <c r="D935" s="110"/>
      <c r="G935">
        <v>0</v>
      </c>
      <c r="H935">
        <v>0</v>
      </c>
      <c r="I935">
        <v>0</v>
      </c>
      <c r="J935">
        <v>0</v>
      </c>
      <c r="K935">
        <v>0</v>
      </c>
      <c r="L935" s="575">
        <f t="shared" si="373"/>
        <v>1</v>
      </c>
      <c r="M935">
        <v>0</v>
      </c>
      <c r="N935">
        <v>1</v>
      </c>
      <c r="O935">
        <v>0</v>
      </c>
      <c r="P935" s="18" t="s">
        <v>30</v>
      </c>
      <c r="Q935" s="18" t="s">
        <v>30</v>
      </c>
      <c r="R935" s="578">
        <f t="shared" ref="R935:R938" si="375">R925</f>
        <v>0</v>
      </c>
      <c r="U935">
        <f t="shared" si="374"/>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373"/>
        <v>0.98080344449672541</v>
      </c>
      <c r="M936" s="574">
        <f>M926</f>
        <v>-3.3021723600269545E-2</v>
      </c>
      <c r="N936" s="574">
        <f>N926</f>
        <v>0.61626332126265559</v>
      </c>
      <c r="O936" s="574"/>
      <c r="P936" s="18" t="s">
        <v>30</v>
      </c>
      <c r="Q936" s="18" t="s">
        <v>30</v>
      </c>
      <c r="R936" s="578">
        <f t="shared" si="375"/>
        <v>0.5</v>
      </c>
      <c r="U936">
        <f t="shared" si="374"/>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373"/>
        <v>0.99433942576460821</v>
      </c>
      <c r="M937" s="574">
        <f>M927</f>
        <v>0.12649424652647134</v>
      </c>
      <c r="N937" s="574">
        <f>N927</f>
        <v>0.48251527948679501</v>
      </c>
      <c r="O937" s="574"/>
      <c r="P937" s="18" t="s">
        <v>30</v>
      </c>
      <c r="Q937" s="18" t="s">
        <v>30</v>
      </c>
      <c r="R937" s="578">
        <f t="shared" si="375"/>
        <v>0.5</v>
      </c>
      <c r="U937">
        <f t="shared" si="374"/>
        <v>3.6</v>
      </c>
    </row>
    <row r="938" spans="1:26" outlineLevel="1">
      <c r="C938" s="110" t="s">
        <v>595</v>
      </c>
      <c r="G938">
        <v>0</v>
      </c>
      <c r="H938">
        <v>0</v>
      </c>
      <c r="I938">
        <v>0</v>
      </c>
      <c r="J938">
        <v>0</v>
      </c>
      <c r="K938">
        <v>0</v>
      </c>
      <c r="L938" s="575">
        <f t="shared" si="373"/>
        <v>1</v>
      </c>
      <c r="M938">
        <v>0</v>
      </c>
      <c r="N938">
        <v>1</v>
      </c>
      <c r="O938">
        <v>0</v>
      </c>
      <c r="P938" s="18" t="s">
        <v>30</v>
      </c>
      <c r="Q938" s="18" t="s">
        <v>30</v>
      </c>
      <c r="R938" s="578">
        <f t="shared" si="375"/>
        <v>0.93</v>
      </c>
      <c r="U938">
        <f t="shared" si="374"/>
        <v>3.6</v>
      </c>
    </row>
    <row r="939" spans="1:26" outlineLevel="1"/>
    <row r="940" spans="1:26">
      <c r="A940" s="571" t="s">
        <v>2323</v>
      </c>
    </row>
    <row r="941" spans="1:26" ht="6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376">$L944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376"/>
        <v>57.744633848061603</v>
      </c>
      <c r="T945" s="334"/>
      <c r="U945">
        <f t="shared" ref="U945:U1002" si="377">U944+1</f>
        <v>2</v>
      </c>
      <c r="V945" t="str">
        <f t="shared" ref="V945:V972" si="378">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376"/>
        <v>59.659433704000413</v>
      </c>
      <c r="T946" s="334"/>
      <c r="U946">
        <f t="shared" si="377"/>
        <v>3</v>
      </c>
      <c r="V946" t="str">
        <f t="shared" si="378"/>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376"/>
        <v>58.482963543836121</v>
      </c>
      <c r="T947" s="334"/>
      <c r="U947">
        <f t="shared" si="377"/>
        <v>4</v>
      </c>
      <c r="V947" t="str">
        <f t="shared" si="378"/>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376"/>
        <v>58.342869439393112</v>
      </c>
      <c r="T948" s="334"/>
      <c r="U948">
        <f t="shared" si="377"/>
        <v>5</v>
      </c>
      <c r="V948" t="str">
        <f t="shared" si="378"/>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376"/>
        <v>58.423467243857473</v>
      </c>
      <c r="T949" s="334"/>
      <c r="U949">
        <f t="shared" si="377"/>
        <v>6</v>
      </c>
      <c r="V949" t="str">
        <f t="shared" si="378"/>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376"/>
        <v>59.160049076054158</v>
      </c>
      <c r="T950" s="334"/>
      <c r="U950">
        <f t="shared" si="377"/>
        <v>7</v>
      </c>
      <c r="V950" t="str">
        <f t="shared" si="378"/>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376"/>
        <v>59.930924175364233</v>
      </c>
      <c r="T951" s="334"/>
      <c r="U951">
        <f t="shared" si="377"/>
        <v>8</v>
      </c>
      <c r="V951" t="str">
        <f t="shared" si="378"/>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376"/>
        <v>59.636469037947158</v>
      </c>
      <c r="T952" s="334"/>
      <c r="U952">
        <f t="shared" si="377"/>
        <v>9</v>
      </c>
      <c r="V952" t="str">
        <f t="shared" si="378"/>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376"/>
        <v>57.801122447882094</v>
      </c>
      <c r="T953" s="334"/>
      <c r="U953">
        <f t="shared" si="377"/>
        <v>10</v>
      </c>
      <c r="V953" t="str">
        <f t="shared" si="378"/>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376"/>
        <v>59.424012529218267</v>
      </c>
      <c r="T954" s="334"/>
      <c r="U954">
        <f t="shared" si="377"/>
        <v>11</v>
      </c>
      <c r="V954" t="str">
        <f t="shared" si="378"/>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376"/>
        <v>57.589181960381033</v>
      </c>
      <c r="T955" s="334"/>
      <c r="U955">
        <f t="shared" si="377"/>
        <v>12</v>
      </c>
      <c r="V955" t="str">
        <f t="shared" si="378"/>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376"/>
        <v>60.33700665193772</v>
      </c>
      <c r="T956" s="334"/>
      <c r="U956">
        <f t="shared" si="377"/>
        <v>13</v>
      </c>
      <c r="V956" t="str">
        <f t="shared" si="378"/>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376"/>
        <v>57.230985299614971</v>
      </c>
      <c r="T957" s="334"/>
      <c r="U957">
        <f t="shared" si="377"/>
        <v>14</v>
      </c>
      <c r="V957" t="str">
        <f t="shared" si="378"/>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376"/>
        <v>57.877997518692787</v>
      </c>
      <c r="T958" s="334"/>
      <c r="U958">
        <f t="shared" si="377"/>
        <v>15</v>
      </c>
      <c r="V958" t="str">
        <f t="shared" si="378"/>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376"/>
        <v>58.255617141701741</v>
      </c>
      <c r="T959" s="334"/>
      <c r="U959">
        <f t="shared" si="377"/>
        <v>16</v>
      </c>
      <c r="V959" t="str">
        <f t="shared" si="378"/>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376"/>
        <v>59.165400938708913</v>
      </c>
      <c r="T960" s="334"/>
      <c r="U960">
        <f t="shared" si="377"/>
        <v>17</v>
      </c>
      <c r="V960" t="str">
        <f t="shared" si="378"/>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376"/>
        <v>60.343635708552867</v>
      </c>
      <c r="T961" s="334"/>
      <c r="U961">
        <f t="shared" si="377"/>
        <v>18</v>
      </c>
      <c r="V961" t="str">
        <f t="shared" si="378"/>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376"/>
        <v>60.171985632953692</v>
      </c>
      <c r="T962" s="334"/>
      <c r="U962">
        <f t="shared" si="377"/>
        <v>19</v>
      </c>
      <c r="V962" t="str">
        <f t="shared" si="378"/>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376"/>
        <v>57.995315682551222</v>
      </c>
      <c r="T963" s="334"/>
      <c r="U963">
        <f t="shared" si="377"/>
        <v>20</v>
      </c>
      <c r="V963" t="str">
        <f t="shared" si="378"/>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376"/>
        <v>57.53204293048492</v>
      </c>
      <c r="T964" s="334"/>
      <c r="U964">
        <f t="shared" si="377"/>
        <v>21</v>
      </c>
      <c r="V964" t="str">
        <f t="shared" si="378"/>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376"/>
        <v>59.357533165910503</v>
      </c>
      <c r="T965" s="334"/>
      <c r="U965">
        <f t="shared" si="377"/>
        <v>22</v>
      </c>
      <c r="V965" t="str">
        <f t="shared" si="378"/>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376"/>
        <v>60.353685786126007</v>
      </c>
      <c r="T966" s="334"/>
      <c r="U966">
        <f t="shared" si="377"/>
        <v>23</v>
      </c>
      <c r="V966" t="str">
        <f t="shared" si="378"/>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376"/>
        <v>58.132275132236643</v>
      </c>
      <c r="T967" s="334"/>
      <c r="U967">
        <f t="shared" si="377"/>
        <v>24</v>
      </c>
      <c r="V967" t="str">
        <f t="shared" si="378"/>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376"/>
        <v>58.057213344458752</v>
      </c>
      <c r="T968" s="334"/>
      <c r="U968">
        <f t="shared" si="377"/>
        <v>25</v>
      </c>
      <c r="V968" t="str">
        <f t="shared" si="378"/>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376"/>
        <v>57.882550703510269</v>
      </c>
      <c r="T969" s="334"/>
      <c r="U969">
        <f t="shared" si="377"/>
        <v>26</v>
      </c>
      <c r="V969" t="str">
        <f t="shared" si="378"/>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376"/>
        <v>58.531177548769932</v>
      </c>
      <c r="T970" s="334"/>
      <c r="U970">
        <f t="shared" si="377"/>
        <v>27</v>
      </c>
      <c r="V970" t="str">
        <f t="shared" si="378"/>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376"/>
        <v>57.459724084325558</v>
      </c>
      <c r="T971" s="334"/>
      <c r="U971">
        <f t="shared" si="377"/>
        <v>28</v>
      </c>
      <c r="V971" t="str">
        <f t="shared" si="378"/>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376"/>
        <v>57.839589351632</v>
      </c>
      <c r="T972" s="581"/>
      <c r="U972">
        <f t="shared" si="377"/>
        <v>29</v>
      </c>
      <c r="V972" t="str">
        <f t="shared" si="378"/>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379">$M974</f>
        <v>62.903499999999987</v>
      </c>
      <c r="T974" s="334"/>
      <c r="U974">
        <f t="shared" si="377"/>
        <v>1</v>
      </c>
      <c r="V974" t="str">
        <f t="shared" ref="V974:V1002" si="380">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379"/>
        <v>59.774000000000001</v>
      </c>
      <c r="T975" s="334"/>
      <c r="U975">
        <f t="shared" si="377"/>
        <v>2</v>
      </c>
      <c r="V975" t="str">
        <f t="shared" si="380"/>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379"/>
        <v>60.713999999999999</v>
      </c>
      <c r="T976" s="334"/>
      <c r="U976">
        <f t="shared" si="377"/>
        <v>3</v>
      </c>
      <c r="V976" t="str">
        <f t="shared" si="380"/>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379"/>
        <v>61.171500000000002</v>
      </c>
      <c r="T977" s="334"/>
      <c r="U977">
        <f t="shared" si="377"/>
        <v>4</v>
      </c>
      <c r="V977" t="str">
        <f t="shared" si="380"/>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379"/>
        <v>58.521000000000001</v>
      </c>
      <c r="T978" s="334"/>
      <c r="U978">
        <f t="shared" si="377"/>
        <v>5</v>
      </c>
      <c r="V978" t="str">
        <f t="shared" si="380"/>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379"/>
        <v>59.145000000000003</v>
      </c>
      <c r="T979" s="334"/>
      <c r="U979">
        <f t="shared" si="377"/>
        <v>6</v>
      </c>
      <c r="V979" t="str">
        <f t="shared" si="380"/>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379"/>
        <v>61.204500000000003</v>
      </c>
      <c r="T980" s="334"/>
      <c r="U980">
        <f t="shared" si="377"/>
        <v>7</v>
      </c>
      <c r="V980" t="str">
        <f t="shared" si="380"/>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379"/>
        <v>63.600999999999999</v>
      </c>
      <c r="T981" s="334"/>
      <c r="U981">
        <f t="shared" si="377"/>
        <v>8</v>
      </c>
      <c r="V981" t="str">
        <f t="shared" si="380"/>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379"/>
        <v>59.222999999999999</v>
      </c>
      <c r="T982" s="334"/>
      <c r="U982">
        <f t="shared" si="377"/>
        <v>9</v>
      </c>
      <c r="V982" t="str">
        <f t="shared" si="380"/>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379"/>
        <v>60.963000000000008</v>
      </c>
      <c r="T983" s="334"/>
      <c r="U983">
        <f t="shared" si="377"/>
        <v>10</v>
      </c>
      <c r="V983" t="str">
        <f t="shared" si="380"/>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379"/>
        <v>61.366500000000002</v>
      </c>
      <c r="T984" s="334"/>
      <c r="U984">
        <f t="shared" si="377"/>
        <v>11</v>
      </c>
      <c r="V984" t="str">
        <f t="shared" si="380"/>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379"/>
        <v>58.55</v>
      </c>
      <c r="T985" s="334"/>
      <c r="U985">
        <f t="shared" si="377"/>
        <v>12</v>
      </c>
      <c r="V985" t="str">
        <f t="shared" si="380"/>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379"/>
        <v>63.219000000000001</v>
      </c>
      <c r="T986" s="334"/>
      <c r="U986">
        <f t="shared" si="377"/>
        <v>13</v>
      </c>
      <c r="V986" t="str">
        <f t="shared" si="380"/>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379"/>
        <v>57.029000000000003</v>
      </c>
      <c r="T987" s="334"/>
      <c r="U987">
        <f t="shared" si="377"/>
        <v>14</v>
      </c>
      <c r="V987" t="str">
        <f t="shared" si="380"/>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379"/>
        <v>60.521000000000001</v>
      </c>
      <c r="T988" s="334"/>
      <c r="U988">
        <f t="shared" si="377"/>
        <v>15</v>
      </c>
      <c r="V988" t="str">
        <f t="shared" si="380"/>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379"/>
        <v>59.486499999999999</v>
      </c>
      <c r="T989" s="334"/>
      <c r="U989">
        <f t="shared" si="377"/>
        <v>16</v>
      </c>
      <c r="V989" t="str">
        <f t="shared" si="380"/>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379"/>
        <v>58.776000000000003</v>
      </c>
      <c r="T990" s="334"/>
      <c r="U990">
        <f t="shared" si="377"/>
        <v>17</v>
      </c>
      <c r="V990" t="str">
        <f t="shared" si="380"/>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379"/>
        <v>62.811500000000009</v>
      </c>
      <c r="T991" s="334"/>
      <c r="U991">
        <f t="shared" si="377"/>
        <v>18</v>
      </c>
      <c r="V991" t="str">
        <f t="shared" si="380"/>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379"/>
        <v>60.567999999999998</v>
      </c>
      <c r="T992" s="334"/>
      <c r="U992">
        <f t="shared" si="377"/>
        <v>19</v>
      </c>
      <c r="V992" t="str">
        <f t="shared" si="380"/>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379"/>
        <v>58.369</v>
      </c>
      <c r="T993" s="334"/>
      <c r="U993">
        <f t="shared" si="377"/>
        <v>20</v>
      </c>
      <c r="V993" t="str">
        <f t="shared" si="380"/>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379"/>
        <v>59.688000000000002</v>
      </c>
      <c r="T994" s="334"/>
      <c r="U994">
        <f t="shared" si="377"/>
        <v>21</v>
      </c>
      <c r="V994" t="str">
        <f t="shared" si="380"/>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379"/>
        <v>57.705500000000001</v>
      </c>
      <c r="T995" s="334"/>
      <c r="U995">
        <f t="shared" si="377"/>
        <v>22</v>
      </c>
      <c r="V995" t="str">
        <f t="shared" si="380"/>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379"/>
        <v>58.845500000000001</v>
      </c>
      <c r="T996" s="334"/>
      <c r="U996">
        <f t="shared" si="377"/>
        <v>23</v>
      </c>
      <c r="V996" t="str">
        <f t="shared" si="380"/>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379"/>
        <v>57.162999999999997</v>
      </c>
      <c r="T997" s="334"/>
      <c r="U997">
        <f t="shared" si="377"/>
        <v>24</v>
      </c>
      <c r="V997" t="str">
        <f t="shared" si="380"/>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379"/>
        <v>60.446000000000012</v>
      </c>
      <c r="T998" s="334"/>
      <c r="U998">
        <f t="shared" si="377"/>
        <v>25</v>
      </c>
      <c r="V998" t="str">
        <f t="shared" si="380"/>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379"/>
        <v>60.691499999999998</v>
      </c>
      <c r="T999" s="334"/>
      <c r="U999">
        <f t="shared" si="377"/>
        <v>26</v>
      </c>
      <c r="V999" t="str">
        <f t="shared" si="380"/>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379"/>
        <v>59.313499999999998</v>
      </c>
      <c r="T1000" s="334"/>
      <c r="U1000">
        <f t="shared" si="377"/>
        <v>27</v>
      </c>
      <c r="V1000" t="str">
        <f t="shared" si="380"/>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379"/>
        <v>60.516500000000001</v>
      </c>
      <c r="T1001" s="334"/>
      <c r="U1001">
        <f t="shared" si="377"/>
        <v>28</v>
      </c>
      <c r="V1001" t="str">
        <f t="shared" si="380"/>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379"/>
        <v>57.713500000000003</v>
      </c>
      <c r="T1002" s="597"/>
      <c r="U1002">
        <f t="shared" si="377"/>
        <v>29</v>
      </c>
      <c r="V1002" t="str">
        <f t="shared" si="380"/>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381">$L1003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381"/>
        <v>56.840454215347393</v>
      </c>
      <c r="T1004" s="334">
        <v>-0.215999999999999</v>
      </c>
      <c r="U1004">
        <f t="shared" ref="U1004:U1067" si="382">U1003+1</f>
        <v>1</v>
      </c>
      <c r="V1004" t="str">
        <f t="shared" ref="V1004:V1067" si="383">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381"/>
        <v>59.028258797013692</v>
      </c>
      <c r="T1005" s="334">
        <v>1.911</v>
      </c>
      <c r="U1005">
        <f t="shared" si="382"/>
        <v>2</v>
      </c>
      <c r="V1005" t="str">
        <f t="shared" si="383"/>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381"/>
        <v>58.048805996601828</v>
      </c>
      <c r="T1006" s="334">
        <v>0.246</v>
      </c>
      <c r="U1006">
        <f t="shared" si="382"/>
        <v>3</v>
      </c>
      <c r="V1006" t="str">
        <f t="shared" si="383"/>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381"/>
        <v>56.332354263185081</v>
      </c>
      <c r="T1007" s="334">
        <v>-0.14099999999999999</v>
      </c>
      <c r="U1007">
        <f t="shared" si="382"/>
        <v>4</v>
      </c>
      <c r="V1007" t="str">
        <f t="shared" si="383"/>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381"/>
        <v>59.485422755693001</v>
      </c>
      <c r="T1008" s="334">
        <v>-0.16500000000000001</v>
      </c>
      <c r="U1008">
        <f t="shared" si="382"/>
        <v>5</v>
      </c>
      <c r="V1008" t="str">
        <f t="shared" si="383"/>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381"/>
        <v>55.964007682241963</v>
      </c>
      <c r="T1009" s="334">
        <v>0.89700000000000002</v>
      </c>
      <c r="U1009">
        <f t="shared" si="382"/>
        <v>6</v>
      </c>
      <c r="V1009" t="str">
        <f t="shared" si="383"/>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381"/>
        <v>58.092925683520413</v>
      </c>
      <c r="T1010" s="334">
        <v>-1.3260000000000001</v>
      </c>
      <c r="U1010">
        <f t="shared" si="382"/>
        <v>7</v>
      </c>
      <c r="V1010" t="str">
        <f t="shared" si="383"/>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381"/>
        <v>56.674697243675674</v>
      </c>
      <c r="T1011" s="334">
        <v>0.107999999999999</v>
      </c>
      <c r="U1011">
        <f t="shared" si="382"/>
        <v>8</v>
      </c>
      <c r="V1011" t="str">
        <f t="shared" si="383"/>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381"/>
        <v>56.724479460959628</v>
      </c>
      <c r="T1012" s="334">
        <v>1.8719999999999899</v>
      </c>
      <c r="U1012">
        <f t="shared" si="382"/>
        <v>9</v>
      </c>
      <c r="V1012" t="str">
        <f t="shared" si="383"/>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381"/>
        <v>54.621403393414688</v>
      </c>
      <c r="T1013" s="334">
        <v>0.11699999999999899</v>
      </c>
      <c r="U1013">
        <f t="shared" si="382"/>
        <v>10</v>
      </c>
      <c r="V1013" t="str">
        <f t="shared" si="383"/>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381"/>
        <v>58.489717489904649</v>
      </c>
      <c r="T1014" s="334">
        <v>-1.9710000000000001</v>
      </c>
      <c r="U1014">
        <f t="shared" si="382"/>
        <v>11</v>
      </c>
      <c r="V1014" t="str">
        <f t="shared" si="383"/>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381"/>
        <v>59.462155277861811</v>
      </c>
      <c r="T1015" s="334">
        <v>-1.893</v>
      </c>
      <c r="U1015">
        <f t="shared" si="382"/>
        <v>12</v>
      </c>
      <c r="V1015" t="str">
        <f t="shared" si="383"/>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381"/>
        <v>60.889864608456243</v>
      </c>
      <c r="T1016" s="334">
        <v>-0.75</v>
      </c>
      <c r="U1016">
        <f t="shared" si="382"/>
        <v>13</v>
      </c>
      <c r="V1016" t="str">
        <f t="shared" si="383"/>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381"/>
        <v>58.439334144106859</v>
      </c>
      <c r="T1017" s="334">
        <v>-0.3</v>
      </c>
      <c r="U1017">
        <f t="shared" si="382"/>
        <v>14</v>
      </c>
      <c r="V1017" t="str">
        <f t="shared" si="383"/>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381"/>
        <v>57.439181081269609</v>
      </c>
      <c r="T1018" s="334">
        <v>2.823</v>
      </c>
      <c r="U1018">
        <f t="shared" si="382"/>
        <v>15</v>
      </c>
      <c r="V1018" t="str">
        <f t="shared" si="383"/>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381"/>
        <v>58.782497385099113</v>
      </c>
      <c r="T1019" s="334">
        <v>-1.518</v>
      </c>
      <c r="U1019">
        <f t="shared" si="382"/>
        <v>16</v>
      </c>
      <c r="V1019" t="str">
        <f t="shared" si="383"/>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381"/>
        <v>61.262034137339228</v>
      </c>
      <c r="T1020" s="334">
        <v>-0.56099999999999905</v>
      </c>
      <c r="U1020">
        <f t="shared" si="382"/>
        <v>17</v>
      </c>
      <c r="V1020" t="str">
        <f t="shared" si="383"/>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381"/>
        <v>63.335509170119863</v>
      </c>
      <c r="T1021" s="334">
        <v>1.38</v>
      </c>
      <c r="U1021">
        <f t="shared" si="382"/>
        <v>18</v>
      </c>
      <c r="V1021" t="str">
        <f t="shared" si="383"/>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381"/>
        <v>56.920183026698432</v>
      </c>
      <c r="T1022" s="334">
        <v>-1.78799999999999</v>
      </c>
      <c r="U1022">
        <f t="shared" si="382"/>
        <v>19</v>
      </c>
      <c r="V1022" t="str">
        <f t="shared" si="383"/>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381"/>
        <v>58.178284156160871</v>
      </c>
      <c r="T1023" s="334">
        <v>0.215999999999999</v>
      </c>
      <c r="U1023">
        <f t="shared" si="382"/>
        <v>20</v>
      </c>
      <c r="V1023" t="str">
        <f t="shared" si="383"/>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381"/>
        <v>58.226551071857948</v>
      </c>
      <c r="T1024" s="334">
        <v>0.54899999999999904</v>
      </c>
      <c r="U1024">
        <f t="shared" si="382"/>
        <v>21</v>
      </c>
      <c r="V1024" t="str">
        <f t="shared" si="383"/>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381"/>
        <v>58.676646253513667</v>
      </c>
      <c r="T1025" s="334">
        <v>2.097</v>
      </c>
      <c r="U1025">
        <f t="shared" si="382"/>
        <v>22</v>
      </c>
      <c r="V1025" t="str">
        <f t="shared" si="383"/>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381"/>
        <v>62.179249269025647</v>
      </c>
      <c r="T1026" s="334">
        <v>0.69899999999999995</v>
      </c>
      <c r="U1026">
        <f t="shared" si="382"/>
        <v>23</v>
      </c>
      <c r="V1026" t="str">
        <f t="shared" si="383"/>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381"/>
        <v>59.061039391855758</v>
      </c>
      <c r="T1027" s="334">
        <v>-0.186</v>
      </c>
      <c r="U1027">
        <f t="shared" si="382"/>
        <v>24</v>
      </c>
      <c r="V1027" t="str">
        <f t="shared" si="383"/>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381"/>
        <v>60.464347147154427</v>
      </c>
      <c r="T1028" s="334">
        <v>0.56399999999999995</v>
      </c>
      <c r="U1028">
        <f t="shared" si="382"/>
        <v>25</v>
      </c>
      <c r="V1028" t="str">
        <f t="shared" si="383"/>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381"/>
        <v>59.06412897869761</v>
      </c>
      <c r="T1029" s="334">
        <v>-0.46799999999999897</v>
      </c>
      <c r="U1029">
        <f t="shared" si="382"/>
        <v>26</v>
      </c>
      <c r="V1029" t="str">
        <f t="shared" si="383"/>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381"/>
        <v>60.750657584194173</v>
      </c>
      <c r="T1030" s="334">
        <v>2.79</v>
      </c>
      <c r="U1030">
        <f t="shared" si="382"/>
        <v>27</v>
      </c>
      <c r="V1030" t="str">
        <f t="shared" si="383"/>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381"/>
        <v>59.07269876189639</v>
      </c>
      <c r="T1031" s="334">
        <v>-0.33300000000000002</v>
      </c>
      <c r="U1031">
        <f t="shared" si="382"/>
        <v>28</v>
      </c>
      <c r="V1031" t="str">
        <f t="shared" si="383"/>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381"/>
        <v>58.244528132919427</v>
      </c>
      <c r="T1032" s="334">
        <v>-2.202</v>
      </c>
      <c r="U1032">
        <f t="shared" si="382"/>
        <v>29</v>
      </c>
      <c r="V1032" t="str">
        <f t="shared" si="383"/>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381"/>
        <v>57.269329466213172</v>
      </c>
      <c r="T1033" s="334">
        <v>-0.56999999999999995</v>
      </c>
      <c r="U1033">
        <f t="shared" si="382"/>
        <v>30</v>
      </c>
      <c r="V1033" t="str">
        <f t="shared" si="383"/>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381"/>
        <v>58.580445103076769</v>
      </c>
      <c r="T1034" s="334">
        <v>-1.73999999999999</v>
      </c>
      <c r="U1034">
        <f t="shared" si="382"/>
        <v>31</v>
      </c>
      <c r="V1034" t="str">
        <f t="shared" si="383"/>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381"/>
        <v>58.147445292232369</v>
      </c>
      <c r="T1035" s="334">
        <v>-0.212999999999999</v>
      </c>
      <c r="U1035">
        <f t="shared" si="382"/>
        <v>32</v>
      </c>
      <c r="V1035" t="str">
        <f t="shared" si="383"/>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381"/>
        <v>57.231809871164238</v>
      </c>
      <c r="T1036" s="334">
        <v>0.16500000000000001</v>
      </c>
      <c r="U1036">
        <f t="shared" si="382"/>
        <v>33</v>
      </c>
      <c r="V1036" t="str">
        <f t="shared" si="383"/>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381"/>
        <v>57.158542044197397</v>
      </c>
      <c r="T1037" s="334">
        <v>-1.6859999999999999</v>
      </c>
      <c r="U1037">
        <f t="shared" si="382"/>
        <v>34</v>
      </c>
      <c r="V1037" t="str">
        <f t="shared" si="383"/>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381"/>
        <v>56.31938551665035</v>
      </c>
      <c r="T1038" s="334">
        <v>-1.383</v>
      </c>
      <c r="U1038">
        <f t="shared" si="382"/>
        <v>35</v>
      </c>
      <c r="V1038" t="str">
        <f t="shared" si="383"/>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381"/>
        <v>57.20571621581594</v>
      </c>
      <c r="T1039" s="334">
        <v>4.3680000000000003</v>
      </c>
      <c r="U1039">
        <f t="shared" si="382"/>
        <v>36</v>
      </c>
      <c r="V1039" t="str">
        <f t="shared" si="383"/>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381"/>
        <v>57.238075143825689</v>
      </c>
      <c r="T1040" s="334">
        <v>-1.077</v>
      </c>
      <c r="U1040">
        <f t="shared" si="382"/>
        <v>37</v>
      </c>
      <c r="V1040" t="str">
        <f t="shared" si="383"/>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381"/>
        <v>59.903734812622787</v>
      </c>
      <c r="T1041" s="334">
        <v>0.72899999999999998</v>
      </c>
      <c r="U1041">
        <f t="shared" si="382"/>
        <v>38</v>
      </c>
      <c r="V1041" t="str">
        <f t="shared" si="383"/>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381"/>
        <v>61.12223824629914</v>
      </c>
      <c r="T1042" s="334">
        <v>-1.0619999999999901</v>
      </c>
      <c r="U1042">
        <f t="shared" si="382"/>
        <v>39</v>
      </c>
      <c r="V1042" t="str">
        <f t="shared" si="383"/>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381"/>
        <v>60.848948787506231</v>
      </c>
      <c r="T1043" s="334">
        <v>0.16800000000000001</v>
      </c>
      <c r="U1043">
        <f t="shared" si="382"/>
        <v>40</v>
      </c>
      <c r="V1043" t="str">
        <f t="shared" si="383"/>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381"/>
        <v>57.515942898787877</v>
      </c>
      <c r="T1044" s="334">
        <v>-0.81599999999999995</v>
      </c>
      <c r="U1044">
        <f t="shared" si="382"/>
        <v>41</v>
      </c>
      <c r="V1044" t="str">
        <f t="shared" si="383"/>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381"/>
        <v>58.25822227818923</v>
      </c>
      <c r="T1045" s="334">
        <v>1.6080000000000001</v>
      </c>
      <c r="U1045">
        <f t="shared" si="382"/>
        <v>42</v>
      </c>
      <c r="V1045" t="str">
        <f t="shared" si="383"/>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381"/>
        <v>58.291887073098323</v>
      </c>
      <c r="T1046" s="334">
        <v>1.167</v>
      </c>
      <c r="U1046">
        <f t="shared" si="382"/>
        <v>43</v>
      </c>
      <c r="V1046" t="str">
        <f t="shared" si="383"/>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381"/>
        <v>59.680172968863687</v>
      </c>
      <c r="T1047" s="334">
        <v>0.86099999999999999</v>
      </c>
      <c r="U1047">
        <f t="shared" si="382"/>
        <v>44</v>
      </c>
      <c r="V1047" t="str">
        <f t="shared" si="383"/>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381"/>
        <v>59.385213325259087</v>
      </c>
      <c r="T1048" s="334">
        <v>0.218999999999999</v>
      </c>
      <c r="U1048">
        <f t="shared" si="382"/>
        <v>45</v>
      </c>
      <c r="V1048" t="str">
        <f t="shared" si="383"/>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381"/>
        <v>60.554694027137508</v>
      </c>
      <c r="T1049" s="334">
        <v>-1.9770000000000001</v>
      </c>
      <c r="U1049">
        <f t="shared" si="382"/>
        <v>46</v>
      </c>
      <c r="V1049" t="str">
        <f t="shared" si="383"/>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381"/>
        <v>57.260602509037817</v>
      </c>
      <c r="T1050" s="334">
        <v>1.911</v>
      </c>
      <c r="U1050">
        <f t="shared" si="382"/>
        <v>47</v>
      </c>
      <c r="V1050" t="str">
        <f t="shared" si="383"/>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381"/>
        <v>60.159606549042863</v>
      </c>
      <c r="T1051" s="334">
        <v>-1.962</v>
      </c>
      <c r="U1051">
        <f t="shared" si="382"/>
        <v>48</v>
      </c>
      <c r="V1051" t="str">
        <f t="shared" si="383"/>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381"/>
        <v>57.758239920673887</v>
      </c>
      <c r="T1052" s="334">
        <v>0.92100000000000004</v>
      </c>
      <c r="U1052">
        <f t="shared" si="382"/>
        <v>49</v>
      </c>
      <c r="V1052" t="str">
        <f t="shared" si="383"/>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381"/>
        <v>56.999136773597712</v>
      </c>
      <c r="T1053" s="334">
        <v>0.88500000000000001</v>
      </c>
      <c r="U1053">
        <f t="shared" si="382"/>
        <v>50</v>
      </c>
      <c r="V1053" t="str">
        <f t="shared" si="383"/>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381"/>
        <v>54.911428651877337</v>
      </c>
      <c r="T1054" s="334">
        <v>2.7389999999999999</v>
      </c>
      <c r="U1054">
        <f t="shared" si="382"/>
        <v>51</v>
      </c>
      <c r="V1054" t="str">
        <f t="shared" si="383"/>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381"/>
        <v>58.217261805269104</v>
      </c>
      <c r="T1055" s="334">
        <v>-0.81599999999999995</v>
      </c>
      <c r="U1055">
        <f t="shared" si="382"/>
        <v>52</v>
      </c>
      <c r="V1055" t="str">
        <f t="shared" si="383"/>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381"/>
        <v>61.006902243541788</v>
      </c>
      <c r="T1056" s="334">
        <v>0.18</v>
      </c>
      <c r="U1056">
        <f t="shared" si="382"/>
        <v>53</v>
      </c>
      <c r="V1056" t="str">
        <f t="shared" si="383"/>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381"/>
        <v>57.969202850981397</v>
      </c>
      <c r="T1057" s="334">
        <v>-0.192</v>
      </c>
      <c r="U1057">
        <f t="shared" si="382"/>
        <v>54</v>
      </c>
      <c r="V1057" t="str">
        <f t="shared" si="383"/>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381"/>
        <v>59.957515194246668</v>
      </c>
      <c r="T1058" s="334">
        <v>1.329</v>
      </c>
      <c r="U1058">
        <f t="shared" si="382"/>
        <v>55</v>
      </c>
      <c r="V1058" t="str">
        <f t="shared" si="383"/>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381"/>
        <v>59.45561317620583</v>
      </c>
      <c r="T1059" s="334">
        <v>-1.224</v>
      </c>
      <c r="U1059">
        <f t="shared" si="382"/>
        <v>56</v>
      </c>
      <c r="V1059" t="str">
        <f t="shared" si="383"/>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381"/>
        <v>62.697724602773498</v>
      </c>
      <c r="T1060" s="334">
        <v>-0.36899999999999999</v>
      </c>
      <c r="U1060">
        <f t="shared" si="382"/>
        <v>57</v>
      </c>
      <c r="V1060" t="str">
        <f t="shared" si="383"/>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381"/>
        <v>58.756061446816709</v>
      </c>
      <c r="T1061" s="334">
        <v>-0.16200000000000001</v>
      </c>
      <c r="U1061">
        <f t="shared" si="382"/>
        <v>58</v>
      </c>
      <c r="V1061" t="str">
        <f t="shared" si="383"/>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381"/>
        <v>59.455928567878807</v>
      </c>
      <c r="T1062" s="334">
        <v>0.65400000000000003</v>
      </c>
      <c r="U1062">
        <f t="shared" si="382"/>
        <v>59</v>
      </c>
      <c r="V1062" t="str">
        <f t="shared" si="383"/>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381"/>
        <v>56.282388888613127</v>
      </c>
      <c r="T1063" s="334">
        <v>-0.51300000000000001</v>
      </c>
      <c r="U1063">
        <f t="shared" si="382"/>
        <v>60</v>
      </c>
      <c r="V1063" t="str">
        <f t="shared" si="383"/>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381"/>
        <v>59.653305194465041</v>
      </c>
      <c r="T1064" s="334">
        <v>-0.78300000000000003</v>
      </c>
      <c r="U1064">
        <f t="shared" si="382"/>
        <v>61</v>
      </c>
      <c r="V1064" t="str">
        <f t="shared" si="383"/>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381"/>
        <v>57.674587758966823</v>
      </c>
      <c r="T1065" s="334">
        <v>-0.59099999999999997</v>
      </c>
      <c r="U1065">
        <f t="shared" si="382"/>
        <v>62</v>
      </c>
      <c r="V1065" t="str">
        <f t="shared" si="383"/>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381"/>
        <v>56.365388716624992</v>
      </c>
      <c r="T1066" s="334">
        <v>1.266</v>
      </c>
      <c r="U1066">
        <f t="shared" si="382"/>
        <v>63</v>
      </c>
      <c r="V1066" t="str">
        <f t="shared" si="383"/>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384">$L1067</f>
        <v>60.290304521824062</v>
      </c>
      <c r="T1067" s="334">
        <v>0.75600000000000001</v>
      </c>
      <c r="U1067">
        <f t="shared" si="382"/>
        <v>64</v>
      </c>
      <c r="V1067" t="str">
        <f t="shared" si="383"/>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384"/>
        <v>56.211486470130417</v>
      </c>
      <c r="T1068" s="334">
        <v>2.6999999999999899E-2</v>
      </c>
      <c r="U1068">
        <f t="shared" ref="U1068:U1131" si="385">U1067+1</f>
        <v>65</v>
      </c>
      <c r="V1068" t="str">
        <f t="shared" ref="V1068:V1131" si="386">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384"/>
        <v>58.066824721573283</v>
      </c>
      <c r="T1069" s="334">
        <v>0.57899999999999996</v>
      </c>
      <c r="U1069">
        <f t="shared" si="385"/>
        <v>66</v>
      </c>
      <c r="V1069" t="str">
        <f t="shared" si="386"/>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384"/>
        <v>60.28691949985474</v>
      </c>
      <c r="T1070" s="334">
        <v>-1.101</v>
      </c>
      <c r="U1070">
        <f t="shared" si="385"/>
        <v>67</v>
      </c>
      <c r="V1070" t="str">
        <f t="shared" si="386"/>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384"/>
        <v>57.866681788018752</v>
      </c>
      <c r="T1071" s="334">
        <v>4.4999999999999998E-2</v>
      </c>
      <c r="U1071">
        <f t="shared" si="385"/>
        <v>68</v>
      </c>
      <c r="V1071" t="str">
        <f t="shared" si="386"/>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384"/>
        <v>60.636552668305498</v>
      </c>
      <c r="T1072" s="334">
        <v>-2.5979999999999999</v>
      </c>
      <c r="U1072">
        <f t="shared" si="385"/>
        <v>69</v>
      </c>
      <c r="V1072" t="str">
        <f t="shared" si="386"/>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384"/>
        <v>57.477650808836323</v>
      </c>
      <c r="T1073" s="334">
        <v>-2.109</v>
      </c>
      <c r="U1073">
        <f t="shared" si="385"/>
        <v>70</v>
      </c>
      <c r="V1073" t="str">
        <f t="shared" si="386"/>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384"/>
        <v>57.657314552000649</v>
      </c>
      <c r="T1074" s="334">
        <v>-9.2999999999999999E-2</v>
      </c>
      <c r="U1074">
        <f t="shared" si="385"/>
        <v>71</v>
      </c>
      <c r="V1074" t="str">
        <f t="shared" si="386"/>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384"/>
        <v>58.508879883119533</v>
      </c>
      <c r="T1075" s="334">
        <v>4.2059999999999897</v>
      </c>
      <c r="U1075">
        <f t="shared" si="385"/>
        <v>72</v>
      </c>
      <c r="V1075" t="str">
        <f t="shared" si="386"/>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384"/>
        <v>58.84977320572672</v>
      </c>
      <c r="T1076" s="334">
        <v>-0.70199999999999996</v>
      </c>
      <c r="U1076">
        <f t="shared" si="385"/>
        <v>73</v>
      </c>
      <c r="V1076" t="str">
        <f t="shared" si="386"/>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384"/>
        <v>58.601753979842513</v>
      </c>
      <c r="T1077" s="334">
        <v>-0.252</v>
      </c>
      <c r="U1077">
        <f t="shared" si="385"/>
        <v>74</v>
      </c>
      <c r="V1077" t="str">
        <f t="shared" si="386"/>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384"/>
        <v>58.235048756370283</v>
      </c>
      <c r="T1078" s="334">
        <v>-1.248</v>
      </c>
      <c r="U1078">
        <f t="shared" si="385"/>
        <v>75</v>
      </c>
      <c r="V1078" t="str">
        <f t="shared" si="386"/>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384"/>
        <v>58.614342038522338</v>
      </c>
      <c r="T1079" s="334">
        <v>1.395</v>
      </c>
      <c r="U1079">
        <f t="shared" si="385"/>
        <v>76</v>
      </c>
      <c r="V1079" t="str">
        <f t="shared" si="386"/>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384"/>
        <v>59.907011205411912</v>
      </c>
      <c r="T1080" s="334">
        <v>-1.1279999999999999</v>
      </c>
      <c r="U1080">
        <f t="shared" si="385"/>
        <v>77</v>
      </c>
      <c r="V1080" t="str">
        <f t="shared" si="386"/>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384"/>
        <v>58.312396791870178</v>
      </c>
      <c r="T1081" s="334">
        <v>-0.52800000000000002</v>
      </c>
      <c r="U1081">
        <f t="shared" si="385"/>
        <v>78</v>
      </c>
      <c r="V1081" t="str">
        <f t="shared" si="386"/>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384"/>
        <v>57.848170581963458</v>
      </c>
      <c r="T1082" s="334">
        <v>-1.206</v>
      </c>
      <c r="U1082">
        <f t="shared" si="385"/>
        <v>79</v>
      </c>
      <c r="V1082" t="str">
        <f t="shared" si="386"/>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384"/>
        <v>56.816033514195702</v>
      </c>
      <c r="T1083" s="334">
        <v>-1.9379999999999999</v>
      </c>
      <c r="U1083">
        <f t="shared" si="385"/>
        <v>80</v>
      </c>
      <c r="V1083" t="str">
        <f t="shared" si="386"/>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384"/>
        <v>58.047072182805557</v>
      </c>
      <c r="T1084" s="334">
        <v>1.3740000000000001</v>
      </c>
      <c r="U1084">
        <f t="shared" si="385"/>
        <v>81</v>
      </c>
      <c r="V1084" t="str">
        <f t="shared" si="386"/>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384"/>
        <v>59.062023221884289</v>
      </c>
      <c r="T1085" s="334">
        <v>-1.4430000000000001</v>
      </c>
      <c r="U1085">
        <f t="shared" si="385"/>
        <v>82</v>
      </c>
      <c r="V1085" t="str">
        <f t="shared" si="386"/>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384"/>
        <v>58.646858995566618</v>
      </c>
      <c r="T1086" s="334">
        <v>-1.875</v>
      </c>
      <c r="U1086">
        <f t="shared" si="385"/>
        <v>83</v>
      </c>
      <c r="V1086" t="str">
        <f t="shared" si="386"/>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384"/>
        <v>58.743897702852678</v>
      </c>
      <c r="T1087" s="334">
        <v>0.20699999999999999</v>
      </c>
      <c r="U1087">
        <f t="shared" si="385"/>
        <v>84</v>
      </c>
      <c r="V1087" t="str">
        <f t="shared" si="386"/>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384"/>
        <v>59.023181772243753</v>
      </c>
      <c r="T1088" s="334">
        <v>-0.86399999999999899</v>
      </c>
      <c r="U1088">
        <f t="shared" si="385"/>
        <v>85</v>
      </c>
      <c r="V1088" t="str">
        <f t="shared" si="386"/>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384"/>
        <v>58.203838911165988</v>
      </c>
      <c r="T1089" s="334">
        <v>-2.0369999999999999</v>
      </c>
      <c r="U1089">
        <f t="shared" si="385"/>
        <v>86</v>
      </c>
      <c r="V1089" t="str">
        <f t="shared" si="386"/>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384"/>
        <v>58.225959259132807</v>
      </c>
      <c r="T1090" s="334">
        <v>1.3620000000000001</v>
      </c>
      <c r="U1090">
        <f t="shared" si="385"/>
        <v>87</v>
      </c>
      <c r="V1090" t="str">
        <f t="shared" si="386"/>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384"/>
        <v>58.90408116233521</v>
      </c>
      <c r="T1091" s="334">
        <v>-0.69599999999999995</v>
      </c>
      <c r="U1091">
        <f t="shared" si="385"/>
        <v>88</v>
      </c>
      <c r="V1091" t="str">
        <f t="shared" si="386"/>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384"/>
        <v>60.693405806538642</v>
      </c>
      <c r="T1092" s="334">
        <v>0.54600000000000004</v>
      </c>
      <c r="U1092">
        <f t="shared" si="385"/>
        <v>89</v>
      </c>
      <c r="V1092" t="str">
        <f t="shared" si="386"/>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384"/>
        <v>58.387946311977302</v>
      </c>
      <c r="T1093" s="334">
        <v>0.33300000000000002</v>
      </c>
      <c r="U1093">
        <f t="shared" si="385"/>
        <v>90</v>
      </c>
      <c r="V1093" t="str">
        <f t="shared" si="386"/>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384"/>
        <v>58.425345057538017</v>
      </c>
      <c r="T1094" s="334">
        <v>0.192</v>
      </c>
      <c r="U1094">
        <f t="shared" si="385"/>
        <v>91</v>
      </c>
      <c r="V1094" t="str">
        <f t="shared" si="386"/>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384"/>
        <v>57.397397555530333</v>
      </c>
      <c r="T1095" s="334">
        <v>8.6999999999999994E-2</v>
      </c>
      <c r="U1095">
        <f t="shared" si="385"/>
        <v>92</v>
      </c>
      <c r="V1095" t="str">
        <f t="shared" si="386"/>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384"/>
        <v>58.812577357801842</v>
      </c>
      <c r="T1096" s="334">
        <v>-0.22799999999999901</v>
      </c>
      <c r="U1096">
        <f t="shared" si="385"/>
        <v>93</v>
      </c>
      <c r="V1096" t="str">
        <f t="shared" si="386"/>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384"/>
        <v>60.321840207502852</v>
      </c>
      <c r="T1097" s="334">
        <v>2.3940000000000001</v>
      </c>
      <c r="U1097">
        <f t="shared" si="385"/>
        <v>94</v>
      </c>
      <c r="V1097" t="str">
        <f t="shared" si="386"/>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384"/>
        <v>58.233628700408282</v>
      </c>
      <c r="T1098" s="334">
        <v>0.94799999999999995</v>
      </c>
      <c r="U1098">
        <f t="shared" si="385"/>
        <v>95</v>
      </c>
      <c r="V1098" t="str">
        <f t="shared" si="386"/>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384"/>
        <v>58.945513644224953</v>
      </c>
      <c r="T1099" s="334">
        <v>-0.61799999999999999</v>
      </c>
      <c r="U1099">
        <f t="shared" si="385"/>
        <v>96</v>
      </c>
      <c r="V1099" t="str">
        <f t="shared" si="386"/>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384"/>
        <v>58.218224658975807</v>
      </c>
      <c r="T1100" s="334">
        <v>-0.29099999999999998</v>
      </c>
      <c r="U1100">
        <f t="shared" si="385"/>
        <v>97</v>
      </c>
      <c r="V1100" t="str">
        <f t="shared" si="386"/>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384"/>
        <v>59.693016828411672</v>
      </c>
      <c r="T1101" s="334">
        <v>1.3320000000000001</v>
      </c>
      <c r="U1101">
        <f t="shared" si="385"/>
        <v>98</v>
      </c>
      <c r="V1101" t="str">
        <f t="shared" si="386"/>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384"/>
        <v>61.288557401733193</v>
      </c>
      <c r="T1102" s="334">
        <v>0.23699999999999999</v>
      </c>
      <c r="U1102">
        <f t="shared" si="385"/>
        <v>99</v>
      </c>
      <c r="V1102" t="str">
        <f t="shared" si="386"/>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384"/>
        <v>58.232305838468697</v>
      </c>
      <c r="T1103" s="334">
        <v>2.9849999999999999</v>
      </c>
      <c r="U1103">
        <f t="shared" si="385"/>
        <v>100</v>
      </c>
      <c r="V1103" t="str">
        <f t="shared" si="386"/>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384"/>
        <v>58.805320682167341</v>
      </c>
      <c r="T1104" s="334">
        <v>2.0880000000000001</v>
      </c>
      <c r="U1104">
        <f t="shared" si="385"/>
        <v>101</v>
      </c>
      <c r="V1104" t="str">
        <f t="shared" si="386"/>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384"/>
        <v>56.93235531619969</v>
      </c>
      <c r="T1105" s="334">
        <v>1.1970000000000001</v>
      </c>
      <c r="U1105">
        <f t="shared" si="385"/>
        <v>102</v>
      </c>
      <c r="V1105" t="str">
        <f t="shared" si="386"/>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384"/>
        <v>58.339983761508847</v>
      </c>
      <c r="T1106" s="334">
        <v>9.6000000000000002E-2</v>
      </c>
      <c r="U1106">
        <f t="shared" si="385"/>
        <v>103</v>
      </c>
      <c r="V1106" t="str">
        <f t="shared" si="386"/>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384"/>
        <v>57.118990007371963</v>
      </c>
      <c r="T1107" s="334">
        <v>-1.7669999999999999</v>
      </c>
      <c r="U1107">
        <f t="shared" si="385"/>
        <v>104</v>
      </c>
      <c r="V1107" t="str">
        <f t="shared" si="386"/>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384"/>
        <v>60.103299088349303</v>
      </c>
      <c r="T1108" s="334">
        <v>-1.431</v>
      </c>
      <c r="U1108">
        <f t="shared" si="385"/>
        <v>105</v>
      </c>
      <c r="V1108" t="str">
        <f t="shared" si="386"/>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384"/>
        <v>55.336204976942859</v>
      </c>
      <c r="T1109" s="334">
        <v>0.66300000000000003</v>
      </c>
      <c r="U1109">
        <f t="shared" si="385"/>
        <v>106</v>
      </c>
      <c r="V1109" t="str">
        <f t="shared" si="386"/>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384"/>
        <v>57.373922611123987</v>
      </c>
      <c r="T1110" s="334">
        <v>9.6000000000000002E-2</v>
      </c>
      <c r="U1110">
        <f t="shared" si="385"/>
        <v>107</v>
      </c>
      <c r="V1110" t="str">
        <f t="shared" si="386"/>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384"/>
        <v>57.747254839078352</v>
      </c>
      <c r="T1111" s="334">
        <v>-0.20100000000000001</v>
      </c>
      <c r="U1111">
        <f t="shared" si="385"/>
        <v>108</v>
      </c>
      <c r="V1111" t="str">
        <f t="shared" si="386"/>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384"/>
        <v>57.084181158850043</v>
      </c>
      <c r="T1112" s="334">
        <v>-1.464</v>
      </c>
      <c r="U1112">
        <f t="shared" si="385"/>
        <v>109</v>
      </c>
      <c r="V1112" t="str">
        <f t="shared" si="386"/>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384"/>
        <v>56.323708336932853</v>
      </c>
      <c r="T1113" s="334">
        <v>0.13200000000000001</v>
      </c>
      <c r="U1113">
        <f t="shared" si="385"/>
        <v>110</v>
      </c>
      <c r="V1113" t="str">
        <f t="shared" si="386"/>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384"/>
        <v>56.233579322057338</v>
      </c>
      <c r="T1114" s="334">
        <v>0.20100000000000001</v>
      </c>
      <c r="U1114">
        <f t="shared" si="385"/>
        <v>111</v>
      </c>
      <c r="V1114" t="str">
        <f t="shared" si="386"/>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384"/>
        <v>59.377942131880978</v>
      </c>
      <c r="T1115" s="334">
        <v>0.65700000000000003</v>
      </c>
      <c r="U1115">
        <f t="shared" si="385"/>
        <v>112</v>
      </c>
      <c r="V1115" t="str">
        <f t="shared" si="386"/>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384"/>
        <v>59.76330307283434</v>
      </c>
      <c r="T1116" s="334">
        <v>0.3</v>
      </c>
      <c r="U1116">
        <f t="shared" si="385"/>
        <v>113</v>
      </c>
      <c r="V1116" t="str">
        <f t="shared" si="386"/>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384"/>
        <v>59.396657683661353</v>
      </c>
      <c r="T1117" s="334">
        <v>-2.7090000000000001</v>
      </c>
      <c r="U1117">
        <f t="shared" si="385"/>
        <v>114</v>
      </c>
      <c r="V1117" t="str">
        <f t="shared" si="386"/>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384"/>
        <v>58.24102014547389</v>
      </c>
      <c r="T1118" s="334">
        <v>0.14099999999999999</v>
      </c>
      <c r="U1118">
        <f t="shared" si="385"/>
        <v>115</v>
      </c>
      <c r="V1118" t="str">
        <f t="shared" si="386"/>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384"/>
        <v>61.004592674294827</v>
      </c>
      <c r="T1119" s="334">
        <v>-1.5720000000000001</v>
      </c>
      <c r="U1119">
        <f t="shared" si="385"/>
        <v>116</v>
      </c>
      <c r="V1119" t="str">
        <f t="shared" si="386"/>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384"/>
        <v>59.443610054702582</v>
      </c>
      <c r="T1120" s="334">
        <v>3.5489999999999999</v>
      </c>
      <c r="U1120">
        <f t="shared" si="385"/>
        <v>117</v>
      </c>
      <c r="V1120" t="str">
        <f t="shared" si="386"/>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384"/>
        <v>60.028561469760788</v>
      </c>
      <c r="T1121" s="334">
        <v>-2.0070000000000001</v>
      </c>
      <c r="U1121">
        <f t="shared" si="385"/>
        <v>118</v>
      </c>
      <c r="V1121" t="str">
        <f t="shared" si="386"/>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384"/>
        <v>60.250160726268952</v>
      </c>
      <c r="T1122" s="334">
        <v>-0.36899999999999999</v>
      </c>
      <c r="U1122">
        <f t="shared" si="385"/>
        <v>119</v>
      </c>
      <c r="V1122" t="str">
        <f t="shared" si="386"/>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384"/>
        <v>60.735443011223119</v>
      </c>
      <c r="T1123" s="334">
        <v>1.8119999999999901</v>
      </c>
      <c r="U1123">
        <f t="shared" si="385"/>
        <v>120</v>
      </c>
      <c r="V1123" t="str">
        <f t="shared" si="386"/>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384"/>
        <v>59.675166551492246</v>
      </c>
      <c r="T1124" s="334">
        <v>-2.802</v>
      </c>
      <c r="U1124">
        <f t="shared" si="385"/>
        <v>121</v>
      </c>
      <c r="V1124" t="str">
        <f t="shared" si="386"/>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384"/>
        <v>59.258749110512248</v>
      </c>
      <c r="T1125" s="334">
        <v>-1.2E-2</v>
      </c>
      <c r="U1125">
        <f t="shared" si="385"/>
        <v>122</v>
      </c>
      <c r="V1125" t="str">
        <f t="shared" si="386"/>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384"/>
        <v>60.588201819797668</v>
      </c>
      <c r="T1126" s="334">
        <v>-0.218999999999999</v>
      </c>
      <c r="U1126">
        <f t="shared" si="385"/>
        <v>123</v>
      </c>
      <c r="V1126" t="str">
        <f t="shared" si="386"/>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384"/>
        <v>58.804233943267207</v>
      </c>
      <c r="T1127" s="334">
        <v>-1.3380000000000001</v>
      </c>
      <c r="U1127">
        <f t="shared" si="385"/>
        <v>124</v>
      </c>
      <c r="V1127" t="str">
        <f t="shared" si="386"/>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384"/>
        <v>60.803125286285898</v>
      </c>
      <c r="T1128" s="334">
        <v>-0.18</v>
      </c>
      <c r="U1128">
        <f t="shared" si="385"/>
        <v>125</v>
      </c>
      <c r="V1128" t="str">
        <f t="shared" si="386"/>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384"/>
        <v>58.251200592916582</v>
      </c>
      <c r="T1129" s="334">
        <v>1.389</v>
      </c>
      <c r="U1129">
        <f t="shared" si="385"/>
        <v>126</v>
      </c>
      <c r="V1129" t="str">
        <f t="shared" si="386"/>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384"/>
        <v>59.223753195889458</v>
      </c>
      <c r="T1130" s="334">
        <v>-1.131</v>
      </c>
      <c r="U1130">
        <f t="shared" si="385"/>
        <v>127</v>
      </c>
      <c r="V1130" t="str">
        <f t="shared" si="386"/>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37" si="387">$L1131</f>
        <v>58.924733019383538</v>
      </c>
      <c r="T1131" s="334">
        <v>-1.248</v>
      </c>
      <c r="U1131">
        <f t="shared" si="385"/>
        <v>128</v>
      </c>
      <c r="V1131" t="str">
        <f t="shared" si="386"/>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387"/>
        <v>57.29560378228993</v>
      </c>
      <c r="T1132" s="334">
        <v>-0.81299999999999994</v>
      </c>
      <c r="U1132">
        <f t="shared" ref="U1132:U1137" si="388">U1131+1</f>
        <v>129</v>
      </c>
      <c r="V1132" t="str">
        <f t="shared" ref="V1132:V1137" si="389">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387"/>
        <v>57.422023064929917</v>
      </c>
      <c r="T1133" s="334">
        <v>1.593</v>
      </c>
      <c r="U1133">
        <f t="shared" si="388"/>
        <v>130</v>
      </c>
      <c r="V1133" t="str">
        <f t="shared" si="389"/>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387"/>
        <v>54.856869484073229</v>
      </c>
      <c r="T1134" s="334">
        <v>2.7869999999999999</v>
      </c>
      <c r="U1134">
        <f t="shared" si="388"/>
        <v>131</v>
      </c>
      <c r="V1134" t="str">
        <f t="shared" si="389"/>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387"/>
        <v>58.111766719652501</v>
      </c>
      <c r="T1135" s="334">
        <v>4.9740000000000002</v>
      </c>
      <c r="U1135">
        <f t="shared" si="388"/>
        <v>132</v>
      </c>
      <c r="V1135" t="str">
        <f t="shared" si="389"/>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387"/>
        <v>59.163866031860373</v>
      </c>
      <c r="T1136" s="334">
        <v>-0.36</v>
      </c>
      <c r="U1136">
        <f t="shared" si="388"/>
        <v>133</v>
      </c>
      <c r="V1136" t="str">
        <f t="shared" si="389"/>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387"/>
        <v>55.372121675004053</v>
      </c>
      <c r="T1137" s="581">
        <v>0.48</v>
      </c>
      <c r="U1137">
        <f t="shared" si="388"/>
        <v>134</v>
      </c>
      <c r="V1137" t="str">
        <f t="shared" si="389"/>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ref="S1138:S1199" si="390">$L1138</f>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390"/>
        <v>56.840454215347393</v>
      </c>
      <c r="T1139" s="334">
        <v>-0.215999999999999</v>
      </c>
      <c r="U1139">
        <f t="shared" ref="U1139:U1200" si="391">U1138+1</f>
        <v>1</v>
      </c>
      <c r="V1139" t="str">
        <f t="shared" ref="V1139:V1202" si="392">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390"/>
        <v>59.028258797013692</v>
      </c>
      <c r="T1140" s="334">
        <v>1.911</v>
      </c>
      <c r="U1140">
        <f t="shared" si="391"/>
        <v>2</v>
      </c>
      <c r="V1140" t="str">
        <f t="shared" si="392"/>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390"/>
        <v>58.048805996601828</v>
      </c>
      <c r="T1141" s="334">
        <v>0.246</v>
      </c>
      <c r="U1141">
        <f t="shared" si="391"/>
        <v>3</v>
      </c>
      <c r="V1141" t="str">
        <f t="shared" si="392"/>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390"/>
        <v>56.332354263185081</v>
      </c>
      <c r="T1142" s="334">
        <v>-0.14099999999999999</v>
      </c>
      <c r="U1142">
        <f t="shared" si="391"/>
        <v>4</v>
      </c>
      <c r="V1142" t="str">
        <f t="shared" si="392"/>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390"/>
        <v>59.485422755693001</v>
      </c>
      <c r="T1143" s="334">
        <v>-0.16500000000000001</v>
      </c>
      <c r="U1143">
        <f t="shared" si="391"/>
        <v>5</v>
      </c>
      <c r="V1143" t="str">
        <f t="shared" si="392"/>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390"/>
        <v>55.964007682241963</v>
      </c>
      <c r="T1144" s="334">
        <v>0.89700000000000002</v>
      </c>
      <c r="U1144">
        <f t="shared" si="391"/>
        <v>6</v>
      </c>
      <c r="V1144" t="str">
        <f t="shared" si="392"/>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390"/>
        <v>58.092925683520413</v>
      </c>
      <c r="T1145" s="334">
        <v>-1.3260000000000001</v>
      </c>
      <c r="U1145">
        <f t="shared" si="391"/>
        <v>7</v>
      </c>
      <c r="V1145" t="str">
        <f t="shared" si="392"/>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390"/>
        <v>56.674697243675674</v>
      </c>
      <c r="T1146" s="334">
        <v>0.107999999999999</v>
      </c>
      <c r="U1146">
        <f t="shared" si="391"/>
        <v>8</v>
      </c>
      <c r="V1146" t="str">
        <f t="shared" si="392"/>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390"/>
        <v>56.724479460959628</v>
      </c>
      <c r="T1147" s="334">
        <v>1.8719999999999899</v>
      </c>
      <c r="U1147">
        <f t="shared" si="391"/>
        <v>9</v>
      </c>
      <c r="V1147" t="str">
        <f t="shared" si="392"/>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390"/>
        <v>54.621403393414688</v>
      </c>
      <c r="T1148" s="334">
        <v>0.11699999999999899</v>
      </c>
      <c r="U1148">
        <f t="shared" si="391"/>
        <v>10</v>
      </c>
      <c r="V1148" t="str">
        <f t="shared" si="392"/>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390"/>
        <v>58.489717489904649</v>
      </c>
      <c r="T1149" s="334">
        <v>-1.9710000000000001</v>
      </c>
      <c r="U1149">
        <f t="shared" si="391"/>
        <v>11</v>
      </c>
      <c r="V1149" t="str">
        <f t="shared" si="392"/>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390"/>
        <v>59.462155277861811</v>
      </c>
      <c r="T1150" s="334">
        <v>-1.893</v>
      </c>
      <c r="U1150">
        <f t="shared" si="391"/>
        <v>12</v>
      </c>
      <c r="V1150" t="str">
        <f t="shared" si="392"/>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390"/>
        <v>60.889864608456243</v>
      </c>
      <c r="T1151" s="334">
        <v>-0.75</v>
      </c>
      <c r="U1151">
        <f t="shared" si="391"/>
        <v>13</v>
      </c>
      <c r="V1151" t="str">
        <f t="shared" si="392"/>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390"/>
        <v>58.439334144106859</v>
      </c>
      <c r="T1152" s="334">
        <v>-0.3</v>
      </c>
      <c r="U1152">
        <f t="shared" si="391"/>
        <v>14</v>
      </c>
      <c r="V1152" t="str">
        <f t="shared" si="392"/>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390"/>
        <v>57.439181081269609</v>
      </c>
      <c r="T1153" s="334">
        <v>2.823</v>
      </c>
      <c r="U1153">
        <f t="shared" si="391"/>
        <v>15</v>
      </c>
      <c r="V1153" t="str">
        <f t="shared" si="392"/>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390"/>
        <v>58.782497385099113</v>
      </c>
      <c r="T1154" s="334">
        <v>-1.518</v>
      </c>
      <c r="U1154">
        <f t="shared" si="391"/>
        <v>16</v>
      </c>
      <c r="V1154" t="str">
        <f t="shared" si="392"/>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390"/>
        <v>61.262034137339228</v>
      </c>
      <c r="T1155" s="334">
        <v>-0.56099999999999905</v>
      </c>
      <c r="U1155">
        <f t="shared" si="391"/>
        <v>17</v>
      </c>
      <c r="V1155" t="str">
        <f t="shared" si="392"/>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390"/>
        <v>63.335509170119863</v>
      </c>
      <c r="T1156" s="334">
        <v>1.38</v>
      </c>
      <c r="U1156">
        <f t="shared" si="391"/>
        <v>18</v>
      </c>
      <c r="V1156" t="str">
        <f t="shared" si="392"/>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390"/>
        <v>56.920183026698432</v>
      </c>
      <c r="T1157" s="334">
        <v>-1.78799999999999</v>
      </c>
      <c r="U1157">
        <f t="shared" si="391"/>
        <v>19</v>
      </c>
      <c r="V1157" t="str">
        <f t="shared" si="392"/>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390"/>
        <v>58.178284156160871</v>
      </c>
      <c r="T1158" s="334">
        <v>0.215999999999999</v>
      </c>
      <c r="U1158">
        <f t="shared" si="391"/>
        <v>20</v>
      </c>
      <c r="V1158" t="str">
        <f t="shared" si="392"/>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390"/>
        <v>58.226551071857948</v>
      </c>
      <c r="T1159" s="334">
        <v>0.54899999999999904</v>
      </c>
      <c r="U1159">
        <f t="shared" si="391"/>
        <v>21</v>
      </c>
      <c r="V1159" t="str">
        <f t="shared" si="392"/>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390"/>
        <v>58.676646253513667</v>
      </c>
      <c r="T1160" s="334">
        <v>2.097</v>
      </c>
      <c r="U1160">
        <f t="shared" si="391"/>
        <v>22</v>
      </c>
      <c r="V1160" t="str">
        <f t="shared" si="392"/>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390"/>
        <v>62.179249269025647</v>
      </c>
      <c r="T1161" s="334">
        <v>0.69899999999999995</v>
      </c>
      <c r="U1161">
        <f t="shared" si="391"/>
        <v>23</v>
      </c>
      <c r="V1161" t="str">
        <f t="shared" si="392"/>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390"/>
        <v>59.061039391855758</v>
      </c>
      <c r="T1162" s="334">
        <v>-0.186</v>
      </c>
      <c r="U1162">
        <f t="shared" si="391"/>
        <v>24</v>
      </c>
      <c r="V1162" t="str">
        <f t="shared" si="392"/>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390"/>
        <v>60.464347147154427</v>
      </c>
      <c r="T1163" s="334">
        <v>0.56399999999999995</v>
      </c>
      <c r="U1163">
        <f t="shared" si="391"/>
        <v>25</v>
      </c>
      <c r="V1163" t="str">
        <f t="shared" si="392"/>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390"/>
        <v>59.06412897869761</v>
      </c>
      <c r="T1164" s="334">
        <v>-0.46799999999999897</v>
      </c>
      <c r="U1164">
        <f t="shared" si="391"/>
        <v>26</v>
      </c>
      <c r="V1164" t="str">
        <f t="shared" si="392"/>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390"/>
        <v>60.750657584194173</v>
      </c>
      <c r="T1165" s="334">
        <v>2.79</v>
      </c>
      <c r="U1165">
        <f t="shared" si="391"/>
        <v>27</v>
      </c>
      <c r="V1165" t="str">
        <f t="shared" si="392"/>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390"/>
        <v>59.07269876189639</v>
      </c>
      <c r="T1166" s="334">
        <v>-0.33300000000000002</v>
      </c>
      <c r="U1166">
        <f t="shared" si="391"/>
        <v>28</v>
      </c>
      <c r="V1166" t="str">
        <f t="shared" si="392"/>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390"/>
        <v>58.244528132919427</v>
      </c>
      <c r="T1167" s="334">
        <v>-2.202</v>
      </c>
      <c r="U1167">
        <f t="shared" si="391"/>
        <v>29</v>
      </c>
      <c r="V1167" t="str">
        <f t="shared" si="392"/>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390"/>
        <v>57.269329466213172</v>
      </c>
      <c r="T1168" s="334">
        <v>-0.56999999999999995</v>
      </c>
      <c r="U1168">
        <f t="shared" si="391"/>
        <v>30</v>
      </c>
      <c r="V1168" t="str">
        <f t="shared" si="392"/>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390"/>
        <v>58.580445103076769</v>
      </c>
      <c r="T1169" s="334">
        <v>-1.73999999999999</v>
      </c>
      <c r="U1169">
        <f t="shared" si="391"/>
        <v>31</v>
      </c>
      <c r="V1169" t="str">
        <f t="shared" si="392"/>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390"/>
        <v>58.147445292232369</v>
      </c>
      <c r="T1170" s="334">
        <v>-0.212999999999999</v>
      </c>
      <c r="U1170">
        <f t="shared" si="391"/>
        <v>32</v>
      </c>
      <c r="V1170" t="str">
        <f t="shared" si="392"/>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390"/>
        <v>57.231809871164238</v>
      </c>
      <c r="T1171" s="334">
        <v>0.16500000000000001</v>
      </c>
      <c r="U1171">
        <f t="shared" si="391"/>
        <v>33</v>
      </c>
      <c r="V1171" t="str">
        <f t="shared" si="392"/>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390"/>
        <v>57.158542044197397</v>
      </c>
      <c r="T1172" s="334">
        <v>-1.6859999999999999</v>
      </c>
      <c r="U1172">
        <f t="shared" si="391"/>
        <v>34</v>
      </c>
      <c r="V1172" t="str">
        <f t="shared" si="392"/>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390"/>
        <v>56.31938551665035</v>
      </c>
      <c r="T1173" s="334">
        <v>-1.383</v>
      </c>
      <c r="U1173">
        <f t="shared" si="391"/>
        <v>35</v>
      </c>
      <c r="V1173" t="str">
        <f t="shared" si="392"/>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390"/>
        <v>57.20571621581594</v>
      </c>
      <c r="T1174" s="334">
        <v>4.3680000000000003</v>
      </c>
      <c r="U1174">
        <f t="shared" si="391"/>
        <v>36</v>
      </c>
      <c r="V1174" t="str">
        <f t="shared" si="392"/>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390"/>
        <v>57.238075143825689</v>
      </c>
      <c r="T1175" s="334">
        <v>-1.077</v>
      </c>
      <c r="U1175">
        <f t="shared" si="391"/>
        <v>37</v>
      </c>
      <c r="V1175" t="str">
        <f t="shared" si="392"/>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390"/>
        <v>59.903734812622787</v>
      </c>
      <c r="T1176" s="334">
        <v>0.72899999999999998</v>
      </c>
      <c r="U1176">
        <f t="shared" si="391"/>
        <v>38</v>
      </c>
      <c r="V1176" t="str">
        <f t="shared" si="392"/>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390"/>
        <v>61.12223824629914</v>
      </c>
      <c r="T1177" s="334">
        <v>-1.0619999999999901</v>
      </c>
      <c r="U1177">
        <f t="shared" si="391"/>
        <v>39</v>
      </c>
      <c r="V1177" t="str">
        <f t="shared" si="392"/>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390"/>
        <v>60.848948787506231</v>
      </c>
      <c r="T1178" s="334">
        <v>0.16800000000000001</v>
      </c>
      <c r="U1178">
        <f t="shared" si="391"/>
        <v>40</v>
      </c>
      <c r="V1178" t="str">
        <f t="shared" si="392"/>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390"/>
        <v>57.515942898787877</v>
      </c>
      <c r="T1179" s="334">
        <v>-0.81599999999999995</v>
      </c>
      <c r="U1179">
        <f t="shared" si="391"/>
        <v>41</v>
      </c>
      <c r="V1179" t="str">
        <f t="shared" si="392"/>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390"/>
        <v>58.25822227818923</v>
      </c>
      <c r="T1180" s="334">
        <v>1.6080000000000001</v>
      </c>
      <c r="U1180">
        <f t="shared" si="391"/>
        <v>42</v>
      </c>
      <c r="V1180" t="str">
        <f t="shared" si="392"/>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390"/>
        <v>58.291887073098323</v>
      </c>
      <c r="T1181" s="334">
        <v>1.167</v>
      </c>
      <c r="U1181">
        <f t="shared" si="391"/>
        <v>43</v>
      </c>
      <c r="V1181" t="str">
        <f t="shared" si="392"/>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390"/>
        <v>59.680172968863687</v>
      </c>
      <c r="T1182" s="334">
        <v>0.86099999999999999</v>
      </c>
      <c r="U1182">
        <f t="shared" si="391"/>
        <v>44</v>
      </c>
      <c r="V1182" t="str">
        <f t="shared" si="392"/>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390"/>
        <v>59.385213325259087</v>
      </c>
      <c r="T1183" s="334">
        <v>0.218999999999999</v>
      </c>
      <c r="U1183">
        <f t="shared" si="391"/>
        <v>45</v>
      </c>
      <c r="V1183" t="str">
        <f t="shared" si="392"/>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390"/>
        <v>60.554694027137508</v>
      </c>
      <c r="T1184" s="334">
        <v>-1.9770000000000001</v>
      </c>
      <c r="U1184">
        <f t="shared" si="391"/>
        <v>46</v>
      </c>
      <c r="V1184" t="str">
        <f t="shared" si="392"/>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390"/>
        <v>57.260602509037817</v>
      </c>
      <c r="T1185" s="334">
        <v>1.911</v>
      </c>
      <c r="U1185">
        <f t="shared" si="391"/>
        <v>47</v>
      </c>
      <c r="V1185" t="str">
        <f t="shared" si="392"/>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390"/>
        <v>60.159606549042863</v>
      </c>
      <c r="T1186" s="334">
        <v>-1.962</v>
      </c>
      <c r="U1186">
        <f t="shared" si="391"/>
        <v>48</v>
      </c>
      <c r="V1186" t="str">
        <f t="shared" si="392"/>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390"/>
        <v>57.758239920673887</v>
      </c>
      <c r="T1187" s="334">
        <v>0.92100000000000004</v>
      </c>
      <c r="U1187">
        <f t="shared" si="391"/>
        <v>49</v>
      </c>
      <c r="V1187" t="str">
        <f t="shared" si="392"/>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390"/>
        <v>56.999136773597712</v>
      </c>
      <c r="T1188" s="334">
        <v>0.88500000000000001</v>
      </c>
      <c r="U1188">
        <f t="shared" si="391"/>
        <v>50</v>
      </c>
      <c r="V1188" t="str">
        <f t="shared" si="392"/>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390"/>
        <v>54.911428651877337</v>
      </c>
      <c r="T1189" s="334">
        <v>2.7389999999999999</v>
      </c>
      <c r="U1189">
        <f t="shared" si="391"/>
        <v>51</v>
      </c>
      <c r="V1189" t="str">
        <f t="shared" si="392"/>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390"/>
        <v>58.217261805269104</v>
      </c>
      <c r="T1190" s="334">
        <v>-0.81599999999999995</v>
      </c>
      <c r="U1190">
        <f t="shared" si="391"/>
        <v>52</v>
      </c>
      <c r="V1190" t="str">
        <f t="shared" si="392"/>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390"/>
        <v>61.006902243541788</v>
      </c>
      <c r="T1191" s="334">
        <v>0.18</v>
      </c>
      <c r="U1191">
        <f t="shared" si="391"/>
        <v>53</v>
      </c>
      <c r="V1191" t="str">
        <f t="shared" si="392"/>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390"/>
        <v>57.969202850981397</v>
      </c>
      <c r="T1192" s="334">
        <v>-0.192</v>
      </c>
      <c r="U1192">
        <f t="shared" si="391"/>
        <v>54</v>
      </c>
      <c r="V1192" t="str">
        <f t="shared" si="392"/>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390"/>
        <v>59.957515194246668</v>
      </c>
      <c r="T1193" s="334">
        <v>1.329</v>
      </c>
      <c r="U1193">
        <f t="shared" si="391"/>
        <v>55</v>
      </c>
      <c r="V1193" t="str">
        <f t="shared" si="392"/>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390"/>
        <v>59.45561317620583</v>
      </c>
      <c r="T1194" s="334">
        <v>-1.224</v>
      </c>
      <c r="U1194">
        <f t="shared" si="391"/>
        <v>56</v>
      </c>
      <c r="V1194" t="str">
        <f t="shared" si="392"/>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si="390"/>
        <v>62.697724602773498</v>
      </c>
      <c r="T1195" s="334">
        <v>-0.36899999999999999</v>
      </c>
      <c r="U1195">
        <f t="shared" si="391"/>
        <v>57</v>
      </c>
      <c r="V1195" t="str">
        <f t="shared" si="392"/>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390"/>
        <v>58.756061446816709</v>
      </c>
      <c r="T1196" s="334">
        <v>-0.16200000000000001</v>
      </c>
      <c r="U1196">
        <f t="shared" si="391"/>
        <v>58</v>
      </c>
      <c r="V1196" t="str">
        <f t="shared" si="392"/>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390"/>
        <v>59.455928567878807</v>
      </c>
      <c r="T1197" s="334">
        <v>0.65400000000000003</v>
      </c>
      <c r="U1197">
        <f t="shared" si="391"/>
        <v>59</v>
      </c>
      <c r="V1197" t="str">
        <f t="shared" si="392"/>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390"/>
        <v>56.282388888613127</v>
      </c>
      <c r="T1198" s="334">
        <v>-0.51300000000000001</v>
      </c>
      <c r="U1198">
        <f t="shared" si="391"/>
        <v>60</v>
      </c>
      <c r="V1198" t="str">
        <f t="shared" si="392"/>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390"/>
        <v>59.653305194465041</v>
      </c>
      <c r="T1199" s="334">
        <v>-0.78300000000000003</v>
      </c>
      <c r="U1199">
        <f t="shared" si="391"/>
        <v>61</v>
      </c>
      <c r="V1199" t="str">
        <f t="shared" si="392"/>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ref="S1200:S1263" si="393">$L1200</f>
        <v>57.674587758966823</v>
      </c>
      <c r="T1200" s="334">
        <v>-0.59099999999999997</v>
      </c>
      <c r="U1200">
        <f t="shared" si="391"/>
        <v>62</v>
      </c>
      <c r="V1200" t="str">
        <f t="shared" si="392"/>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393"/>
        <v>56.365388716624992</v>
      </c>
      <c r="T1201" s="334">
        <v>1.266</v>
      </c>
      <c r="U1201">
        <f t="shared" ref="U1201:U1264" si="394">U1200+1</f>
        <v>63</v>
      </c>
      <c r="V1201" t="str">
        <f t="shared" si="392"/>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393"/>
        <v>60.290304521824062</v>
      </c>
      <c r="T1202" s="334">
        <v>0.75600000000000001</v>
      </c>
      <c r="U1202">
        <f t="shared" si="394"/>
        <v>64</v>
      </c>
      <c r="V1202" t="str">
        <f t="shared" si="392"/>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393"/>
        <v>56.211486470130417</v>
      </c>
      <c r="T1203" s="334">
        <v>2.6999999999999899E-2</v>
      </c>
      <c r="U1203">
        <f t="shared" si="394"/>
        <v>65</v>
      </c>
      <c r="V1203" t="str">
        <f t="shared" ref="V1203:V1266" si="395">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393"/>
        <v>58.066824721573283</v>
      </c>
      <c r="T1204" s="334">
        <v>0.57899999999999996</v>
      </c>
      <c r="U1204">
        <f t="shared" si="394"/>
        <v>66</v>
      </c>
      <c r="V1204" t="str">
        <f t="shared" si="395"/>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393"/>
        <v>60.28691949985474</v>
      </c>
      <c r="T1205" s="334">
        <v>-1.101</v>
      </c>
      <c r="U1205">
        <f t="shared" si="394"/>
        <v>67</v>
      </c>
      <c r="V1205" t="str">
        <f t="shared" si="395"/>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393"/>
        <v>57.866681788018752</v>
      </c>
      <c r="T1206" s="334">
        <v>4.4999999999999998E-2</v>
      </c>
      <c r="U1206">
        <f t="shared" si="394"/>
        <v>68</v>
      </c>
      <c r="V1206" t="str">
        <f t="shared" si="395"/>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393"/>
        <v>60.636552668305498</v>
      </c>
      <c r="T1207" s="334">
        <v>-2.5979999999999999</v>
      </c>
      <c r="U1207">
        <f t="shared" si="394"/>
        <v>69</v>
      </c>
      <c r="V1207" t="str">
        <f t="shared" si="395"/>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393"/>
        <v>57.477650808836323</v>
      </c>
      <c r="T1208" s="334">
        <v>-2.109</v>
      </c>
      <c r="U1208">
        <f t="shared" si="394"/>
        <v>70</v>
      </c>
      <c r="V1208" t="str">
        <f t="shared" si="395"/>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393"/>
        <v>57.657314552000649</v>
      </c>
      <c r="T1209" s="334">
        <v>-9.2999999999999999E-2</v>
      </c>
      <c r="U1209">
        <f t="shared" si="394"/>
        <v>71</v>
      </c>
      <c r="V1209" t="str">
        <f t="shared" si="395"/>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393"/>
        <v>58.508879883119533</v>
      </c>
      <c r="T1210" s="334">
        <v>4.2059999999999897</v>
      </c>
      <c r="U1210">
        <f t="shared" si="394"/>
        <v>72</v>
      </c>
      <c r="V1210" t="str">
        <f t="shared" si="395"/>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393"/>
        <v>58.84977320572672</v>
      </c>
      <c r="T1211" s="334">
        <v>-0.70199999999999996</v>
      </c>
      <c r="U1211">
        <f t="shared" si="394"/>
        <v>73</v>
      </c>
      <c r="V1211" t="str">
        <f t="shared" si="395"/>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393"/>
        <v>58.601753979842513</v>
      </c>
      <c r="T1212" s="334">
        <v>-0.252</v>
      </c>
      <c r="U1212">
        <f t="shared" si="394"/>
        <v>74</v>
      </c>
      <c r="V1212" t="str">
        <f t="shared" si="395"/>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393"/>
        <v>58.235048756370283</v>
      </c>
      <c r="T1213" s="334">
        <v>-1.248</v>
      </c>
      <c r="U1213">
        <f t="shared" si="394"/>
        <v>75</v>
      </c>
      <c r="V1213" t="str">
        <f t="shared" si="395"/>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393"/>
        <v>58.614342038522338</v>
      </c>
      <c r="T1214" s="334">
        <v>1.395</v>
      </c>
      <c r="U1214">
        <f t="shared" si="394"/>
        <v>76</v>
      </c>
      <c r="V1214" t="str">
        <f t="shared" si="395"/>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393"/>
        <v>59.907011205411912</v>
      </c>
      <c r="T1215" s="334">
        <v>-1.1279999999999999</v>
      </c>
      <c r="U1215">
        <f t="shared" si="394"/>
        <v>77</v>
      </c>
      <c r="V1215" t="str">
        <f t="shared" si="395"/>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393"/>
        <v>58.312396791870178</v>
      </c>
      <c r="T1216" s="334">
        <v>-0.52800000000000002</v>
      </c>
      <c r="U1216">
        <f t="shared" si="394"/>
        <v>78</v>
      </c>
      <c r="V1216" t="str">
        <f t="shared" si="395"/>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393"/>
        <v>57.848170581963458</v>
      </c>
      <c r="T1217" s="334">
        <v>-1.206</v>
      </c>
      <c r="U1217">
        <f t="shared" si="394"/>
        <v>79</v>
      </c>
      <c r="V1217" t="str">
        <f t="shared" si="395"/>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393"/>
        <v>56.816033514195702</v>
      </c>
      <c r="T1218" s="334">
        <v>-1.9379999999999999</v>
      </c>
      <c r="U1218">
        <f t="shared" si="394"/>
        <v>80</v>
      </c>
      <c r="V1218" t="str">
        <f t="shared" si="395"/>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393"/>
        <v>58.047072182805557</v>
      </c>
      <c r="T1219" s="334">
        <v>1.3740000000000001</v>
      </c>
      <c r="U1219">
        <f t="shared" si="394"/>
        <v>81</v>
      </c>
      <c r="V1219" t="str">
        <f t="shared" si="395"/>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393"/>
        <v>59.062023221884289</v>
      </c>
      <c r="T1220" s="334">
        <v>-1.4430000000000001</v>
      </c>
      <c r="U1220">
        <f t="shared" si="394"/>
        <v>82</v>
      </c>
      <c r="V1220" t="str">
        <f t="shared" si="395"/>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393"/>
        <v>58.646858995566618</v>
      </c>
      <c r="T1221" s="334">
        <v>-1.875</v>
      </c>
      <c r="U1221">
        <f t="shared" si="394"/>
        <v>83</v>
      </c>
      <c r="V1221" t="str">
        <f t="shared" si="395"/>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393"/>
        <v>58.743897702852678</v>
      </c>
      <c r="T1222" s="334">
        <v>0.20699999999999999</v>
      </c>
      <c r="U1222">
        <f t="shared" si="394"/>
        <v>84</v>
      </c>
      <c r="V1222" t="str">
        <f t="shared" si="395"/>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393"/>
        <v>59.023181772243753</v>
      </c>
      <c r="T1223" s="334">
        <v>-0.86399999999999899</v>
      </c>
      <c r="U1223">
        <f t="shared" si="394"/>
        <v>85</v>
      </c>
      <c r="V1223" t="str">
        <f t="shared" si="395"/>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393"/>
        <v>58.203838911165988</v>
      </c>
      <c r="T1224" s="334">
        <v>-2.0369999999999999</v>
      </c>
      <c r="U1224">
        <f t="shared" si="394"/>
        <v>86</v>
      </c>
      <c r="V1224" t="str">
        <f t="shared" si="395"/>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393"/>
        <v>58.225959259132807</v>
      </c>
      <c r="T1225" s="334">
        <v>1.3620000000000001</v>
      </c>
      <c r="U1225">
        <f t="shared" si="394"/>
        <v>87</v>
      </c>
      <c r="V1225" t="str">
        <f t="shared" si="395"/>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393"/>
        <v>58.90408116233521</v>
      </c>
      <c r="T1226" s="334">
        <v>-0.69599999999999995</v>
      </c>
      <c r="U1226">
        <f t="shared" si="394"/>
        <v>88</v>
      </c>
      <c r="V1226" t="str">
        <f t="shared" si="395"/>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393"/>
        <v>60.693405806538642</v>
      </c>
      <c r="T1227" s="334">
        <v>0.54600000000000004</v>
      </c>
      <c r="U1227">
        <f t="shared" si="394"/>
        <v>89</v>
      </c>
      <c r="V1227" t="str">
        <f t="shared" si="395"/>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393"/>
        <v>58.387946311977302</v>
      </c>
      <c r="T1228" s="334">
        <v>0.33300000000000002</v>
      </c>
      <c r="U1228">
        <f t="shared" si="394"/>
        <v>90</v>
      </c>
      <c r="V1228" t="str">
        <f t="shared" si="395"/>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393"/>
        <v>58.425345057538017</v>
      </c>
      <c r="T1229" s="334">
        <v>0.192</v>
      </c>
      <c r="U1229">
        <f t="shared" si="394"/>
        <v>91</v>
      </c>
      <c r="V1229" t="str">
        <f t="shared" si="395"/>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393"/>
        <v>57.397397555530333</v>
      </c>
      <c r="T1230" s="334">
        <v>8.6999999999999994E-2</v>
      </c>
      <c r="U1230">
        <f t="shared" si="394"/>
        <v>92</v>
      </c>
      <c r="V1230" t="str">
        <f t="shared" si="395"/>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393"/>
        <v>58.812577357801842</v>
      </c>
      <c r="T1231" s="334">
        <v>-0.22799999999999901</v>
      </c>
      <c r="U1231">
        <f t="shared" si="394"/>
        <v>93</v>
      </c>
      <c r="V1231" t="str">
        <f t="shared" si="395"/>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393"/>
        <v>60.321840207502852</v>
      </c>
      <c r="T1232" s="334">
        <v>2.3940000000000001</v>
      </c>
      <c r="U1232">
        <f t="shared" si="394"/>
        <v>94</v>
      </c>
      <c r="V1232" t="str">
        <f t="shared" si="395"/>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393"/>
        <v>58.233628700408282</v>
      </c>
      <c r="T1233" s="334">
        <v>0.94799999999999995</v>
      </c>
      <c r="U1233">
        <f t="shared" si="394"/>
        <v>95</v>
      </c>
      <c r="V1233" t="str">
        <f t="shared" si="395"/>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393"/>
        <v>58.945513644224953</v>
      </c>
      <c r="T1234" s="334">
        <v>-0.61799999999999999</v>
      </c>
      <c r="U1234">
        <f t="shared" si="394"/>
        <v>96</v>
      </c>
      <c r="V1234" t="str">
        <f t="shared" si="395"/>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393"/>
        <v>58.218224658975807</v>
      </c>
      <c r="T1235" s="334">
        <v>-0.29099999999999998</v>
      </c>
      <c r="U1235">
        <f t="shared" si="394"/>
        <v>97</v>
      </c>
      <c r="V1235" t="str">
        <f t="shared" si="395"/>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393"/>
        <v>59.693016828411672</v>
      </c>
      <c r="T1236" s="334">
        <v>1.3320000000000001</v>
      </c>
      <c r="U1236">
        <f t="shared" si="394"/>
        <v>98</v>
      </c>
      <c r="V1236" t="str">
        <f t="shared" si="395"/>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393"/>
        <v>61.288557401733193</v>
      </c>
      <c r="T1237" s="334">
        <v>0.23699999999999999</v>
      </c>
      <c r="U1237">
        <f t="shared" si="394"/>
        <v>99</v>
      </c>
      <c r="V1237" t="str">
        <f t="shared" si="395"/>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393"/>
        <v>58.232305838468697</v>
      </c>
      <c r="T1238" s="334">
        <v>2.9849999999999999</v>
      </c>
      <c r="U1238">
        <f t="shared" si="394"/>
        <v>100</v>
      </c>
      <c r="V1238" t="str">
        <f t="shared" si="395"/>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393"/>
        <v>58.805320682167341</v>
      </c>
      <c r="T1239" s="334">
        <v>2.0880000000000001</v>
      </c>
      <c r="U1239">
        <f t="shared" si="394"/>
        <v>101</v>
      </c>
      <c r="V1239" t="str">
        <f t="shared" si="395"/>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393"/>
        <v>56.93235531619969</v>
      </c>
      <c r="T1240" s="334">
        <v>1.1970000000000001</v>
      </c>
      <c r="U1240">
        <f t="shared" si="394"/>
        <v>102</v>
      </c>
      <c r="V1240" t="str">
        <f t="shared" si="395"/>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393"/>
        <v>58.339983761508847</v>
      </c>
      <c r="T1241" s="334">
        <v>9.6000000000000002E-2</v>
      </c>
      <c r="U1241">
        <f t="shared" si="394"/>
        <v>103</v>
      </c>
      <c r="V1241" t="str">
        <f t="shared" si="395"/>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393"/>
        <v>57.118990007371963</v>
      </c>
      <c r="T1242" s="334">
        <v>-1.7669999999999999</v>
      </c>
      <c r="U1242">
        <f t="shared" si="394"/>
        <v>104</v>
      </c>
      <c r="V1242" t="str">
        <f t="shared" si="395"/>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393"/>
        <v>60.103299088349303</v>
      </c>
      <c r="T1243" s="334">
        <v>-1.431</v>
      </c>
      <c r="U1243">
        <f t="shared" si="394"/>
        <v>105</v>
      </c>
      <c r="V1243" t="str">
        <f t="shared" si="395"/>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393"/>
        <v>55.336204976942859</v>
      </c>
      <c r="T1244" s="334">
        <v>0.66300000000000003</v>
      </c>
      <c r="U1244">
        <f t="shared" si="394"/>
        <v>106</v>
      </c>
      <c r="V1244" t="str">
        <f t="shared" si="395"/>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393"/>
        <v>57.373922611123987</v>
      </c>
      <c r="T1245" s="334">
        <v>9.6000000000000002E-2</v>
      </c>
      <c r="U1245">
        <f t="shared" si="394"/>
        <v>107</v>
      </c>
      <c r="V1245" t="str">
        <f t="shared" si="395"/>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393"/>
        <v>57.747254839078352</v>
      </c>
      <c r="T1246" s="334">
        <v>-0.20100000000000001</v>
      </c>
      <c r="U1246">
        <f t="shared" si="394"/>
        <v>108</v>
      </c>
      <c r="V1246" t="str">
        <f t="shared" si="395"/>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393"/>
        <v>57.084181158850043</v>
      </c>
      <c r="T1247" s="334">
        <v>-1.464</v>
      </c>
      <c r="U1247">
        <f t="shared" si="394"/>
        <v>109</v>
      </c>
      <c r="V1247" t="str">
        <f t="shared" si="395"/>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393"/>
        <v>56.323708336932853</v>
      </c>
      <c r="T1248" s="334">
        <v>0.13200000000000001</v>
      </c>
      <c r="U1248">
        <f t="shared" si="394"/>
        <v>110</v>
      </c>
      <c r="V1248" t="str">
        <f t="shared" si="395"/>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393"/>
        <v>56.233579322057338</v>
      </c>
      <c r="T1249" s="334">
        <v>0.20100000000000001</v>
      </c>
      <c r="U1249">
        <f t="shared" si="394"/>
        <v>111</v>
      </c>
      <c r="V1249" t="str">
        <f t="shared" si="395"/>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393"/>
        <v>59.377942131880978</v>
      </c>
      <c r="T1250" s="334">
        <v>0.65700000000000003</v>
      </c>
      <c r="U1250">
        <f t="shared" si="394"/>
        <v>112</v>
      </c>
      <c r="V1250" t="str">
        <f t="shared" si="395"/>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393"/>
        <v>59.76330307283434</v>
      </c>
      <c r="T1251" s="334">
        <v>0.3</v>
      </c>
      <c r="U1251">
        <f t="shared" si="394"/>
        <v>113</v>
      </c>
      <c r="V1251" t="str">
        <f t="shared" si="395"/>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393"/>
        <v>59.396657683661353</v>
      </c>
      <c r="T1252" s="334">
        <v>-2.7090000000000001</v>
      </c>
      <c r="U1252">
        <f t="shared" si="394"/>
        <v>114</v>
      </c>
      <c r="V1252" t="str">
        <f t="shared" si="395"/>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393"/>
        <v>58.24102014547389</v>
      </c>
      <c r="T1253" s="334">
        <v>0.14099999999999999</v>
      </c>
      <c r="U1253">
        <f t="shared" si="394"/>
        <v>115</v>
      </c>
      <c r="V1253" t="str">
        <f t="shared" si="395"/>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393"/>
        <v>61.004592674294827</v>
      </c>
      <c r="T1254" s="334">
        <v>-1.5720000000000001</v>
      </c>
      <c r="U1254">
        <f t="shared" si="394"/>
        <v>116</v>
      </c>
      <c r="V1254" t="str">
        <f t="shared" si="395"/>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393"/>
        <v>59.443610054702582</v>
      </c>
      <c r="T1255" s="334">
        <v>3.5489999999999999</v>
      </c>
      <c r="U1255">
        <f t="shared" si="394"/>
        <v>117</v>
      </c>
      <c r="V1255" t="str">
        <f t="shared" si="395"/>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393"/>
        <v>60.028561469760788</v>
      </c>
      <c r="T1256" s="334">
        <v>-2.0070000000000001</v>
      </c>
      <c r="U1256">
        <f t="shared" si="394"/>
        <v>118</v>
      </c>
      <c r="V1256" t="str">
        <f t="shared" si="395"/>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393"/>
        <v>60.250160726268952</v>
      </c>
      <c r="T1257" s="334">
        <v>-0.36899999999999999</v>
      </c>
      <c r="U1257">
        <f t="shared" si="394"/>
        <v>119</v>
      </c>
      <c r="V1257" t="str">
        <f t="shared" si="395"/>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393"/>
        <v>60.735443011223119</v>
      </c>
      <c r="T1258" s="334">
        <v>1.8119999999999901</v>
      </c>
      <c r="U1258">
        <f t="shared" si="394"/>
        <v>120</v>
      </c>
      <c r="V1258" t="str">
        <f t="shared" si="395"/>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si="393"/>
        <v>59.675166551492246</v>
      </c>
      <c r="T1259" s="334">
        <v>-2.802</v>
      </c>
      <c r="U1259">
        <f t="shared" si="394"/>
        <v>121</v>
      </c>
      <c r="V1259" t="str">
        <f t="shared" si="395"/>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393"/>
        <v>59.258749110512248</v>
      </c>
      <c r="T1260" s="334">
        <v>-1.2E-2</v>
      </c>
      <c r="U1260">
        <f t="shared" si="394"/>
        <v>122</v>
      </c>
      <c r="V1260" t="str">
        <f t="shared" si="395"/>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393"/>
        <v>60.588201819797668</v>
      </c>
      <c r="T1261" s="334">
        <v>-0.218999999999999</v>
      </c>
      <c r="U1261">
        <f t="shared" si="394"/>
        <v>123</v>
      </c>
      <c r="V1261" t="str">
        <f t="shared" si="395"/>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393"/>
        <v>58.804233943267207</v>
      </c>
      <c r="T1262" s="334">
        <v>-1.3380000000000001</v>
      </c>
      <c r="U1262">
        <f t="shared" si="394"/>
        <v>124</v>
      </c>
      <c r="V1262" t="str">
        <f t="shared" si="395"/>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393"/>
        <v>60.803125286285898</v>
      </c>
      <c r="T1263" s="334">
        <v>-0.18</v>
      </c>
      <c r="U1263">
        <f t="shared" si="394"/>
        <v>125</v>
      </c>
      <c r="V1263" t="str">
        <f t="shared" si="395"/>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ref="S1264:S1327" si="396">$L1264</f>
        <v>58.251200592916582</v>
      </c>
      <c r="T1264" s="334">
        <v>1.389</v>
      </c>
      <c r="U1264">
        <f t="shared" si="394"/>
        <v>126</v>
      </c>
      <c r="V1264" t="str">
        <f t="shared" si="395"/>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396"/>
        <v>59.223753195889458</v>
      </c>
      <c r="T1265" s="334">
        <v>-1.131</v>
      </c>
      <c r="U1265">
        <f t="shared" ref="U1265:U1272" si="397">U1264+1</f>
        <v>127</v>
      </c>
      <c r="V1265" t="str">
        <f t="shared" si="395"/>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396"/>
        <v>58.924733019383538</v>
      </c>
      <c r="T1266" s="334">
        <v>-1.248</v>
      </c>
      <c r="U1266">
        <f t="shared" si="397"/>
        <v>128</v>
      </c>
      <c r="V1266" t="str">
        <f t="shared" si="395"/>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396"/>
        <v>57.29560378228993</v>
      </c>
      <c r="T1267" s="334">
        <v>-0.81299999999999994</v>
      </c>
      <c r="U1267">
        <f t="shared" si="397"/>
        <v>129</v>
      </c>
      <c r="V1267" t="str">
        <f t="shared" ref="V1267:V1272" si="398">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396"/>
        <v>57.422023064929917</v>
      </c>
      <c r="T1268" s="334">
        <v>1.593</v>
      </c>
      <c r="U1268">
        <f t="shared" si="397"/>
        <v>130</v>
      </c>
      <c r="V1268" t="str">
        <f t="shared" si="398"/>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396"/>
        <v>54.856869484073229</v>
      </c>
      <c r="T1269" s="334">
        <v>2.7869999999999999</v>
      </c>
      <c r="U1269">
        <f t="shared" si="397"/>
        <v>131</v>
      </c>
      <c r="V1269" t="str">
        <f t="shared" si="398"/>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396"/>
        <v>58.111766719652501</v>
      </c>
      <c r="T1270" s="334">
        <v>4.9740000000000002</v>
      </c>
      <c r="U1270">
        <f t="shared" si="397"/>
        <v>132</v>
      </c>
      <c r="V1270" t="str">
        <f t="shared" si="398"/>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396"/>
        <v>59.163866031860373</v>
      </c>
      <c r="T1271" s="334">
        <v>-0.36</v>
      </c>
      <c r="U1271">
        <f t="shared" si="397"/>
        <v>133</v>
      </c>
      <c r="V1271" t="str">
        <f t="shared" si="398"/>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396"/>
        <v>55.372121675004053</v>
      </c>
      <c r="T1272" s="581">
        <v>0.48</v>
      </c>
      <c r="U1272">
        <f t="shared" si="397"/>
        <v>134</v>
      </c>
      <c r="V1272" t="str">
        <f t="shared" si="398"/>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396"/>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396"/>
        <v>56.840454215347393</v>
      </c>
      <c r="T1274" s="334">
        <v>-0.215999999999999</v>
      </c>
      <c r="U1274">
        <f t="shared" ref="U1274:U1337" si="399">U1273+1</f>
        <v>1</v>
      </c>
      <c r="V1274" t="str">
        <f t="shared" ref="V1274:V1337" si="400">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396"/>
        <v>59.028258797013692</v>
      </c>
      <c r="T1275" s="334">
        <v>1.911</v>
      </c>
      <c r="U1275">
        <f t="shared" si="399"/>
        <v>2</v>
      </c>
      <c r="V1275" t="str">
        <f t="shared" si="400"/>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396"/>
        <v>58.048805996601828</v>
      </c>
      <c r="T1276" s="334">
        <v>0.246</v>
      </c>
      <c r="U1276">
        <f t="shared" si="399"/>
        <v>3</v>
      </c>
      <c r="V1276" t="str">
        <f t="shared" si="400"/>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396"/>
        <v>56.332354263185081</v>
      </c>
      <c r="T1277" s="334">
        <v>-0.14099999999999999</v>
      </c>
      <c r="U1277">
        <f t="shared" si="399"/>
        <v>4</v>
      </c>
      <c r="V1277" t="str">
        <f t="shared" si="400"/>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396"/>
        <v>59.485422755693001</v>
      </c>
      <c r="T1278" s="334">
        <v>-0.16500000000000001</v>
      </c>
      <c r="U1278">
        <f t="shared" si="399"/>
        <v>5</v>
      </c>
      <c r="V1278" t="str">
        <f t="shared" si="400"/>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396"/>
        <v>55.964007682241963</v>
      </c>
      <c r="T1279" s="334">
        <v>0.89700000000000002</v>
      </c>
      <c r="U1279">
        <f t="shared" si="399"/>
        <v>6</v>
      </c>
      <c r="V1279" t="str">
        <f t="shared" si="400"/>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396"/>
        <v>58.092925683520413</v>
      </c>
      <c r="T1280" s="334">
        <v>-1.3260000000000001</v>
      </c>
      <c r="U1280">
        <f t="shared" si="399"/>
        <v>7</v>
      </c>
      <c r="V1280" t="str">
        <f t="shared" si="400"/>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396"/>
        <v>56.674697243675674</v>
      </c>
      <c r="T1281" s="334">
        <v>0.107999999999999</v>
      </c>
      <c r="U1281">
        <f t="shared" si="399"/>
        <v>8</v>
      </c>
      <c r="V1281" t="str">
        <f t="shared" si="400"/>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396"/>
        <v>56.724479460959628</v>
      </c>
      <c r="T1282" s="334">
        <v>1.8719999999999899</v>
      </c>
      <c r="U1282">
        <f t="shared" si="399"/>
        <v>9</v>
      </c>
      <c r="V1282" t="str">
        <f t="shared" si="400"/>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396"/>
        <v>54.621403393414688</v>
      </c>
      <c r="T1283" s="334">
        <v>0.11699999999999899</v>
      </c>
      <c r="U1283">
        <f t="shared" si="399"/>
        <v>10</v>
      </c>
      <c r="V1283" t="str">
        <f t="shared" si="400"/>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396"/>
        <v>58.489717489904649</v>
      </c>
      <c r="T1284" s="334">
        <v>-1.9710000000000001</v>
      </c>
      <c r="U1284">
        <f t="shared" si="399"/>
        <v>11</v>
      </c>
      <c r="V1284" t="str">
        <f t="shared" si="400"/>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396"/>
        <v>59.462155277861811</v>
      </c>
      <c r="T1285" s="334">
        <v>-1.893</v>
      </c>
      <c r="U1285">
        <f t="shared" si="399"/>
        <v>12</v>
      </c>
      <c r="V1285" t="str">
        <f t="shared" si="400"/>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396"/>
        <v>60.889864608456243</v>
      </c>
      <c r="T1286" s="334">
        <v>-0.75</v>
      </c>
      <c r="U1286">
        <f t="shared" si="399"/>
        <v>13</v>
      </c>
      <c r="V1286" t="str">
        <f t="shared" si="400"/>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396"/>
        <v>58.439334144106859</v>
      </c>
      <c r="T1287" s="334">
        <v>-0.3</v>
      </c>
      <c r="U1287">
        <f t="shared" si="399"/>
        <v>14</v>
      </c>
      <c r="V1287" t="str">
        <f t="shared" si="400"/>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396"/>
        <v>57.439181081269609</v>
      </c>
      <c r="T1288" s="334">
        <v>2.823</v>
      </c>
      <c r="U1288">
        <f t="shared" si="399"/>
        <v>15</v>
      </c>
      <c r="V1288" t="str">
        <f t="shared" si="400"/>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396"/>
        <v>58.782497385099113</v>
      </c>
      <c r="T1289" s="334">
        <v>-1.518</v>
      </c>
      <c r="U1289">
        <f t="shared" si="399"/>
        <v>16</v>
      </c>
      <c r="V1289" t="str">
        <f t="shared" si="400"/>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396"/>
        <v>61.262034137339228</v>
      </c>
      <c r="T1290" s="334">
        <v>-0.56099999999999905</v>
      </c>
      <c r="U1290">
        <f t="shared" si="399"/>
        <v>17</v>
      </c>
      <c r="V1290" t="str">
        <f t="shared" si="400"/>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396"/>
        <v>63.335509170119863</v>
      </c>
      <c r="T1291" s="334">
        <v>1.38</v>
      </c>
      <c r="U1291">
        <f t="shared" si="399"/>
        <v>18</v>
      </c>
      <c r="V1291" t="str">
        <f t="shared" si="400"/>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396"/>
        <v>56.920183026698432</v>
      </c>
      <c r="T1292" s="334">
        <v>-1.78799999999999</v>
      </c>
      <c r="U1292">
        <f t="shared" si="399"/>
        <v>19</v>
      </c>
      <c r="V1292" t="str">
        <f t="shared" si="400"/>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396"/>
        <v>58.178284156160871</v>
      </c>
      <c r="T1293" s="334">
        <v>0.215999999999999</v>
      </c>
      <c r="U1293">
        <f t="shared" si="399"/>
        <v>20</v>
      </c>
      <c r="V1293" t="str">
        <f t="shared" si="400"/>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396"/>
        <v>58.226551071857948</v>
      </c>
      <c r="T1294" s="334">
        <v>0.54899999999999904</v>
      </c>
      <c r="U1294">
        <f t="shared" si="399"/>
        <v>21</v>
      </c>
      <c r="V1294" t="str">
        <f t="shared" si="400"/>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396"/>
        <v>58.676646253513667</v>
      </c>
      <c r="T1295" s="334">
        <v>2.097</v>
      </c>
      <c r="U1295">
        <f t="shared" si="399"/>
        <v>22</v>
      </c>
      <c r="V1295" t="str">
        <f t="shared" si="400"/>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396"/>
        <v>62.179249269025647</v>
      </c>
      <c r="T1296" s="334">
        <v>0.69899999999999995</v>
      </c>
      <c r="U1296">
        <f t="shared" si="399"/>
        <v>23</v>
      </c>
      <c r="V1296" t="str">
        <f t="shared" si="400"/>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396"/>
        <v>59.061039391855758</v>
      </c>
      <c r="T1297" s="334">
        <v>-0.186</v>
      </c>
      <c r="U1297">
        <f t="shared" si="399"/>
        <v>24</v>
      </c>
      <c r="V1297" t="str">
        <f t="shared" si="400"/>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396"/>
        <v>60.464347147154427</v>
      </c>
      <c r="T1298" s="334">
        <v>0.56399999999999995</v>
      </c>
      <c r="U1298">
        <f t="shared" si="399"/>
        <v>25</v>
      </c>
      <c r="V1298" t="str">
        <f t="shared" si="400"/>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396"/>
        <v>59.06412897869761</v>
      </c>
      <c r="T1299" s="334">
        <v>-0.46799999999999897</v>
      </c>
      <c r="U1299">
        <f t="shared" si="399"/>
        <v>26</v>
      </c>
      <c r="V1299" t="str">
        <f t="shared" si="400"/>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396"/>
        <v>60.750657584194173</v>
      </c>
      <c r="T1300" s="334">
        <v>2.79</v>
      </c>
      <c r="U1300">
        <f t="shared" si="399"/>
        <v>27</v>
      </c>
      <c r="V1300" t="str">
        <f t="shared" si="400"/>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396"/>
        <v>59.07269876189639</v>
      </c>
      <c r="T1301" s="334">
        <v>-0.33300000000000002</v>
      </c>
      <c r="U1301">
        <f t="shared" si="399"/>
        <v>28</v>
      </c>
      <c r="V1301" t="str">
        <f t="shared" si="400"/>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396"/>
        <v>58.244528132919427</v>
      </c>
      <c r="T1302" s="334">
        <v>-2.202</v>
      </c>
      <c r="U1302">
        <f t="shared" si="399"/>
        <v>29</v>
      </c>
      <c r="V1302" t="str">
        <f t="shared" si="400"/>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396"/>
        <v>57.269329466213172</v>
      </c>
      <c r="T1303" s="334">
        <v>-0.56999999999999995</v>
      </c>
      <c r="U1303">
        <f t="shared" si="399"/>
        <v>30</v>
      </c>
      <c r="V1303" t="str">
        <f t="shared" si="400"/>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396"/>
        <v>58.580445103076769</v>
      </c>
      <c r="T1304" s="334">
        <v>-1.73999999999999</v>
      </c>
      <c r="U1304">
        <f t="shared" si="399"/>
        <v>31</v>
      </c>
      <c r="V1304" t="str">
        <f t="shared" si="400"/>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396"/>
        <v>58.147445292232369</v>
      </c>
      <c r="T1305" s="334">
        <v>-0.212999999999999</v>
      </c>
      <c r="U1305">
        <f t="shared" si="399"/>
        <v>32</v>
      </c>
      <c r="V1305" t="str">
        <f t="shared" si="400"/>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396"/>
        <v>57.231809871164238</v>
      </c>
      <c r="T1306" s="334">
        <v>0.16500000000000001</v>
      </c>
      <c r="U1306">
        <f t="shared" si="399"/>
        <v>33</v>
      </c>
      <c r="V1306" t="str">
        <f t="shared" si="400"/>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396"/>
        <v>57.158542044197397</v>
      </c>
      <c r="T1307" s="334">
        <v>-1.6859999999999999</v>
      </c>
      <c r="U1307">
        <f t="shared" si="399"/>
        <v>34</v>
      </c>
      <c r="V1307" t="str">
        <f t="shared" si="400"/>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396"/>
        <v>56.31938551665035</v>
      </c>
      <c r="T1308" s="334">
        <v>-1.383</v>
      </c>
      <c r="U1308">
        <f t="shared" si="399"/>
        <v>35</v>
      </c>
      <c r="V1308" t="str">
        <f t="shared" si="400"/>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396"/>
        <v>57.20571621581594</v>
      </c>
      <c r="T1309" s="334">
        <v>4.3680000000000003</v>
      </c>
      <c r="U1309">
        <f t="shared" si="399"/>
        <v>36</v>
      </c>
      <c r="V1309" t="str">
        <f t="shared" si="400"/>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396"/>
        <v>57.238075143825689</v>
      </c>
      <c r="T1310" s="334">
        <v>-1.077</v>
      </c>
      <c r="U1310">
        <f t="shared" si="399"/>
        <v>37</v>
      </c>
      <c r="V1310" t="str">
        <f t="shared" si="400"/>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396"/>
        <v>59.903734812622787</v>
      </c>
      <c r="T1311" s="334">
        <v>0.72899999999999998</v>
      </c>
      <c r="U1311">
        <f t="shared" si="399"/>
        <v>38</v>
      </c>
      <c r="V1311" t="str">
        <f t="shared" si="400"/>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396"/>
        <v>61.12223824629914</v>
      </c>
      <c r="T1312" s="334">
        <v>-1.0619999999999901</v>
      </c>
      <c r="U1312">
        <f t="shared" si="399"/>
        <v>39</v>
      </c>
      <c r="V1312" t="str">
        <f t="shared" si="400"/>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396"/>
        <v>60.848948787506231</v>
      </c>
      <c r="T1313" s="334">
        <v>0.16800000000000001</v>
      </c>
      <c r="U1313">
        <f t="shared" si="399"/>
        <v>40</v>
      </c>
      <c r="V1313" t="str">
        <f t="shared" si="400"/>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396"/>
        <v>57.515942898787877</v>
      </c>
      <c r="T1314" s="334">
        <v>-0.81599999999999995</v>
      </c>
      <c r="U1314">
        <f t="shared" si="399"/>
        <v>41</v>
      </c>
      <c r="V1314" t="str">
        <f t="shared" si="400"/>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396"/>
        <v>58.25822227818923</v>
      </c>
      <c r="T1315" s="334">
        <v>1.6080000000000001</v>
      </c>
      <c r="U1315">
        <f t="shared" si="399"/>
        <v>42</v>
      </c>
      <c r="V1315" t="str">
        <f t="shared" si="400"/>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396"/>
        <v>58.291887073098323</v>
      </c>
      <c r="T1316" s="334">
        <v>1.167</v>
      </c>
      <c r="U1316">
        <f t="shared" si="399"/>
        <v>43</v>
      </c>
      <c r="V1316" t="str">
        <f t="shared" si="400"/>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396"/>
        <v>59.680172968863687</v>
      </c>
      <c r="T1317" s="334">
        <v>0.86099999999999999</v>
      </c>
      <c r="U1317">
        <f t="shared" si="399"/>
        <v>44</v>
      </c>
      <c r="V1317" t="str">
        <f t="shared" si="400"/>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396"/>
        <v>59.385213325259087</v>
      </c>
      <c r="T1318" s="334">
        <v>0.218999999999999</v>
      </c>
      <c r="U1318">
        <f t="shared" si="399"/>
        <v>45</v>
      </c>
      <c r="V1318" t="str">
        <f t="shared" si="400"/>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396"/>
        <v>60.554694027137508</v>
      </c>
      <c r="T1319" s="334">
        <v>-1.9770000000000001</v>
      </c>
      <c r="U1319">
        <f t="shared" si="399"/>
        <v>46</v>
      </c>
      <c r="V1319" t="str">
        <f t="shared" si="400"/>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396"/>
        <v>57.260602509037817</v>
      </c>
      <c r="T1320" s="334">
        <v>1.911</v>
      </c>
      <c r="U1320">
        <f t="shared" si="399"/>
        <v>47</v>
      </c>
      <c r="V1320" t="str">
        <f t="shared" si="400"/>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396"/>
        <v>60.159606549042863</v>
      </c>
      <c r="T1321" s="334">
        <v>-1.962</v>
      </c>
      <c r="U1321">
        <f t="shared" si="399"/>
        <v>48</v>
      </c>
      <c r="V1321" t="str">
        <f t="shared" si="400"/>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396"/>
        <v>57.758239920673887</v>
      </c>
      <c r="T1322" s="334">
        <v>0.92100000000000004</v>
      </c>
      <c r="U1322">
        <f t="shared" si="399"/>
        <v>49</v>
      </c>
      <c r="V1322" t="str">
        <f t="shared" si="400"/>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si="396"/>
        <v>56.999136773597712</v>
      </c>
      <c r="T1323" s="334">
        <v>0.88500000000000001</v>
      </c>
      <c r="U1323">
        <f t="shared" si="399"/>
        <v>50</v>
      </c>
      <c r="V1323" t="str">
        <f t="shared" si="400"/>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396"/>
        <v>54.911428651877337</v>
      </c>
      <c r="T1324" s="334">
        <v>2.7389999999999999</v>
      </c>
      <c r="U1324">
        <f t="shared" si="399"/>
        <v>51</v>
      </c>
      <c r="V1324" t="str">
        <f t="shared" si="400"/>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396"/>
        <v>58.217261805269104</v>
      </c>
      <c r="T1325" s="334">
        <v>-0.81599999999999995</v>
      </c>
      <c r="U1325">
        <f t="shared" si="399"/>
        <v>52</v>
      </c>
      <c r="V1325" t="str">
        <f t="shared" si="400"/>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396"/>
        <v>61.006902243541788</v>
      </c>
      <c r="T1326" s="334">
        <v>0.18</v>
      </c>
      <c r="U1326">
        <f t="shared" si="399"/>
        <v>53</v>
      </c>
      <c r="V1326" t="str">
        <f t="shared" si="400"/>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396"/>
        <v>57.969202850981397</v>
      </c>
      <c r="T1327" s="334">
        <v>-0.192</v>
      </c>
      <c r="U1327">
        <f t="shared" si="399"/>
        <v>54</v>
      </c>
      <c r="V1327" t="str">
        <f t="shared" si="400"/>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ref="S1328:S1391" si="401">$L1328</f>
        <v>59.957515194246668</v>
      </c>
      <c r="T1328" s="334">
        <v>1.329</v>
      </c>
      <c r="U1328">
        <f t="shared" si="399"/>
        <v>55</v>
      </c>
      <c r="V1328" t="str">
        <f t="shared" si="400"/>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401"/>
        <v>59.45561317620583</v>
      </c>
      <c r="T1329" s="334">
        <v>-1.224</v>
      </c>
      <c r="U1329">
        <f t="shared" si="399"/>
        <v>56</v>
      </c>
      <c r="V1329" t="str">
        <f t="shared" si="400"/>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401"/>
        <v>62.697724602773498</v>
      </c>
      <c r="T1330" s="334">
        <v>-0.36899999999999999</v>
      </c>
      <c r="U1330">
        <f t="shared" si="399"/>
        <v>57</v>
      </c>
      <c r="V1330" t="str">
        <f t="shared" si="400"/>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401"/>
        <v>58.756061446816709</v>
      </c>
      <c r="T1331" s="334">
        <v>-0.16200000000000001</v>
      </c>
      <c r="U1331">
        <f t="shared" si="399"/>
        <v>58</v>
      </c>
      <c r="V1331" t="str">
        <f t="shared" si="400"/>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401"/>
        <v>59.455928567878807</v>
      </c>
      <c r="T1332" s="334">
        <v>0.65400000000000003</v>
      </c>
      <c r="U1332">
        <f t="shared" si="399"/>
        <v>59</v>
      </c>
      <c r="V1332" t="str">
        <f t="shared" si="400"/>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401"/>
        <v>56.282388888613127</v>
      </c>
      <c r="T1333" s="334">
        <v>-0.51300000000000001</v>
      </c>
      <c r="U1333">
        <f t="shared" si="399"/>
        <v>60</v>
      </c>
      <c r="V1333" t="str">
        <f t="shared" si="400"/>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401"/>
        <v>59.653305194465041</v>
      </c>
      <c r="T1334" s="334">
        <v>-0.78300000000000003</v>
      </c>
      <c r="U1334">
        <f t="shared" si="399"/>
        <v>61</v>
      </c>
      <c r="V1334" t="str">
        <f t="shared" si="400"/>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401"/>
        <v>57.674587758966823</v>
      </c>
      <c r="T1335" s="334">
        <v>-0.59099999999999997</v>
      </c>
      <c r="U1335">
        <f t="shared" si="399"/>
        <v>62</v>
      </c>
      <c r="V1335" t="str">
        <f t="shared" si="400"/>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401"/>
        <v>56.365388716624992</v>
      </c>
      <c r="T1336" s="334">
        <v>1.266</v>
      </c>
      <c r="U1336">
        <f t="shared" si="399"/>
        <v>63</v>
      </c>
      <c r="V1336" t="str">
        <f t="shared" si="400"/>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401"/>
        <v>60.290304521824062</v>
      </c>
      <c r="T1337" s="334">
        <v>0.75600000000000001</v>
      </c>
      <c r="U1337">
        <f t="shared" si="399"/>
        <v>64</v>
      </c>
      <c r="V1337" t="str">
        <f t="shared" si="400"/>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401"/>
        <v>56.211486470130417</v>
      </c>
      <c r="T1338" s="334">
        <v>2.6999999999999899E-2</v>
      </c>
      <c r="U1338">
        <f t="shared" ref="U1338:U1401" si="402">U1337+1</f>
        <v>65</v>
      </c>
      <c r="V1338" t="str">
        <f t="shared" ref="V1338:V1401" si="403">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401"/>
        <v>58.066824721573283</v>
      </c>
      <c r="T1339" s="334">
        <v>0.57899999999999996</v>
      </c>
      <c r="U1339">
        <f t="shared" si="402"/>
        <v>66</v>
      </c>
      <c r="V1339" t="str">
        <f t="shared" si="403"/>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401"/>
        <v>60.28691949985474</v>
      </c>
      <c r="T1340" s="334">
        <v>-1.101</v>
      </c>
      <c r="U1340">
        <f t="shared" si="402"/>
        <v>67</v>
      </c>
      <c r="V1340" t="str">
        <f t="shared" si="403"/>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401"/>
        <v>57.866681788018752</v>
      </c>
      <c r="T1341" s="334">
        <v>4.4999999999999998E-2</v>
      </c>
      <c r="U1341">
        <f t="shared" si="402"/>
        <v>68</v>
      </c>
      <c r="V1341" t="str">
        <f t="shared" si="403"/>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401"/>
        <v>60.636552668305498</v>
      </c>
      <c r="T1342" s="334">
        <v>-2.5979999999999999</v>
      </c>
      <c r="U1342">
        <f t="shared" si="402"/>
        <v>69</v>
      </c>
      <c r="V1342" t="str">
        <f t="shared" si="403"/>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401"/>
        <v>57.477650808836323</v>
      </c>
      <c r="T1343" s="334">
        <v>-2.109</v>
      </c>
      <c r="U1343">
        <f t="shared" si="402"/>
        <v>70</v>
      </c>
      <c r="V1343" t="str">
        <f t="shared" si="403"/>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401"/>
        <v>57.657314552000649</v>
      </c>
      <c r="T1344" s="334">
        <v>-9.2999999999999999E-2</v>
      </c>
      <c r="U1344">
        <f t="shared" si="402"/>
        <v>71</v>
      </c>
      <c r="V1344" t="str">
        <f t="shared" si="403"/>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401"/>
        <v>58.508879883119533</v>
      </c>
      <c r="T1345" s="334">
        <v>4.2059999999999897</v>
      </c>
      <c r="U1345">
        <f t="shared" si="402"/>
        <v>72</v>
      </c>
      <c r="V1345" t="str">
        <f t="shared" si="403"/>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401"/>
        <v>58.84977320572672</v>
      </c>
      <c r="T1346" s="334">
        <v>-0.70199999999999996</v>
      </c>
      <c r="U1346">
        <f t="shared" si="402"/>
        <v>73</v>
      </c>
      <c r="V1346" t="str">
        <f t="shared" si="403"/>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401"/>
        <v>58.601753979842513</v>
      </c>
      <c r="T1347" s="334">
        <v>-0.252</v>
      </c>
      <c r="U1347">
        <f t="shared" si="402"/>
        <v>74</v>
      </c>
      <c r="V1347" t="str">
        <f t="shared" si="403"/>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401"/>
        <v>58.235048756370283</v>
      </c>
      <c r="T1348" s="334">
        <v>-1.248</v>
      </c>
      <c r="U1348">
        <f t="shared" si="402"/>
        <v>75</v>
      </c>
      <c r="V1348" t="str">
        <f t="shared" si="403"/>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401"/>
        <v>58.614342038522338</v>
      </c>
      <c r="T1349" s="334">
        <v>1.395</v>
      </c>
      <c r="U1349">
        <f t="shared" si="402"/>
        <v>76</v>
      </c>
      <c r="V1349" t="str">
        <f t="shared" si="403"/>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401"/>
        <v>59.907011205411912</v>
      </c>
      <c r="T1350" s="334">
        <v>-1.1279999999999999</v>
      </c>
      <c r="U1350">
        <f t="shared" si="402"/>
        <v>77</v>
      </c>
      <c r="V1350" t="str">
        <f t="shared" si="403"/>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401"/>
        <v>58.312396791870178</v>
      </c>
      <c r="T1351" s="334">
        <v>-0.52800000000000002</v>
      </c>
      <c r="U1351">
        <f t="shared" si="402"/>
        <v>78</v>
      </c>
      <c r="V1351" t="str">
        <f t="shared" si="403"/>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401"/>
        <v>57.848170581963458</v>
      </c>
      <c r="T1352" s="334">
        <v>-1.206</v>
      </c>
      <c r="U1352">
        <f t="shared" si="402"/>
        <v>79</v>
      </c>
      <c r="V1352" t="str">
        <f t="shared" si="403"/>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401"/>
        <v>56.816033514195702</v>
      </c>
      <c r="T1353" s="334">
        <v>-1.9379999999999999</v>
      </c>
      <c r="U1353">
        <f t="shared" si="402"/>
        <v>80</v>
      </c>
      <c r="V1353" t="str">
        <f t="shared" si="403"/>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401"/>
        <v>58.047072182805557</v>
      </c>
      <c r="T1354" s="334">
        <v>1.3740000000000001</v>
      </c>
      <c r="U1354">
        <f t="shared" si="402"/>
        <v>81</v>
      </c>
      <c r="V1354" t="str">
        <f t="shared" si="403"/>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401"/>
        <v>59.062023221884289</v>
      </c>
      <c r="T1355" s="334">
        <v>-1.4430000000000001</v>
      </c>
      <c r="U1355">
        <f t="shared" si="402"/>
        <v>82</v>
      </c>
      <c r="V1355" t="str">
        <f t="shared" si="403"/>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401"/>
        <v>58.646858995566618</v>
      </c>
      <c r="T1356" s="334">
        <v>-1.875</v>
      </c>
      <c r="U1356">
        <f t="shared" si="402"/>
        <v>83</v>
      </c>
      <c r="V1356" t="str">
        <f t="shared" si="403"/>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401"/>
        <v>58.743897702852678</v>
      </c>
      <c r="T1357" s="334">
        <v>0.20699999999999999</v>
      </c>
      <c r="U1357">
        <f t="shared" si="402"/>
        <v>84</v>
      </c>
      <c r="V1357" t="str">
        <f t="shared" si="403"/>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401"/>
        <v>59.023181772243753</v>
      </c>
      <c r="T1358" s="334">
        <v>-0.86399999999999899</v>
      </c>
      <c r="U1358">
        <f t="shared" si="402"/>
        <v>85</v>
      </c>
      <c r="V1358" t="str">
        <f t="shared" si="403"/>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401"/>
        <v>58.203838911165988</v>
      </c>
      <c r="T1359" s="334">
        <v>-2.0369999999999999</v>
      </c>
      <c r="U1359">
        <f t="shared" si="402"/>
        <v>86</v>
      </c>
      <c r="V1359" t="str">
        <f t="shared" si="403"/>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401"/>
        <v>58.225959259132807</v>
      </c>
      <c r="T1360" s="334">
        <v>1.3620000000000001</v>
      </c>
      <c r="U1360">
        <f t="shared" si="402"/>
        <v>87</v>
      </c>
      <c r="V1360" t="str">
        <f t="shared" si="403"/>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401"/>
        <v>58.90408116233521</v>
      </c>
      <c r="T1361" s="334">
        <v>-0.69599999999999995</v>
      </c>
      <c r="U1361">
        <f t="shared" si="402"/>
        <v>88</v>
      </c>
      <c r="V1361" t="str">
        <f t="shared" si="403"/>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401"/>
        <v>60.693405806538642</v>
      </c>
      <c r="T1362" s="334">
        <v>0.54600000000000004</v>
      </c>
      <c r="U1362">
        <f t="shared" si="402"/>
        <v>89</v>
      </c>
      <c r="V1362" t="str">
        <f t="shared" si="403"/>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401"/>
        <v>58.387946311977302</v>
      </c>
      <c r="T1363" s="334">
        <v>0.33300000000000002</v>
      </c>
      <c r="U1363">
        <f t="shared" si="402"/>
        <v>90</v>
      </c>
      <c r="V1363" t="str">
        <f t="shared" si="403"/>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401"/>
        <v>58.425345057538017</v>
      </c>
      <c r="T1364" s="334">
        <v>0.192</v>
      </c>
      <c r="U1364">
        <f t="shared" si="402"/>
        <v>91</v>
      </c>
      <c r="V1364" t="str">
        <f t="shared" si="403"/>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401"/>
        <v>57.397397555530333</v>
      </c>
      <c r="T1365" s="334">
        <v>8.6999999999999994E-2</v>
      </c>
      <c r="U1365">
        <f t="shared" si="402"/>
        <v>92</v>
      </c>
      <c r="V1365" t="str">
        <f t="shared" si="403"/>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401"/>
        <v>58.812577357801842</v>
      </c>
      <c r="T1366" s="334">
        <v>-0.22799999999999901</v>
      </c>
      <c r="U1366">
        <f t="shared" si="402"/>
        <v>93</v>
      </c>
      <c r="V1366" t="str">
        <f t="shared" si="403"/>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401"/>
        <v>60.321840207502852</v>
      </c>
      <c r="T1367" s="334">
        <v>2.3940000000000001</v>
      </c>
      <c r="U1367">
        <f t="shared" si="402"/>
        <v>94</v>
      </c>
      <c r="V1367" t="str">
        <f t="shared" si="403"/>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401"/>
        <v>58.233628700408282</v>
      </c>
      <c r="T1368" s="334">
        <v>0.94799999999999995</v>
      </c>
      <c r="U1368">
        <f t="shared" si="402"/>
        <v>95</v>
      </c>
      <c r="V1368" t="str">
        <f t="shared" si="403"/>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401"/>
        <v>58.945513644224953</v>
      </c>
      <c r="T1369" s="334">
        <v>-0.61799999999999999</v>
      </c>
      <c r="U1369">
        <f t="shared" si="402"/>
        <v>96</v>
      </c>
      <c r="V1369" t="str">
        <f t="shared" si="403"/>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401"/>
        <v>58.218224658975807</v>
      </c>
      <c r="T1370" s="334">
        <v>-0.29099999999999998</v>
      </c>
      <c r="U1370">
        <f t="shared" si="402"/>
        <v>97</v>
      </c>
      <c r="V1370" t="str">
        <f t="shared" si="403"/>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401"/>
        <v>59.693016828411672</v>
      </c>
      <c r="T1371" s="334">
        <v>1.3320000000000001</v>
      </c>
      <c r="U1371">
        <f t="shared" si="402"/>
        <v>98</v>
      </c>
      <c r="V1371" t="str">
        <f t="shared" si="403"/>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401"/>
        <v>61.288557401733193</v>
      </c>
      <c r="T1372" s="334">
        <v>0.23699999999999999</v>
      </c>
      <c r="U1372">
        <f t="shared" si="402"/>
        <v>99</v>
      </c>
      <c r="V1372" t="str">
        <f t="shared" si="403"/>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401"/>
        <v>58.232305838468697</v>
      </c>
      <c r="T1373" s="334">
        <v>2.9849999999999999</v>
      </c>
      <c r="U1373">
        <f t="shared" si="402"/>
        <v>100</v>
      </c>
      <c r="V1373" t="str">
        <f t="shared" si="403"/>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401"/>
        <v>58.805320682167341</v>
      </c>
      <c r="T1374" s="334">
        <v>2.0880000000000001</v>
      </c>
      <c r="U1374">
        <f t="shared" si="402"/>
        <v>101</v>
      </c>
      <c r="V1374" t="str">
        <f t="shared" si="403"/>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401"/>
        <v>56.93235531619969</v>
      </c>
      <c r="T1375" s="334">
        <v>1.1970000000000001</v>
      </c>
      <c r="U1375">
        <f t="shared" si="402"/>
        <v>102</v>
      </c>
      <c r="V1375" t="str">
        <f t="shared" si="403"/>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401"/>
        <v>58.339983761508847</v>
      </c>
      <c r="T1376" s="334">
        <v>9.6000000000000002E-2</v>
      </c>
      <c r="U1376">
        <f t="shared" si="402"/>
        <v>103</v>
      </c>
      <c r="V1376" t="str">
        <f t="shared" si="403"/>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401"/>
        <v>57.118990007371963</v>
      </c>
      <c r="T1377" s="334">
        <v>-1.7669999999999999</v>
      </c>
      <c r="U1377">
        <f t="shared" si="402"/>
        <v>104</v>
      </c>
      <c r="V1377" t="str">
        <f t="shared" si="403"/>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401"/>
        <v>60.103299088349303</v>
      </c>
      <c r="T1378" s="334">
        <v>-1.431</v>
      </c>
      <c r="U1378">
        <f t="shared" si="402"/>
        <v>105</v>
      </c>
      <c r="V1378" t="str">
        <f t="shared" si="403"/>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401"/>
        <v>55.336204976942859</v>
      </c>
      <c r="T1379" s="334">
        <v>0.66300000000000003</v>
      </c>
      <c r="U1379">
        <f t="shared" si="402"/>
        <v>106</v>
      </c>
      <c r="V1379" t="str">
        <f t="shared" si="403"/>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401"/>
        <v>57.373922611123987</v>
      </c>
      <c r="T1380" s="334">
        <v>9.6000000000000002E-2</v>
      </c>
      <c r="U1380">
        <f t="shared" si="402"/>
        <v>107</v>
      </c>
      <c r="V1380" t="str">
        <f t="shared" si="403"/>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401"/>
        <v>57.747254839078352</v>
      </c>
      <c r="T1381" s="334">
        <v>-0.20100000000000001</v>
      </c>
      <c r="U1381">
        <f t="shared" si="402"/>
        <v>108</v>
      </c>
      <c r="V1381" t="str">
        <f t="shared" si="403"/>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401"/>
        <v>57.084181158850043</v>
      </c>
      <c r="T1382" s="334">
        <v>-1.464</v>
      </c>
      <c r="U1382">
        <f t="shared" si="402"/>
        <v>109</v>
      </c>
      <c r="V1382" t="str">
        <f t="shared" si="403"/>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401"/>
        <v>56.323708336932853</v>
      </c>
      <c r="T1383" s="334">
        <v>0.13200000000000001</v>
      </c>
      <c r="U1383">
        <f t="shared" si="402"/>
        <v>110</v>
      </c>
      <c r="V1383" t="str">
        <f t="shared" si="403"/>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401"/>
        <v>56.233579322057338</v>
      </c>
      <c r="T1384" s="334">
        <v>0.20100000000000001</v>
      </c>
      <c r="U1384">
        <f t="shared" si="402"/>
        <v>111</v>
      </c>
      <c r="V1384" t="str">
        <f t="shared" si="403"/>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401"/>
        <v>59.377942131880978</v>
      </c>
      <c r="T1385" s="334">
        <v>0.65700000000000003</v>
      </c>
      <c r="U1385">
        <f t="shared" si="402"/>
        <v>112</v>
      </c>
      <c r="V1385" t="str">
        <f t="shared" si="403"/>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401"/>
        <v>59.76330307283434</v>
      </c>
      <c r="T1386" s="334">
        <v>0.3</v>
      </c>
      <c r="U1386">
        <f t="shared" si="402"/>
        <v>113</v>
      </c>
      <c r="V1386" t="str">
        <f t="shared" si="403"/>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si="401"/>
        <v>59.396657683661353</v>
      </c>
      <c r="T1387" s="334">
        <v>-2.7090000000000001</v>
      </c>
      <c r="U1387">
        <f t="shared" si="402"/>
        <v>114</v>
      </c>
      <c r="V1387" t="str">
        <f t="shared" si="403"/>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401"/>
        <v>58.24102014547389</v>
      </c>
      <c r="T1388" s="334">
        <v>0.14099999999999999</v>
      </c>
      <c r="U1388">
        <f t="shared" si="402"/>
        <v>115</v>
      </c>
      <c r="V1388" t="str">
        <f t="shared" si="403"/>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401"/>
        <v>61.004592674294827</v>
      </c>
      <c r="T1389" s="334">
        <v>-1.5720000000000001</v>
      </c>
      <c r="U1389">
        <f t="shared" si="402"/>
        <v>116</v>
      </c>
      <c r="V1389" t="str">
        <f t="shared" si="403"/>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401"/>
        <v>59.443610054702582</v>
      </c>
      <c r="T1390" s="334">
        <v>3.5489999999999999</v>
      </c>
      <c r="U1390">
        <f t="shared" si="402"/>
        <v>117</v>
      </c>
      <c r="V1390" t="str">
        <f t="shared" si="403"/>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401"/>
        <v>60.028561469760788</v>
      </c>
      <c r="T1391" s="334">
        <v>-2.0070000000000001</v>
      </c>
      <c r="U1391">
        <f t="shared" si="402"/>
        <v>118</v>
      </c>
      <c r="V1391" t="str">
        <f t="shared" si="403"/>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ref="S1392:S1407" si="404">$L1392</f>
        <v>60.250160726268952</v>
      </c>
      <c r="T1392" s="334">
        <v>-0.36899999999999999</v>
      </c>
      <c r="U1392">
        <f t="shared" si="402"/>
        <v>119</v>
      </c>
      <c r="V1392" t="str">
        <f t="shared" si="403"/>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404"/>
        <v>60.735443011223119</v>
      </c>
      <c r="T1393" s="334">
        <v>1.8119999999999901</v>
      </c>
      <c r="U1393">
        <f t="shared" si="402"/>
        <v>120</v>
      </c>
      <c r="V1393" t="str">
        <f t="shared" si="403"/>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404"/>
        <v>59.675166551492246</v>
      </c>
      <c r="T1394" s="334">
        <v>-2.802</v>
      </c>
      <c r="U1394">
        <f t="shared" si="402"/>
        <v>121</v>
      </c>
      <c r="V1394" t="str">
        <f t="shared" si="403"/>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404"/>
        <v>59.258749110512248</v>
      </c>
      <c r="T1395" s="334">
        <v>-1.2E-2</v>
      </c>
      <c r="U1395">
        <f t="shared" si="402"/>
        <v>122</v>
      </c>
      <c r="V1395" t="str">
        <f t="shared" si="403"/>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404"/>
        <v>60.588201819797668</v>
      </c>
      <c r="T1396" s="334">
        <v>-0.218999999999999</v>
      </c>
      <c r="U1396">
        <f t="shared" si="402"/>
        <v>123</v>
      </c>
      <c r="V1396" t="str">
        <f t="shared" si="403"/>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404"/>
        <v>58.804233943267207</v>
      </c>
      <c r="T1397" s="334">
        <v>-1.3380000000000001</v>
      </c>
      <c r="U1397">
        <f t="shared" si="402"/>
        <v>124</v>
      </c>
      <c r="V1397" t="str">
        <f t="shared" si="403"/>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404"/>
        <v>60.803125286285898</v>
      </c>
      <c r="T1398" s="334">
        <v>-0.18</v>
      </c>
      <c r="U1398">
        <f t="shared" si="402"/>
        <v>125</v>
      </c>
      <c r="V1398" t="str">
        <f t="shared" si="403"/>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404"/>
        <v>58.251200592916582</v>
      </c>
      <c r="T1399" s="334">
        <v>1.389</v>
      </c>
      <c r="U1399">
        <f t="shared" si="402"/>
        <v>126</v>
      </c>
      <c r="V1399" t="str">
        <f t="shared" si="403"/>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404"/>
        <v>59.223753195889458</v>
      </c>
      <c r="T1400" s="334">
        <v>-1.131</v>
      </c>
      <c r="U1400">
        <f t="shared" si="402"/>
        <v>127</v>
      </c>
      <c r="V1400" t="str">
        <f t="shared" si="403"/>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404"/>
        <v>58.924733019383538</v>
      </c>
      <c r="T1401" s="334">
        <v>-1.248</v>
      </c>
      <c r="U1401">
        <f t="shared" si="402"/>
        <v>128</v>
      </c>
      <c r="V1401" t="str">
        <f t="shared" si="403"/>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404"/>
        <v>57.29560378228993</v>
      </c>
      <c r="T1402" s="334">
        <v>-0.81299999999999994</v>
      </c>
      <c r="U1402">
        <f t="shared" ref="U1402:U1407" si="405">U1401+1</f>
        <v>129</v>
      </c>
      <c r="V1402" t="str">
        <f t="shared" ref="V1402:V1407" si="406">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404"/>
        <v>57.422023064929917</v>
      </c>
      <c r="T1403" s="334">
        <v>1.593</v>
      </c>
      <c r="U1403">
        <f t="shared" si="405"/>
        <v>130</v>
      </c>
      <c r="V1403" t="str">
        <f t="shared" si="406"/>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404"/>
        <v>54.856869484073229</v>
      </c>
      <c r="T1404" s="334">
        <v>2.7869999999999999</v>
      </c>
      <c r="U1404">
        <f t="shared" si="405"/>
        <v>131</v>
      </c>
      <c r="V1404" t="str">
        <f t="shared" si="406"/>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404"/>
        <v>58.111766719652501</v>
      </c>
      <c r="T1405" s="334">
        <v>4.9740000000000002</v>
      </c>
      <c r="U1405">
        <f t="shared" si="405"/>
        <v>132</v>
      </c>
      <c r="V1405" t="str">
        <f t="shared" si="406"/>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404"/>
        <v>59.163866031860373</v>
      </c>
      <c r="T1406" s="334">
        <v>-0.36</v>
      </c>
      <c r="U1406">
        <f t="shared" si="405"/>
        <v>133</v>
      </c>
      <c r="V1406" t="str">
        <f t="shared" si="406"/>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404"/>
        <v>55.372121675004053</v>
      </c>
      <c r="T1407" s="581">
        <v>0.48</v>
      </c>
      <c r="U1407">
        <f t="shared" si="405"/>
        <v>134</v>
      </c>
      <c r="V1407" t="str">
        <f t="shared" si="406"/>
        <v>Hi3</v>
      </c>
    </row>
    <row r="1408" spans="1:22" ht="9" customHeight="1" outlineLevel="2"/>
    <row r="1410" spans="1:25">
      <c r="A1410" s="14" t="s">
        <v>2601</v>
      </c>
    </row>
    <row r="1411" spans="1:25" ht="66.75" customHeight="1" outlineLevel="1">
      <c r="B1411" t="s">
        <v>1351</v>
      </c>
      <c r="C1411" s="187" t="s">
        <v>2598</v>
      </c>
      <c r="D1411" s="187" t="s">
        <v>2600</v>
      </c>
      <c r="E1411" s="187" t="s">
        <v>2603</v>
      </c>
      <c r="F1411" s="187" t="s">
        <v>2604</v>
      </c>
      <c r="G1411" s="187" t="s">
        <v>2608</v>
      </c>
      <c r="H1411" s="187" t="s">
        <v>2610</v>
      </c>
      <c r="I1411" s="187" t="s">
        <v>532</v>
      </c>
    </row>
    <row r="1412" spans="1:25" outlineLevel="1">
      <c r="A1412">
        <v>1</v>
      </c>
      <c r="B1412" s="18" t="str" cm="1">
        <f t="array" ref="B1412">INDEX(i.Region_Desc,1,$A1412)</f>
        <v>SWV</v>
      </c>
      <c r="C1412" s="334">
        <v>12</v>
      </c>
      <c r="D1412" s="334">
        <v>0</v>
      </c>
      <c r="E1412" s="334">
        <v>145</v>
      </c>
      <c r="F1412" s="334">
        <v>175</v>
      </c>
      <c r="G1412" s="334">
        <v>7</v>
      </c>
      <c r="H1412" s="334" t="b">
        <v>1</v>
      </c>
      <c r="I1412" s="334">
        <v>3</v>
      </c>
    </row>
    <row r="1413" spans="1:25" outlineLevel="1">
      <c r="A1413">
        <v>2</v>
      </c>
      <c r="B1413" s="18" t="str" cm="1">
        <f t="array" ref="B1413">INDEX(i.Region_Desc,1,$A1413)</f>
        <v>GSW</v>
      </c>
      <c r="C1413" s="334">
        <v>9</v>
      </c>
      <c r="D1413" s="334">
        <v>0</v>
      </c>
      <c r="E1413" s="334">
        <v>160</v>
      </c>
      <c r="F1413" s="334">
        <v>190</v>
      </c>
      <c r="G1413" s="334">
        <v>7</v>
      </c>
      <c r="H1413" s="334" t="b">
        <v>1</v>
      </c>
      <c r="I1413" s="334">
        <v>3</v>
      </c>
    </row>
    <row r="1414" spans="1:25"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5" outlineLevel="1">
      <c r="A1415">
        <v>4</v>
      </c>
      <c r="B1415" s="18" t="str" cm="1">
        <f t="array" ref="B1415">INDEX(i.Region_Desc,1,$A1415)</f>
        <v>EWW</v>
      </c>
      <c r="C1415" s="334">
        <v>3</v>
      </c>
      <c r="D1415" s="334">
        <v>0</v>
      </c>
      <c r="E1415" s="334">
        <v>183</v>
      </c>
      <c r="F1415" s="334">
        <v>213</v>
      </c>
      <c r="G1415" s="334">
        <v>7</v>
      </c>
      <c r="H1415" s="334" t="b">
        <v>0</v>
      </c>
      <c r="I1415" s="334">
        <v>1</v>
      </c>
    </row>
    <row r="1417" spans="1:25">
      <c r="A1417" s="14" t="s">
        <v>2897</v>
      </c>
    </row>
    <row r="1418" spans="1:25" outlineLevel="1">
      <c r="D1418" s="103" t="s">
        <v>2265</v>
      </c>
      <c r="E1418" s="103"/>
      <c r="F1418" s="103"/>
      <c r="G1418" s="103"/>
      <c r="H1418" s="103"/>
      <c r="I1418" s="103"/>
      <c r="J1418" s="103"/>
      <c r="K1418" s="103"/>
      <c r="L1418" s="103"/>
      <c r="M1418" s="103"/>
      <c r="N1418" s="103"/>
      <c r="O1418" s="103"/>
      <c r="P1418" s="103"/>
      <c r="Q1418" s="103"/>
      <c r="R1418" s="103"/>
      <c r="S1418" s="103"/>
      <c r="T1418" s="103"/>
      <c r="U1418" s="103"/>
      <c r="V1418" s="103"/>
      <c r="W1418" s="103"/>
      <c r="X1418" s="103"/>
      <c r="Y1418" s="103"/>
    </row>
    <row r="1419" spans="1:25" outlineLevel="1">
      <c r="B1419" s="25"/>
      <c r="C1419" s="25" t="s">
        <v>2265</v>
      </c>
      <c r="D1419" s="18">
        <v>0</v>
      </c>
      <c r="E1419" s="18">
        <v>1</v>
      </c>
      <c r="F1419" s="18">
        <v>2</v>
      </c>
      <c r="G1419" s="18">
        <v>3</v>
      </c>
      <c r="H1419" s="18">
        <v>4</v>
      </c>
      <c r="I1419" s="18">
        <v>5</v>
      </c>
      <c r="J1419" s="18">
        <v>6</v>
      </c>
      <c r="K1419" s="18">
        <v>7</v>
      </c>
      <c r="L1419" s="18">
        <v>8</v>
      </c>
      <c r="M1419" s="18">
        <v>9</v>
      </c>
      <c r="N1419" s="18">
        <v>10</v>
      </c>
      <c r="O1419" s="18">
        <v>11</v>
      </c>
      <c r="P1419" s="18">
        <v>12</v>
      </c>
      <c r="Q1419" s="18">
        <v>12</v>
      </c>
      <c r="R1419" s="18">
        <v>12</v>
      </c>
      <c r="S1419" s="18">
        <v>13</v>
      </c>
      <c r="T1419" s="18">
        <v>14</v>
      </c>
      <c r="U1419" s="18">
        <v>15</v>
      </c>
      <c r="V1419" s="18">
        <v>16</v>
      </c>
      <c r="W1419" s="18">
        <v>17</v>
      </c>
      <c r="X1419" s="18">
        <v>18</v>
      </c>
      <c r="Y1419" s="18">
        <v>19</v>
      </c>
    </row>
    <row r="1420" spans="1:25" outlineLevel="1">
      <c r="B1420" s="25"/>
      <c r="C1420" s="25" t="s">
        <v>2938</v>
      </c>
      <c r="D1420" s="18">
        <v>0</v>
      </c>
      <c r="E1420" s="18">
        <f ca="1">OFFSET(E1420,0,-1)+1</f>
        <v>1</v>
      </c>
      <c r="F1420" s="18">
        <f t="shared" ref="F1420:R1420" ca="1" si="407">OFFSET(F1420,0,-1)+1</f>
        <v>2</v>
      </c>
      <c r="G1420" s="18">
        <f t="shared" ca="1" si="407"/>
        <v>3</v>
      </c>
      <c r="H1420" s="18">
        <f t="shared" ca="1" si="407"/>
        <v>4</v>
      </c>
      <c r="I1420" s="18">
        <f t="shared" ca="1" si="407"/>
        <v>5</v>
      </c>
      <c r="J1420" s="18">
        <f t="shared" ca="1" si="407"/>
        <v>6</v>
      </c>
      <c r="K1420" s="18">
        <f t="shared" ca="1" si="407"/>
        <v>7</v>
      </c>
      <c r="L1420" s="18">
        <f t="shared" ca="1" si="407"/>
        <v>8</v>
      </c>
      <c r="M1420" s="18">
        <f t="shared" ca="1" si="407"/>
        <v>9</v>
      </c>
      <c r="N1420" s="18">
        <f t="shared" ca="1" si="407"/>
        <v>10</v>
      </c>
      <c r="O1420" s="18">
        <f t="shared" ca="1" si="407"/>
        <v>11</v>
      </c>
      <c r="P1420" s="18">
        <f t="shared" ca="1" si="407"/>
        <v>12</v>
      </c>
      <c r="Q1420" s="18">
        <f t="shared" ca="1" si="407"/>
        <v>13</v>
      </c>
      <c r="R1420" s="18">
        <f t="shared" ca="1" si="407"/>
        <v>14</v>
      </c>
      <c r="S1420" s="18">
        <f t="shared" ref="S1420:Y1420" ca="1" si="408">OFFSET(S1420,0,-1)+1</f>
        <v>15</v>
      </c>
      <c r="T1420" s="18">
        <f t="shared" ca="1" si="408"/>
        <v>16</v>
      </c>
      <c r="U1420" s="18">
        <f t="shared" ca="1" si="408"/>
        <v>17</v>
      </c>
      <c r="V1420" s="18">
        <f t="shared" ca="1" si="408"/>
        <v>18</v>
      </c>
      <c r="W1420" s="18">
        <f t="shared" ca="1" si="408"/>
        <v>19</v>
      </c>
      <c r="X1420" s="18">
        <f t="shared" ca="1" si="408"/>
        <v>20</v>
      </c>
      <c r="Y1420" s="18">
        <f t="shared" ca="1" si="408"/>
        <v>21</v>
      </c>
    </row>
    <row r="1421" spans="1:25" ht="24.5" outlineLevel="1">
      <c r="D1421" s="461" t="s">
        <v>461</v>
      </c>
      <c r="E1421" s="461" t="s">
        <v>2900</v>
      </c>
      <c r="F1421" s="461" t="s">
        <v>2901</v>
      </c>
      <c r="G1421" s="461" t="s">
        <v>2902</v>
      </c>
      <c r="H1421" s="461" t="s">
        <v>2903</v>
      </c>
      <c r="I1421" s="461" t="s">
        <v>2904</v>
      </c>
      <c r="J1421" s="461" t="s">
        <v>1913</v>
      </c>
      <c r="K1421" s="461" t="s">
        <v>1994</v>
      </c>
      <c r="L1421" s="461" t="s">
        <v>2905</v>
      </c>
      <c r="M1421" s="461" t="s">
        <v>2906</v>
      </c>
      <c r="N1421" s="461" t="s">
        <v>2937</v>
      </c>
      <c r="O1421" s="461" t="s">
        <v>2907</v>
      </c>
      <c r="P1421" s="461" t="s">
        <v>2941</v>
      </c>
      <c r="Q1421" s="461" t="s">
        <v>2939</v>
      </c>
      <c r="R1421" s="461" t="s">
        <v>2940</v>
      </c>
      <c r="S1421" s="461" t="s">
        <v>2908</v>
      </c>
      <c r="T1421" s="461" t="s">
        <v>2909</v>
      </c>
      <c r="U1421" s="461" t="s">
        <v>2910</v>
      </c>
      <c r="V1421" s="461" t="s">
        <v>1847</v>
      </c>
      <c r="W1421" s="461" t="s">
        <v>2032</v>
      </c>
      <c r="X1421" s="461" t="s">
        <v>2911</v>
      </c>
      <c r="Y1421" s="461" t="s">
        <v>361</v>
      </c>
    </row>
    <row r="1422" spans="1:25" outlineLevel="1">
      <c r="C1422" s="110" t="s">
        <v>3008</v>
      </c>
      <c r="D1422" s="18"/>
      <c r="E1422" s="18"/>
      <c r="F1422" s="18"/>
      <c r="G1422" s="18"/>
      <c r="H1422" s="18"/>
      <c r="I1422" s="18"/>
      <c r="J1422" s="18" t="s">
        <v>9</v>
      </c>
      <c r="K1422" s="18"/>
      <c r="L1422" s="18"/>
      <c r="M1422" s="18"/>
      <c r="N1422" s="18" t="s">
        <v>9</v>
      </c>
      <c r="O1422" s="18" t="s">
        <v>9</v>
      </c>
      <c r="P1422" s="18" t="s">
        <v>9</v>
      </c>
      <c r="Q1422" s="18" t="s">
        <v>9</v>
      </c>
      <c r="R1422" s="18" t="s">
        <v>9</v>
      </c>
      <c r="S1422" s="18" t="s">
        <v>0</v>
      </c>
      <c r="T1422" s="18" t="s">
        <v>0</v>
      </c>
      <c r="U1422" s="18" t="s">
        <v>9</v>
      </c>
      <c r="V1422" s="18" t="s">
        <v>9</v>
      </c>
      <c r="W1422" s="18" t="s">
        <v>9</v>
      </c>
      <c r="X1422" s="18" t="s">
        <v>9</v>
      </c>
      <c r="Y1422" s="18" t="s">
        <v>9</v>
      </c>
    </row>
    <row r="1423" spans="1:25" outlineLevel="1">
      <c r="B1423" t="s">
        <v>359</v>
      </c>
      <c r="C1423" s="18">
        <v>0</v>
      </c>
      <c r="D1423" s="11"/>
      <c r="E1423" s="11"/>
      <c r="F1423" s="11"/>
      <c r="G1423" s="11"/>
      <c r="H1423" s="11"/>
      <c r="I1423" s="11"/>
      <c r="J1423" s="11">
        <v>0</v>
      </c>
      <c r="K1423" s="11"/>
      <c r="L1423" s="11"/>
      <c r="M1423" s="11"/>
      <c r="N1423" s="11">
        <v>0</v>
      </c>
      <c r="O1423" s="11">
        <v>0</v>
      </c>
      <c r="P1423" s="11">
        <v>0</v>
      </c>
      <c r="Q1423" s="11">
        <v>0</v>
      </c>
      <c r="R1423" s="11">
        <v>0</v>
      </c>
      <c r="S1423" s="11">
        <v>1</v>
      </c>
      <c r="T1423" s="11">
        <v>1</v>
      </c>
      <c r="U1423" s="11">
        <v>0</v>
      </c>
      <c r="V1423" s="11">
        <v>0</v>
      </c>
      <c r="W1423" s="11">
        <v>0</v>
      </c>
      <c r="X1423" s="11">
        <v>0</v>
      </c>
      <c r="Y1423" s="11">
        <v>0</v>
      </c>
    </row>
    <row r="1424" spans="1:25" outlineLevel="1">
      <c r="B1424" t="s">
        <v>2898</v>
      </c>
      <c r="C1424" s="18">
        <v>1</v>
      </c>
      <c r="D1424" s="11"/>
      <c r="E1424" s="11"/>
      <c r="F1424" s="11"/>
      <c r="G1424" s="11"/>
      <c r="H1424" s="11"/>
      <c r="I1424" s="11"/>
      <c r="J1424" s="11">
        <v>-1</v>
      </c>
      <c r="K1424" s="11"/>
      <c r="L1424" s="11"/>
      <c r="M1424" s="11"/>
      <c r="N1424" s="11">
        <v>0.02</v>
      </c>
      <c r="O1424" s="11">
        <v>-0.05</v>
      </c>
      <c r="P1424" s="11">
        <v>-0.01</v>
      </c>
      <c r="Q1424" s="11">
        <v>-0.01</v>
      </c>
      <c r="R1424" s="11">
        <v>-0.01</v>
      </c>
      <c r="S1424" s="11">
        <v>1.01</v>
      </c>
      <c r="T1424" s="11">
        <v>0.99</v>
      </c>
      <c r="U1424" s="11">
        <v>0.2</v>
      </c>
      <c r="V1424" s="11">
        <v>-5</v>
      </c>
      <c r="W1424" s="11"/>
      <c r="X1424" s="11">
        <v>-5</v>
      </c>
      <c r="Y1424" s="11">
        <v>-0.02</v>
      </c>
    </row>
    <row r="1425" spans="1:25" outlineLevel="1">
      <c r="B1425" t="s">
        <v>2899</v>
      </c>
      <c r="C1425" s="18">
        <v>2</v>
      </c>
      <c r="D1425" s="11"/>
      <c r="E1425" s="11"/>
      <c r="F1425" s="11"/>
      <c r="G1425" s="11"/>
      <c r="H1425" s="11"/>
      <c r="I1425" s="11"/>
      <c r="J1425" s="11">
        <v>1</v>
      </c>
      <c r="K1425" s="11"/>
      <c r="L1425" s="11"/>
      <c r="M1425" s="11"/>
      <c r="N1425" s="11">
        <v>-0.02</v>
      </c>
      <c r="O1425" s="11">
        <v>0.05</v>
      </c>
      <c r="P1425" s="11">
        <v>0.01</v>
      </c>
      <c r="Q1425" s="11">
        <v>0.01</v>
      </c>
      <c r="R1425" s="11">
        <v>0.01</v>
      </c>
      <c r="S1425" s="11">
        <v>0.99</v>
      </c>
      <c r="T1425" s="11">
        <v>1.01</v>
      </c>
      <c r="U1425" s="11">
        <v>-0.2</v>
      </c>
      <c r="V1425" s="11">
        <v>5</v>
      </c>
      <c r="W1425" s="11"/>
      <c r="X1425" s="11">
        <v>5</v>
      </c>
      <c r="Y1425" s="11">
        <v>0.02</v>
      </c>
    </row>
    <row r="1427" spans="1:25">
      <c r="A1427" s="14" t="s">
        <v>2954</v>
      </c>
    </row>
    <row r="1428" spans="1:25" outlineLevel="1">
      <c r="B1428" s="783" t="s">
        <v>2955</v>
      </c>
      <c r="C1428" s="783"/>
      <c r="D1428" s="783" t="s">
        <v>2956</v>
      </c>
      <c r="E1428" s="783"/>
      <c r="F1428" s="783" t="s">
        <v>2957</v>
      </c>
      <c r="G1428" s="783"/>
      <c r="H1428" s="783" t="s">
        <v>595</v>
      </c>
      <c r="I1428" s="783"/>
    </row>
    <row r="1429" spans="1:25" outlineLevel="1">
      <c r="B1429" s="27"/>
      <c r="C1429" s="27"/>
      <c r="D1429" s="27" t="s">
        <v>2959</v>
      </c>
      <c r="E1429" s="27" t="s">
        <v>2966</v>
      </c>
      <c r="F1429" s="27" t="s">
        <v>2959</v>
      </c>
      <c r="G1429" s="27" t="s">
        <v>2966</v>
      </c>
      <c r="H1429" s="27" t="s">
        <v>2959</v>
      </c>
      <c r="I1429" s="27" t="s">
        <v>2966</v>
      </c>
    </row>
    <row r="1430" spans="1:25" outlineLevel="1">
      <c r="B1430" s="784"/>
      <c r="C1430" s="784"/>
      <c r="D1430" s="784">
        <v>1</v>
      </c>
      <c r="E1430" s="784">
        <v>2</v>
      </c>
      <c r="F1430" s="784">
        <v>3</v>
      </c>
      <c r="G1430" s="784">
        <v>4</v>
      </c>
      <c r="H1430" s="784">
        <v>5</v>
      </c>
      <c r="I1430" s="784">
        <v>6</v>
      </c>
    </row>
    <row r="1431" spans="1:25" outlineLevel="1">
      <c r="B1431" s="783" t="s">
        <v>2960</v>
      </c>
      <c r="C1431" s="431">
        <v>1</v>
      </c>
      <c r="D1431" s="791">
        <v>999999</v>
      </c>
      <c r="E1431" s="797" t="s">
        <v>30</v>
      </c>
      <c r="F1431" s="791">
        <v>0</v>
      </c>
      <c r="G1431" s="798" t="s">
        <v>30</v>
      </c>
      <c r="H1431" s="791">
        <v>0</v>
      </c>
      <c r="I1431" s="431" t="s">
        <v>30</v>
      </c>
    </row>
    <row r="1432" spans="1:25" outlineLevel="1">
      <c r="B1432" s="27" t="s">
        <v>2961</v>
      </c>
      <c r="C1432" s="110">
        <v>2</v>
      </c>
      <c r="D1432" s="792">
        <v>0</v>
      </c>
      <c r="E1432" s="111" t="s">
        <v>30</v>
      </c>
      <c r="F1432" s="792">
        <v>999999</v>
      </c>
      <c r="G1432" s="111" t="s">
        <v>30</v>
      </c>
      <c r="H1432" s="792">
        <v>0</v>
      </c>
      <c r="I1432" s="110" t="s">
        <v>30</v>
      </c>
    </row>
    <row r="1433" spans="1:25" outlineLevel="1">
      <c r="B1433" s="27" t="s">
        <v>2962</v>
      </c>
      <c r="C1433" s="110">
        <v>3</v>
      </c>
      <c r="D1433" s="792">
        <v>0</v>
      </c>
      <c r="E1433" s="111" t="s">
        <v>30</v>
      </c>
      <c r="F1433" s="792">
        <v>0</v>
      </c>
      <c r="G1433" s="111" t="s">
        <v>30</v>
      </c>
      <c r="H1433" s="792">
        <v>999999</v>
      </c>
      <c r="I1433" s="110" t="s">
        <v>30</v>
      </c>
    </row>
    <row r="1434" spans="1:25" outlineLevel="1">
      <c r="B1434" s="27" t="s">
        <v>2963</v>
      </c>
      <c r="C1434" s="110">
        <v>4</v>
      </c>
      <c r="D1434" s="792">
        <v>999999</v>
      </c>
      <c r="E1434" s="793">
        <v>0.25</v>
      </c>
      <c r="F1434" s="792">
        <v>999999</v>
      </c>
      <c r="G1434" s="111" t="s">
        <v>30</v>
      </c>
      <c r="H1434" s="792">
        <v>0</v>
      </c>
      <c r="I1434" s="110" t="s">
        <v>30</v>
      </c>
    </row>
    <row r="1435" spans="1:25" outlineLevel="1">
      <c r="B1435" s="27"/>
      <c r="C1435" s="110">
        <v>5</v>
      </c>
      <c r="D1435" s="792">
        <v>999999</v>
      </c>
      <c r="E1435" s="793">
        <v>0.5</v>
      </c>
      <c r="F1435" s="792">
        <v>999999</v>
      </c>
      <c r="G1435" s="111" t="s">
        <v>30</v>
      </c>
      <c r="H1435" s="792">
        <v>0</v>
      </c>
      <c r="I1435" s="110" t="s">
        <v>30</v>
      </c>
    </row>
    <row r="1436" spans="1:25" outlineLevel="1">
      <c r="B1436" s="27"/>
      <c r="C1436" s="110">
        <v>6</v>
      </c>
      <c r="D1436" s="792">
        <v>999999</v>
      </c>
      <c r="E1436" s="793">
        <v>0.75</v>
      </c>
      <c r="F1436" s="792">
        <v>999999</v>
      </c>
      <c r="G1436" s="111" t="s">
        <v>30</v>
      </c>
      <c r="H1436" s="792">
        <v>0</v>
      </c>
      <c r="I1436" s="110" t="s">
        <v>30</v>
      </c>
    </row>
    <row r="1437" spans="1:25" outlineLevel="1">
      <c r="B1437" s="27" t="s">
        <v>2964</v>
      </c>
      <c r="C1437" s="110">
        <v>7</v>
      </c>
      <c r="D1437" s="792">
        <v>999999</v>
      </c>
      <c r="E1437" s="793">
        <v>0.25</v>
      </c>
      <c r="F1437" s="792">
        <v>0</v>
      </c>
      <c r="G1437" s="111" t="s">
        <v>30</v>
      </c>
      <c r="H1437" s="792">
        <v>999999</v>
      </c>
      <c r="I1437" s="110" t="s">
        <v>30</v>
      </c>
    </row>
    <row r="1438" spans="1:25" outlineLevel="1">
      <c r="B1438" s="27"/>
      <c r="C1438" s="110">
        <v>8</v>
      </c>
      <c r="D1438" s="792">
        <v>999999</v>
      </c>
      <c r="E1438" s="793">
        <v>0.5</v>
      </c>
      <c r="F1438" s="792">
        <v>0</v>
      </c>
      <c r="G1438" s="111" t="s">
        <v>30</v>
      </c>
      <c r="H1438" s="792">
        <v>999999</v>
      </c>
      <c r="I1438" s="110" t="s">
        <v>30</v>
      </c>
    </row>
    <row r="1439" spans="1:25" outlineLevel="1">
      <c r="B1439" s="27"/>
      <c r="C1439" s="110">
        <v>9</v>
      </c>
      <c r="D1439" s="792">
        <v>999999</v>
      </c>
      <c r="E1439" s="793">
        <v>0.75</v>
      </c>
      <c r="F1439" s="792">
        <v>0</v>
      </c>
      <c r="G1439" s="111" t="s">
        <v>30</v>
      </c>
      <c r="H1439" s="792">
        <v>999999</v>
      </c>
      <c r="I1439" s="110" t="s">
        <v>30</v>
      </c>
    </row>
    <row r="1440" spans="1:25" outlineLevel="1">
      <c r="B1440" s="27" t="s">
        <v>2963</v>
      </c>
      <c r="C1440" s="110">
        <v>10</v>
      </c>
      <c r="D1440" s="792">
        <v>0</v>
      </c>
      <c r="E1440" s="111" t="s">
        <v>30</v>
      </c>
      <c r="F1440" s="792">
        <v>999999</v>
      </c>
      <c r="G1440" s="793">
        <v>0.25</v>
      </c>
      <c r="H1440" s="792">
        <v>999999</v>
      </c>
      <c r="I1440" s="110" t="s">
        <v>30</v>
      </c>
    </row>
    <row r="1441" spans="1:54" outlineLevel="1">
      <c r="B1441" s="27"/>
      <c r="C1441" s="110">
        <v>11</v>
      </c>
      <c r="D1441" s="792">
        <v>0</v>
      </c>
      <c r="E1441" s="111" t="s">
        <v>30</v>
      </c>
      <c r="F1441" s="792">
        <v>999999</v>
      </c>
      <c r="G1441" s="793">
        <v>0.5</v>
      </c>
      <c r="H1441" s="792">
        <v>999999</v>
      </c>
      <c r="I1441" s="110" t="s">
        <v>30</v>
      </c>
    </row>
    <row r="1442" spans="1:54" outlineLevel="1">
      <c r="B1442" s="784"/>
      <c r="C1442" s="434">
        <v>12</v>
      </c>
      <c r="D1442" s="794">
        <v>0</v>
      </c>
      <c r="E1442" s="799" t="s">
        <v>30</v>
      </c>
      <c r="F1442" s="794">
        <v>999999</v>
      </c>
      <c r="G1442" s="795">
        <v>0.75</v>
      </c>
      <c r="H1442" s="794">
        <v>999999</v>
      </c>
      <c r="I1442" s="434" t="s">
        <v>30</v>
      </c>
    </row>
    <row r="1444" spans="1:54">
      <c r="A1444" s="14" t="s">
        <v>2849</v>
      </c>
    </row>
    <row r="1445" spans="1:54" outlineLevel="2"/>
    <row r="1446" spans="1:54" outlineLevel="2">
      <c r="C1446" s="89"/>
      <c r="D1446" s="89"/>
      <c r="E1446" s="724"/>
      <c r="F1446" s="724" t="s">
        <v>2868</v>
      </c>
      <c r="G1446" s="724"/>
      <c r="H1446" s="724"/>
      <c r="I1446" s="724"/>
      <c r="J1446" s="724"/>
      <c r="K1446" s="724"/>
      <c r="L1446" s="724"/>
      <c r="M1446" s="724"/>
      <c r="N1446" s="725"/>
      <c r="O1446" s="725"/>
      <c r="P1446" s="724" t="s">
        <v>2869</v>
      </c>
      <c r="Q1446" s="724"/>
      <c r="R1446" s="724"/>
      <c r="S1446" s="724"/>
      <c r="T1446" s="724"/>
      <c r="U1446" s="724"/>
      <c r="V1446" s="724"/>
      <c r="W1446" s="724"/>
      <c r="X1446" s="725"/>
      <c r="Y1446" s="725"/>
      <c r="Z1446" s="724" t="s">
        <v>2870</v>
      </c>
      <c r="AA1446" s="724"/>
      <c r="AB1446" s="724"/>
      <c r="AC1446" s="724"/>
      <c r="AD1446" s="724"/>
      <c r="AE1446" s="724"/>
      <c r="AF1446" s="724"/>
      <c r="AG1446" s="724"/>
      <c r="AH1446" s="725"/>
      <c r="AI1446" s="725"/>
      <c r="AJ1446" s="724" t="s">
        <v>2871</v>
      </c>
      <c r="AK1446" s="724"/>
      <c r="AL1446" s="724"/>
      <c r="AM1446" s="724"/>
      <c r="AN1446" s="724"/>
      <c r="AO1446" s="724"/>
      <c r="AP1446" s="724"/>
      <c r="AQ1446" s="724"/>
      <c r="AR1446" s="725"/>
      <c r="AS1446" s="725"/>
      <c r="AT1446" s="724" t="s">
        <v>2872</v>
      </c>
      <c r="AU1446" s="724"/>
      <c r="AV1446" s="724"/>
      <c r="AW1446" s="724"/>
      <c r="AX1446" s="724"/>
      <c r="AY1446" s="724"/>
      <c r="AZ1446" s="724"/>
      <c r="BA1446" s="724"/>
      <c r="BB1446" s="724"/>
    </row>
    <row r="1447" spans="1:54" outlineLevel="2">
      <c r="E1447" s="103"/>
      <c r="F1447" s="103" t="s">
        <v>2873</v>
      </c>
      <c r="G1447" s="103"/>
      <c r="H1447" s="103"/>
      <c r="I1447" s="40"/>
      <c r="J1447" s="40"/>
      <c r="K1447" s="103" t="s">
        <v>2874</v>
      </c>
      <c r="L1447" s="103"/>
      <c r="M1447" s="103"/>
      <c r="N1447" s="40"/>
      <c r="O1447" s="40"/>
      <c r="P1447" s="103" t="s">
        <v>2873</v>
      </c>
      <c r="Q1447" s="103"/>
      <c r="R1447" s="103"/>
      <c r="S1447" s="40"/>
      <c r="T1447" s="40"/>
      <c r="U1447" s="103" t="s">
        <v>2874</v>
      </c>
      <c r="V1447" s="103"/>
      <c r="W1447" s="103"/>
      <c r="X1447" s="40"/>
      <c r="Y1447" s="40"/>
      <c r="Z1447" s="103" t="s">
        <v>2873</v>
      </c>
      <c r="AA1447" s="103"/>
      <c r="AB1447" s="103"/>
      <c r="AC1447" s="40"/>
      <c r="AD1447" s="40"/>
      <c r="AE1447" s="103" t="s">
        <v>2874</v>
      </c>
      <c r="AF1447" s="103"/>
      <c r="AG1447" s="103"/>
      <c r="AH1447" s="40"/>
      <c r="AI1447" s="40"/>
      <c r="AJ1447" s="103" t="s">
        <v>2873</v>
      </c>
      <c r="AK1447" s="103"/>
      <c r="AL1447" s="103"/>
      <c r="AM1447" s="40"/>
      <c r="AN1447" s="40"/>
      <c r="AO1447" s="103" t="s">
        <v>2874</v>
      </c>
      <c r="AP1447" s="103"/>
      <c r="AQ1447" s="103"/>
      <c r="AR1447" s="40"/>
      <c r="AS1447" s="40"/>
      <c r="AT1447" s="103" t="s">
        <v>2873</v>
      </c>
      <c r="AU1447" s="103"/>
      <c r="AV1447" s="103"/>
      <c r="AW1447" s="40"/>
      <c r="AX1447" s="40"/>
      <c r="AY1447" s="103" t="s">
        <v>2874</v>
      </c>
      <c r="AZ1447" s="103"/>
      <c r="BA1447" s="103"/>
      <c r="BB1447" s="40"/>
    </row>
    <row r="1448" spans="1:54" outlineLevel="2">
      <c r="C1448" s="92"/>
      <c r="D1448" s="92"/>
      <c r="E1448" s="92">
        <v>0</v>
      </c>
      <c r="F1448" s="92">
        <v>0.25</v>
      </c>
      <c r="G1448" s="92">
        <v>0.5</v>
      </c>
      <c r="H1448" s="92">
        <v>0.75</v>
      </c>
      <c r="I1448" s="92">
        <v>1</v>
      </c>
      <c r="J1448" s="92">
        <v>0</v>
      </c>
      <c r="K1448" s="92">
        <v>0.25</v>
      </c>
      <c r="L1448" s="92">
        <v>0.5</v>
      </c>
      <c r="M1448" s="92">
        <v>0.75</v>
      </c>
      <c r="N1448" s="92">
        <v>1</v>
      </c>
      <c r="O1448" s="92">
        <v>0</v>
      </c>
      <c r="P1448" s="92">
        <v>0.25</v>
      </c>
      <c r="Q1448" s="92">
        <v>0.5</v>
      </c>
      <c r="R1448" s="92">
        <v>0.75</v>
      </c>
      <c r="S1448" s="92">
        <v>1</v>
      </c>
      <c r="T1448" s="92">
        <v>0</v>
      </c>
      <c r="U1448" s="92">
        <v>0.25</v>
      </c>
      <c r="V1448" s="92">
        <v>0.5</v>
      </c>
      <c r="W1448" s="92">
        <v>0.75</v>
      </c>
      <c r="X1448" s="92">
        <v>1</v>
      </c>
      <c r="Y1448" s="92">
        <v>0</v>
      </c>
      <c r="Z1448" s="92">
        <v>0.25</v>
      </c>
      <c r="AA1448" s="92">
        <v>0.5</v>
      </c>
      <c r="AB1448" s="92">
        <v>0.75</v>
      </c>
      <c r="AC1448" s="92">
        <v>1</v>
      </c>
      <c r="AD1448" s="92">
        <v>0</v>
      </c>
      <c r="AE1448" s="92">
        <v>0.25</v>
      </c>
      <c r="AF1448" s="92">
        <v>0.5</v>
      </c>
      <c r="AG1448" s="92">
        <v>0.75</v>
      </c>
      <c r="AH1448" s="92">
        <v>1</v>
      </c>
      <c r="AI1448" s="92">
        <v>0</v>
      </c>
      <c r="AJ1448" s="92">
        <v>0.25</v>
      </c>
      <c r="AK1448" s="92">
        <v>0.5</v>
      </c>
      <c r="AL1448" s="92">
        <v>0.75</v>
      </c>
      <c r="AM1448" s="92">
        <v>1</v>
      </c>
      <c r="AN1448" s="92">
        <v>0</v>
      </c>
      <c r="AO1448" s="92">
        <v>0.25</v>
      </c>
      <c r="AP1448" s="92">
        <v>0.5</v>
      </c>
      <c r="AQ1448" s="92">
        <v>0.75</v>
      </c>
      <c r="AR1448" s="92">
        <v>1</v>
      </c>
      <c r="AS1448" s="92">
        <v>0</v>
      </c>
      <c r="AT1448" s="92">
        <v>0.25</v>
      </c>
      <c r="AU1448" s="92">
        <v>0.5</v>
      </c>
      <c r="AV1448" s="92">
        <v>0.75</v>
      </c>
      <c r="AW1448" s="92">
        <v>1</v>
      </c>
      <c r="AX1448" s="92">
        <v>0</v>
      </c>
      <c r="AY1448" s="92">
        <v>0.25</v>
      </c>
      <c r="AZ1448" s="92">
        <v>0.5</v>
      </c>
      <c r="BA1448" s="92">
        <v>0.75</v>
      </c>
      <c r="BB1448" s="92">
        <v>1</v>
      </c>
    </row>
    <row r="1449" spans="1:54" outlineLevel="2">
      <c r="B1449" s="561" t="s">
        <v>2850</v>
      </c>
      <c r="C1449" s="89"/>
      <c r="D1449" s="89"/>
      <c r="E1449" s="89"/>
      <c r="F1449" s="89"/>
      <c r="G1449" s="89"/>
      <c r="H1449" s="89"/>
      <c r="I1449" s="89"/>
      <c r="J1449" s="89"/>
      <c r="K1449" s="89"/>
      <c r="L1449" s="89"/>
      <c r="M1449" s="89"/>
      <c r="N1449" s="89"/>
      <c r="O1449" s="89"/>
      <c r="P1449" s="89"/>
      <c r="Q1449" s="89"/>
      <c r="R1449" s="89"/>
      <c r="S1449" s="89"/>
      <c r="T1449" s="89"/>
      <c r="U1449" s="89"/>
      <c r="V1449" s="89"/>
      <c r="W1449" s="89"/>
      <c r="X1449" s="89"/>
      <c r="Y1449" s="89"/>
      <c r="Z1449" s="89"/>
      <c r="AA1449" s="89"/>
      <c r="AB1449" s="89"/>
      <c r="AC1449" s="89"/>
      <c r="AD1449" s="89"/>
      <c r="AE1449" s="89"/>
      <c r="AF1449" s="89"/>
      <c r="AG1449" s="89"/>
      <c r="AH1449" s="89"/>
      <c r="AI1449" s="89"/>
      <c r="AJ1449" s="89"/>
      <c r="AK1449" s="89"/>
      <c r="AL1449" s="89"/>
      <c r="AM1449" s="89"/>
      <c r="AN1449" s="89"/>
      <c r="AO1449" s="89"/>
      <c r="AP1449" s="89"/>
      <c r="AQ1449" s="89"/>
      <c r="AR1449" s="89"/>
      <c r="AS1449" s="89"/>
      <c r="AT1449" s="89"/>
      <c r="AU1449" s="89"/>
      <c r="AV1449" s="89"/>
      <c r="AW1449" s="89"/>
      <c r="AX1449" s="89"/>
      <c r="AY1449" s="89"/>
      <c r="AZ1449" s="89"/>
      <c r="BA1449" s="89"/>
      <c r="BB1449" s="89"/>
    </row>
    <row r="1450" spans="1:54" outlineLevel="2">
      <c r="B1450" s="25" t="s">
        <v>2851</v>
      </c>
      <c r="C1450" t="s">
        <v>2852</v>
      </c>
      <c r="D1450" t="s">
        <v>2242</v>
      </c>
      <c r="E1450">
        <v>0</v>
      </c>
      <c r="F1450">
        <v>0</v>
      </c>
      <c r="G1450">
        <v>0</v>
      </c>
      <c r="H1450">
        <v>0</v>
      </c>
      <c r="I1450">
        <v>0</v>
      </c>
      <c r="J1450">
        <v>0</v>
      </c>
      <c r="K1450">
        <v>0</v>
      </c>
      <c r="L1450">
        <v>0</v>
      </c>
      <c r="M1450">
        <v>0</v>
      </c>
      <c r="N1450">
        <v>0</v>
      </c>
      <c r="O1450">
        <v>0</v>
      </c>
      <c r="P1450">
        <v>0</v>
      </c>
      <c r="Q1450">
        <v>0</v>
      </c>
      <c r="R1450">
        <v>0</v>
      </c>
      <c r="S1450">
        <v>0</v>
      </c>
      <c r="T1450">
        <v>0</v>
      </c>
      <c r="U1450">
        <v>0</v>
      </c>
      <c r="V1450">
        <v>0</v>
      </c>
      <c r="W1450">
        <v>0</v>
      </c>
      <c r="X1450">
        <v>0</v>
      </c>
      <c r="Y1450">
        <v>0</v>
      </c>
      <c r="Z1450">
        <v>0</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row>
    <row r="1451" spans="1:54" outlineLevel="2">
      <c r="B1451" s="25"/>
      <c r="C1451" t="s">
        <v>2853</v>
      </c>
      <c r="D1451" t="s">
        <v>2242</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1:54" outlineLevel="2">
      <c r="B1452" s="25"/>
      <c r="C1452" t="s">
        <v>2854</v>
      </c>
      <c r="D1452" t="s">
        <v>2242</v>
      </c>
      <c r="E1452">
        <v>0</v>
      </c>
      <c r="F1452">
        <v>0</v>
      </c>
      <c r="G1452">
        <v>0</v>
      </c>
      <c r="H1452">
        <v>0</v>
      </c>
      <c r="I1452">
        <v>0</v>
      </c>
      <c r="J1452">
        <v>0</v>
      </c>
      <c r="K1452">
        <v>0</v>
      </c>
      <c r="L1452">
        <v>0</v>
      </c>
      <c r="M1452">
        <v>0</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v>0</v>
      </c>
      <c r="AY1452">
        <v>0</v>
      </c>
      <c r="AZ1452">
        <v>0</v>
      </c>
      <c r="BA1452">
        <v>0</v>
      </c>
      <c r="BB1452">
        <v>0</v>
      </c>
    </row>
    <row r="1453" spans="1:54" outlineLevel="2">
      <c r="B1453" s="25"/>
      <c r="C1453" t="s">
        <v>2855</v>
      </c>
      <c r="D1453" t="s">
        <v>2242</v>
      </c>
      <c r="E1453">
        <v>0</v>
      </c>
      <c r="F1453">
        <v>0</v>
      </c>
      <c r="G1453">
        <v>0</v>
      </c>
      <c r="H1453">
        <v>0</v>
      </c>
      <c r="I1453">
        <v>0</v>
      </c>
      <c r="J1453">
        <v>0</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v>0</v>
      </c>
      <c r="AY1453">
        <v>0</v>
      </c>
      <c r="AZ1453">
        <v>0</v>
      </c>
      <c r="BA1453">
        <v>0</v>
      </c>
      <c r="BB1453">
        <v>0</v>
      </c>
    </row>
    <row r="1454" spans="1:54" outlineLevel="2">
      <c r="B1454" s="25"/>
      <c r="C1454" t="s">
        <v>2856</v>
      </c>
      <c r="D1454" t="s">
        <v>2242</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1:54" outlineLevel="2">
      <c r="B1455" s="25"/>
      <c r="C1455" t="s">
        <v>2857</v>
      </c>
      <c r="D1455" t="s">
        <v>2242</v>
      </c>
      <c r="E1455">
        <v>0</v>
      </c>
      <c r="F1455">
        <v>0.19265830415682156</v>
      </c>
      <c r="G1455">
        <v>0.13592600950083336</v>
      </c>
      <c r="H1455">
        <v>7.9193714844845164E-2</v>
      </c>
      <c r="I1455">
        <v>0</v>
      </c>
      <c r="J1455">
        <v>0</v>
      </c>
      <c r="K1455">
        <v>0</v>
      </c>
      <c r="L1455">
        <v>0</v>
      </c>
      <c r="M1455">
        <v>0</v>
      </c>
      <c r="N1455">
        <v>0</v>
      </c>
      <c r="O1455">
        <v>0</v>
      </c>
      <c r="P1455">
        <v>0.23489440590574445</v>
      </c>
      <c r="Q1455">
        <v>0.17364847391930155</v>
      </c>
      <c r="R1455">
        <v>0.11240254193285867</v>
      </c>
      <c r="S1455">
        <v>0</v>
      </c>
      <c r="T1455">
        <v>0</v>
      </c>
      <c r="U1455">
        <v>0</v>
      </c>
      <c r="V1455">
        <v>0</v>
      </c>
      <c r="W1455">
        <v>0</v>
      </c>
      <c r="X1455">
        <v>0</v>
      </c>
      <c r="Y1455">
        <v>0</v>
      </c>
      <c r="Z1455">
        <v>0.2360368385054035</v>
      </c>
      <c r="AA1455">
        <v>0.17148567506397069</v>
      </c>
      <c r="AB1455">
        <v>0.10343603590317148</v>
      </c>
      <c r="AC1455">
        <v>0</v>
      </c>
      <c r="AD1455">
        <v>0</v>
      </c>
      <c r="AE1455">
        <v>0</v>
      </c>
      <c r="AF1455">
        <v>0</v>
      </c>
      <c r="AG1455">
        <v>0</v>
      </c>
      <c r="AH1455">
        <v>0</v>
      </c>
      <c r="AI1455">
        <v>0</v>
      </c>
      <c r="AJ1455">
        <v>0.15948987007475948</v>
      </c>
      <c r="AK1455">
        <v>0.10997409658204171</v>
      </c>
      <c r="AL1455">
        <v>6.3694481009240647E-2</v>
      </c>
      <c r="AM1455">
        <v>0</v>
      </c>
      <c r="AN1455">
        <v>0</v>
      </c>
      <c r="AO1455">
        <v>0</v>
      </c>
      <c r="AP1455">
        <v>0</v>
      </c>
      <c r="AQ1455">
        <v>0</v>
      </c>
      <c r="AR1455">
        <v>0</v>
      </c>
      <c r="AS1455">
        <v>0</v>
      </c>
      <c r="AT1455">
        <v>0.15075406327437743</v>
      </c>
      <c r="AU1455">
        <v>0.10920730133876129</v>
      </c>
      <c r="AV1455">
        <v>6.8509833901827036E-2</v>
      </c>
      <c r="AW1455">
        <v>0</v>
      </c>
      <c r="AX1455">
        <v>0</v>
      </c>
      <c r="AY1455">
        <v>0</v>
      </c>
      <c r="AZ1455">
        <v>0</v>
      </c>
      <c r="BA1455">
        <v>0</v>
      </c>
      <c r="BB1455">
        <v>0</v>
      </c>
    </row>
    <row r="1456" spans="1:54" outlineLevel="2">
      <c r="B1456" s="25"/>
      <c r="C1456" t="s">
        <v>2858</v>
      </c>
      <c r="D1456" t="s">
        <v>2242</v>
      </c>
      <c r="E1456">
        <v>0</v>
      </c>
      <c r="F1456">
        <v>0.14765837634102613</v>
      </c>
      <c r="G1456">
        <v>0.10533375109734291</v>
      </c>
      <c r="H1456">
        <v>6.3009125853659656E-2</v>
      </c>
      <c r="I1456">
        <v>0</v>
      </c>
      <c r="J1456">
        <v>0</v>
      </c>
      <c r="K1456">
        <v>0.15288808512306357</v>
      </c>
      <c r="L1456">
        <v>0.11014514538557045</v>
      </c>
      <c r="M1456">
        <v>6.7402205648077362E-2</v>
      </c>
      <c r="N1456">
        <v>0</v>
      </c>
      <c r="O1456">
        <v>0</v>
      </c>
      <c r="P1456">
        <v>0.18426320354853964</v>
      </c>
      <c r="Q1456">
        <v>0.13740261005295454</v>
      </c>
      <c r="R1456">
        <v>9.0542016557369404E-2</v>
      </c>
      <c r="S1456">
        <v>0</v>
      </c>
      <c r="T1456">
        <v>0</v>
      </c>
      <c r="U1456">
        <v>0.19907569536636543</v>
      </c>
      <c r="V1456">
        <v>0.14989768832754241</v>
      </c>
      <c r="W1456">
        <v>0.10042905427585894</v>
      </c>
      <c r="X1456">
        <v>0</v>
      </c>
      <c r="Y1456">
        <v>0</v>
      </c>
      <c r="Z1456">
        <v>0.21215133357217891</v>
      </c>
      <c r="AA1456">
        <v>0.15150699452276162</v>
      </c>
      <c r="AB1456">
        <v>9.0400221004223263E-2</v>
      </c>
      <c r="AC1456">
        <v>0</v>
      </c>
      <c r="AD1456">
        <v>0</v>
      </c>
      <c r="AE1456">
        <v>0.21221873167562899</v>
      </c>
      <c r="AF1456">
        <v>0.15662526554480877</v>
      </c>
      <c r="AG1456">
        <v>9.5634958420052096E-2</v>
      </c>
      <c r="AH1456">
        <v>0</v>
      </c>
      <c r="AI1456">
        <v>0</v>
      </c>
      <c r="AJ1456">
        <v>0.16181760251352606</v>
      </c>
      <c r="AK1456">
        <v>0.11396249188355267</v>
      </c>
      <c r="AL1456">
        <v>6.6960018125042681E-2</v>
      </c>
      <c r="AM1456">
        <v>0</v>
      </c>
      <c r="AN1456">
        <v>0</v>
      </c>
      <c r="AO1456">
        <v>0.16471854580567052</v>
      </c>
      <c r="AP1456">
        <v>0.1163286216083608</v>
      </c>
      <c r="AQ1456">
        <v>6.9367395709010862E-2</v>
      </c>
      <c r="AR1456">
        <v>0</v>
      </c>
      <c r="AS1456">
        <v>0</v>
      </c>
      <c r="AT1456">
        <v>0.16047656343571651</v>
      </c>
      <c r="AU1456">
        <v>0.10951196026487317</v>
      </c>
      <c r="AV1456">
        <v>6.449495168382198E-2</v>
      </c>
      <c r="AW1456">
        <v>0</v>
      </c>
      <c r="AX1456">
        <v>0</v>
      </c>
      <c r="AY1456">
        <v>0.17083020195296231</v>
      </c>
      <c r="AZ1456">
        <v>0.12616514679390237</v>
      </c>
      <c r="BA1456">
        <v>8.0284816693201005E-2</v>
      </c>
      <c r="BB1456">
        <v>0</v>
      </c>
    </row>
    <row r="1457" spans="2:54" outlineLevel="2">
      <c r="B1457" s="25"/>
      <c r="C1457" t="s">
        <v>2859</v>
      </c>
      <c r="D1457" t="s">
        <v>2242</v>
      </c>
      <c r="E1457">
        <v>0</v>
      </c>
      <c r="F1457">
        <v>0</v>
      </c>
      <c r="G1457">
        <v>0</v>
      </c>
      <c r="H1457">
        <v>0</v>
      </c>
      <c r="I1457">
        <v>0</v>
      </c>
      <c r="J1457">
        <v>0</v>
      </c>
      <c r="K1457">
        <v>0</v>
      </c>
      <c r="L1457">
        <v>0</v>
      </c>
      <c r="M1457">
        <v>0</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v>0</v>
      </c>
      <c r="AY1457">
        <v>0</v>
      </c>
      <c r="AZ1457">
        <v>0</v>
      </c>
      <c r="BA1457">
        <v>0</v>
      </c>
      <c r="BB1457">
        <v>0</v>
      </c>
    </row>
    <row r="1458" spans="2:54" outlineLevel="2">
      <c r="B1458" s="25" t="s">
        <v>2860</v>
      </c>
      <c r="C1458" t="s">
        <v>2852</v>
      </c>
      <c r="D1458" t="s">
        <v>2242</v>
      </c>
      <c r="E1458">
        <v>0</v>
      </c>
      <c r="F1458">
        <v>0</v>
      </c>
      <c r="G1458">
        <v>0</v>
      </c>
      <c r="H1458">
        <v>0</v>
      </c>
      <c r="I1458">
        <v>0</v>
      </c>
      <c r="J1458">
        <v>0</v>
      </c>
      <c r="K1458">
        <v>0</v>
      </c>
      <c r="L1458">
        <v>0</v>
      </c>
      <c r="M1458">
        <v>0</v>
      </c>
      <c r="N1458">
        <v>0</v>
      </c>
      <c r="O1458">
        <v>0</v>
      </c>
      <c r="P1458">
        <v>0</v>
      </c>
      <c r="Q1458">
        <v>0</v>
      </c>
      <c r="R1458">
        <v>0</v>
      </c>
      <c r="S1458">
        <v>0</v>
      </c>
      <c r="T1458">
        <v>0</v>
      </c>
      <c r="U1458">
        <v>0</v>
      </c>
      <c r="V1458">
        <v>0</v>
      </c>
      <c r="W1458">
        <v>0</v>
      </c>
      <c r="X1458">
        <v>0</v>
      </c>
      <c r="Y1458">
        <v>0</v>
      </c>
      <c r="Z1458">
        <v>0</v>
      </c>
      <c r="AA1458">
        <v>0</v>
      </c>
      <c r="AB1458">
        <v>0</v>
      </c>
      <c r="AC1458">
        <v>0</v>
      </c>
      <c r="AD1458">
        <v>0</v>
      </c>
      <c r="AE1458">
        <v>0</v>
      </c>
      <c r="AF1458">
        <v>0</v>
      </c>
      <c r="AG1458">
        <v>0</v>
      </c>
      <c r="AH1458">
        <v>0</v>
      </c>
      <c r="AI1458">
        <v>0</v>
      </c>
      <c r="AJ1458">
        <v>0</v>
      </c>
      <c r="AK1458">
        <v>0</v>
      </c>
      <c r="AL1458">
        <v>0</v>
      </c>
      <c r="AM1458">
        <v>0</v>
      </c>
      <c r="AN1458">
        <v>0</v>
      </c>
      <c r="AO1458">
        <v>0</v>
      </c>
      <c r="AP1458">
        <v>0</v>
      </c>
      <c r="AQ1458">
        <v>0</v>
      </c>
      <c r="AR1458">
        <v>0</v>
      </c>
      <c r="AS1458">
        <v>0</v>
      </c>
      <c r="AT1458">
        <v>0</v>
      </c>
      <c r="AU1458">
        <v>0</v>
      </c>
      <c r="AV1458">
        <v>0</v>
      </c>
      <c r="AW1458">
        <v>0</v>
      </c>
      <c r="AX1458">
        <v>0</v>
      </c>
      <c r="AY1458">
        <v>0</v>
      </c>
      <c r="AZ1458">
        <v>0</v>
      </c>
      <c r="BA1458">
        <v>0</v>
      </c>
      <c r="BB1458">
        <v>0</v>
      </c>
    </row>
    <row r="1459" spans="2:54" outlineLevel="2">
      <c r="B1459" s="25"/>
      <c r="C1459" t="s">
        <v>2853</v>
      </c>
      <c r="D1459" t="s">
        <v>2242</v>
      </c>
      <c r="E1459">
        <v>0</v>
      </c>
      <c r="F1459">
        <v>0</v>
      </c>
      <c r="G1459">
        <v>0</v>
      </c>
      <c r="H1459">
        <v>0</v>
      </c>
      <c r="I1459">
        <v>0</v>
      </c>
      <c r="J1459">
        <v>0</v>
      </c>
      <c r="K1459">
        <v>0</v>
      </c>
      <c r="L1459">
        <v>0</v>
      </c>
      <c r="M1459">
        <v>0</v>
      </c>
      <c r="N1459">
        <v>0</v>
      </c>
      <c r="O1459">
        <v>0</v>
      </c>
      <c r="P1459">
        <v>0</v>
      </c>
      <c r="Q1459">
        <v>0</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v>0</v>
      </c>
      <c r="AN1459">
        <v>0</v>
      </c>
      <c r="AO1459">
        <v>0</v>
      </c>
      <c r="AP1459">
        <v>0</v>
      </c>
      <c r="AQ1459">
        <v>0</v>
      </c>
      <c r="AR1459">
        <v>0</v>
      </c>
      <c r="AS1459">
        <v>0</v>
      </c>
      <c r="AT1459">
        <v>0</v>
      </c>
      <c r="AU1459">
        <v>0</v>
      </c>
      <c r="AV1459">
        <v>0</v>
      </c>
      <c r="AW1459">
        <v>0</v>
      </c>
      <c r="AX1459">
        <v>0</v>
      </c>
      <c r="AY1459">
        <v>0</v>
      </c>
      <c r="AZ1459">
        <v>0</v>
      </c>
      <c r="BA1459">
        <v>0</v>
      </c>
      <c r="BB1459">
        <v>0</v>
      </c>
    </row>
    <row r="1460" spans="2:54" outlineLevel="2">
      <c r="B1460" s="25"/>
      <c r="C1460" t="s">
        <v>2854</v>
      </c>
      <c r="D1460" t="s">
        <v>2242</v>
      </c>
      <c r="E1460">
        <v>0</v>
      </c>
      <c r="F1460">
        <v>0</v>
      </c>
      <c r="G1460">
        <v>0</v>
      </c>
      <c r="H1460">
        <v>0</v>
      </c>
      <c r="I1460">
        <v>0</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v>0</v>
      </c>
      <c r="AY1460">
        <v>0</v>
      </c>
      <c r="AZ1460">
        <v>0</v>
      </c>
      <c r="BA1460">
        <v>0</v>
      </c>
      <c r="BB1460">
        <v>0</v>
      </c>
    </row>
    <row r="1461" spans="2:54" outlineLevel="2">
      <c r="B1461" s="25"/>
      <c r="C1461" t="s">
        <v>2855</v>
      </c>
      <c r="D1461" t="s">
        <v>2242</v>
      </c>
      <c r="E1461">
        <v>0</v>
      </c>
      <c r="F1461">
        <v>0</v>
      </c>
      <c r="G1461">
        <v>0</v>
      </c>
      <c r="H1461">
        <v>0</v>
      </c>
      <c r="I1461">
        <v>0</v>
      </c>
      <c r="J1461">
        <v>0</v>
      </c>
      <c r="K1461">
        <v>0</v>
      </c>
      <c r="L1461">
        <v>0</v>
      </c>
      <c r="M1461">
        <v>0</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v>0</v>
      </c>
      <c r="AY1461">
        <v>0</v>
      </c>
      <c r="AZ1461">
        <v>0</v>
      </c>
      <c r="BA1461">
        <v>0</v>
      </c>
      <c r="BB1461">
        <v>0</v>
      </c>
    </row>
    <row r="1462" spans="2:54" outlineLevel="2">
      <c r="B1462" s="25"/>
      <c r="C1462" t="s">
        <v>2856</v>
      </c>
      <c r="D1462" t="s">
        <v>2242</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c r="C1463" t="s">
        <v>2857</v>
      </c>
      <c r="D1463" t="s">
        <v>2242</v>
      </c>
      <c r="E1463">
        <v>0</v>
      </c>
      <c r="F1463">
        <v>0.16543064472443841</v>
      </c>
      <c r="G1463">
        <v>0.11459906481210785</v>
      </c>
      <c r="H1463">
        <v>6.3767484899777321E-2</v>
      </c>
      <c r="I1463">
        <v>0</v>
      </c>
      <c r="J1463">
        <v>0</v>
      </c>
      <c r="K1463">
        <v>0</v>
      </c>
      <c r="L1463">
        <v>0</v>
      </c>
      <c r="M1463">
        <v>0</v>
      </c>
      <c r="N1463">
        <v>0</v>
      </c>
      <c r="O1463">
        <v>0</v>
      </c>
      <c r="P1463">
        <v>0.18884024913743347</v>
      </c>
      <c r="Q1463">
        <v>0.14747635101560314</v>
      </c>
      <c r="R1463">
        <v>0.10793669088067329</v>
      </c>
      <c r="S1463">
        <v>0</v>
      </c>
      <c r="T1463">
        <v>0</v>
      </c>
      <c r="U1463">
        <v>0</v>
      </c>
      <c r="V1463">
        <v>0</v>
      </c>
      <c r="W1463">
        <v>0</v>
      </c>
      <c r="X1463">
        <v>0</v>
      </c>
      <c r="Y1463">
        <v>0</v>
      </c>
      <c r="Z1463">
        <v>0.18745911817939137</v>
      </c>
      <c r="AA1463">
        <v>0.14046293959894002</v>
      </c>
      <c r="AB1463">
        <v>8.7445326469980933E-2</v>
      </c>
      <c r="AC1463">
        <v>0</v>
      </c>
      <c r="AD1463">
        <v>0</v>
      </c>
      <c r="AE1463">
        <v>0</v>
      </c>
      <c r="AF1463">
        <v>0</v>
      </c>
      <c r="AG1463">
        <v>0</v>
      </c>
      <c r="AH1463">
        <v>0</v>
      </c>
      <c r="AI1463">
        <v>0</v>
      </c>
      <c r="AJ1463">
        <v>0.162284062219061</v>
      </c>
      <c r="AK1463">
        <v>0.10784338700149806</v>
      </c>
      <c r="AL1463">
        <v>5.6228230796636594E-2</v>
      </c>
      <c r="AM1463">
        <v>0</v>
      </c>
      <c r="AN1463">
        <v>0</v>
      </c>
      <c r="AO1463">
        <v>0</v>
      </c>
      <c r="AP1463">
        <v>0</v>
      </c>
      <c r="AQ1463">
        <v>0</v>
      </c>
      <c r="AR1463">
        <v>0</v>
      </c>
      <c r="AS1463">
        <v>0</v>
      </c>
      <c r="AT1463">
        <v>0.13489542095558654</v>
      </c>
      <c r="AU1463">
        <v>9.8070351243756182E-2</v>
      </c>
      <c r="AV1463">
        <v>5.5722690424962161E-2</v>
      </c>
      <c r="AW1463">
        <v>0</v>
      </c>
      <c r="AX1463">
        <v>0</v>
      </c>
      <c r="AY1463">
        <v>0</v>
      </c>
      <c r="AZ1463">
        <v>0</v>
      </c>
      <c r="BA1463">
        <v>0</v>
      </c>
      <c r="BB1463">
        <v>0</v>
      </c>
    </row>
    <row r="1464" spans="2:54" outlineLevel="2">
      <c r="B1464" s="25"/>
      <c r="C1464" t="s">
        <v>2858</v>
      </c>
      <c r="D1464" t="s">
        <v>2242</v>
      </c>
      <c r="E1464">
        <v>0</v>
      </c>
      <c r="F1464">
        <v>8.0691430953691648E-2</v>
      </c>
      <c r="G1464">
        <v>7.0723522652923948E-2</v>
      </c>
      <c r="H1464">
        <v>5.3439292338287384E-2</v>
      </c>
      <c r="I1464">
        <v>0</v>
      </c>
      <c r="J1464">
        <v>0</v>
      </c>
      <c r="K1464">
        <v>0.10697087993706722</v>
      </c>
      <c r="L1464">
        <v>8.0954580825217032E-2</v>
      </c>
      <c r="M1464">
        <v>5.4423494338291842E-2</v>
      </c>
      <c r="N1464">
        <v>0</v>
      </c>
      <c r="O1464">
        <v>0</v>
      </c>
      <c r="P1464">
        <v>0.13822678621293963</v>
      </c>
      <c r="Q1464">
        <v>0.10399730178389363</v>
      </c>
      <c r="R1464">
        <v>6.9767817354847633E-2</v>
      </c>
      <c r="S1464">
        <v>0</v>
      </c>
      <c r="T1464">
        <v>0</v>
      </c>
      <c r="U1464">
        <v>0.13819328001088313</v>
      </c>
      <c r="V1464">
        <v>0.11038756837245081</v>
      </c>
      <c r="W1464">
        <v>8.2581856734018508E-2</v>
      </c>
      <c r="X1464">
        <v>0</v>
      </c>
      <c r="Y1464">
        <v>0</v>
      </c>
      <c r="Z1464">
        <v>0.19805342208827265</v>
      </c>
      <c r="AA1464">
        <v>0.16031155832746433</v>
      </c>
      <c r="AB1464">
        <v>9.0778603379529976E-2</v>
      </c>
      <c r="AC1464">
        <v>0</v>
      </c>
      <c r="AD1464">
        <v>0</v>
      </c>
      <c r="AE1464">
        <v>0.1890023328532407</v>
      </c>
      <c r="AF1464">
        <v>0.16190089438531494</v>
      </c>
      <c r="AG1464">
        <v>9.9427455265824083E-2</v>
      </c>
      <c r="AH1464">
        <v>0</v>
      </c>
      <c r="AI1464">
        <v>0</v>
      </c>
      <c r="AJ1464">
        <v>0.13077940929459189</v>
      </c>
      <c r="AK1464">
        <v>8.7830289940285577E-2</v>
      </c>
      <c r="AL1464">
        <v>4.6154735214187087E-2</v>
      </c>
      <c r="AM1464">
        <v>0</v>
      </c>
      <c r="AN1464">
        <v>0</v>
      </c>
      <c r="AO1464">
        <v>0.14087625706631046</v>
      </c>
      <c r="AP1464">
        <v>8.8357967707799884E-2</v>
      </c>
      <c r="AQ1464">
        <v>4.828725865741948E-2</v>
      </c>
      <c r="AR1464">
        <v>0</v>
      </c>
      <c r="AS1464">
        <v>0</v>
      </c>
      <c r="AT1464">
        <v>0.12090142960313231</v>
      </c>
      <c r="AU1464">
        <v>8.2290337440741199E-2</v>
      </c>
      <c r="AV1464">
        <v>4.6786405900498276E-2</v>
      </c>
      <c r="AW1464">
        <v>0</v>
      </c>
      <c r="AX1464">
        <v>0</v>
      </c>
      <c r="AY1464">
        <v>0.13057093548751375</v>
      </c>
      <c r="AZ1464">
        <v>8.9893816090286002E-2</v>
      </c>
      <c r="BA1464">
        <v>5.2181243362784818E-2</v>
      </c>
      <c r="BB1464">
        <v>0</v>
      </c>
    </row>
    <row r="1465" spans="2:54" outlineLevel="2">
      <c r="B1465" s="25"/>
      <c r="C1465" t="s">
        <v>2859</v>
      </c>
      <c r="D1465" t="s">
        <v>2242</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t="s">
        <v>2861</v>
      </c>
      <c r="C1466" t="s">
        <v>2852</v>
      </c>
      <c r="D1466" t="s">
        <v>2242</v>
      </c>
      <c r="E1466">
        <v>0</v>
      </c>
      <c r="F1466">
        <v>0</v>
      </c>
      <c r="G1466">
        <v>0</v>
      </c>
      <c r="H1466">
        <v>0</v>
      </c>
      <c r="I1466">
        <v>0</v>
      </c>
      <c r="J1466">
        <v>0</v>
      </c>
      <c r="K1466">
        <v>0</v>
      </c>
      <c r="L1466">
        <v>0</v>
      </c>
      <c r="M1466">
        <v>0</v>
      </c>
      <c r="N1466">
        <v>0</v>
      </c>
      <c r="O1466">
        <v>0</v>
      </c>
      <c r="P1466">
        <v>0</v>
      </c>
      <c r="Q1466">
        <v>0</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c r="AN1466">
        <v>0</v>
      </c>
      <c r="AO1466">
        <v>0</v>
      </c>
      <c r="AP1466">
        <v>0</v>
      </c>
      <c r="AQ1466">
        <v>0</v>
      </c>
      <c r="AR1466">
        <v>0</v>
      </c>
      <c r="AS1466">
        <v>0</v>
      </c>
      <c r="AT1466">
        <v>0</v>
      </c>
      <c r="AU1466">
        <v>0</v>
      </c>
      <c r="AV1466">
        <v>0</v>
      </c>
      <c r="AW1466">
        <v>0</v>
      </c>
      <c r="AX1466">
        <v>0</v>
      </c>
      <c r="AY1466">
        <v>0</v>
      </c>
      <c r="AZ1466">
        <v>0</v>
      </c>
      <c r="BA1466">
        <v>0</v>
      </c>
      <c r="BB1466">
        <v>0</v>
      </c>
    </row>
    <row r="1467" spans="2:54" outlineLevel="2">
      <c r="B1467" s="25"/>
      <c r="C1467" t="s">
        <v>2853</v>
      </c>
      <c r="D1467" t="s">
        <v>2242</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J1467">
        <v>0</v>
      </c>
      <c r="AK1467">
        <v>0</v>
      </c>
      <c r="AL1467">
        <v>0</v>
      </c>
      <c r="AM1467">
        <v>0</v>
      </c>
      <c r="AN1467">
        <v>0</v>
      </c>
      <c r="AO1467">
        <v>0</v>
      </c>
      <c r="AP1467">
        <v>0</v>
      </c>
      <c r="AQ1467">
        <v>0</v>
      </c>
      <c r="AR1467">
        <v>0</v>
      </c>
      <c r="AS1467">
        <v>0</v>
      </c>
      <c r="AT1467">
        <v>0</v>
      </c>
      <c r="AU1467">
        <v>0</v>
      </c>
      <c r="AV1467">
        <v>0</v>
      </c>
      <c r="AW1467">
        <v>0</v>
      </c>
      <c r="AX1467">
        <v>0</v>
      </c>
      <c r="AY1467">
        <v>0</v>
      </c>
      <c r="AZ1467">
        <v>0</v>
      </c>
      <c r="BA1467">
        <v>0</v>
      </c>
      <c r="BB1467">
        <v>0</v>
      </c>
    </row>
    <row r="1468" spans="2:54" outlineLevel="2">
      <c r="B1468" s="25"/>
      <c r="C1468" t="s">
        <v>2854</v>
      </c>
      <c r="D1468" t="s">
        <v>2242</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c r="AI1468">
        <v>0</v>
      </c>
      <c r="AJ1468">
        <v>0</v>
      </c>
      <c r="AK1468">
        <v>0</v>
      </c>
      <c r="AL1468">
        <v>0</v>
      </c>
      <c r="AM1468">
        <v>0</v>
      </c>
      <c r="AN1468">
        <v>0</v>
      </c>
      <c r="AO1468">
        <v>0</v>
      </c>
      <c r="AP1468">
        <v>0</v>
      </c>
      <c r="AQ1468">
        <v>0</v>
      </c>
      <c r="AR1468">
        <v>0</v>
      </c>
      <c r="AS1468">
        <v>0</v>
      </c>
      <c r="AT1468">
        <v>0</v>
      </c>
      <c r="AU1468">
        <v>0</v>
      </c>
      <c r="AV1468">
        <v>0</v>
      </c>
      <c r="AW1468">
        <v>0</v>
      </c>
      <c r="AX1468">
        <v>0</v>
      </c>
      <c r="AY1468">
        <v>0</v>
      </c>
      <c r="AZ1468">
        <v>0</v>
      </c>
      <c r="BA1468">
        <v>0</v>
      </c>
      <c r="BB1468">
        <v>0</v>
      </c>
    </row>
    <row r="1469" spans="2:54" outlineLevel="2">
      <c r="B1469" s="25"/>
      <c r="C1469" t="s">
        <v>2855</v>
      </c>
      <c r="D1469" t="s">
        <v>2242</v>
      </c>
      <c r="E1469">
        <v>0</v>
      </c>
      <c r="F1469">
        <v>0</v>
      </c>
      <c r="G1469">
        <v>0</v>
      </c>
      <c r="H1469">
        <v>0</v>
      </c>
      <c r="I1469">
        <v>0</v>
      </c>
      <c r="J1469">
        <v>0</v>
      </c>
      <c r="K1469">
        <v>0</v>
      </c>
      <c r="L1469">
        <v>0</v>
      </c>
      <c r="M1469">
        <v>0</v>
      </c>
      <c r="N1469">
        <v>0</v>
      </c>
      <c r="O1469">
        <v>0</v>
      </c>
      <c r="P1469">
        <v>0</v>
      </c>
      <c r="Q1469">
        <v>0</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c r="AN1469">
        <v>0</v>
      </c>
      <c r="AO1469">
        <v>0</v>
      </c>
      <c r="AP1469">
        <v>0</v>
      </c>
      <c r="AQ1469">
        <v>0</v>
      </c>
      <c r="AR1469">
        <v>0</v>
      </c>
      <c r="AS1469">
        <v>0</v>
      </c>
      <c r="AT1469">
        <v>0</v>
      </c>
      <c r="AU1469">
        <v>0</v>
      </c>
      <c r="AV1469">
        <v>0</v>
      </c>
      <c r="AW1469">
        <v>0</v>
      </c>
      <c r="AX1469">
        <v>0</v>
      </c>
      <c r="AY1469">
        <v>0</v>
      </c>
      <c r="AZ1469">
        <v>0</v>
      </c>
      <c r="BA1469">
        <v>0</v>
      </c>
      <c r="BB1469">
        <v>0</v>
      </c>
    </row>
    <row r="1470" spans="2:54" outlineLevel="2">
      <c r="B1470" s="25"/>
      <c r="C1470" t="s">
        <v>2856</v>
      </c>
      <c r="D1470" t="s">
        <v>2242</v>
      </c>
      <c r="E1470">
        <v>0</v>
      </c>
      <c r="F1470">
        <v>0</v>
      </c>
      <c r="G1470">
        <v>0</v>
      </c>
      <c r="H1470">
        <v>0</v>
      </c>
      <c r="I1470">
        <v>0</v>
      </c>
      <c r="J1470">
        <v>0</v>
      </c>
      <c r="K1470">
        <v>0</v>
      </c>
      <c r="L1470">
        <v>0</v>
      </c>
      <c r="M1470">
        <v>0</v>
      </c>
      <c r="N1470">
        <v>0</v>
      </c>
      <c r="O1470">
        <v>0</v>
      </c>
      <c r="P1470">
        <v>0</v>
      </c>
      <c r="Q1470">
        <v>0</v>
      </c>
      <c r="R1470">
        <v>0</v>
      </c>
      <c r="S1470">
        <v>0</v>
      </c>
      <c r="T1470">
        <v>0</v>
      </c>
      <c r="U1470">
        <v>0</v>
      </c>
      <c r="V1470">
        <v>0</v>
      </c>
      <c r="W1470">
        <v>0</v>
      </c>
      <c r="X1470">
        <v>0</v>
      </c>
      <c r="Y1470">
        <v>0</v>
      </c>
      <c r="Z1470">
        <v>0</v>
      </c>
      <c r="AA1470">
        <v>0</v>
      </c>
      <c r="AB1470">
        <v>0</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v>0</v>
      </c>
      <c r="AY1470">
        <v>0</v>
      </c>
      <c r="AZ1470">
        <v>0</v>
      </c>
      <c r="BA1470">
        <v>0</v>
      </c>
      <c r="BB1470">
        <v>0</v>
      </c>
    </row>
    <row r="1471" spans="2:54" outlineLevel="2">
      <c r="B1471" s="25"/>
      <c r="C1471" t="s">
        <v>2857</v>
      </c>
      <c r="D1471" t="s">
        <v>2242</v>
      </c>
      <c r="E1471">
        <v>0</v>
      </c>
      <c r="F1471">
        <v>0.22441564045189616</v>
      </c>
      <c r="G1471">
        <v>0.15860727385449477</v>
      </c>
      <c r="H1471">
        <v>9.2798907257093388E-2</v>
      </c>
      <c r="I1471">
        <v>0</v>
      </c>
      <c r="J1471">
        <v>0</v>
      </c>
      <c r="K1471">
        <v>0</v>
      </c>
      <c r="L1471">
        <v>0</v>
      </c>
      <c r="M1471">
        <v>0</v>
      </c>
      <c r="N1471">
        <v>0</v>
      </c>
      <c r="O1471">
        <v>0</v>
      </c>
      <c r="P1471">
        <v>0.25042647872101959</v>
      </c>
      <c r="Q1471">
        <v>0.19501362281509763</v>
      </c>
      <c r="R1471">
        <v>0.12331318649027251</v>
      </c>
      <c r="S1471">
        <v>0</v>
      </c>
      <c r="T1471">
        <v>0</v>
      </c>
      <c r="U1471">
        <v>0</v>
      </c>
      <c r="V1471">
        <v>0</v>
      </c>
      <c r="W1471">
        <v>0</v>
      </c>
      <c r="X1471">
        <v>0</v>
      </c>
      <c r="Y1471">
        <v>0</v>
      </c>
      <c r="Z1471">
        <v>0.27860535239752443</v>
      </c>
      <c r="AA1471">
        <v>0.19368441010522525</v>
      </c>
      <c r="AB1471">
        <v>0.11165956930939525</v>
      </c>
      <c r="AC1471">
        <v>0</v>
      </c>
      <c r="AD1471">
        <v>0</v>
      </c>
      <c r="AE1471">
        <v>0</v>
      </c>
      <c r="AF1471">
        <v>0</v>
      </c>
      <c r="AG1471">
        <v>0</v>
      </c>
      <c r="AH1471">
        <v>0</v>
      </c>
      <c r="AI1471">
        <v>0</v>
      </c>
      <c r="AJ1471">
        <v>0.200281678861707</v>
      </c>
      <c r="AK1471">
        <v>0.14106225054506194</v>
      </c>
      <c r="AL1471">
        <v>8.6931914864838575E-2</v>
      </c>
      <c r="AM1471">
        <v>0</v>
      </c>
      <c r="AN1471">
        <v>0</v>
      </c>
      <c r="AO1471">
        <v>0</v>
      </c>
      <c r="AP1471">
        <v>0</v>
      </c>
      <c r="AQ1471">
        <v>0</v>
      </c>
      <c r="AR1471">
        <v>0</v>
      </c>
      <c r="AS1471">
        <v>0</v>
      </c>
      <c r="AT1471">
        <v>0.1973908949866266</v>
      </c>
      <c r="AU1471">
        <v>0.13030743037396833</v>
      </c>
      <c r="AV1471">
        <v>8.3861220665263886E-2</v>
      </c>
      <c r="AW1471">
        <v>0</v>
      </c>
      <c r="AX1471">
        <v>0</v>
      </c>
      <c r="AY1471">
        <v>0</v>
      </c>
      <c r="AZ1471">
        <v>0</v>
      </c>
      <c r="BA1471">
        <v>0</v>
      </c>
      <c r="BB1471">
        <v>0</v>
      </c>
    </row>
    <row r="1472" spans="2:54" outlineLevel="2">
      <c r="B1472" s="25"/>
      <c r="C1472" t="s">
        <v>2858</v>
      </c>
      <c r="D1472" t="s">
        <v>2242</v>
      </c>
      <c r="E1472">
        <v>0</v>
      </c>
      <c r="F1472">
        <v>0.23434280167148952</v>
      </c>
      <c r="G1472">
        <v>0.15864201260543681</v>
      </c>
      <c r="H1472">
        <v>8.2941223539384101E-2</v>
      </c>
      <c r="I1472">
        <v>0</v>
      </c>
      <c r="J1472">
        <v>0</v>
      </c>
      <c r="K1472">
        <v>0.22754809140527432</v>
      </c>
      <c r="L1472">
        <v>0.16136621016002883</v>
      </c>
      <c r="M1472">
        <v>9.3568805702616553E-2</v>
      </c>
      <c r="N1472">
        <v>0</v>
      </c>
      <c r="O1472">
        <v>0</v>
      </c>
      <c r="P1472">
        <v>0.29146448454404772</v>
      </c>
      <c r="Q1472">
        <v>0.20539879526357208</v>
      </c>
      <c r="R1472">
        <v>0.1249088510221241</v>
      </c>
      <c r="S1472">
        <v>0</v>
      </c>
      <c r="T1472">
        <v>0</v>
      </c>
      <c r="U1472">
        <v>0.27206500324946942</v>
      </c>
      <c r="V1472">
        <v>0.19396411021598106</v>
      </c>
      <c r="W1472">
        <v>0.12675239206408387</v>
      </c>
      <c r="X1472">
        <v>0</v>
      </c>
      <c r="Y1472">
        <v>0</v>
      </c>
      <c r="Z1472">
        <v>0.22771770269080571</v>
      </c>
      <c r="AA1472">
        <v>0.16985401873732295</v>
      </c>
      <c r="AB1472">
        <v>0.11292940640737181</v>
      </c>
      <c r="AC1472">
        <v>0</v>
      </c>
      <c r="AD1472">
        <v>0</v>
      </c>
      <c r="AE1472">
        <v>0.2468257774106889</v>
      </c>
      <c r="AF1472">
        <v>0.18128679191616787</v>
      </c>
      <c r="AG1472">
        <v>0.10929612095808383</v>
      </c>
      <c r="AH1472">
        <v>0</v>
      </c>
      <c r="AI1472">
        <v>0</v>
      </c>
      <c r="AJ1472">
        <v>0.16551391494399439</v>
      </c>
      <c r="AK1472">
        <v>0.14059560210332472</v>
      </c>
      <c r="AL1472">
        <v>9.018719594977348E-2</v>
      </c>
      <c r="AM1472">
        <v>0</v>
      </c>
      <c r="AN1472">
        <v>0</v>
      </c>
      <c r="AO1472">
        <v>0.1942670709232292</v>
      </c>
      <c r="AP1472">
        <v>0.14275998937751827</v>
      </c>
      <c r="AQ1472">
        <v>8.9011598115225132E-2</v>
      </c>
      <c r="AR1472">
        <v>0</v>
      </c>
      <c r="AS1472">
        <v>0</v>
      </c>
      <c r="AT1472">
        <v>0.20200590974300869</v>
      </c>
      <c r="AU1472">
        <v>0.13535612376503398</v>
      </c>
      <c r="AV1472">
        <v>8.0977291607447738E-2</v>
      </c>
      <c r="AW1472">
        <v>0</v>
      </c>
      <c r="AX1472">
        <v>0</v>
      </c>
      <c r="AY1472">
        <v>0.21472285573129746</v>
      </c>
      <c r="AZ1472">
        <v>0.15710267253307769</v>
      </c>
      <c r="BA1472">
        <v>0.10882673824007333</v>
      </c>
      <c r="BB1472">
        <v>0</v>
      </c>
    </row>
    <row r="1473" spans="2:54" outlineLevel="2">
      <c r="B1473" s="448"/>
      <c r="C1473" s="92" t="s">
        <v>2859</v>
      </c>
      <c r="D1473" s="92" t="s">
        <v>2242</v>
      </c>
      <c r="E1473" s="92">
        <v>0</v>
      </c>
      <c r="F1473" s="92">
        <v>0</v>
      </c>
      <c r="G1473" s="92">
        <v>0</v>
      </c>
      <c r="H1473" s="92">
        <v>0</v>
      </c>
      <c r="I1473" s="92">
        <v>0</v>
      </c>
      <c r="J1473" s="92">
        <v>0</v>
      </c>
      <c r="K1473" s="92">
        <v>0</v>
      </c>
      <c r="L1473" s="92">
        <v>0</v>
      </c>
      <c r="M1473" s="92">
        <v>0</v>
      </c>
      <c r="N1473" s="92">
        <v>0</v>
      </c>
      <c r="O1473" s="92">
        <v>0</v>
      </c>
      <c r="P1473" s="92">
        <v>0</v>
      </c>
      <c r="Q1473" s="92">
        <v>0</v>
      </c>
      <c r="R1473" s="92">
        <v>0</v>
      </c>
      <c r="S1473" s="92">
        <v>0</v>
      </c>
      <c r="T1473" s="92">
        <v>0</v>
      </c>
      <c r="U1473" s="92">
        <v>0</v>
      </c>
      <c r="V1473" s="92">
        <v>0</v>
      </c>
      <c r="W1473" s="92">
        <v>0</v>
      </c>
      <c r="X1473" s="92">
        <v>0</v>
      </c>
      <c r="Y1473" s="92">
        <v>0</v>
      </c>
      <c r="Z1473" s="92">
        <v>0</v>
      </c>
      <c r="AA1473" s="92">
        <v>0</v>
      </c>
      <c r="AB1473" s="92">
        <v>0</v>
      </c>
      <c r="AC1473" s="92">
        <v>0</v>
      </c>
      <c r="AD1473" s="92">
        <v>0</v>
      </c>
      <c r="AE1473" s="92">
        <v>0</v>
      </c>
      <c r="AF1473" s="92">
        <v>0</v>
      </c>
      <c r="AG1473" s="92">
        <v>0</v>
      </c>
      <c r="AH1473" s="92">
        <v>0</v>
      </c>
      <c r="AI1473" s="92">
        <v>0</v>
      </c>
      <c r="AJ1473" s="92">
        <v>0</v>
      </c>
      <c r="AK1473" s="92">
        <v>0</v>
      </c>
      <c r="AL1473" s="92">
        <v>0</v>
      </c>
      <c r="AM1473" s="92">
        <v>0</v>
      </c>
      <c r="AN1473" s="92">
        <v>0</v>
      </c>
      <c r="AO1473" s="92">
        <v>0</v>
      </c>
      <c r="AP1473" s="92">
        <v>0</v>
      </c>
      <c r="AQ1473" s="92">
        <v>0</v>
      </c>
      <c r="AR1473" s="92">
        <v>0</v>
      </c>
      <c r="AS1473" s="92">
        <v>0</v>
      </c>
      <c r="AT1473" s="92">
        <v>0</v>
      </c>
      <c r="AU1473" s="92">
        <v>0</v>
      </c>
      <c r="AV1473" s="92">
        <v>0</v>
      </c>
      <c r="AW1473" s="92">
        <v>0</v>
      </c>
      <c r="AX1473" s="92">
        <v>0</v>
      </c>
      <c r="AY1473" s="92">
        <v>0</v>
      </c>
      <c r="AZ1473" s="92">
        <v>0</v>
      </c>
      <c r="BA1473" s="92">
        <v>0</v>
      </c>
      <c r="BB1473" s="92">
        <v>0</v>
      </c>
    </row>
    <row r="1474" spans="2:54" outlineLevel="2">
      <c r="B1474" s="561" t="s">
        <v>2880</v>
      </c>
      <c r="C1474" s="89"/>
      <c r="D1474" s="89"/>
      <c r="E1474" s="89"/>
      <c r="F1474" s="89"/>
      <c r="G1474" s="89"/>
      <c r="H1474" s="89"/>
      <c r="I1474" s="89"/>
      <c r="J1474" s="89"/>
      <c r="K1474" s="89"/>
      <c r="L1474" s="89"/>
      <c r="M1474" s="89"/>
      <c r="N1474" s="89"/>
      <c r="O1474" s="89"/>
      <c r="P1474" s="89"/>
      <c r="Q1474" s="89"/>
      <c r="R1474" s="89"/>
      <c r="S1474" s="89"/>
      <c r="T1474" s="89"/>
      <c r="U1474" s="89"/>
      <c r="V1474" s="89"/>
      <c r="W1474" s="89"/>
      <c r="X1474" s="89"/>
      <c r="Y1474" s="89"/>
      <c r="Z1474" s="89"/>
      <c r="AA1474" s="89"/>
      <c r="AB1474" s="89"/>
      <c r="AC1474" s="89"/>
      <c r="AD1474" s="89"/>
      <c r="AE1474" s="89"/>
      <c r="AF1474" s="89"/>
      <c r="AG1474" s="89"/>
      <c r="AH1474" s="89"/>
      <c r="AI1474" s="89"/>
      <c r="AJ1474" s="89"/>
      <c r="AK1474" s="89"/>
      <c r="AL1474" s="89"/>
      <c r="AM1474" s="89"/>
      <c r="AN1474" s="89"/>
      <c r="AO1474" s="89"/>
      <c r="AP1474" s="89"/>
      <c r="AQ1474" s="89"/>
      <c r="AR1474" s="89"/>
      <c r="AS1474" s="89"/>
      <c r="AT1474" s="89"/>
      <c r="AU1474" s="89"/>
      <c r="AV1474" s="89"/>
      <c r="AW1474" s="89"/>
      <c r="AX1474" s="89"/>
      <c r="AY1474" s="89"/>
      <c r="AZ1474" s="89"/>
      <c r="BA1474" s="89"/>
      <c r="BB1474" s="89"/>
    </row>
    <row r="1475" spans="2:54" outlineLevel="2">
      <c r="B1475" s="25" t="s">
        <v>2851</v>
      </c>
      <c r="C1475" t="s">
        <v>2852</v>
      </c>
      <c r="D1475" t="s">
        <v>2243</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outlineLevel="2">
      <c r="B1476" s="25"/>
      <c r="C1476" t="s">
        <v>2853</v>
      </c>
      <c r="D1476" t="s">
        <v>2243</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2854</v>
      </c>
      <c r="D1477" t="s">
        <v>2243</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2855</v>
      </c>
      <c r="D1478" t="s">
        <v>2243</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v>0</v>
      </c>
      <c r="AY1478">
        <v>0</v>
      </c>
      <c r="AZ1478">
        <v>0</v>
      </c>
      <c r="BA1478">
        <v>0</v>
      </c>
      <c r="BB1478">
        <v>0</v>
      </c>
    </row>
    <row r="1479" spans="2:54" outlineLevel="2">
      <c r="B1479" s="25"/>
      <c r="C1479" t="s">
        <v>2856</v>
      </c>
      <c r="D1479" t="s">
        <v>2243</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row>
    <row r="1480" spans="2:54" outlineLevel="2">
      <c r="B1480" s="25"/>
      <c r="C1480" t="s">
        <v>2857</v>
      </c>
      <c r="D1480" t="s">
        <v>2243</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2858</v>
      </c>
      <c r="D1481" t="s">
        <v>2243</v>
      </c>
      <c r="E1481">
        <v>0</v>
      </c>
      <c r="F1481">
        <v>0.98243699219407998</v>
      </c>
      <c r="G1481">
        <v>0.98797112292823785</v>
      </c>
      <c r="H1481">
        <v>0.9935052536623955</v>
      </c>
      <c r="I1481">
        <v>0</v>
      </c>
      <c r="J1481">
        <v>0</v>
      </c>
      <c r="K1481">
        <v>0</v>
      </c>
      <c r="L1481">
        <v>0</v>
      </c>
      <c r="M1481">
        <v>0</v>
      </c>
      <c r="N1481">
        <v>0</v>
      </c>
      <c r="O1481">
        <v>0</v>
      </c>
      <c r="P1481">
        <v>0.98019979350934849</v>
      </c>
      <c r="Q1481">
        <v>0.98617910860580371</v>
      </c>
      <c r="R1481">
        <v>0.99215842370225915</v>
      </c>
      <c r="S1481">
        <v>0</v>
      </c>
      <c r="T1481">
        <v>0</v>
      </c>
      <c r="U1481">
        <v>0</v>
      </c>
      <c r="V1481">
        <v>0</v>
      </c>
      <c r="W1481">
        <v>0</v>
      </c>
      <c r="X1481">
        <v>0</v>
      </c>
      <c r="Y1481">
        <v>0</v>
      </c>
      <c r="Z1481">
        <v>0.9870381462500335</v>
      </c>
      <c r="AA1481">
        <v>0.99189981056876431</v>
      </c>
      <c r="AB1481">
        <v>0.99564882860851689</v>
      </c>
      <c r="AC1481">
        <v>0</v>
      </c>
      <c r="AD1481">
        <v>0</v>
      </c>
      <c r="AE1481">
        <v>0</v>
      </c>
      <c r="AF1481">
        <v>0</v>
      </c>
      <c r="AG1481">
        <v>0</v>
      </c>
      <c r="AH1481">
        <v>0</v>
      </c>
      <c r="AI1481">
        <v>0</v>
      </c>
      <c r="AJ1481">
        <v>0.982318519043889</v>
      </c>
      <c r="AK1481">
        <v>0.98869133485469585</v>
      </c>
      <c r="AL1481">
        <v>0.99393026629733849</v>
      </c>
      <c r="AM1481">
        <v>0</v>
      </c>
      <c r="AN1481">
        <v>0</v>
      </c>
      <c r="AO1481">
        <v>0</v>
      </c>
      <c r="AP1481">
        <v>0</v>
      </c>
      <c r="AQ1481">
        <v>0</v>
      </c>
      <c r="AR1481">
        <v>0</v>
      </c>
      <c r="AS1481">
        <v>0</v>
      </c>
      <c r="AT1481">
        <v>0.98469264575097626</v>
      </c>
      <c r="AU1481">
        <v>0.9899016406143103</v>
      </c>
      <c r="AV1481">
        <v>0.9942920550746227</v>
      </c>
      <c r="AW1481">
        <v>0</v>
      </c>
      <c r="AX1481">
        <v>0</v>
      </c>
      <c r="AY1481">
        <v>0</v>
      </c>
      <c r="AZ1481">
        <v>0</v>
      </c>
      <c r="BA1481">
        <v>0</v>
      </c>
      <c r="BB1481">
        <v>0</v>
      </c>
    </row>
    <row r="1482" spans="2:54" outlineLevel="2">
      <c r="B1482" s="25"/>
      <c r="C1482" t="s">
        <v>2859</v>
      </c>
      <c r="D1482" t="s">
        <v>2243</v>
      </c>
      <c r="E1482">
        <v>0</v>
      </c>
      <c r="F1482">
        <v>0.97485674012727563</v>
      </c>
      <c r="G1482">
        <v>0.98287922496926738</v>
      </c>
      <c r="H1482">
        <v>0.99090170981125925</v>
      </c>
      <c r="I1482">
        <v>0</v>
      </c>
      <c r="J1482">
        <v>0</v>
      </c>
      <c r="K1482">
        <v>0.98629619776304145</v>
      </c>
      <c r="L1482">
        <v>0.99058816853336629</v>
      </c>
      <c r="M1482">
        <v>0.99488013930369112</v>
      </c>
      <c r="N1482">
        <v>0</v>
      </c>
      <c r="O1482">
        <v>0</v>
      </c>
      <c r="P1482">
        <v>0.97244689461864164</v>
      </c>
      <c r="Q1482">
        <v>0.98092701249679259</v>
      </c>
      <c r="R1482">
        <v>0.98940713037494343</v>
      </c>
      <c r="S1482">
        <v>0</v>
      </c>
      <c r="T1482">
        <v>0</v>
      </c>
      <c r="U1482">
        <v>0.98414841366917705</v>
      </c>
      <c r="V1482">
        <v>0.98884358541766804</v>
      </c>
      <c r="W1482">
        <v>0.99356652525650202</v>
      </c>
      <c r="X1482">
        <v>0</v>
      </c>
      <c r="Y1482">
        <v>0</v>
      </c>
      <c r="Z1482">
        <v>0.98414235007332596</v>
      </c>
      <c r="AA1482">
        <v>0.99004477515570566</v>
      </c>
      <c r="AB1482">
        <v>0.99461272522881283</v>
      </c>
      <c r="AC1482">
        <v>0</v>
      </c>
      <c r="AD1482">
        <v>0</v>
      </c>
      <c r="AE1482">
        <v>0.99267872168811555</v>
      </c>
      <c r="AF1482">
        <v>0.99527518747099641</v>
      </c>
      <c r="AG1482">
        <v>0.997428733761345</v>
      </c>
      <c r="AH1482">
        <v>0</v>
      </c>
      <c r="AI1482">
        <v>0</v>
      </c>
      <c r="AJ1482">
        <v>0.98979827163223733</v>
      </c>
      <c r="AK1482">
        <v>0.99367054836278257</v>
      </c>
      <c r="AL1482">
        <v>0.99662393340738864</v>
      </c>
      <c r="AM1482">
        <v>0</v>
      </c>
      <c r="AN1482">
        <v>0</v>
      </c>
      <c r="AO1482">
        <v>0.99409603615649811</v>
      </c>
      <c r="AP1482">
        <v>0.9961800512240977</v>
      </c>
      <c r="AQ1482">
        <v>0.99795324479495184</v>
      </c>
      <c r="AR1482">
        <v>0</v>
      </c>
      <c r="AS1482">
        <v>0</v>
      </c>
      <c r="AT1482">
        <v>0.98387617458677901</v>
      </c>
      <c r="AU1482">
        <v>0.98946066799904009</v>
      </c>
      <c r="AV1482">
        <v>0.99404423482601523</v>
      </c>
      <c r="AW1482">
        <v>0</v>
      </c>
      <c r="AX1482">
        <v>0</v>
      </c>
      <c r="AY1482">
        <v>0.98638684317441727</v>
      </c>
      <c r="AZ1482">
        <v>0.99099653737440418</v>
      </c>
      <c r="BA1482">
        <v>0.99495098403092752</v>
      </c>
      <c r="BB1482">
        <v>0</v>
      </c>
    </row>
    <row r="1483" spans="2:54" outlineLevel="2">
      <c r="B1483" s="25" t="s">
        <v>2860</v>
      </c>
      <c r="C1483" t="s">
        <v>2852</v>
      </c>
      <c r="D1483" t="s">
        <v>2242</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outlineLevel="2">
      <c r="B1484" s="25"/>
      <c r="C1484" t="s">
        <v>2853</v>
      </c>
      <c r="D1484" t="s">
        <v>2242</v>
      </c>
      <c r="E1484">
        <v>0</v>
      </c>
      <c r="F1484">
        <v>0</v>
      </c>
      <c r="G1484">
        <v>0</v>
      </c>
      <c r="H1484">
        <v>0</v>
      </c>
      <c r="I1484">
        <v>0</v>
      </c>
      <c r="J1484">
        <v>0</v>
      </c>
      <c r="K1484">
        <v>0</v>
      </c>
      <c r="L1484">
        <v>0</v>
      </c>
      <c r="M1484">
        <v>0</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c r="AU1484">
        <v>0</v>
      </c>
      <c r="AV1484">
        <v>0</v>
      </c>
      <c r="AW1484">
        <v>0</v>
      </c>
      <c r="AX1484">
        <v>0</v>
      </c>
      <c r="AY1484">
        <v>0</v>
      </c>
      <c r="AZ1484">
        <v>0</v>
      </c>
      <c r="BA1484">
        <v>0</v>
      </c>
      <c r="BB1484">
        <v>0</v>
      </c>
    </row>
    <row r="1485" spans="2:54" outlineLevel="2">
      <c r="B1485" s="25"/>
      <c r="C1485" t="s">
        <v>2854</v>
      </c>
      <c r="D1485" t="s">
        <v>2242</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2855</v>
      </c>
      <c r="D1486" t="s">
        <v>2242</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0</v>
      </c>
      <c r="AW1486">
        <v>0</v>
      </c>
      <c r="AX1486">
        <v>0</v>
      </c>
      <c r="AY1486">
        <v>0</v>
      </c>
      <c r="AZ1486">
        <v>0</v>
      </c>
      <c r="BA1486">
        <v>0</v>
      </c>
      <c r="BB1486">
        <v>0</v>
      </c>
    </row>
    <row r="1487" spans="2:54" outlineLevel="2">
      <c r="B1487" s="25"/>
      <c r="C1487" t="s">
        <v>2856</v>
      </c>
      <c r="D1487" t="s">
        <v>2242</v>
      </c>
      <c r="E1487">
        <v>0</v>
      </c>
      <c r="F1487">
        <v>0</v>
      </c>
      <c r="G1487">
        <v>0</v>
      </c>
      <c r="H1487">
        <v>0</v>
      </c>
      <c r="I1487">
        <v>0</v>
      </c>
      <c r="J1487">
        <v>0</v>
      </c>
      <c r="K1487">
        <v>0</v>
      </c>
      <c r="L1487">
        <v>0</v>
      </c>
      <c r="M1487">
        <v>0</v>
      </c>
      <c r="N1487">
        <v>0</v>
      </c>
      <c r="O1487">
        <v>0</v>
      </c>
      <c r="P1487">
        <v>0</v>
      </c>
      <c r="Q1487">
        <v>0</v>
      </c>
      <c r="R1487">
        <v>0</v>
      </c>
      <c r="S1487">
        <v>0</v>
      </c>
      <c r="T1487">
        <v>0</v>
      </c>
      <c r="U1487">
        <v>0</v>
      </c>
      <c r="V1487">
        <v>0</v>
      </c>
      <c r="W1487">
        <v>0</v>
      </c>
      <c r="X1487">
        <v>0</v>
      </c>
      <c r="Y1487">
        <v>0</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0</v>
      </c>
      <c r="AW1487">
        <v>0</v>
      </c>
      <c r="AX1487">
        <v>0</v>
      </c>
      <c r="AY1487">
        <v>0</v>
      </c>
      <c r="AZ1487">
        <v>0</v>
      </c>
      <c r="BA1487">
        <v>0</v>
      </c>
      <c r="BB1487">
        <v>0</v>
      </c>
    </row>
    <row r="1488" spans="2:54" outlineLevel="2">
      <c r="B1488" s="25"/>
      <c r="C1488" t="s">
        <v>2857</v>
      </c>
      <c r="D1488" t="s">
        <v>2242</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2858</v>
      </c>
      <c r="D1489" t="s">
        <v>2242</v>
      </c>
      <c r="E1489">
        <v>0</v>
      </c>
      <c r="F1489">
        <v>0.97258618203372926</v>
      </c>
      <c r="G1489">
        <v>0.98133310768489779</v>
      </c>
      <c r="H1489">
        <v>0.9900800333360662</v>
      </c>
      <c r="I1489">
        <v>0</v>
      </c>
      <c r="J1489">
        <v>0</v>
      </c>
      <c r="K1489">
        <v>0</v>
      </c>
      <c r="L1489">
        <v>0</v>
      </c>
      <c r="M1489">
        <v>0</v>
      </c>
      <c r="N1489">
        <v>0</v>
      </c>
      <c r="O1489">
        <v>0</v>
      </c>
      <c r="P1489">
        <v>0.96774116236101693</v>
      </c>
      <c r="Q1489">
        <v>0.9773299839475672</v>
      </c>
      <c r="R1489">
        <v>0.98691880553411737</v>
      </c>
      <c r="S1489">
        <v>0</v>
      </c>
      <c r="T1489">
        <v>0</v>
      </c>
      <c r="U1489">
        <v>0</v>
      </c>
      <c r="V1489">
        <v>0</v>
      </c>
      <c r="W1489">
        <v>0</v>
      </c>
      <c r="X1489">
        <v>0</v>
      </c>
      <c r="Y1489">
        <v>0</v>
      </c>
      <c r="Z1489">
        <v>0.98108673159956106</v>
      </c>
      <c r="AA1489">
        <v>0.9879369009879686</v>
      </c>
      <c r="AB1489">
        <v>0.99332089234710363</v>
      </c>
      <c r="AC1489">
        <v>0</v>
      </c>
      <c r="AD1489">
        <v>0</v>
      </c>
      <c r="AE1489">
        <v>0</v>
      </c>
      <c r="AF1489">
        <v>0</v>
      </c>
      <c r="AG1489">
        <v>0</v>
      </c>
      <c r="AH1489">
        <v>0</v>
      </c>
      <c r="AI1489">
        <v>0</v>
      </c>
      <c r="AJ1489">
        <v>0.97464359366125153</v>
      </c>
      <c r="AK1489">
        <v>0.9834796387500454</v>
      </c>
      <c r="AL1489">
        <v>0.99093191730731545</v>
      </c>
      <c r="AM1489">
        <v>0</v>
      </c>
      <c r="AN1489">
        <v>0</v>
      </c>
      <c r="AO1489">
        <v>0</v>
      </c>
      <c r="AP1489">
        <v>0</v>
      </c>
      <c r="AQ1489">
        <v>0</v>
      </c>
      <c r="AR1489">
        <v>0</v>
      </c>
      <c r="AS1489">
        <v>0</v>
      </c>
      <c r="AT1489">
        <v>0.98238786479956519</v>
      </c>
      <c r="AU1489">
        <v>0.98857575961453281</v>
      </c>
      <c r="AV1489">
        <v>0.99371114241119707</v>
      </c>
      <c r="AW1489">
        <v>0</v>
      </c>
      <c r="AX1489">
        <v>0</v>
      </c>
      <c r="AY1489">
        <v>0</v>
      </c>
      <c r="AZ1489">
        <v>0</v>
      </c>
      <c r="BA1489">
        <v>0</v>
      </c>
      <c r="BB1489">
        <v>0</v>
      </c>
    </row>
    <row r="1490" spans="2:54" outlineLevel="2">
      <c r="B1490" s="25"/>
      <c r="C1490" t="s">
        <v>2859</v>
      </c>
      <c r="D1490" t="s">
        <v>2242</v>
      </c>
      <c r="E1490">
        <v>0</v>
      </c>
      <c r="F1490">
        <v>0.95981217767077798</v>
      </c>
      <c r="G1490">
        <v>0.97199400850662676</v>
      </c>
      <c r="H1490">
        <v>0.98417583934247543</v>
      </c>
      <c r="I1490">
        <v>0</v>
      </c>
      <c r="J1490">
        <v>0</v>
      </c>
      <c r="K1490">
        <v>0.97806057189838613</v>
      </c>
      <c r="L1490">
        <v>0.98444160817182835</v>
      </c>
      <c r="M1490">
        <v>0.99082264444527057</v>
      </c>
      <c r="N1490">
        <v>0</v>
      </c>
      <c r="O1490">
        <v>0</v>
      </c>
      <c r="P1490">
        <v>0.95460585287116906</v>
      </c>
      <c r="Q1490">
        <v>0.96807328977367046</v>
      </c>
      <c r="R1490">
        <v>0.98154072667617198</v>
      </c>
      <c r="S1490">
        <v>0</v>
      </c>
      <c r="T1490">
        <v>0</v>
      </c>
      <c r="U1490">
        <v>0.97400542532150169</v>
      </c>
      <c r="V1490">
        <v>0.98146761072634359</v>
      </c>
      <c r="W1490">
        <v>0.98906863658290034</v>
      </c>
      <c r="X1490">
        <v>0</v>
      </c>
      <c r="Y1490">
        <v>0</v>
      </c>
      <c r="Z1490">
        <v>0.97704650002849858</v>
      </c>
      <c r="AA1490">
        <v>0.98482912348625662</v>
      </c>
      <c r="AB1490">
        <v>0.99117786196908464</v>
      </c>
      <c r="AC1490">
        <v>0</v>
      </c>
      <c r="AD1490">
        <v>0</v>
      </c>
      <c r="AE1490">
        <v>0.98857488091058698</v>
      </c>
      <c r="AF1490">
        <v>0.99226630323997056</v>
      </c>
      <c r="AG1490">
        <v>0.99554318542595566</v>
      </c>
      <c r="AH1490">
        <v>0</v>
      </c>
      <c r="AI1490">
        <v>0</v>
      </c>
      <c r="AJ1490">
        <v>0.98214228011302029</v>
      </c>
      <c r="AK1490">
        <v>0.98831409445451301</v>
      </c>
      <c r="AL1490">
        <v>0.99391754737509974</v>
      </c>
      <c r="AM1490">
        <v>0</v>
      </c>
      <c r="AN1490">
        <v>0</v>
      </c>
      <c r="AO1490">
        <v>0.98474842071640734</v>
      </c>
      <c r="AP1490">
        <v>0.99011814390256181</v>
      </c>
      <c r="AQ1490">
        <v>0.99478534303226163</v>
      </c>
      <c r="AR1490">
        <v>0</v>
      </c>
      <c r="AS1490">
        <v>0</v>
      </c>
      <c r="AT1490">
        <v>0.97816572628991183</v>
      </c>
      <c r="AU1490">
        <v>0.98605061135074412</v>
      </c>
      <c r="AV1490">
        <v>0.99212274006849643</v>
      </c>
      <c r="AW1490">
        <v>0</v>
      </c>
      <c r="AX1490">
        <v>0</v>
      </c>
      <c r="AY1490">
        <v>0.97691768742595408</v>
      </c>
      <c r="AZ1490">
        <v>0.98493695826217709</v>
      </c>
      <c r="BA1490">
        <v>0.9919414117224381</v>
      </c>
      <c r="BB1490">
        <v>0</v>
      </c>
    </row>
    <row r="1491" spans="2:54" outlineLevel="2">
      <c r="B1491" s="25" t="s">
        <v>2861</v>
      </c>
      <c r="C1491" t="s">
        <v>2852</v>
      </c>
      <c r="D1491" t="s">
        <v>2242</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outlineLevel="2">
      <c r="B1492" s="25"/>
      <c r="C1492" t="s">
        <v>2853</v>
      </c>
      <c r="D1492" t="s">
        <v>2242</v>
      </c>
      <c r="E1492">
        <v>0</v>
      </c>
      <c r="F1492">
        <v>0</v>
      </c>
      <c r="G1492">
        <v>0</v>
      </c>
      <c r="H1492">
        <v>0</v>
      </c>
      <c r="I1492">
        <v>0</v>
      </c>
      <c r="J1492">
        <v>0</v>
      </c>
      <c r="K1492">
        <v>0</v>
      </c>
      <c r="L1492">
        <v>0</v>
      </c>
      <c r="M1492">
        <v>0</v>
      </c>
      <c r="N1492">
        <v>0</v>
      </c>
      <c r="O1492">
        <v>0</v>
      </c>
      <c r="P1492">
        <v>0</v>
      </c>
      <c r="Q1492">
        <v>0</v>
      </c>
      <c r="R1492">
        <v>0</v>
      </c>
      <c r="S1492">
        <v>0</v>
      </c>
      <c r="T1492">
        <v>0</v>
      </c>
      <c r="U1492">
        <v>0</v>
      </c>
      <c r="V1492">
        <v>0</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0</v>
      </c>
      <c r="AX1492">
        <v>0</v>
      </c>
      <c r="AY1492">
        <v>0</v>
      </c>
      <c r="AZ1492">
        <v>0</v>
      </c>
      <c r="BA1492">
        <v>0</v>
      </c>
      <c r="BB1492">
        <v>0</v>
      </c>
    </row>
    <row r="1493" spans="2:54" outlineLevel="2">
      <c r="B1493" s="25"/>
      <c r="C1493" t="s">
        <v>2854</v>
      </c>
      <c r="D1493" t="s">
        <v>2242</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2855</v>
      </c>
      <c r="D1494" t="s">
        <v>2242</v>
      </c>
      <c r="E1494">
        <v>0</v>
      </c>
      <c r="F1494">
        <v>0</v>
      </c>
      <c r="G1494">
        <v>0</v>
      </c>
      <c r="H1494">
        <v>0</v>
      </c>
      <c r="I1494">
        <v>0</v>
      </c>
      <c r="J1494">
        <v>0</v>
      </c>
      <c r="K1494">
        <v>0</v>
      </c>
      <c r="L1494">
        <v>0</v>
      </c>
      <c r="M1494">
        <v>0</v>
      </c>
      <c r="N1494">
        <v>0</v>
      </c>
      <c r="O1494">
        <v>0</v>
      </c>
      <c r="P1494">
        <v>0</v>
      </c>
      <c r="Q1494">
        <v>0</v>
      </c>
      <c r="R1494">
        <v>0</v>
      </c>
      <c r="S1494">
        <v>0</v>
      </c>
      <c r="T1494">
        <v>0</v>
      </c>
      <c r="U1494">
        <v>0</v>
      </c>
      <c r="V1494">
        <v>0</v>
      </c>
      <c r="W1494">
        <v>0</v>
      </c>
      <c r="X1494">
        <v>0</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0</v>
      </c>
      <c r="AX1494">
        <v>0</v>
      </c>
      <c r="AY1494">
        <v>0</v>
      </c>
      <c r="AZ1494">
        <v>0</v>
      </c>
      <c r="BA1494">
        <v>0</v>
      </c>
      <c r="BB1494">
        <v>0</v>
      </c>
    </row>
    <row r="1495" spans="2:54" outlineLevel="2">
      <c r="B1495" s="25"/>
      <c r="C1495" t="s">
        <v>2856</v>
      </c>
      <c r="D1495" t="s">
        <v>2242</v>
      </c>
      <c r="E1495">
        <v>0</v>
      </c>
      <c r="F1495">
        <v>0</v>
      </c>
      <c r="G1495">
        <v>0</v>
      </c>
      <c r="H1495">
        <v>0</v>
      </c>
      <c r="I1495">
        <v>0</v>
      </c>
      <c r="J1495">
        <v>0</v>
      </c>
      <c r="K1495">
        <v>0</v>
      </c>
      <c r="L1495">
        <v>0</v>
      </c>
      <c r="M1495">
        <v>0</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row>
    <row r="1496" spans="2:54" outlineLevel="2">
      <c r="B1496" s="25"/>
      <c r="C1496" t="s">
        <v>2857</v>
      </c>
      <c r="D1496" t="s">
        <v>2242</v>
      </c>
      <c r="E1496">
        <v>0</v>
      </c>
      <c r="F1496">
        <v>0</v>
      </c>
      <c r="G1496">
        <v>0</v>
      </c>
      <c r="H1496">
        <v>0</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v>0</v>
      </c>
      <c r="AY1496">
        <v>0</v>
      </c>
      <c r="AZ1496">
        <v>0</v>
      </c>
      <c r="BA1496">
        <v>0</v>
      </c>
      <c r="BB1496">
        <v>0</v>
      </c>
    </row>
    <row r="1497" spans="2:54" outlineLevel="2">
      <c r="B1497" s="25"/>
      <c r="C1497" t="s">
        <v>2858</v>
      </c>
      <c r="D1497" t="s">
        <v>2242</v>
      </c>
      <c r="E1497">
        <v>0</v>
      </c>
      <c r="F1497">
        <v>0.98892419709301804</v>
      </c>
      <c r="G1497">
        <v>0.99243359678796217</v>
      </c>
      <c r="H1497">
        <v>0.99594299648290618</v>
      </c>
      <c r="I1497">
        <v>0</v>
      </c>
      <c r="J1497">
        <v>0</v>
      </c>
      <c r="K1497">
        <v>0</v>
      </c>
      <c r="L1497">
        <v>0</v>
      </c>
      <c r="M1497">
        <v>0</v>
      </c>
      <c r="N1497">
        <v>0</v>
      </c>
      <c r="O1497">
        <v>0</v>
      </c>
      <c r="P1497">
        <v>0.98843764197840189</v>
      </c>
      <c r="Q1497">
        <v>0.99203288339568552</v>
      </c>
      <c r="R1497">
        <v>0.99562812481296903</v>
      </c>
      <c r="S1497">
        <v>0</v>
      </c>
      <c r="T1497">
        <v>0</v>
      </c>
      <c r="U1497">
        <v>0</v>
      </c>
      <c r="V1497">
        <v>0</v>
      </c>
      <c r="W1497">
        <v>0</v>
      </c>
      <c r="X1497">
        <v>0</v>
      </c>
      <c r="Y1497">
        <v>0</v>
      </c>
      <c r="Z1497">
        <v>0.99071115110055197</v>
      </c>
      <c r="AA1497">
        <v>0.99424909589953603</v>
      </c>
      <c r="AB1497">
        <v>0.99689752180733371</v>
      </c>
      <c r="AC1497">
        <v>0</v>
      </c>
      <c r="AD1497">
        <v>0</v>
      </c>
      <c r="AE1497">
        <v>0</v>
      </c>
      <c r="AF1497">
        <v>0</v>
      </c>
      <c r="AG1497">
        <v>0</v>
      </c>
      <c r="AH1497">
        <v>0</v>
      </c>
      <c r="AI1497">
        <v>0</v>
      </c>
      <c r="AJ1497">
        <v>0.98491285355933667</v>
      </c>
      <c r="AK1497">
        <v>0.9901699239426861</v>
      </c>
      <c r="AL1497">
        <v>0.99487587677781142</v>
      </c>
      <c r="AM1497">
        <v>0</v>
      </c>
      <c r="AN1497">
        <v>0</v>
      </c>
      <c r="AO1497">
        <v>0</v>
      </c>
      <c r="AP1497">
        <v>0</v>
      </c>
      <c r="AQ1497">
        <v>0</v>
      </c>
      <c r="AR1497">
        <v>0</v>
      </c>
      <c r="AS1497">
        <v>0</v>
      </c>
      <c r="AT1497">
        <v>0.987091154386603</v>
      </c>
      <c r="AU1497">
        <v>0.9916616917715334</v>
      </c>
      <c r="AV1497">
        <v>0.99505993553726158</v>
      </c>
      <c r="AW1497">
        <v>0</v>
      </c>
      <c r="AX1497">
        <v>0</v>
      </c>
      <c r="AY1497">
        <v>0</v>
      </c>
      <c r="AZ1497">
        <v>0</v>
      </c>
      <c r="BA1497">
        <v>0</v>
      </c>
      <c r="BB1497">
        <v>0</v>
      </c>
    </row>
    <row r="1498" spans="2:54" outlineLevel="2">
      <c r="B1498" s="448"/>
      <c r="C1498" s="92" t="s">
        <v>2859</v>
      </c>
      <c r="D1498" s="92" t="s">
        <v>2242</v>
      </c>
      <c r="E1498" s="92">
        <v>0</v>
      </c>
      <c r="F1498" s="92">
        <v>0.99027354484477015</v>
      </c>
      <c r="G1498" s="92">
        <v>0.99338413638458256</v>
      </c>
      <c r="H1498" s="92">
        <v>0.99649472792439486</v>
      </c>
      <c r="I1498" s="92">
        <v>0</v>
      </c>
      <c r="J1498" s="92">
        <v>0</v>
      </c>
      <c r="K1498" s="92">
        <v>0.98903500228007235</v>
      </c>
      <c r="L1498" s="92">
        <v>0.99247234108580362</v>
      </c>
      <c r="M1498" s="92">
        <v>0.995909679891535</v>
      </c>
      <c r="N1498" s="92">
        <v>0</v>
      </c>
      <c r="O1498" s="92">
        <v>0</v>
      </c>
      <c r="P1498" s="92">
        <v>0.98976909562285331</v>
      </c>
      <c r="Q1498" s="92">
        <v>0.99296473177266942</v>
      </c>
      <c r="R1498" s="92">
        <v>0.99616036792248541</v>
      </c>
      <c r="S1498" s="92">
        <v>0</v>
      </c>
      <c r="T1498" s="92">
        <v>0</v>
      </c>
      <c r="U1498" s="92">
        <v>0.98805679438735516</v>
      </c>
      <c r="V1498" s="92">
        <v>0.99164739448852102</v>
      </c>
      <c r="W1498" s="92">
        <v>0.99523799458968698</v>
      </c>
      <c r="X1498" s="92">
        <v>0</v>
      </c>
      <c r="Y1498" s="92">
        <v>0</v>
      </c>
      <c r="Z1498" s="92">
        <v>0.99217389894150287</v>
      </c>
      <c r="AA1498" s="92">
        <v>0.99554797785021309</v>
      </c>
      <c r="AB1498" s="92">
        <v>0.99772161580018748</v>
      </c>
      <c r="AC1498" s="92">
        <v>0</v>
      </c>
      <c r="AD1498" s="92">
        <v>0</v>
      </c>
      <c r="AE1498" s="92">
        <v>1.0022973550281307</v>
      </c>
      <c r="AF1498" s="92">
        <v>1.0015359352747937</v>
      </c>
      <c r="AG1498" s="92">
        <v>1.0008877254834447</v>
      </c>
      <c r="AH1498" s="92">
        <v>0</v>
      </c>
      <c r="AI1498" s="92">
        <v>0</v>
      </c>
      <c r="AJ1498" s="92">
        <v>0.99468066188086302</v>
      </c>
      <c r="AK1498" s="92">
        <v>0.99683480294427107</v>
      </c>
      <c r="AL1498" s="92">
        <v>0.99835233145991953</v>
      </c>
      <c r="AM1498" s="92">
        <v>0</v>
      </c>
      <c r="AN1498" s="92">
        <v>0</v>
      </c>
      <c r="AO1498" s="92">
        <v>0.99989990968272324</v>
      </c>
      <c r="AP1498" s="92">
        <v>0.99993722308353461</v>
      </c>
      <c r="AQ1498" s="92">
        <v>0.99996569267852442</v>
      </c>
      <c r="AR1498" s="92">
        <v>0</v>
      </c>
      <c r="AS1498" s="92">
        <v>0</v>
      </c>
      <c r="AT1498" s="92">
        <v>0.98772387572921871</v>
      </c>
      <c r="AU1498" s="92">
        <v>0.9921008598408374</v>
      </c>
      <c r="AV1498" s="92">
        <v>0.9953260060283462</v>
      </c>
      <c r="AW1498" s="92">
        <v>0</v>
      </c>
      <c r="AX1498" s="92">
        <v>0</v>
      </c>
      <c r="AY1498" s="92">
        <v>0.99388597115515032</v>
      </c>
      <c r="AZ1498" s="92">
        <v>0.995790691224678</v>
      </c>
      <c r="BA1498" s="92">
        <v>0.99755659537944663</v>
      </c>
      <c r="BB1498" s="92">
        <v>0</v>
      </c>
    </row>
    <row r="1499" spans="2:54" outlineLevel="2">
      <c r="B1499" s="561" t="s">
        <v>2862</v>
      </c>
      <c r="C1499" s="89"/>
      <c r="D1499" s="89"/>
      <c r="E1499" s="89"/>
      <c r="F1499" s="89"/>
      <c r="G1499" s="89"/>
      <c r="H1499" s="89"/>
      <c r="I1499" s="89"/>
      <c r="J1499" s="89"/>
      <c r="K1499" s="89"/>
      <c r="L1499" s="89"/>
      <c r="M1499" s="89"/>
      <c r="N1499" s="89"/>
      <c r="O1499" s="89"/>
      <c r="P1499" s="89"/>
      <c r="Q1499" s="89"/>
      <c r="R1499" s="89"/>
      <c r="S1499" s="89"/>
      <c r="T1499" s="89"/>
      <c r="U1499" s="89"/>
      <c r="V1499" s="89"/>
      <c r="W1499" s="89"/>
      <c r="X1499" s="89"/>
      <c r="Y1499" s="89"/>
      <c r="Z1499" s="89"/>
      <c r="AA1499" s="89"/>
      <c r="AB1499" s="89"/>
      <c r="AC1499" s="89"/>
      <c r="AD1499" s="89"/>
      <c r="AE1499" s="89"/>
      <c r="AF1499" s="89"/>
      <c r="AG1499" s="89"/>
      <c r="AH1499" s="89"/>
      <c r="AI1499" s="89"/>
      <c r="AJ1499" s="89"/>
      <c r="AK1499" s="89"/>
      <c r="AL1499" s="89"/>
      <c r="AM1499" s="89"/>
      <c r="AN1499" s="89"/>
      <c r="AO1499" s="89"/>
      <c r="AP1499" s="89"/>
      <c r="AQ1499" s="89"/>
      <c r="AR1499" s="89"/>
      <c r="AS1499" s="89"/>
      <c r="AT1499" s="89"/>
      <c r="AU1499" s="89"/>
      <c r="AV1499" s="89"/>
      <c r="AW1499" s="89"/>
      <c r="AX1499" s="89"/>
      <c r="AY1499" s="89"/>
      <c r="AZ1499" s="89"/>
      <c r="BA1499" s="89"/>
      <c r="BB1499" s="89"/>
    </row>
    <row r="1500" spans="2:54" outlineLevel="2">
      <c r="B1500" s="25" t="s">
        <v>2851</v>
      </c>
      <c r="C1500" t="s">
        <v>2852</v>
      </c>
      <c r="D1500" t="s">
        <v>2863</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outlineLevel="2">
      <c r="B1501" s="25"/>
      <c r="C1501" t="s">
        <v>2853</v>
      </c>
      <c r="D1501" t="s">
        <v>2863</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2854</v>
      </c>
      <c r="D1502" t="s">
        <v>2863</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2855</v>
      </c>
      <c r="D1503" t="s">
        <v>2863</v>
      </c>
      <c r="E1503">
        <v>0</v>
      </c>
      <c r="F1503">
        <v>0</v>
      </c>
      <c r="G1503">
        <v>0</v>
      </c>
      <c r="H1503">
        <v>0</v>
      </c>
      <c r="I1503">
        <v>0</v>
      </c>
      <c r="J1503">
        <v>0</v>
      </c>
      <c r="K1503">
        <v>0</v>
      </c>
      <c r="L1503">
        <v>0</v>
      </c>
      <c r="M1503">
        <v>0</v>
      </c>
      <c r="N1503">
        <v>0</v>
      </c>
      <c r="O1503">
        <v>0</v>
      </c>
      <c r="P1503">
        <v>0</v>
      </c>
      <c r="Q1503">
        <v>0</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v>0</v>
      </c>
      <c r="AY1503">
        <v>0</v>
      </c>
      <c r="AZ1503">
        <v>0</v>
      </c>
      <c r="BA1503">
        <v>0</v>
      </c>
      <c r="BB1503">
        <v>0</v>
      </c>
    </row>
    <row r="1504" spans="2:54" outlineLevel="2">
      <c r="B1504" s="25"/>
      <c r="C1504" t="s">
        <v>2856</v>
      </c>
      <c r="D1504" t="s">
        <v>2863</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v>0</v>
      </c>
      <c r="AY1504">
        <v>0</v>
      </c>
      <c r="AZ1504">
        <v>0</v>
      </c>
      <c r="BA1504">
        <v>0</v>
      </c>
      <c r="BB1504">
        <v>0</v>
      </c>
    </row>
    <row r="1505" spans="2:54" outlineLevel="2">
      <c r="B1505" s="25"/>
      <c r="C1505" t="s">
        <v>2857</v>
      </c>
      <c r="D1505" t="s">
        <v>2863</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2858</v>
      </c>
      <c r="D1506" t="s">
        <v>2863</v>
      </c>
      <c r="E1506">
        <v>0</v>
      </c>
      <c r="F1506">
        <v>-2.6268717396196482E-2</v>
      </c>
      <c r="G1506">
        <v>-1.7666778260124749E-2</v>
      </c>
      <c r="H1506">
        <v>-9.0648391240530143E-3</v>
      </c>
      <c r="I1506">
        <v>0</v>
      </c>
      <c r="J1506">
        <v>0</v>
      </c>
      <c r="K1506">
        <v>0</v>
      </c>
      <c r="L1506">
        <v>0</v>
      </c>
      <c r="M1506">
        <v>0</v>
      </c>
      <c r="N1506">
        <v>0</v>
      </c>
      <c r="O1506">
        <v>0</v>
      </c>
      <c r="P1506">
        <v>-2.7383884147251653E-2</v>
      </c>
      <c r="Q1506">
        <v>-1.8764400662613989E-2</v>
      </c>
      <c r="R1506">
        <v>-1.0144917177976321E-2</v>
      </c>
      <c r="S1506">
        <v>0</v>
      </c>
      <c r="T1506">
        <v>0</v>
      </c>
      <c r="U1506">
        <v>0</v>
      </c>
      <c r="V1506">
        <v>0</v>
      </c>
      <c r="W1506">
        <v>0</v>
      </c>
      <c r="X1506">
        <v>0</v>
      </c>
      <c r="Y1506">
        <v>0</v>
      </c>
      <c r="Z1506">
        <v>3.8044541996778876E-2</v>
      </c>
      <c r="AA1506">
        <v>2.4092038357848067E-2</v>
      </c>
      <c r="AB1506">
        <v>1.2788216351872E-2</v>
      </c>
      <c r="AC1506">
        <v>0</v>
      </c>
      <c r="AD1506">
        <v>0</v>
      </c>
      <c r="AE1506">
        <v>0</v>
      </c>
      <c r="AF1506">
        <v>0</v>
      </c>
      <c r="AG1506">
        <v>0</v>
      </c>
      <c r="AH1506">
        <v>0</v>
      </c>
      <c r="AI1506">
        <v>0</v>
      </c>
      <c r="AJ1506">
        <v>4.1521081095643515E-2</v>
      </c>
      <c r="AK1506">
        <v>2.4706833572435555E-2</v>
      </c>
      <c r="AL1506">
        <v>1.2882720980522603E-2</v>
      </c>
      <c r="AM1506">
        <v>0</v>
      </c>
      <c r="AN1506">
        <v>0</v>
      </c>
      <c r="AO1506">
        <v>0</v>
      </c>
      <c r="AP1506">
        <v>0</v>
      </c>
      <c r="AQ1506">
        <v>0</v>
      </c>
      <c r="AR1506">
        <v>0</v>
      </c>
      <c r="AS1506">
        <v>0</v>
      </c>
      <c r="AT1506">
        <v>4.5089363290549279E-2</v>
      </c>
      <c r="AU1506">
        <v>2.8678089984085265E-2</v>
      </c>
      <c r="AV1506">
        <v>1.6300788254928488E-2</v>
      </c>
      <c r="AW1506">
        <v>0</v>
      </c>
      <c r="AX1506">
        <v>0</v>
      </c>
      <c r="AY1506">
        <v>0</v>
      </c>
      <c r="AZ1506">
        <v>0</v>
      </c>
      <c r="BA1506">
        <v>0</v>
      </c>
      <c r="BB1506">
        <v>0</v>
      </c>
    </row>
    <row r="1507" spans="2:54" outlineLevel="2">
      <c r="B1507" s="25"/>
      <c r="C1507" t="s">
        <v>2859</v>
      </c>
      <c r="D1507" t="s">
        <v>2863</v>
      </c>
      <c r="E1507">
        <v>0</v>
      </c>
      <c r="F1507">
        <v>-2.9267769155042313E-3</v>
      </c>
      <c r="G1507">
        <v>-6.3490372038164651E-4</v>
      </c>
      <c r="H1507">
        <v>1.6569694747409381E-3</v>
      </c>
      <c r="I1507">
        <v>0</v>
      </c>
      <c r="J1507">
        <v>0</v>
      </c>
      <c r="K1507">
        <v>4.5492908152018161E-2</v>
      </c>
      <c r="L1507">
        <v>3.2973447657938623E-2</v>
      </c>
      <c r="M1507">
        <v>2.0453987163859072E-2</v>
      </c>
      <c r="N1507">
        <v>0</v>
      </c>
      <c r="O1507">
        <v>0</v>
      </c>
      <c r="P1507">
        <v>5.4470247572157345E-3</v>
      </c>
      <c r="Q1507">
        <v>5.6517384011150421E-3</v>
      </c>
      <c r="R1507">
        <v>5.8564520450143324E-3</v>
      </c>
      <c r="S1507">
        <v>0</v>
      </c>
      <c r="T1507">
        <v>0</v>
      </c>
      <c r="U1507">
        <v>6.3388424036777163E-2</v>
      </c>
      <c r="V1507">
        <v>4.6542265143571356E-2</v>
      </c>
      <c r="W1507">
        <v>2.9441103183777028E-2</v>
      </c>
      <c r="X1507">
        <v>0</v>
      </c>
      <c r="Y1507">
        <v>0</v>
      </c>
      <c r="Z1507">
        <v>2.9286841862063567E-2</v>
      </c>
      <c r="AA1507">
        <v>1.9740243692673371E-2</v>
      </c>
      <c r="AB1507">
        <v>1.1893465725070365E-2</v>
      </c>
      <c r="AC1507">
        <v>0</v>
      </c>
      <c r="AD1507">
        <v>0</v>
      </c>
      <c r="AE1507">
        <v>7.7192351297700204E-2</v>
      </c>
      <c r="AF1507">
        <v>5.1156767547992366E-2</v>
      </c>
      <c r="AG1507">
        <v>2.9124186048697133E-2</v>
      </c>
      <c r="AH1507">
        <v>0</v>
      </c>
      <c r="AI1507">
        <v>0</v>
      </c>
      <c r="AJ1507">
        <v>8.7313790605502636E-2</v>
      </c>
      <c r="AK1507">
        <v>5.6264988869459229E-2</v>
      </c>
      <c r="AL1507">
        <v>3.0247152629251241E-2</v>
      </c>
      <c r="AM1507">
        <v>0</v>
      </c>
      <c r="AN1507">
        <v>0</v>
      </c>
      <c r="AO1507">
        <v>0.14670047328923214</v>
      </c>
      <c r="AP1507">
        <v>9.3183550053386202E-2</v>
      </c>
      <c r="AQ1507">
        <v>4.9381796297476924E-2</v>
      </c>
      <c r="AR1507">
        <v>0</v>
      </c>
      <c r="AS1507">
        <v>0</v>
      </c>
      <c r="AT1507">
        <v>8.1332228917558064E-2</v>
      </c>
      <c r="AU1507">
        <v>5.3251311779541032E-2</v>
      </c>
      <c r="AV1507">
        <v>2.934465291788297E-2</v>
      </c>
      <c r="AW1507">
        <v>0</v>
      </c>
      <c r="AX1507">
        <v>0</v>
      </c>
      <c r="AY1507">
        <v>0.14144855627219002</v>
      </c>
      <c r="AZ1507">
        <v>9.2731339545388258E-2</v>
      </c>
      <c r="BA1507">
        <v>5.1967859307060812E-2</v>
      </c>
      <c r="BB1507">
        <v>0</v>
      </c>
    </row>
    <row r="1508" spans="2:54" outlineLevel="2">
      <c r="B1508" s="25" t="s">
        <v>2860</v>
      </c>
      <c r="C1508" t="s">
        <v>2852</v>
      </c>
      <c r="D1508" t="s">
        <v>2242</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outlineLevel="2">
      <c r="B1509" s="25"/>
      <c r="C1509" t="s">
        <v>2853</v>
      </c>
      <c r="D1509" t="s">
        <v>2242</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row>
    <row r="1510" spans="2:54" outlineLevel="2">
      <c r="B1510" s="25"/>
      <c r="C1510" t="s">
        <v>2854</v>
      </c>
      <c r="D1510" t="s">
        <v>2242</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2855</v>
      </c>
      <c r="D1511" t="s">
        <v>2242</v>
      </c>
      <c r="E1511">
        <v>0</v>
      </c>
      <c r="F1511">
        <v>0</v>
      </c>
      <c r="G1511">
        <v>0</v>
      </c>
      <c r="H1511">
        <v>0</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v>0</v>
      </c>
      <c r="AY1511">
        <v>0</v>
      </c>
      <c r="AZ1511">
        <v>0</v>
      </c>
      <c r="BA1511">
        <v>0</v>
      </c>
      <c r="BB1511">
        <v>0</v>
      </c>
    </row>
    <row r="1512" spans="2:54" outlineLevel="2">
      <c r="B1512" s="25"/>
      <c r="C1512" t="s">
        <v>2856</v>
      </c>
      <c r="D1512" t="s">
        <v>2242</v>
      </c>
      <c r="E1512">
        <v>0</v>
      </c>
      <c r="F1512">
        <v>0</v>
      </c>
      <c r="G1512">
        <v>0</v>
      </c>
      <c r="H1512">
        <v>0</v>
      </c>
      <c r="I1512">
        <v>0</v>
      </c>
      <c r="J1512">
        <v>0</v>
      </c>
      <c r="K1512">
        <v>0</v>
      </c>
      <c r="L1512">
        <v>0</v>
      </c>
      <c r="M1512">
        <v>0</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v>0</v>
      </c>
      <c r="AY1512">
        <v>0</v>
      </c>
      <c r="AZ1512">
        <v>0</v>
      </c>
      <c r="BA1512">
        <v>0</v>
      </c>
      <c r="BB1512">
        <v>0</v>
      </c>
    </row>
    <row r="1513" spans="2:54" outlineLevel="2">
      <c r="B1513" s="25"/>
      <c r="C1513" t="s">
        <v>2857</v>
      </c>
      <c r="D1513" t="s">
        <v>2242</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2858</v>
      </c>
      <c r="D1514" t="s">
        <v>2242</v>
      </c>
      <c r="E1514">
        <v>0</v>
      </c>
      <c r="F1514">
        <v>-8.4875034567038821E-2</v>
      </c>
      <c r="G1514">
        <v>-5.7793961149550856E-2</v>
      </c>
      <c r="H1514">
        <v>-3.0712887732062891E-2</v>
      </c>
      <c r="I1514">
        <v>0</v>
      </c>
      <c r="J1514">
        <v>0</v>
      </c>
      <c r="K1514">
        <v>0</v>
      </c>
      <c r="L1514">
        <v>0</v>
      </c>
      <c r="M1514">
        <v>0</v>
      </c>
      <c r="N1514">
        <v>0</v>
      </c>
      <c r="O1514">
        <v>0</v>
      </c>
      <c r="P1514">
        <v>-0.10115112108044094</v>
      </c>
      <c r="Q1514">
        <v>-7.1084320032785961E-2</v>
      </c>
      <c r="R1514">
        <v>-4.101751898513098E-2</v>
      </c>
      <c r="S1514">
        <v>0</v>
      </c>
      <c r="T1514">
        <v>0</v>
      </c>
      <c r="U1514">
        <v>0</v>
      </c>
      <c r="V1514">
        <v>0</v>
      </c>
      <c r="W1514">
        <v>0</v>
      </c>
      <c r="X1514">
        <v>0</v>
      </c>
      <c r="Y1514">
        <v>0</v>
      </c>
      <c r="Z1514">
        <v>-1.4036091628106673E-2</v>
      </c>
      <c r="AA1514">
        <v>-8.1547404694327658E-3</v>
      </c>
      <c r="AB1514">
        <v>-4.2979766607999393E-3</v>
      </c>
      <c r="AC1514">
        <v>0</v>
      </c>
      <c r="AD1514">
        <v>0</v>
      </c>
      <c r="AE1514">
        <v>0</v>
      </c>
      <c r="AF1514">
        <v>0</v>
      </c>
      <c r="AG1514">
        <v>0</v>
      </c>
      <c r="AH1514">
        <v>0</v>
      </c>
      <c r="AI1514">
        <v>0</v>
      </c>
      <c r="AJ1514">
        <v>-1.9057108624013622E-2</v>
      </c>
      <c r="AK1514">
        <v>-1.3140234925909943E-2</v>
      </c>
      <c r="AL1514">
        <v>-6.8145410240425591E-3</v>
      </c>
      <c r="AM1514">
        <v>0</v>
      </c>
      <c r="AN1514">
        <v>0</v>
      </c>
      <c r="AO1514">
        <v>0</v>
      </c>
      <c r="AP1514">
        <v>0</v>
      </c>
      <c r="AQ1514">
        <v>0</v>
      </c>
      <c r="AR1514">
        <v>0</v>
      </c>
      <c r="AS1514">
        <v>0</v>
      </c>
      <c r="AT1514">
        <v>-1.9672297446885697E-2</v>
      </c>
      <c r="AU1514">
        <v>-1.3389750646064954E-2</v>
      </c>
      <c r="AV1514">
        <v>-7.6127808940435974E-3</v>
      </c>
      <c r="AW1514">
        <v>0</v>
      </c>
      <c r="AX1514">
        <v>0</v>
      </c>
      <c r="AY1514">
        <v>0</v>
      </c>
      <c r="AZ1514">
        <v>0</v>
      </c>
      <c r="BA1514">
        <v>0</v>
      </c>
      <c r="BB1514">
        <v>0</v>
      </c>
    </row>
    <row r="1515" spans="2:54" outlineLevel="2">
      <c r="B1515" s="25"/>
      <c r="C1515" t="s">
        <v>2859</v>
      </c>
      <c r="D1515" t="s">
        <v>2242</v>
      </c>
      <c r="E1515">
        <v>0</v>
      </c>
      <c r="F1515">
        <v>-0.18988074048803918</v>
      </c>
      <c r="G1515">
        <v>-0.12915549007470545</v>
      </c>
      <c r="H1515">
        <v>-6.8430239661371711E-2</v>
      </c>
      <c r="I1515">
        <v>0</v>
      </c>
      <c r="J1515">
        <v>0</v>
      </c>
      <c r="K1515">
        <v>-8.9957880687519143E-2</v>
      </c>
      <c r="L1515">
        <v>-6.113984504042673E-2</v>
      </c>
      <c r="M1515">
        <v>-3.2321809393334316E-2</v>
      </c>
      <c r="N1515">
        <v>0</v>
      </c>
      <c r="O1515">
        <v>0</v>
      </c>
      <c r="P1515">
        <v>-0.20015121211319231</v>
      </c>
      <c r="Q1515">
        <v>-0.13763372340641081</v>
      </c>
      <c r="R1515">
        <v>-7.5116234699629303E-2</v>
      </c>
      <c r="S1515">
        <v>0</v>
      </c>
      <c r="T1515">
        <v>0</v>
      </c>
      <c r="U1515">
        <v>-9.8813320682172315E-2</v>
      </c>
      <c r="V1515">
        <v>-6.8448007953356094E-2</v>
      </c>
      <c r="W1515">
        <v>-3.8082695224539873E-2</v>
      </c>
      <c r="X1515">
        <v>0</v>
      </c>
      <c r="Y1515">
        <v>0</v>
      </c>
      <c r="Z1515">
        <v>-5.2704096736820708E-2</v>
      </c>
      <c r="AA1515">
        <v>-3.2049916638981824E-2</v>
      </c>
      <c r="AB1515">
        <v>-1.6431970721514311E-2</v>
      </c>
      <c r="AC1515">
        <v>0</v>
      </c>
      <c r="AD1515">
        <v>0</v>
      </c>
      <c r="AE1515">
        <v>-2.4233000462998085E-2</v>
      </c>
      <c r="AF1515">
        <v>-1.4759768577806361E-2</v>
      </c>
      <c r="AG1515">
        <v>-7.4267462297282552E-3</v>
      </c>
      <c r="AH1515">
        <v>0</v>
      </c>
      <c r="AI1515">
        <v>0</v>
      </c>
      <c r="AJ1515">
        <v>3.3916986307617039E-2</v>
      </c>
      <c r="AK1515">
        <v>2.2778346815961012E-2</v>
      </c>
      <c r="AL1515">
        <v>1.1969999946742051E-2</v>
      </c>
      <c r="AM1515">
        <v>0</v>
      </c>
      <c r="AN1515">
        <v>0</v>
      </c>
      <c r="AO1515">
        <v>6.2149138879801731E-2</v>
      </c>
      <c r="AP1515">
        <v>3.898010722718441E-2</v>
      </c>
      <c r="AQ1515">
        <v>2.1302465063453298E-2</v>
      </c>
      <c r="AR1515">
        <v>0</v>
      </c>
      <c r="AS1515">
        <v>0</v>
      </c>
      <c r="AT1515">
        <v>2.9156573380664241E-2</v>
      </c>
      <c r="AU1515">
        <v>1.9845127307315021E-2</v>
      </c>
      <c r="AV1515">
        <v>1.1283003694277476E-2</v>
      </c>
      <c r="AW1515">
        <v>0</v>
      </c>
      <c r="AX1515">
        <v>0</v>
      </c>
      <c r="AY1515">
        <v>7.5249498881419186E-2</v>
      </c>
      <c r="AZ1515">
        <v>5.1806817406001564E-2</v>
      </c>
      <c r="BA1515">
        <v>3.0072637523797838E-2</v>
      </c>
      <c r="BB1515">
        <v>0</v>
      </c>
    </row>
    <row r="1516" spans="2:54" outlineLevel="2">
      <c r="B1516" s="25" t="s">
        <v>2861</v>
      </c>
      <c r="C1516" t="s">
        <v>2852</v>
      </c>
      <c r="D1516" t="s">
        <v>2242</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outlineLevel="2">
      <c r="B1517" s="25"/>
      <c r="C1517" t="s">
        <v>2853</v>
      </c>
      <c r="D1517" t="s">
        <v>2242</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c r="C1518" t="s">
        <v>2854</v>
      </c>
      <c r="D1518" t="s">
        <v>2242</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2855</v>
      </c>
      <c r="D1519" t="s">
        <v>2242</v>
      </c>
      <c r="E1519">
        <v>0</v>
      </c>
      <c r="F1519">
        <v>0</v>
      </c>
      <c r="G1519">
        <v>0</v>
      </c>
      <c r="H1519">
        <v>0</v>
      </c>
      <c r="I1519">
        <v>0</v>
      </c>
      <c r="J1519">
        <v>0</v>
      </c>
      <c r="K1519">
        <v>0</v>
      </c>
      <c r="L1519">
        <v>0</v>
      </c>
      <c r="M1519">
        <v>0</v>
      </c>
      <c r="N1519">
        <v>0</v>
      </c>
      <c r="O1519">
        <v>0</v>
      </c>
      <c r="P1519">
        <v>0</v>
      </c>
      <c r="Q1519">
        <v>0</v>
      </c>
      <c r="R1519">
        <v>0</v>
      </c>
      <c r="S1519">
        <v>0</v>
      </c>
      <c r="T1519">
        <v>0</v>
      </c>
      <c r="U1519">
        <v>0</v>
      </c>
      <c r="V1519">
        <v>0</v>
      </c>
      <c r="W1519">
        <v>0</v>
      </c>
      <c r="X1519">
        <v>0</v>
      </c>
      <c r="Y1519">
        <v>0</v>
      </c>
      <c r="Z1519">
        <v>0</v>
      </c>
      <c r="AA1519">
        <v>0</v>
      </c>
      <c r="AB1519">
        <v>0</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c r="AU1519">
        <v>0</v>
      </c>
      <c r="AV1519">
        <v>0</v>
      </c>
      <c r="AW1519">
        <v>0</v>
      </c>
      <c r="AX1519">
        <v>0</v>
      </c>
      <c r="AY1519">
        <v>0</v>
      </c>
      <c r="AZ1519">
        <v>0</v>
      </c>
      <c r="BA1519">
        <v>0</v>
      </c>
      <c r="BB1519">
        <v>0</v>
      </c>
    </row>
    <row r="1520" spans="2:54" outlineLevel="2">
      <c r="B1520" s="25"/>
      <c r="C1520" t="s">
        <v>2856</v>
      </c>
      <c r="D1520" t="s">
        <v>2242</v>
      </c>
      <c r="E1520">
        <v>0</v>
      </c>
      <c r="F1520">
        <v>0</v>
      </c>
      <c r="G1520">
        <v>0</v>
      </c>
      <c r="H1520">
        <v>0</v>
      </c>
      <c r="I1520">
        <v>0</v>
      </c>
      <c r="J1520">
        <v>0</v>
      </c>
      <c r="K1520">
        <v>0</v>
      </c>
      <c r="L1520">
        <v>0</v>
      </c>
      <c r="M1520">
        <v>0</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v>0</v>
      </c>
      <c r="AY1520">
        <v>0</v>
      </c>
      <c r="AZ1520">
        <v>0</v>
      </c>
      <c r="BA1520">
        <v>0</v>
      </c>
      <c r="BB1520">
        <v>0</v>
      </c>
    </row>
    <row r="1521" spans="2:54" outlineLevel="2">
      <c r="B1521" s="25"/>
      <c r="C1521" t="s">
        <v>2857</v>
      </c>
      <c r="D1521" t="s">
        <v>2242</v>
      </c>
      <c r="E1521">
        <v>0</v>
      </c>
      <c r="F1521">
        <v>0</v>
      </c>
      <c r="G1521">
        <v>0</v>
      </c>
      <c r="H1521">
        <v>0</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v>0</v>
      </c>
      <c r="AY1521">
        <v>0</v>
      </c>
      <c r="AZ1521">
        <v>0</v>
      </c>
      <c r="BA1521">
        <v>0</v>
      </c>
      <c r="BB1521">
        <v>0</v>
      </c>
    </row>
    <row r="1522" spans="2:54" outlineLevel="2">
      <c r="B1522" s="25"/>
      <c r="C1522" t="s">
        <v>2858</v>
      </c>
      <c r="D1522" t="s">
        <v>2242</v>
      </c>
      <c r="E1522">
        <v>0</v>
      </c>
      <c r="F1522">
        <v>3.9489624040272994E-2</v>
      </c>
      <c r="G1522">
        <v>2.7067587746893912E-2</v>
      </c>
      <c r="H1522">
        <v>1.464555145351483E-2</v>
      </c>
      <c r="I1522">
        <v>0</v>
      </c>
      <c r="J1522">
        <v>0</v>
      </c>
      <c r="K1522">
        <v>0</v>
      </c>
      <c r="L1522">
        <v>0</v>
      </c>
      <c r="M1522">
        <v>0</v>
      </c>
      <c r="N1522">
        <v>0</v>
      </c>
      <c r="O1522">
        <v>0</v>
      </c>
      <c r="P1522">
        <v>4.5530530167290383E-2</v>
      </c>
      <c r="Q1522">
        <v>3.1924670571795696E-2</v>
      </c>
      <c r="R1522">
        <v>1.8318810976301003E-2</v>
      </c>
      <c r="S1522">
        <v>0</v>
      </c>
      <c r="T1522">
        <v>0</v>
      </c>
      <c r="U1522">
        <v>0</v>
      </c>
      <c r="V1522">
        <v>0</v>
      </c>
      <c r="W1522">
        <v>0</v>
      </c>
      <c r="X1522">
        <v>0</v>
      </c>
      <c r="Y1522">
        <v>0</v>
      </c>
      <c r="Z1522">
        <v>0.11911169726692838</v>
      </c>
      <c r="AA1522">
        <v>7.434562509263154E-2</v>
      </c>
      <c r="AB1522">
        <v>3.9654351846531113E-2</v>
      </c>
      <c r="AC1522">
        <v>0</v>
      </c>
      <c r="AD1522">
        <v>0</v>
      </c>
      <c r="AE1522">
        <v>0</v>
      </c>
      <c r="AF1522">
        <v>0</v>
      </c>
      <c r="AG1522">
        <v>0</v>
      </c>
      <c r="AH1522">
        <v>0</v>
      </c>
      <c r="AI1522">
        <v>0</v>
      </c>
      <c r="AJ1522">
        <v>8.8922500611700137E-2</v>
      </c>
      <c r="AK1522">
        <v>5.5760897722755082E-2</v>
      </c>
      <c r="AL1522">
        <v>2.9392580230100288E-2</v>
      </c>
      <c r="AM1522">
        <v>0</v>
      </c>
      <c r="AN1522">
        <v>0</v>
      </c>
      <c r="AO1522">
        <v>0</v>
      </c>
      <c r="AP1522">
        <v>0</v>
      </c>
      <c r="AQ1522">
        <v>0</v>
      </c>
      <c r="AR1522">
        <v>0</v>
      </c>
      <c r="AS1522">
        <v>0</v>
      </c>
      <c r="AT1522">
        <v>9.9307404504680008E-2</v>
      </c>
      <c r="AU1522">
        <v>6.3614591898510917E-2</v>
      </c>
      <c r="AV1522">
        <v>3.3785577469882498E-2</v>
      </c>
      <c r="AW1522">
        <v>0</v>
      </c>
      <c r="AX1522">
        <v>0</v>
      </c>
      <c r="AY1522">
        <v>0</v>
      </c>
      <c r="AZ1522">
        <v>0</v>
      </c>
      <c r="BA1522">
        <v>0</v>
      </c>
      <c r="BB1522">
        <v>0</v>
      </c>
    </row>
    <row r="1523" spans="2:54" outlineLevel="2">
      <c r="B1523" s="448"/>
      <c r="C1523" s="92" t="s">
        <v>2859</v>
      </c>
      <c r="D1523" s="92" t="s">
        <v>2242</v>
      </c>
      <c r="E1523" s="92">
        <v>0</v>
      </c>
      <c r="F1523" s="92">
        <v>0.14134722582630244</v>
      </c>
      <c r="G1523" s="92">
        <v>9.8501709589397329E-2</v>
      </c>
      <c r="H1523" s="92">
        <v>5.5656193352492223E-2</v>
      </c>
      <c r="I1523" s="92">
        <v>0</v>
      </c>
      <c r="J1523" s="92">
        <v>0</v>
      </c>
      <c r="K1523" s="92">
        <v>0.19965611776277367</v>
      </c>
      <c r="L1523" s="92">
        <v>0.14158655807515258</v>
      </c>
      <c r="M1523" s="92">
        <v>8.351699838753146E-2</v>
      </c>
      <c r="N1523" s="92">
        <v>0</v>
      </c>
      <c r="O1523" s="92">
        <v>0</v>
      </c>
      <c r="P1523" s="92">
        <v>0.1616984010028979</v>
      </c>
      <c r="Q1523" s="92">
        <v>0.11372607085730339</v>
      </c>
      <c r="R1523" s="92">
        <v>6.5753740711708891E-2</v>
      </c>
      <c r="S1523" s="92">
        <v>0</v>
      </c>
      <c r="T1523" s="92">
        <v>0</v>
      </c>
      <c r="U1523" s="92">
        <v>0.23871631703190208</v>
      </c>
      <c r="V1523" s="92">
        <v>0.17018873237684423</v>
      </c>
      <c r="W1523" s="92">
        <v>0.10038613238884381</v>
      </c>
      <c r="X1523" s="92">
        <v>0</v>
      </c>
      <c r="Y1523" s="92">
        <v>0</v>
      </c>
      <c r="Z1523" s="92">
        <v>5.2591824658619397E-2</v>
      </c>
      <c r="AA1523" s="92">
        <v>2.9917830925993157E-2</v>
      </c>
      <c r="AB1523" s="92">
        <v>1.5310865710248922E-2</v>
      </c>
      <c r="AC1523" s="92">
        <v>0</v>
      </c>
      <c r="AD1523" s="92">
        <v>0</v>
      </c>
      <c r="AE1523" s="92">
        <v>0.15795385832128381</v>
      </c>
      <c r="AF1523" s="92">
        <v>0.10560270389850812</v>
      </c>
      <c r="AG1523" s="92">
        <v>6.1035261647963246E-2</v>
      </c>
      <c r="AH1523" s="92">
        <v>0</v>
      </c>
      <c r="AI1523" s="92">
        <v>0</v>
      </c>
      <c r="AJ1523" s="92">
        <v>0.16586240971424734</v>
      </c>
      <c r="AK1523" s="92">
        <v>0.10853863011260831</v>
      </c>
      <c r="AL1523" s="92">
        <v>5.9981597207241444E-2</v>
      </c>
      <c r="AM1523" s="92">
        <v>0</v>
      </c>
      <c r="AN1523" s="92">
        <v>0</v>
      </c>
      <c r="AO1523" s="92">
        <v>0.22824038242778724</v>
      </c>
      <c r="AP1523" s="92">
        <v>0.14419435872803441</v>
      </c>
      <c r="AQ1523" s="92">
        <v>7.5984139104918025E-2</v>
      </c>
      <c r="AR1523" s="92">
        <v>0</v>
      </c>
      <c r="AS1523" s="92">
        <v>0</v>
      </c>
      <c r="AT1523" s="92">
        <v>0.14718820800310795</v>
      </c>
      <c r="AU1523" s="92">
        <v>9.4034981208201501E-2</v>
      </c>
      <c r="AV1523" s="92">
        <v>5.5531794968032899E-2</v>
      </c>
      <c r="AW1523" s="92">
        <v>0</v>
      </c>
      <c r="AX1523" s="92">
        <v>0</v>
      </c>
      <c r="AY1523" s="92">
        <v>0.23725314198814826</v>
      </c>
      <c r="AZ1523" s="92">
        <v>0.15315657973423843</v>
      </c>
      <c r="BA1523" s="92">
        <v>8.8259281320219346E-2</v>
      </c>
      <c r="BB1523" s="92">
        <v>0</v>
      </c>
    </row>
    <row r="1524" spans="2:54" outlineLevel="2">
      <c r="B1524" s="561" t="s">
        <v>2864</v>
      </c>
      <c r="C1524" s="89"/>
      <c r="D1524" s="89"/>
      <c r="E1524" s="89"/>
      <c r="F1524" s="89"/>
      <c r="G1524" s="89"/>
      <c r="H1524" s="89"/>
      <c r="I1524" s="89"/>
      <c r="J1524" s="89"/>
      <c r="K1524" s="89"/>
      <c r="L1524" s="89"/>
      <c r="M1524" s="89"/>
      <c r="N1524" s="89"/>
      <c r="O1524" s="89"/>
      <c r="P1524" s="89"/>
      <c r="Q1524" s="89"/>
      <c r="R1524" s="89"/>
      <c r="S1524" s="89"/>
      <c r="T1524" s="89"/>
      <c r="U1524" s="89"/>
      <c r="V1524" s="89"/>
      <c r="W1524" s="89"/>
      <c r="X1524" s="89"/>
      <c r="Y1524" s="89"/>
      <c r="Z1524" s="89"/>
      <c r="AA1524" s="89"/>
      <c r="AB1524" s="89"/>
      <c r="AC1524" s="89"/>
      <c r="AD1524" s="89"/>
      <c r="AE1524" s="89"/>
      <c r="AF1524" s="89"/>
      <c r="AG1524" s="89"/>
      <c r="AH1524" s="89"/>
      <c r="AI1524" s="89"/>
      <c r="AJ1524" s="89"/>
      <c r="AK1524" s="89"/>
      <c r="AL1524" s="89"/>
      <c r="AM1524" s="89"/>
      <c r="AN1524" s="89"/>
      <c r="AO1524" s="89"/>
      <c r="AP1524" s="89"/>
      <c r="AQ1524" s="89"/>
      <c r="AR1524" s="89"/>
      <c r="AS1524" s="89"/>
      <c r="AT1524" s="89"/>
      <c r="AU1524" s="89"/>
      <c r="AV1524" s="89"/>
      <c r="AW1524" s="89"/>
      <c r="AX1524" s="89"/>
      <c r="AY1524" s="89"/>
      <c r="AZ1524" s="89"/>
      <c r="BA1524" s="89"/>
      <c r="BB1524" s="89"/>
    </row>
    <row r="1525" spans="2:54" outlineLevel="2">
      <c r="B1525" s="25" t="s">
        <v>2851</v>
      </c>
      <c r="C1525" t="s">
        <v>2852</v>
      </c>
      <c r="D1525" t="s">
        <v>2865</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c r="C1526" t="s">
        <v>2853</v>
      </c>
      <c r="D1526" t="s">
        <v>2865</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2854</v>
      </c>
      <c r="D1527" t="s">
        <v>2865</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2855</v>
      </c>
      <c r="D1528" t="s">
        <v>2865</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v>0</v>
      </c>
      <c r="AY1528">
        <v>0</v>
      </c>
      <c r="AZ1528">
        <v>0</v>
      </c>
      <c r="BA1528">
        <v>0</v>
      </c>
      <c r="BB1528">
        <v>0</v>
      </c>
    </row>
    <row r="1529" spans="2:54" outlineLevel="2">
      <c r="B1529" s="25"/>
      <c r="C1529" t="s">
        <v>2856</v>
      </c>
      <c r="D1529" t="s">
        <v>2865</v>
      </c>
      <c r="E1529">
        <v>0</v>
      </c>
      <c r="F1529">
        <v>0</v>
      </c>
      <c r="G1529">
        <v>0</v>
      </c>
      <c r="H1529">
        <v>0</v>
      </c>
      <c r="I1529">
        <v>0</v>
      </c>
      <c r="J1529">
        <v>0</v>
      </c>
      <c r="K1529">
        <v>0</v>
      </c>
      <c r="L1529">
        <v>0</v>
      </c>
      <c r="M1529">
        <v>0</v>
      </c>
      <c r="N1529">
        <v>0</v>
      </c>
      <c r="O1529">
        <v>0</v>
      </c>
      <c r="P1529">
        <v>0</v>
      </c>
      <c r="Q1529">
        <v>0</v>
      </c>
      <c r="R1529">
        <v>0</v>
      </c>
      <c r="S1529">
        <v>0</v>
      </c>
      <c r="T1529">
        <v>0</v>
      </c>
      <c r="U1529">
        <v>0</v>
      </c>
      <c r="V1529">
        <v>0</v>
      </c>
      <c r="W1529">
        <v>0</v>
      </c>
      <c r="X1529">
        <v>0</v>
      </c>
      <c r="Y1529">
        <v>0</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v>0</v>
      </c>
      <c r="AY1529">
        <v>0</v>
      </c>
      <c r="AZ1529">
        <v>0</v>
      </c>
      <c r="BA1529">
        <v>0</v>
      </c>
      <c r="BB1529">
        <v>0</v>
      </c>
    </row>
    <row r="1530" spans="2:54" outlineLevel="2">
      <c r="B1530" s="25"/>
      <c r="C1530" t="s">
        <v>2857</v>
      </c>
      <c r="D1530" t="s">
        <v>2865</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2858</v>
      </c>
      <c r="D1531" t="s">
        <v>2865</v>
      </c>
      <c r="E1531">
        <v>0</v>
      </c>
      <c r="F1531">
        <v>-5.8050374834326582E-2</v>
      </c>
      <c r="G1531">
        <v>-4.3621171484105992E-2</v>
      </c>
      <c r="H1531">
        <v>-2.9191968133885426E-2</v>
      </c>
      <c r="I1531">
        <v>0</v>
      </c>
      <c r="J1531">
        <v>0</v>
      </c>
      <c r="K1531">
        <v>0</v>
      </c>
      <c r="L1531">
        <v>0</v>
      </c>
      <c r="M1531">
        <v>0</v>
      </c>
      <c r="N1531">
        <v>0</v>
      </c>
      <c r="O1531">
        <v>0</v>
      </c>
      <c r="P1531">
        <v>-8.5172053136995676E-2</v>
      </c>
      <c r="Q1531">
        <v>-6.2987055996799074E-2</v>
      </c>
      <c r="R1531">
        <v>-4.0802058856602506E-2</v>
      </c>
      <c r="S1531">
        <v>0</v>
      </c>
      <c r="T1531">
        <v>0</v>
      </c>
      <c r="U1531">
        <v>0</v>
      </c>
      <c r="V1531">
        <v>0</v>
      </c>
      <c r="W1531">
        <v>0</v>
      </c>
      <c r="X1531">
        <v>0</v>
      </c>
      <c r="Y1531">
        <v>0</v>
      </c>
      <c r="Z1531">
        <v>-0.40072399304289075</v>
      </c>
      <c r="AA1531">
        <v>-0.26464941779024814</v>
      </c>
      <c r="AB1531">
        <v>-0.14902949378548189</v>
      </c>
      <c r="AC1531">
        <v>0</v>
      </c>
      <c r="AD1531">
        <v>0</v>
      </c>
      <c r="AE1531">
        <v>0</v>
      </c>
      <c r="AF1531">
        <v>0</v>
      </c>
      <c r="AG1531">
        <v>0</v>
      </c>
      <c r="AH1531">
        <v>0</v>
      </c>
      <c r="AI1531">
        <v>0</v>
      </c>
      <c r="AJ1531">
        <v>-0.34706680574246035</v>
      </c>
      <c r="AK1531">
        <v>-0.22629183186028098</v>
      </c>
      <c r="AL1531">
        <v>-0.12238924134089903</v>
      </c>
      <c r="AM1531">
        <v>0</v>
      </c>
      <c r="AN1531">
        <v>0</v>
      </c>
      <c r="AO1531">
        <v>0</v>
      </c>
      <c r="AP1531">
        <v>0</v>
      </c>
      <c r="AQ1531">
        <v>0</v>
      </c>
      <c r="AR1531">
        <v>0</v>
      </c>
      <c r="AS1531">
        <v>0</v>
      </c>
      <c r="AT1531">
        <v>-0.10358286699351223</v>
      </c>
      <c r="AU1531">
        <v>-6.846516833990858E-2</v>
      </c>
      <c r="AV1531">
        <v>-3.0969801727358942E-2</v>
      </c>
      <c r="AW1531">
        <v>0</v>
      </c>
      <c r="AX1531">
        <v>0</v>
      </c>
      <c r="AY1531">
        <v>0</v>
      </c>
      <c r="AZ1531">
        <v>0</v>
      </c>
      <c r="BA1531">
        <v>0</v>
      </c>
      <c r="BB1531">
        <v>0</v>
      </c>
    </row>
    <row r="1532" spans="2:54" outlineLevel="2">
      <c r="B1532" s="25"/>
      <c r="C1532" t="s">
        <v>2859</v>
      </c>
      <c r="D1532" t="s">
        <v>2865</v>
      </c>
      <c r="E1532">
        <v>0</v>
      </c>
      <c r="F1532">
        <v>0.25675581099585665</v>
      </c>
      <c r="G1532">
        <v>0.17234878608620671</v>
      </c>
      <c r="H1532">
        <v>8.7941761176556749E-2</v>
      </c>
      <c r="I1532">
        <v>0</v>
      </c>
      <c r="J1532">
        <v>0</v>
      </c>
      <c r="K1532">
        <v>0.25623144487540039</v>
      </c>
      <c r="L1532">
        <v>0.17934281283468828</v>
      </c>
      <c r="M1532">
        <v>0.1024541807939761</v>
      </c>
      <c r="N1532">
        <v>0</v>
      </c>
      <c r="O1532">
        <v>0</v>
      </c>
      <c r="P1532">
        <v>0.34980533881833786</v>
      </c>
      <c r="Q1532">
        <v>0.25008828038568198</v>
      </c>
      <c r="R1532">
        <v>0.15037122195302616</v>
      </c>
      <c r="S1532">
        <v>0</v>
      </c>
      <c r="T1532">
        <v>0</v>
      </c>
      <c r="U1532">
        <v>0.37800038469645336</v>
      </c>
      <c r="V1532">
        <v>0.27907263778492725</v>
      </c>
      <c r="W1532">
        <v>0.18094943056723431</v>
      </c>
      <c r="X1532">
        <v>0</v>
      </c>
      <c r="Y1532">
        <v>0</v>
      </c>
      <c r="Z1532">
        <v>-0.50268826715333714</v>
      </c>
      <c r="AA1532">
        <v>-0.32688279134068682</v>
      </c>
      <c r="AB1532">
        <v>-0.18508800606300466</v>
      </c>
      <c r="AC1532">
        <v>0</v>
      </c>
      <c r="AD1532">
        <v>0</v>
      </c>
      <c r="AE1532">
        <v>-0.52785392876418913</v>
      </c>
      <c r="AF1532">
        <v>-0.34192456571157043</v>
      </c>
      <c r="AG1532">
        <v>-0.18677844714162878</v>
      </c>
      <c r="AH1532">
        <v>0</v>
      </c>
      <c r="AI1532">
        <v>0</v>
      </c>
      <c r="AJ1532">
        <v>-0.44301033130167528</v>
      </c>
      <c r="AK1532">
        <v>-0.27037448895287153</v>
      </c>
      <c r="AL1532">
        <v>-0.14033055351031157</v>
      </c>
      <c r="AM1532">
        <v>0</v>
      </c>
      <c r="AN1532">
        <v>0</v>
      </c>
      <c r="AO1532">
        <v>-0.32067749610041485</v>
      </c>
      <c r="AP1532">
        <v>-0.19651044603061379</v>
      </c>
      <c r="AQ1532">
        <v>-9.9129679302451909E-2</v>
      </c>
      <c r="AR1532">
        <v>0</v>
      </c>
      <c r="AS1532">
        <v>0</v>
      </c>
      <c r="AT1532">
        <v>-0.42427646267127983</v>
      </c>
      <c r="AU1532">
        <v>-0.27241348652144232</v>
      </c>
      <c r="AV1532">
        <v>-0.15251832051725167</v>
      </c>
      <c r="AW1532">
        <v>0</v>
      </c>
      <c r="AX1532">
        <v>0</v>
      </c>
      <c r="AY1532">
        <v>-0.39308423447526336</v>
      </c>
      <c r="AZ1532">
        <v>-0.25863780432839995</v>
      </c>
      <c r="BA1532">
        <v>-0.14696381374325673</v>
      </c>
      <c r="BB1532">
        <v>0</v>
      </c>
    </row>
    <row r="1533" spans="2:54" outlineLevel="2">
      <c r="B1533" s="25" t="s">
        <v>2860</v>
      </c>
      <c r="C1533" t="s">
        <v>2852</v>
      </c>
      <c r="D1533" t="s">
        <v>2242</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outlineLevel="2">
      <c r="B1534" s="25"/>
      <c r="C1534" t="s">
        <v>2853</v>
      </c>
      <c r="D1534" t="s">
        <v>2242</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v>0</v>
      </c>
      <c r="AY1534">
        <v>0</v>
      </c>
      <c r="AZ1534">
        <v>0</v>
      </c>
      <c r="BA1534">
        <v>0</v>
      </c>
      <c r="BB1534">
        <v>0</v>
      </c>
    </row>
    <row r="1535" spans="2:54" outlineLevel="2">
      <c r="B1535" s="25"/>
      <c r="C1535" t="s">
        <v>2854</v>
      </c>
      <c r="D1535" t="s">
        <v>2242</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2855</v>
      </c>
      <c r="D1536" t="s">
        <v>2242</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v>0</v>
      </c>
      <c r="AY1536">
        <v>0</v>
      </c>
      <c r="AZ1536">
        <v>0</v>
      </c>
      <c r="BA1536">
        <v>0</v>
      </c>
      <c r="BB1536">
        <v>0</v>
      </c>
    </row>
    <row r="1537" spans="2:54" outlineLevel="2">
      <c r="B1537" s="25"/>
      <c r="C1537" t="s">
        <v>2856</v>
      </c>
      <c r="D1537" t="s">
        <v>2242</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v>0</v>
      </c>
      <c r="AY1537">
        <v>0</v>
      </c>
      <c r="AZ1537">
        <v>0</v>
      </c>
      <c r="BA1537">
        <v>0</v>
      </c>
      <c r="BB1537">
        <v>0</v>
      </c>
    </row>
    <row r="1538" spans="2:54" outlineLevel="2">
      <c r="B1538" s="25"/>
      <c r="C1538" t="s">
        <v>2857</v>
      </c>
      <c r="D1538" t="s">
        <v>2242</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2858</v>
      </c>
      <c r="D1539" t="s">
        <v>2242</v>
      </c>
      <c r="E1539">
        <v>0</v>
      </c>
      <c r="F1539">
        <v>-0.83783864640913641</v>
      </c>
      <c r="G1539">
        <v>-0.57428429949828863</v>
      </c>
      <c r="H1539">
        <v>-0.31072995258744085</v>
      </c>
      <c r="I1539">
        <v>0</v>
      </c>
      <c r="J1539">
        <v>0</v>
      </c>
      <c r="K1539">
        <v>0</v>
      </c>
      <c r="L1539">
        <v>0</v>
      </c>
      <c r="M1539">
        <v>0</v>
      </c>
      <c r="N1539">
        <v>0</v>
      </c>
      <c r="O1539">
        <v>0</v>
      </c>
      <c r="P1539">
        <v>-0.96600660788092085</v>
      </c>
      <c r="Q1539">
        <v>-0.67733546289634161</v>
      </c>
      <c r="R1539">
        <v>-0.38866431791176237</v>
      </c>
      <c r="S1539">
        <v>0</v>
      </c>
      <c r="T1539">
        <v>0</v>
      </c>
      <c r="U1539">
        <v>0</v>
      </c>
      <c r="V1539">
        <v>0</v>
      </c>
      <c r="W1539">
        <v>0</v>
      </c>
      <c r="X1539">
        <v>0</v>
      </c>
      <c r="Y1539">
        <v>0</v>
      </c>
      <c r="Z1539">
        <v>-1.223888142050914</v>
      </c>
      <c r="AA1539">
        <v>-0.77195491781980652</v>
      </c>
      <c r="AB1539">
        <v>-0.41426713595576631</v>
      </c>
      <c r="AC1539">
        <v>0</v>
      </c>
      <c r="AD1539">
        <v>0</v>
      </c>
      <c r="AE1539">
        <v>0</v>
      </c>
      <c r="AF1539">
        <v>0</v>
      </c>
      <c r="AG1539">
        <v>0</v>
      </c>
      <c r="AH1539">
        <v>0</v>
      </c>
      <c r="AI1539">
        <v>0</v>
      </c>
      <c r="AJ1539">
        <v>-0.83109162228156352</v>
      </c>
      <c r="AK1539">
        <v>-0.5341412214230139</v>
      </c>
      <c r="AL1539">
        <v>-0.28927290938248823</v>
      </c>
      <c r="AM1539">
        <v>0</v>
      </c>
      <c r="AN1539">
        <v>0</v>
      </c>
      <c r="AO1539">
        <v>0</v>
      </c>
      <c r="AP1539">
        <v>0</v>
      </c>
      <c r="AQ1539">
        <v>0</v>
      </c>
      <c r="AR1539">
        <v>0</v>
      </c>
      <c r="AS1539">
        <v>0</v>
      </c>
      <c r="AT1539">
        <v>-0.63370535552409624</v>
      </c>
      <c r="AU1539">
        <v>-0.42462074818507511</v>
      </c>
      <c r="AV1539">
        <v>-0.22819544330451952</v>
      </c>
      <c r="AW1539">
        <v>0</v>
      </c>
      <c r="AX1539">
        <v>0</v>
      </c>
      <c r="AY1539">
        <v>0</v>
      </c>
      <c r="AZ1539">
        <v>0</v>
      </c>
      <c r="BA1539">
        <v>0</v>
      </c>
      <c r="BB1539">
        <v>0</v>
      </c>
    </row>
    <row r="1540" spans="2:54" outlineLevel="2">
      <c r="B1540" s="25"/>
      <c r="C1540" t="s">
        <v>2859</v>
      </c>
      <c r="D1540" t="s">
        <v>2242</v>
      </c>
      <c r="E1540">
        <v>0</v>
      </c>
      <c r="F1540">
        <v>-0.49491433974905075</v>
      </c>
      <c r="G1540">
        <v>-0.3329709207213441</v>
      </c>
      <c r="H1540">
        <v>-0.17102750169363745</v>
      </c>
      <c r="I1540">
        <v>0</v>
      </c>
      <c r="J1540">
        <v>0</v>
      </c>
      <c r="K1540">
        <v>-0.62991898099797461</v>
      </c>
      <c r="L1540">
        <v>-0.44670837730944252</v>
      </c>
      <c r="M1540">
        <v>-0.26349777362091042</v>
      </c>
      <c r="N1540">
        <v>0</v>
      </c>
      <c r="O1540">
        <v>0</v>
      </c>
      <c r="P1540">
        <v>-0.52818570930337594</v>
      </c>
      <c r="Q1540">
        <v>-0.36042079482042066</v>
      </c>
      <c r="R1540">
        <v>-0.19265588033746539</v>
      </c>
      <c r="S1540">
        <v>0</v>
      </c>
      <c r="T1540">
        <v>0</v>
      </c>
      <c r="U1540">
        <v>-0.75315467844062645</v>
      </c>
      <c r="V1540">
        <v>-0.53694880015415547</v>
      </c>
      <c r="W1540">
        <v>-0.31672022339851846</v>
      </c>
      <c r="X1540">
        <v>0</v>
      </c>
      <c r="Y1540">
        <v>0</v>
      </c>
      <c r="Z1540">
        <v>-0.40682222177117427</v>
      </c>
      <c r="AA1540">
        <v>-0.24739288028709086</v>
      </c>
      <c r="AB1540">
        <v>-0.12683816346168247</v>
      </c>
      <c r="AC1540">
        <v>0</v>
      </c>
      <c r="AD1540">
        <v>0</v>
      </c>
      <c r="AE1540">
        <v>-0.75768186436577967</v>
      </c>
      <c r="AF1540">
        <v>-0.48692483015516713</v>
      </c>
      <c r="AG1540">
        <v>-0.262481155401874</v>
      </c>
      <c r="AH1540">
        <v>0</v>
      </c>
      <c r="AI1540">
        <v>0</v>
      </c>
      <c r="AJ1540">
        <v>-0.65794477372915439</v>
      </c>
      <c r="AK1540">
        <v>-0.39150074952888292</v>
      </c>
      <c r="AL1540">
        <v>-0.20379883370898944</v>
      </c>
      <c r="AM1540">
        <v>0</v>
      </c>
      <c r="AN1540">
        <v>0</v>
      </c>
      <c r="AO1540">
        <v>-0.56872278267083254</v>
      </c>
      <c r="AP1540">
        <v>-0.35348928486408604</v>
      </c>
      <c r="AQ1540">
        <v>-0.1814543784011089</v>
      </c>
      <c r="AR1540">
        <v>0</v>
      </c>
      <c r="AS1540">
        <v>0</v>
      </c>
      <c r="AT1540">
        <v>-0.81498368836025026</v>
      </c>
      <c r="AU1540">
        <v>-0.5244057684485347</v>
      </c>
      <c r="AV1540">
        <v>-0.31029572219779999</v>
      </c>
      <c r="AW1540">
        <v>0</v>
      </c>
      <c r="AX1540">
        <v>0</v>
      </c>
      <c r="AY1540">
        <v>-0.81155380603649963</v>
      </c>
      <c r="AZ1540">
        <v>-0.52960329748598045</v>
      </c>
      <c r="BA1540">
        <v>-0.28333287520290174</v>
      </c>
      <c r="BB1540">
        <v>0</v>
      </c>
    </row>
    <row r="1541" spans="2:54" outlineLevel="2">
      <c r="B1541" s="25" t="s">
        <v>2861</v>
      </c>
      <c r="C1541" t="s">
        <v>2852</v>
      </c>
      <c r="D1541" t="s">
        <v>2242</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outlineLevel="2">
      <c r="B1542" s="25"/>
      <c r="C1542" t="s">
        <v>2853</v>
      </c>
      <c r="D1542" t="s">
        <v>2242</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c r="C1543" t="s">
        <v>2854</v>
      </c>
      <c r="D1543" t="s">
        <v>2242</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2855</v>
      </c>
      <c r="D1544" t="s">
        <v>2242</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c r="AK1544">
        <v>0</v>
      </c>
      <c r="AL1544">
        <v>0</v>
      </c>
      <c r="AM1544">
        <v>0</v>
      </c>
      <c r="AN1544">
        <v>0</v>
      </c>
      <c r="AO1544">
        <v>0</v>
      </c>
      <c r="AP1544">
        <v>0</v>
      </c>
      <c r="AQ1544">
        <v>0</v>
      </c>
      <c r="AR1544">
        <v>0</v>
      </c>
      <c r="AS1544">
        <v>0</v>
      </c>
      <c r="AT1544">
        <v>0</v>
      </c>
      <c r="AU1544">
        <v>0</v>
      </c>
      <c r="AV1544">
        <v>0</v>
      </c>
      <c r="AW1544">
        <v>0</v>
      </c>
      <c r="AX1544">
        <v>0</v>
      </c>
      <c r="AY1544">
        <v>0</v>
      </c>
      <c r="AZ1544">
        <v>0</v>
      </c>
      <c r="BA1544">
        <v>0</v>
      </c>
      <c r="BB1544">
        <v>0</v>
      </c>
    </row>
    <row r="1545" spans="2:54" outlineLevel="2">
      <c r="B1545" s="25"/>
      <c r="C1545" t="s">
        <v>2856</v>
      </c>
      <c r="D1545" t="s">
        <v>2242</v>
      </c>
      <c r="E1545">
        <v>0</v>
      </c>
      <c r="F1545">
        <v>0</v>
      </c>
      <c r="G1545">
        <v>0</v>
      </c>
      <c r="H1545">
        <v>0</v>
      </c>
      <c r="I1545">
        <v>0</v>
      </c>
      <c r="J1545">
        <v>0</v>
      </c>
      <c r="K1545">
        <v>0</v>
      </c>
      <c r="L1545">
        <v>0</v>
      </c>
      <c r="M1545">
        <v>0</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v>0</v>
      </c>
      <c r="AY1545">
        <v>0</v>
      </c>
      <c r="AZ1545">
        <v>0</v>
      </c>
      <c r="BA1545">
        <v>0</v>
      </c>
      <c r="BB1545">
        <v>0</v>
      </c>
    </row>
    <row r="1546" spans="2:54" outlineLevel="2">
      <c r="B1546" s="25"/>
      <c r="C1546" t="s">
        <v>2857</v>
      </c>
      <c r="D1546" t="s">
        <v>2242</v>
      </c>
      <c r="E1546">
        <v>0</v>
      </c>
      <c r="F1546">
        <v>0</v>
      </c>
      <c r="G1546">
        <v>0</v>
      </c>
      <c r="H1546">
        <v>0</v>
      </c>
      <c r="I1546">
        <v>0</v>
      </c>
      <c r="J1546">
        <v>0</v>
      </c>
      <c r="K1546">
        <v>0</v>
      </c>
      <c r="L1546">
        <v>0</v>
      </c>
      <c r="M1546">
        <v>0</v>
      </c>
      <c r="N1546">
        <v>0</v>
      </c>
      <c r="O1546">
        <v>0</v>
      </c>
      <c r="P1546">
        <v>0</v>
      </c>
      <c r="Q1546">
        <v>0</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c r="AU1546">
        <v>0</v>
      </c>
      <c r="AV1546">
        <v>0</v>
      </c>
      <c r="AW1546">
        <v>0</v>
      </c>
      <c r="AX1546">
        <v>0</v>
      </c>
      <c r="AY1546">
        <v>0</v>
      </c>
      <c r="AZ1546">
        <v>0</v>
      </c>
      <c r="BA1546">
        <v>0</v>
      </c>
      <c r="BB1546">
        <v>0</v>
      </c>
    </row>
    <row r="1547" spans="2:54" outlineLevel="2">
      <c r="B1547" s="25"/>
      <c r="C1547" t="s">
        <v>2858</v>
      </c>
      <c r="D1547" t="s">
        <v>2242</v>
      </c>
      <c r="E1547">
        <v>0</v>
      </c>
      <c r="F1547">
        <v>0.59726633960442987</v>
      </c>
      <c r="G1547">
        <v>0.40669659580247725</v>
      </c>
      <c r="H1547">
        <v>0.21612685200052462</v>
      </c>
      <c r="I1547">
        <v>0</v>
      </c>
      <c r="J1547">
        <v>0</v>
      </c>
      <c r="K1547">
        <v>0</v>
      </c>
      <c r="L1547">
        <v>0</v>
      </c>
      <c r="M1547">
        <v>0</v>
      </c>
      <c r="N1547">
        <v>0</v>
      </c>
      <c r="O1547">
        <v>0</v>
      </c>
      <c r="P1547">
        <v>0.71180129873034159</v>
      </c>
      <c r="Q1547">
        <v>0.50022096421909557</v>
      </c>
      <c r="R1547">
        <v>0.2781821889721775</v>
      </c>
      <c r="S1547">
        <v>0</v>
      </c>
      <c r="T1547">
        <v>0</v>
      </c>
      <c r="U1547">
        <v>0</v>
      </c>
      <c r="V1547">
        <v>0</v>
      </c>
      <c r="W1547">
        <v>0</v>
      </c>
      <c r="X1547">
        <v>0</v>
      </c>
      <c r="Y1547">
        <v>0</v>
      </c>
      <c r="Z1547">
        <v>0.32005254732085103</v>
      </c>
      <c r="AA1547">
        <v>0.18948626549455769</v>
      </c>
      <c r="AB1547">
        <v>9.9112919847642034E-2</v>
      </c>
      <c r="AC1547">
        <v>0</v>
      </c>
      <c r="AD1547">
        <v>0</v>
      </c>
      <c r="AE1547">
        <v>0</v>
      </c>
      <c r="AF1547">
        <v>0</v>
      </c>
      <c r="AG1547">
        <v>0</v>
      </c>
      <c r="AH1547">
        <v>0</v>
      </c>
      <c r="AI1547">
        <v>0</v>
      </c>
      <c r="AJ1547">
        <v>0.35505713116185716</v>
      </c>
      <c r="AK1547">
        <v>0.21487833819700591</v>
      </c>
      <c r="AL1547">
        <v>0.11283522695342302</v>
      </c>
      <c r="AM1547">
        <v>0</v>
      </c>
      <c r="AN1547">
        <v>0</v>
      </c>
      <c r="AO1547">
        <v>0</v>
      </c>
      <c r="AP1547">
        <v>0</v>
      </c>
      <c r="AQ1547">
        <v>0</v>
      </c>
      <c r="AR1547">
        <v>0</v>
      </c>
      <c r="AS1547">
        <v>0</v>
      </c>
      <c r="AT1547">
        <v>0.28150269781425402</v>
      </c>
      <c r="AU1547">
        <v>0.18115430443339692</v>
      </c>
      <c r="AV1547">
        <v>0.10718226304247831</v>
      </c>
      <c r="AW1547">
        <v>0</v>
      </c>
      <c r="AX1547">
        <v>0</v>
      </c>
      <c r="AY1547">
        <v>0</v>
      </c>
      <c r="AZ1547">
        <v>0</v>
      </c>
      <c r="BA1547">
        <v>0</v>
      </c>
      <c r="BB1547">
        <v>0</v>
      </c>
    </row>
    <row r="1548" spans="2:54" outlineLevel="2">
      <c r="B1548" s="448"/>
      <c r="C1548" s="92" t="s">
        <v>2859</v>
      </c>
      <c r="D1548" s="92" t="s">
        <v>2242</v>
      </c>
      <c r="E1548" s="92">
        <v>0</v>
      </c>
      <c r="F1548" s="92">
        <v>1.5817302323652489</v>
      </c>
      <c r="G1548" s="92">
        <v>1.0938987579740105</v>
      </c>
      <c r="H1548" s="92">
        <v>0.60606728358277229</v>
      </c>
      <c r="I1548" s="92">
        <v>0</v>
      </c>
      <c r="J1548" s="92">
        <v>0</v>
      </c>
      <c r="K1548" s="92">
        <v>1.4641684359607989</v>
      </c>
      <c r="L1548" s="92">
        <v>0.99933752626865879</v>
      </c>
      <c r="M1548" s="92">
        <v>0.53450661657651866</v>
      </c>
      <c r="N1548" s="92">
        <v>0</v>
      </c>
      <c r="O1548" s="92">
        <v>0</v>
      </c>
      <c r="P1548" s="92">
        <v>1.8358400081656234</v>
      </c>
      <c r="Q1548" s="92">
        <v>1.2938050366198113</v>
      </c>
      <c r="R1548" s="92">
        <v>0.75177006507399913</v>
      </c>
      <c r="S1548" s="92">
        <v>0</v>
      </c>
      <c r="T1548" s="92">
        <v>0</v>
      </c>
      <c r="U1548" s="92">
        <v>1.9589787185150143</v>
      </c>
      <c r="V1548" s="92">
        <v>1.4090885444204435</v>
      </c>
      <c r="W1548" s="92">
        <v>0.85919837032587276</v>
      </c>
      <c r="X1548" s="92">
        <v>0</v>
      </c>
      <c r="Y1548" s="92">
        <v>0</v>
      </c>
      <c r="Z1548" s="92">
        <v>-0.14740800441581148</v>
      </c>
      <c r="AA1548" s="92">
        <v>-9.7745042362092915E-2</v>
      </c>
      <c r="AB1548" s="92">
        <v>-5.5009311886489526E-2</v>
      </c>
      <c r="AC1548" s="92">
        <v>0</v>
      </c>
      <c r="AD1548" s="92">
        <v>0</v>
      </c>
      <c r="AE1548" s="92">
        <v>-0.31661641834736964</v>
      </c>
      <c r="AF1548" s="92">
        <v>-0.19284384820098394</v>
      </c>
      <c r="AG1548" s="92">
        <v>-9.7034199079953698E-2</v>
      </c>
      <c r="AH1548" s="92">
        <v>0</v>
      </c>
      <c r="AI1548" s="92">
        <v>0</v>
      </c>
      <c r="AJ1548" s="92">
        <v>-4.2118131889591258E-2</v>
      </c>
      <c r="AK1548" s="92">
        <v>-2.8286163361339208E-2</v>
      </c>
      <c r="AL1548" s="92">
        <v>-1.4864352389768999E-2</v>
      </c>
      <c r="AM1548" s="92">
        <v>0</v>
      </c>
      <c r="AN1548" s="92">
        <v>0</v>
      </c>
      <c r="AO1548" s="92">
        <v>-0.3788147116377758</v>
      </c>
      <c r="AP1548" s="92">
        <v>-0.23759360700770951</v>
      </c>
      <c r="AQ1548" s="92">
        <v>-0.12984390943520635</v>
      </c>
      <c r="AR1548" s="92">
        <v>0</v>
      </c>
      <c r="AS1548" s="92">
        <v>0</v>
      </c>
      <c r="AT1548" s="92">
        <v>-6.6670038916555541E-2</v>
      </c>
      <c r="AU1548" s="92">
        <v>-4.5378288889050815E-2</v>
      </c>
      <c r="AV1548" s="92">
        <v>-2.5799955487627799E-2</v>
      </c>
      <c r="AW1548" s="92">
        <v>0</v>
      </c>
      <c r="AX1548" s="92">
        <v>0</v>
      </c>
      <c r="AY1548" s="92">
        <v>-0.31442679078595148</v>
      </c>
      <c r="AZ1548" s="92">
        <v>-0.21245878091857756</v>
      </c>
      <c r="BA1548" s="92">
        <v>-0.12762838274170457</v>
      </c>
      <c r="BB1548" s="92">
        <v>0</v>
      </c>
    </row>
    <row r="1549" spans="2:54" outlineLevel="2">
      <c r="B1549" s="561" t="s">
        <v>2881</v>
      </c>
      <c r="C1549" s="89"/>
      <c r="D1549" s="89"/>
      <c r="E1549" s="89"/>
      <c r="F1549" s="89"/>
      <c r="G1549" s="89"/>
      <c r="H1549" s="89"/>
      <c r="I1549" s="89"/>
      <c r="J1549" s="89"/>
      <c r="K1549" s="89"/>
      <c r="L1549" s="89"/>
      <c r="M1549" s="89"/>
      <c r="N1549" s="89"/>
      <c r="O1549" s="89"/>
      <c r="P1549" s="89"/>
      <c r="Q1549" s="89"/>
      <c r="R1549" s="89"/>
      <c r="S1549" s="89"/>
      <c r="T1549" s="89"/>
      <c r="U1549" s="89"/>
      <c r="V1549" s="89"/>
      <c r="W1549" s="89"/>
      <c r="X1549" s="89"/>
      <c r="Y1549" s="89"/>
      <c r="Z1549" s="89"/>
      <c r="AA1549" s="89"/>
      <c r="AB1549" s="89"/>
      <c r="AC1549" s="89"/>
      <c r="AD1549" s="89"/>
      <c r="AE1549" s="89"/>
      <c r="AF1549" s="89"/>
      <c r="AG1549" s="89"/>
      <c r="AH1549" s="89"/>
      <c r="AI1549" s="89"/>
      <c r="AJ1549" s="89"/>
      <c r="AK1549" s="89"/>
      <c r="AL1549" s="89"/>
      <c r="AM1549" s="89"/>
      <c r="AN1549" s="89"/>
      <c r="AO1549" s="89"/>
      <c r="AP1549" s="89"/>
      <c r="AQ1549" s="89"/>
      <c r="AR1549" s="89"/>
      <c r="AS1549" s="89"/>
      <c r="AT1549" s="89"/>
      <c r="AU1549" s="89"/>
      <c r="AV1549" s="89"/>
      <c r="AW1549" s="89"/>
      <c r="AX1549" s="89"/>
      <c r="AY1549" s="89"/>
      <c r="AZ1549" s="89"/>
      <c r="BA1549" s="89"/>
      <c r="BB1549" s="89"/>
    </row>
    <row r="1550" spans="2:54" outlineLevel="2">
      <c r="B1550" s="25" t="s">
        <v>2851</v>
      </c>
      <c r="C1550" t="s">
        <v>2852</v>
      </c>
      <c r="D1550" t="s">
        <v>2866</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c r="C1551" t="s">
        <v>2853</v>
      </c>
      <c r="D1551" t="s">
        <v>2866</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2854</v>
      </c>
      <c r="D1552" t="s">
        <v>2866</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2:54" outlineLevel="2">
      <c r="B1553" s="25"/>
      <c r="C1553" t="s">
        <v>2855</v>
      </c>
      <c r="D1553" t="s">
        <v>2866</v>
      </c>
      <c r="E1553">
        <v>0</v>
      </c>
      <c r="F1553">
        <v>0</v>
      </c>
      <c r="G1553">
        <v>0</v>
      </c>
      <c r="H1553">
        <v>0</v>
      </c>
      <c r="I1553">
        <v>0</v>
      </c>
      <c r="J1553">
        <v>0</v>
      </c>
      <c r="K1553">
        <v>0</v>
      </c>
      <c r="L1553">
        <v>0</v>
      </c>
      <c r="M1553">
        <v>0</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v>0</v>
      </c>
      <c r="AY1553">
        <v>0</v>
      </c>
      <c r="AZ1553">
        <v>0</v>
      </c>
      <c r="BA1553">
        <v>0</v>
      </c>
      <c r="BB1553">
        <v>0</v>
      </c>
    </row>
    <row r="1554" spans="2:54" outlineLevel="2">
      <c r="B1554" s="25"/>
      <c r="C1554" t="s">
        <v>2856</v>
      </c>
      <c r="D1554" t="s">
        <v>2866</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v>0</v>
      </c>
      <c r="AY1554">
        <v>0</v>
      </c>
      <c r="AZ1554">
        <v>0</v>
      </c>
      <c r="BA1554">
        <v>0</v>
      </c>
      <c r="BB1554">
        <v>0</v>
      </c>
    </row>
    <row r="1555" spans="2:54" outlineLevel="2">
      <c r="B1555" s="25"/>
      <c r="C1555" t="s">
        <v>2857</v>
      </c>
      <c r="D1555" t="s">
        <v>2866</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2:54" outlineLevel="2">
      <c r="B1556" s="25"/>
      <c r="C1556" t="s">
        <v>2858</v>
      </c>
      <c r="D1556" t="s">
        <v>2866</v>
      </c>
      <c r="E1556">
        <v>0</v>
      </c>
      <c r="F1556">
        <v>-1.4165946682054287E-2</v>
      </c>
      <c r="G1556">
        <v>-8.5690792406410525E-3</v>
      </c>
      <c r="H1556">
        <v>-2.9722117992277862E-3</v>
      </c>
      <c r="I1556">
        <v>0</v>
      </c>
      <c r="J1556">
        <v>0</v>
      </c>
      <c r="K1556">
        <v>0</v>
      </c>
      <c r="L1556">
        <v>0</v>
      </c>
      <c r="M1556">
        <v>0</v>
      </c>
      <c r="N1556">
        <v>0</v>
      </c>
      <c r="O1556">
        <v>0</v>
      </c>
      <c r="P1556">
        <v>1.3767128673457262E-2</v>
      </c>
      <c r="Q1556">
        <v>1.3123388878242204E-2</v>
      </c>
      <c r="R1556">
        <v>1.2479649083027167E-2</v>
      </c>
      <c r="S1556">
        <v>0</v>
      </c>
      <c r="T1556">
        <v>0</v>
      </c>
      <c r="U1556">
        <v>0</v>
      </c>
      <c r="V1556">
        <v>0</v>
      </c>
      <c r="W1556">
        <v>0</v>
      </c>
      <c r="X1556">
        <v>0</v>
      </c>
      <c r="Y1556">
        <v>0</v>
      </c>
      <c r="Z1556">
        <v>0.50012941105627162</v>
      </c>
      <c r="AA1556">
        <v>0.31071788468536571</v>
      </c>
      <c r="AB1556">
        <v>0.16682563907348688</v>
      </c>
      <c r="AC1556">
        <v>0</v>
      </c>
      <c r="AD1556">
        <v>0</v>
      </c>
      <c r="AE1556">
        <v>0</v>
      </c>
      <c r="AF1556">
        <v>0</v>
      </c>
      <c r="AG1556">
        <v>0</v>
      </c>
      <c r="AH1556">
        <v>0</v>
      </c>
      <c r="AI1556">
        <v>0</v>
      </c>
      <c r="AJ1556">
        <v>0.50454392184442876</v>
      </c>
      <c r="AK1556">
        <v>0.32020154452696631</v>
      </c>
      <c r="AL1556">
        <v>0.16863802657008412</v>
      </c>
      <c r="AM1556">
        <v>0</v>
      </c>
      <c r="AN1556">
        <v>0</v>
      </c>
      <c r="AO1556">
        <v>0</v>
      </c>
      <c r="AP1556">
        <v>0</v>
      </c>
      <c r="AQ1556">
        <v>0</v>
      </c>
      <c r="AR1556">
        <v>0</v>
      </c>
      <c r="AS1556">
        <v>0</v>
      </c>
      <c r="AT1556">
        <v>0.63090586336167342</v>
      </c>
      <c r="AU1556">
        <v>0.41481950852198318</v>
      </c>
      <c r="AV1556">
        <v>0.23254899834871626</v>
      </c>
      <c r="AW1556">
        <v>0</v>
      </c>
      <c r="AX1556">
        <v>0</v>
      </c>
      <c r="AY1556">
        <v>0</v>
      </c>
      <c r="AZ1556">
        <v>0</v>
      </c>
      <c r="BA1556">
        <v>0</v>
      </c>
      <c r="BB1556">
        <v>0</v>
      </c>
    </row>
    <row r="1557" spans="2:54" outlineLevel="2">
      <c r="B1557" s="25"/>
      <c r="C1557" t="s">
        <v>2859</v>
      </c>
      <c r="D1557" t="s">
        <v>2866</v>
      </c>
      <c r="E1557">
        <v>0</v>
      </c>
      <c r="F1557">
        <v>0.43902151338510009</v>
      </c>
      <c r="G1557">
        <v>0.30069567726535568</v>
      </c>
      <c r="H1557">
        <v>0.16236984114561123</v>
      </c>
      <c r="I1557">
        <v>0</v>
      </c>
      <c r="J1557">
        <v>0</v>
      </c>
      <c r="K1557">
        <v>0.6857117552120835</v>
      </c>
      <c r="L1557">
        <v>0.4740404760830878</v>
      </c>
      <c r="M1557">
        <v>0.26236919695409222</v>
      </c>
      <c r="N1557">
        <v>0</v>
      </c>
      <c r="O1557">
        <v>0</v>
      </c>
      <c r="P1557">
        <v>0.52880859379014922</v>
      </c>
      <c r="Q1557">
        <v>0.3730294923752463</v>
      </c>
      <c r="R1557">
        <v>0.21725039096034332</v>
      </c>
      <c r="S1557">
        <v>0</v>
      </c>
      <c r="T1557">
        <v>0</v>
      </c>
      <c r="U1557">
        <v>0.84940631583268067</v>
      </c>
      <c r="V1557">
        <v>0.60626453545820436</v>
      </c>
      <c r="W1557">
        <v>0.36215486473756336</v>
      </c>
      <c r="X1557">
        <v>0</v>
      </c>
      <c r="Y1557">
        <v>0</v>
      </c>
      <c r="Z1557">
        <v>0.17732490072704477</v>
      </c>
      <c r="AA1557">
        <v>9.8705434794772146E-2</v>
      </c>
      <c r="AB1557">
        <v>5.3600869424923904E-2</v>
      </c>
      <c r="AC1557">
        <v>0</v>
      </c>
      <c r="AD1557">
        <v>0</v>
      </c>
      <c r="AE1557">
        <v>0.4878425854836802</v>
      </c>
      <c r="AF1557">
        <v>0.30140713145967218</v>
      </c>
      <c r="AG1557">
        <v>0.15576213777393505</v>
      </c>
      <c r="AH1557">
        <v>0</v>
      </c>
      <c r="AI1557">
        <v>0</v>
      </c>
      <c r="AJ1557">
        <v>0.75451783276095541</v>
      </c>
      <c r="AK1557">
        <v>0.48585836371665908</v>
      </c>
      <c r="AL1557">
        <v>0.25617107548108148</v>
      </c>
      <c r="AM1557">
        <v>0</v>
      </c>
      <c r="AN1557">
        <v>0</v>
      </c>
      <c r="AO1557">
        <v>1.0727689713820299</v>
      </c>
      <c r="AP1557">
        <v>0.67004041824284133</v>
      </c>
      <c r="AQ1557">
        <v>0.35487186457271452</v>
      </c>
      <c r="AR1557">
        <v>0</v>
      </c>
      <c r="AS1557">
        <v>0</v>
      </c>
      <c r="AT1557">
        <v>0.98447525315821449</v>
      </c>
      <c r="AU1557">
        <v>0.64789101677639116</v>
      </c>
      <c r="AV1557">
        <v>0.35983940465117403</v>
      </c>
      <c r="AW1557">
        <v>0</v>
      </c>
      <c r="AX1557">
        <v>0</v>
      </c>
      <c r="AY1557">
        <v>1.4005567825629357</v>
      </c>
      <c r="AZ1557">
        <v>0.93542322590883042</v>
      </c>
      <c r="BA1557">
        <v>0.53220971071260936</v>
      </c>
      <c r="BB1557">
        <v>0</v>
      </c>
    </row>
    <row r="1558" spans="2:54" outlineLevel="2">
      <c r="B1558" s="25" t="s">
        <v>2860</v>
      </c>
      <c r="C1558" t="s">
        <v>2852</v>
      </c>
      <c r="D1558" t="s">
        <v>2242</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outlineLevel="2">
      <c r="B1559" s="25"/>
      <c r="C1559" t="s">
        <v>2853</v>
      </c>
      <c r="D1559" t="s">
        <v>2242</v>
      </c>
      <c r="E1559">
        <v>0</v>
      </c>
      <c r="F1559">
        <v>0</v>
      </c>
      <c r="G1559">
        <v>0</v>
      </c>
      <c r="H1559">
        <v>0</v>
      </c>
      <c r="I1559">
        <v>0</v>
      </c>
      <c r="J1559">
        <v>0</v>
      </c>
      <c r="K1559">
        <v>0</v>
      </c>
      <c r="L1559">
        <v>0</v>
      </c>
      <c r="M1559">
        <v>0</v>
      </c>
      <c r="N1559">
        <v>0</v>
      </c>
      <c r="O1559">
        <v>0</v>
      </c>
      <c r="P1559">
        <v>0</v>
      </c>
      <c r="Q1559">
        <v>0</v>
      </c>
      <c r="R1559">
        <v>0</v>
      </c>
      <c r="S1559">
        <v>0</v>
      </c>
      <c r="T1559">
        <v>0</v>
      </c>
      <c r="U1559">
        <v>0</v>
      </c>
      <c r="V1559">
        <v>0</v>
      </c>
      <c r="W1559">
        <v>0</v>
      </c>
      <c r="X1559">
        <v>0</v>
      </c>
      <c r="Y1559">
        <v>0</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v>0</v>
      </c>
      <c r="AY1559">
        <v>0</v>
      </c>
      <c r="AZ1559">
        <v>0</v>
      </c>
      <c r="BA1559">
        <v>0</v>
      </c>
      <c r="BB1559">
        <v>0</v>
      </c>
    </row>
    <row r="1560" spans="2:54" outlineLevel="2">
      <c r="B1560" s="25"/>
      <c r="C1560" t="s">
        <v>2854</v>
      </c>
      <c r="D1560" t="s">
        <v>2242</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v>0</v>
      </c>
      <c r="AY1560">
        <v>0</v>
      </c>
      <c r="AZ1560">
        <v>0</v>
      </c>
      <c r="BA1560">
        <v>0</v>
      </c>
      <c r="BB1560">
        <v>0</v>
      </c>
    </row>
    <row r="1561" spans="2:54" outlineLevel="2">
      <c r="B1561" s="25"/>
      <c r="C1561" t="s">
        <v>2855</v>
      </c>
      <c r="D1561" t="s">
        <v>2242</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c r="AN1561">
        <v>0</v>
      </c>
      <c r="AO1561">
        <v>0</v>
      </c>
      <c r="AP1561">
        <v>0</v>
      </c>
      <c r="AQ1561">
        <v>0</v>
      </c>
      <c r="AR1561">
        <v>0</v>
      </c>
      <c r="AS1561">
        <v>0</v>
      </c>
      <c r="AT1561">
        <v>0</v>
      </c>
      <c r="AU1561">
        <v>0</v>
      </c>
      <c r="AV1561">
        <v>0</v>
      </c>
      <c r="AW1561">
        <v>0</v>
      </c>
      <c r="AX1561">
        <v>0</v>
      </c>
      <c r="AY1561">
        <v>0</v>
      </c>
      <c r="AZ1561">
        <v>0</v>
      </c>
      <c r="BA1561">
        <v>0</v>
      </c>
      <c r="BB1561">
        <v>0</v>
      </c>
    </row>
    <row r="1562" spans="2:54" outlineLevel="2">
      <c r="B1562" s="25"/>
      <c r="C1562" t="s">
        <v>2856</v>
      </c>
      <c r="D1562" t="s">
        <v>2242</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c r="AU1562">
        <v>0</v>
      </c>
      <c r="AV1562">
        <v>0</v>
      </c>
      <c r="AW1562">
        <v>0</v>
      </c>
      <c r="AX1562">
        <v>0</v>
      </c>
      <c r="AY1562">
        <v>0</v>
      </c>
      <c r="AZ1562">
        <v>0</v>
      </c>
      <c r="BA1562">
        <v>0</v>
      </c>
      <c r="BB1562">
        <v>0</v>
      </c>
    </row>
    <row r="1563" spans="2:54" outlineLevel="2">
      <c r="B1563" s="25"/>
      <c r="C1563" t="s">
        <v>2857</v>
      </c>
      <c r="D1563" t="s">
        <v>2242</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v>0</v>
      </c>
      <c r="AY1563">
        <v>0</v>
      </c>
      <c r="AZ1563">
        <v>0</v>
      </c>
      <c r="BA1563">
        <v>0</v>
      </c>
      <c r="BB1563">
        <v>0</v>
      </c>
    </row>
    <row r="1564" spans="2:54" outlineLevel="2">
      <c r="B1564" s="25"/>
      <c r="C1564" t="s">
        <v>2858</v>
      </c>
      <c r="D1564" t="s">
        <v>2242</v>
      </c>
      <c r="E1564">
        <v>0</v>
      </c>
      <c r="F1564">
        <v>-6.2151736117450028E-3</v>
      </c>
      <c r="G1564">
        <v>-4.2107323705470505E-3</v>
      </c>
      <c r="H1564">
        <v>-2.2062911293490983E-3</v>
      </c>
      <c r="I1564">
        <v>0</v>
      </c>
      <c r="J1564">
        <v>0</v>
      </c>
      <c r="K1564">
        <v>0</v>
      </c>
      <c r="L1564">
        <v>0</v>
      </c>
      <c r="M1564">
        <v>0</v>
      </c>
      <c r="N1564">
        <v>0</v>
      </c>
      <c r="O1564">
        <v>0</v>
      </c>
      <c r="P1564">
        <v>-6.7048056091476311E-3</v>
      </c>
      <c r="Q1564">
        <v>-4.6126700636126769E-3</v>
      </c>
      <c r="R1564">
        <v>-2.5205345180777227E-3</v>
      </c>
      <c r="S1564">
        <v>0</v>
      </c>
      <c r="T1564">
        <v>0</v>
      </c>
      <c r="U1564">
        <v>0</v>
      </c>
      <c r="V1564">
        <v>0</v>
      </c>
      <c r="W1564">
        <v>0</v>
      </c>
      <c r="X1564">
        <v>0</v>
      </c>
      <c r="Y1564">
        <v>0</v>
      </c>
      <c r="Z1564">
        <v>0.26464804783602625</v>
      </c>
      <c r="AA1564">
        <v>0.16241190148490525</v>
      </c>
      <c r="AB1564">
        <v>8.3918687640405942E-2</v>
      </c>
      <c r="AC1564">
        <v>0</v>
      </c>
      <c r="AD1564">
        <v>0</v>
      </c>
      <c r="AE1564">
        <v>0</v>
      </c>
      <c r="AF1564">
        <v>0</v>
      </c>
      <c r="AG1564">
        <v>0</v>
      </c>
      <c r="AH1564">
        <v>0</v>
      </c>
      <c r="AI1564">
        <v>0</v>
      </c>
      <c r="AJ1564">
        <v>0.23086615907740621</v>
      </c>
      <c r="AK1564">
        <v>0.14767920997451522</v>
      </c>
      <c r="AL1564">
        <v>8.0818659249739938E-2</v>
      </c>
      <c r="AM1564">
        <v>0</v>
      </c>
      <c r="AN1564">
        <v>0</v>
      </c>
      <c r="AO1564">
        <v>0</v>
      </c>
      <c r="AP1564">
        <v>0</v>
      </c>
      <c r="AQ1564">
        <v>0</v>
      </c>
      <c r="AR1564">
        <v>0</v>
      </c>
      <c r="AS1564">
        <v>0</v>
      </c>
      <c r="AT1564">
        <v>0.46926660037484419</v>
      </c>
      <c r="AU1564">
        <v>0.30512506701224135</v>
      </c>
      <c r="AV1564">
        <v>0.18116034804328496</v>
      </c>
      <c r="AW1564">
        <v>0</v>
      </c>
      <c r="AX1564">
        <v>0</v>
      </c>
      <c r="AY1564">
        <v>0</v>
      </c>
      <c r="AZ1564">
        <v>0</v>
      </c>
      <c r="BA1564">
        <v>0</v>
      </c>
      <c r="BB1564">
        <v>0</v>
      </c>
    </row>
    <row r="1565" spans="2:54" outlineLevel="2">
      <c r="B1565" s="25"/>
      <c r="C1565" t="s">
        <v>2859</v>
      </c>
      <c r="D1565" t="s">
        <v>2242</v>
      </c>
      <c r="E1565">
        <v>0</v>
      </c>
      <c r="F1565">
        <v>4.4664175584079438E-2</v>
      </c>
      <c r="G1565">
        <v>3.0889013308103747E-2</v>
      </c>
      <c r="H1565">
        <v>1.7113851032128057E-2</v>
      </c>
      <c r="I1565">
        <v>0</v>
      </c>
      <c r="J1565">
        <v>0</v>
      </c>
      <c r="K1565">
        <v>0.30268021638970882</v>
      </c>
      <c r="L1565">
        <v>0.21310282561127633</v>
      </c>
      <c r="M1565">
        <v>0.12352543483284384</v>
      </c>
      <c r="N1565">
        <v>0</v>
      </c>
      <c r="O1565">
        <v>0</v>
      </c>
      <c r="P1565">
        <v>5.1839611326389236E-2</v>
      </c>
      <c r="Q1565">
        <v>3.6533875464178509E-2</v>
      </c>
      <c r="R1565">
        <v>2.1228139601967774E-2</v>
      </c>
      <c r="S1565">
        <v>0</v>
      </c>
      <c r="T1565">
        <v>0</v>
      </c>
      <c r="U1565">
        <v>0.36751488899526696</v>
      </c>
      <c r="V1565">
        <v>0.26359236446228984</v>
      </c>
      <c r="W1565">
        <v>0.15966983992931266</v>
      </c>
      <c r="X1565">
        <v>0</v>
      </c>
      <c r="Y1565">
        <v>0</v>
      </c>
      <c r="Z1565">
        <v>-0.65909721118457454</v>
      </c>
      <c r="AA1565">
        <v>-0.43704197125040606</v>
      </c>
      <c r="AB1565">
        <v>-0.24596007657284258</v>
      </c>
      <c r="AC1565">
        <v>0</v>
      </c>
      <c r="AD1565">
        <v>0</v>
      </c>
      <c r="AE1565">
        <v>-0.52796813863805214</v>
      </c>
      <c r="AF1565">
        <v>-0.35298196324544706</v>
      </c>
      <c r="AG1565">
        <v>-0.20401320883226637</v>
      </c>
      <c r="AH1565">
        <v>0</v>
      </c>
      <c r="AI1565">
        <v>0</v>
      </c>
      <c r="AJ1565">
        <v>0.12836921941616072</v>
      </c>
      <c r="AK1565">
        <v>7.6654383485010982E-2</v>
      </c>
      <c r="AL1565">
        <v>3.961464759296407E-2</v>
      </c>
      <c r="AM1565">
        <v>0</v>
      </c>
      <c r="AN1565">
        <v>0</v>
      </c>
      <c r="AO1565">
        <v>0.62920999009735756</v>
      </c>
      <c r="AP1565">
        <v>0.39108507027682399</v>
      </c>
      <c r="AQ1565">
        <v>0.20075318083917859</v>
      </c>
      <c r="AR1565">
        <v>0</v>
      </c>
      <c r="AS1565">
        <v>0</v>
      </c>
      <c r="AT1565">
        <v>0.44003065069767899</v>
      </c>
      <c r="AU1565">
        <v>0.28739725119606158</v>
      </c>
      <c r="AV1565">
        <v>0.17088080313328635</v>
      </c>
      <c r="AW1565">
        <v>0</v>
      </c>
      <c r="AX1565">
        <v>0</v>
      </c>
      <c r="AY1565">
        <v>0.92702817269395144</v>
      </c>
      <c r="AZ1565">
        <v>0.59843449514433888</v>
      </c>
      <c r="BA1565">
        <v>0.34485882715790672</v>
      </c>
      <c r="BB1565">
        <v>0</v>
      </c>
    </row>
    <row r="1566" spans="2:54" outlineLevel="2">
      <c r="B1566" s="25" t="s">
        <v>2861</v>
      </c>
      <c r="C1566" t="s">
        <v>2852</v>
      </c>
      <c r="D1566" t="s">
        <v>2242</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outlineLevel="2">
      <c r="B1567" s="25"/>
      <c r="C1567" t="s">
        <v>2853</v>
      </c>
      <c r="D1567" t="s">
        <v>2242</v>
      </c>
      <c r="E1567">
        <v>0</v>
      </c>
      <c r="F1567">
        <v>0</v>
      </c>
      <c r="G1567">
        <v>0</v>
      </c>
      <c r="H1567">
        <v>0</v>
      </c>
      <c r="I1567">
        <v>0</v>
      </c>
      <c r="J1567">
        <v>0</v>
      </c>
      <c r="K1567">
        <v>0</v>
      </c>
      <c r="L1567">
        <v>0</v>
      </c>
      <c r="M1567">
        <v>0</v>
      </c>
      <c r="N1567">
        <v>0</v>
      </c>
      <c r="O1567">
        <v>0</v>
      </c>
      <c r="P1567">
        <v>0</v>
      </c>
      <c r="Q1567">
        <v>0</v>
      </c>
      <c r="R1567">
        <v>0</v>
      </c>
      <c r="S1567">
        <v>0</v>
      </c>
      <c r="T1567">
        <v>0</v>
      </c>
      <c r="U1567">
        <v>0</v>
      </c>
      <c r="V1567">
        <v>0</v>
      </c>
      <c r="W1567">
        <v>0</v>
      </c>
      <c r="X1567">
        <v>0</v>
      </c>
      <c r="Y1567">
        <v>0</v>
      </c>
      <c r="Z1567">
        <v>0</v>
      </c>
      <c r="AA1567">
        <v>0</v>
      </c>
      <c r="AB1567">
        <v>0</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c r="AU1567">
        <v>0</v>
      </c>
      <c r="AV1567">
        <v>0</v>
      </c>
      <c r="AW1567">
        <v>0</v>
      </c>
      <c r="AX1567">
        <v>0</v>
      </c>
      <c r="AY1567">
        <v>0</v>
      </c>
      <c r="AZ1567">
        <v>0</v>
      </c>
      <c r="BA1567">
        <v>0</v>
      </c>
      <c r="BB1567">
        <v>0</v>
      </c>
    </row>
    <row r="1568" spans="2:54" outlineLevel="2">
      <c r="B1568" s="25"/>
      <c r="C1568" t="s">
        <v>2854</v>
      </c>
      <c r="D1568" t="s">
        <v>2242</v>
      </c>
      <c r="E1568">
        <v>0</v>
      </c>
      <c r="F1568">
        <v>0</v>
      </c>
      <c r="G1568">
        <v>0</v>
      </c>
      <c r="H1568">
        <v>0</v>
      </c>
      <c r="I1568">
        <v>0</v>
      </c>
      <c r="J1568">
        <v>0</v>
      </c>
      <c r="K1568">
        <v>0</v>
      </c>
      <c r="L1568">
        <v>0</v>
      </c>
      <c r="M1568">
        <v>0</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c r="AU1568">
        <v>0</v>
      </c>
      <c r="AV1568">
        <v>0</v>
      </c>
      <c r="AW1568">
        <v>0</v>
      </c>
      <c r="AX1568">
        <v>0</v>
      </c>
      <c r="AY1568">
        <v>0</v>
      </c>
      <c r="AZ1568">
        <v>0</v>
      </c>
      <c r="BA1568">
        <v>0</v>
      </c>
      <c r="BB1568">
        <v>0</v>
      </c>
    </row>
    <row r="1569" spans="2:54" outlineLevel="2">
      <c r="B1569" s="25"/>
      <c r="C1569" t="s">
        <v>2855</v>
      </c>
      <c r="D1569" t="s">
        <v>2242</v>
      </c>
      <c r="E1569">
        <v>0</v>
      </c>
      <c r="F1569">
        <v>0</v>
      </c>
      <c r="G1569">
        <v>0</v>
      </c>
      <c r="H1569">
        <v>0</v>
      </c>
      <c r="I1569">
        <v>0</v>
      </c>
      <c r="J1569">
        <v>0</v>
      </c>
      <c r="K1569">
        <v>0</v>
      </c>
      <c r="L1569">
        <v>0</v>
      </c>
      <c r="M1569">
        <v>0</v>
      </c>
      <c r="N1569">
        <v>0</v>
      </c>
      <c r="O1569">
        <v>0</v>
      </c>
      <c r="P1569">
        <v>0</v>
      </c>
      <c r="Q1569">
        <v>0</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row>
    <row r="1570" spans="2:54" outlineLevel="2">
      <c r="B1570" s="25"/>
      <c r="C1570" t="s">
        <v>2856</v>
      </c>
      <c r="D1570" t="s">
        <v>2242</v>
      </c>
      <c r="E1570">
        <v>0</v>
      </c>
      <c r="F1570">
        <v>0</v>
      </c>
      <c r="G1570">
        <v>0</v>
      </c>
      <c r="H1570">
        <v>0</v>
      </c>
      <c r="I1570">
        <v>0</v>
      </c>
      <c r="J1570">
        <v>0</v>
      </c>
      <c r="K1570">
        <v>0</v>
      </c>
      <c r="L1570">
        <v>0</v>
      </c>
      <c r="M1570">
        <v>0</v>
      </c>
      <c r="N1570">
        <v>0</v>
      </c>
      <c r="O1570">
        <v>0</v>
      </c>
      <c r="P1570">
        <v>0</v>
      </c>
      <c r="Q1570">
        <v>0</v>
      </c>
      <c r="R1570">
        <v>0</v>
      </c>
      <c r="S1570">
        <v>0</v>
      </c>
      <c r="T1570">
        <v>0</v>
      </c>
      <c r="U1570">
        <v>0</v>
      </c>
      <c r="V1570">
        <v>0</v>
      </c>
      <c r="W1570">
        <v>0</v>
      </c>
      <c r="X1570">
        <v>0</v>
      </c>
      <c r="Y1570">
        <v>0</v>
      </c>
      <c r="Z1570">
        <v>0</v>
      </c>
      <c r="AA1570">
        <v>0</v>
      </c>
      <c r="AB1570">
        <v>0</v>
      </c>
      <c r="AC1570">
        <v>0</v>
      </c>
      <c r="AD1570">
        <v>0</v>
      </c>
      <c r="AE1570">
        <v>0</v>
      </c>
      <c r="AF1570">
        <v>0</v>
      </c>
      <c r="AG1570">
        <v>0</v>
      </c>
      <c r="AH1570">
        <v>0</v>
      </c>
      <c r="AI1570">
        <v>0</v>
      </c>
      <c r="AJ1570">
        <v>0</v>
      </c>
      <c r="AK1570">
        <v>0</v>
      </c>
      <c r="AL1570">
        <v>0</v>
      </c>
      <c r="AM1570">
        <v>0</v>
      </c>
      <c r="AN1570">
        <v>0</v>
      </c>
      <c r="AO1570">
        <v>0</v>
      </c>
      <c r="AP1570">
        <v>0</v>
      </c>
      <c r="AQ1570">
        <v>0</v>
      </c>
      <c r="AR1570">
        <v>0</v>
      </c>
      <c r="AS1570">
        <v>0</v>
      </c>
      <c r="AT1570">
        <v>0</v>
      </c>
      <c r="AU1570">
        <v>0</v>
      </c>
      <c r="AV1570">
        <v>0</v>
      </c>
      <c r="AW1570">
        <v>0</v>
      </c>
      <c r="AX1570">
        <v>0</v>
      </c>
      <c r="AY1570">
        <v>0</v>
      </c>
      <c r="AZ1570">
        <v>0</v>
      </c>
      <c r="BA1570">
        <v>0</v>
      </c>
      <c r="BB1570">
        <v>0</v>
      </c>
    </row>
    <row r="1571" spans="2:54" outlineLevel="2">
      <c r="B1571" s="25"/>
      <c r="C1571" t="s">
        <v>2857</v>
      </c>
      <c r="D1571" t="s">
        <v>2242</v>
      </c>
      <c r="E1571">
        <v>0</v>
      </c>
      <c r="F1571">
        <v>0</v>
      </c>
      <c r="G1571">
        <v>0</v>
      </c>
      <c r="H1571">
        <v>0</v>
      </c>
      <c r="I1571">
        <v>0</v>
      </c>
      <c r="J1571">
        <v>0</v>
      </c>
      <c r="K1571">
        <v>0</v>
      </c>
      <c r="L1571">
        <v>0</v>
      </c>
      <c r="M1571">
        <v>0</v>
      </c>
      <c r="N1571">
        <v>0</v>
      </c>
      <c r="O1571">
        <v>0</v>
      </c>
      <c r="P1571">
        <v>0</v>
      </c>
      <c r="Q1571">
        <v>0</v>
      </c>
      <c r="R1571">
        <v>0</v>
      </c>
      <c r="S1571">
        <v>0</v>
      </c>
      <c r="T1571">
        <v>0</v>
      </c>
      <c r="U1571">
        <v>0</v>
      </c>
      <c r="V1571">
        <v>0</v>
      </c>
      <c r="W1571">
        <v>0</v>
      </c>
      <c r="X1571">
        <v>0</v>
      </c>
      <c r="Y1571">
        <v>0</v>
      </c>
      <c r="Z1571">
        <v>0</v>
      </c>
      <c r="AA1571">
        <v>0</v>
      </c>
      <c r="AB1571">
        <v>0</v>
      </c>
      <c r="AC1571">
        <v>0</v>
      </c>
      <c r="AD1571">
        <v>0</v>
      </c>
      <c r="AE1571">
        <v>0</v>
      </c>
      <c r="AF1571">
        <v>0</v>
      </c>
      <c r="AG1571">
        <v>0</v>
      </c>
      <c r="AH1571">
        <v>0</v>
      </c>
      <c r="AI1571">
        <v>0</v>
      </c>
      <c r="AJ1571">
        <v>0</v>
      </c>
      <c r="AK1571">
        <v>0</v>
      </c>
      <c r="AL1571">
        <v>0</v>
      </c>
      <c r="AM1571">
        <v>0</v>
      </c>
      <c r="AN1571">
        <v>0</v>
      </c>
      <c r="AO1571">
        <v>0</v>
      </c>
      <c r="AP1571">
        <v>0</v>
      </c>
      <c r="AQ1571">
        <v>0</v>
      </c>
      <c r="AR1571">
        <v>0</v>
      </c>
      <c r="AS1571">
        <v>0</v>
      </c>
      <c r="AT1571">
        <v>0</v>
      </c>
      <c r="AU1571">
        <v>0</v>
      </c>
      <c r="AV1571">
        <v>0</v>
      </c>
      <c r="AW1571">
        <v>0</v>
      </c>
      <c r="AX1571">
        <v>0</v>
      </c>
      <c r="AY1571">
        <v>0</v>
      </c>
      <c r="AZ1571">
        <v>0</v>
      </c>
      <c r="BA1571">
        <v>0</v>
      </c>
      <c r="BB1571">
        <v>0</v>
      </c>
    </row>
    <row r="1572" spans="2:54" outlineLevel="2">
      <c r="B1572" s="25"/>
      <c r="C1572" t="s">
        <v>2858</v>
      </c>
      <c r="D1572" t="s">
        <v>2242</v>
      </c>
      <c r="E1572">
        <v>0</v>
      </c>
      <c r="F1572">
        <v>0.36154748451311891</v>
      </c>
      <c r="G1572">
        <v>0.24781745837204308</v>
      </c>
      <c r="H1572">
        <v>0.13408743223096725</v>
      </c>
      <c r="I1572">
        <v>0</v>
      </c>
      <c r="J1572">
        <v>0</v>
      </c>
      <c r="K1572">
        <v>0</v>
      </c>
      <c r="L1572">
        <v>0</v>
      </c>
      <c r="M1572">
        <v>0</v>
      </c>
      <c r="N1572">
        <v>0</v>
      </c>
      <c r="O1572">
        <v>0</v>
      </c>
      <c r="P1572">
        <v>0.41685503598968432</v>
      </c>
      <c r="Q1572">
        <v>0.29228650866282851</v>
      </c>
      <c r="R1572">
        <v>0.16771798133597271</v>
      </c>
      <c r="S1572">
        <v>0</v>
      </c>
      <c r="T1572">
        <v>0</v>
      </c>
      <c r="U1572">
        <v>0</v>
      </c>
      <c r="V1572">
        <v>0</v>
      </c>
      <c r="W1572">
        <v>0</v>
      </c>
      <c r="X1572">
        <v>0</v>
      </c>
      <c r="Y1572">
        <v>0</v>
      </c>
      <c r="Z1572">
        <v>0.72264762632922774</v>
      </c>
      <c r="AA1572">
        <v>0.44623798789455116</v>
      </c>
      <c r="AB1572">
        <v>0.23739899316230606</v>
      </c>
      <c r="AC1572">
        <v>0</v>
      </c>
      <c r="AD1572">
        <v>0</v>
      </c>
      <c r="AE1572">
        <v>0</v>
      </c>
      <c r="AF1572">
        <v>0</v>
      </c>
      <c r="AG1572">
        <v>0</v>
      </c>
      <c r="AH1572">
        <v>0</v>
      </c>
      <c r="AI1572">
        <v>0</v>
      </c>
      <c r="AJ1572">
        <v>0.74197623118825773</v>
      </c>
      <c r="AK1572">
        <v>0.48885303588785634</v>
      </c>
      <c r="AL1572">
        <v>0.25458299582371013</v>
      </c>
      <c r="AM1572">
        <v>0</v>
      </c>
      <c r="AN1572">
        <v>0</v>
      </c>
      <c r="AO1572">
        <v>0</v>
      </c>
      <c r="AP1572">
        <v>0</v>
      </c>
      <c r="AQ1572">
        <v>0</v>
      </c>
      <c r="AR1572">
        <v>0</v>
      </c>
      <c r="AS1572">
        <v>0</v>
      </c>
      <c r="AT1572">
        <v>0.91375637334894932</v>
      </c>
      <c r="AU1572">
        <v>0.62028596114460643</v>
      </c>
      <c r="AV1572">
        <v>0.34636761576759728</v>
      </c>
      <c r="AW1572">
        <v>0</v>
      </c>
      <c r="AX1572">
        <v>0</v>
      </c>
      <c r="AY1572">
        <v>0</v>
      </c>
      <c r="AZ1572">
        <v>0</v>
      </c>
      <c r="BA1572">
        <v>0</v>
      </c>
      <c r="BB1572">
        <v>0</v>
      </c>
    </row>
    <row r="1573" spans="2:54" outlineLevel="2">
      <c r="B1573" s="448"/>
      <c r="C1573" s="92" t="s">
        <v>2859</v>
      </c>
      <c r="D1573" s="92" t="s">
        <v>2242</v>
      </c>
      <c r="E1573" s="92">
        <v>0</v>
      </c>
      <c r="F1573" s="92">
        <v>0.84756334974798886</v>
      </c>
      <c r="G1573" s="92">
        <v>0.57650638777110186</v>
      </c>
      <c r="H1573" s="92">
        <v>0.30544942579421486</v>
      </c>
      <c r="I1573" s="92">
        <v>0</v>
      </c>
      <c r="J1573" s="92">
        <v>0</v>
      </c>
      <c r="K1573" s="92">
        <v>0.83117921669745098</v>
      </c>
      <c r="L1573" s="92">
        <v>0.57061878166158764</v>
      </c>
      <c r="M1573" s="92">
        <v>0.3169973505078546</v>
      </c>
      <c r="N1573" s="92">
        <v>0</v>
      </c>
      <c r="O1573" s="92">
        <v>0</v>
      </c>
      <c r="P1573" s="92">
        <v>0.8934072584653171</v>
      </c>
      <c r="Q1573" s="92">
        <v>0.61435035143007966</v>
      </c>
      <c r="R1573" s="92">
        <v>0.33529344439484221</v>
      </c>
      <c r="S1573" s="92">
        <v>0</v>
      </c>
      <c r="T1573" s="92">
        <v>0</v>
      </c>
      <c r="U1573" s="92">
        <v>0.90832511021631523</v>
      </c>
      <c r="V1573" s="92">
        <v>0.64596882420770441</v>
      </c>
      <c r="W1573" s="92">
        <v>0.38102588226812362</v>
      </c>
      <c r="X1573" s="92">
        <v>0</v>
      </c>
      <c r="Y1573" s="92">
        <v>0</v>
      </c>
      <c r="Z1573" s="92">
        <v>0.78195307701382233</v>
      </c>
      <c r="AA1573" s="92">
        <v>0.51682373431709594</v>
      </c>
      <c r="AB1573" s="92">
        <v>0.30054231327163472</v>
      </c>
      <c r="AC1573" s="92">
        <v>0</v>
      </c>
      <c r="AD1573" s="92">
        <v>0</v>
      </c>
      <c r="AE1573" s="92">
        <v>1.2107109424735294</v>
      </c>
      <c r="AF1573" s="92">
        <v>0.81168000175831678</v>
      </c>
      <c r="AG1573" s="92">
        <v>0.40948289404803573</v>
      </c>
      <c r="AH1573" s="92">
        <v>0</v>
      </c>
      <c r="AI1573" s="92">
        <v>0</v>
      </c>
      <c r="AJ1573" s="92">
        <v>1.5366158437694368</v>
      </c>
      <c r="AK1573" s="92">
        <v>1.011724480965764</v>
      </c>
      <c r="AL1573" s="92">
        <v>0.53817108425628102</v>
      </c>
      <c r="AM1573" s="92">
        <v>0</v>
      </c>
      <c r="AN1573" s="92">
        <v>0</v>
      </c>
      <c r="AO1573" s="92">
        <v>1.5539292625910273</v>
      </c>
      <c r="AP1573" s="92">
        <v>0.99017186524870238</v>
      </c>
      <c r="AQ1573" s="92">
        <v>0.51456812666666818</v>
      </c>
      <c r="AR1573" s="92">
        <v>0</v>
      </c>
      <c r="AS1573" s="92">
        <v>0</v>
      </c>
      <c r="AT1573" s="92">
        <v>1.7036465122515665</v>
      </c>
      <c r="AU1573" s="92">
        <v>1.1595697985798732</v>
      </c>
      <c r="AV1573" s="92">
        <v>0.62160956860789374</v>
      </c>
      <c r="AW1573" s="92">
        <v>0</v>
      </c>
      <c r="AX1573" s="92">
        <v>0</v>
      </c>
      <c r="AY1573" s="92">
        <v>1.9313307438689689</v>
      </c>
      <c r="AZ1573" s="92">
        <v>1.2603466620216532</v>
      </c>
      <c r="BA1573" s="92">
        <v>0.67427382948352421</v>
      </c>
      <c r="BB1573" s="92">
        <v>0</v>
      </c>
    </row>
    <row r="1574" spans="2:54" outlineLevel="2">
      <c r="B1574" s="561" t="s">
        <v>2867</v>
      </c>
      <c r="C1574" s="89"/>
      <c r="D1574" s="89"/>
      <c r="E1574" s="89"/>
      <c r="F1574" s="89"/>
      <c r="G1574" s="89"/>
      <c r="H1574" s="89"/>
      <c r="I1574" s="89"/>
      <c r="J1574" s="89"/>
      <c r="K1574" s="89"/>
      <c r="L1574" s="89"/>
      <c r="M1574" s="89"/>
      <c r="N1574" s="89"/>
      <c r="O1574" s="89"/>
      <c r="P1574" s="89"/>
      <c r="Q1574" s="89"/>
      <c r="R1574" s="89"/>
      <c r="S1574" s="89"/>
      <c r="T1574" s="89"/>
      <c r="U1574" s="89"/>
      <c r="V1574" s="89"/>
      <c r="W1574" s="89"/>
      <c r="X1574" s="89"/>
      <c r="Y1574" s="89"/>
      <c r="Z1574" s="89"/>
      <c r="AA1574" s="89"/>
      <c r="AB1574" s="89"/>
      <c r="AC1574" s="89"/>
      <c r="AD1574" s="89"/>
      <c r="AE1574" s="89"/>
      <c r="AF1574" s="89"/>
      <c r="AG1574" s="89"/>
      <c r="AH1574" s="89"/>
      <c r="AI1574" s="89"/>
      <c r="AJ1574" s="89"/>
      <c r="AK1574" s="89"/>
      <c r="AL1574" s="89"/>
      <c r="AM1574" s="89"/>
      <c r="AN1574" s="89"/>
      <c r="AO1574" s="89"/>
      <c r="AP1574" s="89"/>
      <c r="AQ1574" s="89"/>
      <c r="AR1574" s="89"/>
      <c r="AS1574" s="89"/>
      <c r="AT1574" s="89"/>
      <c r="AU1574" s="89"/>
      <c r="AV1574" s="89"/>
      <c r="AW1574" s="89"/>
      <c r="AX1574" s="89"/>
      <c r="AY1574" s="89"/>
      <c r="AZ1574" s="89"/>
      <c r="BA1574" s="89"/>
      <c r="BB1574" s="89"/>
    </row>
    <row r="1575" spans="2:54" outlineLevel="2">
      <c r="B1575" s="25" t="s">
        <v>2851</v>
      </c>
      <c r="C1575" t="s">
        <v>2852</v>
      </c>
      <c r="D1575" t="s">
        <v>2242</v>
      </c>
      <c r="E1575">
        <v>0</v>
      </c>
      <c r="F1575">
        <v>0</v>
      </c>
      <c r="G1575">
        <v>0</v>
      </c>
      <c r="H1575">
        <v>0</v>
      </c>
      <c r="I1575">
        <v>0</v>
      </c>
      <c r="J1575">
        <v>0</v>
      </c>
      <c r="K1575">
        <v>0</v>
      </c>
      <c r="L1575">
        <v>0</v>
      </c>
      <c r="M1575">
        <v>0</v>
      </c>
      <c r="N1575">
        <v>0</v>
      </c>
      <c r="O1575">
        <v>0</v>
      </c>
      <c r="P1575">
        <v>0</v>
      </c>
      <c r="Q1575">
        <v>0</v>
      </c>
      <c r="R1575">
        <v>0</v>
      </c>
      <c r="S1575">
        <v>0</v>
      </c>
      <c r="T1575">
        <v>0</v>
      </c>
      <c r="U1575">
        <v>0</v>
      </c>
      <c r="V1575">
        <v>0</v>
      </c>
      <c r="W1575">
        <v>0</v>
      </c>
      <c r="X1575">
        <v>0</v>
      </c>
      <c r="Y1575">
        <v>0</v>
      </c>
      <c r="Z1575">
        <v>0</v>
      </c>
      <c r="AA1575">
        <v>0</v>
      </c>
      <c r="AB1575">
        <v>0</v>
      </c>
      <c r="AC1575">
        <v>0</v>
      </c>
      <c r="AD1575">
        <v>0</v>
      </c>
      <c r="AE1575">
        <v>0</v>
      </c>
      <c r="AF1575">
        <v>0</v>
      </c>
      <c r="AG1575">
        <v>0</v>
      </c>
      <c r="AH1575">
        <v>0</v>
      </c>
      <c r="AI1575">
        <v>0</v>
      </c>
      <c r="AJ1575">
        <v>0</v>
      </c>
      <c r="AK1575">
        <v>0</v>
      </c>
      <c r="AL1575">
        <v>0</v>
      </c>
      <c r="AM1575">
        <v>0</v>
      </c>
      <c r="AN1575">
        <v>0</v>
      </c>
      <c r="AO1575">
        <v>0</v>
      </c>
      <c r="AP1575">
        <v>0</v>
      </c>
      <c r="AQ1575">
        <v>0</v>
      </c>
      <c r="AR1575">
        <v>0</v>
      </c>
      <c r="AS1575">
        <v>0</v>
      </c>
      <c r="AT1575">
        <v>0</v>
      </c>
      <c r="AU1575">
        <v>0</v>
      </c>
      <c r="AV1575">
        <v>0</v>
      </c>
      <c r="AW1575">
        <v>0</v>
      </c>
      <c r="AX1575">
        <v>0</v>
      </c>
      <c r="AY1575">
        <v>0</v>
      </c>
      <c r="AZ1575">
        <v>0</v>
      </c>
      <c r="BA1575">
        <v>0</v>
      </c>
      <c r="BB1575">
        <v>0</v>
      </c>
    </row>
    <row r="1576" spans="2:54" outlineLevel="2">
      <c r="B1576" s="25"/>
      <c r="C1576" t="s">
        <v>2853</v>
      </c>
      <c r="D1576" t="s">
        <v>2242</v>
      </c>
      <c r="E1576">
        <v>0</v>
      </c>
      <c r="F1576">
        <v>0</v>
      </c>
      <c r="G1576">
        <v>0</v>
      </c>
      <c r="H1576">
        <v>0</v>
      </c>
      <c r="I1576">
        <v>0</v>
      </c>
      <c r="J1576">
        <v>0</v>
      </c>
      <c r="K1576">
        <v>0</v>
      </c>
      <c r="L1576">
        <v>0</v>
      </c>
      <c r="M1576">
        <v>0</v>
      </c>
      <c r="N1576">
        <v>0</v>
      </c>
      <c r="O1576">
        <v>0</v>
      </c>
      <c r="P1576">
        <v>0</v>
      </c>
      <c r="Q1576">
        <v>0</v>
      </c>
      <c r="R1576">
        <v>0</v>
      </c>
      <c r="S1576">
        <v>0</v>
      </c>
      <c r="T1576">
        <v>0</v>
      </c>
      <c r="U1576">
        <v>0</v>
      </c>
      <c r="V1576">
        <v>0</v>
      </c>
      <c r="W1576">
        <v>0</v>
      </c>
      <c r="X1576">
        <v>0</v>
      </c>
      <c r="Y1576">
        <v>0</v>
      </c>
      <c r="Z1576">
        <v>0</v>
      </c>
      <c r="AA1576">
        <v>0</v>
      </c>
      <c r="AB1576">
        <v>0</v>
      </c>
      <c r="AC1576">
        <v>0</v>
      </c>
      <c r="AD1576">
        <v>0</v>
      </c>
      <c r="AE1576">
        <v>0</v>
      </c>
      <c r="AF1576">
        <v>0</v>
      </c>
      <c r="AG1576">
        <v>0</v>
      </c>
      <c r="AH1576">
        <v>0</v>
      </c>
      <c r="AI1576">
        <v>0</v>
      </c>
      <c r="AJ1576">
        <v>0</v>
      </c>
      <c r="AK1576">
        <v>0</v>
      </c>
      <c r="AL1576">
        <v>0</v>
      </c>
      <c r="AM1576">
        <v>0</v>
      </c>
      <c r="AN1576">
        <v>0</v>
      </c>
      <c r="AO1576">
        <v>0</v>
      </c>
      <c r="AP1576">
        <v>0</v>
      </c>
      <c r="AQ1576">
        <v>0</v>
      </c>
      <c r="AR1576">
        <v>0</v>
      </c>
      <c r="AS1576">
        <v>0</v>
      </c>
      <c r="AT1576">
        <v>0</v>
      </c>
      <c r="AU1576">
        <v>0</v>
      </c>
      <c r="AV1576">
        <v>0</v>
      </c>
      <c r="AW1576">
        <v>0</v>
      </c>
      <c r="AX1576">
        <v>0</v>
      </c>
      <c r="AY1576">
        <v>0</v>
      </c>
      <c r="AZ1576">
        <v>0</v>
      </c>
      <c r="BA1576">
        <v>0</v>
      </c>
      <c r="BB1576">
        <v>0</v>
      </c>
    </row>
    <row r="1577" spans="2:54" outlineLevel="2">
      <c r="B1577" s="25"/>
      <c r="C1577" t="s">
        <v>2854</v>
      </c>
      <c r="D1577" t="s">
        <v>2242</v>
      </c>
      <c r="E1577">
        <v>0</v>
      </c>
      <c r="F1577">
        <v>0</v>
      </c>
      <c r="G1577">
        <v>0</v>
      </c>
      <c r="H1577">
        <v>0</v>
      </c>
      <c r="I1577">
        <v>0</v>
      </c>
      <c r="J1577">
        <v>0</v>
      </c>
      <c r="K1577">
        <v>0</v>
      </c>
      <c r="L1577">
        <v>0</v>
      </c>
      <c r="M1577">
        <v>0</v>
      </c>
      <c r="N1577">
        <v>0</v>
      </c>
      <c r="O1577">
        <v>0</v>
      </c>
      <c r="P1577">
        <v>0</v>
      </c>
      <c r="Q1577">
        <v>0</v>
      </c>
      <c r="R1577">
        <v>0</v>
      </c>
      <c r="S1577">
        <v>0</v>
      </c>
      <c r="T1577">
        <v>0</v>
      </c>
      <c r="U1577">
        <v>0</v>
      </c>
      <c r="V1577">
        <v>0</v>
      </c>
      <c r="W1577">
        <v>0</v>
      </c>
      <c r="X1577">
        <v>0</v>
      </c>
      <c r="Y1577">
        <v>0</v>
      </c>
      <c r="Z1577">
        <v>0</v>
      </c>
      <c r="AA1577">
        <v>0</v>
      </c>
      <c r="AB1577">
        <v>0</v>
      </c>
      <c r="AC1577">
        <v>0</v>
      </c>
      <c r="AD1577">
        <v>0</v>
      </c>
      <c r="AE1577">
        <v>0</v>
      </c>
      <c r="AF1577">
        <v>0</v>
      </c>
      <c r="AG1577">
        <v>0</v>
      </c>
      <c r="AH1577">
        <v>0</v>
      </c>
      <c r="AI1577">
        <v>0</v>
      </c>
      <c r="AJ1577">
        <v>0</v>
      </c>
      <c r="AK1577">
        <v>0</v>
      </c>
      <c r="AL1577">
        <v>0</v>
      </c>
      <c r="AM1577">
        <v>0</v>
      </c>
      <c r="AN1577">
        <v>0</v>
      </c>
      <c r="AO1577">
        <v>0</v>
      </c>
      <c r="AP1577">
        <v>0</v>
      </c>
      <c r="AQ1577">
        <v>0</v>
      </c>
      <c r="AR1577">
        <v>0</v>
      </c>
      <c r="AS1577">
        <v>0</v>
      </c>
      <c r="AT1577">
        <v>0</v>
      </c>
      <c r="AU1577">
        <v>0</v>
      </c>
      <c r="AV1577">
        <v>0</v>
      </c>
      <c r="AW1577">
        <v>0</v>
      </c>
      <c r="AX1577">
        <v>0</v>
      </c>
      <c r="AY1577">
        <v>0</v>
      </c>
      <c r="AZ1577">
        <v>0</v>
      </c>
      <c r="BA1577">
        <v>0</v>
      </c>
      <c r="BB1577">
        <v>0</v>
      </c>
    </row>
    <row r="1578" spans="2:54" outlineLevel="2">
      <c r="B1578" s="25"/>
      <c r="C1578" t="s">
        <v>2855</v>
      </c>
      <c r="D1578" t="s">
        <v>2242</v>
      </c>
      <c r="E1578">
        <v>0</v>
      </c>
      <c r="F1578">
        <v>0</v>
      </c>
      <c r="G1578">
        <v>0</v>
      </c>
      <c r="H1578">
        <v>0</v>
      </c>
      <c r="I1578">
        <v>0</v>
      </c>
      <c r="J1578">
        <v>0</v>
      </c>
      <c r="K1578">
        <v>0</v>
      </c>
      <c r="L1578">
        <v>0</v>
      </c>
      <c r="M1578">
        <v>0</v>
      </c>
      <c r="N1578">
        <v>0</v>
      </c>
      <c r="O1578">
        <v>0</v>
      </c>
      <c r="P1578">
        <v>0</v>
      </c>
      <c r="Q1578">
        <v>0</v>
      </c>
      <c r="R1578">
        <v>0</v>
      </c>
      <c r="S1578">
        <v>0</v>
      </c>
      <c r="T1578">
        <v>0</v>
      </c>
      <c r="U1578">
        <v>0</v>
      </c>
      <c r="V1578">
        <v>0</v>
      </c>
      <c r="W1578">
        <v>0</v>
      </c>
      <c r="X1578">
        <v>0</v>
      </c>
      <c r="Y1578">
        <v>0</v>
      </c>
      <c r="Z1578">
        <v>0</v>
      </c>
      <c r="AA1578">
        <v>0</v>
      </c>
      <c r="AB1578">
        <v>0</v>
      </c>
      <c r="AC1578">
        <v>0</v>
      </c>
      <c r="AD1578">
        <v>0</v>
      </c>
      <c r="AE1578">
        <v>0</v>
      </c>
      <c r="AF1578">
        <v>0</v>
      </c>
      <c r="AG1578">
        <v>0</v>
      </c>
      <c r="AH1578">
        <v>0</v>
      </c>
      <c r="AI1578">
        <v>0</v>
      </c>
      <c r="AJ1578">
        <v>0</v>
      </c>
      <c r="AK1578">
        <v>0</v>
      </c>
      <c r="AL1578">
        <v>0</v>
      </c>
      <c r="AM1578">
        <v>0</v>
      </c>
      <c r="AN1578">
        <v>0</v>
      </c>
      <c r="AO1578">
        <v>0</v>
      </c>
      <c r="AP1578">
        <v>0</v>
      </c>
      <c r="AQ1578">
        <v>0</v>
      </c>
      <c r="AR1578">
        <v>0</v>
      </c>
      <c r="AS1578">
        <v>0</v>
      </c>
      <c r="AT1578">
        <v>0</v>
      </c>
      <c r="AU1578">
        <v>0</v>
      </c>
      <c r="AV1578">
        <v>0</v>
      </c>
      <c r="AW1578">
        <v>0</v>
      </c>
      <c r="AX1578">
        <v>0</v>
      </c>
      <c r="AY1578">
        <v>0</v>
      </c>
      <c r="AZ1578">
        <v>0</v>
      </c>
      <c r="BA1578">
        <v>0</v>
      </c>
      <c r="BB1578">
        <v>0</v>
      </c>
    </row>
    <row r="1579" spans="2:54" outlineLevel="2">
      <c r="B1579" s="25"/>
      <c r="C1579" t="s">
        <v>2856</v>
      </c>
      <c r="D1579" t="s">
        <v>2242</v>
      </c>
      <c r="E1579">
        <v>0</v>
      </c>
      <c r="F1579">
        <v>0</v>
      </c>
      <c r="G1579">
        <v>0</v>
      </c>
      <c r="H1579">
        <v>0</v>
      </c>
      <c r="I1579">
        <v>0</v>
      </c>
      <c r="J1579">
        <v>0</v>
      </c>
      <c r="K1579">
        <v>0</v>
      </c>
      <c r="L1579">
        <v>0</v>
      </c>
      <c r="M1579">
        <v>0</v>
      </c>
      <c r="N1579">
        <v>0</v>
      </c>
      <c r="O1579">
        <v>0</v>
      </c>
      <c r="P1579">
        <v>0</v>
      </c>
      <c r="Q1579">
        <v>0</v>
      </c>
      <c r="R1579">
        <v>0</v>
      </c>
      <c r="S1579">
        <v>0</v>
      </c>
      <c r="T1579">
        <v>0</v>
      </c>
      <c r="U1579">
        <v>0</v>
      </c>
      <c r="V1579">
        <v>0</v>
      </c>
      <c r="W1579">
        <v>0</v>
      </c>
      <c r="X1579">
        <v>0</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v>0</v>
      </c>
      <c r="AY1579">
        <v>0</v>
      </c>
      <c r="AZ1579">
        <v>0</v>
      </c>
      <c r="BA1579">
        <v>0</v>
      </c>
      <c r="BB1579">
        <v>0</v>
      </c>
    </row>
    <row r="1580" spans="2:54" outlineLevel="2">
      <c r="B1580" s="25"/>
      <c r="C1580" t="s">
        <v>2857</v>
      </c>
      <c r="D1580" t="s">
        <v>2242</v>
      </c>
      <c r="E1580">
        <v>0</v>
      </c>
      <c r="F1580">
        <v>-1.5800143844328825E-2</v>
      </c>
      <c r="G1580">
        <v>-1.0062300032039255E-2</v>
      </c>
      <c r="H1580">
        <v>-4.3244562197496854E-3</v>
      </c>
      <c r="I1580">
        <v>0</v>
      </c>
      <c r="J1580">
        <v>0</v>
      </c>
      <c r="K1580">
        <v>0</v>
      </c>
      <c r="L1580">
        <v>0</v>
      </c>
      <c r="M1580">
        <v>0</v>
      </c>
      <c r="N1580">
        <v>0</v>
      </c>
      <c r="O1580">
        <v>0</v>
      </c>
      <c r="P1580">
        <v>-1.4904979784471173E-2</v>
      </c>
      <c r="Q1580">
        <v>-8.5872260183750115E-3</v>
      </c>
      <c r="R1580">
        <v>-2.2694722522788508E-3</v>
      </c>
      <c r="S1580">
        <v>0</v>
      </c>
      <c r="T1580">
        <v>0</v>
      </c>
      <c r="U1580">
        <v>0</v>
      </c>
      <c r="V1580">
        <v>0</v>
      </c>
      <c r="W1580">
        <v>0</v>
      </c>
      <c r="X1580">
        <v>0</v>
      </c>
      <c r="Y1580">
        <v>0</v>
      </c>
      <c r="Z1580">
        <v>-4.1749718551715278E-3</v>
      </c>
      <c r="AA1580">
        <v>2.8706768573976787E-4</v>
      </c>
      <c r="AB1580">
        <v>2.7498500987079449E-3</v>
      </c>
      <c r="AC1580">
        <v>0</v>
      </c>
      <c r="AD1580">
        <v>0</v>
      </c>
      <c r="AE1580">
        <v>0</v>
      </c>
      <c r="AF1580">
        <v>0</v>
      </c>
      <c r="AG1580">
        <v>0</v>
      </c>
      <c r="AH1580">
        <v>0</v>
      </c>
      <c r="AI1580">
        <v>0</v>
      </c>
      <c r="AJ1580">
        <v>2.8614050304360511E-2</v>
      </c>
      <c r="AK1580">
        <v>2.5525818847378423E-2</v>
      </c>
      <c r="AL1580">
        <v>1.899798236235142E-2</v>
      </c>
      <c r="AM1580">
        <v>0</v>
      </c>
      <c r="AN1580">
        <v>0</v>
      </c>
      <c r="AO1580">
        <v>0</v>
      </c>
      <c r="AP1580">
        <v>0</v>
      </c>
      <c r="AQ1580">
        <v>0</v>
      </c>
      <c r="AR1580">
        <v>0</v>
      </c>
      <c r="AS1580">
        <v>0</v>
      </c>
      <c r="AT1580">
        <v>3.5252399832332838E-2</v>
      </c>
      <c r="AU1580">
        <v>3.6056750791646865E-2</v>
      </c>
      <c r="AV1580">
        <v>2.9727160958965996E-2</v>
      </c>
      <c r="AW1580">
        <v>0</v>
      </c>
      <c r="AX1580">
        <v>0</v>
      </c>
      <c r="AY1580">
        <v>0</v>
      </c>
      <c r="AZ1580">
        <v>0</v>
      </c>
      <c r="BA1580">
        <v>0</v>
      </c>
      <c r="BB1580">
        <v>0</v>
      </c>
    </row>
    <row r="1581" spans="2:54" outlineLevel="2">
      <c r="B1581" s="25"/>
      <c r="C1581" t="s">
        <v>2858</v>
      </c>
      <c r="D1581" t="s">
        <v>2242</v>
      </c>
      <c r="E1581">
        <v>0</v>
      </c>
      <c r="F1581">
        <v>1.301192439639716E-3</v>
      </c>
      <c r="G1581">
        <v>1.3245499618086589E-3</v>
      </c>
      <c r="H1581">
        <v>1.3479074839776021E-3</v>
      </c>
      <c r="I1581">
        <v>0</v>
      </c>
      <c r="J1581">
        <v>0</v>
      </c>
      <c r="K1581">
        <v>3.1483890728221969E-2</v>
      </c>
      <c r="L1581">
        <v>2.2223990344497842E-2</v>
      </c>
      <c r="M1581">
        <v>1.2964089960773723E-2</v>
      </c>
      <c r="N1581">
        <v>0</v>
      </c>
      <c r="O1581">
        <v>0</v>
      </c>
      <c r="P1581">
        <v>-2.3628687535563186E-4</v>
      </c>
      <c r="Q1581">
        <v>2.7264362688798893E-4</v>
      </c>
      <c r="R1581">
        <v>7.8157412913161116E-4</v>
      </c>
      <c r="S1581">
        <v>0</v>
      </c>
      <c r="T1581">
        <v>0</v>
      </c>
      <c r="U1581">
        <v>2.9732183989734699E-2</v>
      </c>
      <c r="V1581">
        <v>1.9699241741816427E-2</v>
      </c>
      <c r="W1581">
        <v>9.6389324561889575E-3</v>
      </c>
      <c r="X1581">
        <v>0</v>
      </c>
      <c r="Y1581">
        <v>0</v>
      </c>
      <c r="Z1581">
        <v>-5.3287132491010046E-2</v>
      </c>
      <c r="AA1581">
        <v>-2.9342349725130713E-2</v>
      </c>
      <c r="AB1581">
        <v>-1.2854952311065121E-2</v>
      </c>
      <c r="AC1581">
        <v>0</v>
      </c>
      <c r="AD1581">
        <v>0</v>
      </c>
      <c r="AE1581">
        <v>-5.1243443120254285E-2</v>
      </c>
      <c r="AF1581">
        <v>-2.547679880085298E-2</v>
      </c>
      <c r="AG1581">
        <v>-8.7096067020270736E-3</v>
      </c>
      <c r="AH1581">
        <v>0</v>
      </c>
      <c r="AI1581">
        <v>0</v>
      </c>
      <c r="AJ1581">
        <v>1.2394981190403748E-2</v>
      </c>
      <c r="AK1581">
        <v>1.1290523253594267E-2</v>
      </c>
      <c r="AL1581">
        <v>6.5845856018864491E-3</v>
      </c>
      <c r="AM1581">
        <v>0</v>
      </c>
      <c r="AN1581">
        <v>0</v>
      </c>
      <c r="AO1581">
        <v>7.6553763138812502E-3</v>
      </c>
      <c r="AP1581">
        <v>2.3348243727596429E-2</v>
      </c>
      <c r="AQ1581">
        <v>2.4012177910724086E-2</v>
      </c>
      <c r="AR1581">
        <v>0</v>
      </c>
      <c r="AS1581">
        <v>0</v>
      </c>
      <c r="AT1581">
        <v>2.3389814962049661E-2</v>
      </c>
      <c r="AU1581">
        <v>2.2354747396292902E-2</v>
      </c>
      <c r="AV1581">
        <v>1.7137527414914266E-2</v>
      </c>
      <c r="AW1581">
        <v>0</v>
      </c>
      <c r="AX1581">
        <v>0</v>
      </c>
      <c r="AY1581">
        <v>4.7050651306153532E-2</v>
      </c>
      <c r="AZ1581">
        <v>4.1977309329496094E-2</v>
      </c>
      <c r="BA1581">
        <v>3.1428242968287959E-2</v>
      </c>
      <c r="BB1581">
        <v>0</v>
      </c>
    </row>
    <row r="1582" spans="2:54" outlineLevel="2">
      <c r="B1582" s="25"/>
      <c r="C1582" t="s">
        <v>2859</v>
      </c>
      <c r="D1582" t="s">
        <v>2242</v>
      </c>
      <c r="E1582">
        <v>0</v>
      </c>
      <c r="F1582">
        <v>0</v>
      </c>
      <c r="G1582">
        <v>0</v>
      </c>
      <c r="H1582">
        <v>0</v>
      </c>
      <c r="I1582">
        <v>0</v>
      </c>
      <c r="J1582">
        <v>0</v>
      </c>
      <c r="K1582">
        <v>0</v>
      </c>
      <c r="L1582">
        <v>0</v>
      </c>
      <c r="M1582">
        <v>0</v>
      </c>
      <c r="N1582">
        <v>0</v>
      </c>
      <c r="O1582">
        <v>0</v>
      </c>
      <c r="P1582">
        <v>0</v>
      </c>
      <c r="Q1582">
        <v>0</v>
      </c>
      <c r="R1582">
        <v>0</v>
      </c>
      <c r="S1582">
        <v>0</v>
      </c>
      <c r="T1582">
        <v>0</v>
      </c>
      <c r="U1582">
        <v>0</v>
      </c>
      <c r="V1582">
        <v>0</v>
      </c>
      <c r="W1582">
        <v>0</v>
      </c>
      <c r="X1582">
        <v>0</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v>0</v>
      </c>
      <c r="AY1582">
        <v>0</v>
      </c>
      <c r="AZ1582">
        <v>0</v>
      </c>
      <c r="BA1582">
        <v>0</v>
      </c>
      <c r="BB1582">
        <v>0</v>
      </c>
    </row>
    <row r="1583" spans="2:54" outlineLevel="2">
      <c r="B1583" s="25" t="s">
        <v>2860</v>
      </c>
      <c r="C1583" t="s">
        <v>2852</v>
      </c>
      <c r="D1583" t="s">
        <v>2242</v>
      </c>
      <c r="E1583">
        <v>0</v>
      </c>
      <c r="F1583">
        <v>0</v>
      </c>
      <c r="G1583">
        <v>0</v>
      </c>
      <c r="H1583">
        <v>0</v>
      </c>
      <c r="I1583">
        <v>0</v>
      </c>
      <c r="J1583">
        <v>0</v>
      </c>
      <c r="K1583">
        <v>0</v>
      </c>
      <c r="L1583">
        <v>0</v>
      </c>
      <c r="M1583">
        <v>0</v>
      </c>
      <c r="N1583">
        <v>0</v>
      </c>
      <c r="O1583">
        <v>0</v>
      </c>
      <c r="P1583">
        <v>0</v>
      </c>
      <c r="Q1583">
        <v>0</v>
      </c>
      <c r="R1583">
        <v>0</v>
      </c>
      <c r="S1583">
        <v>0</v>
      </c>
      <c r="T1583">
        <v>0</v>
      </c>
      <c r="U1583">
        <v>0</v>
      </c>
      <c r="V1583">
        <v>0</v>
      </c>
      <c r="W1583">
        <v>0</v>
      </c>
      <c r="X1583">
        <v>0</v>
      </c>
      <c r="Y1583">
        <v>0</v>
      </c>
      <c r="Z1583">
        <v>0</v>
      </c>
      <c r="AA1583">
        <v>0</v>
      </c>
      <c r="AB1583">
        <v>0</v>
      </c>
      <c r="AC1583">
        <v>0</v>
      </c>
      <c r="AD1583">
        <v>0</v>
      </c>
      <c r="AE1583">
        <v>0</v>
      </c>
      <c r="AF1583">
        <v>0</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row>
    <row r="1584" spans="2:54" outlineLevel="2">
      <c r="B1584" s="25"/>
      <c r="C1584" t="s">
        <v>2853</v>
      </c>
      <c r="D1584" t="s">
        <v>2242</v>
      </c>
      <c r="E1584">
        <v>0</v>
      </c>
      <c r="F1584">
        <v>0</v>
      </c>
      <c r="G1584">
        <v>0</v>
      </c>
      <c r="H1584">
        <v>0</v>
      </c>
      <c r="I1584">
        <v>0</v>
      </c>
      <c r="J1584">
        <v>0</v>
      </c>
      <c r="K1584">
        <v>0</v>
      </c>
      <c r="L1584">
        <v>0</v>
      </c>
      <c r="M1584">
        <v>0</v>
      </c>
      <c r="N1584">
        <v>0</v>
      </c>
      <c r="O1584">
        <v>0</v>
      </c>
      <c r="P1584">
        <v>0</v>
      </c>
      <c r="Q1584">
        <v>0</v>
      </c>
      <c r="R1584">
        <v>0</v>
      </c>
      <c r="S1584">
        <v>0</v>
      </c>
      <c r="T1584">
        <v>0</v>
      </c>
      <c r="U1584">
        <v>0</v>
      </c>
      <c r="V1584">
        <v>0</v>
      </c>
      <c r="W1584">
        <v>0</v>
      </c>
      <c r="X1584">
        <v>0</v>
      </c>
      <c r="Y1584">
        <v>0</v>
      </c>
      <c r="Z1584">
        <v>0</v>
      </c>
      <c r="AA1584">
        <v>0</v>
      </c>
      <c r="AB1584">
        <v>0</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c r="AU1584">
        <v>0</v>
      </c>
      <c r="AV1584">
        <v>0</v>
      </c>
      <c r="AW1584">
        <v>0</v>
      </c>
      <c r="AX1584">
        <v>0</v>
      </c>
      <c r="AY1584">
        <v>0</v>
      </c>
      <c r="AZ1584">
        <v>0</v>
      </c>
      <c r="BA1584">
        <v>0</v>
      </c>
      <c r="BB1584">
        <v>0</v>
      </c>
    </row>
    <row r="1585" spans="2:54" outlineLevel="2">
      <c r="B1585" s="25"/>
      <c r="C1585" t="s">
        <v>2854</v>
      </c>
      <c r="D1585" t="s">
        <v>2242</v>
      </c>
      <c r="E1585">
        <v>0</v>
      </c>
      <c r="F1585">
        <v>0</v>
      </c>
      <c r="G1585">
        <v>0</v>
      </c>
      <c r="H1585">
        <v>0</v>
      </c>
      <c r="I1585">
        <v>0</v>
      </c>
      <c r="J1585">
        <v>0</v>
      </c>
      <c r="K1585">
        <v>0</v>
      </c>
      <c r="L1585">
        <v>0</v>
      </c>
      <c r="M1585">
        <v>0</v>
      </c>
      <c r="N1585">
        <v>0</v>
      </c>
      <c r="O1585">
        <v>0</v>
      </c>
      <c r="P1585">
        <v>0</v>
      </c>
      <c r="Q1585">
        <v>0</v>
      </c>
      <c r="R1585">
        <v>0</v>
      </c>
      <c r="S1585">
        <v>0</v>
      </c>
      <c r="T1585">
        <v>0</v>
      </c>
      <c r="U1585">
        <v>0</v>
      </c>
      <c r="V1585">
        <v>0</v>
      </c>
      <c r="W1585">
        <v>0</v>
      </c>
      <c r="X1585">
        <v>0</v>
      </c>
      <c r="Y1585">
        <v>0</v>
      </c>
      <c r="Z1585">
        <v>0</v>
      </c>
      <c r="AA1585">
        <v>0</v>
      </c>
      <c r="AB1585">
        <v>0</v>
      </c>
      <c r="AC1585">
        <v>0</v>
      </c>
      <c r="AD1585">
        <v>0</v>
      </c>
      <c r="AE1585">
        <v>0</v>
      </c>
      <c r="AF1585">
        <v>0</v>
      </c>
      <c r="AG1585">
        <v>0</v>
      </c>
      <c r="AH1585">
        <v>0</v>
      </c>
      <c r="AI1585">
        <v>0</v>
      </c>
      <c r="AJ1585">
        <v>0</v>
      </c>
      <c r="AK1585">
        <v>0</v>
      </c>
      <c r="AL1585">
        <v>0</v>
      </c>
      <c r="AM1585">
        <v>0</v>
      </c>
      <c r="AN1585">
        <v>0</v>
      </c>
      <c r="AO1585">
        <v>0</v>
      </c>
      <c r="AP1585">
        <v>0</v>
      </c>
      <c r="AQ1585">
        <v>0</v>
      </c>
      <c r="AR1585">
        <v>0</v>
      </c>
      <c r="AS1585">
        <v>0</v>
      </c>
      <c r="AT1585">
        <v>0</v>
      </c>
      <c r="AU1585">
        <v>0</v>
      </c>
      <c r="AV1585">
        <v>0</v>
      </c>
      <c r="AW1585">
        <v>0</v>
      </c>
      <c r="AX1585">
        <v>0</v>
      </c>
      <c r="AY1585">
        <v>0</v>
      </c>
      <c r="AZ1585">
        <v>0</v>
      </c>
      <c r="BA1585">
        <v>0</v>
      </c>
      <c r="BB1585">
        <v>0</v>
      </c>
    </row>
    <row r="1586" spans="2:54" outlineLevel="2">
      <c r="B1586" s="25"/>
      <c r="C1586" t="s">
        <v>2855</v>
      </c>
      <c r="D1586" t="s">
        <v>2242</v>
      </c>
      <c r="E1586">
        <v>0</v>
      </c>
      <c r="F1586">
        <v>0</v>
      </c>
      <c r="G1586">
        <v>0</v>
      </c>
      <c r="H1586">
        <v>0</v>
      </c>
      <c r="I1586">
        <v>0</v>
      </c>
      <c r="J1586">
        <v>0</v>
      </c>
      <c r="K1586">
        <v>0</v>
      </c>
      <c r="L1586">
        <v>0</v>
      </c>
      <c r="M1586">
        <v>0</v>
      </c>
      <c r="N1586">
        <v>0</v>
      </c>
      <c r="O1586">
        <v>0</v>
      </c>
      <c r="P1586">
        <v>0</v>
      </c>
      <c r="Q1586">
        <v>0</v>
      </c>
      <c r="R1586">
        <v>0</v>
      </c>
      <c r="S1586">
        <v>0</v>
      </c>
      <c r="T1586">
        <v>0</v>
      </c>
      <c r="U1586">
        <v>0</v>
      </c>
      <c r="V1586">
        <v>0</v>
      </c>
      <c r="W1586">
        <v>0</v>
      </c>
      <c r="X1586">
        <v>0</v>
      </c>
      <c r="Y1586">
        <v>0</v>
      </c>
      <c r="Z1586">
        <v>0</v>
      </c>
      <c r="AA1586">
        <v>0</v>
      </c>
      <c r="AB1586">
        <v>0</v>
      </c>
      <c r="AC1586">
        <v>0</v>
      </c>
      <c r="AD1586">
        <v>0</v>
      </c>
      <c r="AE1586">
        <v>0</v>
      </c>
      <c r="AF1586">
        <v>0</v>
      </c>
      <c r="AG1586">
        <v>0</v>
      </c>
      <c r="AH1586">
        <v>0</v>
      </c>
      <c r="AI1586">
        <v>0</v>
      </c>
      <c r="AJ1586">
        <v>0</v>
      </c>
      <c r="AK1586">
        <v>0</v>
      </c>
      <c r="AL1586">
        <v>0</v>
      </c>
      <c r="AM1586">
        <v>0</v>
      </c>
      <c r="AN1586">
        <v>0</v>
      </c>
      <c r="AO1586">
        <v>0</v>
      </c>
      <c r="AP1586">
        <v>0</v>
      </c>
      <c r="AQ1586">
        <v>0</v>
      </c>
      <c r="AR1586">
        <v>0</v>
      </c>
      <c r="AS1586">
        <v>0</v>
      </c>
      <c r="AT1586">
        <v>0</v>
      </c>
      <c r="AU1586">
        <v>0</v>
      </c>
      <c r="AV1586">
        <v>0</v>
      </c>
      <c r="AW1586">
        <v>0</v>
      </c>
      <c r="AX1586">
        <v>0</v>
      </c>
      <c r="AY1586">
        <v>0</v>
      </c>
      <c r="AZ1586">
        <v>0</v>
      </c>
      <c r="BA1586">
        <v>0</v>
      </c>
      <c r="BB1586">
        <v>0</v>
      </c>
    </row>
    <row r="1587" spans="2:54" outlineLevel="2">
      <c r="B1587" s="25"/>
      <c r="C1587" t="s">
        <v>2856</v>
      </c>
      <c r="D1587" t="s">
        <v>2242</v>
      </c>
      <c r="E1587">
        <v>0</v>
      </c>
      <c r="F1587">
        <v>0</v>
      </c>
      <c r="G1587">
        <v>0</v>
      </c>
      <c r="H1587">
        <v>0</v>
      </c>
      <c r="I1587">
        <v>0</v>
      </c>
      <c r="J1587">
        <v>0</v>
      </c>
      <c r="K1587">
        <v>0</v>
      </c>
      <c r="L1587">
        <v>0</v>
      </c>
      <c r="M1587">
        <v>0</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v>0</v>
      </c>
      <c r="AY1587">
        <v>0</v>
      </c>
      <c r="AZ1587">
        <v>0</v>
      </c>
      <c r="BA1587">
        <v>0</v>
      </c>
      <c r="BB1587">
        <v>0</v>
      </c>
    </row>
    <row r="1588" spans="2:54" outlineLevel="2">
      <c r="B1588" s="25"/>
      <c r="C1588" t="s">
        <v>2857</v>
      </c>
      <c r="D1588" t="s">
        <v>2242</v>
      </c>
      <c r="E1588">
        <v>0</v>
      </c>
      <c r="F1588">
        <v>-4.40282171890473E-2</v>
      </c>
      <c r="G1588">
        <v>-2.9559302681821678E-2</v>
      </c>
      <c r="H1588">
        <v>-1.3903697894022668E-2</v>
      </c>
      <c r="I1588">
        <v>0</v>
      </c>
      <c r="J1588">
        <v>0</v>
      </c>
      <c r="K1588">
        <v>0</v>
      </c>
      <c r="L1588">
        <v>0</v>
      </c>
      <c r="M1588">
        <v>0</v>
      </c>
      <c r="N1588">
        <v>0</v>
      </c>
      <c r="O1588">
        <v>0</v>
      </c>
      <c r="P1588">
        <v>-4.4545760927245603E-2</v>
      </c>
      <c r="Q1588">
        <v>-2.6883044790446675E-2</v>
      </c>
      <c r="R1588">
        <v>-1.5234411166284718E-2</v>
      </c>
      <c r="S1588">
        <v>0</v>
      </c>
      <c r="T1588">
        <v>0</v>
      </c>
      <c r="U1588">
        <v>0</v>
      </c>
      <c r="V1588">
        <v>0</v>
      </c>
      <c r="W1588">
        <v>0</v>
      </c>
      <c r="X1588">
        <v>0</v>
      </c>
      <c r="Y1588">
        <v>0</v>
      </c>
      <c r="Z1588">
        <v>-4.6299265422885358E-2</v>
      </c>
      <c r="AA1588">
        <v>-2.652674942310726E-2</v>
      </c>
      <c r="AB1588">
        <v>-1.5905674272337297E-2</v>
      </c>
      <c r="AC1588">
        <v>0</v>
      </c>
      <c r="AD1588">
        <v>0</v>
      </c>
      <c r="AE1588">
        <v>0</v>
      </c>
      <c r="AF1588">
        <v>0</v>
      </c>
      <c r="AG1588">
        <v>0</v>
      </c>
      <c r="AH1588">
        <v>0</v>
      </c>
      <c r="AI1588">
        <v>0</v>
      </c>
      <c r="AJ1588">
        <v>8.5929760881927504E-3</v>
      </c>
      <c r="AK1588">
        <v>8.1061699035028627E-3</v>
      </c>
      <c r="AL1588">
        <v>5.7798907473403764E-3</v>
      </c>
      <c r="AM1588">
        <v>0</v>
      </c>
      <c r="AN1588">
        <v>0</v>
      </c>
      <c r="AO1588">
        <v>0</v>
      </c>
      <c r="AP1588">
        <v>0</v>
      </c>
      <c r="AQ1588">
        <v>0</v>
      </c>
      <c r="AR1588">
        <v>0</v>
      </c>
      <c r="AS1588">
        <v>0</v>
      </c>
      <c r="AT1588">
        <v>1.7248253247941464E-2</v>
      </c>
      <c r="AU1588">
        <v>2.0634906904118441E-2</v>
      </c>
      <c r="AV1588">
        <v>1.8786369863925671E-2</v>
      </c>
      <c r="AW1588">
        <v>0</v>
      </c>
      <c r="AX1588">
        <v>0</v>
      </c>
      <c r="AY1588">
        <v>0</v>
      </c>
      <c r="AZ1588">
        <v>0</v>
      </c>
      <c r="BA1588">
        <v>0</v>
      </c>
      <c r="BB1588">
        <v>0</v>
      </c>
    </row>
    <row r="1589" spans="2:54" outlineLevel="2">
      <c r="B1589" s="25"/>
      <c r="C1589" t="s">
        <v>2858</v>
      </c>
      <c r="D1589" t="s">
        <v>2242</v>
      </c>
      <c r="E1589">
        <v>0</v>
      </c>
      <c r="F1589">
        <v>-8.5694846201984295E-3</v>
      </c>
      <c r="G1589">
        <v>-2.6264832409165009E-3</v>
      </c>
      <c r="H1589">
        <v>-1.3071156934219815E-3</v>
      </c>
      <c r="I1589">
        <v>0</v>
      </c>
      <c r="J1589">
        <v>0</v>
      </c>
      <c r="K1589">
        <v>1.1541641591857466E-2</v>
      </c>
      <c r="L1589">
        <v>8.5054982128925927E-3</v>
      </c>
      <c r="M1589">
        <v>5.4693548339277212E-3</v>
      </c>
      <c r="N1589">
        <v>0</v>
      </c>
      <c r="O1589">
        <v>0</v>
      </c>
      <c r="P1589">
        <v>-4.5805656766513573E-3</v>
      </c>
      <c r="Q1589">
        <v>-2.6382973060359179E-3</v>
      </c>
      <c r="R1589">
        <v>-1.7182199129762458E-3</v>
      </c>
      <c r="S1589">
        <v>0</v>
      </c>
      <c r="T1589">
        <v>0</v>
      </c>
      <c r="U1589">
        <v>1.4771601119777437E-2</v>
      </c>
      <c r="V1589">
        <v>1.118866414649655E-2</v>
      </c>
      <c r="W1589">
        <v>7.4688919846696705E-3</v>
      </c>
      <c r="X1589">
        <v>0</v>
      </c>
      <c r="Y1589">
        <v>0</v>
      </c>
      <c r="Z1589">
        <v>-8.1879311240754787E-2</v>
      </c>
      <c r="AA1589">
        <v>-3.5603540259320401E-2</v>
      </c>
      <c r="AB1589">
        <v>-1.5005921296125352E-2</v>
      </c>
      <c r="AC1589">
        <v>0</v>
      </c>
      <c r="AD1589">
        <v>0</v>
      </c>
      <c r="AE1589">
        <v>-8.6604367305512089E-2</v>
      </c>
      <c r="AF1589">
        <v>-3.5328157641738619E-2</v>
      </c>
      <c r="AG1589">
        <v>-1.6428637112076198E-2</v>
      </c>
      <c r="AH1589">
        <v>0</v>
      </c>
      <c r="AI1589">
        <v>0</v>
      </c>
      <c r="AJ1589">
        <v>-1.9593606313573462E-2</v>
      </c>
      <c r="AK1589">
        <v>-8.9055627422061599E-3</v>
      </c>
      <c r="AL1589">
        <v>-1.8601072876926516E-3</v>
      </c>
      <c r="AM1589">
        <v>0</v>
      </c>
      <c r="AN1589">
        <v>0</v>
      </c>
      <c r="AO1589">
        <v>-2.7096284062745432E-2</v>
      </c>
      <c r="AP1589">
        <v>2.3281221803370111E-3</v>
      </c>
      <c r="AQ1589">
        <v>1.6325591135557857E-2</v>
      </c>
      <c r="AR1589">
        <v>0</v>
      </c>
      <c r="AS1589">
        <v>0</v>
      </c>
      <c r="AT1589">
        <v>-2.7529713362268726E-3</v>
      </c>
      <c r="AU1589">
        <v>-1.8938854053373584E-3</v>
      </c>
      <c r="AV1589">
        <v>-1.0732389148487833E-3</v>
      </c>
      <c r="AW1589">
        <v>0</v>
      </c>
      <c r="AX1589">
        <v>0</v>
      </c>
      <c r="AY1589">
        <v>1.9703872223734709E-2</v>
      </c>
      <c r="AZ1589">
        <v>1.3826094777342032E-2</v>
      </c>
      <c r="BA1589">
        <v>8.0520937745844831E-3</v>
      </c>
      <c r="BB1589">
        <v>0</v>
      </c>
    </row>
    <row r="1590" spans="2:54" outlineLevel="2">
      <c r="B1590" s="25"/>
      <c r="C1590" t="s">
        <v>2859</v>
      </c>
      <c r="D1590" t="s">
        <v>2242</v>
      </c>
      <c r="E1590">
        <v>0</v>
      </c>
      <c r="F1590">
        <v>0</v>
      </c>
      <c r="G1590">
        <v>0</v>
      </c>
      <c r="H1590">
        <v>0</v>
      </c>
      <c r="I1590">
        <v>0</v>
      </c>
      <c r="J1590">
        <v>0</v>
      </c>
      <c r="K1590">
        <v>0</v>
      </c>
      <c r="L1590">
        <v>0</v>
      </c>
      <c r="M1590">
        <v>0</v>
      </c>
      <c r="N1590">
        <v>0</v>
      </c>
      <c r="O1590">
        <v>0</v>
      </c>
      <c r="P1590">
        <v>0</v>
      </c>
      <c r="Q1590">
        <v>0</v>
      </c>
      <c r="R1590">
        <v>0</v>
      </c>
      <c r="S1590">
        <v>0</v>
      </c>
      <c r="T1590">
        <v>0</v>
      </c>
      <c r="U1590">
        <v>0</v>
      </c>
      <c r="V1590">
        <v>0</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v>0</v>
      </c>
      <c r="AY1590">
        <v>0</v>
      </c>
      <c r="AZ1590">
        <v>0</v>
      </c>
      <c r="BA1590">
        <v>0</v>
      </c>
      <c r="BB1590">
        <v>0</v>
      </c>
    </row>
    <row r="1591" spans="2:54" outlineLevel="2">
      <c r="B1591" s="25" t="s">
        <v>2861</v>
      </c>
      <c r="C1591" t="s">
        <v>2852</v>
      </c>
      <c r="D1591" t="s">
        <v>2242</v>
      </c>
      <c r="E1591">
        <v>0</v>
      </c>
      <c r="F1591">
        <v>0</v>
      </c>
      <c r="G1591">
        <v>0</v>
      </c>
      <c r="H1591">
        <v>0</v>
      </c>
      <c r="I1591">
        <v>0</v>
      </c>
      <c r="J1591">
        <v>0</v>
      </c>
      <c r="K1591">
        <v>0</v>
      </c>
      <c r="L1591">
        <v>0</v>
      </c>
      <c r="M1591">
        <v>0</v>
      </c>
      <c r="N1591">
        <v>0</v>
      </c>
      <c r="O1591">
        <v>0</v>
      </c>
      <c r="P1591">
        <v>0</v>
      </c>
      <c r="Q1591">
        <v>0</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c r="AU1591">
        <v>0</v>
      </c>
      <c r="AV1591">
        <v>0</v>
      </c>
      <c r="AW1591">
        <v>0</v>
      </c>
      <c r="AX1591">
        <v>0</v>
      </c>
      <c r="AY1591">
        <v>0</v>
      </c>
      <c r="AZ1591">
        <v>0</v>
      </c>
      <c r="BA1591">
        <v>0</v>
      </c>
      <c r="BB1591">
        <v>0</v>
      </c>
    </row>
    <row r="1592" spans="2:54" outlineLevel="2">
      <c r="B1592" s="25"/>
      <c r="C1592" t="s">
        <v>2853</v>
      </c>
      <c r="D1592" t="s">
        <v>2242</v>
      </c>
      <c r="E1592">
        <v>0</v>
      </c>
      <c r="F1592">
        <v>0</v>
      </c>
      <c r="G1592">
        <v>0</v>
      </c>
      <c r="H1592">
        <v>0</v>
      </c>
      <c r="I1592">
        <v>0</v>
      </c>
      <c r="J1592">
        <v>0</v>
      </c>
      <c r="K1592">
        <v>0</v>
      </c>
      <c r="L1592">
        <v>0</v>
      </c>
      <c r="M1592">
        <v>0</v>
      </c>
      <c r="N1592">
        <v>0</v>
      </c>
      <c r="O1592">
        <v>0</v>
      </c>
      <c r="P1592">
        <v>0</v>
      </c>
      <c r="Q1592">
        <v>0</v>
      </c>
      <c r="R1592">
        <v>0</v>
      </c>
      <c r="S1592">
        <v>0</v>
      </c>
      <c r="T1592">
        <v>0</v>
      </c>
      <c r="U1592">
        <v>0</v>
      </c>
      <c r="V1592">
        <v>0</v>
      </c>
      <c r="W1592">
        <v>0</v>
      </c>
      <c r="X1592">
        <v>0</v>
      </c>
      <c r="Y1592">
        <v>0</v>
      </c>
      <c r="Z1592">
        <v>0</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v>0</v>
      </c>
      <c r="AY1592">
        <v>0</v>
      </c>
      <c r="AZ1592">
        <v>0</v>
      </c>
      <c r="BA1592">
        <v>0</v>
      </c>
      <c r="BB1592">
        <v>0</v>
      </c>
    </row>
    <row r="1593" spans="2:54" outlineLevel="2">
      <c r="B1593" s="25"/>
      <c r="C1593" t="s">
        <v>2854</v>
      </c>
      <c r="D1593" t="s">
        <v>2242</v>
      </c>
      <c r="E1593">
        <v>0</v>
      </c>
      <c r="F1593">
        <v>0</v>
      </c>
      <c r="G1593">
        <v>0</v>
      </c>
      <c r="H1593">
        <v>0</v>
      </c>
      <c r="I1593">
        <v>0</v>
      </c>
      <c r="J1593">
        <v>0</v>
      </c>
      <c r="K1593">
        <v>0</v>
      </c>
      <c r="L1593">
        <v>0</v>
      </c>
      <c r="M1593">
        <v>0</v>
      </c>
      <c r="N1593">
        <v>0</v>
      </c>
      <c r="O1593">
        <v>0</v>
      </c>
      <c r="P1593">
        <v>0</v>
      </c>
      <c r="Q1593">
        <v>0</v>
      </c>
      <c r="R1593">
        <v>0</v>
      </c>
      <c r="S1593">
        <v>0</v>
      </c>
      <c r="T1593">
        <v>0</v>
      </c>
      <c r="U1593">
        <v>0</v>
      </c>
      <c r="V1593">
        <v>0</v>
      </c>
      <c r="W1593">
        <v>0</v>
      </c>
      <c r="X1593">
        <v>0</v>
      </c>
      <c r="Y1593">
        <v>0</v>
      </c>
      <c r="Z1593">
        <v>0</v>
      </c>
      <c r="AA1593">
        <v>0</v>
      </c>
      <c r="AB1593">
        <v>0</v>
      </c>
      <c r="AC1593">
        <v>0</v>
      </c>
      <c r="AD1593">
        <v>0</v>
      </c>
      <c r="AE1593">
        <v>0</v>
      </c>
      <c r="AF1593">
        <v>0</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row>
    <row r="1594" spans="2:54" outlineLevel="2">
      <c r="B1594" s="25"/>
      <c r="C1594" t="s">
        <v>2855</v>
      </c>
      <c r="D1594" t="s">
        <v>2242</v>
      </c>
      <c r="E1594">
        <v>0</v>
      </c>
      <c r="F1594">
        <v>0</v>
      </c>
      <c r="G1594">
        <v>0</v>
      </c>
      <c r="H1594">
        <v>0</v>
      </c>
      <c r="I1594">
        <v>0</v>
      </c>
      <c r="J1594">
        <v>0</v>
      </c>
      <c r="K1594">
        <v>0</v>
      </c>
      <c r="L1594">
        <v>0</v>
      </c>
      <c r="M1594">
        <v>0</v>
      </c>
      <c r="N1594">
        <v>0</v>
      </c>
      <c r="O1594">
        <v>0</v>
      </c>
      <c r="P1594">
        <v>0</v>
      </c>
      <c r="Q1594">
        <v>0</v>
      </c>
      <c r="R1594">
        <v>0</v>
      </c>
      <c r="S1594">
        <v>0</v>
      </c>
      <c r="T1594">
        <v>0</v>
      </c>
      <c r="U1594">
        <v>0</v>
      </c>
      <c r="V1594">
        <v>0</v>
      </c>
      <c r="W1594">
        <v>0</v>
      </c>
      <c r="X1594">
        <v>0</v>
      </c>
      <c r="Y1594">
        <v>0</v>
      </c>
      <c r="Z1594">
        <v>0</v>
      </c>
      <c r="AA1594">
        <v>0</v>
      </c>
      <c r="AB1594">
        <v>0</v>
      </c>
      <c r="AC1594">
        <v>0</v>
      </c>
      <c r="AD1594">
        <v>0</v>
      </c>
      <c r="AE1594">
        <v>0</v>
      </c>
      <c r="AF1594">
        <v>0</v>
      </c>
      <c r="AG1594">
        <v>0</v>
      </c>
      <c r="AH1594">
        <v>0</v>
      </c>
      <c r="AI1594">
        <v>0</v>
      </c>
      <c r="AJ1594">
        <v>0</v>
      </c>
      <c r="AK1594">
        <v>0</v>
      </c>
      <c r="AL1594">
        <v>0</v>
      </c>
      <c r="AM1594">
        <v>0</v>
      </c>
      <c r="AN1594">
        <v>0</v>
      </c>
      <c r="AO1594">
        <v>0</v>
      </c>
      <c r="AP1594">
        <v>0</v>
      </c>
      <c r="AQ1594">
        <v>0</v>
      </c>
      <c r="AR1594">
        <v>0</v>
      </c>
      <c r="AS1594">
        <v>0</v>
      </c>
      <c r="AT1594">
        <v>0</v>
      </c>
      <c r="AU1594">
        <v>0</v>
      </c>
      <c r="AV1594">
        <v>0</v>
      </c>
      <c r="AW1594">
        <v>0</v>
      </c>
      <c r="AX1594">
        <v>0</v>
      </c>
      <c r="AY1594">
        <v>0</v>
      </c>
      <c r="AZ1594">
        <v>0</v>
      </c>
      <c r="BA1594">
        <v>0</v>
      </c>
      <c r="BB1594">
        <v>0</v>
      </c>
    </row>
    <row r="1595" spans="2:54" outlineLevel="2">
      <c r="B1595" s="25"/>
      <c r="C1595" t="s">
        <v>2856</v>
      </c>
      <c r="D1595" t="s">
        <v>2242</v>
      </c>
      <c r="E1595">
        <v>0</v>
      </c>
      <c r="F1595">
        <v>0</v>
      </c>
      <c r="G1595">
        <v>0</v>
      </c>
      <c r="H1595">
        <v>0</v>
      </c>
      <c r="I1595">
        <v>0</v>
      </c>
      <c r="J1595">
        <v>0</v>
      </c>
      <c r="K1595">
        <v>0</v>
      </c>
      <c r="L1595">
        <v>0</v>
      </c>
      <c r="M1595">
        <v>0</v>
      </c>
      <c r="N1595">
        <v>0</v>
      </c>
      <c r="O1595">
        <v>0</v>
      </c>
      <c r="P1595">
        <v>0</v>
      </c>
      <c r="Q1595">
        <v>0</v>
      </c>
      <c r="R1595">
        <v>0</v>
      </c>
      <c r="S1595">
        <v>0</v>
      </c>
      <c r="T1595">
        <v>0</v>
      </c>
      <c r="U1595">
        <v>0</v>
      </c>
      <c r="V1595">
        <v>0</v>
      </c>
      <c r="W1595">
        <v>0</v>
      </c>
      <c r="X1595">
        <v>0</v>
      </c>
      <c r="Y1595">
        <v>0</v>
      </c>
      <c r="Z1595">
        <v>0</v>
      </c>
      <c r="AA1595">
        <v>0</v>
      </c>
      <c r="AB1595">
        <v>0</v>
      </c>
      <c r="AC1595">
        <v>0</v>
      </c>
      <c r="AD1595">
        <v>0</v>
      </c>
      <c r="AE1595">
        <v>0</v>
      </c>
      <c r="AF1595">
        <v>0</v>
      </c>
      <c r="AG1595">
        <v>0</v>
      </c>
      <c r="AH1595">
        <v>0</v>
      </c>
      <c r="AI1595">
        <v>0</v>
      </c>
      <c r="AJ1595">
        <v>0</v>
      </c>
      <c r="AK1595">
        <v>0</v>
      </c>
      <c r="AL1595">
        <v>0</v>
      </c>
      <c r="AM1595">
        <v>0</v>
      </c>
      <c r="AN1595">
        <v>0</v>
      </c>
      <c r="AO1595">
        <v>0</v>
      </c>
      <c r="AP1595">
        <v>0</v>
      </c>
      <c r="AQ1595">
        <v>0</v>
      </c>
      <c r="AR1595">
        <v>0</v>
      </c>
      <c r="AS1595">
        <v>0</v>
      </c>
      <c r="AT1595">
        <v>0</v>
      </c>
      <c r="AU1595">
        <v>0</v>
      </c>
      <c r="AV1595">
        <v>0</v>
      </c>
      <c r="AW1595">
        <v>0</v>
      </c>
      <c r="AX1595">
        <v>0</v>
      </c>
      <c r="AY1595">
        <v>0</v>
      </c>
      <c r="AZ1595">
        <v>0</v>
      </c>
      <c r="BA1595">
        <v>0</v>
      </c>
      <c r="BB1595">
        <v>0</v>
      </c>
    </row>
    <row r="1596" spans="2:54" outlineLevel="2">
      <c r="B1596" s="25"/>
      <c r="C1596" t="s">
        <v>2857</v>
      </c>
      <c r="D1596" t="s">
        <v>2242</v>
      </c>
      <c r="E1596">
        <v>0</v>
      </c>
      <c r="F1596">
        <v>1.2505565281494197E-2</v>
      </c>
      <c r="G1596">
        <v>8.957966305503013E-3</v>
      </c>
      <c r="H1596">
        <v>5.4103673295118285E-3</v>
      </c>
      <c r="I1596">
        <v>0</v>
      </c>
      <c r="J1596">
        <v>0</v>
      </c>
      <c r="K1596">
        <v>0</v>
      </c>
      <c r="L1596">
        <v>0</v>
      </c>
      <c r="M1596">
        <v>0</v>
      </c>
      <c r="N1596">
        <v>0</v>
      </c>
      <c r="O1596">
        <v>0</v>
      </c>
      <c r="P1596">
        <v>1.5377419780370216E-2</v>
      </c>
      <c r="Q1596">
        <v>1.1397996958986821E-2</v>
      </c>
      <c r="R1596">
        <v>7.4185741376034259E-3</v>
      </c>
      <c r="S1596">
        <v>0</v>
      </c>
      <c r="T1596">
        <v>0</v>
      </c>
      <c r="U1596">
        <v>0</v>
      </c>
      <c r="V1596">
        <v>0</v>
      </c>
      <c r="W1596">
        <v>0</v>
      </c>
      <c r="X1596">
        <v>0</v>
      </c>
      <c r="Y1596">
        <v>0</v>
      </c>
      <c r="Z1596">
        <v>9.8172979430371145E-3</v>
      </c>
      <c r="AA1596">
        <v>3.8692915563732708E-3</v>
      </c>
      <c r="AB1596">
        <v>3.0400974164552265E-3</v>
      </c>
      <c r="AC1596">
        <v>0</v>
      </c>
      <c r="AD1596">
        <v>0</v>
      </c>
      <c r="AE1596">
        <v>0</v>
      </c>
      <c r="AF1596">
        <v>0</v>
      </c>
      <c r="AG1596">
        <v>0</v>
      </c>
      <c r="AH1596">
        <v>0</v>
      </c>
      <c r="AI1596">
        <v>0</v>
      </c>
      <c r="AJ1596">
        <v>5.3279646663454312E-2</v>
      </c>
      <c r="AK1596">
        <v>4.2978991888928418E-2</v>
      </c>
      <c r="AL1596">
        <v>3.1305700013291957E-2</v>
      </c>
      <c r="AM1596">
        <v>0</v>
      </c>
      <c r="AN1596">
        <v>0</v>
      </c>
      <c r="AO1596">
        <v>0</v>
      </c>
      <c r="AP1596">
        <v>0</v>
      </c>
      <c r="AQ1596">
        <v>0</v>
      </c>
      <c r="AR1596">
        <v>0</v>
      </c>
      <c r="AS1596">
        <v>0</v>
      </c>
      <c r="AT1596">
        <v>5.3897071711496936E-2</v>
      </c>
      <c r="AU1596">
        <v>5.4294745301409958E-2</v>
      </c>
      <c r="AV1596">
        <v>4.5776932424125047E-2</v>
      </c>
      <c r="AW1596">
        <v>0</v>
      </c>
      <c r="AX1596">
        <v>0</v>
      </c>
      <c r="AY1596">
        <v>0</v>
      </c>
      <c r="AZ1596">
        <v>0</v>
      </c>
      <c r="BA1596">
        <v>0</v>
      </c>
      <c r="BB1596">
        <v>0</v>
      </c>
    </row>
    <row r="1597" spans="2:54" outlineLevel="2">
      <c r="B1597" s="25"/>
      <c r="C1597" t="s">
        <v>2858</v>
      </c>
      <c r="D1597" t="s">
        <v>2242</v>
      </c>
      <c r="E1597">
        <v>0</v>
      </c>
      <c r="F1597">
        <v>1.4040561988589387E-2</v>
      </c>
      <c r="G1597">
        <v>1.1070967797494072E-2</v>
      </c>
      <c r="H1597">
        <v>8.1013736063987579E-3</v>
      </c>
      <c r="I1597">
        <v>0</v>
      </c>
      <c r="J1597">
        <v>0</v>
      </c>
      <c r="K1597">
        <v>8.0793315718939385E-2</v>
      </c>
      <c r="L1597">
        <v>5.5101129796905617E-2</v>
      </c>
      <c r="M1597">
        <v>2.9408943874871848E-2</v>
      </c>
      <c r="N1597">
        <v>0</v>
      </c>
      <c r="O1597">
        <v>0</v>
      </c>
      <c r="P1597">
        <v>2.5448657755078451E-2</v>
      </c>
      <c r="Q1597">
        <v>2.2372313446002698E-2</v>
      </c>
      <c r="R1597">
        <v>1.3142503096185934E-2</v>
      </c>
      <c r="S1597">
        <v>0</v>
      </c>
      <c r="T1597">
        <v>0</v>
      </c>
      <c r="U1597">
        <v>8.9544994741382666E-2</v>
      </c>
      <c r="V1597">
        <v>6.2473362595346756E-2</v>
      </c>
      <c r="W1597">
        <v>3.5401730449310845E-2</v>
      </c>
      <c r="X1597">
        <v>0</v>
      </c>
      <c r="Y1597">
        <v>0</v>
      </c>
      <c r="Z1597">
        <v>-3.7228129717584102E-2</v>
      </c>
      <c r="AA1597">
        <v>-2.6173360786320796E-2</v>
      </c>
      <c r="AB1597">
        <v>-4.2825284629953025E-3</v>
      </c>
      <c r="AC1597">
        <v>0</v>
      </c>
      <c r="AD1597">
        <v>0</v>
      </c>
      <c r="AE1597">
        <v>-5.0589392559819507E-2</v>
      </c>
      <c r="AF1597">
        <v>-2.7614940949187525E-2</v>
      </c>
      <c r="AG1597">
        <v>2.0359762665880521E-3</v>
      </c>
      <c r="AH1597">
        <v>0</v>
      </c>
      <c r="AI1597">
        <v>0</v>
      </c>
      <c r="AJ1597">
        <v>6.8597759508930156E-2</v>
      </c>
      <c r="AK1597">
        <v>3.1422250085198118E-2</v>
      </c>
      <c r="AL1597">
        <v>9.134220212362508E-3</v>
      </c>
      <c r="AM1597">
        <v>0</v>
      </c>
      <c r="AN1597">
        <v>0</v>
      </c>
      <c r="AO1597">
        <v>6.3110416303152339E-2</v>
      </c>
      <c r="AP1597">
        <v>5.0058678537638589E-2</v>
      </c>
      <c r="AQ1597">
        <v>3.3331857287057169E-2</v>
      </c>
      <c r="AR1597">
        <v>0</v>
      </c>
      <c r="AS1597">
        <v>0</v>
      </c>
      <c r="AT1597">
        <v>4.7961001460363965E-2</v>
      </c>
      <c r="AU1597">
        <v>3.4404477376960334E-2</v>
      </c>
      <c r="AV1597">
        <v>3.4679248985192562E-2</v>
      </c>
      <c r="AW1597">
        <v>0</v>
      </c>
      <c r="AX1597">
        <v>0</v>
      </c>
      <c r="AY1597">
        <v>9.840541236565957E-2</v>
      </c>
      <c r="AZ1597">
        <v>5.9156096401358667E-2</v>
      </c>
      <c r="BA1597">
        <v>6.0504536368455313E-2</v>
      </c>
      <c r="BB1597">
        <v>0</v>
      </c>
    </row>
    <row r="1598" spans="2:54" outlineLevel="2">
      <c r="B1598" s="448"/>
      <c r="C1598" s="92" t="s">
        <v>2859</v>
      </c>
      <c r="D1598" s="92" t="s">
        <v>2242</v>
      </c>
      <c r="E1598" s="92">
        <v>0</v>
      </c>
      <c r="F1598" s="92">
        <v>0</v>
      </c>
      <c r="G1598" s="92">
        <v>0</v>
      </c>
      <c r="H1598" s="92">
        <v>0</v>
      </c>
      <c r="I1598" s="92">
        <v>0</v>
      </c>
      <c r="J1598" s="92">
        <v>0</v>
      </c>
      <c r="K1598" s="92">
        <v>0</v>
      </c>
      <c r="L1598" s="92">
        <v>0</v>
      </c>
      <c r="M1598" s="92">
        <v>0</v>
      </c>
      <c r="N1598" s="92">
        <v>0</v>
      </c>
      <c r="O1598" s="92">
        <v>0</v>
      </c>
      <c r="P1598" s="92">
        <v>0</v>
      </c>
      <c r="Q1598" s="92">
        <v>0</v>
      </c>
      <c r="R1598" s="92">
        <v>0</v>
      </c>
      <c r="S1598" s="92">
        <v>0</v>
      </c>
      <c r="T1598" s="92">
        <v>0</v>
      </c>
      <c r="U1598" s="92">
        <v>0</v>
      </c>
      <c r="V1598" s="92">
        <v>0</v>
      </c>
      <c r="W1598" s="92">
        <v>0</v>
      </c>
      <c r="X1598" s="92">
        <v>0</v>
      </c>
      <c r="Y1598" s="92">
        <v>0</v>
      </c>
      <c r="Z1598" s="92">
        <v>0</v>
      </c>
      <c r="AA1598" s="92">
        <v>0</v>
      </c>
      <c r="AB1598" s="92">
        <v>0</v>
      </c>
      <c r="AC1598" s="92">
        <v>0</v>
      </c>
      <c r="AD1598" s="92">
        <v>0</v>
      </c>
      <c r="AE1598" s="92">
        <v>0</v>
      </c>
      <c r="AF1598" s="92">
        <v>0</v>
      </c>
      <c r="AG1598" s="92">
        <v>0</v>
      </c>
      <c r="AH1598" s="92">
        <v>0</v>
      </c>
      <c r="AI1598" s="92">
        <v>0</v>
      </c>
      <c r="AJ1598" s="92">
        <v>0</v>
      </c>
      <c r="AK1598" s="92">
        <v>0</v>
      </c>
      <c r="AL1598" s="92">
        <v>0</v>
      </c>
      <c r="AM1598" s="92">
        <v>0</v>
      </c>
      <c r="AN1598" s="92">
        <v>0</v>
      </c>
      <c r="AO1598" s="92">
        <v>0</v>
      </c>
      <c r="AP1598" s="92">
        <v>0</v>
      </c>
      <c r="AQ1598" s="92">
        <v>0</v>
      </c>
      <c r="AR1598" s="92">
        <v>0</v>
      </c>
      <c r="AS1598" s="92">
        <v>0</v>
      </c>
      <c r="AT1598" s="92">
        <v>0</v>
      </c>
      <c r="AU1598" s="92">
        <v>0</v>
      </c>
      <c r="AV1598" s="92">
        <v>0</v>
      </c>
      <c r="AW1598" s="92">
        <v>0</v>
      </c>
      <c r="AX1598" s="92">
        <v>0</v>
      </c>
      <c r="AY1598" s="92">
        <v>0</v>
      </c>
      <c r="AZ1598" s="92">
        <v>0</v>
      </c>
      <c r="BA1598" s="92">
        <v>0</v>
      </c>
      <c r="BB1598" s="92">
        <v>0</v>
      </c>
    </row>
    <row r="1599" spans="2:54" outlineLevel="2">
      <c r="B1599" s="561" t="s">
        <v>2879</v>
      </c>
      <c r="C1599" s="89"/>
      <c r="D1599" s="89"/>
      <c r="E1599" s="89"/>
      <c r="F1599" s="89"/>
      <c r="G1599" s="89"/>
      <c r="H1599" s="89"/>
      <c r="I1599" s="89"/>
      <c r="J1599" s="89"/>
      <c r="K1599" s="89"/>
      <c r="L1599" s="89"/>
      <c r="M1599" s="89"/>
      <c r="N1599" s="89"/>
      <c r="O1599" s="89"/>
      <c r="P1599" s="89"/>
      <c r="Q1599" s="89"/>
      <c r="R1599" s="89"/>
      <c r="S1599" s="89"/>
      <c r="T1599" s="89"/>
      <c r="U1599" s="89"/>
      <c r="V1599" s="89"/>
      <c r="W1599" s="89"/>
      <c r="X1599" s="89"/>
      <c r="Y1599" s="89"/>
      <c r="Z1599" s="89"/>
      <c r="AA1599" s="89"/>
      <c r="AB1599" s="89"/>
      <c r="AC1599" s="89"/>
      <c r="AD1599" s="89"/>
      <c r="AE1599" s="89"/>
      <c r="AF1599" s="89"/>
      <c r="AG1599" s="89"/>
      <c r="AH1599" s="89"/>
      <c r="AI1599" s="89"/>
      <c r="AJ1599" s="89"/>
      <c r="AK1599" s="89"/>
      <c r="AL1599" s="89"/>
      <c r="AM1599" s="89"/>
      <c r="AN1599" s="89"/>
      <c r="AO1599" s="89"/>
      <c r="AP1599" s="89"/>
      <c r="AQ1599" s="89"/>
      <c r="AR1599" s="89"/>
      <c r="AS1599" s="89"/>
      <c r="AT1599" s="89"/>
      <c r="AU1599" s="89"/>
      <c r="AV1599" s="89"/>
      <c r="AW1599" s="89"/>
      <c r="AX1599" s="89"/>
      <c r="AY1599" s="89"/>
      <c r="AZ1599" s="89"/>
      <c r="BA1599" s="89"/>
      <c r="BB1599" s="89"/>
    </row>
    <row r="1600" spans="2:54" outlineLevel="2">
      <c r="B1600" s="25" t="s">
        <v>2851</v>
      </c>
      <c r="C1600" t="s">
        <v>2852</v>
      </c>
      <c r="D1600" t="s">
        <v>2242</v>
      </c>
      <c r="E1600">
        <v>0</v>
      </c>
      <c r="F1600">
        <v>0</v>
      </c>
      <c r="G1600">
        <v>0</v>
      </c>
      <c r="H1600">
        <v>0</v>
      </c>
      <c r="I1600">
        <v>0</v>
      </c>
      <c r="J1600">
        <v>0</v>
      </c>
      <c r="K1600">
        <v>0</v>
      </c>
      <c r="L1600">
        <v>0</v>
      </c>
      <c r="M1600">
        <v>0</v>
      </c>
      <c r="N1600">
        <v>0</v>
      </c>
      <c r="O1600">
        <v>0</v>
      </c>
      <c r="P1600">
        <v>0</v>
      </c>
      <c r="Q1600">
        <v>0</v>
      </c>
      <c r="R1600">
        <v>0</v>
      </c>
      <c r="S1600">
        <v>0</v>
      </c>
      <c r="T1600">
        <v>0</v>
      </c>
      <c r="U1600">
        <v>0</v>
      </c>
      <c r="V1600">
        <v>0</v>
      </c>
      <c r="W1600">
        <v>0</v>
      </c>
      <c r="X1600">
        <v>0</v>
      </c>
      <c r="Y1600">
        <v>0</v>
      </c>
      <c r="Z1600">
        <v>0</v>
      </c>
      <c r="AA1600">
        <v>0</v>
      </c>
      <c r="AB1600">
        <v>0</v>
      </c>
      <c r="AC1600">
        <v>0</v>
      </c>
      <c r="AD1600">
        <v>0</v>
      </c>
      <c r="AE1600">
        <v>0</v>
      </c>
      <c r="AF1600">
        <v>0</v>
      </c>
      <c r="AG1600">
        <v>0</v>
      </c>
      <c r="AH1600">
        <v>0</v>
      </c>
      <c r="AI1600">
        <v>0</v>
      </c>
      <c r="AJ1600">
        <v>0</v>
      </c>
      <c r="AK1600">
        <v>0</v>
      </c>
      <c r="AL1600">
        <v>0</v>
      </c>
      <c r="AM1600">
        <v>0</v>
      </c>
      <c r="AN1600">
        <v>0</v>
      </c>
      <c r="AO1600">
        <v>0</v>
      </c>
      <c r="AP1600">
        <v>0</v>
      </c>
      <c r="AQ1600">
        <v>0</v>
      </c>
      <c r="AR1600">
        <v>0</v>
      </c>
      <c r="AS1600">
        <v>0</v>
      </c>
      <c r="AT1600">
        <v>0</v>
      </c>
      <c r="AU1600">
        <v>0</v>
      </c>
      <c r="AV1600">
        <v>0</v>
      </c>
      <c r="AW1600">
        <v>0</v>
      </c>
      <c r="AX1600">
        <v>0</v>
      </c>
      <c r="AY1600">
        <v>0</v>
      </c>
      <c r="AZ1600">
        <v>0</v>
      </c>
      <c r="BA1600">
        <v>0</v>
      </c>
      <c r="BB1600">
        <v>0</v>
      </c>
    </row>
    <row r="1601" spans="2:54" outlineLevel="2">
      <c r="B1601" s="25"/>
      <c r="C1601" t="s">
        <v>2853</v>
      </c>
      <c r="D1601" t="s">
        <v>2242</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c r="AK1601">
        <v>0</v>
      </c>
      <c r="AL1601">
        <v>0</v>
      </c>
      <c r="AM1601">
        <v>0</v>
      </c>
      <c r="AN1601">
        <v>0</v>
      </c>
      <c r="AO1601">
        <v>0</v>
      </c>
      <c r="AP1601">
        <v>0</v>
      </c>
      <c r="AQ1601">
        <v>0</v>
      </c>
      <c r="AR1601">
        <v>0</v>
      </c>
      <c r="AS1601">
        <v>0</v>
      </c>
      <c r="AT1601">
        <v>0</v>
      </c>
      <c r="AU1601">
        <v>0</v>
      </c>
      <c r="AV1601">
        <v>0</v>
      </c>
      <c r="AW1601">
        <v>0</v>
      </c>
      <c r="AX1601">
        <v>0</v>
      </c>
      <c r="AY1601">
        <v>0</v>
      </c>
      <c r="AZ1601">
        <v>0</v>
      </c>
      <c r="BA1601">
        <v>0</v>
      </c>
      <c r="BB1601">
        <v>0</v>
      </c>
    </row>
    <row r="1602" spans="2:54" outlineLevel="2">
      <c r="B1602" s="25"/>
      <c r="C1602" t="s">
        <v>2854</v>
      </c>
      <c r="D1602" t="s">
        <v>2242</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row>
    <row r="1603" spans="2:54" outlineLevel="2">
      <c r="B1603" s="25"/>
      <c r="C1603" t="s">
        <v>2855</v>
      </c>
      <c r="D1603" t="s">
        <v>2242</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c r="AK1603">
        <v>0</v>
      </c>
      <c r="AL1603">
        <v>0</v>
      </c>
      <c r="AM1603">
        <v>0</v>
      </c>
      <c r="AN1603">
        <v>0</v>
      </c>
      <c r="AO1603">
        <v>0</v>
      </c>
      <c r="AP1603">
        <v>0</v>
      </c>
      <c r="AQ1603">
        <v>0</v>
      </c>
      <c r="AR1603">
        <v>0</v>
      </c>
      <c r="AS1603">
        <v>0</v>
      </c>
      <c r="AT1603">
        <v>0</v>
      </c>
      <c r="AU1603">
        <v>0</v>
      </c>
      <c r="AV1603">
        <v>0</v>
      </c>
      <c r="AW1603">
        <v>0</v>
      </c>
      <c r="AX1603">
        <v>0</v>
      </c>
      <c r="AY1603">
        <v>0</v>
      </c>
      <c r="AZ1603">
        <v>0</v>
      </c>
      <c r="BA1603">
        <v>0</v>
      </c>
      <c r="BB1603">
        <v>0</v>
      </c>
    </row>
    <row r="1604" spans="2:54" outlineLevel="2">
      <c r="B1604" s="25"/>
      <c r="C1604" t="s">
        <v>2856</v>
      </c>
      <c r="D1604" t="s">
        <v>2242</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v>0</v>
      </c>
      <c r="AY1604">
        <v>0</v>
      </c>
      <c r="AZ1604">
        <v>0</v>
      </c>
      <c r="BA1604">
        <v>0</v>
      </c>
      <c r="BB1604">
        <v>0</v>
      </c>
    </row>
    <row r="1605" spans="2:54" outlineLevel="2">
      <c r="B1605" s="25"/>
      <c r="C1605" t="s">
        <v>2857</v>
      </c>
      <c r="D1605" t="s">
        <v>2242</v>
      </c>
      <c r="E1605">
        <v>0</v>
      </c>
      <c r="F1605">
        <v>-1.5800143844328825E-2</v>
      </c>
      <c r="G1605">
        <v>-1.0062300032039255E-2</v>
      </c>
      <c r="H1605">
        <v>-4.3244562197496854E-3</v>
      </c>
      <c r="I1605">
        <v>0</v>
      </c>
      <c r="J1605">
        <v>0</v>
      </c>
      <c r="K1605">
        <v>0</v>
      </c>
      <c r="L1605">
        <v>0</v>
      </c>
      <c r="M1605">
        <v>0</v>
      </c>
      <c r="N1605">
        <v>0</v>
      </c>
      <c r="O1605">
        <v>0</v>
      </c>
      <c r="P1605">
        <v>-1.4904979784471173E-2</v>
      </c>
      <c r="Q1605">
        <v>-8.5872260183750115E-3</v>
      </c>
      <c r="R1605">
        <v>-2.2694722522788508E-3</v>
      </c>
      <c r="S1605">
        <v>0</v>
      </c>
      <c r="T1605">
        <v>0</v>
      </c>
      <c r="U1605">
        <v>0</v>
      </c>
      <c r="V1605">
        <v>0</v>
      </c>
      <c r="W1605">
        <v>0</v>
      </c>
      <c r="X1605">
        <v>0</v>
      </c>
      <c r="Y1605">
        <v>0</v>
      </c>
      <c r="Z1605">
        <v>-4.1749718551715278E-3</v>
      </c>
      <c r="AA1605">
        <v>2.8706768573976787E-4</v>
      </c>
      <c r="AB1605">
        <v>2.7498500987079449E-3</v>
      </c>
      <c r="AC1605">
        <v>0</v>
      </c>
      <c r="AD1605">
        <v>0</v>
      </c>
      <c r="AE1605">
        <v>0</v>
      </c>
      <c r="AF1605">
        <v>0</v>
      </c>
      <c r="AG1605">
        <v>0</v>
      </c>
      <c r="AH1605">
        <v>0</v>
      </c>
      <c r="AI1605">
        <v>0</v>
      </c>
      <c r="AJ1605">
        <v>2.8614050304360511E-2</v>
      </c>
      <c r="AK1605">
        <v>2.5525818847378423E-2</v>
      </c>
      <c r="AL1605">
        <v>1.899798236235142E-2</v>
      </c>
      <c r="AM1605">
        <v>0</v>
      </c>
      <c r="AN1605">
        <v>0</v>
      </c>
      <c r="AO1605">
        <v>0</v>
      </c>
      <c r="AP1605">
        <v>0</v>
      </c>
      <c r="AQ1605">
        <v>0</v>
      </c>
      <c r="AR1605">
        <v>0</v>
      </c>
      <c r="AS1605">
        <v>0</v>
      </c>
      <c r="AT1605">
        <v>3.5252399832332838E-2</v>
      </c>
      <c r="AU1605">
        <v>3.6056750791646865E-2</v>
      </c>
      <c r="AV1605">
        <v>2.9727160958965996E-2</v>
      </c>
      <c r="AW1605">
        <v>0</v>
      </c>
      <c r="AX1605">
        <v>0</v>
      </c>
      <c r="AY1605">
        <v>0</v>
      </c>
      <c r="AZ1605">
        <v>0</v>
      </c>
      <c r="BA1605">
        <v>0</v>
      </c>
      <c r="BB1605">
        <v>0</v>
      </c>
    </row>
    <row r="1606" spans="2:54" outlineLevel="2">
      <c r="B1606" s="25"/>
      <c r="C1606" t="s">
        <v>2858</v>
      </c>
      <c r="D1606" t="s">
        <v>2242</v>
      </c>
      <c r="E1606">
        <v>0</v>
      </c>
      <c r="F1606">
        <v>1.301192439639716E-3</v>
      </c>
      <c r="G1606">
        <v>1.3245499618086589E-3</v>
      </c>
      <c r="H1606">
        <v>1.3479074839776021E-3</v>
      </c>
      <c r="I1606">
        <v>0</v>
      </c>
      <c r="J1606">
        <v>0</v>
      </c>
      <c r="K1606">
        <v>3.1483890728221969E-2</v>
      </c>
      <c r="L1606">
        <v>2.2223990344497842E-2</v>
      </c>
      <c r="M1606">
        <v>1.2964089960773723E-2</v>
      </c>
      <c r="N1606">
        <v>0</v>
      </c>
      <c r="O1606">
        <v>0</v>
      </c>
      <c r="P1606">
        <v>-2.3628687535563186E-4</v>
      </c>
      <c r="Q1606">
        <v>2.7264362688798893E-4</v>
      </c>
      <c r="R1606">
        <v>7.8157412913161116E-4</v>
      </c>
      <c r="S1606">
        <v>0</v>
      </c>
      <c r="T1606">
        <v>0</v>
      </c>
      <c r="U1606">
        <v>2.9732183989734699E-2</v>
      </c>
      <c r="V1606">
        <v>1.9699241741816427E-2</v>
      </c>
      <c r="W1606">
        <v>9.6389324561889575E-3</v>
      </c>
      <c r="X1606">
        <v>0</v>
      </c>
      <c r="Y1606">
        <v>0</v>
      </c>
      <c r="Z1606">
        <v>-5.3287132491010046E-2</v>
      </c>
      <c r="AA1606">
        <v>-2.9342349725130713E-2</v>
      </c>
      <c r="AB1606">
        <v>-1.2854952311065121E-2</v>
      </c>
      <c r="AC1606">
        <v>0</v>
      </c>
      <c r="AD1606">
        <v>0</v>
      </c>
      <c r="AE1606">
        <v>-5.1243443120254285E-2</v>
      </c>
      <c r="AF1606">
        <v>-2.547679880085298E-2</v>
      </c>
      <c r="AG1606">
        <v>-8.7096067020270736E-3</v>
      </c>
      <c r="AH1606">
        <v>0</v>
      </c>
      <c r="AI1606">
        <v>0</v>
      </c>
      <c r="AJ1606">
        <v>1.2394981190403748E-2</v>
      </c>
      <c r="AK1606">
        <v>1.1290523253594267E-2</v>
      </c>
      <c r="AL1606">
        <v>6.5845856018864491E-3</v>
      </c>
      <c r="AM1606">
        <v>0</v>
      </c>
      <c r="AN1606">
        <v>0</v>
      </c>
      <c r="AO1606">
        <v>7.6553763138812502E-3</v>
      </c>
      <c r="AP1606">
        <v>2.3348243727596429E-2</v>
      </c>
      <c r="AQ1606">
        <v>2.4012177910724086E-2</v>
      </c>
      <c r="AR1606">
        <v>0</v>
      </c>
      <c r="AS1606">
        <v>0</v>
      </c>
      <c r="AT1606">
        <v>2.3389814962049661E-2</v>
      </c>
      <c r="AU1606">
        <v>2.2354747396292902E-2</v>
      </c>
      <c r="AV1606">
        <v>1.7137527414914266E-2</v>
      </c>
      <c r="AW1606">
        <v>0</v>
      </c>
      <c r="AX1606">
        <v>0</v>
      </c>
      <c r="AY1606">
        <v>4.7050651306153532E-2</v>
      </c>
      <c r="AZ1606">
        <v>4.1977309329496094E-2</v>
      </c>
      <c r="BA1606">
        <v>3.1428242968287959E-2</v>
      </c>
      <c r="BB1606">
        <v>0</v>
      </c>
    </row>
    <row r="1607" spans="2:54" outlineLevel="2">
      <c r="B1607" s="25"/>
      <c r="C1607" t="s">
        <v>2859</v>
      </c>
      <c r="D1607" t="s">
        <v>2242</v>
      </c>
      <c r="E1607">
        <v>0</v>
      </c>
      <c r="F1607">
        <v>0</v>
      </c>
      <c r="G1607">
        <v>0</v>
      </c>
      <c r="H1607">
        <v>0</v>
      </c>
      <c r="I1607">
        <v>0</v>
      </c>
      <c r="J1607">
        <v>0</v>
      </c>
      <c r="K1607">
        <v>0</v>
      </c>
      <c r="L1607">
        <v>0</v>
      </c>
      <c r="M1607">
        <v>0</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v>0</v>
      </c>
      <c r="AY1607">
        <v>0</v>
      </c>
      <c r="AZ1607">
        <v>0</v>
      </c>
      <c r="BA1607">
        <v>0</v>
      </c>
      <c r="BB1607">
        <v>0</v>
      </c>
    </row>
    <row r="1608" spans="2:54" outlineLevel="2">
      <c r="B1608" s="25" t="s">
        <v>2860</v>
      </c>
      <c r="C1608" t="s">
        <v>2852</v>
      </c>
      <c r="D1608" t="s">
        <v>2242</v>
      </c>
      <c r="E1608">
        <v>0</v>
      </c>
      <c r="F1608">
        <v>0</v>
      </c>
      <c r="G1608">
        <v>0</v>
      </c>
      <c r="H1608">
        <v>0</v>
      </c>
      <c r="I1608">
        <v>0</v>
      </c>
      <c r="J1608">
        <v>0</v>
      </c>
      <c r="K1608">
        <v>0</v>
      </c>
      <c r="L1608">
        <v>0</v>
      </c>
      <c r="M1608">
        <v>0</v>
      </c>
      <c r="N1608">
        <v>0</v>
      </c>
      <c r="O1608">
        <v>0</v>
      </c>
      <c r="P1608">
        <v>0</v>
      </c>
      <c r="Q1608">
        <v>0</v>
      </c>
      <c r="R1608">
        <v>0</v>
      </c>
      <c r="S1608">
        <v>0</v>
      </c>
      <c r="T1608">
        <v>0</v>
      </c>
      <c r="U1608">
        <v>0</v>
      </c>
      <c r="V1608">
        <v>0</v>
      </c>
      <c r="W1608">
        <v>0</v>
      </c>
      <c r="X1608">
        <v>0</v>
      </c>
      <c r="Y1608">
        <v>0</v>
      </c>
      <c r="Z1608">
        <v>0</v>
      </c>
      <c r="AA1608">
        <v>0</v>
      </c>
      <c r="AB1608">
        <v>0</v>
      </c>
      <c r="AC1608">
        <v>0</v>
      </c>
      <c r="AD1608">
        <v>0</v>
      </c>
      <c r="AE1608">
        <v>0</v>
      </c>
      <c r="AF1608">
        <v>0</v>
      </c>
      <c r="AG1608">
        <v>0</v>
      </c>
      <c r="AH1608">
        <v>0</v>
      </c>
      <c r="AI1608">
        <v>0</v>
      </c>
      <c r="AJ1608">
        <v>0</v>
      </c>
      <c r="AK1608">
        <v>0</v>
      </c>
      <c r="AL1608">
        <v>0</v>
      </c>
      <c r="AM1608">
        <v>0</v>
      </c>
      <c r="AN1608">
        <v>0</v>
      </c>
      <c r="AO1608">
        <v>0</v>
      </c>
      <c r="AP1608">
        <v>0</v>
      </c>
      <c r="AQ1608">
        <v>0</v>
      </c>
      <c r="AR1608">
        <v>0</v>
      </c>
      <c r="AS1608">
        <v>0</v>
      </c>
      <c r="AT1608">
        <v>0</v>
      </c>
      <c r="AU1608">
        <v>0</v>
      </c>
      <c r="AV1608">
        <v>0</v>
      </c>
      <c r="AW1608">
        <v>0</v>
      </c>
      <c r="AX1608">
        <v>0</v>
      </c>
      <c r="AY1608">
        <v>0</v>
      </c>
      <c r="AZ1608">
        <v>0</v>
      </c>
      <c r="BA1608">
        <v>0</v>
      </c>
      <c r="BB1608">
        <v>0</v>
      </c>
    </row>
    <row r="1609" spans="2:54" outlineLevel="2">
      <c r="B1609" s="25"/>
      <c r="C1609" t="s">
        <v>2853</v>
      </c>
      <c r="D1609" t="s">
        <v>2242</v>
      </c>
      <c r="E1609">
        <v>0</v>
      </c>
      <c r="F1609">
        <v>0</v>
      </c>
      <c r="G1609">
        <v>0</v>
      </c>
      <c r="H1609">
        <v>0</v>
      </c>
      <c r="I1609">
        <v>0</v>
      </c>
      <c r="J1609">
        <v>0</v>
      </c>
      <c r="K1609">
        <v>0</v>
      </c>
      <c r="L1609">
        <v>0</v>
      </c>
      <c r="M1609">
        <v>0</v>
      </c>
      <c r="N1609">
        <v>0</v>
      </c>
      <c r="O1609">
        <v>0</v>
      </c>
      <c r="P1609">
        <v>0</v>
      </c>
      <c r="Q1609">
        <v>0</v>
      </c>
      <c r="R1609">
        <v>0</v>
      </c>
      <c r="S1609">
        <v>0</v>
      </c>
      <c r="T1609">
        <v>0</v>
      </c>
      <c r="U1609">
        <v>0</v>
      </c>
      <c r="V1609">
        <v>0</v>
      </c>
      <c r="W1609">
        <v>0</v>
      </c>
      <c r="X1609">
        <v>0</v>
      </c>
      <c r="Y1609">
        <v>0</v>
      </c>
      <c r="Z1609">
        <v>0</v>
      </c>
      <c r="AA1609">
        <v>0</v>
      </c>
      <c r="AB1609">
        <v>0</v>
      </c>
      <c r="AC1609">
        <v>0</v>
      </c>
      <c r="AD1609">
        <v>0</v>
      </c>
      <c r="AE1609">
        <v>0</v>
      </c>
      <c r="AF1609">
        <v>0</v>
      </c>
      <c r="AG1609">
        <v>0</v>
      </c>
      <c r="AH1609">
        <v>0</v>
      </c>
      <c r="AI1609">
        <v>0</v>
      </c>
      <c r="AJ1609">
        <v>0</v>
      </c>
      <c r="AK1609">
        <v>0</v>
      </c>
      <c r="AL1609">
        <v>0</v>
      </c>
      <c r="AM1609">
        <v>0</v>
      </c>
      <c r="AN1609">
        <v>0</v>
      </c>
      <c r="AO1609">
        <v>0</v>
      </c>
      <c r="AP1609">
        <v>0</v>
      </c>
      <c r="AQ1609">
        <v>0</v>
      </c>
      <c r="AR1609">
        <v>0</v>
      </c>
      <c r="AS1609">
        <v>0</v>
      </c>
      <c r="AT1609">
        <v>0</v>
      </c>
      <c r="AU1609">
        <v>0</v>
      </c>
      <c r="AV1609">
        <v>0</v>
      </c>
      <c r="AW1609">
        <v>0</v>
      </c>
      <c r="AX1609">
        <v>0</v>
      </c>
      <c r="AY1609">
        <v>0</v>
      </c>
      <c r="AZ1609">
        <v>0</v>
      </c>
      <c r="BA1609">
        <v>0</v>
      </c>
      <c r="BB1609">
        <v>0</v>
      </c>
    </row>
    <row r="1610" spans="2:54" outlineLevel="2">
      <c r="B1610" s="25"/>
      <c r="C1610" t="s">
        <v>2854</v>
      </c>
      <c r="D1610" t="s">
        <v>2242</v>
      </c>
      <c r="E1610">
        <v>0</v>
      </c>
      <c r="F1610">
        <v>0</v>
      </c>
      <c r="G1610">
        <v>0</v>
      </c>
      <c r="H1610">
        <v>0</v>
      </c>
      <c r="I1610">
        <v>0</v>
      </c>
      <c r="J1610">
        <v>0</v>
      </c>
      <c r="K1610">
        <v>0</v>
      </c>
      <c r="L1610">
        <v>0</v>
      </c>
      <c r="M1610">
        <v>0</v>
      </c>
      <c r="N1610">
        <v>0</v>
      </c>
      <c r="O1610">
        <v>0</v>
      </c>
      <c r="P1610">
        <v>0</v>
      </c>
      <c r="Q1610">
        <v>0</v>
      </c>
      <c r="R1610">
        <v>0</v>
      </c>
      <c r="S1610">
        <v>0</v>
      </c>
      <c r="T1610">
        <v>0</v>
      </c>
      <c r="U1610">
        <v>0</v>
      </c>
      <c r="V1610">
        <v>0</v>
      </c>
      <c r="W1610">
        <v>0</v>
      </c>
      <c r="X1610">
        <v>0</v>
      </c>
      <c r="Y1610">
        <v>0</v>
      </c>
      <c r="Z1610">
        <v>0</v>
      </c>
      <c r="AA1610">
        <v>0</v>
      </c>
      <c r="AB1610">
        <v>0</v>
      </c>
      <c r="AC1610">
        <v>0</v>
      </c>
      <c r="AD1610">
        <v>0</v>
      </c>
      <c r="AE1610">
        <v>0</v>
      </c>
      <c r="AF1610">
        <v>0</v>
      </c>
      <c r="AG1610">
        <v>0</v>
      </c>
      <c r="AH1610">
        <v>0</v>
      </c>
      <c r="AI1610">
        <v>0</v>
      </c>
      <c r="AJ1610">
        <v>0</v>
      </c>
      <c r="AK1610">
        <v>0</v>
      </c>
      <c r="AL1610">
        <v>0</v>
      </c>
      <c r="AM1610">
        <v>0</v>
      </c>
      <c r="AN1610">
        <v>0</v>
      </c>
      <c r="AO1610">
        <v>0</v>
      </c>
      <c r="AP1610">
        <v>0</v>
      </c>
      <c r="AQ1610">
        <v>0</v>
      </c>
      <c r="AR1610">
        <v>0</v>
      </c>
      <c r="AS1610">
        <v>0</v>
      </c>
      <c r="AT1610">
        <v>0</v>
      </c>
      <c r="AU1610">
        <v>0</v>
      </c>
      <c r="AV1610">
        <v>0</v>
      </c>
      <c r="AW1610">
        <v>0</v>
      </c>
      <c r="AX1610">
        <v>0</v>
      </c>
      <c r="AY1610">
        <v>0</v>
      </c>
      <c r="AZ1610">
        <v>0</v>
      </c>
      <c r="BA1610">
        <v>0</v>
      </c>
      <c r="BB1610">
        <v>0</v>
      </c>
    </row>
    <row r="1611" spans="2:54" outlineLevel="2">
      <c r="B1611" s="25"/>
      <c r="C1611" t="s">
        <v>2855</v>
      </c>
      <c r="D1611" t="s">
        <v>2242</v>
      </c>
      <c r="E1611">
        <v>0</v>
      </c>
      <c r="F1611">
        <v>0</v>
      </c>
      <c r="G1611">
        <v>0</v>
      </c>
      <c r="H1611">
        <v>0</v>
      </c>
      <c r="I1611">
        <v>0</v>
      </c>
      <c r="J1611">
        <v>0</v>
      </c>
      <c r="K1611">
        <v>0</v>
      </c>
      <c r="L1611">
        <v>0</v>
      </c>
      <c r="M1611">
        <v>0</v>
      </c>
      <c r="N1611">
        <v>0</v>
      </c>
      <c r="O1611">
        <v>0</v>
      </c>
      <c r="P1611">
        <v>0</v>
      </c>
      <c r="Q1611">
        <v>0</v>
      </c>
      <c r="R1611">
        <v>0</v>
      </c>
      <c r="S1611">
        <v>0</v>
      </c>
      <c r="T1611">
        <v>0</v>
      </c>
      <c r="U1611">
        <v>0</v>
      </c>
      <c r="V1611">
        <v>0</v>
      </c>
      <c r="W1611">
        <v>0</v>
      </c>
      <c r="X1611">
        <v>0</v>
      </c>
      <c r="Y1611">
        <v>0</v>
      </c>
      <c r="Z1611">
        <v>0</v>
      </c>
      <c r="AA1611">
        <v>0</v>
      </c>
      <c r="AB1611">
        <v>0</v>
      </c>
      <c r="AC1611">
        <v>0</v>
      </c>
      <c r="AD1611">
        <v>0</v>
      </c>
      <c r="AE1611">
        <v>0</v>
      </c>
      <c r="AF1611">
        <v>0</v>
      </c>
      <c r="AG1611">
        <v>0</v>
      </c>
      <c r="AH1611">
        <v>0</v>
      </c>
      <c r="AI1611">
        <v>0</v>
      </c>
      <c r="AJ1611">
        <v>0</v>
      </c>
      <c r="AK1611">
        <v>0</v>
      </c>
      <c r="AL1611">
        <v>0</v>
      </c>
      <c r="AM1611">
        <v>0</v>
      </c>
      <c r="AN1611">
        <v>0</v>
      </c>
      <c r="AO1611">
        <v>0</v>
      </c>
      <c r="AP1611">
        <v>0</v>
      </c>
      <c r="AQ1611">
        <v>0</v>
      </c>
      <c r="AR1611">
        <v>0</v>
      </c>
      <c r="AS1611">
        <v>0</v>
      </c>
      <c r="AT1611">
        <v>0</v>
      </c>
      <c r="AU1611">
        <v>0</v>
      </c>
      <c r="AV1611">
        <v>0</v>
      </c>
      <c r="AW1611">
        <v>0</v>
      </c>
      <c r="AX1611">
        <v>0</v>
      </c>
      <c r="AY1611">
        <v>0</v>
      </c>
      <c r="AZ1611">
        <v>0</v>
      </c>
      <c r="BA1611">
        <v>0</v>
      </c>
      <c r="BB1611">
        <v>0</v>
      </c>
    </row>
    <row r="1612" spans="2:54" outlineLevel="2">
      <c r="B1612" s="25"/>
      <c r="C1612" t="s">
        <v>2856</v>
      </c>
      <c r="D1612" t="s">
        <v>2242</v>
      </c>
      <c r="E1612">
        <v>0</v>
      </c>
      <c r="F1612">
        <v>0</v>
      </c>
      <c r="G1612">
        <v>0</v>
      </c>
      <c r="H1612">
        <v>0</v>
      </c>
      <c r="I1612">
        <v>0</v>
      </c>
      <c r="J1612">
        <v>0</v>
      </c>
      <c r="K1612">
        <v>0</v>
      </c>
      <c r="L1612">
        <v>0</v>
      </c>
      <c r="M1612">
        <v>0</v>
      </c>
      <c r="N1612">
        <v>0</v>
      </c>
      <c r="O1612">
        <v>0</v>
      </c>
      <c r="P1612">
        <v>0</v>
      </c>
      <c r="Q1612">
        <v>0</v>
      </c>
      <c r="R1612">
        <v>0</v>
      </c>
      <c r="S1612">
        <v>0</v>
      </c>
      <c r="T1612">
        <v>0</v>
      </c>
      <c r="U1612">
        <v>0</v>
      </c>
      <c r="V1612">
        <v>0</v>
      </c>
      <c r="W1612">
        <v>0</v>
      </c>
      <c r="X1612">
        <v>0</v>
      </c>
      <c r="Y1612">
        <v>0</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c r="AU1612">
        <v>0</v>
      </c>
      <c r="AV1612">
        <v>0</v>
      </c>
      <c r="AW1612">
        <v>0</v>
      </c>
      <c r="AX1612">
        <v>0</v>
      </c>
      <c r="AY1612">
        <v>0</v>
      </c>
      <c r="AZ1612">
        <v>0</v>
      </c>
      <c r="BA1612">
        <v>0</v>
      </c>
      <c r="BB1612">
        <v>0</v>
      </c>
    </row>
    <row r="1613" spans="2:54" outlineLevel="2">
      <c r="B1613" s="25"/>
      <c r="C1613" t="s">
        <v>2857</v>
      </c>
      <c r="D1613" t="s">
        <v>2242</v>
      </c>
      <c r="E1613">
        <v>0</v>
      </c>
      <c r="F1613">
        <v>-4.40282171890473E-2</v>
      </c>
      <c r="G1613">
        <v>-2.9559302681821678E-2</v>
      </c>
      <c r="H1613">
        <v>-1.3903697894022668E-2</v>
      </c>
      <c r="I1613">
        <v>0</v>
      </c>
      <c r="J1613">
        <v>0</v>
      </c>
      <c r="K1613">
        <v>0</v>
      </c>
      <c r="L1613">
        <v>0</v>
      </c>
      <c r="M1613">
        <v>0</v>
      </c>
      <c r="N1613">
        <v>0</v>
      </c>
      <c r="O1613">
        <v>0</v>
      </c>
      <c r="P1613">
        <v>-4.4545760927245603E-2</v>
      </c>
      <c r="Q1613">
        <v>-2.6883044790446675E-2</v>
      </c>
      <c r="R1613">
        <v>-1.5234411166284718E-2</v>
      </c>
      <c r="S1613">
        <v>0</v>
      </c>
      <c r="T1613">
        <v>0</v>
      </c>
      <c r="U1613">
        <v>0</v>
      </c>
      <c r="V1613">
        <v>0</v>
      </c>
      <c r="W1613">
        <v>0</v>
      </c>
      <c r="X1613">
        <v>0</v>
      </c>
      <c r="Y1613">
        <v>0</v>
      </c>
      <c r="Z1613">
        <v>-4.6299265422885358E-2</v>
      </c>
      <c r="AA1613">
        <v>-2.652674942310726E-2</v>
      </c>
      <c r="AB1613">
        <v>-1.5905674272337297E-2</v>
      </c>
      <c r="AC1613">
        <v>0</v>
      </c>
      <c r="AD1613">
        <v>0</v>
      </c>
      <c r="AE1613">
        <v>0</v>
      </c>
      <c r="AF1613">
        <v>0</v>
      </c>
      <c r="AG1613">
        <v>0</v>
      </c>
      <c r="AH1613">
        <v>0</v>
      </c>
      <c r="AI1613">
        <v>0</v>
      </c>
      <c r="AJ1613">
        <v>8.5929760881927504E-3</v>
      </c>
      <c r="AK1613">
        <v>8.1061699035028627E-3</v>
      </c>
      <c r="AL1613">
        <v>5.7798907473403764E-3</v>
      </c>
      <c r="AM1613">
        <v>0</v>
      </c>
      <c r="AN1613">
        <v>0</v>
      </c>
      <c r="AO1613">
        <v>0</v>
      </c>
      <c r="AP1613">
        <v>0</v>
      </c>
      <c r="AQ1613">
        <v>0</v>
      </c>
      <c r="AR1613">
        <v>0</v>
      </c>
      <c r="AS1613">
        <v>0</v>
      </c>
      <c r="AT1613">
        <v>1.7248253247941464E-2</v>
      </c>
      <c r="AU1613">
        <v>2.0634906904118441E-2</v>
      </c>
      <c r="AV1613">
        <v>1.8786369863925671E-2</v>
      </c>
      <c r="AW1613">
        <v>0</v>
      </c>
      <c r="AX1613">
        <v>0</v>
      </c>
      <c r="AY1613">
        <v>0</v>
      </c>
      <c r="AZ1613">
        <v>0</v>
      </c>
      <c r="BA1613">
        <v>0</v>
      </c>
      <c r="BB1613">
        <v>0</v>
      </c>
    </row>
    <row r="1614" spans="2:54" outlineLevel="2">
      <c r="B1614" s="25"/>
      <c r="C1614" t="s">
        <v>2858</v>
      </c>
      <c r="D1614" t="s">
        <v>2242</v>
      </c>
      <c r="E1614">
        <v>0</v>
      </c>
      <c r="F1614">
        <v>-8.5694846201984295E-3</v>
      </c>
      <c r="G1614">
        <v>-2.6264832409165009E-3</v>
      </c>
      <c r="H1614">
        <v>-1.3071156934219815E-3</v>
      </c>
      <c r="I1614">
        <v>0</v>
      </c>
      <c r="J1614">
        <v>0</v>
      </c>
      <c r="K1614">
        <v>1.1541641591857466E-2</v>
      </c>
      <c r="L1614">
        <v>8.5054982128925927E-3</v>
      </c>
      <c r="M1614">
        <v>5.4693548339277212E-3</v>
      </c>
      <c r="N1614">
        <v>0</v>
      </c>
      <c r="O1614">
        <v>0</v>
      </c>
      <c r="P1614">
        <v>-4.5805656766513573E-3</v>
      </c>
      <c r="Q1614">
        <v>-2.6382973060359179E-3</v>
      </c>
      <c r="R1614">
        <v>-1.7182199129762458E-3</v>
      </c>
      <c r="S1614">
        <v>0</v>
      </c>
      <c r="T1614">
        <v>0</v>
      </c>
      <c r="U1614">
        <v>1.4771601119777437E-2</v>
      </c>
      <c r="V1614">
        <v>1.118866414649655E-2</v>
      </c>
      <c r="W1614">
        <v>7.4688919846696705E-3</v>
      </c>
      <c r="X1614">
        <v>0</v>
      </c>
      <c r="Y1614">
        <v>0</v>
      </c>
      <c r="Z1614">
        <v>-8.1879311240754787E-2</v>
      </c>
      <c r="AA1614">
        <v>-3.5603540259320401E-2</v>
      </c>
      <c r="AB1614">
        <v>-1.5005921296125352E-2</v>
      </c>
      <c r="AC1614">
        <v>0</v>
      </c>
      <c r="AD1614">
        <v>0</v>
      </c>
      <c r="AE1614">
        <v>-8.6604367305512089E-2</v>
      </c>
      <c r="AF1614">
        <v>-3.5328157641738619E-2</v>
      </c>
      <c r="AG1614">
        <v>-1.6428637112076198E-2</v>
      </c>
      <c r="AH1614">
        <v>0</v>
      </c>
      <c r="AI1614">
        <v>0</v>
      </c>
      <c r="AJ1614">
        <v>-1.9593606313573462E-2</v>
      </c>
      <c r="AK1614">
        <v>-8.9055627422061599E-3</v>
      </c>
      <c r="AL1614">
        <v>-1.8601072876926516E-3</v>
      </c>
      <c r="AM1614">
        <v>0</v>
      </c>
      <c r="AN1614">
        <v>0</v>
      </c>
      <c r="AO1614">
        <v>-2.7096284062745432E-2</v>
      </c>
      <c r="AP1614">
        <v>2.3281221803370111E-3</v>
      </c>
      <c r="AQ1614">
        <v>1.6325591135557857E-2</v>
      </c>
      <c r="AR1614">
        <v>0</v>
      </c>
      <c r="AS1614">
        <v>0</v>
      </c>
      <c r="AT1614">
        <v>-2.7529713362268726E-3</v>
      </c>
      <c r="AU1614">
        <v>-1.8938854053373584E-3</v>
      </c>
      <c r="AV1614">
        <v>-1.0732389148487833E-3</v>
      </c>
      <c r="AW1614">
        <v>0</v>
      </c>
      <c r="AX1614">
        <v>0</v>
      </c>
      <c r="AY1614">
        <v>1.9703872223734709E-2</v>
      </c>
      <c r="AZ1614">
        <v>1.3826094777342032E-2</v>
      </c>
      <c r="BA1614">
        <v>8.0520937745844831E-3</v>
      </c>
      <c r="BB1614">
        <v>0</v>
      </c>
    </row>
    <row r="1615" spans="2:54" outlineLevel="2">
      <c r="B1615" s="25"/>
      <c r="C1615" t="s">
        <v>2859</v>
      </c>
      <c r="D1615" t="s">
        <v>2242</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c r="AU1615">
        <v>0</v>
      </c>
      <c r="AV1615">
        <v>0</v>
      </c>
      <c r="AW1615">
        <v>0</v>
      </c>
      <c r="AX1615">
        <v>0</v>
      </c>
      <c r="AY1615">
        <v>0</v>
      </c>
      <c r="AZ1615">
        <v>0</v>
      </c>
      <c r="BA1615">
        <v>0</v>
      </c>
      <c r="BB1615">
        <v>0</v>
      </c>
    </row>
    <row r="1616" spans="2:54" outlineLevel="2">
      <c r="B1616" s="25" t="s">
        <v>2861</v>
      </c>
      <c r="C1616" t="s">
        <v>2852</v>
      </c>
      <c r="D1616" t="s">
        <v>2242</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c r="AK1616">
        <v>0</v>
      </c>
      <c r="AL1616">
        <v>0</v>
      </c>
      <c r="AM1616">
        <v>0</v>
      </c>
      <c r="AN1616">
        <v>0</v>
      </c>
      <c r="AO1616">
        <v>0</v>
      </c>
      <c r="AP1616">
        <v>0</v>
      </c>
      <c r="AQ1616">
        <v>0</v>
      </c>
      <c r="AR1616">
        <v>0</v>
      </c>
      <c r="AS1616">
        <v>0</v>
      </c>
      <c r="AT1616">
        <v>0</v>
      </c>
      <c r="AU1616">
        <v>0</v>
      </c>
      <c r="AV1616">
        <v>0</v>
      </c>
      <c r="AW1616">
        <v>0</v>
      </c>
      <c r="AX1616">
        <v>0</v>
      </c>
      <c r="AY1616">
        <v>0</v>
      </c>
      <c r="AZ1616">
        <v>0</v>
      </c>
      <c r="BA1616">
        <v>0</v>
      </c>
      <c r="BB1616">
        <v>0</v>
      </c>
    </row>
    <row r="1617" spans="2:54" outlineLevel="2">
      <c r="B1617" s="25"/>
      <c r="C1617" t="s">
        <v>2853</v>
      </c>
      <c r="D1617" t="s">
        <v>2242</v>
      </c>
      <c r="E1617">
        <v>0</v>
      </c>
      <c r="F1617">
        <v>0</v>
      </c>
      <c r="G1617">
        <v>0</v>
      </c>
      <c r="H1617">
        <v>0</v>
      </c>
      <c r="I1617">
        <v>0</v>
      </c>
      <c r="J1617">
        <v>0</v>
      </c>
      <c r="K1617">
        <v>0</v>
      </c>
      <c r="L1617">
        <v>0</v>
      </c>
      <c r="M1617">
        <v>0</v>
      </c>
      <c r="N1617">
        <v>0</v>
      </c>
      <c r="O1617">
        <v>0</v>
      </c>
      <c r="P1617">
        <v>0</v>
      </c>
      <c r="Q1617">
        <v>0</v>
      </c>
      <c r="R1617">
        <v>0</v>
      </c>
      <c r="S1617">
        <v>0</v>
      </c>
      <c r="T1617">
        <v>0</v>
      </c>
      <c r="U1617">
        <v>0</v>
      </c>
      <c r="V1617">
        <v>0</v>
      </c>
      <c r="W1617">
        <v>0</v>
      </c>
      <c r="X1617">
        <v>0</v>
      </c>
      <c r="Y1617">
        <v>0</v>
      </c>
      <c r="Z1617">
        <v>0</v>
      </c>
      <c r="AA1617">
        <v>0</v>
      </c>
      <c r="AB1617">
        <v>0</v>
      </c>
      <c r="AC1617">
        <v>0</v>
      </c>
      <c r="AD1617">
        <v>0</v>
      </c>
      <c r="AE1617">
        <v>0</v>
      </c>
      <c r="AF1617">
        <v>0</v>
      </c>
      <c r="AG1617">
        <v>0</v>
      </c>
      <c r="AH1617">
        <v>0</v>
      </c>
      <c r="AI1617">
        <v>0</v>
      </c>
      <c r="AJ1617">
        <v>0</v>
      </c>
      <c r="AK1617">
        <v>0</v>
      </c>
      <c r="AL1617">
        <v>0</v>
      </c>
      <c r="AM1617">
        <v>0</v>
      </c>
      <c r="AN1617">
        <v>0</v>
      </c>
      <c r="AO1617">
        <v>0</v>
      </c>
      <c r="AP1617">
        <v>0</v>
      </c>
      <c r="AQ1617">
        <v>0</v>
      </c>
      <c r="AR1617">
        <v>0</v>
      </c>
      <c r="AS1617">
        <v>0</v>
      </c>
      <c r="AT1617">
        <v>0</v>
      </c>
      <c r="AU1617">
        <v>0</v>
      </c>
      <c r="AV1617">
        <v>0</v>
      </c>
      <c r="AW1617">
        <v>0</v>
      </c>
      <c r="AX1617">
        <v>0</v>
      </c>
      <c r="AY1617">
        <v>0</v>
      </c>
      <c r="AZ1617">
        <v>0</v>
      </c>
      <c r="BA1617">
        <v>0</v>
      </c>
      <c r="BB1617">
        <v>0</v>
      </c>
    </row>
    <row r="1618" spans="2:54" outlineLevel="2">
      <c r="B1618" s="25"/>
      <c r="C1618" t="s">
        <v>2854</v>
      </c>
      <c r="D1618" t="s">
        <v>2242</v>
      </c>
      <c r="E1618">
        <v>0</v>
      </c>
      <c r="F1618">
        <v>0</v>
      </c>
      <c r="G1618">
        <v>0</v>
      </c>
      <c r="H1618">
        <v>0</v>
      </c>
      <c r="I1618">
        <v>0</v>
      </c>
      <c r="J1618">
        <v>0</v>
      </c>
      <c r="K1618">
        <v>0</v>
      </c>
      <c r="L1618">
        <v>0</v>
      </c>
      <c r="M1618">
        <v>0</v>
      </c>
      <c r="N1618">
        <v>0</v>
      </c>
      <c r="O1618">
        <v>0</v>
      </c>
      <c r="P1618">
        <v>0</v>
      </c>
      <c r="Q1618">
        <v>0</v>
      </c>
      <c r="R1618">
        <v>0</v>
      </c>
      <c r="S1618">
        <v>0</v>
      </c>
      <c r="T1618">
        <v>0</v>
      </c>
      <c r="U1618">
        <v>0</v>
      </c>
      <c r="V1618">
        <v>0</v>
      </c>
      <c r="W1618">
        <v>0</v>
      </c>
      <c r="X1618">
        <v>0</v>
      </c>
      <c r="Y1618">
        <v>0</v>
      </c>
      <c r="Z1618">
        <v>0</v>
      </c>
      <c r="AA1618">
        <v>0</v>
      </c>
      <c r="AB1618">
        <v>0</v>
      </c>
      <c r="AC1618">
        <v>0</v>
      </c>
      <c r="AD1618">
        <v>0</v>
      </c>
      <c r="AE1618">
        <v>0</v>
      </c>
      <c r="AF1618">
        <v>0</v>
      </c>
      <c r="AG1618">
        <v>0</v>
      </c>
      <c r="AH1618">
        <v>0</v>
      </c>
      <c r="AI1618">
        <v>0</v>
      </c>
      <c r="AJ1618">
        <v>0</v>
      </c>
      <c r="AK1618">
        <v>0</v>
      </c>
      <c r="AL1618">
        <v>0</v>
      </c>
      <c r="AM1618">
        <v>0</v>
      </c>
      <c r="AN1618">
        <v>0</v>
      </c>
      <c r="AO1618">
        <v>0</v>
      </c>
      <c r="AP1618">
        <v>0</v>
      </c>
      <c r="AQ1618">
        <v>0</v>
      </c>
      <c r="AR1618">
        <v>0</v>
      </c>
      <c r="AS1618">
        <v>0</v>
      </c>
      <c r="AT1618">
        <v>0</v>
      </c>
      <c r="AU1618">
        <v>0</v>
      </c>
      <c r="AV1618">
        <v>0</v>
      </c>
      <c r="AW1618">
        <v>0</v>
      </c>
      <c r="AX1618">
        <v>0</v>
      </c>
      <c r="AY1618">
        <v>0</v>
      </c>
      <c r="AZ1618">
        <v>0</v>
      </c>
      <c r="BA1618">
        <v>0</v>
      </c>
      <c r="BB1618">
        <v>0</v>
      </c>
    </row>
    <row r="1619" spans="2:54" outlineLevel="2">
      <c r="B1619" s="25"/>
      <c r="C1619" t="s">
        <v>2855</v>
      </c>
      <c r="D1619" t="s">
        <v>2242</v>
      </c>
      <c r="E1619">
        <v>0</v>
      </c>
      <c r="F1619">
        <v>0</v>
      </c>
      <c r="G1619">
        <v>0</v>
      </c>
      <c r="H1619">
        <v>0</v>
      </c>
      <c r="I1619">
        <v>0</v>
      </c>
      <c r="J1619">
        <v>0</v>
      </c>
      <c r="K1619">
        <v>0</v>
      </c>
      <c r="L1619">
        <v>0</v>
      </c>
      <c r="M1619">
        <v>0</v>
      </c>
      <c r="N1619">
        <v>0</v>
      </c>
      <c r="O1619">
        <v>0</v>
      </c>
      <c r="P1619">
        <v>0</v>
      </c>
      <c r="Q1619">
        <v>0</v>
      </c>
      <c r="R1619">
        <v>0</v>
      </c>
      <c r="S1619">
        <v>0</v>
      </c>
      <c r="T1619">
        <v>0</v>
      </c>
      <c r="U1619">
        <v>0</v>
      </c>
      <c r="V1619">
        <v>0</v>
      </c>
      <c r="W1619">
        <v>0</v>
      </c>
      <c r="X1619">
        <v>0</v>
      </c>
      <c r="Y1619">
        <v>0</v>
      </c>
      <c r="Z1619">
        <v>0</v>
      </c>
      <c r="AA1619">
        <v>0</v>
      </c>
      <c r="AB1619">
        <v>0</v>
      </c>
      <c r="AC1619">
        <v>0</v>
      </c>
      <c r="AD1619">
        <v>0</v>
      </c>
      <c r="AE1619">
        <v>0</v>
      </c>
      <c r="AF1619">
        <v>0</v>
      </c>
      <c r="AG1619">
        <v>0</v>
      </c>
      <c r="AH1619">
        <v>0</v>
      </c>
      <c r="AI1619">
        <v>0</v>
      </c>
      <c r="AJ1619">
        <v>0</v>
      </c>
      <c r="AK1619">
        <v>0</v>
      </c>
      <c r="AL1619">
        <v>0</v>
      </c>
      <c r="AM1619">
        <v>0</v>
      </c>
      <c r="AN1619">
        <v>0</v>
      </c>
      <c r="AO1619">
        <v>0</v>
      </c>
      <c r="AP1619">
        <v>0</v>
      </c>
      <c r="AQ1619">
        <v>0</v>
      </c>
      <c r="AR1619">
        <v>0</v>
      </c>
      <c r="AS1619">
        <v>0</v>
      </c>
      <c r="AT1619">
        <v>0</v>
      </c>
      <c r="AU1619">
        <v>0</v>
      </c>
      <c r="AV1619">
        <v>0</v>
      </c>
      <c r="AW1619">
        <v>0</v>
      </c>
      <c r="AX1619">
        <v>0</v>
      </c>
      <c r="AY1619">
        <v>0</v>
      </c>
      <c r="AZ1619">
        <v>0</v>
      </c>
      <c r="BA1619">
        <v>0</v>
      </c>
      <c r="BB1619">
        <v>0</v>
      </c>
    </row>
    <row r="1620" spans="2:54" outlineLevel="2">
      <c r="B1620" s="25"/>
      <c r="C1620" t="s">
        <v>2856</v>
      </c>
      <c r="D1620" t="s">
        <v>2242</v>
      </c>
      <c r="E1620">
        <v>0</v>
      </c>
      <c r="F1620">
        <v>0</v>
      </c>
      <c r="G1620">
        <v>0</v>
      </c>
      <c r="H1620">
        <v>0</v>
      </c>
      <c r="I1620">
        <v>0</v>
      </c>
      <c r="J1620">
        <v>0</v>
      </c>
      <c r="K1620">
        <v>0</v>
      </c>
      <c r="L1620">
        <v>0</v>
      </c>
      <c r="M1620">
        <v>0</v>
      </c>
      <c r="N1620">
        <v>0</v>
      </c>
      <c r="O1620">
        <v>0</v>
      </c>
      <c r="P1620">
        <v>0</v>
      </c>
      <c r="Q1620">
        <v>0</v>
      </c>
      <c r="R1620">
        <v>0</v>
      </c>
      <c r="S1620">
        <v>0</v>
      </c>
      <c r="T1620">
        <v>0</v>
      </c>
      <c r="U1620">
        <v>0</v>
      </c>
      <c r="V1620">
        <v>0</v>
      </c>
      <c r="W1620">
        <v>0</v>
      </c>
      <c r="X1620">
        <v>0</v>
      </c>
      <c r="Y1620">
        <v>0</v>
      </c>
      <c r="Z1620">
        <v>0</v>
      </c>
      <c r="AA1620">
        <v>0</v>
      </c>
      <c r="AB1620">
        <v>0</v>
      </c>
      <c r="AC1620">
        <v>0</v>
      </c>
      <c r="AD1620">
        <v>0</v>
      </c>
      <c r="AE1620">
        <v>0</v>
      </c>
      <c r="AF1620">
        <v>0</v>
      </c>
      <c r="AG1620">
        <v>0</v>
      </c>
      <c r="AH1620">
        <v>0</v>
      </c>
      <c r="AI1620">
        <v>0</v>
      </c>
      <c r="AJ1620">
        <v>0</v>
      </c>
      <c r="AK1620">
        <v>0</v>
      </c>
      <c r="AL1620">
        <v>0</v>
      </c>
      <c r="AM1620">
        <v>0</v>
      </c>
      <c r="AN1620">
        <v>0</v>
      </c>
      <c r="AO1620">
        <v>0</v>
      </c>
      <c r="AP1620">
        <v>0</v>
      </c>
      <c r="AQ1620">
        <v>0</v>
      </c>
      <c r="AR1620">
        <v>0</v>
      </c>
      <c r="AS1620">
        <v>0</v>
      </c>
      <c r="AT1620">
        <v>0</v>
      </c>
      <c r="AU1620">
        <v>0</v>
      </c>
      <c r="AV1620">
        <v>0</v>
      </c>
      <c r="AW1620">
        <v>0</v>
      </c>
      <c r="AX1620">
        <v>0</v>
      </c>
      <c r="AY1620">
        <v>0</v>
      </c>
      <c r="AZ1620">
        <v>0</v>
      </c>
      <c r="BA1620">
        <v>0</v>
      </c>
      <c r="BB1620">
        <v>0</v>
      </c>
    </row>
    <row r="1621" spans="2:54" outlineLevel="2">
      <c r="B1621" s="25"/>
      <c r="C1621" t="s">
        <v>2857</v>
      </c>
      <c r="D1621" t="s">
        <v>2242</v>
      </c>
      <c r="E1621">
        <v>0</v>
      </c>
      <c r="F1621">
        <v>1.2505565281494197E-2</v>
      </c>
      <c r="G1621">
        <v>8.957966305503013E-3</v>
      </c>
      <c r="H1621">
        <v>5.4103673295118285E-3</v>
      </c>
      <c r="I1621">
        <v>0</v>
      </c>
      <c r="J1621">
        <v>0</v>
      </c>
      <c r="K1621">
        <v>0</v>
      </c>
      <c r="L1621">
        <v>0</v>
      </c>
      <c r="M1621">
        <v>0</v>
      </c>
      <c r="N1621">
        <v>0</v>
      </c>
      <c r="O1621">
        <v>0</v>
      </c>
      <c r="P1621">
        <v>1.5377419780370216E-2</v>
      </c>
      <c r="Q1621">
        <v>1.1397996958986821E-2</v>
      </c>
      <c r="R1621">
        <v>7.4185741376034259E-3</v>
      </c>
      <c r="S1621">
        <v>0</v>
      </c>
      <c r="T1621">
        <v>0</v>
      </c>
      <c r="U1621">
        <v>0</v>
      </c>
      <c r="V1621">
        <v>0</v>
      </c>
      <c r="W1621">
        <v>0</v>
      </c>
      <c r="X1621">
        <v>0</v>
      </c>
      <c r="Y1621">
        <v>0</v>
      </c>
      <c r="Z1621">
        <v>9.8172979430371145E-3</v>
      </c>
      <c r="AA1621">
        <v>3.8692915563732708E-3</v>
      </c>
      <c r="AB1621">
        <v>3.0400974164552265E-3</v>
      </c>
      <c r="AC1621">
        <v>0</v>
      </c>
      <c r="AD1621">
        <v>0</v>
      </c>
      <c r="AE1621">
        <v>0</v>
      </c>
      <c r="AF1621">
        <v>0</v>
      </c>
      <c r="AG1621">
        <v>0</v>
      </c>
      <c r="AH1621">
        <v>0</v>
      </c>
      <c r="AI1621">
        <v>0</v>
      </c>
      <c r="AJ1621">
        <v>5.3279646663454312E-2</v>
      </c>
      <c r="AK1621">
        <v>4.2978991888928418E-2</v>
      </c>
      <c r="AL1621">
        <v>3.1305700013291957E-2</v>
      </c>
      <c r="AM1621">
        <v>0</v>
      </c>
      <c r="AN1621">
        <v>0</v>
      </c>
      <c r="AO1621">
        <v>0</v>
      </c>
      <c r="AP1621">
        <v>0</v>
      </c>
      <c r="AQ1621">
        <v>0</v>
      </c>
      <c r="AR1621">
        <v>0</v>
      </c>
      <c r="AS1621">
        <v>0</v>
      </c>
      <c r="AT1621">
        <v>5.3897071711496936E-2</v>
      </c>
      <c r="AU1621">
        <v>5.4294745301409958E-2</v>
      </c>
      <c r="AV1621">
        <v>4.5776932424125047E-2</v>
      </c>
      <c r="AW1621">
        <v>0</v>
      </c>
      <c r="AX1621">
        <v>0</v>
      </c>
      <c r="AY1621">
        <v>0</v>
      </c>
      <c r="AZ1621">
        <v>0</v>
      </c>
      <c r="BA1621">
        <v>0</v>
      </c>
      <c r="BB1621">
        <v>0</v>
      </c>
    </row>
    <row r="1622" spans="2:54" outlineLevel="2">
      <c r="B1622" s="25"/>
      <c r="C1622" t="s">
        <v>2858</v>
      </c>
      <c r="D1622" t="s">
        <v>2242</v>
      </c>
      <c r="E1622">
        <v>0</v>
      </c>
      <c r="F1622">
        <v>1.4040561988589387E-2</v>
      </c>
      <c r="G1622">
        <v>1.1070967797494072E-2</v>
      </c>
      <c r="H1622">
        <v>8.1013736063987579E-3</v>
      </c>
      <c r="I1622">
        <v>0</v>
      </c>
      <c r="J1622">
        <v>0</v>
      </c>
      <c r="K1622">
        <v>8.0793315718939385E-2</v>
      </c>
      <c r="L1622">
        <v>5.5101129796905617E-2</v>
      </c>
      <c r="M1622">
        <v>2.9408943874871848E-2</v>
      </c>
      <c r="N1622">
        <v>0</v>
      </c>
      <c r="O1622">
        <v>0</v>
      </c>
      <c r="P1622">
        <v>2.5448657755078451E-2</v>
      </c>
      <c r="Q1622">
        <v>2.2372313446002698E-2</v>
      </c>
      <c r="R1622">
        <v>1.3142503096185934E-2</v>
      </c>
      <c r="S1622">
        <v>0</v>
      </c>
      <c r="T1622">
        <v>0</v>
      </c>
      <c r="U1622">
        <v>8.9544994741382666E-2</v>
      </c>
      <c r="V1622">
        <v>6.2473362595346756E-2</v>
      </c>
      <c r="W1622">
        <v>3.5401730449310845E-2</v>
      </c>
      <c r="X1622">
        <v>0</v>
      </c>
      <c r="Y1622">
        <v>0</v>
      </c>
      <c r="Z1622">
        <v>-3.7228129717584102E-2</v>
      </c>
      <c r="AA1622">
        <v>-2.6173360786320796E-2</v>
      </c>
      <c r="AB1622">
        <v>-4.2825284629953025E-3</v>
      </c>
      <c r="AC1622">
        <v>0</v>
      </c>
      <c r="AD1622">
        <v>0</v>
      </c>
      <c r="AE1622">
        <v>-5.0589392559819507E-2</v>
      </c>
      <c r="AF1622">
        <v>-2.7614940949187525E-2</v>
      </c>
      <c r="AG1622">
        <v>2.0359762665880521E-3</v>
      </c>
      <c r="AH1622">
        <v>0</v>
      </c>
      <c r="AI1622">
        <v>0</v>
      </c>
      <c r="AJ1622">
        <v>6.8597759508930156E-2</v>
      </c>
      <c r="AK1622">
        <v>3.1422250085198118E-2</v>
      </c>
      <c r="AL1622">
        <v>9.134220212362508E-3</v>
      </c>
      <c r="AM1622">
        <v>0</v>
      </c>
      <c r="AN1622">
        <v>0</v>
      </c>
      <c r="AO1622">
        <v>6.3110416303152339E-2</v>
      </c>
      <c r="AP1622">
        <v>5.0058678537638589E-2</v>
      </c>
      <c r="AQ1622">
        <v>3.3331857287057169E-2</v>
      </c>
      <c r="AR1622">
        <v>0</v>
      </c>
      <c r="AS1622">
        <v>0</v>
      </c>
      <c r="AT1622">
        <v>4.7961001460363965E-2</v>
      </c>
      <c r="AU1622">
        <v>3.4404477376960334E-2</v>
      </c>
      <c r="AV1622">
        <v>3.4679248985192562E-2</v>
      </c>
      <c r="AW1622">
        <v>0</v>
      </c>
      <c r="AX1622">
        <v>0</v>
      </c>
      <c r="AY1622">
        <v>9.840541236565957E-2</v>
      </c>
      <c r="AZ1622">
        <v>5.9156096401358667E-2</v>
      </c>
      <c r="BA1622">
        <v>6.0504536368455313E-2</v>
      </c>
      <c r="BB1622">
        <v>0</v>
      </c>
    </row>
    <row r="1623" spans="2:54" outlineLevel="2">
      <c r="B1623" s="448"/>
      <c r="C1623" s="92" t="s">
        <v>2859</v>
      </c>
      <c r="D1623" s="92" t="s">
        <v>2242</v>
      </c>
      <c r="E1623" s="92">
        <v>0</v>
      </c>
      <c r="F1623" s="92">
        <v>0</v>
      </c>
      <c r="G1623" s="92">
        <v>0</v>
      </c>
      <c r="H1623" s="92">
        <v>0</v>
      </c>
      <c r="I1623" s="92">
        <v>0</v>
      </c>
      <c r="J1623" s="92">
        <v>0</v>
      </c>
      <c r="K1623" s="92">
        <v>0</v>
      </c>
      <c r="L1623" s="92">
        <v>0</v>
      </c>
      <c r="M1623" s="92">
        <v>0</v>
      </c>
      <c r="N1623" s="92">
        <v>0</v>
      </c>
      <c r="O1623" s="92">
        <v>0</v>
      </c>
      <c r="P1623" s="92">
        <v>0</v>
      </c>
      <c r="Q1623" s="92">
        <v>0</v>
      </c>
      <c r="R1623" s="92">
        <v>0</v>
      </c>
      <c r="S1623" s="92">
        <v>0</v>
      </c>
      <c r="T1623" s="92">
        <v>0</v>
      </c>
      <c r="U1623" s="92">
        <v>0</v>
      </c>
      <c r="V1623" s="92">
        <v>0</v>
      </c>
      <c r="W1623" s="92">
        <v>0</v>
      </c>
      <c r="X1623" s="92">
        <v>0</v>
      </c>
      <c r="Y1623" s="92">
        <v>0</v>
      </c>
      <c r="Z1623" s="92">
        <v>0</v>
      </c>
      <c r="AA1623" s="92">
        <v>0</v>
      </c>
      <c r="AB1623" s="92">
        <v>0</v>
      </c>
      <c r="AC1623" s="92">
        <v>0</v>
      </c>
      <c r="AD1623" s="92">
        <v>0</v>
      </c>
      <c r="AE1623" s="92">
        <v>0</v>
      </c>
      <c r="AF1623" s="92">
        <v>0</v>
      </c>
      <c r="AG1623" s="92">
        <v>0</v>
      </c>
      <c r="AH1623" s="92">
        <v>0</v>
      </c>
      <c r="AI1623" s="92">
        <v>0</v>
      </c>
      <c r="AJ1623" s="92">
        <v>0</v>
      </c>
      <c r="AK1623" s="92">
        <v>0</v>
      </c>
      <c r="AL1623" s="92">
        <v>0</v>
      </c>
      <c r="AM1623" s="92">
        <v>0</v>
      </c>
      <c r="AN1623" s="92">
        <v>0</v>
      </c>
      <c r="AO1623" s="92">
        <v>0</v>
      </c>
      <c r="AP1623" s="92">
        <v>0</v>
      </c>
      <c r="AQ1623" s="92">
        <v>0</v>
      </c>
      <c r="AR1623" s="92">
        <v>0</v>
      </c>
      <c r="AS1623" s="92">
        <v>0</v>
      </c>
      <c r="AT1623" s="92">
        <v>0</v>
      </c>
      <c r="AU1623" s="92">
        <v>0</v>
      </c>
      <c r="AV1623" s="92">
        <v>0</v>
      </c>
      <c r="AW1623" s="92">
        <v>0</v>
      </c>
      <c r="AX1623" s="92">
        <v>0</v>
      </c>
      <c r="AY1623" s="92">
        <v>0</v>
      </c>
      <c r="AZ1623" s="92">
        <v>0</v>
      </c>
      <c r="BA1623" s="92">
        <v>0</v>
      </c>
      <c r="BB1623" s="92">
        <v>0</v>
      </c>
    </row>
    <row r="1624" spans="2:54" outlineLevel="2"/>
  </sheetData>
  <autoFilter ref="A942:V1408" xr:uid="{2C4F25BE-1933-467E-8AF1-E38A3981FFC8}"/>
  <phoneticPr fontId="5" type="noConversion"/>
  <conditionalFormatting sqref="D107:I122">
    <cfRule type="cellIs" dxfId="14" priority="8" operator="equal">
      <formula>FALSE</formula>
    </cfRule>
  </conditionalFormatting>
  <conditionalFormatting sqref="D1422:Y1422">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444"/>
  <sheetViews>
    <sheetView topLeftCell="A101" workbookViewId="0">
      <selection activeCell="A122" sqref="A122"/>
    </sheetView>
    <sheetView topLeftCell="A77" workbookViewId="1">
      <selection activeCell="C88" sqref="C88:H88"/>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575</v>
      </c>
      <c r="I1" s="26"/>
    </row>
    <row r="2" spans="1:13">
      <c r="B2" t="s">
        <v>714</v>
      </c>
    </row>
    <row r="3" spans="1:13">
      <c r="B3" t="s">
        <v>360</v>
      </c>
    </row>
    <row r="4" spans="1:13">
      <c r="A4" t="s">
        <v>532</v>
      </c>
      <c r="B4" t="s">
        <v>897</v>
      </c>
      <c r="C4" s="43">
        <v>1</v>
      </c>
      <c r="D4" s="54" t="str">
        <f>(INDEX(i.TOL_Desc,1,d.TOL)&amp;" ")</f>
        <v xml:space="preserve">Aut </v>
      </c>
    </row>
    <row r="5" spans="1:13">
      <c r="A5" t="s">
        <v>1308</v>
      </c>
    </row>
    <row r="6" spans="1:13" ht="102" customHeight="1"/>
    <row r="12" spans="1:13" outlineLevel="1">
      <c r="A12" s="164" t="s">
        <v>1316</v>
      </c>
    </row>
    <row r="13" spans="1:13" ht="70.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0"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6"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3098</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3099</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3100</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3101</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3102</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3103</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3104</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3105</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5.5" outlineLevel="1">
      <c r="B71" s="53" t="s">
        <v>631</v>
      </c>
      <c r="C71" s="501" t="s">
        <v>1964</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1963</v>
      </c>
      <c r="L72" s="56"/>
      <c r="M72" s="56" t="s">
        <v>632</v>
      </c>
      <c r="N72" s="56" t="s">
        <v>633</v>
      </c>
      <c r="O72" s="56" t="s">
        <v>634</v>
      </c>
      <c r="P72" s="56" t="s">
        <v>748</v>
      </c>
      <c r="Q72" s="56" t="s">
        <v>2170</v>
      </c>
      <c r="R72" s="56" t="s">
        <v>2169</v>
      </c>
      <c r="S72" s="56" t="s">
        <v>2171</v>
      </c>
      <c r="T72" s="56" t="s">
        <v>2172</v>
      </c>
      <c r="U72" s="56" t="s">
        <v>1963</v>
      </c>
      <c r="V72" s="56"/>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601"/>
      <c r="N73" s="601"/>
      <c r="O73" s="601"/>
      <c r="P73" s="601"/>
      <c r="Q73" s="601" t="b">
        <v>1</v>
      </c>
      <c r="R73" s="601" t="b">
        <v>1</v>
      </c>
      <c r="S73" s="601" t="b">
        <v>0</v>
      </c>
      <c r="T73" s="602" t="b">
        <v>0</v>
      </c>
      <c r="U73" s="603" t="s">
        <v>30</v>
      </c>
      <c r="V73" s="603"/>
      <c r="W73" s="601"/>
      <c r="X73" s="601"/>
      <c r="Y73" s="601"/>
      <c r="Z73" s="601"/>
      <c r="AA73" s="601" t="b">
        <v>1</v>
      </c>
      <c r="AB73" s="601" t="b">
        <v>0</v>
      </c>
      <c r="AC73" s="601" t="b">
        <v>0</v>
      </c>
      <c r="AD73" s="602" t="b">
        <v>0</v>
      </c>
      <c r="AE73" s="603">
        <v>0.5</v>
      </c>
      <c r="AF73" s="603"/>
      <c r="AG73" s="601"/>
      <c r="AH73" s="601"/>
      <c r="AI73" s="601"/>
      <c r="AJ73" s="601"/>
      <c r="AK73" s="601" t="b">
        <v>1</v>
      </c>
      <c r="AL73" s="601" t="b">
        <v>1</v>
      </c>
      <c r="AM73" s="601" t="b">
        <v>0</v>
      </c>
      <c r="AN73" s="602" t="b">
        <v>0</v>
      </c>
      <c r="AO73" s="603" t="s">
        <v>30</v>
      </c>
      <c r="AP73" s="603"/>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604"/>
      <c r="N74" s="604"/>
      <c r="O74" s="604"/>
      <c r="P74" s="604"/>
      <c r="Q74" s="604" t="b">
        <v>1</v>
      </c>
      <c r="R74" s="604" t="b">
        <v>1</v>
      </c>
      <c r="S74" s="604" t="b">
        <v>0</v>
      </c>
      <c r="T74" s="605" t="b">
        <v>0</v>
      </c>
      <c r="U74" s="606" t="s">
        <v>30</v>
      </c>
      <c r="V74" s="606"/>
      <c r="W74" s="604"/>
      <c r="X74" s="604"/>
      <c r="Y74" s="604"/>
      <c r="Z74" s="604"/>
      <c r="AA74" s="604" t="b">
        <v>1</v>
      </c>
      <c r="AB74" s="604" t="b">
        <v>0</v>
      </c>
      <c r="AC74" s="604" t="b">
        <v>0</v>
      </c>
      <c r="AD74" s="605" t="b">
        <v>0</v>
      </c>
      <c r="AE74" s="606">
        <v>0.5</v>
      </c>
      <c r="AF74" s="606"/>
      <c r="AG74" s="604"/>
      <c r="AH74" s="604"/>
      <c r="AI74" s="604"/>
      <c r="AJ74" s="604"/>
      <c r="AK74" s="604" t="b">
        <v>1</v>
      </c>
      <c r="AL74" s="604" t="b">
        <v>1</v>
      </c>
      <c r="AM74" s="604" t="b">
        <v>0</v>
      </c>
      <c r="AN74" s="605" t="b">
        <v>0</v>
      </c>
      <c r="AO74" s="606" t="s">
        <v>30</v>
      </c>
      <c r="AP74" s="606"/>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7"/>
      <c r="N75" s="607"/>
      <c r="O75" s="607"/>
      <c r="P75" s="607"/>
      <c r="Q75" s="607" t="b">
        <v>1</v>
      </c>
      <c r="R75" s="607" t="b">
        <v>1</v>
      </c>
      <c r="S75" s="607" t="b">
        <v>0</v>
      </c>
      <c r="T75" s="608" t="b">
        <v>0</v>
      </c>
      <c r="U75" s="609" t="s">
        <v>30</v>
      </c>
      <c r="V75" s="609"/>
      <c r="W75" s="607"/>
      <c r="X75" s="607"/>
      <c r="Y75" s="607"/>
      <c r="Z75" s="607"/>
      <c r="AA75" s="607" t="b">
        <v>1</v>
      </c>
      <c r="AB75" s="607" t="b">
        <v>0</v>
      </c>
      <c r="AC75" s="607" t="b">
        <v>0</v>
      </c>
      <c r="AD75" s="608" t="b">
        <v>0</v>
      </c>
      <c r="AE75" s="609">
        <v>0.5</v>
      </c>
      <c r="AF75" s="609"/>
      <c r="AG75" s="607"/>
      <c r="AH75" s="607"/>
      <c r="AI75" s="607"/>
      <c r="AJ75" s="607"/>
      <c r="AK75" s="607" t="b">
        <v>1</v>
      </c>
      <c r="AL75" s="607" t="b">
        <v>1</v>
      </c>
      <c r="AM75" s="607" t="b">
        <v>0</v>
      </c>
      <c r="AN75" s="608" t="b">
        <v>0</v>
      </c>
      <c r="AO75" s="609" t="s">
        <v>30</v>
      </c>
      <c r="AP75" s="609"/>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10"/>
      <c r="N76" s="610"/>
      <c r="O76" s="610"/>
      <c r="P76" s="610"/>
      <c r="Q76" s="610" t="b">
        <v>1</v>
      </c>
      <c r="R76" s="610" t="b">
        <v>1</v>
      </c>
      <c r="S76" s="610" t="b">
        <v>0</v>
      </c>
      <c r="T76" s="611" t="b">
        <v>0</v>
      </c>
      <c r="U76" s="612" t="s">
        <v>30</v>
      </c>
      <c r="V76" s="612"/>
      <c r="W76" s="610"/>
      <c r="X76" s="610"/>
      <c r="Y76" s="610"/>
      <c r="Z76" s="610"/>
      <c r="AA76" s="610" t="b">
        <v>1</v>
      </c>
      <c r="AB76" s="610" t="b">
        <v>0</v>
      </c>
      <c r="AC76" s="610" t="b">
        <v>0</v>
      </c>
      <c r="AD76" s="611" t="b">
        <v>0</v>
      </c>
      <c r="AE76" s="612">
        <v>0.5</v>
      </c>
      <c r="AF76" s="612"/>
      <c r="AG76" s="610"/>
      <c r="AH76" s="610"/>
      <c r="AI76" s="610"/>
      <c r="AJ76" s="610"/>
      <c r="AK76" s="610" t="b">
        <v>1</v>
      </c>
      <c r="AL76" s="610" t="b">
        <v>1</v>
      </c>
      <c r="AM76" s="610" t="b">
        <v>0</v>
      </c>
      <c r="AN76" s="611" t="b">
        <v>0</v>
      </c>
      <c r="AO76" s="612" t="s">
        <v>30</v>
      </c>
      <c r="AP76" s="612"/>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604"/>
      <c r="N77" s="604"/>
      <c r="O77" s="604"/>
      <c r="P77" s="604"/>
      <c r="Q77" s="604" t="b">
        <v>1</v>
      </c>
      <c r="R77" s="604" t="b">
        <v>1</v>
      </c>
      <c r="S77" s="604" t="b">
        <v>0</v>
      </c>
      <c r="T77" s="605" t="b">
        <v>0</v>
      </c>
      <c r="U77" s="606" t="s">
        <v>30</v>
      </c>
      <c r="V77" s="606"/>
      <c r="W77" s="604"/>
      <c r="X77" s="604"/>
      <c r="Y77" s="604"/>
      <c r="Z77" s="604"/>
      <c r="AA77" s="604" t="b">
        <v>1</v>
      </c>
      <c r="AB77" s="604" t="b">
        <v>0</v>
      </c>
      <c r="AC77" s="604" t="b">
        <v>0</v>
      </c>
      <c r="AD77" s="605" t="b">
        <v>0</v>
      </c>
      <c r="AE77" s="606">
        <v>0.5</v>
      </c>
      <c r="AF77" s="606"/>
      <c r="AG77" s="604"/>
      <c r="AH77" s="604"/>
      <c r="AI77" s="604"/>
      <c r="AJ77" s="604"/>
      <c r="AK77" s="604" t="b">
        <v>1</v>
      </c>
      <c r="AL77" s="604" t="b">
        <v>1</v>
      </c>
      <c r="AM77" s="604" t="b">
        <v>0</v>
      </c>
      <c r="AN77" s="605" t="b">
        <v>0</v>
      </c>
      <c r="AO77" s="606" t="s">
        <v>30</v>
      </c>
      <c r="AP77" s="606"/>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13"/>
      <c r="N78" s="613"/>
      <c r="O78" s="613"/>
      <c r="P78" s="613"/>
      <c r="Q78" s="613" t="b">
        <v>1</v>
      </c>
      <c r="R78" s="613" t="b">
        <v>1</v>
      </c>
      <c r="S78" s="613" t="b">
        <v>0</v>
      </c>
      <c r="T78" s="614" t="b">
        <v>0</v>
      </c>
      <c r="U78" s="615" t="s">
        <v>30</v>
      </c>
      <c r="V78" s="615"/>
      <c r="W78" s="613"/>
      <c r="X78" s="613"/>
      <c r="Y78" s="613"/>
      <c r="Z78" s="613"/>
      <c r="AA78" s="613" t="b">
        <v>1</v>
      </c>
      <c r="AB78" s="613" t="b">
        <v>0</v>
      </c>
      <c r="AC78" s="613" t="b">
        <v>0</v>
      </c>
      <c r="AD78" s="614" t="b">
        <v>0</v>
      </c>
      <c r="AE78" s="615">
        <v>0.5</v>
      </c>
      <c r="AF78" s="615"/>
      <c r="AG78" s="613"/>
      <c r="AH78" s="613"/>
      <c r="AI78" s="613"/>
      <c r="AJ78" s="607"/>
      <c r="AK78" s="613" t="b">
        <v>1</v>
      </c>
      <c r="AL78" s="613" t="b">
        <v>1</v>
      </c>
      <c r="AM78" s="613" t="b">
        <v>0</v>
      </c>
      <c r="AN78" s="614" t="b">
        <v>0</v>
      </c>
      <c r="AO78" s="615" t="s">
        <v>30</v>
      </c>
      <c r="AP78" s="615"/>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J82" si="30">CHOOSE(d.Region,M82,W82,AG82,AQ82,BA82)</f>
        <v>1</v>
      </c>
      <c r="D82" s="616">
        <f t="shared" si="30"/>
        <v>1</v>
      </c>
      <c r="E82" s="616">
        <f t="shared" si="30"/>
        <v>1</v>
      </c>
      <c r="F82" s="616">
        <f t="shared" si="30"/>
        <v>1</v>
      </c>
      <c r="G82" s="616">
        <f t="shared" si="30"/>
        <v>1</v>
      </c>
      <c r="H82" s="616">
        <f t="shared" si="30"/>
        <v>1</v>
      </c>
      <c r="I82" s="616">
        <f t="shared" si="30"/>
        <v>1</v>
      </c>
      <c r="J82" s="616">
        <f t="shared" si="30"/>
        <v>1</v>
      </c>
      <c r="M82" s="617">
        <v>1</v>
      </c>
      <c r="N82" s="617">
        <v>1</v>
      </c>
      <c r="O82" s="617">
        <v>1</v>
      </c>
      <c r="P82" s="617">
        <v>1</v>
      </c>
      <c r="Q82" s="617">
        <v>1</v>
      </c>
      <c r="R82" s="617">
        <v>1</v>
      </c>
      <c r="S82" s="617">
        <v>1</v>
      </c>
      <c r="T82" s="617">
        <v>1</v>
      </c>
      <c r="W82" s="617">
        <v>1</v>
      </c>
      <c r="X82" s="617">
        <v>1</v>
      </c>
      <c r="Y82" s="617">
        <v>1</v>
      </c>
      <c r="Z82" s="617">
        <v>1</v>
      </c>
      <c r="AA82" s="617">
        <v>1</v>
      </c>
      <c r="AB82" s="617">
        <v>1</v>
      </c>
      <c r="AC82" s="617">
        <f>(1+1)/2</f>
        <v>1</v>
      </c>
      <c r="AD82" s="617">
        <v>1</v>
      </c>
      <c r="AG82" s="617">
        <v>1</v>
      </c>
      <c r="AH82" s="617">
        <v>1</v>
      </c>
      <c r="AI82" s="617">
        <v>1</v>
      </c>
      <c r="AJ82" s="617">
        <v>1</v>
      </c>
      <c r="AK82" s="617">
        <v>1</v>
      </c>
      <c r="AL82" s="617">
        <v>1</v>
      </c>
      <c r="AM82" s="617">
        <f>(1+1)/2</f>
        <v>1</v>
      </c>
      <c r="AN82" s="617">
        <f>(1+1)/2</f>
        <v>1</v>
      </c>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617">
        <f>(0.5+1)/2</f>
        <v>0.75</v>
      </c>
      <c r="X83" s="617">
        <v>0.75</v>
      </c>
      <c r="Y83" s="617">
        <v>0.8</v>
      </c>
      <c r="Z83" s="617">
        <v>0.82499999999999996</v>
      </c>
      <c r="AA83" s="617">
        <v>0.875</v>
      </c>
      <c r="AB83" s="617">
        <v>0.9</v>
      </c>
      <c r="AC83" s="617">
        <f>(1+1)/2</f>
        <v>1</v>
      </c>
      <c r="AD83" s="617">
        <f>(0.75+1)/2</f>
        <v>0.875</v>
      </c>
      <c r="AG83" s="617">
        <v>0.5</v>
      </c>
      <c r="AH83" s="617">
        <v>0.6</v>
      </c>
      <c r="AI83" s="617">
        <v>0.65</v>
      </c>
      <c r="AJ83" s="617">
        <v>0.75</v>
      </c>
      <c r="AK83" s="617">
        <v>0.8</v>
      </c>
      <c r="AL83" s="617">
        <v>1</v>
      </c>
      <c r="AM83" s="617">
        <v>1</v>
      </c>
      <c r="AN83" s="617">
        <v>0.75</v>
      </c>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2084</v>
      </c>
      <c r="W84" t="s">
        <v>1535</v>
      </c>
      <c r="BA84" t="s">
        <v>1535</v>
      </c>
    </row>
    <row r="85" spans="1:60" outlineLevel="1">
      <c r="B85" s="25" t="s">
        <v>1278</v>
      </c>
      <c r="C85" s="223">
        <f>INDEX(E85:H85,1,d.Region)</f>
        <v>3</v>
      </c>
      <c r="D85" s="223"/>
      <c r="E85" s="617">
        <v>3</v>
      </c>
      <c r="F85" s="617">
        <v>3</v>
      </c>
      <c r="G85" s="617">
        <v>3</v>
      </c>
      <c r="H85" s="617">
        <v>3</v>
      </c>
      <c r="I85" t="s">
        <v>1279</v>
      </c>
    </row>
    <row r="87" spans="1:60">
      <c r="B87" t="s">
        <v>3192</v>
      </c>
      <c r="E87" t="s">
        <v>880</v>
      </c>
      <c r="F87" t="s">
        <v>1651</v>
      </c>
      <c r="G87" t="s">
        <v>1652</v>
      </c>
      <c r="H87" t="s">
        <v>2084</v>
      </c>
    </row>
    <row r="88" spans="1:60">
      <c r="B88" s="25" t="s">
        <v>3193</v>
      </c>
      <c r="E88" s="11"/>
      <c r="F88" s="11"/>
      <c r="G88" s="11"/>
      <c r="H88" s="11"/>
      <c r="I88" t="s">
        <v>3194</v>
      </c>
    </row>
    <row r="90" spans="1:60">
      <c r="A90" s="718" t="s">
        <v>2807</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2808</v>
      </c>
      <c r="C93">
        <v>0</v>
      </c>
      <c r="D93" s="720" t="s">
        <v>30</v>
      </c>
      <c r="E93" s="720" t="s">
        <v>30</v>
      </c>
      <c r="F93" s="720" t="s">
        <v>30</v>
      </c>
      <c r="G93" s="720" t="s">
        <v>30</v>
      </c>
      <c r="H93" s="720" t="s">
        <v>30</v>
      </c>
    </row>
    <row r="94" spans="1:60" outlineLevel="1">
      <c r="B94" s="719" t="s">
        <v>2809</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2810</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2811</v>
      </c>
      <c r="C100">
        <v>7</v>
      </c>
      <c r="D100" s="721">
        <v>0</v>
      </c>
      <c r="E100" s="721">
        <v>0</v>
      </c>
      <c r="F100" s="721">
        <v>0</v>
      </c>
      <c r="G100" s="721">
        <v>0</v>
      </c>
      <c r="H100" s="721">
        <v>0</v>
      </c>
    </row>
    <row r="101" spans="1:32" outlineLevel="1"/>
    <row r="103" spans="1:32">
      <c r="A103" s="14" t="s">
        <v>952</v>
      </c>
      <c r="L103" t="s">
        <v>2778</v>
      </c>
    </row>
    <row r="104" spans="1:32" ht="124.5" customHeight="1" outlineLevel="1">
      <c r="B104" s="18" t="s">
        <v>401</v>
      </c>
      <c r="C104" s="187" t="s">
        <v>2777</v>
      </c>
      <c r="D104" s="23" t="s">
        <v>272</v>
      </c>
      <c r="E104" s="23" t="s">
        <v>2766</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852</v>
      </c>
      <c r="R105" s="129"/>
      <c r="S105" s="129"/>
      <c r="T105" s="129"/>
      <c r="U105" s="129" t="s">
        <v>852</v>
      </c>
      <c r="V105" s="129"/>
      <c r="W105" s="129"/>
      <c r="X105" s="129"/>
      <c r="Y105" s="129" t="s">
        <v>852</v>
      </c>
      <c r="Z105" s="129"/>
      <c r="AA105" s="129"/>
      <c r="AB105" s="129"/>
      <c r="AC105" s="129" t="s">
        <v>852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2773</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2775</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2776</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2774</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2753</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2767</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2752</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2768</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2754</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2757</v>
      </c>
      <c r="C119" s="674">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49">$C119</f>
        <v>0.05</v>
      </c>
      <c r="P119" s="682">
        <f t="shared" si="49"/>
        <v>0.05</v>
      </c>
      <c r="Q119" s="147"/>
      <c r="R119" s="147"/>
      <c r="S119" s="147"/>
      <c r="T119" s="147"/>
      <c r="U119" s="179" t="s">
        <v>492</v>
      </c>
      <c r="V119" s="147" t="s">
        <v>493</v>
      </c>
      <c r="W119" s="147"/>
      <c r="X119" s="147"/>
      <c r="Y119" s="147"/>
    </row>
    <row r="120" spans="1:40" outlineLevel="1">
      <c r="A120" s="155">
        <v>6</v>
      </c>
      <c r="B120" s="166" t="s">
        <v>2756</v>
      </c>
      <c r="C120" s="674">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49"/>
        <v>0.05</v>
      </c>
      <c r="P120" s="682">
        <f t="shared" si="49"/>
        <v>0.05</v>
      </c>
      <c r="Q120" s="147"/>
      <c r="R120" s="147"/>
      <c r="S120" s="147"/>
      <c r="T120" s="147"/>
      <c r="U120" s="147"/>
      <c r="V120" s="147" t="s">
        <v>912</v>
      </c>
      <c r="W120" s="147"/>
      <c r="X120" s="147"/>
      <c r="Y120" s="147"/>
    </row>
    <row r="121" spans="1:40" outlineLevel="1">
      <c r="A121" s="155">
        <v>7</v>
      </c>
      <c r="B121" s="166" t="s">
        <v>2769</v>
      </c>
      <c r="C121" s="674">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49"/>
        <v>0.05</v>
      </c>
      <c r="P121" s="682">
        <f t="shared" si="49"/>
        <v>0.05</v>
      </c>
      <c r="Q121" s="147"/>
      <c r="R121" s="147"/>
      <c r="S121" s="147"/>
      <c r="T121" s="147"/>
      <c r="U121" s="147"/>
      <c r="V121" s="147"/>
      <c r="W121" s="147"/>
      <c r="X121" s="147"/>
      <c r="Y121" s="147"/>
    </row>
    <row r="122" spans="1:40" outlineLevel="1">
      <c r="A122" s="155">
        <v>8</v>
      </c>
      <c r="B122" s="174" t="s">
        <v>2755</v>
      </c>
      <c r="C122" s="675">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49"/>
        <v>0.05</v>
      </c>
      <c r="P122" s="682">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2779</v>
      </c>
      <c r="N123" s="125"/>
      <c r="O123" s="125"/>
      <c r="P123" s="49"/>
    </row>
    <row r="124" spans="1:40" ht="16"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c r="AK124" s="122" t="s">
        <v>1942</v>
      </c>
      <c r="AL124" s="122"/>
      <c r="AM124" s="122"/>
      <c r="AN124" s="122"/>
    </row>
    <row r="125" spans="1:40" outlineLevel="1">
      <c r="A125" s="571" t="s">
        <v>2787</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2994</v>
      </c>
    </row>
    <row r="127" spans="1:40">
      <c r="A127" s="571" t="s">
        <v>3159</v>
      </c>
    </row>
    <row r="128" spans="1:40" outlineLevel="1">
      <c r="A128" s="571"/>
      <c r="B128" s="700" t="s">
        <v>2788</v>
      </c>
      <c r="C128" s="704">
        <v>0.14799999999999999</v>
      </c>
      <c r="D128" s="27"/>
    </row>
    <row r="129" spans="1:33" outlineLevel="1">
      <c r="A129" s="571"/>
      <c r="B129" s="700" t="s">
        <v>2789</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77" outlineLevel="1">
      <c r="B133" t="s">
        <v>2780</v>
      </c>
      <c r="C133" s="701"/>
      <c r="D133" s="187" t="s">
        <v>2803</v>
      </c>
      <c r="E133" s="187" t="s">
        <v>2804</v>
      </c>
      <c r="F133" s="187" t="s">
        <v>2805</v>
      </c>
      <c r="G133" s="187" t="s">
        <v>808</v>
      </c>
      <c r="H133" s="187" t="s">
        <v>2313</v>
      </c>
      <c r="I133" s="187" t="s">
        <v>2803</v>
      </c>
      <c r="J133" s="187" t="s">
        <v>2804</v>
      </c>
      <c r="K133" s="187" t="s">
        <v>2805</v>
      </c>
      <c r="L133" s="187" t="s">
        <v>808</v>
      </c>
      <c r="M133" s="187" t="s">
        <v>2313</v>
      </c>
      <c r="N133" s="187" t="s">
        <v>2803</v>
      </c>
      <c r="O133" s="187" t="s">
        <v>2804</v>
      </c>
      <c r="P133" s="187" t="s">
        <v>2805</v>
      </c>
      <c r="Q133" s="187" t="s">
        <v>808</v>
      </c>
      <c r="R133" s="187" t="s">
        <v>2313</v>
      </c>
      <c r="S133" s="187" t="s">
        <v>2803</v>
      </c>
      <c r="T133" s="187" t="s">
        <v>2804</v>
      </c>
      <c r="U133" s="187" t="s">
        <v>2805</v>
      </c>
      <c r="V133" s="187" t="s">
        <v>808</v>
      </c>
      <c r="W133" s="187" t="s">
        <v>2313</v>
      </c>
      <c r="X133" s="187" t="s">
        <v>2803</v>
      </c>
      <c r="Y133" s="187" t="s">
        <v>2804</v>
      </c>
      <c r="Z133" s="187" t="s">
        <v>2805</v>
      </c>
      <c r="AA133" s="187" t="s">
        <v>808</v>
      </c>
      <c r="AB133" s="187" t="s">
        <v>2313</v>
      </c>
      <c r="AC133" s="187" t="s">
        <v>2803</v>
      </c>
      <c r="AD133" s="187" t="s">
        <v>2804</v>
      </c>
      <c r="AE133" s="187" t="s">
        <v>2805</v>
      </c>
      <c r="AF133" s="187" t="s">
        <v>808</v>
      </c>
      <c r="AG133" s="187" t="s">
        <v>2313</v>
      </c>
    </row>
    <row r="134" spans="1:33" outlineLevel="1">
      <c r="B134" s="89" t="s">
        <v>2782</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3">I136/2</f>
        <v>0.15</v>
      </c>
      <c r="J134" s="685">
        <f t="shared" si="53"/>
        <v>0.125</v>
      </c>
      <c r="K134" s="685">
        <f t="shared" si="53"/>
        <v>0</v>
      </c>
      <c r="L134" s="685">
        <f t="shared" si="53"/>
        <v>0.1</v>
      </c>
      <c r="M134" s="685">
        <f t="shared" si="53"/>
        <v>0</v>
      </c>
      <c r="N134" s="685">
        <f>N136/2</f>
        <v>0.15</v>
      </c>
      <c r="O134" s="685">
        <f t="shared" ref="O134:AG134" si="54">O136/2</f>
        <v>0.125</v>
      </c>
      <c r="P134" s="685">
        <f t="shared" si="54"/>
        <v>0</v>
      </c>
      <c r="Q134" s="685">
        <f t="shared" si="54"/>
        <v>0.1</v>
      </c>
      <c r="R134" s="685">
        <f t="shared" si="54"/>
        <v>0</v>
      </c>
      <c r="S134" s="685">
        <f t="shared" si="54"/>
        <v>0.15</v>
      </c>
      <c r="T134" s="685">
        <f t="shared" si="54"/>
        <v>0.125</v>
      </c>
      <c r="U134" s="685">
        <f t="shared" si="54"/>
        <v>0</v>
      </c>
      <c r="V134" s="685">
        <f t="shared" si="54"/>
        <v>0.1</v>
      </c>
      <c r="W134" s="685">
        <f t="shared" si="54"/>
        <v>0</v>
      </c>
      <c r="X134" s="685">
        <f t="shared" si="54"/>
        <v>0.15</v>
      </c>
      <c r="Y134" s="685">
        <f t="shared" si="54"/>
        <v>0.125</v>
      </c>
      <c r="Z134" s="685">
        <f t="shared" si="54"/>
        <v>0</v>
      </c>
      <c r="AA134" s="685">
        <f t="shared" si="54"/>
        <v>0.1</v>
      </c>
      <c r="AB134" s="685">
        <f t="shared" si="54"/>
        <v>0</v>
      </c>
      <c r="AC134" s="685">
        <f t="shared" si="54"/>
        <v>0.15</v>
      </c>
      <c r="AD134" s="685">
        <f t="shared" si="54"/>
        <v>0.125</v>
      </c>
      <c r="AE134" s="685">
        <f t="shared" si="54"/>
        <v>0</v>
      </c>
      <c r="AF134" s="685">
        <f t="shared" si="54"/>
        <v>0.1</v>
      </c>
      <c r="AG134" s="685">
        <f t="shared" si="54"/>
        <v>0</v>
      </c>
    </row>
    <row r="135" spans="1:33" outlineLevel="1">
      <c r="B135" t="s">
        <v>2783</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2784</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2785</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50</v>
      </c>
      <c r="D142" s="28">
        <v>50</v>
      </c>
      <c r="E142" s="28">
        <v>50</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792</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84"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794</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795</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1078</v>
      </c>
      <c r="CE165" t="s">
        <v>1078</v>
      </c>
    </row>
    <row r="166" spans="1:192" ht="16">
      <c r="A166" s="195" t="s">
        <v>2312</v>
      </c>
      <c r="X166" s="14" t="str">
        <f>"Grazing Intensity (BBB &amp; Mat) for TOL:"&amp;D.TOLDesc</f>
        <v xml:space="preserve">Grazing Intensity (BBB &amp; Mat) for TOL:Aut </v>
      </c>
      <c r="AS166" s="14" t="str">
        <f>"GI (BBT) for TOL:"&amp;D.TOLDesc</f>
        <v xml:space="preserve">GI (BBT) for TOL:Aut </v>
      </c>
      <c r="BO166" s="143" t="str">
        <f>"GI - SW Victoria BBB (&amp;Mat) for TOL:"&amp;D.TOLDesc</f>
        <v xml:space="preserve">GI - SW Victoria BBB (&amp;Mat) for TOL:Aut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TOL:Aut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TOL:Aut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TOL:Aut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TOL:Aut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TOL:Aut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19.5"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4"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30.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8">X170+3</f>
        <v>4</v>
      </c>
      <c r="Z170" s="158">
        <f t="shared" si="58"/>
        <v>7</v>
      </c>
      <c r="AA170" s="158">
        <f t="shared" si="58"/>
        <v>10</v>
      </c>
      <c r="AB170" s="158">
        <f t="shared" si="58"/>
        <v>13</v>
      </c>
      <c r="AC170" s="158">
        <f t="shared" si="58"/>
        <v>16</v>
      </c>
      <c r="AD170" s="158">
        <f t="shared" si="58"/>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59">AS170+3</f>
        <v>4</v>
      </c>
      <c r="AU170" s="158">
        <f t="shared" si="59"/>
        <v>7</v>
      </c>
      <c r="AV170" s="158">
        <f t="shared" si="59"/>
        <v>10</v>
      </c>
      <c r="AW170" s="158">
        <f t="shared" si="59"/>
        <v>13</v>
      </c>
      <c r="AX170" s="158">
        <f t="shared" si="59"/>
        <v>16</v>
      </c>
      <c r="AY170" s="158">
        <f t="shared" si="59"/>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6">
      <c r="A176" s="147">
        <v>7</v>
      </c>
      <c r="X176" s="14" t="str">
        <f>"Grazing Intensity (BBB &amp; Mat) for TOL:"&amp;D.TOLDesc</f>
        <v xml:space="preserve">Grazing Intensity (BBB &amp; Mat) for TOL:Aut </v>
      </c>
      <c r="AS176" s="14" t="str">
        <f>"GI (BBT) for TOL:"&amp;D.TOLDesc</f>
        <v xml:space="preserve">GI (BBT) for TOL:Aut </v>
      </c>
      <c r="BO176" s="143" t="str">
        <f>"GI - SW Victoria BBB (&amp;Mat) for TOL:"&amp;D.TOLDesc</f>
        <v xml:space="preserve">GI - SW Victoria BBB (&amp;Mat) for TOL:Aut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TOL:Aut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TOL:Aut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TOL:Aut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TOL:Aut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TOL:Aut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49" outlineLevel="1">
      <c r="A189" s="147"/>
      <c r="B189" s="147"/>
      <c r="C189" s="148" t="s">
        <v>805</v>
      </c>
      <c r="D189" s="148" t="s">
        <v>1137</v>
      </c>
      <c r="E189" s="147"/>
    </row>
    <row r="190" spans="1:5" ht="24"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2698</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0.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5">INDEX($D217:$H217,1,d.Region)</f>
        <v>0</v>
      </c>
      <c r="D217" s="153">
        <v>0</v>
      </c>
      <c r="E217" s="153">
        <v>0</v>
      </c>
      <c r="F217" s="153">
        <v>0</v>
      </c>
      <c r="G217" s="153">
        <v>0</v>
      </c>
      <c r="H217" s="153">
        <v>0</v>
      </c>
      <c r="J217" s="364">
        <f t="shared" ref="J217:J222" si="66">ROUND(7*30.4+$C217,0)</f>
        <v>213</v>
      </c>
      <c r="K217" s="147">
        <f t="shared" ref="K217:K222" si="67">7+$C217/30.5</f>
        <v>7</v>
      </c>
      <c r="L217" s="147"/>
      <c r="M217" s="147"/>
      <c r="N217" s="147"/>
    </row>
    <row r="218" spans="1:14" outlineLevel="1">
      <c r="A218">
        <v>2</v>
      </c>
      <c r="B218" t="s">
        <v>1027</v>
      </c>
      <c r="C218" s="147">
        <f t="shared" si="65"/>
        <v>14</v>
      </c>
      <c r="D218" s="153">
        <v>14</v>
      </c>
      <c r="E218" s="153">
        <v>14</v>
      </c>
      <c r="F218" s="153">
        <v>14</v>
      </c>
      <c r="G218" s="153">
        <v>14</v>
      </c>
      <c r="H218" s="153">
        <v>14</v>
      </c>
      <c r="J218" s="364">
        <f t="shared" si="66"/>
        <v>227</v>
      </c>
      <c r="K218" s="147">
        <f t="shared" si="67"/>
        <v>7.4590163934426226</v>
      </c>
      <c r="L218" s="147"/>
      <c r="M218" s="147"/>
      <c r="N218" s="147"/>
    </row>
    <row r="219" spans="1:14" outlineLevel="1">
      <c r="A219">
        <v>3</v>
      </c>
      <c r="B219" t="s">
        <v>1026</v>
      </c>
      <c r="C219" s="147">
        <f t="shared" si="65"/>
        <v>35</v>
      </c>
      <c r="D219" s="153">
        <v>35</v>
      </c>
      <c r="E219" s="153">
        <v>35</v>
      </c>
      <c r="F219" s="153">
        <v>35</v>
      </c>
      <c r="G219" s="153">
        <v>35</v>
      </c>
      <c r="H219" s="153">
        <v>35</v>
      </c>
      <c r="J219" s="364">
        <f t="shared" si="66"/>
        <v>248</v>
      </c>
      <c r="K219" s="147">
        <f t="shared" si="67"/>
        <v>8.1475409836065573</v>
      </c>
      <c r="L219" s="147"/>
      <c r="M219" s="147"/>
      <c r="N219" s="147"/>
    </row>
    <row r="220" spans="1:14" outlineLevel="1">
      <c r="A220">
        <v>4</v>
      </c>
      <c r="B220" t="s">
        <v>879</v>
      </c>
      <c r="C220" s="147">
        <f t="shared" si="65"/>
        <v>49</v>
      </c>
      <c r="D220" s="153">
        <v>49</v>
      </c>
      <c r="E220" s="153">
        <v>49</v>
      </c>
      <c r="F220" s="153">
        <v>49</v>
      </c>
      <c r="G220" s="153">
        <v>49</v>
      </c>
      <c r="H220" s="153">
        <v>49</v>
      </c>
      <c r="J220" s="364">
        <f t="shared" si="66"/>
        <v>262</v>
      </c>
      <c r="K220" s="147">
        <f t="shared" si="67"/>
        <v>8.6065573770491799</v>
      </c>
      <c r="L220" s="147"/>
      <c r="M220" s="147"/>
      <c r="N220" s="147"/>
    </row>
    <row r="221" spans="1:14" outlineLevel="1">
      <c r="A221">
        <v>5</v>
      </c>
      <c r="B221" t="s">
        <v>899</v>
      </c>
      <c r="C221" s="147">
        <f t="shared" si="65"/>
        <v>63</v>
      </c>
      <c r="D221" s="153">
        <v>63</v>
      </c>
      <c r="E221" s="153">
        <v>63</v>
      </c>
      <c r="F221" s="153">
        <v>56</v>
      </c>
      <c r="G221" s="153">
        <v>56</v>
      </c>
      <c r="H221" s="153">
        <v>63</v>
      </c>
      <c r="J221" s="364">
        <f t="shared" si="66"/>
        <v>276</v>
      </c>
      <c r="K221" s="147">
        <f t="shared" si="67"/>
        <v>9.0655737704918025</v>
      </c>
      <c r="L221" s="147"/>
      <c r="M221" s="147"/>
      <c r="N221" s="147"/>
    </row>
    <row r="222" spans="1:14" outlineLevel="1">
      <c r="A222">
        <v>6</v>
      </c>
      <c r="B222" t="s">
        <v>1372</v>
      </c>
      <c r="C222" s="147">
        <f t="shared" si="65"/>
        <v>0</v>
      </c>
      <c r="D222" s="119">
        <f>D217</f>
        <v>0</v>
      </c>
      <c r="E222" s="119">
        <f>E217</f>
        <v>0</v>
      </c>
      <c r="F222" s="119">
        <f>F217</f>
        <v>0</v>
      </c>
      <c r="G222" s="119">
        <f>G217</f>
        <v>0</v>
      </c>
      <c r="H222" s="119">
        <f>H217</f>
        <v>0</v>
      </c>
      <c r="J222" s="364">
        <f t="shared" si="66"/>
        <v>213</v>
      </c>
      <c r="K222" s="147">
        <f t="shared" si="67"/>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63">
      <c r="A225" s="164" t="s">
        <v>1148</v>
      </c>
      <c r="B225" s="147"/>
      <c r="C225" s="147"/>
      <c r="D225" s="147"/>
      <c r="E225" s="147"/>
      <c r="F225" s="147"/>
      <c r="G225" s="147"/>
      <c r="H225" s="147"/>
      <c r="I225" s="147"/>
      <c r="J225" s="147"/>
      <c r="K225" s="147"/>
      <c r="L225" s="147"/>
      <c r="M225" s="147"/>
      <c r="N225" s="147"/>
    </row>
    <row r="226" spans="1:6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6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63" ht="52"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63" outlineLevel="1">
      <c r="A229" s="147">
        <v>1</v>
      </c>
      <c r="B229" s="147" t="s">
        <v>359</v>
      </c>
      <c r="C229" s="196">
        <f t="shared" ref="C229:E231" si="68">INDEX($F229:$T229,$226:$226+(d.Region-1)*3)</f>
        <v>1.5</v>
      </c>
      <c r="D229" s="196">
        <f t="shared" si="68"/>
        <v>1.5</v>
      </c>
      <c r="E229" s="196">
        <f t="shared" si="68"/>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63" outlineLevel="1">
      <c r="A230" s="147">
        <v>2</v>
      </c>
      <c r="B230" s="147" t="s">
        <v>1149</v>
      </c>
      <c r="C230" s="196">
        <f t="shared" si="68"/>
        <v>1</v>
      </c>
      <c r="D230" s="196">
        <f t="shared" si="68"/>
        <v>1</v>
      </c>
      <c r="E230" s="196">
        <f t="shared" si="68"/>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63" outlineLevel="1">
      <c r="A231" s="147">
        <v>3</v>
      </c>
      <c r="B231" s="147" t="s">
        <v>1150</v>
      </c>
      <c r="C231" s="196">
        <f t="shared" si="68"/>
        <v>2</v>
      </c>
      <c r="D231" s="196">
        <f t="shared" si="68"/>
        <v>2</v>
      </c>
      <c r="E231" s="196">
        <f t="shared" si="68"/>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3" spans="1:63">
      <c r="C233">
        <v>1</v>
      </c>
      <c r="D233">
        <f>+C233+1</f>
        <v>2</v>
      </c>
      <c r="E233">
        <f t="shared" ref="E233:BK233" si="69">+D233+1</f>
        <v>3</v>
      </c>
      <c r="F233">
        <f t="shared" si="69"/>
        <v>4</v>
      </c>
      <c r="G233">
        <f t="shared" si="69"/>
        <v>5</v>
      </c>
      <c r="H233">
        <f t="shared" si="69"/>
        <v>6</v>
      </c>
      <c r="I233">
        <f t="shared" si="69"/>
        <v>7</v>
      </c>
      <c r="J233">
        <f t="shared" si="69"/>
        <v>8</v>
      </c>
      <c r="K233">
        <f t="shared" si="69"/>
        <v>9</v>
      </c>
      <c r="L233">
        <f t="shared" si="69"/>
        <v>10</v>
      </c>
      <c r="M233">
        <f t="shared" si="69"/>
        <v>11</v>
      </c>
      <c r="N233">
        <f t="shared" si="69"/>
        <v>12</v>
      </c>
      <c r="O233">
        <f t="shared" si="69"/>
        <v>13</v>
      </c>
      <c r="P233">
        <f t="shared" si="69"/>
        <v>14</v>
      </c>
      <c r="Q233">
        <f t="shared" si="69"/>
        <v>15</v>
      </c>
      <c r="R233">
        <f t="shared" si="69"/>
        <v>16</v>
      </c>
      <c r="S233">
        <f t="shared" si="69"/>
        <v>17</v>
      </c>
      <c r="T233">
        <f t="shared" si="69"/>
        <v>18</v>
      </c>
      <c r="U233">
        <f t="shared" si="69"/>
        <v>19</v>
      </c>
      <c r="V233">
        <f t="shared" si="69"/>
        <v>20</v>
      </c>
      <c r="W233">
        <f t="shared" si="69"/>
        <v>21</v>
      </c>
      <c r="X233">
        <f t="shared" si="69"/>
        <v>22</v>
      </c>
      <c r="Y233">
        <f t="shared" si="69"/>
        <v>23</v>
      </c>
      <c r="Z233">
        <f t="shared" si="69"/>
        <v>24</v>
      </c>
      <c r="AA233">
        <f t="shared" si="69"/>
        <v>25</v>
      </c>
      <c r="AB233">
        <f t="shared" si="69"/>
        <v>26</v>
      </c>
      <c r="AC233">
        <f t="shared" si="69"/>
        <v>27</v>
      </c>
      <c r="AD233">
        <f t="shared" si="69"/>
        <v>28</v>
      </c>
      <c r="AE233">
        <f t="shared" si="69"/>
        <v>29</v>
      </c>
      <c r="AF233">
        <f t="shared" si="69"/>
        <v>30</v>
      </c>
      <c r="AG233">
        <f t="shared" si="69"/>
        <v>31</v>
      </c>
      <c r="AH233">
        <f t="shared" si="69"/>
        <v>32</v>
      </c>
      <c r="AI233">
        <f t="shared" si="69"/>
        <v>33</v>
      </c>
      <c r="AJ233">
        <f t="shared" si="69"/>
        <v>34</v>
      </c>
      <c r="AK233">
        <f t="shared" si="69"/>
        <v>35</v>
      </c>
      <c r="AL233">
        <f t="shared" si="69"/>
        <v>36</v>
      </c>
      <c r="AM233">
        <f t="shared" si="69"/>
        <v>37</v>
      </c>
      <c r="AN233">
        <f t="shared" si="69"/>
        <v>38</v>
      </c>
      <c r="AO233">
        <f t="shared" si="69"/>
        <v>39</v>
      </c>
      <c r="AP233">
        <f t="shared" si="69"/>
        <v>40</v>
      </c>
      <c r="AQ233">
        <f t="shared" si="69"/>
        <v>41</v>
      </c>
      <c r="AR233">
        <f t="shared" si="69"/>
        <v>42</v>
      </c>
      <c r="AS233">
        <f t="shared" si="69"/>
        <v>43</v>
      </c>
      <c r="AT233">
        <f t="shared" si="69"/>
        <v>44</v>
      </c>
      <c r="AU233">
        <f t="shared" si="69"/>
        <v>45</v>
      </c>
      <c r="AV233">
        <f t="shared" si="69"/>
        <v>46</v>
      </c>
      <c r="AW233">
        <f t="shared" si="69"/>
        <v>47</v>
      </c>
      <c r="AX233">
        <f t="shared" si="69"/>
        <v>48</v>
      </c>
      <c r="AY233">
        <f t="shared" si="69"/>
        <v>49</v>
      </c>
      <c r="AZ233">
        <f t="shared" si="69"/>
        <v>50</v>
      </c>
      <c r="BA233">
        <f t="shared" si="69"/>
        <v>51</v>
      </c>
      <c r="BB233">
        <f t="shared" si="69"/>
        <v>52</v>
      </c>
      <c r="BC233">
        <f t="shared" si="69"/>
        <v>53</v>
      </c>
      <c r="BD233">
        <f t="shared" si="69"/>
        <v>54</v>
      </c>
      <c r="BE233">
        <f t="shared" si="69"/>
        <v>55</v>
      </c>
      <c r="BF233">
        <f t="shared" si="69"/>
        <v>56</v>
      </c>
      <c r="BG233">
        <f t="shared" si="69"/>
        <v>57</v>
      </c>
      <c r="BH233">
        <f t="shared" si="69"/>
        <v>58</v>
      </c>
      <c r="BI233">
        <f t="shared" si="69"/>
        <v>59</v>
      </c>
      <c r="BJ233">
        <f t="shared" si="69"/>
        <v>60</v>
      </c>
      <c r="BK233">
        <f t="shared" si="69"/>
        <v>61</v>
      </c>
    </row>
    <row r="234" spans="1:63">
      <c r="A234" s="164" t="s">
        <v>1294</v>
      </c>
      <c r="C234" s="147"/>
      <c r="D234" s="147"/>
      <c r="E234" s="147"/>
      <c r="F234" s="147"/>
      <c r="G234" s="147"/>
      <c r="H234" s="147"/>
      <c r="I234" s="147"/>
      <c r="J234" s="147"/>
      <c r="K234" s="147"/>
      <c r="L234" s="147"/>
      <c r="M234" s="147"/>
      <c r="N234" s="147"/>
    </row>
    <row r="235" spans="1:6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6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63" outlineLevel="1">
      <c r="A237">
        <v>1</v>
      </c>
      <c r="B237" t="s">
        <v>1025</v>
      </c>
      <c r="C237" s="295">
        <f t="shared" ref="C237:E242" si="70">INT(C$236+CHOOSE(d.Region,F237,I237,L237,O237,R237))</f>
        <v>287</v>
      </c>
      <c r="D237" s="296">
        <f t="shared" si="70"/>
        <v>321</v>
      </c>
      <c r="E237" s="297">
        <f t="shared" si="70"/>
        <v>356</v>
      </c>
      <c r="F237" s="362"/>
      <c r="G237" s="197"/>
      <c r="H237" s="197"/>
      <c r="I237" s="197"/>
      <c r="J237" s="197"/>
      <c r="K237" s="197"/>
      <c r="L237" s="197"/>
      <c r="M237" s="197"/>
      <c r="N237" s="197"/>
      <c r="O237" s="197"/>
      <c r="P237" s="197"/>
      <c r="Q237" s="197"/>
      <c r="R237" s="197"/>
      <c r="S237" s="197"/>
      <c r="T237" s="197"/>
    </row>
    <row r="238" spans="1:63" outlineLevel="1">
      <c r="A238">
        <v>2</v>
      </c>
      <c r="B238" t="s">
        <v>1027</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63" outlineLevel="1">
      <c r="A239">
        <v>3</v>
      </c>
      <c r="B239" t="s">
        <v>1026</v>
      </c>
      <c r="C239" s="298">
        <f t="shared" si="70"/>
        <v>287</v>
      </c>
      <c r="D239" s="147">
        <f t="shared" si="70"/>
        <v>321</v>
      </c>
      <c r="E239" s="299">
        <f t="shared" si="70"/>
        <v>356</v>
      </c>
      <c r="F239" s="362"/>
      <c r="G239" s="197"/>
      <c r="H239" s="197"/>
      <c r="I239" s="197"/>
      <c r="J239" s="197"/>
      <c r="K239" s="197"/>
      <c r="L239" s="197"/>
      <c r="M239" s="197"/>
      <c r="N239" s="197"/>
      <c r="O239" s="197"/>
      <c r="P239" s="197"/>
      <c r="Q239" s="197"/>
      <c r="R239" s="197"/>
      <c r="S239" s="197"/>
      <c r="T239" s="197"/>
    </row>
    <row r="240" spans="1:63" outlineLevel="1">
      <c r="A240">
        <v>4</v>
      </c>
      <c r="B240" t="s">
        <v>879</v>
      </c>
      <c r="C240" s="298">
        <f t="shared" si="70"/>
        <v>287</v>
      </c>
      <c r="D240" s="147">
        <f t="shared" si="70"/>
        <v>321</v>
      </c>
      <c r="E240" s="299">
        <f t="shared" si="70"/>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70"/>
        <v>287</v>
      </c>
      <c r="D241" s="147">
        <f t="shared" si="70"/>
        <v>321</v>
      </c>
      <c r="E241" s="299">
        <f t="shared" si="70"/>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70"/>
        <v>287</v>
      </c>
      <c r="D242" s="301">
        <f t="shared" si="70"/>
        <v>321</v>
      </c>
      <c r="E242" s="302">
        <f t="shared" si="70"/>
        <v>356</v>
      </c>
      <c r="F242" s="413">
        <f>F237</f>
        <v>0</v>
      </c>
      <c r="G242" s="413">
        <f t="shared" ref="G242:N242" si="71">G237</f>
        <v>0</v>
      </c>
      <c r="H242" s="413">
        <f t="shared" si="71"/>
        <v>0</v>
      </c>
      <c r="I242" s="413">
        <f t="shared" si="71"/>
        <v>0</v>
      </c>
      <c r="J242" s="413">
        <f t="shared" si="71"/>
        <v>0</v>
      </c>
      <c r="K242" s="413">
        <f t="shared" si="71"/>
        <v>0</v>
      </c>
      <c r="L242" s="413">
        <f t="shared" si="71"/>
        <v>0</v>
      </c>
      <c r="M242" s="413">
        <f t="shared" si="71"/>
        <v>0</v>
      </c>
      <c r="N242" s="413">
        <f t="shared" si="71"/>
        <v>0</v>
      </c>
      <c r="O242" s="413">
        <f t="shared" ref="O242:T242" si="72">O237</f>
        <v>0</v>
      </c>
      <c r="P242" s="413">
        <f t="shared" si="72"/>
        <v>0</v>
      </c>
      <c r="Q242" s="413">
        <f t="shared" si="72"/>
        <v>0</v>
      </c>
      <c r="R242" s="413">
        <f t="shared" si="72"/>
        <v>0</v>
      </c>
      <c r="S242" s="413">
        <f t="shared" si="72"/>
        <v>0</v>
      </c>
      <c r="T242" s="413">
        <f t="shared" si="72"/>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2.5" outlineLevel="1">
      <c r="A248">
        <f>COUNTA($B$257:$B$261)</f>
        <v>5</v>
      </c>
      <c r="B248" t="s">
        <v>849</v>
      </c>
      <c r="C248" s="120">
        <v>0</v>
      </c>
      <c r="D248" s="120">
        <f>C248</f>
        <v>0</v>
      </c>
      <c r="E248" s="120">
        <f t="shared" ref="E248:BP248" si="73">D248</f>
        <v>0</v>
      </c>
      <c r="F248" s="120">
        <f t="shared" si="73"/>
        <v>0</v>
      </c>
      <c r="G248" s="120">
        <f t="shared" si="73"/>
        <v>0</v>
      </c>
      <c r="H248" s="120">
        <f t="shared" si="73"/>
        <v>0</v>
      </c>
      <c r="I248" s="120">
        <f t="shared" si="73"/>
        <v>0</v>
      </c>
      <c r="J248" s="120">
        <f t="shared" si="73"/>
        <v>0</v>
      </c>
      <c r="K248" s="120">
        <f t="shared" si="73"/>
        <v>0</v>
      </c>
      <c r="L248" s="120">
        <f t="shared" si="73"/>
        <v>0</v>
      </c>
      <c r="M248" s="120">
        <f t="shared" si="73"/>
        <v>0</v>
      </c>
      <c r="N248" s="120">
        <f t="shared" si="73"/>
        <v>0</v>
      </c>
      <c r="O248" s="120">
        <f t="shared" si="73"/>
        <v>0</v>
      </c>
      <c r="P248" s="120">
        <f t="shared" si="73"/>
        <v>0</v>
      </c>
      <c r="Q248" s="120">
        <f t="shared" si="73"/>
        <v>0</v>
      </c>
      <c r="R248" s="120">
        <v>1</v>
      </c>
      <c r="S248" s="120">
        <f>R248</f>
        <v>1</v>
      </c>
      <c r="T248" s="120">
        <f t="shared" si="73"/>
        <v>1</v>
      </c>
      <c r="U248" s="120">
        <f t="shared" si="73"/>
        <v>1</v>
      </c>
      <c r="V248" s="120">
        <f t="shared" si="73"/>
        <v>1</v>
      </c>
      <c r="W248" s="120">
        <f t="shared" si="73"/>
        <v>1</v>
      </c>
      <c r="X248" s="120">
        <f t="shared" si="73"/>
        <v>1</v>
      </c>
      <c r="Y248" s="120">
        <f t="shared" si="73"/>
        <v>1</v>
      </c>
      <c r="Z248" s="120">
        <f t="shared" si="73"/>
        <v>1</v>
      </c>
      <c r="AA248" s="120">
        <f t="shared" si="73"/>
        <v>1</v>
      </c>
      <c r="AB248" s="120">
        <f t="shared" si="73"/>
        <v>1</v>
      </c>
      <c r="AC248" s="120">
        <f t="shared" si="73"/>
        <v>1</v>
      </c>
      <c r="AD248" s="120">
        <f t="shared" si="73"/>
        <v>1</v>
      </c>
      <c r="AE248" s="120">
        <f t="shared" si="73"/>
        <v>1</v>
      </c>
      <c r="AF248" s="120">
        <f t="shared" si="73"/>
        <v>1</v>
      </c>
      <c r="AG248" s="120">
        <v>2</v>
      </c>
      <c r="AH248" s="120">
        <f>AG248</f>
        <v>2</v>
      </c>
      <c r="AI248" s="120">
        <f t="shared" si="73"/>
        <v>2</v>
      </c>
      <c r="AJ248" s="120">
        <f t="shared" si="73"/>
        <v>2</v>
      </c>
      <c r="AK248" s="120">
        <f t="shared" si="73"/>
        <v>2</v>
      </c>
      <c r="AL248" s="120">
        <f t="shared" si="73"/>
        <v>2</v>
      </c>
      <c r="AM248" s="120">
        <f t="shared" si="73"/>
        <v>2</v>
      </c>
      <c r="AN248" s="120">
        <f t="shared" si="73"/>
        <v>2</v>
      </c>
      <c r="AO248" s="120">
        <f t="shared" si="73"/>
        <v>2</v>
      </c>
      <c r="AP248" s="120">
        <f t="shared" si="73"/>
        <v>2</v>
      </c>
      <c r="AQ248" s="120">
        <f t="shared" si="73"/>
        <v>2</v>
      </c>
      <c r="AR248" s="120">
        <f t="shared" si="73"/>
        <v>2</v>
      </c>
      <c r="AS248" s="120">
        <f t="shared" si="73"/>
        <v>2</v>
      </c>
      <c r="AT248" s="120">
        <f t="shared" si="73"/>
        <v>2</v>
      </c>
      <c r="AU248" s="120">
        <f t="shared" si="73"/>
        <v>2</v>
      </c>
      <c r="AV248" s="120">
        <v>3</v>
      </c>
      <c r="AW248" s="120">
        <f>AV248</f>
        <v>3</v>
      </c>
      <c r="AX248" s="120">
        <f t="shared" si="73"/>
        <v>3</v>
      </c>
      <c r="AY248" s="120">
        <f t="shared" si="73"/>
        <v>3</v>
      </c>
      <c r="AZ248" s="120">
        <f t="shared" si="73"/>
        <v>3</v>
      </c>
      <c r="BA248" s="120">
        <f t="shared" si="73"/>
        <v>3</v>
      </c>
      <c r="BB248" s="120">
        <f t="shared" si="73"/>
        <v>3</v>
      </c>
      <c r="BC248" s="120">
        <f t="shared" si="73"/>
        <v>3</v>
      </c>
      <c r="BD248" s="120">
        <f t="shared" si="73"/>
        <v>3</v>
      </c>
      <c r="BE248" s="120">
        <f t="shared" si="73"/>
        <v>3</v>
      </c>
      <c r="BF248" s="120">
        <f t="shared" si="73"/>
        <v>3</v>
      </c>
      <c r="BG248" s="120">
        <f t="shared" si="73"/>
        <v>3</v>
      </c>
      <c r="BH248" s="120">
        <f t="shared" si="73"/>
        <v>3</v>
      </c>
      <c r="BI248" s="120">
        <f t="shared" si="73"/>
        <v>3</v>
      </c>
      <c r="BJ248" s="120">
        <f t="shared" si="73"/>
        <v>3</v>
      </c>
      <c r="BK248" s="120">
        <v>4</v>
      </c>
      <c r="BL248" s="120">
        <f>BK248</f>
        <v>4</v>
      </c>
      <c r="BM248" s="120">
        <f t="shared" si="73"/>
        <v>4</v>
      </c>
      <c r="BN248" s="120">
        <f t="shared" si="73"/>
        <v>4</v>
      </c>
      <c r="BO248" s="120">
        <f t="shared" si="73"/>
        <v>4</v>
      </c>
      <c r="BP248" s="120">
        <f t="shared" si="73"/>
        <v>4</v>
      </c>
      <c r="BQ248" s="120">
        <f t="shared" ref="BQ248:BY248" si="74">BP248</f>
        <v>4</v>
      </c>
      <c r="BR248" s="120">
        <f t="shared" si="74"/>
        <v>4</v>
      </c>
      <c r="BS248" s="120">
        <f t="shared" si="74"/>
        <v>4</v>
      </c>
      <c r="BT248" s="120">
        <f t="shared" si="74"/>
        <v>4</v>
      </c>
      <c r="BU248" s="120">
        <f t="shared" si="74"/>
        <v>4</v>
      </c>
      <c r="BV248" s="120">
        <f t="shared" si="74"/>
        <v>4</v>
      </c>
      <c r="BW248" s="120">
        <f t="shared" si="74"/>
        <v>4</v>
      </c>
      <c r="BX248" s="120">
        <f t="shared" si="74"/>
        <v>4</v>
      </c>
      <c r="BY248" s="120">
        <f t="shared" si="74"/>
        <v>4</v>
      </c>
      <c r="BZ248" s="120">
        <v>5</v>
      </c>
      <c r="CA248" s="120">
        <f>BZ248</f>
        <v>5</v>
      </c>
      <c r="CB248" s="120">
        <f t="shared" ref="CB248:CN248" si="75">CA248</f>
        <v>5</v>
      </c>
      <c r="CC248" s="120">
        <f t="shared" si="75"/>
        <v>5</v>
      </c>
      <c r="CD248" s="120">
        <f t="shared" si="75"/>
        <v>5</v>
      </c>
      <c r="CE248" s="120">
        <f t="shared" si="75"/>
        <v>5</v>
      </c>
      <c r="CF248" s="120">
        <f t="shared" si="75"/>
        <v>5</v>
      </c>
      <c r="CG248" s="120">
        <f t="shared" si="75"/>
        <v>5</v>
      </c>
      <c r="CH248" s="120">
        <f t="shared" si="75"/>
        <v>5</v>
      </c>
      <c r="CI248" s="120">
        <f t="shared" si="75"/>
        <v>5</v>
      </c>
      <c r="CJ248" s="120">
        <f t="shared" si="75"/>
        <v>5</v>
      </c>
      <c r="CK248" s="120">
        <f t="shared" si="75"/>
        <v>5</v>
      </c>
      <c r="CL248" s="120">
        <f t="shared" si="75"/>
        <v>5</v>
      </c>
      <c r="CM248" s="120">
        <f t="shared" si="75"/>
        <v>5</v>
      </c>
      <c r="CN248" s="120">
        <f t="shared" si="75"/>
        <v>5</v>
      </c>
      <c r="CO248" s="120">
        <v>6</v>
      </c>
      <c r="CP248" s="120">
        <f>CO248</f>
        <v>6</v>
      </c>
      <c r="CQ248" s="120">
        <f t="shared" ref="CQ248:DC248" si="76">CP248</f>
        <v>6</v>
      </c>
      <c r="CR248" s="120">
        <f t="shared" si="76"/>
        <v>6</v>
      </c>
      <c r="CS248" s="120">
        <f t="shared" si="76"/>
        <v>6</v>
      </c>
      <c r="CT248" s="120">
        <f t="shared" si="76"/>
        <v>6</v>
      </c>
      <c r="CU248" s="120">
        <f t="shared" si="76"/>
        <v>6</v>
      </c>
      <c r="CV248" s="120">
        <f t="shared" si="76"/>
        <v>6</v>
      </c>
      <c r="CW248" s="120">
        <f t="shared" si="76"/>
        <v>6</v>
      </c>
      <c r="CX248" s="120">
        <f t="shared" si="76"/>
        <v>6</v>
      </c>
      <c r="CY248" s="120">
        <f t="shared" si="76"/>
        <v>6</v>
      </c>
      <c r="CZ248" s="120">
        <f t="shared" si="76"/>
        <v>6</v>
      </c>
      <c r="DA248" s="120">
        <f t="shared" si="76"/>
        <v>6</v>
      </c>
      <c r="DB248" s="120">
        <f t="shared" si="76"/>
        <v>6</v>
      </c>
      <c r="DC248" s="120">
        <f t="shared" si="76"/>
        <v>6</v>
      </c>
      <c r="DD248" s="120">
        <v>7</v>
      </c>
      <c r="DE248" s="120">
        <f>DD248</f>
        <v>7</v>
      </c>
      <c r="DF248" s="120">
        <f t="shared" ref="DF248:DR248" si="77">DE248</f>
        <v>7</v>
      </c>
      <c r="DG248" s="120">
        <f t="shared" si="77"/>
        <v>7</v>
      </c>
      <c r="DH248" s="120">
        <f t="shared" si="77"/>
        <v>7</v>
      </c>
      <c r="DI248" s="120">
        <f t="shared" si="77"/>
        <v>7</v>
      </c>
      <c r="DJ248" s="120">
        <f t="shared" si="77"/>
        <v>7</v>
      </c>
      <c r="DK248" s="120">
        <f t="shared" si="77"/>
        <v>7</v>
      </c>
      <c r="DL248" s="120">
        <f t="shared" si="77"/>
        <v>7</v>
      </c>
      <c r="DM248" s="120">
        <f t="shared" si="77"/>
        <v>7</v>
      </c>
      <c r="DN248" s="120">
        <f t="shared" si="77"/>
        <v>7</v>
      </c>
      <c r="DO248" s="120">
        <f t="shared" si="77"/>
        <v>7</v>
      </c>
      <c r="DP248" s="120">
        <f t="shared" si="77"/>
        <v>7</v>
      </c>
      <c r="DQ248" s="120">
        <f t="shared" si="77"/>
        <v>7</v>
      </c>
      <c r="DR248" s="120">
        <f t="shared" si="77"/>
        <v>7</v>
      </c>
    </row>
    <row r="249" spans="1:192" outlineLevel="1">
      <c r="A249">
        <v>1</v>
      </c>
      <c r="B249" t="s">
        <v>850</v>
      </c>
      <c r="C249" s="123" t="str">
        <f t="shared" ref="C249:BN249" si="78">INDEX(LMU_Data,(C$248*$A$248)+$A249,(d.Region-1)*15+C$247)</f>
        <v>-</v>
      </c>
      <c r="D249" s="123" t="str">
        <f t="shared" si="78"/>
        <v>-</v>
      </c>
      <c r="E249" s="123" t="str">
        <f t="shared" si="78"/>
        <v>-</v>
      </c>
      <c r="F249" s="123" t="str">
        <f t="shared" si="78"/>
        <v>-</v>
      </c>
      <c r="G249" s="123" t="str">
        <f t="shared" si="78"/>
        <v>-</v>
      </c>
      <c r="H249" s="123" t="str">
        <f t="shared" si="78"/>
        <v>-</v>
      </c>
      <c r="I249" s="123" t="str">
        <f t="shared" si="78"/>
        <v>-</v>
      </c>
      <c r="J249" s="123" t="str">
        <f t="shared" si="78"/>
        <v>-</v>
      </c>
      <c r="K249" s="123" t="str">
        <f t="shared" si="78"/>
        <v>-</v>
      </c>
      <c r="L249" s="123" t="str">
        <f t="shared" si="78"/>
        <v>-</v>
      </c>
      <c r="M249" s="123" t="str">
        <f t="shared" si="78"/>
        <v>-</v>
      </c>
      <c r="N249" s="123" t="str">
        <f t="shared" si="78"/>
        <v>-</v>
      </c>
      <c r="O249" s="123" t="str">
        <f t="shared" si="78"/>
        <v>-</v>
      </c>
      <c r="P249" s="123" t="str">
        <f t="shared" si="78"/>
        <v>-</v>
      </c>
      <c r="Q249" s="123" t="str">
        <f t="shared" si="78"/>
        <v>-</v>
      </c>
      <c r="R249" s="123" t="str">
        <f t="shared" si="78"/>
        <v>-</v>
      </c>
      <c r="S249" s="123" t="str">
        <f t="shared" si="78"/>
        <v>-</v>
      </c>
      <c r="T249" s="123" t="str">
        <f t="shared" si="78"/>
        <v>-</v>
      </c>
      <c r="U249" s="123" t="str">
        <f t="shared" si="78"/>
        <v>-</v>
      </c>
      <c r="V249" s="123" t="str">
        <f t="shared" si="78"/>
        <v>-</v>
      </c>
      <c r="W249" s="123" t="str">
        <f t="shared" si="78"/>
        <v>-</v>
      </c>
      <c r="X249" s="123" t="str">
        <f t="shared" si="78"/>
        <v>-</v>
      </c>
      <c r="Y249" s="123" t="str">
        <f t="shared" si="78"/>
        <v>-</v>
      </c>
      <c r="Z249" s="123" t="str">
        <f t="shared" si="78"/>
        <v>-</v>
      </c>
      <c r="AA249" s="123" t="str">
        <f t="shared" si="78"/>
        <v>-</v>
      </c>
      <c r="AB249" s="123" t="str">
        <f t="shared" si="78"/>
        <v>-</v>
      </c>
      <c r="AC249" s="123" t="str">
        <f t="shared" si="78"/>
        <v>-</v>
      </c>
      <c r="AD249" s="123" t="str">
        <f t="shared" si="78"/>
        <v>-</v>
      </c>
      <c r="AE249" s="123" t="str">
        <f t="shared" si="78"/>
        <v>-</v>
      </c>
      <c r="AF249" s="123" t="str">
        <f t="shared" si="78"/>
        <v>-</v>
      </c>
      <c r="AG249" s="123">
        <f t="shared" si="78"/>
        <v>1</v>
      </c>
      <c r="AH249" s="123">
        <f t="shared" si="78"/>
        <v>14</v>
      </c>
      <c r="AI249" s="123">
        <f t="shared" si="78"/>
        <v>15</v>
      </c>
      <c r="AJ249" s="123">
        <f t="shared" si="78"/>
        <v>28</v>
      </c>
      <c r="AK249" s="123">
        <f t="shared" si="78"/>
        <v>34</v>
      </c>
      <c r="AL249" s="123">
        <f t="shared" si="78"/>
        <v>16</v>
      </c>
      <c r="AM249" s="123">
        <f t="shared" si="78"/>
        <v>27</v>
      </c>
      <c r="AN249" s="123">
        <f t="shared" si="78"/>
        <v>33</v>
      </c>
      <c r="AO249" s="123">
        <f t="shared" si="78"/>
        <v>17</v>
      </c>
      <c r="AP249" s="123">
        <f t="shared" si="78"/>
        <v>26</v>
      </c>
      <c r="AQ249" s="123">
        <f t="shared" si="78"/>
        <v>31</v>
      </c>
      <c r="AR249" s="123">
        <f t="shared" si="78"/>
        <v>4</v>
      </c>
      <c r="AS249" s="123">
        <f t="shared" si="78"/>
        <v>5</v>
      </c>
      <c r="AT249" s="123">
        <f t="shared" si="78"/>
        <v>7</v>
      </c>
      <c r="AU249" s="123">
        <f t="shared" si="78"/>
        <v>32</v>
      </c>
      <c r="AV249" s="123">
        <f t="shared" si="78"/>
        <v>23</v>
      </c>
      <c r="AW249" s="123">
        <f t="shared" si="78"/>
        <v>24</v>
      </c>
      <c r="AX249" s="123">
        <f t="shared" si="78"/>
        <v>25</v>
      </c>
      <c r="AY249" s="123">
        <f t="shared" si="78"/>
        <v>26</v>
      </c>
      <c r="AZ249" s="123">
        <f t="shared" si="78"/>
        <v>27</v>
      </c>
      <c r="BA249" s="123">
        <f t="shared" si="78"/>
        <v>28</v>
      </c>
      <c r="BB249" s="123">
        <f t="shared" si="78"/>
        <v>29</v>
      </c>
      <c r="BC249" s="123">
        <f t="shared" si="78"/>
        <v>30</v>
      </c>
      <c r="BD249" s="123">
        <f t="shared" si="78"/>
        <v>12</v>
      </c>
      <c r="BE249" s="123">
        <f t="shared" si="78"/>
        <v>13</v>
      </c>
      <c r="BF249" s="123">
        <f t="shared" si="78"/>
        <v>11</v>
      </c>
      <c r="BG249" s="123">
        <f t="shared" si="78"/>
        <v>1</v>
      </c>
      <c r="BH249" s="123">
        <f t="shared" si="78"/>
        <v>28</v>
      </c>
      <c r="BI249" s="123">
        <f t="shared" si="78"/>
        <v>34</v>
      </c>
      <c r="BJ249" s="123">
        <f t="shared" si="78"/>
        <v>27</v>
      </c>
      <c r="BK249" s="123">
        <f t="shared" si="78"/>
        <v>23</v>
      </c>
      <c r="BL249" s="123">
        <f t="shared" si="78"/>
        <v>24</v>
      </c>
      <c r="BM249" s="123">
        <f t="shared" si="78"/>
        <v>25</v>
      </c>
      <c r="BN249" s="123">
        <f t="shared" si="78"/>
        <v>26</v>
      </c>
      <c r="BO249" s="123">
        <f t="shared" ref="BO249:DR249" si="79">INDEX(LMU_Data,(BO$248*$A$248)+$A249,(d.Region-1)*15+BO$247)</f>
        <v>27</v>
      </c>
      <c r="BP249" s="123">
        <f t="shared" si="79"/>
        <v>28</v>
      </c>
      <c r="BQ249" s="123">
        <f t="shared" si="79"/>
        <v>29</v>
      </c>
      <c r="BR249" s="123">
        <f t="shared" si="79"/>
        <v>30</v>
      </c>
      <c r="BS249" s="123">
        <f t="shared" si="79"/>
        <v>12</v>
      </c>
      <c r="BT249" s="123">
        <f t="shared" si="79"/>
        <v>13</v>
      </c>
      <c r="BU249" s="123">
        <f t="shared" si="79"/>
        <v>27</v>
      </c>
      <c r="BV249" s="123">
        <f t="shared" si="79"/>
        <v>17</v>
      </c>
      <c r="BW249" s="123">
        <f t="shared" si="79"/>
        <v>26</v>
      </c>
      <c r="BX249" s="123">
        <f t="shared" si="79"/>
        <v>31</v>
      </c>
      <c r="BY249" s="123">
        <f t="shared" si="79"/>
        <v>4</v>
      </c>
      <c r="BZ249" s="123" t="str">
        <f t="shared" si="79"/>
        <v>-</v>
      </c>
      <c r="CA249" s="123" t="str">
        <f t="shared" si="79"/>
        <v>-</v>
      </c>
      <c r="CB249" s="123" t="str">
        <f t="shared" si="79"/>
        <v>-</v>
      </c>
      <c r="CC249" s="123" t="str">
        <f t="shared" si="79"/>
        <v>-</v>
      </c>
      <c r="CD249" s="123" t="str">
        <f t="shared" si="79"/>
        <v>-</v>
      </c>
      <c r="CE249" s="123" t="str">
        <f t="shared" si="79"/>
        <v>-</v>
      </c>
      <c r="CF249" s="123" t="str">
        <f t="shared" si="79"/>
        <v>-</v>
      </c>
      <c r="CG249" s="123" t="str">
        <f t="shared" si="79"/>
        <v>-</v>
      </c>
      <c r="CH249" s="123" t="str">
        <f t="shared" si="79"/>
        <v>-</v>
      </c>
      <c r="CI249" s="123" t="str">
        <f t="shared" si="79"/>
        <v>-</v>
      </c>
      <c r="CJ249" s="123" t="str">
        <f t="shared" si="79"/>
        <v>-</v>
      </c>
      <c r="CK249" s="123" t="str">
        <f t="shared" si="79"/>
        <v>-</v>
      </c>
      <c r="CL249" s="123" t="str">
        <f t="shared" si="79"/>
        <v>-</v>
      </c>
      <c r="CM249" s="123" t="str">
        <f t="shared" si="79"/>
        <v>-</v>
      </c>
      <c r="CN249" s="123" t="str">
        <f t="shared" si="79"/>
        <v>-</v>
      </c>
      <c r="CO249" s="123" t="str">
        <f t="shared" si="79"/>
        <v>-</v>
      </c>
      <c r="CP249" s="123" t="str">
        <f t="shared" si="79"/>
        <v>-</v>
      </c>
      <c r="CQ249" s="123" t="str">
        <f t="shared" si="79"/>
        <v>-</v>
      </c>
      <c r="CR249" s="123" t="str">
        <f t="shared" si="79"/>
        <v>-</v>
      </c>
      <c r="CS249" s="123" t="str">
        <f t="shared" si="79"/>
        <v>-</v>
      </c>
      <c r="CT249" s="123" t="str">
        <f t="shared" si="79"/>
        <v>-</v>
      </c>
      <c r="CU249" s="123" t="str">
        <f t="shared" si="79"/>
        <v>-</v>
      </c>
      <c r="CV249" s="123" t="str">
        <f t="shared" si="79"/>
        <v>-</v>
      </c>
      <c r="CW249" s="123" t="str">
        <f t="shared" si="79"/>
        <v>-</v>
      </c>
      <c r="CX249" s="123" t="str">
        <f t="shared" si="79"/>
        <v>-</v>
      </c>
      <c r="CY249" s="123" t="str">
        <f t="shared" si="79"/>
        <v>-</v>
      </c>
      <c r="CZ249" s="123" t="str">
        <f t="shared" si="79"/>
        <v>-</v>
      </c>
      <c r="DA249" s="123" t="str">
        <f t="shared" si="79"/>
        <v>-</v>
      </c>
      <c r="DB249" s="123" t="str">
        <f t="shared" si="79"/>
        <v>-</v>
      </c>
      <c r="DC249" s="123" t="str">
        <f t="shared" si="79"/>
        <v>-</v>
      </c>
      <c r="DD249" s="123" t="str">
        <f t="shared" si="79"/>
        <v>-</v>
      </c>
      <c r="DE249" s="123" t="str">
        <f t="shared" si="79"/>
        <v>-</v>
      </c>
      <c r="DF249" s="123" t="str">
        <f t="shared" si="79"/>
        <v>-</v>
      </c>
      <c r="DG249" s="123" t="str">
        <f t="shared" si="79"/>
        <v>-</v>
      </c>
      <c r="DH249" s="123" t="str">
        <f t="shared" si="79"/>
        <v>-</v>
      </c>
      <c r="DI249" s="123" t="str">
        <f t="shared" si="79"/>
        <v>-</v>
      </c>
      <c r="DJ249" s="123" t="str">
        <f t="shared" si="79"/>
        <v>-</v>
      </c>
      <c r="DK249" s="123" t="str">
        <f t="shared" si="79"/>
        <v>-</v>
      </c>
      <c r="DL249" s="123" t="str">
        <f t="shared" si="79"/>
        <v>-</v>
      </c>
      <c r="DM249" s="123" t="str">
        <f t="shared" si="79"/>
        <v>-</v>
      </c>
      <c r="DN249" s="123" t="str">
        <f t="shared" si="79"/>
        <v>-</v>
      </c>
      <c r="DO249" s="123" t="str">
        <f t="shared" si="79"/>
        <v>-</v>
      </c>
      <c r="DP249" s="123" t="str">
        <f t="shared" si="79"/>
        <v>-</v>
      </c>
      <c r="DQ249" s="123" t="str">
        <f t="shared" si="79"/>
        <v>-</v>
      </c>
      <c r="DR249" s="123" t="str">
        <f t="shared" si="79"/>
        <v>-</v>
      </c>
    </row>
    <row r="250" spans="1:192" outlineLevel="1">
      <c r="B250" t="s">
        <v>851</v>
      </c>
      <c r="C250" s="99" t="str">
        <f>IF(C$249="-",":",TEXT(C$249,"0")&amp;":"&amp;TEXT(C$249+1,"0"))&amp;","&amp;TEXT(C$248,"0")&amp;":"&amp;TEXT(C$248+1,"0")</f>
        <v>:,0:1</v>
      </c>
      <c r="D250" s="99" t="str">
        <f t="shared" ref="D250:BO250" si="80">IF(D$249="-",":",TEXT(D$249,"0")&amp;":"&amp;TEXT(D$249+1,"0"))&amp;","&amp;TEXT(D$248,"0")&amp;":"&amp;TEXT(D$248+1,"0")</f>
        <v>:,0:1</v>
      </c>
      <c r="E250" s="99" t="str">
        <f t="shared" si="80"/>
        <v>:,0:1</v>
      </c>
      <c r="F250" s="99" t="str">
        <f t="shared" si="80"/>
        <v>:,0:1</v>
      </c>
      <c r="G250" s="99" t="str">
        <f t="shared" si="80"/>
        <v>:,0:1</v>
      </c>
      <c r="H250" s="99" t="str">
        <f t="shared" si="80"/>
        <v>:,0:1</v>
      </c>
      <c r="I250" s="99" t="str">
        <f t="shared" si="80"/>
        <v>:,0:1</v>
      </c>
      <c r="J250" s="99" t="str">
        <f t="shared" si="80"/>
        <v>:,0:1</v>
      </c>
      <c r="K250" s="99" t="str">
        <f t="shared" si="80"/>
        <v>:,0:1</v>
      </c>
      <c r="L250" s="99" t="str">
        <f t="shared" si="80"/>
        <v>:,0:1</v>
      </c>
      <c r="M250" s="99" t="str">
        <f t="shared" si="80"/>
        <v>:,0:1</v>
      </c>
      <c r="N250" s="99" t="str">
        <f t="shared" si="80"/>
        <v>:,0:1</v>
      </c>
      <c r="O250" s="99" t="str">
        <f t="shared" si="80"/>
        <v>:,0:1</v>
      </c>
      <c r="P250" s="99" t="str">
        <f t="shared" si="80"/>
        <v>:,0:1</v>
      </c>
      <c r="Q250" s="99" t="str">
        <f t="shared" si="80"/>
        <v>:,0:1</v>
      </c>
      <c r="R250" s="99" t="str">
        <f t="shared" si="80"/>
        <v>:,1:2</v>
      </c>
      <c r="S250" s="99" t="str">
        <f t="shared" si="80"/>
        <v>:,1:2</v>
      </c>
      <c r="T250" s="99" t="str">
        <f t="shared" si="80"/>
        <v>:,1:2</v>
      </c>
      <c r="U250" s="99" t="str">
        <f t="shared" si="80"/>
        <v>:,1:2</v>
      </c>
      <c r="V250" s="99" t="str">
        <f t="shared" si="80"/>
        <v>:,1:2</v>
      </c>
      <c r="W250" s="99" t="str">
        <f t="shared" si="80"/>
        <v>:,1:2</v>
      </c>
      <c r="X250" s="99" t="str">
        <f t="shared" si="80"/>
        <v>:,1:2</v>
      </c>
      <c r="Y250" s="99" t="str">
        <f t="shared" si="80"/>
        <v>:,1:2</v>
      </c>
      <c r="Z250" s="99" t="str">
        <f t="shared" si="80"/>
        <v>:,1:2</v>
      </c>
      <c r="AA250" s="99" t="str">
        <f t="shared" si="80"/>
        <v>:,1:2</v>
      </c>
      <c r="AB250" s="99" t="str">
        <f t="shared" si="80"/>
        <v>:,1:2</v>
      </c>
      <c r="AC250" s="99" t="str">
        <f t="shared" si="80"/>
        <v>:,1:2</v>
      </c>
      <c r="AD250" s="99" t="str">
        <f t="shared" si="80"/>
        <v>:,1:2</v>
      </c>
      <c r="AE250" s="99" t="str">
        <f t="shared" si="80"/>
        <v>:,1:2</v>
      </c>
      <c r="AF250" s="99" t="str">
        <f t="shared" si="80"/>
        <v>:,1:2</v>
      </c>
      <c r="AG250" s="99" t="str">
        <f t="shared" si="80"/>
        <v>1:2,2:3</v>
      </c>
      <c r="AH250" s="99" t="str">
        <f t="shared" si="80"/>
        <v>14:15,2:3</v>
      </c>
      <c r="AI250" s="99" t="str">
        <f t="shared" si="80"/>
        <v>15:16,2:3</v>
      </c>
      <c r="AJ250" s="99" t="str">
        <f t="shared" si="80"/>
        <v>28:29,2:3</v>
      </c>
      <c r="AK250" s="99" t="str">
        <f t="shared" si="80"/>
        <v>34:35,2:3</v>
      </c>
      <c r="AL250" s="99" t="str">
        <f t="shared" si="80"/>
        <v>16:17,2:3</v>
      </c>
      <c r="AM250" s="99" t="str">
        <f t="shared" si="80"/>
        <v>27:28,2:3</v>
      </c>
      <c r="AN250" s="99" t="str">
        <f t="shared" si="80"/>
        <v>33:34,2:3</v>
      </c>
      <c r="AO250" s="99" t="str">
        <f t="shared" si="80"/>
        <v>17:18,2:3</v>
      </c>
      <c r="AP250" s="99" t="str">
        <f t="shared" si="80"/>
        <v>26:27,2:3</v>
      </c>
      <c r="AQ250" s="99" t="str">
        <f t="shared" si="80"/>
        <v>31:32,2:3</v>
      </c>
      <c r="AR250" s="99" t="str">
        <f t="shared" si="80"/>
        <v>4:5,2:3</v>
      </c>
      <c r="AS250" s="99" t="str">
        <f t="shared" si="80"/>
        <v>5:6,2:3</v>
      </c>
      <c r="AT250" s="99" t="str">
        <f t="shared" si="80"/>
        <v>7:8,2:3</v>
      </c>
      <c r="AU250" s="99" t="str">
        <f t="shared" si="80"/>
        <v>32:33,2:3</v>
      </c>
      <c r="AV250" s="99" t="str">
        <f t="shared" si="80"/>
        <v>23:24,3:4</v>
      </c>
      <c r="AW250" s="99" t="str">
        <f t="shared" si="80"/>
        <v>24:25,3:4</v>
      </c>
      <c r="AX250" s="99" t="str">
        <f t="shared" si="80"/>
        <v>25:26,3:4</v>
      </c>
      <c r="AY250" s="99" t="str">
        <f t="shared" si="80"/>
        <v>26:27,3:4</v>
      </c>
      <c r="AZ250" s="99" t="str">
        <f t="shared" si="80"/>
        <v>27:28,3:4</v>
      </c>
      <c r="BA250" s="99" t="str">
        <f t="shared" si="80"/>
        <v>28:29,3:4</v>
      </c>
      <c r="BB250" s="99" t="str">
        <f t="shared" si="80"/>
        <v>29:30,3:4</v>
      </c>
      <c r="BC250" s="99" t="str">
        <f t="shared" si="80"/>
        <v>30:31,3:4</v>
      </c>
      <c r="BD250" s="99" t="str">
        <f t="shared" si="80"/>
        <v>12:13,3:4</v>
      </c>
      <c r="BE250" s="99" t="str">
        <f t="shared" si="80"/>
        <v>13:14,3:4</v>
      </c>
      <c r="BF250" s="99" t="str">
        <f t="shared" si="80"/>
        <v>11:12,3:4</v>
      </c>
      <c r="BG250" s="99" t="str">
        <f t="shared" si="80"/>
        <v>1:2,3:4</v>
      </c>
      <c r="BH250" s="99" t="str">
        <f t="shared" si="80"/>
        <v>28:29,3:4</v>
      </c>
      <c r="BI250" s="99" t="str">
        <f t="shared" si="80"/>
        <v>34:35,3:4</v>
      </c>
      <c r="BJ250" s="99" t="str">
        <f t="shared" si="80"/>
        <v>27:28,3:4</v>
      </c>
      <c r="BK250" s="99" t="str">
        <f t="shared" si="80"/>
        <v>23:24,4:5</v>
      </c>
      <c r="BL250" s="99" t="str">
        <f t="shared" si="80"/>
        <v>24:25,4:5</v>
      </c>
      <c r="BM250" s="99" t="str">
        <f t="shared" si="80"/>
        <v>25:26,4:5</v>
      </c>
      <c r="BN250" s="99" t="str">
        <f t="shared" si="80"/>
        <v>26:27,4:5</v>
      </c>
      <c r="BO250" s="99" t="str">
        <f t="shared" si="80"/>
        <v>27:28,4:5</v>
      </c>
      <c r="BP250" s="99" t="str">
        <f t="shared" ref="BP250:DR250" si="81">IF(BP$249="-",":",TEXT(BP$249,"0")&amp;":"&amp;TEXT(BP$249+1,"0"))&amp;","&amp;TEXT(BP$248,"0")&amp;":"&amp;TEXT(BP$248+1,"0")</f>
        <v>28:29,4:5</v>
      </c>
      <c r="BQ250" s="99" t="str">
        <f t="shared" si="81"/>
        <v>29:30,4:5</v>
      </c>
      <c r="BR250" s="99" t="str">
        <f t="shared" si="81"/>
        <v>30:31,4:5</v>
      </c>
      <c r="BS250" s="99" t="str">
        <f t="shared" si="81"/>
        <v>12:13,4:5</v>
      </c>
      <c r="BT250" s="99" t="str">
        <f t="shared" si="81"/>
        <v>13:14,4:5</v>
      </c>
      <c r="BU250" s="99" t="str">
        <f t="shared" si="81"/>
        <v>27:28,4:5</v>
      </c>
      <c r="BV250" s="99" t="str">
        <f t="shared" si="81"/>
        <v>17:18,4:5</v>
      </c>
      <c r="BW250" s="99" t="str">
        <f t="shared" si="81"/>
        <v>26:27,4:5</v>
      </c>
      <c r="BX250" s="99" t="str">
        <f t="shared" si="81"/>
        <v>31:32,4:5</v>
      </c>
      <c r="BY250" s="99" t="str">
        <f t="shared" si="81"/>
        <v>4:5,4:5</v>
      </c>
      <c r="BZ250" s="99" t="str">
        <f t="shared" si="81"/>
        <v>:,5:6</v>
      </c>
      <c r="CA250" s="99" t="str">
        <f t="shared" si="81"/>
        <v>:,5:6</v>
      </c>
      <c r="CB250" s="99" t="str">
        <f t="shared" si="81"/>
        <v>:,5:6</v>
      </c>
      <c r="CC250" s="99" t="str">
        <f t="shared" si="81"/>
        <v>:,5:6</v>
      </c>
      <c r="CD250" s="99" t="str">
        <f t="shared" si="81"/>
        <v>:,5:6</v>
      </c>
      <c r="CE250" s="99" t="str">
        <f t="shared" si="81"/>
        <v>:,5:6</v>
      </c>
      <c r="CF250" s="99" t="str">
        <f t="shared" si="81"/>
        <v>:,5:6</v>
      </c>
      <c r="CG250" s="99" t="str">
        <f t="shared" si="81"/>
        <v>:,5:6</v>
      </c>
      <c r="CH250" s="99" t="str">
        <f t="shared" si="81"/>
        <v>:,5:6</v>
      </c>
      <c r="CI250" s="99" t="str">
        <f t="shared" si="81"/>
        <v>:,5:6</v>
      </c>
      <c r="CJ250" s="99" t="str">
        <f t="shared" si="81"/>
        <v>:,5:6</v>
      </c>
      <c r="CK250" s="99" t="str">
        <f t="shared" si="81"/>
        <v>:,5:6</v>
      </c>
      <c r="CL250" s="99" t="str">
        <f t="shared" si="81"/>
        <v>:,5:6</v>
      </c>
      <c r="CM250" s="99" t="str">
        <f t="shared" si="81"/>
        <v>:,5:6</v>
      </c>
      <c r="CN250" s="99" t="str">
        <f t="shared" si="81"/>
        <v>:,5:6</v>
      </c>
      <c r="CO250" s="99" t="str">
        <f t="shared" si="81"/>
        <v>:,6:7</v>
      </c>
      <c r="CP250" s="99" t="str">
        <f t="shared" si="81"/>
        <v>:,6:7</v>
      </c>
      <c r="CQ250" s="99" t="str">
        <f t="shared" si="81"/>
        <v>:,6:7</v>
      </c>
      <c r="CR250" s="99" t="str">
        <f t="shared" si="81"/>
        <v>:,6:7</v>
      </c>
      <c r="CS250" s="99" t="str">
        <f t="shared" si="81"/>
        <v>:,6:7</v>
      </c>
      <c r="CT250" s="99" t="str">
        <f t="shared" si="81"/>
        <v>:,6:7</v>
      </c>
      <c r="CU250" s="99" t="str">
        <f t="shared" si="81"/>
        <v>:,6:7</v>
      </c>
      <c r="CV250" s="99" t="str">
        <f t="shared" si="81"/>
        <v>:,6:7</v>
      </c>
      <c r="CW250" s="99" t="str">
        <f t="shared" si="81"/>
        <v>:,6:7</v>
      </c>
      <c r="CX250" s="99" t="str">
        <f t="shared" si="81"/>
        <v>:,6:7</v>
      </c>
      <c r="CY250" s="99" t="str">
        <f t="shared" si="81"/>
        <v>:,6:7</v>
      </c>
      <c r="CZ250" s="99" t="str">
        <f t="shared" si="81"/>
        <v>:,6:7</v>
      </c>
      <c r="DA250" s="99" t="str">
        <f t="shared" si="81"/>
        <v>:,6:7</v>
      </c>
      <c r="DB250" s="99" t="str">
        <f t="shared" si="81"/>
        <v>:,6:7</v>
      </c>
      <c r="DC250" s="99" t="str">
        <f t="shared" si="81"/>
        <v>:,6:7</v>
      </c>
      <c r="DD250" s="99" t="str">
        <f t="shared" si="81"/>
        <v>:,7:8</v>
      </c>
      <c r="DE250" s="99" t="str">
        <f t="shared" si="81"/>
        <v>:,7:8</v>
      </c>
      <c r="DF250" s="99" t="str">
        <f t="shared" si="81"/>
        <v>:,7:8</v>
      </c>
      <c r="DG250" s="99" t="str">
        <f t="shared" si="81"/>
        <v>:,7:8</v>
      </c>
      <c r="DH250" s="99" t="str">
        <f t="shared" si="81"/>
        <v>:,7:8</v>
      </c>
      <c r="DI250" s="99" t="str">
        <f t="shared" si="81"/>
        <v>:,7:8</v>
      </c>
      <c r="DJ250" s="99" t="str">
        <f t="shared" si="81"/>
        <v>:,7:8</v>
      </c>
      <c r="DK250" s="99" t="str">
        <f t="shared" si="81"/>
        <v>:,7:8</v>
      </c>
      <c r="DL250" s="99" t="str">
        <f t="shared" si="81"/>
        <v>:,7:8</v>
      </c>
      <c r="DM250" s="99" t="str">
        <f t="shared" si="81"/>
        <v>:,7:8</v>
      </c>
      <c r="DN250" s="99" t="str">
        <f t="shared" si="81"/>
        <v>:,7:8</v>
      </c>
      <c r="DO250" s="99" t="str">
        <f t="shared" si="81"/>
        <v>:,7:8</v>
      </c>
      <c r="DP250" s="99" t="str">
        <f t="shared" si="81"/>
        <v>:,7:8</v>
      </c>
      <c r="DQ250" s="99" t="str">
        <f t="shared" si="81"/>
        <v>:,7:8</v>
      </c>
      <c r="DR250" s="99" t="str">
        <f t="shared" si="81"/>
        <v>:,7:8</v>
      </c>
    </row>
    <row r="251" spans="1:192" outlineLevel="1">
      <c r="A251">
        <v>2</v>
      </c>
      <c r="B251" t="s">
        <v>853</v>
      </c>
      <c r="C251" s="123" t="str">
        <f t="shared" ref="C251:R254" si="82">INDEX(LMU_Data,(C$248*$A$248)+$A251,(d.Region-1)*15+C$247)</f>
        <v>-</v>
      </c>
      <c r="D251" s="123" t="str">
        <f t="shared" si="82"/>
        <v>-</v>
      </c>
      <c r="E251" s="123" t="str">
        <f t="shared" si="82"/>
        <v>-</v>
      </c>
      <c r="F251" s="123" t="str">
        <f t="shared" si="82"/>
        <v>-</v>
      </c>
      <c r="G251" s="123" t="str">
        <f t="shared" si="82"/>
        <v>-</v>
      </c>
      <c r="H251" s="123" t="str">
        <f t="shared" si="82"/>
        <v>-</v>
      </c>
      <c r="I251" s="123" t="str">
        <f t="shared" si="82"/>
        <v>-</v>
      </c>
      <c r="J251" s="123" t="str">
        <f t="shared" si="82"/>
        <v>-</v>
      </c>
      <c r="K251" s="123" t="str">
        <f t="shared" si="82"/>
        <v>-</v>
      </c>
      <c r="L251" s="123" t="str">
        <f t="shared" si="82"/>
        <v>-</v>
      </c>
      <c r="M251" s="123" t="str">
        <f t="shared" si="82"/>
        <v>-</v>
      </c>
      <c r="N251" s="123" t="str">
        <f t="shared" si="82"/>
        <v>-</v>
      </c>
      <c r="O251" s="123" t="str">
        <f t="shared" si="82"/>
        <v>-</v>
      </c>
      <c r="P251" s="123" t="str">
        <f t="shared" si="82"/>
        <v>-</v>
      </c>
      <c r="Q251" s="123" t="str">
        <f t="shared" si="82"/>
        <v>-</v>
      </c>
      <c r="R251" s="123" t="str">
        <f t="shared" si="82"/>
        <v>-</v>
      </c>
      <c r="S251" s="123" t="str">
        <f t="shared" ref="S251:AH254" si="83">INDEX(LMU_Data,(S$248*$A$248)+$A251,(d.Region-1)*15+S$247)</f>
        <v>-</v>
      </c>
      <c r="T251" s="123" t="str">
        <f t="shared" si="83"/>
        <v>-</v>
      </c>
      <c r="U251" s="123" t="str">
        <f t="shared" si="83"/>
        <v>-</v>
      </c>
      <c r="V251" s="123" t="str">
        <f t="shared" si="83"/>
        <v>-</v>
      </c>
      <c r="W251" s="123" t="str">
        <f t="shared" si="83"/>
        <v>-</v>
      </c>
      <c r="X251" s="123" t="str">
        <f t="shared" si="83"/>
        <v>-</v>
      </c>
      <c r="Y251" s="123" t="str">
        <f t="shared" si="83"/>
        <v>-</v>
      </c>
      <c r="Z251" s="123" t="str">
        <f t="shared" si="83"/>
        <v>-</v>
      </c>
      <c r="AA251" s="123" t="str">
        <f t="shared" si="83"/>
        <v>-</v>
      </c>
      <c r="AB251" s="123" t="str">
        <f t="shared" si="83"/>
        <v>-</v>
      </c>
      <c r="AC251" s="123" t="str">
        <f t="shared" si="83"/>
        <v>-</v>
      </c>
      <c r="AD251" s="123" t="str">
        <f t="shared" si="83"/>
        <v>-</v>
      </c>
      <c r="AE251" s="123" t="str">
        <f t="shared" si="83"/>
        <v>-</v>
      </c>
      <c r="AF251" s="123" t="str">
        <f t="shared" si="83"/>
        <v>-</v>
      </c>
      <c r="AG251" s="123">
        <f t="shared" si="83"/>
        <v>150</v>
      </c>
      <c r="AH251" s="123" t="str">
        <f t="shared" si="83"/>
        <v>-</v>
      </c>
      <c r="AI251" s="123" t="str">
        <f t="shared" ref="AI251:AX254" si="84">INDEX(LMU_Data,(AI$248*$A$248)+$A251,(d.Region-1)*15+AI$247)</f>
        <v>-</v>
      </c>
      <c r="AJ251" s="123" t="str">
        <f t="shared" si="84"/>
        <v>-</v>
      </c>
      <c r="AK251" s="123" t="str">
        <f t="shared" si="84"/>
        <v>-</v>
      </c>
      <c r="AL251" s="123" t="str">
        <f t="shared" si="84"/>
        <v>-</v>
      </c>
      <c r="AM251" s="123" t="str">
        <f t="shared" si="84"/>
        <v>-</v>
      </c>
      <c r="AN251" s="123" t="str">
        <f t="shared" si="84"/>
        <v>-</v>
      </c>
      <c r="AO251" s="123" t="str">
        <f t="shared" si="84"/>
        <v>-</v>
      </c>
      <c r="AP251" s="123" t="str">
        <f t="shared" si="84"/>
        <v>-</v>
      </c>
      <c r="AQ251" s="123" t="str">
        <f t="shared" si="84"/>
        <v>-</v>
      </c>
      <c r="AR251" s="123" t="str">
        <f t="shared" si="84"/>
        <v>-</v>
      </c>
      <c r="AS251" s="123" t="str">
        <f t="shared" si="84"/>
        <v>-</v>
      </c>
      <c r="AT251" s="123" t="str">
        <f t="shared" si="84"/>
        <v>-</v>
      </c>
      <c r="AU251" s="123" t="str">
        <f t="shared" si="84"/>
        <v>-</v>
      </c>
      <c r="AV251" s="123">
        <f t="shared" si="84"/>
        <v>153.75</v>
      </c>
      <c r="AW251" s="123">
        <f t="shared" si="84"/>
        <v>153.75</v>
      </c>
      <c r="AX251" s="123">
        <f t="shared" si="84"/>
        <v>153.75</v>
      </c>
      <c r="AY251" s="123">
        <f t="shared" ref="AY251:BN254" si="85">INDEX(LMU_Data,(AY$248*$A$248)+$A251,(d.Region-1)*15+AY$247)</f>
        <v>153.75</v>
      </c>
      <c r="AZ251" s="123">
        <f t="shared" si="85"/>
        <v>153.75</v>
      </c>
      <c r="BA251" s="123">
        <f t="shared" si="85"/>
        <v>153.75</v>
      </c>
      <c r="BB251" s="123">
        <f t="shared" si="85"/>
        <v>153.75</v>
      </c>
      <c r="BC251" s="123">
        <f t="shared" si="85"/>
        <v>153.75</v>
      </c>
      <c r="BD251" s="123" t="str">
        <f t="shared" si="85"/>
        <v>-</v>
      </c>
      <c r="BE251" s="123" t="str">
        <f t="shared" si="85"/>
        <v>-</v>
      </c>
      <c r="BF251" s="123" t="str">
        <f t="shared" si="85"/>
        <v>-</v>
      </c>
      <c r="BG251" s="123" t="str">
        <f t="shared" si="85"/>
        <v>-</v>
      </c>
      <c r="BH251" s="123" t="str">
        <f t="shared" si="85"/>
        <v>-</v>
      </c>
      <c r="BI251" s="123" t="str">
        <f t="shared" si="85"/>
        <v>-</v>
      </c>
      <c r="BJ251" s="123" t="str">
        <f t="shared" si="85"/>
        <v>-</v>
      </c>
      <c r="BK251" s="123">
        <f t="shared" si="85"/>
        <v>93.75</v>
      </c>
      <c r="BL251" s="123">
        <f t="shared" si="85"/>
        <v>93.75</v>
      </c>
      <c r="BM251" s="123">
        <f t="shared" si="85"/>
        <v>93.75</v>
      </c>
      <c r="BN251" s="123">
        <f t="shared" si="85"/>
        <v>93.75</v>
      </c>
      <c r="BO251" s="123">
        <f t="shared" ref="BO251:CD254" si="86">INDEX(LMU_Data,(BO$248*$A$248)+$A251,(d.Region-1)*15+BO$247)</f>
        <v>93.75</v>
      </c>
      <c r="BP251" s="123">
        <f t="shared" si="86"/>
        <v>93.75</v>
      </c>
      <c r="BQ251" s="123">
        <f t="shared" si="86"/>
        <v>93.75</v>
      </c>
      <c r="BR251" s="123">
        <f t="shared" si="86"/>
        <v>93.75</v>
      </c>
      <c r="BS251" s="123" t="str">
        <f t="shared" si="86"/>
        <v>-</v>
      </c>
      <c r="BT251" s="123" t="str">
        <f t="shared" si="86"/>
        <v>-</v>
      </c>
      <c r="BU251" s="123" t="str">
        <f t="shared" si="86"/>
        <v>-</v>
      </c>
      <c r="BV251" s="123" t="str">
        <f t="shared" si="86"/>
        <v>-</v>
      </c>
      <c r="BW251" s="123" t="str">
        <f t="shared" si="86"/>
        <v>-</v>
      </c>
      <c r="BX251" s="123" t="str">
        <f t="shared" si="86"/>
        <v>-</v>
      </c>
      <c r="BY251" s="123" t="str">
        <f t="shared" si="86"/>
        <v>-</v>
      </c>
      <c r="BZ251" s="123" t="str">
        <f t="shared" si="86"/>
        <v>-</v>
      </c>
      <c r="CA251" s="123" t="str">
        <f t="shared" si="86"/>
        <v>-</v>
      </c>
      <c r="CB251" s="123" t="str">
        <f t="shared" si="86"/>
        <v>-</v>
      </c>
      <c r="CC251" s="123" t="str">
        <f t="shared" si="86"/>
        <v>-</v>
      </c>
      <c r="CD251" s="123" t="str">
        <f t="shared" si="86"/>
        <v>-</v>
      </c>
      <c r="CE251" s="123" t="str">
        <f t="shared" ref="CE251:CT254" si="87">INDEX(LMU_Data,(CE$248*$A$248)+$A251,(d.Region-1)*15+CE$247)</f>
        <v>-</v>
      </c>
      <c r="CF251" s="123" t="str">
        <f t="shared" si="87"/>
        <v>-</v>
      </c>
      <c r="CG251" s="123" t="str">
        <f t="shared" si="87"/>
        <v>-</v>
      </c>
      <c r="CH251" s="123" t="str">
        <f t="shared" si="87"/>
        <v>-</v>
      </c>
      <c r="CI251" s="123" t="str">
        <f t="shared" si="87"/>
        <v>-</v>
      </c>
      <c r="CJ251" s="123" t="str">
        <f t="shared" si="87"/>
        <v>-</v>
      </c>
      <c r="CK251" s="123" t="str">
        <f t="shared" si="87"/>
        <v>-</v>
      </c>
      <c r="CL251" s="123" t="str">
        <f t="shared" si="87"/>
        <v>-</v>
      </c>
      <c r="CM251" s="123" t="str">
        <f t="shared" si="87"/>
        <v>-</v>
      </c>
      <c r="CN251" s="123" t="str">
        <f t="shared" si="87"/>
        <v>-</v>
      </c>
      <c r="CO251" s="123" t="str">
        <f t="shared" si="87"/>
        <v>-</v>
      </c>
      <c r="CP251" s="123" t="str">
        <f t="shared" si="87"/>
        <v>-</v>
      </c>
      <c r="CQ251" s="123" t="str">
        <f t="shared" si="87"/>
        <v>-</v>
      </c>
      <c r="CR251" s="123" t="str">
        <f t="shared" si="87"/>
        <v>-</v>
      </c>
      <c r="CS251" s="123" t="str">
        <f t="shared" si="87"/>
        <v>-</v>
      </c>
      <c r="CT251" s="123" t="str">
        <f t="shared" si="87"/>
        <v>-</v>
      </c>
      <c r="CU251" s="123" t="str">
        <f t="shared" ref="CU251:DJ254" si="88">INDEX(LMU_Data,(CU$248*$A$248)+$A251,(d.Region-1)*15+CU$247)</f>
        <v>-</v>
      </c>
      <c r="CV251" s="123" t="str">
        <f t="shared" si="88"/>
        <v>-</v>
      </c>
      <c r="CW251" s="123" t="str">
        <f t="shared" si="88"/>
        <v>-</v>
      </c>
      <c r="CX251" s="123" t="str">
        <f t="shared" si="88"/>
        <v>-</v>
      </c>
      <c r="CY251" s="123" t="str">
        <f t="shared" si="88"/>
        <v>-</v>
      </c>
      <c r="CZ251" s="123" t="str">
        <f t="shared" si="88"/>
        <v>-</v>
      </c>
      <c r="DA251" s="123" t="str">
        <f t="shared" si="88"/>
        <v>-</v>
      </c>
      <c r="DB251" s="123" t="str">
        <f t="shared" si="88"/>
        <v>-</v>
      </c>
      <c r="DC251" s="123" t="str">
        <f t="shared" si="88"/>
        <v>-</v>
      </c>
      <c r="DD251" s="123" t="str">
        <f t="shared" si="88"/>
        <v>-</v>
      </c>
      <c r="DE251" s="123" t="str">
        <f t="shared" si="88"/>
        <v>-</v>
      </c>
      <c r="DF251" s="123" t="str">
        <f t="shared" si="88"/>
        <v>-</v>
      </c>
      <c r="DG251" s="123" t="str">
        <f t="shared" si="88"/>
        <v>-</v>
      </c>
      <c r="DH251" s="123" t="str">
        <f t="shared" si="88"/>
        <v>-</v>
      </c>
      <c r="DI251" s="123" t="str">
        <f t="shared" si="88"/>
        <v>-</v>
      </c>
      <c r="DJ251" s="123" t="str">
        <f t="shared" si="88"/>
        <v>-</v>
      </c>
      <c r="DK251" s="123" t="str">
        <f t="shared" ref="DI251:DR254" si="89">INDEX(LMU_Data,(DK$248*$A$248)+$A251,(d.Region-1)*15+DK$247)</f>
        <v>-</v>
      </c>
      <c r="DL251" s="123" t="str">
        <f t="shared" si="89"/>
        <v>-</v>
      </c>
      <c r="DM251" s="123" t="str">
        <f t="shared" si="89"/>
        <v>-</v>
      </c>
      <c r="DN251" s="123" t="str">
        <f t="shared" si="89"/>
        <v>-</v>
      </c>
      <c r="DO251" s="123" t="str">
        <f t="shared" si="89"/>
        <v>-</v>
      </c>
      <c r="DP251" s="123" t="str">
        <f t="shared" si="89"/>
        <v>-</v>
      </c>
      <c r="DQ251" s="123" t="str">
        <f t="shared" si="89"/>
        <v>-</v>
      </c>
      <c r="DR251" s="123" t="str">
        <f t="shared" si="89"/>
        <v>-</v>
      </c>
    </row>
    <row r="252" spans="1:192" outlineLevel="1">
      <c r="A252">
        <v>3</v>
      </c>
      <c r="B252" t="s">
        <v>854</v>
      </c>
      <c r="C252" s="123" t="str">
        <f t="shared" si="82"/>
        <v>-</v>
      </c>
      <c r="D252" s="123" t="str">
        <f t="shared" si="82"/>
        <v>-</v>
      </c>
      <c r="E252" s="123" t="str">
        <f t="shared" si="82"/>
        <v>-</v>
      </c>
      <c r="F252" s="123" t="str">
        <f t="shared" si="82"/>
        <v>-</v>
      </c>
      <c r="G252" s="123" t="str">
        <f t="shared" si="82"/>
        <v>-</v>
      </c>
      <c r="H252" s="123" t="str">
        <f t="shared" si="82"/>
        <v>-</v>
      </c>
      <c r="I252" s="123" t="str">
        <f t="shared" si="82"/>
        <v>-</v>
      </c>
      <c r="J252" s="123" t="str">
        <f t="shared" si="82"/>
        <v>-</v>
      </c>
      <c r="K252" s="123" t="str">
        <f t="shared" si="82"/>
        <v>-</v>
      </c>
      <c r="L252" s="123" t="str">
        <f t="shared" si="82"/>
        <v>-</v>
      </c>
      <c r="M252" s="123" t="str">
        <f t="shared" si="82"/>
        <v>-</v>
      </c>
      <c r="N252" s="123" t="str">
        <f t="shared" si="82"/>
        <v>-</v>
      </c>
      <c r="O252" s="123" t="str">
        <f t="shared" si="82"/>
        <v>-</v>
      </c>
      <c r="P252" s="123" t="str">
        <f t="shared" si="82"/>
        <v>-</v>
      </c>
      <c r="Q252" s="123" t="str">
        <f t="shared" si="82"/>
        <v>-</v>
      </c>
      <c r="R252" s="123" t="str">
        <f t="shared" si="82"/>
        <v>-</v>
      </c>
      <c r="S252" s="123" t="str">
        <f t="shared" si="83"/>
        <v>-</v>
      </c>
      <c r="T252" s="123" t="str">
        <f t="shared" si="83"/>
        <v>-</v>
      </c>
      <c r="U252" s="123" t="str">
        <f t="shared" si="83"/>
        <v>-</v>
      </c>
      <c r="V252" s="123" t="str">
        <f t="shared" si="83"/>
        <v>-</v>
      </c>
      <c r="W252" s="123" t="str">
        <f t="shared" si="83"/>
        <v>-</v>
      </c>
      <c r="X252" s="123" t="str">
        <f t="shared" si="83"/>
        <v>-</v>
      </c>
      <c r="Y252" s="123" t="str">
        <f t="shared" si="83"/>
        <v>-</v>
      </c>
      <c r="Z252" s="123" t="str">
        <f t="shared" si="83"/>
        <v>-</v>
      </c>
      <c r="AA252" s="123" t="str">
        <f t="shared" si="83"/>
        <v>-</v>
      </c>
      <c r="AB252" s="123" t="str">
        <f t="shared" si="83"/>
        <v>-</v>
      </c>
      <c r="AC252" s="123" t="str">
        <f t="shared" si="83"/>
        <v>-</v>
      </c>
      <c r="AD252" s="123" t="str">
        <f t="shared" si="83"/>
        <v>-</v>
      </c>
      <c r="AE252" s="123" t="str">
        <f t="shared" si="83"/>
        <v>-</v>
      </c>
      <c r="AF252" s="123" t="str">
        <f t="shared" si="83"/>
        <v>-</v>
      </c>
      <c r="AG252" s="123">
        <f t="shared" si="83"/>
        <v>150</v>
      </c>
      <c r="AH252" s="123" t="str">
        <f t="shared" si="83"/>
        <v>-</v>
      </c>
      <c r="AI252" s="123" t="str">
        <f t="shared" si="84"/>
        <v>-</v>
      </c>
      <c r="AJ252" s="123" t="str">
        <f t="shared" si="84"/>
        <v>-</v>
      </c>
      <c r="AK252" s="123" t="str">
        <f t="shared" si="84"/>
        <v>-</v>
      </c>
      <c r="AL252" s="123" t="str">
        <f t="shared" si="84"/>
        <v>-</v>
      </c>
      <c r="AM252" s="123" t="str">
        <f t="shared" si="84"/>
        <v>-</v>
      </c>
      <c r="AN252" s="123" t="str">
        <f t="shared" si="84"/>
        <v>-</v>
      </c>
      <c r="AO252" s="123" t="str">
        <f t="shared" si="84"/>
        <v>-</v>
      </c>
      <c r="AP252" s="123" t="str">
        <f t="shared" si="84"/>
        <v>-</v>
      </c>
      <c r="AQ252" s="123" t="str">
        <f t="shared" si="84"/>
        <v>-</v>
      </c>
      <c r="AR252" s="123" t="str">
        <f t="shared" si="84"/>
        <v>-</v>
      </c>
      <c r="AS252" s="123" t="str">
        <f t="shared" si="84"/>
        <v>-</v>
      </c>
      <c r="AT252" s="123" t="str">
        <f t="shared" si="84"/>
        <v>-</v>
      </c>
      <c r="AU252" s="123" t="str">
        <f t="shared" si="84"/>
        <v>-</v>
      </c>
      <c r="AV252" s="123">
        <f t="shared" si="84"/>
        <v>153.75</v>
      </c>
      <c r="AW252" s="123">
        <f t="shared" si="84"/>
        <v>153.75</v>
      </c>
      <c r="AX252" s="123">
        <f t="shared" si="84"/>
        <v>153.75</v>
      </c>
      <c r="AY252" s="123">
        <f t="shared" si="85"/>
        <v>153.75</v>
      </c>
      <c r="AZ252" s="123">
        <f t="shared" si="85"/>
        <v>153.75</v>
      </c>
      <c r="BA252" s="123">
        <f t="shared" si="85"/>
        <v>153.75</v>
      </c>
      <c r="BB252" s="123">
        <f t="shared" si="85"/>
        <v>153.75</v>
      </c>
      <c r="BC252" s="123">
        <f t="shared" si="85"/>
        <v>153.75</v>
      </c>
      <c r="BD252" s="123" t="str">
        <f t="shared" si="85"/>
        <v>-</v>
      </c>
      <c r="BE252" s="123" t="str">
        <f t="shared" si="85"/>
        <v>-</v>
      </c>
      <c r="BF252" s="123" t="str">
        <f t="shared" si="85"/>
        <v>-</v>
      </c>
      <c r="BG252" s="123" t="str">
        <f t="shared" si="85"/>
        <v>-</v>
      </c>
      <c r="BH252" s="123" t="str">
        <f t="shared" si="85"/>
        <v>-</v>
      </c>
      <c r="BI252" s="123" t="str">
        <f t="shared" si="85"/>
        <v>-</v>
      </c>
      <c r="BJ252" s="123" t="str">
        <f t="shared" si="85"/>
        <v>-</v>
      </c>
      <c r="BK252" s="123">
        <f t="shared" si="85"/>
        <v>93.75</v>
      </c>
      <c r="BL252" s="123">
        <f t="shared" si="85"/>
        <v>93.75</v>
      </c>
      <c r="BM252" s="123">
        <f t="shared" si="85"/>
        <v>93.75</v>
      </c>
      <c r="BN252" s="123">
        <f t="shared" si="85"/>
        <v>93.75</v>
      </c>
      <c r="BO252" s="123">
        <f t="shared" si="86"/>
        <v>93.75</v>
      </c>
      <c r="BP252" s="123">
        <f t="shared" si="86"/>
        <v>93.75</v>
      </c>
      <c r="BQ252" s="123">
        <f t="shared" si="86"/>
        <v>93.75</v>
      </c>
      <c r="BR252" s="123">
        <f t="shared" si="86"/>
        <v>93.75</v>
      </c>
      <c r="BS252" s="123" t="str">
        <f t="shared" si="86"/>
        <v>-</v>
      </c>
      <c r="BT252" s="123" t="str">
        <f t="shared" si="86"/>
        <v>-</v>
      </c>
      <c r="BU252" s="123" t="str">
        <f t="shared" si="86"/>
        <v>-</v>
      </c>
      <c r="BV252" s="123" t="str">
        <f t="shared" si="86"/>
        <v>-</v>
      </c>
      <c r="BW252" s="123" t="str">
        <f t="shared" si="86"/>
        <v>-</v>
      </c>
      <c r="BX252" s="123" t="str">
        <f t="shared" si="86"/>
        <v>-</v>
      </c>
      <c r="BY252" s="123" t="str">
        <f t="shared" si="86"/>
        <v>-</v>
      </c>
      <c r="BZ252" s="123" t="str">
        <f t="shared" si="86"/>
        <v>-</v>
      </c>
      <c r="CA252" s="123" t="str">
        <f t="shared" si="86"/>
        <v>-</v>
      </c>
      <c r="CB252" s="123" t="str">
        <f t="shared" si="86"/>
        <v>-</v>
      </c>
      <c r="CC252" s="123" t="str">
        <f t="shared" si="86"/>
        <v>-</v>
      </c>
      <c r="CD252" s="123" t="str">
        <f t="shared" si="86"/>
        <v>-</v>
      </c>
      <c r="CE252" s="123" t="str">
        <f t="shared" si="87"/>
        <v>-</v>
      </c>
      <c r="CF252" s="123" t="str">
        <f t="shared" si="87"/>
        <v>-</v>
      </c>
      <c r="CG252" s="123" t="str">
        <f t="shared" si="87"/>
        <v>-</v>
      </c>
      <c r="CH252" s="123" t="str">
        <f t="shared" si="87"/>
        <v>-</v>
      </c>
      <c r="CI252" s="123" t="str">
        <f t="shared" si="87"/>
        <v>-</v>
      </c>
      <c r="CJ252" s="123" t="str">
        <f t="shared" si="87"/>
        <v>-</v>
      </c>
      <c r="CK252" s="123" t="str">
        <f t="shared" si="87"/>
        <v>-</v>
      </c>
      <c r="CL252" s="123" t="str">
        <f t="shared" si="87"/>
        <v>-</v>
      </c>
      <c r="CM252" s="123" t="str">
        <f t="shared" si="87"/>
        <v>-</v>
      </c>
      <c r="CN252" s="123" t="str">
        <f t="shared" si="87"/>
        <v>-</v>
      </c>
      <c r="CO252" s="123" t="str">
        <f t="shared" si="87"/>
        <v>-</v>
      </c>
      <c r="CP252" s="123" t="str">
        <f t="shared" si="87"/>
        <v>-</v>
      </c>
      <c r="CQ252" s="123" t="str">
        <f t="shared" si="87"/>
        <v>-</v>
      </c>
      <c r="CR252" s="123" t="str">
        <f t="shared" si="87"/>
        <v>-</v>
      </c>
      <c r="CS252" s="123" t="str">
        <f t="shared" si="87"/>
        <v>-</v>
      </c>
      <c r="CT252" s="123" t="str">
        <f t="shared" si="87"/>
        <v>-</v>
      </c>
      <c r="CU252" s="123" t="str">
        <f t="shared" si="88"/>
        <v>-</v>
      </c>
      <c r="CV252" s="123" t="str">
        <f t="shared" si="88"/>
        <v>-</v>
      </c>
      <c r="CW252" s="123" t="str">
        <f t="shared" si="88"/>
        <v>-</v>
      </c>
      <c r="CX252" s="123" t="str">
        <f t="shared" si="88"/>
        <v>-</v>
      </c>
      <c r="CY252" s="123" t="str">
        <f t="shared" si="88"/>
        <v>-</v>
      </c>
      <c r="CZ252" s="123" t="str">
        <f t="shared" si="88"/>
        <v>-</v>
      </c>
      <c r="DA252" s="123" t="str">
        <f t="shared" si="88"/>
        <v>-</v>
      </c>
      <c r="DB252" s="123" t="str">
        <f t="shared" si="88"/>
        <v>-</v>
      </c>
      <c r="DC252" s="123" t="str">
        <f t="shared" si="88"/>
        <v>-</v>
      </c>
      <c r="DD252" s="123" t="str">
        <f t="shared" si="88"/>
        <v>-</v>
      </c>
      <c r="DE252" s="123" t="str">
        <f t="shared" si="88"/>
        <v>-</v>
      </c>
      <c r="DF252" s="123" t="str">
        <f t="shared" si="88"/>
        <v>-</v>
      </c>
      <c r="DG252" s="123" t="str">
        <f t="shared" si="88"/>
        <v>-</v>
      </c>
      <c r="DH252" s="123" t="str">
        <f t="shared" si="88"/>
        <v>-</v>
      </c>
      <c r="DI252" s="123" t="str">
        <f t="shared" si="89"/>
        <v>-</v>
      </c>
      <c r="DJ252" s="123" t="str">
        <f t="shared" si="89"/>
        <v>-</v>
      </c>
      <c r="DK252" s="123" t="str">
        <f t="shared" si="89"/>
        <v>-</v>
      </c>
      <c r="DL252" s="123" t="str">
        <f t="shared" si="89"/>
        <v>-</v>
      </c>
      <c r="DM252" s="123" t="str">
        <f t="shared" si="89"/>
        <v>-</v>
      </c>
      <c r="DN252" s="123" t="str">
        <f t="shared" si="89"/>
        <v>-</v>
      </c>
      <c r="DO252" s="123" t="str">
        <f t="shared" si="89"/>
        <v>-</v>
      </c>
      <c r="DP252" s="123" t="str">
        <f t="shared" si="89"/>
        <v>-</v>
      </c>
      <c r="DQ252" s="123" t="str">
        <f t="shared" si="89"/>
        <v>-</v>
      </c>
      <c r="DR252" s="123" t="str">
        <f t="shared" si="89"/>
        <v>-</v>
      </c>
    </row>
    <row r="253" spans="1:192" outlineLevel="1">
      <c r="A253">
        <v>4</v>
      </c>
      <c r="B253" t="s">
        <v>855</v>
      </c>
      <c r="C253" s="123" t="str">
        <f t="shared" si="82"/>
        <v>-</v>
      </c>
      <c r="D253" s="123" t="str">
        <f t="shared" si="82"/>
        <v>-</v>
      </c>
      <c r="E253" s="123" t="str">
        <f t="shared" si="82"/>
        <v>-</v>
      </c>
      <c r="F253" s="123" t="str">
        <f t="shared" si="82"/>
        <v>-</v>
      </c>
      <c r="G253" s="123" t="str">
        <f t="shared" si="82"/>
        <v>-</v>
      </c>
      <c r="H253" s="123" t="str">
        <f t="shared" si="82"/>
        <v>-</v>
      </c>
      <c r="I253" s="123" t="str">
        <f t="shared" si="82"/>
        <v>-</v>
      </c>
      <c r="J253" s="123" t="str">
        <f t="shared" si="82"/>
        <v>-</v>
      </c>
      <c r="K253" s="123" t="str">
        <f t="shared" si="82"/>
        <v>-</v>
      </c>
      <c r="L253" s="123" t="str">
        <f t="shared" si="82"/>
        <v>-</v>
      </c>
      <c r="M253" s="123" t="str">
        <f t="shared" si="82"/>
        <v>-</v>
      </c>
      <c r="N253" s="123" t="str">
        <f t="shared" si="82"/>
        <v>-</v>
      </c>
      <c r="O253" s="123" t="str">
        <f t="shared" si="82"/>
        <v>-</v>
      </c>
      <c r="P253" s="123" t="str">
        <f t="shared" si="82"/>
        <v>-</v>
      </c>
      <c r="Q253" s="123" t="str">
        <f t="shared" si="82"/>
        <v>-</v>
      </c>
      <c r="R253" s="123" t="str">
        <f t="shared" si="82"/>
        <v>-</v>
      </c>
      <c r="S253" s="123" t="str">
        <f t="shared" si="83"/>
        <v>-</v>
      </c>
      <c r="T253" s="123" t="str">
        <f t="shared" si="83"/>
        <v>-</v>
      </c>
      <c r="U253" s="123" t="str">
        <f t="shared" si="83"/>
        <v>-</v>
      </c>
      <c r="V253" s="123" t="str">
        <f t="shared" si="83"/>
        <v>-</v>
      </c>
      <c r="W253" s="123" t="str">
        <f t="shared" si="83"/>
        <v>-</v>
      </c>
      <c r="X253" s="123" t="str">
        <f t="shared" si="83"/>
        <v>-</v>
      </c>
      <c r="Y253" s="123" t="str">
        <f t="shared" si="83"/>
        <v>-</v>
      </c>
      <c r="Z253" s="123" t="str">
        <f t="shared" si="83"/>
        <v>-</v>
      </c>
      <c r="AA253" s="123" t="str">
        <f t="shared" si="83"/>
        <v>-</v>
      </c>
      <c r="AB253" s="123" t="str">
        <f t="shared" si="83"/>
        <v>-</v>
      </c>
      <c r="AC253" s="123" t="str">
        <f t="shared" si="83"/>
        <v>-</v>
      </c>
      <c r="AD253" s="123" t="str">
        <f t="shared" si="83"/>
        <v>-</v>
      </c>
      <c r="AE253" s="123" t="str">
        <f t="shared" si="83"/>
        <v>-</v>
      </c>
      <c r="AF253" s="123" t="str">
        <f t="shared" si="83"/>
        <v>-</v>
      </c>
      <c r="AG253" s="123">
        <f t="shared" si="83"/>
        <v>150</v>
      </c>
      <c r="AH253" s="123" t="str">
        <f t="shared" si="83"/>
        <v>-</v>
      </c>
      <c r="AI253" s="123" t="str">
        <f t="shared" si="84"/>
        <v>-</v>
      </c>
      <c r="AJ253" s="123" t="str">
        <f t="shared" si="84"/>
        <v>-</v>
      </c>
      <c r="AK253" s="123" t="str">
        <f t="shared" si="84"/>
        <v>-</v>
      </c>
      <c r="AL253" s="123" t="str">
        <f t="shared" si="84"/>
        <v>-</v>
      </c>
      <c r="AM253" s="123" t="str">
        <f t="shared" si="84"/>
        <v>-</v>
      </c>
      <c r="AN253" s="123" t="str">
        <f t="shared" si="84"/>
        <v>-</v>
      </c>
      <c r="AO253" s="123" t="str">
        <f t="shared" si="84"/>
        <v>-</v>
      </c>
      <c r="AP253" s="123" t="str">
        <f t="shared" si="84"/>
        <v>-</v>
      </c>
      <c r="AQ253" s="123" t="str">
        <f t="shared" si="84"/>
        <v>-</v>
      </c>
      <c r="AR253" s="123" t="str">
        <f t="shared" si="84"/>
        <v>-</v>
      </c>
      <c r="AS253" s="123" t="str">
        <f t="shared" si="84"/>
        <v>-</v>
      </c>
      <c r="AT253" s="123" t="str">
        <f t="shared" si="84"/>
        <v>-</v>
      </c>
      <c r="AU253" s="123" t="str">
        <f t="shared" si="84"/>
        <v>-</v>
      </c>
      <c r="AV253" s="123">
        <f t="shared" si="84"/>
        <v>153.75</v>
      </c>
      <c r="AW253" s="123">
        <f t="shared" si="84"/>
        <v>153.75</v>
      </c>
      <c r="AX253" s="123">
        <f t="shared" si="84"/>
        <v>153.75</v>
      </c>
      <c r="AY253" s="123">
        <f t="shared" si="85"/>
        <v>153.75</v>
      </c>
      <c r="AZ253" s="123">
        <f t="shared" si="85"/>
        <v>153.75</v>
      </c>
      <c r="BA253" s="123">
        <f t="shared" si="85"/>
        <v>153.75</v>
      </c>
      <c r="BB253" s="123">
        <f t="shared" si="85"/>
        <v>153.75</v>
      </c>
      <c r="BC253" s="123">
        <f t="shared" si="85"/>
        <v>153.75</v>
      </c>
      <c r="BD253" s="123" t="str">
        <f t="shared" si="85"/>
        <v>-</v>
      </c>
      <c r="BE253" s="123" t="str">
        <f t="shared" si="85"/>
        <v>-</v>
      </c>
      <c r="BF253" s="123" t="str">
        <f t="shared" si="85"/>
        <v>-</v>
      </c>
      <c r="BG253" s="123" t="str">
        <f t="shared" si="85"/>
        <v>-</v>
      </c>
      <c r="BH253" s="123" t="str">
        <f t="shared" si="85"/>
        <v>-</v>
      </c>
      <c r="BI253" s="123" t="str">
        <f t="shared" si="85"/>
        <v>-</v>
      </c>
      <c r="BJ253" s="123" t="str">
        <f t="shared" si="85"/>
        <v>-</v>
      </c>
      <c r="BK253" s="123">
        <f t="shared" si="85"/>
        <v>93.75</v>
      </c>
      <c r="BL253" s="123">
        <f t="shared" si="85"/>
        <v>93.75</v>
      </c>
      <c r="BM253" s="123">
        <f t="shared" si="85"/>
        <v>93.75</v>
      </c>
      <c r="BN253" s="123">
        <f t="shared" si="85"/>
        <v>93.75</v>
      </c>
      <c r="BO253" s="123">
        <f t="shared" si="86"/>
        <v>93.75</v>
      </c>
      <c r="BP253" s="123">
        <f t="shared" si="86"/>
        <v>93.75</v>
      </c>
      <c r="BQ253" s="123">
        <f t="shared" si="86"/>
        <v>93.75</v>
      </c>
      <c r="BR253" s="123">
        <f t="shared" si="86"/>
        <v>93.75</v>
      </c>
      <c r="BS253" s="123" t="str">
        <f t="shared" si="86"/>
        <v>-</v>
      </c>
      <c r="BT253" s="123" t="str">
        <f t="shared" si="86"/>
        <v>-</v>
      </c>
      <c r="BU253" s="123" t="str">
        <f t="shared" si="86"/>
        <v>-</v>
      </c>
      <c r="BV253" s="123" t="str">
        <f t="shared" si="86"/>
        <v>-</v>
      </c>
      <c r="BW253" s="123" t="str">
        <f t="shared" si="86"/>
        <v>-</v>
      </c>
      <c r="BX253" s="123" t="str">
        <f t="shared" si="86"/>
        <v>-</v>
      </c>
      <c r="BY253" s="123" t="str">
        <f t="shared" si="86"/>
        <v>-</v>
      </c>
      <c r="BZ253" s="123" t="str">
        <f t="shared" si="86"/>
        <v>-</v>
      </c>
      <c r="CA253" s="123" t="str">
        <f t="shared" si="86"/>
        <v>-</v>
      </c>
      <c r="CB253" s="123" t="str">
        <f t="shared" si="86"/>
        <v>-</v>
      </c>
      <c r="CC253" s="123" t="str">
        <f t="shared" si="86"/>
        <v>-</v>
      </c>
      <c r="CD253" s="123" t="str">
        <f t="shared" si="86"/>
        <v>-</v>
      </c>
      <c r="CE253" s="123" t="str">
        <f t="shared" si="87"/>
        <v>-</v>
      </c>
      <c r="CF253" s="123" t="str">
        <f t="shared" si="87"/>
        <v>-</v>
      </c>
      <c r="CG253" s="123" t="str">
        <f t="shared" si="87"/>
        <v>-</v>
      </c>
      <c r="CH253" s="123" t="str">
        <f t="shared" si="87"/>
        <v>-</v>
      </c>
      <c r="CI253" s="123" t="str">
        <f t="shared" si="87"/>
        <v>-</v>
      </c>
      <c r="CJ253" s="123" t="str">
        <f t="shared" si="87"/>
        <v>-</v>
      </c>
      <c r="CK253" s="123" t="str">
        <f t="shared" si="87"/>
        <v>-</v>
      </c>
      <c r="CL253" s="123" t="str">
        <f t="shared" si="87"/>
        <v>-</v>
      </c>
      <c r="CM253" s="123" t="str">
        <f t="shared" si="87"/>
        <v>-</v>
      </c>
      <c r="CN253" s="123" t="str">
        <f t="shared" si="87"/>
        <v>-</v>
      </c>
      <c r="CO253" s="123" t="str">
        <f t="shared" si="87"/>
        <v>-</v>
      </c>
      <c r="CP253" s="123" t="str">
        <f t="shared" si="87"/>
        <v>-</v>
      </c>
      <c r="CQ253" s="123" t="str">
        <f t="shared" si="87"/>
        <v>-</v>
      </c>
      <c r="CR253" s="123" t="str">
        <f t="shared" si="87"/>
        <v>-</v>
      </c>
      <c r="CS253" s="123" t="str">
        <f t="shared" si="87"/>
        <v>-</v>
      </c>
      <c r="CT253" s="123" t="str">
        <f t="shared" si="87"/>
        <v>-</v>
      </c>
      <c r="CU253" s="123" t="str">
        <f t="shared" si="88"/>
        <v>-</v>
      </c>
      <c r="CV253" s="123" t="str">
        <f t="shared" si="88"/>
        <v>-</v>
      </c>
      <c r="CW253" s="123" t="str">
        <f t="shared" si="88"/>
        <v>-</v>
      </c>
      <c r="CX253" s="123" t="str">
        <f t="shared" si="88"/>
        <v>-</v>
      </c>
      <c r="CY253" s="123" t="str">
        <f t="shared" si="88"/>
        <v>-</v>
      </c>
      <c r="CZ253" s="123" t="str">
        <f t="shared" si="88"/>
        <v>-</v>
      </c>
      <c r="DA253" s="123" t="str">
        <f t="shared" si="88"/>
        <v>-</v>
      </c>
      <c r="DB253" s="123" t="str">
        <f t="shared" si="88"/>
        <v>-</v>
      </c>
      <c r="DC253" s="123" t="str">
        <f t="shared" si="88"/>
        <v>-</v>
      </c>
      <c r="DD253" s="123" t="str">
        <f t="shared" si="88"/>
        <v>-</v>
      </c>
      <c r="DE253" s="123" t="str">
        <f t="shared" si="88"/>
        <v>-</v>
      </c>
      <c r="DF253" s="123" t="str">
        <f t="shared" si="88"/>
        <v>-</v>
      </c>
      <c r="DG253" s="123" t="str">
        <f t="shared" si="88"/>
        <v>-</v>
      </c>
      <c r="DH253" s="123" t="str">
        <f t="shared" si="88"/>
        <v>-</v>
      </c>
      <c r="DI253" s="123" t="str">
        <f t="shared" si="89"/>
        <v>-</v>
      </c>
      <c r="DJ253" s="123" t="str">
        <f t="shared" si="89"/>
        <v>-</v>
      </c>
      <c r="DK253" s="123" t="str">
        <f t="shared" si="89"/>
        <v>-</v>
      </c>
      <c r="DL253" s="123" t="str">
        <f t="shared" si="89"/>
        <v>-</v>
      </c>
      <c r="DM253" s="123" t="str">
        <f t="shared" si="89"/>
        <v>-</v>
      </c>
      <c r="DN253" s="123" t="str">
        <f t="shared" si="89"/>
        <v>-</v>
      </c>
      <c r="DO253" s="123" t="str">
        <f t="shared" si="89"/>
        <v>-</v>
      </c>
      <c r="DP253" s="123" t="str">
        <f t="shared" si="89"/>
        <v>-</v>
      </c>
      <c r="DQ253" s="123" t="str">
        <f t="shared" si="89"/>
        <v>-</v>
      </c>
      <c r="DR253" s="123" t="str">
        <f t="shared" si="89"/>
        <v>-</v>
      </c>
    </row>
    <row r="254" spans="1:192" outlineLevel="1">
      <c r="A254">
        <v>5</v>
      </c>
      <c r="B254" t="s">
        <v>856</v>
      </c>
      <c r="C254" s="123" t="str">
        <f t="shared" si="82"/>
        <v>-</v>
      </c>
      <c r="D254" s="123" t="str">
        <f t="shared" si="82"/>
        <v>-</v>
      </c>
      <c r="E254" s="123" t="str">
        <f t="shared" si="82"/>
        <v>-</v>
      </c>
      <c r="F254" s="123" t="str">
        <f t="shared" si="82"/>
        <v>-</v>
      </c>
      <c r="G254" s="123" t="str">
        <f t="shared" si="82"/>
        <v>-</v>
      </c>
      <c r="H254" s="123" t="str">
        <f t="shared" si="82"/>
        <v>-</v>
      </c>
      <c r="I254" s="123" t="str">
        <f t="shared" si="82"/>
        <v>-</v>
      </c>
      <c r="J254" s="123" t="str">
        <f t="shared" si="82"/>
        <v>-</v>
      </c>
      <c r="K254" s="123" t="str">
        <f t="shared" si="82"/>
        <v>-</v>
      </c>
      <c r="L254" s="123" t="str">
        <f t="shared" si="82"/>
        <v>-</v>
      </c>
      <c r="M254" s="123" t="str">
        <f t="shared" si="82"/>
        <v>-</v>
      </c>
      <c r="N254" s="123" t="str">
        <f t="shared" si="82"/>
        <v>-</v>
      </c>
      <c r="O254" s="123" t="str">
        <f t="shared" si="82"/>
        <v>-</v>
      </c>
      <c r="P254" s="123" t="str">
        <f t="shared" si="82"/>
        <v>-</v>
      </c>
      <c r="Q254" s="123" t="str">
        <f t="shared" si="82"/>
        <v>-</v>
      </c>
      <c r="R254" s="123" t="str">
        <f t="shared" si="82"/>
        <v>-</v>
      </c>
      <c r="S254" s="123" t="str">
        <f t="shared" si="83"/>
        <v>-</v>
      </c>
      <c r="T254" s="123" t="str">
        <f t="shared" si="83"/>
        <v>-</v>
      </c>
      <c r="U254" s="123" t="str">
        <f t="shared" si="83"/>
        <v>-</v>
      </c>
      <c r="V254" s="123" t="str">
        <f t="shared" si="83"/>
        <v>-</v>
      </c>
      <c r="W254" s="123" t="str">
        <f t="shared" si="83"/>
        <v>-</v>
      </c>
      <c r="X254" s="123" t="str">
        <f t="shared" si="83"/>
        <v>-</v>
      </c>
      <c r="Y254" s="123" t="str">
        <f t="shared" si="83"/>
        <v>-</v>
      </c>
      <c r="Z254" s="123" t="str">
        <f t="shared" si="83"/>
        <v>-</v>
      </c>
      <c r="AA254" s="123" t="str">
        <f t="shared" si="83"/>
        <v>-</v>
      </c>
      <c r="AB254" s="123" t="str">
        <f t="shared" si="83"/>
        <v>-</v>
      </c>
      <c r="AC254" s="123" t="str">
        <f t="shared" si="83"/>
        <v>-</v>
      </c>
      <c r="AD254" s="123" t="str">
        <f t="shared" si="83"/>
        <v>-</v>
      </c>
      <c r="AE254" s="123" t="str">
        <f t="shared" si="83"/>
        <v>-</v>
      </c>
      <c r="AF254" s="123" t="str">
        <f t="shared" si="83"/>
        <v>-</v>
      </c>
      <c r="AG254" s="123">
        <f t="shared" si="83"/>
        <v>150</v>
      </c>
      <c r="AH254" s="123" t="str">
        <f t="shared" si="83"/>
        <v>-</v>
      </c>
      <c r="AI254" s="123" t="str">
        <f t="shared" si="84"/>
        <v>-</v>
      </c>
      <c r="AJ254" s="123" t="str">
        <f t="shared" si="84"/>
        <v>-</v>
      </c>
      <c r="AK254" s="123" t="str">
        <f t="shared" si="84"/>
        <v>-</v>
      </c>
      <c r="AL254" s="123" t="str">
        <f t="shared" si="84"/>
        <v>-</v>
      </c>
      <c r="AM254" s="123" t="str">
        <f t="shared" si="84"/>
        <v>-</v>
      </c>
      <c r="AN254" s="123" t="str">
        <f t="shared" si="84"/>
        <v>-</v>
      </c>
      <c r="AO254" s="123" t="str">
        <f t="shared" si="84"/>
        <v>-</v>
      </c>
      <c r="AP254" s="123" t="str">
        <f t="shared" si="84"/>
        <v>-</v>
      </c>
      <c r="AQ254" s="123" t="str">
        <f t="shared" si="84"/>
        <v>-</v>
      </c>
      <c r="AR254" s="123" t="str">
        <f t="shared" si="84"/>
        <v>-</v>
      </c>
      <c r="AS254" s="123" t="str">
        <f t="shared" si="84"/>
        <v>-</v>
      </c>
      <c r="AT254" s="123" t="str">
        <f t="shared" si="84"/>
        <v>-</v>
      </c>
      <c r="AU254" s="123" t="str">
        <f t="shared" si="84"/>
        <v>-</v>
      </c>
      <c r="AV254" s="123">
        <f t="shared" si="84"/>
        <v>153.75</v>
      </c>
      <c r="AW254" s="123">
        <f t="shared" si="84"/>
        <v>153.75</v>
      </c>
      <c r="AX254" s="123">
        <f t="shared" si="84"/>
        <v>153.75</v>
      </c>
      <c r="AY254" s="123">
        <f t="shared" si="85"/>
        <v>153.75</v>
      </c>
      <c r="AZ254" s="123">
        <f t="shared" si="85"/>
        <v>153.75</v>
      </c>
      <c r="BA254" s="123">
        <f t="shared" si="85"/>
        <v>153.75</v>
      </c>
      <c r="BB254" s="123">
        <f t="shared" si="85"/>
        <v>153.75</v>
      </c>
      <c r="BC254" s="123">
        <f t="shared" si="85"/>
        <v>153.75</v>
      </c>
      <c r="BD254" s="123" t="str">
        <f t="shared" si="85"/>
        <v>-</v>
      </c>
      <c r="BE254" s="123" t="str">
        <f t="shared" si="85"/>
        <v>-</v>
      </c>
      <c r="BF254" s="123" t="str">
        <f t="shared" si="85"/>
        <v>-</v>
      </c>
      <c r="BG254" s="123" t="str">
        <f t="shared" si="85"/>
        <v>-</v>
      </c>
      <c r="BH254" s="123" t="str">
        <f t="shared" si="85"/>
        <v>-</v>
      </c>
      <c r="BI254" s="123" t="str">
        <f t="shared" si="85"/>
        <v>-</v>
      </c>
      <c r="BJ254" s="123" t="str">
        <f t="shared" si="85"/>
        <v>-</v>
      </c>
      <c r="BK254" s="123">
        <f t="shared" si="85"/>
        <v>93.75</v>
      </c>
      <c r="BL254" s="123">
        <f t="shared" si="85"/>
        <v>93.75</v>
      </c>
      <c r="BM254" s="123">
        <f t="shared" si="85"/>
        <v>93.75</v>
      </c>
      <c r="BN254" s="123">
        <f t="shared" si="85"/>
        <v>93.75</v>
      </c>
      <c r="BO254" s="123">
        <f t="shared" si="86"/>
        <v>93.75</v>
      </c>
      <c r="BP254" s="123">
        <f t="shared" si="86"/>
        <v>93.75</v>
      </c>
      <c r="BQ254" s="123">
        <f t="shared" si="86"/>
        <v>93.75</v>
      </c>
      <c r="BR254" s="123">
        <f t="shared" si="86"/>
        <v>93.75</v>
      </c>
      <c r="BS254" s="123" t="str">
        <f t="shared" si="86"/>
        <v>-</v>
      </c>
      <c r="BT254" s="123" t="str">
        <f t="shared" si="86"/>
        <v>-</v>
      </c>
      <c r="BU254" s="123" t="str">
        <f t="shared" si="86"/>
        <v>-</v>
      </c>
      <c r="BV254" s="123" t="str">
        <f t="shared" si="86"/>
        <v>-</v>
      </c>
      <c r="BW254" s="123" t="str">
        <f t="shared" si="86"/>
        <v>-</v>
      </c>
      <c r="BX254" s="123" t="str">
        <f t="shared" si="86"/>
        <v>-</v>
      </c>
      <c r="BY254" s="123" t="str">
        <f t="shared" si="86"/>
        <v>-</v>
      </c>
      <c r="BZ254" s="123" t="str">
        <f t="shared" si="86"/>
        <v>-</v>
      </c>
      <c r="CA254" s="123" t="str">
        <f t="shared" si="86"/>
        <v>-</v>
      </c>
      <c r="CB254" s="123" t="str">
        <f t="shared" si="86"/>
        <v>-</v>
      </c>
      <c r="CC254" s="123" t="str">
        <f t="shared" si="86"/>
        <v>-</v>
      </c>
      <c r="CD254" s="123" t="str">
        <f t="shared" si="86"/>
        <v>-</v>
      </c>
      <c r="CE254" s="123" t="str">
        <f t="shared" si="87"/>
        <v>-</v>
      </c>
      <c r="CF254" s="123" t="str">
        <f t="shared" si="87"/>
        <v>-</v>
      </c>
      <c r="CG254" s="123" t="str">
        <f t="shared" si="87"/>
        <v>-</v>
      </c>
      <c r="CH254" s="123" t="str">
        <f t="shared" si="87"/>
        <v>-</v>
      </c>
      <c r="CI254" s="123" t="str">
        <f t="shared" si="87"/>
        <v>-</v>
      </c>
      <c r="CJ254" s="123" t="str">
        <f t="shared" si="87"/>
        <v>-</v>
      </c>
      <c r="CK254" s="123" t="str">
        <f t="shared" si="87"/>
        <v>-</v>
      </c>
      <c r="CL254" s="123" t="str">
        <f t="shared" si="87"/>
        <v>-</v>
      </c>
      <c r="CM254" s="123" t="str">
        <f t="shared" si="87"/>
        <v>-</v>
      </c>
      <c r="CN254" s="123" t="str">
        <f t="shared" si="87"/>
        <v>-</v>
      </c>
      <c r="CO254" s="123" t="str">
        <f t="shared" si="87"/>
        <v>-</v>
      </c>
      <c r="CP254" s="123" t="str">
        <f t="shared" si="87"/>
        <v>-</v>
      </c>
      <c r="CQ254" s="123" t="str">
        <f t="shared" si="87"/>
        <v>-</v>
      </c>
      <c r="CR254" s="123" t="str">
        <f t="shared" si="87"/>
        <v>-</v>
      </c>
      <c r="CS254" s="123" t="str">
        <f t="shared" si="87"/>
        <v>-</v>
      </c>
      <c r="CT254" s="123" t="str">
        <f t="shared" si="87"/>
        <v>-</v>
      </c>
      <c r="CU254" s="123" t="str">
        <f t="shared" si="88"/>
        <v>-</v>
      </c>
      <c r="CV254" s="123" t="str">
        <f t="shared" si="88"/>
        <v>-</v>
      </c>
      <c r="CW254" s="123" t="str">
        <f t="shared" si="88"/>
        <v>-</v>
      </c>
      <c r="CX254" s="123" t="str">
        <f t="shared" si="88"/>
        <v>-</v>
      </c>
      <c r="CY254" s="123" t="str">
        <f t="shared" si="88"/>
        <v>-</v>
      </c>
      <c r="CZ254" s="123" t="str">
        <f t="shared" si="88"/>
        <v>-</v>
      </c>
      <c r="DA254" s="123" t="str">
        <f t="shared" si="88"/>
        <v>-</v>
      </c>
      <c r="DB254" s="123" t="str">
        <f t="shared" si="88"/>
        <v>-</v>
      </c>
      <c r="DC254" s="123" t="str">
        <f t="shared" si="88"/>
        <v>-</v>
      </c>
      <c r="DD254" s="123" t="str">
        <f t="shared" si="88"/>
        <v>-</v>
      </c>
      <c r="DE254" s="123" t="str">
        <f t="shared" si="88"/>
        <v>-</v>
      </c>
      <c r="DF254" s="123" t="str">
        <f t="shared" si="88"/>
        <v>-</v>
      </c>
      <c r="DG254" s="123" t="str">
        <f t="shared" si="88"/>
        <v>-</v>
      </c>
      <c r="DH254" s="123" t="str">
        <f t="shared" si="88"/>
        <v>-</v>
      </c>
      <c r="DI254" s="123" t="str">
        <f t="shared" si="89"/>
        <v>-</v>
      </c>
      <c r="DJ254" s="123" t="str">
        <f t="shared" si="89"/>
        <v>-</v>
      </c>
      <c r="DK254" s="123" t="str">
        <f t="shared" si="89"/>
        <v>-</v>
      </c>
      <c r="DL254" s="123" t="str">
        <f t="shared" si="89"/>
        <v>-</v>
      </c>
      <c r="DM254" s="123" t="str">
        <f t="shared" si="89"/>
        <v>-</v>
      </c>
      <c r="DN254" s="123" t="str">
        <f t="shared" si="89"/>
        <v>-</v>
      </c>
      <c r="DO254" s="123" t="str">
        <f t="shared" si="89"/>
        <v>-</v>
      </c>
      <c r="DP254" s="123" t="str">
        <f t="shared" si="89"/>
        <v>-</v>
      </c>
      <c r="DQ254" s="123" t="str">
        <f t="shared" si="89"/>
        <v>-</v>
      </c>
      <c r="DR254" s="123" t="str">
        <f t="shared" si="89"/>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90">D258</f>
        <v>0</v>
      </c>
      <c r="E259" s="27">
        <f t="shared" si="90"/>
        <v>0</v>
      </c>
      <c r="F259" s="27">
        <f t="shared" si="90"/>
        <v>0</v>
      </c>
      <c r="G259" s="27">
        <f t="shared" si="90"/>
        <v>0</v>
      </c>
      <c r="H259" s="27">
        <f t="shared" si="90"/>
        <v>0</v>
      </c>
      <c r="I259" s="27">
        <f t="shared" si="90"/>
        <v>0</v>
      </c>
      <c r="J259" s="27">
        <f t="shared" si="90"/>
        <v>0</v>
      </c>
      <c r="K259" s="27">
        <f t="shared" si="90"/>
        <v>0</v>
      </c>
      <c r="L259" s="27">
        <f t="shared" si="90"/>
        <v>0</v>
      </c>
      <c r="M259" s="27">
        <f t="shared" si="90"/>
        <v>0</v>
      </c>
      <c r="N259" s="27">
        <f t="shared" si="90"/>
        <v>0</v>
      </c>
      <c r="O259" s="27">
        <f t="shared" si="90"/>
        <v>0</v>
      </c>
      <c r="P259" s="27">
        <f t="shared" si="90"/>
        <v>0</v>
      </c>
      <c r="Q259" s="27">
        <f t="shared" si="90"/>
        <v>0</v>
      </c>
      <c r="R259" s="27">
        <f>R258</f>
        <v>0</v>
      </c>
      <c r="S259" s="27">
        <f t="shared" ref="S259:AG261" si="91">S258</f>
        <v>0</v>
      </c>
      <c r="T259" s="27">
        <f t="shared" si="91"/>
        <v>0</v>
      </c>
      <c r="U259" s="27">
        <f t="shared" si="91"/>
        <v>0</v>
      </c>
      <c r="V259" s="27">
        <f t="shared" si="91"/>
        <v>0</v>
      </c>
      <c r="W259" s="27">
        <f t="shared" si="91"/>
        <v>0</v>
      </c>
      <c r="X259" s="27">
        <f t="shared" si="91"/>
        <v>0</v>
      </c>
      <c r="Y259" s="27">
        <f t="shared" si="91"/>
        <v>0</v>
      </c>
      <c r="Z259" s="27">
        <f t="shared" si="91"/>
        <v>0</v>
      </c>
      <c r="AA259" s="27">
        <f t="shared" si="91"/>
        <v>0</v>
      </c>
      <c r="AB259" s="27">
        <f t="shared" si="91"/>
        <v>0</v>
      </c>
      <c r="AC259" s="27">
        <f t="shared" si="91"/>
        <v>0</v>
      </c>
      <c r="AD259" s="27">
        <f t="shared" si="91"/>
        <v>0</v>
      </c>
      <c r="AE259" s="27">
        <f t="shared" si="91"/>
        <v>0</v>
      </c>
      <c r="AF259" s="27">
        <f t="shared" si="91"/>
        <v>0</v>
      </c>
      <c r="AG259" s="27">
        <f>AG258</f>
        <v>0</v>
      </c>
      <c r="AH259" s="27">
        <f t="shared" ref="AH259:AV261" si="92">AH258</f>
        <v>0</v>
      </c>
      <c r="AI259" s="27">
        <f t="shared" si="92"/>
        <v>0</v>
      </c>
      <c r="AJ259" s="27">
        <f t="shared" si="92"/>
        <v>0</v>
      </c>
      <c r="AK259" s="27">
        <f t="shared" si="92"/>
        <v>0</v>
      </c>
      <c r="AL259" s="27">
        <f t="shared" si="92"/>
        <v>0</v>
      </c>
      <c r="AM259" s="27">
        <f t="shared" si="92"/>
        <v>0</v>
      </c>
      <c r="AN259" s="27">
        <f t="shared" si="92"/>
        <v>0</v>
      </c>
      <c r="AO259" s="27">
        <f t="shared" si="92"/>
        <v>0</v>
      </c>
      <c r="AP259" s="27">
        <f t="shared" si="92"/>
        <v>0</v>
      </c>
      <c r="AQ259" s="27">
        <f t="shared" si="92"/>
        <v>0</v>
      </c>
      <c r="AR259" s="27">
        <f t="shared" si="92"/>
        <v>0</v>
      </c>
      <c r="AS259" s="27">
        <f t="shared" si="92"/>
        <v>0</v>
      </c>
      <c r="AT259" s="27">
        <f t="shared" si="92"/>
        <v>0</v>
      </c>
      <c r="AU259" s="27">
        <f t="shared" si="92"/>
        <v>0</v>
      </c>
      <c r="AV259" s="27">
        <f>AV258</f>
        <v>0</v>
      </c>
      <c r="AW259" s="27">
        <f t="shared" ref="AW259:BJ259" si="93">AW258</f>
        <v>0</v>
      </c>
      <c r="AX259" s="27">
        <f t="shared" si="93"/>
        <v>0</v>
      </c>
      <c r="AY259" s="27">
        <f t="shared" si="93"/>
        <v>0</v>
      </c>
      <c r="AZ259" s="27">
        <f t="shared" si="93"/>
        <v>0</v>
      </c>
      <c r="BA259" s="27">
        <f t="shared" si="93"/>
        <v>0</v>
      </c>
      <c r="BB259" s="27">
        <f t="shared" si="93"/>
        <v>0</v>
      </c>
      <c r="BC259" s="27">
        <f t="shared" si="93"/>
        <v>0</v>
      </c>
      <c r="BD259" s="27">
        <f t="shared" si="93"/>
        <v>0</v>
      </c>
      <c r="BE259" s="27">
        <f t="shared" si="93"/>
        <v>0</v>
      </c>
      <c r="BF259" s="27">
        <f t="shared" si="93"/>
        <v>0</v>
      </c>
      <c r="BG259" s="27">
        <f t="shared" si="93"/>
        <v>0</v>
      </c>
      <c r="BH259" s="27">
        <f t="shared" si="93"/>
        <v>0</v>
      </c>
      <c r="BI259" s="27">
        <f t="shared" si="93"/>
        <v>0</v>
      </c>
      <c r="BJ259" s="27">
        <f t="shared" si="93"/>
        <v>0</v>
      </c>
      <c r="BK259" s="27">
        <f>BK258</f>
        <v>0</v>
      </c>
      <c r="BL259" s="27">
        <f t="shared" ref="BL259:BY259" si="94">BL258</f>
        <v>0</v>
      </c>
      <c r="BM259" s="27">
        <f t="shared" si="94"/>
        <v>0</v>
      </c>
      <c r="BN259" s="27">
        <f t="shared" si="94"/>
        <v>0</v>
      </c>
      <c r="BO259" s="27">
        <f t="shared" si="94"/>
        <v>0</v>
      </c>
      <c r="BP259" s="27">
        <f t="shared" si="94"/>
        <v>0</v>
      </c>
      <c r="BQ259" s="27">
        <f t="shared" si="94"/>
        <v>0</v>
      </c>
      <c r="BR259" s="27">
        <f t="shared" si="94"/>
        <v>0</v>
      </c>
      <c r="BS259" s="27">
        <f t="shared" si="94"/>
        <v>0</v>
      </c>
      <c r="BT259" s="27">
        <f t="shared" si="94"/>
        <v>0</v>
      </c>
      <c r="BU259" s="27">
        <f t="shared" si="94"/>
        <v>0</v>
      </c>
      <c r="BV259" s="27">
        <f t="shared" si="94"/>
        <v>0</v>
      </c>
      <c r="BW259" s="27">
        <f t="shared" si="94"/>
        <v>0</v>
      </c>
      <c r="BX259" s="27">
        <f t="shared" si="94"/>
        <v>0</v>
      </c>
      <c r="BY259" s="27">
        <f t="shared" si="94"/>
        <v>0</v>
      </c>
    </row>
    <row r="260" spans="2:77" outlineLevel="1">
      <c r="B260" s="25" t="s">
        <v>861</v>
      </c>
      <c r="C260" s="27">
        <f>C259</f>
        <v>0</v>
      </c>
      <c r="D260" s="27">
        <f t="shared" si="90"/>
        <v>0</v>
      </c>
      <c r="E260" s="27">
        <f t="shared" si="90"/>
        <v>0</v>
      </c>
      <c r="F260" s="27">
        <f t="shared" si="90"/>
        <v>0</v>
      </c>
      <c r="G260" s="27">
        <f t="shared" si="90"/>
        <v>0</v>
      </c>
      <c r="H260" s="27">
        <f t="shared" si="90"/>
        <v>0</v>
      </c>
      <c r="I260" s="27">
        <f t="shared" si="90"/>
        <v>0</v>
      </c>
      <c r="J260" s="27">
        <f t="shared" si="90"/>
        <v>0</v>
      </c>
      <c r="K260" s="27">
        <f t="shared" si="90"/>
        <v>0</v>
      </c>
      <c r="L260" s="27">
        <f t="shared" si="90"/>
        <v>0</v>
      </c>
      <c r="M260" s="27">
        <f t="shared" si="90"/>
        <v>0</v>
      </c>
      <c r="N260" s="27">
        <f t="shared" si="90"/>
        <v>0</v>
      </c>
      <c r="O260" s="27">
        <f t="shared" si="90"/>
        <v>0</v>
      </c>
      <c r="P260" s="27">
        <f t="shared" si="90"/>
        <v>0</v>
      </c>
      <c r="Q260" s="27">
        <f t="shared" si="90"/>
        <v>0</v>
      </c>
      <c r="R260" s="27">
        <f t="shared" si="90"/>
        <v>0</v>
      </c>
      <c r="S260" s="27">
        <f t="shared" si="91"/>
        <v>0</v>
      </c>
      <c r="T260" s="27">
        <f t="shared" si="91"/>
        <v>0</v>
      </c>
      <c r="U260" s="27">
        <f t="shared" si="91"/>
        <v>0</v>
      </c>
      <c r="V260" s="27">
        <f t="shared" si="91"/>
        <v>0</v>
      </c>
      <c r="W260" s="27">
        <f t="shared" si="91"/>
        <v>0</v>
      </c>
      <c r="X260" s="27">
        <f t="shared" si="91"/>
        <v>0</v>
      </c>
      <c r="Y260" s="27">
        <f t="shared" si="91"/>
        <v>0</v>
      </c>
      <c r="Z260" s="27">
        <f t="shared" si="91"/>
        <v>0</v>
      </c>
      <c r="AA260" s="27">
        <f t="shared" si="91"/>
        <v>0</v>
      </c>
      <c r="AB260" s="27">
        <f t="shared" si="91"/>
        <v>0</v>
      </c>
      <c r="AC260" s="27">
        <f t="shared" si="91"/>
        <v>0</v>
      </c>
      <c r="AD260" s="27">
        <f t="shared" si="91"/>
        <v>0</v>
      </c>
      <c r="AE260" s="27">
        <f t="shared" si="91"/>
        <v>0</v>
      </c>
      <c r="AF260" s="27">
        <f t="shared" si="91"/>
        <v>0</v>
      </c>
      <c r="AG260" s="27">
        <f t="shared" si="91"/>
        <v>0</v>
      </c>
      <c r="AH260" s="27">
        <f t="shared" si="92"/>
        <v>0</v>
      </c>
      <c r="AI260" s="27">
        <f t="shared" si="92"/>
        <v>0</v>
      </c>
      <c r="AJ260" s="27">
        <f t="shared" si="92"/>
        <v>0</v>
      </c>
      <c r="AK260" s="27">
        <f t="shared" si="92"/>
        <v>0</v>
      </c>
      <c r="AL260" s="27">
        <f t="shared" si="92"/>
        <v>0</v>
      </c>
      <c r="AM260" s="27">
        <f t="shared" si="92"/>
        <v>0</v>
      </c>
      <c r="AN260" s="27">
        <f t="shared" si="92"/>
        <v>0</v>
      </c>
      <c r="AO260" s="27">
        <f t="shared" si="92"/>
        <v>0</v>
      </c>
      <c r="AP260" s="27">
        <f t="shared" si="92"/>
        <v>0</v>
      </c>
      <c r="AQ260" s="27">
        <f t="shared" si="92"/>
        <v>0</v>
      </c>
      <c r="AR260" s="27">
        <f t="shared" si="92"/>
        <v>0</v>
      </c>
      <c r="AS260" s="27">
        <f t="shared" si="92"/>
        <v>0</v>
      </c>
      <c r="AT260" s="27">
        <f t="shared" si="92"/>
        <v>0</v>
      </c>
      <c r="AU260" s="27">
        <f t="shared" si="92"/>
        <v>0</v>
      </c>
      <c r="AV260" s="27">
        <f t="shared" si="92"/>
        <v>0</v>
      </c>
      <c r="AW260" s="27">
        <f t="shared" ref="AW260:BY260" si="95">AW259</f>
        <v>0</v>
      </c>
      <c r="AX260" s="27">
        <f t="shared" si="95"/>
        <v>0</v>
      </c>
      <c r="AY260" s="27">
        <f t="shared" si="95"/>
        <v>0</v>
      </c>
      <c r="AZ260" s="27">
        <f t="shared" si="95"/>
        <v>0</v>
      </c>
      <c r="BA260" s="27">
        <f t="shared" si="95"/>
        <v>0</v>
      </c>
      <c r="BB260" s="27">
        <f t="shared" si="95"/>
        <v>0</v>
      </c>
      <c r="BC260" s="27">
        <f t="shared" si="95"/>
        <v>0</v>
      </c>
      <c r="BD260" s="27">
        <f t="shared" si="95"/>
        <v>0</v>
      </c>
      <c r="BE260" s="27">
        <f t="shared" si="95"/>
        <v>0</v>
      </c>
      <c r="BF260" s="27">
        <f t="shared" si="95"/>
        <v>0</v>
      </c>
      <c r="BG260" s="27">
        <f t="shared" si="95"/>
        <v>0</v>
      </c>
      <c r="BH260" s="27">
        <f t="shared" si="95"/>
        <v>0</v>
      </c>
      <c r="BI260" s="27">
        <f t="shared" si="95"/>
        <v>0</v>
      </c>
      <c r="BJ260" s="27">
        <f t="shared" si="95"/>
        <v>0</v>
      </c>
      <c r="BK260" s="27">
        <f t="shared" si="95"/>
        <v>0</v>
      </c>
      <c r="BL260" s="27">
        <f t="shared" si="95"/>
        <v>0</v>
      </c>
      <c r="BM260" s="27">
        <f t="shared" si="95"/>
        <v>0</v>
      </c>
      <c r="BN260" s="27">
        <f t="shared" si="95"/>
        <v>0</v>
      </c>
      <c r="BO260" s="27">
        <f t="shared" si="95"/>
        <v>0</v>
      </c>
      <c r="BP260" s="27">
        <f t="shared" si="95"/>
        <v>0</v>
      </c>
      <c r="BQ260" s="27">
        <f t="shared" si="95"/>
        <v>0</v>
      </c>
      <c r="BR260" s="27">
        <f t="shared" si="95"/>
        <v>0</v>
      </c>
      <c r="BS260" s="27">
        <f t="shared" si="95"/>
        <v>0</v>
      </c>
      <c r="BT260" s="27">
        <f t="shared" si="95"/>
        <v>0</v>
      </c>
      <c r="BU260" s="27">
        <f t="shared" si="95"/>
        <v>0</v>
      </c>
      <c r="BV260" s="27">
        <f t="shared" si="95"/>
        <v>0</v>
      </c>
      <c r="BW260" s="27">
        <f t="shared" si="95"/>
        <v>0</v>
      </c>
      <c r="BX260" s="27">
        <f t="shared" si="95"/>
        <v>0</v>
      </c>
      <c r="BY260" s="27">
        <f t="shared" si="95"/>
        <v>0</v>
      </c>
    </row>
    <row r="261" spans="2:77" outlineLevel="1">
      <c r="B261" s="25" t="s">
        <v>862</v>
      </c>
      <c r="C261" s="27">
        <f>C260</f>
        <v>0</v>
      </c>
      <c r="D261" s="27">
        <f t="shared" si="90"/>
        <v>0</v>
      </c>
      <c r="E261" s="27">
        <f t="shared" si="90"/>
        <v>0</v>
      </c>
      <c r="F261" s="27">
        <f t="shared" si="90"/>
        <v>0</v>
      </c>
      <c r="G261" s="27">
        <f t="shared" si="90"/>
        <v>0</v>
      </c>
      <c r="H261" s="27">
        <f t="shared" si="90"/>
        <v>0</v>
      </c>
      <c r="I261" s="27">
        <f t="shared" si="90"/>
        <v>0</v>
      </c>
      <c r="J261" s="27">
        <f t="shared" si="90"/>
        <v>0</v>
      </c>
      <c r="K261" s="27">
        <f t="shared" si="90"/>
        <v>0</v>
      </c>
      <c r="L261" s="27">
        <f t="shared" si="90"/>
        <v>0</v>
      </c>
      <c r="M261" s="27">
        <f t="shared" si="90"/>
        <v>0</v>
      </c>
      <c r="N261" s="27">
        <f t="shared" si="90"/>
        <v>0</v>
      </c>
      <c r="O261" s="27">
        <f t="shared" si="90"/>
        <v>0</v>
      </c>
      <c r="P261" s="27">
        <f t="shared" si="90"/>
        <v>0</v>
      </c>
      <c r="Q261" s="27">
        <f t="shared" si="90"/>
        <v>0</v>
      </c>
      <c r="R261" s="27">
        <f t="shared" si="90"/>
        <v>0</v>
      </c>
      <c r="S261" s="27">
        <f t="shared" si="91"/>
        <v>0</v>
      </c>
      <c r="T261" s="27">
        <f t="shared" si="91"/>
        <v>0</v>
      </c>
      <c r="U261" s="27">
        <f t="shared" si="91"/>
        <v>0</v>
      </c>
      <c r="V261" s="27">
        <f t="shared" si="91"/>
        <v>0</v>
      </c>
      <c r="W261" s="27">
        <f t="shared" si="91"/>
        <v>0</v>
      </c>
      <c r="X261" s="27">
        <f t="shared" si="91"/>
        <v>0</v>
      </c>
      <c r="Y261" s="27">
        <f t="shared" si="91"/>
        <v>0</v>
      </c>
      <c r="Z261" s="27">
        <f t="shared" si="91"/>
        <v>0</v>
      </c>
      <c r="AA261" s="27">
        <f t="shared" si="91"/>
        <v>0</v>
      </c>
      <c r="AB261" s="27">
        <f t="shared" si="91"/>
        <v>0</v>
      </c>
      <c r="AC261" s="27">
        <f t="shared" si="91"/>
        <v>0</v>
      </c>
      <c r="AD261" s="27">
        <f t="shared" si="91"/>
        <v>0</v>
      </c>
      <c r="AE261" s="27">
        <f t="shared" si="91"/>
        <v>0</v>
      </c>
      <c r="AF261" s="27">
        <f t="shared" si="91"/>
        <v>0</v>
      </c>
      <c r="AG261" s="27">
        <f t="shared" si="91"/>
        <v>0</v>
      </c>
      <c r="AH261" s="27">
        <f t="shared" si="92"/>
        <v>0</v>
      </c>
      <c r="AI261" s="27">
        <f t="shared" si="92"/>
        <v>0</v>
      </c>
      <c r="AJ261" s="27">
        <f t="shared" si="92"/>
        <v>0</v>
      </c>
      <c r="AK261" s="27">
        <f t="shared" si="92"/>
        <v>0</v>
      </c>
      <c r="AL261" s="27">
        <f t="shared" si="92"/>
        <v>0</v>
      </c>
      <c r="AM261" s="27">
        <f t="shared" si="92"/>
        <v>0</v>
      </c>
      <c r="AN261" s="27">
        <f t="shared" si="92"/>
        <v>0</v>
      </c>
      <c r="AO261" s="27">
        <f t="shared" si="92"/>
        <v>0</v>
      </c>
      <c r="AP261" s="27">
        <f t="shared" si="92"/>
        <v>0</v>
      </c>
      <c r="AQ261" s="27">
        <f t="shared" si="92"/>
        <v>0</v>
      </c>
      <c r="AR261" s="27">
        <f t="shared" si="92"/>
        <v>0</v>
      </c>
      <c r="AS261" s="27">
        <f t="shared" si="92"/>
        <v>0</v>
      </c>
      <c r="AT261" s="27">
        <f t="shared" si="92"/>
        <v>0</v>
      </c>
      <c r="AU261" s="27">
        <f t="shared" si="92"/>
        <v>0</v>
      </c>
      <c r="AV261" s="27">
        <f t="shared" si="92"/>
        <v>0</v>
      </c>
      <c r="AW261" s="27">
        <f t="shared" ref="AW261:BY261" si="96">AW260</f>
        <v>0</v>
      </c>
      <c r="AX261" s="27">
        <f t="shared" si="96"/>
        <v>0</v>
      </c>
      <c r="AY261" s="27">
        <f t="shared" si="96"/>
        <v>0</v>
      </c>
      <c r="AZ261" s="27">
        <f t="shared" si="96"/>
        <v>0</v>
      </c>
      <c r="BA261" s="27">
        <f t="shared" si="96"/>
        <v>0</v>
      </c>
      <c r="BB261" s="27">
        <f t="shared" si="96"/>
        <v>0</v>
      </c>
      <c r="BC261" s="27">
        <f t="shared" si="96"/>
        <v>0</v>
      </c>
      <c r="BD261" s="27">
        <f t="shared" si="96"/>
        <v>0</v>
      </c>
      <c r="BE261" s="27">
        <f t="shared" si="96"/>
        <v>0</v>
      </c>
      <c r="BF261" s="27">
        <f t="shared" si="96"/>
        <v>0</v>
      </c>
      <c r="BG261" s="27">
        <f t="shared" si="96"/>
        <v>0</v>
      </c>
      <c r="BH261" s="27">
        <f t="shared" si="96"/>
        <v>0</v>
      </c>
      <c r="BI261" s="27">
        <f t="shared" si="96"/>
        <v>0</v>
      </c>
      <c r="BJ261" s="27">
        <f t="shared" si="96"/>
        <v>0</v>
      </c>
      <c r="BK261" s="27">
        <f t="shared" si="96"/>
        <v>0</v>
      </c>
      <c r="BL261" s="27">
        <f t="shared" si="96"/>
        <v>0</v>
      </c>
      <c r="BM261" s="27">
        <f t="shared" si="96"/>
        <v>0</v>
      </c>
      <c r="BN261" s="27">
        <f t="shared" si="96"/>
        <v>0</v>
      </c>
      <c r="BO261" s="27">
        <f t="shared" si="96"/>
        <v>0</v>
      </c>
      <c r="BP261" s="27">
        <f t="shared" si="96"/>
        <v>0</v>
      </c>
      <c r="BQ261" s="27">
        <f t="shared" si="96"/>
        <v>0</v>
      </c>
      <c r="BR261" s="27">
        <f t="shared" si="96"/>
        <v>0</v>
      </c>
      <c r="BS261" s="27">
        <f t="shared" si="96"/>
        <v>0</v>
      </c>
      <c r="BT261" s="27">
        <f t="shared" si="96"/>
        <v>0</v>
      </c>
      <c r="BU261" s="27">
        <f t="shared" si="96"/>
        <v>0</v>
      </c>
      <c r="BV261" s="27">
        <f t="shared" si="96"/>
        <v>0</v>
      </c>
      <c r="BW261" s="27">
        <f t="shared" si="96"/>
        <v>0</v>
      </c>
      <c r="BX261" s="27">
        <f t="shared" si="96"/>
        <v>0</v>
      </c>
      <c r="BY261" s="27">
        <f t="shared" si="96"/>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AU266" si="97">C263</f>
        <v>0</v>
      </c>
      <c r="D264" s="27">
        <f t="shared" si="97"/>
        <v>0</v>
      </c>
      <c r="E264" s="27">
        <f t="shared" si="97"/>
        <v>0</v>
      </c>
      <c r="F264" s="27">
        <f t="shared" si="97"/>
        <v>0</v>
      </c>
      <c r="G264" s="27">
        <f t="shared" si="97"/>
        <v>0</v>
      </c>
      <c r="H264" s="27">
        <f t="shared" si="97"/>
        <v>0</v>
      </c>
      <c r="I264" s="27">
        <f t="shared" si="97"/>
        <v>0</v>
      </c>
      <c r="J264" s="27">
        <f t="shared" si="97"/>
        <v>0</v>
      </c>
      <c r="K264" s="27">
        <f t="shared" si="97"/>
        <v>0</v>
      </c>
      <c r="L264" s="27">
        <f t="shared" si="97"/>
        <v>0</v>
      </c>
      <c r="M264" s="27">
        <f t="shared" si="97"/>
        <v>0</v>
      </c>
      <c r="N264" s="27">
        <f t="shared" si="97"/>
        <v>0</v>
      </c>
      <c r="O264" s="27">
        <f t="shared" si="97"/>
        <v>0</v>
      </c>
      <c r="P264" s="27">
        <f t="shared" si="97"/>
        <v>0</v>
      </c>
      <c r="Q264" s="27">
        <f t="shared" si="97"/>
        <v>0</v>
      </c>
      <c r="R264" s="27">
        <f t="shared" si="97"/>
        <v>0</v>
      </c>
      <c r="S264" s="27">
        <f t="shared" si="97"/>
        <v>0</v>
      </c>
      <c r="T264" s="27">
        <f t="shared" si="97"/>
        <v>0</v>
      </c>
      <c r="U264" s="27">
        <f t="shared" si="97"/>
        <v>0</v>
      </c>
      <c r="V264" s="27">
        <f t="shared" si="97"/>
        <v>0</v>
      </c>
      <c r="W264" s="27">
        <f t="shared" si="97"/>
        <v>0</v>
      </c>
      <c r="X264" s="27">
        <f t="shared" si="97"/>
        <v>0</v>
      </c>
      <c r="Y264" s="27">
        <f t="shared" si="97"/>
        <v>0</v>
      </c>
      <c r="Z264" s="27">
        <f t="shared" si="97"/>
        <v>0</v>
      </c>
      <c r="AA264" s="27">
        <f t="shared" si="97"/>
        <v>0</v>
      </c>
      <c r="AB264" s="27">
        <f t="shared" si="97"/>
        <v>0</v>
      </c>
      <c r="AC264" s="27">
        <f t="shared" si="97"/>
        <v>0</v>
      </c>
      <c r="AD264" s="27">
        <f t="shared" si="97"/>
        <v>0</v>
      </c>
      <c r="AE264" s="27">
        <f t="shared" si="97"/>
        <v>0</v>
      </c>
      <c r="AF264" s="27">
        <f t="shared" si="97"/>
        <v>0</v>
      </c>
      <c r="AG264" s="27">
        <f t="shared" si="97"/>
        <v>0</v>
      </c>
      <c r="AH264" s="27">
        <f t="shared" si="97"/>
        <v>0</v>
      </c>
      <c r="AI264" s="27">
        <f t="shared" si="97"/>
        <v>0</v>
      </c>
      <c r="AJ264" s="27">
        <f t="shared" si="97"/>
        <v>0</v>
      </c>
      <c r="AK264" s="27">
        <f t="shared" si="97"/>
        <v>0</v>
      </c>
      <c r="AL264" s="27">
        <f t="shared" si="97"/>
        <v>0</v>
      </c>
      <c r="AM264" s="27">
        <f t="shared" si="97"/>
        <v>0</v>
      </c>
      <c r="AN264" s="27">
        <f t="shared" si="97"/>
        <v>0</v>
      </c>
      <c r="AO264" s="27">
        <f t="shared" si="97"/>
        <v>0</v>
      </c>
      <c r="AP264" s="27">
        <f t="shared" si="97"/>
        <v>0</v>
      </c>
      <c r="AQ264" s="27">
        <f t="shared" si="97"/>
        <v>0</v>
      </c>
      <c r="AR264" s="27">
        <f t="shared" si="97"/>
        <v>0</v>
      </c>
      <c r="AS264" s="27">
        <f t="shared" si="97"/>
        <v>0</v>
      </c>
      <c r="AT264" s="27">
        <f t="shared" si="97"/>
        <v>0</v>
      </c>
      <c r="AU264" s="27">
        <f t="shared" si="97"/>
        <v>0</v>
      </c>
      <c r="AV264" s="27">
        <f t="shared" ref="AV264:BY264" si="98">AV263</f>
        <v>0</v>
      </c>
      <c r="AW264" s="27">
        <f t="shared" si="98"/>
        <v>0</v>
      </c>
      <c r="AX264" s="27">
        <f t="shared" si="98"/>
        <v>0</v>
      </c>
      <c r="AY264" s="27">
        <f t="shared" si="98"/>
        <v>0</v>
      </c>
      <c r="AZ264" s="27">
        <f t="shared" si="98"/>
        <v>0</v>
      </c>
      <c r="BA264" s="27">
        <f t="shared" si="98"/>
        <v>0</v>
      </c>
      <c r="BB264" s="27">
        <f t="shared" si="98"/>
        <v>0</v>
      </c>
      <c r="BC264" s="27">
        <f t="shared" si="98"/>
        <v>0</v>
      </c>
      <c r="BD264" s="27">
        <f t="shared" si="98"/>
        <v>0</v>
      </c>
      <c r="BE264" s="27">
        <f t="shared" si="98"/>
        <v>0</v>
      </c>
      <c r="BF264" s="27">
        <f t="shared" si="98"/>
        <v>0</v>
      </c>
      <c r="BG264" s="27">
        <f t="shared" si="98"/>
        <v>0</v>
      </c>
      <c r="BH264" s="27">
        <f t="shared" si="98"/>
        <v>0</v>
      </c>
      <c r="BI264" s="27">
        <f t="shared" si="98"/>
        <v>0</v>
      </c>
      <c r="BJ264" s="27">
        <f t="shared" si="98"/>
        <v>0</v>
      </c>
      <c r="BK264" s="27">
        <f t="shared" si="98"/>
        <v>0</v>
      </c>
      <c r="BL264" s="27">
        <f t="shared" si="98"/>
        <v>0</v>
      </c>
      <c r="BM264" s="27">
        <f t="shared" si="98"/>
        <v>0</v>
      </c>
      <c r="BN264" s="27">
        <f t="shared" si="98"/>
        <v>0</v>
      </c>
      <c r="BO264" s="27">
        <f t="shared" si="98"/>
        <v>0</v>
      </c>
      <c r="BP264" s="27">
        <f t="shared" si="98"/>
        <v>0</v>
      </c>
      <c r="BQ264" s="27">
        <f t="shared" si="98"/>
        <v>0</v>
      </c>
      <c r="BR264" s="27">
        <f t="shared" si="98"/>
        <v>0</v>
      </c>
      <c r="BS264" s="27">
        <f t="shared" si="98"/>
        <v>0</v>
      </c>
      <c r="BT264" s="27">
        <f t="shared" si="98"/>
        <v>0</v>
      </c>
      <c r="BU264" s="27">
        <f t="shared" si="98"/>
        <v>0</v>
      </c>
      <c r="BV264" s="27">
        <f t="shared" si="98"/>
        <v>0</v>
      </c>
      <c r="BW264" s="27">
        <f t="shared" si="98"/>
        <v>0</v>
      </c>
      <c r="BX264" s="27">
        <f t="shared" si="98"/>
        <v>0</v>
      </c>
      <c r="BY264" s="27">
        <f t="shared" si="98"/>
        <v>0</v>
      </c>
    </row>
    <row r="265" spans="2:77" outlineLevel="1">
      <c r="B265" s="25" t="s">
        <v>861</v>
      </c>
      <c r="C265" s="27">
        <f t="shared" si="97"/>
        <v>0</v>
      </c>
      <c r="D265" s="27">
        <f t="shared" si="97"/>
        <v>0</v>
      </c>
      <c r="E265" s="27">
        <f t="shared" si="97"/>
        <v>0</v>
      </c>
      <c r="F265" s="27">
        <f t="shared" si="97"/>
        <v>0</v>
      </c>
      <c r="G265" s="27">
        <f t="shared" si="97"/>
        <v>0</v>
      </c>
      <c r="H265" s="27">
        <f t="shared" si="97"/>
        <v>0</v>
      </c>
      <c r="I265" s="27">
        <f t="shared" si="97"/>
        <v>0</v>
      </c>
      <c r="J265" s="27">
        <f t="shared" si="97"/>
        <v>0</v>
      </c>
      <c r="K265" s="27">
        <f t="shared" si="97"/>
        <v>0</v>
      </c>
      <c r="L265" s="27">
        <f t="shared" si="97"/>
        <v>0</v>
      </c>
      <c r="M265" s="27">
        <f t="shared" si="97"/>
        <v>0</v>
      </c>
      <c r="N265" s="27">
        <f t="shared" si="97"/>
        <v>0</v>
      </c>
      <c r="O265" s="27">
        <f t="shared" si="97"/>
        <v>0</v>
      </c>
      <c r="P265" s="27">
        <f t="shared" si="97"/>
        <v>0</v>
      </c>
      <c r="Q265" s="27">
        <f t="shared" si="97"/>
        <v>0</v>
      </c>
      <c r="R265" s="27">
        <f t="shared" si="97"/>
        <v>0</v>
      </c>
      <c r="S265" s="27">
        <f t="shared" si="97"/>
        <v>0</v>
      </c>
      <c r="T265" s="27">
        <f t="shared" si="97"/>
        <v>0</v>
      </c>
      <c r="U265" s="27">
        <f t="shared" si="97"/>
        <v>0</v>
      </c>
      <c r="V265" s="27">
        <f t="shared" si="97"/>
        <v>0</v>
      </c>
      <c r="W265" s="27">
        <f t="shared" si="97"/>
        <v>0</v>
      </c>
      <c r="X265" s="27">
        <f t="shared" si="97"/>
        <v>0</v>
      </c>
      <c r="Y265" s="27">
        <f t="shared" si="97"/>
        <v>0</v>
      </c>
      <c r="Z265" s="27">
        <f t="shared" si="97"/>
        <v>0</v>
      </c>
      <c r="AA265" s="27">
        <f t="shared" si="97"/>
        <v>0</v>
      </c>
      <c r="AB265" s="27">
        <f t="shared" si="97"/>
        <v>0</v>
      </c>
      <c r="AC265" s="27">
        <f t="shared" si="97"/>
        <v>0</v>
      </c>
      <c r="AD265" s="27">
        <f t="shared" si="97"/>
        <v>0</v>
      </c>
      <c r="AE265" s="27">
        <f t="shared" si="97"/>
        <v>0</v>
      </c>
      <c r="AF265" s="27">
        <f t="shared" si="97"/>
        <v>0</v>
      </c>
      <c r="AG265" s="27">
        <f t="shared" si="97"/>
        <v>0</v>
      </c>
      <c r="AH265" s="27">
        <f t="shared" si="97"/>
        <v>0</v>
      </c>
      <c r="AI265" s="27">
        <f t="shared" si="97"/>
        <v>0</v>
      </c>
      <c r="AJ265" s="27">
        <f t="shared" si="97"/>
        <v>0</v>
      </c>
      <c r="AK265" s="27">
        <f t="shared" si="97"/>
        <v>0</v>
      </c>
      <c r="AL265" s="27">
        <f t="shared" si="97"/>
        <v>0</v>
      </c>
      <c r="AM265" s="27">
        <f t="shared" si="97"/>
        <v>0</v>
      </c>
      <c r="AN265" s="27">
        <f t="shared" si="97"/>
        <v>0</v>
      </c>
      <c r="AO265" s="27">
        <f t="shared" si="97"/>
        <v>0</v>
      </c>
      <c r="AP265" s="27">
        <f t="shared" si="97"/>
        <v>0</v>
      </c>
      <c r="AQ265" s="27">
        <f t="shared" si="97"/>
        <v>0</v>
      </c>
      <c r="AR265" s="27">
        <f t="shared" si="97"/>
        <v>0</v>
      </c>
      <c r="AS265" s="27">
        <f t="shared" si="97"/>
        <v>0</v>
      </c>
      <c r="AT265" s="27">
        <f t="shared" si="97"/>
        <v>0</v>
      </c>
      <c r="AU265" s="27">
        <f t="shared" si="97"/>
        <v>0</v>
      </c>
      <c r="AV265" s="27">
        <f t="shared" ref="AV265:BY265" si="99">AV264</f>
        <v>0</v>
      </c>
      <c r="AW265" s="27">
        <f t="shared" si="99"/>
        <v>0</v>
      </c>
      <c r="AX265" s="27">
        <f t="shared" si="99"/>
        <v>0</v>
      </c>
      <c r="AY265" s="27">
        <f t="shared" si="99"/>
        <v>0</v>
      </c>
      <c r="AZ265" s="27">
        <f t="shared" si="99"/>
        <v>0</v>
      </c>
      <c r="BA265" s="27">
        <f t="shared" si="99"/>
        <v>0</v>
      </c>
      <c r="BB265" s="27">
        <f t="shared" si="99"/>
        <v>0</v>
      </c>
      <c r="BC265" s="27">
        <f t="shared" si="99"/>
        <v>0</v>
      </c>
      <c r="BD265" s="27">
        <f t="shared" si="99"/>
        <v>0</v>
      </c>
      <c r="BE265" s="27">
        <f t="shared" si="99"/>
        <v>0</v>
      </c>
      <c r="BF265" s="27">
        <f t="shared" si="99"/>
        <v>0</v>
      </c>
      <c r="BG265" s="27">
        <f t="shared" si="99"/>
        <v>0</v>
      </c>
      <c r="BH265" s="27">
        <f t="shared" si="99"/>
        <v>0</v>
      </c>
      <c r="BI265" s="27">
        <f t="shared" si="99"/>
        <v>0</v>
      </c>
      <c r="BJ265" s="27">
        <f t="shared" si="99"/>
        <v>0</v>
      </c>
      <c r="BK265" s="27">
        <f t="shared" si="99"/>
        <v>0</v>
      </c>
      <c r="BL265" s="27">
        <f t="shared" si="99"/>
        <v>0</v>
      </c>
      <c r="BM265" s="27">
        <f t="shared" si="99"/>
        <v>0</v>
      </c>
      <c r="BN265" s="27">
        <f t="shared" si="99"/>
        <v>0</v>
      </c>
      <c r="BO265" s="27">
        <f t="shared" si="99"/>
        <v>0</v>
      </c>
      <c r="BP265" s="27">
        <f t="shared" si="99"/>
        <v>0</v>
      </c>
      <c r="BQ265" s="27">
        <f t="shared" si="99"/>
        <v>0</v>
      </c>
      <c r="BR265" s="27">
        <f t="shared" si="99"/>
        <v>0</v>
      </c>
      <c r="BS265" s="27">
        <f t="shared" si="99"/>
        <v>0</v>
      </c>
      <c r="BT265" s="27">
        <f t="shared" si="99"/>
        <v>0</v>
      </c>
      <c r="BU265" s="27">
        <f t="shared" si="99"/>
        <v>0</v>
      </c>
      <c r="BV265" s="27">
        <f t="shared" si="99"/>
        <v>0</v>
      </c>
      <c r="BW265" s="27">
        <f t="shared" si="99"/>
        <v>0</v>
      </c>
      <c r="BX265" s="27">
        <f t="shared" si="99"/>
        <v>0</v>
      </c>
      <c r="BY265" s="27">
        <f t="shared" si="99"/>
        <v>0</v>
      </c>
    </row>
    <row r="266" spans="2:77" outlineLevel="1">
      <c r="B266" s="25" t="s">
        <v>862</v>
      </c>
      <c r="C266" s="27">
        <f t="shared" si="97"/>
        <v>0</v>
      </c>
      <c r="D266" s="27">
        <f t="shared" si="97"/>
        <v>0</v>
      </c>
      <c r="E266" s="27">
        <f t="shared" si="97"/>
        <v>0</v>
      </c>
      <c r="F266" s="27">
        <f t="shared" si="97"/>
        <v>0</v>
      </c>
      <c r="G266" s="27">
        <f t="shared" si="97"/>
        <v>0</v>
      </c>
      <c r="H266" s="27">
        <f t="shared" si="97"/>
        <v>0</v>
      </c>
      <c r="I266" s="27">
        <f t="shared" si="97"/>
        <v>0</v>
      </c>
      <c r="J266" s="27">
        <f t="shared" si="97"/>
        <v>0</v>
      </c>
      <c r="K266" s="27">
        <f t="shared" si="97"/>
        <v>0</v>
      </c>
      <c r="L266" s="27">
        <f t="shared" si="97"/>
        <v>0</v>
      </c>
      <c r="M266" s="27">
        <f t="shared" si="97"/>
        <v>0</v>
      </c>
      <c r="N266" s="27">
        <f t="shared" si="97"/>
        <v>0</v>
      </c>
      <c r="O266" s="27">
        <f t="shared" si="97"/>
        <v>0</v>
      </c>
      <c r="P266" s="27">
        <f t="shared" si="97"/>
        <v>0</v>
      </c>
      <c r="Q266" s="27">
        <f t="shared" si="97"/>
        <v>0</v>
      </c>
      <c r="R266" s="27">
        <f t="shared" si="97"/>
        <v>0</v>
      </c>
      <c r="S266" s="27">
        <f t="shared" si="97"/>
        <v>0</v>
      </c>
      <c r="T266" s="27">
        <f t="shared" si="97"/>
        <v>0</v>
      </c>
      <c r="U266" s="27">
        <f t="shared" si="97"/>
        <v>0</v>
      </c>
      <c r="V266" s="27">
        <f t="shared" si="97"/>
        <v>0</v>
      </c>
      <c r="W266" s="27">
        <f t="shared" si="97"/>
        <v>0</v>
      </c>
      <c r="X266" s="27">
        <f t="shared" si="97"/>
        <v>0</v>
      </c>
      <c r="Y266" s="27">
        <f t="shared" si="97"/>
        <v>0</v>
      </c>
      <c r="Z266" s="27">
        <f t="shared" si="97"/>
        <v>0</v>
      </c>
      <c r="AA266" s="27">
        <f t="shared" si="97"/>
        <v>0</v>
      </c>
      <c r="AB266" s="27">
        <f t="shared" si="97"/>
        <v>0</v>
      </c>
      <c r="AC266" s="27">
        <f t="shared" si="97"/>
        <v>0</v>
      </c>
      <c r="AD266" s="27">
        <f t="shared" si="97"/>
        <v>0</v>
      </c>
      <c r="AE266" s="27">
        <f t="shared" si="97"/>
        <v>0</v>
      </c>
      <c r="AF266" s="27">
        <f t="shared" si="97"/>
        <v>0</v>
      </c>
      <c r="AG266" s="27">
        <f t="shared" si="97"/>
        <v>0</v>
      </c>
      <c r="AH266" s="27">
        <f t="shared" si="97"/>
        <v>0</v>
      </c>
      <c r="AI266" s="27">
        <f t="shared" si="97"/>
        <v>0</v>
      </c>
      <c r="AJ266" s="27">
        <f t="shared" si="97"/>
        <v>0</v>
      </c>
      <c r="AK266" s="27">
        <f t="shared" si="97"/>
        <v>0</v>
      </c>
      <c r="AL266" s="27">
        <f t="shared" si="97"/>
        <v>0</v>
      </c>
      <c r="AM266" s="27">
        <f t="shared" si="97"/>
        <v>0</v>
      </c>
      <c r="AN266" s="27">
        <f t="shared" si="97"/>
        <v>0</v>
      </c>
      <c r="AO266" s="27">
        <f t="shared" si="97"/>
        <v>0</v>
      </c>
      <c r="AP266" s="27">
        <f t="shared" si="97"/>
        <v>0</v>
      </c>
      <c r="AQ266" s="27">
        <f t="shared" si="97"/>
        <v>0</v>
      </c>
      <c r="AR266" s="27">
        <f t="shared" si="97"/>
        <v>0</v>
      </c>
      <c r="AS266" s="27">
        <f t="shared" si="97"/>
        <v>0</v>
      </c>
      <c r="AT266" s="27">
        <f t="shared" si="97"/>
        <v>0</v>
      </c>
      <c r="AU266" s="27">
        <f t="shared" si="97"/>
        <v>0</v>
      </c>
      <c r="AV266" s="27">
        <f t="shared" ref="AV266:BY266" si="100">AV265</f>
        <v>0</v>
      </c>
      <c r="AW266" s="27">
        <f t="shared" si="100"/>
        <v>0</v>
      </c>
      <c r="AX266" s="27">
        <f t="shared" si="100"/>
        <v>0</v>
      </c>
      <c r="AY266" s="27">
        <f t="shared" si="100"/>
        <v>0</v>
      </c>
      <c r="AZ266" s="27">
        <f t="shared" si="100"/>
        <v>0</v>
      </c>
      <c r="BA266" s="27">
        <f t="shared" si="100"/>
        <v>0</v>
      </c>
      <c r="BB266" s="27">
        <f t="shared" si="100"/>
        <v>0</v>
      </c>
      <c r="BC266" s="27">
        <f t="shared" si="100"/>
        <v>0</v>
      </c>
      <c r="BD266" s="27">
        <f t="shared" si="100"/>
        <v>0</v>
      </c>
      <c r="BE266" s="27">
        <f t="shared" si="100"/>
        <v>0</v>
      </c>
      <c r="BF266" s="27">
        <f t="shared" si="100"/>
        <v>0</v>
      </c>
      <c r="BG266" s="27">
        <f t="shared" si="100"/>
        <v>0</v>
      </c>
      <c r="BH266" s="27">
        <f t="shared" si="100"/>
        <v>0</v>
      </c>
      <c r="BI266" s="27">
        <f t="shared" si="100"/>
        <v>0</v>
      </c>
      <c r="BJ266" s="27">
        <f t="shared" si="100"/>
        <v>0</v>
      </c>
      <c r="BK266" s="27">
        <f t="shared" si="100"/>
        <v>0</v>
      </c>
      <c r="BL266" s="27">
        <f t="shared" si="100"/>
        <v>0</v>
      </c>
      <c r="BM266" s="27">
        <f t="shared" si="100"/>
        <v>0</v>
      </c>
      <c r="BN266" s="27">
        <f t="shared" si="100"/>
        <v>0</v>
      </c>
      <c r="BO266" s="27">
        <f t="shared" si="100"/>
        <v>0</v>
      </c>
      <c r="BP266" s="27">
        <f t="shared" si="100"/>
        <v>0</v>
      </c>
      <c r="BQ266" s="27">
        <f t="shared" si="100"/>
        <v>0</v>
      </c>
      <c r="BR266" s="27">
        <f t="shared" si="100"/>
        <v>0</v>
      </c>
      <c r="BS266" s="27">
        <f t="shared" si="100"/>
        <v>0</v>
      </c>
      <c r="BT266" s="27">
        <f t="shared" si="100"/>
        <v>0</v>
      </c>
      <c r="BU266" s="27">
        <f t="shared" si="100"/>
        <v>0</v>
      </c>
      <c r="BV266" s="27">
        <f t="shared" si="100"/>
        <v>0</v>
      </c>
      <c r="BW266" s="27">
        <f t="shared" si="100"/>
        <v>0</v>
      </c>
      <c r="BX266" s="27">
        <f t="shared" si="100"/>
        <v>0</v>
      </c>
      <c r="BY266" s="27">
        <f t="shared" si="100"/>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AU271" si="101">C268</f>
        <v>0</v>
      </c>
      <c r="D269" s="27">
        <f t="shared" si="101"/>
        <v>0</v>
      </c>
      <c r="E269" s="27">
        <f t="shared" si="101"/>
        <v>0</v>
      </c>
      <c r="F269" s="27">
        <f t="shared" si="101"/>
        <v>0</v>
      </c>
      <c r="G269" s="27">
        <f t="shared" si="101"/>
        <v>0</v>
      </c>
      <c r="H269" s="27">
        <f t="shared" si="101"/>
        <v>0</v>
      </c>
      <c r="I269" s="27">
        <f t="shared" si="101"/>
        <v>0</v>
      </c>
      <c r="J269" s="27">
        <f t="shared" si="101"/>
        <v>0</v>
      </c>
      <c r="K269" s="27">
        <f t="shared" si="101"/>
        <v>0</v>
      </c>
      <c r="L269" s="27">
        <f t="shared" si="101"/>
        <v>0</v>
      </c>
      <c r="M269" s="27">
        <f t="shared" si="101"/>
        <v>0</v>
      </c>
      <c r="N269" s="27">
        <f t="shared" si="101"/>
        <v>0</v>
      </c>
      <c r="O269" s="27">
        <f t="shared" si="101"/>
        <v>0</v>
      </c>
      <c r="P269" s="27">
        <f t="shared" si="101"/>
        <v>0</v>
      </c>
      <c r="Q269" s="27">
        <f t="shared" si="101"/>
        <v>0</v>
      </c>
      <c r="R269" s="27">
        <f t="shared" si="101"/>
        <v>150</v>
      </c>
      <c r="S269" s="27">
        <f t="shared" si="101"/>
        <v>0</v>
      </c>
      <c r="T269" s="27">
        <f t="shared" si="101"/>
        <v>0</v>
      </c>
      <c r="U269" s="27">
        <f t="shared" si="101"/>
        <v>0</v>
      </c>
      <c r="V269" s="27">
        <f t="shared" si="101"/>
        <v>0</v>
      </c>
      <c r="W269" s="27">
        <f t="shared" si="101"/>
        <v>0</v>
      </c>
      <c r="X269" s="27">
        <f t="shared" si="101"/>
        <v>0</v>
      </c>
      <c r="Y269" s="27">
        <f t="shared" si="101"/>
        <v>0</v>
      </c>
      <c r="Z269" s="27">
        <f t="shared" si="101"/>
        <v>0</v>
      </c>
      <c r="AA269" s="27">
        <f t="shared" si="101"/>
        <v>0</v>
      </c>
      <c r="AB269" s="27">
        <f t="shared" si="101"/>
        <v>0</v>
      </c>
      <c r="AC269" s="27">
        <f t="shared" si="101"/>
        <v>0</v>
      </c>
      <c r="AD269" s="27">
        <f t="shared" si="101"/>
        <v>0</v>
      </c>
      <c r="AE269" s="27">
        <f t="shared" si="101"/>
        <v>0</v>
      </c>
      <c r="AF269" s="27">
        <f t="shared" si="101"/>
        <v>0</v>
      </c>
      <c r="AG269" s="27">
        <f t="shared" si="101"/>
        <v>0</v>
      </c>
      <c r="AH269" s="27">
        <f t="shared" si="101"/>
        <v>0</v>
      </c>
      <c r="AI269" s="27">
        <f t="shared" si="101"/>
        <v>0</v>
      </c>
      <c r="AJ269" s="27">
        <f t="shared" si="101"/>
        <v>0</v>
      </c>
      <c r="AK269" s="27">
        <f t="shared" si="101"/>
        <v>0</v>
      </c>
      <c r="AL269" s="27">
        <f t="shared" si="101"/>
        <v>0</v>
      </c>
      <c r="AM269" s="27">
        <f t="shared" si="101"/>
        <v>0</v>
      </c>
      <c r="AN269" s="27">
        <f t="shared" si="101"/>
        <v>0</v>
      </c>
      <c r="AO269" s="27">
        <f t="shared" si="101"/>
        <v>0</v>
      </c>
      <c r="AP269" s="27">
        <f t="shared" si="101"/>
        <v>0</v>
      </c>
      <c r="AQ269" s="27">
        <f t="shared" si="101"/>
        <v>0</v>
      </c>
      <c r="AR269" s="27">
        <f t="shared" si="101"/>
        <v>0</v>
      </c>
      <c r="AS269" s="27">
        <f t="shared" si="101"/>
        <v>0</v>
      </c>
      <c r="AT269" s="27">
        <f t="shared" si="101"/>
        <v>0</v>
      </c>
      <c r="AU269" s="27">
        <f t="shared" si="101"/>
        <v>0</v>
      </c>
      <c r="AV269" s="27">
        <f t="shared" ref="AV269:BY269" si="102">AV268</f>
        <v>0</v>
      </c>
      <c r="AW269" s="27">
        <f t="shared" si="102"/>
        <v>0</v>
      </c>
      <c r="AX269" s="27">
        <f t="shared" si="102"/>
        <v>0</v>
      </c>
      <c r="AY269" s="27">
        <f t="shared" si="102"/>
        <v>0</v>
      </c>
      <c r="AZ269" s="27">
        <f t="shared" si="102"/>
        <v>0</v>
      </c>
      <c r="BA269" s="27">
        <f t="shared" si="102"/>
        <v>0</v>
      </c>
      <c r="BB269" s="27">
        <f t="shared" si="102"/>
        <v>0</v>
      </c>
      <c r="BC269" s="27">
        <f t="shared" si="102"/>
        <v>0</v>
      </c>
      <c r="BD269" s="27">
        <f t="shared" si="102"/>
        <v>0</v>
      </c>
      <c r="BE269" s="27">
        <f t="shared" si="102"/>
        <v>0</v>
      </c>
      <c r="BF269" s="27">
        <f t="shared" si="102"/>
        <v>0</v>
      </c>
      <c r="BG269" s="27">
        <f t="shared" si="102"/>
        <v>0</v>
      </c>
      <c r="BH269" s="27">
        <f t="shared" si="102"/>
        <v>0</v>
      </c>
      <c r="BI269" s="27">
        <f t="shared" si="102"/>
        <v>0</v>
      </c>
      <c r="BJ269" s="27">
        <f t="shared" si="102"/>
        <v>0</v>
      </c>
      <c r="BK269" s="27">
        <f t="shared" si="102"/>
        <v>150</v>
      </c>
      <c r="BL269" s="27">
        <f t="shared" si="102"/>
        <v>0</v>
      </c>
      <c r="BM269" s="27">
        <f t="shared" si="102"/>
        <v>0</v>
      </c>
      <c r="BN269" s="27">
        <f t="shared" si="102"/>
        <v>0</v>
      </c>
      <c r="BO269" s="27">
        <f t="shared" si="102"/>
        <v>0</v>
      </c>
      <c r="BP269" s="27">
        <f t="shared" si="102"/>
        <v>0</v>
      </c>
      <c r="BQ269" s="27">
        <f t="shared" si="102"/>
        <v>0</v>
      </c>
      <c r="BR269" s="27">
        <f t="shared" si="102"/>
        <v>0</v>
      </c>
      <c r="BS269" s="27">
        <f t="shared" si="102"/>
        <v>0</v>
      </c>
      <c r="BT269" s="27">
        <f t="shared" si="102"/>
        <v>0</v>
      </c>
      <c r="BU269" s="27">
        <f t="shared" si="102"/>
        <v>0</v>
      </c>
      <c r="BV269" s="27">
        <f t="shared" si="102"/>
        <v>0</v>
      </c>
      <c r="BW269" s="27">
        <f t="shared" si="102"/>
        <v>0</v>
      </c>
      <c r="BX269" s="27">
        <f t="shared" si="102"/>
        <v>0</v>
      </c>
      <c r="BY269" s="27">
        <f t="shared" si="102"/>
        <v>0</v>
      </c>
    </row>
    <row r="270" spans="2:77" outlineLevel="1">
      <c r="B270" s="25" t="s">
        <v>861</v>
      </c>
      <c r="C270" s="27">
        <f t="shared" si="101"/>
        <v>0</v>
      </c>
      <c r="D270" s="27">
        <f t="shared" si="101"/>
        <v>0</v>
      </c>
      <c r="E270" s="27">
        <f t="shared" si="101"/>
        <v>0</v>
      </c>
      <c r="F270" s="27">
        <f t="shared" si="101"/>
        <v>0</v>
      </c>
      <c r="G270" s="27">
        <f t="shared" si="101"/>
        <v>0</v>
      </c>
      <c r="H270" s="27">
        <f t="shared" si="101"/>
        <v>0</v>
      </c>
      <c r="I270" s="27">
        <f t="shared" si="101"/>
        <v>0</v>
      </c>
      <c r="J270" s="27">
        <f t="shared" si="101"/>
        <v>0</v>
      </c>
      <c r="K270" s="27">
        <f t="shared" si="101"/>
        <v>0</v>
      </c>
      <c r="L270" s="27">
        <f t="shared" si="101"/>
        <v>0</v>
      </c>
      <c r="M270" s="27">
        <f t="shared" si="101"/>
        <v>0</v>
      </c>
      <c r="N270" s="27">
        <f t="shared" si="101"/>
        <v>0</v>
      </c>
      <c r="O270" s="27">
        <f t="shared" si="101"/>
        <v>0</v>
      </c>
      <c r="P270" s="27">
        <f t="shared" si="101"/>
        <v>0</v>
      </c>
      <c r="Q270" s="27">
        <f t="shared" si="101"/>
        <v>0</v>
      </c>
      <c r="R270" s="27">
        <f t="shared" si="101"/>
        <v>150</v>
      </c>
      <c r="S270" s="27">
        <f t="shared" si="101"/>
        <v>0</v>
      </c>
      <c r="T270" s="27">
        <f t="shared" si="101"/>
        <v>0</v>
      </c>
      <c r="U270" s="27">
        <f t="shared" si="101"/>
        <v>0</v>
      </c>
      <c r="V270" s="27">
        <f t="shared" si="101"/>
        <v>0</v>
      </c>
      <c r="W270" s="27">
        <f t="shared" si="101"/>
        <v>0</v>
      </c>
      <c r="X270" s="27">
        <f t="shared" si="101"/>
        <v>0</v>
      </c>
      <c r="Y270" s="27">
        <f t="shared" si="101"/>
        <v>0</v>
      </c>
      <c r="Z270" s="27">
        <f t="shared" si="101"/>
        <v>0</v>
      </c>
      <c r="AA270" s="27">
        <f t="shared" si="101"/>
        <v>0</v>
      </c>
      <c r="AB270" s="27">
        <f t="shared" si="101"/>
        <v>0</v>
      </c>
      <c r="AC270" s="27">
        <f t="shared" si="101"/>
        <v>0</v>
      </c>
      <c r="AD270" s="27">
        <f t="shared" si="101"/>
        <v>0</v>
      </c>
      <c r="AE270" s="27">
        <f t="shared" si="101"/>
        <v>0</v>
      </c>
      <c r="AF270" s="27">
        <f t="shared" si="101"/>
        <v>0</v>
      </c>
      <c r="AG270" s="27">
        <f t="shared" si="101"/>
        <v>0</v>
      </c>
      <c r="AH270" s="27">
        <f t="shared" si="101"/>
        <v>0</v>
      </c>
      <c r="AI270" s="27">
        <f t="shared" si="101"/>
        <v>0</v>
      </c>
      <c r="AJ270" s="27">
        <f t="shared" si="101"/>
        <v>0</v>
      </c>
      <c r="AK270" s="27">
        <f t="shared" si="101"/>
        <v>0</v>
      </c>
      <c r="AL270" s="27">
        <f t="shared" si="101"/>
        <v>0</v>
      </c>
      <c r="AM270" s="27">
        <f t="shared" si="101"/>
        <v>0</v>
      </c>
      <c r="AN270" s="27">
        <f t="shared" si="101"/>
        <v>0</v>
      </c>
      <c r="AO270" s="27">
        <f t="shared" si="101"/>
        <v>0</v>
      </c>
      <c r="AP270" s="27">
        <f t="shared" si="101"/>
        <v>0</v>
      </c>
      <c r="AQ270" s="27">
        <f t="shared" si="101"/>
        <v>0</v>
      </c>
      <c r="AR270" s="27">
        <f t="shared" si="101"/>
        <v>0</v>
      </c>
      <c r="AS270" s="27">
        <f t="shared" si="101"/>
        <v>0</v>
      </c>
      <c r="AT270" s="27">
        <f t="shared" si="101"/>
        <v>0</v>
      </c>
      <c r="AU270" s="27">
        <f t="shared" si="101"/>
        <v>0</v>
      </c>
      <c r="AV270" s="27">
        <f t="shared" ref="AV270:BY270" si="103">AV269</f>
        <v>0</v>
      </c>
      <c r="AW270" s="27">
        <f t="shared" si="103"/>
        <v>0</v>
      </c>
      <c r="AX270" s="27">
        <f t="shared" si="103"/>
        <v>0</v>
      </c>
      <c r="AY270" s="27">
        <f t="shared" si="103"/>
        <v>0</v>
      </c>
      <c r="AZ270" s="27">
        <f t="shared" si="103"/>
        <v>0</v>
      </c>
      <c r="BA270" s="27">
        <f t="shared" si="103"/>
        <v>0</v>
      </c>
      <c r="BB270" s="27">
        <f t="shared" si="103"/>
        <v>0</v>
      </c>
      <c r="BC270" s="27">
        <f t="shared" si="103"/>
        <v>0</v>
      </c>
      <c r="BD270" s="27">
        <f t="shared" si="103"/>
        <v>0</v>
      </c>
      <c r="BE270" s="27">
        <f t="shared" si="103"/>
        <v>0</v>
      </c>
      <c r="BF270" s="27">
        <f t="shared" si="103"/>
        <v>0</v>
      </c>
      <c r="BG270" s="27">
        <f t="shared" si="103"/>
        <v>0</v>
      </c>
      <c r="BH270" s="27">
        <f t="shared" si="103"/>
        <v>0</v>
      </c>
      <c r="BI270" s="27">
        <f t="shared" si="103"/>
        <v>0</v>
      </c>
      <c r="BJ270" s="27">
        <f t="shared" si="103"/>
        <v>0</v>
      </c>
      <c r="BK270" s="27">
        <f t="shared" si="103"/>
        <v>150</v>
      </c>
      <c r="BL270" s="27">
        <f t="shared" si="103"/>
        <v>0</v>
      </c>
      <c r="BM270" s="27">
        <f t="shared" si="103"/>
        <v>0</v>
      </c>
      <c r="BN270" s="27">
        <f t="shared" si="103"/>
        <v>0</v>
      </c>
      <c r="BO270" s="27">
        <f t="shared" si="103"/>
        <v>0</v>
      </c>
      <c r="BP270" s="27">
        <f t="shared" si="103"/>
        <v>0</v>
      </c>
      <c r="BQ270" s="27">
        <f t="shared" si="103"/>
        <v>0</v>
      </c>
      <c r="BR270" s="27">
        <f t="shared" si="103"/>
        <v>0</v>
      </c>
      <c r="BS270" s="27">
        <f t="shared" si="103"/>
        <v>0</v>
      </c>
      <c r="BT270" s="27">
        <f t="shared" si="103"/>
        <v>0</v>
      </c>
      <c r="BU270" s="27">
        <f t="shared" si="103"/>
        <v>0</v>
      </c>
      <c r="BV270" s="27">
        <f t="shared" si="103"/>
        <v>0</v>
      </c>
      <c r="BW270" s="27">
        <f t="shared" si="103"/>
        <v>0</v>
      </c>
      <c r="BX270" s="27">
        <f t="shared" si="103"/>
        <v>0</v>
      </c>
      <c r="BY270" s="27">
        <f t="shared" si="103"/>
        <v>0</v>
      </c>
    </row>
    <row r="271" spans="2:77" outlineLevel="1">
      <c r="B271" s="25" t="s">
        <v>862</v>
      </c>
      <c r="C271" s="27">
        <f t="shared" si="101"/>
        <v>0</v>
      </c>
      <c r="D271" s="27">
        <f t="shared" si="101"/>
        <v>0</v>
      </c>
      <c r="E271" s="27">
        <f t="shared" si="101"/>
        <v>0</v>
      </c>
      <c r="F271" s="27">
        <f t="shared" si="101"/>
        <v>0</v>
      </c>
      <c r="G271" s="27">
        <f t="shared" si="101"/>
        <v>0</v>
      </c>
      <c r="H271" s="27">
        <f t="shared" si="101"/>
        <v>0</v>
      </c>
      <c r="I271" s="27">
        <f t="shared" si="101"/>
        <v>0</v>
      </c>
      <c r="J271" s="27">
        <f t="shared" si="101"/>
        <v>0</v>
      </c>
      <c r="K271" s="27">
        <f t="shared" si="101"/>
        <v>0</v>
      </c>
      <c r="L271" s="27">
        <f t="shared" si="101"/>
        <v>0</v>
      </c>
      <c r="M271" s="27">
        <f t="shared" si="101"/>
        <v>0</v>
      </c>
      <c r="N271" s="27">
        <f t="shared" si="101"/>
        <v>0</v>
      </c>
      <c r="O271" s="27">
        <f t="shared" si="101"/>
        <v>0</v>
      </c>
      <c r="P271" s="27">
        <f t="shared" si="101"/>
        <v>0</v>
      </c>
      <c r="Q271" s="27">
        <f t="shared" si="101"/>
        <v>0</v>
      </c>
      <c r="R271" s="27">
        <f t="shared" si="101"/>
        <v>150</v>
      </c>
      <c r="S271" s="27">
        <f t="shared" si="101"/>
        <v>0</v>
      </c>
      <c r="T271" s="27">
        <f t="shared" si="101"/>
        <v>0</v>
      </c>
      <c r="U271" s="27">
        <f t="shared" si="101"/>
        <v>0</v>
      </c>
      <c r="V271" s="27">
        <f t="shared" si="101"/>
        <v>0</v>
      </c>
      <c r="W271" s="27">
        <f t="shared" si="101"/>
        <v>0</v>
      </c>
      <c r="X271" s="27">
        <f t="shared" si="101"/>
        <v>0</v>
      </c>
      <c r="Y271" s="27">
        <f t="shared" si="101"/>
        <v>0</v>
      </c>
      <c r="Z271" s="27">
        <f t="shared" si="101"/>
        <v>0</v>
      </c>
      <c r="AA271" s="27">
        <f t="shared" si="101"/>
        <v>0</v>
      </c>
      <c r="AB271" s="27">
        <f t="shared" si="101"/>
        <v>0</v>
      </c>
      <c r="AC271" s="27">
        <f t="shared" si="101"/>
        <v>0</v>
      </c>
      <c r="AD271" s="27">
        <f t="shared" si="101"/>
        <v>0</v>
      </c>
      <c r="AE271" s="27">
        <f t="shared" si="101"/>
        <v>0</v>
      </c>
      <c r="AF271" s="27">
        <f t="shared" si="101"/>
        <v>0</v>
      </c>
      <c r="AG271" s="27">
        <f t="shared" si="101"/>
        <v>0</v>
      </c>
      <c r="AH271" s="27">
        <f t="shared" si="101"/>
        <v>0</v>
      </c>
      <c r="AI271" s="27">
        <f t="shared" si="101"/>
        <v>0</v>
      </c>
      <c r="AJ271" s="27">
        <f t="shared" si="101"/>
        <v>0</v>
      </c>
      <c r="AK271" s="27">
        <f t="shared" si="101"/>
        <v>0</v>
      </c>
      <c r="AL271" s="27">
        <f t="shared" si="101"/>
        <v>0</v>
      </c>
      <c r="AM271" s="27">
        <f t="shared" si="101"/>
        <v>0</v>
      </c>
      <c r="AN271" s="27">
        <f t="shared" si="101"/>
        <v>0</v>
      </c>
      <c r="AO271" s="27">
        <f t="shared" si="101"/>
        <v>0</v>
      </c>
      <c r="AP271" s="27">
        <f t="shared" si="101"/>
        <v>0</v>
      </c>
      <c r="AQ271" s="27">
        <f t="shared" si="101"/>
        <v>0</v>
      </c>
      <c r="AR271" s="27">
        <f t="shared" si="101"/>
        <v>0</v>
      </c>
      <c r="AS271" s="27">
        <f t="shared" si="101"/>
        <v>0</v>
      </c>
      <c r="AT271" s="27">
        <f t="shared" si="101"/>
        <v>0</v>
      </c>
      <c r="AU271" s="27">
        <f t="shared" si="101"/>
        <v>0</v>
      </c>
      <c r="AV271" s="27">
        <f t="shared" ref="AV271:BY271" si="104">AV270</f>
        <v>0</v>
      </c>
      <c r="AW271" s="27">
        <f t="shared" si="104"/>
        <v>0</v>
      </c>
      <c r="AX271" s="27">
        <f t="shared" si="104"/>
        <v>0</v>
      </c>
      <c r="AY271" s="27">
        <f t="shared" si="104"/>
        <v>0</v>
      </c>
      <c r="AZ271" s="27">
        <f t="shared" si="104"/>
        <v>0</v>
      </c>
      <c r="BA271" s="27">
        <f t="shared" si="104"/>
        <v>0</v>
      </c>
      <c r="BB271" s="27">
        <f t="shared" si="104"/>
        <v>0</v>
      </c>
      <c r="BC271" s="27">
        <f t="shared" si="104"/>
        <v>0</v>
      </c>
      <c r="BD271" s="27">
        <f t="shared" si="104"/>
        <v>0</v>
      </c>
      <c r="BE271" s="27">
        <f t="shared" si="104"/>
        <v>0</v>
      </c>
      <c r="BF271" s="27">
        <f t="shared" si="104"/>
        <v>0</v>
      </c>
      <c r="BG271" s="27">
        <f t="shared" si="104"/>
        <v>0</v>
      </c>
      <c r="BH271" s="27">
        <f t="shared" si="104"/>
        <v>0</v>
      </c>
      <c r="BI271" s="27">
        <f t="shared" si="104"/>
        <v>0</v>
      </c>
      <c r="BJ271" s="27">
        <f t="shared" si="104"/>
        <v>0</v>
      </c>
      <c r="BK271" s="27">
        <f t="shared" si="104"/>
        <v>150</v>
      </c>
      <c r="BL271" s="27">
        <f t="shared" si="104"/>
        <v>0</v>
      </c>
      <c r="BM271" s="27">
        <f t="shared" si="104"/>
        <v>0</v>
      </c>
      <c r="BN271" s="27">
        <f t="shared" si="104"/>
        <v>0</v>
      </c>
      <c r="BO271" s="27">
        <f t="shared" si="104"/>
        <v>0</v>
      </c>
      <c r="BP271" s="27">
        <f t="shared" si="104"/>
        <v>0</v>
      </c>
      <c r="BQ271" s="27">
        <f t="shared" si="104"/>
        <v>0</v>
      </c>
      <c r="BR271" s="27">
        <f t="shared" si="104"/>
        <v>0</v>
      </c>
      <c r="BS271" s="27">
        <f t="shared" si="104"/>
        <v>0</v>
      </c>
      <c r="BT271" s="27">
        <f t="shared" si="104"/>
        <v>0</v>
      </c>
      <c r="BU271" s="27">
        <f t="shared" si="104"/>
        <v>0</v>
      </c>
      <c r="BV271" s="27">
        <f t="shared" si="104"/>
        <v>0</v>
      </c>
      <c r="BW271" s="27">
        <f t="shared" si="104"/>
        <v>0</v>
      </c>
      <c r="BX271" s="27">
        <f t="shared" si="104"/>
        <v>0</v>
      </c>
      <c r="BY271" s="27">
        <f t="shared" si="104"/>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AU276" si="105">C273</f>
        <v>0</v>
      </c>
      <c r="D274" s="27">
        <f t="shared" si="105"/>
        <v>0</v>
      </c>
      <c r="E274" s="27">
        <f t="shared" si="105"/>
        <v>0</v>
      </c>
      <c r="F274" s="27">
        <f t="shared" si="105"/>
        <v>0</v>
      </c>
      <c r="G274" s="27">
        <f t="shared" si="105"/>
        <v>0</v>
      </c>
      <c r="H274" s="27">
        <f t="shared" si="105"/>
        <v>0</v>
      </c>
      <c r="I274" s="27">
        <f t="shared" si="105"/>
        <v>0</v>
      </c>
      <c r="J274" s="27">
        <f t="shared" si="105"/>
        <v>0</v>
      </c>
      <c r="K274" s="27">
        <f t="shared" si="105"/>
        <v>0</v>
      </c>
      <c r="L274" s="27">
        <f t="shared" si="105"/>
        <v>0</v>
      </c>
      <c r="M274" s="27">
        <f t="shared" si="105"/>
        <v>0</v>
      </c>
      <c r="N274" s="27">
        <f t="shared" si="105"/>
        <v>0</v>
      </c>
      <c r="O274" s="27">
        <f t="shared" si="105"/>
        <v>0</v>
      </c>
      <c r="P274" s="27">
        <f t="shared" si="105"/>
        <v>0</v>
      </c>
      <c r="Q274" s="27">
        <f t="shared" si="105"/>
        <v>0</v>
      </c>
      <c r="R274" s="27">
        <f t="shared" si="105"/>
        <v>0</v>
      </c>
      <c r="S274" s="27">
        <f t="shared" si="105"/>
        <v>0</v>
      </c>
      <c r="T274" s="27">
        <f t="shared" si="105"/>
        <v>97</v>
      </c>
      <c r="U274" s="27">
        <f t="shared" si="105"/>
        <v>97</v>
      </c>
      <c r="V274" s="27">
        <f t="shared" si="105"/>
        <v>97</v>
      </c>
      <c r="W274" s="27">
        <f t="shared" si="105"/>
        <v>97</v>
      </c>
      <c r="X274" s="27">
        <f t="shared" si="105"/>
        <v>97</v>
      </c>
      <c r="Y274" s="27">
        <f t="shared" si="105"/>
        <v>97</v>
      </c>
      <c r="Z274" s="27">
        <f t="shared" si="105"/>
        <v>97</v>
      </c>
      <c r="AA274" s="27">
        <f t="shared" si="105"/>
        <v>97</v>
      </c>
      <c r="AB274" s="27">
        <f t="shared" si="105"/>
        <v>152</v>
      </c>
      <c r="AC274" s="27">
        <f t="shared" si="105"/>
        <v>152</v>
      </c>
      <c r="AD274" s="27">
        <f t="shared" si="105"/>
        <v>152</v>
      </c>
      <c r="AE274" s="27">
        <f t="shared" si="105"/>
        <v>0</v>
      </c>
      <c r="AF274" s="27">
        <f t="shared" si="105"/>
        <v>0</v>
      </c>
      <c r="AG274" s="27">
        <f t="shared" si="105"/>
        <v>0</v>
      </c>
      <c r="AH274" s="27">
        <f t="shared" si="105"/>
        <v>0</v>
      </c>
      <c r="AI274" s="27">
        <f t="shared" si="105"/>
        <v>0</v>
      </c>
      <c r="AJ274" s="27">
        <f t="shared" si="105"/>
        <v>0</v>
      </c>
      <c r="AK274" s="27">
        <f t="shared" si="105"/>
        <v>0</v>
      </c>
      <c r="AL274" s="27">
        <f t="shared" si="105"/>
        <v>0</v>
      </c>
      <c r="AM274" s="27">
        <f t="shared" si="105"/>
        <v>0</v>
      </c>
      <c r="AN274" s="27">
        <f t="shared" si="105"/>
        <v>0</v>
      </c>
      <c r="AO274" s="27">
        <f t="shared" si="105"/>
        <v>0</v>
      </c>
      <c r="AP274" s="27">
        <f t="shared" si="105"/>
        <v>0</v>
      </c>
      <c r="AQ274" s="27">
        <f t="shared" si="105"/>
        <v>0</v>
      </c>
      <c r="AR274" s="27">
        <f t="shared" si="105"/>
        <v>0</v>
      </c>
      <c r="AS274" s="27">
        <f t="shared" si="105"/>
        <v>0</v>
      </c>
      <c r="AT274" s="27">
        <f t="shared" si="105"/>
        <v>0</v>
      </c>
      <c r="AU274" s="27">
        <f t="shared" si="105"/>
        <v>0</v>
      </c>
      <c r="AV274" s="27">
        <f t="shared" ref="AV274:BY274" si="106">AV273</f>
        <v>0</v>
      </c>
      <c r="AW274" s="27">
        <f t="shared" si="106"/>
        <v>0</v>
      </c>
      <c r="AX274" s="27">
        <f t="shared" si="106"/>
        <v>0</v>
      </c>
      <c r="AY274" s="27">
        <f t="shared" si="106"/>
        <v>0</v>
      </c>
      <c r="AZ274" s="27">
        <f t="shared" si="106"/>
        <v>0</v>
      </c>
      <c r="BA274" s="27">
        <f t="shared" si="106"/>
        <v>0</v>
      </c>
      <c r="BB274" s="27">
        <f t="shared" si="106"/>
        <v>0</v>
      </c>
      <c r="BC274" s="27">
        <f t="shared" si="106"/>
        <v>0</v>
      </c>
      <c r="BD274" s="27">
        <f t="shared" si="106"/>
        <v>0</v>
      </c>
      <c r="BE274" s="27">
        <f t="shared" si="106"/>
        <v>0</v>
      </c>
      <c r="BF274" s="27">
        <f t="shared" si="106"/>
        <v>0</v>
      </c>
      <c r="BG274" s="27">
        <f t="shared" si="106"/>
        <v>0</v>
      </c>
      <c r="BH274" s="27">
        <f t="shared" si="106"/>
        <v>0</v>
      </c>
      <c r="BI274" s="27">
        <f t="shared" si="106"/>
        <v>0</v>
      </c>
      <c r="BJ274" s="27">
        <f t="shared" si="106"/>
        <v>0</v>
      </c>
      <c r="BK274" s="27">
        <f t="shared" si="106"/>
        <v>0</v>
      </c>
      <c r="BL274" s="27">
        <f t="shared" si="106"/>
        <v>0</v>
      </c>
      <c r="BM274" s="27">
        <f t="shared" si="106"/>
        <v>97</v>
      </c>
      <c r="BN274" s="27">
        <f t="shared" si="106"/>
        <v>97</v>
      </c>
      <c r="BO274" s="27">
        <f t="shared" si="106"/>
        <v>97</v>
      </c>
      <c r="BP274" s="27">
        <f t="shared" si="106"/>
        <v>97</v>
      </c>
      <c r="BQ274" s="27">
        <f t="shared" si="106"/>
        <v>97</v>
      </c>
      <c r="BR274" s="27">
        <f t="shared" si="106"/>
        <v>97</v>
      </c>
      <c r="BS274" s="27">
        <f t="shared" si="106"/>
        <v>97</v>
      </c>
      <c r="BT274" s="27">
        <f t="shared" si="106"/>
        <v>97</v>
      </c>
      <c r="BU274" s="27">
        <f t="shared" si="106"/>
        <v>152</v>
      </c>
      <c r="BV274" s="27">
        <f t="shared" si="106"/>
        <v>152</v>
      </c>
      <c r="BW274" s="27">
        <f t="shared" si="106"/>
        <v>152</v>
      </c>
      <c r="BX274" s="27">
        <f t="shared" si="106"/>
        <v>0</v>
      </c>
      <c r="BY274" s="27">
        <f t="shared" si="106"/>
        <v>0</v>
      </c>
    </row>
    <row r="275" spans="2:77" outlineLevel="1">
      <c r="B275" s="25" t="s">
        <v>861</v>
      </c>
      <c r="C275" s="27">
        <f t="shared" si="105"/>
        <v>0</v>
      </c>
      <c r="D275" s="27">
        <f t="shared" si="105"/>
        <v>0</v>
      </c>
      <c r="E275" s="27">
        <f t="shared" si="105"/>
        <v>0</v>
      </c>
      <c r="F275" s="27">
        <f t="shared" si="105"/>
        <v>0</v>
      </c>
      <c r="G275" s="27">
        <f t="shared" si="105"/>
        <v>0</v>
      </c>
      <c r="H275" s="27">
        <f t="shared" si="105"/>
        <v>0</v>
      </c>
      <c r="I275" s="27">
        <f t="shared" si="105"/>
        <v>0</v>
      </c>
      <c r="J275" s="27">
        <f t="shared" si="105"/>
        <v>0</v>
      </c>
      <c r="K275" s="27">
        <f t="shared" si="105"/>
        <v>0</v>
      </c>
      <c r="L275" s="27">
        <f t="shared" si="105"/>
        <v>0</v>
      </c>
      <c r="M275" s="27">
        <f t="shared" si="105"/>
        <v>0</v>
      </c>
      <c r="N275" s="27">
        <f t="shared" si="105"/>
        <v>0</v>
      </c>
      <c r="O275" s="27">
        <f t="shared" si="105"/>
        <v>0</v>
      </c>
      <c r="P275" s="27">
        <f t="shared" si="105"/>
        <v>0</v>
      </c>
      <c r="Q275" s="27">
        <f t="shared" si="105"/>
        <v>0</v>
      </c>
      <c r="R275" s="27">
        <f t="shared" si="105"/>
        <v>0</v>
      </c>
      <c r="S275" s="27">
        <f t="shared" si="105"/>
        <v>0</v>
      </c>
      <c r="T275" s="27">
        <f t="shared" si="105"/>
        <v>97</v>
      </c>
      <c r="U275" s="27">
        <f t="shared" si="105"/>
        <v>97</v>
      </c>
      <c r="V275" s="27">
        <f t="shared" si="105"/>
        <v>97</v>
      </c>
      <c r="W275" s="27">
        <f t="shared" si="105"/>
        <v>97</v>
      </c>
      <c r="X275" s="27">
        <f t="shared" si="105"/>
        <v>97</v>
      </c>
      <c r="Y275" s="27">
        <f t="shared" si="105"/>
        <v>97</v>
      </c>
      <c r="Z275" s="27">
        <f t="shared" si="105"/>
        <v>97</v>
      </c>
      <c r="AA275" s="27">
        <f t="shared" si="105"/>
        <v>97</v>
      </c>
      <c r="AB275" s="27">
        <f t="shared" si="105"/>
        <v>152</v>
      </c>
      <c r="AC275" s="27">
        <f t="shared" si="105"/>
        <v>152</v>
      </c>
      <c r="AD275" s="27">
        <f t="shared" si="105"/>
        <v>152</v>
      </c>
      <c r="AE275" s="27">
        <f t="shared" si="105"/>
        <v>0</v>
      </c>
      <c r="AF275" s="27">
        <f t="shared" si="105"/>
        <v>0</v>
      </c>
      <c r="AG275" s="27">
        <f t="shared" si="105"/>
        <v>0</v>
      </c>
      <c r="AH275" s="27">
        <f t="shared" si="105"/>
        <v>0</v>
      </c>
      <c r="AI275" s="27">
        <f t="shared" si="105"/>
        <v>0</v>
      </c>
      <c r="AJ275" s="27">
        <f t="shared" si="105"/>
        <v>0</v>
      </c>
      <c r="AK275" s="27">
        <f t="shared" si="105"/>
        <v>0</v>
      </c>
      <c r="AL275" s="27">
        <f t="shared" si="105"/>
        <v>0</v>
      </c>
      <c r="AM275" s="27">
        <f t="shared" si="105"/>
        <v>0</v>
      </c>
      <c r="AN275" s="27">
        <f t="shared" si="105"/>
        <v>0</v>
      </c>
      <c r="AO275" s="27">
        <f t="shared" si="105"/>
        <v>0</v>
      </c>
      <c r="AP275" s="27">
        <f t="shared" si="105"/>
        <v>0</v>
      </c>
      <c r="AQ275" s="27">
        <f t="shared" si="105"/>
        <v>0</v>
      </c>
      <c r="AR275" s="27">
        <f t="shared" si="105"/>
        <v>0</v>
      </c>
      <c r="AS275" s="27">
        <f t="shared" si="105"/>
        <v>0</v>
      </c>
      <c r="AT275" s="27">
        <f t="shared" si="105"/>
        <v>0</v>
      </c>
      <c r="AU275" s="27">
        <f t="shared" si="105"/>
        <v>0</v>
      </c>
      <c r="AV275" s="27">
        <f t="shared" ref="AV275:BY275" si="107">AV274</f>
        <v>0</v>
      </c>
      <c r="AW275" s="27">
        <f t="shared" si="107"/>
        <v>0</v>
      </c>
      <c r="AX275" s="27">
        <f t="shared" si="107"/>
        <v>0</v>
      </c>
      <c r="AY275" s="27">
        <f t="shared" si="107"/>
        <v>0</v>
      </c>
      <c r="AZ275" s="27">
        <f t="shared" si="107"/>
        <v>0</v>
      </c>
      <c r="BA275" s="27">
        <f t="shared" si="107"/>
        <v>0</v>
      </c>
      <c r="BB275" s="27">
        <f t="shared" si="107"/>
        <v>0</v>
      </c>
      <c r="BC275" s="27">
        <f t="shared" si="107"/>
        <v>0</v>
      </c>
      <c r="BD275" s="27">
        <f t="shared" si="107"/>
        <v>0</v>
      </c>
      <c r="BE275" s="27">
        <f t="shared" si="107"/>
        <v>0</v>
      </c>
      <c r="BF275" s="27">
        <f t="shared" si="107"/>
        <v>0</v>
      </c>
      <c r="BG275" s="27">
        <f t="shared" si="107"/>
        <v>0</v>
      </c>
      <c r="BH275" s="27">
        <f t="shared" si="107"/>
        <v>0</v>
      </c>
      <c r="BI275" s="27">
        <f t="shared" si="107"/>
        <v>0</v>
      </c>
      <c r="BJ275" s="27">
        <f t="shared" si="107"/>
        <v>0</v>
      </c>
      <c r="BK275" s="27">
        <f t="shared" si="107"/>
        <v>0</v>
      </c>
      <c r="BL275" s="27">
        <f t="shared" si="107"/>
        <v>0</v>
      </c>
      <c r="BM275" s="27">
        <f t="shared" si="107"/>
        <v>97</v>
      </c>
      <c r="BN275" s="27">
        <f t="shared" si="107"/>
        <v>97</v>
      </c>
      <c r="BO275" s="27">
        <f t="shared" si="107"/>
        <v>97</v>
      </c>
      <c r="BP275" s="27">
        <f t="shared" si="107"/>
        <v>97</v>
      </c>
      <c r="BQ275" s="27">
        <f t="shared" si="107"/>
        <v>97</v>
      </c>
      <c r="BR275" s="27">
        <f t="shared" si="107"/>
        <v>97</v>
      </c>
      <c r="BS275" s="27">
        <f t="shared" si="107"/>
        <v>97</v>
      </c>
      <c r="BT275" s="27">
        <f t="shared" si="107"/>
        <v>97</v>
      </c>
      <c r="BU275" s="27">
        <f t="shared" si="107"/>
        <v>152</v>
      </c>
      <c r="BV275" s="27">
        <f t="shared" si="107"/>
        <v>152</v>
      </c>
      <c r="BW275" s="27">
        <f t="shared" si="107"/>
        <v>152</v>
      </c>
      <c r="BX275" s="27">
        <f t="shared" si="107"/>
        <v>0</v>
      </c>
      <c r="BY275" s="27">
        <f t="shared" si="107"/>
        <v>0</v>
      </c>
    </row>
    <row r="276" spans="2:77" outlineLevel="1">
      <c r="B276" s="25" t="s">
        <v>862</v>
      </c>
      <c r="C276" s="27">
        <f t="shared" si="105"/>
        <v>0</v>
      </c>
      <c r="D276" s="27">
        <f t="shared" si="105"/>
        <v>0</v>
      </c>
      <c r="E276" s="27">
        <f t="shared" si="105"/>
        <v>0</v>
      </c>
      <c r="F276" s="27">
        <f t="shared" si="105"/>
        <v>0</v>
      </c>
      <c r="G276" s="27">
        <f t="shared" si="105"/>
        <v>0</v>
      </c>
      <c r="H276" s="27">
        <f t="shared" si="105"/>
        <v>0</v>
      </c>
      <c r="I276" s="27">
        <f t="shared" si="105"/>
        <v>0</v>
      </c>
      <c r="J276" s="27">
        <f t="shared" si="105"/>
        <v>0</v>
      </c>
      <c r="K276" s="27">
        <f t="shared" si="105"/>
        <v>0</v>
      </c>
      <c r="L276" s="27">
        <f t="shared" si="105"/>
        <v>0</v>
      </c>
      <c r="M276" s="27">
        <f t="shared" si="105"/>
        <v>0</v>
      </c>
      <c r="N276" s="27">
        <f t="shared" si="105"/>
        <v>0</v>
      </c>
      <c r="O276" s="27">
        <f t="shared" si="105"/>
        <v>0</v>
      </c>
      <c r="P276" s="27">
        <f t="shared" si="105"/>
        <v>0</v>
      </c>
      <c r="Q276" s="27">
        <f t="shared" si="105"/>
        <v>0</v>
      </c>
      <c r="R276" s="27">
        <f t="shared" si="105"/>
        <v>0</v>
      </c>
      <c r="S276" s="27">
        <f t="shared" si="105"/>
        <v>0</v>
      </c>
      <c r="T276" s="27">
        <f t="shared" si="105"/>
        <v>97</v>
      </c>
      <c r="U276" s="27">
        <f t="shared" si="105"/>
        <v>97</v>
      </c>
      <c r="V276" s="27">
        <f t="shared" si="105"/>
        <v>97</v>
      </c>
      <c r="W276" s="27">
        <f t="shared" si="105"/>
        <v>97</v>
      </c>
      <c r="X276" s="27">
        <f t="shared" si="105"/>
        <v>97</v>
      </c>
      <c r="Y276" s="27">
        <f t="shared" si="105"/>
        <v>97</v>
      </c>
      <c r="Z276" s="27">
        <f t="shared" si="105"/>
        <v>97</v>
      </c>
      <c r="AA276" s="27">
        <f t="shared" si="105"/>
        <v>97</v>
      </c>
      <c r="AB276" s="27">
        <f t="shared" si="105"/>
        <v>152</v>
      </c>
      <c r="AC276" s="27">
        <f t="shared" si="105"/>
        <v>152</v>
      </c>
      <c r="AD276" s="27">
        <f t="shared" si="105"/>
        <v>152</v>
      </c>
      <c r="AE276" s="27">
        <f t="shared" si="105"/>
        <v>0</v>
      </c>
      <c r="AF276" s="27">
        <f t="shared" si="105"/>
        <v>0</v>
      </c>
      <c r="AG276" s="27">
        <f t="shared" si="105"/>
        <v>0</v>
      </c>
      <c r="AH276" s="27">
        <f t="shared" si="105"/>
        <v>0</v>
      </c>
      <c r="AI276" s="27">
        <f t="shared" si="105"/>
        <v>0</v>
      </c>
      <c r="AJ276" s="27">
        <f t="shared" si="105"/>
        <v>0</v>
      </c>
      <c r="AK276" s="27">
        <f t="shared" si="105"/>
        <v>0</v>
      </c>
      <c r="AL276" s="27">
        <f t="shared" si="105"/>
        <v>0</v>
      </c>
      <c r="AM276" s="27">
        <f t="shared" si="105"/>
        <v>0</v>
      </c>
      <c r="AN276" s="27">
        <f t="shared" si="105"/>
        <v>0</v>
      </c>
      <c r="AO276" s="27">
        <f t="shared" si="105"/>
        <v>0</v>
      </c>
      <c r="AP276" s="27">
        <f t="shared" si="105"/>
        <v>0</v>
      </c>
      <c r="AQ276" s="27">
        <f t="shared" si="105"/>
        <v>0</v>
      </c>
      <c r="AR276" s="27">
        <f t="shared" si="105"/>
        <v>0</v>
      </c>
      <c r="AS276" s="27">
        <f t="shared" si="105"/>
        <v>0</v>
      </c>
      <c r="AT276" s="27">
        <f t="shared" si="105"/>
        <v>0</v>
      </c>
      <c r="AU276" s="27">
        <f t="shared" si="105"/>
        <v>0</v>
      </c>
      <c r="AV276" s="27">
        <f t="shared" ref="AV276:BY276" si="108">AV275</f>
        <v>0</v>
      </c>
      <c r="AW276" s="27">
        <f t="shared" si="108"/>
        <v>0</v>
      </c>
      <c r="AX276" s="27">
        <f t="shared" si="108"/>
        <v>0</v>
      </c>
      <c r="AY276" s="27">
        <f t="shared" si="108"/>
        <v>0</v>
      </c>
      <c r="AZ276" s="27">
        <f t="shared" si="108"/>
        <v>0</v>
      </c>
      <c r="BA276" s="27">
        <f t="shared" si="108"/>
        <v>0</v>
      </c>
      <c r="BB276" s="27">
        <f t="shared" si="108"/>
        <v>0</v>
      </c>
      <c r="BC276" s="27">
        <f t="shared" si="108"/>
        <v>0</v>
      </c>
      <c r="BD276" s="27">
        <f t="shared" si="108"/>
        <v>0</v>
      </c>
      <c r="BE276" s="27">
        <f t="shared" si="108"/>
        <v>0</v>
      </c>
      <c r="BF276" s="27">
        <f t="shared" si="108"/>
        <v>0</v>
      </c>
      <c r="BG276" s="27">
        <f t="shared" si="108"/>
        <v>0</v>
      </c>
      <c r="BH276" s="27">
        <f t="shared" si="108"/>
        <v>0</v>
      </c>
      <c r="BI276" s="27">
        <f t="shared" si="108"/>
        <v>0</v>
      </c>
      <c r="BJ276" s="27">
        <f t="shared" si="108"/>
        <v>0</v>
      </c>
      <c r="BK276" s="27">
        <f t="shared" si="108"/>
        <v>0</v>
      </c>
      <c r="BL276" s="27">
        <f t="shared" si="108"/>
        <v>0</v>
      </c>
      <c r="BM276" s="27">
        <f t="shared" si="108"/>
        <v>97</v>
      </c>
      <c r="BN276" s="27">
        <f t="shared" si="108"/>
        <v>97</v>
      </c>
      <c r="BO276" s="27">
        <f t="shared" si="108"/>
        <v>97</v>
      </c>
      <c r="BP276" s="27">
        <f t="shared" si="108"/>
        <v>97</v>
      </c>
      <c r="BQ276" s="27">
        <f t="shared" si="108"/>
        <v>97</v>
      </c>
      <c r="BR276" s="27">
        <f t="shared" si="108"/>
        <v>97</v>
      </c>
      <c r="BS276" s="27">
        <f t="shared" si="108"/>
        <v>97</v>
      </c>
      <c r="BT276" s="27">
        <f t="shared" si="108"/>
        <v>97</v>
      </c>
      <c r="BU276" s="27">
        <f t="shared" si="108"/>
        <v>152</v>
      </c>
      <c r="BV276" s="27">
        <f t="shared" si="108"/>
        <v>152</v>
      </c>
      <c r="BW276" s="27">
        <f t="shared" si="108"/>
        <v>152</v>
      </c>
      <c r="BX276" s="27">
        <f t="shared" si="108"/>
        <v>0</v>
      </c>
      <c r="BY276" s="27">
        <f t="shared" si="108"/>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AU281" si="109">C278</f>
        <v>0</v>
      </c>
      <c r="D279" s="27">
        <f t="shared" si="109"/>
        <v>0</v>
      </c>
      <c r="E279" s="27">
        <f t="shared" si="109"/>
        <v>0</v>
      </c>
      <c r="F279" s="27">
        <f t="shared" si="109"/>
        <v>0</v>
      </c>
      <c r="G279" s="27">
        <f t="shared" si="109"/>
        <v>0</v>
      </c>
      <c r="H279" s="27">
        <f t="shared" si="109"/>
        <v>0</v>
      </c>
      <c r="I279" s="27">
        <f t="shared" si="109"/>
        <v>0</v>
      </c>
      <c r="J279" s="27">
        <f t="shared" si="109"/>
        <v>0</v>
      </c>
      <c r="K279" s="27">
        <f t="shared" si="109"/>
        <v>0</v>
      </c>
      <c r="L279" s="27">
        <f t="shared" si="109"/>
        <v>0</v>
      </c>
      <c r="M279" s="27">
        <f t="shared" si="109"/>
        <v>0</v>
      </c>
      <c r="N279" s="27">
        <f t="shared" si="109"/>
        <v>0</v>
      </c>
      <c r="O279" s="27">
        <f t="shared" si="109"/>
        <v>0</v>
      </c>
      <c r="P279" s="27">
        <f t="shared" si="109"/>
        <v>0</v>
      </c>
      <c r="Q279" s="27">
        <f t="shared" si="109"/>
        <v>0</v>
      </c>
      <c r="R279" s="27">
        <f t="shared" si="109"/>
        <v>348</v>
      </c>
      <c r="S279" s="27">
        <f t="shared" si="109"/>
        <v>348</v>
      </c>
      <c r="T279" s="27">
        <f t="shared" si="109"/>
        <v>7</v>
      </c>
      <c r="U279" s="27">
        <f t="shared" si="109"/>
        <v>7</v>
      </c>
      <c r="V279" s="27">
        <f t="shared" si="109"/>
        <v>7</v>
      </c>
      <c r="W279" s="27">
        <f t="shared" si="109"/>
        <v>7</v>
      </c>
      <c r="X279" s="27">
        <f t="shared" si="109"/>
        <v>7</v>
      </c>
      <c r="Y279" s="27">
        <f t="shared" si="109"/>
        <v>7</v>
      </c>
      <c r="Z279" s="27">
        <f t="shared" si="109"/>
        <v>7</v>
      </c>
      <c r="AA279" s="27">
        <f t="shared" si="109"/>
        <v>7</v>
      </c>
      <c r="AB279" s="27">
        <f t="shared" si="109"/>
        <v>0</v>
      </c>
      <c r="AC279" s="27">
        <f t="shared" si="109"/>
        <v>0</v>
      </c>
      <c r="AD279" s="27">
        <f t="shared" si="109"/>
        <v>0</v>
      </c>
      <c r="AE279" s="27">
        <f t="shared" si="109"/>
        <v>0</v>
      </c>
      <c r="AF279" s="27">
        <f t="shared" si="109"/>
        <v>0</v>
      </c>
      <c r="AG279" s="27">
        <f t="shared" si="109"/>
        <v>0</v>
      </c>
      <c r="AH279" s="27">
        <f t="shared" si="109"/>
        <v>0</v>
      </c>
      <c r="AI279" s="27">
        <f t="shared" si="109"/>
        <v>0</v>
      </c>
      <c r="AJ279" s="27">
        <f t="shared" si="109"/>
        <v>0</v>
      </c>
      <c r="AK279" s="27">
        <f t="shared" si="109"/>
        <v>0</v>
      </c>
      <c r="AL279" s="27">
        <f t="shared" si="109"/>
        <v>0</v>
      </c>
      <c r="AM279" s="27">
        <f t="shared" si="109"/>
        <v>0</v>
      </c>
      <c r="AN279" s="27">
        <f t="shared" si="109"/>
        <v>0</v>
      </c>
      <c r="AO279" s="27">
        <f t="shared" si="109"/>
        <v>0</v>
      </c>
      <c r="AP279" s="27">
        <f t="shared" si="109"/>
        <v>0</v>
      </c>
      <c r="AQ279" s="27">
        <f t="shared" si="109"/>
        <v>0</v>
      </c>
      <c r="AR279" s="27">
        <f t="shared" si="109"/>
        <v>0</v>
      </c>
      <c r="AS279" s="27">
        <f t="shared" si="109"/>
        <v>0</v>
      </c>
      <c r="AT279" s="27">
        <f t="shared" si="109"/>
        <v>0</v>
      </c>
      <c r="AU279" s="27">
        <f t="shared" si="109"/>
        <v>0</v>
      </c>
      <c r="AV279" s="27">
        <f t="shared" ref="AV279:BY279" si="110">AV278</f>
        <v>0</v>
      </c>
      <c r="AW279" s="27">
        <f t="shared" si="110"/>
        <v>0</v>
      </c>
      <c r="AX279" s="27">
        <f t="shared" si="110"/>
        <v>0</v>
      </c>
      <c r="AY279" s="27">
        <f t="shared" si="110"/>
        <v>0</v>
      </c>
      <c r="AZ279" s="27">
        <f t="shared" si="110"/>
        <v>0</v>
      </c>
      <c r="BA279" s="27">
        <f t="shared" si="110"/>
        <v>0</v>
      </c>
      <c r="BB279" s="27">
        <f t="shared" si="110"/>
        <v>0</v>
      </c>
      <c r="BC279" s="27">
        <f t="shared" si="110"/>
        <v>0</v>
      </c>
      <c r="BD279" s="27">
        <f t="shared" si="110"/>
        <v>0</v>
      </c>
      <c r="BE279" s="27">
        <f t="shared" si="110"/>
        <v>0</v>
      </c>
      <c r="BF279" s="27">
        <f t="shared" si="110"/>
        <v>0</v>
      </c>
      <c r="BG279" s="27">
        <f t="shared" si="110"/>
        <v>0</v>
      </c>
      <c r="BH279" s="27">
        <f t="shared" si="110"/>
        <v>0</v>
      </c>
      <c r="BI279" s="27">
        <f t="shared" si="110"/>
        <v>0</v>
      </c>
      <c r="BJ279" s="27">
        <f t="shared" si="110"/>
        <v>0</v>
      </c>
      <c r="BK279" s="27">
        <f t="shared" si="110"/>
        <v>348</v>
      </c>
      <c r="BL279" s="27">
        <f t="shared" si="110"/>
        <v>348</v>
      </c>
      <c r="BM279" s="27">
        <f t="shared" si="110"/>
        <v>7</v>
      </c>
      <c r="BN279" s="27">
        <f t="shared" si="110"/>
        <v>7</v>
      </c>
      <c r="BO279" s="27">
        <f t="shared" si="110"/>
        <v>7</v>
      </c>
      <c r="BP279" s="27">
        <f t="shared" si="110"/>
        <v>7</v>
      </c>
      <c r="BQ279" s="27">
        <f t="shared" si="110"/>
        <v>7</v>
      </c>
      <c r="BR279" s="27">
        <f t="shared" si="110"/>
        <v>7</v>
      </c>
      <c r="BS279" s="27">
        <f t="shared" si="110"/>
        <v>7</v>
      </c>
      <c r="BT279" s="27">
        <f t="shared" si="110"/>
        <v>7</v>
      </c>
      <c r="BU279" s="27">
        <f t="shared" si="110"/>
        <v>0</v>
      </c>
      <c r="BV279" s="27">
        <f t="shared" si="110"/>
        <v>0</v>
      </c>
      <c r="BW279" s="27">
        <f t="shared" si="110"/>
        <v>0</v>
      </c>
      <c r="BX279" s="27">
        <f t="shared" si="110"/>
        <v>0</v>
      </c>
      <c r="BY279" s="27">
        <f t="shared" si="110"/>
        <v>0</v>
      </c>
    </row>
    <row r="280" spans="2:77" outlineLevel="1">
      <c r="B280" s="25" t="s">
        <v>861</v>
      </c>
      <c r="C280" s="27">
        <f t="shared" si="109"/>
        <v>0</v>
      </c>
      <c r="D280" s="27">
        <f t="shared" si="109"/>
        <v>0</v>
      </c>
      <c r="E280" s="27">
        <f t="shared" si="109"/>
        <v>0</v>
      </c>
      <c r="F280" s="27">
        <f t="shared" si="109"/>
        <v>0</v>
      </c>
      <c r="G280" s="27">
        <f t="shared" si="109"/>
        <v>0</v>
      </c>
      <c r="H280" s="27">
        <f t="shared" si="109"/>
        <v>0</v>
      </c>
      <c r="I280" s="27">
        <f t="shared" si="109"/>
        <v>0</v>
      </c>
      <c r="J280" s="27">
        <f t="shared" si="109"/>
        <v>0</v>
      </c>
      <c r="K280" s="27">
        <f t="shared" si="109"/>
        <v>0</v>
      </c>
      <c r="L280" s="27">
        <f t="shared" si="109"/>
        <v>0</v>
      </c>
      <c r="M280" s="27">
        <f t="shared" si="109"/>
        <v>0</v>
      </c>
      <c r="N280" s="27">
        <f t="shared" si="109"/>
        <v>0</v>
      </c>
      <c r="O280" s="27">
        <f t="shared" si="109"/>
        <v>0</v>
      </c>
      <c r="P280" s="27">
        <f t="shared" si="109"/>
        <v>0</v>
      </c>
      <c r="Q280" s="27">
        <f t="shared" si="109"/>
        <v>0</v>
      </c>
      <c r="R280" s="27">
        <f t="shared" si="109"/>
        <v>348</v>
      </c>
      <c r="S280" s="27">
        <f t="shared" si="109"/>
        <v>348</v>
      </c>
      <c r="T280" s="27">
        <f t="shared" si="109"/>
        <v>7</v>
      </c>
      <c r="U280" s="27">
        <f t="shared" si="109"/>
        <v>7</v>
      </c>
      <c r="V280" s="27">
        <f t="shared" si="109"/>
        <v>7</v>
      </c>
      <c r="W280" s="27">
        <f t="shared" si="109"/>
        <v>7</v>
      </c>
      <c r="X280" s="27">
        <f t="shared" si="109"/>
        <v>7</v>
      </c>
      <c r="Y280" s="27">
        <f t="shared" si="109"/>
        <v>7</v>
      </c>
      <c r="Z280" s="27">
        <f t="shared" si="109"/>
        <v>7</v>
      </c>
      <c r="AA280" s="27">
        <f t="shared" si="109"/>
        <v>7</v>
      </c>
      <c r="AB280" s="27">
        <f t="shared" si="109"/>
        <v>0</v>
      </c>
      <c r="AC280" s="27">
        <f t="shared" si="109"/>
        <v>0</v>
      </c>
      <c r="AD280" s="27">
        <f t="shared" si="109"/>
        <v>0</v>
      </c>
      <c r="AE280" s="27">
        <f t="shared" si="109"/>
        <v>0</v>
      </c>
      <c r="AF280" s="27">
        <f t="shared" si="109"/>
        <v>0</v>
      </c>
      <c r="AG280" s="27">
        <f t="shared" si="109"/>
        <v>0</v>
      </c>
      <c r="AH280" s="27">
        <f t="shared" si="109"/>
        <v>0</v>
      </c>
      <c r="AI280" s="27">
        <f t="shared" si="109"/>
        <v>0</v>
      </c>
      <c r="AJ280" s="27">
        <f t="shared" si="109"/>
        <v>0</v>
      </c>
      <c r="AK280" s="27">
        <f t="shared" si="109"/>
        <v>0</v>
      </c>
      <c r="AL280" s="27">
        <f t="shared" si="109"/>
        <v>0</v>
      </c>
      <c r="AM280" s="27">
        <f t="shared" si="109"/>
        <v>0</v>
      </c>
      <c r="AN280" s="27">
        <f t="shared" si="109"/>
        <v>0</v>
      </c>
      <c r="AO280" s="27">
        <f t="shared" si="109"/>
        <v>0</v>
      </c>
      <c r="AP280" s="27">
        <f t="shared" si="109"/>
        <v>0</v>
      </c>
      <c r="AQ280" s="27">
        <f t="shared" si="109"/>
        <v>0</v>
      </c>
      <c r="AR280" s="27">
        <f t="shared" si="109"/>
        <v>0</v>
      </c>
      <c r="AS280" s="27">
        <f t="shared" si="109"/>
        <v>0</v>
      </c>
      <c r="AT280" s="27">
        <f t="shared" si="109"/>
        <v>0</v>
      </c>
      <c r="AU280" s="27">
        <f t="shared" si="109"/>
        <v>0</v>
      </c>
      <c r="AV280" s="27">
        <f t="shared" ref="AV280:BY280" si="111">AV279</f>
        <v>0</v>
      </c>
      <c r="AW280" s="27">
        <f t="shared" si="111"/>
        <v>0</v>
      </c>
      <c r="AX280" s="27">
        <f t="shared" si="111"/>
        <v>0</v>
      </c>
      <c r="AY280" s="27">
        <f t="shared" si="111"/>
        <v>0</v>
      </c>
      <c r="AZ280" s="27">
        <f t="shared" si="111"/>
        <v>0</v>
      </c>
      <c r="BA280" s="27">
        <f t="shared" si="111"/>
        <v>0</v>
      </c>
      <c r="BB280" s="27">
        <f t="shared" si="111"/>
        <v>0</v>
      </c>
      <c r="BC280" s="27">
        <f t="shared" si="111"/>
        <v>0</v>
      </c>
      <c r="BD280" s="27">
        <f t="shared" si="111"/>
        <v>0</v>
      </c>
      <c r="BE280" s="27">
        <f t="shared" si="111"/>
        <v>0</v>
      </c>
      <c r="BF280" s="27">
        <f t="shared" si="111"/>
        <v>0</v>
      </c>
      <c r="BG280" s="27">
        <f t="shared" si="111"/>
        <v>0</v>
      </c>
      <c r="BH280" s="27">
        <f t="shared" si="111"/>
        <v>0</v>
      </c>
      <c r="BI280" s="27">
        <f t="shared" si="111"/>
        <v>0</v>
      </c>
      <c r="BJ280" s="27">
        <f t="shared" si="111"/>
        <v>0</v>
      </c>
      <c r="BK280" s="27">
        <f t="shared" si="111"/>
        <v>348</v>
      </c>
      <c r="BL280" s="27">
        <f t="shared" si="111"/>
        <v>348</v>
      </c>
      <c r="BM280" s="27">
        <f t="shared" si="111"/>
        <v>7</v>
      </c>
      <c r="BN280" s="27">
        <f t="shared" si="111"/>
        <v>7</v>
      </c>
      <c r="BO280" s="27">
        <f t="shared" si="111"/>
        <v>7</v>
      </c>
      <c r="BP280" s="27">
        <f t="shared" si="111"/>
        <v>7</v>
      </c>
      <c r="BQ280" s="27">
        <f t="shared" si="111"/>
        <v>7</v>
      </c>
      <c r="BR280" s="27">
        <f t="shared" si="111"/>
        <v>7</v>
      </c>
      <c r="BS280" s="27">
        <f t="shared" si="111"/>
        <v>7</v>
      </c>
      <c r="BT280" s="27">
        <f t="shared" si="111"/>
        <v>7</v>
      </c>
      <c r="BU280" s="27">
        <f t="shared" si="111"/>
        <v>0</v>
      </c>
      <c r="BV280" s="27">
        <f t="shared" si="111"/>
        <v>0</v>
      </c>
      <c r="BW280" s="27">
        <f t="shared" si="111"/>
        <v>0</v>
      </c>
      <c r="BX280" s="27">
        <f t="shared" si="111"/>
        <v>0</v>
      </c>
      <c r="BY280" s="27">
        <f t="shared" si="111"/>
        <v>0</v>
      </c>
    </row>
    <row r="281" spans="2:77" outlineLevel="1">
      <c r="B281" s="25" t="s">
        <v>862</v>
      </c>
      <c r="C281" s="27">
        <f t="shared" si="109"/>
        <v>0</v>
      </c>
      <c r="D281" s="27">
        <f t="shared" si="109"/>
        <v>0</v>
      </c>
      <c r="E281" s="27">
        <f t="shared" si="109"/>
        <v>0</v>
      </c>
      <c r="F281" s="27">
        <f t="shared" si="109"/>
        <v>0</v>
      </c>
      <c r="G281" s="27">
        <f t="shared" si="109"/>
        <v>0</v>
      </c>
      <c r="H281" s="27">
        <f t="shared" si="109"/>
        <v>0</v>
      </c>
      <c r="I281" s="27">
        <f t="shared" si="109"/>
        <v>0</v>
      </c>
      <c r="J281" s="27">
        <f t="shared" si="109"/>
        <v>0</v>
      </c>
      <c r="K281" s="27">
        <f t="shared" si="109"/>
        <v>0</v>
      </c>
      <c r="L281" s="27">
        <f t="shared" si="109"/>
        <v>0</v>
      </c>
      <c r="M281" s="27">
        <f t="shared" si="109"/>
        <v>0</v>
      </c>
      <c r="N281" s="27">
        <f t="shared" si="109"/>
        <v>0</v>
      </c>
      <c r="O281" s="27">
        <f t="shared" si="109"/>
        <v>0</v>
      </c>
      <c r="P281" s="27">
        <f t="shared" si="109"/>
        <v>0</v>
      </c>
      <c r="Q281" s="27">
        <f t="shared" si="109"/>
        <v>0</v>
      </c>
      <c r="R281" s="27">
        <f t="shared" si="109"/>
        <v>348</v>
      </c>
      <c r="S281" s="27">
        <f t="shared" si="109"/>
        <v>348</v>
      </c>
      <c r="T281" s="27">
        <f t="shared" si="109"/>
        <v>7</v>
      </c>
      <c r="U281" s="27">
        <f t="shared" si="109"/>
        <v>7</v>
      </c>
      <c r="V281" s="27">
        <f t="shared" si="109"/>
        <v>7</v>
      </c>
      <c r="W281" s="27">
        <f t="shared" si="109"/>
        <v>7</v>
      </c>
      <c r="X281" s="27">
        <f t="shared" si="109"/>
        <v>7</v>
      </c>
      <c r="Y281" s="27">
        <f t="shared" si="109"/>
        <v>7</v>
      </c>
      <c r="Z281" s="27">
        <f t="shared" si="109"/>
        <v>7</v>
      </c>
      <c r="AA281" s="27">
        <f t="shared" si="109"/>
        <v>7</v>
      </c>
      <c r="AB281" s="27">
        <f t="shared" si="109"/>
        <v>0</v>
      </c>
      <c r="AC281" s="27">
        <f t="shared" si="109"/>
        <v>0</v>
      </c>
      <c r="AD281" s="27">
        <f t="shared" si="109"/>
        <v>0</v>
      </c>
      <c r="AE281" s="27">
        <f t="shared" si="109"/>
        <v>0</v>
      </c>
      <c r="AF281" s="27">
        <f t="shared" si="109"/>
        <v>0</v>
      </c>
      <c r="AG281" s="27">
        <f t="shared" si="109"/>
        <v>0</v>
      </c>
      <c r="AH281" s="27">
        <f t="shared" si="109"/>
        <v>0</v>
      </c>
      <c r="AI281" s="27">
        <f t="shared" si="109"/>
        <v>0</v>
      </c>
      <c r="AJ281" s="27">
        <f t="shared" si="109"/>
        <v>0</v>
      </c>
      <c r="AK281" s="27">
        <f t="shared" si="109"/>
        <v>0</v>
      </c>
      <c r="AL281" s="27">
        <f t="shared" si="109"/>
        <v>0</v>
      </c>
      <c r="AM281" s="27">
        <f t="shared" si="109"/>
        <v>0</v>
      </c>
      <c r="AN281" s="27">
        <f t="shared" si="109"/>
        <v>0</v>
      </c>
      <c r="AO281" s="27">
        <f t="shared" si="109"/>
        <v>0</v>
      </c>
      <c r="AP281" s="27">
        <f t="shared" si="109"/>
        <v>0</v>
      </c>
      <c r="AQ281" s="27">
        <f t="shared" si="109"/>
        <v>0</v>
      </c>
      <c r="AR281" s="27">
        <f t="shared" si="109"/>
        <v>0</v>
      </c>
      <c r="AS281" s="27">
        <f t="shared" si="109"/>
        <v>0</v>
      </c>
      <c r="AT281" s="27">
        <f t="shared" si="109"/>
        <v>0</v>
      </c>
      <c r="AU281" s="27">
        <f t="shared" si="109"/>
        <v>0</v>
      </c>
      <c r="AV281" s="27">
        <f t="shared" ref="AV281:BY281" si="112">AV280</f>
        <v>0</v>
      </c>
      <c r="AW281" s="27">
        <f t="shared" si="112"/>
        <v>0</v>
      </c>
      <c r="AX281" s="27">
        <f t="shared" si="112"/>
        <v>0</v>
      </c>
      <c r="AY281" s="27">
        <f t="shared" si="112"/>
        <v>0</v>
      </c>
      <c r="AZ281" s="27">
        <f t="shared" si="112"/>
        <v>0</v>
      </c>
      <c r="BA281" s="27">
        <f t="shared" si="112"/>
        <v>0</v>
      </c>
      <c r="BB281" s="27">
        <f t="shared" si="112"/>
        <v>0</v>
      </c>
      <c r="BC281" s="27">
        <f t="shared" si="112"/>
        <v>0</v>
      </c>
      <c r="BD281" s="27">
        <f t="shared" si="112"/>
        <v>0</v>
      </c>
      <c r="BE281" s="27">
        <f t="shared" si="112"/>
        <v>0</v>
      </c>
      <c r="BF281" s="27">
        <f t="shared" si="112"/>
        <v>0</v>
      </c>
      <c r="BG281" s="27">
        <f t="shared" si="112"/>
        <v>0</v>
      </c>
      <c r="BH281" s="27">
        <f t="shared" si="112"/>
        <v>0</v>
      </c>
      <c r="BI281" s="27">
        <f t="shared" si="112"/>
        <v>0</v>
      </c>
      <c r="BJ281" s="27">
        <f t="shared" si="112"/>
        <v>0</v>
      </c>
      <c r="BK281" s="27">
        <f t="shared" si="112"/>
        <v>348</v>
      </c>
      <c r="BL281" s="27">
        <f t="shared" si="112"/>
        <v>348</v>
      </c>
      <c r="BM281" s="27">
        <f t="shared" si="112"/>
        <v>7</v>
      </c>
      <c r="BN281" s="27">
        <f t="shared" si="112"/>
        <v>7</v>
      </c>
      <c r="BO281" s="27">
        <f t="shared" si="112"/>
        <v>7</v>
      </c>
      <c r="BP281" s="27">
        <f t="shared" si="112"/>
        <v>7</v>
      </c>
      <c r="BQ281" s="27">
        <f t="shared" si="112"/>
        <v>7</v>
      </c>
      <c r="BR281" s="27">
        <f t="shared" si="112"/>
        <v>7</v>
      </c>
      <c r="BS281" s="27">
        <f t="shared" si="112"/>
        <v>7</v>
      </c>
      <c r="BT281" s="27">
        <f t="shared" si="112"/>
        <v>7</v>
      </c>
      <c r="BU281" s="27">
        <f t="shared" si="112"/>
        <v>0</v>
      </c>
      <c r="BV281" s="27">
        <f t="shared" si="112"/>
        <v>0</v>
      </c>
      <c r="BW281" s="27">
        <f t="shared" si="112"/>
        <v>0</v>
      </c>
      <c r="BX281" s="27">
        <f t="shared" si="112"/>
        <v>0</v>
      </c>
      <c r="BY281" s="27">
        <f t="shared" si="112"/>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3">C283</f>
        <v>0</v>
      </c>
      <c r="D284" s="27">
        <f t="shared" si="113"/>
        <v>0</v>
      </c>
      <c r="E284" s="27">
        <f t="shared" si="113"/>
        <v>0</v>
      </c>
      <c r="F284" s="27">
        <f t="shared" si="113"/>
        <v>0</v>
      </c>
      <c r="G284" s="27">
        <f t="shared" si="113"/>
        <v>0</v>
      </c>
      <c r="H284" s="27">
        <f t="shared" si="113"/>
        <v>0</v>
      </c>
      <c r="I284" s="27">
        <f t="shared" si="113"/>
        <v>0</v>
      </c>
      <c r="J284" s="27">
        <f t="shared" si="113"/>
        <v>0</v>
      </c>
      <c r="K284" s="27">
        <f t="shared" si="113"/>
        <v>0</v>
      </c>
      <c r="L284" s="27">
        <f t="shared" si="113"/>
        <v>0</v>
      </c>
      <c r="M284" s="27">
        <f t="shared" si="113"/>
        <v>0</v>
      </c>
      <c r="N284" s="27">
        <f t="shared" si="113"/>
        <v>0</v>
      </c>
      <c r="O284" s="27">
        <f t="shared" si="113"/>
        <v>0</v>
      </c>
      <c r="P284" s="27">
        <f t="shared" si="113"/>
        <v>0</v>
      </c>
      <c r="Q284" s="27">
        <f t="shared" si="113"/>
        <v>0</v>
      </c>
      <c r="R284" s="27">
        <f t="shared" si="113"/>
        <v>0</v>
      </c>
      <c r="S284" s="27">
        <f t="shared" si="113"/>
        <v>0</v>
      </c>
      <c r="T284" s="27">
        <f t="shared" si="113"/>
        <v>0</v>
      </c>
      <c r="U284" s="27">
        <f t="shared" si="113"/>
        <v>0</v>
      </c>
      <c r="V284" s="27">
        <f t="shared" si="113"/>
        <v>0</v>
      </c>
      <c r="W284" s="27">
        <f t="shared" si="113"/>
        <v>0</v>
      </c>
      <c r="X284" s="27">
        <f t="shared" si="113"/>
        <v>0</v>
      </c>
      <c r="Y284" s="27">
        <f t="shared" si="113"/>
        <v>0</v>
      </c>
      <c r="Z284" s="27">
        <f t="shared" si="113"/>
        <v>0</v>
      </c>
      <c r="AA284" s="27">
        <f t="shared" si="113"/>
        <v>0</v>
      </c>
      <c r="AB284" s="27">
        <f t="shared" si="113"/>
        <v>0</v>
      </c>
      <c r="AC284" s="27">
        <f t="shared" si="113"/>
        <v>0</v>
      </c>
      <c r="AD284" s="27">
        <f t="shared" si="113"/>
        <v>0</v>
      </c>
      <c r="AE284" s="27">
        <f t="shared" si="113"/>
        <v>0</v>
      </c>
      <c r="AF284" s="27">
        <f t="shared" si="113"/>
        <v>0</v>
      </c>
      <c r="AG284" s="27">
        <f t="shared" si="113"/>
        <v>0</v>
      </c>
      <c r="AH284" s="27">
        <f t="shared" si="113"/>
        <v>0</v>
      </c>
      <c r="AI284" s="27">
        <f t="shared" si="113"/>
        <v>0</v>
      </c>
      <c r="AJ284" s="27">
        <f t="shared" si="113"/>
        <v>0</v>
      </c>
      <c r="AK284" s="27">
        <f t="shared" si="113"/>
        <v>0</v>
      </c>
      <c r="AL284" s="27">
        <f t="shared" si="113"/>
        <v>0</v>
      </c>
      <c r="AM284" s="27">
        <f t="shared" si="113"/>
        <v>0</v>
      </c>
      <c r="AN284" s="27">
        <f t="shared" si="113"/>
        <v>0</v>
      </c>
      <c r="AO284" s="27">
        <f t="shared" si="113"/>
        <v>0</v>
      </c>
      <c r="AP284" s="27">
        <f t="shared" si="113"/>
        <v>0</v>
      </c>
      <c r="AQ284" s="27">
        <f t="shared" si="113"/>
        <v>0</v>
      </c>
      <c r="AR284" s="27">
        <f t="shared" si="113"/>
        <v>0</v>
      </c>
      <c r="AS284" s="27">
        <f t="shared" si="113"/>
        <v>0</v>
      </c>
      <c r="AT284" s="27">
        <f t="shared" si="113"/>
        <v>0</v>
      </c>
      <c r="AU284" s="27">
        <f t="shared" si="113"/>
        <v>0</v>
      </c>
      <c r="AV284" s="27">
        <f t="shared" ref="AV284:BY284" si="114">AV283</f>
        <v>0</v>
      </c>
      <c r="AW284" s="27">
        <f t="shared" si="114"/>
        <v>0</v>
      </c>
      <c r="AX284" s="27">
        <f t="shared" si="114"/>
        <v>0</v>
      </c>
      <c r="AY284" s="27">
        <f t="shared" si="114"/>
        <v>0</v>
      </c>
      <c r="AZ284" s="27">
        <f t="shared" si="114"/>
        <v>0</v>
      </c>
      <c r="BA284" s="27">
        <f t="shared" si="114"/>
        <v>0</v>
      </c>
      <c r="BB284" s="27">
        <f t="shared" si="114"/>
        <v>0</v>
      </c>
      <c r="BC284" s="27">
        <f t="shared" si="114"/>
        <v>0</v>
      </c>
      <c r="BD284" s="27">
        <f t="shared" si="114"/>
        <v>0</v>
      </c>
      <c r="BE284" s="27">
        <f t="shared" si="114"/>
        <v>0</v>
      </c>
      <c r="BF284" s="27">
        <f t="shared" si="114"/>
        <v>0</v>
      </c>
      <c r="BG284" s="27">
        <f t="shared" si="114"/>
        <v>0</v>
      </c>
      <c r="BH284" s="27">
        <f t="shared" si="114"/>
        <v>0</v>
      </c>
      <c r="BI284" s="27">
        <f t="shared" si="114"/>
        <v>0</v>
      </c>
      <c r="BJ284" s="27">
        <f t="shared" si="114"/>
        <v>0</v>
      </c>
      <c r="BK284" s="27">
        <f t="shared" si="114"/>
        <v>0</v>
      </c>
      <c r="BL284" s="27">
        <f t="shared" si="114"/>
        <v>0</v>
      </c>
      <c r="BM284" s="27">
        <f t="shared" si="114"/>
        <v>0</v>
      </c>
      <c r="BN284" s="27">
        <f t="shared" si="114"/>
        <v>0</v>
      </c>
      <c r="BO284" s="27">
        <f t="shared" si="114"/>
        <v>0</v>
      </c>
      <c r="BP284" s="27">
        <f t="shared" si="114"/>
        <v>0</v>
      </c>
      <c r="BQ284" s="27">
        <f t="shared" si="114"/>
        <v>0</v>
      </c>
      <c r="BR284" s="27">
        <f t="shared" si="114"/>
        <v>0</v>
      </c>
      <c r="BS284" s="27">
        <f t="shared" si="114"/>
        <v>0</v>
      </c>
      <c r="BT284" s="27">
        <f t="shared" si="114"/>
        <v>0</v>
      </c>
      <c r="BU284" s="27">
        <f t="shared" si="114"/>
        <v>0</v>
      </c>
      <c r="BV284" s="27">
        <f t="shared" si="114"/>
        <v>0</v>
      </c>
      <c r="BW284" s="27">
        <f t="shared" si="114"/>
        <v>0</v>
      </c>
      <c r="BX284" s="27">
        <f t="shared" si="114"/>
        <v>0</v>
      </c>
      <c r="BY284" s="27">
        <f t="shared" si="114"/>
        <v>0</v>
      </c>
    </row>
    <row r="285" spans="2:77" outlineLevel="1">
      <c r="B285" s="25" t="s">
        <v>861</v>
      </c>
      <c r="C285" s="27">
        <f t="shared" si="113"/>
        <v>0</v>
      </c>
      <c r="D285" s="27">
        <f t="shared" si="113"/>
        <v>0</v>
      </c>
      <c r="E285" s="27">
        <f t="shared" si="113"/>
        <v>0</v>
      </c>
      <c r="F285" s="27">
        <f t="shared" si="113"/>
        <v>0</v>
      </c>
      <c r="G285" s="27">
        <f t="shared" si="113"/>
        <v>0</v>
      </c>
      <c r="H285" s="27">
        <f t="shared" si="113"/>
        <v>0</v>
      </c>
      <c r="I285" s="27">
        <f t="shared" si="113"/>
        <v>0</v>
      </c>
      <c r="J285" s="27">
        <f t="shared" si="113"/>
        <v>0</v>
      </c>
      <c r="K285" s="27">
        <f t="shared" si="113"/>
        <v>0</v>
      </c>
      <c r="L285" s="27">
        <f t="shared" si="113"/>
        <v>0</v>
      </c>
      <c r="M285" s="27">
        <f t="shared" si="113"/>
        <v>0</v>
      </c>
      <c r="N285" s="27">
        <f t="shared" si="113"/>
        <v>0</v>
      </c>
      <c r="O285" s="27">
        <f t="shared" si="113"/>
        <v>0</v>
      </c>
      <c r="P285" s="27">
        <f t="shared" si="113"/>
        <v>0</v>
      </c>
      <c r="Q285" s="27">
        <f t="shared" si="113"/>
        <v>0</v>
      </c>
      <c r="R285" s="27">
        <f t="shared" si="113"/>
        <v>0</v>
      </c>
      <c r="S285" s="27">
        <f t="shared" si="113"/>
        <v>0</v>
      </c>
      <c r="T285" s="27">
        <f t="shared" si="113"/>
        <v>0</v>
      </c>
      <c r="U285" s="27">
        <f t="shared" si="113"/>
        <v>0</v>
      </c>
      <c r="V285" s="27">
        <f t="shared" si="113"/>
        <v>0</v>
      </c>
      <c r="W285" s="27">
        <f t="shared" si="113"/>
        <v>0</v>
      </c>
      <c r="X285" s="27">
        <f t="shared" si="113"/>
        <v>0</v>
      </c>
      <c r="Y285" s="27">
        <f t="shared" si="113"/>
        <v>0</v>
      </c>
      <c r="Z285" s="27">
        <f t="shared" si="113"/>
        <v>0</v>
      </c>
      <c r="AA285" s="27">
        <f t="shared" si="113"/>
        <v>0</v>
      </c>
      <c r="AB285" s="27">
        <f t="shared" si="113"/>
        <v>0</v>
      </c>
      <c r="AC285" s="27">
        <f t="shared" si="113"/>
        <v>0</v>
      </c>
      <c r="AD285" s="27">
        <f t="shared" si="113"/>
        <v>0</v>
      </c>
      <c r="AE285" s="27">
        <f t="shared" si="113"/>
        <v>0</v>
      </c>
      <c r="AF285" s="27">
        <f t="shared" si="113"/>
        <v>0</v>
      </c>
      <c r="AG285" s="27">
        <f t="shared" si="113"/>
        <v>0</v>
      </c>
      <c r="AH285" s="27">
        <f t="shared" si="113"/>
        <v>0</v>
      </c>
      <c r="AI285" s="27">
        <f t="shared" si="113"/>
        <v>0</v>
      </c>
      <c r="AJ285" s="27">
        <f t="shared" si="113"/>
        <v>0</v>
      </c>
      <c r="AK285" s="27">
        <f t="shared" si="113"/>
        <v>0</v>
      </c>
      <c r="AL285" s="27">
        <f t="shared" si="113"/>
        <v>0</v>
      </c>
      <c r="AM285" s="27">
        <f t="shared" si="113"/>
        <v>0</v>
      </c>
      <c r="AN285" s="27">
        <f t="shared" si="113"/>
        <v>0</v>
      </c>
      <c r="AO285" s="27">
        <f t="shared" si="113"/>
        <v>0</v>
      </c>
      <c r="AP285" s="27">
        <f t="shared" si="113"/>
        <v>0</v>
      </c>
      <c r="AQ285" s="27">
        <f t="shared" si="113"/>
        <v>0</v>
      </c>
      <c r="AR285" s="27">
        <f t="shared" si="113"/>
        <v>0</v>
      </c>
      <c r="AS285" s="27">
        <f t="shared" si="113"/>
        <v>0</v>
      </c>
      <c r="AT285" s="27">
        <f t="shared" si="113"/>
        <v>0</v>
      </c>
      <c r="AU285" s="27">
        <f t="shared" si="113"/>
        <v>0</v>
      </c>
      <c r="AV285" s="27">
        <f t="shared" ref="AV285:BY285" si="115">AV284</f>
        <v>0</v>
      </c>
      <c r="AW285" s="27">
        <f t="shared" si="115"/>
        <v>0</v>
      </c>
      <c r="AX285" s="27">
        <f t="shared" si="115"/>
        <v>0</v>
      </c>
      <c r="AY285" s="27">
        <f t="shared" si="115"/>
        <v>0</v>
      </c>
      <c r="AZ285" s="27">
        <f t="shared" si="115"/>
        <v>0</v>
      </c>
      <c r="BA285" s="27">
        <f t="shared" si="115"/>
        <v>0</v>
      </c>
      <c r="BB285" s="27">
        <f t="shared" si="115"/>
        <v>0</v>
      </c>
      <c r="BC285" s="27">
        <f t="shared" si="115"/>
        <v>0</v>
      </c>
      <c r="BD285" s="27">
        <f t="shared" si="115"/>
        <v>0</v>
      </c>
      <c r="BE285" s="27">
        <f t="shared" si="115"/>
        <v>0</v>
      </c>
      <c r="BF285" s="27">
        <f t="shared" si="115"/>
        <v>0</v>
      </c>
      <c r="BG285" s="27">
        <f t="shared" si="115"/>
        <v>0</v>
      </c>
      <c r="BH285" s="27">
        <f t="shared" si="115"/>
        <v>0</v>
      </c>
      <c r="BI285" s="27">
        <f t="shared" si="115"/>
        <v>0</v>
      </c>
      <c r="BJ285" s="27">
        <f t="shared" si="115"/>
        <v>0</v>
      </c>
      <c r="BK285" s="27">
        <f t="shared" si="115"/>
        <v>0</v>
      </c>
      <c r="BL285" s="27">
        <f t="shared" si="115"/>
        <v>0</v>
      </c>
      <c r="BM285" s="27">
        <f t="shared" si="115"/>
        <v>0</v>
      </c>
      <c r="BN285" s="27">
        <f t="shared" si="115"/>
        <v>0</v>
      </c>
      <c r="BO285" s="27">
        <f t="shared" si="115"/>
        <v>0</v>
      </c>
      <c r="BP285" s="27">
        <f t="shared" si="115"/>
        <v>0</v>
      </c>
      <c r="BQ285" s="27">
        <f t="shared" si="115"/>
        <v>0</v>
      </c>
      <c r="BR285" s="27">
        <f t="shared" si="115"/>
        <v>0</v>
      </c>
      <c r="BS285" s="27">
        <f t="shared" si="115"/>
        <v>0</v>
      </c>
      <c r="BT285" s="27">
        <f t="shared" si="115"/>
        <v>0</v>
      </c>
      <c r="BU285" s="27">
        <f t="shared" si="115"/>
        <v>0</v>
      </c>
      <c r="BV285" s="27">
        <f t="shared" si="115"/>
        <v>0</v>
      </c>
      <c r="BW285" s="27">
        <f t="shared" si="115"/>
        <v>0</v>
      </c>
      <c r="BX285" s="27">
        <f t="shared" si="115"/>
        <v>0</v>
      </c>
      <c r="BY285" s="27">
        <f t="shared" si="115"/>
        <v>0</v>
      </c>
    </row>
    <row r="286" spans="2:77" outlineLevel="1">
      <c r="B286" s="25" t="s">
        <v>862</v>
      </c>
      <c r="C286" s="27">
        <f t="shared" si="113"/>
        <v>0</v>
      </c>
      <c r="D286" s="27">
        <f t="shared" si="113"/>
        <v>0</v>
      </c>
      <c r="E286" s="27">
        <f t="shared" si="113"/>
        <v>0</v>
      </c>
      <c r="F286" s="27">
        <f t="shared" si="113"/>
        <v>0</v>
      </c>
      <c r="G286" s="27">
        <f t="shared" si="113"/>
        <v>0</v>
      </c>
      <c r="H286" s="27">
        <f t="shared" si="113"/>
        <v>0</v>
      </c>
      <c r="I286" s="27">
        <f t="shared" si="113"/>
        <v>0</v>
      </c>
      <c r="J286" s="27">
        <f t="shared" si="113"/>
        <v>0</v>
      </c>
      <c r="K286" s="27">
        <f t="shared" si="113"/>
        <v>0</v>
      </c>
      <c r="L286" s="27">
        <f t="shared" si="113"/>
        <v>0</v>
      </c>
      <c r="M286" s="27">
        <f t="shared" si="113"/>
        <v>0</v>
      </c>
      <c r="N286" s="27">
        <f t="shared" si="113"/>
        <v>0</v>
      </c>
      <c r="O286" s="27">
        <f t="shared" si="113"/>
        <v>0</v>
      </c>
      <c r="P286" s="27">
        <f t="shared" si="113"/>
        <v>0</v>
      </c>
      <c r="Q286" s="27">
        <f t="shared" si="113"/>
        <v>0</v>
      </c>
      <c r="R286" s="27">
        <f t="shared" si="113"/>
        <v>0</v>
      </c>
      <c r="S286" s="27">
        <f t="shared" si="113"/>
        <v>0</v>
      </c>
      <c r="T286" s="27">
        <f t="shared" si="113"/>
        <v>0</v>
      </c>
      <c r="U286" s="27">
        <f t="shared" si="113"/>
        <v>0</v>
      </c>
      <c r="V286" s="27">
        <f t="shared" si="113"/>
        <v>0</v>
      </c>
      <c r="W286" s="27">
        <f t="shared" si="113"/>
        <v>0</v>
      </c>
      <c r="X286" s="27">
        <f t="shared" si="113"/>
        <v>0</v>
      </c>
      <c r="Y286" s="27">
        <f t="shared" si="113"/>
        <v>0</v>
      </c>
      <c r="Z286" s="27">
        <f t="shared" si="113"/>
        <v>0</v>
      </c>
      <c r="AA286" s="27">
        <f t="shared" si="113"/>
        <v>0</v>
      </c>
      <c r="AB286" s="27">
        <f t="shared" si="113"/>
        <v>0</v>
      </c>
      <c r="AC286" s="27">
        <f t="shared" si="113"/>
        <v>0</v>
      </c>
      <c r="AD286" s="27">
        <f t="shared" si="113"/>
        <v>0</v>
      </c>
      <c r="AE286" s="27">
        <f t="shared" si="113"/>
        <v>0</v>
      </c>
      <c r="AF286" s="27">
        <f t="shared" si="113"/>
        <v>0</v>
      </c>
      <c r="AG286" s="27">
        <f t="shared" si="113"/>
        <v>0</v>
      </c>
      <c r="AH286" s="27">
        <f t="shared" si="113"/>
        <v>0</v>
      </c>
      <c r="AI286" s="27">
        <f t="shared" si="113"/>
        <v>0</v>
      </c>
      <c r="AJ286" s="27">
        <f t="shared" si="113"/>
        <v>0</v>
      </c>
      <c r="AK286" s="27">
        <f t="shared" si="113"/>
        <v>0</v>
      </c>
      <c r="AL286" s="27">
        <f t="shared" si="113"/>
        <v>0</v>
      </c>
      <c r="AM286" s="27">
        <f t="shared" si="113"/>
        <v>0</v>
      </c>
      <c r="AN286" s="27">
        <f t="shared" si="113"/>
        <v>0</v>
      </c>
      <c r="AO286" s="27">
        <f t="shared" si="113"/>
        <v>0</v>
      </c>
      <c r="AP286" s="27">
        <f t="shared" si="113"/>
        <v>0</v>
      </c>
      <c r="AQ286" s="27">
        <f t="shared" si="113"/>
        <v>0</v>
      </c>
      <c r="AR286" s="27">
        <f t="shared" si="113"/>
        <v>0</v>
      </c>
      <c r="AS286" s="27">
        <f t="shared" si="113"/>
        <v>0</v>
      </c>
      <c r="AT286" s="27">
        <f t="shared" si="113"/>
        <v>0</v>
      </c>
      <c r="AU286" s="27">
        <f t="shared" si="113"/>
        <v>0</v>
      </c>
      <c r="AV286" s="27">
        <f t="shared" ref="AV286:BY286" si="116">AV285</f>
        <v>0</v>
      </c>
      <c r="AW286" s="27">
        <f t="shared" si="116"/>
        <v>0</v>
      </c>
      <c r="AX286" s="27">
        <f t="shared" si="116"/>
        <v>0</v>
      </c>
      <c r="AY286" s="27">
        <f t="shared" si="116"/>
        <v>0</v>
      </c>
      <c r="AZ286" s="27">
        <f t="shared" si="116"/>
        <v>0</v>
      </c>
      <c r="BA286" s="27">
        <f t="shared" si="116"/>
        <v>0</v>
      </c>
      <c r="BB286" s="27">
        <f t="shared" si="116"/>
        <v>0</v>
      </c>
      <c r="BC286" s="27">
        <f t="shared" si="116"/>
        <v>0</v>
      </c>
      <c r="BD286" s="27">
        <f t="shared" si="116"/>
        <v>0</v>
      </c>
      <c r="BE286" s="27">
        <f t="shared" si="116"/>
        <v>0</v>
      </c>
      <c r="BF286" s="27">
        <f t="shared" si="116"/>
        <v>0</v>
      </c>
      <c r="BG286" s="27">
        <f t="shared" si="116"/>
        <v>0</v>
      </c>
      <c r="BH286" s="27">
        <f t="shared" si="116"/>
        <v>0</v>
      </c>
      <c r="BI286" s="27">
        <f t="shared" si="116"/>
        <v>0</v>
      </c>
      <c r="BJ286" s="27">
        <f t="shared" si="116"/>
        <v>0</v>
      </c>
      <c r="BK286" s="27">
        <f t="shared" si="116"/>
        <v>0</v>
      </c>
      <c r="BL286" s="27">
        <f t="shared" si="116"/>
        <v>0</v>
      </c>
      <c r="BM286" s="27">
        <f t="shared" si="116"/>
        <v>0</v>
      </c>
      <c r="BN286" s="27">
        <f t="shared" si="116"/>
        <v>0</v>
      </c>
      <c r="BO286" s="27">
        <f t="shared" si="116"/>
        <v>0</v>
      </c>
      <c r="BP286" s="27">
        <f t="shared" si="116"/>
        <v>0</v>
      </c>
      <c r="BQ286" s="27">
        <f t="shared" si="116"/>
        <v>0</v>
      </c>
      <c r="BR286" s="27">
        <f t="shared" si="116"/>
        <v>0</v>
      </c>
      <c r="BS286" s="27">
        <f t="shared" si="116"/>
        <v>0</v>
      </c>
      <c r="BT286" s="27">
        <f t="shared" si="116"/>
        <v>0</v>
      </c>
      <c r="BU286" s="27">
        <f t="shared" si="116"/>
        <v>0</v>
      </c>
      <c r="BV286" s="27">
        <f t="shared" si="116"/>
        <v>0</v>
      </c>
      <c r="BW286" s="27">
        <f t="shared" si="116"/>
        <v>0</v>
      </c>
      <c r="BX286" s="27">
        <f t="shared" si="116"/>
        <v>0</v>
      </c>
      <c r="BY286" s="27">
        <f t="shared" si="116"/>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17">C288</f>
        <v>0</v>
      </c>
      <c r="D289" s="27">
        <f t="shared" si="117"/>
        <v>0</v>
      </c>
      <c r="E289" s="27">
        <f t="shared" si="117"/>
        <v>0</v>
      </c>
      <c r="F289" s="27">
        <f t="shared" si="117"/>
        <v>0</v>
      </c>
      <c r="G289" s="27">
        <f t="shared" si="117"/>
        <v>0</v>
      </c>
      <c r="H289" s="27">
        <f t="shared" si="117"/>
        <v>0</v>
      </c>
      <c r="I289" s="27">
        <f t="shared" si="117"/>
        <v>0</v>
      </c>
      <c r="J289" s="27">
        <f t="shared" si="117"/>
        <v>0</v>
      </c>
      <c r="K289" s="27">
        <f t="shared" si="117"/>
        <v>0</v>
      </c>
      <c r="L289" s="27">
        <f t="shared" si="117"/>
        <v>0</v>
      </c>
      <c r="M289" s="27">
        <f t="shared" si="117"/>
        <v>0</v>
      </c>
      <c r="N289" s="27">
        <f t="shared" si="117"/>
        <v>0</v>
      </c>
      <c r="O289" s="27">
        <f t="shared" si="117"/>
        <v>0</v>
      </c>
      <c r="P289" s="27">
        <f t="shared" si="117"/>
        <v>0</v>
      </c>
      <c r="Q289" s="27">
        <f t="shared" si="117"/>
        <v>0</v>
      </c>
      <c r="R289" s="27">
        <f t="shared" si="117"/>
        <v>0</v>
      </c>
      <c r="S289" s="27">
        <f t="shared" si="117"/>
        <v>0</v>
      </c>
      <c r="T289" s="27">
        <f t="shared" si="117"/>
        <v>0</v>
      </c>
      <c r="U289" s="27">
        <f t="shared" si="117"/>
        <v>0</v>
      </c>
      <c r="V289" s="27">
        <f t="shared" si="117"/>
        <v>0</v>
      </c>
      <c r="W289" s="27">
        <f t="shared" si="117"/>
        <v>0</v>
      </c>
      <c r="X289" s="27">
        <f t="shared" si="117"/>
        <v>0</v>
      </c>
      <c r="Y289" s="27">
        <f t="shared" si="117"/>
        <v>0</v>
      </c>
      <c r="Z289" s="27">
        <f t="shared" si="117"/>
        <v>0</v>
      </c>
      <c r="AA289" s="27">
        <f t="shared" si="117"/>
        <v>0</v>
      </c>
      <c r="AB289" s="27">
        <f t="shared" si="117"/>
        <v>0</v>
      </c>
      <c r="AC289" s="27">
        <f t="shared" si="117"/>
        <v>0</v>
      </c>
      <c r="AD289" s="27">
        <f t="shared" si="117"/>
        <v>0</v>
      </c>
      <c r="AE289" s="27">
        <f t="shared" si="117"/>
        <v>0</v>
      </c>
      <c r="AF289" s="27">
        <f t="shared" si="117"/>
        <v>0</v>
      </c>
      <c r="AG289" s="27">
        <f t="shared" si="117"/>
        <v>0</v>
      </c>
      <c r="AH289" s="27">
        <f t="shared" si="117"/>
        <v>0</v>
      </c>
      <c r="AI289" s="27">
        <f t="shared" si="117"/>
        <v>0</v>
      </c>
      <c r="AJ289" s="27">
        <f t="shared" si="117"/>
        <v>0</v>
      </c>
      <c r="AK289" s="27">
        <f t="shared" si="117"/>
        <v>0</v>
      </c>
      <c r="AL289" s="27">
        <f t="shared" si="117"/>
        <v>0</v>
      </c>
      <c r="AM289" s="27">
        <f t="shared" si="117"/>
        <v>0</v>
      </c>
      <c r="AN289" s="27">
        <f t="shared" si="117"/>
        <v>0</v>
      </c>
      <c r="AO289" s="27">
        <f t="shared" si="117"/>
        <v>0</v>
      </c>
      <c r="AP289" s="27">
        <f t="shared" si="117"/>
        <v>0</v>
      </c>
      <c r="AQ289" s="27">
        <f t="shared" si="117"/>
        <v>0</v>
      </c>
      <c r="AR289" s="27">
        <f t="shared" si="117"/>
        <v>0</v>
      </c>
      <c r="AS289" s="27">
        <f t="shared" si="117"/>
        <v>0</v>
      </c>
      <c r="AT289" s="27">
        <f t="shared" si="117"/>
        <v>0</v>
      </c>
      <c r="AU289" s="27">
        <f t="shared" si="117"/>
        <v>0</v>
      </c>
      <c r="AV289" s="27">
        <f t="shared" ref="AV289:BY289" si="118">AV288</f>
        <v>0</v>
      </c>
      <c r="AW289" s="27">
        <f t="shared" si="118"/>
        <v>0</v>
      </c>
      <c r="AX289" s="27">
        <f t="shared" si="118"/>
        <v>0</v>
      </c>
      <c r="AY289" s="27">
        <f t="shared" si="118"/>
        <v>0</v>
      </c>
      <c r="AZ289" s="27">
        <f t="shared" si="118"/>
        <v>0</v>
      </c>
      <c r="BA289" s="27">
        <f t="shared" si="118"/>
        <v>0</v>
      </c>
      <c r="BB289" s="27">
        <f t="shared" si="118"/>
        <v>0</v>
      </c>
      <c r="BC289" s="27">
        <f t="shared" si="118"/>
        <v>0</v>
      </c>
      <c r="BD289" s="27">
        <f t="shared" si="118"/>
        <v>0</v>
      </c>
      <c r="BE289" s="27">
        <f t="shared" si="118"/>
        <v>0</v>
      </c>
      <c r="BF289" s="27">
        <f t="shared" si="118"/>
        <v>0</v>
      </c>
      <c r="BG289" s="27">
        <f t="shared" si="118"/>
        <v>0</v>
      </c>
      <c r="BH289" s="27">
        <f t="shared" si="118"/>
        <v>0</v>
      </c>
      <c r="BI289" s="27">
        <f t="shared" si="118"/>
        <v>0</v>
      </c>
      <c r="BJ289" s="27">
        <f t="shared" si="118"/>
        <v>0</v>
      </c>
      <c r="BK289" s="27">
        <f t="shared" si="118"/>
        <v>0</v>
      </c>
      <c r="BL289" s="27">
        <f t="shared" si="118"/>
        <v>0</v>
      </c>
      <c r="BM289" s="27">
        <f t="shared" si="118"/>
        <v>0</v>
      </c>
      <c r="BN289" s="27">
        <f t="shared" si="118"/>
        <v>0</v>
      </c>
      <c r="BO289" s="27">
        <f t="shared" si="118"/>
        <v>0</v>
      </c>
      <c r="BP289" s="27">
        <f t="shared" si="118"/>
        <v>0</v>
      </c>
      <c r="BQ289" s="27">
        <f t="shared" si="118"/>
        <v>0</v>
      </c>
      <c r="BR289" s="27">
        <f t="shared" si="118"/>
        <v>0</v>
      </c>
      <c r="BS289" s="27">
        <f t="shared" si="118"/>
        <v>0</v>
      </c>
      <c r="BT289" s="27">
        <f t="shared" si="118"/>
        <v>0</v>
      </c>
      <c r="BU289" s="27">
        <f t="shared" si="118"/>
        <v>0</v>
      </c>
      <c r="BV289" s="27">
        <f t="shared" si="118"/>
        <v>0</v>
      </c>
      <c r="BW289" s="27">
        <f t="shared" si="118"/>
        <v>0</v>
      </c>
      <c r="BX289" s="27">
        <f t="shared" si="118"/>
        <v>0</v>
      </c>
      <c r="BY289" s="27">
        <f t="shared" si="118"/>
        <v>0</v>
      </c>
    </row>
    <row r="290" spans="1:77" outlineLevel="1">
      <c r="B290" s="25" t="s">
        <v>861</v>
      </c>
      <c r="C290" s="27">
        <f t="shared" si="117"/>
        <v>0</v>
      </c>
      <c r="D290" s="27">
        <f t="shared" si="117"/>
        <v>0</v>
      </c>
      <c r="E290" s="27">
        <f t="shared" si="117"/>
        <v>0</v>
      </c>
      <c r="F290" s="27">
        <f t="shared" si="117"/>
        <v>0</v>
      </c>
      <c r="G290" s="27">
        <f t="shared" si="117"/>
        <v>0</v>
      </c>
      <c r="H290" s="27">
        <f t="shared" si="117"/>
        <v>0</v>
      </c>
      <c r="I290" s="27">
        <f t="shared" si="117"/>
        <v>0</v>
      </c>
      <c r="J290" s="27">
        <f t="shared" si="117"/>
        <v>0</v>
      </c>
      <c r="K290" s="27">
        <f t="shared" si="117"/>
        <v>0</v>
      </c>
      <c r="L290" s="27">
        <f t="shared" si="117"/>
        <v>0</v>
      </c>
      <c r="M290" s="27">
        <f t="shared" si="117"/>
        <v>0</v>
      </c>
      <c r="N290" s="27">
        <f t="shared" si="117"/>
        <v>0</v>
      </c>
      <c r="O290" s="27">
        <f t="shared" si="117"/>
        <v>0</v>
      </c>
      <c r="P290" s="27">
        <f t="shared" si="117"/>
        <v>0</v>
      </c>
      <c r="Q290" s="27">
        <f t="shared" si="117"/>
        <v>0</v>
      </c>
      <c r="R290" s="27">
        <f t="shared" si="117"/>
        <v>0</v>
      </c>
      <c r="S290" s="27">
        <f t="shared" si="117"/>
        <v>0</v>
      </c>
      <c r="T290" s="27">
        <f t="shared" si="117"/>
        <v>0</v>
      </c>
      <c r="U290" s="27">
        <f t="shared" si="117"/>
        <v>0</v>
      </c>
      <c r="V290" s="27">
        <f t="shared" si="117"/>
        <v>0</v>
      </c>
      <c r="W290" s="27">
        <f t="shared" si="117"/>
        <v>0</v>
      </c>
      <c r="X290" s="27">
        <f t="shared" si="117"/>
        <v>0</v>
      </c>
      <c r="Y290" s="27">
        <f t="shared" si="117"/>
        <v>0</v>
      </c>
      <c r="Z290" s="27">
        <f t="shared" si="117"/>
        <v>0</v>
      </c>
      <c r="AA290" s="27">
        <f t="shared" si="117"/>
        <v>0</v>
      </c>
      <c r="AB290" s="27">
        <f t="shared" si="117"/>
        <v>0</v>
      </c>
      <c r="AC290" s="27">
        <f t="shared" si="117"/>
        <v>0</v>
      </c>
      <c r="AD290" s="27">
        <f t="shared" si="117"/>
        <v>0</v>
      </c>
      <c r="AE290" s="27">
        <f t="shared" si="117"/>
        <v>0</v>
      </c>
      <c r="AF290" s="27">
        <f t="shared" si="117"/>
        <v>0</v>
      </c>
      <c r="AG290" s="27">
        <f t="shared" si="117"/>
        <v>0</v>
      </c>
      <c r="AH290" s="27">
        <f t="shared" si="117"/>
        <v>0</v>
      </c>
      <c r="AI290" s="27">
        <f t="shared" si="117"/>
        <v>0</v>
      </c>
      <c r="AJ290" s="27">
        <f t="shared" si="117"/>
        <v>0</v>
      </c>
      <c r="AK290" s="27">
        <f t="shared" si="117"/>
        <v>0</v>
      </c>
      <c r="AL290" s="27">
        <f t="shared" si="117"/>
        <v>0</v>
      </c>
      <c r="AM290" s="27">
        <f t="shared" si="117"/>
        <v>0</v>
      </c>
      <c r="AN290" s="27">
        <f t="shared" si="117"/>
        <v>0</v>
      </c>
      <c r="AO290" s="27">
        <f t="shared" si="117"/>
        <v>0</v>
      </c>
      <c r="AP290" s="27">
        <f t="shared" si="117"/>
        <v>0</v>
      </c>
      <c r="AQ290" s="27">
        <f t="shared" si="117"/>
        <v>0</v>
      </c>
      <c r="AR290" s="27">
        <f t="shared" si="117"/>
        <v>0</v>
      </c>
      <c r="AS290" s="27">
        <f t="shared" si="117"/>
        <v>0</v>
      </c>
      <c r="AT290" s="27">
        <f t="shared" si="117"/>
        <v>0</v>
      </c>
      <c r="AU290" s="27">
        <f t="shared" si="117"/>
        <v>0</v>
      </c>
      <c r="AV290" s="27">
        <f t="shared" ref="AV290:BY290" si="119">AV289</f>
        <v>0</v>
      </c>
      <c r="AW290" s="27">
        <f t="shared" si="119"/>
        <v>0</v>
      </c>
      <c r="AX290" s="27">
        <f t="shared" si="119"/>
        <v>0</v>
      </c>
      <c r="AY290" s="27">
        <f t="shared" si="119"/>
        <v>0</v>
      </c>
      <c r="AZ290" s="27">
        <f t="shared" si="119"/>
        <v>0</v>
      </c>
      <c r="BA290" s="27">
        <f t="shared" si="119"/>
        <v>0</v>
      </c>
      <c r="BB290" s="27">
        <f t="shared" si="119"/>
        <v>0</v>
      </c>
      <c r="BC290" s="27">
        <f t="shared" si="119"/>
        <v>0</v>
      </c>
      <c r="BD290" s="27">
        <f t="shared" si="119"/>
        <v>0</v>
      </c>
      <c r="BE290" s="27">
        <f t="shared" si="119"/>
        <v>0</v>
      </c>
      <c r="BF290" s="27">
        <f t="shared" si="119"/>
        <v>0</v>
      </c>
      <c r="BG290" s="27">
        <f t="shared" si="119"/>
        <v>0</v>
      </c>
      <c r="BH290" s="27">
        <f t="shared" si="119"/>
        <v>0</v>
      </c>
      <c r="BI290" s="27">
        <f t="shared" si="119"/>
        <v>0</v>
      </c>
      <c r="BJ290" s="27">
        <f t="shared" si="119"/>
        <v>0</v>
      </c>
      <c r="BK290" s="27">
        <f t="shared" si="119"/>
        <v>0</v>
      </c>
      <c r="BL290" s="27">
        <f t="shared" si="119"/>
        <v>0</v>
      </c>
      <c r="BM290" s="27">
        <f t="shared" si="119"/>
        <v>0</v>
      </c>
      <c r="BN290" s="27">
        <f t="shared" si="119"/>
        <v>0</v>
      </c>
      <c r="BO290" s="27">
        <f t="shared" si="119"/>
        <v>0</v>
      </c>
      <c r="BP290" s="27">
        <f t="shared" si="119"/>
        <v>0</v>
      </c>
      <c r="BQ290" s="27">
        <f t="shared" si="119"/>
        <v>0</v>
      </c>
      <c r="BR290" s="27">
        <f t="shared" si="119"/>
        <v>0</v>
      </c>
      <c r="BS290" s="27">
        <f t="shared" si="119"/>
        <v>0</v>
      </c>
      <c r="BT290" s="27">
        <f t="shared" si="119"/>
        <v>0</v>
      </c>
      <c r="BU290" s="27">
        <f t="shared" si="119"/>
        <v>0</v>
      </c>
      <c r="BV290" s="27">
        <f t="shared" si="119"/>
        <v>0</v>
      </c>
      <c r="BW290" s="27">
        <f t="shared" si="119"/>
        <v>0</v>
      </c>
      <c r="BX290" s="27">
        <f t="shared" si="119"/>
        <v>0</v>
      </c>
      <c r="BY290" s="27">
        <f t="shared" si="119"/>
        <v>0</v>
      </c>
    </row>
    <row r="291" spans="1:77" outlineLevel="1">
      <c r="B291" s="25" t="s">
        <v>862</v>
      </c>
      <c r="C291" s="27">
        <f t="shared" si="117"/>
        <v>0</v>
      </c>
      <c r="D291" s="27">
        <f t="shared" si="117"/>
        <v>0</v>
      </c>
      <c r="E291" s="27">
        <f t="shared" si="117"/>
        <v>0</v>
      </c>
      <c r="F291" s="27">
        <f t="shared" si="117"/>
        <v>0</v>
      </c>
      <c r="G291" s="27">
        <f t="shared" si="117"/>
        <v>0</v>
      </c>
      <c r="H291" s="27">
        <f t="shared" si="117"/>
        <v>0</v>
      </c>
      <c r="I291" s="27">
        <f t="shared" si="117"/>
        <v>0</v>
      </c>
      <c r="J291" s="27">
        <f t="shared" si="117"/>
        <v>0</v>
      </c>
      <c r="K291" s="27">
        <f t="shared" si="117"/>
        <v>0</v>
      </c>
      <c r="L291" s="27">
        <f t="shared" si="117"/>
        <v>0</v>
      </c>
      <c r="M291" s="27">
        <f t="shared" si="117"/>
        <v>0</v>
      </c>
      <c r="N291" s="27">
        <f t="shared" si="117"/>
        <v>0</v>
      </c>
      <c r="O291" s="27">
        <f t="shared" si="117"/>
        <v>0</v>
      </c>
      <c r="P291" s="27">
        <f t="shared" si="117"/>
        <v>0</v>
      </c>
      <c r="Q291" s="27">
        <f t="shared" si="117"/>
        <v>0</v>
      </c>
      <c r="R291" s="27">
        <f t="shared" si="117"/>
        <v>0</v>
      </c>
      <c r="S291" s="27">
        <f t="shared" si="117"/>
        <v>0</v>
      </c>
      <c r="T291" s="27">
        <f t="shared" si="117"/>
        <v>0</v>
      </c>
      <c r="U291" s="27">
        <f t="shared" si="117"/>
        <v>0</v>
      </c>
      <c r="V291" s="27">
        <f t="shared" si="117"/>
        <v>0</v>
      </c>
      <c r="W291" s="27">
        <f t="shared" si="117"/>
        <v>0</v>
      </c>
      <c r="X291" s="27">
        <f t="shared" si="117"/>
        <v>0</v>
      </c>
      <c r="Y291" s="27">
        <f t="shared" si="117"/>
        <v>0</v>
      </c>
      <c r="Z291" s="27">
        <f t="shared" si="117"/>
        <v>0</v>
      </c>
      <c r="AA291" s="27">
        <f t="shared" si="117"/>
        <v>0</v>
      </c>
      <c r="AB291" s="27">
        <f t="shared" si="117"/>
        <v>0</v>
      </c>
      <c r="AC291" s="27">
        <f t="shared" si="117"/>
        <v>0</v>
      </c>
      <c r="AD291" s="27">
        <f t="shared" si="117"/>
        <v>0</v>
      </c>
      <c r="AE291" s="27">
        <f t="shared" si="117"/>
        <v>0</v>
      </c>
      <c r="AF291" s="27">
        <f t="shared" si="117"/>
        <v>0</v>
      </c>
      <c r="AG291" s="27">
        <f t="shared" si="117"/>
        <v>0</v>
      </c>
      <c r="AH291" s="27">
        <f t="shared" si="117"/>
        <v>0</v>
      </c>
      <c r="AI291" s="27">
        <f t="shared" si="117"/>
        <v>0</v>
      </c>
      <c r="AJ291" s="27">
        <f t="shared" si="117"/>
        <v>0</v>
      </c>
      <c r="AK291" s="27">
        <f t="shared" si="117"/>
        <v>0</v>
      </c>
      <c r="AL291" s="27">
        <f t="shared" si="117"/>
        <v>0</v>
      </c>
      <c r="AM291" s="27">
        <f t="shared" si="117"/>
        <v>0</v>
      </c>
      <c r="AN291" s="27">
        <f t="shared" si="117"/>
        <v>0</v>
      </c>
      <c r="AO291" s="27">
        <f t="shared" si="117"/>
        <v>0</v>
      </c>
      <c r="AP291" s="27">
        <f t="shared" si="117"/>
        <v>0</v>
      </c>
      <c r="AQ291" s="27">
        <f t="shared" si="117"/>
        <v>0</v>
      </c>
      <c r="AR291" s="27">
        <f t="shared" si="117"/>
        <v>0</v>
      </c>
      <c r="AS291" s="27">
        <f t="shared" si="117"/>
        <v>0</v>
      </c>
      <c r="AT291" s="27">
        <f t="shared" si="117"/>
        <v>0</v>
      </c>
      <c r="AU291" s="27">
        <f t="shared" si="117"/>
        <v>0</v>
      </c>
      <c r="AV291" s="27">
        <f t="shared" ref="AV291:BY291" si="120">AV290</f>
        <v>0</v>
      </c>
      <c r="AW291" s="27">
        <f t="shared" si="120"/>
        <v>0</v>
      </c>
      <c r="AX291" s="27">
        <f t="shared" si="120"/>
        <v>0</v>
      </c>
      <c r="AY291" s="27">
        <f t="shared" si="120"/>
        <v>0</v>
      </c>
      <c r="AZ291" s="27">
        <f t="shared" si="120"/>
        <v>0</v>
      </c>
      <c r="BA291" s="27">
        <f t="shared" si="120"/>
        <v>0</v>
      </c>
      <c r="BB291" s="27">
        <f t="shared" si="120"/>
        <v>0</v>
      </c>
      <c r="BC291" s="27">
        <f t="shared" si="120"/>
        <v>0</v>
      </c>
      <c r="BD291" s="27">
        <f t="shared" si="120"/>
        <v>0</v>
      </c>
      <c r="BE291" s="27">
        <f t="shared" si="120"/>
        <v>0</v>
      </c>
      <c r="BF291" s="27">
        <f t="shared" si="120"/>
        <v>0</v>
      </c>
      <c r="BG291" s="27">
        <f t="shared" si="120"/>
        <v>0</v>
      </c>
      <c r="BH291" s="27">
        <f t="shared" si="120"/>
        <v>0</v>
      </c>
      <c r="BI291" s="27">
        <f t="shared" si="120"/>
        <v>0</v>
      </c>
      <c r="BJ291" s="27">
        <f t="shared" si="120"/>
        <v>0</v>
      </c>
      <c r="BK291" s="27">
        <f t="shared" si="120"/>
        <v>0</v>
      </c>
      <c r="BL291" s="27">
        <f t="shared" si="120"/>
        <v>0</v>
      </c>
      <c r="BM291" s="27">
        <f t="shared" si="120"/>
        <v>0</v>
      </c>
      <c r="BN291" s="27">
        <f t="shared" si="120"/>
        <v>0</v>
      </c>
      <c r="BO291" s="27">
        <f t="shared" si="120"/>
        <v>0</v>
      </c>
      <c r="BP291" s="27">
        <f t="shared" si="120"/>
        <v>0</v>
      </c>
      <c r="BQ291" s="27">
        <f t="shared" si="120"/>
        <v>0</v>
      </c>
      <c r="BR291" s="27">
        <f t="shared" si="120"/>
        <v>0</v>
      </c>
      <c r="BS291" s="27">
        <f t="shared" si="120"/>
        <v>0</v>
      </c>
      <c r="BT291" s="27">
        <f t="shared" si="120"/>
        <v>0</v>
      </c>
      <c r="BU291" s="27">
        <f t="shared" si="120"/>
        <v>0</v>
      </c>
      <c r="BV291" s="27">
        <f t="shared" si="120"/>
        <v>0</v>
      </c>
      <c r="BW291" s="27">
        <f t="shared" si="120"/>
        <v>0</v>
      </c>
      <c r="BX291" s="27">
        <f t="shared" si="120"/>
        <v>0</v>
      </c>
      <c r="BY291" s="27">
        <f t="shared" si="120"/>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AU296" si="121">C293</f>
        <v>0</v>
      </c>
      <c r="D294" s="27">
        <f t="shared" si="121"/>
        <v>0</v>
      </c>
      <c r="E294" s="27">
        <f t="shared" si="121"/>
        <v>0</v>
      </c>
      <c r="F294" s="27">
        <f t="shared" si="121"/>
        <v>0</v>
      </c>
      <c r="G294" s="27">
        <f t="shared" si="121"/>
        <v>0</v>
      </c>
      <c r="H294" s="27">
        <f t="shared" si="121"/>
        <v>0</v>
      </c>
      <c r="I294" s="27">
        <f t="shared" si="121"/>
        <v>0</v>
      </c>
      <c r="J294" s="27">
        <f t="shared" si="121"/>
        <v>0</v>
      </c>
      <c r="K294" s="27">
        <f t="shared" si="121"/>
        <v>0</v>
      </c>
      <c r="L294" s="27">
        <f t="shared" si="121"/>
        <v>0</v>
      </c>
      <c r="M294" s="27">
        <f t="shared" si="121"/>
        <v>0</v>
      </c>
      <c r="N294" s="27">
        <f t="shared" si="121"/>
        <v>0</v>
      </c>
      <c r="O294" s="27">
        <f t="shared" si="121"/>
        <v>0</v>
      </c>
      <c r="P294" s="27">
        <f t="shared" si="121"/>
        <v>0</v>
      </c>
      <c r="Q294" s="27">
        <f t="shared" si="121"/>
        <v>0</v>
      </c>
      <c r="R294" s="27">
        <f t="shared" si="121"/>
        <v>0</v>
      </c>
      <c r="S294" s="27">
        <f t="shared" si="121"/>
        <v>0</v>
      </c>
      <c r="T294" s="27">
        <f t="shared" si="121"/>
        <v>0</v>
      </c>
      <c r="U294" s="27">
        <f t="shared" si="121"/>
        <v>0</v>
      </c>
      <c r="V294" s="27">
        <f t="shared" si="121"/>
        <v>0</v>
      </c>
      <c r="W294" s="27">
        <f t="shared" si="121"/>
        <v>0</v>
      </c>
      <c r="X294" s="27">
        <f t="shared" si="121"/>
        <v>0</v>
      </c>
      <c r="Y294" s="27">
        <f t="shared" si="121"/>
        <v>0</v>
      </c>
      <c r="Z294" s="27">
        <f t="shared" si="121"/>
        <v>0</v>
      </c>
      <c r="AA294" s="27">
        <f t="shared" si="121"/>
        <v>0</v>
      </c>
      <c r="AB294" s="27">
        <f t="shared" si="121"/>
        <v>0</v>
      </c>
      <c r="AC294" s="27">
        <f t="shared" si="121"/>
        <v>0</v>
      </c>
      <c r="AD294" s="27">
        <f t="shared" si="121"/>
        <v>0</v>
      </c>
      <c r="AE294" s="27">
        <f t="shared" si="121"/>
        <v>0</v>
      </c>
      <c r="AF294" s="27">
        <f t="shared" si="121"/>
        <v>0</v>
      </c>
      <c r="AG294" s="27">
        <f t="shared" si="121"/>
        <v>0</v>
      </c>
      <c r="AH294" s="27">
        <f t="shared" si="121"/>
        <v>0</v>
      </c>
      <c r="AI294" s="27">
        <f t="shared" si="121"/>
        <v>0</v>
      </c>
      <c r="AJ294" s="27">
        <f t="shared" si="121"/>
        <v>0</v>
      </c>
      <c r="AK294" s="27">
        <f t="shared" si="121"/>
        <v>0</v>
      </c>
      <c r="AL294" s="27">
        <f t="shared" si="121"/>
        <v>0</v>
      </c>
      <c r="AM294" s="27">
        <f t="shared" si="121"/>
        <v>0</v>
      </c>
      <c r="AN294" s="27">
        <f t="shared" si="121"/>
        <v>0</v>
      </c>
      <c r="AO294" s="27">
        <f t="shared" si="121"/>
        <v>0</v>
      </c>
      <c r="AP294" s="27">
        <f t="shared" si="121"/>
        <v>0</v>
      </c>
      <c r="AQ294" s="27">
        <f t="shared" si="121"/>
        <v>0</v>
      </c>
      <c r="AR294" s="27">
        <f t="shared" si="121"/>
        <v>0</v>
      </c>
      <c r="AS294" s="27">
        <f t="shared" si="121"/>
        <v>0</v>
      </c>
      <c r="AT294" s="27">
        <f t="shared" si="121"/>
        <v>0</v>
      </c>
      <c r="AU294" s="27">
        <f t="shared" si="121"/>
        <v>0</v>
      </c>
      <c r="AV294" s="27">
        <f t="shared" ref="AV294:BY294" si="122">AV293</f>
        <v>0</v>
      </c>
      <c r="AW294" s="27">
        <f t="shared" si="122"/>
        <v>0</v>
      </c>
      <c r="AX294" s="27">
        <f t="shared" si="122"/>
        <v>0</v>
      </c>
      <c r="AY294" s="27">
        <f t="shared" si="122"/>
        <v>0</v>
      </c>
      <c r="AZ294" s="27">
        <f t="shared" si="122"/>
        <v>0</v>
      </c>
      <c r="BA294" s="27">
        <f t="shared" si="122"/>
        <v>0</v>
      </c>
      <c r="BB294" s="27">
        <f t="shared" si="122"/>
        <v>0</v>
      </c>
      <c r="BC294" s="27">
        <f t="shared" si="122"/>
        <v>0</v>
      </c>
      <c r="BD294" s="27">
        <f t="shared" si="122"/>
        <v>0</v>
      </c>
      <c r="BE294" s="27">
        <f t="shared" si="122"/>
        <v>0</v>
      </c>
      <c r="BF294" s="27">
        <f t="shared" si="122"/>
        <v>0</v>
      </c>
      <c r="BG294" s="27">
        <f t="shared" si="122"/>
        <v>0</v>
      </c>
      <c r="BH294" s="27">
        <f t="shared" si="122"/>
        <v>0</v>
      </c>
      <c r="BI294" s="27">
        <f t="shared" si="122"/>
        <v>0</v>
      </c>
      <c r="BJ294" s="27">
        <f t="shared" si="122"/>
        <v>0</v>
      </c>
      <c r="BK294" s="27">
        <f t="shared" si="122"/>
        <v>0</v>
      </c>
      <c r="BL294" s="27">
        <f t="shared" si="122"/>
        <v>0</v>
      </c>
      <c r="BM294" s="27">
        <f t="shared" si="122"/>
        <v>0</v>
      </c>
      <c r="BN294" s="27">
        <f t="shared" si="122"/>
        <v>0</v>
      </c>
      <c r="BO294" s="27">
        <f t="shared" si="122"/>
        <v>0</v>
      </c>
      <c r="BP294" s="27">
        <f t="shared" si="122"/>
        <v>0</v>
      </c>
      <c r="BQ294" s="27">
        <f t="shared" si="122"/>
        <v>0</v>
      </c>
      <c r="BR294" s="27">
        <f t="shared" si="122"/>
        <v>0</v>
      </c>
      <c r="BS294" s="27">
        <f t="shared" si="122"/>
        <v>0</v>
      </c>
      <c r="BT294" s="27">
        <f t="shared" si="122"/>
        <v>0</v>
      </c>
      <c r="BU294" s="27">
        <f t="shared" si="122"/>
        <v>0</v>
      </c>
      <c r="BV294" s="27">
        <f t="shared" si="122"/>
        <v>0</v>
      </c>
      <c r="BW294" s="27">
        <f t="shared" si="122"/>
        <v>0</v>
      </c>
      <c r="BX294" s="27">
        <f t="shared" si="122"/>
        <v>0</v>
      </c>
      <c r="BY294" s="27">
        <f t="shared" si="122"/>
        <v>0</v>
      </c>
    </row>
    <row r="295" spans="1:77" outlineLevel="1">
      <c r="B295" s="25" t="s">
        <v>861</v>
      </c>
      <c r="C295" s="27">
        <f t="shared" si="121"/>
        <v>0</v>
      </c>
      <c r="D295" s="27">
        <f t="shared" si="121"/>
        <v>0</v>
      </c>
      <c r="E295" s="27">
        <f t="shared" si="121"/>
        <v>0</v>
      </c>
      <c r="F295" s="27">
        <f t="shared" si="121"/>
        <v>0</v>
      </c>
      <c r="G295" s="27">
        <f t="shared" si="121"/>
        <v>0</v>
      </c>
      <c r="H295" s="27">
        <f t="shared" si="121"/>
        <v>0</v>
      </c>
      <c r="I295" s="27">
        <f t="shared" si="121"/>
        <v>0</v>
      </c>
      <c r="J295" s="27">
        <f t="shared" si="121"/>
        <v>0</v>
      </c>
      <c r="K295" s="27">
        <f t="shared" si="121"/>
        <v>0</v>
      </c>
      <c r="L295" s="27">
        <f t="shared" si="121"/>
        <v>0</v>
      </c>
      <c r="M295" s="27">
        <f t="shared" si="121"/>
        <v>0</v>
      </c>
      <c r="N295" s="27">
        <f t="shared" si="121"/>
        <v>0</v>
      </c>
      <c r="O295" s="27">
        <f t="shared" si="121"/>
        <v>0</v>
      </c>
      <c r="P295" s="27">
        <f t="shared" si="121"/>
        <v>0</v>
      </c>
      <c r="Q295" s="27">
        <f t="shared" si="121"/>
        <v>0</v>
      </c>
      <c r="R295" s="27">
        <f t="shared" si="121"/>
        <v>0</v>
      </c>
      <c r="S295" s="27">
        <f t="shared" si="121"/>
        <v>0</v>
      </c>
      <c r="T295" s="27">
        <f t="shared" si="121"/>
        <v>0</v>
      </c>
      <c r="U295" s="27">
        <f t="shared" si="121"/>
        <v>0</v>
      </c>
      <c r="V295" s="27">
        <f t="shared" si="121"/>
        <v>0</v>
      </c>
      <c r="W295" s="27">
        <f t="shared" si="121"/>
        <v>0</v>
      </c>
      <c r="X295" s="27">
        <f t="shared" si="121"/>
        <v>0</v>
      </c>
      <c r="Y295" s="27">
        <f t="shared" si="121"/>
        <v>0</v>
      </c>
      <c r="Z295" s="27">
        <f t="shared" si="121"/>
        <v>0</v>
      </c>
      <c r="AA295" s="27">
        <f t="shared" si="121"/>
        <v>0</v>
      </c>
      <c r="AB295" s="27">
        <f t="shared" si="121"/>
        <v>0</v>
      </c>
      <c r="AC295" s="27">
        <f t="shared" si="121"/>
        <v>0</v>
      </c>
      <c r="AD295" s="27">
        <f t="shared" si="121"/>
        <v>0</v>
      </c>
      <c r="AE295" s="27">
        <f t="shared" si="121"/>
        <v>0</v>
      </c>
      <c r="AF295" s="27">
        <f t="shared" si="121"/>
        <v>0</v>
      </c>
      <c r="AG295" s="27">
        <f t="shared" si="121"/>
        <v>0</v>
      </c>
      <c r="AH295" s="27">
        <f t="shared" si="121"/>
        <v>0</v>
      </c>
      <c r="AI295" s="27">
        <f t="shared" si="121"/>
        <v>0</v>
      </c>
      <c r="AJ295" s="27">
        <f t="shared" si="121"/>
        <v>0</v>
      </c>
      <c r="AK295" s="27">
        <f t="shared" si="121"/>
        <v>0</v>
      </c>
      <c r="AL295" s="27">
        <f t="shared" si="121"/>
        <v>0</v>
      </c>
      <c r="AM295" s="27">
        <f t="shared" si="121"/>
        <v>0</v>
      </c>
      <c r="AN295" s="27">
        <f t="shared" si="121"/>
        <v>0</v>
      </c>
      <c r="AO295" s="27">
        <f t="shared" si="121"/>
        <v>0</v>
      </c>
      <c r="AP295" s="27">
        <f t="shared" si="121"/>
        <v>0</v>
      </c>
      <c r="AQ295" s="27">
        <f t="shared" si="121"/>
        <v>0</v>
      </c>
      <c r="AR295" s="27">
        <f t="shared" si="121"/>
        <v>0</v>
      </c>
      <c r="AS295" s="27">
        <f t="shared" si="121"/>
        <v>0</v>
      </c>
      <c r="AT295" s="27">
        <f t="shared" si="121"/>
        <v>0</v>
      </c>
      <c r="AU295" s="27">
        <f t="shared" si="121"/>
        <v>0</v>
      </c>
      <c r="AV295" s="27">
        <f t="shared" ref="AV295:BY295" si="123">AV294</f>
        <v>0</v>
      </c>
      <c r="AW295" s="27">
        <f t="shared" si="123"/>
        <v>0</v>
      </c>
      <c r="AX295" s="27">
        <f t="shared" si="123"/>
        <v>0</v>
      </c>
      <c r="AY295" s="27">
        <f t="shared" si="123"/>
        <v>0</v>
      </c>
      <c r="AZ295" s="27">
        <f t="shared" si="123"/>
        <v>0</v>
      </c>
      <c r="BA295" s="27">
        <f t="shared" si="123"/>
        <v>0</v>
      </c>
      <c r="BB295" s="27">
        <f t="shared" si="123"/>
        <v>0</v>
      </c>
      <c r="BC295" s="27">
        <f t="shared" si="123"/>
        <v>0</v>
      </c>
      <c r="BD295" s="27">
        <f t="shared" si="123"/>
        <v>0</v>
      </c>
      <c r="BE295" s="27">
        <f t="shared" si="123"/>
        <v>0</v>
      </c>
      <c r="BF295" s="27">
        <f t="shared" si="123"/>
        <v>0</v>
      </c>
      <c r="BG295" s="27">
        <f t="shared" si="123"/>
        <v>0</v>
      </c>
      <c r="BH295" s="27">
        <f t="shared" si="123"/>
        <v>0</v>
      </c>
      <c r="BI295" s="27">
        <f t="shared" si="123"/>
        <v>0</v>
      </c>
      <c r="BJ295" s="27">
        <f t="shared" si="123"/>
        <v>0</v>
      </c>
      <c r="BK295" s="27">
        <f t="shared" si="123"/>
        <v>0</v>
      </c>
      <c r="BL295" s="27">
        <f t="shared" si="123"/>
        <v>0</v>
      </c>
      <c r="BM295" s="27">
        <f t="shared" si="123"/>
        <v>0</v>
      </c>
      <c r="BN295" s="27">
        <f t="shared" si="123"/>
        <v>0</v>
      </c>
      <c r="BO295" s="27">
        <f t="shared" si="123"/>
        <v>0</v>
      </c>
      <c r="BP295" s="27">
        <f t="shared" si="123"/>
        <v>0</v>
      </c>
      <c r="BQ295" s="27">
        <f t="shared" si="123"/>
        <v>0</v>
      </c>
      <c r="BR295" s="27">
        <f t="shared" si="123"/>
        <v>0</v>
      </c>
      <c r="BS295" s="27">
        <f t="shared" si="123"/>
        <v>0</v>
      </c>
      <c r="BT295" s="27">
        <f t="shared" si="123"/>
        <v>0</v>
      </c>
      <c r="BU295" s="27">
        <f t="shared" si="123"/>
        <v>0</v>
      </c>
      <c r="BV295" s="27">
        <f t="shared" si="123"/>
        <v>0</v>
      </c>
      <c r="BW295" s="27">
        <f t="shared" si="123"/>
        <v>0</v>
      </c>
      <c r="BX295" s="27">
        <f t="shared" si="123"/>
        <v>0</v>
      </c>
      <c r="BY295" s="27">
        <f t="shared" si="123"/>
        <v>0</v>
      </c>
    </row>
    <row r="296" spans="1:77" outlineLevel="1">
      <c r="B296" s="25" t="s">
        <v>862</v>
      </c>
      <c r="C296" s="27">
        <f t="shared" si="121"/>
        <v>0</v>
      </c>
      <c r="D296" s="27">
        <f t="shared" si="121"/>
        <v>0</v>
      </c>
      <c r="E296" s="27">
        <f t="shared" si="121"/>
        <v>0</v>
      </c>
      <c r="F296" s="27">
        <f t="shared" si="121"/>
        <v>0</v>
      </c>
      <c r="G296" s="27">
        <f t="shared" si="121"/>
        <v>0</v>
      </c>
      <c r="H296" s="27">
        <f t="shared" si="121"/>
        <v>0</v>
      </c>
      <c r="I296" s="27">
        <f t="shared" si="121"/>
        <v>0</v>
      </c>
      <c r="J296" s="27">
        <f t="shared" si="121"/>
        <v>0</v>
      </c>
      <c r="K296" s="27">
        <f t="shared" si="121"/>
        <v>0</v>
      </c>
      <c r="L296" s="27">
        <f t="shared" si="121"/>
        <v>0</v>
      </c>
      <c r="M296" s="27">
        <f t="shared" si="121"/>
        <v>0</v>
      </c>
      <c r="N296" s="27">
        <f t="shared" si="121"/>
        <v>0</v>
      </c>
      <c r="O296" s="27">
        <f t="shared" si="121"/>
        <v>0</v>
      </c>
      <c r="P296" s="27">
        <f t="shared" si="121"/>
        <v>0</v>
      </c>
      <c r="Q296" s="27">
        <f t="shared" si="121"/>
        <v>0</v>
      </c>
      <c r="R296" s="27">
        <f t="shared" si="121"/>
        <v>0</v>
      </c>
      <c r="S296" s="27">
        <f t="shared" si="121"/>
        <v>0</v>
      </c>
      <c r="T296" s="27">
        <f t="shared" si="121"/>
        <v>0</v>
      </c>
      <c r="U296" s="27">
        <f t="shared" si="121"/>
        <v>0</v>
      </c>
      <c r="V296" s="27">
        <f t="shared" si="121"/>
        <v>0</v>
      </c>
      <c r="W296" s="27">
        <f t="shared" si="121"/>
        <v>0</v>
      </c>
      <c r="X296" s="27">
        <f t="shared" si="121"/>
        <v>0</v>
      </c>
      <c r="Y296" s="27">
        <f t="shared" si="121"/>
        <v>0</v>
      </c>
      <c r="Z296" s="27">
        <f t="shared" si="121"/>
        <v>0</v>
      </c>
      <c r="AA296" s="27">
        <f t="shared" si="121"/>
        <v>0</v>
      </c>
      <c r="AB296" s="27">
        <f t="shared" si="121"/>
        <v>0</v>
      </c>
      <c r="AC296" s="27">
        <f t="shared" si="121"/>
        <v>0</v>
      </c>
      <c r="AD296" s="27">
        <f t="shared" si="121"/>
        <v>0</v>
      </c>
      <c r="AE296" s="27">
        <f t="shared" si="121"/>
        <v>0</v>
      </c>
      <c r="AF296" s="27">
        <f t="shared" si="121"/>
        <v>0</v>
      </c>
      <c r="AG296" s="27">
        <f t="shared" si="121"/>
        <v>0</v>
      </c>
      <c r="AH296" s="27">
        <f t="shared" si="121"/>
        <v>0</v>
      </c>
      <c r="AI296" s="27">
        <f t="shared" si="121"/>
        <v>0</v>
      </c>
      <c r="AJ296" s="27">
        <f t="shared" si="121"/>
        <v>0</v>
      </c>
      <c r="AK296" s="27">
        <f t="shared" si="121"/>
        <v>0</v>
      </c>
      <c r="AL296" s="27">
        <f t="shared" si="121"/>
        <v>0</v>
      </c>
      <c r="AM296" s="27">
        <f t="shared" si="121"/>
        <v>0</v>
      </c>
      <c r="AN296" s="27">
        <f t="shared" si="121"/>
        <v>0</v>
      </c>
      <c r="AO296" s="27">
        <f t="shared" si="121"/>
        <v>0</v>
      </c>
      <c r="AP296" s="27">
        <f t="shared" si="121"/>
        <v>0</v>
      </c>
      <c r="AQ296" s="27">
        <f t="shared" si="121"/>
        <v>0</v>
      </c>
      <c r="AR296" s="27">
        <f t="shared" si="121"/>
        <v>0</v>
      </c>
      <c r="AS296" s="27">
        <f t="shared" si="121"/>
        <v>0</v>
      </c>
      <c r="AT296" s="27">
        <f t="shared" si="121"/>
        <v>0</v>
      </c>
      <c r="AU296" s="27">
        <f t="shared" si="121"/>
        <v>0</v>
      </c>
      <c r="AV296" s="27">
        <f t="shared" ref="AV296:BY296" si="124">AV295</f>
        <v>0</v>
      </c>
      <c r="AW296" s="27">
        <f t="shared" si="124"/>
        <v>0</v>
      </c>
      <c r="AX296" s="27">
        <f t="shared" si="124"/>
        <v>0</v>
      </c>
      <c r="AY296" s="27">
        <f t="shared" si="124"/>
        <v>0</v>
      </c>
      <c r="AZ296" s="27">
        <f t="shared" si="124"/>
        <v>0</v>
      </c>
      <c r="BA296" s="27">
        <f t="shared" si="124"/>
        <v>0</v>
      </c>
      <c r="BB296" s="27">
        <f t="shared" si="124"/>
        <v>0</v>
      </c>
      <c r="BC296" s="27">
        <f t="shared" si="124"/>
        <v>0</v>
      </c>
      <c r="BD296" s="27">
        <f t="shared" si="124"/>
        <v>0</v>
      </c>
      <c r="BE296" s="27">
        <f t="shared" si="124"/>
        <v>0</v>
      </c>
      <c r="BF296" s="27">
        <f t="shared" si="124"/>
        <v>0</v>
      </c>
      <c r="BG296" s="27">
        <f t="shared" si="124"/>
        <v>0</v>
      </c>
      <c r="BH296" s="27">
        <f t="shared" si="124"/>
        <v>0</v>
      </c>
      <c r="BI296" s="27">
        <f t="shared" si="124"/>
        <v>0</v>
      </c>
      <c r="BJ296" s="27">
        <f t="shared" si="124"/>
        <v>0</v>
      </c>
      <c r="BK296" s="27">
        <f t="shared" si="124"/>
        <v>0</v>
      </c>
      <c r="BL296" s="27">
        <f t="shared" si="124"/>
        <v>0</v>
      </c>
      <c r="BM296" s="27">
        <f t="shared" si="124"/>
        <v>0</v>
      </c>
      <c r="BN296" s="27">
        <f t="shared" si="124"/>
        <v>0</v>
      </c>
      <c r="BO296" s="27">
        <f t="shared" si="124"/>
        <v>0</v>
      </c>
      <c r="BP296" s="27">
        <f t="shared" si="124"/>
        <v>0</v>
      </c>
      <c r="BQ296" s="27">
        <f t="shared" si="124"/>
        <v>0</v>
      </c>
      <c r="BR296" s="27">
        <f t="shared" si="124"/>
        <v>0</v>
      </c>
      <c r="BS296" s="27">
        <f t="shared" si="124"/>
        <v>0</v>
      </c>
      <c r="BT296" s="27">
        <f t="shared" si="124"/>
        <v>0</v>
      </c>
      <c r="BU296" s="27">
        <f t="shared" si="124"/>
        <v>0</v>
      </c>
      <c r="BV296" s="27">
        <f t="shared" si="124"/>
        <v>0</v>
      </c>
      <c r="BW296" s="27">
        <f t="shared" si="124"/>
        <v>0</v>
      </c>
      <c r="BX296" s="27">
        <f t="shared" si="124"/>
        <v>0</v>
      </c>
      <c r="BY296" s="27">
        <f t="shared" si="124"/>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AL301" si="125">C301</f>
        <v>Wean</v>
      </c>
      <c r="J301" t="str">
        <f t="shared" si="125"/>
        <v>Join start</v>
      </c>
      <c r="K301" t="str">
        <f t="shared" si="125"/>
        <v>Join end</v>
      </c>
      <c r="L301" t="str">
        <f t="shared" si="125"/>
        <v>LatePreg</v>
      </c>
      <c r="M301" t="str">
        <f t="shared" si="125"/>
        <v>Lamb Yrl</v>
      </c>
      <c r="N301" t="str">
        <f t="shared" si="125"/>
        <v>WeanYrl</v>
      </c>
      <c r="O301" t="str">
        <f t="shared" si="125"/>
        <v>Wean</v>
      </c>
      <c r="P301" t="str">
        <f t="shared" si="125"/>
        <v>Join start</v>
      </c>
      <c r="Q301" t="str">
        <f t="shared" si="125"/>
        <v>Join end</v>
      </c>
      <c r="R301" t="str">
        <f t="shared" si="125"/>
        <v>LatePreg</v>
      </c>
      <c r="S301" t="str">
        <f t="shared" si="125"/>
        <v>Lamb Yrl</v>
      </c>
      <c r="T301" t="str">
        <f t="shared" si="125"/>
        <v>WeanYrl</v>
      </c>
      <c r="U301" t="str">
        <f t="shared" si="125"/>
        <v>Wean</v>
      </c>
      <c r="V301" t="str">
        <f t="shared" si="125"/>
        <v>Join start</v>
      </c>
      <c r="W301" t="str">
        <f t="shared" si="125"/>
        <v>Join end</v>
      </c>
      <c r="X301" t="str">
        <f t="shared" si="125"/>
        <v>LatePreg</v>
      </c>
      <c r="Y301" t="str">
        <f t="shared" si="125"/>
        <v>Lamb Yrl</v>
      </c>
      <c r="Z301" t="str">
        <f t="shared" si="125"/>
        <v>WeanYrl</v>
      </c>
      <c r="AA301" t="str">
        <f t="shared" si="125"/>
        <v>Wean</v>
      </c>
      <c r="AB301" t="str">
        <f t="shared" si="125"/>
        <v>Join start</v>
      </c>
      <c r="AC301" t="str">
        <f t="shared" si="125"/>
        <v>Join end</v>
      </c>
      <c r="AD301" t="str">
        <f t="shared" si="125"/>
        <v>LatePreg</v>
      </c>
      <c r="AE301" t="str">
        <f t="shared" si="125"/>
        <v>Lamb Yrl</v>
      </c>
      <c r="AF301" t="str">
        <f t="shared" si="125"/>
        <v>WeanYrl</v>
      </c>
      <c r="AG301" t="str">
        <f t="shared" si="125"/>
        <v>Wean</v>
      </c>
      <c r="AH301" t="str">
        <f t="shared" si="125"/>
        <v>Join start</v>
      </c>
      <c r="AI301" t="str">
        <f t="shared" si="125"/>
        <v>Join end</v>
      </c>
      <c r="AJ301" t="str">
        <f t="shared" si="125"/>
        <v>LatePreg</v>
      </c>
      <c r="AK301" t="str">
        <f t="shared" si="125"/>
        <v>Lamb Yrl</v>
      </c>
      <c r="AL301" t="str">
        <f t="shared" si="125"/>
        <v>WeanYrl</v>
      </c>
      <c r="AM301" t="s">
        <v>1583</v>
      </c>
      <c r="AN301" t="s">
        <v>1003</v>
      </c>
      <c r="AO301" t="s">
        <v>879</v>
      </c>
      <c r="AP301" t="s">
        <v>1584</v>
      </c>
      <c r="AQ301" t="s">
        <v>1574</v>
      </c>
      <c r="AR301" t="s">
        <v>1587</v>
      </c>
      <c r="AS301" t="s">
        <v>1003</v>
      </c>
      <c r="AT301" t="s">
        <v>879</v>
      </c>
      <c r="AU301" t="s">
        <v>1588</v>
      </c>
      <c r="AV301" t="s">
        <v>1574</v>
      </c>
      <c r="AW301" t="s">
        <v>1589</v>
      </c>
      <c r="AX301" t="s">
        <v>1003</v>
      </c>
      <c r="AY301" t="s">
        <v>879</v>
      </c>
      <c r="AZ301" t="s">
        <v>1590</v>
      </c>
      <c r="BA301" t="s">
        <v>1574</v>
      </c>
      <c r="BB301" t="s">
        <v>1591</v>
      </c>
      <c r="BC301" t="s">
        <v>1003</v>
      </c>
      <c r="BD301" t="s">
        <v>879</v>
      </c>
      <c r="BE301" t="s">
        <v>1592</v>
      </c>
      <c r="BF301" t="s">
        <v>1574</v>
      </c>
      <c r="BG301" t="s">
        <v>1593</v>
      </c>
      <c r="BH301" t="s">
        <v>1003</v>
      </c>
      <c r="BI301" t="s">
        <v>879</v>
      </c>
      <c r="BJ301" t="s">
        <v>1594</v>
      </c>
      <c r="BK301" t="s">
        <v>1574</v>
      </c>
    </row>
    <row r="302" spans="1:77" outlineLevel="1">
      <c r="B302" t="s">
        <v>1578</v>
      </c>
      <c r="C302" t="s">
        <v>887</v>
      </c>
      <c r="D302" t="s">
        <v>888</v>
      </c>
      <c r="E302" t="s">
        <v>889</v>
      </c>
      <c r="F302" t="s">
        <v>1586</v>
      </c>
      <c r="G302" t="s">
        <v>1580</v>
      </c>
      <c r="H302" t="s">
        <v>1581</v>
      </c>
      <c r="I302" t="str">
        <f>C302</f>
        <v>W-J</v>
      </c>
      <c r="J302" t="str">
        <f t="shared" ref="J302:AL302" si="126">D302</f>
        <v>Join</v>
      </c>
      <c r="K302" t="str">
        <f t="shared" si="126"/>
        <v>Preg</v>
      </c>
      <c r="L302" t="str">
        <f t="shared" si="126"/>
        <v>PregTox</v>
      </c>
      <c r="M302" t="str">
        <f t="shared" si="126"/>
        <v>Lact</v>
      </c>
      <c r="N302" t="str">
        <f t="shared" si="126"/>
        <v>Recovery</v>
      </c>
      <c r="O302" t="str">
        <f t="shared" si="126"/>
        <v>W-J</v>
      </c>
      <c r="P302" t="str">
        <f t="shared" si="126"/>
        <v>Join</v>
      </c>
      <c r="Q302" t="str">
        <f t="shared" si="126"/>
        <v>Preg</v>
      </c>
      <c r="R302" t="str">
        <f t="shared" si="126"/>
        <v>PregTox</v>
      </c>
      <c r="S302" t="str">
        <f t="shared" si="126"/>
        <v>Lact</v>
      </c>
      <c r="T302" t="str">
        <f t="shared" si="126"/>
        <v>Recovery</v>
      </c>
      <c r="U302" t="str">
        <f t="shared" si="126"/>
        <v>W-J</v>
      </c>
      <c r="V302" t="str">
        <f t="shared" si="126"/>
        <v>Join</v>
      </c>
      <c r="W302" t="str">
        <f t="shared" si="126"/>
        <v>Preg</v>
      </c>
      <c r="X302" t="str">
        <f t="shared" si="126"/>
        <v>PregTox</v>
      </c>
      <c r="Y302" t="str">
        <f t="shared" si="126"/>
        <v>Lact</v>
      </c>
      <c r="Z302" t="str">
        <f t="shared" si="126"/>
        <v>Recovery</v>
      </c>
      <c r="AA302" t="str">
        <f t="shared" si="126"/>
        <v>W-J</v>
      </c>
      <c r="AB302" t="str">
        <f t="shared" si="126"/>
        <v>Join</v>
      </c>
      <c r="AC302" t="str">
        <f t="shared" si="126"/>
        <v>Preg</v>
      </c>
      <c r="AD302" t="str">
        <f t="shared" si="126"/>
        <v>PregTox</v>
      </c>
      <c r="AE302" t="str">
        <f t="shared" si="126"/>
        <v>Lact</v>
      </c>
      <c r="AF302" t="str">
        <f t="shared" si="126"/>
        <v>Recovery</v>
      </c>
      <c r="AG302" t="str">
        <f t="shared" si="126"/>
        <v>W-J</v>
      </c>
      <c r="AH302" t="str">
        <f t="shared" si="126"/>
        <v>Join</v>
      </c>
      <c r="AI302" t="str">
        <f t="shared" si="126"/>
        <v>Preg</v>
      </c>
      <c r="AJ302" t="str">
        <f t="shared" si="126"/>
        <v>PregTox</v>
      </c>
      <c r="AK302" t="str">
        <f t="shared" si="126"/>
        <v>Lact</v>
      </c>
      <c r="AL302" t="str">
        <f t="shared" si="126"/>
        <v>Recovery</v>
      </c>
      <c r="AM302" t="s">
        <v>1027</v>
      </c>
      <c r="AN302" t="s">
        <v>1585</v>
      </c>
      <c r="AO302" t="s">
        <v>1586</v>
      </c>
      <c r="AP302" t="s">
        <v>1580</v>
      </c>
      <c r="AQ302" t="s">
        <v>887</v>
      </c>
      <c r="AR302" t="s">
        <v>1027</v>
      </c>
      <c r="AS302" t="s">
        <v>1585</v>
      </c>
      <c r="AT302" t="s">
        <v>1586</v>
      </c>
      <c r="AU302" t="s">
        <v>1580</v>
      </c>
      <c r="AV302" t="s">
        <v>887</v>
      </c>
      <c r="AW302" t="s">
        <v>1027</v>
      </c>
      <c r="AX302" t="s">
        <v>1585</v>
      </c>
      <c r="AY302" t="s">
        <v>1586</v>
      </c>
      <c r="AZ302" t="s">
        <v>1580</v>
      </c>
      <c r="BA302" t="s">
        <v>887</v>
      </c>
      <c r="BB302" t="s">
        <v>1027</v>
      </c>
      <c r="BC302" t="s">
        <v>1585</v>
      </c>
      <c r="BD302" t="s">
        <v>1586</v>
      </c>
      <c r="BE302" t="s">
        <v>1580</v>
      </c>
      <c r="BF302" t="s">
        <v>887</v>
      </c>
      <c r="BG302" t="s">
        <v>1027</v>
      </c>
      <c r="BH302" t="s">
        <v>1585</v>
      </c>
      <c r="BI302" t="s">
        <v>1586</v>
      </c>
      <c r="BJ302" t="s">
        <v>1580</v>
      </c>
      <c r="BK302" t="s">
        <v>887</v>
      </c>
    </row>
    <row r="303" spans="1:77" outlineLevel="1">
      <c r="B303" t="s">
        <v>1047</v>
      </c>
      <c r="C303">
        <v>1</v>
      </c>
      <c r="D303">
        <v>2</v>
      </c>
      <c r="E303">
        <v>3</v>
      </c>
      <c r="F303">
        <v>5</v>
      </c>
      <c r="G303">
        <v>6</v>
      </c>
      <c r="H303">
        <v>7</v>
      </c>
      <c r="I303">
        <f>C303</f>
        <v>1</v>
      </c>
      <c r="J303">
        <f t="shared" ref="J303:AK303" si="127">D303</f>
        <v>2</v>
      </c>
      <c r="K303">
        <f t="shared" si="127"/>
        <v>3</v>
      </c>
      <c r="L303">
        <f t="shared" si="127"/>
        <v>5</v>
      </c>
      <c r="M303">
        <f t="shared" si="127"/>
        <v>6</v>
      </c>
      <c r="N303">
        <f>H303</f>
        <v>7</v>
      </c>
      <c r="O303">
        <f t="shared" si="127"/>
        <v>1</v>
      </c>
      <c r="P303">
        <f t="shared" si="127"/>
        <v>2</v>
      </c>
      <c r="Q303">
        <f t="shared" si="127"/>
        <v>3</v>
      </c>
      <c r="R303">
        <f t="shared" si="127"/>
        <v>5</v>
      </c>
      <c r="S303">
        <f t="shared" si="127"/>
        <v>6</v>
      </c>
      <c r="T303">
        <f>N303</f>
        <v>7</v>
      </c>
      <c r="U303">
        <f t="shared" si="127"/>
        <v>1</v>
      </c>
      <c r="V303">
        <f t="shared" si="127"/>
        <v>2</v>
      </c>
      <c r="W303">
        <f t="shared" si="127"/>
        <v>3</v>
      </c>
      <c r="X303">
        <f t="shared" si="127"/>
        <v>5</v>
      </c>
      <c r="Y303">
        <f t="shared" si="127"/>
        <v>6</v>
      </c>
      <c r="Z303">
        <f>T303</f>
        <v>7</v>
      </c>
      <c r="AA303">
        <f t="shared" si="127"/>
        <v>1</v>
      </c>
      <c r="AB303">
        <f t="shared" si="127"/>
        <v>2</v>
      </c>
      <c r="AC303">
        <f t="shared" si="127"/>
        <v>3</v>
      </c>
      <c r="AD303">
        <f t="shared" si="127"/>
        <v>5</v>
      </c>
      <c r="AE303">
        <f t="shared" si="127"/>
        <v>6</v>
      </c>
      <c r="AF303">
        <f>Z303</f>
        <v>7</v>
      </c>
      <c r="AG303">
        <f t="shared" si="127"/>
        <v>1</v>
      </c>
      <c r="AH303">
        <f t="shared" si="127"/>
        <v>2</v>
      </c>
      <c r="AI303">
        <f t="shared" si="127"/>
        <v>3</v>
      </c>
      <c r="AJ303">
        <f t="shared" si="127"/>
        <v>5</v>
      </c>
      <c r="AK303">
        <f t="shared" si="127"/>
        <v>6</v>
      </c>
      <c r="AL303">
        <f>AF303</f>
        <v>7</v>
      </c>
      <c r="AM303">
        <v>8</v>
      </c>
      <c r="AN303">
        <f t="shared" ref="AN303:AV303" si="128">AM303+1</f>
        <v>9</v>
      </c>
      <c r="AO303">
        <f t="shared" si="128"/>
        <v>10</v>
      </c>
      <c r="AP303">
        <f t="shared" si="128"/>
        <v>11</v>
      </c>
      <c r="AQ303">
        <f t="shared" si="128"/>
        <v>12</v>
      </c>
      <c r="AR303">
        <f t="shared" si="128"/>
        <v>13</v>
      </c>
      <c r="AS303">
        <f t="shared" si="128"/>
        <v>14</v>
      </c>
      <c r="AT303">
        <f t="shared" si="128"/>
        <v>15</v>
      </c>
      <c r="AU303">
        <f t="shared" si="128"/>
        <v>16</v>
      </c>
      <c r="AV303">
        <f t="shared" si="128"/>
        <v>17</v>
      </c>
      <c r="AW303">
        <f t="shared" ref="AW303:BK303" si="129">AV303+1</f>
        <v>18</v>
      </c>
      <c r="AX303">
        <f t="shared" si="129"/>
        <v>19</v>
      </c>
      <c r="AY303">
        <f t="shared" si="129"/>
        <v>20</v>
      </c>
      <c r="AZ303">
        <f t="shared" si="129"/>
        <v>21</v>
      </c>
      <c r="BA303">
        <f t="shared" si="129"/>
        <v>22</v>
      </c>
      <c r="BB303">
        <f t="shared" si="129"/>
        <v>23</v>
      </c>
      <c r="BC303">
        <f t="shared" si="129"/>
        <v>24</v>
      </c>
      <c r="BD303">
        <f t="shared" si="129"/>
        <v>25</v>
      </c>
      <c r="BE303">
        <f t="shared" si="129"/>
        <v>26</v>
      </c>
      <c r="BF303">
        <f t="shared" si="129"/>
        <v>27</v>
      </c>
      <c r="BG303">
        <f t="shared" si="129"/>
        <v>28</v>
      </c>
      <c r="BH303">
        <f t="shared" si="129"/>
        <v>29</v>
      </c>
      <c r="BI303">
        <f t="shared" si="129"/>
        <v>30</v>
      </c>
      <c r="BJ303">
        <f t="shared" si="129"/>
        <v>31</v>
      </c>
      <c r="BK303">
        <f t="shared" si="129"/>
        <v>32</v>
      </c>
    </row>
    <row r="304" spans="1:77" outlineLevel="1">
      <c r="B304" t="s">
        <v>898</v>
      </c>
      <c r="C304" s="123">
        <f t="shared" ref="C304:H304" si="130">INDEX(i.Periods,C$303,1+d.TOL+(C$300-1)*3)</f>
        <v>33</v>
      </c>
      <c r="D304" s="123">
        <f t="shared" si="130"/>
        <v>50</v>
      </c>
      <c r="E304" s="123">
        <f t="shared" si="130"/>
        <v>55</v>
      </c>
      <c r="F304" s="123">
        <f t="shared" si="130"/>
        <v>70</v>
      </c>
      <c r="G304" s="123">
        <f t="shared" si="130"/>
        <v>72</v>
      </c>
      <c r="H304" s="123">
        <f t="shared" si="130"/>
        <v>85</v>
      </c>
      <c r="I304" s="123">
        <f t="shared" ref="I304:AK304" si="131">INDEX(i.Periods,I$303,1+d.TOL+(I$300-1)*3)</f>
        <v>33</v>
      </c>
      <c r="J304" s="123">
        <f t="shared" si="131"/>
        <v>52</v>
      </c>
      <c r="K304" s="123">
        <f t="shared" si="131"/>
        <v>57</v>
      </c>
      <c r="L304" s="123">
        <f t="shared" si="131"/>
        <v>72</v>
      </c>
      <c r="M304" s="123">
        <f t="shared" si="131"/>
        <v>74</v>
      </c>
      <c r="N304" s="123">
        <f t="shared" si="131"/>
        <v>87</v>
      </c>
      <c r="O304" s="123">
        <f t="shared" si="131"/>
        <v>33</v>
      </c>
      <c r="P304" s="123">
        <f t="shared" si="131"/>
        <v>55</v>
      </c>
      <c r="Q304" s="123">
        <f t="shared" si="131"/>
        <v>60</v>
      </c>
      <c r="R304" s="123">
        <f t="shared" si="131"/>
        <v>75</v>
      </c>
      <c r="S304" s="123">
        <f t="shared" si="131"/>
        <v>77</v>
      </c>
      <c r="T304" s="123">
        <f t="shared" si="131"/>
        <v>90</v>
      </c>
      <c r="U304" s="123">
        <f t="shared" si="131"/>
        <v>33</v>
      </c>
      <c r="V304" s="123">
        <f t="shared" si="131"/>
        <v>57</v>
      </c>
      <c r="W304" s="123">
        <f t="shared" si="131"/>
        <v>62</v>
      </c>
      <c r="X304" s="123">
        <f t="shared" si="131"/>
        <v>77</v>
      </c>
      <c r="Y304" s="123">
        <f t="shared" si="131"/>
        <v>79</v>
      </c>
      <c r="Z304" s="123">
        <f t="shared" si="131"/>
        <v>92</v>
      </c>
      <c r="AA304" s="123">
        <f t="shared" si="131"/>
        <v>33</v>
      </c>
      <c r="AB304" s="123">
        <f t="shared" si="131"/>
        <v>59</v>
      </c>
      <c r="AC304" s="123">
        <f t="shared" si="131"/>
        <v>64</v>
      </c>
      <c r="AD304" s="123">
        <f t="shared" si="131"/>
        <v>79</v>
      </c>
      <c r="AE304" s="123">
        <f t="shared" si="131"/>
        <v>81</v>
      </c>
      <c r="AF304" s="123">
        <f t="shared" si="131"/>
        <v>94</v>
      </c>
      <c r="AG304" s="123">
        <f t="shared" si="131"/>
        <v>33</v>
      </c>
      <c r="AH304" s="123">
        <f t="shared" si="131"/>
        <v>50</v>
      </c>
      <c r="AI304" s="123">
        <f t="shared" si="131"/>
        <v>55</v>
      </c>
      <c r="AJ304" s="123">
        <f t="shared" si="131"/>
        <v>70</v>
      </c>
      <c r="AK304" s="123">
        <f t="shared" si="131"/>
        <v>72</v>
      </c>
      <c r="AL304" s="123">
        <f t="shared" ref="AL304:AQ304" si="132">INDEX(i.Periods,AL$303,1+d.TOL+(AL$300-1)*3)</f>
        <v>85</v>
      </c>
      <c r="AM304" s="123">
        <f t="shared" si="132"/>
        <v>102</v>
      </c>
      <c r="AN304" s="123">
        <f t="shared" si="132"/>
        <v>115</v>
      </c>
      <c r="AO304" s="123">
        <f t="shared" si="132"/>
        <v>122</v>
      </c>
      <c r="AP304" s="123">
        <f t="shared" si="132"/>
        <v>124</v>
      </c>
      <c r="AQ304" s="123">
        <f t="shared" si="132"/>
        <v>137</v>
      </c>
      <c r="AR304" s="123">
        <f t="shared" ref="AR304:BK304" si="133">INDEX(i.Periods,AR$303,1+d.TOL+(AR$300-1)*3)</f>
        <v>154</v>
      </c>
      <c r="AS304" s="123">
        <f t="shared" si="133"/>
        <v>167</v>
      </c>
      <c r="AT304" s="123">
        <f t="shared" si="133"/>
        <v>174</v>
      </c>
      <c r="AU304" s="123">
        <f t="shared" si="133"/>
        <v>176</v>
      </c>
      <c r="AV304" s="123">
        <f t="shared" si="133"/>
        <v>189</v>
      </c>
      <c r="AW304" s="123">
        <f t="shared" si="133"/>
        <v>206</v>
      </c>
      <c r="AX304" s="123">
        <f t="shared" si="133"/>
        <v>219</v>
      </c>
      <c r="AY304" s="123">
        <f t="shared" si="133"/>
        <v>226</v>
      </c>
      <c r="AZ304" s="123">
        <f t="shared" si="133"/>
        <v>228</v>
      </c>
      <c r="BA304" s="123">
        <f t="shared" si="133"/>
        <v>241</v>
      </c>
      <c r="BB304" s="123">
        <f t="shared" si="133"/>
        <v>258</v>
      </c>
      <c r="BC304" s="123">
        <f t="shared" si="133"/>
        <v>271</v>
      </c>
      <c r="BD304" s="123">
        <f t="shared" si="133"/>
        <v>278</v>
      </c>
      <c r="BE304" s="123">
        <f t="shared" si="133"/>
        <v>280</v>
      </c>
      <c r="BF304" s="123">
        <f t="shared" si="133"/>
        <v>293</v>
      </c>
      <c r="BG304" s="123">
        <f t="shared" si="133"/>
        <v>310</v>
      </c>
      <c r="BH304" s="123">
        <f t="shared" si="133"/>
        <v>323</v>
      </c>
      <c r="BI304" s="123">
        <f t="shared" si="133"/>
        <v>330</v>
      </c>
      <c r="BJ304" s="123">
        <f t="shared" si="133"/>
        <v>332</v>
      </c>
      <c r="BK304" s="123">
        <f t="shared" si="133"/>
        <v>345</v>
      </c>
    </row>
    <row r="305" spans="1:63" outlineLevel="1">
      <c r="B305" t="s">
        <v>3097</v>
      </c>
      <c r="C305" s="458">
        <f t="shared" ref="C305:AL305" si="134">INDEX(i.Periods,C$303+1,1+d.TOL+(C$300-1)*3)</f>
        <v>50</v>
      </c>
      <c r="D305" s="458">
        <f t="shared" si="134"/>
        <v>55</v>
      </c>
      <c r="E305" s="631">
        <f>INDEX(i.Periods,E$303+3,1+d.TOL+(E$300-1)*3)</f>
        <v>72</v>
      </c>
      <c r="F305" s="458">
        <f t="shared" si="134"/>
        <v>72</v>
      </c>
      <c r="G305" s="458">
        <f t="shared" si="134"/>
        <v>85</v>
      </c>
      <c r="H305" s="458">
        <f t="shared" si="134"/>
        <v>102</v>
      </c>
      <c r="I305" s="458">
        <f t="shared" si="134"/>
        <v>52</v>
      </c>
      <c r="J305" s="458">
        <f t="shared" si="134"/>
        <v>57</v>
      </c>
      <c r="K305" s="631">
        <f>INDEX(i.Periods,K$303+3,1+d.TOL+(K$300-1)*3)</f>
        <v>74</v>
      </c>
      <c r="L305" s="458">
        <f t="shared" si="134"/>
        <v>74</v>
      </c>
      <c r="M305" s="458">
        <f t="shared" si="134"/>
        <v>87</v>
      </c>
      <c r="N305" s="458">
        <f t="shared" si="134"/>
        <v>102</v>
      </c>
      <c r="O305" s="458">
        <f t="shared" si="134"/>
        <v>55</v>
      </c>
      <c r="P305" s="458">
        <f t="shared" si="134"/>
        <v>60</v>
      </c>
      <c r="Q305" s="631">
        <f>INDEX(i.Periods,Q$303+3,1+d.TOL+(Q$300-1)*3)</f>
        <v>77</v>
      </c>
      <c r="R305" s="458">
        <f t="shared" si="134"/>
        <v>77</v>
      </c>
      <c r="S305" s="458">
        <f t="shared" si="134"/>
        <v>90</v>
      </c>
      <c r="T305" s="458">
        <f t="shared" si="134"/>
        <v>102</v>
      </c>
      <c r="U305" s="458">
        <f t="shared" si="134"/>
        <v>57</v>
      </c>
      <c r="V305" s="458">
        <f t="shared" si="134"/>
        <v>62</v>
      </c>
      <c r="W305" s="631">
        <f>INDEX(i.Periods,W$303+3,1+d.TOL+(W$300-1)*3)</f>
        <v>79</v>
      </c>
      <c r="X305" s="458">
        <f t="shared" si="134"/>
        <v>79</v>
      </c>
      <c r="Y305" s="458">
        <f t="shared" si="134"/>
        <v>92</v>
      </c>
      <c r="Z305" s="458">
        <f t="shared" si="134"/>
        <v>102</v>
      </c>
      <c r="AA305" s="458">
        <f t="shared" si="134"/>
        <v>59</v>
      </c>
      <c r="AB305" s="458">
        <f t="shared" si="134"/>
        <v>64</v>
      </c>
      <c r="AC305" s="631">
        <f>INDEX(i.Periods,AC$303+3,1+d.TOL+(AC$300-1)*3)</f>
        <v>81</v>
      </c>
      <c r="AD305" s="458">
        <f t="shared" si="134"/>
        <v>81</v>
      </c>
      <c r="AE305" s="458">
        <f t="shared" si="134"/>
        <v>94</v>
      </c>
      <c r="AF305" s="458">
        <f t="shared" si="134"/>
        <v>102</v>
      </c>
      <c r="AG305" s="458">
        <f t="shared" si="134"/>
        <v>50</v>
      </c>
      <c r="AH305" s="458">
        <f t="shared" si="134"/>
        <v>55</v>
      </c>
      <c r="AI305" s="631">
        <f>INDEX(i.Periods,AI$303+3,1+d.TOL+(AI$300-1)*3)</f>
        <v>72</v>
      </c>
      <c r="AJ305" s="458">
        <f t="shared" si="134"/>
        <v>72</v>
      </c>
      <c r="AK305" s="458">
        <f t="shared" si="134"/>
        <v>85</v>
      </c>
      <c r="AL305" s="458">
        <f t="shared" si="134"/>
        <v>102</v>
      </c>
      <c r="AM305" s="458">
        <f t="shared" ref="AM305:AQ305" si="135">INDEX(i.Periods,AM$303+1,1+d.TOL+(AM$300-1)*3)</f>
        <v>115</v>
      </c>
      <c r="AN305" s="458">
        <f t="shared" si="135"/>
        <v>122</v>
      </c>
      <c r="AO305" s="458">
        <f t="shared" si="135"/>
        <v>124</v>
      </c>
      <c r="AP305" s="458">
        <f t="shared" si="135"/>
        <v>137</v>
      </c>
      <c r="AQ305" s="458">
        <f t="shared" si="135"/>
        <v>154</v>
      </c>
      <c r="AR305" s="458">
        <f t="shared" ref="AR305:BK305" si="136">INDEX(i.Periods,AR$303+1,1+d.TOL+(AR$300-1)*3)</f>
        <v>167</v>
      </c>
      <c r="AS305" s="458">
        <f t="shared" si="136"/>
        <v>174</v>
      </c>
      <c r="AT305" s="458">
        <f t="shared" si="136"/>
        <v>176</v>
      </c>
      <c r="AU305" s="458">
        <f t="shared" si="136"/>
        <v>189</v>
      </c>
      <c r="AV305" s="458">
        <f t="shared" si="136"/>
        <v>206</v>
      </c>
      <c r="AW305" s="458">
        <f t="shared" si="136"/>
        <v>219</v>
      </c>
      <c r="AX305" s="458">
        <f t="shared" si="136"/>
        <v>226</v>
      </c>
      <c r="AY305" s="458">
        <f t="shared" si="136"/>
        <v>228</v>
      </c>
      <c r="AZ305" s="458">
        <f t="shared" si="136"/>
        <v>241</v>
      </c>
      <c r="BA305" s="458">
        <f t="shared" si="136"/>
        <v>258</v>
      </c>
      <c r="BB305" s="458">
        <f t="shared" si="136"/>
        <v>271</v>
      </c>
      <c r="BC305" s="458">
        <f t="shared" si="136"/>
        <v>278</v>
      </c>
      <c r="BD305" s="458">
        <f t="shared" si="136"/>
        <v>280</v>
      </c>
      <c r="BE305" s="458">
        <f t="shared" si="136"/>
        <v>293</v>
      </c>
      <c r="BF305" s="458">
        <f t="shared" si="136"/>
        <v>310</v>
      </c>
      <c r="BG305" s="458">
        <f t="shared" si="136"/>
        <v>323</v>
      </c>
      <c r="BH305" s="458">
        <f t="shared" si="136"/>
        <v>330</v>
      </c>
      <c r="BI305" s="458">
        <f t="shared" si="136"/>
        <v>332</v>
      </c>
      <c r="BJ305" s="458">
        <f t="shared" si="136"/>
        <v>345</v>
      </c>
      <c r="BK305" s="458">
        <f t="shared" si="136"/>
        <v>362</v>
      </c>
    </row>
    <row r="306" spans="1:63" ht="56.25" customHeight="1" outlineLevel="1">
      <c r="A306">
        <v>1</v>
      </c>
      <c r="B306" t="s">
        <v>1569</v>
      </c>
      <c r="C306" s="405" t="str">
        <f t="shared" ref="C306:Q316" si="137">INDEX(i.TOL_indices,d.TOL,$A306)&amp;", "&amp;TEXT(C$304,"0")&amp;":"&amp;TEXT(C$305,"0")</f>
        <v>19:20, 33:50</v>
      </c>
      <c r="D306" s="405" t="str">
        <f t="shared" si="137"/>
        <v>19:20, 50:55</v>
      </c>
      <c r="E306" s="405" t="str">
        <f t="shared" ref="E306:F316" si="138">INDEX(i.TOL_indices,d.TOL,$A306)&amp;", "&amp;TEXT(E$304,"0")&amp;":"&amp;TEXT(E$305,"0")</f>
        <v>19:20, 55:72</v>
      </c>
      <c r="F306" s="405" t="str">
        <f t="shared" si="138"/>
        <v>19:20, 70:72</v>
      </c>
      <c r="G306" s="405" t="str">
        <f t="shared" si="137"/>
        <v>19:20, 72:85</v>
      </c>
      <c r="H306" s="405" t="str">
        <f t="shared" si="137"/>
        <v>19:20, 85:102</v>
      </c>
      <c r="I306" s="405" t="str">
        <f t="shared" si="137"/>
        <v>19:20, 33:52</v>
      </c>
      <c r="J306" s="405" t="str">
        <f t="shared" si="137"/>
        <v>19:20, 52:57</v>
      </c>
      <c r="K306" s="405" t="str">
        <f t="shared" si="137"/>
        <v>19:20, 57:74</v>
      </c>
      <c r="L306" s="405" t="str">
        <f t="shared" si="137"/>
        <v>19:20, 72:74</v>
      </c>
      <c r="M306" s="405" t="str">
        <f t="shared" si="137"/>
        <v>19:20, 74:87</v>
      </c>
      <c r="N306" s="405" t="str">
        <f t="shared" si="137"/>
        <v>19:20, 87:102</v>
      </c>
      <c r="O306" s="405" t="str">
        <f t="shared" si="137"/>
        <v>19:20, 33:55</v>
      </c>
      <c r="P306" s="405" t="str">
        <f t="shared" si="137"/>
        <v>19:20, 55:60</v>
      </c>
      <c r="Q306" s="405" t="str">
        <f t="shared" si="137"/>
        <v>19:20, 60:77</v>
      </c>
      <c r="R306" s="405" t="str">
        <f t="shared" ref="R306:AT316" si="139">INDEX(i.TOL_indices,d.TOL,$A306)&amp;", "&amp;TEXT(R$304,"0")&amp;":"&amp;TEXT(R$305,"0")</f>
        <v>19:20, 75:77</v>
      </c>
      <c r="S306" s="405" t="str">
        <f t="shared" si="139"/>
        <v>19:20, 77:90</v>
      </c>
      <c r="T306" s="405" t="str">
        <f t="shared" si="139"/>
        <v>19:20, 90:102</v>
      </c>
      <c r="U306" s="405" t="str">
        <f t="shared" si="139"/>
        <v>19:20, 33:57</v>
      </c>
      <c r="V306" s="405" t="str">
        <f t="shared" si="139"/>
        <v>19:20, 57:62</v>
      </c>
      <c r="W306" s="405" t="str">
        <f t="shared" si="139"/>
        <v>19:20, 62:79</v>
      </c>
      <c r="X306" s="405" t="str">
        <f t="shared" si="139"/>
        <v>19:20, 77:79</v>
      </c>
      <c r="Y306" s="405" t="str">
        <f t="shared" si="139"/>
        <v>19:20, 79:92</v>
      </c>
      <c r="Z306" s="405" t="str">
        <f t="shared" si="139"/>
        <v>19:20, 92:102</v>
      </c>
      <c r="AA306" s="405" t="str">
        <f t="shared" si="139"/>
        <v>19:20, 33:59</v>
      </c>
      <c r="AB306" s="405" t="str">
        <f t="shared" si="139"/>
        <v>19:20, 59:64</v>
      </c>
      <c r="AC306" s="405" t="str">
        <f t="shared" si="139"/>
        <v>19:20, 64:81</v>
      </c>
      <c r="AD306" s="405" t="str">
        <f t="shared" si="139"/>
        <v>19:20, 79:81</v>
      </c>
      <c r="AE306" s="405" t="str">
        <f t="shared" si="139"/>
        <v>19:20, 81:94</v>
      </c>
      <c r="AF306" s="405" t="str">
        <f t="shared" si="139"/>
        <v>19:20, 94:102</v>
      </c>
      <c r="AG306" s="405" t="str">
        <f t="shared" si="139"/>
        <v>19:20, 33:50</v>
      </c>
      <c r="AH306" s="405" t="str">
        <f t="shared" si="139"/>
        <v>19:20, 50:55</v>
      </c>
      <c r="AI306" s="405" t="str">
        <f t="shared" si="139"/>
        <v>19:20, 55:72</v>
      </c>
      <c r="AJ306" s="405" t="str">
        <f t="shared" si="139"/>
        <v>19:20, 70:72</v>
      </c>
      <c r="AK306" s="405" t="str">
        <f t="shared" si="139"/>
        <v>19:20, 72:85</v>
      </c>
      <c r="AL306" s="405" t="str">
        <f t="shared" si="139"/>
        <v>19:20, 85:102</v>
      </c>
      <c r="AM306" s="405" t="str">
        <f t="shared" si="139"/>
        <v>19:20, 102:115</v>
      </c>
      <c r="AN306" s="405" t="str">
        <f t="shared" si="139"/>
        <v>19:20, 115:122</v>
      </c>
      <c r="AO306" s="405" t="str">
        <f t="shared" si="139"/>
        <v>19:20, 122:124</v>
      </c>
      <c r="AP306" s="405" t="str">
        <f t="shared" si="139"/>
        <v>19:20, 124:137</v>
      </c>
      <c r="AQ306" s="405" t="str">
        <f t="shared" ref="AM306:AQ316" si="140">INDEX(i.TOL_indices,d.TOL,$A306)&amp;", "&amp;TEXT(AQ$304,"0")&amp;":"&amp;TEXT(AQ$305,"0")</f>
        <v>19:20, 137:154</v>
      </c>
      <c r="AR306" s="405" t="str">
        <f t="shared" si="139"/>
        <v>19:20, 154:167</v>
      </c>
      <c r="AS306" s="405" t="str">
        <f t="shared" si="139"/>
        <v>19:20, 167:174</v>
      </c>
      <c r="AT306" s="405" t="str">
        <f t="shared" si="139"/>
        <v>19:20, 174:176</v>
      </c>
      <c r="AU306" s="405" t="str">
        <f t="shared" ref="AR306:BK316" si="141">INDEX(i.TOL_indices,d.TOL,$A306)&amp;", "&amp;TEXT(AU$304,"0")&amp;":"&amp;TEXT(AU$305,"0")</f>
        <v>19:20, 176:189</v>
      </c>
      <c r="AV306" s="405" t="str">
        <f t="shared" si="141"/>
        <v>19:20, 189:206</v>
      </c>
      <c r="AW306" s="405" t="str">
        <f t="shared" si="141"/>
        <v>19:20, 206:219</v>
      </c>
      <c r="AX306" s="405" t="str">
        <f t="shared" si="141"/>
        <v>19:20, 219:226</v>
      </c>
      <c r="AY306" s="405" t="str">
        <f t="shared" si="141"/>
        <v>19:20, 226:228</v>
      </c>
      <c r="AZ306" s="405" t="str">
        <f t="shared" si="141"/>
        <v>19:20, 228:241</v>
      </c>
      <c r="BA306" s="405" t="str">
        <f t="shared" si="141"/>
        <v>19:20, 241:258</v>
      </c>
      <c r="BB306" s="405" t="str">
        <f t="shared" si="141"/>
        <v>19:20, 258:271</v>
      </c>
      <c r="BC306" s="405" t="str">
        <f t="shared" si="141"/>
        <v>19:20, 271:278</v>
      </c>
      <c r="BD306" s="405" t="str">
        <f t="shared" si="141"/>
        <v>19:20, 278:280</v>
      </c>
      <c r="BE306" s="405" t="str">
        <f t="shared" si="141"/>
        <v>19:20, 280:293</v>
      </c>
      <c r="BF306" s="405" t="str">
        <f t="shared" si="141"/>
        <v>19:20, 293:310</v>
      </c>
      <c r="BG306" s="405" t="str">
        <f t="shared" si="141"/>
        <v>19:20, 310:323</v>
      </c>
      <c r="BH306" s="405" t="str">
        <f t="shared" si="141"/>
        <v>19:20, 323:330</v>
      </c>
      <c r="BI306" s="405" t="str">
        <f t="shared" si="141"/>
        <v>19:20, 330:332</v>
      </c>
      <c r="BJ306" s="405" t="str">
        <f t="shared" si="141"/>
        <v>19:20, 332:345</v>
      </c>
      <c r="BK306" s="405" t="str">
        <f t="shared" si="141"/>
        <v>19:20, 345:362</v>
      </c>
    </row>
    <row r="307" spans="1:63" ht="48.75" customHeight="1" outlineLevel="1">
      <c r="A307">
        <v>2</v>
      </c>
      <c r="B307" t="s">
        <v>2688</v>
      </c>
      <c r="C307" s="405" t="str">
        <f t="shared" si="137"/>
        <v>1:2, 33:50</v>
      </c>
      <c r="D307" s="405" t="str">
        <f t="shared" si="137"/>
        <v>1:2, 50:55</v>
      </c>
      <c r="E307" s="405" t="str">
        <f t="shared" si="138"/>
        <v>1:2, 55:72</v>
      </c>
      <c r="F307" s="405" t="str">
        <f t="shared" si="138"/>
        <v>1:2, 70:72</v>
      </c>
      <c r="G307" s="405" t="str">
        <f t="shared" si="137"/>
        <v>1:2, 72:85</v>
      </c>
      <c r="H307" s="405" t="str">
        <f t="shared" si="137"/>
        <v>1:2, 85:102</v>
      </c>
      <c r="I307" s="405" t="str">
        <f t="shared" si="137"/>
        <v>1:2, 33:52</v>
      </c>
      <c r="J307" s="405" t="str">
        <f t="shared" si="137"/>
        <v>1:2, 52:57</v>
      </c>
      <c r="K307" s="405" t="str">
        <f t="shared" si="137"/>
        <v>1:2, 57:74</v>
      </c>
      <c r="L307" s="405" t="str">
        <f t="shared" si="137"/>
        <v>1:2, 72:74</v>
      </c>
      <c r="M307" s="405" t="str">
        <f t="shared" si="137"/>
        <v>1:2, 74:87</v>
      </c>
      <c r="N307" s="405" t="str">
        <f t="shared" si="137"/>
        <v>1:2, 87:102</v>
      </c>
      <c r="O307" s="405" t="str">
        <f t="shared" si="137"/>
        <v>1:2, 33:55</v>
      </c>
      <c r="P307" s="405" t="str">
        <f t="shared" si="137"/>
        <v>1:2, 55:60</v>
      </c>
      <c r="Q307" s="405" t="str">
        <f t="shared" si="137"/>
        <v>1:2, 60:77</v>
      </c>
      <c r="R307" s="405" t="str">
        <f t="shared" si="139"/>
        <v>1:2, 75:77</v>
      </c>
      <c r="S307" s="405" t="str">
        <f t="shared" si="139"/>
        <v>1:2, 77:90</v>
      </c>
      <c r="T307" s="405" t="str">
        <f t="shared" si="139"/>
        <v>1:2, 90:102</v>
      </c>
      <c r="U307" s="405" t="str">
        <f t="shared" si="139"/>
        <v>1:2, 33:57</v>
      </c>
      <c r="V307" s="405" t="str">
        <f t="shared" si="139"/>
        <v>1:2, 57:62</v>
      </c>
      <c r="W307" s="405" t="str">
        <f t="shared" si="139"/>
        <v>1:2, 62:79</v>
      </c>
      <c r="X307" s="405" t="str">
        <f t="shared" si="139"/>
        <v>1:2, 77:79</v>
      </c>
      <c r="Y307" s="405" t="str">
        <f t="shared" si="139"/>
        <v>1:2, 79:92</v>
      </c>
      <c r="Z307" s="405" t="str">
        <f t="shared" si="139"/>
        <v>1:2, 92:102</v>
      </c>
      <c r="AA307" s="405" t="str">
        <f t="shared" si="139"/>
        <v>1:2, 33:59</v>
      </c>
      <c r="AB307" s="405" t="str">
        <f t="shared" si="139"/>
        <v>1:2, 59:64</v>
      </c>
      <c r="AC307" s="405" t="str">
        <f t="shared" si="139"/>
        <v>1:2, 64:81</v>
      </c>
      <c r="AD307" s="405" t="str">
        <f t="shared" si="139"/>
        <v>1:2, 79:81</v>
      </c>
      <c r="AE307" s="405" t="str">
        <f t="shared" si="139"/>
        <v>1:2, 81:94</v>
      </c>
      <c r="AF307" s="405" t="str">
        <f t="shared" si="139"/>
        <v>1:2, 94:102</v>
      </c>
      <c r="AG307" s="405" t="str">
        <f t="shared" si="139"/>
        <v>1:2, 33:50</v>
      </c>
      <c r="AH307" s="405" t="str">
        <f t="shared" si="139"/>
        <v>1:2, 50:55</v>
      </c>
      <c r="AI307" s="405" t="str">
        <f t="shared" si="139"/>
        <v>1:2, 55:72</v>
      </c>
      <c r="AJ307" s="405" t="str">
        <f t="shared" si="139"/>
        <v>1:2, 70:72</v>
      </c>
      <c r="AK307" s="405" t="str">
        <f t="shared" si="139"/>
        <v>1:2, 72:85</v>
      </c>
      <c r="AL307" s="405" t="str">
        <f t="shared" si="139"/>
        <v>1:2, 85:102</v>
      </c>
      <c r="AM307" s="405" t="str">
        <f t="shared" si="140"/>
        <v>1:2, 102:115</v>
      </c>
      <c r="AN307" s="405" t="str">
        <f t="shared" si="140"/>
        <v>1:2, 115:122</v>
      </c>
      <c r="AO307" s="405" t="str">
        <f t="shared" si="140"/>
        <v>1:2, 122:124</v>
      </c>
      <c r="AP307" s="405" t="str">
        <f t="shared" si="140"/>
        <v>1:2, 124:137</v>
      </c>
      <c r="AQ307" s="405" t="str">
        <f t="shared" si="140"/>
        <v>1:2, 137:154</v>
      </c>
      <c r="AR307" s="405" t="str">
        <f t="shared" si="141"/>
        <v>1:2, 154:167</v>
      </c>
      <c r="AS307" s="405" t="str">
        <f t="shared" si="141"/>
        <v>1:2, 167:174</v>
      </c>
      <c r="AT307" s="405" t="str">
        <f t="shared" si="141"/>
        <v>1:2, 174:176</v>
      </c>
      <c r="AU307" s="405" t="str">
        <f t="shared" si="141"/>
        <v>1:2, 176:189</v>
      </c>
      <c r="AV307" s="405" t="str">
        <f t="shared" si="141"/>
        <v>1:2, 189:206</v>
      </c>
      <c r="AW307" s="405" t="str">
        <f t="shared" si="141"/>
        <v>1:2, 206:219</v>
      </c>
      <c r="AX307" s="405" t="str">
        <f t="shared" si="141"/>
        <v>1:2, 219:226</v>
      </c>
      <c r="AY307" s="405" t="str">
        <f t="shared" si="141"/>
        <v>1:2, 226:228</v>
      </c>
      <c r="AZ307" s="405" t="str">
        <f t="shared" si="141"/>
        <v>1:2, 228:241</v>
      </c>
      <c r="BA307" s="405" t="str">
        <f t="shared" si="141"/>
        <v>1:2, 241:258</v>
      </c>
      <c r="BB307" s="405" t="str">
        <f t="shared" si="141"/>
        <v>1:2, 258:271</v>
      </c>
      <c r="BC307" s="405" t="str">
        <f t="shared" si="141"/>
        <v>1:2, 271:278</v>
      </c>
      <c r="BD307" s="405" t="str">
        <f t="shared" si="141"/>
        <v>1:2, 278:280</v>
      </c>
      <c r="BE307" s="405" t="str">
        <f t="shared" si="141"/>
        <v>1:2, 280:293</v>
      </c>
      <c r="BF307" s="405" t="str">
        <f t="shared" si="141"/>
        <v>1:2, 293:310</v>
      </c>
      <c r="BG307" s="405" t="str">
        <f t="shared" si="141"/>
        <v>1:2, 310:323</v>
      </c>
      <c r="BH307" s="405" t="str">
        <f t="shared" si="141"/>
        <v>1:2, 323:330</v>
      </c>
      <c r="BI307" s="405" t="str">
        <f t="shared" si="141"/>
        <v>1:2, 330:332</v>
      </c>
      <c r="BJ307" s="405" t="str">
        <f t="shared" si="141"/>
        <v>1:2, 332:345</v>
      </c>
      <c r="BK307" s="405" t="str">
        <f t="shared" si="141"/>
        <v>1:2, 345:362</v>
      </c>
    </row>
    <row r="308" spans="1:63" ht="48.75" customHeight="1" outlineLevel="1">
      <c r="A308">
        <v>3</v>
      </c>
      <c r="B308" t="s">
        <v>2199</v>
      </c>
      <c r="C308" s="405" t="str">
        <f t="shared" si="137"/>
        <v>3:4, 33:50</v>
      </c>
      <c r="D308" s="405" t="str">
        <f t="shared" si="137"/>
        <v>3:4, 50:55</v>
      </c>
      <c r="E308" s="405" t="str">
        <f t="shared" si="138"/>
        <v>3:4, 55:72</v>
      </c>
      <c r="F308" s="405" t="str">
        <f t="shared" si="138"/>
        <v>3:4, 70:72</v>
      </c>
      <c r="G308" s="405" t="str">
        <f t="shared" si="137"/>
        <v>3:4, 72:85</v>
      </c>
      <c r="H308" s="405" t="str">
        <f t="shared" si="137"/>
        <v>3:4, 85:102</v>
      </c>
      <c r="I308" s="405" t="str">
        <f t="shared" si="137"/>
        <v>3:4, 33:52</v>
      </c>
      <c r="J308" s="405" t="str">
        <f t="shared" si="137"/>
        <v>3:4, 52:57</v>
      </c>
      <c r="K308" s="405" t="str">
        <f t="shared" si="137"/>
        <v>3:4, 57:74</v>
      </c>
      <c r="L308" s="405" t="str">
        <f t="shared" si="137"/>
        <v>3:4, 72:74</v>
      </c>
      <c r="M308" s="405" t="str">
        <f t="shared" si="137"/>
        <v>3:4, 74:87</v>
      </c>
      <c r="N308" s="405" t="str">
        <f t="shared" si="137"/>
        <v>3:4, 87:102</v>
      </c>
      <c r="O308" s="405" t="str">
        <f t="shared" si="137"/>
        <v>3:4, 33:55</v>
      </c>
      <c r="P308" s="405" t="str">
        <f t="shared" si="137"/>
        <v>3:4, 55:60</v>
      </c>
      <c r="Q308" s="405" t="str">
        <f t="shared" si="137"/>
        <v>3:4, 60:77</v>
      </c>
      <c r="R308" s="405" t="str">
        <f t="shared" si="139"/>
        <v>3:4, 75:77</v>
      </c>
      <c r="S308" s="405" t="str">
        <f t="shared" si="139"/>
        <v>3:4, 77:90</v>
      </c>
      <c r="T308" s="405" t="str">
        <f t="shared" si="139"/>
        <v>3:4, 90:102</v>
      </c>
      <c r="U308" s="405" t="str">
        <f t="shared" si="139"/>
        <v>3:4, 33:57</v>
      </c>
      <c r="V308" s="405" t="str">
        <f t="shared" si="139"/>
        <v>3:4, 57:62</v>
      </c>
      <c r="W308" s="405" t="str">
        <f t="shared" si="139"/>
        <v>3:4, 62:79</v>
      </c>
      <c r="X308" s="405" t="str">
        <f t="shared" si="139"/>
        <v>3:4, 77:79</v>
      </c>
      <c r="Y308" s="405" t="str">
        <f t="shared" si="139"/>
        <v>3:4, 79:92</v>
      </c>
      <c r="Z308" s="405" t="str">
        <f t="shared" si="139"/>
        <v>3:4, 92:102</v>
      </c>
      <c r="AA308" s="405" t="str">
        <f t="shared" si="139"/>
        <v>3:4, 33:59</v>
      </c>
      <c r="AB308" s="405" t="str">
        <f t="shared" si="139"/>
        <v>3:4, 59:64</v>
      </c>
      <c r="AC308" s="405" t="str">
        <f t="shared" si="139"/>
        <v>3:4, 64:81</v>
      </c>
      <c r="AD308" s="405" t="str">
        <f t="shared" si="139"/>
        <v>3:4, 79:81</v>
      </c>
      <c r="AE308" s="405" t="str">
        <f t="shared" si="139"/>
        <v>3:4, 81:94</v>
      </c>
      <c r="AF308" s="405" t="str">
        <f t="shared" si="139"/>
        <v>3:4, 94:102</v>
      </c>
      <c r="AG308" s="405" t="str">
        <f t="shared" si="139"/>
        <v>3:4, 33:50</v>
      </c>
      <c r="AH308" s="405" t="str">
        <f t="shared" si="139"/>
        <v>3:4, 50:55</v>
      </c>
      <c r="AI308" s="405" t="str">
        <f t="shared" si="139"/>
        <v>3:4, 55:72</v>
      </c>
      <c r="AJ308" s="405" t="str">
        <f t="shared" si="139"/>
        <v>3:4, 70:72</v>
      </c>
      <c r="AK308" s="405" t="str">
        <f t="shared" si="139"/>
        <v>3:4, 72:85</v>
      </c>
      <c r="AL308" s="405" t="str">
        <f t="shared" si="139"/>
        <v>3:4, 85:102</v>
      </c>
      <c r="AM308" s="405" t="str">
        <f t="shared" si="140"/>
        <v>3:4, 102:115</v>
      </c>
      <c r="AN308" s="405" t="str">
        <f t="shared" si="140"/>
        <v>3:4, 115:122</v>
      </c>
      <c r="AO308" s="405" t="str">
        <f t="shared" si="140"/>
        <v>3:4, 122:124</v>
      </c>
      <c r="AP308" s="405" t="str">
        <f t="shared" si="140"/>
        <v>3:4, 124:137</v>
      </c>
      <c r="AQ308" s="405" t="str">
        <f t="shared" si="140"/>
        <v>3:4, 137:154</v>
      </c>
      <c r="AR308" s="405" t="str">
        <f t="shared" si="141"/>
        <v>3:4, 154:167</v>
      </c>
      <c r="AS308" s="405" t="str">
        <f t="shared" si="141"/>
        <v>3:4, 167:174</v>
      </c>
      <c r="AT308" s="405" t="str">
        <f t="shared" si="141"/>
        <v>3:4, 174:176</v>
      </c>
      <c r="AU308" s="405" t="str">
        <f t="shared" si="141"/>
        <v>3:4, 176:189</v>
      </c>
      <c r="AV308" s="405" t="str">
        <f t="shared" si="141"/>
        <v>3:4, 189:206</v>
      </c>
      <c r="AW308" s="405" t="str">
        <f t="shared" si="141"/>
        <v>3:4, 206:219</v>
      </c>
      <c r="AX308" s="405" t="str">
        <f t="shared" si="141"/>
        <v>3:4, 219:226</v>
      </c>
      <c r="AY308" s="405" t="str">
        <f t="shared" si="141"/>
        <v>3:4, 226:228</v>
      </c>
      <c r="AZ308" s="405" t="str">
        <f t="shared" si="141"/>
        <v>3:4, 228:241</v>
      </c>
      <c r="BA308" s="405" t="str">
        <f t="shared" si="141"/>
        <v>3:4, 241:258</v>
      </c>
      <c r="BB308" s="405" t="str">
        <f t="shared" si="141"/>
        <v>3:4, 258:271</v>
      </c>
      <c r="BC308" s="405" t="str">
        <f t="shared" si="141"/>
        <v>3:4, 271:278</v>
      </c>
      <c r="BD308" s="405" t="str">
        <f t="shared" si="141"/>
        <v>3:4, 278:280</v>
      </c>
      <c r="BE308" s="405" t="str">
        <f t="shared" si="141"/>
        <v>3:4, 280:293</v>
      </c>
      <c r="BF308" s="405" t="str">
        <f t="shared" si="141"/>
        <v>3:4, 293:310</v>
      </c>
      <c r="BG308" s="405" t="str">
        <f t="shared" si="141"/>
        <v>3:4, 310:323</v>
      </c>
      <c r="BH308" s="405" t="str">
        <f t="shared" si="141"/>
        <v>3:4, 323:330</v>
      </c>
      <c r="BI308" s="405" t="str">
        <f t="shared" si="141"/>
        <v>3:4, 330:332</v>
      </c>
      <c r="BJ308" s="405" t="str">
        <f t="shared" si="141"/>
        <v>3:4, 332:345</v>
      </c>
      <c r="BK308" s="405" t="str">
        <f t="shared" si="141"/>
        <v>3:4, 345:362</v>
      </c>
    </row>
    <row r="309" spans="1:63" ht="48.75" customHeight="1" outlineLevel="1">
      <c r="A309">
        <v>4</v>
      </c>
      <c r="B309" s="147" t="s">
        <v>2200</v>
      </c>
      <c r="C309" s="560" t="str">
        <f t="shared" si="137"/>
        <v>6:7, 33:50</v>
      </c>
      <c r="D309" s="560" t="str">
        <f t="shared" si="137"/>
        <v>6:7, 50:55</v>
      </c>
      <c r="E309" s="560" t="str">
        <f t="shared" si="138"/>
        <v>6:7, 55:72</v>
      </c>
      <c r="F309" s="560" t="str">
        <f t="shared" si="138"/>
        <v>6:7, 70:72</v>
      </c>
      <c r="G309" s="560" t="str">
        <f t="shared" si="137"/>
        <v>6:7, 72:85</v>
      </c>
      <c r="H309" s="560" t="str">
        <f t="shared" si="137"/>
        <v>6:7, 85:102</v>
      </c>
      <c r="I309" s="560" t="str">
        <f t="shared" si="137"/>
        <v>6:7, 33:52</v>
      </c>
      <c r="J309" s="560" t="str">
        <f t="shared" si="137"/>
        <v>6:7, 52:57</v>
      </c>
      <c r="K309" s="560" t="str">
        <f t="shared" si="137"/>
        <v>6:7, 57:74</v>
      </c>
      <c r="L309" s="560" t="str">
        <f t="shared" si="137"/>
        <v>6:7, 72:74</v>
      </c>
      <c r="M309" s="560" t="str">
        <f t="shared" si="137"/>
        <v>6:7, 74:87</v>
      </c>
      <c r="N309" s="560" t="str">
        <f t="shared" si="137"/>
        <v>6:7, 87:102</v>
      </c>
      <c r="O309" s="560" t="str">
        <f t="shared" si="137"/>
        <v>6:7, 33:55</v>
      </c>
      <c r="P309" s="560" t="str">
        <f t="shared" si="137"/>
        <v>6:7, 55:60</v>
      </c>
      <c r="Q309" s="560" t="str">
        <f t="shared" si="137"/>
        <v>6:7, 60:77</v>
      </c>
      <c r="R309" s="560" t="str">
        <f t="shared" si="139"/>
        <v>6:7, 75:77</v>
      </c>
      <c r="S309" s="560" t="str">
        <f t="shared" si="139"/>
        <v>6:7, 77:90</v>
      </c>
      <c r="T309" s="560" t="str">
        <f t="shared" si="139"/>
        <v>6:7, 90:102</v>
      </c>
      <c r="U309" s="560" t="str">
        <f t="shared" si="139"/>
        <v>6:7, 33:57</v>
      </c>
      <c r="V309" s="560" t="str">
        <f t="shared" si="139"/>
        <v>6:7, 57:62</v>
      </c>
      <c r="W309" s="560" t="str">
        <f t="shared" si="139"/>
        <v>6:7, 62:79</v>
      </c>
      <c r="X309" s="560" t="str">
        <f t="shared" si="139"/>
        <v>6:7, 77:79</v>
      </c>
      <c r="Y309" s="560" t="str">
        <f t="shared" si="139"/>
        <v>6:7, 79:92</v>
      </c>
      <c r="Z309" s="560" t="str">
        <f t="shared" si="139"/>
        <v>6:7, 92:102</v>
      </c>
      <c r="AA309" s="560" t="str">
        <f t="shared" si="139"/>
        <v>6:7, 33:59</v>
      </c>
      <c r="AB309" s="560" t="str">
        <f t="shared" si="139"/>
        <v>6:7, 59:64</v>
      </c>
      <c r="AC309" s="560" t="str">
        <f t="shared" si="139"/>
        <v>6:7, 64:81</v>
      </c>
      <c r="AD309" s="560" t="str">
        <f t="shared" si="139"/>
        <v>6:7, 79:81</v>
      </c>
      <c r="AE309" s="560" t="str">
        <f t="shared" si="139"/>
        <v>6:7, 81:94</v>
      </c>
      <c r="AF309" s="560" t="str">
        <f t="shared" si="139"/>
        <v>6:7, 94:102</v>
      </c>
      <c r="AG309" s="560" t="str">
        <f t="shared" si="139"/>
        <v>6:7, 33:50</v>
      </c>
      <c r="AH309" s="560" t="str">
        <f t="shared" si="139"/>
        <v>6:7, 50:55</v>
      </c>
      <c r="AI309" s="560" t="str">
        <f t="shared" si="139"/>
        <v>6:7, 55:72</v>
      </c>
      <c r="AJ309" s="560" t="str">
        <f t="shared" si="139"/>
        <v>6:7, 70:72</v>
      </c>
      <c r="AK309" s="560" t="str">
        <f t="shared" si="139"/>
        <v>6:7, 72:85</v>
      </c>
      <c r="AL309" s="560" t="str">
        <f t="shared" si="139"/>
        <v>6:7, 85:102</v>
      </c>
      <c r="AM309" s="560" t="str">
        <f t="shared" si="140"/>
        <v>6:7, 102:115</v>
      </c>
      <c r="AN309" s="560" t="str">
        <f t="shared" si="140"/>
        <v>6:7, 115:122</v>
      </c>
      <c r="AO309" s="560" t="str">
        <f t="shared" si="140"/>
        <v>6:7, 122:124</v>
      </c>
      <c r="AP309" s="560" t="str">
        <f t="shared" si="140"/>
        <v>6:7, 124:137</v>
      </c>
      <c r="AQ309" s="560" t="str">
        <f t="shared" si="140"/>
        <v>6:7, 137:154</v>
      </c>
      <c r="AR309" s="560" t="str">
        <f t="shared" si="141"/>
        <v>6:7, 154:167</v>
      </c>
      <c r="AS309" s="560" t="str">
        <f t="shared" si="141"/>
        <v>6:7, 167:174</v>
      </c>
      <c r="AT309" s="560" t="str">
        <f t="shared" si="141"/>
        <v>6:7, 174:176</v>
      </c>
      <c r="AU309" s="560" t="str">
        <f t="shared" si="141"/>
        <v>6:7, 176:189</v>
      </c>
      <c r="AV309" s="560" t="str">
        <f t="shared" si="141"/>
        <v>6:7, 189:206</v>
      </c>
      <c r="AW309" s="560" t="str">
        <f t="shared" si="141"/>
        <v>6:7, 206:219</v>
      </c>
      <c r="AX309" s="560" t="str">
        <f t="shared" si="141"/>
        <v>6:7, 219:226</v>
      </c>
      <c r="AY309" s="560" t="str">
        <f t="shared" si="141"/>
        <v>6:7, 226:228</v>
      </c>
      <c r="AZ309" s="560" t="str">
        <f t="shared" si="141"/>
        <v>6:7, 228:241</v>
      </c>
      <c r="BA309" s="560" t="str">
        <f t="shared" si="141"/>
        <v>6:7, 241:258</v>
      </c>
      <c r="BB309" s="560" t="str">
        <f t="shared" si="141"/>
        <v>6:7, 258:271</v>
      </c>
      <c r="BC309" s="560" t="str">
        <f t="shared" si="141"/>
        <v>6:7, 271:278</v>
      </c>
      <c r="BD309" s="560" t="str">
        <f t="shared" si="141"/>
        <v>6:7, 278:280</v>
      </c>
      <c r="BE309" s="560" t="str">
        <f t="shared" si="141"/>
        <v>6:7, 280:293</v>
      </c>
      <c r="BF309" s="560" t="str">
        <f t="shared" si="141"/>
        <v>6:7, 293:310</v>
      </c>
      <c r="BG309" s="560" t="str">
        <f t="shared" si="141"/>
        <v>6:7, 310:323</v>
      </c>
      <c r="BH309" s="560" t="str">
        <f t="shared" si="141"/>
        <v>6:7, 323:330</v>
      </c>
      <c r="BI309" s="560" t="str">
        <f t="shared" si="141"/>
        <v>6:7, 330:332</v>
      </c>
      <c r="BJ309" s="560" t="str">
        <f t="shared" si="141"/>
        <v>6:7, 332:345</v>
      </c>
      <c r="BK309" s="560" t="str">
        <f t="shared" si="141"/>
        <v>6:7, 345:362</v>
      </c>
    </row>
    <row r="310" spans="1:63" ht="48.75" customHeight="1" outlineLevel="1">
      <c r="A310">
        <v>4</v>
      </c>
      <c r="B310" s="147" t="s">
        <v>2201</v>
      </c>
      <c r="C310" s="560" t="str">
        <f t="shared" si="137"/>
        <v>6:7, 33:50</v>
      </c>
      <c r="D310" s="560" t="str">
        <f t="shared" si="137"/>
        <v>6:7, 50:55</v>
      </c>
      <c r="E310" s="560" t="str">
        <f t="shared" si="138"/>
        <v>6:7, 55:72</v>
      </c>
      <c r="F310" s="560" t="str">
        <f t="shared" si="138"/>
        <v>6:7, 70:72</v>
      </c>
      <c r="G310" s="560" t="str">
        <f t="shared" si="137"/>
        <v>6:7, 72:85</v>
      </c>
      <c r="H310" s="560" t="str">
        <f t="shared" si="137"/>
        <v>6:7, 85:102</v>
      </c>
      <c r="I310" s="560" t="str">
        <f t="shared" si="137"/>
        <v>6:7, 33:52</v>
      </c>
      <c r="J310" s="560" t="str">
        <f t="shared" si="137"/>
        <v>6:7, 52:57</v>
      </c>
      <c r="K310" s="560" t="str">
        <f t="shared" si="137"/>
        <v>6:7, 57:74</v>
      </c>
      <c r="L310" s="560" t="str">
        <f t="shared" si="137"/>
        <v>6:7, 72:74</v>
      </c>
      <c r="M310" s="560" t="str">
        <f t="shared" si="137"/>
        <v>6:7, 74:87</v>
      </c>
      <c r="N310" s="560" t="str">
        <f t="shared" si="137"/>
        <v>6:7, 87:102</v>
      </c>
      <c r="O310" s="560" t="str">
        <f t="shared" si="137"/>
        <v>6:7, 33:55</v>
      </c>
      <c r="P310" s="560" t="str">
        <f t="shared" si="137"/>
        <v>6:7, 55:60</v>
      </c>
      <c r="Q310" s="560" t="str">
        <f t="shared" si="137"/>
        <v>6:7, 60:77</v>
      </c>
      <c r="R310" s="560" t="str">
        <f t="shared" si="139"/>
        <v>6:7, 75:77</v>
      </c>
      <c r="S310" s="560" t="str">
        <f t="shared" si="139"/>
        <v>6:7, 77:90</v>
      </c>
      <c r="T310" s="560" t="str">
        <f t="shared" si="139"/>
        <v>6:7, 90:102</v>
      </c>
      <c r="U310" s="560" t="str">
        <f t="shared" si="139"/>
        <v>6:7, 33:57</v>
      </c>
      <c r="V310" s="560" t="str">
        <f t="shared" si="139"/>
        <v>6:7, 57:62</v>
      </c>
      <c r="W310" s="560" t="str">
        <f t="shared" si="139"/>
        <v>6:7, 62:79</v>
      </c>
      <c r="X310" s="560" t="str">
        <f t="shared" si="139"/>
        <v>6:7, 77:79</v>
      </c>
      <c r="Y310" s="560" t="str">
        <f t="shared" si="139"/>
        <v>6:7, 79:92</v>
      </c>
      <c r="Z310" s="560" t="str">
        <f t="shared" si="139"/>
        <v>6:7, 92:102</v>
      </c>
      <c r="AA310" s="560" t="str">
        <f t="shared" si="139"/>
        <v>6:7, 33:59</v>
      </c>
      <c r="AB310" s="560" t="str">
        <f t="shared" si="139"/>
        <v>6:7, 59:64</v>
      </c>
      <c r="AC310" s="560" t="str">
        <f t="shared" si="139"/>
        <v>6:7, 64:81</v>
      </c>
      <c r="AD310" s="560" t="str">
        <f t="shared" si="139"/>
        <v>6:7, 79:81</v>
      </c>
      <c r="AE310" s="560" t="str">
        <f t="shared" si="139"/>
        <v>6:7, 81:94</v>
      </c>
      <c r="AF310" s="560" t="str">
        <f t="shared" si="139"/>
        <v>6:7, 94:102</v>
      </c>
      <c r="AG310" s="560" t="str">
        <f t="shared" si="139"/>
        <v>6:7, 33:50</v>
      </c>
      <c r="AH310" s="560" t="str">
        <f t="shared" si="139"/>
        <v>6:7, 50:55</v>
      </c>
      <c r="AI310" s="560" t="str">
        <f t="shared" si="139"/>
        <v>6:7, 55:72</v>
      </c>
      <c r="AJ310" s="560" t="str">
        <f t="shared" si="139"/>
        <v>6:7, 70:72</v>
      </c>
      <c r="AK310" s="560" t="str">
        <f t="shared" si="139"/>
        <v>6:7, 72:85</v>
      </c>
      <c r="AL310" s="560" t="str">
        <f t="shared" si="139"/>
        <v>6:7, 85:102</v>
      </c>
      <c r="AM310" s="560" t="str">
        <f t="shared" si="140"/>
        <v>6:7, 102:115</v>
      </c>
      <c r="AN310" s="560" t="str">
        <f t="shared" si="140"/>
        <v>6:7, 115:122</v>
      </c>
      <c r="AO310" s="560" t="str">
        <f t="shared" si="140"/>
        <v>6:7, 122:124</v>
      </c>
      <c r="AP310" s="560" t="str">
        <f t="shared" si="140"/>
        <v>6:7, 124:137</v>
      </c>
      <c r="AQ310" s="560" t="str">
        <f t="shared" si="140"/>
        <v>6:7, 137:154</v>
      </c>
      <c r="AR310" s="560" t="str">
        <f t="shared" si="141"/>
        <v>6:7, 154:167</v>
      </c>
      <c r="AS310" s="560" t="str">
        <f t="shared" si="141"/>
        <v>6:7, 167:174</v>
      </c>
      <c r="AT310" s="560" t="str">
        <f t="shared" si="141"/>
        <v>6:7, 174:176</v>
      </c>
      <c r="AU310" s="560" t="str">
        <f t="shared" si="141"/>
        <v>6:7, 176:189</v>
      </c>
      <c r="AV310" s="560" t="str">
        <f t="shared" si="141"/>
        <v>6:7, 189:206</v>
      </c>
      <c r="AW310" s="560" t="str">
        <f t="shared" si="141"/>
        <v>6:7, 206:219</v>
      </c>
      <c r="AX310" s="560" t="str">
        <f t="shared" si="141"/>
        <v>6:7, 219:226</v>
      </c>
      <c r="AY310" s="560" t="str">
        <f t="shared" si="141"/>
        <v>6:7, 226:228</v>
      </c>
      <c r="AZ310" s="560" t="str">
        <f t="shared" si="141"/>
        <v>6:7, 228:241</v>
      </c>
      <c r="BA310" s="560" t="str">
        <f t="shared" si="141"/>
        <v>6:7, 241:258</v>
      </c>
      <c r="BB310" s="560" t="str">
        <f t="shared" si="141"/>
        <v>6:7, 258:271</v>
      </c>
      <c r="BC310" s="560" t="str">
        <f t="shared" si="141"/>
        <v>6:7, 271:278</v>
      </c>
      <c r="BD310" s="560" t="str">
        <f t="shared" si="141"/>
        <v>6:7, 278:280</v>
      </c>
      <c r="BE310" s="560" t="str">
        <f t="shared" si="141"/>
        <v>6:7, 280:293</v>
      </c>
      <c r="BF310" s="560" t="str">
        <f t="shared" si="141"/>
        <v>6:7, 293:310</v>
      </c>
      <c r="BG310" s="560" t="str">
        <f t="shared" si="141"/>
        <v>6:7, 310:323</v>
      </c>
      <c r="BH310" s="560" t="str">
        <f t="shared" si="141"/>
        <v>6:7, 323:330</v>
      </c>
      <c r="BI310" s="560" t="str">
        <f t="shared" si="141"/>
        <v>6:7, 330:332</v>
      </c>
      <c r="BJ310" s="560" t="str">
        <f t="shared" si="141"/>
        <v>6:7, 332:345</v>
      </c>
      <c r="BK310" s="560" t="str">
        <f t="shared" si="141"/>
        <v>6:7, 345:362</v>
      </c>
    </row>
    <row r="311" spans="1:63" ht="48.75" customHeight="1" outlineLevel="1">
      <c r="A311">
        <v>4</v>
      </c>
      <c r="B311" t="s">
        <v>2202</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ht="48.75" customHeight="1" outlineLevel="1">
      <c r="A312">
        <v>4</v>
      </c>
      <c r="B312" t="s">
        <v>2203</v>
      </c>
      <c r="C312" s="405" t="str">
        <f t="shared" si="137"/>
        <v>6:7, 33:50</v>
      </c>
      <c r="D312" s="405" t="str">
        <f t="shared" si="137"/>
        <v>6:7, 50:55</v>
      </c>
      <c r="E312" s="405" t="str">
        <f t="shared" si="138"/>
        <v>6:7, 55:72</v>
      </c>
      <c r="F312" s="405" t="str">
        <f t="shared" si="138"/>
        <v>6:7, 70:72</v>
      </c>
      <c r="G312" s="405" t="str">
        <f t="shared" si="137"/>
        <v>6:7, 72:85</v>
      </c>
      <c r="H312" s="405" t="str">
        <f t="shared" si="137"/>
        <v>6:7, 85:102</v>
      </c>
      <c r="I312" s="405" t="str">
        <f t="shared" si="137"/>
        <v>6:7, 33:52</v>
      </c>
      <c r="J312" s="405" t="str">
        <f t="shared" si="137"/>
        <v>6:7, 52:57</v>
      </c>
      <c r="K312" s="405" t="str">
        <f t="shared" si="137"/>
        <v>6:7, 57:74</v>
      </c>
      <c r="L312" s="405" t="str">
        <f t="shared" si="137"/>
        <v>6:7, 72:74</v>
      </c>
      <c r="M312" s="405" t="str">
        <f t="shared" si="137"/>
        <v>6:7, 74:87</v>
      </c>
      <c r="N312" s="405" t="str">
        <f t="shared" si="137"/>
        <v>6:7, 87:102</v>
      </c>
      <c r="O312" s="405" t="str">
        <f t="shared" si="137"/>
        <v>6:7, 33:55</v>
      </c>
      <c r="P312" s="405" t="str">
        <f t="shared" si="137"/>
        <v>6:7, 55:60</v>
      </c>
      <c r="Q312" s="405" t="str">
        <f t="shared" si="137"/>
        <v>6:7, 60:77</v>
      </c>
      <c r="R312" s="405" t="str">
        <f t="shared" si="139"/>
        <v>6:7, 75:77</v>
      </c>
      <c r="S312" s="405" t="str">
        <f t="shared" si="139"/>
        <v>6:7, 77:90</v>
      </c>
      <c r="T312" s="405" t="str">
        <f t="shared" si="139"/>
        <v>6:7, 90:102</v>
      </c>
      <c r="U312" s="405" t="str">
        <f t="shared" si="139"/>
        <v>6:7, 33:57</v>
      </c>
      <c r="V312" s="405" t="str">
        <f t="shared" si="139"/>
        <v>6:7, 57:62</v>
      </c>
      <c r="W312" s="405" t="str">
        <f t="shared" si="139"/>
        <v>6:7, 62:79</v>
      </c>
      <c r="X312" s="405" t="str">
        <f t="shared" si="139"/>
        <v>6:7, 77:79</v>
      </c>
      <c r="Y312" s="405" t="str">
        <f t="shared" si="139"/>
        <v>6:7, 79:92</v>
      </c>
      <c r="Z312" s="405" t="str">
        <f t="shared" si="139"/>
        <v>6:7, 92:102</v>
      </c>
      <c r="AA312" s="405" t="str">
        <f t="shared" si="139"/>
        <v>6:7, 33:59</v>
      </c>
      <c r="AB312" s="405" t="str">
        <f t="shared" si="139"/>
        <v>6:7, 59:64</v>
      </c>
      <c r="AC312" s="405" t="str">
        <f t="shared" si="139"/>
        <v>6:7, 64:81</v>
      </c>
      <c r="AD312" s="405" t="str">
        <f t="shared" si="139"/>
        <v>6:7, 79:81</v>
      </c>
      <c r="AE312" s="405" t="str">
        <f t="shared" si="139"/>
        <v>6:7, 81:94</v>
      </c>
      <c r="AF312" s="405" t="str">
        <f t="shared" si="139"/>
        <v>6:7, 94:102</v>
      </c>
      <c r="AG312" s="405" t="str">
        <f t="shared" si="139"/>
        <v>6:7, 33:50</v>
      </c>
      <c r="AH312" s="405" t="str">
        <f t="shared" si="139"/>
        <v>6:7, 50:55</v>
      </c>
      <c r="AI312" s="405" t="str">
        <f t="shared" si="139"/>
        <v>6:7, 55:72</v>
      </c>
      <c r="AJ312" s="405" t="str">
        <f t="shared" si="139"/>
        <v>6:7, 70:72</v>
      </c>
      <c r="AK312" s="405" t="str">
        <f t="shared" si="139"/>
        <v>6:7, 72:85</v>
      </c>
      <c r="AL312" s="405" t="str">
        <f t="shared" si="139"/>
        <v>6:7, 85:102</v>
      </c>
      <c r="AM312" s="405" t="str">
        <f t="shared" si="140"/>
        <v>6:7, 102:115</v>
      </c>
      <c r="AN312" s="405" t="str">
        <f t="shared" si="140"/>
        <v>6:7, 115:122</v>
      </c>
      <c r="AO312" s="405" t="str">
        <f t="shared" si="140"/>
        <v>6:7, 122:124</v>
      </c>
      <c r="AP312" s="405" t="str">
        <f t="shared" si="140"/>
        <v>6:7, 124:137</v>
      </c>
      <c r="AQ312" s="405" t="str">
        <f t="shared" si="140"/>
        <v>6:7, 137:154</v>
      </c>
      <c r="AR312" s="405" t="str">
        <f t="shared" si="141"/>
        <v>6:7, 154:167</v>
      </c>
      <c r="AS312" s="405" t="str">
        <f t="shared" si="141"/>
        <v>6:7, 167:174</v>
      </c>
      <c r="AT312" s="405" t="str">
        <f t="shared" si="141"/>
        <v>6:7, 174:176</v>
      </c>
      <c r="AU312" s="405" t="str">
        <f t="shared" si="141"/>
        <v>6:7, 176:189</v>
      </c>
      <c r="AV312" s="405" t="str">
        <f t="shared" si="141"/>
        <v>6:7, 189:206</v>
      </c>
      <c r="AW312" s="405" t="str">
        <f t="shared" si="141"/>
        <v>6:7, 206:219</v>
      </c>
      <c r="AX312" s="405" t="str">
        <f t="shared" si="141"/>
        <v>6:7, 219:226</v>
      </c>
      <c r="AY312" s="405" t="str">
        <f t="shared" si="141"/>
        <v>6:7, 226:228</v>
      </c>
      <c r="AZ312" s="405" t="str">
        <f t="shared" si="141"/>
        <v>6:7, 228:241</v>
      </c>
      <c r="BA312" s="405" t="str">
        <f t="shared" si="141"/>
        <v>6:7, 241:258</v>
      </c>
      <c r="BB312" s="405" t="str">
        <f t="shared" si="141"/>
        <v>6:7, 258:271</v>
      </c>
      <c r="BC312" s="405" t="str">
        <f t="shared" si="141"/>
        <v>6:7, 271:278</v>
      </c>
      <c r="BD312" s="405" t="str">
        <f t="shared" si="141"/>
        <v>6:7, 278:280</v>
      </c>
      <c r="BE312" s="405" t="str">
        <f t="shared" si="141"/>
        <v>6:7, 280:293</v>
      </c>
      <c r="BF312" s="405" t="str">
        <f t="shared" si="141"/>
        <v>6:7, 293:310</v>
      </c>
      <c r="BG312" s="405" t="str">
        <f t="shared" si="141"/>
        <v>6:7, 310:323</v>
      </c>
      <c r="BH312" s="405" t="str">
        <f t="shared" si="141"/>
        <v>6:7, 323:330</v>
      </c>
      <c r="BI312" s="405" t="str">
        <f t="shared" si="141"/>
        <v>6:7, 330:332</v>
      </c>
      <c r="BJ312" s="405" t="str">
        <f t="shared" si="141"/>
        <v>6:7, 332:345</v>
      </c>
      <c r="BK312" s="405" t="str">
        <f t="shared" si="141"/>
        <v>6:7, 345:362</v>
      </c>
    </row>
    <row r="313" spans="1:63" ht="48.75" customHeight="1" outlineLevel="1">
      <c r="A313">
        <v>4</v>
      </c>
      <c r="B313" s="147" t="s">
        <v>2204</v>
      </c>
      <c r="C313" s="560" t="str">
        <f t="shared" si="137"/>
        <v>6:7, 33:50</v>
      </c>
      <c r="D313" s="560" t="str">
        <f t="shared" si="137"/>
        <v>6:7, 50:55</v>
      </c>
      <c r="E313" s="560" t="str">
        <f t="shared" si="138"/>
        <v>6:7, 55:72</v>
      </c>
      <c r="F313" s="560" t="str">
        <f t="shared" si="138"/>
        <v>6:7, 70:72</v>
      </c>
      <c r="G313" s="560" t="str">
        <f t="shared" si="137"/>
        <v>6:7, 72:85</v>
      </c>
      <c r="H313" s="560" t="str">
        <f t="shared" si="137"/>
        <v>6:7, 85:102</v>
      </c>
      <c r="I313" s="560" t="str">
        <f t="shared" si="137"/>
        <v>6:7, 33:52</v>
      </c>
      <c r="J313" s="560" t="str">
        <f t="shared" si="137"/>
        <v>6:7, 52:57</v>
      </c>
      <c r="K313" s="560" t="str">
        <f t="shared" si="137"/>
        <v>6:7, 57:74</v>
      </c>
      <c r="L313" s="560" t="str">
        <f t="shared" si="137"/>
        <v>6:7, 72:74</v>
      </c>
      <c r="M313" s="560" t="str">
        <f t="shared" si="137"/>
        <v>6:7, 74:87</v>
      </c>
      <c r="N313" s="560" t="str">
        <f t="shared" si="137"/>
        <v>6:7, 87:102</v>
      </c>
      <c r="O313" s="560" t="str">
        <f t="shared" si="137"/>
        <v>6:7, 33:55</v>
      </c>
      <c r="P313" s="560" t="str">
        <f t="shared" si="137"/>
        <v>6:7, 55:60</v>
      </c>
      <c r="Q313" s="560" t="str">
        <f t="shared" si="137"/>
        <v>6:7, 60:77</v>
      </c>
      <c r="R313" s="560" t="str">
        <f t="shared" si="139"/>
        <v>6:7, 75:77</v>
      </c>
      <c r="S313" s="560" t="str">
        <f t="shared" si="139"/>
        <v>6:7, 77:90</v>
      </c>
      <c r="T313" s="560" t="str">
        <f t="shared" si="139"/>
        <v>6:7, 90:102</v>
      </c>
      <c r="U313" s="560" t="str">
        <f t="shared" si="139"/>
        <v>6:7, 33:57</v>
      </c>
      <c r="V313" s="560" t="str">
        <f t="shared" si="139"/>
        <v>6:7, 57:62</v>
      </c>
      <c r="W313" s="560" t="str">
        <f t="shared" si="139"/>
        <v>6:7, 62:79</v>
      </c>
      <c r="X313" s="560" t="str">
        <f t="shared" si="139"/>
        <v>6:7, 77:79</v>
      </c>
      <c r="Y313" s="560" t="str">
        <f t="shared" si="139"/>
        <v>6:7, 79:92</v>
      </c>
      <c r="Z313" s="560" t="str">
        <f t="shared" si="139"/>
        <v>6:7, 92:102</v>
      </c>
      <c r="AA313" s="560" t="str">
        <f t="shared" si="139"/>
        <v>6:7, 33:59</v>
      </c>
      <c r="AB313" s="560" t="str">
        <f t="shared" si="139"/>
        <v>6:7, 59:64</v>
      </c>
      <c r="AC313" s="560" t="str">
        <f t="shared" si="139"/>
        <v>6:7, 64:81</v>
      </c>
      <c r="AD313" s="560" t="str">
        <f t="shared" si="139"/>
        <v>6:7, 79:81</v>
      </c>
      <c r="AE313" s="560" t="str">
        <f t="shared" si="139"/>
        <v>6:7, 81:94</v>
      </c>
      <c r="AF313" s="560" t="str">
        <f t="shared" si="139"/>
        <v>6:7, 94:102</v>
      </c>
      <c r="AG313" s="560" t="str">
        <f t="shared" si="139"/>
        <v>6:7, 33:50</v>
      </c>
      <c r="AH313" s="560" t="str">
        <f t="shared" si="139"/>
        <v>6:7, 50:55</v>
      </c>
      <c r="AI313" s="560" t="str">
        <f t="shared" si="139"/>
        <v>6:7, 55:72</v>
      </c>
      <c r="AJ313" s="560" t="str">
        <f t="shared" si="139"/>
        <v>6:7, 70:72</v>
      </c>
      <c r="AK313" s="560" t="str">
        <f t="shared" si="139"/>
        <v>6:7, 72:85</v>
      </c>
      <c r="AL313" s="560" t="str">
        <f t="shared" si="139"/>
        <v>6:7, 85:102</v>
      </c>
      <c r="AM313" s="560" t="str">
        <f t="shared" si="140"/>
        <v>6:7, 102:115</v>
      </c>
      <c r="AN313" s="560" t="str">
        <f t="shared" si="140"/>
        <v>6:7, 115:122</v>
      </c>
      <c r="AO313" s="560" t="str">
        <f t="shared" si="140"/>
        <v>6:7, 122:124</v>
      </c>
      <c r="AP313" s="560" t="str">
        <f t="shared" si="140"/>
        <v>6:7, 124:137</v>
      </c>
      <c r="AQ313" s="560" t="str">
        <f t="shared" si="140"/>
        <v>6:7, 137:154</v>
      </c>
      <c r="AR313" s="560" t="str">
        <f t="shared" si="141"/>
        <v>6:7, 154:167</v>
      </c>
      <c r="AS313" s="560" t="str">
        <f t="shared" si="141"/>
        <v>6:7, 167:174</v>
      </c>
      <c r="AT313" s="560" t="str">
        <f t="shared" si="141"/>
        <v>6:7, 174:176</v>
      </c>
      <c r="AU313" s="560" t="str">
        <f t="shared" si="141"/>
        <v>6:7, 176:189</v>
      </c>
      <c r="AV313" s="560" t="str">
        <f t="shared" si="141"/>
        <v>6:7, 189:206</v>
      </c>
      <c r="AW313" s="560" t="str">
        <f t="shared" si="141"/>
        <v>6:7, 206:219</v>
      </c>
      <c r="AX313" s="560" t="str">
        <f t="shared" si="141"/>
        <v>6:7, 219:226</v>
      </c>
      <c r="AY313" s="560" t="str">
        <f t="shared" si="141"/>
        <v>6:7, 226:228</v>
      </c>
      <c r="AZ313" s="560" t="str">
        <f t="shared" si="141"/>
        <v>6:7, 228:241</v>
      </c>
      <c r="BA313" s="560" t="str">
        <f t="shared" si="141"/>
        <v>6:7, 241:258</v>
      </c>
      <c r="BB313" s="560" t="str">
        <f t="shared" si="141"/>
        <v>6:7, 258:271</v>
      </c>
      <c r="BC313" s="560" t="str">
        <f t="shared" si="141"/>
        <v>6:7, 271:278</v>
      </c>
      <c r="BD313" s="560" t="str">
        <f t="shared" si="141"/>
        <v>6:7, 278:280</v>
      </c>
      <c r="BE313" s="560" t="str">
        <f t="shared" si="141"/>
        <v>6:7, 280:293</v>
      </c>
      <c r="BF313" s="560" t="str">
        <f t="shared" si="141"/>
        <v>6:7, 293:310</v>
      </c>
      <c r="BG313" s="560" t="str">
        <f t="shared" si="141"/>
        <v>6:7, 310:323</v>
      </c>
      <c r="BH313" s="560" t="str">
        <f t="shared" si="141"/>
        <v>6:7, 323:330</v>
      </c>
      <c r="BI313" s="560" t="str">
        <f t="shared" si="141"/>
        <v>6:7, 330:332</v>
      </c>
      <c r="BJ313" s="560" t="str">
        <f t="shared" si="141"/>
        <v>6:7, 332:345</v>
      </c>
      <c r="BK313" s="560" t="str">
        <f t="shared" si="141"/>
        <v>6:7, 345:362</v>
      </c>
    </row>
    <row r="314" spans="1:63" ht="48.75" customHeight="1" outlineLevel="1">
      <c r="A314">
        <v>4</v>
      </c>
      <c r="B314" t="s">
        <v>2205</v>
      </c>
      <c r="C314" s="405" t="str">
        <f t="shared" si="137"/>
        <v>6:7, 33:50</v>
      </c>
      <c r="D314" s="405" t="str">
        <f t="shared" si="137"/>
        <v>6:7, 50:55</v>
      </c>
      <c r="E314" s="405" t="str">
        <f t="shared" si="138"/>
        <v>6:7, 55:72</v>
      </c>
      <c r="F314" s="405" t="str">
        <f t="shared" si="138"/>
        <v>6:7, 70:72</v>
      </c>
      <c r="G314" s="405" t="str">
        <f t="shared" si="137"/>
        <v>6:7, 72:85</v>
      </c>
      <c r="H314" s="405" t="str">
        <f t="shared" si="137"/>
        <v>6:7, 85:102</v>
      </c>
      <c r="I314" s="405" t="str">
        <f t="shared" si="137"/>
        <v>6:7, 33:52</v>
      </c>
      <c r="J314" s="405" t="str">
        <f t="shared" si="137"/>
        <v>6:7, 52:57</v>
      </c>
      <c r="K314" s="405" t="str">
        <f t="shared" si="137"/>
        <v>6:7, 57:74</v>
      </c>
      <c r="L314" s="405" t="str">
        <f t="shared" si="137"/>
        <v>6:7, 72:74</v>
      </c>
      <c r="M314" s="405" t="str">
        <f t="shared" si="137"/>
        <v>6:7, 74:87</v>
      </c>
      <c r="N314" s="405" t="str">
        <f t="shared" si="137"/>
        <v>6:7, 87:102</v>
      </c>
      <c r="O314" s="405" t="str">
        <f t="shared" si="137"/>
        <v>6:7, 33:55</v>
      </c>
      <c r="P314" s="405" t="str">
        <f t="shared" si="137"/>
        <v>6:7, 55:60</v>
      </c>
      <c r="Q314" s="405" t="str">
        <f t="shared" si="137"/>
        <v>6:7, 60:77</v>
      </c>
      <c r="R314" s="405" t="str">
        <f t="shared" si="139"/>
        <v>6:7, 75:77</v>
      </c>
      <c r="S314" s="405" t="str">
        <f t="shared" si="139"/>
        <v>6:7, 77:90</v>
      </c>
      <c r="T314" s="405" t="str">
        <f t="shared" si="139"/>
        <v>6:7, 90:102</v>
      </c>
      <c r="U314" s="405" t="str">
        <f t="shared" si="139"/>
        <v>6:7, 33:57</v>
      </c>
      <c r="V314" s="405" t="str">
        <f t="shared" si="139"/>
        <v>6:7, 57:62</v>
      </c>
      <c r="W314" s="405" t="str">
        <f t="shared" si="139"/>
        <v>6:7, 62:79</v>
      </c>
      <c r="X314" s="405" t="str">
        <f t="shared" si="139"/>
        <v>6:7, 77:79</v>
      </c>
      <c r="Y314" s="405" t="str">
        <f t="shared" si="139"/>
        <v>6:7, 79:92</v>
      </c>
      <c r="Z314" s="405" t="str">
        <f t="shared" si="139"/>
        <v>6:7, 92:102</v>
      </c>
      <c r="AA314" s="405" t="str">
        <f t="shared" si="139"/>
        <v>6:7, 33:59</v>
      </c>
      <c r="AB314" s="405" t="str">
        <f t="shared" si="139"/>
        <v>6:7, 59:64</v>
      </c>
      <c r="AC314" s="405" t="str">
        <f t="shared" si="139"/>
        <v>6:7, 64:81</v>
      </c>
      <c r="AD314" s="405" t="str">
        <f t="shared" si="139"/>
        <v>6:7, 79:81</v>
      </c>
      <c r="AE314" s="405" t="str">
        <f t="shared" si="139"/>
        <v>6:7, 81:94</v>
      </c>
      <c r="AF314" s="405" t="str">
        <f t="shared" si="139"/>
        <v>6:7, 94:102</v>
      </c>
      <c r="AG314" s="405" t="str">
        <f t="shared" si="139"/>
        <v>6:7, 33:50</v>
      </c>
      <c r="AH314" s="405" t="str">
        <f t="shared" si="139"/>
        <v>6:7, 50:55</v>
      </c>
      <c r="AI314" s="405" t="str">
        <f t="shared" si="139"/>
        <v>6:7, 55:72</v>
      </c>
      <c r="AJ314" s="405" t="str">
        <f t="shared" si="139"/>
        <v>6:7, 70:72</v>
      </c>
      <c r="AK314" s="405" t="str">
        <f t="shared" si="139"/>
        <v>6:7, 72:85</v>
      </c>
      <c r="AL314" s="405" t="str">
        <f t="shared" si="139"/>
        <v>6:7, 85:102</v>
      </c>
      <c r="AM314" s="405" t="str">
        <f t="shared" si="140"/>
        <v>6:7, 102:115</v>
      </c>
      <c r="AN314" s="405" t="str">
        <f t="shared" si="140"/>
        <v>6:7, 115:122</v>
      </c>
      <c r="AO314" s="405" t="str">
        <f t="shared" si="140"/>
        <v>6:7, 122:124</v>
      </c>
      <c r="AP314" s="405" t="str">
        <f t="shared" si="140"/>
        <v>6:7, 124:137</v>
      </c>
      <c r="AQ314" s="405" t="str">
        <f t="shared" si="140"/>
        <v>6:7, 137:154</v>
      </c>
      <c r="AR314" s="405" t="str">
        <f t="shared" si="141"/>
        <v>6:7, 154:167</v>
      </c>
      <c r="AS314" s="405" t="str">
        <f t="shared" si="141"/>
        <v>6:7, 167:174</v>
      </c>
      <c r="AT314" s="405" t="str">
        <f t="shared" si="141"/>
        <v>6:7, 174:176</v>
      </c>
      <c r="AU314" s="405" t="str">
        <f t="shared" si="141"/>
        <v>6:7, 176:189</v>
      </c>
      <c r="AV314" s="405" t="str">
        <f t="shared" si="141"/>
        <v>6:7, 189:206</v>
      </c>
      <c r="AW314" s="405" t="str">
        <f t="shared" si="141"/>
        <v>6:7, 206:219</v>
      </c>
      <c r="AX314" s="405" t="str">
        <f t="shared" si="141"/>
        <v>6:7, 219:226</v>
      </c>
      <c r="AY314" s="405" t="str">
        <f t="shared" si="141"/>
        <v>6:7, 226:228</v>
      </c>
      <c r="AZ314" s="405" t="str">
        <f t="shared" si="141"/>
        <v>6:7, 228:241</v>
      </c>
      <c r="BA314" s="405" t="str">
        <f t="shared" si="141"/>
        <v>6:7, 241:258</v>
      </c>
      <c r="BB314" s="405" t="str">
        <f t="shared" si="141"/>
        <v>6:7, 258:271</v>
      </c>
      <c r="BC314" s="405" t="str">
        <f t="shared" si="141"/>
        <v>6:7, 271:278</v>
      </c>
      <c r="BD314" s="405" t="str">
        <f t="shared" si="141"/>
        <v>6:7, 278:280</v>
      </c>
      <c r="BE314" s="405" t="str">
        <f t="shared" si="141"/>
        <v>6:7, 280:293</v>
      </c>
      <c r="BF314" s="405" t="str">
        <f t="shared" si="141"/>
        <v>6:7, 293:310</v>
      </c>
      <c r="BG314" s="405" t="str">
        <f t="shared" si="141"/>
        <v>6:7, 310:323</v>
      </c>
      <c r="BH314" s="405" t="str">
        <f t="shared" si="141"/>
        <v>6:7, 323:330</v>
      </c>
      <c r="BI314" s="405" t="str">
        <f t="shared" si="141"/>
        <v>6:7, 330:332</v>
      </c>
      <c r="BJ314" s="405" t="str">
        <f t="shared" si="141"/>
        <v>6:7, 332:345</v>
      </c>
      <c r="BK314" s="405" t="str">
        <f t="shared" si="141"/>
        <v>6:7, 345:362</v>
      </c>
    </row>
    <row r="315" spans="1:63" ht="48.75" customHeight="1" outlineLevel="1">
      <c r="A315">
        <v>4</v>
      </c>
      <c r="B315" t="s">
        <v>2207</v>
      </c>
      <c r="C315" s="405" t="str">
        <f t="shared" si="137"/>
        <v>6:7, 33:50</v>
      </c>
      <c r="D315" s="405" t="str">
        <f t="shared" si="137"/>
        <v>6:7, 50:55</v>
      </c>
      <c r="E315" s="405" t="str">
        <f t="shared" si="138"/>
        <v>6:7, 55:72</v>
      </c>
      <c r="F315" s="405" t="str">
        <f t="shared" si="138"/>
        <v>6:7, 70:72</v>
      </c>
      <c r="G315" s="405" t="str">
        <f t="shared" si="137"/>
        <v>6:7, 72:85</v>
      </c>
      <c r="H315" s="405" t="str">
        <f t="shared" si="137"/>
        <v>6:7, 85:102</v>
      </c>
      <c r="I315" s="405" t="str">
        <f t="shared" si="137"/>
        <v>6:7, 33:52</v>
      </c>
      <c r="J315" s="405" t="str">
        <f t="shared" si="137"/>
        <v>6:7, 52:57</v>
      </c>
      <c r="K315" s="405" t="str">
        <f t="shared" si="137"/>
        <v>6:7, 57:74</v>
      </c>
      <c r="L315" s="405" t="str">
        <f t="shared" si="137"/>
        <v>6:7, 72:74</v>
      </c>
      <c r="M315" s="405" t="str">
        <f t="shared" si="137"/>
        <v>6:7, 74:87</v>
      </c>
      <c r="N315" s="405" t="str">
        <f t="shared" si="137"/>
        <v>6:7, 87:102</v>
      </c>
      <c r="O315" s="405" t="str">
        <f t="shared" si="137"/>
        <v>6:7, 33:55</v>
      </c>
      <c r="P315" s="405" t="str">
        <f t="shared" si="137"/>
        <v>6:7, 55:60</v>
      </c>
      <c r="Q315" s="405" t="str">
        <f t="shared" si="137"/>
        <v>6:7, 60:77</v>
      </c>
      <c r="R315" s="405" t="str">
        <f t="shared" si="139"/>
        <v>6:7, 75:77</v>
      </c>
      <c r="S315" s="405" t="str">
        <f t="shared" si="139"/>
        <v>6:7, 77:90</v>
      </c>
      <c r="T315" s="405" t="str">
        <f t="shared" si="139"/>
        <v>6:7, 90:102</v>
      </c>
      <c r="U315" s="405" t="str">
        <f t="shared" si="139"/>
        <v>6:7, 33:57</v>
      </c>
      <c r="V315" s="405" t="str">
        <f t="shared" si="139"/>
        <v>6:7, 57:62</v>
      </c>
      <c r="W315" s="405" t="str">
        <f t="shared" si="139"/>
        <v>6:7, 62:79</v>
      </c>
      <c r="X315" s="405" t="str">
        <f t="shared" si="139"/>
        <v>6:7, 77:79</v>
      </c>
      <c r="Y315" s="405" t="str">
        <f t="shared" si="139"/>
        <v>6:7, 79:92</v>
      </c>
      <c r="Z315" s="405" t="str">
        <f t="shared" si="139"/>
        <v>6:7, 92:102</v>
      </c>
      <c r="AA315" s="405" t="str">
        <f t="shared" si="139"/>
        <v>6:7, 33:59</v>
      </c>
      <c r="AB315" s="405" t="str">
        <f t="shared" si="139"/>
        <v>6:7, 59:64</v>
      </c>
      <c r="AC315" s="405" t="str">
        <f t="shared" si="139"/>
        <v>6:7, 64:81</v>
      </c>
      <c r="AD315" s="405" t="str">
        <f t="shared" si="139"/>
        <v>6:7, 79:81</v>
      </c>
      <c r="AE315" s="405" t="str">
        <f t="shared" si="139"/>
        <v>6:7, 81:94</v>
      </c>
      <c r="AF315" s="405" t="str">
        <f t="shared" si="139"/>
        <v>6:7, 94:102</v>
      </c>
      <c r="AG315" s="405" t="str">
        <f t="shared" si="139"/>
        <v>6:7, 33:50</v>
      </c>
      <c r="AH315" s="405" t="str">
        <f t="shared" si="139"/>
        <v>6:7, 50:55</v>
      </c>
      <c r="AI315" s="405" t="str">
        <f t="shared" si="139"/>
        <v>6:7, 55:72</v>
      </c>
      <c r="AJ315" s="405" t="str">
        <f t="shared" si="139"/>
        <v>6:7, 70:72</v>
      </c>
      <c r="AK315" s="405" t="str">
        <f t="shared" si="139"/>
        <v>6:7, 72:85</v>
      </c>
      <c r="AL315" s="405" t="str">
        <f t="shared" si="139"/>
        <v>6:7, 85:102</v>
      </c>
      <c r="AM315" s="405" t="str">
        <f t="shared" si="140"/>
        <v>6:7, 102:115</v>
      </c>
      <c r="AN315" s="405" t="str">
        <f t="shared" si="140"/>
        <v>6:7, 115:122</v>
      </c>
      <c r="AO315" s="405" t="str">
        <f t="shared" si="140"/>
        <v>6:7, 122:124</v>
      </c>
      <c r="AP315" s="405" t="str">
        <f t="shared" si="140"/>
        <v>6:7, 124:137</v>
      </c>
      <c r="AQ315" s="405" t="str">
        <f t="shared" si="140"/>
        <v>6:7, 137:154</v>
      </c>
      <c r="AR315" s="405" t="str">
        <f t="shared" si="141"/>
        <v>6:7, 154:167</v>
      </c>
      <c r="AS315" s="405" t="str">
        <f t="shared" si="141"/>
        <v>6:7, 167:174</v>
      </c>
      <c r="AT315" s="405" t="str">
        <f t="shared" si="141"/>
        <v>6:7, 174:176</v>
      </c>
      <c r="AU315" s="405" t="str">
        <f t="shared" si="141"/>
        <v>6:7, 176:189</v>
      </c>
      <c r="AV315" s="405" t="str">
        <f t="shared" si="141"/>
        <v>6:7, 189:206</v>
      </c>
      <c r="AW315" s="405" t="str">
        <f t="shared" si="141"/>
        <v>6:7, 206:219</v>
      </c>
      <c r="AX315" s="405" t="str">
        <f t="shared" si="141"/>
        <v>6:7, 219:226</v>
      </c>
      <c r="AY315" s="405" t="str">
        <f t="shared" si="141"/>
        <v>6:7, 226:228</v>
      </c>
      <c r="AZ315" s="405" t="str">
        <f t="shared" si="141"/>
        <v>6:7, 228:241</v>
      </c>
      <c r="BA315" s="405" t="str">
        <f t="shared" si="141"/>
        <v>6:7, 241:258</v>
      </c>
      <c r="BB315" s="405" t="str">
        <f t="shared" si="141"/>
        <v>6:7, 258:271</v>
      </c>
      <c r="BC315" s="405" t="str">
        <f t="shared" si="141"/>
        <v>6:7, 271:278</v>
      </c>
      <c r="BD315" s="405" t="str">
        <f t="shared" si="141"/>
        <v>6:7, 278:280</v>
      </c>
      <c r="BE315" s="405" t="str">
        <f t="shared" si="141"/>
        <v>6:7, 280:293</v>
      </c>
      <c r="BF315" s="405" t="str">
        <f t="shared" si="141"/>
        <v>6:7, 293:310</v>
      </c>
      <c r="BG315" s="405" t="str">
        <f t="shared" si="141"/>
        <v>6:7, 310:323</v>
      </c>
      <c r="BH315" s="405" t="str">
        <f t="shared" si="141"/>
        <v>6:7, 323:330</v>
      </c>
      <c r="BI315" s="405" t="str">
        <f t="shared" si="141"/>
        <v>6:7, 330:332</v>
      </c>
      <c r="BJ315" s="405" t="str">
        <f t="shared" si="141"/>
        <v>6:7, 332:345</v>
      </c>
      <c r="BK315" s="405" t="str">
        <f t="shared" si="141"/>
        <v>6:7, 345:362</v>
      </c>
    </row>
    <row r="316" spans="1:63" ht="48.75" customHeight="1" outlineLevel="1">
      <c r="A316">
        <v>4</v>
      </c>
      <c r="B316" t="s">
        <v>2206</v>
      </c>
      <c r="C316" s="405" t="str">
        <f t="shared" si="137"/>
        <v>6:7, 33:50</v>
      </c>
      <c r="D316" s="405" t="str">
        <f t="shared" si="137"/>
        <v>6:7, 50:55</v>
      </c>
      <c r="E316" s="405" t="str">
        <f t="shared" si="138"/>
        <v>6:7, 55:72</v>
      </c>
      <c r="F316" s="405" t="str">
        <f t="shared" si="138"/>
        <v>6:7, 70:72</v>
      </c>
      <c r="G316" s="405" t="str">
        <f t="shared" si="137"/>
        <v>6:7, 72:85</v>
      </c>
      <c r="H316" s="405" t="str">
        <f t="shared" si="137"/>
        <v>6:7, 85:102</v>
      </c>
      <c r="I316" s="405" t="str">
        <f t="shared" si="137"/>
        <v>6:7, 33:52</v>
      </c>
      <c r="J316" s="405" t="str">
        <f t="shared" si="137"/>
        <v>6:7, 52:57</v>
      </c>
      <c r="K316" s="405" t="str">
        <f t="shared" si="137"/>
        <v>6:7, 57:74</v>
      </c>
      <c r="L316" s="405" t="str">
        <f t="shared" si="137"/>
        <v>6:7, 72:74</v>
      </c>
      <c r="M316" s="405" t="str">
        <f t="shared" si="137"/>
        <v>6:7, 74:87</v>
      </c>
      <c r="N316" s="405" t="str">
        <f t="shared" si="137"/>
        <v>6:7, 87:102</v>
      </c>
      <c r="O316" s="405" t="str">
        <f t="shared" si="137"/>
        <v>6:7, 33:55</v>
      </c>
      <c r="P316" s="405" t="str">
        <f t="shared" si="137"/>
        <v>6:7, 55:60</v>
      </c>
      <c r="Q316" s="405" t="str">
        <f t="shared" si="137"/>
        <v>6:7, 60:77</v>
      </c>
      <c r="R316" s="405" t="str">
        <f t="shared" si="139"/>
        <v>6:7, 75:77</v>
      </c>
      <c r="S316" s="405" t="str">
        <f t="shared" si="139"/>
        <v>6:7, 77:90</v>
      </c>
      <c r="T316" s="405" t="str">
        <f t="shared" si="139"/>
        <v>6:7, 90:102</v>
      </c>
      <c r="U316" s="405" t="str">
        <f t="shared" si="139"/>
        <v>6:7, 33:57</v>
      </c>
      <c r="V316" s="405" t="str">
        <f t="shared" si="139"/>
        <v>6:7, 57:62</v>
      </c>
      <c r="W316" s="405" t="str">
        <f t="shared" si="139"/>
        <v>6:7, 62:79</v>
      </c>
      <c r="X316" s="405" t="str">
        <f t="shared" si="139"/>
        <v>6:7, 77:79</v>
      </c>
      <c r="Y316" s="405" t="str">
        <f t="shared" si="139"/>
        <v>6:7, 79:92</v>
      </c>
      <c r="Z316" s="405" t="str">
        <f t="shared" si="139"/>
        <v>6:7, 92:102</v>
      </c>
      <c r="AA316" s="405" t="str">
        <f t="shared" si="139"/>
        <v>6:7, 33:59</v>
      </c>
      <c r="AB316" s="405" t="str">
        <f t="shared" si="139"/>
        <v>6:7, 59:64</v>
      </c>
      <c r="AC316" s="405" t="str">
        <f t="shared" si="139"/>
        <v>6:7, 64:81</v>
      </c>
      <c r="AD316" s="405" t="str">
        <f t="shared" si="139"/>
        <v>6:7, 79:81</v>
      </c>
      <c r="AE316" s="405" t="str">
        <f t="shared" si="139"/>
        <v>6:7, 81:94</v>
      </c>
      <c r="AF316" s="405" t="str">
        <f t="shared" si="139"/>
        <v>6:7, 94:102</v>
      </c>
      <c r="AG316" s="405" t="str">
        <f t="shared" si="139"/>
        <v>6:7, 33:50</v>
      </c>
      <c r="AH316" s="405" t="str">
        <f t="shared" si="139"/>
        <v>6:7, 50:55</v>
      </c>
      <c r="AI316" s="405" t="str">
        <f t="shared" si="139"/>
        <v>6:7, 55:72</v>
      </c>
      <c r="AJ316" s="405" t="str">
        <f t="shared" si="139"/>
        <v>6:7, 70:72</v>
      </c>
      <c r="AK316" s="405" t="str">
        <f t="shared" si="139"/>
        <v>6:7, 72:85</v>
      </c>
      <c r="AL316" s="405" t="str">
        <f t="shared" si="139"/>
        <v>6:7, 85:102</v>
      </c>
      <c r="AM316" s="405" t="str">
        <f t="shared" si="140"/>
        <v>6:7, 102:115</v>
      </c>
      <c r="AN316" s="405" t="str">
        <f t="shared" si="140"/>
        <v>6:7, 115:122</v>
      </c>
      <c r="AO316" s="405" t="str">
        <f t="shared" si="140"/>
        <v>6:7, 122:124</v>
      </c>
      <c r="AP316" s="405" t="str">
        <f t="shared" si="140"/>
        <v>6:7, 124:137</v>
      </c>
      <c r="AQ316" s="405" t="str">
        <f t="shared" si="140"/>
        <v>6:7, 137:154</v>
      </c>
      <c r="AR316" s="405" t="str">
        <f t="shared" si="141"/>
        <v>6:7, 154:167</v>
      </c>
      <c r="AS316" s="405" t="str">
        <f t="shared" si="141"/>
        <v>6:7, 167:174</v>
      </c>
      <c r="AT316" s="405" t="str">
        <f t="shared" si="141"/>
        <v>6:7, 174:176</v>
      </c>
      <c r="AU316" s="405" t="str">
        <f t="shared" si="141"/>
        <v>6:7, 176:189</v>
      </c>
      <c r="AV316" s="405" t="str">
        <f t="shared" si="141"/>
        <v>6:7, 189:206</v>
      </c>
      <c r="AW316" s="405" t="str">
        <f t="shared" si="141"/>
        <v>6:7, 206:219</v>
      </c>
      <c r="AX316" s="405" t="str">
        <f t="shared" si="141"/>
        <v>6:7, 219:226</v>
      </c>
      <c r="AY316" s="405" t="str">
        <f t="shared" si="141"/>
        <v>6:7, 226:228</v>
      </c>
      <c r="AZ316" s="405" t="str">
        <f t="shared" si="141"/>
        <v>6:7, 228:241</v>
      </c>
      <c r="BA316" s="405" t="str">
        <f t="shared" si="141"/>
        <v>6:7, 241:258</v>
      </c>
      <c r="BB316" s="405" t="str">
        <f t="shared" si="141"/>
        <v>6:7, 258:271</v>
      </c>
      <c r="BC316" s="405" t="str">
        <f t="shared" si="141"/>
        <v>6:7, 271:278</v>
      </c>
      <c r="BD316" s="405" t="str">
        <f t="shared" si="141"/>
        <v>6:7, 278:280</v>
      </c>
      <c r="BE316" s="405" t="str">
        <f t="shared" si="141"/>
        <v>6:7, 280:293</v>
      </c>
      <c r="BF316" s="405" t="str">
        <f t="shared" si="141"/>
        <v>6:7, 293:310</v>
      </c>
      <c r="BG316" s="405" t="str">
        <f t="shared" si="141"/>
        <v>6:7, 310:323</v>
      </c>
      <c r="BH316" s="405" t="str">
        <f t="shared" si="141"/>
        <v>6:7, 323:330</v>
      </c>
      <c r="BI316" s="405" t="str">
        <f t="shared" si="141"/>
        <v>6:7, 330:332</v>
      </c>
      <c r="BJ316" s="405" t="str">
        <f t="shared" si="141"/>
        <v>6:7, 332:345</v>
      </c>
      <c r="BK316" s="405" t="str">
        <f t="shared" si="141"/>
        <v>6:7, 345:362</v>
      </c>
    </row>
    <row r="317" spans="1:63" outlineLevel="1">
      <c r="B317" t="s">
        <v>1048</v>
      </c>
    </row>
    <row r="318" spans="1:63" outlineLevel="1">
      <c r="A318">
        <v>0</v>
      </c>
      <c r="C318" s="153">
        <v>0</v>
      </c>
      <c r="D318" s="153">
        <v>0</v>
      </c>
      <c r="E318" s="153">
        <v>0</v>
      </c>
      <c r="F318" s="153">
        <v>0</v>
      </c>
      <c r="G318" s="153">
        <v>0</v>
      </c>
      <c r="H318" s="153">
        <v>0</v>
      </c>
      <c r="I318" s="147">
        <f t="shared" ref="I318:R321" si="142">C318</f>
        <v>0</v>
      </c>
      <c r="J318" s="147">
        <f t="shared" si="142"/>
        <v>0</v>
      </c>
      <c r="K318" s="147">
        <f t="shared" si="142"/>
        <v>0</v>
      </c>
      <c r="L318" s="147">
        <f t="shared" si="142"/>
        <v>0</v>
      </c>
      <c r="M318" s="147">
        <f t="shared" si="142"/>
        <v>0</v>
      </c>
      <c r="N318" s="147">
        <f t="shared" si="142"/>
        <v>0</v>
      </c>
      <c r="O318" s="147">
        <f t="shared" si="142"/>
        <v>0</v>
      </c>
      <c r="P318" s="147">
        <f t="shared" si="142"/>
        <v>0</v>
      </c>
      <c r="Q318" s="147">
        <f t="shared" si="142"/>
        <v>0</v>
      </c>
      <c r="R318" s="147">
        <f t="shared" si="142"/>
        <v>0</v>
      </c>
      <c r="S318" s="147">
        <f t="shared" ref="S318:AB321" si="143">M318</f>
        <v>0</v>
      </c>
      <c r="T318" s="147">
        <f t="shared" si="143"/>
        <v>0</v>
      </c>
      <c r="U318" s="147">
        <f t="shared" si="143"/>
        <v>0</v>
      </c>
      <c r="V318" s="147">
        <f t="shared" si="143"/>
        <v>0</v>
      </c>
      <c r="W318" s="147">
        <f t="shared" si="143"/>
        <v>0</v>
      </c>
      <c r="X318" s="147">
        <f t="shared" si="143"/>
        <v>0</v>
      </c>
      <c r="Y318" s="147">
        <f t="shared" si="143"/>
        <v>0</v>
      </c>
      <c r="Z318" s="147">
        <f t="shared" si="143"/>
        <v>0</v>
      </c>
      <c r="AA318" s="147">
        <f t="shared" si="143"/>
        <v>0</v>
      </c>
      <c r="AB318" s="147">
        <f t="shared" si="143"/>
        <v>0</v>
      </c>
      <c r="AC318" s="147">
        <f t="shared" ref="AC318:AL321" si="144">W318</f>
        <v>0</v>
      </c>
      <c r="AD318" s="147">
        <f t="shared" si="144"/>
        <v>0</v>
      </c>
      <c r="AE318" s="147">
        <f t="shared" si="144"/>
        <v>0</v>
      </c>
      <c r="AF318" s="147">
        <f t="shared" si="144"/>
        <v>0</v>
      </c>
      <c r="AG318" s="147">
        <f t="shared" si="144"/>
        <v>0</v>
      </c>
      <c r="AH318" s="147">
        <f t="shared" si="144"/>
        <v>0</v>
      </c>
      <c r="AI318" s="147">
        <f t="shared" si="144"/>
        <v>0</v>
      </c>
      <c r="AJ318" s="147">
        <f t="shared" si="144"/>
        <v>0</v>
      </c>
      <c r="AK318" s="147">
        <f t="shared" si="144"/>
        <v>0</v>
      </c>
      <c r="AL318" s="147">
        <f t="shared" si="144"/>
        <v>0</v>
      </c>
      <c r="AM318" s="147">
        <f t="shared" ref="AM318:AO321" si="145">AG318</f>
        <v>0</v>
      </c>
      <c r="AN318" s="147">
        <f t="shared" si="145"/>
        <v>0</v>
      </c>
      <c r="AO318" s="147">
        <f t="shared" si="145"/>
        <v>0</v>
      </c>
      <c r="AP318" s="147">
        <f>AH318</f>
        <v>0</v>
      </c>
      <c r="AQ318" s="147">
        <f t="shared" ref="AQ318:AR321" si="146">AJ318</f>
        <v>0</v>
      </c>
      <c r="AR318" s="147">
        <f t="shared" si="146"/>
        <v>0</v>
      </c>
      <c r="AS318" s="147">
        <f t="shared" ref="AS318:AT321" si="147">AM318</f>
        <v>0</v>
      </c>
      <c r="AT318" s="147">
        <f t="shared" si="147"/>
        <v>0</v>
      </c>
      <c r="AU318" s="147">
        <f>AM318</f>
        <v>0</v>
      </c>
      <c r="AV318" s="147">
        <f t="shared" ref="AV318:AY321" si="148">AP318</f>
        <v>0</v>
      </c>
      <c r="AW318" s="147">
        <f t="shared" si="148"/>
        <v>0</v>
      </c>
      <c r="AX318" s="147">
        <f t="shared" si="148"/>
        <v>0</v>
      </c>
      <c r="AY318" s="147">
        <f t="shared" si="148"/>
        <v>0</v>
      </c>
      <c r="AZ318" s="147">
        <f>AR318</f>
        <v>0</v>
      </c>
      <c r="BA318" s="147">
        <f t="shared" ref="BA318:BD321" si="149">AU318</f>
        <v>0</v>
      </c>
      <c r="BB318" s="147">
        <f t="shared" si="149"/>
        <v>0</v>
      </c>
      <c r="BC318" s="147">
        <f t="shared" si="149"/>
        <v>0</v>
      </c>
      <c r="BD318" s="147">
        <f t="shared" si="149"/>
        <v>0</v>
      </c>
      <c r="BE318" s="147">
        <f>AW318</f>
        <v>0</v>
      </c>
      <c r="BF318" s="147">
        <f t="shared" ref="BF318:BI321" si="150">AZ318</f>
        <v>0</v>
      </c>
      <c r="BG318" s="147">
        <f t="shared" si="150"/>
        <v>0</v>
      </c>
      <c r="BH318" s="147">
        <f t="shared" si="150"/>
        <v>0</v>
      </c>
      <c r="BI318" s="147">
        <f t="shared" si="150"/>
        <v>0</v>
      </c>
      <c r="BJ318" s="147">
        <f>BB318</f>
        <v>0</v>
      </c>
      <c r="BK318" s="147">
        <f>BE318</f>
        <v>0</v>
      </c>
    </row>
    <row r="319" spans="1:63" outlineLevel="1">
      <c r="A319">
        <v>1</v>
      </c>
      <c r="C319" s="153">
        <v>-1</v>
      </c>
      <c r="D319" s="153">
        <v>0.5</v>
      </c>
      <c r="E319" s="153">
        <v>0.5</v>
      </c>
      <c r="F319" s="153">
        <v>0.5</v>
      </c>
      <c r="G319" s="153">
        <v>0.5</v>
      </c>
      <c r="H319" s="153">
        <v>0.5</v>
      </c>
      <c r="I319" s="147">
        <f t="shared" si="142"/>
        <v>-1</v>
      </c>
      <c r="J319" s="147">
        <f t="shared" si="142"/>
        <v>0.5</v>
      </c>
      <c r="K319" s="147">
        <f t="shared" si="142"/>
        <v>0.5</v>
      </c>
      <c r="L319" s="147">
        <f t="shared" si="142"/>
        <v>0.5</v>
      </c>
      <c r="M319" s="147">
        <f t="shared" si="142"/>
        <v>0.5</v>
      </c>
      <c r="N319" s="147">
        <f t="shared" si="142"/>
        <v>0.5</v>
      </c>
      <c r="O319" s="147">
        <f t="shared" si="142"/>
        <v>-1</v>
      </c>
      <c r="P319" s="147">
        <f t="shared" si="142"/>
        <v>0.5</v>
      </c>
      <c r="Q319" s="147">
        <f t="shared" si="142"/>
        <v>0.5</v>
      </c>
      <c r="R319" s="147">
        <f t="shared" si="142"/>
        <v>0.5</v>
      </c>
      <c r="S319" s="147">
        <f t="shared" si="143"/>
        <v>0.5</v>
      </c>
      <c r="T319" s="147">
        <f t="shared" si="143"/>
        <v>0.5</v>
      </c>
      <c r="U319" s="147">
        <f t="shared" si="143"/>
        <v>-1</v>
      </c>
      <c r="V319" s="147">
        <f t="shared" si="143"/>
        <v>0.5</v>
      </c>
      <c r="W319" s="147">
        <f t="shared" si="143"/>
        <v>0.5</v>
      </c>
      <c r="X319" s="147">
        <f t="shared" si="143"/>
        <v>0.5</v>
      </c>
      <c r="Y319" s="147">
        <f t="shared" si="143"/>
        <v>0.5</v>
      </c>
      <c r="Z319" s="147">
        <f t="shared" si="143"/>
        <v>0.5</v>
      </c>
      <c r="AA319" s="147">
        <f t="shared" si="143"/>
        <v>-1</v>
      </c>
      <c r="AB319" s="147">
        <f t="shared" si="143"/>
        <v>0.5</v>
      </c>
      <c r="AC319" s="147">
        <f t="shared" si="144"/>
        <v>0.5</v>
      </c>
      <c r="AD319" s="147">
        <f t="shared" si="144"/>
        <v>0.5</v>
      </c>
      <c r="AE319" s="147">
        <f t="shared" si="144"/>
        <v>0.5</v>
      </c>
      <c r="AF319" s="147">
        <f t="shared" si="144"/>
        <v>0.5</v>
      </c>
      <c r="AG319" s="147">
        <f t="shared" si="144"/>
        <v>-1</v>
      </c>
      <c r="AH319" s="147">
        <f t="shared" si="144"/>
        <v>0.5</v>
      </c>
      <c r="AI319" s="147">
        <f t="shared" si="144"/>
        <v>0.5</v>
      </c>
      <c r="AJ319" s="147">
        <f t="shared" si="144"/>
        <v>0.5</v>
      </c>
      <c r="AK319" s="147">
        <f t="shared" si="144"/>
        <v>0.5</v>
      </c>
      <c r="AL319" s="147">
        <f t="shared" si="144"/>
        <v>0.5</v>
      </c>
      <c r="AM319" s="147">
        <f t="shared" si="145"/>
        <v>-1</v>
      </c>
      <c r="AN319" s="147">
        <f t="shared" si="145"/>
        <v>0.5</v>
      </c>
      <c r="AO319" s="147">
        <f t="shared" si="145"/>
        <v>0.5</v>
      </c>
      <c r="AP319" s="147">
        <f>AH319</f>
        <v>0.5</v>
      </c>
      <c r="AQ319" s="147">
        <f t="shared" si="146"/>
        <v>0.5</v>
      </c>
      <c r="AR319" s="147">
        <f t="shared" si="146"/>
        <v>0.5</v>
      </c>
      <c r="AS319" s="147">
        <f t="shared" si="147"/>
        <v>-1</v>
      </c>
      <c r="AT319" s="147">
        <f t="shared" si="147"/>
        <v>0.5</v>
      </c>
      <c r="AU319" s="147">
        <f>AM319</f>
        <v>-1</v>
      </c>
      <c r="AV319" s="147">
        <f t="shared" si="148"/>
        <v>0.5</v>
      </c>
      <c r="AW319" s="147">
        <f t="shared" si="148"/>
        <v>0.5</v>
      </c>
      <c r="AX319" s="147">
        <f t="shared" si="148"/>
        <v>0.5</v>
      </c>
      <c r="AY319" s="147">
        <f t="shared" si="148"/>
        <v>-1</v>
      </c>
      <c r="AZ319" s="147">
        <f>AR319</f>
        <v>0.5</v>
      </c>
      <c r="BA319" s="147">
        <f t="shared" si="149"/>
        <v>-1</v>
      </c>
      <c r="BB319" s="147">
        <f t="shared" si="149"/>
        <v>0.5</v>
      </c>
      <c r="BC319" s="147">
        <f t="shared" si="149"/>
        <v>0.5</v>
      </c>
      <c r="BD319" s="147">
        <f t="shared" si="149"/>
        <v>0.5</v>
      </c>
      <c r="BE319" s="147">
        <f>AW319</f>
        <v>0.5</v>
      </c>
      <c r="BF319" s="147">
        <f t="shared" si="150"/>
        <v>0.5</v>
      </c>
      <c r="BG319" s="147">
        <f t="shared" si="150"/>
        <v>-1</v>
      </c>
      <c r="BH319" s="147">
        <f t="shared" si="150"/>
        <v>0.5</v>
      </c>
      <c r="BI319" s="147">
        <f t="shared" si="150"/>
        <v>0.5</v>
      </c>
      <c r="BJ319" s="147">
        <f>BB319</f>
        <v>0.5</v>
      </c>
      <c r="BK319" s="147">
        <f>BE319</f>
        <v>0.5</v>
      </c>
    </row>
    <row r="320" spans="1:63" outlineLevel="1">
      <c r="A320">
        <v>2</v>
      </c>
      <c r="C320" s="153">
        <v>-0.5</v>
      </c>
      <c r="D320" s="153">
        <v>1</v>
      </c>
      <c r="E320" s="153">
        <v>1</v>
      </c>
      <c r="F320" s="153">
        <v>1</v>
      </c>
      <c r="G320" s="153">
        <v>1</v>
      </c>
      <c r="H320" s="153">
        <v>1</v>
      </c>
      <c r="I320" s="147">
        <f t="shared" si="142"/>
        <v>-0.5</v>
      </c>
      <c r="J320" s="147">
        <f t="shared" si="142"/>
        <v>1</v>
      </c>
      <c r="K320" s="147">
        <f t="shared" si="142"/>
        <v>1</v>
      </c>
      <c r="L320" s="147">
        <f t="shared" si="142"/>
        <v>1</v>
      </c>
      <c r="M320" s="147">
        <f t="shared" si="142"/>
        <v>1</v>
      </c>
      <c r="N320" s="147">
        <f t="shared" si="142"/>
        <v>1</v>
      </c>
      <c r="O320" s="147">
        <f t="shared" si="142"/>
        <v>-0.5</v>
      </c>
      <c r="P320" s="147">
        <f t="shared" si="142"/>
        <v>1</v>
      </c>
      <c r="Q320" s="147">
        <f t="shared" si="142"/>
        <v>1</v>
      </c>
      <c r="R320" s="147">
        <f t="shared" si="142"/>
        <v>1</v>
      </c>
      <c r="S320" s="147">
        <f t="shared" si="143"/>
        <v>1</v>
      </c>
      <c r="T320" s="147">
        <f t="shared" si="143"/>
        <v>1</v>
      </c>
      <c r="U320" s="147">
        <f t="shared" si="143"/>
        <v>-0.5</v>
      </c>
      <c r="V320" s="147">
        <f t="shared" si="143"/>
        <v>1</v>
      </c>
      <c r="W320" s="147">
        <f t="shared" si="143"/>
        <v>1</v>
      </c>
      <c r="X320" s="147">
        <f t="shared" si="143"/>
        <v>1</v>
      </c>
      <c r="Y320" s="147">
        <f t="shared" si="143"/>
        <v>1</v>
      </c>
      <c r="Z320" s="147">
        <f t="shared" si="143"/>
        <v>1</v>
      </c>
      <c r="AA320" s="147">
        <f t="shared" si="143"/>
        <v>-0.5</v>
      </c>
      <c r="AB320" s="147">
        <f t="shared" si="143"/>
        <v>1</v>
      </c>
      <c r="AC320" s="147">
        <f t="shared" si="144"/>
        <v>1</v>
      </c>
      <c r="AD320" s="147">
        <f t="shared" si="144"/>
        <v>1</v>
      </c>
      <c r="AE320" s="147">
        <f t="shared" si="144"/>
        <v>1</v>
      </c>
      <c r="AF320" s="147">
        <f t="shared" si="144"/>
        <v>1</v>
      </c>
      <c r="AG320" s="147">
        <f t="shared" si="144"/>
        <v>-0.5</v>
      </c>
      <c r="AH320" s="147">
        <f t="shared" si="144"/>
        <v>1</v>
      </c>
      <c r="AI320" s="147">
        <f t="shared" si="144"/>
        <v>1</v>
      </c>
      <c r="AJ320" s="147">
        <f t="shared" si="144"/>
        <v>1</v>
      </c>
      <c r="AK320" s="147">
        <f t="shared" si="144"/>
        <v>1</v>
      </c>
      <c r="AL320" s="147">
        <f t="shared" si="144"/>
        <v>1</v>
      </c>
      <c r="AM320" s="147">
        <f t="shared" si="145"/>
        <v>-0.5</v>
      </c>
      <c r="AN320" s="147">
        <f t="shared" si="145"/>
        <v>1</v>
      </c>
      <c r="AO320" s="147">
        <f t="shared" si="145"/>
        <v>1</v>
      </c>
      <c r="AP320" s="147">
        <f>AH320</f>
        <v>1</v>
      </c>
      <c r="AQ320" s="147">
        <f t="shared" si="146"/>
        <v>1</v>
      </c>
      <c r="AR320" s="147">
        <f t="shared" si="146"/>
        <v>1</v>
      </c>
      <c r="AS320" s="147">
        <f t="shared" si="147"/>
        <v>-0.5</v>
      </c>
      <c r="AT320" s="147">
        <f t="shared" si="147"/>
        <v>1</v>
      </c>
      <c r="AU320" s="147">
        <f>AM320</f>
        <v>-0.5</v>
      </c>
      <c r="AV320" s="147">
        <f t="shared" si="148"/>
        <v>1</v>
      </c>
      <c r="AW320" s="147">
        <f t="shared" si="148"/>
        <v>1</v>
      </c>
      <c r="AX320" s="147">
        <f t="shared" si="148"/>
        <v>1</v>
      </c>
      <c r="AY320" s="147">
        <f t="shared" si="148"/>
        <v>-0.5</v>
      </c>
      <c r="AZ320" s="147">
        <f>AR320</f>
        <v>1</v>
      </c>
      <c r="BA320" s="147">
        <f t="shared" si="149"/>
        <v>-0.5</v>
      </c>
      <c r="BB320" s="147">
        <f t="shared" si="149"/>
        <v>1</v>
      </c>
      <c r="BC320" s="147">
        <f t="shared" si="149"/>
        <v>1</v>
      </c>
      <c r="BD320" s="147">
        <f t="shared" si="149"/>
        <v>1</v>
      </c>
      <c r="BE320" s="147">
        <f>AW320</f>
        <v>1</v>
      </c>
      <c r="BF320" s="147">
        <f t="shared" si="150"/>
        <v>1</v>
      </c>
      <c r="BG320" s="147">
        <f t="shared" si="150"/>
        <v>-0.5</v>
      </c>
      <c r="BH320" s="147">
        <f t="shared" si="150"/>
        <v>1</v>
      </c>
      <c r="BI320" s="147">
        <f t="shared" si="150"/>
        <v>1</v>
      </c>
      <c r="BJ320" s="147">
        <f>BB320</f>
        <v>1</v>
      </c>
      <c r="BK320" s="147">
        <f>BE320</f>
        <v>1</v>
      </c>
    </row>
    <row r="321" spans="1:99" outlineLevel="1">
      <c r="A321">
        <v>3</v>
      </c>
      <c r="C321" s="153">
        <v>0</v>
      </c>
      <c r="D321" s="153">
        <v>1.5</v>
      </c>
      <c r="E321" s="153">
        <v>1.5</v>
      </c>
      <c r="F321" s="153">
        <v>1.5</v>
      </c>
      <c r="G321" s="153">
        <v>1.5</v>
      </c>
      <c r="H321" s="153">
        <v>1.5</v>
      </c>
      <c r="I321" s="147">
        <f t="shared" si="142"/>
        <v>0</v>
      </c>
      <c r="J321" s="147">
        <f t="shared" si="142"/>
        <v>1.5</v>
      </c>
      <c r="K321" s="147">
        <f t="shared" si="142"/>
        <v>1.5</v>
      </c>
      <c r="L321" s="147">
        <f t="shared" si="142"/>
        <v>1.5</v>
      </c>
      <c r="M321" s="147">
        <f t="shared" si="142"/>
        <v>1.5</v>
      </c>
      <c r="N321" s="147">
        <f t="shared" si="142"/>
        <v>1.5</v>
      </c>
      <c r="O321" s="147">
        <f t="shared" si="142"/>
        <v>0</v>
      </c>
      <c r="P321" s="147">
        <f t="shared" si="142"/>
        <v>1.5</v>
      </c>
      <c r="Q321" s="147">
        <f t="shared" si="142"/>
        <v>1.5</v>
      </c>
      <c r="R321" s="147">
        <f t="shared" si="142"/>
        <v>1.5</v>
      </c>
      <c r="S321" s="147">
        <f t="shared" si="143"/>
        <v>1.5</v>
      </c>
      <c r="T321" s="147">
        <f t="shared" si="143"/>
        <v>1.5</v>
      </c>
      <c r="U321" s="147">
        <f t="shared" si="143"/>
        <v>0</v>
      </c>
      <c r="V321" s="147">
        <f t="shared" si="143"/>
        <v>1.5</v>
      </c>
      <c r="W321" s="147">
        <f t="shared" si="143"/>
        <v>1.5</v>
      </c>
      <c r="X321" s="147">
        <f t="shared" si="143"/>
        <v>1.5</v>
      </c>
      <c r="Y321" s="147">
        <f t="shared" si="143"/>
        <v>1.5</v>
      </c>
      <c r="Z321" s="147">
        <f t="shared" si="143"/>
        <v>1.5</v>
      </c>
      <c r="AA321" s="147">
        <f t="shared" si="143"/>
        <v>0</v>
      </c>
      <c r="AB321" s="147">
        <f t="shared" si="143"/>
        <v>1.5</v>
      </c>
      <c r="AC321" s="147">
        <f t="shared" si="144"/>
        <v>1.5</v>
      </c>
      <c r="AD321" s="147">
        <f t="shared" si="144"/>
        <v>1.5</v>
      </c>
      <c r="AE321" s="147">
        <f t="shared" si="144"/>
        <v>1.5</v>
      </c>
      <c r="AF321" s="147">
        <f t="shared" si="144"/>
        <v>1.5</v>
      </c>
      <c r="AG321" s="147">
        <f t="shared" si="144"/>
        <v>0</v>
      </c>
      <c r="AH321" s="147">
        <f t="shared" si="144"/>
        <v>1.5</v>
      </c>
      <c r="AI321" s="147">
        <f t="shared" si="144"/>
        <v>1.5</v>
      </c>
      <c r="AJ321" s="147">
        <f t="shared" si="144"/>
        <v>1.5</v>
      </c>
      <c r="AK321" s="147">
        <f t="shared" si="144"/>
        <v>1.5</v>
      </c>
      <c r="AL321" s="147">
        <f t="shared" si="144"/>
        <v>1.5</v>
      </c>
      <c r="AM321" s="147">
        <f t="shared" si="145"/>
        <v>0</v>
      </c>
      <c r="AN321" s="147">
        <f t="shared" si="145"/>
        <v>1.5</v>
      </c>
      <c r="AO321" s="147">
        <f t="shared" si="145"/>
        <v>1.5</v>
      </c>
      <c r="AP321" s="147">
        <f>AH321</f>
        <v>1.5</v>
      </c>
      <c r="AQ321" s="147">
        <f t="shared" si="146"/>
        <v>1.5</v>
      </c>
      <c r="AR321" s="147">
        <f t="shared" si="146"/>
        <v>1.5</v>
      </c>
      <c r="AS321" s="147">
        <f t="shared" si="147"/>
        <v>0</v>
      </c>
      <c r="AT321" s="147">
        <f t="shared" si="147"/>
        <v>1.5</v>
      </c>
      <c r="AU321" s="147">
        <f>AM321</f>
        <v>0</v>
      </c>
      <c r="AV321" s="147">
        <f t="shared" si="148"/>
        <v>1.5</v>
      </c>
      <c r="AW321" s="147">
        <f t="shared" si="148"/>
        <v>1.5</v>
      </c>
      <c r="AX321" s="147">
        <f t="shared" si="148"/>
        <v>1.5</v>
      </c>
      <c r="AY321" s="147">
        <f t="shared" si="148"/>
        <v>0</v>
      </c>
      <c r="AZ321" s="147">
        <f>AR321</f>
        <v>1.5</v>
      </c>
      <c r="BA321" s="147">
        <f t="shared" si="149"/>
        <v>0</v>
      </c>
      <c r="BB321" s="147">
        <f t="shared" si="149"/>
        <v>1.5</v>
      </c>
      <c r="BC321" s="147">
        <f t="shared" si="149"/>
        <v>1.5</v>
      </c>
      <c r="BD321" s="147">
        <f t="shared" si="149"/>
        <v>1.5</v>
      </c>
      <c r="BE321" s="147">
        <f>AW321</f>
        <v>1.5</v>
      </c>
      <c r="BF321" s="147">
        <f t="shared" si="150"/>
        <v>1.5</v>
      </c>
      <c r="BG321" s="147">
        <f t="shared" si="150"/>
        <v>0</v>
      </c>
      <c r="BH321" s="147">
        <f t="shared" si="150"/>
        <v>1.5</v>
      </c>
      <c r="BI321" s="147">
        <f t="shared" si="150"/>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151">C323</f>
        <v>1</v>
      </c>
      <c r="J323" s="147"/>
      <c r="K323" s="147"/>
      <c r="L323" s="147"/>
      <c r="M323" s="147"/>
      <c r="N323" s="147"/>
      <c r="O323" s="147"/>
      <c r="P323" s="147"/>
      <c r="Q323" s="147"/>
      <c r="R323" s="147"/>
      <c r="S323" s="147"/>
      <c r="T323" s="147"/>
      <c r="U323" s="147">
        <f t="shared" ref="U323:U324" si="152">O323</f>
        <v>0</v>
      </c>
      <c r="V323" s="147"/>
      <c r="W323" s="147"/>
      <c r="X323" s="147"/>
      <c r="Y323" s="147"/>
      <c r="Z323" s="147"/>
      <c r="AA323" s="147">
        <f t="shared" ref="AA323:AA324" si="153">U323</f>
        <v>0</v>
      </c>
      <c r="AB323" s="147"/>
      <c r="AC323" s="147"/>
      <c r="AD323" s="147"/>
      <c r="AE323" s="147"/>
      <c r="AF323" s="147"/>
      <c r="AG323" s="147">
        <f t="shared" ref="AG323:AG324" si="154">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151"/>
        <v>1</v>
      </c>
      <c r="J324" s="147"/>
      <c r="K324" s="147"/>
      <c r="L324" s="147"/>
      <c r="M324" s="147"/>
      <c r="N324" s="147"/>
      <c r="O324" s="147"/>
      <c r="P324" s="147"/>
      <c r="Q324" s="147"/>
      <c r="R324" s="147"/>
      <c r="S324" s="147"/>
      <c r="T324" s="147"/>
      <c r="U324" s="147">
        <f t="shared" si="152"/>
        <v>0</v>
      </c>
      <c r="V324" s="147"/>
      <c r="W324" s="147"/>
      <c r="X324" s="147"/>
      <c r="Y324" s="147"/>
      <c r="Z324" s="147"/>
      <c r="AA324" s="147">
        <f t="shared" si="153"/>
        <v>0</v>
      </c>
      <c r="AB324" s="147"/>
      <c r="AC324" s="147"/>
      <c r="AD324" s="147"/>
      <c r="AE324" s="147"/>
      <c r="AF324" s="147"/>
      <c r="AG324" s="147">
        <f t="shared" si="154"/>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
        <v>1550</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1">
      <c r="A332" t="s">
        <v>1571</v>
      </c>
      <c r="B332" s="44" t="str">
        <f>"Timing 1 - Wean to Join
"&amp;$B$217&amp;""</f>
        <v>Timing 1 - Wean to Join
Standard (7mo)</v>
      </c>
      <c r="C332" s="358">
        <f t="shared" ref="C332:C379" si="155">CHOOSE(d.Region,S332,AI332,AY332,BO332,CE332)</f>
        <v>0</v>
      </c>
      <c r="D332" s="358">
        <f t="shared" ref="D332:D379" si="156">CHOOSE(d.Region,T332,AJ332,AZ332,BP332,CF332)</f>
        <v>4</v>
      </c>
      <c r="E332" s="358">
        <f t="shared" ref="E332:E379" si="157">CHOOSE(d.Region,U332,AK332,BA332,BQ332,CG332)</f>
        <v>1</v>
      </c>
      <c r="F332" s="358">
        <f t="shared" ref="F332:F379" si="158">CHOOSE(d.Region,V332,AL332,BB332,BR332,CH332)</f>
        <v>0</v>
      </c>
      <c r="G332" s="358">
        <f t="shared" ref="G332:G379" si="159">CHOOSE(d.Region,W332,AM332,BC332,BS332,CI332)</f>
        <v>0</v>
      </c>
      <c r="H332" s="358">
        <f t="shared" ref="H332:H379" si="160">CHOOSE(d.Region,X332,AN332,BD332,BT332,CJ332)</f>
        <v>0</v>
      </c>
      <c r="I332" s="358">
        <f t="shared" ref="I332:I379" si="161">CHOOSE(d.Region,Y332,AO332,BE332,BU332,CK332)</f>
        <v>1</v>
      </c>
      <c r="J332" s="358">
        <f t="shared" ref="J332:J379" si="162">CHOOSE(d.Region,Z332,AP332,BF332,BV332,CL332)</f>
        <v>1</v>
      </c>
      <c r="K332" s="358">
        <f t="shared" ref="K332:K379" si="163">CHOOSE(d.Region,AA332,AQ332,BG332,BW332,CM332)</f>
        <v>0</v>
      </c>
      <c r="L332" s="358">
        <f t="shared" ref="L332:L379" si="164">CHOOSE(d.Region,AB332,AR332,BH332,BX332,CN332)</f>
        <v>0</v>
      </c>
      <c r="M332" s="358">
        <f t="shared" ref="M332:M379" si="165">CHOOSE(d.Region,AC332,AS332,BI332,BY332,CO332)</f>
        <v>0</v>
      </c>
      <c r="N332" s="358">
        <f t="shared" ref="N332:N379" si="166">CHOOSE(d.Region,AD332,AT332,BJ332,BZ332,CP332)</f>
        <v>0</v>
      </c>
      <c r="O332" s="358">
        <f t="shared" ref="O332:O379" si="167">CHOOSE(d.Region,AE332,AU332,BK332,CA332,CQ332)</f>
        <v>3</v>
      </c>
      <c r="P332" s="358">
        <f t="shared" ref="P332:P379" si="168">CHOOSE(d.Region,AF332,AV332,BL332,CB332,CR332)</f>
        <v>0</v>
      </c>
      <c r="Q332" s="358">
        <f t="shared" ref="Q332:Q379" si="169">CHOOSE(d.Region,AG332,AW332,BM332,CC332,CS332)</f>
        <v>2</v>
      </c>
      <c r="R332" s="374">
        <f t="shared" ref="R332:R379" si="170">CHOOSE(d.Region,AH332,AX332,BN332,CD332,CT332)</f>
        <v>3</v>
      </c>
      <c r="S332" s="384">
        <v>0</v>
      </c>
      <c r="T332" s="281">
        <v>0</v>
      </c>
      <c r="U332" s="281">
        <v>1</v>
      </c>
      <c r="V332" s="281">
        <v>1</v>
      </c>
      <c r="W332" s="281">
        <v>1</v>
      </c>
      <c r="X332" s="281">
        <v>0</v>
      </c>
      <c r="Y332" s="281">
        <v>0</v>
      </c>
      <c r="Z332" s="281">
        <v>0</v>
      </c>
      <c r="AA332" s="281">
        <v>0</v>
      </c>
      <c r="AB332" s="281">
        <v>0</v>
      </c>
      <c r="AC332" s="281">
        <v>0</v>
      </c>
      <c r="AD332" s="281">
        <v>0</v>
      </c>
      <c r="AE332" s="281">
        <v>3</v>
      </c>
      <c r="AF332" s="281">
        <v>3</v>
      </c>
      <c r="AG332" s="281">
        <v>3</v>
      </c>
      <c r="AH332" s="396">
        <v>3</v>
      </c>
      <c r="AI332" s="384">
        <v>0</v>
      </c>
      <c r="AJ332" s="281">
        <v>4</v>
      </c>
      <c r="AK332" s="281">
        <v>1</v>
      </c>
      <c r="AL332" s="281">
        <v>0</v>
      </c>
      <c r="AM332" s="281">
        <v>0</v>
      </c>
      <c r="AN332" s="281">
        <v>0</v>
      </c>
      <c r="AO332" s="281">
        <v>1</v>
      </c>
      <c r="AP332" s="281">
        <v>1</v>
      </c>
      <c r="AQ332" s="281">
        <v>0</v>
      </c>
      <c r="AR332" s="281">
        <v>0</v>
      </c>
      <c r="AS332" s="281">
        <v>0</v>
      </c>
      <c r="AT332" s="281">
        <v>0</v>
      </c>
      <c r="AU332" s="281">
        <v>3</v>
      </c>
      <c r="AV332" s="281">
        <v>0</v>
      </c>
      <c r="AW332" s="281">
        <v>2</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0</v>
      </c>
      <c r="BP332" s="281">
        <v>0</v>
      </c>
      <c r="BQ332" s="281">
        <v>0</v>
      </c>
      <c r="BR332" s="281">
        <v>1</v>
      </c>
      <c r="BS332" s="281">
        <v>2</v>
      </c>
      <c r="BT332" s="281">
        <v>0</v>
      </c>
      <c r="BU332" s="281">
        <v>2</v>
      </c>
      <c r="BV332" s="281">
        <v>0</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155"/>
        <v>4</v>
      </c>
      <c r="D333" s="360">
        <f t="shared" si="156"/>
        <v>4</v>
      </c>
      <c r="E333" s="360">
        <f t="shared" si="157"/>
        <v>1</v>
      </c>
      <c r="F333" s="360">
        <f t="shared" si="158"/>
        <v>1</v>
      </c>
      <c r="G333" s="360">
        <f t="shared" si="159"/>
        <v>0</v>
      </c>
      <c r="H333" s="360">
        <f t="shared" si="160"/>
        <v>0</v>
      </c>
      <c r="I333" s="360">
        <f t="shared" si="161"/>
        <v>0</v>
      </c>
      <c r="J333" s="360">
        <f t="shared" si="162"/>
        <v>1</v>
      </c>
      <c r="K333" s="360">
        <f t="shared" si="163"/>
        <v>0</v>
      </c>
      <c r="L333" s="360">
        <f t="shared" si="164"/>
        <v>0</v>
      </c>
      <c r="M333" s="360">
        <f t="shared" si="165"/>
        <v>0</v>
      </c>
      <c r="N333" s="360">
        <f t="shared" si="166"/>
        <v>0</v>
      </c>
      <c r="O333" s="360">
        <f t="shared" si="167"/>
        <v>2</v>
      </c>
      <c r="P333" s="360">
        <f t="shared" si="168"/>
        <v>2</v>
      </c>
      <c r="Q333" s="360">
        <f t="shared" si="169"/>
        <v>3</v>
      </c>
      <c r="R333" s="375">
        <f t="shared" si="170"/>
        <v>3</v>
      </c>
      <c r="S333" s="385">
        <v>0</v>
      </c>
      <c r="T333" s="386">
        <v>0</v>
      </c>
      <c r="U333" s="386">
        <v>0</v>
      </c>
      <c r="V333" s="386">
        <v>0</v>
      </c>
      <c r="W333" s="386">
        <v>0</v>
      </c>
      <c r="X333" s="386">
        <v>0</v>
      </c>
      <c r="Y333" s="386">
        <v>1</v>
      </c>
      <c r="Z333" s="386">
        <v>1</v>
      </c>
      <c r="AA333" s="386">
        <v>0</v>
      </c>
      <c r="AB333" s="386">
        <v>0</v>
      </c>
      <c r="AC333" s="386">
        <v>0</v>
      </c>
      <c r="AD333" s="386">
        <v>0</v>
      </c>
      <c r="AE333" s="386">
        <v>3</v>
      </c>
      <c r="AF333" s="386">
        <v>3</v>
      </c>
      <c r="AG333" s="386">
        <v>3</v>
      </c>
      <c r="AH333" s="397">
        <v>3</v>
      </c>
      <c r="AI333" s="385">
        <v>4</v>
      </c>
      <c r="AJ333" s="386">
        <v>4</v>
      </c>
      <c r="AK333" s="386">
        <v>1</v>
      </c>
      <c r="AL333" s="386">
        <v>1</v>
      </c>
      <c r="AM333" s="386">
        <v>0</v>
      </c>
      <c r="AN333" s="386">
        <v>0</v>
      </c>
      <c r="AO333" s="386">
        <v>0</v>
      </c>
      <c r="AP333" s="386">
        <v>1</v>
      </c>
      <c r="AQ333" s="386">
        <v>0</v>
      </c>
      <c r="AR333" s="386">
        <v>0</v>
      </c>
      <c r="AS333" s="386">
        <v>0</v>
      </c>
      <c r="AT333" s="386">
        <v>0</v>
      </c>
      <c r="AU333" s="386">
        <v>2</v>
      </c>
      <c r="AV333" s="386">
        <v>2</v>
      </c>
      <c r="AW333" s="386">
        <v>3</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1</v>
      </c>
      <c r="BP333" s="386">
        <v>0</v>
      </c>
      <c r="BQ333" s="386">
        <v>1</v>
      </c>
      <c r="BR333" s="386">
        <v>1</v>
      </c>
      <c r="BS333" s="386">
        <v>1</v>
      </c>
      <c r="BT333" s="386">
        <v>0</v>
      </c>
      <c r="BU333" s="386">
        <v>0</v>
      </c>
      <c r="BV333" s="386">
        <v>1</v>
      </c>
      <c r="BW333" s="386">
        <v>0</v>
      </c>
      <c r="BX333" s="386">
        <v>0</v>
      </c>
      <c r="BY333" s="386">
        <v>0</v>
      </c>
      <c r="BZ333" s="386">
        <v>0</v>
      </c>
      <c r="CA333" s="386">
        <v>2</v>
      </c>
      <c r="CB333" s="386">
        <v>3</v>
      </c>
      <c r="CC333" s="386">
        <v>0</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155"/>
        <v>0</v>
      </c>
      <c r="D334" s="360">
        <f t="shared" si="156"/>
        <v>4</v>
      </c>
      <c r="E334" s="360">
        <f t="shared" si="157"/>
        <v>1</v>
      </c>
      <c r="F334" s="360">
        <f t="shared" si="158"/>
        <v>1</v>
      </c>
      <c r="G334" s="360">
        <f t="shared" si="159"/>
        <v>1</v>
      </c>
      <c r="H334" s="360">
        <f t="shared" si="160"/>
        <v>0</v>
      </c>
      <c r="I334" s="360">
        <f t="shared" si="161"/>
        <v>0</v>
      </c>
      <c r="J334" s="360">
        <f t="shared" si="162"/>
        <v>1</v>
      </c>
      <c r="K334" s="360">
        <f t="shared" si="163"/>
        <v>0</v>
      </c>
      <c r="L334" s="360">
        <f t="shared" si="164"/>
        <v>0</v>
      </c>
      <c r="M334" s="360">
        <f t="shared" si="165"/>
        <v>0</v>
      </c>
      <c r="N334" s="360">
        <f t="shared" si="166"/>
        <v>0</v>
      </c>
      <c r="O334" s="360">
        <f t="shared" si="167"/>
        <v>1</v>
      </c>
      <c r="P334" s="360">
        <f t="shared" si="168"/>
        <v>3</v>
      </c>
      <c r="Q334" s="360">
        <f t="shared" si="169"/>
        <v>2</v>
      </c>
      <c r="R334" s="375">
        <f t="shared" si="170"/>
        <v>3</v>
      </c>
      <c r="S334" s="385">
        <v>0</v>
      </c>
      <c r="T334" s="386">
        <v>1</v>
      </c>
      <c r="U334" s="386">
        <v>1</v>
      </c>
      <c r="V334" s="386">
        <v>0</v>
      </c>
      <c r="W334" s="386">
        <v>0</v>
      </c>
      <c r="X334" s="386">
        <v>0</v>
      </c>
      <c r="Y334" s="386">
        <v>1</v>
      </c>
      <c r="Z334" s="386">
        <v>2</v>
      </c>
      <c r="AA334" s="386">
        <v>0</v>
      </c>
      <c r="AB334" s="386">
        <v>0</v>
      </c>
      <c r="AC334" s="386">
        <v>0</v>
      </c>
      <c r="AD334" s="386">
        <v>0</v>
      </c>
      <c r="AE334" s="386">
        <v>3</v>
      </c>
      <c r="AF334" s="386">
        <v>3</v>
      </c>
      <c r="AG334" s="386">
        <v>3</v>
      </c>
      <c r="AH334" s="397">
        <v>3</v>
      </c>
      <c r="AI334" s="385">
        <v>0</v>
      </c>
      <c r="AJ334" s="386">
        <v>4</v>
      </c>
      <c r="AK334" s="386">
        <v>1</v>
      </c>
      <c r="AL334" s="386">
        <v>1</v>
      </c>
      <c r="AM334" s="386">
        <v>1</v>
      </c>
      <c r="AN334" s="386">
        <v>0</v>
      </c>
      <c r="AO334" s="386">
        <v>0</v>
      </c>
      <c r="AP334" s="386">
        <v>1</v>
      </c>
      <c r="AQ334" s="386">
        <v>0</v>
      </c>
      <c r="AR334" s="386">
        <v>0</v>
      </c>
      <c r="AS334" s="386">
        <v>0</v>
      </c>
      <c r="AT334" s="386">
        <v>0</v>
      </c>
      <c r="AU334" s="386">
        <v>1</v>
      </c>
      <c r="AV334" s="386">
        <v>3</v>
      </c>
      <c r="AW334" s="386">
        <v>2</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1</v>
      </c>
      <c r="BQ334" s="386">
        <v>0</v>
      </c>
      <c r="BR334" s="386">
        <v>0</v>
      </c>
      <c r="BS334" s="386">
        <v>0</v>
      </c>
      <c r="BT334" s="386">
        <v>0</v>
      </c>
      <c r="BU334" s="386">
        <v>2</v>
      </c>
      <c r="BV334" s="386">
        <v>1</v>
      </c>
      <c r="BW334" s="386">
        <v>0</v>
      </c>
      <c r="BX334" s="386">
        <v>0</v>
      </c>
      <c r="BY334" s="386">
        <v>0</v>
      </c>
      <c r="BZ334" s="386">
        <v>0</v>
      </c>
      <c r="CA334" s="386">
        <v>2</v>
      </c>
      <c r="CB334" s="386">
        <v>3</v>
      </c>
      <c r="CC334" s="386">
        <v>0</v>
      </c>
      <c r="CD334" s="397">
        <v>3</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155"/>
        <v>0</v>
      </c>
      <c r="D335" s="360">
        <f t="shared" si="156"/>
        <v>4</v>
      </c>
      <c r="E335" s="360">
        <f t="shared" si="157"/>
        <v>1</v>
      </c>
      <c r="F335" s="360">
        <f t="shared" si="158"/>
        <v>1</v>
      </c>
      <c r="G335" s="360">
        <f t="shared" si="159"/>
        <v>1</v>
      </c>
      <c r="H335" s="360">
        <f t="shared" si="160"/>
        <v>0</v>
      </c>
      <c r="I335" s="360">
        <f t="shared" si="161"/>
        <v>0</v>
      </c>
      <c r="J335" s="360">
        <f t="shared" si="162"/>
        <v>0</v>
      </c>
      <c r="K335" s="360">
        <f t="shared" si="163"/>
        <v>0</v>
      </c>
      <c r="L335" s="360">
        <f t="shared" si="164"/>
        <v>0</v>
      </c>
      <c r="M335" s="360">
        <f t="shared" si="165"/>
        <v>0</v>
      </c>
      <c r="N335" s="360">
        <f t="shared" si="166"/>
        <v>0</v>
      </c>
      <c r="O335" s="360">
        <f t="shared" si="167"/>
        <v>3</v>
      </c>
      <c r="P335" s="360">
        <f t="shared" si="168"/>
        <v>0</v>
      </c>
      <c r="Q335" s="360">
        <f t="shared" si="169"/>
        <v>3</v>
      </c>
      <c r="R335" s="375">
        <f t="shared" si="170"/>
        <v>3</v>
      </c>
      <c r="S335" s="385">
        <v>0</v>
      </c>
      <c r="T335" s="386">
        <v>0</v>
      </c>
      <c r="U335" s="386">
        <v>0</v>
      </c>
      <c r="V335" s="386">
        <v>0</v>
      </c>
      <c r="W335" s="386">
        <v>1</v>
      </c>
      <c r="X335" s="386">
        <v>0</v>
      </c>
      <c r="Y335" s="386">
        <v>3</v>
      </c>
      <c r="Z335" s="386">
        <v>3</v>
      </c>
      <c r="AA335" s="386">
        <v>0</v>
      </c>
      <c r="AB335" s="386">
        <v>0</v>
      </c>
      <c r="AC335" s="386">
        <v>0</v>
      </c>
      <c r="AD335" s="386">
        <v>0</v>
      </c>
      <c r="AE335" s="386">
        <v>3</v>
      </c>
      <c r="AF335" s="386">
        <v>3</v>
      </c>
      <c r="AG335" s="386">
        <v>3</v>
      </c>
      <c r="AH335" s="397">
        <v>3</v>
      </c>
      <c r="AI335" s="385">
        <v>0</v>
      </c>
      <c r="AJ335" s="386">
        <v>4</v>
      </c>
      <c r="AK335" s="386">
        <v>1</v>
      </c>
      <c r="AL335" s="386">
        <v>1</v>
      </c>
      <c r="AM335" s="386">
        <v>1</v>
      </c>
      <c r="AN335" s="386">
        <v>0</v>
      </c>
      <c r="AO335" s="386">
        <v>0</v>
      </c>
      <c r="AP335" s="386">
        <v>0</v>
      </c>
      <c r="AQ335" s="386">
        <v>0</v>
      </c>
      <c r="AR335" s="386">
        <v>0</v>
      </c>
      <c r="AS335" s="386">
        <v>0</v>
      </c>
      <c r="AT335" s="386">
        <v>0</v>
      </c>
      <c r="AU335" s="386">
        <v>3</v>
      </c>
      <c r="AV335" s="386">
        <v>0</v>
      </c>
      <c r="AW335" s="386">
        <v>3</v>
      </c>
      <c r="AX335" s="397">
        <v>3</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1</v>
      </c>
      <c r="BP335" s="386">
        <v>1</v>
      </c>
      <c r="BQ335" s="386">
        <v>0</v>
      </c>
      <c r="BR335" s="386">
        <v>0</v>
      </c>
      <c r="BS335" s="386">
        <v>0</v>
      </c>
      <c r="BT335" s="386">
        <v>0</v>
      </c>
      <c r="BU335" s="386">
        <v>1</v>
      </c>
      <c r="BV335" s="386">
        <v>1</v>
      </c>
      <c r="BW335" s="386">
        <v>0</v>
      </c>
      <c r="BX335" s="386">
        <v>0</v>
      </c>
      <c r="BY335" s="386">
        <v>0</v>
      </c>
      <c r="BZ335" s="386">
        <v>0</v>
      </c>
      <c r="CA335" s="386">
        <v>3</v>
      </c>
      <c r="CB335" s="386">
        <v>2</v>
      </c>
      <c r="CC335" s="386">
        <v>0</v>
      </c>
      <c r="CD335" s="397">
        <v>2</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155"/>
        <v>0</v>
      </c>
      <c r="D336" s="360">
        <f t="shared" si="156"/>
        <v>0</v>
      </c>
      <c r="E336" s="360">
        <f t="shared" si="157"/>
        <v>0</v>
      </c>
      <c r="F336" s="360">
        <f t="shared" si="158"/>
        <v>1</v>
      </c>
      <c r="G336" s="360">
        <f t="shared" si="159"/>
        <v>1</v>
      </c>
      <c r="H336" s="360">
        <f t="shared" si="160"/>
        <v>0</v>
      </c>
      <c r="I336" s="360">
        <f t="shared" si="161"/>
        <v>0</v>
      </c>
      <c r="J336" s="360">
        <f t="shared" si="162"/>
        <v>0</v>
      </c>
      <c r="K336" s="360">
        <f t="shared" si="163"/>
        <v>0</v>
      </c>
      <c r="L336" s="360">
        <f t="shared" si="164"/>
        <v>0</v>
      </c>
      <c r="M336" s="360">
        <f t="shared" si="165"/>
        <v>0</v>
      </c>
      <c r="N336" s="360">
        <f t="shared" si="166"/>
        <v>0</v>
      </c>
      <c r="O336" s="360">
        <f t="shared" si="167"/>
        <v>3</v>
      </c>
      <c r="P336" s="360">
        <f t="shared" si="168"/>
        <v>2</v>
      </c>
      <c r="Q336" s="360">
        <f t="shared" si="169"/>
        <v>3</v>
      </c>
      <c r="R336" s="375">
        <f t="shared" si="170"/>
        <v>0</v>
      </c>
      <c r="S336" s="417">
        <v>0</v>
      </c>
      <c r="T336" s="418">
        <v>1</v>
      </c>
      <c r="U336" s="418">
        <v>0</v>
      </c>
      <c r="V336" s="418">
        <v>0</v>
      </c>
      <c r="W336" s="418">
        <v>0</v>
      </c>
      <c r="X336" s="418">
        <v>0</v>
      </c>
      <c r="Y336" s="418">
        <v>0</v>
      </c>
      <c r="Z336" s="418">
        <v>0</v>
      </c>
      <c r="AA336" s="418">
        <v>0</v>
      </c>
      <c r="AB336" s="418">
        <v>0</v>
      </c>
      <c r="AC336" s="418">
        <v>0</v>
      </c>
      <c r="AD336" s="418">
        <v>0</v>
      </c>
      <c r="AE336" s="418">
        <v>3</v>
      </c>
      <c r="AF336" s="418">
        <v>3</v>
      </c>
      <c r="AG336" s="418">
        <v>3</v>
      </c>
      <c r="AH336" s="419">
        <v>3</v>
      </c>
      <c r="AI336" s="417">
        <v>0</v>
      </c>
      <c r="AJ336" s="418">
        <v>0</v>
      </c>
      <c r="AK336" s="418">
        <v>0</v>
      </c>
      <c r="AL336" s="418">
        <v>1</v>
      </c>
      <c r="AM336" s="418">
        <v>1</v>
      </c>
      <c r="AN336" s="418">
        <v>0</v>
      </c>
      <c r="AO336" s="418">
        <v>0</v>
      </c>
      <c r="AP336" s="418">
        <v>0</v>
      </c>
      <c r="AQ336" s="418">
        <v>0</v>
      </c>
      <c r="AR336" s="418">
        <v>0</v>
      </c>
      <c r="AS336" s="418">
        <v>0</v>
      </c>
      <c r="AT336" s="418">
        <v>0</v>
      </c>
      <c r="AU336" s="418">
        <v>3</v>
      </c>
      <c r="AV336" s="418">
        <v>2</v>
      </c>
      <c r="AW336" s="418">
        <v>3</v>
      </c>
      <c r="AX336" s="419">
        <v>0</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1</v>
      </c>
      <c r="BP336" s="418">
        <v>1</v>
      </c>
      <c r="BQ336" s="418">
        <v>0</v>
      </c>
      <c r="BR336" s="418">
        <v>1</v>
      </c>
      <c r="BS336" s="418">
        <v>0</v>
      </c>
      <c r="BT336" s="418">
        <v>0</v>
      </c>
      <c r="BU336" s="418">
        <v>1</v>
      </c>
      <c r="BV336" s="418">
        <v>0</v>
      </c>
      <c r="BW336" s="418">
        <v>0</v>
      </c>
      <c r="BX336" s="418">
        <v>0</v>
      </c>
      <c r="BY336" s="418">
        <v>0</v>
      </c>
      <c r="BZ336" s="418">
        <v>0</v>
      </c>
      <c r="CA336" s="418">
        <v>3</v>
      </c>
      <c r="CB336" s="418">
        <v>0</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155"/>
        <v>2</v>
      </c>
      <c r="D337" s="360">
        <f t="shared" si="156"/>
        <v>5</v>
      </c>
      <c r="E337" s="360">
        <f t="shared" si="157"/>
        <v>5</v>
      </c>
      <c r="F337" s="360">
        <f t="shared" si="158"/>
        <v>5</v>
      </c>
      <c r="G337" s="360">
        <f t="shared" si="159"/>
        <v>5</v>
      </c>
      <c r="H337" s="360">
        <f t="shared" si="160"/>
        <v>5</v>
      </c>
      <c r="I337" s="360">
        <f t="shared" si="161"/>
        <v>5</v>
      </c>
      <c r="J337" s="360">
        <f t="shared" si="162"/>
        <v>5</v>
      </c>
      <c r="K337" s="360">
        <f t="shared" si="163"/>
        <v>0</v>
      </c>
      <c r="L337" s="360">
        <f t="shared" si="164"/>
        <v>0</v>
      </c>
      <c r="M337" s="360">
        <f t="shared" si="165"/>
        <v>0</v>
      </c>
      <c r="N337" s="360">
        <f t="shared" si="166"/>
        <v>0</v>
      </c>
      <c r="O337" s="360">
        <f t="shared" si="167"/>
        <v>3</v>
      </c>
      <c r="P337" s="360">
        <f t="shared" si="168"/>
        <v>0</v>
      </c>
      <c r="Q337" s="360">
        <f t="shared" si="169"/>
        <v>3</v>
      </c>
      <c r="R337" s="375">
        <f t="shared" si="170"/>
        <v>3</v>
      </c>
      <c r="S337" s="417">
        <v>5</v>
      </c>
      <c r="T337" s="418">
        <v>3</v>
      </c>
      <c r="U337" s="418">
        <v>5</v>
      </c>
      <c r="V337" s="418">
        <v>5</v>
      </c>
      <c r="W337" s="418">
        <v>5</v>
      </c>
      <c r="X337" s="418">
        <v>4</v>
      </c>
      <c r="Y337" s="418">
        <v>5</v>
      </c>
      <c r="Z337" s="418">
        <v>5</v>
      </c>
      <c r="AA337" s="418">
        <v>0</v>
      </c>
      <c r="AB337" s="418">
        <v>0</v>
      </c>
      <c r="AC337" s="418">
        <v>0</v>
      </c>
      <c r="AD337" s="418">
        <v>0</v>
      </c>
      <c r="AE337" s="418">
        <v>3</v>
      </c>
      <c r="AF337" s="418">
        <v>3</v>
      </c>
      <c r="AG337" s="418">
        <v>3</v>
      </c>
      <c r="AH337" s="419">
        <v>3</v>
      </c>
      <c r="AI337" s="417">
        <v>2</v>
      </c>
      <c r="AJ337" s="418">
        <v>5</v>
      </c>
      <c r="AK337" s="418">
        <v>5</v>
      </c>
      <c r="AL337" s="418">
        <v>5</v>
      </c>
      <c r="AM337" s="418">
        <v>5</v>
      </c>
      <c r="AN337" s="418">
        <v>5</v>
      </c>
      <c r="AO337" s="418">
        <v>5</v>
      </c>
      <c r="AP337" s="418">
        <v>5</v>
      </c>
      <c r="AQ337" s="418">
        <v>0</v>
      </c>
      <c r="AR337" s="418">
        <v>0</v>
      </c>
      <c r="AS337" s="418">
        <v>0</v>
      </c>
      <c r="AT337" s="418">
        <v>0</v>
      </c>
      <c r="AU337" s="418">
        <v>3</v>
      </c>
      <c r="AV337" s="418">
        <v>0</v>
      </c>
      <c r="AW337" s="418">
        <v>3</v>
      </c>
      <c r="AX337" s="419">
        <v>3</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5</v>
      </c>
      <c r="BP337" s="418">
        <v>5</v>
      </c>
      <c r="BQ337" s="418">
        <v>5</v>
      </c>
      <c r="BR337" s="418">
        <v>5</v>
      </c>
      <c r="BS337" s="418">
        <v>5</v>
      </c>
      <c r="BT337" s="418">
        <v>5</v>
      </c>
      <c r="BU337" s="418">
        <v>5</v>
      </c>
      <c r="BV337" s="418">
        <v>5</v>
      </c>
      <c r="BW337" s="418">
        <v>0</v>
      </c>
      <c r="BX337" s="418">
        <v>0</v>
      </c>
      <c r="BY337" s="418">
        <v>0</v>
      </c>
      <c r="BZ337" s="418">
        <v>0</v>
      </c>
      <c r="CA337" s="418">
        <v>0</v>
      </c>
      <c r="CB337" s="418">
        <v>3</v>
      </c>
      <c r="CC337" s="418">
        <v>3</v>
      </c>
      <c r="CD337" s="419">
        <v>3</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155"/>
        <v>0</v>
      </c>
      <c r="D338" s="360">
        <f t="shared" si="156"/>
        <v>0</v>
      </c>
      <c r="E338" s="360">
        <f t="shared" si="157"/>
        <v>0</v>
      </c>
      <c r="F338" s="360">
        <f t="shared" si="158"/>
        <v>0</v>
      </c>
      <c r="G338" s="360">
        <f t="shared" si="159"/>
        <v>0</v>
      </c>
      <c r="H338" s="360">
        <f t="shared" si="160"/>
        <v>0</v>
      </c>
      <c r="I338" s="360">
        <f t="shared" si="161"/>
        <v>0</v>
      </c>
      <c r="J338" s="360">
        <f t="shared" si="162"/>
        <v>0</v>
      </c>
      <c r="K338" s="360">
        <f t="shared" si="163"/>
        <v>0</v>
      </c>
      <c r="L338" s="360">
        <f t="shared" si="164"/>
        <v>0</v>
      </c>
      <c r="M338" s="360">
        <f t="shared" si="165"/>
        <v>0</v>
      </c>
      <c r="N338" s="360">
        <f t="shared" si="166"/>
        <v>0</v>
      </c>
      <c r="O338" s="360">
        <f t="shared" si="167"/>
        <v>0</v>
      </c>
      <c r="P338" s="360">
        <f t="shared" si="168"/>
        <v>0</v>
      </c>
      <c r="Q338" s="360">
        <f t="shared" si="169"/>
        <v>0</v>
      </c>
      <c r="R338" s="375">
        <f t="shared" si="170"/>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155"/>
        <v>0</v>
      </c>
      <c r="D339" s="361">
        <f t="shared" si="156"/>
        <v>0</v>
      </c>
      <c r="E339" s="361">
        <f t="shared" si="157"/>
        <v>0</v>
      </c>
      <c r="F339" s="361">
        <f t="shared" si="158"/>
        <v>0</v>
      </c>
      <c r="G339" s="361">
        <f t="shared" si="159"/>
        <v>0</v>
      </c>
      <c r="H339" s="361">
        <f t="shared" si="160"/>
        <v>0</v>
      </c>
      <c r="I339" s="361">
        <f t="shared" si="161"/>
        <v>0</v>
      </c>
      <c r="J339" s="361">
        <f t="shared" si="162"/>
        <v>0</v>
      </c>
      <c r="K339" s="361">
        <f t="shared" si="163"/>
        <v>0</v>
      </c>
      <c r="L339" s="361">
        <f t="shared" si="164"/>
        <v>0</v>
      </c>
      <c r="M339" s="361">
        <f t="shared" si="165"/>
        <v>0</v>
      </c>
      <c r="N339" s="361">
        <f t="shared" si="166"/>
        <v>0</v>
      </c>
      <c r="O339" s="361">
        <f t="shared" si="167"/>
        <v>0</v>
      </c>
      <c r="P339" s="361">
        <f t="shared" si="168"/>
        <v>0</v>
      </c>
      <c r="Q339" s="361">
        <f t="shared" si="169"/>
        <v>0</v>
      </c>
      <c r="R339" s="376">
        <f t="shared" si="170"/>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5">
      <c r="B340" s="44" t="str">
        <f>"Timing 2 - Join to mid preg
"&amp;$B$217&amp;""</f>
        <v>Timing 2 - Join to mid preg
Standard (7mo)</v>
      </c>
      <c r="C340" s="358">
        <f t="shared" si="155"/>
        <v>4</v>
      </c>
      <c r="D340" s="358">
        <f t="shared" si="156"/>
        <v>3</v>
      </c>
      <c r="E340" s="358">
        <f t="shared" si="157"/>
        <v>0</v>
      </c>
      <c r="F340" s="358">
        <f t="shared" si="158"/>
        <v>0</v>
      </c>
      <c r="G340" s="358">
        <f t="shared" si="159"/>
        <v>0</v>
      </c>
      <c r="H340" s="358">
        <f t="shared" si="160"/>
        <v>1</v>
      </c>
      <c r="I340" s="358">
        <f t="shared" si="161"/>
        <v>0</v>
      </c>
      <c r="J340" s="358">
        <f t="shared" si="162"/>
        <v>3</v>
      </c>
      <c r="K340" s="358">
        <f t="shared" si="163"/>
        <v>0</v>
      </c>
      <c r="L340" s="358">
        <f t="shared" si="164"/>
        <v>0</v>
      </c>
      <c r="M340" s="358">
        <f t="shared" si="165"/>
        <v>0</v>
      </c>
      <c r="N340" s="358">
        <f t="shared" si="166"/>
        <v>0</v>
      </c>
      <c r="O340" s="358">
        <f t="shared" si="167"/>
        <v>1</v>
      </c>
      <c r="P340" s="358">
        <f t="shared" si="168"/>
        <v>0</v>
      </c>
      <c r="Q340" s="358">
        <f t="shared" si="169"/>
        <v>1</v>
      </c>
      <c r="R340" s="374">
        <f t="shared" si="170"/>
        <v>1</v>
      </c>
      <c r="S340" s="384">
        <v>0</v>
      </c>
      <c r="T340" s="281">
        <v>0</v>
      </c>
      <c r="U340" s="281">
        <v>0</v>
      </c>
      <c r="V340" s="281">
        <v>4</v>
      </c>
      <c r="W340" s="281">
        <v>0</v>
      </c>
      <c r="X340" s="281">
        <v>0</v>
      </c>
      <c r="Y340" s="281">
        <v>4</v>
      </c>
      <c r="Z340" s="281">
        <v>3</v>
      </c>
      <c r="AA340" s="281">
        <v>0</v>
      </c>
      <c r="AB340" s="281">
        <v>0</v>
      </c>
      <c r="AC340" s="281">
        <v>0</v>
      </c>
      <c r="AD340" s="281">
        <v>0</v>
      </c>
      <c r="AE340" s="281">
        <v>0</v>
      </c>
      <c r="AF340" s="281">
        <v>0</v>
      </c>
      <c r="AG340" s="281">
        <v>0</v>
      </c>
      <c r="AH340" s="396">
        <v>0</v>
      </c>
      <c r="AI340" s="384">
        <v>4</v>
      </c>
      <c r="AJ340" s="281">
        <v>3</v>
      </c>
      <c r="AK340" s="281">
        <v>0</v>
      </c>
      <c r="AL340" s="281">
        <v>0</v>
      </c>
      <c r="AM340" s="281">
        <v>0</v>
      </c>
      <c r="AN340" s="281">
        <v>1</v>
      </c>
      <c r="AO340" s="281">
        <v>0</v>
      </c>
      <c r="AP340" s="281">
        <v>3</v>
      </c>
      <c r="AQ340" s="281">
        <v>0</v>
      </c>
      <c r="AR340" s="281">
        <v>0</v>
      </c>
      <c r="AS340" s="281">
        <v>0</v>
      </c>
      <c r="AT340" s="281">
        <v>0</v>
      </c>
      <c r="AU340" s="281">
        <v>1</v>
      </c>
      <c r="AV340" s="281">
        <v>0</v>
      </c>
      <c r="AW340" s="281">
        <v>1</v>
      </c>
      <c r="AX340" s="396">
        <v>1</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0</v>
      </c>
      <c r="BP340" s="281">
        <v>0</v>
      </c>
      <c r="BQ340" s="281">
        <v>0</v>
      </c>
      <c r="BR340" s="281">
        <v>3</v>
      </c>
      <c r="BS340" s="281">
        <v>0</v>
      </c>
      <c r="BT340" s="281">
        <v>0</v>
      </c>
      <c r="BU340" s="281">
        <v>3</v>
      </c>
      <c r="BV340" s="281">
        <v>3</v>
      </c>
      <c r="BW340" s="281">
        <v>0</v>
      </c>
      <c r="BX340" s="281">
        <v>0</v>
      </c>
      <c r="BY340" s="281">
        <v>0</v>
      </c>
      <c r="BZ340" s="281">
        <v>0</v>
      </c>
      <c r="CA340" s="281">
        <v>0</v>
      </c>
      <c r="CB340" s="281">
        <v>1</v>
      </c>
      <c r="CC340" s="281">
        <v>1</v>
      </c>
      <c r="CD340" s="396">
        <v>2</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155"/>
        <v>0</v>
      </c>
      <c r="D341" s="360">
        <f t="shared" si="156"/>
        <v>0</v>
      </c>
      <c r="E341" s="360">
        <f t="shared" si="157"/>
        <v>0</v>
      </c>
      <c r="F341" s="360">
        <f t="shared" si="158"/>
        <v>0</v>
      </c>
      <c r="G341" s="360">
        <f t="shared" si="159"/>
        <v>0</v>
      </c>
      <c r="H341" s="360">
        <f t="shared" si="160"/>
        <v>3</v>
      </c>
      <c r="I341" s="360">
        <f t="shared" si="161"/>
        <v>0</v>
      </c>
      <c r="J341" s="360">
        <f t="shared" si="162"/>
        <v>0</v>
      </c>
      <c r="K341" s="360">
        <f t="shared" si="163"/>
        <v>0</v>
      </c>
      <c r="L341" s="360">
        <f t="shared" si="164"/>
        <v>0</v>
      </c>
      <c r="M341" s="360">
        <f t="shared" si="165"/>
        <v>0</v>
      </c>
      <c r="N341" s="360">
        <f t="shared" si="166"/>
        <v>0</v>
      </c>
      <c r="O341" s="360">
        <f t="shared" si="167"/>
        <v>1</v>
      </c>
      <c r="P341" s="360">
        <f t="shared" si="168"/>
        <v>1</v>
      </c>
      <c r="Q341" s="360">
        <f t="shared" si="169"/>
        <v>0</v>
      </c>
      <c r="R341" s="375">
        <f t="shared" si="170"/>
        <v>1</v>
      </c>
      <c r="S341" s="385">
        <v>0</v>
      </c>
      <c r="T341" s="386">
        <v>0</v>
      </c>
      <c r="U341" s="386">
        <v>0</v>
      </c>
      <c r="V341" s="386">
        <v>3</v>
      </c>
      <c r="W341" s="386">
        <v>0</v>
      </c>
      <c r="X341" s="386">
        <v>0</v>
      </c>
      <c r="Y341" s="386">
        <v>3</v>
      </c>
      <c r="Z341" s="386">
        <v>3</v>
      </c>
      <c r="AA341" s="386">
        <v>0</v>
      </c>
      <c r="AB341" s="386">
        <v>0</v>
      </c>
      <c r="AC341" s="386">
        <v>0</v>
      </c>
      <c r="AD341" s="386">
        <v>0</v>
      </c>
      <c r="AE341" s="386">
        <v>0</v>
      </c>
      <c r="AF341" s="386">
        <v>0</v>
      </c>
      <c r="AG341" s="386">
        <v>1</v>
      </c>
      <c r="AH341" s="397">
        <v>4</v>
      </c>
      <c r="AI341" s="385">
        <v>0</v>
      </c>
      <c r="AJ341" s="386">
        <v>0</v>
      </c>
      <c r="AK341" s="386">
        <v>0</v>
      </c>
      <c r="AL341" s="386">
        <v>0</v>
      </c>
      <c r="AM341" s="386">
        <v>0</v>
      </c>
      <c r="AN341" s="386">
        <v>3</v>
      </c>
      <c r="AO341" s="386">
        <v>0</v>
      </c>
      <c r="AP341" s="386">
        <v>0</v>
      </c>
      <c r="AQ341" s="386">
        <v>0</v>
      </c>
      <c r="AR341" s="386">
        <v>0</v>
      </c>
      <c r="AS341" s="386">
        <v>0</v>
      </c>
      <c r="AT341" s="386">
        <v>0</v>
      </c>
      <c r="AU341" s="386">
        <v>1</v>
      </c>
      <c r="AV341" s="386">
        <v>1</v>
      </c>
      <c r="AW341" s="386">
        <v>0</v>
      </c>
      <c r="AX341" s="397">
        <v>1</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0</v>
      </c>
      <c r="BP341" s="386">
        <v>0</v>
      </c>
      <c r="BQ341" s="386">
        <v>3</v>
      </c>
      <c r="BR341" s="386">
        <v>3</v>
      </c>
      <c r="BS341" s="386">
        <v>0</v>
      </c>
      <c r="BT341" s="386">
        <v>0</v>
      </c>
      <c r="BU341" s="386">
        <v>3</v>
      </c>
      <c r="BV341" s="386">
        <v>3</v>
      </c>
      <c r="BW341" s="386">
        <v>0</v>
      </c>
      <c r="BX341" s="386">
        <v>0</v>
      </c>
      <c r="BY341" s="386">
        <v>0</v>
      </c>
      <c r="BZ341" s="386">
        <v>0</v>
      </c>
      <c r="CA341" s="386">
        <v>1</v>
      </c>
      <c r="CB341" s="386">
        <v>1</v>
      </c>
      <c r="CC341" s="386">
        <v>0</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155"/>
        <v>0</v>
      </c>
      <c r="D342" s="360">
        <f t="shared" si="156"/>
        <v>3</v>
      </c>
      <c r="E342" s="360">
        <f t="shared" si="157"/>
        <v>3</v>
      </c>
      <c r="F342" s="360">
        <f t="shared" si="158"/>
        <v>0</v>
      </c>
      <c r="G342" s="360">
        <f t="shared" si="159"/>
        <v>0</v>
      </c>
      <c r="H342" s="360">
        <f t="shared" si="160"/>
        <v>3</v>
      </c>
      <c r="I342" s="360">
        <f t="shared" si="161"/>
        <v>0</v>
      </c>
      <c r="J342" s="360">
        <f t="shared" si="162"/>
        <v>0</v>
      </c>
      <c r="K342" s="360">
        <f t="shared" si="163"/>
        <v>0</v>
      </c>
      <c r="L342" s="360">
        <f t="shared" si="164"/>
        <v>0</v>
      </c>
      <c r="M342" s="360">
        <f t="shared" si="165"/>
        <v>0</v>
      </c>
      <c r="N342" s="360">
        <f t="shared" si="166"/>
        <v>0</v>
      </c>
      <c r="O342" s="360">
        <f t="shared" si="167"/>
        <v>1</v>
      </c>
      <c r="P342" s="360">
        <f t="shared" si="168"/>
        <v>1</v>
      </c>
      <c r="Q342" s="360">
        <f t="shared" si="169"/>
        <v>1</v>
      </c>
      <c r="R342" s="375">
        <f t="shared" si="170"/>
        <v>3</v>
      </c>
      <c r="S342" s="385">
        <v>0</v>
      </c>
      <c r="T342" s="386">
        <v>3</v>
      </c>
      <c r="U342" s="386">
        <v>3</v>
      </c>
      <c r="V342" s="386">
        <v>0</v>
      </c>
      <c r="W342" s="386">
        <v>4</v>
      </c>
      <c r="X342" s="386">
        <v>0</v>
      </c>
      <c r="Y342" s="386">
        <v>3</v>
      </c>
      <c r="Z342" s="386">
        <v>0</v>
      </c>
      <c r="AA342" s="386">
        <v>0</v>
      </c>
      <c r="AB342" s="386">
        <v>0</v>
      </c>
      <c r="AC342" s="386">
        <v>0</v>
      </c>
      <c r="AD342" s="386">
        <v>0</v>
      </c>
      <c r="AE342" s="386">
        <v>0</v>
      </c>
      <c r="AF342" s="386">
        <v>0</v>
      </c>
      <c r="AG342" s="386">
        <v>0</v>
      </c>
      <c r="AH342" s="397">
        <v>5</v>
      </c>
      <c r="AI342" s="385">
        <v>0</v>
      </c>
      <c r="AJ342" s="386">
        <v>3</v>
      </c>
      <c r="AK342" s="386">
        <v>3</v>
      </c>
      <c r="AL342" s="386">
        <v>0</v>
      </c>
      <c r="AM342" s="386">
        <v>0</v>
      </c>
      <c r="AN342" s="386">
        <v>3</v>
      </c>
      <c r="AO342" s="386">
        <v>0</v>
      </c>
      <c r="AP342" s="386">
        <v>0</v>
      </c>
      <c r="AQ342" s="386">
        <v>0</v>
      </c>
      <c r="AR342" s="386">
        <v>0</v>
      </c>
      <c r="AS342" s="386">
        <v>0</v>
      </c>
      <c r="AT342" s="386">
        <v>0</v>
      </c>
      <c r="AU342" s="386">
        <v>1</v>
      </c>
      <c r="AV342" s="386">
        <v>1</v>
      </c>
      <c r="AW342" s="386">
        <v>1</v>
      </c>
      <c r="AX342" s="397">
        <v>3</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0</v>
      </c>
      <c r="BQ342" s="386">
        <v>0</v>
      </c>
      <c r="BR342" s="386">
        <v>3</v>
      </c>
      <c r="BS342" s="386">
        <v>3</v>
      </c>
      <c r="BT342" s="386">
        <v>4</v>
      </c>
      <c r="BU342" s="386">
        <v>3</v>
      </c>
      <c r="BV342" s="386">
        <v>0</v>
      </c>
      <c r="BW342" s="386">
        <v>0</v>
      </c>
      <c r="BX342" s="386">
        <v>0</v>
      </c>
      <c r="BY342" s="386">
        <v>0</v>
      </c>
      <c r="BZ342" s="386">
        <v>0</v>
      </c>
      <c r="CA342" s="386">
        <v>0</v>
      </c>
      <c r="CB342" s="386">
        <v>1</v>
      </c>
      <c r="CC342" s="386">
        <v>5</v>
      </c>
      <c r="CD342" s="397">
        <v>0</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155"/>
        <v>0</v>
      </c>
      <c r="D343" s="360">
        <f t="shared" si="156"/>
        <v>0</v>
      </c>
      <c r="E343" s="360">
        <f t="shared" si="157"/>
        <v>3</v>
      </c>
      <c r="F343" s="360">
        <f t="shared" si="158"/>
        <v>3</v>
      </c>
      <c r="G343" s="360">
        <f t="shared" si="159"/>
        <v>0</v>
      </c>
      <c r="H343" s="360">
        <f t="shared" si="160"/>
        <v>3</v>
      </c>
      <c r="I343" s="360">
        <f t="shared" si="161"/>
        <v>0</v>
      </c>
      <c r="J343" s="360">
        <f t="shared" si="162"/>
        <v>3</v>
      </c>
      <c r="K343" s="360">
        <f t="shared" si="163"/>
        <v>0</v>
      </c>
      <c r="L343" s="360">
        <f t="shared" si="164"/>
        <v>0</v>
      </c>
      <c r="M343" s="360">
        <f t="shared" si="165"/>
        <v>0</v>
      </c>
      <c r="N343" s="360">
        <f t="shared" si="166"/>
        <v>0</v>
      </c>
      <c r="O343" s="360">
        <f t="shared" si="167"/>
        <v>1</v>
      </c>
      <c r="P343" s="360">
        <f t="shared" si="168"/>
        <v>1</v>
      </c>
      <c r="Q343" s="360">
        <f t="shared" si="169"/>
        <v>2</v>
      </c>
      <c r="R343" s="375">
        <f t="shared" si="170"/>
        <v>3</v>
      </c>
      <c r="S343" s="385">
        <v>0</v>
      </c>
      <c r="T343" s="386">
        <v>0</v>
      </c>
      <c r="U343" s="386">
        <v>3</v>
      </c>
      <c r="V343" s="386">
        <v>0</v>
      </c>
      <c r="W343" s="386">
        <v>4</v>
      </c>
      <c r="X343" s="386">
        <v>0</v>
      </c>
      <c r="Y343" s="386">
        <v>0</v>
      </c>
      <c r="Z343" s="386">
        <v>0</v>
      </c>
      <c r="AA343" s="386">
        <v>0</v>
      </c>
      <c r="AB343" s="386">
        <v>0</v>
      </c>
      <c r="AC343" s="386">
        <v>0</v>
      </c>
      <c r="AD343" s="386">
        <v>0</v>
      </c>
      <c r="AE343" s="386">
        <v>0</v>
      </c>
      <c r="AF343" s="386">
        <v>0</v>
      </c>
      <c r="AG343" s="386">
        <v>0</v>
      </c>
      <c r="AH343" s="397">
        <v>0</v>
      </c>
      <c r="AI343" s="385">
        <v>0</v>
      </c>
      <c r="AJ343" s="386">
        <v>0</v>
      </c>
      <c r="AK343" s="386">
        <v>3</v>
      </c>
      <c r="AL343" s="386">
        <v>3</v>
      </c>
      <c r="AM343" s="386">
        <v>0</v>
      </c>
      <c r="AN343" s="386">
        <v>3</v>
      </c>
      <c r="AO343" s="386">
        <v>0</v>
      </c>
      <c r="AP343" s="386">
        <v>3</v>
      </c>
      <c r="AQ343" s="386">
        <v>0</v>
      </c>
      <c r="AR343" s="386">
        <v>0</v>
      </c>
      <c r="AS343" s="386">
        <v>0</v>
      </c>
      <c r="AT343" s="386">
        <v>0</v>
      </c>
      <c r="AU343" s="386">
        <v>1</v>
      </c>
      <c r="AV343" s="386">
        <v>1</v>
      </c>
      <c r="AW343" s="386">
        <v>2</v>
      </c>
      <c r="AX343" s="397">
        <v>3</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3</v>
      </c>
      <c r="BQ343" s="386">
        <v>0</v>
      </c>
      <c r="BR343" s="386">
        <v>0</v>
      </c>
      <c r="BS343" s="386">
        <v>3</v>
      </c>
      <c r="BT343" s="386">
        <v>4</v>
      </c>
      <c r="BU343" s="386">
        <v>0</v>
      </c>
      <c r="BV343" s="386">
        <v>0</v>
      </c>
      <c r="BW343" s="386">
        <v>0</v>
      </c>
      <c r="BX343" s="386">
        <v>0</v>
      </c>
      <c r="BY343" s="386">
        <v>0</v>
      </c>
      <c r="BZ343" s="386">
        <v>0</v>
      </c>
      <c r="CA343" s="386">
        <v>0</v>
      </c>
      <c r="CB343" s="386">
        <v>1</v>
      </c>
      <c r="CC343" s="386">
        <v>4</v>
      </c>
      <c r="CD343" s="397">
        <v>5</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155"/>
        <v>4</v>
      </c>
      <c r="D344" s="360">
        <f t="shared" si="156"/>
        <v>3</v>
      </c>
      <c r="E344" s="360">
        <f t="shared" si="157"/>
        <v>0</v>
      </c>
      <c r="F344" s="360">
        <f t="shared" si="158"/>
        <v>3</v>
      </c>
      <c r="G344" s="360">
        <f t="shared" si="159"/>
        <v>0</v>
      </c>
      <c r="H344" s="360">
        <f t="shared" si="160"/>
        <v>0</v>
      </c>
      <c r="I344" s="360">
        <f t="shared" si="161"/>
        <v>3</v>
      </c>
      <c r="J344" s="360">
        <f t="shared" si="162"/>
        <v>0</v>
      </c>
      <c r="K344" s="360">
        <f t="shared" si="163"/>
        <v>0</v>
      </c>
      <c r="L344" s="360">
        <f t="shared" si="164"/>
        <v>0</v>
      </c>
      <c r="M344" s="360">
        <f t="shared" si="165"/>
        <v>0</v>
      </c>
      <c r="N344" s="360">
        <f t="shared" si="166"/>
        <v>0</v>
      </c>
      <c r="O344" s="360">
        <f t="shared" si="167"/>
        <v>1</v>
      </c>
      <c r="P344" s="360">
        <f t="shared" si="168"/>
        <v>1</v>
      </c>
      <c r="Q344" s="360">
        <f t="shared" si="169"/>
        <v>0</v>
      </c>
      <c r="R344" s="375">
        <f t="shared" si="170"/>
        <v>3</v>
      </c>
      <c r="S344" s="417">
        <v>0</v>
      </c>
      <c r="T344" s="418">
        <v>1</v>
      </c>
      <c r="U344" s="418">
        <v>0</v>
      </c>
      <c r="V344" s="418">
        <v>0</v>
      </c>
      <c r="W344" s="418">
        <v>3</v>
      </c>
      <c r="X344" s="418">
        <v>0</v>
      </c>
      <c r="Y344" s="418">
        <v>3</v>
      </c>
      <c r="Z344" s="418">
        <v>3</v>
      </c>
      <c r="AA344" s="418">
        <v>0</v>
      </c>
      <c r="AB344" s="418">
        <v>0</v>
      </c>
      <c r="AC344" s="418">
        <v>0</v>
      </c>
      <c r="AD344" s="418">
        <v>0</v>
      </c>
      <c r="AE344" s="418">
        <v>0</v>
      </c>
      <c r="AF344" s="418">
        <v>0</v>
      </c>
      <c r="AG344" s="418">
        <v>0</v>
      </c>
      <c r="AH344" s="419">
        <v>5</v>
      </c>
      <c r="AI344" s="417">
        <v>4</v>
      </c>
      <c r="AJ344" s="418">
        <v>3</v>
      </c>
      <c r="AK344" s="418">
        <v>0</v>
      </c>
      <c r="AL344" s="418">
        <v>3</v>
      </c>
      <c r="AM344" s="418">
        <v>0</v>
      </c>
      <c r="AN344" s="418">
        <v>0</v>
      </c>
      <c r="AO344" s="418">
        <v>3</v>
      </c>
      <c r="AP344" s="418">
        <v>0</v>
      </c>
      <c r="AQ344" s="418">
        <v>0</v>
      </c>
      <c r="AR344" s="418">
        <v>0</v>
      </c>
      <c r="AS344" s="418">
        <v>0</v>
      </c>
      <c r="AT344" s="418">
        <v>0</v>
      </c>
      <c r="AU344" s="418">
        <v>1</v>
      </c>
      <c r="AV344" s="418">
        <v>1</v>
      </c>
      <c r="AW344" s="418">
        <v>0</v>
      </c>
      <c r="AX344" s="419">
        <v>3</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0</v>
      </c>
      <c r="BP344" s="418">
        <v>3</v>
      </c>
      <c r="BQ344" s="418">
        <v>0</v>
      </c>
      <c r="BR344" s="418">
        <v>3</v>
      </c>
      <c r="BS344" s="418">
        <v>3</v>
      </c>
      <c r="BT344" s="418">
        <v>3</v>
      </c>
      <c r="BU344" s="418">
        <v>3</v>
      </c>
      <c r="BV344" s="418">
        <v>0</v>
      </c>
      <c r="BW344" s="418">
        <v>0</v>
      </c>
      <c r="BX344" s="418">
        <v>0</v>
      </c>
      <c r="BY344" s="418">
        <v>0</v>
      </c>
      <c r="BZ344" s="418">
        <v>0</v>
      </c>
      <c r="CA344" s="418">
        <v>0</v>
      </c>
      <c r="CB344" s="418">
        <v>1</v>
      </c>
      <c r="CC344" s="418">
        <v>5</v>
      </c>
      <c r="CD344" s="419">
        <v>5</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155"/>
        <v>1</v>
      </c>
      <c r="D345" s="360">
        <f t="shared" si="156"/>
        <v>0</v>
      </c>
      <c r="E345" s="360">
        <f t="shared" si="157"/>
        <v>2</v>
      </c>
      <c r="F345" s="360">
        <f t="shared" si="158"/>
        <v>2</v>
      </c>
      <c r="G345" s="360">
        <f t="shared" si="159"/>
        <v>2</v>
      </c>
      <c r="H345" s="360">
        <f t="shared" si="160"/>
        <v>1</v>
      </c>
      <c r="I345" s="360">
        <f t="shared" si="161"/>
        <v>1</v>
      </c>
      <c r="J345" s="360">
        <f t="shared" si="162"/>
        <v>1</v>
      </c>
      <c r="K345" s="360">
        <f t="shared" si="163"/>
        <v>0</v>
      </c>
      <c r="L345" s="360">
        <f t="shared" si="164"/>
        <v>0</v>
      </c>
      <c r="M345" s="360">
        <f t="shared" si="165"/>
        <v>0</v>
      </c>
      <c r="N345" s="360">
        <f t="shared" si="166"/>
        <v>0</v>
      </c>
      <c r="O345" s="360">
        <f t="shared" si="167"/>
        <v>2</v>
      </c>
      <c r="P345" s="360">
        <f t="shared" si="168"/>
        <v>2</v>
      </c>
      <c r="Q345" s="360">
        <f t="shared" si="169"/>
        <v>2</v>
      </c>
      <c r="R345" s="375">
        <f t="shared" si="170"/>
        <v>2</v>
      </c>
      <c r="S345" s="417">
        <v>0</v>
      </c>
      <c r="T345" s="418">
        <v>4</v>
      </c>
      <c r="U345" s="418">
        <v>2</v>
      </c>
      <c r="V345" s="418">
        <v>1</v>
      </c>
      <c r="W345" s="418">
        <v>1</v>
      </c>
      <c r="X345" s="418">
        <v>4</v>
      </c>
      <c r="Y345" s="418">
        <v>4</v>
      </c>
      <c r="Z345" s="418">
        <v>3</v>
      </c>
      <c r="AA345" s="418">
        <v>0</v>
      </c>
      <c r="AB345" s="418">
        <v>0</v>
      </c>
      <c r="AC345" s="418">
        <v>0</v>
      </c>
      <c r="AD345" s="418">
        <v>0</v>
      </c>
      <c r="AE345" s="418">
        <v>2</v>
      </c>
      <c r="AF345" s="418">
        <v>2</v>
      </c>
      <c r="AG345" s="418">
        <v>2</v>
      </c>
      <c r="AH345" s="419">
        <v>2</v>
      </c>
      <c r="AI345" s="417">
        <v>1</v>
      </c>
      <c r="AJ345" s="418">
        <v>0</v>
      </c>
      <c r="AK345" s="418">
        <v>2</v>
      </c>
      <c r="AL345" s="418">
        <v>2</v>
      </c>
      <c r="AM345" s="418">
        <v>2</v>
      </c>
      <c r="AN345" s="418">
        <v>1</v>
      </c>
      <c r="AO345" s="418">
        <v>1</v>
      </c>
      <c r="AP345" s="418">
        <v>1</v>
      </c>
      <c r="AQ345" s="418">
        <v>0</v>
      </c>
      <c r="AR345" s="418">
        <v>0</v>
      </c>
      <c r="AS345" s="418">
        <v>0</v>
      </c>
      <c r="AT345" s="418">
        <v>0</v>
      </c>
      <c r="AU345" s="418">
        <v>2</v>
      </c>
      <c r="AV345" s="418">
        <v>2</v>
      </c>
      <c r="AW345" s="418">
        <v>2</v>
      </c>
      <c r="AX345" s="419">
        <v>2</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2</v>
      </c>
      <c r="BP345" s="418">
        <v>1</v>
      </c>
      <c r="BQ345" s="418">
        <v>2</v>
      </c>
      <c r="BR345" s="418">
        <v>2</v>
      </c>
      <c r="BS345" s="418">
        <v>2</v>
      </c>
      <c r="BT345" s="418">
        <v>4</v>
      </c>
      <c r="BU345" s="418">
        <v>2</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155"/>
        <v>0</v>
      </c>
      <c r="D347" s="361">
        <f t="shared" si="156"/>
        <v>0</v>
      </c>
      <c r="E347" s="361">
        <f t="shared" si="157"/>
        <v>0</v>
      </c>
      <c r="F347" s="361">
        <f t="shared" si="158"/>
        <v>0</v>
      </c>
      <c r="G347" s="361">
        <f t="shared" si="159"/>
        <v>0</v>
      </c>
      <c r="H347" s="361">
        <f t="shared" si="160"/>
        <v>0</v>
      </c>
      <c r="I347" s="361">
        <f t="shared" si="161"/>
        <v>0</v>
      </c>
      <c r="J347" s="361">
        <f t="shared" si="162"/>
        <v>0</v>
      </c>
      <c r="K347" s="361">
        <f t="shared" si="163"/>
        <v>0</v>
      </c>
      <c r="L347" s="361">
        <f t="shared" si="164"/>
        <v>0</v>
      </c>
      <c r="M347" s="361">
        <f t="shared" si="165"/>
        <v>0</v>
      </c>
      <c r="N347" s="361">
        <f t="shared" si="166"/>
        <v>0</v>
      </c>
      <c r="O347" s="361">
        <f t="shared" si="167"/>
        <v>0</v>
      </c>
      <c r="P347" s="361">
        <f t="shared" si="168"/>
        <v>0</v>
      </c>
      <c r="Q347" s="361">
        <f t="shared" si="169"/>
        <v>0</v>
      </c>
      <c r="R347" s="376">
        <f t="shared" si="170"/>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5" outlineLevel="1">
      <c r="B348" s="44" t="str">
        <f>"Timing 3 - mid preg to Birth
"&amp;$B$217&amp;""</f>
        <v>Timing 3 - mid preg to Birth
Standard (7mo)</v>
      </c>
      <c r="C348" s="358">
        <f t="shared" si="155"/>
        <v>0</v>
      </c>
      <c r="D348" s="358">
        <f t="shared" si="156"/>
        <v>0</v>
      </c>
      <c r="E348" s="358">
        <f t="shared" si="157"/>
        <v>0</v>
      </c>
      <c r="F348" s="358">
        <f t="shared" si="158"/>
        <v>0</v>
      </c>
      <c r="G348" s="358">
        <f t="shared" si="159"/>
        <v>0</v>
      </c>
      <c r="H348" s="358">
        <f t="shared" si="160"/>
        <v>0</v>
      </c>
      <c r="I348" s="358">
        <f t="shared" si="161"/>
        <v>0</v>
      </c>
      <c r="J348" s="358">
        <f t="shared" si="162"/>
        <v>0</v>
      </c>
      <c r="K348" s="358">
        <f t="shared" si="163"/>
        <v>0</v>
      </c>
      <c r="L348" s="358">
        <f t="shared" si="164"/>
        <v>0</v>
      </c>
      <c r="M348" s="358">
        <f t="shared" si="165"/>
        <v>0</v>
      </c>
      <c r="N348" s="358">
        <f t="shared" si="166"/>
        <v>0</v>
      </c>
      <c r="O348" s="358">
        <f t="shared" si="167"/>
        <v>0</v>
      </c>
      <c r="P348" s="358">
        <f t="shared" si="168"/>
        <v>0</v>
      </c>
      <c r="Q348" s="358">
        <f t="shared" si="169"/>
        <v>0</v>
      </c>
      <c r="R348" s="374">
        <f t="shared" si="170"/>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155"/>
        <v>0</v>
      </c>
      <c r="D350" s="360">
        <f t="shared" si="156"/>
        <v>0</v>
      </c>
      <c r="E350" s="360">
        <f t="shared" si="157"/>
        <v>0</v>
      </c>
      <c r="F350" s="360">
        <f t="shared" si="158"/>
        <v>0</v>
      </c>
      <c r="G350" s="360">
        <f t="shared" si="159"/>
        <v>0</v>
      </c>
      <c r="H350" s="360">
        <f t="shared" si="160"/>
        <v>0</v>
      </c>
      <c r="I350" s="360">
        <f t="shared" si="161"/>
        <v>0</v>
      </c>
      <c r="J350" s="360">
        <f t="shared" si="162"/>
        <v>0</v>
      </c>
      <c r="K350" s="360">
        <f t="shared" si="163"/>
        <v>0</v>
      </c>
      <c r="L350" s="360">
        <f t="shared" si="164"/>
        <v>0</v>
      </c>
      <c r="M350" s="360">
        <f t="shared" si="165"/>
        <v>0</v>
      </c>
      <c r="N350" s="360">
        <f t="shared" si="166"/>
        <v>0</v>
      </c>
      <c r="O350" s="360">
        <f t="shared" si="167"/>
        <v>0</v>
      </c>
      <c r="P350" s="360">
        <f t="shared" si="168"/>
        <v>0</v>
      </c>
      <c r="Q350" s="360">
        <f t="shared" si="169"/>
        <v>0</v>
      </c>
      <c r="R350" s="375">
        <f t="shared" si="170"/>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155"/>
        <v>0</v>
      </c>
      <c r="D351" s="360">
        <f t="shared" si="156"/>
        <v>0</v>
      </c>
      <c r="E351" s="360">
        <f t="shared" si="157"/>
        <v>0</v>
      </c>
      <c r="F351" s="360">
        <f t="shared" si="158"/>
        <v>0</v>
      </c>
      <c r="G351" s="360">
        <f t="shared" si="159"/>
        <v>0</v>
      </c>
      <c r="H351" s="360">
        <f t="shared" si="160"/>
        <v>0</v>
      </c>
      <c r="I351" s="360">
        <f t="shared" si="161"/>
        <v>0</v>
      </c>
      <c r="J351" s="360">
        <f t="shared" si="162"/>
        <v>0</v>
      </c>
      <c r="K351" s="360">
        <f t="shared" si="163"/>
        <v>0</v>
      </c>
      <c r="L351" s="360">
        <f t="shared" si="164"/>
        <v>0</v>
      </c>
      <c r="M351" s="360">
        <f t="shared" si="165"/>
        <v>0</v>
      </c>
      <c r="N351" s="360">
        <f t="shared" si="166"/>
        <v>0</v>
      </c>
      <c r="O351" s="360">
        <f t="shared" si="167"/>
        <v>0</v>
      </c>
      <c r="P351" s="360">
        <f t="shared" si="168"/>
        <v>0</v>
      </c>
      <c r="Q351" s="360">
        <f t="shared" si="169"/>
        <v>0</v>
      </c>
      <c r="R351" s="375">
        <f t="shared" si="170"/>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155"/>
        <v>0</v>
      </c>
      <c r="D352" s="360">
        <f t="shared" si="156"/>
        <v>0</v>
      </c>
      <c r="E352" s="360">
        <f t="shared" si="157"/>
        <v>0</v>
      </c>
      <c r="F352" s="360">
        <f t="shared" si="158"/>
        <v>0</v>
      </c>
      <c r="G352" s="360">
        <f t="shared" si="159"/>
        <v>0</v>
      </c>
      <c r="H352" s="360">
        <f t="shared" si="160"/>
        <v>0</v>
      </c>
      <c r="I352" s="360">
        <f t="shared" si="161"/>
        <v>0</v>
      </c>
      <c r="J352" s="360">
        <f t="shared" si="162"/>
        <v>0</v>
      </c>
      <c r="K352" s="360">
        <f t="shared" si="163"/>
        <v>0</v>
      </c>
      <c r="L352" s="360">
        <f t="shared" si="164"/>
        <v>0</v>
      </c>
      <c r="M352" s="360">
        <f t="shared" si="165"/>
        <v>0</v>
      </c>
      <c r="N352" s="360">
        <f t="shared" si="166"/>
        <v>0</v>
      </c>
      <c r="O352" s="360">
        <f t="shared" si="167"/>
        <v>0</v>
      </c>
      <c r="P352" s="360">
        <f t="shared" si="168"/>
        <v>0</v>
      </c>
      <c r="Q352" s="360">
        <f t="shared" si="169"/>
        <v>0</v>
      </c>
      <c r="R352" s="375">
        <f t="shared" si="170"/>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155"/>
        <v>0</v>
      </c>
      <c r="D353" s="360">
        <f t="shared" si="156"/>
        <v>0</v>
      </c>
      <c r="E353" s="360">
        <f t="shared" si="157"/>
        <v>0</v>
      </c>
      <c r="F353" s="360">
        <f t="shared" si="158"/>
        <v>0</v>
      </c>
      <c r="G353" s="360">
        <f t="shared" si="159"/>
        <v>0</v>
      </c>
      <c r="H353" s="360">
        <f t="shared" si="160"/>
        <v>0</v>
      </c>
      <c r="I353" s="360">
        <f t="shared" si="161"/>
        <v>0</v>
      </c>
      <c r="J353" s="360">
        <f t="shared" si="162"/>
        <v>0</v>
      </c>
      <c r="K353" s="360">
        <f t="shared" si="163"/>
        <v>0</v>
      </c>
      <c r="L353" s="360">
        <f t="shared" si="164"/>
        <v>0</v>
      </c>
      <c r="M353" s="360">
        <f t="shared" si="165"/>
        <v>0</v>
      </c>
      <c r="N353" s="360">
        <f t="shared" si="166"/>
        <v>0</v>
      </c>
      <c r="O353" s="360">
        <f t="shared" si="167"/>
        <v>0</v>
      </c>
      <c r="P353" s="360">
        <f t="shared" si="168"/>
        <v>0</v>
      </c>
      <c r="Q353" s="360">
        <f t="shared" si="169"/>
        <v>0</v>
      </c>
      <c r="R353" s="375">
        <f t="shared" si="170"/>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155"/>
        <v>0</v>
      </c>
      <c r="D355" s="361">
        <f t="shared" si="156"/>
        <v>0</v>
      </c>
      <c r="E355" s="361">
        <f t="shared" si="157"/>
        <v>0</v>
      </c>
      <c r="F355" s="361">
        <f t="shared" si="158"/>
        <v>0</v>
      </c>
      <c r="G355" s="361">
        <f t="shared" si="159"/>
        <v>0</v>
      </c>
      <c r="H355" s="361">
        <f t="shared" si="160"/>
        <v>0</v>
      </c>
      <c r="I355" s="361">
        <f t="shared" si="161"/>
        <v>0</v>
      </c>
      <c r="J355" s="361">
        <f t="shared" si="162"/>
        <v>0</v>
      </c>
      <c r="K355" s="361">
        <f t="shared" si="163"/>
        <v>0</v>
      </c>
      <c r="L355" s="361">
        <f t="shared" si="164"/>
        <v>0</v>
      </c>
      <c r="M355" s="361">
        <f t="shared" si="165"/>
        <v>0</v>
      </c>
      <c r="N355" s="361">
        <f t="shared" si="166"/>
        <v>0</v>
      </c>
      <c r="O355" s="361">
        <f t="shared" si="167"/>
        <v>0</v>
      </c>
      <c r="P355" s="361">
        <f t="shared" si="168"/>
        <v>0</v>
      </c>
      <c r="Q355" s="361">
        <f t="shared" si="169"/>
        <v>0</v>
      </c>
      <c r="R355" s="376">
        <f t="shared" si="170"/>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5" outlineLevel="1">
      <c r="A356" t="s">
        <v>1572</v>
      </c>
      <c r="B356" s="44" t="str">
        <f>"Timing 1 - Wean to Join
"&amp;$B$217&amp;""</f>
        <v>Timing 1 - Wean to Join
Standard (7mo)</v>
      </c>
      <c r="C356" s="358">
        <f t="shared" si="155"/>
        <v>0</v>
      </c>
      <c r="D356" s="358">
        <f t="shared" si="156"/>
        <v>0</v>
      </c>
      <c r="E356" s="358">
        <f t="shared" si="157"/>
        <v>0</v>
      </c>
      <c r="F356" s="358">
        <f t="shared" si="158"/>
        <v>0</v>
      </c>
      <c r="G356" s="358">
        <f t="shared" si="159"/>
        <v>0</v>
      </c>
      <c r="H356" s="358">
        <f t="shared" si="160"/>
        <v>0</v>
      </c>
      <c r="I356" s="358">
        <f t="shared" si="161"/>
        <v>0</v>
      </c>
      <c r="J356" s="358">
        <f t="shared" si="162"/>
        <v>0</v>
      </c>
      <c r="K356" s="358">
        <f t="shared" si="163"/>
        <v>0</v>
      </c>
      <c r="L356" s="358">
        <f t="shared" si="164"/>
        <v>0</v>
      </c>
      <c r="M356" s="358">
        <f t="shared" si="165"/>
        <v>0</v>
      </c>
      <c r="N356" s="358">
        <f t="shared" si="166"/>
        <v>0</v>
      </c>
      <c r="O356" s="358">
        <f t="shared" si="167"/>
        <v>0</v>
      </c>
      <c r="P356" s="358">
        <f t="shared" si="168"/>
        <v>0</v>
      </c>
      <c r="Q356" s="358">
        <f t="shared" si="169"/>
        <v>0</v>
      </c>
      <c r="R356" s="374">
        <f t="shared" si="170"/>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155"/>
        <v>0</v>
      </c>
      <c r="D358" s="360">
        <f t="shared" si="156"/>
        <v>0</v>
      </c>
      <c r="E358" s="360">
        <f t="shared" si="157"/>
        <v>0</v>
      </c>
      <c r="F358" s="360">
        <f t="shared" si="158"/>
        <v>0</v>
      </c>
      <c r="G358" s="360">
        <f t="shared" si="159"/>
        <v>0</v>
      </c>
      <c r="H358" s="360">
        <f t="shared" si="160"/>
        <v>0</v>
      </c>
      <c r="I358" s="360">
        <f t="shared" si="161"/>
        <v>0</v>
      </c>
      <c r="J358" s="360">
        <f t="shared" si="162"/>
        <v>0</v>
      </c>
      <c r="K358" s="360">
        <f t="shared" si="163"/>
        <v>0</v>
      </c>
      <c r="L358" s="360">
        <f t="shared" si="164"/>
        <v>0</v>
      </c>
      <c r="M358" s="360">
        <f t="shared" si="165"/>
        <v>0</v>
      </c>
      <c r="N358" s="360">
        <f t="shared" si="166"/>
        <v>0</v>
      </c>
      <c r="O358" s="360">
        <f t="shared" si="167"/>
        <v>0</v>
      </c>
      <c r="P358" s="360">
        <f t="shared" si="168"/>
        <v>0</v>
      </c>
      <c r="Q358" s="360">
        <f t="shared" si="169"/>
        <v>0</v>
      </c>
      <c r="R358" s="375">
        <f t="shared" si="170"/>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155"/>
        <v>0</v>
      </c>
      <c r="D359" s="360">
        <f t="shared" si="156"/>
        <v>0</v>
      </c>
      <c r="E359" s="360">
        <f t="shared" si="157"/>
        <v>0</v>
      </c>
      <c r="F359" s="360">
        <f t="shared" si="158"/>
        <v>0</v>
      </c>
      <c r="G359" s="360">
        <f t="shared" si="159"/>
        <v>0</v>
      </c>
      <c r="H359" s="360">
        <f t="shared" si="160"/>
        <v>0</v>
      </c>
      <c r="I359" s="360">
        <f t="shared" si="161"/>
        <v>0</v>
      </c>
      <c r="J359" s="360">
        <f t="shared" si="162"/>
        <v>0</v>
      </c>
      <c r="K359" s="360">
        <f t="shared" si="163"/>
        <v>0</v>
      </c>
      <c r="L359" s="360">
        <f t="shared" si="164"/>
        <v>0</v>
      </c>
      <c r="M359" s="360">
        <f t="shared" si="165"/>
        <v>0</v>
      </c>
      <c r="N359" s="360">
        <f t="shared" si="166"/>
        <v>0</v>
      </c>
      <c r="O359" s="360">
        <f t="shared" si="167"/>
        <v>0</v>
      </c>
      <c r="P359" s="360">
        <f t="shared" si="168"/>
        <v>0</v>
      </c>
      <c r="Q359" s="360">
        <f t="shared" si="169"/>
        <v>0</v>
      </c>
      <c r="R359" s="375">
        <f t="shared" si="170"/>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155"/>
        <v>0</v>
      </c>
      <c r="D360" s="360">
        <f t="shared" si="156"/>
        <v>0</v>
      </c>
      <c r="E360" s="360">
        <f t="shared" si="157"/>
        <v>0</v>
      </c>
      <c r="F360" s="360">
        <f t="shared" si="158"/>
        <v>0</v>
      </c>
      <c r="G360" s="360">
        <f t="shared" si="159"/>
        <v>0</v>
      </c>
      <c r="H360" s="360">
        <f t="shared" si="160"/>
        <v>0</v>
      </c>
      <c r="I360" s="360">
        <f t="shared" si="161"/>
        <v>0</v>
      </c>
      <c r="J360" s="360">
        <f t="shared" si="162"/>
        <v>0</v>
      </c>
      <c r="K360" s="360">
        <f t="shared" si="163"/>
        <v>0</v>
      </c>
      <c r="L360" s="360">
        <f t="shared" si="164"/>
        <v>0</v>
      </c>
      <c r="M360" s="360">
        <f t="shared" si="165"/>
        <v>0</v>
      </c>
      <c r="N360" s="360">
        <f t="shared" si="166"/>
        <v>0</v>
      </c>
      <c r="O360" s="360">
        <f t="shared" si="167"/>
        <v>0</v>
      </c>
      <c r="P360" s="360">
        <f t="shared" si="168"/>
        <v>0</v>
      </c>
      <c r="Q360" s="360">
        <f t="shared" si="169"/>
        <v>0</v>
      </c>
      <c r="R360" s="375">
        <f t="shared" si="170"/>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155"/>
        <v>0</v>
      </c>
      <c r="D361" s="360">
        <f t="shared" si="156"/>
        <v>0</v>
      </c>
      <c r="E361" s="360">
        <f t="shared" si="157"/>
        <v>0</v>
      </c>
      <c r="F361" s="360">
        <f t="shared" si="158"/>
        <v>0</v>
      </c>
      <c r="G361" s="360">
        <f t="shared" si="159"/>
        <v>0</v>
      </c>
      <c r="H361" s="360">
        <f t="shared" si="160"/>
        <v>0</v>
      </c>
      <c r="I361" s="360">
        <f t="shared" si="161"/>
        <v>0</v>
      </c>
      <c r="J361" s="360">
        <f t="shared" si="162"/>
        <v>0</v>
      </c>
      <c r="K361" s="360">
        <f t="shared" si="163"/>
        <v>0</v>
      </c>
      <c r="L361" s="360">
        <f t="shared" si="164"/>
        <v>0</v>
      </c>
      <c r="M361" s="360">
        <f t="shared" si="165"/>
        <v>0</v>
      </c>
      <c r="N361" s="360">
        <f t="shared" si="166"/>
        <v>0</v>
      </c>
      <c r="O361" s="360">
        <f t="shared" si="167"/>
        <v>0</v>
      </c>
      <c r="P361" s="360">
        <f t="shared" si="168"/>
        <v>0</v>
      </c>
      <c r="Q361" s="360">
        <f t="shared" si="169"/>
        <v>0</v>
      </c>
      <c r="R361" s="375">
        <f t="shared" si="170"/>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155"/>
        <v>0</v>
      </c>
      <c r="D363" s="361">
        <f t="shared" si="156"/>
        <v>0</v>
      </c>
      <c r="E363" s="361">
        <f t="shared" si="157"/>
        <v>0</v>
      </c>
      <c r="F363" s="361">
        <f t="shared" si="158"/>
        <v>0</v>
      </c>
      <c r="G363" s="361">
        <f t="shared" si="159"/>
        <v>0</v>
      </c>
      <c r="H363" s="361">
        <f t="shared" si="160"/>
        <v>0</v>
      </c>
      <c r="I363" s="361">
        <f t="shared" si="161"/>
        <v>0</v>
      </c>
      <c r="J363" s="361">
        <f t="shared" si="162"/>
        <v>0</v>
      </c>
      <c r="K363" s="361">
        <f t="shared" si="163"/>
        <v>0</v>
      </c>
      <c r="L363" s="361">
        <f t="shared" si="164"/>
        <v>0</v>
      </c>
      <c r="M363" s="361">
        <f t="shared" si="165"/>
        <v>0</v>
      </c>
      <c r="N363" s="361">
        <f t="shared" si="166"/>
        <v>0</v>
      </c>
      <c r="O363" s="361">
        <f t="shared" si="167"/>
        <v>0</v>
      </c>
      <c r="P363" s="361">
        <f t="shared" si="168"/>
        <v>0</v>
      </c>
      <c r="Q363" s="361">
        <f t="shared" si="169"/>
        <v>0</v>
      </c>
      <c r="R363" s="376">
        <f t="shared" si="170"/>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5">
      <c r="B364" s="44" t="str">
        <f>"Timing 2 - Join to mid preg
"&amp;$B$217&amp;""</f>
        <v>Timing 2 - Join to mid preg
Standard (7mo)</v>
      </c>
      <c r="C364" s="358">
        <f t="shared" si="155"/>
        <v>0</v>
      </c>
      <c r="D364" s="358">
        <f t="shared" si="156"/>
        <v>0</v>
      </c>
      <c r="E364" s="358">
        <f t="shared" si="157"/>
        <v>0</v>
      </c>
      <c r="F364" s="358">
        <f t="shared" si="158"/>
        <v>0</v>
      </c>
      <c r="G364" s="358">
        <f t="shared" si="159"/>
        <v>0</v>
      </c>
      <c r="H364" s="358">
        <f t="shared" si="160"/>
        <v>0</v>
      </c>
      <c r="I364" s="358">
        <f t="shared" si="161"/>
        <v>0</v>
      </c>
      <c r="J364" s="358">
        <f t="shared" si="162"/>
        <v>0</v>
      </c>
      <c r="K364" s="358">
        <f t="shared" si="163"/>
        <v>0</v>
      </c>
      <c r="L364" s="358">
        <f t="shared" si="164"/>
        <v>0</v>
      </c>
      <c r="M364" s="358">
        <f t="shared" si="165"/>
        <v>0</v>
      </c>
      <c r="N364" s="358">
        <f t="shared" si="166"/>
        <v>0</v>
      </c>
      <c r="O364" s="358">
        <f t="shared" si="167"/>
        <v>0</v>
      </c>
      <c r="P364" s="358">
        <f t="shared" si="168"/>
        <v>0</v>
      </c>
      <c r="Q364" s="358">
        <f t="shared" si="169"/>
        <v>0</v>
      </c>
      <c r="R364" s="374">
        <f t="shared" si="170"/>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155"/>
        <v>0</v>
      </c>
      <c r="D366" s="360">
        <f t="shared" si="156"/>
        <v>0</v>
      </c>
      <c r="E366" s="360">
        <f t="shared" si="157"/>
        <v>0</v>
      </c>
      <c r="F366" s="360">
        <f t="shared" si="158"/>
        <v>0</v>
      </c>
      <c r="G366" s="360">
        <f t="shared" si="159"/>
        <v>0</v>
      </c>
      <c r="H366" s="360">
        <f t="shared" si="160"/>
        <v>0</v>
      </c>
      <c r="I366" s="360">
        <f t="shared" si="161"/>
        <v>0</v>
      </c>
      <c r="J366" s="360">
        <f t="shared" si="162"/>
        <v>0</v>
      </c>
      <c r="K366" s="360">
        <f t="shared" si="163"/>
        <v>0</v>
      </c>
      <c r="L366" s="360">
        <f t="shared" si="164"/>
        <v>0</v>
      </c>
      <c r="M366" s="360">
        <f t="shared" si="165"/>
        <v>0</v>
      </c>
      <c r="N366" s="360">
        <f t="shared" si="166"/>
        <v>0</v>
      </c>
      <c r="O366" s="360">
        <f t="shared" si="167"/>
        <v>0</v>
      </c>
      <c r="P366" s="360">
        <f t="shared" si="168"/>
        <v>0</v>
      </c>
      <c r="Q366" s="360">
        <f t="shared" si="169"/>
        <v>0</v>
      </c>
      <c r="R366" s="375">
        <f t="shared" si="170"/>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155"/>
        <v>0</v>
      </c>
      <c r="D367" s="360">
        <f t="shared" si="156"/>
        <v>0</v>
      </c>
      <c r="E367" s="360">
        <f t="shared" si="157"/>
        <v>0</v>
      </c>
      <c r="F367" s="360">
        <f t="shared" si="158"/>
        <v>0</v>
      </c>
      <c r="G367" s="360">
        <f t="shared" si="159"/>
        <v>0</v>
      </c>
      <c r="H367" s="360">
        <f t="shared" si="160"/>
        <v>0</v>
      </c>
      <c r="I367" s="360">
        <f t="shared" si="161"/>
        <v>0</v>
      </c>
      <c r="J367" s="360">
        <f t="shared" si="162"/>
        <v>0</v>
      </c>
      <c r="K367" s="360">
        <f t="shared" si="163"/>
        <v>0</v>
      </c>
      <c r="L367" s="360">
        <f t="shared" si="164"/>
        <v>0</v>
      </c>
      <c r="M367" s="360">
        <f t="shared" si="165"/>
        <v>0</v>
      </c>
      <c r="N367" s="360">
        <f t="shared" si="166"/>
        <v>0</v>
      </c>
      <c r="O367" s="360">
        <f t="shared" si="167"/>
        <v>0</v>
      </c>
      <c r="P367" s="360">
        <f t="shared" si="168"/>
        <v>0</v>
      </c>
      <c r="Q367" s="360">
        <f t="shared" si="169"/>
        <v>0</v>
      </c>
      <c r="R367" s="375">
        <f t="shared" si="170"/>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155"/>
        <v>0</v>
      </c>
      <c r="D368" s="360">
        <f t="shared" si="156"/>
        <v>0</v>
      </c>
      <c r="E368" s="360">
        <f t="shared" si="157"/>
        <v>0</v>
      </c>
      <c r="F368" s="360">
        <f t="shared" si="158"/>
        <v>0</v>
      </c>
      <c r="G368" s="360">
        <f t="shared" si="159"/>
        <v>0</v>
      </c>
      <c r="H368" s="360">
        <f t="shared" si="160"/>
        <v>0</v>
      </c>
      <c r="I368" s="360">
        <f t="shared" si="161"/>
        <v>0</v>
      </c>
      <c r="J368" s="360">
        <f t="shared" si="162"/>
        <v>0</v>
      </c>
      <c r="K368" s="360">
        <f t="shared" si="163"/>
        <v>0</v>
      </c>
      <c r="L368" s="360">
        <f t="shared" si="164"/>
        <v>0</v>
      </c>
      <c r="M368" s="360">
        <f t="shared" si="165"/>
        <v>0</v>
      </c>
      <c r="N368" s="360">
        <f t="shared" si="166"/>
        <v>0</v>
      </c>
      <c r="O368" s="360">
        <f t="shared" si="167"/>
        <v>0</v>
      </c>
      <c r="P368" s="360">
        <f t="shared" si="168"/>
        <v>0</v>
      </c>
      <c r="Q368" s="360">
        <f t="shared" si="169"/>
        <v>0</v>
      </c>
      <c r="R368" s="375">
        <f t="shared" si="170"/>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155"/>
        <v>0</v>
      </c>
      <c r="D369" s="360">
        <f t="shared" si="156"/>
        <v>0</v>
      </c>
      <c r="E369" s="360">
        <f t="shared" si="157"/>
        <v>0</v>
      </c>
      <c r="F369" s="360">
        <f t="shared" si="158"/>
        <v>0</v>
      </c>
      <c r="G369" s="360">
        <f t="shared" si="159"/>
        <v>0</v>
      </c>
      <c r="H369" s="360">
        <f t="shared" si="160"/>
        <v>0</v>
      </c>
      <c r="I369" s="360">
        <f t="shared" si="161"/>
        <v>0</v>
      </c>
      <c r="J369" s="360">
        <f t="shared" si="162"/>
        <v>0</v>
      </c>
      <c r="K369" s="360">
        <f t="shared" si="163"/>
        <v>0</v>
      </c>
      <c r="L369" s="360">
        <f t="shared" si="164"/>
        <v>0</v>
      </c>
      <c r="M369" s="360">
        <f t="shared" si="165"/>
        <v>0</v>
      </c>
      <c r="N369" s="360">
        <f t="shared" si="166"/>
        <v>0</v>
      </c>
      <c r="O369" s="360">
        <f t="shared" si="167"/>
        <v>0</v>
      </c>
      <c r="P369" s="360">
        <f t="shared" si="168"/>
        <v>0</v>
      </c>
      <c r="Q369" s="360">
        <f t="shared" si="169"/>
        <v>0</v>
      </c>
      <c r="R369" s="375">
        <f t="shared" si="170"/>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155"/>
        <v>0</v>
      </c>
      <c r="D371" s="361">
        <f t="shared" si="156"/>
        <v>0</v>
      </c>
      <c r="E371" s="361">
        <f t="shared" si="157"/>
        <v>0</v>
      </c>
      <c r="F371" s="361">
        <f t="shared" si="158"/>
        <v>0</v>
      </c>
      <c r="G371" s="361">
        <f t="shared" si="159"/>
        <v>0</v>
      </c>
      <c r="H371" s="361">
        <f t="shared" si="160"/>
        <v>0</v>
      </c>
      <c r="I371" s="361">
        <f t="shared" si="161"/>
        <v>0</v>
      </c>
      <c r="J371" s="361">
        <f t="shared" si="162"/>
        <v>0</v>
      </c>
      <c r="K371" s="361">
        <f t="shared" si="163"/>
        <v>0</v>
      </c>
      <c r="L371" s="361">
        <f t="shared" si="164"/>
        <v>0</v>
      </c>
      <c r="M371" s="361">
        <f t="shared" si="165"/>
        <v>0</v>
      </c>
      <c r="N371" s="361">
        <f t="shared" si="166"/>
        <v>0</v>
      </c>
      <c r="O371" s="361">
        <f t="shared" si="167"/>
        <v>0</v>
      </c>
      <c r="P371" s="361">
        <f t="shared" si="168"/>
        <v>0</v>
      </c>
      <c r="Q371" s="361">
        <f t="shared" si="169"/>
        <v>0</v>
      </c>
      <c r="R371" s="376">
        <f t="shared" si="170"/>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5" outlineLevel="1">
      <c r="B372" s="44" t="str">
        <f>"Timing 3 - mid preg to Birth
"&amp;$B$217&amp;""</f>
        <v>Timing 3 - mid preg to Birth
Standard (7mo)</v>
      </c>
      <c r="C372" s="358">
        <f t="shared" si="155"/>
        <v>0</v>
      </c>
      <c r="D372" s="358">
        <f t="shared" si="156"/>
        <v>0</v>
      </c>
      <c r="E372" s="358">
        <f t="shared" si="157"/>
        <v>0</v>
      </c>
      <c r="F372" s="358">
        <f t="shared" si="158"/>
        <v>0</v>
      </c>
      <c r="G372" s="358">
        <f t="shared" si="159"/>
        <v>0</v>
      </c>
      <c r="H372" s="358">
        <f t="shared" si="160"/>
        <v>0</v>
      </c>
      <c r="I372" s="358">
        <f t="shared" si="161"/>
        <v>0</v>
      </c>
      <c r="J372" s="358">
        <f t="shared" si="162"/>
        <v>0</v>
      </c>
      <c r="K372" s="358">
        <f t="shared" si="163"/>
        <v>0</v>
      </c>
      <c r="L372" s="358">
        <f t="shared" si="164"/>
        <v>0</v>
      </c>
      <c r="M372" s="358">
        <f t="shared" si="165"/>
        <v>0</v>
      </c>
      <c r="N372" s="358">
        <f t="shared" si="166"/>
        <v>0</v>
      </c>
      <c r="O372" s="358">
        <f t="shared" si="167"/>
        <v>0</v>
      </c>
      <c r="P372" s="358">
        <f t="shared" si="168"/>
        <v>0</v>
      </c>
      <c r="Q372" s="358">
        <f t="shared" si="169"/>
        <v>0</v>
      </c>
      <c r="R372" s="374">
        <f t="shared" si="170"/>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155"/>
        <v>0</v>
      </c>
      <c r="D374" s="360">
        <f t="shared" si="156"/>
        <v>0</v>
      </c>
      <c r="E374" s="360">
        <f t="shared" si="157"/>
        <v>0</v>
      </c>
      <c r="F374" s="360">
        <f t="shared" si="158"/>
        <v>0</v>
      </c>
      <c r="G374" s="360">
        <f t="shared" si="159"/>
        <v>0</v>
      </c>
      <c r="H374" s="360">
        <f t="shared" si="160"/>
        <v>0</v>
      </c>
      <c r="I374" s="360">
        <f t="shared" si="161"/>
        <v>0</v>
      </c>
      <c r="J374" s="360">
        <f t="shared" si="162"/>
        <v>0</v>
      </c>
      <c r="K374" s="360">
        <f t="shared" si="163"/>
        <v>0</v>
      </c>
      <c r="L374" s="360">
        <f t="shared" si="164"/>
        <v>0</v>
      </c>
      <c r="M374" s="360">
        <f t="shared" si="165"/>
        <v>0</v>
      </c>
      <c r="N374" s="360">
        <f t="shared" si="166"/>
        <v>0</v>
      </c>
      <c r="O374" s="360">
        <f t="shared" si="167"/>
        <v>0</v>
      </c>
      <c r="P374" s="360">
        <f t="shared" si="168"/>
        <v>0</v>
      </c>
      <c r="Q374" s="360">
        <f t="shared" si="169"/>
        <v>0</v>
      </c>
      <c r="R374" s="375">
        <f t="shared" si="170"/>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155"/>
        <v>0</v>
      </c>
      <c r="D375" s="360">
        <f t="shared" si="156"/>
        <v>0</v>
      </c>
      <c r="E375" s="360">
        <f t="shared" si="157"/>
        <v>0</v>
      </c>
      <c r="F375" s="360">
        <f t="shared" si="158"/>
        <v>0</v>
      </c>
      <c r="G375" s="360">
        <f t="shared" si="159"/>
        <v>0</v>
      </c>
      <c r="H375" s="360">
        <f t="shared" si="160"/>
        <v>0</v>
      </c>
      <c r="I375" s="360">
        <f t="shared" si="161"/>
        <v>0</v>
      </c>
      <c r="J375" s="360">
        <f t="shared" si="162"/>
        <v>0</v>
      </c>
      <c r="K375" s="360">
        <f t="shared" si="163"/>
        <v>0</v>
      </c>
      <c r="L375" s="360">
        <f t="shared" si="164"/>
        <v>0</v>
      </c>
      <c r="M375" s="360">
        <f t="shared" si="165"/>
        <v>0</v>
      </c>
      <c r="N375" s="360">
        <f t="shared" si="166"/>
        <v>0</v>
      </c>
      <c r="O375" s="360">
        <f t="shared" si="167"/>
        <v>0</v>
      </c>
      <c r="P375" s="360">
        <f t="shared" si="168"/>
        <v>0</v>
      </c>
      <c r="Q375" s="360">
        <f t="shared" si="169"/>
        <v>0</v>
      </c>
      <c r="R375" s="375">
        <f t="shared" si="170"/>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155"/>
        <v>0</v>
      </c>
      <c r="D376" s="360">
        <f t="shared" si="156"/>
        <v>0</v>
      </c>
      <c r="E376" s="360">
        <f t="shared" si="157"/>
        <v>0</v>
      </c>
      <c r="F376" s="360">
        <f t="shared" si="158"/>
        <v>0</v>
      </c>
      <c r="G376" s="360">
        <f t="shared" si="159"/>
        <v>0</v>
      </c>
      <c r="H376" s="360">
        <f t="shared" si="160"/>
        <v>0</v>
      </c>
      <c r="I376" s="360">
        <f t="shared" si="161"/>
        <v>0</v>
      </c>
      <c r="J376" s="360">
        <f t="shared" si="162"/>
        <v>0</v>
      </c>
      <c r="K376" s="360">
        <f t="shared" si="163"/>
        <v>0</v>
      </c>
      <c r="L376" s="360">
        <f t="shared" si="164"/>
        <v>0</v>
      </c>
      <c r="M376" s="360">
        <f t="shared" si="165"/>
        <v>0</v>
      </c>
      <c r="N376" s="360">
        <f t="shared" si="166"/>
        <v>0</v>
      </c>
      <c r="O376" s="360">
        <f t="shared" si="167"/>
        <v>0</v>
      </c>
      <c r="P376" s="360">
        <f t="shared" si="168"/>
        <v>0</v>
      </c>
      <c r="Q376" s="360">
        <f t="shared" si="169"/>
        <v>0</v>
      </c>
      <c r="R376" s="375">
        <f t="shared" si="170"/>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155"/>
        <v>0</v>
      </c>
      <c r="D377" s="360">
        <f t="shared" si="156"/>
        <v>0</v>
      </c>
      <c r="E377" s="360">
        <f t="shared" si="157"/>
        <v>0</v>
      </c>
      <c r="F377" s="360">
        <f t="shared" si="158"/>
        <v>0</v>
      </c>
      <c r="G377" s="360">
        <f t="shared" si="159"/>
        <v>0</v>
      </c>
      <c r="H377" s="360">
        <f t="shared" si="160"/>
        <v>0</v>
      </c>
      <c r="I377" s="360">
        <f t="shared" si="161"/>
        <v>0</v>
      </c>
      <c r="J377" s="360">
        <f t="shared" si="162"/>
        <v>0</v>
      </c>
      <c r="K377" s="360">
        <f t="shared" si="163"/>
        <v>0</v>
      </c>
      <c r="L377" s="360">
        <f t="shared" si="164"/>
        <v>0</v>
      </c>
      <c r="M377" s="360">
        <f t="shared" si="165"/>
        <v>0</v>
      </c>
      <c r="N377" s="360">
        <f t="shared" si="166"/>
        <v>0</v>
      </c>
      <c r="O377" s="360">
        <f t="shared" si="167"/>
        <v>0</v>
      </c>
      <c r="P377" s="360">
        <f t="shared" si="168"/>
        <v>0</v>
      </c>
      <c r="Q377" s="360">
        <f t="shared" si="169"/>
        <v>0</v>
      </c>
      <c r="R377" s="375">
        <f t="shared" si="170"/>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155"/>
        <v>0</v>
      </c>
      <c r="D378" s="360">
        <f t="shared" si="156"/>
        <v>0</v>
      </c>
      <c r="E378" s="360">
        <f t="shared" si="157"/>
        <v>0</v>
      </c>
      <c r="F378" s="360">
        <f t="shared" si="158"/>
        <v>0</v>
      </c>
      <c r="G378" s="360">
        <f t="shared" si="159"/>
        <v>0</v>
      </c>
      <c r="H378" s="360">
        <f t="shared" si="160"/>
        <v>0</v>
      </c>
      <c r="I378" s="360">
        <f t="shared" si="161"/>
        <v>0</v>
      </c>
      <c r="J378" s="360">
        <f t="shared" si="162"/>
        <v>0</v>
      </c>
      <c r="K378" s="360">
        <f t="shared" si="163"/>
        <v>0</v>
      </c>
      <c r="L378" s="360">
        <f t="shared" si="164"/>
        <v>0</v>
      </c>
      <c r="M378" s="360">
        <f t="shared" si="165"/>
        <v>0</v>
      </c>
      <c r="N378" s="360">
        <f t="shared" si="166"/>
        <v>0</v>
      </c>
      <c r="O378" s="360">
        <f t="shared" si="167"/>
        <v>0</v>
      </c>
      <c r="P378" s="360">
        <f t="shared" si="168"/>
        <v>0</v>
      </c>
      <c r="Q378" s="360">
        <f t="shared" si="169"/>
        <v>0</v>
      </c>
      <c r="R378" s="375">
        <f t="shared" si="170"/>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155"/>
        <v>0</v>
      </c>
      <c r="D379" s="361">
        <f t="shared" si="156"/>
        <v>0</v>
      </c>
      <c r="E379" s="361">
        <f t="shared" si="157"/>
        <v>0</v>
      </c>
      <c r="F379" s="361">
        <f t="shared" si="158"/>
        <v>0</v>
      </c>
      <c r="G379" s="361">
        <f t="shared" si="159"/>
        <v>0</v>
      </c>
      <c r="H379" s="361">
        <f t="shared" si="160"/>
        <v>0</v>
      </c>
      <c r="I379" s="361">
        <f t="shared" si="161"/>
        <v>0</v>
      </c>
      <c r="J379" s="361">
        <f t="shared" si="162"/>
        <v>0</v>
      </c>
      <c r="K379" s="361">
        <f t="shared" si="163"/>
        <v>0</v>
      </c>
      <c r="L379" s="361">
        <f t="shared" si="164"/>
        <v>0</v>
      </c>
      <c r="M379" s="361">
        <f t="shared" si="165"/>
        <v>0</v>
      </c>
      <c r="N379" s="361">
        <f t="shared" si="166"/>
        <v>0</v>
      </c>
      <c r="O379" s="361">
        <f t="shared" si="167"/>
        <v>0</v>
      </c>
      <c r="P379" s="361">
        <f t="shared" si="168"/>
        <v>0</v>
      </c>
      <c r="Q379" s="361">
        <f t="shared" si="169"/>
        <v>0</v>
      </c>
      <c r="R379" s="376">
        <f t="shared" si="170"/>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74" t="s">
        <v>1063</v>
      </c>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171">CHOOSE(d.Region,S386,AI386,AY386,BO386,CE386)</f>
        <v>0</v>
      </c>
      <c r="D386" s="50">
        <f t="shared" ref="D386:D403" si="172">CHOOSE(d.Region,T386,AJ386,AZ386,BP386,CF386)</f>
        <v>0</v>
      </c>
      <c r="E386" s="50">
        <f t="shared" ref="E386:E403" si="173">CHOOSE(d.Region,U386,AK386,BA386,BQ386,CG386)</f>
        <v>0</v>
      </c>
      <c r="F386" s="50">
        <f t="shared" ref="F386:F403" si="174">CHOOSE(d.Region,V386,AL386,BB386,BR386,CH386)</f>
        <v>0</v>
      </c>
      <c r="G386" s="50">
        <f t="shared" ref="G386:G403" si="175">CHOOSE(d.Region,W386,AM386,BC386,BS386,CI386)</f>
        <v>0</v>
      </c>
      <c r="H386" s="50">
        <f t="shared" ref="H386:H403" si="176">CHOOSE(d.Region,X386,AN386,BD386,BT386,CJ386)</f>
        <v>0</v>
      </c>
      <c r="I386" s="50">
        <f t="shared" ref="I386:I403" si="177">CHOOSE(d.Region,Y386,AO386,BE386,BU386,CK386)</f>
        <v>0</v>
      </c>
      <c r="J386" s="50">
        <f t="shared" ref="J386:J403" si="178">CHOOSE(d.Region,Z386,AP386,BF386,BV386,CL386)</f>
        <v>0</v>
      </c>
      <c r="K386" s="50">
        <f t="shared" ref="K386:K403" si="179">CHOOSE(d.Region,AA386,AQ386,BG386,BW386,CM386)</f>
        <v>0</v>
      </c>
      <c r="L386" s="50">
        <f t="shared" ref="L386:L403" si="180">CHOOSE(d.Region,AB386,AR386,BH386,BX386,CN386)</f>
        <v>0</v>
      </c>
      <c r="M386" s="50">
        <f t="shared" ref="M386:M403" si="181">CHOOSE(d.Region,AC386,AS386,BI386,BY386,CO386)</f>
        <v>0</v>
      </c>
      <c r="N386" s="50">
        <f t="shared" ref="N386:N403" si="182">CHOOSE(d.Region,AD386,AT386,BJ386,BZ386,CP386)</f>
        <v>0</v>
      </c>
      <c r="O386" s="50">
        <f t="shared" ref="O386:O403" si="183">CHOOSE(d.Region,AE386,AU386,BK386,CA386,CQ386)</f>
        <v>0</v>
      </c>
      <c r="P386" s="50">
        <f t="shared" ref="P386:P403" si="184">CHOOSE(d.Region,AF386,AV386,BL386,CB386,CR386)</f>
        <v>0</v>
      </c>
      <c r="Q386" s="50">
        <f t="shared" ref="Q386:Q403" si="185">CHOOSE(d.Region,AG386,AW386,BM386,CC386,CS386)</f>
        <v>0</v>
      </c>
      <c r="R386" s="377">
        <f t="shared" ref="R386:R403" si="186">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row>
    <row r="387" spans="1:99" outlineLevel="1">
      <c r="B387" s="45" t="s">
        <v>3065</v>
      </c>
      <c r="C387" s="214">
        <f t="shared" si="171"/>
        <v>0</v>
      </c>
      <c r="D387" s="214">
        <f t="shared" si="172"/>
        <v>0</v>
      </c>
      <c r="E387" s="214">
        <f t="shared" si="173"/>
        <v>0</v>
      </c>
      <c r="F387" s="214">
        <f t="shared" si="174"/>
        <v>0</v>
      </c>
      <c r="G387" s="214">
        <f t="shared" si="175"/>
        <v>0</v>
      </c>
      <c r="H387" s="214">
        <f t="shared" si="176"/>
        <v>0</v>
      </c>
      <c r="I387" s="214">
        <f t="shared" si="177"/>
        <v>0</v>
      </c>
      <c r="J387" s="214">
        <f t="shared" si="178"/>
        <v>0</v>
      </c>
      <c r="K387" s="214">
        <f t="shared" si="179"/>
        <v>0</v>
      </c>
      <c r="L387" s="214">
        <f t="shared" si="180"/>
        <v>0</v>
      </c>
      <c r="M387" s="214">
        <f t="shared" si="181"/>
        <v>0</v>
      </c>
      <c r="N387" s="214">
        <f t="shared" si="182"/>
        <v>0</v>
      </c>
      <c r="O387" s="214">
        <f t="shared" si="183"/>
        <v>0</v>
      </c>
      <c r="P387" s="214">
        <f t="shared" si="184"/>
        <v>0</v>
      </c>
      <c r="Q387" s="214">
        <f t="shared" si="185"/>
        <v>0</v>
      </c>
      <c r="R387" s="378">
        <f t="shared" si="186"/>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171"/>
        <v>0</v>
      </c>
      <c r="D388" s="51">
        <f t="shared" si="172"/>
        <v>0</v>
      </c>
      <c r="E388" s="51">
        <f t="shared" si="173"/>
        <v>0</v>
      </c>
      <c r="F388" s="51">
        <f t="shared" si="174"/>
        <v>0</v>
      </c>
      <c r="G388" s="51">
        <f t="shared" si="175"/>
        <v>0</v>
      </c>
      <c r="H388" s="51">
        <f t="shared" si="176"/>
        <v>0</v>
      </c>
      <c r="I388" s="51">
        <f t="shared" si="177"/>
        <v>0</v>
      </c>
      <c r="J388" s="51">
        <f t="shared" si="178"/>
        <v>0</v>
      </c>
      <c r="K388" s="51">
        <f t="shared" si="179"/>
        <v>0</v>
      </c>
      <c r="L388" s="51">
        <f t="shared" si="180"/>
        <v>0</v>
      </c>
      <c r="M388" s="51">
        <f t="shared" si="181"/>
        <v>0</v>
      </c>
      <c r="N388" s="51">
        <f t="shared" si="182"/>
        <v>0</v>
      </c>
      <c r="O388" s="51">
        <f t="shared" si="183"/>
        <v>0</v>
      </c>
      <c r="P388" s="51">
        <f t="shared" si="184"/>
        <v>0</v>
      </c>
      <c r="Q388" s="51">
        <f t="shared" si="185"/>
        <v>0</v>
      </c>
      <c r="R388" s="379">
        <f t="shared" si="186"/>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171"/>
        <v>0</v>
      </c>
      <c r="D389" s="50">
        <f t="shared" si="172"/>
        <v>0</v>
      </c>
      <c r="E389" s="50">
        <f t="shared" si="173"/>
        <v>0</v>
      </c>
      <c r="F389" s="50">
        <f t="shared" si="174"/>
        <v>0</v>
      </c>
      <c r="G389" s="50">
        <f t="shared" si="175"/>
        <v>0</v>
      </c>
      <c r="H389" s="50">
        <f t="shared" si="176"/>
        <v>0</v>
      </c>
      <c r="I389" s="50">
        <f t="shared" si="177"/>
        <v>0</v>
      </c>
      <c r="J389" s="50">
        <f t="shared" si="178"/>
        <v>0</v>
      </c>
      <c r="K389" s="50">
        <f t="shared" si="179"/>
        <v>0</v>
      </c>
      <c r="L389" s="50">
        <f t="shared" si="180"/>
        <v>0</v>
      </c>
      <c r="M389" s="50">
        <f t="shared" si="181"/>
        <v>0</v>
      </c>
      <c r="N389" s="50">
        <f t="shared" si="182"/>
        <v>0</v>
      </c>
      <c r="O389" s="50">
        <f t="shared" si="183"/>
        <v>0</v>
      </c>
      <c r="P389" s="50">
        <f t="shared" si="184"/>
        <v>0</v>
      </c>
      <c r="Q389" s="50">
        <f t="shared" si="185"/>
        <v>0</v>
      </c>
      <c r="R389" s="377">
        <f t="shared" si="186"/>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row>
    <row r="390" spans="1:99" outlineLevel="1">
      <c r="B390" s="45" t="s">
        <v>3065</v>
      </c>
      <c r="C390" s="214">
        <f t="shared" si="171"/>
        <v>0</v>
      </c>
      <c r="D390" s="214">
        <f t="shared" si="172"/>
        <v>0</v>
      </c>
      <c r="E390" s="214">
        <f t="shared" si="173"/>
        <v>0</v>
      </c>
      <c r="F390" s="214">
        <f t="shared" si="174"/>
        <v>0</v>
      </c>
      <c r="G390" s="214">
        <f t="shared" si="175"/>
        <v>0</v>
      </c>
      <c r="H390" s="214">
        <f t="shared" si="176"/>
        <v>0</v>
      </c>
      <c r="I390" s="214">
        <f t="shared" si="177"/>
        <v>0</v>
      </c>
      <c r="J390" s="214">
        <f t="shared" si="178"/>
        <v>0</v>
      </c>
      <c r="K390" s="214">
        <f t="shared" si="179"/>
        <v>0</v>
      </c>
      <c r="L390" s="214">
        <f t="shared" si="180"/>
        <v>0</v>
      </c>
      <c r="M390" s="214">
        <f t="shared" si="181"/>
        <v>0</v>
      </c>
      <c r="N390" s="214">
        <f t="shared" si="182"/>
        <v>0</v>
      </c>
      <c r="O390" s="214">
        <f t="shared" si="183"/>
        <v>0</v>
      </c>
      <c r="P390" s="214">
        <f t="shared" si="184"/>
        <v>0</v>
      </c>
      <c r="Q390" s="214">
        <f t="shared" si="185"/>
        <v>0</v>
      </c>
      <c r="R390" s="378">
        <f t="shared" si="186"/>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171"/>
        <v>0</v>
      </c>
      <c r="D391" s="51">
        <f t="shared" si="172"/>
        <v>0</v>
      </c>
      <c r="E391" s="51">
        <f t="shared" si="173"/>
        <v>0</v>
      </c>
      <c r="F391" s="51">
        <f t="shared" si="174"/>
        <v>0</v>
      </c>
      <c r="G391" s="51">
        <f t="shared" si="175"/>
        <v>0</v>
      </c>
      <c r="H391" s="51">
        <f t="shared" si="176"/>
        <v>0</v>
      </c>
      <c r="I391" s="51">
        <f t="shared" si="177"/>
        <v>0</v>
      </c>
      <c r="J391" s="51">
        <f t="shared" si="178"/>
        <v>0</v>
      </c>
      <c r="K391" s="51">
        <f t="shared" si="179"/>
        <v>0</v>
      </c>
      <c r="L391" s="51">
        <f t="shared" si="180"/>
        <v>0</v>
      </c>
      <c r="M391" s="51">
        <f t="shared" si="181"/>
        <v>0</v>
      </c>
      <c r="N391" s="51">
        <f t="shared" si="182"/>
        <v>0</v>
      </c>
      <c r="O391" s="51">
        <f t="shared" si="183"/>
        <v>0</v>
      </c>
      <c r="P391" s="51">
        <f t="shared" si="184"/>
        <v>0</v>
      </c>
      <c r="Q391" s="51">
        <f t="shared" si="185"/>
        <v>0</v>
      </c>
      <c r="R391" s="379">
        <f t="shared" si="186"/>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171"/>
        <v>0</v>
      </c>
      <c r="D392" s="50">
        <f t="shared" si="172"/>
        <v>0</v>
      </c>
      <c r="E392" s="50">
        <f t="shared" si="173"/>
        <v>0</v>
      </c>
      <c r="F392" s="50">
        <f t="shared" si="174"/>
        <v>0</v>
      </c>
      <c r="G392" s="50">
        <f t="shared" si="175"/>
        <v>0</v>
      </c>
      <c r="H392" s="50">
        <f t="shared" si="176"/>
        <v>0</v>
      </c>
      <c r="I392" s="50">
        <f t="shared" si="177"/>
        <v>0</v>
      </c>
      <c r="J392" s="50">
        <f t="shared" si="178"/>
        <v>0</v>
      </c>
      <c r="K392" s="50">
        <f t="shared" si="179"/>
        <v>0</v>
      </c>
      <c r="L392" s="50">
        <f t="shared" si="180"/>
        <v>0</v>
      </c>
      <c r="M392" s="50">
        <f t="shared" si="181"/>
        <v>0</v>
      </c>
      <c r="N392" s="50">
        <f t="shared" si="182"/>
        <v>0</v>
      </c>
      <c r="O392" s="50">
        <f t="shared" si="183"/>
        <v>0</v>
      </c>
      <c r="P392" s="50">
        <f t="shared" si="184"/>
        <v>0</v>
      </c>
      <c r="Q392" s="50">
        <f t="shared" si="185"/>
        <v>0</v>
      </c>
      <c r="R392" s="377">
        <f t="shared" si="186"/>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row>
    <row r="393" spans="1:99" outlineLevel="1">
      <c r="B393" s="45" t="s">
        <v>3065</v>
      </c>
      <c r="C393" s="214">
        <f t="shared" si="171"/>
        <v>0</v>
      </c>
      <c r="D393" s="214">
        <f t="shared" si="172"/>
        <v>0</v>
      </c>
      <c r="E393" s="214">
        <f t="shared" si="173"/>
        <v>0</v>
      </c>
      <c r="F393" s="214">
        <f t="shared" si="174"/>
        <v>0</v>
      </c>
      <c r="G393" s="214">
        <f t="shared" si="175"/>
        <v>0</v>
      </c>
      <c r="H393" s="214">
        <f t="shared" si="176"/>
        <v>0</v>
      </c>
      <c r="I393" s="214">
        <f t="shared" si="177"/>
        <v>0</v>
      </c>
      <c r="J393" s="214">
        <f t="shared" si="178"/>
        <v>0</v>
      </c>
      <c r="K393" s="214">
        <f t="shared" si="179"/>
        <v>0</v>
      </c>
      <c r="L393" s="214">
        <f t="shared" si="180"/>
        <v>0</v>
      </c>
      <c r="M393" s="214">
        <f t="shared" si="181"/>
        <v>0</v>
      </c>
      <c r="N393" s="214">
        <f t="shared" si="182"/>
        <v>0</v>
      </c>
      <c r="O393" s="214">
        <f t="shared" si="183"/>
        <v>0</v>
      </c>
      <c r="P393" s="214">
        <f t="shared" si="184"/>
        <v>0</v>
      </c>
      <c r="Q393" s="214">
        <f t="shared" si="185"/>
        <v>0</v>
      </c>
      <c r="R393" s="378">
        <f t="shared" si="186"/>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171"/>
        <v>0</v>
      </c>
      <c r="D394" s="51">
        <f t="shared" si="172"/>
        <v>0</v>
      </c>
      <c r="E394" s="51">
        <f t="shared" si="173"/>
        <v>0</v>
      </c>
      <c r="F394" s="51">
        <f t="shared" si="174"/>
        <v>0</v>
      </c>
      <c r="G394" s="51">
        <f t="shared" si="175"/>
        <v>0</v>
      </c>
      <c r="H394" s="51">
        <f t="shared" si="176"/>
        <v>0</v>
      </c>
      <c r="I394" s="51">
        <f t="shared" si="177"/>
        <v>0</v>
      </c>
      <c r="J394" s="51">
        <f t="shared" si="178"/>
        <v>0</v>
      </c>
      <c r="K394" s="51">
        <f t="shared" si="179"/>
        <v>0</v>
      </c>
      <c r="L394" s="51">
        <f t="shared" si="180"/>
        <v>0</v>
      </c>
      <c r="M394" s="51">
        <f t="shared" si="181"/>
        <v>0</v>
      </c>
      <c r="N394" s="51">
        <f t="shared" si="182"/>
        <v>0</v>
      </c>
      <c r="O394" s="51">
        <f t="shared" si="183"/>
        <v>0</v>
      </c>
      <c r="P394" s="51">
        <f t="shared" si="184"/>
        <v>0</v>
      </c>
      <c r="Q394" s="51">
        <f t="shared" si="185"/>
        <v>0</v>
      </c>
      <c r="R394" s="379">
        <f t="shared" si="186"/>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171"/>
        <v>0</v>
      </c>
      <c r="D395" s="50">
        <f t="shared" si="172"/>
        <v>0</v>
      </c>
      <c r="E395" s="50">
        <f t="shared" si="173"/>
        <v>0</v>
      </c>
      <c r="F395" s="50">
        <f t="shared" si="174"/>
        <v>0</v>
      </c>
      <c r="G395" s="50">
        <f t="shared" si="175"/>
        <v>0</v>
      </c>
      <c r="H395" s="50">
        <f t="shared" si="176"/>
        <v>0</v>
      </c>
      <c r="I395" s="50">
        <f t="shared" si="177"/>
        <v>0</v>
      </c>
      <c r="J395" s="50">
        <f t="shared" si="178"/>
        <v>0</v>
      </c>
      <c r="K395" s="50">
        <f t="shared" si="179"/>
        <v>0</v>
      </c>
      <c r="L395" s="50">
        <f t="shared" si="180"/>
        <v>0</v>
      </c>
      <c r="M395" s="50">
        <f t="shared" si="181"/>
        <v>0</v>
      </c>
      <c r="N395" s="50">
        <f t="shared" si="182"/>
        <v>0</v>
      </c>
      <c r="O395" s="50">
        <f t="shared" si="183"/>
        <v>0</v>
      </c>
      <c r="P395" s="50">
        <f t="shared" si="184"/>
        <v>0</v>
      </c>
      <c r="Q395" s="50">
        <f t="shared" si="185"/>
        <v>0</v>
      </c>
      <c r="R395" s="377">
        <f t="shared" si="186"/>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row>
    <row r="396" spans="1:99" outlineLevel="1">
      <c r="B396" s="45" t="s">
        <v>3065</v>
      </c>
      <c r="C396" s="214">
        <f t="shared" si="171"/>
        <v>0</v>
      </c>
      <c r="D396" s="214">
        <f t="shared" si="172"/>
        <v>0</v>
      </c>
      <c r="E396" s="214">
        <f t="shared" si="173"/>
        <v>0</v>
      </c>
      <c r="F396" s="214">
        <f t="shared" si="174"/>
        <v>0</v>
      </c>
      <c r="G396" s="214">
        <f t="shared" si="175"/>
        <v>0</v>
      </c>
      <c r="H396" s="214">
        <f t="shared" si="176"/>
        <v>0</v>
      </c>
      <c r="I396" s="214">
        <f t="shared" si="177"/>
        <v>0</v>
      </c>
      <c r="J396" s="214">
        <f t="shared" si="178"/>
        <v>0</v>
      </c>
      <c r="K396" s="214">
        <f t="shared" si="179"/>
        <v>0</v>
      </c>
      <c r="L396" s="214">
        <f t="shared" si="180"/>
        <v>0</v>
      </c>
      <c r="M396" s="214">
        <f t="shared" si="181"/>
        <v>0</v>
      </c>
      <c r="N396" s="214">
        <f t="shared" si="182"/>
        <v>0</v>
      </c>
      <c r="O396" s="214">
        <f t="shared" si="183"/>
        <v>0</v>
      </c>
      <c r="P396" s="214">
        <f t="shared" si="184"/>
        <v>0</v>
      </c>
      <c r="Q396" s="214">
        <f t="shared" si="185"/>
        <v>0</v>
      </c>
      <c r="R396" s="378">
        <f t="shared" si="186"/>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171"/>
        <v>0</v>
      </c>
      <c r="D397" s="51">
        <f t="shared" si="172"/>
        <v>0</v>
      </c>
      <c r="E397" s="51">
        <f t="shared" si="173"/>
        <v>0</v>
      </c>
      <c r="F397" s="51">
        <f t="shared" si="174"/>
        <v>0</v>
      </c>
      <c r="G397" s="51">
        <f t="shared" si="175"/>
        <v>0</v>
      </c>
      <c r="H397" s="51">
        <f t="shared" si="176"/>
        <v>0</v>
      </c>
      <c r="I397" s="51">
        <f t="shared" si="177"/>
        <v>0</v>
      </c>
      <c r="J397" s="51">
        <f t="shared" si="178"/>
        <v>0</v>
      </c>
      <c r="K397" s="51">
        <f t="shared" si="179"/>
        <v>0</v>
      </c>
      <c r="L397" s="51">
        <f t="shared" si="180"/>
        <v>0</v>
      </c>
      <c r="M397" s="51">
        <f t="shared" si="181"/>
        <v>0</v>
      </c>
      <c r="N397" s="51">
        <f t="shared" si="182"/>
        <v>0</v>
      </c>
      <c r="O397" s="51">
        <f t="shared" si="183"/>
        <v>0</v>
      </c>
      <c r="P397" s="51">
        <f t="shared" si="184"/>
        <v>0</v>
      </c>
      <c r="Q397" s="51">
        <f t="shared" si="185"/>
        <v>0</v>
      </c>
      <c r="R397" s="379">
        <f t="shared" si="186"/>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171"/>
        <v>0</v>
      </c>
      <c r="D398" s="50">
        <f t="shared" si="172"/>
        <v>0</v>
      </c>
      <c r="E398" s="50">
        <f t="shared" si="173"/>
        <v>0</v>
      </c>
      <c r="F398" s="50">
        <f t="shared" si="174"/>
        <v>0</v>
      </c>
      <c r="G398" s="50">
        <f t="shared" si="175"/>
        <v>0</v>
      </c>
      <c r="H398" s="50">
        <f t="shared" si="176"/>
        <v>0</v>
      </c>
      <c r="I398" s="50">
        <f t="shared" si="177"/>
        <v>0</v>
      </c>
      <c r="J398" s="50">
        <f t="shared" si="178"/>
        <v>0</v>
      </c>
      <c r="K398" s="50">
        <f t="shared" si="179"/>
        <v>0</v>
      </c>
      <c r="L398" s="50">
        <f t="shared" si="180"/>
        <v>0</v>
      </c>
      <c r="M398" s="50">
        <f t="shared" si="181"/>
        <v>0</v>
      </c>
      <c r="N398" s="50">
        <f t="shared" si="182"/>
        <v>0</v>
      </c>
      <c r="O398" s="50">
        <f t="shared" si="183"/>
        <v>0</v>
      </c>
      <c r="P398" s="50">
        <f t="shared" si="184"/>
        <v>0</v>
      </c>
      <c r="Q398" s="50">
        <f t="shared" si="185"/>
        <v>0</v>
      </c>
      <c r="R398" s="377">
        <f t="shared" si="186"/>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row>
    <row r="399" spans="1:99" outlineLevel="1">
      <c r="B399" s="45" t="s">
        <v>3065</v>
      </c>
      <c r="C399" s="214">
        <f t="shared" si="171"/>
        <v>0</v>
      </c>
      <c r="D399" s="214">
        <f t="shared" si="172"/>
        <v>0</v>
      </c>
      <c r="E399" s="214">
        <f t="shared" si="173"/>
        <v>0</v>
      </c>
      <c r="F399" s="214">
        <f t="shared" si="174"/>
        <v>0</v>
      </c>
      <c r="G399" s="214">
        <f t="shared" si="175"/>
        <v>0</v>
      </c>
      <c r="H399" s="214">
        <f t="shared" si="176"/>
        <v>0</v>
      </c>
      <c r="I399" s="214">
        <f t="shared" si="177"/>
        <v>0</v>
      </c>
      <c r="J399" s="214">
        <f t="shared" si="178"/>
        <v>0</v>
      </c>
      <c r="K399" s="214">
        <f t="shared" si="179"/>
        <v>0</v>
      </c>
      <c r="L399" s="214">
        <f t="shared" si="180"/>
        <v>0</v>
      </c>
      <c r="M399" s="214">
        <f t="shared" si="181"/>
        <v>0</v>
      </c>
      <c r="N399" s="214">
        <f t="shared" si="182"/>
        <v>0</v>
      </c>
      <c r="O399" s="214">
        <f t="shared" si="183"/>
        <v>0</v>
      </c>
      <c r="P399" s="214">
        <f t="shared" si="184"/>
        <v>0</v>
      </c>
      <c r="Q399" s="214">
        <f t="shared" si="185"/>
        <v>0</v>
      </c>
      <c r="R399" s="378">
        <f t="shared" si="186"/>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171"/>
        <v>0</v>
      </c>
      <c r="D400" s="51">
        <f t="shared" si="172"/>
        <v>0</v>
      </c>
      <c r="E400" s="51">
        <f t="shared" si="173"/>
        <v>0</v>
      </c>
      <c r="F400" s="51">
        <f t="shared" si="174"/>
        <v>0</v>
      </c>
      <c r="G400" s="51">
        <f t="shared" si="175"/>
        <v>0</v>
      </c>
      <c r="H400" s="51">
        <f t="shared" si="176"/>
        <v>0</v>
      </c>
      <c r="I400" s="51">
        <f t="shared" si="177"/>
        <v>0</v>
      </c>
      <c r="J400" s="51">
        <f t="shared" si="178"/>
        <v>0</v>
      </c>
      <c r="K400" s="51">
        <f t="shared" si="179"/>
        <v>0</v>
      </c>
      <c r="L400" s="51">
        <f t="shared" si="180"/>
        <v>0</v>
      </c>
      <c r="M400" s="51">
        <f t="shared" si="181"/>
        <v>0</v>
      </c>
      <c r="N400" s="51">
        <f t="shared" si="182"/>
        <v>0</v>
      </c>
      <c r="O400" s="51">
        <f t="shared" si="183"/>
        <v>0</v>
      </c>
      <c r="P400" s="51">
        <f t="shared" si="184"/>
        <v>0</v>
      </c>
      <c r="Q400" s="51">
        <f t="shared" si="185"/>
        <v>0</v>
      </c>
      <c r="R400" s="379">
        <f t="shared" si="186"/>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171"/>
        <v>0</v>
      </c>
      <c r="D401" s="50">
        <f t="shared" si="172"/>
        <v>0</v>
      </c>
      <c r="E401" s="50">
        <f t="shared" si="173"/>
        <v>0</v>
      </c>
      <c r="F401" s="50">
        <f t="shared" si="174"/>
        <v>0</v>
      </c>
      <c r="G401" s="50">
        <f t="shared" si="175"/>
        <v>0</v>
      </c>
      <c r="H401" s="50">
        <f t="shared" si="176"/>
        <v>0</v>
      </c>
      <c r="I401" s="50">
        <f t="shared" si="177"/>
        <v>0</v>
      </c>
      <c r="J401" s="50">
        <f t="shared" si="178"/>
        <v>0</v>
      </c>
      <c r="K401" s="50">
        <f t="shared" si="179"/>
        <v>0</v>
      </c>
      <c r="L401" s="50">
        <f t="shared" si="180"/>
        <v>0</v>
      </c>
      <c r="M401" s="50">
        <f t="shared" si="181"/>
        <v>0</v>
      </c>
      <c r="N401" s="50">
        <f t="shared" si="182"/>
        <v>0</v>
      </c>
      <c r="O401" s="50">
        <f t="shared" si="183"/>
        <v>0</v>
      </c>
      <c r="P401" s="50">
        <f t="shared" si="184"/>
        <v>0</v>
      </c>
      <c r="Q401" s="50">
        <f t="shared" si="185"/>
        <v>0</v>
      </c>
      <c r="R401" s="377">
        <f t="shared" si="186"/>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row>
    <row r="402" spans="1:122" outlineLevel="1">
      <c r="B402" s="45" t="s">
        <v>3065</v>
      </c>
      <c r="C402" s="214">
        <f t="shared" si="171"/>
        <v>0</v>
      </c>
      <c r="D402" s="214">
        <f t="shared" si="172"/>
        <v>0</v>
      </c>
      <c r="E402" s="214">
        <f t="shared" si="173"/>
        <v>0</v>
      </c>
      <c r="F402" s="214">
        <f t="shared" si="174"/>
        <v>0</v>
      </c>
      <c r="G402" s="214">
        <f t="shared" si="175"/>
        <v>0</v>
      </c>
      <c r="H402" s="214">
        <f t="shared" si="176"/>
        <v>0</v>
      </c>
      <c r="I402" s="214">
        <f t="shared" si="177"/>
        <v>0</v>
      </c>
      <c r="J402" s="214">
        <f t="shared" si="178"/>
        <v>0</v>
      </c>
      <c r="K402" s="214">
        <f t="shared" si="179"/>
        <v>0</v>
      </c>
      <c r="L402" s="214">
        <f t="shared" si="180"/>
        <v>0</v>
      </c>
      <c r="M402" s="214">
        <f t="shared" si="181"/>
        <v>0</v>
      </c>
      <c r="N402" s="214">
        <f t="shared" si="182"/>
        <v>0</v>
      </c>
      <c r="O402" s="214">
        <f t="shared" si="183"/>
        <v>0</v>
      </c>
      <c r="P402" s="214">
        <f t="shared" si="184"/>
        <v>0</v>
      </c>
      <c r="Q402" s="214">
        <f t="shared" si="185"/>
        <v>0</v>
      </c>
      <c r="R402" s="378">
        <f t="shared" si="186"/>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171"/>
        <v>0</v>
      </c>
      <c r="D403" s="51">
        <f t="shared" si="172"/>
        <v>0</v>
      </c>
      <c r="E403" s="51">
        <f t="shared" si="173"/>
        <v>0</v>
      </c>
      <c r="F403" s="51">
        <f t="shared" si="174"/>
        <v>0</v>
      </c>
      <c r="G403" s="51">
        <f t="shared" si="175"/>
        <v>0</v>
      </c>
      <c r="H403" s="51">
        <f t="shared" si="176"/>
        <v>0</v>
      </c>
      <c r="I403" s="51">
        <f t="shared" si="177"/>
        <v>0</v>
      </c>
      <c r="J403" s="51">
        <f t="shared" si="178"/>
        <v>0</v>
      </c>
      <c r="K403" s="51">
        <f t="shared" si="179"/>
        <v>0</v>
      </c>
      <c r="L403" s="51">
        <f t="shared" si="180"/>
        <v>0</v>
      </c>
      <c r="M403" s="51">
        <f t="shared" si="181"/>
        <v>0</v>
      </c>
      <c r="N403" s="51">
        <f t="shared" si="182"/>
        <v>0</v>
      </c>
      <c r="O403" s="51">
        <f t="shared" si="183"/>
        <v>0</v>
      </c>
      <c r="P403" s="51">
        <f t="shared" si="184"/>
        <v>0</v>
      </c>
      <c r="Q403" s="51">
        <f t="shared" si="185"/>
        <v>0</v>
      </c>
      <c r="R403" s="379">
        <f t="shared" si="186"/>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76.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50</v>
      </c>
      <c r="Q411" s="189">
        <f>INDEX(i.Periods,Q$410,1+d.TOL+3*(Q$409-1))</f>
        <v>55</v>
      </c>
      <c r="R411" s="189">
        <f>INDEX(i.Periods,R$410,1+d.TOL+3*(R$409-1))</f>
        <v>63</v>
      </c>
      <c r="S411" s="189">
        <f>INDEX(i.Periods,S$410,1+d.TOL+3*(S$409-1))</f>
        <v>72</v>
      </c>
      <c r="T411" s="189"/>
      <c r="U411" s="189"/>
      <c r="V411" s="189"/>
      <c r="W411" s="189">
        <f>INDEX(i.Periods,W$410,1+d.TOL+3*(W$409-1))</f>
        <v>52</v>
      </c>
      <c r="X411" s="189">
        <f>INDEX(i.Periods,X$410,1+d.TOL+3*(X$409-1))</f>
        <v>57</v>
      </c>
      <c r="Y411" s="189">
        <f>INDEX(i.Periods,Y$410,1+d.TOL+3*(Y$409-1))</f>
        <v>65</v>
      </c>
      <c r="Z411" s="189">
        <f>INDEX(i.Periods,Z$410,1+d.TOL+3*(Z$409-1))</f>
        <v>74</v>
      </c>
      <c r="AA411" s="189"/>
      <c r="AB411" s="189"/>
      <c r="AC411" s="189"/>
      <c r="AD411" s="189">
        <f>INDEX(i.Periods,AD$410,1+d.TOL+3*(AD$409-1))</f>
        <v>55</v>
      </c>
      <c r="AE411" s="189">
        <f>INDEX(i.Periods,AE$410,1+d.TOL+3*(AE$409-1))</f>
        <v>60</v>
      </c>
      <c r="AF411" s="189">
        <f>INDEX(i.Periods,AF$410,1+d.TOL+3*(AF$409-1))</f>
        <v>68</v>
      </c>
      <c r="AG411" s="189">
        <f>INDEX(i.Periods,AG$410,1+d.TOL+3*(AG$409-1))</f>
        <v>77</v>
      </c>
      <c r="AH411" s="189"/>
      <c r="AI411" s="189"/>
      <c r="AJ411" s="189"/>
      <c r="AK411" s="189">
        <f>INDEX(i.Periods,AK$410,1+d.TOL+3*(AK$409-1))</f>
        <v>57</v>
      </c>
      <c r="AL411" s="189">
        <f>INDEX(i.Periods,AL$410,1+d.TOL+3*(AL$409-1))</f>
        <v>62</v>
      </c>
      <c r="AM411" s="189">
        <f>INDEX(i.Periods,AM$410,1+d.TOL+3*(AM$409-1))</f>
        <v>70</v>
      </c>
      <c r="AN411" s="189">
        <f>INDEX(i.Periods,AN$410,1+d.TOL+3*(AN$409-1))</f>
        <v>79</v>
      </c>
      <c r="AO411" s="189"/>
      <c r="AP411" s="189"/>
      <c r="AQ411" s="189"/>
      <c r="AR411" s="189">
        <f>INDEX(i.Periods,AR$410,1+d.TOL+3*(AR$409-1))</f>
        <v>59</v>
      </c>
      <c r="AS411" s="189">
        <f>INDEX(i.Periods,AS$410,1+d.TOL+3*(AS$409-1))</f>
        <v>64</v>
      </c>
      <c r="AT411" s="189">
        <f>INDEX(i.Periods,AT$410,1+d.TOL+3*(AT$409-1))</f>
        <v>72</v>
      </c>
      <c r="AU411" s="189">
        <f>INDEX(i.Periods,AU$410,1+d.TOL+3*(AU$409-1))</f>
        <v>81</v>
      </c>
      <c r="AV411" s="189"/>
      <c r="AW411" s="189"/>
      <c r="AX411" s="189"/>
      <c r="AY411" s="189">
        <f>INDEX(i.Periods,AY$410,1+d.TOL+3*(AY$409-1))</f>
        <v>50</v>
      </c>
      <c r="AZ411" s="189">
        <f>INDEX(i.Periods,AZ$410,1+d.TOL+3*(AZ$409-1))</f>
        <v>55</v>
      </c>
      <c r="BA411" s="189">
        <f>INDEX(i.Periods,BA$410,1+d.TOL+3*(BA$409-1))</f>
        <v>63</v>
      </c>
      <c r="BB411" s="189">
        <f>INDEX(i.Periods,BB$410,1+d.TOL+3*(BB$409-1))</f>
        <v>72</v>
      </c>
      <c r="BC411" s="189"/>
      <c r="BD411" s="189"/>
      <c r="BE411" s="189"/>
      <c r="BF411" s="230">
        <f>P411+52</f>
        <v>102</v>
      </c>
      <c r="BG411" s="230">
        <f>R411+52</f>
        <v>115</v>
      </c>
      <c r="BH411" s="230">
        <f>S411+52</f>
        <v>124</v>
      </c>
      <c r="BI411" s="18"/>
      <c r="BJ411" s="18"/>
      <c r="BK411" s="18"/>
      <c r="BL411" s="18"/>
      <c r="BM411" s="231">
        <f>BF411+52</f>
        <v>154</v>
      </c>
      <c r="BN411" s="231">
        <f>BG411+52</f>
        <v>167</v>
      </c>
      <c r="BO411" s="231">
        <f>BH411+52</f>
        <v>176</v>
      </c>
      <c r="BP411" s="18"/>
      <c r="BQ411" s="18"/>
      <c r="BR411" s="18"/>
      <c r="BS411" s="18"/>
      <c r="BT411" s="231">
        <f>BM411+52</f>
        <v>206</v>
      </c>
      <c r="BU411" s="231">
        <f>BN411+52</f>
        <v>219</v>
      </c>
      <c r="BV411" s="231">
        <f>BO411+52</f>
        <v>228</v>
      </c>
      <c r="BW411" s="18"/>
      <c r="BX411" s="18"/>
      <c r="BY411" s="18"/>
      <c r="BZ411" s="18"/>
      <c r="CA411" s="231">
        <f>BT411+52</f>
        <v>258</v>
      </c>
      <c r="CB411" s="231">
        <f>BU411+52</f>
        <v>271</v>
      </c>
      <c r="CC411" s="231">
        <f>BV411+52</f>
        <v>280</v>
      </c>
      <c r="CD411" s="18"/>
      <c r="CE411" s="18"/>
      <c r="CF411" s="18"/>
      <c r="CG411" s="18"/>
      <c r="CH411" s="231">
        <f>CA411+52</f>
        <v>310</v>
      </c>
      <c r="CI411" s="231">
        <f>CB411+52</f>
        <v>323</v>
      </c>
      <c r="CJ411" s="231">
        <f>CC411+52</f>
        <v>332</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55:63</v>
      </c>
      <c r="Q412" s="230" t="str">
        <f>R411&amp;":"&amp;S411</f>
        <v>63:72</v>
      </c>
      <c r="R412" s="232" t="str">
        <f>Q412</f>
        <v>63:72</v>
      </c>
      <c r="S412" s="232" t="str">
        <f>R412</f>
        <v>63:72</v>
      </c>
      <c r="T412" s="232" t="str">
        <f>S412</f>
        <v>63:72</v>
      </c>
      <c r="U412" s="232" t="str">
        <f>T412</f>
        <v>63:72</v>
      </c>
      <c r="V412" s="232" t="str">
        <f>U412</f>
        <v>63:72</v>
      </c>
      <c r="W412" s="230" t="str">
        <f>X411&amp;":"&amp;Y411</f>
        <v>57:65</v>
      </c>
      <c r="X412" s="230" t="str">
        <f>Y411&amp;":"&amp;Z411</f>
        <v>65:74</v>
      </c>
      <c r="Y412" s="232" t="str">
        <f>X412</f>
        <v>65:74</v>
      </c>
      <c r="Z412" s="232" t="str">
        <f>Y412</f>
        <v>65:74</v>
      </c>
      <c r="AA412" s="232" t="str">
        <f>Z412</f>
        <v>65:74</v>
      </c>
      <c r="AB412" s="232" t="str">
        <f>AA412</f>
        <v>65:74</v>
      </c>
      <c r="AC412" s="232" t="str">
        <f>AB412</f>
        <v>65:74</v>
      </c>
      <c r="AD412" s="230" t="str">
        <f>AE411&amp;":"&amp;AF411</f>
        <v>60:68</v>
      </c>
      <c r="AE412" s="230" t="str">
        <f>AF411&amp;":"&amp;AG411</f>
        <v>68:77</v>
      </c>
      <c r="AF412" s="232" t="str">
        <f>AE412</f>
        <v>68:77</v>
      </c>
      <c r="AG412" s="232" t="str">
        <f>AF412</f>
        <v>68:77</v>
      </c>
      <c r="AH412" s="232" t="str">
        <f>AG412</f>
        <v>68:77</v>
      </c>
      <c r="AI412" s="232" t="str">
        <f>AH412</f>
        <v>68:77</v>
      </c>
      <c r="AJ412" s="232" t="str">
        <f>AI412</f>
        <v>68:77</v>
      </c>
      <c r="AK412" s="230" t="str">
        <f>AL411&amp;":"&amp;AM411</f>
        <v>62:70</v>
      </c>
      <c r="AL412" s="230" t="str">
        <f>AM411&amp;":"&amp;AN411</f>
        <v>70:79</v>
      </c>
      <c r="AM412" s="232" t="str">
        <f>AL412</f>
        <v>70:79</v>
      </c>
      <c r="AN412" s="232" t="str">
        <f>AM412</f>
        <v>70:79</v>
      </c>
      <c r="AO412" s="232" t="str">
        <f>AN412</f>
        <v>70:79</v>
      </c>
      <c r="AP412" s="232" t="str">
        <f>AO412</f>
        <v>70:79</v>
      </c>
      <c r="AQ412" s="232" t="str">
        <f>AP412</f>
        <v>70:79</v>
      </c>
      <c r="AR412" s="230" t="str">
        <f>AS411&amp;":"&amp;AT411</f>
        <v>64:72</v>
      </c>
      <c r="AS412" s="230" t="str">
        <f>AT411&amp;":"&amp;AU411</f>
        <v>72:81</v>
      </c>
      <c r="AT412" s="232" t="str">
        <f>AS412</f>
        <v>72:81</v>
      </c>
      <c r="AU412" s="232" t="str">
        <f>AT412</f>
        <v>72:81</v>
      </c>
      <c r="AV412" s="232" t="str">
        <f>AU412</f>
        <v>72:81</v>
      </c>
      <c r="AW412" s="232" t="str">
        <f>AV412</f>
        <v>72:81</v>
      </c>
      <c r="AX412" s="232" t="str">
        <f>AW412</f>
        <v>72:81</v>
      </c>
      <c r="AY412" s="230" t="str">
        <f>AZ411&amp;":"&amp;BA411</f>
        <v>55:63</v>
      </c>
      <c r="AZ412" s="230" t="str">
        <f>BA411&amp;":"&amp;BB411</f>
        <v>63:72</v>
      </c>
      <c r="BA412" s="232" t="str">
        <f>AZ412</f>
        <v>63:72</v>
      </c>
      <c r="BB412" s="232" t="str">
        <f>BA412</f>
        <v>63:72</v>
      </c>
      <c r="BC412" s="232" t="str">
        <f>BB412</f>
        <v>63:72</v>
      </c>
      <c r="BD412" s="232" t="str">
        <f>BC412</f>
        <v>63:72</v>
      </c>
      <c r="BE412" s="232" t="str">
        <f>BD412</f>
        <v>63:72</v>
      </c>
      <c r="BF412" s="231" t="str">
        <f>BF411&amp;":"&amp;BG411</f>
        <v>102:115</v>
      </c>
      <c r="BG412" s="231" t="str">
        <f>BG411&amp;":"&amp;BH411</f>
        <v>115:124</v>
      </c>
      <c r="BH412" s="232" t="str">
        <f>BG412</f>
        <v>115:124</v>
      </c>
      <c r="BI412" s="232" t="str">
        <f>BH412</f>
        <v>115:124</v>
      </c>
      <c r="BJ412" s="232" t="str">
        <f>BI412</f>
        <v>115:124</v>
      </c>
      <c r="BK412" s="232" t="str">
        <f>BJ412</f>
        <v>115:124</v>
      </c>
      <c r="BL412" s="232" t="str">
        <f>BK412</f>
        <v>115:124</v>
      </c>
      <c r="BM412" s="231" t="str">
        <f>BM411&amp;":"&amp;BN411</f>
        <v>154:167</v>
      </c>
      <c r="BN412" s="231" t="str">
        <f>BN411&amp;":"&amp;BO411</f>
        <v>167:176</v>
      </c>
      <c r="BO412" s="232" t="str">
        <f>BN412</f>
        <v>167:176</v>
      </c>
      <c r="BP412" s="232" t="str">
        <f>BO412</f>
        <v>167:176</v>
      </c>
      <c r="BQ412" s="232" t="str">
        <f>BP412</f>
        <v>167:176</v>
      </c>
      <c r="BR412" s="232" t="str">
        <f>BQ412</f>
        <v>167:176</v>
      </c>
      <c r="BS412" s="232" t="str">
        <f>BR412</f>
        <v>167:176</v>
      </c>
      <c r="BT412" s="231" t="str">
        <f>BT411&amp;":"&amp;BU411</f>
        <v>206:219</v>
      </c>
      <c r="BU412" s="231" t="str">
        <f>BU411&amp;":"&amp;BV411</f>
        <v>219:228</v>
      </c>
      <c r="BV412" s="232" t="str">
        <f>BU412</f>
        <v>219:228</v>
      </c>
      <c r="BW412" s="232" t="str">
        <f>BV412</f>
        <v>219:228</v>
      </c>
      <c r="BX412" s="232" t="str">
        <f>BW412</f>
        <v>219:228</v>
      </c>
      <c r="BY412" s="232" t="str">
        <f>BX412</f>
        <v>219:228</v>
      </c>
      <c r="BZ412" s="232" t="str">
        <f>BY412</f>
        <v>219:228</v>
      </c>
      <c r="CA412" s="231" t="str">
        <f>CA411&amp;":"&amp;CB411</f>
        <v>258:271</v>
      </c>
      <c r="CB412" s="231" t="str">
        <f>CB411&amp;":"&amp;CC411</f>
        <v>271:280</v>
      </c>
      <c r="CC412" s="232" t="str">
        <f>CB412</f>
        <v>271:280</v>
      </c>
      <c r="CD412" s="232" t="str">
        <f>CC412</f>
        <v>271:280</v>
      </c>
      <c r="CE412" s="232" t="str">
        <f>CD412</f>
        <v>271:280</v>
      </c>
      <c r="CF412" s="232" t="str">
        <f>CE412</f>
        <v>271:280</v>
      </c>
      <c r="CG412" s="232" t="str">
        <f>CF412</f>
        <v>271:280</v>
      </c>
      <c r="CH412" s="231" t="str">
        <f>CH411&amp;":"&amp;CI411</f>
        <v>310:323</v>
      </c>
      <c r="CI412" s="231" t="str">
        <f>CI411&amp;":"&amp;CJ411</f>
        <v>323:332</v>
      </c>
      <c r="CJ412" s="232" t="str">
        <f>CI412</f>
        <v>323:332</v>
      </c>
      <c r="CK412" s="232" t="str">
        <f>CJ412</f>
        <v>323:332</v>
      </c>
      <c r="CL412" s="232" t="str">
        <f>CK412</f>
        <v>323:332</v>
      </c>
      <c r="CM412" s="232" t="str">
        <f>CL412</f>
        <v>323:332</v>
      </c>
      <c r="CN412" s="232" t="str">
        <f>CM412</f>
        <v>323:332</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2:3</v>
      </c>
      <c r="S413" s="207" t="str">
        <f>LEFT(F413,FIND(":",F413)-1)+i.TOLoffset_r2*(d.TOL-1)&amp;":"&amp;RIGHT(F413,LEN(F413)-FIND(":",F413))+i.TOLoffset_r2*(d.TOL-1)</f>
        <v>3:4</v>
      </c>
      <c r="T413" s="207" t="str">
        <f>LEFT(G413,FIND(":",G413)-1)+i.TOLoffset_r2*(d.TOL-1)&amp;":"&amp;RIGHT(G413,LEN(G413)-FIND(":",G413))+i.TOLoffset_r2*(d.TOL-1)</f>
        <v>4:5</v>
      </c>
      <c r="U413" s="207" t="str">
        <f>LEFT(H413,FIND(":",H413)-1)+i.TOLoffset_r2*(d.TOL-1)&amp;":"&amp;RIGHT(H413,LEN(H413)-FIND(":",H413))+i.TOLoffset_r2*(d.TOL-1)</f>
        <v>5:6</v>
      </c>
      <c r="V413" s="207" t="str">
        <f>LEFT(I413,FIND(":",I413)-1)+i.TOLoffset_r2*(d.TOL-1)&amp;":"&amp;RIGHT(I413,LEN(I413)-FIND(":",I413))+i.TOLoffset_r2*(d.TOL-1)</f>
        <v>6:7</v>
      </c>
      <c r="W413" s="229" t="str">
        <f>P413</f>
        <v>0:1</v>
      </c>
      <c r="X413" s="229" t="str">
        <f t="shared" ref="X413:CN413" si="187">Q413</f>
        <v>0:1</v>
      </c>
      <c r="Y413" s="229" t="str">
        <f t="shared" si="187"/>
        <v>2:3</v>
      </c>
      <c r="Z413" s="229" t="str">
        <f t="shared" si="187"/>
        <v>3:4</v>
      </c>
      <c r="AA413" s="229" t="str">
        <f t="shared" si="187"/>
        <v>4:5</v>
      </c>
      <c r="AB413" s="229" t="str">
        <f t="shared" si="187"/>
        <v>5:6</v>
      </c>
      <c r="AC413" s="229" t="str">
        <f t="shared" si="187"/>
        <v>6:7</v>
      </c>
      <c r="AD413" s="229" t="str">
        <f t="shared" si="187"/>
        <v>0:1</v>
      </c>
      <c r="AE413" s="229" t="str">
        <f t="shared" si="187"/>
        <v>0:1</v>
      </c>
      <c r="AF413" s="229" t="str">
        <f t="shared" si="187"/>
        <v>2:3</v>
      </c>
      <c r="AG413" s="229" t="str">
        <f t="shared" si="187"/>
        <v>3:4</v>
      </c>
      <c r="AH413" s="229" t="str">
        <f t="shared" si="187"/>
        <v>4:5</v>
      </c>
      <c r="AI413" s="229" t="str">
        <f t="shared" si="187"/>
        <v>5:6</v>
      </c>
      <c r="AJ413" s="229" t="str">
        <f t="shared" si="187"/>
        <v>6:7</v>
      </c>
      <c r="AK413" s="229" t="str">
        <f t="shared" si="187"/>
        <v>0:1</v>
      </c>
      <c r="AL413" s="229" t="str">
        <f t="shared" si="187"/>
        <v>0:1</v>
      </c>
      <c r="AM413" s="229" t="str">
        <f t="shared" si="187"/>
        <v>2:3</v>
      </c>
      <c r="AN413" s="229" t="str">
        <f t="shared" si="187"/>
        <v>3:4</v>
      </c>
      <c r="AO413" s="229" t="str">
        <f t="shared" si="187"/>
        <v>4:5</v>
      </c>
      <c r="AP413" s="229" t="str">
        <f t="shared" si="187"/>
        <v>5:6</v>
      </c>
      <c r="AQ413" s="229" t="str">
        <f t="shared" si="187"/>
        <v>6:7</v>
      </c>
      <c r="AR413" s="229" t="str">
        <f t="shared" ref="AR413:BE413" si="188">AD413</f>
        <v>0:1</v>
      </c>
      <c r="AS413" s="229" t="str">
        <f t="shared" si="188"/>
        <v>0:1</v>
      </c>
      <c r="AT413" s="229" t="str">
        <f t="shared" si="188"/>
        <v>2:3</v>
      </c>
      <c r="AU413" s="229" t="str">
        <f t="shared" si="188"/>
        <v>3:4</v>
      </c>
      <c r="AV413" s="229" t="str">
        <f t="shared" si="188"/>
        <v>4:5</v>
      </c>
      <c r="AW413" s="229" t="str">
        <f t="shared" si="188"/>
        <v>5:6</v>
      </c>
      <c r="AX413" s="229" t="str">
        <f t="shared" si="188"/>
        <v>6:7</v>
      </c>
      <c r="AY413" s="229" t="str">
        <f t="shared" si="188"/>
        <v>0:1</v>
      </c>
      <c r="AZ413" s="229" t="str">
        <f t="shared" si="188"/>
        <v>0:1</v>
      </c>
      <c r="BA413" s="229" t="str">
        <f t="shared" si="188"/>
        <v>2:3</v>
      </c>
      <c r="BB413" s="229" t="str">
        <f t="shared" si="188"/>
        <v>3:4</v>
      </c>
      <c r="BC413" s="229" t="str">
        <f t="shared" si="188"/>
        <v>4:5</v>
      </c>
      <c r="BD413" s="229" t="str">
        <f t="shared" si="188"/>
        <v>5:6</v>
      </c>
      <c r="BE413" s="229" t="str">
        <f t="shared" si="188"/>
        <v>6:7</v>
      </c>
      <c r="BF413" s="229" t="str">
        <f t="shared" si="187"/>
        <v>0:1</v>
      </c>
      <c r="BG413" s="229" t="str">
        <f t="shared" si="187"/>
        <v>0:1</v>
      </c>
      <c r="BH413" s="229" t="str">
        <f t="shared" si="187"/>
        <v>2:3</v>
      </c>
      <c r="BI413" s="229" t="str">
        <f t="shared" si="187"/>
        <v>3:4</v>
      </c>
      <c r="BJ413" s="229" t="str">
        <f t="shared" si="187"/>
        <v>4:5</v>
      </c>
      <c r="BK413" s="229" t="str">
        <f t="shared" si="187"/>
        <v>5:6</v>
      </c>
      <c r="BL413" s="229" t="str">
        <f t="shared" si="187"/>
        <v>6:7</v>
      </c>
      <c r="BM413" s="229" t="str">
        <f t="shared" si="187"/>
        <v>0:1</v>
      </c>
      <c r="BN413" s="229" t="str">
        <f t="shared" si="187"/>
        <v>0:1</v>
      </c>
      <c r="BO413" s="229" t="str">
        <f t="shared" si="187"/>
        <v>2:3</v>
      </c>
      <c r="BP413" s="229" t="str">
        <f t="shared" si="187"/>
        <v>3:4</v>
      </c>
      <c r="BQ413" s="229" t="str">
        <f t="shared" si="187"/>
        <v>4:5</v>
      </c>
      <c r="BR413" s="229" t="str">
        <f t="shared" si="187"/>
        <v>5:6</v>
      </c>
      <c r="BS413" s="229" t="str">
        <f t="shared" si="187"/>
        <v>6:7</v>
      </c>
      <c r="BT413" s="229" t="str">
        <f t="shared" si="187"/>
        <v>0:1</v>
      </c>
      <c r="BU413" s="229" t="str">
        <f t="shared" si="187"/>
        <v>0:1</v>
      </c>
      <c r="BV413" s="229" t="str">
        <f t="shared" si="187"/>
        <v>2:3</v>
      </c>
      <c r="BW413" s="229" t="str">
        <f t="shared" si="187"/>
        <v>3:4</v>
      </c>
      <c r="BX413" s="229" t="str">
        <f t="shared" si="187"/>
        <v>4:5</v>
      </c>
      <c r="BY413" s="229" t="str">
        <f t="shared" si="187"/>
        <v>5:6</v>
      </c>
      <c r="BZ413" s="229" t="str">
        <f t="shared" si="187"/>
        <v>6:7</v>
      </c>
      <c r="CA413" s="229" t="str">
        <f t="shared" si="187"/>
        <v>0:1</v>
      </c>
      <c r="CB413" s="229" t="str">
        <f t="shared" si="187"/>
        <v>0:1</v>
      </c>
      <c r="CC413" s="229" t="str">
        <f t="shared" si="187"/>
        <v>2:3</v>
      </c>
      <c r="CD413" s="229" t="str">
        <f t="shared" si="187"/>
        <v>3:4</v>
      </c>
      <c r="CE413" s="229" t="str">
        <f t="shared" si="187"/>
        <v>4:5</v>
      </c>
      <c r="CF413" s="229" t="str">
        <f t="shared" si="187"/>
        <v>5:6</v>
      </c>
      <c r="CG413" s="229" t="str">
        <f t="shared" si="187"/>
        <v>6:7</v>
      </c>
      <c r="CH413" s="229" t="str">
        <f t="shared" si="187"/>
        <v>0:1</v>
      </c>
      <c r="CI413" s="229" t="str">
        <f t="shared" si="187"/>
        <v>0:1</v>
      </c>
      <c r="CJ413" s="229" t="str">
        <f t="shared" si="187"/>
        <v>2:3</v>
      </c>
      <c r="CK413" s="229" t="str">
        <f t="shared" si="187"/>
        <v>3:4</v>
      </c>
      <c r="CL413" s="229" t="str">
        <f t="shared" si="187"/>
        <v>4:5</v>
      </c>
      <c r="CM413" s="229" t="str">
        <f t="shared" si="187"/>
        <v>5:6</v>
      </c>
      <c r="CN413" s="229" t="str">
        <f t="shared" si="187"/>
        <v>6:7</v>
      </c>
    </row>
    <row r="414" spans="1:122" ht="54.5" outlineLevel="1">
      <c r="A414" s="18"/>
      <c r="C414" s="23"/>
      <c r="D414" s="23"/>
      <c r="E414" s="23"/>
      <c r="F414" s="23"/>
      <c r="G414" s="23"/>
      <c r="H414" s="23"/>
      <c r="I414" s="23"/>
      <c r="J414" s="23"/>
      <c r="K414" s="23"/>
      <c r="L414" s="23"/>
      <c r="M414" s="23"/>
      <c r="N414" s="23"/>
      <c r="O414" s="23"/>
      <c r="P414" s="228" t="str">
        <f t="shared" ref="P414:V414" si="189">P413&amp;", "&amp;P$412</f>
        <v>0:1, 55:63</v>
      </c>
      <c r="Q414" s="228" t="str">
        <f t="shared" si="189"/>
        <v>0:1, 63:72</v>
      </c>
      <c r="R414" s="228" t="str">
        <f t="shared" si="189"/>
        <v>2:3, 63:72</v>
      </c>
      <c r="S414" s="228" t="str">
        <f t="shared" si="189"/>
        <v>3:4, 63:72</v>
      </c>
      <c r="T414" s="228" t="str">
        <f t="shared" si="189"/>
        <v>4:5, 63:72</v>
      </c>
      <c r="U414" s="228" t="str">
        <f t="shared" si="189"/>
        <v>5:6, 63:72</v>
      </c>
      <c r="V414" s="228" t="str">
        <f t="shared" si="189"/>
        <v>6:7, 63:72</v>
      </c>
      <c r="W414" s="228" t="str">
        <f t="shared" ref="W414:BE414" si="190">W413&amp;", "&amp;W$412</f>
        <v>0:1, 57:65</v>
      </c>
      <c r="X414" s="228" t="str">
        <f t="shared" si="190"/>
        <v>0:1, 65:74</v>
      </c>
      <c r="Y414" s="228" t="str">
        <f t="shared" si="190"/>
        <v>2:3, 65:74</v>
      </c>
      <c r="Z414" s="228" t="str">
        <f t="shared" si="190"/>
        <v>3:4, 65:74</v>
      </c>
      <c r="AA414" s="228" t="str">
        <f t="shared" si="190"/>
        <v>4:5, 65:74</v>
      </c>
      <c r="AB414" s="228" t="str">
        <f t="shared" si="190"/>
        <v>5:6, 65:74</v>
      </c>
      <c r="AC414" s="228" t="str">
        <f t="shared" si="190"/>
        <v>6:7, 65:74</v>
      </c>
      <c r="AD414" s="228" t="str">
        <f t="shared" si="190"/>
        <v>0:1, 60:68</v>
      </c>
      <c r="AE414" s="228" t="str">
        <f t="shared" si="190"/>
        <v>0:1, 68:77</v>
      </c>
      <c r="AF414" s="228" t="str">
        <f t="shared" si="190"/>
        <v>2:3, 68:77</v>
      </c>
      <c r="AG414" s="228" t="str">
        <f t="shared" si="190"/>
        <v>3:4, 68:77</v>
      </c>
      <c r="AH414" s="228" t="str">
        <f t="shared" si="190"/>
        <v>4:5, 68:77</v>
      </c>
      <c r="AI414" s="228" t="str">
        <f t="shared" si="190"/>
        <v>5:6, 68:77</v>
      </c>
      <c r="AJ414" s="228" t="str">
        <f t="shared" si="190"/>
        <v>6:7, 68:77</v>
      </c>
      <c r="AK414" s="228" t="str">
        <f t="shared" si="190"/>
        <v>0:1, 62:70</v>
      </c>
      <c r="AL414" s="228" t="str">
        <f t="shared" si="190"/>
        <v>0:1, 70:79</v>
      </c>
      <c r="AM414" s="228" t="str">
        <f t="shared" si="190"/>
        <v>2:3, 70:79</v>
      </c>
      <c r="AN414" s="228" t="str">
        <f t="shared" si="190"/>
        <v>3:4, 70:79</v>
      </c>
      <c r="AO414" s="228" t="str">
        <f t="shared" si="190"/>
        <v>4:5, 70:79</v>
      </c>
      <c r="AP414" s="228" t="str">
        <f t="shared" si="190"/>
        <v>5:6, 70:79</v>
      </c>
      <c r="AQ414" s="228" t="str">
        <f t="shared" si="190"/>
        <v>6:7, 70:79</v>
      </c>
      <c r="AR414" s="228" t="str">
        <f t="shared" ref="AR414:AX414" si="191">AR413&amp;", "&amp;AR$412</f>
        <v>0:1, 64:72</v>
      </c>
      <c r="AS414" s="228" t="str">
        <f t="shared" si="191"/>
        <v>0:1, 72:81</v>
      </c>
      <c r="AT414" s="228" t="str">
        <f t="shared" si="191"/>
        <v>2:3, 72:81</v>
      </c>
      <c r="AU414" s="228" t="str">
        <f t="shared" si="191"/>
        <v>3:4, 72:81</v>
      </c>
      <c r="AV414" s="228" t="str">
        <f t="shared" si="191"/>
        <v>4:5, 72:81</v>
      </c>
      <c r="AW414" s="228" t="str">
        <f t="shared" si="191"/>
        <v>5:6, 72:81</v>
      </c>
      <c r="AX414" s="228" t="str">
        <f t="shared" si="191"/>
        <v>6:7, 72:81</v>
      </c>
      <c r="AY414" s="228" t="str">
        <f t="shared" si="190"/>
        <v>0:1, 55:63</v>
      </c>
      <c r="AZ414" s="228" t="str">
        <f t="shared" si="190"/>
        <v>0:1, 63:72</v>
      </c>
      <c r="BA414" s="228" t="str">
        <f t="shared" si="190"/>
        <v>2:3, 63:72</v>
      </c>
      <c r="BB414" s="228" t="str">
        <f t="shared" si="190"/>
        <v>3:4, 63:72</v>
      </c>
      <c r="BC414" s="228" t="str">
        <f t="shared" si="190"/>
        <v>4:5, 63:72</v>
      </c>
      <c r="BD414" s="228" t="str">
        <f t="shared" si="190"/>
        <v>5:6, 63:72</v>
      </c>
      <c r="BE414" s="228" t="str">
        <f t="shared" si="190"/>
        <v>6:7, 63:72</v>
      </c>
      <c r="BF414" s="228" t="str">
        <f t="shared" ref="BF414:CG414" si="192">BF413&amp;", "&amp;BF$412</f>
        <v>0:1, 102:115</v>
      </c>
      <c r="BG414" s="228" t="str">
        <f t="shared" si="192"/>
        <v>0:1, 115:124</v>
      </c>
      <c r="BH414" s="228" t="str">
        <f t="shared" si="192"/>
        <v>2:3, 115:124</v>
      </c>
      <c r="BI414" s="228" t="str">
        <f t="shared" si="192"/>
        <v>3:4, 115:124</v>
      </c>
      <c r="BJ414" s="228" t="str">
        <f t="shared" si="192"/>
        <v>4:5, 115:124</v>
      </c>
      <c r="BK414" s="228" t="str">
        <f t="shared" si="192"/>
        <v>5:6, 115:124</v>
      </c>
      <c r="BL414" s="228" t="str">
        <f t="shared" si="192"/>
        <v>6:7, 115:124</v>
      </c>
      <c r="BM414" s="228" t="str">
        <f t="shared" si="192"/>
        <v>0:1, 154:167</v>
      </c>
      <c r="BN414" s="228" t="str">
        <f t="shared" si="192"/>
        <v>0:1, 167:176</v>
      </c>
      <c r="BO414" s="228" t="str">
        <f t="shared" si="192"/>
        <v>2:3, 167:176</v>
      </c>
      <c r="BP414" s="228" t="str">
        <f t="shared" si="192"/>
        <v>3:4, 167:176</v>
      </c>
      <c r="BQ414" s="228" t="str">
        <f t="shared" si="192"/>
        <v>4:5, 167:176</v>
      </c>
      <c r="BR414" s="228" t="str">
        <f t="shared" si="192"/>
        <v>5:6, 167:176</v>
      </c>
      <c r="BS414" s="228" t="str">
        <f t="shared" si="192"/>
        <v>6:7, 167:176</v>
      </c>
      <c r="BT414" s="228" t="str">
        <f t="shared" si="192"/>
        <v>0:1, 206:219</v>
      </c>
      <c r="BU414" s="228" t="str">
        <f t="shared" si="192"/>
        <v>0:1, 219:228</v>
      </c>
      <c r="BV414" s="228" t="str">
        <f t="shared" si="192"/>
        <v>2:3, 219:228</v>
      </c>
      <c r="BW414" s="228" t="str">
        <f t="shared" si="192"/>
        <v>3:4, 219:228</v>
      </c>
      <c r="BX414" s="228" t="str">
        <f t="shared" si="192"/>
        <v>4:5, 219:228</v>
      </c>
      <c r="BY414" s="228" t="str">
        <f t="shared" si="192"/>
        <v>5:6, 219:228</v>
      </c>
      <c r="BZ414" s="228" t="str">
        <f t="shared" si="192"/>
        <v>6:7, 219:228</v>
      </c>
      <c r="CA414" s="228" t="str">
        <f t="shared" si="192"/>
        <v>0:1, 258:271</v>
      </c>
      <c r="CB414" s="228" t="str">
        <f t="shared" si="192"/>
        <v>0:1, 271:280</v>
      </c>
      <c r="CC414" s="228" t="str">
        <f t="shared" si="192"/>
        <v>2:3, 271:280</v>
      </c>
      <c r="CD414" s="228" t="str">
        <f t="shared" si="192"/>
        <v>3:4, 271:280</v>
      </c>
      <c r="CE414" s="228" t="str">
        <f t="shared" si="192"/>
        <v>4:5, 271:280</v>
      </c>
      <c r="CF414" s="228" t="str">
        <f t="shared" si="192"/>
        <v>5:6, 271:280</v>
      </c>
      <c r="CG414" s="228" t="str">
        <f t="shared" si="192"/>
        <v>6:7, 271:280</v>
      </c>
      <c r="CH414" s="228" t="str">
        <f t="shared" ref="CH414:CN414" si="193">CH413&amp;", "&amp;CH$412</f>
        <v>0:1, 310:323</v>
      </c>
      <c r="CI414" s="228" t="str">
        <f t="shared" si="193"/>
        <v>0:1, 323:332</v>
      </c>
      <c r="CJ414" s="228" t="str">
        <f t="shared" si="193"/>
        <v>2:3, 323:332</v>
      </c>
      <c r="CK414" s="228" t="str">
        <f t="shared" si="193"/>
        <v>3:4, 323:332</v>
      </c>
      <c r="CL414" s="228" t="str">
        <f t="shared" si="193"/>
        <v>4:5, 323:332</v>
      </c>
      <c r="CM414" s="228" t="str">
        <f t="shared" si="193"/>
        <v>5:6, 323:332</v>
      </c>
      <c r="CN414" s="228" t="str">
        <f t="shared" si="193"/>
        <v>6:7, 323:332</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146:147</v>
      </c>
      <c r="S415" s="246" t="str">
        <f>LEFT(S413,FIND(":",S413)-1)+i.BMToffset_r2&amp;":"&amp;RIGHT(S413,LEN(S413)-FIND(":",S413))+i.BMToffset_r2</f>
        <v>147:148</v>
      </c>
      <c r="T415" s="246" t="str">
        <f>LEFT(T413,FIND(":",T413)-1)+i.BMToffset_r2&amp;":"&amp;RIGHT(T413,LEN(T413)-FIND(":",T413))+i.BMToffset_r2</f>
        <v>148:149</v>
      </c>
      <c r="U415" s="246" t="str">
        <f>LEFT(U413,FIND(":",U413)-1)+i.BMToffset_r2&amp;":"&amp;RIGHT(U413,LEN(U413)-FIND(":",U413))+i.BMToffset_r2</f>
        <v>149:150</v>
      </c>
      <c r="V415" s="246" t="str">
        <f>LEFT(V413,FIND(":",V413)-1)+i.BMToffset_r2&amp;":"&amp;RIGHT(V413,LEN(V413)-FIND(":",V413))+i.BMToffset_r2</f>
        <v>150:151</v>
      </c>
      <c r="W415" s="229" t="str">
        <f>P415</f>
        <v>0:1</v>
      </c>
      <c r="X415" s="229" t="str">
        <f t="shared" ref="X415:CN415" si="194">Q415</f>
        <v>0:1</v>
      </c>
      <c r="Y415" s="229" t="str">
        <f t="shared" si="194"/>
        <v>146:147</v>
      </c>
      <c r="Z415" s="229" t="str">
        <f t="shared" si="194"/>
        <v>147:148</v>
      </c>
      <c r="AA415" s="229" t="str">
        <f t="shared" si="194"/>
        <v>148:149</v>
      </c>
      <c r="AB415" s="229" t="str">
        <f t="shared" si="194"/>
        <v>149:150</v>
      </c>
      <c r="AC415" s="229" t="str">
        <f t="shared" si="194"/>
        <v>150:151</v>
      </c>
      <c r="AD415" s="229" t="str">
        <f t="shared" si="194"/>
        <v>0:1</v>
      </c>
      <c r="AE415" s="229" t="str">
        <f t="shared" si="194"/>
        <v>0:1</v>
      </c>
      <c r="AF415" s="229" t="str">
        <f t="shared" si="194"/>
        <v>146:147</v>
      </c>
      <c r="AG415" s="229" t="str">
        <f t="shared" si="194"/>
        <v>147:148</v>
      </c>
      <c r="AH415" s="229" t="str">
        <f t="shared" si="194"/>
        <v>148:149</v>
      </c>
      <c r="AI415" s="229" t="str">
        <f t="shared" si="194"/>
        <v>149:150</v>
      </c>
      <c r="AJ415" s="229" t="str">
        <f t="shared" si="194"/>
        <v>150:151</v>
      </c>
      <c r="AK415" s="229" t="str">
        <f t="shared" si="194"/>
        <v>0:1</v>
      </c>
      <c r="AL415" s="229" t="str">
        <f t="shared" si="194"/>
        <v>0:1</v>
      </c>
      <c r="AM415" s="229" t="str">
        <f t="shared" si="194"/>
        <v>146:147</v>
      </c>
      <c r="AN415" s="229" t="str">
        <f t="shared" si="194"/>
        <v>147:148</v>
      </c>
      <c r="AO415" s="229" t="str">
        <f t="shared" si="194"/>
        <v>148:149</v>
      </c>
      <c r="AP415" s="229" t="str">
        <f t="shared" si="194"/>
        <v>149:150</v>
      </c>
      <c r="AQ415" s="229" t="str">
        <f t="shared" si="194"/>
        <v>150:151</v>
      </c>
      <c r="AR415" s="229" t="str">
        <f t="shared" ref="AR415:BE415" si="195">AD415</f>
        <v>0:1</v>
      </c>
      <c r="AS415" s="229" t="str">
        <f t="shared" si="195"/>
        <v>0:1</v>
      </c>
      <c r="AT415" s="229" t="str">
        <f t="shared" si="195"/>
        <v>146:147</v>
      </c>
      <c r="AU415" s="229" t="str">
        <f t="shared" si="195"/>
        <v>147:148</v>
      </c>
      <c r="AV415" s="229" t="str">
        <f t="shared" si="195"/>
        <v>148:149</v>
      </c>
      <c r="AW415" s="229" t="str">
        <f t="shared" si="195"/>
        <v>149:150</v>
      </c>
      <c r="AX415" s="229" t="str">
        <f t="shared" si="195"/>
        <v>150:151</v>
      </c>
      <c r="AY415" s="229" t="str">
        <f t="shared" si="195"/>
        <v>0:1</v>
      </c>
      <c r="AZ415" s="229" t="str">
        <f t="shared" si="195"/>
        <v>0:1</v>
      </c>
      <c r="BA415" s="229" t="str">
        <f t="shared" si="195"/>
        <v>146:147</v>
      </c>
      <c r="BB415" s="229" t="str">
        <f t="shared" si="195"/>
        <v>147:148</v>
      </c>
      <c r="BC415" s="229" t="str">
        <f t="shared" si="195"/>
        <v>148:149</v>
      </c>
      <c r="BD415" s="229" t="str">
        <f t="shared" si="195"/>
        <v>149:150</v>
      </c>
      <c r="BE415" s="229" t="str">
        <f t="shared" si="195"/>
        <v>150:151</v>
      </c>
      <c r="BF415" s="229" t="str">
        <f t="shared" si="194"/>
        <v>0:1</v>
      </c>
      <c r="BG415" s="229" t="str">
        <f t="shared" si="194"/>
        <v>0:1</v>
      </c>
      <c r="BH415" s="229" t="str">
        <f t="shared" si="194"/>
        <v>146:147</v>
      </c>
      <c r="BI415" s="229" t="str">
        <f t="shared" si="194"/>
        <v>147:148</v>
      </c>
      <c r="BJ415" s="229" t="str">
        <f t="shared" si="194"/>
        <v>148:149</v>
      </c>
      <c r="BK415" s="229" t="str">
        <f t="shared" si="194"/>
        <v>149:150</v>
      </c>
      <c r="BL415" s="229" t="str">
        <f t="shared" si="194"/>
        <v>150:151</v>
      </c>
      <c r="BM415" s="229" t="str">
        <f t="shared" si="194"/>
        <v>0:1</v>
      </c>
      <c r="BN415" s="229" t="str">
        <f t="shared" si="194"/>
        <v>0:1</v>
      </c>
      <c r="BO415" s="229" t="str">
        <f t="shared" si="194"/>
        <v>146:147</v>
      </c>
      <c r="BP415" s="229" t="str">
        <f t="shared" si="194"/>
        <v>147:148</v>
      </c>
      <c r="BQ415" s="229" t="str">
        <f t="shared" si="194"/>
        <v>148:149</v>
      </c>
      <c r="BR415" s="229" t="str">
        <f t="shared" si="194"/>
        <v>149:150</v>
      </c>
      <c r="BS415" s="229" t="str">
        <f t="shared" si="194"/>
        <v>150:151</v>
      </c>
      <c r="BT415" s="229" t="str">
        <f t="shared" si="194"/>
        <v>0:1</v>
      </c>
      <c r="BU415" s="229" t="str">
        <f t="shared" si="194"/>
        <v>0:1</v>
      </c>
      <c r="BV415" s="229" t="str">
        <f t="shared" si="194"/>
        <v>146:147</v>
      </c>
      <c r="BW415" s="229" t="str">
        <f t="shared" si="194"/>
        <v>147:148</v>
      </c>
      <c r="BX415" s="229" t="str">
        <f t="shared" si="194"/>
        <v>148:149</v>
      </c>
      <c r="BY415" s="229" t="str">
        <f t="shared" si="194"/>
        <v>149:150</v>
      </c>
      <c r="BZ415" s="229" t="str">
        <f t="shared" si="194"/>
        <v>150:151</v>
      </c>
      <c r="CA415" s="229" t="str">
        <f t="shared" si="194"/>
        <v>0:1</v>
      </c>
      <c r="CB415" s="229" t="str">
        <f t="shared" si="194"/>
        <v>0:1</v>
      </c>
      <c r="CC415" s="229" t="str">
        <f t="shared" si="194"/>
        <v>146:147</v>
      </c>
      <c r="CD415" s="229" t="str">
        <f t="shared" si="194"/>
        <v>147:148</v>
      </c>
      <c r="CE415" s="229" t="str">
        <f t="shared" si="194"/>
        <v>148:149</v>
      </c>
      <c r="CF415" s="229" t="str">
        <f t="shared" si="194"/>
        <v>149:150</v>
      </c>
      <c r="CG415" s="229" t="str">
        <f t="shared" si="194"/>
        <v>150:151</v>
      </c>
      <c r="CH415" s="229" t="str">
        <f t="shared" si="194"/>
        <v>0:1</v>
      </c>
      <c r="CI415" s="229" t="str">
        <f t="shared" si="194"/>
        <v>0:1</v>
      </c>
      <c r="CJ415" s="229" t="str">
        <f t="shared" si="194"/>
        <v>146:147</v>
      </c>
      <c r="CK415" s="229" t="str">
        <f t="shared" si="194"/>
        <v>147:148</v>
      </c>
      <c r="CL415" s="229" t="str">
        <f t="shared" si="194"/>
        <v>148:149</v>
      </c>
      <c r="CM415" s="229" t="str">
        <f t="shared" si="194"/>
        <v>149:150</v>
      </c>
      <c r="CN415" s="229" t="str">
        <f t="shared" si="194"/>
        <v>150:151</v>
      </c>
    </row>
    <row r="416" spans="1:122" ht="75" outlineLevel="1">
      <c r="B416" s="25"/>
      <c r="C416" s="129"/>
      <c r="D416" s="129"/>
      <c r="E416" s="129"/>
      <c r="F416" s="129"/>
      <c r="G416" s="129"/>
      <c r="H416" s="129"/>
      <c r="I416" s="129"/>
      <c r="J416" s="129"/>
      <c r="K416" s="129"/>
      <c r="L416" s="129"/>
      <c r="M416" s="129"/>
      <c r="N416" s="23"/>
      <c r="O416" s="23"/>
      <c r="P416" s="227" t="str">
        <f t="shared" ref="P416:CH416" si="196">P415&amp;", "&amp;P$412</f>
        <v>0:1, 55:63</v>
      </c>
      <c r="Q416" s="227" t="str">
        <f t="shared" si="196"/>
        <v>0:1, 63:72</v>
      </c>
      <c r="R416" s="227" t="str">
        <f t="shared" si="196"/>
        <v>146:147, 63:72</v>
      </c>
      <c r="S416" s="227" t="str">
        <f t="shared" si="196"/>
        <v>147:148, 63:72</v>
      </c>
      <c r="T416" s="227" t="str">
        <f t="shared" si="196"/>
        <v>148:149, 63:72</v>
      </c>
      <c r="U416" s="227" t="str">
        <f t="shared" si="196"/>
        <v>149:150, 63:72</v>
      </c>
      <c r="V416" s="227" t="str">
        <f t="shared" si="196"/>
        <v>150:151, 63:72</v>
      </c>
      <c r="W416" s="227" t="str">
        <f t="shared" si="196"/>
        <v>0:1, 57:65</v>
      </c>
      <c r="X416" s="227" t="str">
        <f t="shared" si="196"/>
        <v>0:1, 65:74</v>
      </c>
      <c r="Y416" s="227" t="str">
        <f t="shared" si="196"/>
        <v>146:147, 65:74</v>
      </c>
      <c r="Z416" s="227" t="str">
        <f t="shared" si="196"/>
        <v>147:148, 65:74</v>
      </c>
      <c r="AA416" s="227" t="str">
        <f t="shared" si="196"/>
        <v>148:149, 65:74</v>
      </c>
      <c r="AB416" s="227" t="str">
        <f t="shared" si="196"/>
        <v>149:150, 65:74</v>
      </c>
      <c r="AC416" s="227" t="str">
        <f t="shared" si="196"/>
        <v>150:151, 65:74</v>
      </c>
      <c r="AD416" s="227" t="str">
        <f t="shared" si="196"/>
        <v>0:1, 60:68</v>
      </c>
      <c r="AE416" s="227" t="str">
        <f t="shared" si="196"/>
        <v>0:1, 68:77</v>
      </c>
      <c r="AF416" s="227" t="str">
        <f t="shared" si="196"/>
        <v>146:147, 68:77</v>
      </c>
      <c r="AG416" s="227" t="str">
        <f t="shared" si="196"/>
        <v>147:148, 68:77</v>
      </c>
      <c r="AH416" s="227" t="str">
        <f t="shared" si="196"/>
        <v>148:149, 68:77</v>
      </c>
      <c r="AI416" s="227" t="str">
        <f t="shared" si="196"/>
        <v>149:150, 68:77</v>
      </c>
      <c r="AJ416" s="227" t="str">
        <f t="shared" si="196"/>
        <v>150:151, 68:77</v>
      </c>
      <c r="AK416" s="227" t="str">
        <f t="shared" si="196"/>
        <v>0:1, 62:70</v>
      </c>
      <c r="AL416" s="227" t="str">
        <f t="shared" si="196"/>
        <v>0:1, 70:79</v>
      </c>
      <c r="AM416" s="227" t="str">
        <f t="shared" si="196"/>
        <v>146:147, 70:79</v>
      </c>
      <c r="AN416" s="227" t="str">
        <f t="shared" si="196"/>
        <v>147:148, 70:79</v>
      </c>
      <c r="AO416" s="227" t="str">
        <f t="shared" si="196"/>
        <v>148:149, 70:79</v>
      </c>
      <c r="AP416" s="227" t="str">
        <f t="shared" si="196"/>
        <v>149:150, 70:79</v>
      </c>
      <c r="AQ416" s="227" t="str">
        <f t="shared" si="196"/>
        <v>150:151, 70:79</v>
      </c>
      <c r="AR416" s="227" t="str">
        <f t="shared" ref="AR416:AX416" si="197">AR415&amp;", "&amp;AR$412</f>
        <v>0:1, 64:72</v>
      </c>
      <c r="AS416" s="227" t="str">
        <f t="shared" si="197"/>
        <v>0:1, 72:81</v>
      </c>
      <c r="AT416" s="227" t="str">
        <f t="shared" si="197"/>
        <v>146:147, 72:81</v>
      </c>
      <c r="AU416" s="227" t="str">
        <f t="shared" si="197"/>
        <v>147:148, 72:81</v>
      </c>
      <c r="AV416" s="227" t="str">
        <f t="shared" si="197"/>
        <v>148:149, 72:81</v>
      </c>
      <c r="AW416" s="227" t="str">
        <f t="shared" si="197"/>
        <v>149:150, 72:81</v>
      </c>
      <c r="AX416" s="227" t="str">
        <f t="shared" si="197"/>
        <v>150:151, 72:81</v>
      </c>
      <c r="AY416" s="227" t="str">
        <f t="shared" si="196"/>
        <v>0:1, 55:63</v>
      </c>
      <c r="AZ416" s="227" t="str">
        <f t="shared" si="196"/>
        <v>0:1, 63:72</v>
      </c>
      <c r="BA416" s="227" t="str">
        <f t="shared" si="196"/>
        <v>146:147, 63:72</v>
      </c>
      <c r="BB416" s="227" t="str">
        <f t="shared" si="196"/>
        <v>147:148, 63:72</v>
      </c>
      <c r="BC416" s="227" t="str">
        <f t="shared" si="196"/>
        <v>148:149, 63:72</v>
      </c>
      <c r="BD416" s="227" t="str">
        <f t="shared" si="196"/>
        <v>149:150, 63:72</v>
      </c>
      <c r="BE416" s="227" t="str">
        <f t="shared" si="196"/>
        <v>150:151, 63:72</v>
      </c>
      <c r="BF416" s="227" t="str">
        <f t="shared" si="196"/>
        <v>0:1, 102:115</v>
      </c>
      <c r="BG416" s="227" t="str">
        <f t="shared" si="196"/>
        <v>0:1, 115:124</v>
      </c>
      <c r="BH416" s="227" t="str">
        <f t="shared" si="196"/>
        <v>146:147, 115:124</v>
      </c>
      <c r="BI416" s="227" t="str">
        <f t="shared" si="196"/>
        <v>147:148, 115:124</v>
      </c>
      <c r="BJ416" s="227" t="str">
        <f t="shared" si="196"/>
        <v>148:149, 115:124</v>
      </c>
      <c r="BK416" s="227" t="str">
        <f t="shared" si="196"/>
        <v>149:150, 115:124</v>
      </c>
      <c r="BL416" s="227" t="str">
        <f t="shared" si="196"/>
        <v>150:151, 115:124</v>
      </c>
      <c r="BM416" s="227" t="str">
        <f t="shared" si="196"/>
        <v>0:1, 154:167</v>
      </c>
      <c r="BN416" s="227" t="str">
        <f t="shared" si="196"/>
        <v>0:1, 167:176</v>
      </c>
      <c r="BO416" s="227" t="str">
        <f t="shared" si="196"/>
        <v>146:147, 167:176</v>
      </c>
      <c r="BP416" s="227" t="str">
        <f t="shared" si="196"/>
        <v>147:148, 167:176</v>
      </c>
      <c r="BQ416" s="227" t="str">
        <f t="shared" si="196"/>
        <v>148:149, 167:176</v>
      </c>
      <c r="BR416" s="227" t="str">
        <f t="shared" si="196"/>
        <v>149:150, 167:176</v>
      </c>
      <c r="BS416" s="227" t="str">
        <f t="shared" si="196"/>
        <v>150:151, 167:176</v>
      </c>
      <c r="BT416" s="227" t="str">
        <f t="shared" si="196"/>
        <v>0:1, 206:219</v>
      </c>
      <c r="BU416" s="227" t="str">
        <f t="shared" si="196"/>
        <v>0:1, 219:228</v>
      </c>
      <c r="BV416" s="227" t="str">
        <f t="shared" si="196"/>
        <v>146:147, 219:228</v>
      </c>
      <c r="BW416" s="227" t="str">
        <f t="shared" si="196"/>
        <v>147:148, 219:228</v>
      </c>
      <c r="BX416" s="227" t="str">
        <f t="shared" si="196"/>
        <v>148:149, 219:228</v>
      </c>
      <c r="BY416" s="227" t="str">
        <f t="shared" si="196"/>
        <v>149:150, 219:228</v>
      </c>
      <c r="BZ416" s="227" t="str">
        <f t="shared" si="196"/>
        <v>150:151, 219:228</v>
      </c>
      <c r="CA416" s="227" t="str">
        <f t="shared" si="196"/>
        <v>0:1, 258:271</v>
      </c>
      <c r="CB416" s="227" t="str">
        <f t="shared" si="196"/>
        <v>0:1, 271:280</v>
      </c>
      <c r="CC416" s="227" t="str">
        <f t="shared" si="196"/>
        <v>146:147, 271:280</v>
      </c>
      <c r="CD416" s="227" t="str">
        <f t="shared" si="196"/>
        <v>147:148, 271:280</v>
      </c>
      <c r="CE416" s="227" t="str">
        <f t="shared" si="196"/>
        <v>148:149, 271:280</v>
      </c>
      <c r="CF416" s="227" t="str">
        <f t="shared" si="196"/>
        <v>149:150, 271:280</v>
      </c>
      <c r="CG416" s="227" t="str">
        <f t="shared" si="196"/>
        <v>150:151, 271:280</v>
      </c>
      <c r="CH416" s="227" t="str">
        <f t="shared" si="196"/>
        <v>0:1, 310:323</v>
      </c>
      <c r="CI416" s="227" t="str">
        <f t="shared" ref="CI416:CN416" si="198">CI415&amp;", "&amp;CI$412</f>
        <v>0:1, 323:332</v>
      </c>
      <c r="CJ416" s="227" t="str">
        <f t="shared" si="198"/>
        <v>146:147, 323:332</v>
      </c>
      <c r="CK416" s="227" t="str">
        <f t="shared" si="198"/>
        <v>147:148, 323:332</v>
      </c>
      <c r="CL416" s="227" t="str">
        <f t="shared" si="198"/>
        <v>148:149, 323:332</v>
      </c>
      <c r="CM416" s="227" t="str">
        <f t="shared" si="198"/>
        <v>149:150, 323:332</v>
      </c>
      <c r="CN416" s="227" t="str">
        <f t="shared" si="198"/>
        <v>150:151, 323:332</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2677</v>
      </c>
      <c r="BF789" t="s">
        <v>887</v>
      </c>
      <c r="BH789" t="s">
        <v>1579</v>
      </c>
      <c r="BM789" t="s">
        <v>887</v>
      </c>
      <c r="BO789" t="s">
        <v>1579</v>
      </c>
      <c r="BV789" t="s">
        <v>1579</v>
      </c>
      <c r="CC789" t="s">
        <v>1579</v>
      </c>
      <c r="CJ789" t="s">
        <v>1579</v>
      </c>
    </row>
    <row r="790" spans="1:92" outlineLevel="1">
      <c r="B790" t="s">
        <v>2678</v>
      </c>
      <c r="P790" s="90"/>
      <c r="BE790">
        <f>BF790-13</f>
        <v>89</v>
      </c>
      <c r="BF790">
        <f>BF$411</f>
        <v>102</v>
      </c>
      <c r="BG790" s="805">
        <f>BG$411-30</f>
        <v>85</v>
      </c>
      <c r="BH790">
        <f>BH$411</f>
        <v>124</v>
      </c>
      <c r="BL790">
        <f>BM790-13</f>
        <v>141</v>
      </c>
      <c r="BM790">
        <f>BM$411</f>
        <v>154</v>
      </c>
      <c r="BN790" s="805">
        <f>BN$411-30</f>
        <v>137</v>
      </c>
      <c r="BO790">
        <f>BO$411</f>
        <v>176</v>
      </c>
      <c r="BS790">
        <f>BT790-13</f>
        <v>193</v>
      </c>
      <c r="BT790">
        <f>BT$411</f>
        <v>206</v>
      </c>
      <c r="BU790" s="805">
        <f>BU$411-30</f>
        <v>189</v>
      </c>
      <c r="BV790">
        <f>BV$411</f>
        <v>228</v>
      </c>
      <c r="BZ790">
        <f>CA790-13</f>
        <v>245</v>
      </c>
      <c r="CA790">
        <f>CA$411</f>
        <v>258</v>
      </c>
      <c r="CB790" s="805">
        <f>CB$411-30</f>
        <v>241</v>
      </c>
      <c r="CC790">
        <f>CC$411</f>
        <v>280</v>
      </c>
      <c r="CG790">
        <f>CH790-13</f>
        <v>297</v>
      </c>
      <c r="CH790">
        <f>CH$411</f>
        <v>310</v>
      </c>
      <c r="CI790" s="805">
        <f>CI$411-30</f>
        <v>293</v>
      </c>
      <c r="CJ790">
        <f>CJ$411</f>
        <v>332</v>
      </c>
      <c r="CN790" s="91"/>
    </row>
    <row r="791" spans="1:92" outlineLevel="1">
      <c r="B791" t="s">
        <v>2679</v>
      </c>
      <c r="P791" s="90"/>
      <c r="BF791" t="str">
        <f>BE790&amp;":"&amp;BF790</f>
        <v>89:102</v>
      </c>
      <c r="BH791" t="str">
        <f>BG790&amp;":"&amp;BH790</f>
        <v>85:124</v>
      </c>
      <c r="BM791" t="str">
        <f>BL790&amp;":"&amp;BM790</f>
        <v>141:154</v>
      </c>
      <c r="BO791" t="str">
        <f>BN790&amp;":"&amp;BO790</f>
        <v>137:176</v>
      </c>
      <c r="BT791" t="str">
        <f>BS790&amp;":"&amp;BT790</f>
        <v>193:206</v>
      </c>
      <c r="BV791" t="str">
        <f>BU790&amp;":"&amp;BV790</f>
        <v>189:228</v>
      </c>
      <c r="CA791" t="str">
        <f>BZ790&amp;":"&amp;CA790</f>
        <v>245:258</v>
      </c>
      <c r="CC791" t="str">
        <f>CB790&amp;":"&amp;CC790</f>
        <v>241:280</v>
      </c>
      <c r="CH791" t="str">
        <f>CG790&amp;":"&amp;CH790</f>
        <v>297:310</v>
      </c>
      <c r="CJ791" t="str">
        <f>CI790&amp;":"&amp;CJ790</f>
        <v>293:332</v>
      </c>
      <c r="CN791" s="91"/>
    </row>
    <row r="792" spans="1:92" outlineLevel="1">
      <c r="B792" t="s">
        <v>2680</v>
      </c>
      <c r="P792" s="90"/>
      <c r="BF792" t="str">
        <f>INDEX(i.TOL_indices,d.TOL,1)</f>
        <v>19:20</v>
      </c>
      <c r="BH792" t="str">
        <f>BF792</f>
        <v>19:20</v>
      </c>
      <c r="BM792" t="str">
        <f>INDEX(i.TOL_indices,d.TOL,1)</f>
        <v>19:20</v>
      </c>
      <c r="BO792" t="str">
        <f>BM792</f>
        <v>19:20</v>
      </c>
      <c r="BT792" t="str">
        <f>INDEX(i.TOL_indices,d.TOL,1)</f>
        <v>19:20</v>
      </c>
      <c r="BV792" t="str">
        <f>BT792</f>
        <v>19:20</v>
      </c>
      <c r="CA792" t="str">
        <f>INDEX(i.TOL_indices,d.TOL,1)</f>
        <v>19:20</v>
      </c>
      <c r="CC792" t="str">
        <f>CA792</f>
        <v>19:20</v>
      </c>
      <c r="CH792" t="str">
        <f>INDEX(i.TOL_indices,d.TOL,1)</f>
        <v>19:20</v>
      </c>
      <c r="CJ792" t="str">
        <f>CH792</f>
        <v>19:20</v>
      </c>
      <c r="CN792" s="91"/>
    </row>
    <row r="793" spans="1:92" ht="64.5" outlineLevel="1">
      <c r="B793" s="596" t="s">
        <v>2681</v>
      </c>
      <c r="P793" s="90"/>
      <c r="BF793" s="228" t="str">
        <f>BF792&amp;", "&amp;BF$791</f>
        <v>19:20, 89:102</v>
      </c>
      <c r="BH793" s="228" t="str">
        <f>BH792&amp;", "&amp;BH$791</f>
        <v>19:20, 85:124</v>
      </c>
      <c r="BM793" s="228" t="str">
        <f>BM792&amp;", "&amp;BM$791</f>
        <v>19:20, 141:154</v>
      </c>
      <c r="BO793" s="228" t="str">
        <f>BO792&amp;", "&amp;BO$791</f>
        <v>19:20, 137:176</v>
      </c>
      <c r="BT793" s="228" t="str">
        <f>BT792&amp;", "&amp;BT$791</f>
        <v>19:20, 193:206</v>
      </c>
      <c r="BV793" s="228" t="str">
        <f>BV792&amp;", "&amp;BV$791</f>
        <v>19:20, 189:228</v>
      </c>
      <c r="CA793" s="228" t="str">
        <f>CA792&amp;", "&amp;CA$791</f>
        <v>19:20, 245:258</v>
      </c>
      <c r="CC793" s="228" t="str">
        <f>CC792&amp;", "&amp;CC$791</f>
        <v>19:20, 241:280</v>
      </c>
      <c r="CH793" s="228" t="str">
        <f>CH792&amp;", "&amp;CH$791</f>
        <v>19:20, 297:310</v>
      </c>
      <c r="CJ793" s="228" t="str">
        <f>CJ792&amp;", "&amp;CJ$791</f>
        <v>19:20, 293:332</v>
      </c>
      <c r="CN793" s="91"/>
    </row>
    <row r="795" spans="1:92">
      <c r="A795" s="164" t="s">
        <v>1252</v>
      </c>
    </row>
    <row r="796" spans="1:92"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74"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199">T799</f>
        <v>0</v>
      </c>
      <c r="D799" s="332">
        <f t="shared" si="199"/>
        <v>0</v>
      </c>
      <c r="G799" s="25" t="s">
        <v>1273</v>
      </c>
      <c r="H799" s="333">
        <v>0.35</v>
      </c>
      <c r="I799" s="333">
        <v>0.5</v>
      </c>
      <c r="J799" s="334">
        <v>1.5</v>
      </c>
      <c r="K799" s="334">
        <v>1.8</v>
      </c>
      <c r="L799" s="335">
        <f t="shared" ref="L799:M806" si="200">CHOOSE(d.Region,Y799,AA799,AC799)</f>
        <v>0</v>
      </c>
      <c r="M799" s="336">
        <f t="shared" si="200"/>
        <v>0</v>
      </c>
      <c r="N799" s="213">
        <v>200</v>
      </c>
      <c r="O799" s="337"/>
      <c r="P799" s="337"/>
      <c r="Q799" s="337"/>
      <c r="R799" s="338">
        <f>$H799/(2-$H799)*$N799</f>
        <v>42.424242424242422</v>
      </c>
      <c r="S799" s="338">
        <f>-(1-$H799)/(2-$H799)*$N799</f>
        <v>-78.787878787878796</v>
      </c>
      <c r="T799" s="339">
        <f>L799*R799/100</f>
        <v>0</v>
      </c>
      <c r="U799" s="339">
        <f>M799*S799/100</f>
        <v>0</v>
      </c>
      <c r="V799" s="339">
        <f t="shared" ref="V799:V806" si="201">((1-$H799)*T799+2*$H799*U799)/(1+$H799)</f>
        <v>0</v>
      </c>
      <c r="Y799" s="340">
        <v>0</v>
      </c>
      <c r="Z799" s="340">
        <v>0</v>
      </c>
      <c r="AA799" s="341">
        <f>Y799</f>
        <v>0</v>
      </c>
      <c r="AB799" s="341">
        <f>Z799</f>
        <v>0</v>
      </c>
      <c r="AC799" s="341">
        <f>AA799</f>
        <v>0</v>
      </c>
      <c r="AD799" s="341">
        <f>AB799</f>
        <v>0</v>
      </c>
    </row>
    <row r="800" spans="1:92" outlineLevel="1">
      <c r="B800" t="s">
        <v>359</v>
      </c>
      <c r="C800" s="332">
        <f t="shared" si="199"/>
        <v>0</v>
      </c>
      <c r="D800" s="332">
        <f t="shared" si="199"/>
        <v>0</v>
      </c>
      <c r="G800" s="25" t="s">
        <v>1274</v>
      </c>
      <c r="H800" s="342">
        <f>H799</f>
        <v>0.35</v>
      </c>
      <c r="I800" s="342">
        <f>I799</f>
        <v>0.5</v>
      </c>
      <c r="J800" s="343">
        <f t="shared" ref="J800:K806" si="202">J799</f>
        <v>1.5</v>
      </c>
      <c r="K800" s="343">
        <f t="shared" si="202"/>
        <v>1.8</v>
      </c>
      <c r="L800" s="344">
        <f t="shared" si="200"/>
        <v>0</v>
      </c>
      <c r="M800" s="345">
        <f t="shared" si="200"/>
        <v>0</v>
      </c>
      <c r="N800" s="27"/>
      <c r="O800" s="337">
        <f>MIN($H800*$K800*(1-$I800),(1-$H800)*$I800*$J800)</f>
        <v>0.315</v>
      </c>
      <c r="P800" s="337">
        <f>$O800/$J800/(1-$H800)</f>
        <v>0.32307692307692304</v>
      </c>
      <c r="Q800" s="337">
        <f>$O800/$K800/$H800</f>
        <v>0.5</v>
      </c>
      <c r="R800" s="337"/>
      <c r="S800" s="337"/>
      <c r="T800" s="339">
        <f t="shared" ref="T800:U802" si="203">P800*L800</f>
        <v>0</v>
      </c>
      <c r="U800" s="339">
        <f t="shared" si="203"/>
        <v>0</v>
      </c>
      <c r="V800" s="339">
        <f t="shared" si="201"/>
        <v>0</v>
      </c>
      <c r="X800" s="346">
        <v>850</v>
      </c>
      <c r="Y800" s="347">
        <v>0</v>
      </c>
      <c r="Z800" s="348">
        <v>0</v>
      </c>
      <c r="AA800" s="347">
        <v>0</v>
      </c>
      <c r="AB800" s="348">
        <v>0</v>
      </c>
      <c r="AC800" s="347">
        <v>0</v>
      </c>
      <c r="AD800" s="348">
        <v>0</v>
      </c>
    </row>
    <row r="801" spans="1:30" outlineLevel="1">
      <c r="B801" t="s">
        <v>986</v>
      </c>
      <c r="C801" s="332">
        <f t="shared" si="199"/>
        <v>0</v>
      </c>
      <c r="D801" s="332">
        <f t="shared" si="199"/>
        <v>0</v>
      </c>
      <c r="G801" s="25"/>
      <c r="H801" s="342">
        <f>H800</f>
        <v>0.35</v>
      </c>
      <c r="I801" s="342">
        <f t="shared" ref="I801:I806" si="204">I800</f>
        <v>0.5</v>
      </c>
      <c r="J801" s="343">
        <f t="shared" si="202"/>
        <v>1.5</v>
      </c>
      <c r="K801" s="343">
        <f t="shared" si="202"/>
        <v>1.8</v>
      </c>
      <c r="L801" s="344">
        <f t="shared" si="200"/>
        <v>0</v>
      </c>
      <c r="M801" s="345">
        <f t="shared" si="200"/>
        <v>0</v>
      </c>
      <c r="N801" s="27"/>
      <c r="O801" s="337">
        <f>MIN($H801*$K801*(1-$I801),(1-$H801)*$I801*$J801)</f>
        <v>0.315</v>
      </c>
      <c r="P801" s="337">
        <f>$O801/$J801/(1-$H801)</f>
        <v>0.32307692307692304</v>
      </c>
      <c r="Q801" s="337">
        <f>$O801/$K801/$H801</f>
        <v>0.5</v>
      </c>
      <c r="R801" s="337"/>
      <c r="S801" s="337"/>
      <c r="T801" s="339">
        <f t="shared" si="203"/>
        <v>0</v>
      </c>
      <c r="U801" s="339">
        <f t="shared" si="203"/>
        <v>0</v>
      </c>
      <c r="V801" s="339">
        <f t="shared" si="201"/>
        <v>0</v>
      </c>
      <c r="X801" s="346">
        <v>1000</v>
      </c>
      <c r="Y801" s="349">
        <v>0</v>
      </c>
      <c r="Z801" s="350">
        <v>0</v>
      </c>
      <c r="AA801" s="349">
        <v>0</v>
      </c>
      <c r="AB801" s="350">
        <v>0</v>
      </c>
      <c r="AC801" s="349">
        <v>0</v>
      </c>
      <c r="AD801" s="350">
        <v>0</v>
      </c>
    </row>
    <row r="802" spans="1:30" outlineLevel="1">
      <c r="B802" t="s">
        <v>1275</v>
      </c>
      <c r="C802" s="332">
        <f t="shared" si="199"/>
        <v>0</v>
      </c>
      <c r="D802" s="332">
        <f t="shared" si="199"/>
        <v>0</v>
      </c>
      <c r="G802" s="25"/>
      <c r="H802" s="342">
        <f>H801</f>
        <v>0.35</v>
      </c>
      <c r="I802" s="342">
        <f t="shared" si="204"/>
        <v>0.5</v>
      </c>
      <c r="J802" s="343">
        <f t="shared" si="202"/>
        <v>1.5</v>
      </c>
      <c r="K802" s="343">
        <f t="shared" si="202"/>
        <v>1.8</v>
      </c>
      <c r="L802" s="351">
        <f t="shared" si="200"/>
        <v>0</v>
      </c>
      <c r="M802" s="352">
        <f t="shared" si="200"/>
        <v>0</v>
      </c>
      <c r="N802" s="27"/>
      <c r="O802" s="337">
        <f>MIN($H802*$K802*(1-$I802),(1-$H802)*$I802*$J802)</f>
        <v>0.315</v>
      </c>
      <c r="P802" s="337">
        <f>$O802/$J802/(1-$H802)</f>
        <v>0.32307692307692304</v>
      </c>
      <c r="Q802" s="337">
        <f>$O802/$K802/$H802</f>
        <v>0.5</v>
      </c>
      <c r="R802" s="337"/>
      <c r="S802" s="337"/>
      <c r="T802" s="339">
        <f t="shared" si="203"/>
        <v>0</v>
      </c>
      <c r="U802" s="339">
        <f t="shared" si="203"/>
        <v>0</v>
      </c>
      <c r="V802" s="339">
        <f t="shared" si="201"/>
        <v>0</v>
      </c>
      <c r="X802" s="346">
        <v>1200</v>
      </c>
      <c r="Y802" s="353">
        <v>0</v>
      </c>
      <c r="Z802" s="354">
        <v>0</v>
      </c>
      <c r="AA802" s="353">
        <v>0</v>
      </c>
      <c r="AB802" s="354">
        <v>0</v>
      </c>
      <c r="AC802" s="353">
        <v>0</v>
      </c>
      <c r="AD802" s="354">
        <v>0</v>
      </c>
    </row>
    <row r="803" spans="1:30" outlineLevel="1">
      <c r="A803" t="s">
        <v>808</v>
      </c>
      <c r="B803" t="s">
        <v>801</v>
      </c>
      <c r="C803" s="332">
        <f t="shared" si="199"/>
        <v>0</v>
      </c>
      <c r="D803" s="332">
        <f t="shared" si="199"/>
        <v>0</v>
      </c>
      <c r="G803" s="25" t="s">
        <v>1273</v>
      </c>
      <c r="H803" s="333">
        <v>0.5</v>
      </c>
      <c r="I803" s="342">
        <f t="shared" si="204"/>
        <v>0.5</v>
      </c>
      <c r="J803" s="343">
        <f t="shared" si="202"/>
        <v>1.5</v>
      </c>
      <c r="K803" s="343">
        <f t="shared" si="202"/>
        <v>1.8</v>
      </c>
      <c r="L803" s="335">
        <f t="shared" si="200"/>
        <v>0</v>
      </c>
      <c r="M803" s="336">
        <f t="shared" si="200"/>
        <v>0</v>
      </c>
      <c r="N803" s="213">
        <v>200</v>
      </c>
      <c r="O803" s="337"/>
      <c r="P803" s="337"/>
      <c r="Q803" s="337"/>
      <c r="R803" s="338">
        <f>$H803/(2-$H803)*$N803</f>
        <v>66.666666666666657</v>
      </c>
      <c r="S803" s="338">
        <f>-(1-$H803)/(2-$H803)*$N803</f>
        <v>-66.666666666666657</v>
      </c>
      <c r="T803" s="339">
        <f>L803*R803/100</f>
        <v>0</v>
      </c>
      <c r="U803" s="339">
        <f>M803*S803/100</f>
        <v>0</v>
      </c>
      <c r="V803" s="339">
        <f t="shared" si="201"/>
        <v>0</v>
      </c>
      <c r="X803" s="346"/>
      <c r="Y803" s="340">
        <v>0</v>
      </c>
      <c r="Z803" s="340">
        <v>0</v>
      </c>
      <c r="AA803" s="341">
        <f>Y803</f>
        <v>0</v>
      </c>
      <c r="AB803" s="341">
        <f>Z803</f>
        <v>0</v>
      </c>
      <c r="AC803" s="341">
        <f>AA803</f>
        <v>0</v>
      </c>
      <c r="AD803" s="341">
        <f>AB803</f>
        <v>0</v>
      </c>
    </row>
    <row r="804" spans="1:30" outlineLevel="1">
      <c r="B804" t="s">
        <v>359</v>
      </c>
      <c r="C804" s="332">
        <f t="shared" si="199"/>
        <v>0</v>
      </c>
      <c r="D804" s="332">
        <f t="shared" si="199"/>
        <v>0</v>
      </c>
      <c r="G804" s="25" t="s">
        <v>1274</v>
      </c>
      <c r="H804" s="342">
        <f>H803</f>
        <v>0.5</v>
      </c>
      <c r="I804" s="342">
        <f t="shared" si="204"/>
        <v>0.5</v>
      </c>
      <c r="J804" s="343">
        <f t="shared" si="202"/>
        <v>1.5</v>
      </c>
      <c r="K804" s="343">
        <f t="shared" si="202"/>
        <v>1.8</v>
      </c>
      <c r="L804" s="344">
        <f t="shared" si="200"/>
        <v>0</v>
      </c>
      <c r="M804" s="345">
        <f t="shared" si="200"/>
        <v>0</v>
      </c>
      <c r="N804" s="27"/>
      <c r="O804" s="337">
        <f>MIN($H804*$K804*(1-$I804),(1-$H804)*$I804*$J804)</f>
        <v>0.375</v>
      </c>
      <c r="P804" s="337">
        <f>$O804/$J804/(1-$H804)</f>
        <v>0.5</v>
      </c>
      <c r="Q804" s="337">
        <f>$O804/$K804/$H804</f>
        <v>0.41666666666666663</v>
      </c>
      <c r="R804" s="337"/>
      <c r="S804" s="337"/>
      <c r="T804" s="339">
        <f t="shared" ref="T804:U806" si="205">P804*L804</f>
        <v>0</v>
      </c>
      <c r="U804" s="339">
        <f t="shared" si="205"/>
        <v>0</v>
      </c>
      <c r="V804" s="339">
        <f t="shared" si="201"/>
        <v>0</v>
      </c>
      <c r="X804" s="346">
        <v>850</v>
      </c>
      <c r="Y804" s="347">
        <v>0</v>
      </c>
      <c r="Z804" s="348">
        <v>0</v>
      </c>
      <c r="AA804" s="347">
        <v>0</v>
      </c>
      <c r="AB804" s="348">
        <v>0</v>
      </c>
      <c r="AC804" s="347">
        <v>0</v>
      </c>
      <c r="AD804" s="348">
        <v>0</v>
      </c>
    </row>
    <row r="805" spans="1:30" outlineLevel="1">
      <c r="B805" t="s">
        <v>986</v>
      </c>
      <c r="C805" s="332">
        <f t="shared" si="199"/>
        <v>0</v>
      </c>
      <c r="D805" s="332">
        <f t="shared" si="199"/>
        <v>0</v>
      </c>
      <c r="G805" s="25"/>
      <c r="H805" s="342">
        <f>H804</f>
        <v>0.5</v>
      </c>
      <c r="I805" s="342">
        <f t="shared" si="204"/>
        <v>0.5</v>
      </c>
      <c r="J805" s="343">
        <f t="shared" si="202"/>
        <v>1.5</v>
      </c>
      <c r="K805" s="343">
        <f t="shared" si="202"/>
        <v>1.8</v>
      </c>
      <c r="L805" s="344">
        <f t="shared" si="200"/>
        <v>0</v>
      </c>
      <c r="M805" s="345">
        <f t="shared" si="200"/>
        <v>0</v>
      </c>
      <c r="N805" s="27"/>
      <c r="O805" s="337">
        <f>MIN($H805*$K805*(1-$I805),(1-$H805)*$I805*$J805)</f>
        <v>0.375</v>
      </c>
      <c r="P805" s="337">
        <f>$O805/$J805/(1-$H805)</f>
        <v>0.5</v>
      </c>
      <c r="Q805" s="337">
        <f>$O805/$K805/$H805</f>
        <v>0.41666666666666663</v>
      </c>
      <c r="R805" s="337"/>
      <c r="S805" s="337"/>
      <c r="T805" s="339">
        <f t="shared" si="205"/>
        <v>0</v>
      </c>
      <c r="U805" s="339">
        <f t="shared" si="205"/>
        <v>0</v>
      </c>
      <c r="V805" s="339">
        <f t="shared" si="201"/>
        <v>0</v>
      </c>
      <c r="X805" s="346">
        <v>1000</v>
      </c>
      <c r="Y805" s="349">
        <v>0</v>
      </c>
      <c r="Z805" s="350">
        <v>0</v>
      </c>
      <c r="AA805" s="349">
        <v>0</v>
      </c>
      <c r="AB805" s="350">
        <v>0</v>
      </c>
      <c r="AC805" s="349">
        <v>0</v>
      </c>
      <c r="AD805" s="350">
        <v>0</v>
      </c>
    </row>
    <row r="806" spans="1:30" outlineLevel="1">
      <c r="B806" t="s">
        <v>1275</v>
      </c>
      <c r="C806" s="332">
        <f t="shared" si="199"/>
        <v>0</v>
      </c>
      <c r="D806" s="332">
        <f t="shared" si="199"/>
        <v>0</v>
      </c>
      <c r="G806" s="25"/>
      <c r="H806" s="342">
        <f>H805</f>
        <v>0.5</v>
      </c>
      <c r="I806" s="342">
        <f t="shared" si="204"/>
        <v>0.5</v>
      </c>
      <c r="J806" s="343">
        <f t="shared" si="202"/>
        <v>1.5</v>
      </c>
      <c r="K806" s="343">
        <f t="shared" si="202"/>
        <v>1.8</v>
      </c>
      <c r="L806" s="351">
        <f t="shared" si="200"/>
        <v>0</v>
      </c>
      <c r="M806" s="352">
        <f t="shared" si="200"/>
        <v>0</v>
      </c>
      <c r="N806" s="27"/>
      <c r="O806" s="337">
        <f>MIN($H806*$K806*(1-$I806),(1-$H806)*$I806*$J806)</f>
        <v>0.375</v>
      </c>
      <c r="P806" s="337">
        <f>$O806/$J806/(1-$H806)</f>
        <v>0.5</v>
      </c>
      <c r="Q806" s="337">
        <f>$O806/$K806/$H806</f>
        <v>0.41666666666666663</v>
      </c>
      <c r="R806" s="337"/>
      <c r="S806" s="337"/>
      <c r="T806" s="339">
        <f t="shared" si="205"/>
        <v>0</v>
      </c>
      <c r="U806" s="339">
        <f t="shared" si="205"/>
        <v>0</v>
      </c>
      <c r="V806" s="339">
        <f t="shared" si="201"/>
        <v>0</v>
      </c>
      <c r="X806" s="346">
        <v>1200</v>
      </c>
      <c r="Y806" s="353">
        <v>0</v>
      </c>
      <c r="Z806" s="354">
        <v>0</v>
      </c>
      <c r="AA806" s="353">
        <v>0</v>
      </c>
      <c r="AB806" s="354">
        <v>0</v>
      </c>
      <c r="AC806" s="353">
        <v>0</v>
      </c>
      <c r="AD806" s="354">
        <v>0</v>
      </c>
    </row>
    <row r="807" spans="1:30" ht="36.5" outlineLevel="1">
      <c r="Y807" s="355" t="s">
        <v>1276</v>
      </c>
      <c r="Z807" s="356"/>
      <c r="AA807" s="356"/>
      <c r="AB807" s="356"/>
      <c r="AC807" s="356"/>
      <c r="AD807" s="356"/>
    </row>
    <row r="809" spans="1:30">
      <c r="A809" s="16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2731</v>
      </c>
      <c r="B811" t="str">
        <f t="shared" ref="B811:B870" si="206">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06"/>
        <v>SWV SFM Win</v>
      </c>
      <c r="C812">
        <v>1</v>
      </c>
      <c r="D812">
        <v>1</v>
      </c>
      <c r="E812">
        <v>2</v>
      </c>
      <c r="F812">
        <v>1</v>
      </c>
      <c r="G812">
        <v>1</v>
      </c>
      <c r="H812" s="406">
        <f t="shared" ref="H812:H870" si="207">CHOOSE($D812,3,4,4,5)</f>
        <v>3</v>
      </c>
      <c r="I812" s="406">
        <f t="shared" ref="I812:I846" si="208">CHOOSE($E812,4,3,2)</f>
        <v>3</v>
      </c>
      <c r="J812" s="406">
        <v>0</v>
      </c>
      <c r="K812" s="406">
        <v>0</v>
      </c>
      <c r="L812" s="406">
        <v>0</v>
      </c>
      <c r="M812" s="406">
        <v>0</v>
      </c>
      <c r="N812" s="406">
        <f t="shared" ref="N812:N870" si="209">CHOOSE($D812,2,2,2,3)</f>
        <v>2</v>
      </c>
    </row>
    <row r="813" spans="1:30" outlineLevel="1">
      <c r="B813" t="str">
        <f t="shared" si="206"/>
        <v>SWV SFM Spr</v>
      </c>
      <c r="C813">
        <v>1</v>
      </c>
      <c r="D813">
        <v>1</v>
      </c>
      <c r="E813">
        <v>3</v>
      </c>
      <c r="F813">
        <v>1</v>
      </c>
      <c r="G813">
        <v>1</v>
      </c>
      <c r="H813" s="406">
        <f t="shared" si="207"/>
        <v>3</v>
      </c>
      <c r="I813" s="406">
        <f t="shared" si="208"/>
        <v>2</v>
      </c>
      <c r="J813" s="406">
        <v>0</v>
      </c>
      <c r="K813" s="406">
        <v>0</v>
      </c>
      <c r="L813" s="406">
        <v>0</v>
      </c>
      <c r="M813" s="406">
        <v>0</v>
      </c>
      <c r="N813" s="406">
        <f t="shared" si="209"/>
        <v>2</v>
      </c>
    </row>
    <row r="814" spans="1:30" outlineLevel="1">
      <c r="A814" t="s">
        <v>2732</v>
      </c>
      <c r="B814" t="str">
        <f t="shared" si="206"/>
        <v>SWV MFM Aut</v>
      </c>
      <c r="C814">
        <v>1</v>
      </c>
      <c r="D814">
        <v>2</v>
      </c>
      <c r="E814">
        <v>1</v>
      </c>
      <c r="F814">
        <v>1</v>
      </c>
      <c r="G814">
        <v>1</v>
      </c>
      <c r="H814" s="406">
        <f t="shared" si="207"/>
        <v>4</v>
      </c>
      <c r="I814" s="406">
        <f t="shared" si="208"/>
        <v>4</v>
      </c>
      <c r="J814" s="406">
        <v>0</v>
      </c>
      <c r="K814" s="406">
        <v>0</v>
      </c>
      <c r="L814" s="406">
        <v>0</v>
      </c>
      <c r="M814" s="406">
        <v>0</v>
      </c>
      <c r="N814" s="406">
        <f t="shared" si="209"/>
        <v>2</v>
      </c>
    </row>
    <row r="815" spans="1:30" outlineLevel="1">
      <c r="B815" t="str">
        <f t="shared" si="206"/>
        <v>SWV MFM Win</v>
      </c>
      <c r="C815">
        <v>1</v>
      </c>
      <c r="D815">
        <v>2</v>
      </c>
      <c r="E815">
        <v>2</v>
      </c>
      <c r="F815">
        <v>1</v>
      </c>
      <c r="G815">
        <v>1</v>
      </c>
      <c r="H815" s="406">
        <f t="shared" si="207"/>
        <v>4</v>
      </c>
      <c r="I815" s="406">
        <f t="shared" si="208"/>
        <v>3</v>
      </c>
      <c r="J815" s="406">
        <v>0</v>
      </c>
      <c r="K815" s="406">
        <v>0</v>
      </c>
      <c r="L815" s="406">
        <v>0</v>
      </c>
      <c r="M815" s="406">
        <v>0</v>
      </c>
      <c r="N815" s="406">
        <f t="shared" si="209"/>
        <v>2</v>
      </c>
    </row>
    <row r="816" spans="1:30" outlineLevel="1">
      <c r="B816" t="str">
        <f t="shared" si="206"/>
        <v>SWV MFM Spr</v>
      </c>
      <c r="C816">
        <v>1</v>
      </c>
      <c r="D816">
        <v>2</v>
      </c>
      <c r="E816">
        <v>3</v>
      </c>
      <c r="F816">
        <v>1</v>
      </c>
      <c r="G816">
        <v>1</v>
      </c>
      <c r="H816" s="406">
        <f t="shared" si="207"/>
        <v>4</v>
      </c>
      <c r="I816" s="406">
        <f t="shared" si="208"/>
        <v>2</v>
      </c>
      <c r="J816" s="406">
        <v>0</v>
      </c>
      <c r="K816" s="406">
        <v>0</v>
      </c>
      <c r="L816" s="406">
        <v>0</v>
      </c>
      <c r="M816" s="406">
        <v>0</v>
      </c>
      <c r="N816" s="406">
        <f t="shared" si="209"/>
        <v>2</v>
      </c>
    </row>
    <row r="817" spans="1:14" outlineLevel="1">
      <c r="A817" t="s">
        <v>1533</v>
      </c>
      <c r="B817" t="e">
        <f t="shared" si="206"/>
        <v>#VALUE!</v>
      </c>
      <c r="H817" s="406"/>
      <c r="I817" s="406"/>
      <c r="J817" s="406"/>
      <c r="K817" s="406"/>
      <c r="L817" s="406"/>
      <c r="M817" s="406"/>
      <c r="N817" s="406"/>
    </row>
    <row r="818" spans="1:14" outlineLevel="1">
      <c r="B818" t="e">
        <f t="shared" si="206"/>
        <v>#VALUE!</v>
      </c>
      <c r="H818" s="406"/>
      <c r="I818" s="406"/>
      <c r="J818" s="406"/>
      <c r="K818" s="406"/>
      <c r="L818" s="406"/>
      <c r="M818" s="406"/>
      <c r="N818" s="406"/>
    </row>
    <row r="819" spans="1:14" outlineLevel="1">
      <c r="B819" t="e">
        <f t="shared" si="206"/>
        <v>#VALUE!</v>
      </c>
      <c r="H819" s="406"/>
      <c r="I819" s="406"/>
      <c r="J819" s="406"/>
      <c r="K819" s="406"/>
      <c r="L819" s="406"/>
      <c r="M819" s="406"/>
      <c r="N819" s="406"/>
    </row>
    <row r="820" spans="1:14" outlineLevel="1">
      <c r="A820" t="s">
        <v>808</v>
      </c>
      <c r="B820" t="str">
        <f t="shared" si="206"/>
        <v>SWV Mat Aut</v>
      </c>
      <c r="C820">
        <v>1</v>
      </c>
      <c r="D820">
        <v>4</v>
      </c>
      <c r="E820">
        <v>1</v>
      </c>
      <c r="F820">
        <v>1</v>
      </c>
      <c r="G820">
        <v>1</v>
      </c>
      <c r="H820" s="406">
        <f t="shared" si="207"/>
        <v>5</v>
      </c>
      <c r="I820" s="406">
        <f t="shared" si="208"/>
        <v>4</v>
      </c>
      <c r="J820" s="406">
        <v>0</v>
      </c>
      <c r="K820" s="406">
        <v>0</v>
      </c>
      <c r="L820" s="406">
        <v>0</v>
      </c>
      <c r="M820" s="406">
        <v>0</v>
      </c>
      <c r="N820" s="406">
        <f t="shared" si="209"/>
        <v>3</v>
      </c>
    </row>
    <row r="821" spans="1:14" outlineLevel="1">
      <c r="B821" t="str">
        <f t="shared" si="206"/>
        <v>SWV Mat Win</v>
      </c>
      <c r="C821">
        <v>1</v>
      </c>
      <c r="D821">
        <v>4</v>
      </c>
      <c r="E821">
        <v>2</v>
      </c>
      <c r="F821">
        <v>1</v>
      </c>
      <c r="G821">
        <v>1</v>
      </c>
      <c r="H821" s="406">
        <f t="shared" si="207"/>
        <v>5</v>
      </c>
      <c r="I821" s="406">
        <f t="shared" si="208"/>
        <v>3</v>
      </c>
      <c r="J821" s="406">
        <v>0</v>
      </c>
      <c r="K821" s="406">
        <v>0</v>
      </c>
      <c r="L821" s="406">
        <v>0</v>
      </c>
      <c r="M821" s="406">
        <v>0</v>
      </c>
      <c r="N821" s="406">
        <f t="shared" si="209"/>
        <v>3</v>
      </c>
    </row>
    <row r="822" spans="1:14" outlineLevel="1">
      <c r="A822" s="92"/>
      <c r="B822" t="str">
        <f t="shared" si="206"/>
        <v>SWV Mat Spr</v>
      </c>
      <c r="C822">
        <v>1</v>
      </c>
      <c r="D822">
        <v>4</v>
      </c>
      <c r="E822">
        <v>3</v>
      </c>
      <c r="F822">
        <v>1</v>
      </c>
      <c r="G822">
        <v>1</v>
      </c>
      <c r="H822" s="406">
        <f t="shared" si="207"/>
        <v>5</v>
      </c>
      <c r="I822" s="406">
        <f t="shared" si="208"/>
        <v>2</v>
      </c>
      <c r="J822" s="406">
        <v>0</v>
      </c>
      <c r="K822" s="406">
        <v>0</v>
      </c>
      <c r="L822" s="406">
        <v>0</v>
      </c>
      <c r="M822" s="406">
        <v>0</v>
      </c>
      <c r="N822" s="406">
        <f t="shared" si="209"/>
        <v>3</v>
      </c>
    </row>
    <row r="823" spans="1:14" outlineLevel="1">
      <c r="A823" s="89" t="s">
        <v>2731</v>
      </c>
      <c r="B823" t="str">
        <f t="shared" si="206"/>
        <v>GSW SFM Aut</v>
      </c>
      <c r="C823">
        <v>2</v>
      </c>
      <c r="D823">
        <v>1</v>
      </c>
      <c r="E823">
        <v>1</v>
      </c>
      <c r="F823">
        <v>1</v>
      </c>
      <c r="G823">
        <v>1</v>
      </c>
      <c r="H823" s="406">
        <f t="shared" si="207"/>
        <v>3</v>
      </c>
      <c r="I823" s="406">
        <f t="shared" si="208"/>
        <v>4</v>
      </c>
      <c r="J823" s="406">
        <v>0</v>
      </c>
      <c r="K823" s="406">
        <v>0</v>
      </c>
      <c r="L823" s="406">
        <v>0</v>
      </c>
      <c r="M823" s="406">
        <v>0</v>
      </c>
      <c r="N823" s="406">
        <f t="shared" si="209"/>
        <v>2</v>
      </c>
    </row>
    <row r="824" spans="1:14" outlineLevel="1">
      <c r="B824" t="str">
        <f t="shared" si="206"/>
        <v>GSW SFM Win</v>
      </c>
      <c r="C824">
        <v>2</v>
      </c>
      <c r="D824">
        <v>1</v>
      </c>
      <c r="E824">
        <v>2</v>
      </c>
      <c r="F824">
        <v>1</v>
      </c>
      <c r="G824">
        <v>1</v>
      </c>
      <c r="H824" s="406">
        <f t="shared" si="207"/>
        <v>3</v>
      </c>
      <c r="I824" s="406">
        <f t="shared" si="208"/>
        <v>3</v>
      </c>
      <c r="J824" s="406">
        <v>0</v>
      </c>
      <c r="K824" s="406">
        <v>0</v>
      </c>
      <c r="L824" s="406">
        <v>0</v>
      </c>
      <c r="M824" s="406">
        <v>0</v>
      </c>
      <c r="N824" s="406">
        <f t="shared" si="209"/>
        <v>2</v>
      </c>
    </row>
    <row r="825" spans="1:14" outlineLevel="1">
      <c r="B825" t="str">
        <f t="shared" si="206"/>
        <v>GSW SFM Spr</v>
      </c>
      <c r="C825">
        <v>2</v>
      </c>
      <c r="D825">
        <v>1</v>
      </c>
      <c r="E825">
        <v>3</v>
      </c>
      <c r="F825">
        <v>1</v>
      </c>
      <c r="G825">
        <v>1</v>
      </c>
      <c r="H825" s="406">
        <f t="shared" si="207"/>
        <v>3</v>
      </c>
      <c r="I825" s="406">
        <f t="shared" si="208"/>
        <v>2</v>
      </c>
      <c r="J825" s="406">
        <v>0</v>
      </c>
      <c r="K825" s="406">
        <v>0</v>
      </c>
      <c r="L825" s="406">
        <v>0</v>
      </c>
      <c r="M825" s="406">
        <v>0</v>
      </c>
      <c r="N825" s="406">
        <f t="shared" si="209"/>
        <v>2</v>
      </c>
    </row>
    <row r="826" spans="1:14" outlineLevel="1">
      <c r="A826" t="s">
        <v>2732</v>
      </c>
      <c r="B826" t="str">
        <f t="shared" si="206"/>
        <v>GSW MFM Aut</v>
      </c>
      <c r="C826">
        <v>2</v>
      </c>
      <c r="D826">
        <v>2</v>
      </c>
      <c r="E826">
        <v>1</v>
      </c>
      <c r="F826">
        <v>1</v>
      </c>
      <c r="G826">
        <v>1</v>
      </c>
      <c r="H826" s="406">
        <f t="shared" si="207"/>
        <v>4</v>
      </c>
      <c r="I826" s="406">
        <f t="shared" si="208"/>
        <v>4</v>
      </c>
      <c r="J826" s="406">
        <v>0</v>
      </c>
      <c r="K826" s="406">
        <v>0</v>
      </c>
      <c r="L826" s="406">
        <v>0</v>
      </c>
      <c r="M826" s="406">
        <v>0</v>
      </c>
      <c r="N826" s="406">
        <f t="shared" si="209"/>
        <v>2</v>
      </c>
    </row>
    <row r="827" spans="1:14" outlineLevel="1">
      <c r="B827" t="str">
        <f t="shared" si="206"/>
        <v>GSW MFM Win</v>
      </c>
      <c r="C827">
        <v>2</v>
      </c>
      <c r="D827">
        <v>2</v>
      </c>
      <c r="E827">
        <v>2</v>
      </c>
      <c r="F827">
        <v>1</v>
      </c>
      <c r="G827">
        <v>1</v>
      </c>
      <c r="H827" s="406">
        <f t="shared" si="207"/>
        <v>4</v>
      </c>
      <c r="I827" s="406">
        <f t="shared" si="208"/>
        <v>3</v>
      </c>
      <c r="J827" s="406">
        <v>0</v>
      </c>
      <c r="K827" s="406">
        <v>0</v>
      </c>
      <c r="L827" s="406">
        <v>0</v>
      </c>
      <c r="M827" s="406">
        <v>0</v>
      </c>
      <c r="N827" s="406">
        <f t="shared" si="209"/>
        <v>2</v>
      </c>
    </row>
    <row r="828" spans="1:14" outlineLevel="1">
      <c r="B828" t="str">
        <f t="shared" si="206"/>
        <v>GSW MFM Spr</v>
      </c>
      <c r="C828">
        <v>2</v>
      </c>
      <c r="D828">
        <v>2</v>
      </c>
      <c r="E828">
        <v>3</v>
      </c>
      <c r="F828">
        <v>1</v>
      </c>
      <c r="G828">
        <v>1</v>
      </c>
      <c r="H828" s="406">
        <f t="shared" si="207"/>
        <v>4</v>
      </c>
      <c r="I828" s="406">
        <f t="shared" si="208"/>
        <v>2</v>
      </c>
      <c r="J828" s="406">
        <v>0</v>
      </c>
      <c r="K828" s="406">
        <v>0</v>
      </c>
      <c r="L828" s="406">
        <v>0</v>
      </c>
      <c r="M828" s="406">
        <v>0</v>
      </c>
      <c r="N828" s="406">
        <f t="shared" si="209"/>
        <v>2</v>
      </c>
    </row>
    <row r="829" spans="1:14" outlineLevel="1">
      <c r="A829" t="s">
        <v>1533</v>
      </c>
      <c r="B829" t="e">
        <f t="shared" si="206"/>
        <v>#VALUE!</v>
      </c>
      <c r="H829" s="406"/>
      <c r="I829" s="406"/>
      <c r="J829" s="406"/>
      <c r="K829" s="406"/>
      <c r="L829" s="406"/>
      <c r="M829" s="406"/>
      <c r="N829" s="406"/>
    </row>
    <row r="830" spans="1:14" outlineLevel="1">
      <c r="B830" t="e">
        <f t="shared" si="206"/>
        <v>#VALUE!</v>
      </c>
      <c r="H830" s="406"/>
      <c r="I830" s="406"/>
      <c r="J830" s="406"/>
      <c r="K830" s="406"/>
      <c r="L830" s="406"/>
      <c r="M830" s="406"/>
      <c r="N830" s="406"/>
    </row>
    <row r="831" spans="1:14" outlineLevel="1">
      <c r="B831" t="e">
        <f t="shared" si="206"/>
        <v>#VALUE!</v>
      </c>
      <c r="H831" s="406"/>
      <c r="I831" s="406"/>
      <c r="J831" s="406"/>
      <c r="K831" s="406"/>
      <c r="L831" s="406"/>
      <c r="M831" s="406"/>
      <c r="N831" s="406"/>
    </row>
    <row r="832" spans="1:14" outlineLevel="1">
      <c r="A832" t="s">
        <v>808</v>
      </c>
      <c r="B832" t="str">
        <f t="shared" si="206"/>
        <v>GSW Mat Aut</v>
      </c>
      <c r="C832">
        <v>2</v>
      </c>
      <c r="D832">
        <v>4</v>
      </c>
      <c r="E832">
        <v>1</v>
      </c>
      <c r="F832">
        <v>1</v>
      </c>
      <c r="G832">
        <v>1</v>
      </c>
      <c r="H832" s="406">
        <f t="shared" si="207"/>
        <v>5</v>
      </c>
      <c r="I832" s="406">
        <f t="shared" si="208"/>
        <v>4</v>
      </c>
      <c r="J832" s="406">
        <v>0</v>
      </c>
      <c r="K832" s="406">
        <v>0</v>
      </c>
      <c r="L832" s="406">
        <v>0</v>
      </c>
      <c r="M832" s="406">
        <v>0</v>
      </c>
      <c r="N832" s="406">
        <f t="shared" si="209"/>
        <v>3</v>
      </c>
    </row>
    <row r="833" spans="1:14" outlineLevel="1">
      <c r="B833" t="str">
        <f t="shared" si="206"/>
        <v>GSW Mat Win</v>
      </c>
      <c r="C833">
        <v>2</v>
      </c>
      <c r="D833">
        <v>4</v>
      </c>
      <c r="E833">
        <v>2</v>
      </c>
      <c r="F833">
        <v>1</v>
      </c>
      <c r="G833">
        <v>1</v>
      </c>
      <c r="H833" s="406">
        <f t="shared" si="207"/>
        <v>5</v>
      </c>
      <c r="I833" s="406">
        <f t="shared" si="208"/>
        <v>3</v>
      </c>
      <c r="J833" s="406">
        <v>0</v>
      </c>
      <c r="K833" s="406">
        <v>0</v>
      </c>
      <c r="L833" s="406">
        <v>0</v>
      </c>
      <c r="M833" s="406">
        <v>0</v>
      </c>
      <c r="N833" s="406">
        <f t="shared" si="209"/>
        <v>3</v>
      </c>
    </row>
    <row r="834" spans="1:14" outlineLevel="1">
      <c r="A834" s="92"/>
      <c r="B834" t="str">
        <f t="shared" si="206"/>
        <v>GSW Mat Spr</v>
      </c>
      <c r="C834">
        <v>2</v>
      </c>
      <c r="D834">
        <v>4</v>
      </c>
      <c r="E834">
        <v>3</v>
      </c>
      <c r="F834">
        <v>1</v>
      </c>
      <c r="G834">
        <v>1</v>
      </c>
      <c r="H834" s="406">
        <f t="shared" si="207"/>
        <v>5</v>
      </c>
      <c r="I834" s="406">
        <f t="shared" si="208"/>
        <v>2</v>
      </c>
      <c r="J834" s="406">
        <v>0</v>
      </c>
      <c r="K834" s="406">
        <v>0</v>
      </c>
      <c r="L834" s="406">
        <v>0</v>
      </c>
      <c r="M834" s="406">
        <v>0</v>
      </c>
      <c r="N834" s="406">
        <f t="shared" si="209"/>
        <v>3</v>
      </c>
    </row>
    <row r="835" spans="1:14" outlineLevel="1">
      <c r="A835" s="89" t="s">
        <v>2731</v>
      </c>
      <c r="B835" t="str">
        <f t="shared" si="206"/>
        <v>CWW SFM Aut</v>
      </c>
      <c r="C835">
        <v>3</v>
      </c>
      <c r="D835">
        <v>1</v>
      </c>
      <c r="E835">
        <v>1</v>
      </c>
      <c r="F835">
        <v>1</v>
      </c>
      <c r="G835">
        <v>1</v>
      </c>
      <c r="H835" s="406">
        <f t="shared" si="207"/>
        <v>3</v>
      </c>
      <c r="I835" s="406">
        <f t="shared" si="208"/>
        <v>4</v>
      </c>
      <c r="J835" s="406">
        <v>0</v>
      </c>
      <c r="K835" s="406">
        <v>0</v>
      </c>
      <c r="L835" s="406">
        <v>0</v>
      </c>
      <c r="M835" s="406">
        <v>0</v>
      </c>
      <c r="N835" s="406">
        <f t="shared" si="209"/>
        <v>2</v>
      </c>
    </row>
    <row r="836" spans="1:14" outlineLevel="1">
      <c r="B836" t="str">
        <f t="shared" si="206"/>
        <v>CWW SFM Win</v>
      </c>
      <c r="C836">
        <v>3</v>
      </c>
      <c r="D836">
        <v>1</v>
      </c>
      <c r="E836">
        <v>2</v>
      </c>
      <c r="F836">
        <v>1</v>
      </c>
      <c r="G836">
        <v>1</v>
      </c>
      <c r="H836" s="406">
        <f t="shared" si="207"/>
        <v>3</v>
      </c>
      <c r="I836" s="406">
        <f t="shared" si="208"/>
        <v>3</v>
      </c>
      <c r="J836" s="406">
        <v>0</v>
      </c>
      <c r="K836" s="406">
        <v>0</v>
      </c>
      <c r="L836" s="406">
        <v>0</v>
      </c>
      <c r="M836" s="406">
        <v>0</v>
      </c>
      <c r="N836" s="406">
        <f t="shared" si="209"/>
        <v>2</v>
      </c>
    </row>
    <row r="837" spans="1:14" outlineLevel="1">
      <c r="B837" t="str">
        <f t="shared" si="206"/>
        <v>CWW SFM Spr</v>
      </c>
      <c r="C837">
        <v>3</v>
      </c>
      <c r="D837">
        <v>1</v>
      </c>
      <c r="E837">
        <v>3</v>
      </c>
      <c r="F837">
        <v>1</v>
      </c>
      <c r="G837">
        <v>1</v>
      </c>
      <c r="H837" s="406">
        <f t="shared" si="207"/>
        <v>3</v>
      </c>
      <c r="I837" s="406">
        <f t="shared" si="208"/>
        <v>2</v>
      </c>
      <c r="J837" s="406">
        <v>0</v>
      </c>
      <c r="K837" s="406">
        <v>0</v>
      </c>
      <c r="L837" s="406">
        <v>0</v>
      </c>
      <c r="M837" s="406">
        <v>0</v>
      </c>
      <c r="N837" s="406">
        <f t="shared" si="209"/>
        <v>2</v>
      </c>
    </row>
    <row r="838" spans="1:14" outlineLevel="1">
      <c r="A838" t="s">
        <v>2732</v>
      </c>
      <c r="B838" t="str">
        <f t="shared" si="206"/>
        <v>CWW MFM Aut</v>
      </c>
      <c r="C838">
        <v>3</v>
      </c>
      <c r="D838">
        <v>2</v>
      </c>
      <c r="E838">
        <v>1</v>
      </c>
      <c r="F838">
        <v>1</v>
      </c>
      <c r="G838">
        <v>1</v>
      </c>
      <c r="H838" s="406">
        <f t="shared" si="207"/>
        <v>4</v>
      </c>
      <c r="I838" s="406">
        <f t="shared" si="208"/>
        <v>4</v>
      </c>
      <c r="J838" s="406">
        <v>0</v>
      </c>
      <c r="K838" s="406">
        <v>0</v>
      </c>
      <c r="L838" s="406">
        <v>0</v>
      </c>
      <c r="M838" s="406">
        <v>0</v>
      </c>
      <c r="N838" s="406">
        <f t="shared" si="209"/>
        <v>2</v>
      </c>
    </row>
    <row r="839" spans="1:14" outlineLevel="1">
      <c r="B839" t="str">
        <f t="shared" si="206"/>
        <v>CWW MFM Win</v>
      </c>
      <c r="C839">
        <v>3</v>
      </c>
      <c r="D839">
        <v>2</v>
      </c>
      <c r="E839">
        <v>2</v>
      </c>
      <c r="F839">
        <v>1</v>
      </c>
      <c r="G839">
        <v>1</v>
      </c>
      <c r="H839" s="406">
        <f t="shared" si="207"/>
        <v>4</v>
      </c>
      <c r="I839" s="406">
        <f t="shared" si="208"/>
        <v>3</v>
      </c>
      <c r="J839" s="406">
        <v>0</v>
      </c>
      <c r="K839" s="406">
        <v>0</v>
      </c>
      <c r="L839" s="406">
        <v>0</v>
      </c>
      <c r="M839" s="406">
        <v>0</v>
      </c>
      <c r="N839" s="406">
        <f t="shared" si="209"/>
        <v>2</v>
      </c>
    </row>
    <row r="840" spans="1:14" outlineLevel="1">
      <c r="B840" t="str">
        <f t="shared" si="206"/>
        <v>CWW MFM Spr</v>
      </c>
      <c r="C840">
        <v>3</v>
      </c>
      <c r="D840">
        <v>2</v>
      </c>
      <c r="E840">
        <v>3</v>
      </c>
      <c r="F840">
        <v>1</v>
      </c>
      <c r="G840">
        <v>1</v>
      </c>
      <c r="H840" s="406">
        <f t="shared" si="207"/>
        <v>4</v>
      </c>
      <c r="I840" s="406">
        <f t="shared" si="208"/>
        <v>2</v>
      </c>
      <c r="J840" s="406">
        <v>0</v>
      </c>
      <c r="K840" s="406">
        <v>0</v>
      </c>
      <c r="L840" s="406">
        <v>0</v>
      </c>
      <c r="M840" s="406">
        <v>0</v>
      </c>
      <c r="N840" s="406">
        <f t="shared" si="209"/>
        <v>2</v>
      </c>
    </row>
    <row r="841" spans="1:14" outlineLevel="1">
      <c r="A841" t="s">
        <v>1533</v>
      </c>
      <c r="B841" t="e">
        <f t="shared" si="206"/>
        <v>#VALUE!</v>
      </c>
      <c r="H841" s="406"/>
      <c r="I841" s="406"/>
      <c r="J841" s="406"/>
      <c r="K841" s="406"/>
      <c r="L841" s="406"/>
      <c r="M841" s="406"/>
      <c r="N841" s="406"/>
    </row>
    <row r="842" spans="1:14" outlineLevel="1">
      <c r="B842" t="e">
        <f t="shared" si="206"/>
        <v>#VALUE!</v>
      </c>
      <c r="H842" s="406"/>
      <c r="I842" s="406"/>
      <c r="J842" s="406"/>
      <c r="K842" s="406"/>
      <c r="L842" s="406"/>
      <c r="M842" s="406"/>
      <c r="N842" s="406"/>
    </row>
    <row r="843" spans="1:14" outlineLevel="1">
      <c r="B843" t="e">
        <f t="shared" si="206"/>
        <v>#VALUE!</v>
      </c>
      <c r="H843" s="406"/>
      <c r="I843" s="406"/>
      <c r="J843" s="406"/>
      <c r="K843" s="406"/>
      <c r="L843" s="406"/>
      <c r="M843" s="406"/>
      <c r="N843" s="406"/>
    </row>
    <row r="844" spans="1:14" outlineLevel="1">
      <c r="A844" t="s">
        <v>808</v>
      </c>
      <c r="B844" t="str">
        <f t="shared" si="206"/>
        <v>CWW Mat Aut</v>
      </c>
      <c r="C844">
        <v>3</v>
      </c>
      <c r="D844">
        <v>4</v>
      </c>
      <c r="E844">
        <v>1</v>
      </c>
      <c r="F844">
        <v>1</v>
      </c>
      <c r="G844">
        <v>1</v>
      </c>
      <c r="H844" s="406">
        <f t="shared" si="207"/>
        <v>5</v>
      </c>
      <c r="I844" s="406">
        <f t="shared" si="208"/>
        <v>4</v>
      </c>
      <c r="J844" s="406">
        <v>0</v>
      </c>
      <c r="K844" s="406">
        <v>0</v>
      </c>
      <c r="L844" s="406">
        <v>0</v>
      </c>
      <c r="M844" s="406">
        <v>0</v>
      </c>
      <c r="N844" s="406">
        <f t="shared" si="209"/>
        <v>3</v>
      </c>
    </row>
    <row r="845" spans="1:14" outlineLevel="1">
      <c r="B845" t="str">
        <f t="shared" si="206"/>
        <v>CWW Mat Win</v>
      </c>
      <c r="C845">
        <v>3</v>
      </c>
      <c r="D845">
        <v>4</v>
      </c>
      <c r="E845">
        <v>2</v>
      </c>
      <c r="F845">
        <v>1</v>
      </c>
      <c r="G845">
        <v>1</v>
      </c>
      <c r="H845" s="406">
        <f t="shared" si="207"/>
        <v>5</v>
      </c>
      <c r="I845" s="406">
        <f t="shared" si="208"/>
        <v>3</v>
      </c>
      <c r="J845" s="406">
        <v>0</v>
      </c>
      <c r="K845" s="406">
        <v>0</v>
      </c>
      <c r="L845" s="406">
        <v>0</v>
      </c>
      <c r="M845" s="406">
        <v>0</v>
      </c>
      <c r="N845" s="406">
        <f t="shared" si="209"/>
        <v>3</v>
      </c>
    </row>
    <row r="846" spans="1:14" outlineLevel="1">
      <c r="A846" s="92"/>
      <c r="B846" t="str">
        <f t="shared" si="206"/>
        <v>CWW Mat Spr</v>
      </c>
      <c r="C846">
        <v>3</v>
      </c>
      <c r="D846">
        <v>4</v>
      </c>
      <c r="E846">
        <v>3</v>
      </c>
      <c r="F846">
        <v>1</v>
      </c>
      <c r="G846">
        <v>1</v>
      </c>
      <c r="H846" s="406">
        <f t="shared" si="207"/>
        <v>5</v>
      </c>
      <c r="I846" s="406">
        <f t="shared" si="208"/>
        <v>2</v>
      </c>
      <c r="J846" s="406">
        <v>0</v>
      </c>
      <c r="K846" s="406">
        <v>0</v>
      </c>
      <c r="L846" s="406">
        <v>0</v>
      </c>
      <c r="M846" s="406">
        <v>0</v>
      </c>
      <c r="N846" s="406">
        <f t="shared" si="209"/>
        <v>3</v>
      </c>
    </row>
    <row r="847" spans="1:14" outlineLevel="1">
      <c r="A847" s="89" t="s">
        <v>2731</v>
      </c>
      <c r="B847" s="89" t="str">
        <f t="shared" si="206"/>
        <v>EWW SFM Aut</v>
      </c>
      <c r="C847" s="89">
        <v>4</v>
      </c>
      <c r="D847" s="89">
        <v>1</v>
      </c>
      <c r="E847" s="89">
        <v>1</v>
      </c>
      <c r="F847" s="89">
        <v>1</v>
      </c>
      <c r="G847" s="89">
        <v>1</v>
      </c>
      <c r="H847" s="440">
        <f t="shared" si="207"/>
        <v>3</v>
      </c>
      <c r="I847" s="440">
        <v>6</v>
      </c>
      <c r="J847" s="440">
        <v>0</v>
      </c>
      <c r="K847" s="440">
        <v>0</v>
      </c>
      <c r="L847" s="440">
        <v>0</v>
      </c>
      <c r="M847" s="440">
        <v>0</v>
      </c>
      <c r="N847" s="440">
        <f t="shared" si="209"/>
        <v>2</v>
      </c>
    </row>
    <row r="848" spans="1:14" outlineLevel="1">
      <c r="B848" t="str">
        <f t="shared" si="206"/>
        <v>EWW SFM Win</v>
      </c>
      <c r="C848">
        <v>4</v>
      </c>
      <c r="D848">
        <v>1</v>
      </c>
      <c r="E848">
        <v>2</v>
      </c>
      <c r="F848">
        <v>1</v>
      </c>
      <c r="G848">
        <v>1</v>
      </c>
      <c r="H848" s="406">
        <f t="shared" si="207"/>
        <v>3</v>
      </c>
      <c r="I848" s="406">
        <v>6</v>
      </c>
      <c r="J848" s="406">
        <v>0</v>
      </c>
      <c r="K848" s="406">
        <v>0</v>
      </c>
      <c r="L848" s="406">
        <v>0</v>
      </c>
      <c r="M848" s="406">
        <v>0</v>
      </c>
      <c r="N848" s="406">
        <f t="shared" si="209"/>
        <v>2</v>
      </c>
    </row>
    <row r="849" spans="1:14" outlineLevel="1">
      <c r="B849" t="str">
        <f t="shared" si="206"/>
        <v>EWW SFM Spr</v>
      </c>
      <c r="C849">
        <v>4</v>
      </c>
      <c r="D849">
        <v>1</v>
      </c>
      <c r="E849">
        <v>3</v>
      </c>
      <c r="F849">
        <v>1</v>
      </c>
      <c r="G849">
        <v>1</v>
      </c>
      <c r="H849" s="406">
        <f t="shared" si="207"/>
        <v>3</v>
      </c>
      <c r="I849" s="406">
        <v>6</v>
      </c>
      <c r="J849" s="406">
        <v>0</v>
      </c>
      <c r="K849" s="406">
        <v>0</v>
      </c>
      <c r="L849" s="406">
        <v>0</v>
      </c>
      <c r="M849" s="406">
        <v>0</v>
      </c>
      <c r="N849" s="406">
        <f t="shared" si="209"/>
        <v>2</v>
      </c>
    </row>
    <row r="850" spans="1:14" outlineLevel="1">
      <c r="A850" t="s">
        <v>2732</v>
      </c>
      <c r="B850" t="str">
        <f t="shared" si="206"/>
        <v>EWW MFM Aut</v>
      </c>
      <c r="C850">
        <v>4</v>
      </c>
      <c r="D850">
        <v>2</v>
      </c>
      <c r="E850">
        <v>1</v>
      </c>
      <c r="F850">
        <v>1</v>
      </c>
      <c r="G850">
        <v>1</v>
      </c>
      <c r="H850" s="406">
        <f t="shared" si="207"/>
        <v>4</v>
      </c>
      <c r="I850" s="406">
        <v>6</v>
      </c>
      <c r="J850" s="406">
        <v>0</v>
      </c>
      <c r="K850" s="406">
        <v>0</v>
      </c>
      <c r="L850" s="406">
        <v>0</v>
      </c>
      <c r="M850" s="406">
        <v>0</v>
      </c>
      <c r="N850" s="406">
        <f t="shared" si="209"/>
        <v>2</v>
      </c>
    </row>
    <row r="851" spans="1:14" outlineLevel="1">
      <c r="B851" t="str">
        <f t="shared" si="206"/>
        <v>EWW MFM Win</v>
      </c>
      <c r="C851">
        <v>4</v>
      </c>
      <c r="D851">
        <v>2</v>
      </c>
      <c r="E851">
        <v>2</v>
      </c>
      <c r="F851">
        <v>1</v>
      </c>
      <c r="G851">
        <v>1</v>
      </c>
      <c r="H851" s="406">
        <f t="shared" si="207"/>
        <v>4</v>
      </c>
      <c r="I851" s="406">
        <v>6</v>
      </c>
      <c r="J851" s="406">
        <v>0</v>
      </c>
      <c r="K851" s="406">
        <v>0</v>
      </c>
      <c r="L851" s="406">
        <v>0</v>
      </c>
      <c r="M851" s="406">
        <v>0</v>
      </c>
      <c r="N851" s="406">
        <f t="shared" si="209"/>
        <v>2</v>
      </c>
    </row>
    <row r="852" spans="1:14" outlineLevel="1">
      <c r="B852" t="str">
        <f t="shared" si="206"/>
        <v>EWW MFM Spr</v>
      </c>
      <c r="C852">
        <v>4</v>
      </c>
      <c r="D852">
        <v>2</v>
      </c>
      <c r="E852">
        <v>3</v>
      </c>
      <c r="F852">
        <v>1</v>
      </c>
      <c r="G852">
        <v>1</v>
      </c>
      <c r="H852" s="406">
        <f t="shared" si="207"/>
        <v>4</v>
      </c>
      <c r="I852" s="406">
        <v>6</v>
      </c>
      <c r="J852" s="406">
        <v>0</v>
      </c>
      <c r="K852" s="406">
        <v>0</v>
      </c>
      <c r="L852" s="406">
        <v>0</v>
      </c>
      <c r="M852" s="406">
        <v>0</v>
      </c>
      <c r="N852" s="406">
        <f t="shared" si="209"/>
        <v>2</v>
      </c>
    </row>
    <row r="853" spans="1:14" outlineLevel="1">
      <c r="A853" t="s">
        <v>1533</v>
      </c>
      <c r="B853" t="str">
        <f t="shared" si="206"/>
        <v>EWW MFM Aut</v>
      </c>
      <c r="C853">
        <v>4</v>
      </c>
      <c r="D853">
        <v>2</v>
      </c>
      <c r="E853">
        <v>1</v>
      </c>
      <c r="F853">
        <v>1</v>
      </c>
      <c r="G853">
        <v>1</v>
      </c>
      <c r="H853" s="406">
        <f t="shared" si="207"/>
        <v>4</v>
      </c>
      <c r="I853" s="406">
        <v>6</v>
      </c>
      <c r="J853" s="406">
        <v>0</v>
      </c>
      <c r="K853" s="406">
        <v>0</v>
      </c>
      <c r="L853" s="406">
        <v>0</v>
      </c>
      <c r="M853" s="406">
        <v>0</v>
      </c>
      <c r="N853" s="406">
        <f t="shared" si="209"/>
        <v>2</v>
      </c>
    </row>
    <row r="854" spans="1:14" outlineLevel="1">
      <c r="B854" t="str">
        <f t="shared" si="206"/>
        <v>EWW MFM Win</v>
      </c>
      <c r="C854">
        <v>4</v>
      </c>
      <c r="D854">
        <v>2</v>
      </c>
      <c r="E854">
        <v>2</v>
      </c>
      <c r="F854">
        <v>1</v>
      </c>
      <c r="G854">
        <v>1</v>
      </c>
      <c r="H854" s="406">
        <f t="shared" si="207"/>
        <v>4</v>
      </c>
      <c r="I854" s="406">
        <v>6</v>
      </c>
      <c r="J854" s="406">
        <v>0</v>
      </c>
      <c r="K854" s="406">
        <v>0</v>
      </c>
      <c r="L854" s="406">
        <v>0</v>
      </c>
      <c r="M854" s="406">
        <v>0</v>
      </c>
      <c r="N854" s="406">
        <f t="shared" si="209"/>
        <v>2</v>
      </c>
    </row>
    <row r="855" spans="1:14" outlineLevel="1">
      <c r="B855" t="str">
        <f t="shared" si="206"/>
        <v>EWW MFM Spr</v>
      </c>
      <c r="C855">
        <v>4</v>
      </c>
      <c r="D855">
        <v>2</v>
      </c>
      <c r="E855">
        <v>3</v>
      </c>
      <c r="F855">
        <v>1</v>
      </c>
      <c r="G855">
        <v>1</v>
      </c>
      <c r="H855" s="406">
        <f t="shared" si="207"/>
        <v>4</v>
      </c>
      <c r="I855" s="406">
        <v>6</v>
      </c>
      <c r="J855" s="406">
        <v>0</v>
      </c>
      <c r="K855" s="406">
        <v>0</v>
      </c>
      <c r="L855" s="406">
        <v>0</v>
      </c>
      <c r="M855" s="406">
        <v>0</v>
      </c>
      <c r="N855" s="406">
        <f t="shared" si="209"/>
        <v>2</v>
      </c>
    </row>
    <row r="856" spans="1:14" outlineLevel="1">
      <c r="A856" t="s">
        <v>808</v>
      </c>
      <c r="B856" t="str">
        <f t="shared" si="206"/>
        <v>EWW Mat Aut</v>
      </c>
      <c r="C856">
        <v>4</v>
      </c>
      <c r="D856">
        <v>4</v>
      </c>
      <c r="E856">
        <v>1</v>
      </c>
      <c r="F856">
        <v>1</v>
      </c>
      <c r="G856">
        <v>1</v>
      </c>
      <c r="H856" s="406">
        <f t="shared" si="207"/>
        <v>5</v>
      </c>
      <c r="I856" s="406">
        <v>5</v>
      </c>
      <c r="J856" s="406">
        <v>0</v>
      </c>
      <c r="K856" s="406">
        <v>0</v>
      </c>
      <c r="L856" s="406">
        <v>0</v>
      </c>
      <c r="M856" s="406">
        <v>0</v>
      </c>
      <c r="N856" s="406">
        <f t="shared" si="209"/>
        <v>3</v>
      </c>
    </row>
    <row r="857" spans="1:14" outlineLevel="1">
      <c r="B857" t="str">
        <f t="shared" si="206"/>
        <v>EWW Mat Win</v>
      </c>
      <c r="C857">
        <v>4</v>
      </c>
      <c r="D857">
        <v>4</v>
      </c>
      <c r="E857">
        <v>2</v>
      </c>
      <c r="F857">
        <v>1</v>
      </c>
      <c r="G857">
        <v>1</v>
      </c>
      <c r="H857" s="406">
        <f t="shared" si="207"/>
        <v>5</v>
      </c>
      <c r="I857" s="406">
        <f>CHOOSE($E857,4,3,2)</f>
        <v>3</v>
      </c>
      <c r="J857" s="406">
        <v>0</v>
      </c>
      <c r="K857" s="406">
        <v>0</v>
      </c>
      <c r="L857" s="406">
        <v>0</v>
      </c>
      <c r="M857" s="406">
        <v>0</v>
      </c>
      <c r="N857" s="406">
        <f t="shared" si="209"/>
        <v>3</v>
      </c>
    </row>
    <row r="858" spans="1:14" outlineLevel="1">
      <c r="A858" s="92"/>
      <c r="B858" s="92" t="str">
        <f t="shared" si="206"/>
        <v>EWW Mat Spr</v>
      </c>
      <c r="C858" s="92">
        <v>4</v>
      </c>
      <c r="D858" s="92">
        <v>4</v>
      </c>
      <c r="E858" s="92">
        <v>3</v>
      </c>
      <c r="F858" s="92">
        <v>1</v>
      </c>
      <c r="G858" s="92">
        <v>1</v>
      </c>
      <c r="H858" s="441">
        <f t="shared" si="207"/>
        <v>5</v>
      </c>
      <c r="I858" s="441">
        <v>1</v>
      </c>
      <c r="J858" s="441">
        <v>0</v>
      </c>
      <c r="K858" s="441">
        <v>0</v>
      </c>
      <c r="L858" s="441">
        <v>0</v>
      </c>
      <c r="M858" s="441">
        <v>0</v>
      </c>
      <c r="N858" s="441">
        <f t="shared" si="209"/>
        <v>3</v>
      </c>
    </row>
    <row r="859" spans="1:14" outlineLevel="1">
      <c r="A859" s="89" t="s">
        <v>2731</v>
      </c>
      <c r="B859" s="89" t="str">
        <f t="shared" si="206"/>
        <v>PNG SFM Aut</v>
      </c>
      <c r="C859" s="89">
        <v>5</v>
      </c>
      <c r="D859" s="89">
        <v>1</v>
      </c>
      <c r="E859" s="89">
        <v>1</v>
      </c>
      <c r="F859" s="89">
        <v>1</v>
      </c>
      <c r="G859" s="89">
        <v>1</v>
      </c>
      <c r="H859" s="440">
        <f t="shared" si="207"/>
        <v>3</v>
      </c>
      <c r="I859" s="440">
        <v>6</v>
      </c>
      <c r="J859" s="440">
        <v>0</v>
      </c>
      <c r="K859" s="440">
        <v>0</v>
      </c>
      <c r="L859" s="440">
        <v>0</v>
      </c>
      <c r="M859" s="440">
        <v>0</v>
      </c>
      <c r="N859" s="440">
        <f t="shared" si="209"/>
        <v>2</v>
      </c>
    </row>
    <row r="860" spans="1:14" outlineLevel="1">
      <c r="B860" t="str">
        <f t="shared" si="206"/>
        <v>PNG SFM Win</v>
      </c>
      <c r="C860">
        <v>5</v>
      </c>
      <c r="D860">
        <v>1</v>
      </c>
      <c r="E860">
        <v>2</v>
      </c>
      <c r="F860">
        <v>1</v>
      </c>
      <c r="G860">
        <v>1</v>
      </c>
      <c r="H860" s="406">
        <f t="shared" si="207"/>
        <v>3</v>
      </c>
      <c r="I860" s="406">
        <v>6</v>
      </c>
      <c r="J860" s="406">
        <v>0</v>
      </c>
      <c r="K860" s="406">
        <v>0</v>
      </c>
      <c r="L860" s="406">
        <v>0</v>
      </c>
      <c r="M860" s="406">
        <v>0</v>
      </c>
      <c r="N860" s="406">
        <f t="shared" si="209"/>
        <v>2</v>
      </c>
    </row>
    <row r="861" spans="1:14" outlineLevel="1">
      <c r="B861" t="str">
        <f t="shared" si="206"/>
        <v>PNG SFM Spr</v>
      </c>
      <c r="C861">
        <v>5</v>
      </c>
      <c r="D861">
        <v>1</v>
      </c>
      <c r="E861">
        <v>3</v>
      </c>
      <c r="F861">
        <v>1</v>
      </c>
      <c r="G861">
        <v>1</v>
      </c>
      <c r="H861" s="406">
        <f t="shared" si="207"/>
        <v>3</v>
      </c>
      <c r="I861" s="406">
        <v>6</v>
      </c>
      <c r="J861" s="406">
        <v>0</v>
      </c>
      <c r="K861" s="406">
        <v>0</v>
      </c>
      <c r="L861" s="406">
        <v>0</v>
      </c>
      <c r="M861" s="406">
        <v>0</v>
      </c>
      <c r="N861" s="406">
        <f t="shared" si="209"/>
        <v>2</v>
      </c>
    </row>
    <row r="862" spans="1:14" outlineLevel="1">
      <c r="A862" t="s">
        <v>2732</v>
      </c>
      <c r="B862" t="str">
        <f t="shared" si="206"/>
        <v>PNG MFM Aut</v>
      </c>
      <c r="C862">
        <v>5</v>
      </c>
      <c r="D862">
        <v>2</v>
      </c>
      <c r="E862">
        <v>1</v>
      </c>
      <c r="F862">
        <v>1</v>
      </c>
      <c r="G862">
        <v>1</v>
      </c>
      <c r="H862" s="406">
        <f t="shared" si="207"/>
        <v>4</v>
      </c>
      <c r="I862" s="406">
        <v>6</v>
      </c>
      <c r="J862" s="406">
        <v>0</v>
      </c>
      <c r="K862" s="406">
        <v>0</v>
      </c>
      <c r="L862" s="406">
        <v>0</v>
      </c>
      <c r="M862" s="406">
        <v>0</v>
      </c>
      <c r="N862" s="406">
        <f t="shared" si="209"/>
        <v>2</v>
      </c>
    </row>
    <row r="863" spans="1:14" outlineLevel="1">
      <c r="B863" t="str">
        <f t="shared" si="206"/>
        <v>PNG MFM Win</v>
      </c>
      <c r="C863">
        <v>5</v>
      </c>
      <c r="D863">
        <v>2</v>
      </c>
      <c r="E863">
        <v>2</v>
      </c>
      <c r="F863">
        <v>1</v>
      </c>
      <c r="G863">
        <v>1</v>
      </c>
      <c r="H863" s="406">
        <f t="shared" si="207"/>
        <v>4</v>
      </c>
      <c r="I863" s="406">
        <v>6</v>
      </c>
      <c r="J863" s="406">
        <v>0</v>
      </c>
      <c r="K863" s="406">
        <v>0</v>
      </c>
      <c r="L863" s="406">
        <v>0</v>
      </c>
      <c r="M863" s="406">
        <v>0</v>
      </c>
      <c r="N863" s="406">
        <f t="shared" si="209"/>
        <v>2</v>
      </c>
    </row>
    <row r="864" spans="1:14" outlineLevel="1">
      <c r="B864" t="str">
        <f t="shared" si="206"/>
        <v>PNG MFM Spr</v>
      </c>
      <c r="C864">
        <v>5</v>
      </c>
      <c r="D864">
        <v>2</v>
      </c>
      <c r="E864">
        <v>3</v>
      </c>
      <c r="F864">
        <v>1</v>
      </c>
      <c r="G864">
        <v>1</v>
      </c>
      <c r="H864" s="406">
        <f t="shared" si="207"/>
        <v>4</v>
      </c>
      <c r="I864" s="406">
        <v>6</v>
      </c>
      <c r="J864" s="406">
        <v>0</v>
      </c>
      <c r="K864" s="406">
        <v>0</v>
      </c>
      <c r="L864" s="406">
        <v>0</v>
      </c>
      <c r="M864" s="406">
        <v>0</v>
      </c>
      <c r="N864" s="406">
        <f t="shared" si="209"/>
        <v>2</v>
      </c>
    </row>
    <row r="865" spans="1:15" outlineLevel="1">
      <c r="A865" t="s">
        <v>1533</v>
      </c>
      <c r="B865" t="str">
        <f t="shared" si="206"/>
        <v>PNG MFM Aut</v>
      </c>
      <c r="C865">
        <v>5</v>
      </c>
      <c r="D865">
        <v>2</v>
      </c>
      <c r="E865">
        <v>1</v>
      </c>
      <c r="F865">
        <v>1</v>
      </c>
      <c r="G865">
        <v>1</v>
      </c>
      <c r="H865" s="406">
        <f t="shared" si="207"/>
        <v>4</v>
      </c>
      <c r="I865" s="406">
        <v>6</v>
      </c>
      <c r="J865" s="406">
        <v>0</v>
      </c>
      <c r="K865" s="406">
        <v>0</v>
      </c>
      <c r="L865" s="406">
        <v>0</v>
      </c>
      <c r="M865" s="406">
        <v>0</v>
      </c>
      <c r="N865" s="406">
        <f t="shared" si="209"/>
        <v>2</v>
      </c>
    </row>
    <row r="866" spans="1:15" outlineLevel="1">
      <c r="B866" t="str">
        <f t="shared" si="206"/>
        <v>PNG MFM Win</v>
      </c>
      <c r="C866">
        <v>5</v>
      </c>
      <c r="D866">
        <v>2</v>
      </c>
      <c r="E866">
        <v>2</v>
      </c>
      <c r="F866">
        <v>1</v>
      </c>
      <c r="G866">
        <v>1</v>
      </c>
      <c r="H866" s="406">
        <f t="shared" si="207"/>
        <v>4</v>
      </c>
      <c r="I866" s="406">
        <v>6</v>
      </c>
      <c r="J866" s="406">
        <v>0</v>
      </c>
      <c r="K866" s="406">
        <v>0</v>
      </c>
      <c r="L866" s="406">
        <v>0</v>
      </c>
      <c r="M866" s="406">
        <v>0</v>
      </c>
      <c r="N866" s="406">
        <f t="shared" si="209"/>
        <v>2</v>
      </c>
    </row>
    <row r="867" spans="1:15" outlineLevel="1">
      <c r="B867" t="str">
        <f t="shared" si="206"/>
        <v>PNG MFM Spr</v>
      </c>
      <c r="C867">
        <v>5</v>
      </c>
      <c r="D867">
        <v>2</v>
      </c>
      <c r="E867">
        <v>3</v>
      </c>
      <c r="F867">
        <v>1</v>
      </c>
      <c r="G867">
        <v>1</v>
      </c>
      <c r="H867" s="406">
        <f t="shared" si="207"/>
        <v>4</v>
      </c>
      <c r="I867" s="406">
        <v>6</v>
      </c>
      <c r="J867" s="406">
        <v>0</v>
      </c>
      <c r="K867" s="406">
        <v>0</v>
      </c>
      <c r="L867" s="406">
        <v>0</v>
      </c>
      <c r="M867" s="406">
        <v>0</v>
      </c>
      <c r="N867" s="406">
        <f t="shared" si="209"/>
        <v>2</v>
      </c>
    </row>
    <row r="868" spans="1:15" outlineLevel="1">
      <c r="A868" t="s">
        <v>808</v>
      </c>
      <c r="B868" t="str">
        <f t="shared" si="206"/>
        <v>PNG Mat Aut</v>
      </c>
      <c r="C868">
        <v>5</v>
      </c>
      <c r="D868">
        <v>4</v>
      </c>
      <c r="E868">
        <v>1</v>
      </c>
      <c r="F868">
        <v>1</v>
      </c>
      <c r="G868">
        <v>1</v>
      </c>
      <c r="H868" s="406">
        <f t="shared" si="207"/>
        <v>5</v>
      </c>
      <c r="I868" s="406">
        <v>5</v>
      </c>
      <c r="J868" s="406">
        <v>0</v>
      </c>
      <c r="K868" s="406">
        <v>0</v>
      </c>
      <c r="L868" s="406">
        <v>0</v>
      </c>
      <c r="M868" s="406">
        <v>0</v>
      </c>
      <c r="N868" s="406">
        <f t="shared" si="209"/>
        <v>3</v>
      </c>
    </row>
    <row r="869" spans="1:15" outlineLevel="1">
      <c r="B869" t="str">
        <f t="shared" si="206"/>
        <v>PNG Mat Win</v>
      </c>
      <c r="C869">
        <v>5</v>
      </c>
      <c r="D869">
        <v>4</v>
      </c>
      <c r="E869">
        <v>2</v>
      </c>
      <c r="F869">
        <v>1</v>
      </c>
      <c r="G869">
        <v>1</v>
      </c>
      <c r="H869" s="406">
        <f t="shared" si="207"/>
        <v>5</v>
      </c>
      <c r="I869" s="406">
        <f>CHOOSE($E869,4,3,2)</f>
        <v>3</v>
      </c>
      <c r="J869" s="406">
        <v>0</v>
      </c>
      <c r="K869" s="406">
        <v>0</v>
      </c>
      <c r="L869" s="406">
        <v>0</v>
      </c>
      <c r="M869" s="406">
        <v>0</v>
      </c>
      <c r="N869" s="406">
        <f t="shared" si="209"/>
        <v>3</v>
      </c>
    </row>
    <row r="870" spans="1:15" outlineLevel="1">
      <c r="A870" s="92"/>
      <c r="B870" s="92" t="str">
        <f t="shared" si="206"/>
        <v>PNG Mat Spr</v>
      </c>
      <c r="C870" s="92">
        <v>5</v>
      </c>
      <c r="D870" s="92">
        <v>4</v>
      </c>
      <c r="E870" s="92">
        <v>3</v>
      </c>
      <c r="F870" s="92">
        <v>1</v>
      </c>
      <c r="G870" s="92">
        <v>1</v>
      </c>
      <c r="H870" s="441">
        <f t="shared" si="207"/>
        <v>5</v>
      </c>
      <c r="I870" s="441">
        <v>1</v>
      </c>
      <c r="J870" s="441">
        <v>0</v>
      </c>
      <c r="K870" s="441">
        <v>0</v>
      </c>
      <c r="L870" s="441">
        <v>0</v>
      </c>
      <c r="M870" s="441">
        <v>0</v>
      </c>
      <c r="N870" s="441">
        <f t="shared" si="209"/>
        <v>3</v>
      </c>
    </row>
    <row r="873" spans="1:15">
      <c r="A873" s="624" t="s">
        <v>1560</v>
      </c>
    </row>
    <row r="874" spans="1:15" ht="71"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10">1+D893/50</f>
        <v>1.02</v>
      </c>
      <c r="G893" s="11">
        <f t="shared" ref="G893:G899" si="211">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10"/>
        <v>0.96</v>
      </c>
      <c r="G894" s="11">
        <f t="shared" si="211"/>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10"/>
        <v>1.04</v>
      </c>
      <c r="G895" s="11">
        <f t="shared" si="211"/>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10"/>
        <v>0.9</v>
      </c>
      <c r="G896" s="11">
        <f t="shared" si="211"/>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10"/>
        <v>1.1000000000000001</v>
      </c>
      <c r="G897" s="11">
        <f t="shared" si="211"/>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10"/>
        <v>0.8</v>
      </c>
      <c r="G898" s="11">
        <f t="shared" si="211"/>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11"/>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12">E905</f>
        <v>3</v>
      </c>
      <c r="F906" s="28">
        <v>0</v>
      </c>
      <c r="G906" s="28">
        <v>0</v>
      </c>
      <c r="H906" s="28">
        <v>0</v>
      </c>
      <c r="I906" s="28">
        <v>0</v>
      </c>
      <c r="J906" s="28">
        <v>0</v>
      </c>
      <c r="K906" s="28">
        <v>0</v>
      </c>
      <c r="L906" s="28">
        <v>-7.0000000000000007E-2</v>
      </c>
    </row>
    <row r="907" spans="1:32" outlineLevel="1">
      <c r="A907">
        <v>4</v>
      </c>
      <c r="C907" s="88">
        <v>0.2</v>
      </c>
      <c r="D907" s="88">
        <v>0.5</v>
      </c>
      <c r="E907" s="28">
        <f t="shared" si="212"/>
        <v>3</v>
      </c>
      <c r="F907" s="28">
        <v>0</v>
      </c>
      <c r="G907" s="28">
        <v>0</v>
      </c>
      <c r="H907" s="28">
        <v>0</v>
      </c>
      <c r="I907" s="28">
        <v>0</v>
      </c>
      <c r="J907" s="28">
        <v>0</v>
      </c>
      <c r="K907" s="28">
        <v>7.0000000000000007E-2</v>
      </c>
      <c r="L907" s="28">
        <v>0</v>
      </c>
    </row>
    <row r="908" spans="1:32" outlineLevel="1">
      <c r="A908">
        <v>5</v>
      </c>
      <c r="C908" s="88">
        <v>0.3</v>
      </c>
      <c r="D908" s="88">
        <v>0.6</v>
      </c>
      <c r="E908" s="28">
        <f t="shared" si="212"/>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12"/>
        <v>3</v>
      </c>
      <c r="F909" s="28">
        <v>0</v>
      </c>
      <c r="G909" s="28">
        <v>0</v>
      </c>
      <c r="H909" s="28">
        <v>0</v>
      </c>
      <c r="I909" s="28">
        <v>0</v>
      </c>
      <c r="J909" s="28">
        <v>0</v>
      </c>
      <c r="K909" s="28">
        <v>7.0000000000000007E-2</v>
      </c>
      <c r="L909" s="28">
        <v>-7.0000000000000007E-2</v>
      </c>
    </row>
    <row r="910" spans="1:32" outlineLevel="1">
      <c r="A910">
        <v>7</v>
      </c>
      <c r="E910" s="28">
        <f t="shared" si="212"/>
        <v>3</v>
      </c>
      <c r="F910" s="28">
        <v>0</v>
      </c>
      <c r="G910" s="28">
        <v>0</v>
      </c>
      <c r="H910" s="28">
        <v>0</v>
      </c>
      <c r="I910" s="28">
        <v>0</v>
      </c>
      <c r="J910" s="28">
        <v>0</v>
      </c>
      <c r="K910" s="28">
        <v>-7.0000000000000007E-2</v>
      </c>
      <c r="L910" s="28">
        <v>0</v>
      </c>
    </row>
    <row r="911" spans="1:32" outlineLevel="1">
      <c r="A911">
        <v>8</v>
      </c>
      <c r="E911" s="28">
        <f t="shared" si="212"/>
        <v>3</v>
      </c>
      <c r="F911" s="28">
        <v>0</v>
      </c>
      <c r="G911" s="28">
        <v>0</v>
      </c>
      <c r="H911" s="28">
        <v>0</v>
      </c>
      <c r="I911" s="28">
        <v>0</v>
      </c>
      <c r="J911" s="28">
        <v>0</v>
      </c>
      <c r="K911" s="28">
        <v>-7.0000000000000007E-2</v>
      </c>
      <c r="L911" s="28">
        <v>7.0000000000000007E-2</v>
      </c>
    </row>
    <row r="912" spans="1:32" outlineLevel="1">
      <c r="A912">
        <v>9</v>
      </c>
      <c r="E912" s="28">
        <f t="shared" si="212"/>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13">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13"/>
        <v>0.98940309604683652</v>
      </c>
      <c r="M920" s="97">
        <v>2.1359585229668576E-2</v>
      </c>
      <c r="N920" s="334">
        <v>1</v>
      </c>
      <c r="O920" s="97"/>
      <c r="P920" s="18" t="s">
        <v>30</v>
      </c>
      <c r="Q920" s="18" t="s">
        <v>30</v>
      </c>
      <c r="R920" s="110" t="s">
        <v>30</v>
      </c>
      <c r="S920" s="577" t="s">
        <v>2266</v>
      </c>
      <c r="U920">
        <f t="shared" ref="U920:U938" si="214">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13"/>
        <v>1.0068901989895775</v>
      </c>
      <c r="M921" s="97">
        <v>-1.7686942010475382E-2</v>
      </c>
      <c r="N921" s="334">
        <v>1</v>
      </c>
      <c r="O921" s="97"/>
      <c r="P921" s="18" t="s">
        <v>30</v>
      </c>
      <c r="Q921" s="18" t="s">
        <v>30</v>
      </c>
      <c r="R921" s="110" t="s">
        <v>30</v>
      </c>
      <c r="S921" s="577" t="s">
        <v>2280</v>
      </c>
      <c r="U921">
        <f t="shared" si="214"/>
        <v>3.6</v>
      </c>
    </row>
    <row r="922" spans="1:21" outlineLevel="1">
      <c r="D922" t="s">
        <v>2261</v>
      </c>
      <c r="E922" s="18" t="s">
        <v>30</v>
      </c>
      <c r="F922" s="18" t="s">
        <v>30</v>
      </c>
      <c r="G922">
        <v>0</v>
      </c>
      <c r="H922">
        <v>0</v>
      </c>
      <c r="I922">
        <v>0</v>
      </c>
      <c r="J922">
        <v>0</v>
      </c>
      <c r="K922">
        <v>0</v>
      </c>
      <c r="L922" s="575">
        <f t="shared" si="213"/>
        <v>1</v>
      </c>
      <c r="M922">
        <v>0</v>
      </c>
      <c r="N922">
        <v>1</v>
      </c>
      <c r="O922">
        <v>0</v>
      </c>
      <c r="P922" s="18" t="s">
        <v>30</v>
      </c>
      <c r="Q922" s="18" t="s">
        <v>30</v>
      </c>
      <c r="R922" s="110" t="s">
        <v>30</v>
      </c>
      <c r="S922" s="577" t="s">
        <v>2261</v>
      </c>
      <c r="U922">
        <f t="shared" si="214"/>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13"/>
        <v>0.99543701938294482</v>
      </c>
      <c r="M923" s="97">
        <v>1.7819093903140033E-2</v>
      </c>
      <c r="N923" s="334">
        <v>1</v>
      </c>
      <c r="O923" s="97"/>
      <c r="P923" s="572">
        <v>0</v>
      </c>
      <c r="Q923" s="572">
        <v>0</v>
      </c>
      <c r="R923" s="110" t="s">
        <v>30</v>
      </c>
      <c r="S923" s="577" t="s">
        <v>2269</v>
      </c>
      <c r="U923">
        <f t="shared" si="214"/>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13"/>
        <v>0.99469270237523977</v>
      </c>
      <c r="M924" s="97">
        <v>5.6942336250513627E-2</v>
      </c>
      <c r="N924" s="334">
        <v>1</v>
      </c>
      <c r="O924" s="97"/>
      <c r="P924" s="572">
        <v>0.11</v>
      </c>
      <c r="Q924" s="572">
        <v>0.06</v>
      </c>
      <c r="R924" s="110" t="s">
        <v>30</v>
      </c>
      <c r="S924" s="577" t="s">
        <v>2268</v>
      </c>
      <c r="U924">
        <f t="shared" si="214"/>
        <v>3.6</v>
      </c>
    </row>
    <row r="925" spans="1:21" outlineLevel="1">
      <c r="B925" t="s">
        <v>2254</v>
      </c>
      <c r="C925" s="576" t="s">
        <v>2263</v>
      </c>
      <c r="D925" s="110"/>
      <c r="E925" s="18" t="s">
        <v>30</v>
      </c>
      <c r="F925" s="334">
        <v>1</v>
      </c>
      <c r="G925">
        <v>0</v>
      </c>
      <c r="H925">
        <v>0</v>
      </c>
      <c r="I925">
        <v>0</v>
      </c>
      <c r="J925">
        <v>0</v>
      </c>
      <c r="K925">
        <v>0</v>
      </c>
      <c r="L925" s="575">
        <f t="shared" si="213"/>
        <v>1</v>
      </c>
      <c r="M925">
        <v>0</v>
      </c>
      <c r="N925">
        <v>1</v>
      </c>
      <c r="O925">
        <v>0</v>
      </c>
      <c r="P925" s="18" t="s">
        <v>30</v>
      </c>
      <c r="Q925" s="18" t="s">
        <v>30</v>
      </c>
      <c r="R925" s="333">
        <v>0</v>
      </c>
      <c r="S925" s="577" t="s">
        <v>2270</v>
      </c>
      <c r="U925">
        <f t="shared" si="214"/>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13"/>
        <v>0.98080344449672541</v>
      </c>
      <c r="M926" s="97">
        <v>-3.3021723600269545E-2</v>
      </c>
      <c r="N926" s="334">
        <v>0.61626332126265559</v>
      </c>
      <c r="O926" s="97"/>
      <c r="P926" s="18" t="s">
        <v>30</v>
      </c>
      <c r="Q926" s="18" t="s">
        <v>30</v>
      </c>
      <c r="R926" s="333">
        <v>0.5</v>
      </c>
      <c r="S926" s="577" t="s">
        <v>2272</v>
      </c>
      <c r="U926">
        <f t="shared" si="214"/>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13"/>
        <v>0.99433942576460821</v>
      </c>
      <c r="M927" s="97">
        <v>0.12649424652647134</v>
      </c>
      <c r="N927" s="334">
        <v>0.48251527948679501</v>
      </c>
      <c r="O927" s="97"/>
      <c r="P927" s="18" t="s">
        <v>30</v>
      </c>
      <c r="Q927" s="18" t="s">
        <v>30</v>
      </c>
      <c r="R927" s="333">
        <v>0.5</v>
      </c>
      <c r="S927" s="577" t="s">
        <v>2273</v>
      </c>
      <c r="U927">
        <f t="shared" si="214"/>
        <v>3.6</v>
      </c>
    </row>
    <row r="928" spans="1:21" outlineLevel="1">
      <c r="C928" s="110" t="s">
        <v>595</v>
      </c>
      <c r="D928" s="110"/>
      <c r="E928" s="18" t="s">
        <v>30</v>
      </c>
      <c r="F928" s="334">
        <v>1</v>
      </c>
      <c r="G928">
        <v>0</v>
      </c>
      <c r="H928">
        <v>0</v>
      </c>
      <c r="I928">
        <v>0</v>
      </c>
      <c r="J928">
        <v>0</v>
      </c>
      <c r="K928">
        <v>0</v>
      </c>
      <c r="L928" s="575">
        <f t="shared" si="213"/>
        <v>1</v>
      </c>
      <c r="M928">
        <v>0</v>
      </c>
      <c r="N928">
        <v>1</v>
      </c>
      <c r="O928">
        <v>0</v>
      </c>
      <c r="P928" s="18" t="s">
        <v>30</v>
      </c>
      <c r="Q928" s="18" t="s">
        <v>30</v>
      </c>
      <c r="R928" s="333">
        <v>0.93</v>
      </c>
      <c r="S928" s="577" t="s">
        <v>2271</v>
      </c>
      <c r="U928">
        <f t="shared" si="214"/>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13"/>
        <v>1.0236528805622913</v>
      </c>
      <c r="M929" s="97">
        <v>-8.9153775713275513E-2</v>
      </c>
      <c r="N929" s="334">
        <v>1</v>
      </c>
      <c r="O929" s="97"/>
      <c r="P929" s="18" t="s">
        <v>30</v>
      </c>
      <c r="Q929" s="18" t="s">
        <v>30</v>
      </c>
      <c r="R929" s="110" t="s">
        <v>30</v>
      </c>
      <c r="U929">
        <f t="shared" si="214"/>
        <v>3.6</v>
      </c>
    </row>
    <row r="930" spans="1:26" outlineLevel="1">
      <c r="D930" s="110" t="s">
        <v>2246</v>
      </c>
      <c r="G930" s="572">
        <v>2.8460076042778316E-2</v>
      </c>
      <c r="H930" s="572">
        <v>-6.204406128387391E-3</v>
      </c>
      <c r="I930" s="572">
        <v>-1.218722632361809E-2</v>
      </c>
      <c r="J930" s="97">
        <v>-0.55190326700394643</v>
      </c>
      <c r="K930" s="97">
        <v>-4.3664351228697947E-2</v>
      </c>
      <c r="L930" s="575">
        <f t="shared" si="213"/>
        <v>0.98787101354758389</v>
      </c>
      <c r="M930" s="97">
        <v>2.444771803395801E-2</v>
      </c>
      <c r="N930" s="334">
        <v>1</v>
      </c>
      <c r="O930" s="97"/>
      <c r="P930" s="18" t="s">
        <v>30</v>
      </c>
      <c r="Q930" s="18" t="s">
        <v>30</v>
      </c>
      <c r="R930" s="110" t="s">
        <v>30</v>
      </c>
      <c r="U930">
        <f t="shared" si="214"/>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13"/>
        <v>1.0024206196991372</v>
      </c>
      <c r="M931" s="97">
        <v>-3.6339983378572416E-3</v>
      </c>
      <c r="N931" s="334">
        <v>1</v>
      </c>
      <c r="O931" s="97"/>
      <c r="P931" s="18" t="s">
        <v>30</v>
      </c>
      <c r="Q931" s="18" t="s">
        <v>30</v>
      </c>
      <c r="R931" s="110" t="s">
        <v>30</v>
      </c>
      <c r="U931">
        <f t="shared" si="214"/>
        <v>3.6</v>
      </c>
    </row>
    <row r="932" spans="1:26" outlineLevel="1">
      <c r="C932" s="110"/>
      <c r="D932" s="110"/>
      <c r="G932">
        <v>0</v>
      </c>
      <c r="H932">
        <v>0</v>
      </c>
      <c r="I932">
        <v>0</v>
      </c>
      <c r="J932">
        <v>0</v>
      </c>
      <c r="K932">
        <v>0</v>
      </c>
      <c r="L932" s="575">
        <f t="shared" si="213"/>
        <v>1</v>
      </c>
      <c r="M932">
        <v>0</v>
      </c>
      <c r="N932">
        <v>1</v>
      </c>
      <c r="O932">
        <v>0</v>
      </c>
      <c r="P932" s="18" t="s">
        <v>30</v>
      </c>
      <c r="Q932" s="18" t="s">
        <v>30</v>
      </c>
      <c r="R932" s="110" t="s">
        <v>30</v>
      </c>
      <c r="U932">
        <f t="shared" si="214"/>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13"/>
        <v>0.99543701938294482</v>
      </c>
      <c r="M933" s="574">
        <f>M923</f>
        <v>1.7819093903140033E-2</v>
      </c>
      <c r="N933" s="574">
        <f>N923</f>
        <v>1</v>
      </c>
      <c r="O933" s="574"/>
      <c r="P933" s="572">
        <v>0</v>
      </c>
      <c r="Q933" s="572">
        <v>0</v>
      </c>
      <c r="R933" s="110" t="s">
        <v>30</v>
      </c>
      <c r="U933">
        <f t="shared" si="214"/>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13"/>
        <v>0.99469270237523977</v>
      </c>
      <c r="M934" s="574">
        <f>M924</f>
        <v>5.6942336250513627E-2</v>
      </c>
      <c r="N934" s="574">
        <f>N924</f>
        <v>1</v>
      </c>
      <c r="O934" s="574"/>
      <c r="P934" s="572">
        <v>0.08</v>
      </c>
      <c r="Q934" s="572">
        <v>0.02</v>
      </c>
      <c r="R934" s="110" t="s">
        <v>30</v>
      </c>
      <c r="U934">
        <f t="shared" si="214"/>
        <v>3.6</v>
      </c>
    </row>
    <row r="935" spans="1:26" outlineLevel="1">
      <c r="B935" t="s">
        <v>2254</v>
      </c>
      <c r="C935" s="576" t="s">
        <v>2263</v>
      </c>
      <c r="D935" s="110"/>
      <c r="G935">
        <v>0</v>
      </c>
      <c r="H935">
        <v>0</v>
      </c>
      <c r="I935">
        <v>0</v>
      </c>
      <c r="J935">
        <v>0</v>
      </c>
      <c r="K935">
        <v>0</v>
      </c>
      <c r="L935" s="575">
        <f t="shared" si="213"/>
        <v>1</v>
      </c>
      <c r="M935">
        <v>0</v>
      </c>
      <c r="N935">
        <v>1</v>
      </c>
      <c r="O935">
        <v>0</v>
      </c>
      <c r="P935" s="18" t="s">
        <v>30</v>
      </c>
      <c r="Q935" s="18" t="s">
        <v>30</v>
      </c>
      <c r="R935" s="578">
        <f t="shared" ref="R935:R938" si="215">R925</f>
        <v>0</v>
      </c>
      <c r="U935">
        <f t="shared" si="214"/>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13"/>
        <v>0.98080344449672541</v>
      </c>
      <c r="M936" s="574">
        <f>M926</f>
        <v>-3.3021723600269545E-2</v>
      </c>
      <c r="N936" s="574">
        <f>N926</f>
        <v>0.61626332126265559</v>
      </c>
      <c r="O936" s="574"/>
      <c r="P936" s="18" t="s">
        <v>30</v>
      </c>
      <c r="Q936" s="18" t="s">
        <v>30</v>
      </c>
      <c r="R936" s="578">
        <f t="shared" si="215"/>
        <v>0.5</v>
      </c>
      <c r="U936">
        <f t="shared" si="214"/>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13"/>
        <v>0.99433942576460821</v>
      </c>
      <c r="M937" s="574">
        <f>M927</f>
        <v>0.12649424652647134</v>
      </c>
      <c r="N937" s="574">
        <f>N927</f>
        <v>0.48251527948679501</v>
      </c>
      <c r="O937" s="574"/>
      <c r="P937" s="18" t="s">
        <v>30</v>
      </c>
      <c r="Q937" s="18" t="s">
        <v>30</v>
      </c>
      <c r="R937" s="578">
        <f t="shared" si="215"/>
        <v>0.5</v>
      </c>
      <c r="U937">
        <f t="shared" si="214"/>
        <v>3.6</v>
      </c>
    </row>
    <row r="938" spans="1:26" outlineLevel="1">
      <c r="C938" s="110" t="s">
        <v>595</v>
      </c>
      <c r="G938">
        <v>0</v>
      </c>
      <c r="H938">
        <v>0</v>
      </c>
      <c r="I938">
        <v>0</v>
      </c>
      <c r="J938">
        <v>0</v>
      </c>
      <c r="K938">
        <v>0</v>
      </c>
      <c r="L938" s="575">
        <f t="shared" si="213"/>
        <v>1</v>
      </c>
      <c r="M938">
        <v>0</v>
      </c>
      <c r="N938">
        <v>1</v>
      </c>
      <c r="O938">
        <v>0</v>
      </c>
      <c r="P938" s="18" t="s">
        <v>30</v>
      </c>
      <c r="Q938" s="18" t="s">
        <v>30</v>
      </c>
      <c r="R938" s="578">
        <f t="shared" si="215"/>
        <v>0.93</v>
      </c>
      <c r="U938">
        <f t="shared" si="214"/>
        <v>3.6</v>
      </c>
    </row>
    <row r="939" spans="1:26" outlineLevel="1"/>
    <row r="940" spans="1:26">
      <c r="A940" s="624" t="s">
        <v>2323</v>
      </c>
    </row>
    <row r="941" spans="1:26" ht="61.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16">$L944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16"/>
        <v>57.744633848061603</v>
      </c>
      <c r="T945" s="334"/>
      <c r="U945">
        <f t="shared" ref="U945:U1002" si="217">U944+1</f>
        <v>2</v>
      </c>
      <c r="V945" t="str">
        <f t="shared" ref="V945:V972" si="218">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16"/>
        <v>59.659433704000413</v>
      </c>
      <c r="T946" s="334"/>
      <c r="U946">
        <f t="shared" si="217"/>
        <v>3</v>
      </c>
      <c r="V946" t="str">
        <f t="shared" si="218"/>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16"/>
        <v>58.482963543836121</v>
      </c>
      <c r="T947" s="334"/>
      <c r="U947">
        <f t="shared" si="217"/>
        <v>4</v>
      </c>
      <c r="V947" t="str">
        <f t="shared" si="218"/>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16"/>
        <v>58.342869439393112</v>
      </c>
      <c r="T948" s="334"/>
      <c r="U948">
        <f t="shared" si="217"/>
        <v>5</v>
      </c>
      <c r="V948" t="str">
        <f t="shared" si="218"/>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16"/>
        <v>58.423467243857473</v>
      </c>
      <c r="T949" s="334"/>
      <c r="U949">
        <f t="shared" si="217"/>
        <v>6</v>
      </c>
      <c r="V949" t="str">
        <f t="shared" si="218"/>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16"/>
        <v>59.160049076054158</v>
      </c>
      <c r="T950" s="334"/>
      <c r="U950">
        <f t="shared" si="217"/>
        <v>7</v>
      </c>
      <c r="V950" t="str">
        <f t="shared" si="218"/>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16"/>
        <v>59.930924175364233</v>
      </c>
      <c r="T951" s="334"/>
      <c r="U951">
        <f t="shared" si="217"/>
        <v>8</v>
      </c>
      <c r="V951" t="str">
        <f t="shared" si="218"/>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16"/>
        <v>59.636469037947158</v>
      </c>
      <c r="T952" s="334"/>
      <c r="U952">
        <f t="shared" si="217"/>
        <v>9</v>
      </c>
      <c r="V952" t="str">
        <f t="shared" si="218"/>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16"/>
        <v>57.801122447882094</v>
      </c>
      <c r="T953" s="334"/>
      <c r="U953">
        <f t="shared" si="217"/>
        <v>10</v>
      </c>
      <c r="V953" t="str">
        <f t="shared" si="218"/>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16"/>
        <v>59.424012529218267</v>
      </c>
      <c r="T954" s="334"/>
      <c r="U954">
        <f t="shared" si="217"/>
        <v>11</v>
      </c>
      <c r="V954" t="str">
        <f t="shared" si="218"/>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16"/>
        <v>57.589181960381033</v>
      </c>
      <c r="T955" s="334"/>
      <c r="U955">
        <f t="shared" si="217"/>
        <v>12</v>
      </c>
      <c r="V955" t="str">
        <f t="shared" si="218"/>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16"/>
        <v>60.33700665193772</v>
      </c>
      <c r="T956" s="334"/>
      <c r="U956">
        <f t="shared" si="217"/>
        <v>13</v>
      </c>
      <c r="V956" t="str">
        <f t="shared" si="218"/>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16"/>
        <v>57.230985299614971</v>
      </c>
      <c r="T957" s="334"/>
      <c r="U957">
        <f t="shared" si="217"/>
        <v>14</v>
      </c>
      <c r="V957" t="str">
        <f t="shared" si="218"/>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16"/>
        <v>57.877997518692787</v>
      </c>
      <c r="T958" s="334"/>
      <c r="U958">
        <f t="shared" si="217"/>
        <v>15</v>
      </c>
      <c r="V958" t="str">
        <f t="shared" si="218"/>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16"/>
        <v>58.255617141701741</v>
      </c>
      <c r="T959" s="334"/>
      <c r="U959">
        <f t="shared" si="217"/>
        <v>16</v>
      </c>
      <c r="V959" t="str">
        <f t="shared" si="218"/>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16"/>
        <v>59.165400938708913</v>
      </c>
      <c r="T960" s="334"/>
      <c r="U960">
        <f t="shared" si="217"/>
        <v>17</v>
      </c>
      <c r="V960" t="str">
        <f t="shared" si="218"/>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16"/>
        <v>60.343635708552867</v>
      </c>
      <c r="T961" s="334"/>
      <c r="U961">
        <f t="shared" si="217"/>
        <v>18</v>
      </c>
      <c r="V961" t="str">
        <f t="shared" si="218"/>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16"/>
        <v>60.171985632953692</v>
      </c>
      <c r="T962" s="334"/>
      <c r="U962">
        <f t="shared" si="217"/>
        <v>19</v>
      </c>
      <c r="V962" t="str">
        <f t="shared" si="218"/>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16"/>
        <v>57.995315682551222</v>
      </c>
      <c r="T963" s="334"/>
      <c r="U963">
        <f t="shared" si="217"/>
        <v>20</v>
      </c>
      <c r="V963" t="str">
        <f t="shared" si="218"/>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16"/>
        <v>57.53204293048492</v>
      </c>
      <c r="T964" s="334"/>
      <c r="U964">
        <f t="shared" si="217"/>
        <v>21</v>
      </c>
      <c r="V964" t="str">
        <f t="shared" si="218"/>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16"/>
        <v>59.357533165910503</v>
      </c>
      <c r="T965" s="334"/>
      <c r="U965">
        <f t="shared" si="217"/>
        <v>22</v>
      </c>
      <c r="V965" t="str">
        <f t="shared" si="218"/>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16"/>
        <v>60.353685786126007</v>
      </c>
      <c r="T966" s="334"/>
      <c r="U966">
        <f t="shared" si="217"/>
        <v>23</v>
      </c>
      <c r="V966" t="str">
        <f t="shared" si="218"/>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16"/>
        <v>58.132275132236643</v>
      </c>
      <c r="T967" s="334"/>
      <c r="U967">
        <f t="shared" si="217"/>
        <v>24</v>
      </c>
      <c r="V967" t="str">
        <f t="shared" si="218"/>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16"/>
        <v>58.057213344458752</v>
      </c>
      <c r="T968" s="334"/>
      <c r="U968">
        <f t="shared" si="217"/>
        <v>25</v>
      </c>
      <c r="V968" t="str">
        <f t="shared" si="218"/>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16"/>
        <v>57.882550703510269</v>
      </c>
      <c r="T969" s="334"/>
      <c r="U969">
        <f t="shared" si="217"/>
        <v>26</v>
      </c>
      <c r="V969" t="str">
        <f t="shared" si="218"/>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16"/>
        <v>58.531177548769932</v>
      </c>
      <c r="T970" s="334"/>
      <c r="U970">
        <f t="shared" si="217"/>
        <v>27</v>
      </c>
      <c r="V970" t="str">
        <f t="shared" si="218"/>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16"/>
        <v>57.459724084325558</v>
      </c>
      <c r="T971" s="334"/>
      <c r="U971">
        <f t="shared" si="217"/>
        <v>28</v>
      </c>
      <c r="V971" t="str">
        <f t="shared" si="218"/>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16"/>
        <v>57.839589351632</v>
      </c>
      <c r="T972" s="581"/>
      <c r="U972">
        <f t="shared" si="217"/>
        <v>29</v>
      </c>
      <c r="V972" t="str">
        <f t="shared" si="218"/>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19">$M974</f>
        <v>62.903499999999987</v>
      </c>
      <c r="T974" s="334"/>
      <c r="U974">
        <f t="shared" si="217"/>
        <v>1</v>
      </c>
      <c r="V974" t="str">
        <f t="shared" ref="V974:V1002" si="220">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19"/>
        <v>59.774000000000001</v>
      </c>
      <c r="T975" s="334"/>
      <c r="U975">
        <f t="shared" si="217"/>
        <v>2</v>
      </c>
      <c r="V975" t="str">
        <f t="shared" si="220"/>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19"/>
        <v>60.713999999999999</v>
      </c>
      <c r="T976" s="334"/>
      <c r="U976">
        <f t="shared" si="217"/>
        <v>3</v>
      </c>
      <c r="V976" t="str">
        <f t="shared" si="220"/>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19"/>
        <v>61.171500000000002</v>
      </c>
      <c r="T977" s="334"/>
      <c r="U977">
        <f t="shared" si="217"/>
        <v>4</v>
      </c>
      <c r="V977" t="str">
        <f t="shared" si="220"/>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19"/>
        <v>58.521000000000001</v>
      </c>
      <c r="T978" s="334"/>
      <c r="U978">
        <f t="shared" si="217"/>
        <v>5</v>
      </c>
      <c r="V978" t="str">
        <f t="shared" si="220"/>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19"/>
        <v>59.145000000000003</v>
      </c>
      <c r="T979" s="334"/>
      <c r="U979">
        <f t="shared" si="217"/>
        <v>6</v>
      </c>
      <c r="V979" t="str">
        <f t="shared" si="220"/>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19"/>
        <v>61.204500000000003</v>
      </c>
      <c r="T980" s="334"/>
      <c r="U980">
        <f t="shared" si="217"/>
        <v>7</v>
      </c>
      <c r="V980" t="str">
        <f t="shared" si="220"/>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19"/>
        <v>63.600999999999999</v>
      </c>
      <c r="T981" s="334"/>
      <c r="U981">
        <f t="shared" si="217"/>
        <v>8</v>
      </c>
      <c r="V981" t="str">
        <f t="shared" si="220"/>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19"/>
        <v>59.222999999999999</v>
      </c>
      <c r="T982" s="334"/>
      <c r="U982">
        <f t="shared" si="217"/>
        <v>9</v>
      </c>
      <c r="V982" t="str">
        <f t="shared" si="220"/>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19"/>
        <v>60.963000000000008</v>
      </c>
      <c r="T983" s="334"/>
      <c r="U983">
        <f t="shared" si="217"/>
        <v>10</v>
      </c>
      <c r="V983" t="str">
        <f t="shared" si="220"/>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19"/>
        <v>61.366500000000002</v>
      </c>
      <c r="T984" s="334"/>
      <c r="U984">
        <f t="shared" si="217"/>
        <v>11</v>
      </c>
      <c r="V984" t="str">
        <f t="shared" si="220"/>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19"/>
        <v>58.55</v>
      </c>
      <c r="T985" s="334"/>
      <c r="U985">
        <f t="shared" si="217"/>
        <v>12</v>
      </c>
      <c r="V985" t="str">
        <f t="shared" si="220"/>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19"/>
        <v>63.219000000000001</v>
      </c>
      <c r="T986" s="334"/>
      <c r="U986">
        <f t="shared" si="217"/>
        <v>13</v>
      </c>
      <c r="V986" t="str">
        <f t="shared" si="220"/>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19"/>
        <v>57.029000000000003</v>
      </c>
      <c r="T987" s="334"/>
      <c r="U987">
        <f t="shared" si="217"/>
        <v>14</v>
      </c>
      <c r="V987" t="str">
        <f t="shared" si="220"/>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19"/>
        <v>60.521000000000001</v>
      </c>
      <c r="T988" s="334"/>
      <c r="U988">
        <f t="shared" si="217"/>
        <v>15</v>
      </c>
      <c r="V988" t="str">
        <f t="shared" si="220"/>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19"/>
        <v>59.486499999999999</v>
      </c>
      <c r="T989" s="334"/>
      <c r="U989">
        <f t="shared" si="217"/>
        <v>16</v>
      </c>
      <c r="V989" t="str">
        <f t="shared" si="220"/>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19"/>
        <v>58.776000000000003</v>
      </c>
      <c r="T990" s="334"/>
      <c r="U990">
        <f t="shared" si="217"/>
        <v>17</v>
      </c>
      <c r="V990" t="str">
        <f t="shared" si="220"/>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19"/>
        <v>62.811500000000009</v>
      </c>
      <c r="T991" s="334"/>
      <c r="U991">
        <f t="shared" si="217"/>
        <v>18</v>
      </c>
      <c r="V991" t="str">
        <f t="shared" si="220"/>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19"/>
        <v>60.567999999999998</v>
      </c>
      <c r="T992" s="334"/>
      <c r="U992">
        <f t="shared" si="217"/>
        <v>19</v>
      </c>
      <c r="V992" t="str">
        <f t="shared" si="220"/>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19"/>
        <v>58.369</v>
      </c>
      <c r="T993" s="334"/>
      <c r="U993">
        <f t="shared" si="217"/>
        <v>20</v>
      </c>
      <c r="V993" t="str">
        <f t="shared" si="220"/>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19"/>
        <v>59.688000000000002</v>
      </c>
      <c r="T994" s="334"/>
      <c r="U994">
        <f t="shared" si="217"/>
        <v>21</v>
      </c>
      <c r="V994" t="str">
        <f t="shared" si="220"/>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19"/>
        <v>57.705500000000001</v>
      </c>
      <c r="T995" s="334"/>
      <c r="U995">
        <f t="shared" si="217"/>
        <v>22</v>
      </c>
      <c r="V995" t="str">
        <f t="shared" si="220"/>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19"/>
        <v>58.845500000000001</v>
      </c>
      <c r="T996" s="334"/>
      <c r="U996">
        <f t="shared" si="217"/>
        <v>23</v>
      </c>
      <c r="V996" t="str">
        <f t="shared" si="220"/>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19"/>
        <v>57.162999999999997</v>
      </c>
      <c r="T997" s="334"/>
      <c r="U997">
        <f t="shared" si="217"/>
        <v>24</v>
      </c>
      <c r="V997" t="str">
        <f t="shared" si="220"/>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19"/>
        <v>60.446000000000012</v>
      </c>
      <c r="T998" s="334"/>
      <c r="U998">
        <f t="shared" si="217"/>
        <v>25</v>
      </c>
      <c r="V998" t="str">
        <f t="shared" si="220"/>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19"/>
        <v>60.691499999999998</v>
      </c>
      <c r="T999" s="334"/>
      <c r="U999">
        <f t="shared" si="217"/>
        <v>26</v>
      </c>
      <c r="V999" t="str">
        <f t="shared" si="220"/>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19"/>
        <v>59.313499999999998</v>
      </c>
      <c r="T1000" s="334"/>
      <c r="U1000">
        <f t="shared" si="217"/>
        <v>27</v>
      </c>
      <c r="V1000" t="str">
        <f t="shared" si="220"/>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19"/>
        <v>60.516500000000001</v>
      </c>
      <c r="T1001" s="334"/>
      <c r="U1001">
        <f t="shared" si="217"/>
        <v>28</v>
      </c>
      <c r="V1001" t="str">
        <f t="shared" si="220"/>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19"/>
        <v>57.713500000000003</v>
      </c>
      <c r="T1002" s="597"/>
      <c r="U1002">
        <f t="shared" si="217"/>
        <v>29</v>
      </c>
      <c r="V1002" t="str">
        <f t="shared" si="220"/>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21">$L1003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21"/>
        <v>56.840454215347393</v>
      </c>
      <c r="T1004" s="334">
        <v>-0.215999999999999</v>
      </c>
      <c r="U1004">
        <f t="shared" ref="U1004:U1067" si="222">U1003+1</f>
        <v>1</v>
      </c>
      <c r="V1004" t="str">
        <f t="shared" ref="V1004:V1067" si="223">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21"/>
        <v>59.028258797013692</v>
      </c>
      <c r="T1005" s="334">
        <v>1.911</v>
      </c>
      <c r="U1005">
        <f t="shared" si="222"/>
        <v>2</v>
      </c>
      <c r="V1005" t="str">
        <f t="shared" si="223"/>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21"/>
        <v>58.048805996601828</v>
      </c>
      <c r="T1006" s="334">
        <v>0.246</v>
      </c>
      <c r="U1006">
        <f t="shared" si="222"/>
        <v>3</v>
      </c>
      <c r="V1006" t="str">
        <f t="shared" si="223"/>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21"/>
        <v>56.332354263185081</v>
      </c>
      <c r="T1007" s="334">
        <v>-0.14099999999999999</v>
      </c>
      <c r="U1007">
        <f t="shared" si="222"/>
        <v>4</v>
      </c>
      <c r="V1007" t="str">
        <f t="shared" si="223"/>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21"/>
        <v>59.485422755693001</v>
      </c>
      <c r="T1008" s="334">
        <v>-0.16500000000000001</v>
      </c>
      <c r="U1008">
        <f t="shared" si="222"/>
        <v>5</v>
      </c>
      <c r="V1008" t="str">
        <f t="shared" si="223"/>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21"/>
        <v>55.964007682241963</v>
      </c>
      <c r="T1009" s="334">
        <v>0.89700000000000002</v>
      </c>
      <c r="U1009">
        <f t="shared" si="222"/>
        <v>6</v>
      </c>
      <c r="V1009" t="str">
        <f t="shared" si="223"/>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21"/>
        <v>58.092925683520413</v>
      </c>
      <c r="T1010" s="334">
        <v>-1.3260000000000001</v>
      </c>
      <c r="U1010">
        <f t="shared" si="222"/>
        <v>7</v>
      </c>
      <c r="V1010" t="str">
        <f t="shared" si="223"/>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21"/>
        <v>56.674697243675674</v>
      </c>
      <c r="T1011" s="334">
        <v>0.107999999999999</v>
      </c>
      <c r="U1011">
        <f t="shared" si="222"/>
        <v>8</v>
      </c>
      <c r="V1011" t="str">
        <f t="shared" si="223"/>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21"/>
        <v>56.724479460959628</v>
      </c>
      <c r="T1012" s="334">
        <v>1.8719999999999899</v>
      </c>
      <c r="U1012">
        <f t="shared" si="222"/>
        <v>9</v>
      </c>
      <c r="V1012" t="str">
        <f t="shared" si="223"/>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21"/>
        <v>54.621403393414688</v>
      </c>
      <c r="T1013" s="334">
        <v>0.11699999999999899</v>
      </c>
      <c r="U1013">
        <f t="shared" si="222"/>
        <v>10</v>
      </c>
      <c r="V1013" t="str">
        <f t="shared" si="223"/>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21"/>
        <v>58.489717489904649</v>
      </c>
      <c r="T1014" s="334">
        <v>-1.9710000000000001</v>
      </c>
      <c r="U1014">
        <f t="shared" si="222"/>
        <v>11</v>
      </c>
      <c r="V1014" t="str">
        <f t="shared" si="223"/>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21"/>
        <v>59.462155277861811</v>
      </c>
      <c r="T1015" s="334">
        <v>-1.893</v>
      </c>
      <c r="U1015">
        <f t="shared" si="222"/>
        <v>12</v>
      </c>
      <c r="V1015" t="str">
        <f t="shared" si="223"/>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21"/>
        <v>60.889864608456243</v>
      </c>
      <c r="T1016" s="334">
        <v>-0.75</v>
      </c>
      <c r="U1016">
        <f t="shared" si="222"/>
        <v>13</v>
      </c>
      <c r="V1016" t="str">
        <f t="shared" si="223"/>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21"/>
        <v>58.439334144106859</v>
      </c>
      <c r="T1017" s="334">
        <v>-0.3</v>
      </c>
      <c r="U1017">
        <f t="shared" si="222"/>
        <v>14</v>
      </c>
      <c r="V1017" t="str">
        <f t="shared" si="223"/>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21"/>
        <v>57.439181081269609</v>
      </c>
      <c r="T1018" s="334">
        <v>2.823</v>
      </c>
      <c r="U1018">
        <f t="shared" si="222"/>
        <v>15</v>
      </c>
      <c r="V1018" t="str">
        <f t="shared" si="223"/>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21"/>
        <v>58.782497385099113</v>
      </c>
      <c r="T1019" s="334">
        <v>-1.518</v>
      </c>
      <c r="U1019">
        <f t="shared" si="222"/>
        <v>16</v>
      </c>
      <c r="V1019" t="str">
        <f t="shared" si="223"/>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21"/>
        <v>61.262034137339228</v>
      </c>
      <c r="T1020" s="334">
        <v>-0.56099999999999905</v>
      </c>
      <c r="U1020">
        <f t="shared" si="222"/>
        <v>17</v>
      </c>
      <c r="V1020" t="str">
        <f t="shared" si="223"/>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21"/>
        <v>63.335509170119863</v>
      </c>
      <c r="T1021" s="334">
        <v>1.38</v>
      </c>
      <c r="U1021">
        <f t="shared" si="222"/>
        <v>18</v>
      </c>
      <c r="V1021" t="str">
        <f t="shared" si="223"/>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21"/>
        <v>56.920183026698432</v>
      </c>
      <c r="T1022" s="334">
        <v>-1.78799999999999</v>
      </c>
      <c r="U1022">
        <f t="shared" si="222"/>
        <v>19</v>
      </c>
      <c r="V1022" t="str">
        <f t="shared" si="223"/>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21"/>
        <v>58.178284156160871</v>
      </c>
      <c r="T1023" s="334">
        <v>0.215999999999999</v>
      </c>
      <c r="U1023">
        <f t="shared" si="222"/>
        <v>20</v>
      </c>
      <c r="V1023" t="str">
        <f t="shared" si="223"/>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21"/>
        <v>58.226551071857948</v>
      </c>
      <c r="T1024" s="334">
        <v>0.54899999999999904</v>
      </c>
      <c r="U1024">
        <f t="shared" si="222"/>
        <v>21</v>
      </c>
      <c r="V1024" t="str">
        <f t="shared" si="223"/>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21"/>
        <v>58.676646253513667</v>
      </c>
      <c r="T1025" s="334">
        <v>2.097</v>
      </c>
      <c r="U1025">
        <f t="shared" si="222"/>
        <v>22</v>
      </c>
      <c r="V1025" t="str">
        <f t="shared" si="223"/>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21"/>
        <v>62.179249269025647</v>
      </c>
      <c r="T1026" s="334">
        <v>0.69899999999999995</v>
      </c>
      <c r="U1026">
        <f t="shared" si="222"/>
        <v>23</v>
      </c>
      <c r="V1026" t="str">
        <f t="shared" si="223"/>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21"/>
        <v>59.061039391855758</v>
      </c>
      <c r="T1027" s="334">
        <v>-0.186</v>
      </c>
      <c r="U1027">
        <f t="shared" si="222"/>
        <v>24</v>
      </c>
      <c r="V1027" t="str">
        <f t="shared" si="223"/>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21"/>
        <v>60.464347147154427</v>
      </c>
      <c r="T1028" s="334">
        <v>0.56399999999999995</v>
      </c>
      <c r="U1028">
        <f t="shared" si="222"/>
        <v>25</v>
      </c>
      <c r="V1028" t="str">
        <f t="shared" si="223"/>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21"/>
        <v>59.06412897869761</v>
      </c>
      <c r="T1029" s="334">
        <v>-0.46799999999999897</v>
      </c>
      <c r="U1029">
        <f t="shared" si="222"/>
        <v>26</v>
      </c>
      <c r="V1029" t="str">
        <f t="shared" si="223"/>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21"/>
        <v>60.750657584194173</v>
      </c>
      <c r="T1030" s="334">
        <v>2.79</v>
      </c>
      <c r="U1030">
        <f t="shared" si="222"/>
        <v>27</v>
      </c>
      <c r="V1030" t="str">
        <f t="shared" si="223"/>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21"/>
        <v>59.07269876189639</v>
      </c>
      <c r="T1031" s="334">
        <v>-0.33300000000000002</v>
      </c>
      <c r="U1031">
        <f t="shared" si="222"/>
        <v>28</v>
      </c>
      <c r="V1031" t="str">
        <f t="shared" si="223"/>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21"/>
        <v>58.244528132919427</v>
      </c>
      <c r="T1032" s="334">
        <v>-2.202</v>
      </c>
      <c r="U1032">
        <f t="shared" si="222"/>
        <v>29</v>
      </c>
      <c r="V1032" t="str">
        <f t="shared" si="223"/>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21"/>
        <v>57.269329466213172</v>
      </c>
      <c r="T1033" s="334">
        <v>-0.56999999999999995</v>
      </c>
      <c r="U1033">
        <f t="shared" si="222"/>
        <v>30</v>
      </c>
      <c r="V1033" t="str">
        <f t="shared" si="223"/>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21"/>
        <v>58.580445103076769</v>
      </c>
      <c r="T1034" s="334">
        <v>-1.73999999999999</v>
      </c>
      <c r="U1034">
        <f t="shared" si="222"/>
        <v>31</v>
      </c>
      <c r="V1034" t="str">
        <f t="shared" si="223"/>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21"/>
        <v>58.147445292232369</v>
      </c>
      <c r="T1035" s="334">
        <v>-0.212999999999999</v>
      </c>
      <c r="U1035">
        <f t="shared" si="222"/>
        <v>32</v>
      </c>
      <c r="V1035" t="str">
        <f t="shared" si="223"/>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21"/>
        <v>57.231809871164238</v>
      </c>
      <c r="T1036" s="334">
        <v>0.16500000000000001</v>
      </c>
      <c r="U1036">
        <f t="shared" si="222"/>
        <v>33</v>
      </c>
      <c r="V1036" t="str">
        <f t="shared" si="223"/>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21"/>
        <v>57.158542044197397</v>
      </c>
      <c r="T1037" s="334">
        <v>-1.6859999999999999</v>
      </c>
      <c r="U1037">
        <f t="shared" si="222"/>
        <v>34</v>
      </c>
      <c r="V1037" t="str">
        <f t="shared" si="223"/>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21"/>
        <v>56.31938551665035</v>
      </c>
      <c r="T1038" s="334">
        <v>-1.383</v>
      </c>
      <c r="U1038">
        <f t="shared" si="222"/>
        <v>35</v>
      </c>
      <c r="V1038" t="str">
        <f t="shared" si="223"/>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21"/>
        <v>57.20571621581594</v>
      </c>
      <c r="T1039" s="334">
        <v>4.3680000000000003</v>
      </c>
      <c r="U1039">
        <f t="shared" si="222"/>
        <v>36</v>
      </c>
      <c r="V1039" t="str">
        <f t="shared" si="223"/>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21"/>
        <v>57.238075143825689</v>
      </c>
      <c r="T1040" s="334">
        <v>-1.077</v>
      </c>
      <c r="U1040">
        <f t="shared" si="222"/>
        <v>37</v>
      </c>
      <c r="V1040" t="str">
        <f t="shared" si="223"/>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21"/>
        <v>59.903734812622787</v>
      </c>
      <c r="T1041" s="334">
        <v>0.72899999999999998</v>
      </c>
      <c r="U1041">
        <f t="shared" si="222"/>
        <v>38</v>
      </c>
      <c r="V1041" t="str">
        <f t="shared" si="223"/>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21"/>
        <v>61.12223824629914</v>
      </c>
      <c r="T1042" s="334">
        <v>-1.0619999999999901</v>
      </c>
      <c r="U1042">
        <f t="shared" si="222"/>
        <v>39</v>
      </c>
      <c r="V1042" t="str">
        <f t="shared" si="223"/>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21"/>
        <v>60.848948787506231</v>
      </c>
      <c r="T1043" s="334">
        <v>0.16800000000000001</v>
      </c>
      <c r="U1043">
        <f t="shared" si="222"/>
        <v>40</v>
      </c>
      <c r="V1043" t="str">
        <f t="shared" si="223"/>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21"/>
        <v>57.515942898787877</v>
      </c>
      <c r="T1044" s="334">
        <v>-0.81599999999999995</v>
      </c>
      <c r="U1044">
        <f t="shared" si="222"/>
        <v>41</v>
      </c>
      <c r="V1044" t="str">
        <f t="shared" si="223"/>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21"/>
        <v>58.25822227818923</v>
      </c>
      <c r="T1045" s="334">
        <v>1.6080000000000001</v>
      </c>
      <c r="U1045">
        <f t="shared" si="222"/>
        <v>42</v>
      </c>
      <c r="V1045" t="str">
        <f t="shared" si="223"/>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21"/>
        <v>58.291887073098323</v>
      </c>
      <c r="T1046" s="334">
        <v>1.167</v>
      </c>
      <c r="U1046">
        <f t="shared" si="222"/>
        <v>43</v>
      </c>
      <c r="V1046" t="str">
        <f t="shared" si="223"/>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21"/>
        <v>59.680172968863687</v>
      </c>
      <c r="T1047" s="334">
        <v>0.86099999999999999</v>
      </c>
      <c r="U1047">
        <f t="shared" si="222"/>
        <v>44</v>
      </c>
      <c r="V1047" t="str">
        <f t="shared" si="223"/>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21"/>
        <v>59.385213325259087</v>
      </c>
      <c r="T1048" s="334">
        <v>0.218999999999999</v>
      </c>
      <c r="U1048">
        <f t="shared" si="222"/>
        <v>45</v>
      </c>
      <c r="V1048" t="str">
        <f t="shared" si="223"/>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21"/>
        <v>60.554694027137508</v>
      </c>
      <c r="T1049" s="334">
        <v>-1.9770000000000001</v>
      </c>
      <c r="U1049">
        <f t="shared" si="222"/>
        <v>46</v>
      </c>
      <c r="V1049" t="str">
        <f t="shared" si="223"/>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21"/>
        <v>57.260602509037817</v>
      </c>
      <c r="T1050" s="334">
        <v>1.911</v>
      </c>
      <c r="U1050">
        <f t="shared" si="222"/>
        <v>47</v>
      </c>
      <c r="V1050" t="str">
        <f t="shared" si="223"/>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21"/>
        <v>60.159606549042863</v>
      </c>
      <c r="T1051" s="334">
        <v>-1.962</v>
      </c>
      <c r="U1051">
        <f t="shared" si="222"/>
        <v>48</v>
      </c>
      <c r="V1051" t="str">
        <f t="shared" si="223"/>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21"/>
        <v>57.758239920673887</v>
      </c>
      <c r="T1052" s="334">
        <v>0.92100000000000004</v>
      </c>
      <c r="U1052">
        <f t="shared" si="222"/>
        <v>49</v>
      </c>
      <c r="V1052" t="str">
        <f t="shared" si="223"/>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21"/>
        <v>56.999136773597712</v>
      </c>
      <c r="T1053" s="334">
        <v>0.88500000000000001</v>
      </c>
      <c r="U1053">
        <f t="shared" si="222"/>
        <v>50</v>
      </c>
      <c r="V1053" t="str">
        <f t="shared" si="223"/>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21"/>
        <v>54.911428651877337</v>
      </c>
      <c r="T1054" s="334">
        <v>2.7389999999999999</v>
      </c>
      <c r="U1054">
        <f t="shared" si="222"/>
        <v>51</v>
      </c>
      <c r="V1054" t="str">
        <f t="shared" si="223"/>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21"/>
        <v>58.217261805269104</v>
      </c>
      <c r="T1055" s="334">
        <v>-0.81599999999999995</v>
      </c>
      <c r="U1055">
        <f t="shared" si="222"/>
        <v>52</v>
      </c>
      <c r="V1055" t="str">
        <f t="shared" si="223"/>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21"/>
        <v>61.006902243541788</v>
      </c>
      <c r="T1056" s="334">
        <v>0.18</v>
      </c>
      <c r="U1056">
        <f t="shared" si="222"/>
        <v>53</v>
      </c>
      <c r="V1056" t="str">
        <f t="shared" si="223"/>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21"/>
        <v>57.969202850981397</v>
      </c>
      <c r="T1057" s="334">
        <v>-0.192</v>
      </c>
      <c r="U1057">
        <f t="shared" si="222"/>
        <v>54</v>
      </c>
      <c r="V1057" t="str">
        <f t="shared" si="223"/>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21"/>
        <v>59.957515194246668</v>
      </c>
      <c r="T1058" s="334">
        <v>1.329</v>
      </c>
      <c r="U1058">
        <f t="shared" si="222"/>
        <v>55</v>
      </c>
      <c r="V1058" t="str">
        <f t="shared" si="223"/>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21"/>
        <v>59.45561317620583</v>
      </c>
      <c r="T1059" s="334">
        <v>-1.224</v>
      </c>
      <c r="U1059">
        <f t="shared" si="222"/>
        <v>56</v>
      </c>
      <c r="V1059" t="str">
        <f t="shared" si="223"/>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21"/>
        <v>62.697724602773498</v>
      </c>
      <c r="T1060" s="334">
        <v>-0.36899999999999999</v>
      </c>
      <c r="U1060">
        <f t="shared" si="222"/>
        <v>57</v>
      </c>
      <c r="V1060" t="str">
        <f t="shared" si="223"/>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21"/>
        <v>58.756061446816709</v>
      </c>
      <c r="T1061" s="334">
        <v>-0.16200000000000001</v>
      </c>
      <c r="U1061">
        <f t="shared" si="222"/>
        <v>58</v>
      </c>
      <c r="V1061" t="str">
        <f t="shared" si="223"/>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21"/>
        <v>59.455928567878807</v>
      </c>
      <c r="T1062" s="334">
        <v>0.65400000000000003</v>
      </c>
      <c r="U1062">
        <f t="shared" si="222"/>
        <v>59</v>
      </c>
      <c r="V1062" t="str">
        <f t="shared" si="223"/>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21"/>
        <v>56.282388888613127</v>
      </c>
      <c r="T1063" s="334">
        <v>-0.51300000000000001</v>
      </c>
      <c r="U1063">
        <f t="shared" si="222"/>
        <v>60</v>
      </c>
      <c r="V1063" t="str">
        <f t="shared" si="223"/>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21"/>
        <v>59.653305194465041</v>
      </c>
      <c r="T1064" s="334">
        <v>-0.78300000000000003</v>
      </c>
      <c r="U1064">
        <f t="shared" si="222"/>
        <v>61</v>
      </c>
      <c r="V1064" t="str">
        <f t="shared" si="223"/>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21"/>
        <v>57.674587758966823</v>
      </c>
      <c r="T1065" s="334">
        <v>-0.59099999999999997</v>
      </c>
      <c r="U1065">
        <f t="shared" si="222"/>
        <v>62</v>
      </c>
      <c r="V1065" t="str">
        <f t="shared" si="223"/>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21"/>
        <v>56.365388716624992</v>
      </c>
      <c r="T1066" s="334">
        <v>1.266</v>
      </c>
      <c r="U1066">
        <f t="shared" si="222"/>
        <v>63</v>
      </c>
      <c r="V1066" t="str">
        <f t="shared" si="223"/>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24">$L1067</f>
        <v>60.290304521824062</v>
      </c>
      <c r="T1067" s="334">
        <v>0.75600000000000001</v>
      </c>
      <c r="U1067">
        <f t="shared" si="222"/>
        <v>64</v>
      </c>
      <c r="V1067" t="str">
        <f t="shared" si="223"/>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24"/>
        <v>56.211486470130417</v>
      </c>
      <c r="T1068" s="334">
        <v>2.6999999999999899E-2</v>
      </c>
      <c r="U1068">
        <f t="shared" ref="U1068:U1131" si="225">U1067+1</f>
        <v>65</v>
      </c>
      <c r="V1068" t="str">
        <f t="shared" ref="V1068:V1131" si="226">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24"/>
        <v>58.066824721573283</v>
      </c>
      <c r="T1069" s="334">
        <v>0.57899999999999996</v>
      </c>
      <c r="U1069">
        <f t="shared" si="225"/>
        <v>66</v>
      </c>
      <c r="V1069" t="str">
        <f t="shared" si="226"/>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24"/>
        <v>60.28691949985474</v>
      </c>
      <c r="T1070" s="334">
        <v>-1.101</v>
      </c>
      <c r="U1070">
        <f t="shared" si="225"/>
        <v>67</v>
      </c>
      <c r="V1070" t="str">
        <f t="shared" si="226"/>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24"/>
        <v>57.866681788018752</v>
      </c>
      <c r="T1071" s="334">
        <v>4.4999999999999998E-2</v>
      </c>
      <c r="U1071">
        <f t="shared" si="225"/>
        <v>68</v>
      </c>
      <c r="V1071" t="str">
        <f t="shared" si="226"/>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24"/>
        <v>60.636552668305498</v>
      </c>
      <c r="T1072" s="334">
        <v>-2.5979999999999999</v>
      </c>
      <c r="U1072">
        <f t="shared" si="225"/>
        <v>69</v>
      </c>
      <c r="V1072" t="str">
        <f t="shared" si="226"/>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24"/>
        <v>57.477650808836323</v>
      </c>
      <c r="T1073" s="334">
        <v>-2.109</v>
      </c>
      <c r="U1073">
        <f t="shared" si="225"/>
        <v>70</v>
      </c>
      <c r="V1073" t="str">
        <f t="shared" si="226"/>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24"/>
        <v>57.657314552000649</v>
      </c>
      <c r="T1074" s="334">
        <v>-9.2999999999999999E-2</v>
      </c>
      <c r="U1074">
        <f t="shared" si="225"/>
        <v>71</v>
      </c>
      <c r="V1074" t="str">
        <f t="shared" si="226"/>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24"/>
        <v>58.508879883119533</v>
      </c>
      <c r="T1075" s="334">
        <v>4.2059999999999897</v>
      </c>
      <c r="U1075">
        <f t="shared" si="225"/>
        <v>72</v>
      </c>
      <c r="V1075" t="str">
        <f t="shared" si="226"/>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24"/>
        <v>58.84977320572672</v>
      </c>
      <c r="T1076" s="334">
        <v>-0.70199999999999996</v>
      </c>
      <c r="U1076">
        <f t="shared" si="225"/>
        <v>73</v>
      </c>
      <c r="V1076" t="str">
        <f t="shared" si="226"/>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24"/>
        <v>58.601753979842513</v>
      </c>
      <c r="T1077" s="334">
        <v>-0.252</v>
      </c>
      <c r="U1077">
        <f t="shared" si="225"/>
        <v>74</v>
      </c>
      <c r="V1077" t="str">
        <f t="shared" si="226"/>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24"/>
        <v>58.235048756370283</v>
      </c>
      <c r="T1078" s="334">
        <v>-1.248</v>
      </c>
      <c r="U1078">
        <f t="shared" si="225"/>
        <v>75</v>
      </c>
      <c r="V1078" t="str">
        <f t="shared" si="226"/>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24"/>
        <v>58.614342038522338</v>
      </c>
      <c r="T1079" s="334">
        <v>1.395</v>
      </c>
      <c r="U1079">
        <f t="shared" si="225"/>
        <v>76</v>
      </c>
      <c r="V1079" t="str">
        <f t="shared" si="226"/>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24"/>
        <v>59.907011205411912</v>
      </c>
      <c r="T1080" s="334">
        <v>-1.1279999999999999</v>
      </c>
      <c r="U1080">
        <f t="shared" si="225"/>
        <v>77</v>
      </c>
      <c r="V1080" t="str">
        <f t="shared" si="226"/>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24"/>
        <v>58.312396791870178</v>
      </c>
      <c r="T1081" s="334">
        <v>-0.52800000000000002</v>
      </c>
      <c r="U1081">
        <f t="shared" si="225"/>
        <v>78</v>
      </c>
      <c r="V1081" t="str">
        <f t="shared" si="226"/>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24"/>
        <v>57.848170581963458</v>
      </c>
      <c r="T1082" s="334">
        <v>-1.206</v>
      </c>
      <c r="U1082">
        <f t="shared" si="225"/>
        <v>79</v>
      </c>
      <c r="V1082" t="str">
        <f t="shared" si="226"/>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24"/>
        <v>56.816033514195702</v>
      </c>
      <c r="T1083" s="334">
        <v>-1.9379999999999999</v>
      </c>
      <c r="U1083">
        <f t="shared" si="225"/>
        <v>80</v>
      </c>
      <c r="V1083" t="str">
        <f t="shared" si="226"/>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24"/>
        <v>58.047072182805557</v>
      </c>
      <c r="T1084" s="334">
        <v>1.3740000000000001</v>
      </c>
      <c r="U1084">
        <f t="shared" si="225"/>
        <v>81</v>
      </c>
      <c r="V1084" t="str">
        <f t="shared" si="226"/>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24"/>
        <v>59.062023221884289</v>
      </c>
      <c r="T1085" s="334">
        <v>-1.4430000000000001</v>
      </c>
      <c r="U1085">
        <f t="shared" si="225"/>
        <v>82</v>
      </c>
      <c r="V1085" t="str">
        <f t="shared" si="226"/>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24"/>
        <v>58.646858995566618</v>
      </c>
      <c r="T1086" s="334">
        <v>-1.875</v>
      </c>
      <c r="U1086">
        <f t="shared" si="225"/>
        <v>83</v>
      </c>
      <c r="V1086" t="str">
        <f t="shared" si="226"/>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24"/>
        <v>58.743897702852678</v>
      </c>
      <c r="T1087" s="334">
        <v>0.20699999999999999</v>
      </c>
      <c r="U1087">
        <f t="shared" si="225"/>
        <v>84</v>
      </c>
      <c r="V1087" t="str">
        <f t="shared" si="226"/>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24"/>
        <v>59.023181772243753</v>
      </c>
      <c r="T1088" s="334">
        <v>-0.86399999999999899</v>
      </c>
      <c r="U1088">
        <f t="shared" si="225"/>
        <v>85</v>
      </c>
      <c r="V1088" t="str">
        <f t="shared" si="226"/>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24"/>
        <v>58.203838911165988</v>
      </c>
      <c r="T1089" s="334">
        <v>-2.0369999999999999</v>
      </c>
      <c r="U1089">
        <f t="shared" si="225"/>
        <v>86</v>
      </c>
      <c r="V1089" t="str">
        <f t="shared" si="226"/>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24"/>
        <v>58.225959259132807</v>
      </c>
      <c r="T1090" s="334">
        <v>1.3620000000000001</v>
      </c>
      <c r="U1090">
        <f t="shared" si="225"/>
        <v>87</v>
      </c>
      <c r="V1090" t="str">
        <f t="shared" si="226"/>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24"/>
        <v>58.90408116233521</v>
      </c>
      <c r="T1091" s="334">
        <v>-0.69599999999999995</v>
      </c>
      <c r="U1091">
        <f t="shared" si="225"/>
        <v>88</v>
      </c>
      <c r="V1091" t="str">
        <f t="shared" si="226"/>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24"/>
        <v>60.693405806538642</v>
      </c>
      <c r="T1092" s="334">
        <v>0.54600000000000004</v>
      </c>
      <c r="U1092">
        <f t="shared" si="225"/>
        <v>89</v>
      </c>
      <c r="V1092" t="str">
        <f t="shared" si="226"/>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24"/>
        <v>58.387946311977302</v>
      </c>
      <c r="T1093" s="334">
        <v>0.33300000000000002</v>
      </c>
      <c r="U1093">
        <f t="shared" si="225"/>
        <v>90</v>
      </c>
      <c r="V1093" t="str">
        <f t="shared" si="226"/>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24"/>
        <v>58.425345057538017</v>
      </c>
      <c r="T1094" s="334">
        <v>0.192</v>
      </c>
      <c r="U1094">
        <f t="shared" si="225"/>
        <v>91</v>
      </c>
      <c r="V1094" t="str">
        <f t="shared" si="226"/>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24"/>
        <v>57.397397555530333</v>
      </c>
      <c r="T1095" s="334">
        <v>8.6999999999999994E-2</v>
      </c>
      <c r="U1095">
        <f t="shared" si="225"/>
        <v>92</v>
      </c>
      <c r="V1095" t="str">
        <f t="shared" si="226"/>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24"/>
        <v>58.812577357801842</v>
      </c>
      <c r="T1096" s="334">
        <v>-0.22799999999999901</v>
      </c>
      <c r="U1096">
        <f t="shared" si="225"/>
        <v>93</v>
      </c>
      <c r="V1096" t="str">
        <f t="shared" si="226"/>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24"/>
        <v>60.321840207502852</v>
      </c>
      <c r="T1097" s="334">
        <v>2.3940000000000001</v>
      </c>
      <c r="U1097">
        <f t="shared" si="225"/>
        <v>94</v>
      </c>
      <c r="V1097" t="str">
        <f t="shared" si="226"/>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24"/>
        <v>58.233628700408282</v>
      </c>
      <c r="T1098" s="334">
        <v>0.94799999999999995</v>
      </c>
      <c r="U1098">
        <f t="shared" si="225"/>
        <v>95</v>
      </c>
      <c r="V1098" t="str">
        <f t="shared" si="226"/>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24"/>
        <v>58.945513644224953</v>
      </c>
      <c r="T1099" s="334">
        <v>-0.61799999999999999</v>
      </c>
      <c r="U1099">
        <f t="shared" si="225"/>
        <v>96</v>
      </c>
      <c r="V1099" t="str">
        <f t="shared" si="226"/>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24"/>
        <v>58.218224658975807</v>
      </c>
      <c r="T1100" s="334">
        <v>-0.29099999999999998</v>
      </c>
      <c r="U1100">
        <f t="shared" si="225"/>
        <v>97</v>
      </c>
      <c r="V1100" t="str">
        <f t="shared" si="226"/>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24"/>
        <v>59.693016828411672</v>
      </c>
      <c r="T1101" s="334">
        <v>1.3320000000000001</v>
      </c>
      <c r="U1101">
        <f t="shared" si="225"/>
        <v>98</v>
      </c>
      <c r="V1101" t="str">
        <f t="shared" si="226"/>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24"/>
        <v>61.288557401733193</v>
      </c>
      <c r="T1102" s="334">
        <v>0.23699999999999999</v>
      </c>
      <c r="U1102">
        <f t="shared" si="225"/>
        <v>99</v>
      </c>
      <c r="V1102" t="str">
        <f t="shared" si="226"/>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24"/>
        <v>58.232305838468697</v>
      </c>
      <c r="T1103" s="334">
        <v>2.9849999999999999</v>
      </c>
      <c r="U1103">
        <f t="shared" si="225"/>
        <v>100</v>
      </c>
      <c r="V1103" t="str">
        <f t="shared" si="226"/>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24"/>
        <v>58.805320682167341</v>
      </c>
      <c r="T1104" s="334">
        <v>2.0880000000000001</v>
      </c>
      <c r="U1104">
        <f t="shared" si="225"/>
        <v>101</v>
      </c>
      <c r="V1104" t="str">
        <f t="shared" si="226"/>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24"/>
        <v>56.93235531619969</v>
      </c>
      <c r="T1105" s="334">
        <v>1.1970000000000001</v>
      </c>
      <c r="U1105">
        <f t="shared" si="225"/>
        <v>102</v>
      </c>
      <c r="V1105" t="str">
        <f t="shared" si="226"/>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24"/>
        <v>58.339983761508847</v>
      </c>
      <c r="T1106" s="334">
        <v>9.6000000000000002E-2</v>
      </c>
      <c r="U1106">
        <f t="shared" si="225"/>
        <v>103</v>
      </c>
      <c r="V1106" t="str">
        <f t="shared" si="226"/>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24"/>
        <v>57.118990007371963</v>
      </c>
      <c r="T1107" s="334">
        <v>-1.7669999999999999</v>
      </c>
      <c r="U1107">
        <f t="shared" si="225"/>
        <v>104</v>
      </c>
      <c r="V1107" t="str">
        <f t="shared" si="226"/>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24"/>
        <v>60.103299088349303</v>
      </c>
      <c r="T1108" s="334">
        <v>-1.431</v>
      </c>
      <c r="U1108">
        <f t="shared" si="225"/>
        <v>105</v>
      </c>
      <c r="V1108" t="str">
        <f t="shared" si="226"/>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24"/>
        <v>55.336204976942859</v>
      </c>
      <c r="T1109" s="334">
        <v>0.66300000000000003</v>
      </c>
      <c r="U1109">
        <f t="shared" si="225"/>
        <v>106</v>
      </c>
      <c r="V1109" t="str">
        <f t="shared" si="226"/>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24"/>
        <v>57.373922611123987</v>
      </c>
      <c r="T1110" s="334">
        <v>9.6000000000000002E-2</v>
      </c>
      <c r="U1110">
        <f t="shared" si="225"/>
        <v>107</v>
      </c>
      <c r="V1110" t="str">
        <f t="shared" si="226"/>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24"/>
        <v>57.747254839078352</v>
      </c>
      <c r="T1111" s="334">
        <v>-0.20100000000000001</v>
      </c>
      <c r="U1111">
        <f t="shared" si="225"/>
        <v>108</v>
      </c>
      <c r="V1111" t="str">
        <f t="shared" si="226"/>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24"/>
        <v>57.084181158850043</v>
      </c>
      <c r="T1112" s="334">
        <v>-1.464</v>
      </c>
      <c r="U1112">
        <f t="shared" si="225"/>
        <v>109</v>
      </c>
      <c r="V1112" t="str">
        <f t="shared" si="226"/>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24"/>
        <v>56.323708336932853</v>
      </c>
      <c r="T1113" s="334">
        <v>0.13200000000000001</v>
      </c>
      <c r="U1113">
        <f t="shared" si="225"/>
        <v>110</v>
      </c>
      <c r="V1113" t="str">
        <f t="shared" si="226"/>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24"/>
        <v>56.233579322057338</v>
      </c>
      <c r="T1114" s="334">
        <v>0.20100000000000001</v>
      </c>
      <c r="U1114">
        <f t="shared" si="225"/>
        <v>111</v>
      </c>
      <c r="V1114" t="str">
        <f t="shared" si="226"/>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24"/>
        <v>59.377942131880978</v>
      </c>
      <c r="T1115" s="334">
        <v>0.65700000000000003</v>
      </c>
      <c r="U1115">
        <f t="shared" si="225"/>
        <v>112</v>
      </c>
      <c r="V1115" t="str">
        <f t="shared" si="226"/>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24"/>
        <v>59.76330307283434</v>
      </c>
      <c r="T1116" s="334">
        <v>0.3</v>
      </c>
      <c r="U1116">
        <f t="shared" si="225"/>
        <v>113</v>
      </c>
      <c r="V1116" t="str">
        <f t="shared" si="226"/>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24"/>
        <v>59.396657683661353</v>
      </c>
      <c r="T1117" s="334">
        <v>-2.7090000000000001</v>
      </c>
      <c r="U1117">
        <f t="shared" si="225"/>
        <v>114</v>
      </c>
      <c r="V1117" t="str">
        <f t="shared" si="226"/>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24"/>
        <v>58.24102014547389</v>
      </c>
      <c r="T1118" s="334">
        <v>0.14099999999999999</v>
      </c>
      <c r="U1118">
        <f t="shared" si="225"/>
        <v>115</v>
      </c>
      <c r="V1118" t="str">
        <f t="shared" si="226"/>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24"/>
        <v>61.004592674294827</v>
      </c>
      <c r="T1119" s="334">
        <v>-1.5720000000000001</v>
      </c>
      <c r="U1119">
        <f t="shared" si="225"/>
        <v>116</v>
      </c>
      <c r="V1119" t="str">
        <f t="shared" si="226"/>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24"/>
        <v>59.443610054702582</v>
      </c>
      <c r="T1120" s="334">
        <v>3.5489999999999999</v>
      </c>
      <c r="U1120">
        <f t="shared" si="225"/>
        <v>117</v>
      </c>
      <c r="V1120" t="str">
        <f t="shared" si="226"/>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24"/>
        <v>60.028561469760788</v>
      </c>
      <c r="T1121" s="334">
        <v>-2.0070000000000001</v>
      </c>
      <c r="U1121">
        <f t="shared" si="225"/>
        <v>118</v>
      </c>
      <c r="V1121" t="str">
        <f t="shared" si="226"/>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24"/>
        <v>60.250160726268952</v>
      </c>
      <c r="T1122" s="334">
        <v>-0.36899999999999999</v>
      </c>
      <c r="U1122">
        <f t="shared" si="225"/>
        <v>119</v>
      </c>
      <c r="V1122" t="str">
        <f t="shared" si="226"/>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24"/>
        <v>60.735443011223119</v>
      </c>
      <c r="T1123" s="334">
        <v>1.8119999999999901</v>
      </c>
      <c r="U1123">
        <f t="shared" si="225"/>
        <v>120</v>
      </c>
      <c r="V1123" t="str">
        <f t="shared" si="226"/>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24"/>
        <v>59.675166551492246</v>
      </c>
      <c r="T1124" s="334">
        <v>-2.802</v>
      </c>
      <c r="U1124">
        <f t="shared" si="225"/>
        <v>121</v>
      </c>
      <c r="V1124" t="str">
        <f t="shared" si="226"/>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24"/>
        <v>59.258749110512248</v>
      </c>
      <c r="T1125" s="334">
        <v>-1.2E-2</v>
      </c>
      <c r="U1125">
        <f t="shared" si="225"/>
        <v>122</v>
      </c>
      <c r="V1125" t="str">
        <f t="shared" si="226"/>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24"/>
        <v>60.588201819797668</v>
      </c>
      <c r="T1126" s="334">
        <v>-0.218999999999999</v>
      </c>
      <c r="U1126">
        <f t="shared" si="225"/>
        <v>123</v>
      </c>
      <c r="V1126" t="str">
        <f t="shared" si="226"/>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24"/>
        <v>58.804233943267207</v>
      </c>
      <c r="T1127" s="334">
        <v>-1.3380000000000001</v>
      </c>
      <c r="U1127">
        <f t="shared" si="225"/>
        <v>124</v>
      </c>
      <c r="V1127" t="str">
        <f t="shared" si="226"/>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24"/>
        <v>60.803125286285898</v>
      </c>
      <c r="T1128" s="334">
        <v>-0.18</v>
      </c>
      <c r="U1128">
        <f t="shared" si="225"/>
        <v>125</v>
      </c>
      <c r="V1128" t="str">
        <f t="shared" si="226"/>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24"/>
        <v>58.251200592916582</v>
      </c>
      <c r="T1129" s="334">
        <v>1.389</v>
      </c>
      <c r="U1129">
        <f t="shared" si="225"/>
        <v>126</v>
      </c>
      <c r="V1129" t="str">
        <f t="shared" si="226"/>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24"/>
        <v>59.223753195889458</v>
      </c>
      <c r="T1130" s="334">
        <v>-1.131</v>
      </c>
      <c r="U1130">
        <f t="shared" si="225"/>
        <v>127</v>
      </c>
      <c r="V1130" t="str">
        <f t="shared" si="226"/>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27">$L1131</f>
        <v>58.924733019383538</v>
      </c>
      <c r="T1131" s="334">
        <v>-1.248</v>
      </c>
      <c r="U1131">
        <f t="shared" si="225"/>
        <v>128</v>
      </c>
      <c r="V1131" t="str">
        <f t="shared" si="226"/>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27"/>
        <v>57.29560378228993</v>
      </c>
      <c r="T1132" s="334">
        <v>-0.81299999999999994</v>
      </c>
      <c r="U1132">
        <f t="shared" ref="U1132:U1137" si="228">U1131+1</f>
        <v>129</v>
      </c>
      <c r="V1132" t="str">
        <f t="shared" ref="V1132:V1137" si="229">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27"/>
        <v>57.422023064929917</v>
      </c>
      <c r="T1133" s="334">
        <v>1.593</v>
      </c>
      <c r="U1133">
        <f t="shared" si="228"/>
        <v>130</v>
      </c>
      <c r="V1133" t="str">
        <f t="shared" si="229"/>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27"/>
        <v>54.856869484073229</v>
      </c>
      <c r="T1134" s="334">
        <v>2.7869999999999999</v>
      </c>
      <c r="U1134">
        <f t="shared" si="228"/>
        <v>131</v>
      </c>
      <c r="V1134" t="str">
        <f t="shared" si="229"/>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27"/>
        <v>58.111766719652501</v>
      </c>
      <c r="T1135" s="334">
        <v>4.9740000000000002</v>
      </c>
      <c r="U1135">
        <f t="shared" si="228"/>
        <v>132</v>
      </c>
      <c r="V1135" t="str">
        <f t="shared" si="229"/>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27"/>
        <v>59.163866031860373</v>
      </c>
      <c r="T1136" s="334">
        <v>-0.36</v>
      </c>
      <c r="U1136">
        <f t="shared" si="228"/>
        <v>133</v>
      </c>
      <c r="V1136" t="str">
        <f t="shared" si="229"/>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27"/>
        <v>55.372121675004053</v>
      </c>
      <c r="T1137" s="581">
        <v>0.48</v>
      </c>
      <c r="U1137">
        <f t="shared" si="228"/>
        <v>134</v>
      </c>
      <c r="V1137" t="str">
        <f t="shared" si="229"/>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27"/>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27"/>
        <v>56.840454215347393</v>
      </c>
      <c r="T1139" s="334">
        <v>-0.215999999999999</v>
      </c>
      <c r="U1139">
        <f t="shared" ref="U1139:U1202" si="230">U1138+1</f>
        <v>1</v>
      </c>
      <c r="V1139" t="str">
        <f t="shared" ref="V1139:V1202" si="231">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27"/>
        <v>59.028258797013692</v>
      </c>
      <c r="T1140" s="334">
        <v>1.911</v>
      </c>
      <c r="U1140">
        <f t="shared" si="230"/>
        <v>2</v>
      </c>
      <c r="V1140" t="str">
        <f t="shared" si="231"/>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27"/>
        <v>58.048805996601828</v>
      </c>
      <c r="T1141" s="334">
        <v>0.246</v>
      </c>
      <c r="U1141">
        <f t="shared" si="230"/>
        <v>3</v>
      </c>
      <c r="V1141" t="str">
        <f t="shared" si="231"/>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27"/>
        <v>56.332354263185081</v>
      </c>
      <c r="T1142" s="334">
        <v>-0.14099999999999999</v>
      </c>
      <c r="U1142">
        <f t="shared" si="230"/>
        <v>4</v>
      </c>
      <c r="V1142" t="str">
        <f t="shared" si="231"/>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27"/>
        <v>59.485422755693001</v>
      </c>
      <c r="T1143" s="334">
        <v>-0.16500000000000001</v>
      </c>
      <c r="U1143">
        <f t="shared" si="230"/>
        <v>5</v>
      </c>
      <c r="V1143" t="str">
        <f t="shared" si="231"/>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27"/>
        <v>55.964007682241963</v>
      </c>
      <c r="T1144" s="334">
        <v>0.89700000000000002</v>
      </c>
      <c r="U1144">
        <f t="shared" si="230"/>
        <v>6</v>
      </c>
      <c r="V1144" t="str">
        <f t="shared" si="231"/>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27"/>
        <v>58.092925683520413</v>
      </c>
      <c r="T1145" s="334">
        <v>-1.3260000000000001</v>
      </c>
      <c r="U1145">
        <f t="shared" si="230"/>
        <v>7</v>
      </c>
      <c r="V1145" t="str">
        <f t="shared" si="231"/>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27"/>
        <v>56.674697243675674</v>
      </c>
      <c r="T1146" s="334">
        <v>0.107999999999999</v>
      </c>
      <c r="U1146">
        <f t="shared" si="230"/>
        <v>8</v>
      </c>
      <c r="V1146" t="str">
        <f t="shared" si="231"/>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27"/>
        <v>56.724479460959628</v>
      </c>
      <c r="T1147" s="334">
        <v>1.8719999999999899</v>
      </c>
      <c r="U1147">
        <f t="shared" si="230"/>
        <v>9</v>
      </c>
      <c r="V1147" t="str">
        <f t="shared" si="231"/>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27"/>
        <v>54.621403393414688</v>
      </c>
      <c r="T1148" s="334">
        <v>0.11699999999999899</v>
      </c>
      <c r="U1148">
        <f t="shared" si="230"/>
        <v>10</v>
      </c>
      <c r="V1148" t="str">
        <f t="shared" si="231"/>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27"/>
        <v>58.489717489904649</v>
      </c>
      <c r="T1149" s="334">
        <v>-1.9710000000000001</v>
      </c>
      <c r="U1149">
        <f t="shared" si="230"/>
        <v>11</v>
      </c>
      <c r="V1149" t="str">
        <f t="shared" si="231"/>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27"/>
        <v>59.462155277861811</v>
      </c>
      <c r="T1150" s="334">
        <v>-1.893</v>
      </c>
      <c r="U1150">
        <f t="shared" si="230"/>
        <v>12</v>
      </c>
      <c r="V1150" t="str">
        <f t="shared" si="231"/>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27"/>
        <v>60.889864608456243</v>
      </c>
      <c r="T1151" s="334">
        <v>-0.75</v>
      </c>
      <c r="U1151">
        <f t="shared" si="230"/>
        <v>13</v>
      </c>
      <c r="V1151" t="str">
        <f t="shared" si="231"/>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27"/>
        <v>58.439334144106859</v>
      </c>
      <c r="T1152" s="334">
        <v>-0.3</v>
      </c>
      <c r="U1152">
        <f t="shared" si="230"/>
        <v>14</v>
      </c>
      <c r="V1152" t="str">
        <f t="shared" si="231"/>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27"/>
        <v>57.439181081269609</v>
      </c>
      <c r="T1153" s="334">
        <v>2.823</v>
      </c>
      <c r="U1153">
        <f t="shared" si="230"/>
        <v>15</v>
      </c>
      <c r="V1153" t="str">
        <f t="shared" si="231"/>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27"/>
        <v>58.782497385099113</v>
      </c>
      <c r="T1154" s="334">
        <v>-1.518</v>
      </c>
      <c r="U1154">
        <f t="shared" si="230"/>
        <v>16</v>
      </c>
      <c r="V1154" t="str">
        <f t="shared" si="231"/>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27"/>
        <v>61.262034137339228</v>
      </c>
      <c r="T1155" s="334">
        <v>-0.56099999999999905</v>
      </c>
      <c r="U1155">
        <f t="shared" si="230"/>
        <v>17</v>
      </c>
      <c r="V1155" t="str">
        <f t="shared" si="231"/>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27"/>
        <v>63.335509170119863</v>
      </c>
      <c r="T1156" s="334">
        <v>1.38</v>
      </c>
      <c r="U1156">
        <f t="shared" si="230"/>
        <v>18</v>
      </c>
      <c r="V1156" t="str">
        <f t="shared" si="231"/>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27"/>
        <v>56.920183026698432</v>
      </c>
      <c r="T1157" s="334">
        <v>-1.78799999999999</v>
      </c>
      <c r="U1157">
        <f t="shared" si="230"/>
        <v>19</v>
      </c>
      <c r="V1157" t="str">
        <f t="shared" si="231"/>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27"/>
        <v>58.178284156160871</v>
      </c>
      <c r="T1158" s="334">
        <v>0.215999999999999</v>
      </c>
      <c r="U1158">
        <f t="shared" si="230"/>
        <v>20</v>
      </c>
      <c r="V1158" t="str">
        <f t="shared" si="231"/>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27"/>
        <v>58.226551071857948</v>
      </c>
      <c r="T1159" s="334">
        <v>0.54899999999999904</v>
      </c>
      <c r="U1159">
        <f t="shared" si="230"/>
        <v>21</v>
      </c>
      <c r="V1159" t="str">
        <f t="shared" si="231"/>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27"/>
        <v>58.676646253513667</v>
      </c>
      <c r="T1160" s="334">
        <v>2.097</v>
      </c>
      <c r="U1160">
        <f t="shared" si="230"/>
        <v>22</v>
      </c>
      <c r="V1160" t="str">
        <f t="shared" si="231"/>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27"/>
        <v>62.179249269025647</v>
      </c>
      <c r="T1161" s="334">
        <v>0.69899999999999995</v>
      </c>
      <c r="U1161">
        <f t="shared" si="230"/>
        <v>23</v>
      </c>
      <c r="V1161" t="str">
        <f t="shared" si="231"/>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27"/>
        <v>59.061039391855758</v>
      </c>
      <c r="T1162" s="334">
        <v>-0.186</v>
      </c>
      <c r="U1162">
        <f t="shared" si="230"/>
        <v>24</v>
      </c>
      <c r="V1162" t="str">
        <f t="shared" si="231"/>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27"/>
        <v>60.464347147154427</v>
      </c>
      <c r="T1163" s="334">
        <v>0.56399999999999995</v>
      </c>
      <c r="U1163">
        <f t="shared" si="230"/>
        <v>25</v>
      </c>
      <c r="V1163" t="str">
        <f t="shared" si="231"/>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27"/>
        <v>59.06412897869761</v>
      </c>
      <c r="T1164" s="334">
        <v>-0.46799999999999897</v>
      </c>
      <c r="U1164">
        <f t="shared" si="230"/>
        <v>26</v>
      </c>
      <c r="V1164" t="str">
        <f t="shared" si="231"/>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27"/>
        <v>60.750657584194173</v>
      </c>
      <c r="T1165" s="334">
        <v>2.79</v>
      </c>
      <c r="U1165">
        <f t="shared" si="230"/>
        <v>27</v>
      </c>
      <c r="V1165" t="str">
        <f t="shared" si="231"/>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27"/>
        <v>59.07269876189639</v>
      </c>
      <c r="T1166" s="334">
        <v>-0.33300000000000002</v>
      </c>
      <c r="U1166">
        <f t="shared" si="230"/>
        <v>28</v>
      </c>
      <c r="V1166" t="str">
        <f t="shared" si="231"/>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27"/>
        <v>58.244528132919427</v>
      </c>
      <c r="T1167" s="334">
        <v>-2.202</v>
      </c>
      <c r="U1167">
        <f t="shared" si="230"/>
        <v>29</v>
      </c>
      <c r="V1167" t="str">
        <f t="shared" si="231"/>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27"/>
        <v>57.269329466213172</v>
      </c>
      <c r="T1168" s="334">
        <v>-0.56999999999999995</v>
      </c>
      <c r="U1168">
        <f t="shared" si="230"/>
        <v>30</v>
      </c>
      <c r="V1168" t="str">
        <f t="shared" si="231"/>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27"/>
        <v>58.580445103076769</v>
      </c>
      <c r="T1169" s="334">
        <v>-1.73999999999999</v>
      </c>
      <c r="U1169">
        <f t="shared" si="230"/>
        <v>31</v>
      </c>
      <c r="V1169" t="str">
        <f t="shared" si="231"/>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27"/>
        <v>58.147445292232369</v>
      </c>
      <c r="T1170" s="334">
        <v>-0.212999999999999</v>
      </c>
      <c r="U1170">
        <f t="shared" si="230"/>
        <v>32</v>
      </c>
      <c r="V1170" t="str">
        <f t="shared" si="231"/>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27"/>
        <v>57.231809871164238</v>
      </c>
      <c r="T1171" s="334">
        <v>0.16500000000000001</v>
      </c>
      <c r="U1171">
        <f t="shared" si="230"/>
        <v>33</v>
      </c>
      <c r="V1171" t="str">
        <f t="shared" si="231"/>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27"/>
        <v>57.158542044197397</v>
      </c>
      <c r="T1172" s="334">
        <v>-1.6859999999999999</v>
      </c>
      <c r="U1172">
        <f t="shared" si="230"/>
        <v>34</v>
      </c>
      <c r="V1172" t="str">
        <f t="shared" si="231"/>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27"/>
        <v>56.31938551665035</v>
      </c>
      <c r="T1173" s="334">
        <v>-1.383</v>
      </c>
      <c r="U1173">
        <f t="shared" si="230"/>
        <v>35</v>
      </c>
      <c r="V1173" t="str">
        <f t="shared" si="231"/>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27"/>
        <v>57.20571621581594</v>
      </c>
      <c r="T1174" s="334">
        <v>4.3680000000000003</v>
      </c>
      <c r="U1174">
        <f t="shared" si="230"/>
        <v>36</v>
      </c>
      <c r="V1174" t="str">
        <f t="shared" si="231"/>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27"/>
        <v>57.238075143825689</v>
      </c>
      <c r="T1175" s="334">
        <v>-1.077</v>
      </c>
      <c r="U1175">
        <f t="shared" si="230"/>
        <v>37</v>
      </c>
      <c r="V1175" t="str">
        <f t="shared" si="231"/>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27"/>
        <v>59.903734812622787</v>
      </c>
      <c r="T1176" s="334">
        <v>0.72899999999999998</v>
      </c>
      <c r="U1176">
        <f t="shared" si="230"/>
        <v>38</v>
      </c>
      <c r="V1176" t="str">
        <f t="shared" si="231"/>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27"/>
        <v>61.12223824629914</v>
      </c>
      <c r="T1177" s="334">
        <v>-1.0619999999999901</v>
      </c>
      <c r="U1177">
        <f t="shared" si="230"/>
        <v>39</v>
      </c>
      <c r="V1177" t="str">
        <f t="shared" si="231"/>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27"/>
        <v>60.848948787506231</v>
      </c>
      <c r="T1178" s="334">
        <v>0.16800000000000001</v>
      </c>
      <c r="U1178">
        <f t="shared" si="230"/>
        <v>40</v>
      </c>
      <c r="V1178" t="str">
        <f t="shared" si="231"/>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27"/>
        <v>57.515942898787877</v>
      </c>
      <c r="T1179" s="334">
        <v>-0.81599999999999995</v>
      </c>
      <c r="U1179">
        <f t="shared" si="230"/>
        <v>41</v>
      </c>
      <c r="V1179" t="str">
        <f t="shared" si="231"/>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27"/>
        <v>58.25822227818923</v>
      </c>
      <c r="T1180" s="334">
        <v>1.6080000000000001</v>
      </c>
      <c r="U1180">
        <f t="shared" si="230"/>
        <v>42</v>
      </c>
      <c r="V1180" t="str">
        <f t="shared" si="231"/>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27"/>
        <v>58.291887073098323</v>
      </c>
      <c r="T1181" s="334">
        <v>1.167</v>
      </c>
      <c r="U1181">
        <f t="shared" si="230"/>
        <v>43</v>
      </c>
      <c r="V1181" t="str">
        <f t="shared" si="231"/>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27"/>
        <v>59.680172968863687</v>
      </c>
      <c r="T1182" s="334">
        <v>0.86099999999999999</v>
      </c>
      <c r="U1182">
        <f t="shared" si="230"/>
        <v>44</v>
      </c>
      <c r="V1182" t="str">
        <f t="shared" si="231"/>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27"/>
        <v>59.385213325259087</v>
      </c>
      <c r="T1183" s="334">
        <v>0.218999999999999</v>
      </c>
      <c r="U1183">
        <f t="shared" si="230"/>
        <v>45</v>
      </c>
      <c r="V1183" t="str">
        <f t="shared" si="231"/>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27"/>
        <v>60.554694027137508</v>
      </c>
      <c r="T1184" s="334">
        <v>-1.9770000000000001</v>
      </c>
      <c r="U1184">
        <f t="shared" si="230"/>
        <v>46</v>
      </c>
      <c r="V1184" t="str">
        <f t="shared" si="231"/>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27"/>
        <v>57.260602509037817</v>
      </c>
      <c r="T1185" s="334">
        <v>1.911</v>
      </c>
      <c r="U1185">
        <f t="shared" si="230"/>
        <v>47</v>
      </c>
      <c r="V1185" t="str">
        <f t="shared" si="231"/>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27"/>
        <v>60.159606549042863</v>
      </c>
      <c r="T1186" s="334">
        <v>-1.962</v>
      </c>
      <c r="U1186">
        <f t="shared" si="230"/>
        <v>48</v>
      </c>
      <c r="V1186" t="str">
        <f t="shared" si="231"/>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27"/>
        <v>57.758239920673887</v>
      </c>
      <c r="T1187" s="334">
        <v>0.92100000000000004</v>
      </c>
      <c r="U1187">
        <f t="shared" si="230"/>
        <v>49</v>
      </c>
      <c r="V1187" t="str">
        <f t="shared" si="231"/>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27"/>
        <v>56.999136773597712</v>
      </c>
      <c r="T1188" s="334">
        <v>0.88500000000000001</v>
      </c>
      <c r="U1188">
        <f t="shared" si="230"/>
        <v>50</v>
      </c>
      <c r="V1188" t="str">
        <f t="shared" si="231"/>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27"/>
        <v>54.911428651877337</v>
      </c>
      <c r="T1189" s="334">
        <v>2.7389999999999999</v>
      </c>
      <c r="U1189">
        <f t="shared" si="230"/>
        <v>51</v>
      </c>
      <c r="V1189" t="str">
        <f t="shared" si="231"/>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27"/>
        <v>58.217261805269104</v>
      </c>
      <c r="T1190" s="334">
        <v>-0.81599999999999995</v>
      </c>
      <c r="U1190">
        <f t="shared" si="230"/>
        <v>52</v>
      </c>
      <c r="V1190" t="str">
        <f t="shared" si="231"/>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27"/>
        <v>61.006902243541788</v>
      </c>
      <c r="T1191" s="334">
        <v>0.18</v>
      </c>
      <c r="U1191">
        <f t="shared" si="230"/>
        <v>53</v>
      </c>
      <c r="V1191" t="str">
        <f t="shared" si="231"/>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27"/>
        <v>57.969202850981397</v>
      </c>
      <c r="T1192" s="334">
        <v>-0.192</v>
      </c>
      <c r="U1192">
        <f t="shared" si="230"/>
        <v>54</v>
      </c>
      <c r="V1192" t="str">
        <f t="shared" si="231"/>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27"/>
        <v>59.957515194246668</v>
      </c>
      <c r="T1193" s="334">
        <v>1.329</v>
      </c>
      <c r="U1193">
        <f t="shared" si="230"/>
        <v>55</v>
      </c>
      <c r="V1193" t="str">
        <f t="shared" si="231"/>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27"/>
        <v>59.45561317620583</v>
      </c>
      <c r="T1194" s="334">
        <v>-1.224</v>
      </c>
      <c r="U1194">
        <f t="shared" si="230"/>
        <v>56</v>
      </c>
      <c r="V1194" t="str">
        <f t="shared" si="231"/>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232">$L1195</f>
        <v>62.697724602773498</v>
      </c>
      <c r="T1195" s="334">
        <v>-0.36899999999999999</v>
      </c>
      <c r="U1195">
        <f t="shared" si="230"/>
        <v>57</v>
      </c>
      <c r="V1195" t="str">
        <f t="shared" si="231"/>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232"/>
        <v>58.756061446816709</v>
      </c>
      <c r="T1196" s="334">
        <v>-0.16200000000000001</v>
      </c>
      <c r="U1196">
        <f t="shared" si="230"/>
        <v>58</v>
      </c>
      <c r="V1196" t="str">
        <f t="shared" si="231"/>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232"/>
        <v>59.455928567878807</v>
      </c>
      <c r="T1197" s="334">
        <v>0.65400000000000003</v>
      </c>
      <c r="U1197">
        <f t="shared" si="230"/>
        <v>59</v>
      </c>
      <c r="V1197" t="str">
        <f t="shared" si="231"/>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232"/>
        <v>56.282388888613127</v>
      </c>
      <c r="T1198" s="334">
        <v>-0.51300000000000001</v>
      </c>
      <c r="U1198">
        <f t="shared" si="230"/>
        <v>60</v>
      </c>
      <c r="V1198" t="str">
        <f t="shared" si="231"/>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232"/>
        <v>59.653305194465041</v>
      </c>
      <c r="T1199" s="334">
        <v>-0.78300000000000003</v>
      </c>
      <c r="U1199">
        <f t="shared" si="230"/>
        <v>61</v>
      </c>
      <c r="V1199" t="str">
        <f t="shared" si="231"/>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232"/>
        <v>57.674587758966823</v>
      </c>
      <c r="T1200" s="334">
        <v>-0.59099999999999997</v>
      </c>
      <c r="U1200">
        <f t="shared" si="230"/>
        <v>62</v>
      </c>
      <c r="V1200" t="str">
        <f t="shared" si="231"/>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232"/>
        <v>56.365388716624992</v>
      </c>
      <c r="T1201" s="334">
        <v>1.266</v>
      </c>
      <c r="U1201">
        <f t="shared" si="230"/>
        <v>63</v>
      </c>
      <c r="V1201" t="str">
        <f t="shared" si="231"/>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232"/>
        <v>60.290304521824062</v>
      </c>
      <c r="T1202" s="334">
        <v>0.75600000000000001</v>
      </c>
      <c r="U1202">
        <f t="shared" si="230"/>
        <v>64</v>
      </c>
      <c r="V1202" t="str">
        <f t="shared" si="231"/>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232"/>
        <v>56.211486470130417</v>
      </c>
      <c r="T1203" s="334">
        <v>2.6999999999999899E-2</v>
      </c>
      <c r="U1203">
        <f t="shared" ref="U1203:U1266" si="233">U1202+1</f>
        <v>65</v>
      </c>
      <c r="V1203" t="str">
        <f t="shared" ref="V1203:V1266" si="234">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232"/>
        <v>58.066824721573283</v>
      </c>
      <c r="T1204" s="334">
        <v>0.57899999999999996</v>
      </c>
      <c r="U1204">
        <f t="shared" si="233"/>
        <v>66</v>
      </c>
      <c r="V1204" t="str">
        <f t="shared" si="234"/>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232"/>
        <v>60.28691949985474</v>
      </c>
      <c r="T1205" s="334">
        <v>-1.101</v>
      </c>
      <c r="U1205">
        <f t="shared" si="233"/>
        <v>67</v>
      </c>
      <c r="V1205" t="str">
        <f t="shared" si="234"/>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232"/>
        <v>57.866681788018752</v>
      </c>
      <c r="T1206" s="334">
        <v>4.4999999999999998E-2</v>
      </c>
      <c r="U1206">
        <f t="shared" si="233"/>
        <v>68</v>
      </c>
      <c r="V1206" t="str">
        <f t="shared" si="234"/>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232"/>
        <v>60.636552668305498</v>
      </c>
      <c r="T1207" s="334">
        <v>-2.5979999999999999</v>
      </c>
      <c r="U1207">
        <f t="shared" si="233"/>
        <v>69</v>
      </c>
      <c r="V1207" t="str">
        <f t="shared" si="234"/>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232"/>
        <v>57.477650808836323</v>
      </c>
      <c r="T1208" s="334">
        <v>-2.109</v>
      </c>
      <c r="U1208">
        <f t="shared" si="233"/>
        <v>70</v>
      </c>
      <c r="V1208" t="str">
        <f t="shared" si="234"/>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232"/>
        <v>57.657314552000649</v>
      </c>
      <c r="T1209" s="334">
        <v>-9.2999999999999999E-2</v>
      </c>
      <c r="U1209">
        <f t="shared" si="233"/>
        <v>71</v>
      </c>
      <c r="V1209" t="str">
        <f t="shared" si="234"/>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232"/>
        <v>58.508879883119533</v>
      </c>
      <c r="T1210" s="334">
        <v>4.2059999999999897</v>
      </c>
      <c r="U1210">
        <f t="shared" si="233"/>
        <v>72</v>
      </c>
      <c r="V1210" t="str">
        <f t="shared" si="234"/>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232"/>
        <v>58.84977320572672</v>
      </c>
      <c r="T1211" s="334">
        <v>-0.70199999999999996</v>
      </c>
      <c r="U1211">
        <f t="shared" si="233"/>
        <v>73</v>
      </c>
      <c r="V1211" t="str">
        <f t="shared" si="234"/>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232"/>
        <v>58.601753979842513</v>
      </c>
      <c r="T1212" s="334">
        <v>-0.252</v>
      </c>
      <c r="U1212">
        <f t="shared" si="233"/>
        <v>74</v>
      </c>
      <c r="V1212" t="str">
        <f t="shared" si="234"/>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232"/>
        <v>58.235048756370283</v>
      </c>
      <c r="T1213" s="334">
        <v>-1.248</v>
      </c>
      <c r="U1213">
        <f t="shared" si="233"/>
        <v>75</v>
      </c>
      <c r="V1213" t="str">
        <f t="shared" si="234"/>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232"/>
        <v>58.614342038522338</v>
      </c>
      <c r="T1214" s="334">
        <v>1.395</v>
      </c>
      <c r="U1214">
        <f t="shared" si="233"/>
        <v>76</v>
      </c>
      <c r="V1214" t="str">
        <f t="shared" si="234"/>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232"/>
        <v>59.907011205411912</v>
      </c>
      <c r="T1215" s="334">
        <v>-1.1279999999999999</v>
      </c>
      <c r="U1215">
        <f t="shared" si="233"/>
        <v>77</v>
      </c>
      <c r="V1215" t="str">
        <f t="shared" si="234"/>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232"/>
        <v>58.312396791870178</v>
      </c>
      <c r="T1216" s="334">
        <v>-0.52800000000000002</v>
      </c>
      <c r="U1216">
        <f t="shared" si="233"/>
        <v>78</v>
      </c>
      <c r="V1216" t="str">
        <f t="shared" si="234"/>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232"/>
        <v>57.848170581963458</v>
      </c>
      <c r="T1217" s="334">
        <v>-1.206</v>
      </c>
      <c r="U1217">
        <f t="shared" si="233"/>
        <v>79</v>
      </c>
      <c r="V1217" t="str">
        <f t="shared" si="234"/>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232"/>
        <v>56.816033514195702</v>
      </c>
      <c r="T1218" s="334">
        <v>-1.9379999999999999</v>
      </c>
      <c r="U1218">
        <f t="shared" si="233"/>
        <v>80</v>
      </c>
      <c r="V1218" t="str">
        <f t="shared" si="234"/>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232"/>
        <v>58.047072182805557</v>
      </c>
      <c r="T1219" s="334">
        <v>1.3740000000000001</v>
      </c>
      <c r="U1219">
        <f t="shared" si="233"/>
        <v>81</v>
      </c>
      <c r="V1219" t="str">
        <f t="shared" si="234"/>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232"/>
        <v>59.062023221884289</v>
      </c>
      <c r="T1220" s="334">
        <v>-1.4430000000000001</v>
      </c>
      <c r="U1220">
        <f t="shared" si="233"/>
        <v>82</v>
      </c>
      <c r="V1220" t="str">
        <f t="shared" si="234"/>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232"/>
        <v>58.646858995566618</v>
      </c>
      <c r="T1221" s="334">
        <v>-1.875</v>
      </c>
      <c r="U1221">
        <f t="shared" si="233"/>
        <v>83</v>
      </c>
      <c r="V1221" t="str">
        <f t="shared" si="234"/>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232"/>
        <v>58.743897702852678</v>
      </c>
      <c r="T1222" s="334">
        <v>0.20699999999999999</v>
      </c>
      <c r="U1222">
        <f t="shared" si="233"/>
        <v>84</v>
      </c>
      <c r="V1222" t="str">
        <f t="shared" si="234"/>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232"/>
        <v>59.023181772243753</v>
      </c>
      <c r="T1223" s="334">
        <v>-0.86399999999999899</v>
      </c>
      <c r="U1223">
        <f t="shared" si="233"/>
        <v>85</v>
      </c>
      <c r="V1223" t="str">
        <f t="shared" si="234"/>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232"/>
        <v>58.203838911165988</v>
      </c>
      <c r="T1224" s="334">
        <v>-2.0369999999999999</v>
      </c>
      <c r="U1224">
        <f t="shared" si="233"/>
        <v>86</v>
      </c>
      <c r="V1224" t="str">
        <f t="shared" si="234"/>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232"/>
        <v>58.225959259132807</v>
      </c>
      <c r="T1225" s="334">
        <v>1.3620000000000001</v>
      </c>
      <c r="U1225">
        <f t="shared" si="233"/>
        <v>87</v>
      </c>
      <c r="V1225" t="str">
        <f t="shared" si="234"/>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232"/>
        <v>58.90408116233521</v>
      </c>
      <c r="T1226" s="334">
        <v>-0.69599999999999995</v>
      </c>
      <c r="U1226">
        <f t="shared" si="233"/>
        <v>88</v>
      </c>
      <c r="V1226" t="str">
        <f t="shared" si="234"/>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232"/>
        <v>60.693405806538642</v>
      </c>
      <c r="T1227" s="334">
        <v>0.54600000000000004</v>
      </c>
      <c r="U1227">
        <f t="shared" si="233"/>
        <v>89</v>
      </c>
      <c r="V1227" t="str">
        <f t="shared" si="234"/>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232"/>
        <v>58.387946311977302</v>
      </c>
      <c r="T1228" s="334">
        <v>0.33300000000000002</v>
      </c>
      <c r="U1228">
        <f t="shared" si="233"/>
        <v>90</v>
      </c>
      <c r="V1228" t="str">
        <f t="shared" si="234"/>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232"/>
        <v>58.425345057538017</v>
      </c>
      <c r="T1229" s="334">
        <v>0.192</v>
      </c>
      <c r="U1229">
        <f t="shared" si="233"/>
        <v>91</v>
      </c>
      <c r="V1229" t="str">
        <f t="shared" si="234"/>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232"/>
        <v>57.397397555530333</v>
      </c>
      <c r="T1230" s="334">
        <v>8.6999999999999994E-2</v>
      </c>
      <c r="U1230">
        <f t="shared" si="233"/>
        <v>92</v>
      </c>
      <c r="V1230" t="str">
        <f t="shared" si="234"/>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232"/>
        <v>58.812577357801842</v>
      </c>
      <c r="T1231" s="334">
        <v>-0.22799999999999901</v>
      </c>
      <c r="U1231">
        <f t="shared" si="233"/>
        <v>93</v>
      </c>
      <c r="V1231" t="str">
        <f t="shared" si="234"/>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232"/>
        <v>60.321840207502852</v>
      </c>
      <c r="T1232" s="334">
        <v>2.3940000000000001</v>
      </c>
      <c r="U1232">
        <f t="shared" si="233"/>
        <v>94</v>
      </c>
      <c r="V1232" t="str">
        <f t="shared" si="234"/>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232"/>
        <v>58.233628700408282</v>
      </c>
      <c r="T1233" s="334">
        <v>0.94799999999999995</v>
      </c>
      <c r="U1233">
        <f t="shared" si="233"/>
        <v>95</v>
      </c>
      <c r="V1233" t="str">
        <f t="shared" si="234"/>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232"/>
        <v>58.945513644224953</v>
      </c>
      <c r="T1234" s="334">
        <v>-0.61799999999999999</v>
      </c>
      <c r="U1234">
        <f t="shared" si="233"/>
        <v>96</v>
      </c>
      <c r="V1234" t="str">
        <f t="shared" si="234"/>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232"/>
        <v>58.218224658975807</v>
      </c>
      <c r="T1235" s="334">
        <v>-0.29099999999999998</v>
      </c>
      <c r="U1235">
        <f t="shared" si="233"/>
        <v>97</v>
      </c>
      <c r="V1235" t="str">
        <f t="shared" si="234"/>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232"/>
        <v>59.693016828411672</v>
      </c>
      <c r="T1236" s="334">
        <v>1.3320000000000001</v>
      </c>
      <c r="U1236">
        <f t="shared" si="233"/>
        <v>98</v>
      </c>
      <c r="V1236" t="str">
        <f t="shared" si="234"/>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232"/>
        <v>61.288557401733193</v>
      </c>
      <c r="T1237" s="334">
        <v>0.23699999999999999</v>
      </c>
      <c r="U1237">
        <f t="shared" si="233"/>
        <v>99</v>
      </c>
      <c r="V1237" t="str">
        <f t="shared" si="234"/>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232"/>
        <v>58.232305838468697</v>
      </c>
      <c r="T1238" s="334">
        <v>2.9849999999999999</v>
      </c>
      <c r="U1238">
        <f t="shared" si="233"/>
        <v>100</v>
      </c>
      <c r="V1238" t="str">
        <f t="shared" si="234"/>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232"/>
        <v>58.805320682167341</v>
      </c>
      <c r="T1239" s="334">
        <v>2.0880000000000001</v>
      </c>
      <c r="U1239">
        <f t="shared" si="233"/>
        <v>101</v>
      </c>
      <c r="V1239" t="str">
        <f t="shared" si="234"/>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232"/>
        <v>56.93235531619969</v>
      </c>
      <c r="T1240" s="334">
        <v>1.1970000000000001</v>
      </c>
      <c r="U1240">
        <f t="shared" si="233"/>
        <v>102</v>
      </c>
      <c r="V1240" t="str">
        <f t="shared" si="234"/>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232"/>
        <v>58.339983761508847</v>
      </c>
      <c r="T1241" s="334">
        <v>9.6000000000000002E-2</v>
      </c>
      <c r="U1241">
        <f t="shared" si="233"/>
        <v>103</v>
      </c>
      <c r="V1241" t="str">
        <f t="shared" si="234"/>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232"/>
        <v>57.118990007371963</v>
      </c>
      <c r="T1242" s="334">
        <v>-1.7669999999999999</v>
      </c>
      <c r="U1242">
        <f t="shared" si="233"/>
        <v>104</v>
      </c>
      <c r="V1242" t="str">
        <f t="shared" si="234"/>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232"/>
        <v>60.103299088349303</v>
      </c>
      <c r="T1243" s="334">
        <v>-1.431</v>
      </c>
      <c r="U1243">
        <f t="shared" si="233"/>
        <v>105</v>
      </c>
      <c r="V1243" t="str">
        <f t="shared" si="234"/>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232"/>
        <v>55.336204976942859</v>
      </c>
      <c r="T1244" s="334">
        <v>0.66300000000000003</v>
      </c>
      <c r="U1244">
        <f t="shared" si="233"/>
        <v>106</v>
      </c>
      <c r="V1244" t="str">
        <f t="shared" si="234"/>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232"/>
        <v>57.373922611123987</v>
      </c>
      <c r="T1245" s="334">
        <v>9.6000000000000002E-2</v>
      </c>
      <c r="U1245">
        <f t="shared" si="233"/>
        <v>107</v>
      </c>
      <c r="V1245" t="str">
        <f t="shared" si="234"/>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232"/>
        <v>57.747254839078352</v>
      </c>
      <c r="T1246" s="334">
        <v>-0.20100000000000001</v>
      </c>
      <c r="U1246">
        <f t="shared" si="233"/>
        <v>108</v>
      </c>
      <c r="V1246" t="str">
        <f t="shared" si="234"/>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232"/>
        <v>57.084181158850043</v>
      </c>
      <c r="T1247" s="334">
        <v>-1.464</v>
      </c>
      <c r="U1247">
        <f t="shared" si="233"/>
        <v>109</v>
      </c>
      <c r="V1247" t="str">
        <f t="shared" si="234"/>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232"/>
        <v>56.323708336932853</v>
      </c>
      <c r="T1248" s="334">
        <v>0.13200000000000001</v>
      </c>
      <c r="U1248">
        <f t="shared" si="233"/>
        <v>110</v>
      </c>
      <c r="V1248" t="str">
        <f t="shared" si="234"/>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232"/>
        <v>56.233579322057338</v>
      </c>
      <c r="T1249" s="334">
        <v>0.20100000000000001</v>
      </c>
      <c r="U1249">
        <f t="shared" si="233"/>
        <v>111</v>
      </c>
      <c r="V1249" t="str">
        <f t="shared" si="234"/>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232"/>
        <v>59.377942131880978</v>
      </c>
      <c r="T1250" s="334">
        <v>0.65700000000000003</v>
      </c>
      <c r="U1250">
        <f t="shared" si="233"/>
        <v>112</v>
      </c>
      <c r="V1250" t="str">
        <f t="shared" si="234"/>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232"/>
        <v>59.76330307283434</v>
      </c>
      <c r="T1251" s="334">
        <v>0.3</v>
      </c>
      <c r="U1251">
        <f t="shared" si="233"/>
        <v>113</v>
      </c>
      <c r="V1251" t="str">
        <f t="shared" si="234"/>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232"/>
        <v>59.396657683661353</v>
      </c>
      <c r="T1252" s="334">
        <v>-2.7090000000000001</v>
      </c>
      <c r="U1252">
        <f t="shared" si="233"/>
        <v>114</v>
      </c>
      <c r="V1252" t="str">
        <f t="shared" si="234"/>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232"/>
        <v>58.24102014547389</v>
      </c>
      <c r="T1253" s="334">
        <v>0.14099999999999999</v>
      </c>
      <c r="U1253">
        <f t="shared" si="233"/>
        <v>115</v>
      </c>
      <c r="V1253" t="str">
        <f t="shared" si="234"/>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232"/>
        <v>61.004592674294827</v>
      </c>
      <c r="T1254" s="334">
        <v>-1.5720000000000001</v>
      </c>
      <c r="U1254">
        <f t="shared" si="233"/>
        <v>116</v>
      </c>
      <c r="V1254" t="str">
        <f t="shared" si="234"/>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232"/>
        <v>59.443610054702582</v>
      </c>
      <c r="T1255" s="334">
        <v>3.5489999999999999</v>
      </c>
      <c r="U1255">
        <f t="shared" si="233"/>
        <v>117</v>
      </c>
      <c r="V1255" t="str">
        <f t="shared" si="234"/>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232"/>
        <v>60.028561469760788</v>
      </c>
      <c r="T1256" s="334">
        <v>-2.0070000000000001</v>
      </c>
      <c r="U1256">
        <f t="shared" si="233"/>
        <v>118</v>
      </c>
      <c r="V1256" t="str">
        <f t="shared" si="234"/>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232"/>
        <v>60.250160726268952</v>
      </c>
      <c r="T1257" s="334">
        <v>-0.36899999999999999</v>
      </c>
      <c r="U1257">
        <f t="shared" si="233"/>
        <v>119</v>
      </c>
      <c r="V1257" t="str">
        <f t="shared" si="234"/>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232"/>
        <v>60.735443011223119</v>
      </c>
      <c r="T1258" s="334">
        <v>1.8119999999999901</v>
      </c>
      <c r="U1258">
        <f t="shared" si="233"/>
        <v>120</v>
      </c>
      <c r="V1258" t="str">
        <f t="shared" si="234"/>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235">$L1259</f>
        <v>59.675166551492246</v>
      </c>
      <c r="T1259" s="334">
        <v>-2.802</v>
      </c>
      <c r="U1259">
        <f t="shared" si="233"/>
        <v>121</v>
      </c>
      <c r="V1259" t="str">
        <f t="shared" si="234"/>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235"/>
        <v>59.258749110512248</v>
      </c>
      <c r="T1260" s="334">
        <v>-1.2E-2</v>
      </c>
      <c r="U1260">
        <f t="shared" si="233"/>
        <v>122</v>
      </c>
      <c r="V1260" t="str">
        <f t="shared" si="234"/>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235"/>
        <v>60.588201819797668</v>
      </c>
      <c r="T1261" s="334">
        <v>-0.218999999999999</v>
      </c>
      <c r="U1261">
        <f t="shared" si="233"/>
        <v>123</v>
      </c>
      <c r="V1261" t="str">
        <f t="shared" si="234"/>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235"/>
        <v>58.804233943267207</v>
      </c>
      <c r="T1262" s="334">
        <v>-1.3380000000000001</v>
      </c>
      <c r="U1262">
        <f t="shared" si="233"/>
        <v>124</v>
      </c>
      <c r="V1262" t="str">
        <f t="shared" si="234"/>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235"/>
        <v>60.803125286285898</v>
      </c>
      <c r="T1263" s="334">
        <v>-0.18</v>
      </c>
      <c r="U1263">
        <f t="shared" si="233"/>
        <v>125</v>
      </c>
      <c r="V1263" t="str">
        <f t="shared" si="234"/>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235"/>
        <v>58.251200592916582</v>
      </c>
      <c r="T1264" s="334">
        <v>1.389</v>
      </c>
      <c r="U1264">
        <f t="shared" si="233"/>
        <v>126</v>
      </c>
      <c r="V1264" t="str">
        <f t="shared" si="234"/>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235"/>
        <v>59.223753195889458</v>
      </c>
      <c r="T1265" s="334">
        <v>-1.131</v>
      </c>
      <c r="U1265">
        <f t="shared" si="233"/>
        <v>127</v>
      </c>
      <c r="V1265" t="str">
        <f t="shared" si="234"/>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235"/>
        <v>58.924733019383538</v>
      </c>
      <c r="T1266" s="334">
        <v>-1.248</v>
      </c>
      <c r="U1266">
        <f t="shared" si="233"/>
        <v>128</v>
      </c>
      <c r="V1266" t="str">
        <f t="shared" si="234"/>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235"/>
        <v>57.29560378228993</v>
      </c>
      <c r="T1267" s="334">
        <v>-0.81299999999999994</v>
      </c>
      <c r="U1267">
        <f t="shared" ref="U1267:U1272" si="236">U1266+1</f>
        <v>129</v>
      </c>
      <c r="V1267" t="str">
        <f t="shared" ref="V1267:V1272" si="237">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235"/>
        <v>57.422023064929917</v>
      </c>
      <c r="T1268" s="334">
        <v>1.593</v>
      </c>
      <c r="U1268">
        <f t="shared" si="236"/>
        <v>130</v>
      </c>
      <c r="V1268" t="str">
        <f t="shared" si="237"/>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235"/>
        <v>54.856869484073229</v>
      </c>
      <c r="T1269" s="334">
        <v>2.7869999999999999</v>
      </c>
      <c r="U1269">
        <f t="shared" si="236"/>
        <v>131</v>
      </c>
      <c r="V1269" t="str">
        <f t="shared" si="237"/>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235"/>
        <v>58.111766719652501</v>
      </c>
      <c r="T1270" s="334">
        <v>4.9740000000000002</v>
      </c>
      <c r="U1270">
        <f t="shared" si="236"/>
        <v>132</v>
      </c>
      <c r="V1270" t="str">
        <f t="shared" si="237"/>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235"/>
        <v>59.163866031860373</v>
      </c>
      <c r="T1271" s="334">
        <v>-0.36</v>
      </c>
      <c r="U1271">
        <f t="shared" si="236"/>
        <v>133</v>
      </c>
      <c r="V1271" t="str">
        <f t="shared" si="237"/>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235"/>
        <v>55.372121675004053</v>
      </c>
      <c r="T1272" s="581">
        <v>0.48</v>
      </c>
      <c r="U1272">
        <f t="shared" si="236"/>
        <v>134</v>
      </c>
      <c r="V1272" t="str">
        <f t="shared" si="237"/>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235"/>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235"/>
        <v>56.840454215347393</v>
      </c>
      <c r="T1274" s="334">
        <v>-0.215999999999999</v>
      </c>
      <c r="U1274">
        <f t="shared" ref="U1274:U1337" si="238">U1273+1</f>
        <v>1</v>
      </c>
      <c r="V1274" t="str">
        <f t="shared" ref="V1274:V1337" si="239">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235"/>
        <v>59.028258797013692</v>
      </c>
      <c r="T1275" s="334">
        <v>1.911</v>
      </c>
      <c r="U1275">
        <f t="shared" si="238"/>
        <v>2</v>
      </c>
      <c r="V1275" t="str">
        <f t="shared" si="239"/>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235"/>
        <v>58.048805996601828</v>
      </c>
      <c r="T1276" s="334">
        <v>0.246</v>
      </c>
      <c r="U1276">
        <f t="shared" si="238"/>
        <v>3</v>
      </c>
      <c r="V1276" t="str">
        <f t="shared" si="239"/>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235"/>
        <v>56.332354263185081</v>
      </c>
      <c r="T1277" s="334">
        <v>-0.14099999999999999</v>
      </c>
      <c r="U1277">
        <f t="shared" si="238"/>
        <v>4</v>
      </c>
      <c r="V1277" t="str">
        <f t="shared" si="239"/>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235"/>
        <v>59.485422755693001</v>
      </c>
      <c r="T1278" s="334">
        <v>-0.16500000000000001</v>
      </c>
      <c r="U1278">
        <f t="shared" si="238"/>
        <v>5</v>
      </c>
      <c r="V1278" t="str">
        <f t="shared" si="239"/>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235"/>
        <v>55.964007682241963</v>
      </c>
      <c r="T1279" s="334">
        <v>0.89700000000000002</v>
      </c>
      <c r="U1279">
        <f t="shared" si="238"/>
        <v>6</v>
      </c>
      <c r="V1279" t="str">
        <f t="shared" si="239"/>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235"/>
        <v>58.092925683520413</v>
      </c>
      <c r="T1280" s="334">
        <v>-1.3260000000000001</v>
      </c>
      <c r="U1280">
        <f t="shared" si="238"/>
        <v>7</v>
      </c>
      <c r="V1280" t="str">
        <f t="shared" si="239"/>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235"/>
        <v>56.674697243675674</v>
      </c>
      <c r="T1281" s="334">
        <v>0.107999999999999</v>
      </c>
      <c r="U1281">
        <f t="shared" si="238"/>
        <v>8</v>
      </c>
      <c r="V1281" t="str">
        <f t="shared" si="239"/>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235"/>
        <v>56.724479460959628</v>
      </c>
      <c r="T1282" s="334">
        <v>1.8719999999999899</v>
      </c>
      <c r="U1282">
        <f t="shared" si="238"/>
        <v>9</v>
      </c>
      <c r="V1282" t="str">
        <f t="shared" si="239"/>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235"/>
        <v>54.621403393414688</v>
      </c>
      <c r="T1283" s="334">
        <v>0.11699999999999899</v>
      </c>
      <c r="U1283">
        <f t="shared" si="238"/>
        <v>10</v>
      </c>
      <c r="V1283" t="str">
        <f t="shared" si="239"/>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235"/>
        <v>58.489717489904649</v>
      </c>
      <c r="T1284" s="334">
        <v>-1.9710000000000001</v>
      </c>
      <c r="U1284">
        <f t="shared" si="238"/>
        <v>11</v>
      </c>
      <c r="V1284" t="str">
        <f t="shared" si="239"/>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235"/>
        <v>59.462155277861811</v>
      </c>
      <c r="T1285" s="334">
        <v>-1.893</v>
      </c>
      <c r="U1285">
        <f t="shared" si="238"/>
        <v>12</v>
      </c>
      <c r="V1285" t="str">
        <f t="shared" si="239"/>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235"/>
        <v>60.889864608456243</v>
      </c>
      <c r="T1286" s="334">
        <v>-0.75</v>
      </c>
      <c r="U1286">
        <f t="shared" si="238"/>
        <v>13</v>
      </c>
      <c r="V1286" t="str">
        <f t="shared" si="239"/>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235"/>
        <v>58.439334144106859</v>
      </c>
      <c r="T1287" s="334">
        <v>-0.3</v>
      </c>
      <c r="U1287">
        <f t="shared" si="238"/>
        <v>14</v>
      </c>
      <c r="V1287" t="str">
        <f t="shared" si="239"/>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235"/>
        <v>57.439181081269609</v>
      </c>
      <c r="T1288" s="334">
        <v>2.823</v>
      </c>
      <c r="U1288">
        <f t="shared" si="238"/>
        <v>15</v>
      </c>
      <c r="V1288" t="str">
        <f t="shared" si="239"/>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235"/>
        <v>58.782497385099113</v>
      </c>
      <c r="T1289" s="334">
        <v>-1.518</v>
      </c>
      <c r="U1289">
        <f t="shared" si="238"/>
        <v>16</v>
      </c>
      <c r="V1289" t="str">
        <f t="shared" si="239"/>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235"/>
        <v>61.262034137339228</v>
      </c>
      <c r="T1290" s="334">
        <v>-0.56099999999999905</v>
      </c>
      <c r="U1290">
        <f t="shared" si="238"/>
        <v>17</v>
      </c>
      <c r="V1290" t="str">
        <f t="shared" si="239"/>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235"/>
        <v>63.335509170119863</v>
      </c>
      <c r="T1291" s="334">
        <v>1.38</v>
      </c>
      <c r="U1291">
        <f t="shared" si="238"/>
        <v>18</v>
      </c>
      <c r="V1291" t="str">
        <f t="shared" si="239"/>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235"/>
        <v>56.920183026698432</v>
      </c>
      <c r="T1292" s="334">
        <v>-1.78799999999999</v>
      </c>
      <c r="U1292">
        <f t="shared" si="238"/>
        <v>19</v>
      </c>
      <c r="V1292" t="str">
        <f t="shared" si="239"/>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235"/>
        <v>58.178284156160871</v>
      </c>
      <c r="T1293" s="334">
        <v>0.215999999999999</v>
      </c>
      <c r="U1293">
        <f t="shared" si="238"/>
        <v>20</v>
      </c>
      <c r="V1293" t="str">
        <f t="shared" si="239"/>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235"/>
        <v>58.226551071857948</v>
      </c>
      <c r="T1294" s="334">
        <v>0.54899999999999904</v>
      </c>
      <c r="U1294">
        <f t="shared" si="238"/>
        <v>21</v>
      </c>
      <c r="V1294" t="str">
        <f t="shared" si="239"/>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235"/>
        <v>58.676646253513667</v>
      </c>
      <c r="T1295" s="334">
        <v>2.097</v>
      </c>
      <c r="U1295">
        <f t="shared" si="238"/>
        <v>22</v>
      </c>
      <c r="V1295" t="str">
        <f t="shared" si="239"/>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235"/>
        <v>62.179249269025647</v>
      </c>
      <c r="T1296" s="334">
        <v>0.69899999999999995</v>
      </c>
      <c r="U1296">
        <f t="shared" si="238"/>
        <v>23</v>
      </c>
      <c r="V1296" t="str">
        <f t="shared" si="239"/>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235"/>
        <v>59.061039391855758</v>
      </c>
      <c r="T1297" s="334">
        <v>-0.186</v>
      </c>
      <c r="U1297">
        <f t="shared" si="238"/>
        <v>24</v>
      </c>
      <c r="V1297" t="str">
        <f t="shared" si="239"/>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235"/>
        <v>60.464347147154427</v>
      </c>
      <c r="T1298" s="334">
        <v>0.56399999999999995</v>
      </c>
      <c r="U1298">
        <f t="shared" si="238"/>
        <v>25</v>
      </c>
      <c r="V1298" t="str">
        <f t="shared" si="239"/>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235"/>
        <v>59.06412897869761</v>
      </c>
      <c r="T1299" s="334">
        <v>-0.46799999999999897</v>
      </c>
      <c r="U1299">
        <f t="shared" si="238"/>
        <v>26</v>
      </c>
      <c r="V1299" t="str">
        <f t="shared" si="239"/>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235"/>
        <v>60.750657584194173</v>
      </c>
      <c r="T1300" s="334">
        <v>2.79</v>
      </c>
      <c r="U1300">
        <f t="shared" si="238"/>
        <v>27</v>
      </c>
      <c r="V1300" t="str">
        <f t="shared" si="239"/>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235"/>
        <v>59.07269876189639</v>
      </c>
      <c r="T1301" s="334">
        <v>-0.33300000000000002</v>
      </c>
      <c r="U1301">
        <f t="shared" si="238"/>
        <v>28</v>
      </c>
      <c r="V1301" t="str">
        <f t="shared" si="239"/>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235"/>
        <v>58.244528132919427</v>
      </c>
      <c r="T1302" s="334">
        <v>-2.202</v>
      </c>
      <c r="U1302">
        <f t="shared" si="238"/>
        <v>29</v>
      </c>
      <c r="V1302" t="str">
        <f t="shared" si="239"/>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235"/>
        <v>57.269329466213172</v>
      </c>
      <c r="T1303" s="334">
        <v>-0.56999999999999995</v>
      </c>
      <c r="U1303">
        <f t="shared" si="238"/>
        <v>30</v>
      </c>
      <c r="V1303" t="str">
        <f t="shared" si="239"/>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235"/>
        <v>58.580445103076769</v>
      </c>
      <c r="T1304" s="334">
        <v>-1.73999999999999</v>
      </c>
      <c r="U1304">
        <f t="shared" si="238"/>
        <v>31</v>
      </c>
      <c r="V1304" t="str">
        <f t="shared" si="239"/>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235"/>
        <v>58.147445292232369</v>
      </c>
      <c r="T1305" s="334">
        <v>-0.212999999999999</v>
      </c>
      <c r="U1305">
        <f t="shared" si="238"/>
        <v>32</v>
      </c>
      <c r="V1305" t="str">
        <f t="shared" si="239"/>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235"/>
        <v>57.231809871164238</v>
      </c>
      <c r="T1306" s="334">
        <v>0.16500000000000001</v>
      </c>
      <c r="U1306">
        <f t="shared" si="238"/>
        <v>33</v>
      </c>
      <c r="V1306" t="str">
        <f t="shared" si="239"/>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235"/>
        <v>57.158542044197397</v>
      </c>
      <c r="T1307" s="334">
        <v>-1.6859999999999999</v>
      </c>
      <c r="U1307">
        <f t="shared" si="238"/>
        <v>34</v>
      </c>
      <c r="V1307" t="str">
        <f t="shared" si="239"/>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235"/>
        <v>56.31938551665035</v>
      </c>
      <c r="T1308" s="334">
        <v>-1.383</v>
      </c>
      <c r="U1308">
        <f t="shared" si="238"/>
        <v>35</v>
      </c>
      <c r="V1308" t="str">
        <f t="shared" si="239"/>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235"/>
        <v>57.20571621581594</v>
      </c>
      <c r="T1309" s="334">
        <v>4.3680000000000003</v>
      </c>
      <c r="U1309">
        <f t="shared" si="238"/>
        <v>36</v>
      </c>
      <c r="V1309" t="str">
        <f t="shared" si="239"/>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235"/>
        <v>57.238075143825689</v>
      </c>
      <c r="T1310" s="334">
        <v>-1.077</v>
      </c>
      <c r="U1310">
        <f t="shared" si="238"/>
        <v>37</v>
      </c>
      <c r="V1310" t="str">
        <f t="shared" si="239"/>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235"/>
        <v>59.903734812622787</v>
      </c>
      <c r="T1311" s="334">
        <v>0.72899999999999998</v>
      </c>
      <c r="U1311">
        <f t="shared" si="238"/>
        <v>38</v>
      </c>
      <c r="V1311" t="str">
        <f t="shared" si="239"/>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235"/>
        <v>61.12223824629914</v>
      </c>
      <c r="T1312" s="334">
        <v>-1.0619999999999901</v>
      </c>
      <c r="U1312">
        <f t="shared" si="238"/>
        <v>39</v>
      </c>
      <c r="V1312" t="str">
        <f t="shared" si="239"/>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235"/>
        <v>60.848948787506231</v>
      </c>
      <c r="T1313" s="334">
        <v>0.16800000000000001</v>
      </c>
      <c r="U1313">
        <f t="shared" si="238"/>
        <v>40</v>
      </c>
      <c r="V1313" t="str">
        <f t="shared" si="239"/>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235"/>
        <v>57.515942898787877</v>
      </c>
      <c r="T1314" s="334">
        <v>-0.81599999999999995</v>
      </c>
      <c r="U1314">
        <f t="shared" si="238"/>
        <v>41</v>
      </c>
      <c r="V1314" t="str">
        <f t="shared" si="239"/>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235"/>
        <v>58.25822227818923</v>
      </c>
      <c r="T1315" s="334">
        <v>1.6080000000000001</v>
      </c>
      <c r="U1315">
        <f t="shared" si="238"/>
        <v>42</v>
      </c>
      <c r="V1315" t="str">
        <f t="shared" si="239"/>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235"/>
        <v>58.291887073098323</v>
      </c>
      <c r="T1316" s="334">
        <v>1.167</v>
      </c>
      <c r="U1316">
        <f t="shared" si="238"/>
        <v>43</v>
      </c>
      <c r="V1316" t="str">
        <f t="shared" si="239"/>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235"/>
        <v>59.680172968863687</v>
      </c>
      <c r="T1317" s="334">
        <v>0.86099999999999999</v>
      </c>
      <c r="U1317">
        <f t="shared" si="238"/>
        <v>44</v>
      </c>
      <c r="V1317" t="str">
        <f t="shared" si="239"/>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235"/>
        <v>59.385213325259087</v>
      </c>
      <c r="T1318" s="334">
        <v>0.218999999999999</v>
      </c>
      <c r="U1318">
        <f t="shared" si="238"/>
        <v>45</v>
      </c>
      <c r="V1318" t="str">
        <f t="shared" si="239"/>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235"/>
        <v>60.554694027137508</v>
      </c>
      <c r="T1319" s="334">
        <v>-1.9770000000000001</v>
      </c>
      <c r="U1319">
        <f t="shared" si="238"/>
        <v>46</v>
      </c>
      <c r="V1319" t="str">
        <f t="shared" si="239"/>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235"/>
        <v>57.260602509037817</v>
      </c>
      <c r="T1320" s="334">
        <v>1.911</v>
      </c>
      <c r="U1320">
        <f t="shared" si="238"/>
        <v>47</v>
      </c>
      <c r="V1320" t="str">
        <f t="shared" si="239"/>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235"/>
        <v>60.159606549042863</v>
      </c>
      <c r="T1321" s="334">
        <v>-1.962</v>
      </c>
      <c r="U1321">
        <f t="shared" si="238"/>
        <v>48</v>
      </c>
      <c r="V1321" t="str">
        <f t="shared" si="239"/>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235"/>
        <v>57.758239920673887</v>
      </c>
      <c r="T1322" s="334">
        <v>0.92100000000000004</v>
      </c>
      <c r="U1322">
        <f t="shared" si="238"/>
        <v>49</v>
      </c>
      <c r="V1322" t="str">
        <f t="shared" si="239"/>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240">$L1323</f>
        <v>56.999136773597712</v>
      </c>
      <c r="T1323" s="334">
        <v>0.88500000000000001</v>
      </c>
      <c r="U1323">
        <f t="shared" si="238"/>
        <v>50</v>
      </c>
      <c r="V1323" t="str">
        <f t="shared" si="239"/>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240"/>
        <v>54.911428651877337</v>
      </c>
      <c r="T1324" s="334">
        <v>2.7389999999999999</v>
      </c>
      <c r="U1324">
        <f t="shared" si="238"/>
        <v>51</v>
      </c>
      <c r="V1324" t="str">
        <f t="shared" si="239"/>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240"/>
        <v>58.217261805269104</v>
      </c>
      <c r="T1325" s="334">
        <v>-0.81599999999999995</v>
      </c>
      <c r="U1325">
        <f t="shared" si="238"/>
        <v>52</v>
      </c>
      <c r="V1325" t="str">
        <f t="shared" si="239"/>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240"/>
        <v>61.006902243541788</v>
      </c>
      <c r="T1326" s="334">
        <v>0.18</v>
      </c>
      <c r="U1326">
        <f t="shared" si="238"/>
        <v>53</v>
      </c>
      <c r="V1326" t="str">
        <f t="shared" si="239"/>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240"/>
        <v>57.969202850981397</v>
      </c>
      <c r="T1327" s="334">
        <v>-0.192</v>
      </c>
      <c r="U1327">
        <f t="shared" si="238"/>
        <v>54</v>
      </c>
      <c r="V1327" t="str">
        <f t="shared" si="239"/>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240"/>
        <v>59.957515194246668</v>
      </c>
      <c r="T1328" s="334">
        <v>1.329</v>
      </c>
      <c r="U1328">
        <f t="shared" si="238"/>
        <v>55</v>
      </c>
      <c r="V1328" t="str">
        <f t="shared" si="239"/>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240"/>
        <v>59.45561317620583</v>
      </c>
      <c r="T1329" s="334">
        <v>-1.224</v>
      </c>
      <c r="U1329">
        <f t="shared" si="238"/>
        <v>56</v>
      </c>
      <c r="V1329" t="str">
        <f t="shared" si="239"/>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240"/>
        <v>62.697724602773498</v>
      </c>
      <c r="T1330" s="334">
        <v>-0.36899999999999999</v>
      </c>
      <c r="U1330">
        <f t="shared" si="238"/>
        <v>57</v>
      </c>
      <c r="V1330" t="str">
        <f t="shared" si="239"/>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240"/>
        <v>58.756061446816709</v>
      </c>
      <c r="T1331" s="334">
        <v>-0.16200000000000001</v>
      </c>
      <c r="U1331">
        <f t="shared" si="238"/>
        <v>58</v>
      </c>
      <c r="V1331" t="str">
        <f t="shared" si="239"/>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240"/>
        <v>59.455928567878807</v>
      </c>
      <c r="T1332" s="334">
        <v>0.65400000000000003</v>
      </c>
      <c r="U1332">
        <f t="shared" si="238"/>
        <v>59</v>
      </c>
      <c r="V1332" t="str">
        <f t="shared" si="239"/>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240"/>
        <v>56.282388888613127</v>
      </c>
      <c r="T1333" s="334">
        <v>-0.51300000000000001</v>
      </c>
      <c r="U1333">
        <f t="shared" si="238"/>
        <v>60</v>
      </c>
      <c r="V1333" t="str">
        <f t="shared" si="239"/>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240"/>
        <v>59.653305194465041</v>
      </c>
      <c r="T1334" s="334">
        <v>-0.78300000000000003</v>
      </c>
      <c r="U1334">
        <f t="shared" si="238"/>
        <v>61</v>
      </c>
      <c r="V1334" t="str">
        <f t="shared" si="239"/>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240"/>
        <v>57.674587758966823</v>
      </c>
      <c r="T1335" s="334">
        <v>-0.59099999999999997</v>
      </c>
      <c r="U1335">
        <f t="shared" si="238"/>
        <v>62</v>
      </c>
      <c r="V1335" t="str">
        <f t="shared" si="239"/>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240"/>
        <v>56.365388716624992</v>
      </c>
      <c r="T1336" s="334">
        <v>1.266</v>
      </c>
      <c r="U1336">
        <f t="shared" si="238"/>
        <v>63</v>
      </c>
      <c r="V1336" t="str">
        <f t="shared" si="239"/>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240"/>
        <v>60.290304521824062</v>
      </c>
      <c r="T1337" s="334">
        <v>0.75600000000000001</v>
      </c>
      <c r="U1337">
        <f t="shared" si="238"/>
        <v>64</v>
      </c>
      <c r="V1337" t="str">
        <f t="shared" si="239"/>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240"/>
        <v>56.211486470130417</v>
      </c>
      <c r="T1338" s="334">
        <v>2.6999999999999899E-2</v>
      </c>
      <c r="U1338">
        <f t="shared" ref="U1338:U1401" si="241">U1337+1</f>
        <v>65</v>
      </c>
      <c r="V1338" t="str">
        <f t="shared" ref="V1338:V1401" si="242">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240"/>
        <v>58.066824721573283</v>
      </c>
      <c r="T1339" s="334">
        <v>0.57899999999999996</v>
      </c>
      <c r="U1339">
        <f t="shared" si="241"/>
        <v>66</v>
      </c>
      <c r="V1339" t="str">
        <f t="shared" si="242"/>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240"/>
        <v>60.28691949985474</v>
      </c>
      <c r="T1340" s="334">
        <v>-1.101</v>
      </c>
      <c r="U1340">
        <f t="shared" si="241"/>
        <v>67</v>
      </c>
      <c r="V1340" t="str">
        <f t="shared" si="242"/>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240"/>
        <v>57.866681788018752</v>
      </c>
      <c r="T1341" s="334">
        <v>4.4999999999999998E-2</v>
      </c>
      <c r="U1341">
        <f t="shared" si="241"/>
        <v>68</v>
      </c>
      <c r="V1341" t="str">
        <f t="shared" si="242"/>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240"/>
        <v>60.636552668305498</v>
      </c>
      <c r="T1342" s="334">
        <v>-2.5979999999999999</v>
      </c>
      <c r="U1342">
        <f t="shared" si="241"/>
        <v>69</v>
      </c>
      <c r="V1342" t="str">
        <f t="shared" si="242"/>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240"/>
        <v>57.477650808836323</v>
      </c>
      <c r="T1343" s="334">
        <v>-2.109</v>
      </c>
      <c r="U1343">
        <f t="shared" si="241"/>
        <v>70</v>
      </c>
      <c r="V1343" t="str">
        <f t="shared" si="242"/>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240"/>
        <v>57.657314552000649</v>
      </c>
      <c r="T1344" s="334">
        <v>-9.2999999999999999E-2</v>
      </c>
      <c r="U1344">
        <f t="shared" si="241"/>
        <v>71</v>
      </c>
      <c r="V1344" t="str">
        <f t="shared" si="242"/>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240"/>
        <v>58.508879883119533</v>
      </c>
      <c r="T1345" s="334">
        <v>4.2059999999999897</v>
      </c>
      <c r="U1345">
        <f t="shared" si="241"/>
        <v>72</v>
      </c>
      <c r="V1345" t="str">
        <f t="shared" si="242"/>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240"/>
        <v>58.84977320572672</v>
      </c>
      <c r="T1346" s="334">
        <v>-0.70199999999999996</v>
      </c>
      <c r="U1346">
        <f t="shared" si="241"/>
        <v>73</v>
      </c>
      <c r="V1346" t="str">
        <f t="shared" si="242"/>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240"/>
        <v>58.601753979842513</v>
      </c>
      <c r="T1347" s="334">
        <v>-0.252</v>
      </c>
      <c r="U1347">
        <f t="shared" si="241"/>
        <v>74</v>
      </c>
      <c r="V1347" t="str">
        <f t="shared" si="242"/>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240"/>
        <v>58.235048756370283</v>
      </c>
      <c r="T1348" s="334">
        <v>-1.248</v>
      </c>
      <c r="U1348">
        <f t="shared" si="241"/>
        <v>75</v>
      </c>
      <c r="V1348" t="str">
        <f t="shared" si="242"/>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240"/>
        <v>58.614342038522338</v>
      </c>
      <c r="T1349" s="334">
        <v>1.395</v>
      </c>
      <c r="U1349">
        <f t="shared" si="241"/>
        <v>76</v>
      </c>
      <c r="V1349" t="str">
        <f t="shared" si="242"/>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240"/>
        <v>59.907011205411912</v>
      </c>
      <c r="T1350" s="334">
        <v>-1.1279999999999999</v>
      </c>
      <c r="U1350">
        <f t="shared" si="241"/>
        <v>77</v>
      </c>
      <c r="V1350" t="str">
        <f t="shared" si="242"/>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240"/>
        <v>58.312396791870178</v>
      </c>
      <c r="T1351" s="334">
        <v>-0.52800000000000002</v>
      </c>
      <c r="U1351">
        <f t="shared" si="241"/>
        <v>78</v>
      </c>
      <c r="V1351" t="str">
        <f t="shared" si="242"/>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240"/>
        <v>57.848170581963458</v>
      </c>
      <c r="T1352" s="334">
        <v>-1.206</v>
      </c>
      <c r="U1352">
        <f t="shared" si="241"/>
        <v>79</v>
      </c>
      <c r="V1352" t="str">
        <f t="shared" si="242"/>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240"/>
        <v>56.816033514195702</v>
      </c>
      <c r="T1353" s="334">
        <v>-1.9379999999999999</v>
      </c>
      <c r="U1353">
        <f t="shared" si="241"/>
        <v>80</v>
      </c>
      <c r="V1353" t="str">
        <f t="shared" si="242"/>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240"/>
        <v>58.047072182805557</v>
      </c>
      <c r="T1354" s="334">
        <v>1.3740000000000001</v>
      </c>
      <c r="U1354">
        <f t="shared" si="241"/>
        <v>81</v>
      </c>
      <c r="V1354" t="str">
        <f t="shared" si="242"/>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240"/>
        <v>59.062023221884289</v>
      </c>
      <c r="T1355" s="334">
        <v>-1.4430000000000001</v>
      </c>
      <c r="U1355">
        <f t="shared" si="241"/>
        <v>82</v>
      </c>
      <c r="V1355" t="str">
        <f t="shared" si="242"/>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240"/>
        <v>58.646858995566618</v>
      </c>
      <c r="T1356" s="334">
        <v>-1.875</v>
      </c>
      <c r="U1356">
        <f t="shared" si="241"/>
        <v>83</v>
      </c>
      <c r="V1356" t="str">
        <f t="shared" si="242"/>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240"/>
        <v>58.743897702852678</v>
      </c>
      <c r="T1357" s="334">
        <v>0.20699999999999999</v>
      </c>
      <c r="U1357">
        <f t="shared" si="241"/>
        <v>84</v>
      </c>
      <c r="V1357" t="str">
        <f t="shared" si="242"/>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240"/>
        <v>59.023181772243753</v>
      </c>
      <c r="T1358" s="334">
        <v>-0.86399999999999899</v>
      </c>
      <c r="U1358">
        <f t="shared" si="241"/>
        <v>85</v>
      </c>
      <c r="V1358" t="str">
        <f t="shared" si="242"/>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240"/>
        <v>58.203838911165988</v>
      </c>
      <c r="T1359" s="334">
        <v>-2.0369999999999999</v>
      </c>
      <c r="U1359">
        <f t="shared" si="241"/>
        <v>86</v>
      </c>
      <c r="V1359" t="str">
        <f t="shared" si="242"/>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240"/>
        <v>58.225959259132807</v>
      </c>
      <c r="T1360" s="334">
        <v>1.3620000000000001</v>
      </c>
      <c r="U1360">
        <f t="shared" si="241"/>
        <v>87</v>
      </c>
      <c r="V1360" t="str">
        <f t="shared" si="242"/>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240"/>
        <v>58.90408116233521</v>
      </c>
      <c r="T1361" s="334">
        <v>-0.69599999999999995</v>
      </c>
      <c r="U1361">
        <f t="shared" si="241"/>
        <v>88</v>
      </c>
      <c r="V1361" t="str">
        <f t="shared" si="242"/>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240"/>
        <v>60.693405806538642</v>
      </c>
      <c r="T1362" s="334">
        <v>0.54600000000000004</v>
      </c>
      <c r="U1362">
        <f t="shared" si="241"/>
        <v>89</v>
      </c>
      <c r="V1362" t="str">
        <f t="shared" si="242"/>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240"/>
        <v>58.387946311977302</v>
      </c>
      <c r="T1363" s="334">
        <v>0.33300000000000002</v>
      </c>
      <c r="U1363">
        <f t="shared" si="241"/>
        <v>90</v>
      </c>
      <c r="V1363" t="str">
        <f t="shared" si="242"/>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240"/>
        <v>58.425345057538017</v>
      </c>
      <c r="T1364" s="334">
        <v>0.192</v>
      </c>
      <c r="U1364">
        <f t="shared" si="241"/>
        <v>91</v>
      </c>
      <c r="V1364" t="str">
        <f t="shared" si="242"/>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240"/>
        <v>57.397397555530333</v>
      </c>
      <c r="T1365" s="334">
        <v>8.6999999999999994E-2</v>
      </c>
      <c r="U1365">
        <f t="shared" si="241"/>
        <v>92</v>
      </c>
      <c r="V1365" t="str">
        <f t="shared" si="242"/>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240"/>
        <v>58.812577357801842</v>
      </c>
      <c r="T1366" s="334">
        <v>-0.22799999999999901</v>
      </c>
      <c r="U1366">
        <f t="shared" si="241"/>
        <v>93</v>
      </c>
      <c r="V1366" t="str">
        <f t="shared" si="242"/>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240"/>
        <v>60.321840207502852</v>
      </c>
      <c r="T1367" s="334">
        <v>2.3940000000000001</v>
      </c>
      <c r="U1367">
        <f t="shared" si="241"/>
        <v>94</v>
      </c>
      <c r="V1367" t="str">
        <f t="shared" si="242"/>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240"/>
        <v>58.233628700408282</v>
      </c>
      <c r="T1368" s="334">
        <v>0.94799999999999995</v>
      </c>
      <c r="U1368">
        <f t="shared" si="241"/>
        <v>95</v>
      </c>
      <c r="V1368" t="str">
        <f t="shared" si="242"/>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240"/>
        <v>58.945513644224953</v>
      </c>
      <c r="T1369" s="334">
        <v>-0.61799999999999999</v>
      </c>
      <c r="U1369">
        <f t="shared" si="241"/>
        <v>96</v>
      </c>
      <c r="V1369" t="str">
        <f t="shared" si="242"/>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240"/>
        <v>58.218224658975807</v>
      </c>
      <c r="T1370" s="334">
        <v>-0.29099999999999998</v>
      </c>
      <c r="U1370">
        <f t="shared" si="241"/>
        <v>97</v>
      </c>
      <c r="V1370" t="str">
        <f t="shared" si="242"/>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240"/>
        <v>59.693016828411672</v>
      </c>
      <c r="T1371" s="334">
        <v>1.3320000000000001</v>
      </c>
      <c r="U1371">
        <f t="shared" si="241"/>
        <v>98</v>
      </c>
      <c r="V1371" t="str">
        <f t="shared" si="242"/>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240"/>
        <v>61.288557401733193</v>
      </c>
      <c r="T1372" s="334">
        <v>0.23699999999999999</v>
      </c>
      <c r="U1372">
        <f t="shared" si="241"/>
        <v>99</v>
      </c>
      <c r="V1372" t="str">
        <f t="shared" si="242"/>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240"/>
        <v>58.232305838468697</v>
      </c>
      <c r="T1373" s="334">
        <v>2.9849999999999999</v>
      </c>
      <c r="U1373">
        <f t="shared" si="241"/>
        <v>100</v>
      </c>
      <c r="V1373" t="str">
        <f t="shared" si="242"/>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240"/>
        <v>58.805320682167341</v>
      </c>
      <c r="T1374" s="334">
        <v>2.0880000000000001</v>
      </c>
      <c r="U1374">
        <f t="shared" si="241"/>
        <v>101</v>
      </c>
      <c r="V1374" t="str">
        <f t="shared" si="242"/>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240"/>
        <v>56.93235531619969</v>
      </c>
      <c r="T1375" s="334">
        <v>1.1970000000000001</v>
      </c>
      <c r="U1375">
        <f t="shared" si="241"/>
        <v>102</v>
      </c>
      <c r="V1375" t="str">
        <f t="shared" si="242"/>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240"/>
        <v>58.339983761508847</v>
      </c>
      <c r="T1376" s="334">
        <v>9.6000000000000002E-2</v>
      </c>
      <c r="U1376">
        <f t="shared" si="241"/>
        <v>103</v>
      </c>
      <c r="V1376" t="str">
        <f t="shared" si="242"/>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240"/>
        <v>57.118990007371963</v>
      </c>
      <c r="T1377" s="334">
        <v>-1.7669999999999999</v>
      </c>
      <c r="U1377">
        <f t="shared" si="241"/>
        <v>104</v>
      </c>
      <c r="V1377" t="str">
        <f t="shared" si="242"/>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240"/>
        <v>60.103299088349303</v>
      </c>
      <c r="T1378" s="334">
        <v>-1.431</v>
      </c>
      <c r="U1378">
        <f t="shared" si="241"/>
        <v>105</v>
      </c>
      <c r="V1378" t="str">
        <f t="shared" si="242"/>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240"/>
        <v>55.336204976942859</v>
      </c>
      <c r="T1379" s="334">
        <v>0.66300000000000003</v>
      </c>
      <c r="U1379">
        <f t="shared" si="241"/>
        <v>106</v>
      </c>
      <c r="V1379" t="str">
        <f t="shared" si="242"/>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240"/>
        <v>57.373922611123987</v>
      </c>
      <c r="T1380" s="334">
        <v>9.6000000000000002E-2</v>
      </c>
      <c r="U1380">
        <f t="shared" si="241"/>
        <v>107</v>
      </c>
      <c r="V1380" t="str">
        <f t="shared" si="242"/>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240"/>
        <v>57.747254839078352</v>
      </c>
      <c r="T1381" s="334">
        <v>-0.20100000000000001</v>
      </c>
      <c r="U1381">
        <f t="shared" si="241"/>
        <v>108</v>
      </c>
      <c r="V1381" t="str">
        <f t="shared" si="242"/>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240"/>
        <v>57.084181158850043</v>
      </c>
      <c r="T1382" s="334">
        <v>-1.464</v>
      </c>
      <c r="U1382">
        <f t="shared" si="241"/>
        <v>109</v>
      </c>
      <c r="V1382" t="str">
        <f t="shared" si="242"/>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240"/>
        <v>56.323708336932853</v>
      </c>
      <c r="T1383" s="334">
        <v>0.13200000000000001</v>
      </c>
      <c r="U1383">
        <f t="shared" si="241"/>
        <v>110</v>
      </c>
      <c r="V1383" t="str">
        <f t="shared" si="242"/>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240"/>
        <v>56.233579322057338</v>
      </c>
      <c r="T1384" s="334">
        <v>0.20100000000000001</v>
      </c>
      <c r="U1384">
        <f t="shared" si="241"/>
        <v>111</v>
      </c>
      <c r="V1384" t="str">
        <f t="shared" si="242"/>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240"/>
        <v>59.377942131880978</v>
      </c>
      <c r="T1385" s="334">
        <v>0.65700000000000003</v>
      </c>
      <c r="U1385">
        <f t="shared" si="241"/>
        <v>112</v>
      </c>
      <c r="V1385" t="str">
        <f t="shared" si="242"/>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240"/>
        <v>59.76330307283434</v>
      </c>
      <c r="T1386" s="334">
        <v>0.3</v>
      </c>
      <c r="U1386">
        <f t="shared" si="241"/>
        <v>113</v>
      </c>
      <c r="V1386" t="str">
        <f t="shared" si="242"/>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243">$L1387</f>
        <v>59.396657683661353</v>
      </c>
      <c r="T1387" s="334">
        <v>-2.7090000000000001</v>
      </c>
      <c r="U1387">
        <f t="shared" si="241"/>
        <v>114</v>
      </c>
      <c r="V1387" t="str">
        <f t="shared" si="242"/>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243"/>
        <v>58.24102014547389</v>
      </c>
      <c r="T1388" s="334">
        <v>0.14099999999999999</v>
      </c>
      <c r="U1388">
        <f t="shared" si="241"/>
        <v>115</v>
      </c>
      <c r="V1388" t="str">
        <f t="shared" si="242"/>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243"/>
        <v>61.004592674294827</v>
      </c>
      <c r="T1389" s="334">
        <v>-1.5720000000000001</v>
      </c>
      <c r="U1389">
        <f t="shared" si="241"/>
        <v>116</v>
      </c>
      <c r="V1389" t="str">
        <f t="shared" si="242"/>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243"/>
        <v>59.443610054702582</v>
      </c>
      <c r="T1390" s="334">
        <v>3.5489999999999999</v>
      </c>
      <c r="U1390">
        <f t="shared" si="241"/>
        <v>117</v>
      </c>
      <c r="V1390" t="str">
        <f t="shared" si="242"/>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243"/>
        <v>60.028561469760788</v>
      </c>
      <c r="T1391" s="334">
        <v>-2.0070000000000001</v>
      </c>
      <c r="U1391">
        <f t="shared" si="241"/>
        <v>118</v>
      </c>
      <c r="V1391" t="str">
        <f t="shared" si="242"/>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243"/>
        <v>60.250160726268952</v>
      </c>
      <c r="T1392" s="334">
        <v>-0.36899999999999999</v>
      </c>
      <c r="U1392">
        <f t="shared" si="241"/>
        <v>119</v>
      </c>
      <c r="V1392" t="str">
        <f t="shared" si="242"/>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243"/>
        <v>60.735443011223119</v>
      </c>
      <c r="T1393" s="334">
        <v>1.8119999999999901</v>
      </c>
      <c r="U1393">
        <f t="shared" si="241"/>
        <v>120</v>
      </c>
      <c r="V1393" t="str">
        <f t="shared" si="242"/>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243"/>
        <v>59.675166551492246</v>
      </c>
      <c r="T1394" s="334">
        <v>-2.802</v>
      </c>
      <c r="U1394">
        <f t="shared" si="241"/>
        <v>121</v>
      </c>
      <c r="V1394" t="str">
        <f t="shared" si="242"/>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243"/>
        <v>59.258749110512248</v>
      </c>
      <c r="T1395" s="334">
        <v>-1.2E-2</v>
      </c>
      <c r="U1395">
        <f t="shared" si="241"/>
        <v>122</v>
      </c>
      <c r="V1395" t="str">
        <f t="shared" si="242"/>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243"/>
        <v>60.588201819797668</v>
      </c>
      <c r="T1396" s="334">
        <v>-0.218999999999999</v>
      </c>
      <c r="U1396">
        <f t="shared" si="241"/>
        <v>123</v>
      </c>
      <c r="V1396" t="str">
        <f t="shared" si="242"/>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243"/>
        <v>58.804233943267207</v>
      </c>
      <c r="T1397" s="334">
        <v>-1.3380000000000001</v>
      </c>
      <c r="U1397">
        <f t="shared" si="241"/>
        <v>124</v>
      </c>
      <c r="V1397" t="str">
        <f t="shared" si="242"/>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243"/>
        <v>60.803125286285898</v>
      </c>
      <c r="T1398" s="334">
        <v>-0.18</v>
      </c>
      <c r="U1398">
        <f t="shared" si="241"/>
        <v>125</v>
      </c>
      <c r="V1398" t="str">
        <f t="shared" si="242"/>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243"/>
        <v>58.251200592916582</v>
      </c>
      <c r="T1399" s="334">
        <v>1.389</v>
      </c>
      <c r="U1399">
        <f t="shared" si="241"/>
        <v>126</v>
      </c>
      <c r="V1399" t="str">
        <f t="shared" si="242"/>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243"/>
        <v>59.223753195889458</v>
      </c>
      <c r="T1400" s="334">
        <v>-1.131</v>
      </c>
      <c r="U1400">
        <f t="shared" si="241"/>
        <v>127</v>
      </c>
      <c r="V1400" t="str">
        <f t="shared" si="242"/>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243"/>
        <v>58.924733019383538</v>
      </c>
      <c r="T1401" s="334">
        <v>-1.248</v>
      </c>
      <c r="U1401">
        <f t="shared" si="241"/>
        <v>128</v>
      </c>
      <c r="V1401" t="str">
        <f t="shared" si="242"/>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243"/>
        <v>57.29560378228993</v>
      </c>
      <c r="T1402" s="334">
        <v>-0.81299999999999994</v>
      </c>
      <c r="U1402">
        <f t="shared" ref="U1402:U1407" si="244">U1401+1</f>
        <v>129</v>
      </c>
      <c r="V1402" t="str">
        <f t="shared" ref="V1402:V1407" si="245">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243"/>
        <v>57.422023064929917</v>
      </c>
      <c r="T1403" s="334">
        <v>1.593</v>
      </c>
      <c r="U1403">
        <f t="shared" si="244"/>
        <v>130</v>
      </c>
      <c r="V1403" t="str">
        <f t="shared" si="245"/>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243"/>
        <v>54.856869484073229</v>
      </c>
      <c r="T1404" s="334">
        <v>2.7869999999999999</v>
      </c>
      <c r="U1404">
        <f t="shared" si="244"/>
        <v>131</v>
      </c>
      <c r="V1404" t="str">
        <f t="shared" si="245"/>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243"/>
        <v>58.111766719652501</v>
      </c>
      <c r="T1405" s="334">
        <v>4.9740000000000002</v>
      </c>
      <c r="U1405">
        <f t="shared" si="244"/>
        <v>132</v>
      </c>
      <c r="V1405" t="str">
        <f t="shared" si="245"/>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243"/>
        <v>59.163866031860373</v>
      </c>
      <c r="T1406" s="334">
        <v>-0.36</v>
      </c>
      <c r="U1406">
        <f t="shared" si="244"/>
        <v>133</v>
      </c>
      <c r="V1406" t="str">
        <f t="shared" si="245"/>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243"/>
        <v>55.372121675004053</v>
      </c>
      <c r="T1407" s="581">
        <v>0.48</v>
      </c>
      <c r="U1407">
        <f t="shared" si="244"/>
        <v>134</v>
      </c>
      <c r="V1407" t="str">
        <f t="shared" si="245"/>
        <v>Hi3</v>
      </c>
    </row>
    <row r="1408" spans="1:22" ht="9" customHeight="1" outlineLevel="2"/>
    <row r="1410" spans="1:24">
      <c r="A1410" s="624" t="s">
        <v>2601</v>
      </c>
    </row>
    <row r="1411" spans="1:24" ht="66.75" customHeight="1" outlineLevel="1">
      <c r="B1411" t="s">
        <v>1351</v>
      </c>
      <c r="C1411" s="187" t="s">
        <v>2598</v>
      </c>
      <c r="D1411" s="187" t="s">
        <v>2600</v>
      </c>
      <c r="E1411" s="187" t="s">
        <v>2603</v>
      </c>
      <c r="F1411" s="187" t="s">
        <v>2604</v>
      </c>
      <c r="G1411" s="187" t="s">
        <v>2608</v>
      </c>
      <c r="H1411" s="187" t="s">
        <v>2610</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2897</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2938</v>
      </c>
      <c r="C1420" s="18">
        <v>0</v>
      </c>
      <c r="D1420" s="18">
        <f ca="1">OFFSET(D1420,0,-1)+1</f>
        <v>1</v>
      </c>
      <c r="E1420" s="18">
        <f t="shared" ref="E1420:Q1420" ca="1" si="246">OFFSET(E1420,0,-1)+1</f>
        <v>2</v>
      </c>
      <c r="F1420" s="18">
        <f t="shared" ca="1" si="246"/>
        <v>3</v>
      </c>
      <c r="G1420" s="18">
        <f t="shared" ca="1" si="246"/>
        <v>4</v>
      </c>
      <c r="H1420" s="18">
        <f t="shared" ca="1" si="246"/>
        <v>5</v>
      </c>
      <c r="I1420" s="18">
        <f t="shared" ca="1" si="246"/>
        <v>6</v>
      </c>
      <c r="J1420" s="18">
        <f t="shared" ca="1" si="246"/>
        <v>7</v>
      </c>
      <c r="K1420" s="18">
        <f t="shared" ca="1" si="246"/>
        <v>8</v>
      </c>
      <c r="L1420" s="18">
        <f t="shared" ca="1" si="246"/>
        <v>9</v>
      </c>
      <c r="M1420" s="18">
        <f t="shared" ca="1" si="246"/>
        <v>10</v>
      </c>
      <c r="N1420" s="18">
        <f t="shared" ca="1" si="246"/>
        <v>11</v>
      </c>
      <c r="O1420" s="18">
        <f t="shared" ca="1" si="246"/>
        <v>12</v>
      </c>
      <c r="P1420" s="18">
        <f t="shared" ca="1" si="246"/>
        <v>13</v>
      </c>
      <c r="Q1420" s="18">
        <f t="shared" ca="1" si="246"/>
        <v>14</v>
      </c>
      <c r="R1420" s="18">
        <f t="shared" ref="R1420:X1420" ca="1" si="247">OFFSET(R1420,0,-1)+1</f>
        <v>15</v>
      </c>
      <c r="S1420" s="18">
        <f t="shared" ca="1" si="247"/>
        <v>16</v>
      </c>
      <c r="T1420" s="18">
        <f t="shared" ca="1" si="247"/>
        <v>17</v>
      </c>
      <c r="U1420" s="18">
        <f t="shared" ca="1" si="247"/>
        <v>18</v>
      </c>
      <c r="V1420" s="18">
        <f t="shared" ca="1" si="247"/>
        <v>19</v>
      </c>
      <c r="W1420" s="18">
        <f t="shared" ca="1" si="247"/>
        <v>20</v>
      </c>
      <c r="X1420" s="18">
        <f t="shared" ca="1" si="247"/>
        <v>21</v>
      </c>
    </row>
    <row r="1421" spans="1:24" outlineLevel="1">
      <c r="O1421" t="s">
        <v>2941</v>
      </c>
      <c r="P1421" t="s">
        <v>2939</v>
      </c>
      <c r="Q1421" t="s">
        <v>2940</v>
      </c>
      <c r="W1421" t="s">
        <v>2032</v>
      </c>
    </row>
    <row r="1422" spans="1:24" outlineLevel="1"/>
    <row r="1423" spans="1:24" outlineLevel="1"/>
    <row r="1424" spans="1:24" outlineLevel="1"/>
    <row r="1425" spans="1:9" outlineLevel="1"/>
    <row r="1427" spans="1:9">
      <c r="A1427" s="164" t="s">
        <v>2954</v>
      </c>
    </row>
    <row r="1428" spans="1:9" outlineLevel="1">
      <c r="B1428" s="785" t="s">
        <v>2955</v>
      </c>
      <c r="C1428" s="785"/>
      <c r="D1428" s="785" t="s">
        <v>2956</v>
      </c>
      <c r="E1428" s="785"/>
      <c r="F1428" s="785" t="s">
        <v>2957</v>
      </c>
      <c r="G1428" s="785"/>
      <c r="H1428" s="785" t="s">
        <v>595</v>
      </c>
      <c r="I1428" s="785"/>
    </row>
    <row r="1429" spans="1:9" outlineLevel="1">
      <c r="B1429" s="196"/>
      <c r="C1429" s="196"/>
      <c r="D1429" s="196" t="s">
        <v>2959</v>
      </c>
      <c r="E1429" s="196" t="s">
        <v>2958</v>
      </c>
      <c r="F1429" s="196" t="s">
        <v>2959</v>
      </c>
      <c r="G1429" s="196" t="s">
        <v>2958</v>
      </c>
      <c r="H1429" s="196" t="s">
        <v>2959</v>
      </c>
      <c r="I1429" s="196" t="s">
        <v>2958</v>
      </c>
    </row>
    <row r="1430" spans="1:9" outlineLevel="1">
      <c r="B1430" s="786"/>
      <c r="C1430" s="786"/>
      <c r="D1430" s="786">
        <v>1</v>
      </c>
      <c r="E1430" s="786">
        <v>2</v>
      </c>
      <c r="F1430" s="786">
        <v>3</v>
      </c>
      <c r="G1430" s="786">
        <v>4</v>
      </c>
      <c r="H1430" s="786">
        <v>5</v>
      </c>
      <c r="I1430" s="786">
        <v>6</v>
      </c>
    </row>
    <row r="1431" spans="1:9" outlineLevel="1">
      <c r="B1431" s="785" t="s">
        <v>2960</v>
      </c>
      <c r="C1431" s="787">
        <v>1</v>
      </c>
      <c r="D1431" s="785" t="b">
        <v>1</v>
      </c>
      <c r="E1431" s="785"/>
      <c r="F1431" s="785" t="b">
        <v>0</v>
      </c>
      <c r="G1431" s="785"/>
      <c r="H1431" s="785" t="b">
        <v>0</v>
      </c>
      <c r="I1431" s="785"/>
    </row>
    <row r="1432" spans="1:9" outlineLevel="1">
      <c r="B1432" s="196" t="s">
        <v>2961</v>
      </c>
      <c r="C1432" s="552">
        <v>2</v>
      </c>
      <c r="D1432" s="196" t="b">
        <v>0</v>
      </c>
      <c r="E1432" s="196"/>
      <c r="F1432" s="196" t="b">
        <v>1</v>
      </c>
      <c r="G1432" s="196"/>
      <c r="H1432" s="196" t="b">
        <v>0</v>
      </c>
      <c r="I1432" s="196"/>
    </row>
    <row r="1433" spans="1:9" outlineLevel="1">
      <c r="B1433" s="196" t="s">
        <v>2962</v>
      </c>
      <c r="C1433" s="552">
        <v>3</v>
      </c>
      <c r="D1433" s="196" t="b">
        <v>0</v>
      </c>
      <c r="E1433" s="196"/>
      <c r="F1433" s="196" t="b">
        <v>0</v>
      </c>
      <c r="G1433" s="196"/>
      <c r="H1433" s="196" t="b">
        <v>1</v>
      </c>
      <c r="I1433" s="196"/>
    </row>
    <row r="1434" spans="1:9" outlineLevel="1">
      <c r="B1434" s="196" t="s">
        <v>2963</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2964</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2963</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2849</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444"/>
  <sheetViews>
    <sheetView topLeftCell="A328" workbookViewId="0">
      <selection activeCell="Q122" sqref="Q122:AN122"/>
    </sheetView>
    <sheetView topLeftCell="A124" workbookViewId="1">
      <selection activeCell="C88" sqref="C88:H88"/>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575</v>
      </c>
      <c r="I1" s="26"/>
    </row>
    <row r="2" spans="1:13">
      <c r="B2" t="s">
        <v>714</v>
      </c>
    </row>
    <row r="3" spans="1:13">
      <c r="B3" t="s">
        <v>360</v>
      </c>
    </row>
    <row r="4" spans="1:13">
      <c r="A4" t="s">
        <v>532</v>
      </c>
      <c r="B4" t="s">
        <v>897</v>
      </c>
      <c r="C4" s="43">
        <v>2</v>
      </c>
      <c r="D4" s="54" t="str">
        <f>(INDEX(i.TOL_Desc,1,d.TOL)&amp;" ")</f>
        <v xml:space="preserve">Win </v>
      </c>
    </row>
    <row r="5" spans="1:13">
      <c r="A5" t="s">
        <v>1308</v>
      </c>
    </row>
    <row r="6" spans="1:13" ht="102" customHeight="1"/>
    <row r="12" spans="1:13" outlineLevel="1">
      <c r="A12" s="164" t="s">
        <v>1316</v>
      </c>
    </row>
    <row r="13" spans="1:13" ht="70.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0"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6"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3098</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3099</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3100</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3101</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3102</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3103</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3104</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3105</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5.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2170</v>
      </c>
      <c r="R72" s="56" t="s">
        <v>2169</v>
      </c>
      <c r="S72" s="56" t="s">
        <v>2171</v>
      </c>
      <c r="T72" s="56" t="s">
        <v>2172</v>
      </c>
      <c r="U72" s="56" t="s">
        <v>1963</v>
      </c>
      <c r="V72" s="56" t="s">
        <v>637</v>
      </c>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601"/>
      <c r="N73" s="601"/>
      <c r="O73" s="601"/>
      <c r="P73" s="601"/>
      <c r="Q73" s="601" t="b">
        <v>1</v>
      </c>
      <c r="R73" s="601"/>
      <c r="S73" s="601" t="b">
        <v>0</v>
      </c>
      <c r="T73" s="602" t="b">
        <v>0</v>
      </c>
      <c r="U73" s="602" t="s">
        <v>30</v>
      </c>
      <c r="V73" s="602"/>
      <c r="W73" s="601"/>
      <c r="X73" s="601"/>
      <c r="Y73" s="601"/>
      <c r="Z73" s="601"/>
      <c r="AA73" s="601"/>
      <c r="AB73" s="601"/>
      <c r="AC73" s="601"/>
      <c r="AD73" s="602"/>
      <c r="AE73" s="602"/>
      <c r="AF73" s="602"/>
      <c r="AG73" s="601"/>
      <c r="AH73" s="601"/>
      <c r="AI73" s="601"/>
      <c r="AJ73" s="601"/>
      <c r="AK73" s="601"/>
      <c r="AL73" s="601"/>
      <c r="AM73" s="601"/>
      <c r="AN73" s="602"/>
      <c r="AO73" s="602"/>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604"/>
      <c r="N74" s="604"/>
      <c r="O74" s="604"/>
      <c r="P74" s="604"/>
      <c r="Q74" s="604" t="b">
        <v>1</v>
      </c>
      <c r="R74" s="604"/>
      <c r="S74" s="604" t="b">
        <v>0</v>
      </c>
      <c r="T74" s="605" t="b">
        <v>0</v>
      </c>
      <c r="U74" s="605" t="s">
        <v>30</v>
      </c>
      <c r="V74" s="605"/>
      <c r="W74" s="604"/>
      <c r="X74" s="604"/>
      <c r="Y74" s="604"/>
      <c r="Z74" s="604"/>
      <c r="AA74" s="604"/>
      <c r="AB74" s="604"/>
      <c r="AC74" s="604"/>
      <c r="AD74" s="605"/>
      <c r="AE74" s="605"/>
      <c r="AF74" s="605"/>
      <c r="AG74" s="604"/>
      <c r="AH74" s="604"/>
      <c r="AI74" s="604"/>
      <c r="AJ74" s="604"/>
      <c r="AK74" s="604"/>
      <c r="AL74" s="604"/>
      <c r="AM74" s="604"/>
      <c r="AN74" s="605"/>
      <c r="AO74" s="605"/>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7"/>
      <c r="N75" s="607"/>
      <c r="O75" s="607"/>
      <c r="P75" s="607"/>
      <c r="Q75" s="607" t="b">
        <v>1</v>
      </c>
      <c r="R75" s="607"/>
      <c r="S75" s="607" t="b">
        <v>0</v>
      </c>
      <c r="T75" s="608" t="b">
        <v>0</v>
      </c>
      <c r="U75" s="608" t="s">
        <v>30</v>
      </c>
      <c r="V75" s="608"/>
      <c r="W75" s="607"/>
      <c r="X75" s="607"/>
      <c r="Y75" s="607"/>
      <c r="Z75" s="607"/>
      <c r="AA75" s="607"/>
      <c r="AB75" s="607"/>
      <c r="AC75" s="607"/>
      <c r="AD75" s="608"/>
      <c r="AE75" s="608"/>
      <c r="AF75" s="608"/>
      <c r="AG75" s="607"/>
      <c r="AH75" s="607"/>
      <c r="AI75" s="607"/>
      <c r="AJ75" s="607"/>
      <c r="AK75" s="607"/>
      <c r="AL75" s="607"/>
      <c r="AM75" s="607"/>
      <c r="AN75" s="608"/>
      <c r="AO75" s="608"/>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10"/>
      <c r="N76" s="610"/>
      <c r="O76" s="610"/>
      <c r="P76" s="610"/>
      <c r="Q76" s="610" t="b">
        <v>1</v>
      </c>
      <c r="R76" s="610"/>
      <c r="S76" s="610" t="b">
        <v>0</v>
      </c>
      <c r="T76" s="611" t="b">
        <v>0</v>
      </c>
      <c r="U76" s="611" t="s">
        <v>30</v>
      </c>
      <c r="V76" s="611"/>
      <c r="W76" s="610"/>
      <c r="X76" s="610"/>
      <c r="Y76" s="610"/>
      <c r="Z76" s="610"/>
      <c r="AA76" s="610"/>
      <c r="AB76" s="610"/>
      <c r="AC76" s="610"/>
      <c r="AD76" s="611"/>
      <c r="AE76" s="611"/>
      <c r="AF76" s="611"/>
      <c r="AG76" s="610"/>
      <c r="AH76" s="610"/>
      <c r="AI76" s="610"/>
      <c r="AJ76" s="610"/>
      <c r="AK76" s="610"/>
      <c r="AL76" s="610"/>
      <c r="AM76" s="610"/>
      <c r="AN76" s="611"/>
      <c r="AO76" s="611"/>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604"/>
      <c r="N77" s="604"/>
      <c r="O77" s="604"/>
      <c r="P77" s="604"/>
      <c r="Q77" s="604" t="b">
        <v>1</v>
      </c>
      <c r="R77" s="604"/>
      <c r="S77" s="604" t="b">
        <v>0</v>
      </c>
      <c r="T77" s="605" t="b">
        <v>0</v>
      </c>
      <c r="U77" s="605" t="s">
        <v>30</v>
      </c>
      <c r="V77" s="605"/>
      <c r="W77" s="604"/>
      <c r="X77" s="604"/>
      <c r="Y77" s="604"/>
      <c r="Z77" s="604"/>
      <c r="AA77" s="604"/>
      <c r="AB77" s="604"/>
      <c r="AC77" s="604"/>
      <c r="AD77" s="605"/>
      <c r="AE77" s="605"/>
      <c r="AF77" s="605"/>
      <c r="AG77" s="604"/>
      <c r="AH77" s="604"/>
      <c r="AI77" s="604"/>
      <c r="AJ77" s="604"/>
      <c r="AK77" s="604"/>
      <c r="AL77" s="604"/>
      <c r="AM77" s="604"/>
      <c r="AN77" s="605"/>
      <c r="AO77" s="605"/>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13"/>
      <c r="N78" s="613"/>
      <c r="O78" s="613"/>
      <c r="P78" s="613"/>
      <c r="Q78" s="613" t="b">
        <v>1</v>
      </c>
      <c r="R78" s="613"/>
      <c r="S78" s="613" t="b">
        <v>0</v>
      </c>
      <c r="T78" s="614" t="b">
        <v>0</v>
      </c>
      <c r="U78" s="614" t="s">
        <v>30</v>
      </c>
      <c r="V78" s="614"/>
      <c r="W78" s="613"/>
      <c r="X78" s="613"/>
      <c r="Y78" s="613"/>
      <c r="Z78" s="613"/>
      <c r="AA78" s="613"/>
      <c r="AB78" s="613"/>
      <c r="AC78" s="613"/>
      <c r="AD78" s="614"/>
      <c r="AE78" s="614"/>
      <c r="AF78" s="614"/>
      <c r="AG78" s="613"/>
      <c r="AH78" s="613"/>
      <c r="AI78" s="613"/>
      <c r="AJ78" s="607"/>
      <c r="AK78" s="607"/>
      <c r="AL78" s="613"/>
      <c r="AM78" s="613"/>
      <c r="AN78" s="614"/>
      <c r="AO78" s="614"/>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B87" t="s">
        <v>3192</v>
      </c>
      <c r="E87" t="s">
        <v>880</v>
      </c>
      <c r="F87" t="s">
        <v>1651</v>
      </c>
      <c r="G87" t="s">
        <v>1652</v>
      </c>
      <c r="H87" t="s">
        <v>2084</v>
      </c>
    </row>
    <row r="88" spans="1:60">
      <c r="B88" s="25" t="s">
        <v>3193</v>
      </c>
      <c r="E88" s="11"/>
      <c r="F88" s="11"/>
      <c r="G88" s="11"/>
      <c r="H88" s="11"/>
      <c r="I88" t="s">
        <v>3194</v>
      </c>
    </row>
    <row r="90" spans="1:60">
      <c r="A90" s="718" t="s">
        <v>2807</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2808</v>
      </c>
      <c r="C93">
        <v>0</v>
      </c>
      <c r="D93" s="720" t="s">
        <v>30</v>
      </c>
      <c r="E93" s="720" t="s">
        <v>30</v>
      </c>
      <c r="F93" s="720" t="s">
        <v>30</v>
      </c>
      <c r="G93" s="720" t="s">
        <v>30</v>
      </c>
      <c r="H93" s="720" t="s">
        <v>30</v>
      </c>
    </row>
    <row r="94" spans="1:60" outlineLevel="1">
      <c r="B94" s="719" t="s">
        <v>2809</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2810</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2811</v>
      </c>
      <c r="C100">
        <v>7</v>
      </c>
      <c r="D100" s="721">
        <v>0</v>
      </c>
      <c r="E100" s="721">
        <v>0</v>
      </c>
      <c r="F100" s="721">
        <v>0</v>
      </c>
      <c r="G100" s="721">
        <v>0</v>
      </c>
      <c r="H100" s="721">
        <v>0</v>
      </c>
    </row>
    <row r="101" spans="1:32" outlineLevel="1"/>
    <row r="103" spans="1:32">
      <c r="A103" s="14" t="s">
        <v>952</v>
      </c>
      <c r="L103" t="s">
        <v>2778</v>
      </c>
    </row>
    <row r="104" spans="1:32" ht="124.5" customHeight="1" outlineLevel="1">
      <c r="B104" s="18" t="s">
        <v>401</v>
      </c>
      <c r="C104" s="187" t="s">
        <v>2777</v>
      </c>
      <c r="D104" s="23" t="s">
        <v>272</v>
      </c>
      <c r="E104" s="23" t="s">
        <v>2766</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852</v>
      </c>
      <c r="R105" s="129"/>
      <c r="S105" s="129"/>
      <c r="T105" s="129"/>
      <c r="U105" s="129" t="s">
        <v>852</v>
      </c>
      <c r="V105" s="129"/>
      <c r="W105" s="129"/>
      <c r="X105" s="129"/>
      <c r="Y105" s="129" t="s">
        <v>852</v>
      </c>
      <c r="Z105" s="129"/>
      <c r="AA105" s="129"/>
      <c r="AB105" s="129"/>
      <c r="AC105" s="129" t="s">
        <v>852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2773</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2775</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2776</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2774</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2753</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2767</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2752</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2768</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2754</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2757</v>
      </c>
      <c r="C119" s="674">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49">$C119</f>
        <v>0.05</v>
      </c>
      <c r="P119" s="682">
        <f t="shared" si="49"/>
        <v>0.05</v>
      </c>
      <c r="Q119" s="147"/>
      <c r="R119" s="147"/>
      <c r="S119" s="147"/>
      <c r="T119" s="147"/>
      <c r="U119" s="179" t="s">
        <v>492</v>
      </c>
      <c r="V119" s="147" t="s">
        <v>493</v>
      </c>
      <c r="W119" s="147"/>
      <c r="X119" s="147"/>
      <c r="Y119" s="147"/>
    </row>
    <row r="120" spans="1:40" outlineLevel="1">
      <c r="A120" s="155">
        <v>6</v>
      </c>
      <c r="B120" s="166" t="s">
        <v>2756</v>
      </c>
      <c r="C120" s="674">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49"/>
        <v>0.05</v>
      </c>
      <c r="P120" s="682">
        <f t="shared" si="49"/>
        <v>0.05</v>
      </c>
      <c r="Q120" s="147"/>
      <c r="R120" s="147"/>
      <c r="S120" s="147"/>
      <c r="T120" s="147"/>
      <c r="U120" s="147"/>
      <c r="V120" s="147" t="s">
        <v>912</v>
      </c>
      <c r="W120" s="147"/>
      <c r="X120" s="147"/>
      <c r="Y120" s="147"/>
    </row>
    <row r="121" spans="1:40" outlineLevel="1">
      <c r="A121" s="155">
        <v>7</v>
      </c>
      <c r="B121" s="166" t="s">
        <v>2769</v>
      </c>
      <c r="C121" s="674">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49"/>
        <v>0.05</v>
      </c>
      <c r="P121" s="682">
        <f t="shared" si="49"/>
        <v>0.05</v>
      </c>
      <c r="Q121" s="147"/>
      <c r="R121" s="147"/>
      <c r="S121" s="147"/>
      <c r="T121" s="147"/>
      <c r="U121" s="147"/>
      <c r="V121" s="147"/>
      <c r="W121" s="147"/>
      <c r="X121" s="147"/>
      <c r="Y121" s="147"/>
    </row>
    <row r="122" spans="1:40" outlineLevel="1">
      <c r="A122" s="155">
        <v>8</v>
      </c>
      <c r="B122" s="174" t="s">
        <v>2755</v>
      </c>
      <c r="C122" s="675">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49"/>
        <v>0.05</v>
      </c>
      <c r="P122" s="682">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2779</v>
      </c>
      <c r="N123" s="125"/>
      <c r="O123" s="125"/>
      <c r="P123" s="49"/>
    </row>
    <row r="124" spans="1:40" ht="16"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c r="AK124" s="122" t="s">
        <v>1942</v>
      </c>
      <c r="AL124" s="122"/>
      <c r="AM124" s="122"/>
      <c r="AN124" s="122"/>
    </row>
    <row r="125" spans="1:40" outlineLevel="1">
      <c r="A125" s="571" t="s">
        <v>2787</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2994</v>
      </c>
    </row>
    <row r="127" spans="1:40">
      <c r="A127" s="571" t="s">
        <v>3159</v>
      </c>
    </row>
    <row r="128" spans="1:40" outlineLevel="1">
      <c r="A128" s="571"/>
      <c r="B128" s="700" t="s">
        <v>2788</v>
      </c>
      <c r="C128" s="704">
        <v>0.14799999999999999</v>
      </c>
      <c r="D128" s="27"/>
    </row>
    <row r="129" spans="1:33" outlineLevel="1">
      <c r="A129" s="571"/>
      <c r="B129" s="700" t="s">
        <v>2789</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77" outlineLevel="1">
      <c r="B133" t="s">
        <v>2780</v>
      </c>
      <c r="C133" s="701"/>
      <c r="D133" s="187" t="s">
        <v>2803</v>
      </c>
      <c r="E133" s="187" t="s">
        <v>2804</v>
      </c>
      <c r="F133" s="187" t="s">
        <v>2805</v>
      </c>
      <c r="G133" s="187" t="s">
        <v>808</v>
      </c>
      <c r="H133" s="187" t="s">
        <v>2313</v>
      </c>
      <c r="I133" s="187" t="s">
        <v>2803</v>
      </c>
      <c r="J133" s="187" t="s">
        <v>2804</v>
      </c>
      <c r="K133" s="187" t="s">
        <v>2805</v>
      </c>
      <c r="L133" s="187" t="s">
        <v>808</v>
      </c>
      <c r="M133" s="187" t="s">
        <v>2313</v>
      </c>
      <c r="N133" s="187" t="s">
        <v>2803</v>
      </c>
      <c r="O133" s="187" t="s">
        <v>2804</v>
      </c>
      <c r="P133" s="187" t="s">
        <v>2805</v>
      </c>
      <c r="Q133" s="187" t="s">
        <v>808</v>
      </c>
      <c r="R133" s="187" t="s">
        <v>2313</v>
      </c>
      <c r="S133" s="187" t="s">
        <v>2803</v>
      </c>
      <c r="T133" s="187" t="s">
        <v>2804</v>
      </c>
      <c r="U133" s="187" t="s">
        <v>2805</v>
      </c>
      <c r="V133" s="187" t="s">
        <v>808</v>
      </c>
      <c r="W133" s="187" t="s">
        <v>2313</v>
      </c>
      <c r="X133" s="187" t="s">
        <v>2803</v>
      </c>
      <c r="Y133" s="187" t="s">
        <v>2804</v>
      </c>
      <c r="Z133" s="187" t="s">
        <v>2805</v>
      </c>
      <c r="AA133" s="187" t="s">
        <v>808</v>
      </c>
      <c r="AB133" s="187" t="s">
        <v>2313</v>
      </c>
      <c r="AC133" s="187" t="s">
        <v>2803</v>
      </c>
      <c r="AD133" s="187" t="s">
        <v>2804</v>
      </c>
      <c r="AE133" s="187" t="s">
        <v>2805</v>
      </c>
      <c r="AF133" s="187" t="s">
        <v>808</v>
      </c>
      <c r="AG133" s="187" t="s">
        <v>2313</v>
      </c>
    </row>
    <row r="134" spans="1:33" outlineLevel="1">
      <c r="B134" s="89" t="s">
        <v>2782</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3">I136/2</f>
        <v>0.15</v>
      </c>
      <c r="J134" s="685">
        <f t="shared" si="53"/>
        <v>0.125</v>
      </c>
      <c r="K134" s="685">
        <f t="shared" si="53"/>
        <v>0</v>
      </c>
      <c r="L134" s="685">
        <f t="shared" si="53"/>
        <v>0.1</v>
      </c>
      <c r="M134" s="685">
        <f t="shared" si="53"/>
        <v>0</v>
      </c>
      <c r="N134" s="685">
        <f>N136/2</f>
        <v>0.15</v>
      </c>
      <c r="O134" s="685">
        <f t="shared" ref="O134:AG134" si="54">O136/2</f>
        <v>0.125</v>
      </c>
      <c r="P134" s="685">
        <f t="shared" si="54"/>
        <v>0</v>
      </c>
      <c r="Q134" s="685">
        <f t="shared" si="54"/>
        <v>0.1</v>
      </c>
      <c r="R134" s="685">
        <f t="shared" si="54"/>
        <v>0</v>
      </c>
      <c r="S134" s="685">
        <f t="shared" si="54"/>
        <v>0.15</v>
      </c>
      <c r="T134" s="685">
        <f t="shared" si="54"/>
        <v>0.125</v>
      </c>
      <c r="U134" s="685">
        <f t="shared" si="54"/>
        <v>0</v>
      </c>
      <c r="V134" s="685">
        <f t="shared" si="54"/>
        <v>0.1</v>
      </c>
      <c r="W134" s="685">
        <f t="shared" si="54"/>
        <v>0</v>
      </c>
      <c r="X134" s="685">
        <f t="shared" si="54"/>
        <v>0.15</v>
      </c>
      <c r="Y134" s="685">
        <f t="shared" si="54"/>
        <v>0.125</v>
      </c>
      <c r="Z134" s="685">
        <f t="shared" si="54"/>
        <v>0</v>
      </c>
      <c r="AA134" s="685">
        <f t="shared" si="54"/>
        <v>0.1</v>
      </c>
      <c r="AB134" s="685">
        <f t="shared" si="54"/>
        <v>0</v>
      </c>
      <c r="AC134" s="685">
        <f t="shared" si="54"/>
        <v>0.15</v>
      </c>
      <c r="AD134" s="685">
        <f t="shared" si="54"/>
        <v>0.125</v>
      </c>
      <c r="AE134" s="685">
        <f t="shared" si="54"/>
        <v>0</v>
      </c>
      <c r="AF134" s="685">
        <f t="shared" si="54"/>
        <v>0.1</v>
      </c>
      <c r="AG134" s="685">
        <f t="shared" si="54"/>
        <v>0</v>
      </c>
    </row>
    <row r="135" spans="1:33" outlineLevel="1">
      <c r="B135" t="s">
        <v>2783</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2784</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2785</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70</v>
      </c>
      <c r="D142" s="28">
        <v>50</v>
      </c>
      <c r="E142" s="28">
        <v>75</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792</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84"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794</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795</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1078</v>
      </c>
      <c r="CE165" t="s">
        <v>1078</v>
      </c>
    </row>
    <row r="166" spans="1:192" ht="16">
      <c r="A166" s="195" t="s">
        <v>2312</v>
      </c>
      <c r="X166" s="14" t="str">
        <f>"Grazing Intensity (BBB &amp; Mat) for TOL:"&amp;D.TOLDesc</f>
        <v xml:space="preserve">Grazing Intensity (BBB &amp; Mat) for TOL:Win </v>
      </c>
      <c r="AS166" s="14" t="str">
        <f>"GI (BBT) for TOL:"&amp;D.TOLDesc</f>
        <v xml:space="preserve">GI (BBT) for TOL:Win </v>
      </c>
      <c r="BO166" s="143" t="str">
        <f>"GI - SW Victoria BBB (&amp;Mat) for TOL:"&amp;D.TOLDesc</f>
        <v xml:space="preserve">GI - SW Victoria BBB (&amp;Mat) for TOL:Win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TOL:Win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TOL:Win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TOL:Win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TOL:Win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TOL:Win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19.5"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4"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30.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8">X170+3</f>
        <v>4</v>
      </c>
      <c r="Z170" s="158">
        <f t="shared" si="58"/>
        <v>7</v>
      </c>
      <c r="AA170" s="158">
        <f t="shared" si="58"/>
        <v>10</v>
      </c>
      <c r="AB170" s="158">
        <f t="shared" si="58"/>
        <v>13</v>
      </c>
      <c r="AC170" s="158">
        <f t="shared" si="58"/>
        <v>16</v>
      </c>
      <c r="AD170" s="158">
        <f t="shared" si="58"/>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59">AS170+3</f>
        <v>4</v>
      </c>
      <c r="AU170" s="158">
        <f t="shared" si="59"/>
        <v>7</v>
      </c>
      <c r="AV170" s="158">
        <f t="shared" si="59"/>
        <v>10</v>
      </c>
      <c r="AW170" s="158">
        <f t="shared" si="59"/>
        <v>13</v>
      </c>
      <c r="AX170" s="158">
        <f t="shared" si="59"/>
        <v>16</v>
      </c>
      <c r="AY170" s="158">
        <f t="shared" si="59"/>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6">
      <c r="A176" s="147">
        <v>7</v>
      </c>
      <c r="X176" s="14" t="str">
        <f>"Grazing Intensity (BBB &amp; Mat) for TOL:"&amp;D.TOLDesc</f>
        <v xml:space="preserve">Grazing Intensity (BBB &amp; Mat) for TOL:Win </v>
      </c>
      <c r="AS176" s="14" t="str">
        <f>"GI (BBT) for TOL:"&amp;D.TOLDesc</f>
        <v xml:space="preserve">GI (BBT) for TOL:Win </v>
      </c>
      <c r="BO176" s="143" t="str">
        <f>"GI - SW Victoria BBB (&amp;Mat) for TOL:"&amp;D.TOLDesc</f>
        <v xml:space="preserve">GI - SW Victoria BBB (&amp;Mat) for TOL:Win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TOL:Win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TOL:Win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TOL:Win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TOL:Win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TOL:Win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49" outlineLevel="1">
      <c r="A189" s="147"/>
      <c r="B189" s="147"/>
      <c r="C189" s="148" t="s">
        <v>805</v>
      </c>
      <c r="D189" s="148" t="s">
        <v>1137</v>
      </c>
      <c r="E189" s="147"/>
    </row>
    <row r="190" spans="1:5" ht="24"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2698</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0.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5">INDEX($D217:$H217,1,d.Region)</f>
        <v>0</v>
      </c>
      <c r="D217" s="153">
        <v>0</v>
      </c>
      <c r="E217" s="153">
        <v>0</v>
      </c>
      <c r="F217" s="153">
        <v>0</v>
      </c>
      <c r="G217" s="153">
        <v>0</v>
      </c>
      <c r="H217" s="153">
        <v>0</v>
      </c>
      <c r="J217" s="364">
        <f t="shared" ref="J217:J222" si="66">ROUND(7*30.4+$C217,0)</f>
        <v>213</v>
      </c>
      <c r="K217" s="147">
        <f t="shared" ref="K217:K222" si="67">7+$C217/30.5</f>
        <v>7</v>
      </c>
      <c r="L217" s="147"/>
      <c r="M217" s="147"/>
      <c r="N217" s="147"/>
    </row>
    <row r="218" spans="1:14" outlineLevel="1">
      <c r="A218">
        <v>2</v>
      </c>
      <c r="B218" t="s">
        <v>1027</v>
      </c>
      <c r="C218" s="147">
        <f t="shared" si="65"/>
        <v>14</v>
      </c>
      <c r="D218" s="153">
        <v>14</v>
      </c>
      <c r="E218" s="153">
        <v>14</v>
      </c>
      <c r="F218" s="153">
        <v>14</v>
      </c>
      <c r="G218" s="153">
        <v>14</v>
      </c>
      <c r="H218" s="153">
        <v>14</v>
      </c>
      <c r="J218" s="364">
        <f t="shared" si="66"/>
        <v>227</v>
      </c>
      <c r="K218" s="147">
        <f t="shared" si="67"/>
        <v>7.4590163934426226</v>
      </c>
      <c r="L218" s="147"/>
      <c r="M218" s="147"/>
      <c r="N218" s="147"/>
    </row>
    <row r="219" spans="1:14" outlineLevel="1">
      <c r="A219">
        <v>3</v>
      </c>
      <c r="B219" t="s">
        <v>1026</v>
      </c>
      <c r="C219" s="147">
        <f t="shared" si="65"/>
        <v>35</v>
      </c>
      <c r="D219" s="153">
        <v>35</v>
      </c>
      <c r="E219" s="153">
        <v>35</v>
      </c>
      <c r="F219" s="153">
        <v>35</v>
      </c>
      <c r="G219" s="153">
        <v>35</v>
      </c>
      <c r="H219" s="153">
        <v>35</v>
      </c>
      <c r="J219" s="364">
        <f t="shared" si="66"/>
        <v>248</v>
      </c>
      <c r="K219" s="147">
        <f t="shared" si="67"/>
        <v>8.1475409836065573</v>
      </c>
      <c r="L219" s="147"/>
      <c r="M219" s="147"/>
      <c r="N219" s="147"/>
    </row>
    <row r="220" spans="1:14" outlineLevel="1">
      <c r="A220">
        <v>4</v>
      </c>
      <c r="B220" t="s">
        <v>879</v>
      </c>
      <c r="C220" s="147">
        <f t="shared" si="65"/>
        <v>49</v>
      </c>
      <c r="D220" s="153">
        <v>49</v>
      </c>
      <c r="E220" s="153">
        <v>49</v>
      </c>
      <c r="F220" s="153">
        <v>49</v>
      </c>
      <c r="G220" s="153">
        <v>49</v>
      </c>
      <c r="H220" s="153">
        <v>49</v>
      </c>
      <c r="J220" s="364">
        <f t="shared" si="66"/>
        <v>262</v>
      </c>
      <c r="K220" s="147">
        <f t="shared" si="67"/>
        <v>8.6065573770491799</v>
      </c>
      <c r="L220" s="147"/>
      <c r="M220" s="147"/>
      <c r="N220" s="147"/>
    </row>
    <row r="221" spans="1:14" outlineLevel="1">
      <c r="A221">
        <v>5</v>
      </c>
      <c r="B221" t="s">
        <v>899</v>
      </c>
      <c r="C221" s="147">
        <f t="shared" si="65"/>
        <v>63</v>
      </c>
      <c r="D221" s="153">
        <v>63</v>
      </c>
      <c r="E221" s="153">
        <v>63</v>
      </c>
      <c r="F221" s="153">
        <v>56</v>
      </c>
      <c r="G221" s="153">
        <v>56</v>
      </c>
      <c r="H221" s="153">
        <v>63</v>
      </c>
      <c r="J221" s="364">
        <f t="shared" si="66"/>
        <v>276</v>
      </c>
      <c r="K221" s="147">
        <f t="shared" si="67"/>
        <v>9.0655737704918025</v>
      </c>
      <c r="L221" s="147"/>
      <c r="M221" s="147"/>
      <c r="N221" s="147"/>
    </row>
    <row r="222" spans="1:14" outlineLevel="1">
      <c r="A222">
        <v>6</v>
      </c>
      <c r="B222" t="s">
        <v>1372</v>
      </c>
      <c r="C222" s="147">
        <f t="shared" si="65"/>
        <v>0</v>
      </c>
      <c r="D222" s="119">
        <f>D217</f>
        <v>0</v>
      </c>
      <c r="E222" s="119">
        <f>E217</f>
        <v>0</v>
      </c>
      <c r="F222" s="119">
        <f>F217</f>
        <v>0</v>
      </c>
      <c r="G222" s="119">
        <f>G217</f>
        <v>0</v>
      </c>
      <c r="H222" s="119">
        <f>H217</f>
        <v>0</v>
      </c>
      <c r="J222" s="364">
        <f t="shared" si="66"/>
        <v>213</v>
      </c>
      <c r="K222" s="147">
        <f t="shared" si="67"/>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23">
      <c r="A225" s="164" t="s">
        <v>1148</v>
      </c>
      <c r="B225" s="147"/>
      <c r="C225" s="147"/>
      <c r="D225" s="147"/>
      <c r="E225" s="147"/>
      <c r="F225" s="147"/>
      <c r="G225" s="147"/>
      <c r="H225" s="147"/>
      <c r="I225" s="147"/>
      <c r="J225" s="147"/>
      <c r="K225" s="147"/>
      <c r="L225" s="147"/>
      <c r="M225" s="147"/>
      <c r="N225" s="147"/>
    </row>
    <row r="226" spans="1:2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2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23" ht="52"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23" outlineLevel="1">
      <c r="A229" s="147">
        <v>1</v>
      </c>
      <c r="B229" s="147" t="s">
        <v>359</v>
      </c>
      <c r="C229" s="196">
        <f t="shared" ref="C229:E231" si="68">INDEX($F229:$T229,$226:$226+(d.Region-1)*3)</f>
        <v>1.5</v>
      </c>
      <c r="D229" s="196">
        <f t="shared" si="68"/>
        <v>1.5</v>
      </c>
      <c r="E229" s="196">
        <f t="shared" si="68"/>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23" outlineLevel="1">
      <c r="A230" s="147">
        <v>2</v>
      </c>
      <c r="B230" s="147" t="s">
        <v>1149</v>
      </c>
      <c r="C230" s="196">
        <f t="shared" si="68"/>
        <v>1</v>
      </c>
      <c r="D230" s="196">
        <f t="shared" si="68"/>
        <v>1</v>
      </c>
      <c r="E230" s="196">
        <f t="shared" si="68"/>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23" outlineLevel="1">
      <c r="A231" s="147">
        <v>3</v>
      </c>
      <c r="B231" s="147" t="s">
        <v>1150</v>
      </c>
      <c r="C231" s="196">
        <f t="shared" si="68"/>
        <v>2</v>
      </c>
      <c r="D231" s="196">
        <f t="shared" si="68"/>
        <v>2</v>
      </c>
      <c r="E231" s="196">
        <f t="shared" si="68"/>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4" spans="1:23">
      <c r="A234" s="164" t="s">
        <v>1294</v>
      </c>
      <c r="C234" s="147"/>
      <c r="D234" s="147"/>
      <c r="E234" s="147"/>
      <c r="F234" s="147"/>
      <c r="G234" s="147"/>
      <c r="H234" s="147"/>
      <c r="I234" s="147"/>
      <c r="J234" s="147"/>
      <c r="K234" s="147"/>
      <c r="L234" s="147"/>
      <c r="M234" s="147"/>
      <c r="N234" s="147"/>
    </row>
    <row r="235" spans="1:2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2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23" outlineLevel="1">
      <c r="A237">
        <v>1</v>
      </c>
      <c r="B237" t="s">
        <v>1025</v>
      </c>
      <c r="C237" s="295">
        <f t="shared" ref="C237:E242" si="69">INT(C$236+CHOOSE(d.Region,F237,I237,L237,O237,R237))</f>
        <v>287</v>
      </c>
      <c r="D237" s="296">
        <f t="shared" si="69"/>
        <v>321</v>
      </c>
      <c r="E237" s="297">
        <f t="shared" si="69"/>
        <v>356</v>
      </c>
      <c r="F237" s="362"/>
      <c r="G237" s="197"/>
      <c r="H237" s="197"/>
      <c r="I237" s="197"/>
      <c r="J237" s="197"/>
      <c r="K237" s="197"/>
      <c r="L237" s="197"/>
      <c r="M237" s="197"/>
      <c r="N237" s="197"/>
      <c r="O237" s="197"/>
      <c r="P237" s="197"/>
      <c r="Q237" s="197"/>
      <c r="R237" s="197"/>
      <c r="S237" s="197"/>
      <c r="T237" s="197"/>
    </row>
    <row r="238" spans="1:23" outlineLevel="1">
      <c r="A238">
        <v>2</v>
      </c>
      <c r="B238" t="s">
        <v>1027</v>
      </c>
      <c r="C238" s="298">
        <f t="shared" si="69"/>
        <v>287</v>
      </c>
      <c r="D238" s="147">
        <f t="shared" si="69"/>
        <v>321</v>
      </c>
      <c r="E238" s="299">
        <f t="shared" si="69"/>
        <v>356</v>
      </c>
      <c r="F238" s="362"/>
      <c r="G238" s="197"/>
      <c r="H238" s="197"/>
      <c r="I238" s="197"/>
      <c r="J238" s="197"/>
      <c r="K238" s="197"/>
      <c r="L238" s="197"/>
      <c r="M238" s="197"/>
      <c r="N238" s="197"/>
      <c r="O238" s="197"/>
      <c r="P238" s="197"/>
      <c r="Q238" s="197"/>
      <c r="R238" s="197"/>
      <c r="S238" s="197"/>
      <c r="T238" s="197"/>
    </row>
    <row r="239" spans="1:23" outlineLevel="1">
      <c r="A239">
        <v>3</v>
      </c>
      <c r="B239" t="s">
        <v>1026</v>
      </c>
      <c r="C239" s="298">
        <f t="shared" si="69"/>
        <v>287</v>
      </c>
      <c r="D239" s="147">
        <f t="shared" si="69"/>
        <v>321</v>
      </c>
      <c r="E239" s="299">
        <f t="shared" si="69"/>
        <v>356</v>
      </c>
      <c r="F239" s="362"/>
      <c r="G239" s="197"/>
      <c r="H239" s="197"/>
      <c r="I239" s="197"/>
      <c r="J239" s="197"/>
      <c r="K239" s="197"/>
      <c r="L239" s="197"/>
      <c r="M239" s="197"/>
      <c r="N239" s="197"/>
      <c r="O239" s="197"/>
      <c r="P239" s="197"/>
      <c r="Q239" s="197"/>
      <c r="R239" s="197"/>
      <c r="S239" s="197"/>
      <c r="T239" s="197"/>
    </row>
    <row r="240" spans="1:23" outlineLevel="1">
      <c r="A240">
        <v>4</v>
      </c>
      <c r="B240" t="s">
        <v>879</v>
      </c>
      <c r="C240" s="298">
        <f t="shared" si="69"/>
        <v>287</v>
      </c>
      <c r="D240" s="147">
        <f t="shared" si="69"/>
        <v>321</v>
      </c>
      <c r="E240" s="299">
        <f t="shared" si="69"/>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69"/>
        <v>287</v>
      </c>
      <c r="D241" s="147">
        <f t="shared" si="69"/>
        <v>321</v>
      </c>
      <c r="E241" s="299">
        <f t="shared" si="69"/>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69"/>
        <v>287</v>
      </c>
      <c r="D242" s="301">
        <f t="shared" si="69"/>
        <v>321</v>
      </c>
      <c r="E242" s="302">
        <f t="shared" si="69"/>
        <v>356</v>
      </c>
      <c r="F242" s="413">
        <f>F237</f>
        <v>0</v>
      </c>
      <c r="G242" s="413">
        <f t="shared" ref="G242:N242" si="70">G237</f>
        <v>0</v>
      </c>
      <c r="H242" s="413">
        <f t="shared" si="70"/>
        <v>0</v>
      </c>
      <c r="I242" s="413">
        <f t="shared" si="70"/>
        <v>0</v>
      </c>
      <c r="J242" s="413">
        <f t="shared" si="70"/>
        <v>0</v>
      </c>
      <c r="K242" s="413">
        <f t="shared" si="70"/>
        <v>0</v>
      </c>
      <c r="L242" s="413">
        <f t="shared" si="70"/>
        <v>0</v>
      </c>
      <c r="M242" s="413">
        <f t="shared" si="70"/>
        <v>0</v>
      </c>
      <c r="N242" s="413">
        <f t="shared" si="70"/>
        <v>0</v>
      </c>
      <c r="O242" s="413">
        <f t="shared" ref="O242:T242" si="71">O237</f>
        <v>0</v>
      </c>
      <c r="P242" s="413">
        <f t="shared" si="71"/>
        <v>0</v>
      </c>
      <c r="Q242" s="413">
        <f t="shared" si="71"/>
        <v>0</v>
      </c>
      <c r="R242" s="413">
        <f t="shared" si="71"/>
        <v>0</v>
      </c>
      <c r="S242" s="413">
        <f t="shared" si="71"/>
        <v>0</v>
      </c>
      <c r="T242" s="413">
        <f t="shared" si="71"/>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2.5" outlineLevel="1">
      <c r="A248">
        <f>COUNTA($B$257:$B$261)</f>
        <v>5</v>
      </c>
      <c r="B248" t="s">
        <v>849</v>
      </c>
      <c r="C248" s="120">
        <v>0</v>
      </c>
      <c r="D248" s="120">
        <f>C248</f>
        <v>0</v>
      </c>
      <c r="E248" s="120">
        <f t="shared" ref="E248:BP248" si="72">D248</f>
        <v>0</v>
      </c>
      <c r="F248" s="120">
        <f t="shared" si="72"/>
        <v>0</v>
      </c>
      <c r="G248" s="120">
        <f t="shared" si="72"/>
        <v>0</v>
      </c>
      <c r="H248" s="120">
        <f t="shared" si="72"/>
        <v>0</v>
      </c>
      <c r="I248" s="120">
        <f t="shared" si="72"/>
        <v>0</v>
      </c>
      <c r="J248" s="120">
        <f t="shared" si="72"/>
        <v>0</v>
      </c>
      <c r="K248" s="120">
        <f t="shared" si="72"/>
        <v>0</v>
      </c>
      <c r="L248" s="120">
        <f t="shared" si="72"/>
        <v>0</v>
      </c>
      <c r="M248" s="120">
        <f t="shared" si="72"/>
        <v>0</v>
      </c>
      <c r="N248" s="120">
        <f t="shared" si="72"/>
        <v>0</v>
      </c>
      <c r="O248" s="120">
        <f t="shared" si="72"/>
        <v>0</v>
      </c>
      <c r="P248" s="120">
        <f t="shared" si="72"/>
        <v>0</v>
      </c>
      <c r="Q248" s="120">
        <f t="shared" si="72"/>
        <v>0</v>
      </c>
      <c r="R248" s="120">
        <v>1</v>
      </c>
      <c r="S248" s="120">
        <f>R248</f>
        <v>1</v>
      </c>
      <c r="T248" s="120">
        <f t="shared" si="72"/>
        <v>1</v>
      </c>
      <c r="U248" s="120">
        <f t="shared" si="72"/>
        <v>1</v>
      </c>
      <c r="V248" s="120">
        <f t="shared" si="72"/>
        <v>1</v>
      </c>
      <c r="W248" s="120">
        <f t="shared" si="72"/>
        <v>1</v>
      </c>
      <c r="X248" s="120">
        <f t="shared" si="72"/>
        <v>1</v>
      </c>
      <c r="Y248" s="120">
        <f t="shared" si="72"/>
        <v>1</v>
      </c>
      <c r="Z248" s="120">
        <f t="shared" si="72"/>
        <v>1</v>
      </c>
      <c r="AA248" s="120">
        <f t="shared" si="72"/>
        <v>1</v>
      </c>
      <c r="AB248" s="120">
        <f t="shared" si="72"/>
        <v>1</v>
      </c>
      <c r="AC248" s="120">
        <f t="shared" si="72"/>
        <v>1</v>
      </c>
      <c r="AD248" s="120">
        <f t="shared" si="72"/>
        <v>1</v>
      </c>
      <c r="AE248" s="120">
        <f t="shared" si="72"/>
        <v>1</v>
      </c>
      <c r="AF248" s="120">
        <f t="shared" si="72"/>
        <v>1</v>
      </c>
      <c r="AG248" s="120">
        <v>2</v>
      </c>
      <c r="AH248" s="120">
        <f>AG248</f>
        <v>2</v>
      </c>
      <c r="AI248" s="120">
        <f t="shared" si="72"/>
        <v>2</v>
      </c>
      <c r="AJ248" s="120">
        <f t="shared" si="72"/>
        <v>2</v>
      </c>
      <c r="AK248" s="120">
        <f t="shared" si="72"/>
        <v>2</v>
      </c>
      <c r="AL248" s="120">
        <f t="shared" si="72"/>
        <v>2</v>
      </c>
      <c r="AM248" s="120">
        <f t="shared" si="72"/>
        <v>2</v>
      </c>
      <c r="AN248" s="120">
        <f t="shared" si="72"/>
        <v>2</v>
      </c>
      <c r="AO248" s="120">
        <f t="shared" si="72"/>
        <v>2</v>
      </c>
      <c r="AP248" s="120">
        <f t="shared" si="72"/>
        <v>2</v>
      </c>
      <c r="AQ248" s="120">
        <f t="shared" si="72"/>
        <v>2</v>
      </c>
      <c r="AR248" s="120">
        <f t="shared" si="72"/>
        <v>2</v>
      </c>
      <c r="AS248" s="120">
        <f t="shared" si="72"/>
        <v>2</v>
      </c>
      <c r="AT248" s="120">
        <f t="shared" si="72"/>
        <v>2</v>
      </c>
      <c r="AU248" s="120">
        <f t="shared" si="72"/>
        <v>2</v>
      </c>
      <c r="AV248" s="120">
        <v>3</v>
      </c>
      <c r="AW248" s="120">
        <f>AV248</f>
        <v>3</v>
      </c>
      <c r="AX248" s="120">
        <f t="shared" si="72"/>
        <v>3</v>
      </c>
      <c r="AY248" s="120">
        <f t="shared" si="72"/>
        <v>3</v>
      </c>
      <c r="AZ248" s="120">
        <f t="shared" si="72"/>
        <v>3</v>
      </c>
      <c r="BA248" s="120">
        <f t="shared" si="72"/>
        <v>3</v>
      </c>
      <c r="BB248" s="120">
        <f t="shared" si="72"/>
        <v>3</v>
      </c>
      <c r="BC248" s="120">
        <f t="shared" si="72"/>
        <v>3</v>
      </c>
      <c r="BD248" s="120">
        <f t="shared" si="72"/>
        <v>3</v>
      </c>
      <c r="BE248" s="120">
        <f t="shared" si="72"/>
        <v>3</v>
      </c>
      <c r="BF248" s="120">
        <f t="shared" si="72"/>
        <v>3</v>
      </c>
      <c r="BG248" s="120">
        <f t="shared" si="72"/>
        <v>3</v>
      </c>
      <c r="BH248" s="120">
        <f t="shared" si="72"/>
        <v>3</v>
      </c>
      <c r="BI248" s="120">
        <f t="shared" si="72"/>
        <v>3</v>
      </c>
      <c r="BJ248" s="120">
        <f t="shared" si="72"/>
        <v>3</v>
      </c>
      <c r="BK248" s="120">
        <v>4</v>
      </c>
      <c r="BL248" s="120">
        <f>BK248</f>
        <v>4</v>
      </c>
      <c r="BM248" s="120">
        <f t="shared" si="72"/>
        <v>4</v>
      </c>
      <c r="BN248" s="120">
        <f t="shared" si="72"/>
        <v>4</v>
      </c>
      <c r="BO248" s="120">
        <f t="shared" si="72"/>
        <v>4</v>
      </c>
      <c r="BP248" s="120">
        <f t="shared" si="72"/>
        <v>4</v>
      </c>
      <c r="BQ248" s="120">
        <f t="shared" ref="BQ248:BY248" si="73">BP248</f>
        <v>4</v>
      </c>
      <c r="BR248" s="120">
        <f t="shared" si="73"/>
        <v>4</v>
      </c>
      <c r="BS248" s="120">
        <f t="shared" si="73"/>
        <v>4</v>
      </c>
      <c r="BT248" s="120">
        <f t="shared" si="73"/>
        <v>4</v>
      </c>
      <c r="BU248" s="120">
        <f t="shared" si="73"/>
        <v>4</v>
      </c>
      <c r="BV248" s="120">
        <f t="shared" si="73"/>
        <v>4</v>
      </c>
      <c r="BW248" s="120">
        <f t="shared" si="73"/>
        <v>4</v>
      </c>
      <c r="BX248" s="120">
        <f t="shared" si="73"/>
        <v>4</v>
      </c>
      <c r="BY248" s="120">
        <f t="shared" si="73"/>
        <v>4</v>
      </c>
      <c r="BZ248" s="120">
        <v>5</v>
      </c>
      <c r="CA248" s="120">
        <f>BZ248</f>
        <v>5</v>
      </c>
      <c r="CB248" s="120">
        <f t="shared" ref="CB248:CN248" si="74">CA248</f>
        <v>5</v>
      </c>
      <c r="CC248" s="120">
        <f t="shared" si="74"/>
        <v>5</v>
      </c>
      <c r="CD248" s="120">
        <f t="shared" si="74"/>
        <v>5</v>
      </c>
      <c r="CE248" s="120">
        <f t="shared" si="74"/>
        <v>5</v>
      </c>
      <c r="CF248" s="120">
        <f t="shared" si="74"/>
        <v>5</v>
      </c>
      <c r="CG248" s="120">
        <f t="shared" si="74"/>
        <v>5</v>
      </c>
      <c r="CH248" s="120">
        <f t="shared" si="74"/>
        <v>5</v>
      </c>
      <c r="CI248" s="120">
        <f t="shared" si="74"/>
        <v>5</v>
      </c>
      <c r="CJ248" s="120">
        <f t="shared" si="74"/>
        <v>5</v>
      </c>
      <c r="CK248" s="120">
        <f t="shared" si="74"/>
        <v>5</v>
      </c>
      <c r="CL248" s="120">
        <f t="shared" si="74"/>
        <v>5</v>
      </c>
      <c r="CM248" s="120">
        <f t="shared" si="74"/>
        <v>5</v>
      </c>
      <c r="CN248" s="120">
        <f t="shared" si="74"/>
        <v>5</v>
      </c>
      <c r="CO248" s="120">
        <v>6</v>
      </c>
      <c r="CP248" s="120">
        <f>CO248</f>
        <v>6</v>
      </c>
      <c r="CQ248" s="120">
        <f t="shared" ref="CQ248:DC248" si="75">CP248</f>
        <v>6</v>
      </c>
      <c r="CR248" s="120">
        <f t="shared" si="75"/>
        <v>6</v>
      </c>
      <c r="CS248" s="120">
        <f t="shared" si="75"/>
        <v>6</v>
      </c>
      <c r="CT248" s="120">
        <f t="shared" si="75"/>
        <v>6</v>
      </c>
      <c r="CU248" s="120">
        <f t="shared" si="75"/>
        <v>6</v>
      </c>
      <c r="CV248" s="120">
        <f t="shared" si="75"/>
        <v>6</v>
      </c>
      <c r="CW248" s="120">
        <f t="shared" si="75"/>
        <v>6</v>
      </c>
      <c r="CX248" s="120">
        <f t="shared" si="75"/>
        <v>6</v>
      </c>
      <c r="CY248" s="120">
        <f t="shared" si="75"/>
        <v>6</v>
      </c>
      <c r="CZ248" s="120">
        <f t="shared" si="75"/>
        <v>6</v>
      </c>
      <c r="DA248" s="120">
        <f t="shared" si="75"/>
        <v>6</v>
      </c>
      <c r="DB248" s="120">
        <f t="shared" si="75"/>
        <v>6</v>
      </c>
      <c r="DC248" s="120">
        <f t="shared" si="75"/>
        <v>6</v>
      </c>
      <c r="DD248" s="120">
        <v>7</v>
      </c>
      <c r="DE248" s="120">
        <f>DD248</f>
        <v>7</v>
      </c>
      <c r="DF248" s="120">
        <f t="shared" ref="DF248:DR248" si="76">DE248</f>
        <v>7</v>
      </c>
      <c r="DG248" s="120">
        <f t="shared" si="76"/>
        <v>7</v>
      </c>
      <c r="DH248" s="120">
        <f t="shared" si="76"/>
        <v>7</v>
      </c>
      <c r="DI248" s="120">
        <f t="shared" si="76"/>
        <v>7</v>
      </c>
      <c r="DJ248" s="120">
        <f t="shared" si="76"/>
        <v>7</v>
      </c>
      <c r="DK248" s="120">
        <f t="shared" si="76"/>
        <v>7</v>
      </c>
      <c r="DL248" s="120">
        <f t="shared" si="76"/>
        <v>7</v>
      </c>
      <c r="DM248" s="120">
        <f t="shared" si="76"/>
        <v>7</v>
      </c>
      <c r="DN248" s="120">
        <f t="shared" si="76"/>
        <v>7</v>
      </c>
      <c r="DO248" s="120">
        <f t="shared" si="76"/>
        <v>7</v>
      </c>
      <c r="DP248" s="120">
        <f t="shared" si="76"/>
        <v>7</v>
      </c>
      <c r="DQ248" s="120">
        <f t="shared" si="76"/>
        <v>7</v>
      </c>
      <c r="DR248" s="120">
        <f t="shared" si="76"/>
        <v>7</v>
      </c>
    </row>
    <row r="249" spans="1:192" outlineLevel="1">
      <c r="A249">
        <v>1</v>
      </c>
      <c r="B249" t="s">
        <v>850</v>
      </c>
      <c r="C249" s="123" t="str">
        <f t="shared" ref="C249:BN249" si="77">INDEX(LMU_Data,(C$248*$A$248)+$A249,(d.Region-1)*15+C$247)</f>
        <v>-</v>
      </c>
      <c r="D249" s="123" t="str">
        <f t="shared" si="77"/>
        <v>-</v>
      </c>
      <c r="E249" s="123" t="str">
        <f t="shared" si="77"/>
        <v>-</v>
      </c>
      <c r="F249" s="123" t="str">
        <f t="shared" si="77"/>
        <v>-</v>
      </c>
      <c r="G249" s="123" t="str">
        <f t="shared" si="77"/>
        <v>-</v>
      </c>
      <c r="H249" s="123" t="str">
        <f t="shared" si="77"/>
        <v>-</v>
      </c>
      <c r="I249" s="123" t="str">
        <f t="shared" si="77"/>
        <v>-</v>
      </c>
      <c r="J249" s="123" t="str">
        <f t="shared" si="77"/>
        <v>-</v>
      </c>
      <c r="K249" s="123" t="str">
        <f t="shared" si="77"/>
        <v>-</v>
      </c>
      <c r="L249" s="123" t="str">
        <f t="shared" si="77"/>
        <v>-</v>
      </c>
      <c r="M249" s="123" t="str">
        <f t="shared" si="77"/>
        <v>-</v>
      </c>
      <c r="N249" s="123" t="str">
        <f t="shared" si="77"/>
        <v>-</v>
      </c>
      <c r="O249" s="123" t="str">
        <f t="shared" si="77"/>
        <v>-</v>
      </c>
      <c r="P249" s="123" t="str">
        <f t="shared" si="77"/>
        <v>-</v>
      </c>
      <c r="Q249" s="123" t="str">
        <f t="shared" si="77"/>
        <v>-</v>
      </c>
      <c r="R249" s="123" t="str">
        <f t="shared" si="77"/>
        <v>-</v>
      </c>
      <c r="S249" s="123" t="str">
        <f t="shared" si="77"/>
        <v>-</v>
      </c>
      <c r="T249" s="123" t="str">
        <f t="shared" si="77"/>
        <v>-</v>
      </c>
      <c r="U249" s="123" t="str">
        <f t="shared" si="77"/>
        <v>-</v>
      </c>
      <c r="V249" s="123" t="str">
        <f t="shared" si="77"/>
        <v>-</v>
      </c>
      <c r="W249" s="123" t="str">
        <f t="shared" si="77"/>
        <v>-</v>
      </c>
      <c r="X249" s="123" t="str">
        <f t="shared" si="77"/>
        <v>-</v>
      </c>
      <c r="Y249" s="123" t="str">
        <f t="shared" si="77"/>
        <v>-</v>
      </c>
      <c r="Z249" s="123" t="str">
        <f t="shared" si="77"/>
        <v>-</v>
      </c>
      <c r="AA249" s="123" t="str">
        <f t="shared" si="77"/>
        <v>-</v>
      </c>
      <c r="AB249" s="123" t="str">
        <f t="shared" si="77"/>
        <v>-</v>
      </c>
      <c r="AC249" s="123" t="str">
        <f t="shared" si="77"/>
        <v>-</v>
      </c>
      <c r="AD249" s="123" t="str">
        <f t="shared" si="77"/>
        <v>-</v>
      </c>
      <c r="AE249" s="123" t="str">
        <f t="shared" si="77"/>
        <v>-</v>
      </c>
      <c r="AF249" s="123" t="str">
        <f t="shared" si="77"/>
        <v>-</v>
      </c>
      <c r="AG249" s="123">
        <f t="shared" si="77"/>
        <v>1</v>
      </c>
      <c r="AH249" s="123">
        <f t="shared" si="77"/>
        <v>14</v>
      </c>
      <c r="AI249" s="123">
        <f t="shared" si="77"/>
        <v>15</v>
      </c>
      <c r="AJ249" s="123">
        <f t="shared" si="77"/>
        <v>28</v>
      </c>
      <c r="AK249" s="123">
        <f t="shared" si="77"/>
        <v>34</v>
      </c>
      <c r="AL249" s="123">
        <f t="shared" si="77"/>
        <v>16</v>
      </c>
      <c r="AM249" s="123">
        <f t="shared" si="77"/>
        <v>27</v>
      </c>
      <c r="AN249" s="123">
        <f t="shared" si="77"/>
        <v>33</v>
      </c>
      <c r="AO249" s="123">
        <f t="shared" si="77"/>
        <v>17</v>
      </c>
      <c r="AP249" s="123">
        <f t="shared" si="77"/>
        <v>26</v>
      </c>
      <c r="AQ249" s="123">
        <f t="shared" si="77"/>
        <v>31</v>
      </c>
      <c r="AR249" s="123">
        <f t="shared" si="77"/>
        <v>4</v>
      </c>
      <c r="AS249" s="123">
        <f t="shared" si="77"/>
        <v>5</v>
      </c>
      <c r="AT249" s="123">
        <f t="shared" si="77"/>
        <v>7</v>
      </c>
      <c r="AU249" s="123">
        <f t="shared" si="77"/>
        <v>32</v>
      </c>
      <c r="AV249" s="123">
        <f t="shared" si="77"/>
        <v>23</v>
      </c>
      <c r="AW249" s="123">
        <f t="shared" si="77"/>
        <v>24</v>
      </c>
      <c r="AX249" s="123">
        <f t="shared" si="77"/>
        <v>25</v>
      </c>
      <c r="AY249" s="123">
        <f t="shared" si="77"/>
        <v>26</v>
      </c>
      <c r="AZ249" s="123">
        <f t="shared" si="77"/>
        <v>27</v>
      </c>
      <c r="BA249" s="123">
        <f t="shared" si="77"/>
        <v>28</v>
      </c>
      <c r="BB249" s="123">
        <f t="shared" si="77"/>
        <v>29</v>
      </c>
      <c r="BC249" s="123">
        <f t="shared" si="77"/>
        <v>30</v>
      </c>
      <c r="BD249" s="123">
        <f t="shared" si="77"/>
        <v>12</v>
      </c>
      <c r="BE249" s="123">
        <f t="shared" si="77"/>
        <v>13</v>
      </c>
      <c r="BF249" s="123">
        <f t="shared" si="77"/>
        <v>11</v>
      </c>
      <c r="BG249" s="123">
        <f t="shared" si="77"/>
        <v>1</v>
      </c>
      <c r="BH249" s="123">
        <f t="shared" si="77"/>
        <v>28</v>
      </c>
      <c r="BI249" s="123">
        <f t="shared" si="77"/>
        <v>34</v>
      </c>
      <c r="BJ249" s="123">
        <f t="shared" si="77"/>
        <v>27</v>
      </c>
      <c r="BK249" s="123">
        <f t="shared" si="77"/>
        <v>23</v>
      </c>
      <c r="BL249" s="123">
        <f t="shared" si="77"/>
        <v>24</v>
      </c>
      <c r="BM249" s="123">
        <f t="shared" si="77"/>
        <v>25</v>
      </c>
      <c r="BN249" s="123">
        <f t="shared" si="77"/>
        <v>26</v>
      </c>
      <c r="BO249" s="123">
        <f t="shared" ref="BO249:DR249" si="78">INDEX(LMU_Data,(BO$248*$A$248)+$A249,(d.Region-1)*15+BO$247)</f>
        <v>27</v>
      </c>
      <c r="BP249" s="123">
        <f t="shared" si="78"/>
        <v>28</v>
      </c>
      <c r="BQ249" s="123">
        <f t="shared" si="78"/>
        <v>29</v>
      </c>
      <c r="BR249" s="123">
        <f t="shared" si="78"/>
        <v>30</v>
      </c>
      <c r="BS249" s="123">
        <f t="shared" si="78"/>
        <v>12</v>
      </c>
      <c r="BT249" s="123">
        <f t="shared" si="78"/>
        <v>13</v>
      </c>
      <c r="BU249" s="123">
        <f t="shared" si="78"/>
        <v>27</v>
      </c>
      <c r="BV249" s="123">
        <f t="shared" si="78"/>
        <v>17</v>
      </c>
      <c r="BW249" s="123">
        <f t="shared" si="78"/>
        <v>26</v>
      </c>
      <c r="BX249" s="123">
        <f t="shared" si="78"/>
        <v>31</v>
      </c>
      <c r="BY249" s="123">
        <f t="shared" si="78"/>
        <v>4</v>
      </c>
      <c r="BZ249" s="123" t="str">
        <f t="shared" si="78"/>
        <v>-</v>
      </c>
      <c r="CA249" s="123" t="str">
        <f t="shared" si="78"/>
        <v>-</v>
      </c>
      <c r="CB249" s="123" t="str">
        <f t="shared" si="78"/>
        <v>-</v>
      </c>
      <c r="CC249" s="123" t="str">
        <f t="shared" si="78"/>
        <v>-</v>
      </c>
      <c r="CD249" s="123" t="str">
        <f t="shared" si="78"/>
        <v>-</v>
      </c>
      <c r="CE249" s="123" t="str">
        <f t="shared" si="78"/>
        <v>-</v>
      </c>
      <c r="CF249" s="123" t="str">
        <f t="shared" si="78"/>
        <v>-</v>
      </c>
      <c r="CG249" s="123" t="str">
        <f t="shared" si="78"/>
        <v>-</v>
      </c>
      <c r="CH249" s="123" t="str">
        <f t="shared" si="78"/>
        <v>-</v>
      </c>
      <c r="CI249" s="123" t="str">
        <f t="shared" si="78"/>
        <v>-</v>
      </c>
      <c r="CJ249" s="123" t="str">
        <f t="shared" si="78"/>
        <v>-</v>
      </c>
      <c r="CK249" s="123" t="str">
        <f t="shared" si="78"/>
        <v>-</v>
      </c>
      <c r="CL249" s="123" t="str">
        <f t="shared" si="78"/>
        <v>-</v>
      </c>
      <c r="CM249" s="123" t="str">
        <f t="shared" si="78"/>
        <v>-</v>
      </c>
      <c r="CN249" s="123" t="str">
        <f t="shared" si="78"/>
        <v>-</v>
      </c>
      <c r="CO249" s="123" t="str">
        <f t="shared" si="78"/>
        <v>-</v>
      </c>
      <c r="CP249" s="123" t="str">
        <f t="shared" si="78"/>
        <v>-</v>
      </c>
      <c r="CQ249" s="123" t="str">
        <f t="shared" si="78"/>
        <v>-</v>
      </c>
      <c r="CR249" s="123" t="str">
        <f t="shared" si="78"/>
        <v>-</v>
      </c>
      <c r="CS249" s="123" t="str">
        <f t="shared" si="78"/>
        <v>-</v>
      </c>
      <c r="CT249" s="123" t="str">
        <f t="shared" si="78"/>
        <v>-</v>
      </c>
      <c r="CU249" s="123" t="str">
        <f t="shared" si="78"/>
        <v>-</v>
      </c>
      <c r="CV249" s="123" t="str">
        <f t="shared" si="78"/>
        <v>-</v>
      </c>
      <c r="CW249" s="123" t="str">
        <f t="shared" si="78"/>
        <v>-</v>
      </c>
      <c r="CX249" s="123" t="str">
        <f t="shared" si="78"/>
        <v>-</v>
      </c>
      <c r="CY249" s="123" t="str">
        <f t="shared" si="78"/>
        <v>-</v>
      </c>
      <c r="CZ249" s="123" t="str">
        <f t="shared" si="78"/>
        <v>-</v>
      </c>
      <c r="DA249" s="123" t="str">
        <f t="shared" si="78"/>
        <v>-</v>
      </c>
      <c r="DB249" s="123" t="str">
        <f t="shared" si="78"/>
        <v>-</v>
      </c>
      <c r="DC249" s="123" t="str">
        <f t="shared" si="78"/>
        <v>-</v>
      </c>
      <c r="DD249" s="123" t="str">
        <f t="shared" si="78"/>
        <v>-</v>
      </c>
      <c r="DE249" s="123" t="str">
        <f t="shared" si="78"/>
        <v>-</v>
      </c>
      <c r="DF249" s="123" t="str">
        <f t="shared" si="78"/>
        <v>-</v>
      </c>
      <c r="DG249" s="123" t="str">
        <f t="shared" si="78"/>
        <v>-</v>
      </c>
      <c r="DH249" s="123" t="str">
        <f t="shared" si="78"/>
        <v>-</v>
      </c>
      <c r="DI249" s="123" t="str">
        <f t="shared" si="78"/>
        <v>-</v>
      </c>
      <c r="DJ249" s="123" t="str">
        <f t="shared" si="78"/>
        <v>-</v>
      </c>
      <c r="DK249" s="123" t="str">
        <f t="shared" si="78"/>
        <v>-</v>
      </c>
      <c r="DL249" s="123" t="str">
        <f t="shared" si="78"/>
        <v>-</v>
      </c>
      <c r="DM249" s="123" t="str">
        <f t="shared" si="78"/>
        <v>-</v>
      </c>
      <c r="DN249" s="123" t="str">
        <f t="shared" si="78"/>
        <v>-</v>
      </c>
      <c r="DO249" s="123" t="str">
        <f t="shared" si="78"/>
        <v>-</v>
      </c>
      <c r="DP249" s="123" t="str">
        <f t="shared" si="78"/>
        <v>-</v>
      </c>
      <c r="DQ249" s="123" t="str">
        <f t="shared" si="78"/>
        <v>-</v>
      </c>
      <c r="DR249" s="123" t="str">
        <f t="shared" si="78"/>
        <v>-</v>
      </c>
    </row>
    <row r="250" spans="1:192" outlineLevel="1">
      <c r="B250" t="s">
        <v>851</v>
      </c>
      <c r="C250" s="99" t="str">
        <f>IF(C$249="-",":",TEXT(C$249,"0")&amp;":"&amp;TEXT(C$249+1,"0"))&amp;","&amp;TEXT(C$248,"0")&amp;":"&amp;TEXT(C$248+1,"0")</f>
        <v>:,0:1</v>
      </c>
      <c r="D250" s="99" t="str">
        <f t="shared" ref="D250:BO250" si="79">IF(D$249="-",":",TEXT(D$249,"0")&amp;":"&amp;TEXT(D$249+1,"0"))&amp;","&amp;TEXT(D$248,"0")&amp;":"&amp;TEXT(D$248+1,"0")</f>
        <v>:,0:1</v>
      </c>
      <c r="E250" s="99" t="str">
        <f t="shared" si="79"/>
        <v>:,0:1</v>
      </c>
      <c r="F250" s="99" t="str">
        <f t="shared" si="79"/>
        <v>:,0:1</v>
      </c>
      <c r="G250" s="99" t="str">
        <f t="shared" si="79"/>
        <v>:,0:1</v>
      </c>
      <c r="H250" s="99" t="str">
        <f t="shared" si="79"/>
        <v>:,0:1</v>
      </c>
      <c r="I250" s="99" t="str">
        <f t="shared" si="79"/>
        <v>:,0:1</v>
      </c>
      <c r="J250" s="99" t="str">
        <f t="shared" si="79"/>
        <v>:,0:1</v>
      </c>
      <c r="K250" s="99" t="str">
        <f t="shared" si="79"/>
        <v>:,0:1</v>
      </c>
      <c r="L250" s="99" t="str">
        <f t="shared" si="79"/>
        <v>:,0:1</v>
      </c>
      <c r="M250" s="99" t="str">
        <f t="shared" si="79"/>
        <v>:,0:1</v>
      </c>
      <c r="N250" s="99" t="str">
        <f t="shared" si="79"/>
        <v>:,0:1</v>
      </c>
      <c r="O250" s="99" t="str">
        <f t="shared" si="79"/>
        <v>:,0:1</v>
      </c>
      <c r="P250" s="99" t="str">
        <f t="shared" si="79"/>
        <v>:,0:1</v>
      </c>
      <c r="Q250" s="99" t="str">
        <f t="shared" si="79"/>
        <v>:,0:1</v>
      </c>
      <c r="R250" s="99" t="str">
        <f t="shared" si="79"/>
        <v>:,1:2</v>
      </c>
      <c r="S250" s="99" t="str">
        <f t="shared" si="79"/>
        <v>:,1:2</v>
      </c>
      <c r="T250" s="99" t="str">
        <f t="shared" si="79"/>
        <v>:,1:2</v>
      </c>
      <c r="U250" s="99" t="str">
        <f t="shared" si="79"/>
        <v>:,1:2</v>
      </c>
      <c r="V250" s="99" t="str">
        <f t="shared" si="79"/>
        <v>:,1:2</v>
      </c>
      <c r="W250" s="99" t="str">
        <f t="shared" si="79"/>
        <v>:,1:2</v>
      </c>
      <c r="X250" s="99" t="str">
        <f t="shared" si="79"/>
        <v>:,1:2</v>
      </c>
      <c r="Y250" s="99" t="str">
        <f t="shared" si="79"/>
        <v>:,1:2</v>
      </c>
      <c r="Z250" s="99" t="str">
        <f t="shared" si="79"/>
        <v>:,1:2</v>
      </c>
      <c r="AA250" s="99" t="str">
        <f t="shared" si="79"/>
        <v>:,1:2</v>
      </c>
      <c r="AB250" s="99" t="str">
        <f t="shared" si="79"/>
        <v>:,1:2</v>
      </c>
      <c r="AC250" s="99" t="str">
        <f t="shared" si="79"/>
        <v>:,1:2</v>
      </c>
      <c r="AD250" s="99" t="str">
        <f t="shared" si="79"/>
        <v>:,1:2</v>
      </c>
      <c r="AE250" s="99" t="str">
        <f t="shared" si="79"/>
        <v>:,1:2</v>
      </c>
      <c r="AF250" s="99" t="str">
        <f t="shared" si="79"/>
        <v>:,1:2</v>
      </c>
      <c r="AG250" s="99" t="str">
        <f t="shared" si="79"/>
        <v>1:2,2:3</v>
      </c>
      <c r="AH250" s="99" t="str">
        <f t="shared" si="79"/>
        <v>14:15,2:3</v>
      </c>
      <c r="AI250" s="99" t="str">
        <f t="shared" si="79"/>
        <v>15:16,2:3</v>
      </c>
      <c r="AJ250" s="99" t="str">
        <f t="shared" si="79"/>
        <v>28:29,2:3</v>
      </c>
      <c r="AK250" s="99" t="str">
        <f t="shared" si="79"/>
        <v>34:35,2:3</v>
      </c>
      <c r="AL250" s="99" t="str">
        <f t="shared" si="79"/>
        <v>16:17,2:3</v>
      </c>
      <c r="AM250" s="99" t="str">
        <f t="shared" si="79"/>
        <v>27:28,2:3</v>
      </c>
      <c r="AN250" s="99" t="str">
        <f t="shared" si="79"/>
        <v>33:34,2:3</v>
      </c>
      <c r="AO250" s="99" t="str">
        <f t="shared" si="79"/>
        <v>17:18,2:3</v>
      </c>
      <c r="AP250" s="99" t="str">
        <f t="shared" si="79"/>
        <v>26:27,2:3</v>
      </c>
      <c r="AQ250" s="99" t="str">
        <f t="shared" si="79"/>
        <v>31:32,2:3</v>
      </c>
      <c r="AR250" s="99" t="str">
        <f t="shared" si="79"/>
        <v>4:5,2:3</v>
      </c>
      <c r="AS250" s="99" t="str">
        <f t="shared" si="79"/>
        <v>5:6,2:3</v>
      </c>
      <c r="AT250" s="99" t="str">
        <f t="shared" si="79"/>
        <v>7:8,2:3</v>
      </c>
      <c r="AU250" s="99" t="str">
        <f t="shared" si="79"/>
        <v>32:33,2:3</v>
      </c>
      <c r="AV250" s="99" t="str">
        <f t="shared" si="79"/>
        <v>23:24,3:4</v>
      </c>
      <c r="AW250" s="99" t="str">
        <f t="shared" si="79"/>
        <v>24:25,3:4</v>
      </c>
      <c r="AX250" s="99" t="str">
        <f t="shared" si="79"/>
        <v>25:26,3:4</v>
      </c>
      <c r="AY250" s="99" t="str">
        <f t="shared" si="79"/>
        <v>26:27,3:4</v>
      </c>
      <c r="AZ250" s="99" t="str">
        <f t="shared" si="79"/>
        <v>27:28,3:4</v>
      </c>
      <c r="BA250" s="99" t="str">
        <f t="shared" si="79"/>
        <v>28:29,3:4</v>
      </c>
      <c r="BB250" s="99" t="str">
        <f t="shared" si="79"/>
        <v>29:30,3:4</v>
      </c>
      <c r="BC250" s="99" t="str">
        <f t="shared" si="79"/>
        <v>30:31,3:4</v>
      </c>
      <c r="BD250" s="99" t="str">
        <f t="shared" si="79"/>
        <v>12:13,3:4</v>
      </c>
      <c r="BE250" s="99" t="str">
        <f t="shared" si="79"/>
        <v>13:14,3:4</v>
      </c>
      <c r="BF250" s="99" t="str">
        <f t="shared" si="79"/>
        <v>11:12,3:4</v>
      </c>
      <c r="BG250" s="99" t="str">
        <f t="shared" si="79"/>
        <v>1:2,3:4</v>
      </c>
      <c r="BH250" s="99" t="str">
        <f t="shared" si="79"/>
        <v>28:29,3:4</v>
      </c>
      <c r="BI250" s="99" t="str">
        <f t="shared" si="79"/>
        <v>34:35,3:4</v>
      </c>
      <c r="BJ250" s="99" t="str">
        <f t="shared" si="79"/>
        <v>27:28,3:4</v>
      </c>
      <c r="BK250" s="99" t="str">
        <f t="shared" si="79"/>
        <v>23:24,4:5</v>
      </c>
      <c r="BL250" s="99" t="str">
        <f t="shared" si="79"/>
        <v>24:25,4:5</v>
      </c>
      <c r="BM250" s="99" t="str">
        <f t="shared" si="79"/>
        <v>25:26,4:5</v>
      </c>
      <c r="BN250" s="99" t="str">
        <f t="shared" si="79"/>
        <v>26:27,4:5</v>
      </c>
      <c r="BO250" s="99" t="str">
        <f t="shared" si="79"/>
        <v>27:28,4:5</v>
      </c>
      <c r="BP250" s="99" t="str">
        <f t="shared" ref="BP250:DR250" si="80">IF(BP$249="-",":",TEXT(BP$249,"0")&amp;":"&amp;TEXT(BP$249+1,"0"))&amp;","&amp;TEXT(BP$248,"0")&amp;":"&amp;TEXT(BP$248+1,"0")</f>
        <v>28:29,4:5</v>
      </c>
      <c r="BQ250" s="99" t="str">
        <f t="shared" si="80"/>
        <v>29:30,4:5</v>
      </c>
      <c r="BR250" s="99" t="str">
        <f t="shared" si="80"/>
        <v>30:31,4:5</v>
      </c>
      <c r="BS250" s="99" t="str">
        <f t="shared" si="80"/>
        <v>12:13,4:5</v>
      </c>
      <c r="BT250" s="99" t="str">
        <f t="shared" si="80"/>
        <v>13:14,4:5</v>
      </c>
      <c r="BU250" s="99" t="str">
        <f t="shared" si="80"/>
        <v>27:28,4:5</v>
      </c>
      <c r="BV250" s="99" t="str">
        <f t="shared" si="80"/>
        <v>17:18,4:5</v>
      </c>
      <c r="BW250" s="99" t="str">
        <f t="shared" si="80"/>
        <v>26:27,4:5</v>
      </c>
      <c r="BX250" s="99" t="str">
        <f t="shared" si="80"/>
        <v>31:32,4:5</v>
      </c>
      <c r="BY250" s="99" t="str">
        <f t="shared" si="80"/>
        <v>4:5,4:5</v>
      </c>
      <c r="BZ250" s="99" t="str">
        <f t="shared" si="80"/>
        <v>:,5:6</v>
      </c>
      <c r="CA250" s="99" t="str">
        <f t="shared" si="80"/>
        <v>:,5:6</v>
      </c>
      <c r="CB250" s="99" t="str">
        <f t="shared" si="80"/>
        <v>:,5:6</v>
      </c>
      <c r="CC250" s="99" t="str">
        <f t="shared" si="80"/>
        <v>:,5:6</v>
      </c>
      <c r="CD250" s="99" t="str">
        <f t="shared" si="80"/>
        <v>:,5:6</v>
      </c>
      <c r="CE250" s="99" t="str">
        <f t="shared" si="80"/>
        <v>:,5:6</v>
      </c>
      <c r="CF250" s="99" t="str">
        <f t="shared" si="80"/>
        <v>:,5:6</v>
      </c>
      <c r="CG250" s="99" t="str">
        <f t="shared" si="80"/>
        <v>:,5:6</v>
      </c>
      <c r="CH250" s="99" t="str">
        <f t="shared" si="80"/>
        <v>:,5:6</v>
      </c>
      <c r="CI250" s="99" t="str">
        <f t="shared" si="80"/>
        <v>:,5:6</v>
      </c>
      <c r="CJ250" s="99" t="str">
        <f t="shared" si="80"/>
        <v>:,5:6</v>
      </c>
      <c r="CK250" s="99" t="str">
        <f t="shared" si="80"/>
        <v>:,5:6</v>
      </c>
      <c r="CL250" s="99" t="str">
        <f t="shared" si="80"/>
        <v>:,5:6</v>
      </c>
      <c r="CM250" s="99" t="str">
        <f t="shared" si="80"/>
        <v>:,5:6</v>
      </c>
      <c r="CN250" s="99" t="str">
        <f t="shared" si="80"/>
        <v>:,5:6</v>
      </c>
      <c r="CO250" s="99" t="str">
        <f t="shared" si="80"/>
        <v>:,6:7</v>
      </c>
      <c r="CP250" s="99" t="str">
        <f t="shared" si="80"/>
        <v>:,6:7</v>
      </c>
      <c r="CQ250" s="99" t="str">
        <f t="shared" si="80"/>
        <v>:,6:7</v>
      </c>
      <c r="CR250" s="99" t="str">
        <f t="shared" si="80"/>
        <v>:,6:7</v>
      </c>
      <c r="CS250" s="99" t="str">
        <f t="shared" si="80"/>
        <v>:,6:7</v>
      </c>
      <c r="CT250" s="99" t="str">
        <f t="shared" si="80"/>
        <v>:,6:7</v>
      </c>
      <c r="CU250" s="99" t="str">
        <f t="shared" si="80"/>
        <v>:,6:7</v>
      </c>
      <c r="CV250" s="99" t="str">
        <f t="shared" si="80"/>
        <v>:,6:7</v>
      </c>
      <c r="CW250" s="99" t="str">
        <f t="shared" si="80"/>
        <v>:,6:7</v>
      </c>
      <c r="CX250" s="99" t="str">
        <f t="shared" si="80"/>
        <v>:,6:7</v>
      </c>
      <c r="CY250" s="99" t="str">
        <f t="shared" si="80"/>
        <v>:,6:7</v>
      </c>
      <c r="CZ250" s="99" t="str">
        <f t="shared" si="80"/>
        <v>:,6:7</v>
      </c>
      <c r="DA250" s="99" t="str">
        <f t="shared" si="80"/>
        <v>:,6:7</v>
      </c>
      <c r="DB250" s="99" t="str">
        <f t="shared" si="80"/>
        <v>:,6:7</v>
      </c>
      <c r="DC250" s="99" t="str">
        <f t="shared" si="80"/>
        <v>:,6:7</v>
      </c>
      <c r="DD250" s="99" t="str">
        <f t="shared" si="80"/>
        <v>:,7:8</v>
      </c>
      <c r="DE250" s="99" t="str">
        <f t="shared" si="80"/>
        <v>:,7:8</v>
      </c>
      <c r="DF250" s="99" t="str">
        <f t="shared" si="80"/>
        <v>:,7:8</v>
      </c>
      <c r="DG250" s="99" t="str">
        <f t="shared" si="80"/>
        <v>:,7:8</v>
      </c>
      <c r="DH250" s="99" t="str">
        <f t="shared" si="80"/>
        <v>:,7:8</v>
      </c>
      <c r="DI250" s="99" t="str">
        <f t="shared" si="80"/>
        <v>:,7:8</v>
      </c>
      <c r="DJ250" s="99" t="str">
        <f t="shared" si="80"/>
        <v>:,7:8</v>
      </c>
      <c r="DK250" s="99" t="str">
        <f t="shared" si="80"/>
        <v>:,7:8</v>
      </c>
      <c r="DL250" s="99" t="str">
        <f t="shared" si="80"/>
        <v>:,7:8</v>
      </c>
      <c r="DM250" s="99" t="str">
        <f t="shared" si="80"/>
        <v>:,7:8</v>
      </c>
      <c r="DN250" s="99" t="str">
        <f t="shared" si="80"/>
        <v>:,7:8</v>
      </c>
      <c r="DO250" s="99" t="str">
        <f t="shared" si="80"/>
        <v>:,7:8</v>
      </c>
      <c r="DP250" s="99" t="str">
        <f t="shared" si="80"/>
        <v>:,7:8</v>
      </c>
      <c r="DQ250" s="99" t="str">
        <f t="shared" si="80"/>
        <v>:,7:8</v>
      </c>
      <c r="DR250" s="99" t="str">
        <f t="shared" si="80"/>
        <v>:,7:8</v>
      </c>
    </row>
    <row r="251" spans="1:192" outlineLevel="1">
      <c r="A251">
        <v>2</v>
      </c>
      <c r="B251" t="s">
        <v>853</v>
      </c>
      <c r="C251" s="123" t="str">
        <f t="shared" ref="C251:R254" si="81">INDEX(LMU_Data,(C$248*$A$248)+$A251,(d.Region-1)*15+C$247)</f>
        <v>-</v>
      </c>
      <c r="D251" s="123" t="str">
        <f t="shared" si="81"/>
        <v>-</v>
      </c>
      <c r="E251" s="123" t="str">
        <f t="shared" si="81"/>
        <v>-</v>
      </c>
      <c r="F251" s="123" t="str">
        <f t="shared" si="81"/>
        <v>-</v>
      </c>
      <c r="G251" s="123" t="str">
        <f t="shared" si="81"/>
        <v>-</v>
      </c>
      <c r="H251" s="123" t="str">
        <f t="shared" si="81"/>
        <v>-</v>
      </c>
      <c r="I251" s="123" t="str">
        <f t="shared" si="81"/>
        <v>-</v>
      </c>
      <c r="J251" s="123" t="str">
        <f t="shared" si="81"/>
        <v>-</v>
      </c>
      <c r="K251" s="123" t="str">
        <f t="shared" si="81"/>
        <v>-</v>
      </c>
      <c r="L251" s="123" t="str">
        <f t="shared" si="81"/>
        <v>-</v>
      </c>
      <c r="M251" s="123" t="str">
        <f t="shared" si="81"/>
        <v>-</v>
      </c>
      <c r="N251" s="123" t="str">
        <f t="shared" si="81"/>
        <v>-</v>
      </c>
      <c r="O251" s="123" t="str">
        <f t="shared" si="81"/>
        <v>-</v>
      </c>
      <c r="P251" s="123" t="str">
        <f t="shared" si="81"/>
        <v>-</v>
      </c>
      <c r="Q251" s="123" t="str">
        <f t="shared" si="81"/>
        <v>-</v>
      </c>
      <c r="R251" s="123" t="str">
        <f t="shared" si="81"/>
        <v>-</v>
      </c>
      <c r="S251" s="123" t="str">
        <f t="shared" ref="S251:AH254" si="82">INDEX(LMU_Data,(S$248*$A$248)+$A251,(d.Region-1)*15+S$247)</f>
        <v>-</v>
      </c>
      <c r="T251" s="123" t="str">
        <f t="shared" si="82"/>
        <v>-</v>
      </c>
      <c r="U251" s="123" t="str">
        <f t="shared" si="82"/>
        <v>-</v>
      </c>
      <c r="V251" s="123" t="str">
        <f t="shared" si="82"/>
        <v>-</v>
      </c>
      <c r="W251" s="123" t="str">
        <f t="shared" si="82"/>
        <v>-</v>
      </c>
      <c r="X251" s="123" t="str">
        <f t="shared" si="82"/>
        <v>-</v>
      </c>
      <c r="Y251" s="123" t="str">
        <f t="shared" si="82"/>
        <v>-</v>
      </c>
      <c r="Z251" s="123" t="str">
        <f t="shared" si="82"/>
        <v>-</v>
      </c>
      <c r="AA251" s="123" t="str">
        <f t="shared" si="82"/>
        <v>-</v>
      </c>
      <c r="AB251" s="123" t="str">
        <f t="shared" si="82"/>
        <v>-</v>
      </c>
      <c r="AC251" s="123" t="str">
        <f t="shared" si="82"/>
        <v>-</v>
      </c>
      <c r="AD251" s="123" t="str">
        <f t="shared" si="82"/>
        <v>-</v>
      </c>
      <c r="AE251" s="123" t="str">
        <f t="shared" si="82"/>
        <v>-</v>
      </c>
      <c r="AF251" s="123" t="str">
        <f t="shared" si="82"/>
        <v>-</v>
      </c>
      <c r="AG251" s="123">
        <f t="shared" si="82"/>
        <v>150</v>
      </c>
      <c r="AH251" s="123" t="str">
        <f t="shared" si="82"/>
        <v>-</v>
      </c>
      <c r="AI251" s="123" t="str">
        <f t="shared" ref="AI251:AX254" si="83">INDEX(LMU_Data,(AI$248*$A$248)+$A251,(d.Region-1)*15+AI$247)</f>
        <v>-</v>
      </c>
      <c r="AJ251" s="123" t="str">
        <f t="shared" si="83"/>
        <v>-</v>
      </c>
      <c r="AK251" s="123" t="str">
        <f t="shared" si="83"/>
        <v>-</v>
      </c>
      <c r="AL251" s="123" t="str">
        <f t="shared" si="83"/>
        <v>-</v>
      </c>
      <c r="AM251" s="123" t="str">
        <f t="shared" si="83"/>
        <v>-</v>
      </c>
      <c r="AN251" s="123" t="str">
        <f t="shared" si="83"/>
        <v>-</v>
      </c>
      <c r="AO251" s="123" t="str">
        <f t="shared" si="83"/>
        <v>-</v>
      </c>
      <c r="AP251" s="123" t="str">
        <f t="shared" si="83"/>
        <v>-</v>
      </c>
      <c r="AQ251" s="123" t="str">
        <f t="shared" si="83"/>
        <v>-</v>
      </c>
      <c r="AR251" s="123" t="str">
        <f t="shared" si="83"/>
        <v>-</v>
      </c>
      <c r="AS251" s="123" t="str">
        <f t="shared" si="83"/>
        <v>-</v>
      </c>
      <c r="AT251" s="123" t="str">
        <f t="shared" si="83"/>
        <v>-</v>
      </c>
      <c r="AU251" s="123" t="str">
        <f t="shared" si="83"/>
        <v>-</v>
      </c>
      <c r="AV251" s="123">
        <f t="shared" si="83"/>
        <v>153.75</v>
      </c>
      <c r="AW251" s="123">
        <f t="shared" si="83"/>
        <v>153.75</v>
      </c>
      <c r="AX251" s="123">
        <f t="shared" si="83"/>
        <v>153.75</v>
      </c>
      <c r="AY251" s="123">
        <f t="shared" ref="AY251:BN254" si="84">INDEX(LMU_Data,(AY$248*$A$248)+$A251,(d.Region-1)*15+AY$247)</f>
        <v>153.75</v>
      </c>
      <c r="AZ251" s="123">
        <f t="shared" si="84"/>
        <v>153.75</v>
      </c>
      <c r="BA251" s="123">
        <f t="shared" si="84"/>
        <v>153.75</v>
      </c>
      <c r="BB251" s="123">
        <f t="shared" si="84"/>
        <v>153.75</v>
      </c>
      <c r="BC251" s="123">
        <f t="shared" si="84"/>
        <v>153.75</v>
      </c>
      <c r="BD251" s="123" t="str">
        <f t="shared" si="84"/>
        <v>-</v>
      </c>
      <c r="BE251" s="123" t="str">
        <f t="shared" si="84"/>
        <v>-</v>
      </c>
      <c r="BF251" s="123" t="str">
        <f t="shared" si="84"/>
        <v>-</v>
      </c>
      <c r="BG251" s="123" t="str">
        <f t="shared" si="84"/>
        <v>-</v>
      </c>
      <c r="BH251" s="123" t="str">
        <f t="shared" si="84"/>
        <v>-</v>
      </c>
      <c r="BI251" s="123" t="str">
        <f t="shared" si="84"/>
        <v>-</v>
      </c>
      <c r="BJ251" s="123" t="str">
        <f t="shared" si="84"/>
        <v>-</v>
      </c>
      <c r="BK251" s="123">
        <f t="shared" si="84"/>
        <v>93.75</v>
      </c>
      <c r="BL251" s="123">
        <f t="shared" si="84"/>
        <v>93.75</v>
      </c>
      <c r="BM251" s="123">
        <f t="shared" si="84"/>
        <v>93.75</v>
      </c>
      <c r="BN251" s="123">
        <f t="shared" si="84"/>
        <v>93.75</v>
      </c>
      <c r="BO251" s="123">
        <f t="shared" ref="BO251:CD254" si="85">INDEX(LMU_Data,(BO$248*$A$248)+$A251,(d.Region-1)*15+BO$247)</f>
        <v>93.75</v>
      </c>
      <c r="BP251" s="123">
        <f t="shared" si="85"/>
        <v>93.75</v>
      </c>
      <c r="BQ251" s="123">
        <f t="shared" si="85"/>
        <v>93.75</v>
      </c>
      <c r="BR251" s="123">
        <f t="shared" si="85"/>
        <v>93.75</v>
      </c>
      <c r="BS251" s="123" t="str">
        <f t="shared" si="85"/>
        <v>-</v>
      </c>
      <c r="BT251" s="123" t="str">
        <f t="shared" si="85"/>
        <v>-</v>
      </c>
      <c r="BU251" s="123" t="str">
        <f t="shared" si="85"/>
        <v>-</v>
      </c>
      <c r="BV251" s="123" t="str">
        <f t="shared" si="85"/>
        <v>-</v>
      </c>
      <c r="BW251" s="123" t="str">
        <f t="shared" si="85"/>
        <v>-</v>
      </c>
      <c r="BX251" s="123" t="str">
        <f t="shared" si="85"/>
        <v>-</v>
      </c>
      <c r="BY251" s="123" t="str">
        <f t="shared" si="85"/>
        <v>-</v>
      </c>
      <c r="BZ251" s="123" t="str">
        <f t="shared" si="85"/>
        <v>-</v>
      </c>
      <c r="CA251" s="123" t="str">
        <f t="shared" si="85"/>
        <v>-</v>
      </c>
      <c r="CB251" s="123" t="str">
        <f t="shared" si="85"/>
        <v>-</v>
      </c>
      <c r="CC251" s="123" t="str">
        <f t="shared" si="85"/>
        <v>-</v>
      </c>
      <c r="CD251" s="123" t="str">
        <f t="shared" si="85"/>
        <v>-</v>
      </c>
      <c r="CE251" s="123" t="str">
        <f t="shared" ref="CE251:CT254" si="86">INDEX(LMU_Data,(CE$248*$A$248)+$A251,(d.Region-1)*15+CE$247)</f>
        <v>-</v>
      </c>
      <c r="CF251" s="123" t="str">
        <f t="shared" si="86"/>
        <v>-</v>
      </c>
      <c r="CG251" s="123" t="str">
        <f t="shared" si="86"/>
        <v>-</v>
      </c>
      <c r="CH251" s="123" t="str">
        <f t="shared" si="86"/>
        <v>-</v>
      </c>
      <c r="CI251" s="123" t="str">
        <f t="shared" si="86"/>
        <v>-</v>
      </c>
      <c r="CJ251" s="123" t="str">
        <f t="shared" si="86"/>
        <v>-</v>
      </c>
      <c r="CK251" s="123" t="str">
        <f t="shared" si="86"/>
        <v>-</v>
      </c>
      <c r="CL251" s="123" t="str">
        <f t="shared" si="86"/>
        <v>-</v>
      </c>
      <c r="CM251" s="123" t="str">
        <f t="shared" si="86"/>
        <v>-</v>
      </c>
      <c r="CN251" s="123" t="str">
        <f t="shared" si="86"/>
        <v>-</v>
      </c>
      <c r="CO251" s="123" t="str">
        <f t="shared" si="86"/>
        <v>-</v>
      </c>
      <c r="CP251" s="123" t="str">
        <f t="shared" si="86"/>
        <v>-</v>
      </c>
      <c r="CQ251" s="123" t="str">
        <f t="shared" si="86"/>
        <v>-</v>
      </c>
      <c r="CR251" s="123" t="str">
        <f t="shared" si="86"/>
        <v>-</v>
      </c>
      <c r="CS251" s="123" t="str">
        <f t="shared" si="86"/>
        <v>-</v>
      </c>
      <c r="CT251" s="123" t="str">
        <f t="shared" si="86"/>
        <v>-</v>
      </c>
      <c r="CU251" s="123" t="str">
        <f t="shared" ref="CU251:DJ254" si="87">INDEX(LMU_Data,(CU$248*$A$248)+$A251,(d.Region-1)*15+CU$247)</f>
        <v>-</v>
      </c>
      <c r="CV251" s="123" t="str">
        <f t="shared" si="87"/>
        <v>-</v>
      </c>
      <c r="CW251" s="123" t="str">
        <f t="shared" si="87"/>
        <v>-</v>
      </c>
      <c r="CX251" s="123" t="str">
        <f t="shared" si="87"/>
        <v>-</v>
      </c>
      <c r="CY251" s="123" t="str">
        <f t="shared" si="87"/>
        <v>-</v>
      </c>
      <c r="CZ251" s="123" t="str">
        <f t="shared" si="87"/>
        <v>-</v>
      </c>
      <c r="DA251" s="123" t="str">
        <f t="shared" si="87"/>
        <v>-</v>
      </c>
      <c r="DB251" s="123" t="str">
        <f t="shared" si="87"/>
        <v>-</v>
      </c>
      <c r="DC251" s="123" t="str">
        <f t="shared" si="87"/>
        <v>-</v>
      </c>
      <c r="DD251" s="123" t="str">
        <f t="shared" si="87"/>
        <v>-</v>
      </c>
      <c r="DE251" s="123" t="str">
        <f t="shared" si="87"/>
        <v>-</v>
      </c>
      <c r="DF251" s="123" t="str">
        <f t="shared" si="87"/>
        <v>-</v>
      </c>
      <c r="DG251" s="123" t="str">
        <f t="shared" si="87"/>
        <v>-</v>
      </c>
      <c r="DH251" s="123" t="str">
        <f t="shared" si="87"/>
        <v>-</v>
      </c>
      <c r="DI251" s="123" t="str">
        <f t="shared" si="87"/>
        <v>-</v>
      </c>
      <c r="DJ251" s="123" t="str">
        <f t="shared" si="87"/>
        <v>-</v>
      </c>
      <c r="DK251" s="123" t="str">
        <f t="shared" ref="DI251:DR254" si="88">INDEX(LMU_Data,(DK$248*$A$248)+$A251,(d.Region-1)*15+DK$247)</f>
        <v>-</v>
      </c>
      <c r="DL251" s="123" t="str">
        <f t="shared" si="88"/>
        <v>-</v>
      </c>
      <c r="DM251" s="123" t="str">
        <f t="shared" si="88"/>
        <v>-</v>
      </c>
      <c r="DN251" s="123" t="str">
        <f t="shared" si="88"/>
        <v>-</v>
      </c>
      <c r="DO251" s="123" t="str">
        <f t="shared" si="88"/>
        <v>-</v>
      </c>
      <c r="DP251" s="123" t="str">
        <f t="shared" si="88"/>
        <v>-</v>
      </c>
      <c r="DQ251" s="123" t="str">
        <f t="shared" si="88"/>
        <v>-</v>
      </c>
      <c r="DR251" s="123" t="str">
        <f t="shared" si="88"/>
        <v>-</v>
      </c>
    </row>
    <row r="252" spans="1:192" outlineLevel="1">
      <c r="A252">
        <v>3</v>
      </c>
      <c r="B252" t="s">
        <v>854</v>
      </c>
      <c r="C252" s="123" t="str">
        <f t="shared" si="81"/>
        <v>-</v>
      </c>
      <c r="D252" s="123" t="str">
        <f t="shared" si="81"/>
        <v>-</v>
      </c>
      <c r="E252" s="123" t="str">
        <f t="shared" si="81"/>
        <v>-</v>
      </c>
      <c r="F252" s="123" t="str">
        <f t="shared" si="81"/>
        <v>-</v>
      </c>
      <c r="G252" s="123" t="str">
        <f t="shared" si="81"/>
        <v>-</v>
      </c>
      <c r="H252" s="123" t="str">
        <f t="shared" si="81"/>
        <v>-</v>
      </c>
      <c r="I252" s="123" t="str">
        <f t="shared" si="81"/>
        <v>-</v>
      </c>
      <c r="J252" s="123" t="str">
        <f t="shared" si="81"/>
        <v>-</v>
      </c>
      <c r="K252" s="123" t="str">
        <f t="shared" si="81"/>
        <v>-</v>
      </c>
      <c r="L252" s="123" t="str">
        <f t="shared" si="81"/>
        <v>-</v>
      </c>
      <c r="M252" s="123" t="str">
        <f t="shared" si="81"/>
        <v>-</v>
      </c>
      <c r="N252" s="123" t="str">
        <f t="shared" si="81"/>
        <v>-</v>
      </c>
      <c r="O252" s="123" t="str">
        <f t="shared" si="81"/>
        <v>-</v>
      </c>
      <c r="P252" s="123" t="str">
        <f t="shared" si="81"/>
        <v>-</v>
      </c>
      <c r="Q252" s="123" t="str">
        <f t="shared" si="81"/>
        <v>-</v>
      </c>
      <c r="R252" s="123" t="str">
        <f t="shared" si="81"/>
        <v>-</v>
      </c>
      <c r="S252" s="123" t="str">
        <f t="shared" si="82"/>
        <v>-</v>
      </c>
      <c r="T252" s="123" t="str">
        <f t="shared" si="82"/>
        <v>-</v>
      </c>
      <c r="U252" s="123" t="str">
        <f t="shared" si="82"/>
        <v>-</v>
      </c>
      <c r="V252" s="123" t="str">
        <f t="shared" si="82"/>
        <v>-</v>
      </c>
      <c r="W252" s="123" t="str">
        <f t="shared" si="82"/>
        <v>-</v>
      </c>
      <c r="X252" s="123" t="str">
        <f t="shared" si="82"/>
        <v>-</v>
      </c>
      <c r="Y252" s="123" t="str">
        <f t="shared" si="82"/>
        <v>-</v>
      </c>
      <c r="Z252" s="123" t="str">
        <f t="shared" si="82"/>
        <v>-</v>
      </c>
      <c r="AA252" s="123" t="str">
        <f t="shared" si="82"/>
        <v>-</v>
      </c>
      <c r="AB252" s="123" t="str">
        <f t="shared" si="82"/>
        <v>-</v>
      </c>
      <c r="AC252" s="123" t="str">
        <f t="shared" si="82"/>
        <v>-</v>
      </c>
      <c r="AD252" s="123" t="str">
        <f t="shared" si="82"/>
        <v>-</v>
      </c>
      <c r="AE252" s="123" t="str">
        <f t="shared" si="82"/>
        <v>-</v>
      </c>
      <c r="AF252" s="123" t="str">
        <f t="shared" si="82"/>
        <v>-</v>
      </c>
      <c r="AG252" s="123">
        <f t="shared" si="82"/>
        <v>150</v>
      </c>
      <c r="AH252" s="123" t="str">
        <f t="shared" si="82"/>
        <v>-</v>
      </c>
      <c r="AI252" s="123" t="str">
        <f t="shared" si="83"/>
        <v>-</v>
      </c>
      <c r="AJ252" s="123" t="str">
        <f t="shared" si="83"/>
        <v>-</v>
      </c>
      <c r="AK252" s="123" t="str">
        <f t="shared" si="83"/>
        <v>-</v>
      </c>
      <c r="AL252" s="123" t="str">
        <f t="shared" si="83"/>
        <v>-</v>
      </c>
      <c r="AM252" s="123" t="str">
        <f t="shared" si="83"/>
        <v>-</v>
      </c>
      <c r="AN252" s="123" t="str">
        <f t="shared" si="83"/>
        <v>-</v>
      </c>
      <c r="AO252" s="123" t="str">
        <f t="shared" si="83"/>
        <v>-</v>
      </c>
      <c r="AP252" s="123" t="str">
        <f t="shared" si="83"/>
        <v>-</v>
      </c>
      <c r="AQ252" s="123" t="str">
        <f t="shared" si="83"/>
        <v>-</v>
      </c>
      <c r="AR252" s="123" t="str">
        <f t="shared" si="83"/>
        <v>-</v>
      </c>
      <c r="AS252" s="123" t="str">
        <f t="shared" si="83"/>
        <v>-</v>
      </c>
      <c r="AT252" s="123" t="str">
        <f t="shared" si="83"/>
        <v>-</v>
      </c>
      <c r="AU252" s="123" t="str">
        <f t="shared" si="83"/>
        <v>-</v>
      </c>
      <c r="AV252" s="123">
        <f t="shared" si="83"/>
        <v>153.75</v>
      </c>
      <c r="AW252" s="123">
        <f t="shared" si="83"/>
        <v>153.75</v>
      </c>
      <c r="AX252" s="123">
        <f t="shared" si="83"/>
        <v>153.75</v>
      </c>
      <c r="AY252" s="123">
        <f t="shared" si="84"/>
        <v>153.75</v>
      </c>
      <c r="AZ252" s="123">
        <f t="shared" si="84"/>
        <v>153.75</v>
      </c>
      <c r="BA252" s="123">
        <f t="shared" si="84"/>
        <v>153.75</v>
      </c>
      <c r="BB252" s="123">
        <f t="shared" si="84"/>
        <v>153.75</v>
      </c>
      <c r="BC252" s="123">
        <f t="shared" si="84"/>
        <v>153.75</v>
      </c>
      <c r="BD252" s="123" t="str">
        <f t="shared" si="84"/>
        <v>-</v>
      </c>
      <c r="BE252" s="123" t="str">
        <f t="shared" si="84"/>
        <v>-</v>
      </c>
      <c r="BF252" s="123" t="str">
        <f t="shared" si="84"/>
        <v>-</v>
      </c>
      <c r="BG252" s="123" t="str">
        <f t="shared" si="84"/>
        <v>-</v>
      </c>
      <c r="BH252" s="123" t="str">
        <f t="shared" si="84"/>
        <v>-</v>
      </c>
      <c r="BI252" s="123" t="str">
        <f t="shared" si="84"/>
        <v>-</v>
      </c>
      <c r="BJ252" s="123" t="str">
        <f t="shared" si="84"/>
        <v>-</v>
      </c>
      <c r="BK252" s="123">
        <f t="shared" si="84"/>
        <v>93.75</v>
      </c>
      <c r="BL252" s="123">
        <f t="shared" si="84"/>
        <v>93.75</v>
      </c>
      <c r="BM252" s="123">
        <f t="shared" si="84"/>
        <v>93.75</v>
      </c>
      <c r="BN252" s="123">
        <f t="shared" si="84"/>
        <v>93.75</v>
      </c>
      <c r="BO252" s="123">
        <f t="shared" si="85"/>
        <v>93.75</v>
      </c>
      <c r="BP252" s="123">
        <f t="shared" si="85"/>
        <v>93.75</v>
      </c>
      <c r="BQ252" s="123">
        <f t="shared" si="85"/>
        <v>93.75</v>
      </c>
      <c r="BR252" s="123">
        <f t="shared" si="85"/>
        <v>93.75</v>
      </c>
      <c r="BS252" s="123" t="str">
        <f t="shared" si="85"/>
        <v>-</v>
      </c>
      <c r="BT252" s="123" t="str">
        <f t="shared" si="85"/>
        <v>-</v>
      </c>
      <c r="BU252" s="123" t="str">
        <f t="shared" si="85"/>
        <v>-</v>
      </c>
      <c r="BV252" s="123" t="str">
        <f t="shared" si="85"/>
        <v>-</v>
      </c>
      <c r="BW252" s="123" t="str">
        <f t="shared" si="85"/>
        <v>-</v>
      </c>
      <c r="BX252" s="123" t="str">
        <f t="shared" si="85"/>
        <v>-</v>
      </c>
      <c r="BY252" s="123" t="str">
        <f t="shared" si="85"/>
        <v>-</v>
      </c>
      <c r="BZ252" s="123" t="str">
        <f t="shared" si="85"/>
        <v>-</v>
      </c>
      <c r="CA252" s="123" t="str">
        <f t="shared" si="85"/>
        <v>-</v>
      </c>
      <c r="CB252" s="123" t="str">
        <f t="shared" si="85"/>
        <v>-</v>
      </c>
      <c r="CC252" s="123" t="str">
        <f t="shared" si="85"/>
        <v>-</v>
      </c>
      <c r="CD252" s="123" t="str">
        <f t="shared" si="85"/>
        <v>-</v>
      </c>
      <c r="CE252" s="123" t="str">
        <f t="shared" si="86"/>
        <v>-</v>
      </c>
      <c r="CF252" s="123" t="str">
        <f t="shared" si="86"/>
        <v>-</v>
      </c>
      <c r="CG252" s="123" t="str">
        <f t="shared" si="86"/>
        <v>-</v>
      </c>
      <c r="CH252" s="123" t="str">
        <f t="shared" si="86"/>
        <v>-</v>
      </c>
      <c r="CI252" s="123" t="str">
        <f t="shared" si="86"/>
        <v>-</v>
      </c>
      <c r="CJ252" s="123" t="str">
        <f t="shared" si="86"/>
        <v>-</v>
      </c>
      <c r="CK252" s="123" t="str">
        <f t="shared" si="86"/>
        <v>-</v>
      </c>
      <c r="CL252" s="123" t="str">
        <f t="shared" si="86"/>
        <v>-</v>
      </c>
      <c r="CM252" s="123" t="str">
        <f t="shared" si="86"/>
        <v>-</v>
      </c>
      <c r="CN252" s="123" t="str">
        <f t="shared" si="86"/>
        <v>-</v>
      </c>
      <c r="CO252" s="123" t="str">
        <f t="shared" si="86"/>
        <v>-</v>
      </c>
      <c r="CP252" s="123" t="str">
        <f t="shared" si="86"/>
        <v>-</v>
      </c>
      <c r="CQ252" s="123" t="str">
        <f t="shared" si="86"/>
        <v>-</v>
      </c>
      <c r="CR252" s="123" t="str">
        <f t="shared" si="86"/>
        <v>-</v>
      </c>
      <c r="CS252" s="123" t="str">
        <f t="shared" si="86"/>
        <v>-</v>
      </c>
      <c r="CT252" s="123" t="str">
        <f t="shared" si="86"/>
        <v>-</v>
      </c>
      <c r="CU252" s="123" t="str">
        <f t="shared" si="87"/>
        <v>-</v>
      </c>
      <c r="CV252" s="123" t="str">
        <f t="shared" si="87"/>
        <v>-</v>
      </c>
      <c r="CW252" s="123" t="str">
        <f t="shared" si="87"/>
        <v>-</v>
      </c>
      <c r="CX252" s="123" t="str">
        <f t="shared" si="87"/>
        <v>-</v>
      </c>
      <c r="CY252" s="123" t="str">
        <f t="shared" si="87"/>
        <v>-</v>
      </c>
      <c r="CZ252" s="123" t="str">
        <f t="shared" si="87"/>
        <v>-</v>
      </c>
      <c r="DA252" s="123" t="str">
        <f t="shared" si="87"/>
        <v>-</v>
      </c>
      <c r="DB252" s="123" t="str">
        <f t="shared" si="87"/>
        <v>-</v>
      </c>
      <c r="DC252" s="123" t="str">
        <f t="shared" si="87"/>
        <v>-</v>
      </c>
      <c r="DD252" s="123" t="str">
        <f t="shared" si="87"/>
        <v>-</v>
      </c>
      <c r="DE252" s="123" t="str">
        <f t="shared" si="87"/>
        <v>-</v>
      </c>
      <c r="DF252" s="123" t="str">
        <f t="shared" si="87"/>
        <v>-</v>
      </c>
      <c r="DG252" s="123" t="str">
        <f t="shared" si="87"/>
        <v>-</v>
      </c>
      <c r="DH252" s="123" t="str">
        <f t="shared" si="87"/>
        <v>-</v>
      </c>
      <c r="DI252" s="123" t="str">
        <f t="shared" si="88"/>
        <v>-</v>
      </c>
      <c r="DJ252" s="123" t="str">
        <f t="shared" si="88"/>
        <v>-</v>
      </c>
      <c r="DK252" s="123" t="str">
        <f t="shared" si="88"/>
        <v>-</v>
      </c>
      <c r="DL252" s="123" t="str">
        <f t="shared" si="88"/>
        <v>-</v>
      </c>
      <c r="DM252" s="123" t="str">
        <f t="shared" si="88"/>
        <v>-</v>
      </c>
      <c r="DN252" s="123" t="str">
        <f t="shared" si="88"/>
        <v>-</v>
      </c>
      <c r="DO252" s="123" t="str">
        <f t="shared" si="88"/>
        <v>-</v>
      </c>
      <c r="DP252" s="123" t="str">
        <f t="shared" si="88"/>
        <v>-</v>
      </c>
      <c r="DQ252" s="123" t="str">
        <f t="shared" si="88"/>
        <v>-</v>
      </c>
      <c r="DR252" s="123" t="str">
        <f t="shared" si="88"/>
        <v>-</v>
      </c>
    </row>
    <row r="253" spans="1:192" outlineLevel="1">
      <c r="A253">
        <v>4</v>
      </c>
      <c r="B253" t="s">
        <v>855</v>
      </c>
      <c r="C253" s="123" t="str">
        <f t="shared" si="81"/>
        <v>-</v>
      </c>
      <c r="D253" s="123" t="str">
        <f t="shared" si="81"/>
        <v>-</v>
      </c>
      <c r="E253" s="123" t="str">
        <f t="shared" si="81"/>
        <v>-</v>
      </c>
      <c r="F253" s="123" t="str">
        <f t="shared" si="81"/>
        <v>-</v>
      </c>
      <c r="G253" s="123" t="str">
        <f t="shared" si="81"/>
        <v>-</v>
      </c>
      <c r="H253" s="123" t="str">
        <f t="shared" si="81"/>
        <v>-</v>
      </c>
      <c r="I253" s="123" t="str">
        <f t="shared" si="81"/>
        <v>-</v>
      </c>
      <c r="J253" s="123" t="str">
        <f t="shared" si="81"/>
        <v>-</v>
      </c>
      <c r="K253" s="123" t="str">
        <f t="shared" si="81"/>
        <v>-</v>
      </c>
      <c r="L253" s="123" t="str">
        <f t="shared" si="81"/>
        <v>-</v>
      </c>
      <c r="M253" s="123" t="str">
        <f t="shared" si="81"/>
        <v>-</v>
      </c>
      <c r="N253" s="123" t="str">
        <f t="shared" si="81"/>
        <v>-</v>
      </c>
      <c r="O253" s="123" t="str">
        <f t="shared" si="81"/>
        <v>-</v>
      </c>
      <c r="P253" s="123" t="str">
        <f t="shared" si="81"/>
        <v>-</v>
      </c>
      <c r="Q253" s="123" t="str">
        <f t="shared" si="81"/>
        <v>-</v>
      </c>
      <c r="R253" s="123" t="str">
        <f t="shared" si="81"/>
        <v>-</v>
      </c>
      <c r="S253" s="123" t="str">
        <f t="shared" si="82"/>
        <v>-</v>
      </c>
      <c r="T253" s="123" t="str">
        <f t="shared" si="82"/>
        <v>-</v>
      </c>
      <c r="U253" s="123" t="str">
        <f t="shared" si="82"/>
        <v>-</v>
      </c>
      <c r="V253" s="123" t="str">
        <f t="shared" si="82"/>
        <v>-</v>
      </c>
      <c r="W253" s="123" t="str">
        <f t="shared" si="82"/>
        <v>-</v>
      </c>
      <c r="X253" s="123" t="str">
        <f t="shared" si="82"/>
        <v>-</v>
      </c>
      <c r="Y253" s="123" t="str">
        <f t="shared" si="82"/>
        <v>-</v>
      </c>
      <c r="Z253" s="123" t="str">
        <f t="shared" si="82"/>
        <v>-</v>
      </c>
      <c r="AA253" s="123" t="str">
        <f t="shared" si="82"/>
        <v>-</v>
      </c>
      <c r="AB253" s="123" t="str">
        <f t="shared" si="82"/>
        <v>-</v>
      </c>
      <c r="AC253" s="123" t="str">
        <f t="shared" si="82"/>
        <v>-</v>
      </c>
      <c r="AD253" s="123" t="str">
        <f t="shared" si="82"/>
        <v>-</v>
      </c>
      <c r="AE253" s="123" t="str">
        <f t="shared" si="82"/>
        <v>-</v>
      </c>
      <c r="AF253" s="123" t="str">
        <f t="shared" si="82"/>
        <v>-</v>
      </c>
      <c r="AG253" s="123">
        <f t="shared" si="82"/>
        <v>150</v>
      </c>
      <c r="AH253" s="123" t="str">
        <f t="shared" si="82"/>
        <v>-</v>
      </c>
      <c r="AI253" s="123" t="str">
        <f t="shared" si="83"/>
        <v>-</v>
      </c>
      <c r="AJ253" s="123" t="str">
        <f t="shared" si="83"/>
        <v>-</v>
      </c>
      <c r="AK253" s="123" t="str">
        <f t="shared" si="83"/>
        <v>-</v>
      </c>
      <c r="AL253" s="123" t="str">
        <f t="shared" si="83"/>
        <v>-</v>
      </c>
      <c r="AM253" s="123" t="str">
        <f t="shared" si="83"/>
        <v>-</v>
      </c>
      <c r="AN253" s="123" t="str">
        <f t="shared" si="83"/>
        <v>-</v>
      </c>
      <c r="AO253" s="123" t="str">
        <f t="shared" si="83"/>
        <v>-</v>
      </c>
      <c r="AP253" s="123" t="str">
        <f t="shared" si="83"/>
        <v>-</v>
      </c>
      <c r="AQ253" s="123" t="str">
        <f t="shared" si="83"/>
        <v>-</v>
      </c>
      <c r="AR253" s="123" t="str">
        <f t="shared" si="83"/>
        <v>-</v>
      </c>
      <c r="AS253" s="123" t="str">
        <f t="shared" si="83"/>
        <v>-</v>
      </c>
      <c r="AT253" s="123" t="str">
        <f t="shared" si="83"/>
        <v>-</v>
      </c>
      <c r="AU253" s="123" t="str">
        <f t="shared" si="83"/>
        <v>-</v>
      </c>
      <c r="AV253" s="123">
        <f t="shared" si="83"/>
        <v>153.75</v>
      </c>
      <c r="AW253" s="123">
        <f t="shared" si="83"/>
        <v>153.75</v>
      </c>
      <c r="AX253" s="123">
        <f t="shared" si="83"/>
        <v>153.75</v>
      </c>
      <c r="AY253" s="123">
        <f t="shared" si="84"/>
        <v>153.75</v>
      </c>
      <c r="AZ253" s="123">
        <f t="shared" si="84"/>
        <v>153.75</v>
      </c>
      <c r="BA253" s="123">
        <f t="shared" si="84"/>
        <v>153.75</v>
      </c>
      <c r="BB253" s="123">
        <f t="shared" si="84"/>
        <v>153.75</v>
      </c>
      <c r="BC253" s="123">
        <f t="shared" si="84"/>
        <v>153.75</v>
      </c>
      <c r="BD253" s="123" t="str">
        <f t="shared" si="84"/>
        <v>-</v>
      </c>
      <c r="BE253" s="123" t="str">
        <f t="shared" si="84"/>
        <v>-</v>
      </c>
      <c r="BF253" s="123" t="str">
        <f t="shared" si="84"/>
        <v>-</v>
      </c>
      <c r="BG253" s="123" t="str">
        <f t="shared" si="84"/>
        <v>-</v>
      </c>
      <c r="BH253" s="123" t="str">
        <f t="shared" si="84"/>
        <v>-</v>
      </c>
      <c r="BI253" s="123" t="str">
        <f t="shared" si="84"/>
        <v>-</v>
      </c>
      <c r="BJ253" s="123" t="str">
        <f t="shared" si="84"/>
        <v>-</v>
      </c>
      <c r="BK253" s="123">
        <f t="shared" si="84"/>
        <v>93.75</v>
      </c>
      <c r="BL253" s="123">
        <f t="shared" si="84"/>
        <v>93.75</v>
      </c>
      <c r="BM253" s="123">
        <f t="shared" si="84"/>
        <v>93.75</v>
      </c>
      <c r="BN253" s="123">
        <f t="shared" si="84"/>
        <v>93.75</v>
      </c>
      <c r="BO253" s="123">
        <f t="shared" si="85"/>
        <v>93.75</v>
      </c>
      <c r="BP253" s="123">
        <f t="shared" si="85"/>
        <v>93.75</v>
      </c>
      <c r="BQ253" s="123">
        <f t="shared" si="85"/>
        <v>93.75</v>
      </c>
      <c r="BR253" s="123">
        <f t="shared" si="85"/>
        <v>93.75</v>
      </c>
      <c r="BS253" s="123" t="str">
        <f t="shared" si="85"/>
        <v>-</v>
      </c>
      <c r="BT253" s="123" t="str">
        <f t="shared" si="85"/>
        <v>-</v>
      </c>
      <c r="BU253" s="123" t="str">
        <f t="shared" si="85"/>
        <v>-</v>
      </c>
      <c r="BV253" s="123" t="str">
        <f t="shared" si="85"/>
        <v>-</v>
      </c>
      <c r="BW253" s="123" t="str">
        <f t="shared" si="85"/>
        <v>-</v>
      </c>
      <c r="BX253" s="123" t="str">
        <f t="shared" si="85"/>
        <v>-</v>
      </c>
      <c r="BY253" s="123" t="str">
        <f t="shared" si="85"/>
        <v>-</v>
      </c>
      <c r="BZ253" s="123" t="str">
        <f t="shared" si="85"/>
        <v>-</v>
      </c>
      <c r="CA253" s="123" t="str">
        <f t="shared" si="85"/>
        <v>-</v>
      </c>
      <c r="CB253" s="123" t="str">
        <f t="shared" si="85"/>
        <v>-</v>
      </c>
      <c r="CC253" s="123" t="str">
        <f t="shared" si="85"/>
        <v>-</v>
      </c>
      <c r="CD253" s="123" t="str">
        <f t="shared" si="85"/>
        <v>-</v>
      </c>
      <c r="CE253" s="123" t="str">
        <f t="shared" si="86"/>
        <v>-</v>
      </c>
      <c r="CF253" s="123" t="str">
        <f t="shared" si="86"/>
        <v>-</v>
      </c>
      <c r="CG253" s="123" t="str">
        <f t="shared" si="86"/>
        <v>-</v>
      </c>
      <c r="CH253" s="123" t="str">
        <f t="shared" si="86"/>
        <v>-</v>
      </c>
      <c r="CI253" s="123" t="str">
        <f t="shared" si="86"/>
        <v>-</v>
      </c>
      <c r="CJ253" s="123" t="str">
        <f t="shared" si="86"/>
        <v>-</v>
      </c>
      <c r="CK253" s="123" t="str">
        <f t="shared" si="86"/>
        <v>-</v>
      </c>
      <c r="CL253" s="123" t="str">
        <f t="shared" si="86"/>
        <v>-</v>
      </c>
      <c r="CM253" s="123" t="str">
        <f t="shared" si="86"/>
        <v>-</v>
      </c>
      <c r="CN253" s="123" t="str">
        <f t="shared" si="86"/>
        <v>-</v>
      </c>
      <c r="CO253" s="123" t="str">
        <f t="shared" si="86"/>
        <v>-</v>
      </c>
      <c r="CP253" s="123" t="str">
        <f t="shared" si="86"/>
        <v>-</v>
      </c>
      <c r="CQ253" s="123" t="str">
        <f t="shared" si="86"/>
        <v>-</v>
      </c>
      <c r="CR253" s="123" t="str">
        <f t="shared" si="86"/>
        <v>-</v>
      </c>
      <c r="CS253" s="123" t="str">
        <f t="shared" si="86"/>
        <v>-</v>
      </c>
      <c r="CT253" s="123" t="str">
        <f t="shared" si="86"/>
        <v>-</v>
      </c>
      <c r="CU253" s="123" t="str">
        <f t="shared" si="87"/>
        <v>-</v>
      </c>
      <c r="CV253" s="123" t="str">
        <f t="shared" si="87"/>
        <v>-</v>
      </c>
      <c r="CW253" s="123" t="str">
        <f t="shared" si="87"/>
        <v>-</v>
      </c>
      <c r="CX253" s="123" t="str">
        <f t="shared" si="87"/>
        <v>-</v>
      </c>
      <c r="CY253" s="123" t="str">
        <f t="shared" si="87"/>
        <v>-</v>
      </c>
      <c r="CZ253" s="123" t="str">
        <f t="shared" si="87"/>
        <v>-</v>
      </c>
      <c r="DA253" s="123" t="str">
        <f t="shared" si="87"/>
        <v>-</v>
      </c>
      <c r="DB253" s="123" t="str">
        <f t="shared" si="87"/>
        <v>-</v>
      </c>
      <c r="DC253" s="123" t="str">
        <f t="shared" si="87"/>
        <v>-</v>
      </c>
      <c r="DD253" s="123" t="str">
        <f t="shared" si="87"/>
        <v>-</v>
      </c>
      <c r="DE253" s="123" t="str">
        <f t="shared" si="87"/>
        <v>-</v>
      </c>
      <c r="DF253" s="123" t="str">
        <f t="shared" si="87"/>
        <v>-</v>
      </c>
      <c r="DG253" s="123" t="str">
        <f t="shared" si="87"/>
        <v>-</v>
      </c>
      <c r="DH253" s="123" t="str">
        <f t="shared" si="87"/>
        <v>-</v>
      </c>
      <c r="DI253" s="123" t="str">
        <f t="shared" si="88"/>
        <v>-</v>
      </c>
      <c r="DJ253" s="123" t="str">
        <f t="shared" si="88"/>
        <v>-</v>
      </c>
      <c r="DK253" s="123" t="str">
        <f t="shared" si="88"/>
        <v>-</v>
      </c>
      <c r="DL253" s="123" t="str">
        <f t="shared" si="88"/>
        <v>-</v>
      </c>
      <c r="DM253" s="123" t="str">
        <f t="shared" si="88"/>
        <v>-</v>
      </c>
      <c r="DN253" s="123" t="str">
        <f t="shared" si="88"/>
        <v>-</v>
      </c>
      <c r="DO253" s="123" t="str">
        <f t="shared" si="88"/>
        <v>-</v>
      </c>
      <c r="DP253" s="123" t="str">
        <f t="shared" si="88"/>
        <v>-</v>
      </c>
      <c r="DQ253" s="123" t="str">
        <f t="shared" si="88"/>
        <v>-</v>
      </c>
      <c r="DR253" s="123" t="str">
        <f t="shared" si="88"/>
        <v>-</v>
      </c>
    </row>
    <row r="254" spans="1:192" outlineLevel="1">
      <c r="A254">
        <v>5</v>
      </c>
      <c r="B254" t="s">
        <v>856</v>
      </c>
      <c r="C254" s="123" t="str">
        <f t="shared" si="81"/>
        <v>-</v>
      </c>
      <c r="D254" s="123" t="str">
        <f t="shared" si="81"/>
        <v>-</v>
      </c>
      <c r="E254" s="123" t="str">
        <f t="shared" si="81"/>
        <v>-</v>
      </c>
      <c r="F254" s="123" t="str">
        <f t="shared" si="81"/>
        <v>-</v>
      </c>
      <c r="G254" s="123" t="str">
        <f t="shared" si="81"/>
        <v>-</v>
      </c>
      <c r="H254" s="123" t="str">
        <f t="shared" si="81"/>
        <v>-</v>
      </c>
      <c r="I254" s="123" t="str">
        <f t="shared" si="81"/>
        <v>-</v>
      </c>
      <c r="J254" s="123" t="str">
        <f t="shared" si="81"/>
        <v>-</v>
      </c>
      <c r="K254" s="123" t="str">
        <f t="shared" si="81"/>
        <v>-</v>
      </c>
      <c r="L254" s="123" t="str">
        <f t="shared" si="81"/>
        <v>-</v>
      </c>
      <c r="M254" s="123" t="str">
        <f t="shared" si="81"/>
        <v>-</v>
      </c>
      <c r="N254" s="123" t="str">
        <f t="shared" si="81"/>
        <v>-</v>
      </c>
      <c r="O254" s="123" t="str">
        <f t="shared" si="81"/>
        <v>-</v>
      </c>
      <c r="P254" s="123" t="str">
        <f t="shared" si="81"/>
        <v>-</v>
      </c>
      <c r="Q254" s="123" t="str">
        <f t="shared" si="81"/>
        <v>-</v>
      </c>
      <c r="R254" s="123" t="str">
        <f t="shared" si="81"/>
        <v>-</v>
      </c>
      <c r="S254" s="123" t="str">
        <f t="shared" si="82"/>
        <v>-</v>
      </c>
      <c r="T254" s="123" t="str">
        <f t="shared" si="82"/>
        <v>-</v>
      </c>
      <c r="U254" s="123" t="str">
        <f t="shared" si="82"/>
        <v>-</v>
      </c>
      <c r="V254" s="123" t="str">
        <f t="shared" si="82"/>
        <v>-</v>
      </c>
      <c r="W254" s="123" t="str">
        <f t="shared" si="82"/>
        <v>-</v>
      </c>
      <c r="X254" s="123" t="str">
        <f t="shared" si="82"/>
        <v>-</v>
      </c>
      <c r="Y254" s="123" t="str">
        <f t="shared" si="82"/>
        <v>-</v>
      </c>
      <c r="Z254" s="123" t="str">
        <f t="shared" si="82"/>
        <v>-</v>
      </c>
      <c r="AA254" s="123" t="str">
        <f t="shared" si="82"/>
        <v>-</v>
      </c>
      <c r="AB254" s="123" t="str">
        <f t="shared" si="82"/>
        <v>-</v>
      </c>
      <c r="AC254" s="123" t="str">
        <f t="shared" si="82"/>
        <v>-</v>
      </c>
      <c r="AD254" s="123" t="str">
        <f t="shared" si="82"/>
        <v>-</v>
      </c>
      <c r="AE254" s="123" t="str">
        <f t="shared" si="82"/>
        <v>-</v>
      </c>
      <c r="AF254" s="123" t="str">
        <f t="shared" si="82"/>
        <v>-</v>
      </c>
      <c r="AG254" s="123">
        <f t="shared" si="82"/>
        <v>150</v>
      </c>
      <c r="AH254" s="123" t="str">
        <f t="shared" si="82"/>
        <v>-</v>
      </c>
      <c r="AI254" s="123" t="str">
        <f t="shared" si="83"/>
        <v>-</v>
      </c>
      <c r="AJ254" s="123" t="str">
        <f t="shared" si="83"/>
        <v>-</v>
      </c>
      <c r="AK254" s="123" t="str">
        <f t="shared" si="83"/>
        <v>-</v>
      </c>
      <c r="AL254" s="123" t="str">
        <f t="shared" si="83"/>
        <v>-</v>
      </c>
      <c r="AM254" s="123" t="str">
        <f t="shared" si="83"/>
        <v>-</v>
      </c>
      <c r="AN254" s="123" t="str">
        <f t="shared" si="83"/>
        <v>-</v>
      </c>
      <c r="AO254" s="123" t="str">
        <f t="shared" si="83"/>
        <v>-</v>
      </c>
      <c r="AP254" s="123" t="str">
        <f t="shared" si="83"/>
        <v>-</v>
      </c>
      <c r="AQ254" s="123" t="str">
        <f t="shared" si="83"/>
        <v>-</v>
      </c>
      <c r="AR254" s="123" t="str">
        <f t="shared" si="83"/>
        <v>-</v>
      </c>
      <c r="AS254" s="123" t="str">
        <f t="shared" si="83"/>
        <v>-</v>
      </c>
      <c r="AT254" s="123" t="str">
        <f t="shared" si="83"/>
        <v>-</v>
      </c>
      <c r="AU254" s="123" t="str">
        <f t="shared" si="83"/>
        <v>-</v>
      </c>
      <c r="AV254" s="123">
        <f t="shared" si="83"/>
        <v>153.75</v>
      </c>
      <c r="AW254" s="123">
        <f t="shared" si="83"/>
        <v>153.75</v>
      </c>
      <c r="AX254" s="123">
        <f t="shared" si="83"/>
        <v>153.75</v>
      </c>
      <c r="AY254" s="123">
        <f t="shared" si="84"/>
        <v>153.75</v>
      </c>
      <c r="AZ254" s="123">
        <f t="shared" si="84"/>
        <v>153.75</v>
      </c>
      <c r="BA254" s="123">
        <f t="shared" si="84"/>
        <v>153.75</v>
      </c>
      <c r="BB254" s="123">
        <f t="shared" si="84"/>
        <v>153.75</v>
      </c>
      <c r="BC254" s="123">
        <f t="shared" si="84"/>
        <v>153.75</v>
      </c>
      <c r="BD254" s="123" t="str">
        <f t="shared" si="84"/>
        <v>-</v>
      </c>
      <c r="BE254" s="123" t="str">
        <f t="shared" si="84"/>
        <v>-</v>
      </c>
      <c r="BF254" s="123" t="str">
        <f t="shared" si="84"/>
        <v>-</v>
      </c>
      <c r="BG254" s="123" t="str">
        <f t="shared" si="84"/>
        <v>-</v>
      </c>
      <c r="BH254" s="123" t="str">
        <f t="shared" si="84"/>
        <v>-</v>
      </c>
      <c r="BI254" s="123" t="str">
        <f t="shared" si="84"/>
        <v>-</v>
      </c>
      <c r="BJ254" s="123" t="str">
        <f t="shared" si="84"/>
        <v>-</v>
      </c>
      <c r="BK254" s="123">
        <f t="shared" si="84"/>
        <v>93.75</v>
      </c>
      <c r="BL254" s="123">
        <f t="shared" si="84"/>
        <v>93.75</v>
      </c>
      <c r="BM254" s="123">
        <f t="shared" si="84"/>
        <v>93.75</v>
      </c>
      <c r="BN254" s="123">
        <f t="shared" si="84"/>
        <v>93.75</v>
      </c>
      <c r="BO254" s="123">
        <f t="shared" si="85"/>
        <v>93.75</v>
      </c>
      <c r="BP254" s="123">
        <f t="shared" si="85"/>
        <v>93.75</v>
      </c>
      <c r="BQ254" s="123">
        <f t="shared" si="85"/>
        <v>93.75</v>
      </c>
      <c r="BR254" s="123">
        <f t="shared" si="85"/>
        <v>93.75</v>
      </c>
      <c r="BS254" s="123" t="str">
        <f t="shared" si="85"/>
        <v>-</v>
      </c>
      <c r="BT254" s="123" t="str">
        <f t="shared" si="85"/>
        <v>-</v>
      </c>
      <c r="BU254" s="123" t="str">
        <f t="shared" si="85"/>
        <v>-</v>
      </c>
      <c r="BV254" s="123" t="str">
        <f t="shared" si="85"/>
        <v>-</v>
      </c>
      <c r="BW254" s="123" t="str">
        <f t="shared" si="85"/>
        <v>-</v>
      </c>
      <c r="BX254" s="123" t="str">
        <f t="shared" si="85"/>
        <v>-</v>
      </c>
      <c r="BY254" s="123" t="str">
        <f t="shared" si="85"/>
        <v>-</v>
      </c>
      <c r="BZ254" s="123" t="str">
        <f t="shared" si="85"/>
        <v>-</v>
      </c>
      <c r="CA254" s="123" t="str">
        <f t="shared" si="85"/>
        <v>-</v>
      </c>
      <c r="CB254" s="123" t="str">
        <f t="shared" si="85"/>
        <v>-</v>
      </c>
      <c r="CC254" s="123" t="str">
        <f t="shared" si="85"/>
        <v>-</v>
      </c>
      <c r="CD254" s="123" t="str">
        <f t="shared" si="85"/>
        <v>-</v>
      </c>
      <c r="CE254" s="123" t="str">
        <f t="shared" si="86"/>
        <v>-</v>
      </c>
      <c r="CF254" s="123" t="str">
        <f t="shared" si="86"/>
        <v>-</v>
      </c>
      <c r="CG254" s="123" t="str">
        <f t="shared" si="86"/>
        <v>-</v>
      </c>
      <c r="CH254" s="123" t="str">
        <f t="shared" si="86"/>
        <v>-</v>
      </c>
      <c r="CI254" s="123" t="str">
        <f t="shared" si="86"/>
        <v>-</v>
      </c>
      <c r="CJ254" s="123" t="str">
        <f t="shared" si="86"/>
        <v>-</v>
      </c>
      <c r="CK254" s="123" t="str">
        <f t="shared" si="86"/>
        <v>-</v>
      </c>
      <c r="CL254" s="123" t="str">
        <f t="shared" si="86"/>
        <v>-</v>
      </c>
      <c r="CM254" s="123" t="str">
        <f t="shared" si="86"/>
        <v>-</v>
      </c>
      <c r="CN254" s="123" t="str">
        <f t="shared" si="86"/>
        <v>-</v>
      </c>
      <c r="CO254" s="123" t="str">
        <f t="shared" si="86"/>
        <v>-</v>
      </c>
      <c r="CP254" s="123" t="str">
        <f t="shared" si="86"/>
        <v>-</v>
      </c>
      <c r="CQ254" s="123" t="str">
        <f t="shared" si="86"/>
        <v>-</v>
      </c>
      <c r="CR254" s="123" t="str">
        <f t="shared" si="86"/>
        <v>-</v>
      </c>
      <c r="CS254" s="123" t="str">
        <f t="shared" si="86"/>
        <v>-</v>
      </c>
      <c r="CT254" s="123" t="str">
        <f t="shared" si="86"/>
        <v>-</v>
      </c>
      <c r="CU254" s="123" t="str">
        <f t="shared" si="87"/>
        <v>-</v>
      </c>
      <c r="CV254" s="123" t="str">
        <f t="shared" si="87"/>
        <v>-</v>
      </c>
      <c r="CW254" s="123" t="str">
        <f t="shared" si="87"/>
        <v>-</v>
      </c>
      <c r="CX254" s="123" t="str">
        <f t="shared" si="87"/>
        <v>-</v>
      </c>
      <c r="CY254" s="123" t="str">
        <f t="shared" si="87"/>
        <v>-</v>
      </c>
      <c r="CZ254" s="123" t="str">
        <f t="shared" si="87"/>
        <v>-</v>
      </c>
      <c r="DA254" s="123" t="str">
        <f t="shared" si="87"/>
        <v>-</v>
      </c>
      <c r="DB254" s="123" t="str">
        <f t="shared" si="87"/>
        <v>-</v>
      </c>
      <c r="DC254" s="123" t="str">
        <f t="shared" si="87"/>
        <v>-</v>
      </c>
      <c r="DD254" s="123" t="str">
        <f t="shared" si="87"/>
        <v>-</v>
      </c>
      <c r="DE254" s="123" t="str">
        <f t="shared" si="87"/>
        <v>-</v>
      </c>
      <c r="DF254" s="123" t="str">
        <f t="shared" si="87"/>
        <v>-</v>
      </c>
      <c r="DG254" s="123" t="str">
        <f t="shared" si="87"/>
        <v>-</v>
      </c>
      <c r="DH254" s="123" t="str">
        <f t="shared" si="87"/>
        <v>-</v>
      </c>
      <c r="DI254" s="123" t="str">
        <f t="shared" si="88"/>
        <v>-</v>
      </c>
      <c r="DJ254" s="123" t="str">
        <f t="shared" si="88"/>
        <v>-</v>
      </c>
      <c r="DK254" s="123" t="str">
        <f t="shared" si="88"/>
        <v>-</v>
      </c>
      <c r="DL254" s="123" t="str">
        <f t="shared" si="88"/>
        <v>-</v>
      </c>
      <c r="DM254" s="123" t="str">
        <f t="shared" si="88"/>
        <v>-</v>
      </c>
      <c r="DN254" s="123" t="str">
        <f t="shared" si="88"/>
        <v>-</v>
      </c>
      <c r="DO254" s="123" t="str">
        <f t="shared" si="88"/>
        <v>-</v>
      </c>
      <c r="DP254" s="123" t="str">
        <f t="shared" si="88"/>
        <v>-</v>
      </c>
      <c r="DQ254" s="123" t="str">
        <f t="shared" si="88"/>
        <v>-</v>
      </c>
      <c r="DR254" s="123" t="str">
        <f t="shared" si="88"/>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89">D258</f>
        <v>0</v>
      </c>
      <c r="E259" s="27">
        <f t="shared" si="89"/>
        <v>0</v>
      </c>
      <c r="F259" s="27">
        <f t="shared" si="89"/>
        <v>0</v>
      </c>
      <c r="G259" s="27">
        <f t="shared" si="89"/>
        <v>0</v>
      </c>
      <c r="H259" s="27">
        <f t="shared" si="89"/>
        <v>0</v>
      </c>
      <c r="I259" s="27">
        <f t="shared" si="89"/>
        <v>0</v>
      </c>
      <c r="J259" s="27">
        <f t="shared" si="89"/>
        <v>0</v>
      </c>
      <c r="K259" s="27">
        <f t="shared" si="89"/>
        <v>0</v>
      </c>
      <c r="L259" s="27">
        <f t="shared" si="89"/>
        <v>0</v>
      </c>
      <c r="M259" s="27">
        <f t="shared" si="89"/>
        <v>0</v>
      </c>
      <c r="N259" s="27">
        <f t="shared" si="89"/>
        <v>0</v>
      </c>
      <c r="O259" s="27">
        <f t="shared" si="89"/>
        <v>0</v>
      </c>
      <c r="P259" s="27">
        <f t="shared" si="89"/>
        <v>0</v>
      </c>
      <c r="Q259" s="27">
        <f t="shared" si="89"/>
        <v>0</v>
      </c>
      <c r="R259" s="27">
        <f>R258</f>
        <v>0</v>
      </c>
      <c r="S259" s="27">
        <f t="shared" ref="S259:AG261" si="90">S258</f>
        <v>0</v>
      </c>
      <c r="T259" s="27">
        <f t="shared" si="90"/>
        <v>0</v>
      </c>
      <c r="U259" s="27">
        <f t="shared" si="90"/>
        <v>0</v>
      </c>
      <c r="V259" s="27">
        <f t="shared" si="90"/>
        <v>0</v>
      </c>
      <c r="W259" s="27">
        <f t="shared" si="90"/>
        <v>0</v>
      </c>
      <c r="X259" s="27">
        <f t="shared" si="90"/>
        <v>0</v>
      </c>
      <c r="Y259" s="27">
        <f t="shared" si="90"/>
        <v>0</v>
      </c>
      <c r="Z259" s="27">
        <f t="shared" si="90"/>
        <v>0</v>
      </c>
      <c r="AA259" s="27">
        <f t="shared" si="90"/>
        <v>0</v>
      </c>
      <c r="AB259" s="27">
        <f t="shared" si="90"/>
        <v>0</v>
      </c>
      <c r="AC259" s="27">
        <f t="shared" si="90"/>
        <v>0</v>
      </c>
      <c r="AD259" s="27">
        <f t="shared" si="90"/>
        <v>0</v>
      </c>
      <c r="AE259" s="27">
        <f t="shared" si="90"/>
        <v>0</v>
      </c>
      <c r="AF259" s="27">
        <f t="shared" si="90"/>
        <v>0</v>
      </c>
      <c r="AG259" s="27">
        <f>AG258</f>
        <v>0</v>
      </c>
      <c r="AH259" s="27">
        <f t="shared" ref="AH259:AV261" si="91">AH258</f>
        <v>0</v>
      </c>
      <c r="AI259" s="27">
        <f t="shared" si="91"/>
        <v>0</v>
      </c>
      <c r="AJ259" s="27">
        <f t="shared" si="91"/>
        <v>0</v>
      </c>
      <c r="AK259" s="27">
        <f t="shared" si="91"/>
        <v>0</v>
      </c>
      <c r="AL259" s="27">
        <f t="shared" si="91"/>
        <v>0</v>
      </c>
      <c r="AM259" s="27">
        <f t="shared" si="91"/>
        <v>0</v>
      </c>
      <c r="AN259" s="27">
        <f t="shared" si="91"/>
        <v>0</v>
      </c>
      <c r="AO259" s="27">
        <f t="shared" si="91"/>
        <v>0</v>
      </c>
      <c r="AP259" s="27">
        <f t="shared" si="91"/>
        <v>0</v>
      </c>
      <c r="AQ259" s="27">
        <f t="shared" si="91"/>
        <v>0</v>
      </c>
      <c r="AR259" s="27">
        <f t="shared" si="91"/>
        <v>0</v>
      </c>
      <c r="AS259" s="27">
        <f t="shared" si="91"/>
        <v>0</v>
      </c>
      <c r="AT259" s="27">
        <f t="shared" si="91"/>
        <v>0</v>
      </c>
      <c r="AU259" s="27">
        <f t="shared" si="91"/>
        <v>0</v>
      </c>
      <c r="AV259" s="27">
        <f>AV258</f>
        <v>0</v>
      </c>
      <c r="AW259" s="27">
        <f t="shared" ref="AW259:BJ259" si="92">AW258</f>
        <v>0</v>
      </c>
      <c r="AX259" s="27">
        <f t="shared" si="92"/>
        <v>0</v>
      </c>
      <c r="AY259" s="27">
        <f t="shared" si="92"/>
        <v>0</v>
      </c>
      <c r="AZ259" s="27">
        <f t="shared" si="92"/>
        <v>0</v>
      </c>
      <c r="BA259" s="27">
        <f t="shared" si="92"/>
        <v>0</v>
      </c>
      <c r="BB259" s="27">
        <f t="shared" si="92"/>
        <v>0</v>
      </c>
      <c r="BC259" s="27">
        <f t="shared" si="92"/>
        <v>0</v>
      </c>
      <c r="BD259" s="27">
        <f t="shared" si="92"/>
        <v>0</v>
      </c>
      <c r="BE259" s="27">
        <f t="shared" si="92"/>
        <v>0</v>
      </c>
      <c r="BF259" s="27">
        <f t="shared" si="92"/>
        <v>0</v>
      </c>
      <c r="BG259" s="27">
        <f t="shared" si="92"/>
        <v>0</v>
      </c>
      <c r="BH259" s="27">
        <f t="shared" si="92"/>
        <v>0</v>
      </c>
      <c r="BI259" s="27">
        <f t="shared" si="92"/>
        <v>0</v>
      </c>
      <c r="BJ259" s="27">
        <f t="shared" si="92"/>
        <v>0</v>
      </c>
      <c r="BK259" s="27">
        <f>BK258</f>
        <v>0</v>
      </c>
      <c r="BL259" s="27">
        <f t="shared" ref="BL259:BY259" si="93">BL258</f>
        <v>0</v>
      </c>
      <c r="BM259" s="27">
        <f t="shared" si="93"/>
        <v>0</v>
      </c>
      <c r="BN259" s="27">
        <f t="shared" si="93"/>
        <v>0</v>
      </c>
      <c r="BO259" s="27">
        <f t="shared" si="93"/>
        <v>0</v>
      </c>
      <c r="BP259" s="27">
        <f t="shared" si="93"/>
        <v>0</v>
      </c>
      <c r="BQ259" s="27">
        <f t="shared" si="93"/>
        <v>0</v>
      </c>
      <c r="BR259" s="27">
        <f t="shared" si="93"/>
        <v>0</v>
      </c>
      <c r="BS259" s="27">
        <f t="shared" si="93"/>
        <v>0</v>
      </c>
      <c r="BT259" s="27">
        <f t="shared" si="93"/>
        <v>0</v>
      </c>
      <c r="BU259" s="27">
        <f t="shared" si="93"/>
        <v>0</v>
      </c>
      <c r="BV259" s="27">
        <f t="shared" si="93"/>
        <v>0</v>
      </c>
      <c r="BW259" s="27">
        <f t="shared" si="93"/>
        <v>0</v>
      </c>
      <c r="BX259" s="27">
        <f t="shared" si="93"/>
        <v>0</v>
      </c>
      <c r="BY259" s="27">
        <f t="shared" si="93"/>
        <v>0</v>
      </c>
    </row>
    <row r="260" spans="2:77" outlineLevel="1">
      <c r="B260" s="25" t="s">
        <v>861</v>
      </c>
      <c r="C260" s="27">
        <f>C259</f>
        <v>0</v>
      </c>
      <c r="D260" s="27">
        <f t="shared" si="89"/>
        <v>0</v>
      </c>
      <c r="E260" s="27">
        <f t="shared" si="89"/>
        <v>0</v>
      </c>
      <c r="F260" s="27">
        <f t="shared" si="89"/>
        <v>0</v>
      </c>
      <c r="G260" s="27">
        <f t="shared" si="89"/>
        <v>0</v>
      </c>
      <c r="H260" s="27">
        <f t="shared" si="89"/>
        <v>0</v>
      </c>
      <c r="I260" s="27">
        <f t="shared" si="89"/>
        <v>0</v>
      </c>
      <c r="J260" s="27">
        <f t="shared" si="89"/>
        <v>0</v>
      </c>
      <c r="K260" s="27">
        <f t="shared" si="89"/>
        <v>0</v>
      </c>
      <c r="L260" s="27">
        <f t="shared" si="89"/>
        <v>0</v>
      </c>
      <c r="M260" s="27">
        <f t="shared" si="89"/>
        <v>0</v>
      </c>
      <c r="N260" s="27">
        <f t="shared" si="89"/>
        <v>0</v>
      </c>
      <c r="O260" s="27">
        <f t="shared" si="89"/>
        <v>0</v>
      </c>
      <c r="P260" s="27">
        <f t="shared" si="89"/>
        <v>0</v>
      </c>
      <c r="Q260" s="27">
        <f t="shared" si="89"/>
        <v>0</v>
      </c>
      <c r="R260" s="27">
        <f t="shared" si="89"/>
        <v>0</v>
      </c>
      <c r="S260" s="27">
        <f t="shared" si="90"/>
        <v>0</v>
      </c>
      <c r="T260" s="27">
        <f t="shared" si="90"/>
        <v>0</v>
      </c>
      <c r="U260" s="27">
        <f t="shared" si="90"/>
        <v>0</v>
      </c>
      <c r="V260" s="27">
        <f t="shared" si="90"/>
        <v>0</v>
      </c>
      <c r="W260" s="27">
        <f t="shared" si="90"/>
        <v>0</v>
      </c>
      <c r="X260" s="27">
        <f t="shared" si="90"/>
        <v>0</v>
      </c>
      <c r="Y260" s="27">
        <f t="shared" si="90"/>
        <v>0</v>
      </c>
      <c r="Z260" s="27">
        <f t="shared" si="90"/>
        <v>0</v>
      </c>
      <c r="AA260" s="27">
        <f t="shared" si="90"/>
        <v>0</v>
      </c>
      <c r="AB260" s="27">
        <f t="shared" si="90"/>
        <v>0</v>
      </c>
      <c r="AC260" s="27">
        <f t="shared" si="90"/>
        <v>0</v>
      </c>
      <c r="AD260" s="27">
        <f t="shared" si="90"/>
        <v>0</v>
      </c>
      <c r="AE260" s="27">
        <f t="shared" si="90"/>
        <v>0</v>
      </c>
      <c r="AF260" s="27">
        <f t="shared" si="90"/>
        <v>0</v>
      </c>
      <c r="AG260" s="27">
        <f t="shared" si="90"/>
        <v>0</v>
      </c>
      <c r="AH260" s="27">
        <f t="shared" si="91"/>
        <v>0</v>
      </c>
      <c r="AI260" s="27">
        <f t="shared" si="91"/>
        <v>0</v>
      </c>
      <c r="AJ260" s="27">
        <f t="shared" si="91"/>
        <v>0</v>
      </c>
      <c r="AK260" s="27">
        <f t="shared" si="91"/>
        <v>0</v>
      </c>
      <c r="AL260" s="27">
        <f t="shared" si="91"/>
        <v>0</v>
      </c>
      <c r="AM260" s="27">
        <f t="shared" si="91"/>
        <v>0</v>
      </c>
      <c r="AN260" s="27">
        <f t="shared" si="91"/>
        <v>0</v>
      </c>
      <c r="AO260" s="27">
        <f t="shared" si="91"/>
        <v>0</v>
      </c>
      <c r="AP260" s="27">
        <f t="shared" si="91"/>
        <v>0</v>
      </c>
      <c r="AQ260" s="27">
        <f t="shared" si="91"/>
        <v>0</v>
      </c>
      <c r="AR260" s="27">
        <f t="shared" si="91"/>
        <v>0</v>
      </c>
      <c r="AS260" s="27">
        <f t="shared" si="91"/>
        <v>0</v>
      </c>
      <c r="AT260" s="27">
        <f t="shared" si="91"/>
        <v>0</v>
      </c>
      <c r="AU260" s="27">
        <f t="shared" si="91"/>
        <v>0</v>
      </c>
      <c r="AV260" s="27">
        <f t="shared" si="91"/>
        <v>0</v>
      </c>
      <c r="AW260" s="27">
        <f t="shared" ref="AW260:BY260" si="94">AW259</f>
        <v>0</v>
      </c>
      <c r="AX260" s="27">
        <f t="shared" si="94"/>
        <v>0</v>
      </c>
      <c r="AY260" s="27">
        <f t="shared" si="94"/>
        <v>0</v>
      </c>
      <c r="AZ260" s="27">
        <f t="shared" si="94"/>
        <v>0</v>
      </c>
      <c r="BA260" s="27">
        <f t="shared" si="94"/>
        <v>0</v>
      </c>
      <c r="BB260" s="27">
        <f t="shared" si="94"/>
        <v>0</v>
      </c>
      <c r="BC260" s="27">
        <f t="shared" si="94"/>
        <v>0</v>
      </c>
      <c r="BD260" s="27">
        <f t="shared" si="94"/>
        <v>0</v>
      </c>
      <c r="BE260" s="27">
        <f t="shared" si="94"/>
        <v>0</v>
      </c>
      <c r="BF260" s="27">
        <f t="shared" si="94"/>
        <v>0</v>
      </c>
      <c r="BG260" s="27">
        <f t="shared" si="94"/>
        <v>0</v>
      </c>
      <c r="BH260" s="27">
        <f t="shared" si="94"/>
        <v>0</v>
      </c>
      <c r="BI260" s="27">
        <f t="shared" si="94"/>
        <v>0</v>
      </c>
      <c r="BJ260" s="27">
        <f t="shared" si="94"/>
        <v>0</v>
      </c>
      <c r="BK260" s="27">
        <f t="shared" si="94"/>
        <v>0</v>
      </c>
      <c r="BL260" s="27">
        <f t="shared" si="94"/>
        <v>0</v>
      </c>
      <c r="BM260" s="27">
        <f t="shared" si="94"/>
        <v>0</v>
      </c>
      <c r="BN260" s="27">
        <f t="shared" si="94"/>
        <v>0</v>
      </c>
      <c r="BO260" s="27">
        <f t="shared" si="94"/>
        <v>0</v>
      </c>
      <c r="BP260" s="27">
        <f t="shared" si="94"/>
        <v>0</v>
      </c>
      <c r="BQ260" s="27">
        <f t="shared" si="94"/>
        <v>0</v>
      </c>
      <c r="BR260" s="27">
        <f t="shared" si="94"/>
        <v>0</v>
      </c>
      <c r="BS260" s="27">
        <f t="shared" si="94"/>
        <v>0</v>
      </c>
      <c r="BT260" s="27">
        <f t="shared" si="94"/>
        <v>0</v>
      </c>
      <c r="BU260" s="27">
        <f t="shared" si="94"/>
        <v>0</v>
      </c>
      <c r="BV260" s="27">
        <f t="shared" si="94"/>
        <v>0</v>
      </c>
      <c r="BW260" s="27">
        <f t="shared" si="94"/>
        <v>0</v>
      </c>
      <c r="BX260" s="27">
        <f t="shared" si="94"/>
        <v>0</v>
      </c>
      <c r="BY260" s="27">
        <f t="shared" si="94"/>
        <v>0</v>
      </c>
    </row>
    <row r="261" spans="2:77" outlineLevel="1">
      <c r="B261" s="25" t="s">
        <v>862</v>
      </c>
      <c r="C261" s="27">
        <f>C260</f>
        <v>0</v>
      </c>
      <c r="D261" s="27">
        <f t="shared" si="89"/>
        <v>0</v>
      </c>
      <c r="E261" s="27">
        <f t="shared" si="89"/>
        <v>0</v>
      </c>
      <c r="F261" s="27">
        <f t="shared" si="89"/>
        <v>0</v>
      </c>
      <c r="G261" s="27">
        <f t="shared" si="89"/>
        <v>0</v>
      </c>
      <c r="H261" s="27">
        <f t="shared" si="89"/>
        <v>0</v>
      </c>
      <c r="I261" s="27">
        <f t="shared" si="89"/>
        <v>0</v>
      </c>
      <c r="J261" s="27">
        <f t="shared" si="89"/>
        <v>0</v>
      </c>
      <c r="K261" s="27">
        <f t="shared" si="89"/>
        <v>0</v>
      </c>
      <c r="L261" s="27">
        <f t="shared" si="89"/>
        <v>0</v>
      </c>
      <c r="M261" s="27">
        <f t="shared" si="89"/>
        <v>0</v>
      </c>
      <c r="N261" s="27">
        <f t="shared" si="89"/>
        <v>0</v>
      </c>
      <c r="O261" s="27">
        <f t="shared" si="89"/>
        <v>0</v>
      </c>
      <c r="P261" s="27">
        <f t="shared" si="89"/>
        <v>0</v>
      </c>
      <c r="Q261" s="27">
        <f t="shared" si="89"/>
        <v>0</v>
      </c>
      <c r="R261" s="27">
        <f t="shared" si="89"/>
        <v>0</v>
      </c>
      <c r="S261" s="27">
        <f t="shared" si="90"/>
        <v>0</v>
      </c>
      <c r="T261" s="27">
        <f t="shared" si="90"/>
        <v>0</v>
      </c>
      <c r="U261" s="27">
        <f t="shared" si="90"/>
        <v>0</v>
      </c>
      <c r="V261" s="27">
        <f t="shared" si="90"/>
        <v>0</v>
      </c>
      <c r="W261" s="27">
        <f t="shared" si="90"/>
        <v>0</v>
      </c>
      <c r="X261" s="27">
        <f t="shared" si="90"/>
        <v>0</v>
      </c>
      <c r="Y261" s="27">
        <f t="shared" si="90"/>
        <v>0</v>
      </c>
      <c r="Z261" s="27">
        <f t="shared" si="90"/>
        <v>0</v>
      </c>
      <c r="AA261" s="27">
        <f t="shared" si="90"/>
        <v>0</v>
      </c>
      <c r="AB261" s="27">
        <f t="shared" si="90"/>
        <v>0</v>
      </c>
      <c r="AC261" s="27">
        <f t="shared" si="90"/>
        <v>0</v>
      </c>
      <c r="AD261" s="27">
        <f t="shared" si="90"/>
        <v>0</v>
      </c>
      <c r="AE261" s="27">
        <f t="shared" si="90"/>
        <v>0</v>
      </c>
      <c r="AF261" s="27">
        <f t="shared" si="90"/>
        <v>0</v>
      </c>
      <c r="AG261" s="27">
        <f t="shared" si="90"/>
        <v>0</v>
      </c>
      <c r="AH261" s="27">
        <f t="shared" si="91"/>
        <v>0</v>
      </c>
      <c r="AI261" s="27">
        <f t="shared" si="91"/>
        <v>0</v>
      </c>
      <c r="AJ261" s="27">
        <f t="shared" si="91"/>
        <v>0</v>
      </c>
      <c r="AK261" s="27">
        <f t="shared" si="91"/>
        <v>0</v>
      </c>
      <c r="AL261" s="27">
        <f t="shared" si="91"/>
        <v>0</v>
      </c>
      <c r="AM261" s="27">
        <f t="shared" si="91"/>
        <v>0</v>
      </c>
      <c r="AN261" s="27">
        <f t="shared" si="91"/>
        <v>0</v>
      </c>
      <c r="AO261" s="27">
        <f t="shared" si="91"/>
        <v>0</v>
      </c>
      <c r="AP261" s="27">
        <f t="shared" si="91"/>
        <v>0</v>
      </c>
      <c r="AQ261" s="27">
        <f t="shared" si="91"/>
        <v>0</v>
      </c>
      <c r="AR261" s="27">
        <f t="shared" si="91"/>
        <v>0</v>
      </c>
      <c r="AS261" s="27">
        <f t="shared" si="91"/>
        <v>0</v>
      </c>
      <c r="AT261" s="27">
        <f t="shared" si="91"/>
        <v>0</v>
      </c>
      <c r="AU261" s="27">
        <f t="shared" si="91"/>
        <v>0</v>
      </c>
      <c r="AV261" s="27">
        <f t="shared" si="91"/>
        <v>0</v>
      </c>
      <c r="AW261" s="27">
        <f t="shared" ref="AW261:BY261" si="95">AW260</f>
        <v>0</v>
      </c>
      <c r="AX261" s="27">
        <f t="shared" si="95"/>
        <v>0</v>
      </c>
      <c r="AY261" s="27">
        <f t="shared" si="95"/>
        <v>0</v>
      </c>
      <c r="AZ261" s="27">
        <f t="shared" si="95"/>
        <v>0</v>
      </c>
      <c r="BA261" s="27">
        <f t="shared" si="95"/>
        <v>0</v>
      </c>
      <c r="BB261" s="27">
        <f t="shared" si="95"/>
        <v>0</v>
      </c>
      <c r="BC261" s="27">
        <f t="shared" si="95"/>
        <v>0</v>
      </c>
      <c r="BD261" s="27">
        <f t="shared" si="95"/>
        <v>0</v>
      </c>
      <c r="BE261" s="27">
        <f t="shared" si="95"/>
        <v>0</v>
      </c>
      <c r="BF261" s="27">
        <f t="shared" si="95"/>
        <v>0</v>
      </c>
      <c r="BG261" s="27">
        <f t="shared" si="95"/>
        <v>0</v>
      </c>
      <c r="BH261" s="27">
        <f t="shared" si="95"/>
        <v>0</v>
      </c>
      <c r="BI261" s="27">
        <f t="shared" si="95"/>
        <v>0</v>
      </c>
      <c r="BJ261" s="27">
        <f t="shared" si="95"/>
        <v>0</v>
      </c>
      <c r="BK261" s="27">
        <f t="shared" si="95"/>
        <v>0</v>
      </c>
      <c r="BL261" s="27">
        <f t="shared" si="95"/>
        <v>0</v>
      </c>
      <c r="BM261" s="27">
        <f t="shared" si="95"/>
        <v>0</v>
      </c>
      <c r="BN261" s="27">
        <f t="shared" si="95"/>
        <v>0</v>
      </c>
      <c r="BO261" s="27">
        <f t="shared" si="95"/>
        <v>0</v>
      </c>
      <c r="BP261" s="27">
        <f t="shared" si="95"/>
        <v>0</v>
      </c>
      <c r="BQ261" s="27">
        <f t="shared" si="95"/>
        <v>0</v>
      </c>
      <c r="BR261" s="27">
        <f t="shared" si="95"/>
        <v>0</v>
      </c>
      <c r="BS261" s="27">
        <f t="shared" si="95"/>
        <v>0</v>
      </c>
      <c r="BT261" s="27">
        <f t="shared" si="95"/>
        <v>0</v>
      </c>
      <c r="BU261" s="27">
        <f t="shared" si="95"/>
        <v>0</v>
      </c>
      <c r="BV261" s="27">
        <f t="shared" si="95"/>
        <v>0</v>
      </c>
      <c r="BW261" s="27">
        <f t="shared" si="95"/>
        <v>0</v>
      </c>
      <c r="BX261" s="27">
        <f t="shared" si="95"/>
        <v>0</v>
      </c>
      <c r="BY261" s="27">
        <f t="shared" si="95"/>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AU266" si="96">C263</f>
        <v>0</v>
      </c>
      <c r="D264" s="27">
        <f t="shared" si="96"/>
        <v>0</v>
      </c>
      <c r="E264" s="27">
        <f t="shared" si="96"/>
        <v>0</v>
      </c>
      <c r="F264" s="27">
        <f t="shared" si="96"/>
        <v>0</v>
      </c>
      <c r="G264" s="27">
        <f t="shared" si="96"/>
        <v>0</v>
      </c>
      <c r="H264" s="27">
        <f t="shared" si="96"/>
        <v>0</v>
      </c>
      <c r="I264" s="27">
        <f t="shared" si="96"/>
        <v>0</v>
      </c>
      <c r="J264" s="27">
        <f t="shared" si="96"/>
        <v>0</v>
      </c>
      <c r="K264" s="27">
        <f t="shared" si="96"/>
        <v>0</v>
      </c>
      <c r="L264" s="27">
        <f t="shared" si="96"/>
        <v>0</v>
      </c>
      <c r="M264" s="27">
        <f t="shared" si="96"/>
        <v>0</v>
      </c>
      <c r="N264" s="27">
        <f t="shared" si="96"/>
        <v>0</v>
      </c>
      <c r="O264" s="27">
        <f t="shared" si="96"/>
        <v>0</v>
      </c>
      <c r="P264" s="27">
        <f t="shared" si="96"/>
        <v>0</v>
      </c>
      <c r="Q264" s="27">
        <f t="shared" si="96"/>
        <v>0</v>
      </c>
      <c r="R264" s="27">
        <f t="shared" si="96"/>
        <v>0</v>
      </c>
      <c r="S264" s="27">
        <f t="shared" si="96"/>
        <v>0</v>
      </c>
      <c r="T264" s="27">
        <f t="shared" si="96"/>
        <v>0</v>
      </c>
      <c r="U264" s="27">
        <f t="shared" si="96"/>
        <v>0</v>
      </c>
      <c r="V264" s="27">
        <f t="shared" si="96"/>
        <v>0</v>
      </c>
      <c r="W264" s="27">
        <f t="shared" si="96"/>
        <v>0</v>
      </c>
      <c r="X264" s="27">
        <f t="shared" si="96"/>
        <v>0</v>
      </c>
      <c r="Y264" s="27">
        <f t="shared" si="96"/>
        <v>0</v>
      </c>
      <c r="Z264" s="27">
        <f t="shared" si="96"/>
        <v>0</v>
      </c>
      <c r="AA264" s="27">
        <f t="shared" si="96"/>
        <v>0</v>
      </c>
      <c r="AB264" s="27">
        <f t="shared" si="96"/>
        <v>0</v>
      </c>
      <c r="AC264" s="27">
        <f t="shared" si="96"/>
        <v>0</v>
      </c>
      <c r="AD264" s="27">
        <f t="shared" si="96"/>
        <v>0</v>
      </c>
      <c r="AE264" s="27">
        <f t="shared" si="96"/>
        <v>0</v>
      </c>
      <c r="AF264" s="27">
        <f t="shared" si="96"/>
        <v>0</v>
      </c>
      <c r="AG264" s="27">
        <f t="shared" si="96"/>
        <v>0</v>
      </c>
      <c r="AH264" s="27">
        <f t="shared" si="96"/>
        <v>0</v>
      </c>
      <c r="AI264" s="27">
        <f t="shared" si="96"/>
        <v>0</v>
      </c>
      <c r="AJ264" s="27">
        <f t="shared" si="96"/>
        <v>0</v>
      </c>
      <c r="AK264" s="27">
        <f t="shared" si="96"/>
        <v>0</v>
      </c>
      <c r="AL264" s="27">
        <f t="shared" si="96"/>
        <v>0</v>
      </c>
      <c r="AM264" s="27">
        <f t="shared" si="96"/>
        <v>0</v>
      </c>
      <c r="AN264" s="27">
        <f t="shared" si="96"/>
        <v>0</v>
      </c>
      <c r="AO264" s="27">
        <f t="shared" si="96"/>
        <v>0</v>
      </c>
      <c r="AP264" s="27">
        <f t="shared" si="96"/>
        <v>0</v>
      </c>
      <c r="AQ264" s="27">
        <f t="shared" si="96"/>
        <v>0</v>
      </c>
      <c r="AR264" s="27">
        <f t="shared" si="96"/>
        <v>0</v>
      </c>
      <c r="AS264" s="27">
        <f t="shared" si="96"/>
        <v>0</v>
      </c>
      <c r="AT264" s="27">
        <f t="shared" si="96"/>
        <v>0</v>
      </c>
      <c r="AU264" s="27">
        <f t="shared" si="96"/>
        <v>0</v>
      </c>
      <c r="AV264" s="27">
        <f t="shared" ref="AV264:BY264" si="97">AV263</f>
        <v>0</v>
      </c>
      <c r="AW264" s="27">
        <f t="shared" si="97"/>
        <v>0</v>
      </c>
      <c r="AX264" s="27">
        <f t="shared" si="97"/>
        <v>0</v>
      </c>
      <c r="AY264" s="27">
        <f t="shared" si="97"/>
        <v>0</v>
      </c>
      <c r="AZ264" s="27">
        <f t="shared" si="97"/>
        <v>0</v>
      </c>
      <c r="BA264" s="27">
        <f t="shared" si="97"/>
        <v>0</v>
      </c>
      <c r="BB264" s="27">
        <f t="shared" si="97"/>
        <v>0</v>
      </c>
      <c r="BC264" s="27">
        <f t="shared" si="97"/>
        <v>0</v>
      </c>
      <c r="BD264" s="27">
        <f t="shared" si="97"/>
        <v>0</v>
      </c>
      <c r="BE264" s="27">
        <f t="shared" si="97"/>
        <v>0</v>
      </c>
      <c r="BF264" s="27">
        <f t="shared" si="97"/>
        <v>0</v>
      </c>
      <c r="BG264" s="27">
        <f t="shared" si="97"/>
        <v>0</v>
      </c>
      <c r="BH264" s="27">
        <f t="shared" si="97"/>
        <v>0</v>
      </c>
      <c r="BI264" s="27">
        <f t="shared" si="97"/>
        <v>0</v>
      </c>
      <c r="BJ264" s="27">
        <f t="shared" si="97"/>
        <v>0</v>
      </c>
      <c r="BK264" s="27">
        <f t="shared" si="97"/>
        <v>0</v>
      </c>
      <c r="BL264" s="27">
        <f t="shared" si="97"/>
        <v>0</v>
      </c>
      <c r="BM264" s="27">
        <f t="shared" si="97"/>
        <v>0</v>
      </c>
      <c r="BN264" s="27">
        <f t="shared" si="97"/>
        <v>0</v>
      </c>
      <c r="BO264" s="27">
        <f t="shared" si="97"/>
        <v>0</v>
      </c>
      <c r="BP264" s="27">
        <f t="shared" si="97"/>
        <v>0</v>
      </c>
      <c r="BQ264" s="27">
        <f t="shared" si="97"/>
        <v>0</v>
      </c>
      <c r="BR264" s="27">
        <f t="shared" si="97"/>
        <v>0</v>
      </c>
      <c r="BS264" s="27">
        <f t="shared" si="97"/>
        <v>0</v>
      </c>
      <c r="BT264" s="27">
        <f t="shared" si="97"/>
        <v>0</v>
      </c>
      <c r="BU264" s="27">
        <f t="shared" si="97"/>
        <v>0</v>
      </c>
      <c r="BV264" s="27">
        <f t="shared" si="97"/>
        <v>0</v>
      </c>
      <c r="BW264" s="27">
        <f t="shared" si="97"/>
        <v>0</v>
      </c>
      <c r="BX264" s="27">
        <f t="shared" si="97"/>
        <v>0</v>
      </c>
      <c r="BY264" s="27">
        <f t="shared" si="97"/>
        <v>0</v>
      </c>
    </row>
    <row r="265" spans="2:77" outlineLevel="1">
      <c r="B265" s="25" t="s">
        <v>861</v>
      </c>
      <c r="C265" s="27">
        <f t="shared" si="96"/>
        <v>0</v>
      </c>
      <c r="D265" s="27">
        <f t="shared" si="96"/>
        <v>0</v>
      </c>
      <c r="E265" s="27">
        <f t="shared" si="96"/>
        <v>0</v>
      </c>
      <c r="F265" s="27">
        <f t="shared" si="96"/>
        <v>0</v>
      </c>
      <c r="G265" s="27">
        <f t="shared" si="96"/>
        <v>0</v>
      </c>
      <c r="H265" s="27">
        <f t="shared" si="96"/>
        <v>0</v>
      </c>
      <c r="I265" s="27">
        <f t="shared" si="96"/>
        <v>0</v>
      </c>
      <c r="J265" s="27">
        <f t="shared" si="96"/>
        <v>0</v>
      </c>
      <c r="K265" s="27">
        <f t="shared" si="96"/>
        <v>0</v>
      </c>
      <c r="L265" s="27">
        <f t="shared" si="96"/>
        <v>0</v>
      </c>
      <c r="M265" s="27">
        <f t="shared" si="96"/>
        <v>0</v>
      </c>
      <c r="N265" s="27">
        <f t="shared" si="96"/>
        <v>0</v>
      </c>
      <c r="O265" s="27">
        <f t="shared" si="96"/>
        <v>0</v>
      </c>
      <c r="P265" s="27">
        <f t="shared" si="96"/>
        <v>0</v>
      </c>
      <c r="Q265" s="27">
        <f t="shared" si="96"/>
        <v>0</v>
      </c>
      <c r="R265" s="27">
        <f t="shared" si="96"/>
        <v>0</v>
      </c>
      <c r="S265" s="27">
        <f t="shared" si="96"/>
        <v>0</v>
      </c>
      <c r="T265" s="27">
        <f t="shared" si="96"/>
        <v>0</v>
      </c>
      <c r="U265" s="27">
        <f t="shared" si="96"/>
        <v>0</v>
      </c>
      <c r="V265" s="27">
        <f t="shared" si="96"/>
        <v>0</v>
      </c>
      <c r="W265" s="27">
        <f t="shared" si="96"/>
        <v>0</v>
      </c>
      <c r="X265" s="27">
        <f t="shared" si="96"/>
        <v>0</v>
      </c>
      <c r="Y265" s="27">
        <f t="shared" si="96"/>
        <v>0</v>
      </c>
      <c r="Z265" s="27">
        <f t="shared" si="96"/>
        <v>0</v>
      </c>
      <c r="AA265" s="27">
        <f t="shared" si="96"/>
        <v>0</v>
      </c>
      <c r="AB265" s="27">
        <f t="shared" si="96"/>
        <v>0</v>
      </c>
      <c r="AC265" s="27">
        <f t="shared" si="96"/>
        <v>0</v>
      </c>
      <c r="AD265" s="27">
        <f t="shared" si="96"/>
        <v>0</v>
      </c>
      <c r="AE265" s="27">
        <f t="shared" si="96"/>
        <v>0</v>
      </c>
      <c r="AF265" s="27">
        <f t="shared" si="96"/>
        <v>0</v>
      </c>
      <c r="AG265" s="27">
        <f t="shared" si="96"/>
        <v>0</v>
      </c>
      <c r="AH265" s="27">
        <f t="shared" si="96"/>
        <v>0</v>
      </c>
      <c r="AI265" s="27">
        <f t="shared" si="96"/>
        <v>0</v>
      </c>
      <c r="AJ265" s="27">
        <f t="shared" si="96"/>
        <v>0</v>
      </c>
      <c r="AK265" s="27">
        <f t="shared" si="96"/>
        <v>0</v>
      </c>
      <c r="AL265" s="27">
        <f t="shared" si="96"/>
        <v>0</v>
      </c>
      <c r="AM265" s="27">
        <f t="shared" si="96"/>
        <v>0</v>
      </c>
      <c r="AN265" s="27">
        <f t="shared" si="96"/>
        <v>0</v>
      </c>
      <c r="AO265" s="27">
        <f t="shared" si="96"/>
        <v>0</v>
      </c>
      <c r="AP265" s="27">
        <f t="shared" si="96"/>
        <v>0</v>
      </c>
      <c r="AQ265" s="27">
        <f t="shared" si="96"/>
        <v>0</v>
      </c>
      <c r="AR265" s="27">
        <f t="shared" si="96"/>
        <v>0</v>
      </c>
      <c r="AS265" s="27">
        <f t="shared" si="96"/>
        <v>0</v>
      </c>
      <c r="AT265" s="27">
        <f t="shared" si="96"/>
        <v>0</v>
      </c>
      <c r="AU265" s="27">
        <f t="shared" si="96"/>
        <v>0</v>
      </c>
      <c r="AV265" s="27">
        <f t="shared" ref="AV265:BY265" si="98">AV264</f>
        <v>0</v>
      </c>
      <c r="AW265" s="27">
        <f t="shared" si="98"/>
        <v>0</v>
      </c>
      <c r="AX265" s="27">
        <f t="shared" si="98"/>
        <v>0</v>
      </c>
      <c r="AY265" s="27">
        <f t="shared" si="98"/>
        <v>0</v>
      </c>
      <c r="AZ265" s="27">
        <f t="shared" si="98"/>
        <v>0</v>
      </c>
      <c r="BA265" s="27">
        <f t="shared" si="98"/>
        <v>0</v>
      </c>
      <c r="BB265" s="27">
        <f t="shared" si="98"/>
        <v>0</v>
      </c>
      <c r="BC265" s="27">
        <f t="shared" si="98"/>
        <v>0</v>
      </c>
      <c r="BD265" s="27">
        <f t="shared" si="98"/>
        <v>0</v>
      </c>
      <c r="BE265" s="27">
        <f t="shared" si="98"/>
        <v>0</v>
      </c>
      <c r="BF265" s="27">
        <f t="shared" si="98"/>
        <v>0</v>
      </c>
      <c r="BG265" s="27">
        <f t="shared" si="98"/>
        <v>0</v>
      </c>
      <c r="BH265" s="27">
        <f t="shared" si="98"/>
        <v>0</v>
      </c>
      <c r="BI265" s="27">
        <f t="shared" si="98"/>
        <v>0</v>
      </c>
      <c r="BJ265" s="27">
        <f t="shared" si="98"/>
        <v>0</v>
      </c>
      <c r="BK265" s="27">
        <f t="shared" si="98"/>
        <v>0</v>
      </c>
      <c r="BL265" s="27">
        <f t="shared" si="98"/>
        <v>0</v>
      </c>
      <c r="BM265" s="27">
        <f t="shared" si="98"/>
        <v>0</v>
      </c>
      <c r="BN265" s="27">
        <f t="shared" si="98"/>
        <v>0</v>
      </c>
      <c r="BO265" s="27">
        <f t="shared" si="98"/>
        <v>0</v>
      </c>
      <c r="BP265" s="27">
        <f t="shared" si="98"/>
        <v>0</v>
      </c>
      <c r="BQ265" s="27">
        <f t="shared" si="98"/>
        <v>0</v>
      </c>
      <c r="BR265" s="27">
        <f t="shared" si="98"/>
        <v>0</v>
      </c>
      <c r="BS265" s="27">
        <f t="shared" si="98"/>
        <v>0</v>
      </c>
      <c r="BT265" s="27">
        <f t="shared" si="98"/>
        <v>0</v>
      </c>
      <c r="BU265" s="27">
        <f t="shared" si="98"/>
        <v>0</v>
      </c>
      <c r="BV265" s="27">
        <f t="shared" si="98"/>
        <v>0</v>
      </c>
      <c r="BW265" s="27">
        <f t="shared" si="98"/>
        <v>0</v>
      </c>
      <c r="BX265" s="27">
        <f t="shared" si="98"/>
        <v>0</v>
      </c>
      <c r="BY265" s="27">
        <f t="shared" si="98"/>
        <v>0</v>
      </c>
    </row>
    <row r="266" spans="2:77" outlineLevel="1">
      <c r="B266" s="25" t="s">
        <v>862</v>
      </c>
      <c r="C266" s="27">
        <f t="shared" si="96"/>
        <v>0</v>
      </c>
      <c r="D266" s="27">
        <f t="shared" si="96"/>
        <v>0</v>
      </c>
      <c r="E266" s="27">
        <f t="shared" si="96"/>
        <v>0</v>
      </c>
      <c r="F266" s="27">
        <f t="shared" si="96"/>
        <v>0</v>
      </c>
      <c r="G266" s="27">
        <f t="shared" si="96"/>
        <v>0</v>
      </c>
      <c r="H266" s="27">
        <f t="shared" si="96"/>
        <v>0</v>
      </c>
      <c r="I266" s="27">
        <f t="shared" si="96"/>
        <v>0</v>
      </c>
      <c r="J266" s="27">
        <f t="shared" si="96"/>
        <v>0</v>
      </c>
      <c r="K266" s="27">
        <f t="shared" si="96"/>
        <v>0</v>
      </c>
      <c r="L266" s="27">
        <f t="shared" si="96"/>
        <v>0</v>
      </c>
      <c r="M266" s="27">
        <f t="shared" si="96"/>
        <v>0</v>
      </c>
      <c r="N266" s="27">
        <f t="shared" si="96"/>
        <v>0</v>
      </c>
      <c r="O266" s="27">
        <f t="shared" si="96"/>
        <v>0</v>
      </c>
      <c r="P266" s="27">
        <f t="shared" si="96"/>
        <v>0</v>
      </c>
      <c r="Q266" s="27">
        <f t="shared" si="96"/>
        <v>0</v>
      </c>
      <c r="R266" s="27">
        <f t="shared" si="96"/>
        <v>0</v>
      </c>
      <c r="S266" s="27">
        <f t="shared" si="96"/>
        <v>0</v>
      </c>
      <c r="T266" s="27">
        <f t="shared" si="96"/>
        <v>0</v>
      </c>
      <c r="U266" s="27">
        <f t="shared" si="96"/>
        <v>0</v>
      </c>
      <c r="V266" s="27">
        <f t="shared" si="96"/>
        <v>0</v>
      </c>
      <c r="W266" s="27">
        <f t="shared" si="96"/>
        <v>0</v>
      </c>
      <c r="X266" s="27">
        <f t="shared" si="96"/>
        <v>0</v>
      </c>
      <c r="Y266" s="27">
        <f t="shared" si="96"/>
        <v>0</v>
      </c>
      <c r="Z266" s="27">
        <f t="shared" si="96"/>
        <v>0</v>
      </c>
      <c r="AA266" s="27">
        <f t="shared" si="96"/>
        <v>0</v>
      </c>
      <c r="AB266" s="27">
        <f t="shared" si="96"/>
        <v>0</v>
      </c>
      <c r="AC266" s="27">
        <f t="shared" si="96"/>
        <v>0</v>
      </c>
      <c r="AD266" s="27">
        <f t="shared" si="96"/>
        <v>0</v>
      </c>
      <c r="AE266" s="27">
        <f t="shared" si="96"/>
        <v>0</v>
      </c>
      <c r="AF266" s="27">
        <f t="shared" si="96"/>
        <v>0</v>
      </c>
      <c r="AG266" s="27">
        <f t="shared" si="96"/>
        <v>0</v>
      </c>
      <c r="AH266" s="27">
        <f t="shared" si="96"/>
        <v>0</v>
      </c>
      <c r="AI266" s="27">
        <f t="shared" si="96"/>
        <v>0</v>
      </c>
      <c r="AJ266" s="27">
        <f t="shared" si="96"/>
        <v>0</v>
      </c>
      <c r="AK266" s="27">
        <f t="shared" si="96"/>
        <v>0</v>
      </c>
      <c r="AL266" s="27">
        <f t="shared" si="96"/>
        <v>0</v>
      </c>
      <c r="AM266" s="27">
        <f t="shared" si="96"/>
        <v>0</v>
      </c>
      <c r="AN266" s="27">
        <f t="shared" si="96"/>
        <v>0</v>
      </c>
      <c r="AO266" s="27">
        <f t="shared" si="96"/>
        <v>0</v>
      </c>
      <c r="AP266" s="27">
        <f t="shared" si="96"/>
        <v>0</v>
      </c>
      <c r="AQ266" s="27">
        <f t="shared" si="96"/>
        <v>0</v>
      </c>
      <c r="AR266" s="27">
        <f t="shared" si="96"/>
        <v>0</v>
      </c>
      <c r="AS266" s="27">
        <f t="shared" si="96"/>
        <v>0</v>
      </c>
      <c r="AT266" s="27">
        <f t="shared" si="96"/>
        <v>0</v>
      </c>
      <c r="AU266" s="27">
        <f t="shared" si="96"/>
        <v>0</v>
      </c>
      <c r="AV266" s="27">
        <f t="shared" ref="AV266:BY266" si="99">AV265</f>
        <v>0</v>
      </c>
      <c r="AW266" s="27">
        <f t="shared" si="99"/>
        <v>0</v>
      </c>
      <c r="AX266" s="27">
        <f t="shared" si="99"/>
        <v>0</v>
      </c>
      <c r="AY266" s="27">
        <f t="shared" si="99"/>
        <v>0</v>
      </c>
      <c r="AZ266" s="27">
        <f t="shared" si="99"/>
        <v>0</v>
      </c>
      <c r="BA266" s="27">
        <f t="shared" si="99"/>
        <v>0</v>
      </c>
      <c r="BB266" s="27">
        <f t="shared" si="99"/>
        <v>0</v>
      </c>
      <c r="BC266" s="27">
        <f t="shared" si="99"/>
        <v>0</v>
      </c>
      <c r="BD266" s="27">
        <f t="shared" si="99"/>
        <v>0</v>
      </c>
      <c r="BE266" s="27">
        <f t="shared" si="99"/>
        <v>0</v>
      </c>
      <c r="BF266" s="27">
        <f t="shared" si="99"/>
        <v>0</v>
      </c>
      <c r="BG266" s="27">
        <f t="shared" si="99"/>
        <v>0</v>
      </c>
      <c r="BH266" s="27">
        <f t="shared" si="99"/>
        <v>0</v>
      </c>
      <c r="BI266" s="27">
        <f t="shared" si="99"/>
        <v>0</v>
      </c>
      <c r="BJ266" s="27">
        <f t="shared" si="99"/>
        <v>0</v>
      </c>
      <c r="BK266" s="27">
        <f t="shared" si="99"/>
        <v>0</v>
      </c>
      <c r="BL266" s="27">
        <f t="shared" si="99"/>
        <v>0</v>
      </c>
      <c r="BM266" s="27">
        <f t="shared" si="99"/>
        <v>0</v>
      </c>
      <c r="BN266" s="27">
        <f t="shared" si="99"/>
        <v>0</v>
      </c>
      <c r="BO266" s="27">
        <f t="shared" si="99"/>
        <v>0</v>
      </c>
      <c r="BP266" s="27">
        <f t="shared" si="99"/>
        <v>0</v>
      </c>
      <c r="BQ266" s="27">
        <f t="shared" si="99"/>
        <v>0</v>
      </c>
      <c r="BR266" s="27">
        <f t="shared" si="99"/>
        <v>0</v>
      </c>
      <c r="BS266" s="27">
        <f t="shared" si="99"/>
        <v>0</v>
      </c>
      <c r="BT266" s="27">
        <f t="shared" si="99"/>
        <v>0</v>
      </c>
      <c r="BU266" s="27">
        <f t="shared" si="99"/>
        <v>0</v>
      </c>
      <c r="BV266" s="27">
        <f t="shared" si="99"/>
        <v>0</v>
      </c>
      <c r="BW266" s="27">
        <f t="shared" si="99"/>
        <v>0</v>
      </c>
      <c r="BX266" s="27">
        <f t="shared" si="99"/>
        <v>0</v>
      </c>
      <c r="BY266" s="27">
        <f t="shared" si="99"/>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AU271" si="100">C268</f>
        <v>0</v>
      </c>
      <c r="D269" s="27">
        <f t="shared" si="100"/>
        <v>0</v>
      </c>
      <c r="E269" s="27">
        <f t="shared" si="100"/>
        <v>0</v>
      </c>
      <c r="F269" s="27">
        <f t="shared" si="100"/>
        <v>0</v>
      </c>
      <c r="G269" s="27">
        <f t="shared" si="100"/>
        <v>0</v>
      </c>
      <c r="H269" s="27">
        <f t="shared" si="100"/>
        <v>0</v>
      </c>
      <c r="I269" s="27">
        <f t="shared" si="100"/>
        <v>0</v>
      </c>
      <c r="J269" s="27">
        <f t="shared" si="100"/>
        <v>0</v>
      </c>
      <c r="K269" s="27">
        <f t="shared" si="100"/>
        <v>0</v>
      </c>
      <c r="L269" s="27">
        <f t="shared" si="100"/>
        <v>0</v>
      </c>
      <c r="M269" s="27">
        <f t="shared" si="100"/>
        <v>0</v>
      </c>
      <c r="N269" s="27">
        <f t="shared" si="100"/>
        <v>0</v>
      </c>
      <c r="O269" s="27">
        <f t="shared" si="100"/>
        <v>0</v>
      </c>
      <c r="P269" s="27">
        <f t="shared" si="100"/>
        <v>0</v>
      </c>
      <c r="Q269" s="27">
        <f t="shared" si="100"/>
        <v>0</v>
      </c>
      <c r="R269" s="27">
        <f t="shared" si="100"/>
        <v>150</v>
      </c>
      <c r="S269" s="27">
        <f t="shared" si="100"/>
        <v>0</v>
      </c>
      <c r="T269" s="27">
        <f t="shared" si="100"/>
        <v>0</v>
      </c>
      <c r="U269" s="27">
        <f t="shared" si="100"/>
        <v>0</v>
      </c>
      <c r="V269" s="27">
        <f t="shared" si="100"/>
        <v>0</v>
      </c>
      <c r="W269" s="27">
        <f t="shared" si="100"/>
        <v>0</v>
      </c>
      <c r="X269" s="27">
        <f t="shared" si="100"/>
        <v>0</v>
      </c>
      <c r="Y269" s="27">
        <f t="shared" si="100"/>
        <v>0</v>
      </c>
      <c r="Z269" s="27">
        <f t="shared" si="100"/>
        <v>0</v>
      </c>
      <c r="AA269" s="27">
        <f t="shared" si="100"/>
        <v>0</v>
      </c>
      <c r="AB269" s="27">
        <f t="shared" si="100"/>
        <v>0</v>
      </c>
      <c r="AC269" s="27">
        <f t="shared" si="100"/>
        <v>0</v>
      </c>
      <c r="AD269" s="27">
        <f t="shared" si="100"/>
        <v>0</v>
      </c>
      <c r="AE269" s="27">
        <f t="shared" si="100"/>
        <v>0</v>
      </c>
      <c r="AF269" s="27">
        <f t="shared" si="100"/>
        <v>0</v>
      </c>
      <c r="AG269" s="27">
        <f t="shared" si="100"/>
        <v>0</v>
      </c>
      <c r="AH269" s="27">
        <f t="shared" si="100"/>
        <v>0</v>
      </c>
      <c r="AI269" s="27">
        <f t="shared" si="100"/>
        <v>0</v>
      </c>
      <c r="AJ269" s="27">
        <f t="shared" si="100"/>
        <v>0</v>
      </c>
      <c r="AK269" s="27">
        <f t="shared" si="100"/>
        <v>0</v>
      </c>
      <c r="AL269" s="27">
        <f t="shared" si="100"/>
        <v>0</v>
      </c>
      <c r="AM269" s="27">
        <f t="shared" si="100"/>
        <v>0</v>
      </c>
      <c r="AN269" s="27">
        <f t="shared" si="100"/>
        <v>0</v>
      </c>
      <c r="AO269" s="27">
        <f t="shared" si="100"/>
        <v>0</v>
      </c>
      <c r="AP269" s="27">
        <f t="shared" si="100"/>
        <v>0</v>
      </c>
      <c r="AQ269" s="27">
        <f t="shared" si="100"/>
        <v>0</v>
      </c>
      <c r="AR269" s="27">
        <f t="shared" si="100"/>
        <v>0</v>
      </c>
      <c r="AS269" s="27">
        <f t="shared" si="100"/>
        <v>0</v>
      </c>
      <c r="AT269" s="27">
        <f t="shared" si="100"/>
        <v>0</v>
      </c>
      <c r="AU269" s="27">
        <f t="shared" si="100"/>
        <v>0</v>
      </c>
      <c r="AV269" s="27">
        <f t="shared" ref="AV269:BY269" si="101">AV268</f>
        <v>0</v>
      </c>
      <c r="AW269" s="27">
        <f t="shared" si="101"/>
        <v>0</v>
      </c>
      <c r="AX269" s="27">
        <f t="shared" si="101"/>
        <v>0</v>
      </c>
      <c r="AY269" s="27">
        <f t="shared" si="101"/>
        <v>0</v>
      </c>
      <c r="AZ269" s="27">
        <f t="shared" si="101"/>
        <v>0</v>
      </c>
      <c r="BA269" s="27">
        <f t="shared" si="101"/>
        <v>0</v>
      </c>
      <c r="BB269" s="27">
        <f t="shared" si="101"/>
        <v>0</v>
      </c>
      <c r="BC269" s="27">
        <f t="shared" si="101"/>
        <v>0</v>
      </c>
      <c r="BD269" s="27">
        <f t="shared" si="101"/>
        <v>0</v>
      </c>
      <c r="BE269" s="27">
        <f t="shared" si="101"/>
        <v>0</v>
      </c>
      <c r="BF269" s="27">
        <f t="shared" si="101"/>
        <v>0</v>
      </c>
      <c r="BG269" s="27">
        <f t="shared" si="101"/>
        <v>0</v>
      </c>
      <c r="BH269" s="27">
        <f t="shared" si="101"/>
        <v>0</v>
      </c>
      <c r="BI269" s="27">
        <f t="shared" si="101"/>
        <v>0</v>
      </c>
      <c r="BJ269" s="27">
        <f t="shared" si="101"/>
        <v>0</v>
      </c>
      <c r="BK269" s="27">
        <f t="shared" si="101"/>
        <v>150</v>
      </c>
      <c r="BL269" s="27">
        <f t="shared" si="101"/>
        <v>0</v>
      </c>
      <c r="BM269" s="27">
        <f t="shared" si="101"/>
        <v>0</v>
      </c>
      <c r="BN269" s="27">
        <f t="shared" si="101"/>
        <v>0</v>
      </c>
      <c r="BO269" s="27">
        <f t="shared" si="101"/>
        <v>0</v>
      </c>
      <c r="BP269" s="27">
        <f t="shared" si="101"/>
        <v>0</v>
      </c>
      <c r="BQ269" s="27">
        <f t="shared" si="101"/>
        <v>0</v>
      </c>
      <c r="BR269" s="27">
        <f t="shared" si="101"/>
        <v>0</v>
      </c>
      <c r="BS269" s="27">
        <f t="shared" si="101"/>
        <v>0</v>
      </c>
      <c r="BT269" s="27">
        <f t="shared" si="101"/>
        <v>0</v>
      </c>
      <c r="BU269" s="27">
        <f t="shared" si="101"/>
        <v>0</v>
      </c>
      <c r="BV269" s="27">
        <f t="shared" si="101"/>
        <v>0</v>
      </c>
      <c r="BW269" s="27">
        <f t="shared" si="101"/>
        <v>0</v>
      </c>
      <c r="BX269" s="27">
        <f t="shared" si="101"/>
        <v>0</v>
      </c>
      <c r="BY269" s="27">
        <f t="shared" si="101"/>
        <v>0</v>
      </c>
    </row>
    <row r="270" spans="2:77" outlineLevel="1">
      <c r="B270" s="25" t="s">
        <v>861</v>
      </c>
      <c r="C270" s="27">
        <f t="shared" si="100"/>
        <v>0</v>
      </c>
      <c r="D270" s="27">
        <f t="shared" si="100"/>
        <v>0</v>
      </c>
      <c r="E270" s="27">
        <f t="shared" si="100"/>
        <v>0</v>
      </c>
      <c r="F270" s="27">
        <f t="shared" si="100"/>
        <v>0</v>
      </c>
      <c r="G270" s="27">
        <f t="shared" si="100"/>
        <v>0</v>
      </c>
      <c r="H270" s="27">
        <f t="shared" si="100"/>
        <v>0</v>
      </c>
      <c r="I270" s="27">
        <f t="shared" si="100"/>
        <v>0</v>
      </c>
      <c r="J270" s="27">
        <f t="shared" si="100"/>
        <v>0</v>
      </c>
      <c r="K270" s="27">
        <f t="shared" si="100"/>
        <v>0</v>
      </c>
      <c r="L270" s="27">
        <f t="shared" si="100"/>
        <v>0</v>
      </c>
      <c r="M270" s="27">
        <f t="shared" si="100"/>
        <v>0</v>
      </c>
      <c r="N270" s="27">
        <f t="shared" si="100"/>
        <v>0</v>
      </c>
      <c r="O270" s="27">
        <f t="shared" si="100"/>
        <v>0</v>
      </c>
      <c r="P270" s="27">
        <f t="shared" si="100"/>
        <v>0</v>
      </c>
      <c r="Q270" s="27">
        <f t="shared" si="100"/>
        <v>0</v>
      </c>
      <c r="R270" s="27">
        <f t="shared" si="100"/>
        <v>150</v>
      </c>
      <c r="S270" s="27">
        <f t="shared" si="100"/>
        <v>0</v>
      </c>
      <c r="T270" s="27">
        <f t="shared" si="100"/>
        <v>0</v>
      </c>
      <c r="U270" s="27">
        <f t="shared" si="100"/>
        <v>0</v>
      </c>
      <c r="V270" s="27">
        <f t="shared" si="100"/>
        <v>0</v>
      </c>
      <c r="W270" s="27">
        <f t="shared" si="100"/>
        <v>0</v>
      </c>
      <c r="X270" s="27">
        <f t="shared" si="100"/>
        <v>0</v>
      </c>
      <c r="Y270" s="27">
        <f t="shared" si="100"/>
        <v>0</v>
      </c>
      <c r="Z270" s="27">
        <f t="shared" si="100"/>
        <v>0</v>
      </c>
      <c r="AA270" s="27">
        <f t="shared" si="100"/>
        <v>0</v>
      </c>
      <c r="AB270" s="27">
        <f t="shared" si="100"/>
        <v>0</v>
      </c>
      <c r="AC270" s="27">
        <f t="shared" si="100"/>
        <v>0</v>
      </c>
      <c r="AD270" s="27">
        <f t="shared" si="100"/>
        <v>0</v>
      </c>
      <c r="AE270" s="27">
        <f t="shared" si="100"/>
        <v>0</v>
      </c>
      <c r="AF270" s="27">
        <f t="shared" si="100"/>
        <v>0</v>
      </c>
      <c r="AG270" s="27">
        <f t="shared" si="100"/>
        <v>0</v>
      </c>
      <c r="AH270" s="27">
        <f t="shared" si="100"/>
        <v>0</v>
      </c>
      <c r="AI270" s="27">
        <f t="shared" si="100"/>
        <v>0</v>
      </c>
      <c r="AJ270" s="27">
        <f t="shared" si="100"/>
        <v>0</v>
      </c>
      <c r="AK270" s="27">
        <f t="shared" si="100"/>
        <v>0</v>
      </c>
      <c r="AL270" s="27">
        <f t="shared" si="100"/>
        <v>0</v>
      </c>
      <c r="AM270" s="27">
        <f t="shared" si="100"/>
        <v>0</v>
      </c>
      <c r="AN270" s="27">
        <f t="shared" si="100"/>
        <v>0</v>
      </c>
      <c r="AO270" s="27">
        <f t="shared" si="100"/>
        <v>0</v>
      </c>
      <c r="AP270" s="27">
        <f t="shared" si="100"/>
        <v>0</v>
      </c>
      <c r="AQ270" s="27">
        <f t="shared" si="100"/>
        <v>0</v>
      </c>
      <c r="AR270" s="27">
        <f t="shared" si="100"/>
        <v>0</v>
      </c>
      <c r="AS270" s="27">
        <f t="shared" si="100"/>
        <v>0</v>
      </c>
      <c r="AT270" s="27">
        <f t="shared" si="100"/>
        <v>0</v>
      </c>
      <c r="AU270" s="27">
        <f t="shared" si="100"/>
        <v>0</v>
      </c>
      <c r="AV270" s="27">
        <f t="shared" ref="AV270:BY270" si="102">AV269</f>
        <v>0</v>
      </c>
      <c r="AW270" s="27">
        <f t="shared" si="102"/>
        <v>0</v>
      </c>
      <c r="AX270" s="27">
        <f t="shared" si="102"/>
        <v>0</v>
      </c>
      <c r="AY270" s="27">
        <f t="shared" si="102"/>
        <v>0</v>
      </c>
      <c r="AZ270" s="27">
        <f t="shared" si="102"/>
        <v>0</v>
      </c>
      <c r="BA270" s="27">
        <f t="shared" si="102"/>
        <v>0</v>
      </c>
      <c r="BB270" s="27">
        <f t="shared" si="102"/>
        <v>0</v>
      </c>
      <c r="BC270" s="27">
        <f t="shared" si="102"/>
        <v>0</v>
      </c>
      <c r="BD270" s="27">
        <f t="shared" si="102"/>
        <v>0</v>
      </c>
      <c r="BE270" s="27">
        <f t="shared" si="102"/>
        <v>0</v>
      </c>
      <c r="BF270" s="27">
        <f t="shared" si="102"/>
        <v>0</v>
      </c>
      <c r="BG270" s="27">
        <f t="shared" si="102"/>
        <v>0</v>
      </c>
      <c r="BH270" s="27">
        <f t="shared" si="102"/>
        <v>0</v>
      </c>
      <c r="BI270" s="27">
        <f t="shared" si="102"/>
        <v>0</v>
      </c>
      <c r="BJ270" s="27">
        <f t="shared" si="102"/>
        <v>0</v>
      </c>
      <c r="BK270" s="27">
        <f t="shared" si="102"/>
        <v>150</v>
      </c>
      <c r="BL270" s="27">
        <f t="shared" si="102"/>
        <v>0</v>
      </c>
      <c r="BM270" s="27">
        <f t="shared" si="102"/>
        <v>0</v>
      </c>
      <c r="BN270" s="27">
        <f t="shared" si="102"/>
        <v>0</v>
      </c>
      <c r="BO270" s="27">
        <f t="shared" si="102"/>
        <v>0</v>
      </c>
      <c r="BP270" s="27">
        <f t="shared" si="102"/>
        <v>0</v>
      </c>
      <c r="BQ270" s="27">
        <f t="shared" si="102"/>
        <v>0</v>
      </c>
      <c r="BR270" s="27">
        <f t="shared" si="102"/>
        <v>0</v>
      </c>
      <c r="BS270" s="27">
        <f t="shared" si="102"/>
        <v>0</v>
      </c>
      <c r="BT270" s="27">
        <f t="shared" si="102"/>
        <v>0</v>
      </c>
      <c r="BU270" s="27">
        <f t="shared" si="102"/>
        <v>0</v>
      </c>
      <c r="BV270" s="27">
        <f t="shared" si="102"/>
        <v>0</v>
      </c>
      <c r="BW270" s="27">
        <f t="shared" si="102"/>
        <v>0</v>
      </c>
      <c r="BX270" s="27">
        <f t="shared" si="102"/>
        <v>0</v>
      </c>
      <c r="BY270" s="27">
        <f t="shared" si="102"/>
        <v>0</v>
      </c>
    </row>
    <row r="271" spans="2:77" outlineLevel="1">
      <c r="B271" s="25" t="s">
        <v>862</v>
      </c>
      <c r="C271" s="27">
        <f t="shared" si="100"/>
        <v>0</v>
      </c>
      <c r="D271" s="27">
        <f t="shared" si="100"/>
        <v>0</v>
      </c>
      <c r="E271" s="27">
        <f t="shared" si="100"/>
        <v>0</v>
      </c>
      <c r="F271" s="27">
        <f t="shared" si="100"/>
        <v>0</v>
      </c>
      <c r="G271" s="27">
        <f t="shared" si="100"/>
        <v>0</v>
      </c>
      <c r="H271" s="27">
        <f t="shared" si="100"/>
        <v>0</v>
      </c>
      <c r="I271" s="27">
        <f t="shared" si="100"/>
        <v>0</v>
      </c>
      <c r="J271" s="27">
        <f t="shared" si="100"/>
        <v>0</v>
      </c>
      <c r="K271" s="27">
        <f t="shared" si="100"/>
        <v>0</v>
      </c>
      <c r="L271" s="27">
        <f t="shared" si="100"/>
        <v>0</v>
      </c>
      <c r="M271" s="27">
        <f t="shared" si="100"/>
        <v>0</v>
      </c>
      <c r="N271" s="27">
        <f t="shared" si="100"/>
        <v>0</v>
      </c>
      <c r="O271" s="27">
        <f t="shared" si="100"/>
        <v>0</v>
      </c>
      <c r="P271" s="27">
        <f t="shared" si="100"/>
        <v>0</v>
      </c>
      <c r="Q271" s="27">
        <f t="shared" si="100"/>
        <v>0</v>
      </c>
      <c r="R271" s="27">
        <f t="shared" si="100"/>
        <v>150</v>
      </c>
      <c r="S271" s="27">
        <f t="shared" si="100"/>
        <v>0</v>
      </c>
      <c r="T271" s="27">
        <f t="shared" si="100"/>
        <v>0</v>
      </c>
      <c r="U271" s="27">
        <f t="shared" si="100"/>
        <v>0</v>
      </c>
      <c r="V271" s="27">
        <f t="shared" si="100"/>
        <v>0</v>
      </c>
      <c r="W271" s="27">
        <f t="shared" si="100"/>
        <v>0</v>
      </c>
      <c r="X271" s="27">
        <f t="shared" si="100"/>
        <v>0</v>
      </c>
      <c r="Y271" s="27">
        <f t="shared" si="100"/>
        <v>0</v>
      </c>
      <c r="Z271" s="27">
        <f t="shared" si="100"/>
        <v>0</v>
      </c>
      <c r="AA271" s="27">
        <f t="shared" si="100"/>
        <v>0</v>
      </c>
      <c r="AB271" s="27">
        <f t="shared" si="100"/>
        <v>0</v>
      </c>
      <c r="AC271" s="27">
        <f t="shared" si="100"/>
        <v>0</v>
      </c>
      <c r="AD271" s="27">
        <f t="shared" si="100"/>
        <v>0</v>
      </c>
      <c r="AE271" s="27">
        <f t="shared" si="100"/>
        <v>0</v>
      </c>
      <c r="AF271" s="27">
        <f t="shared" si="100"/>
        <v>0</v>
      </c>
      <c r="AG271" s="27">
        <f t="shared" si="100"/>
        <v>0</v>
      </c>
      <c r="AH271" s="27">
        <f t="shared" si="100"/>
        <v>0</v>
      </c>
      <c r="AI271" s="27">
        <f t="shared" si="100"/>
        <v>0</v>
      </c>
      <c r="AJ271" s="27">
        <f t="shared" si="100"/>
        <v>0</v>
      </c>
      <c r="AK271" s="27">
        <f t="shared" si="100"/>
        <v>0</v>
      </c>
      <c r="AL271" s="27">
        <f t="shared" si="100"/>
        <v>0</v>
      </c>
      <c r="AM271" s="27">
        <f t="shared" si="100"/>
        <v>0</v>
      </c>
      <c r="AN271" s="27">
        <f t="shared" si="100"/>
        <v>0</v>
      </c>
      <c r="AO271" s="27">
        <f t="shared" si="100"/>
        <v>0</v>
      </c>
      <c r="AP271" s="27">
        <f t="shared" si="100"/>
        <v>0</v>
      </c>
      <c r="AQ271" s="27">
        <f t="shared" si="100"/>
        <v>0</v>
      </c>
      <c r="AR271" s="27">
        <f t="shared" si="100"/>
        <v>0</v>
      </c>
      <c r="AS271" s="27">
        <f t="shared" si="100"/>
        <v>0</v>
      </c>
      <c r="AT271" s="27">
        <f t="shared" si="100"/>
        <v>0</v>
      </c>
      <c r="AU271" s="27">
        <f t="shared" si="100"/>
        <v>0</v>
      </c>
      <c r="AV271" s="27">
        <f t="shared" ref="AV271:BY271" si="103">AV270</f>
        <v>0</v>
      </c>
      <c r="AW271" s="27">
        <f t="shared" si="103"/>
        <v>0</v>
      </c>
      <c r="AX271" s="27">
        <f t="shared" si="103"/>
        <v>0</v>
      </c>
      <c r="AY271" s="27">
        <f t="shared" si="103"/>
        <v>0</v>
      </c>
      <c r="AZ271" s="27">
        <f t="shared" si="103"/>
        <v>0</v>
      </c>
      <c r="BA271" s="27">
        <f t="shared" si="103"/>
        <v>0</v>
      </c>
      <c r="BB271" s="27">
        <f t="shared" si="103"/>
        <v>0</v>
      </c>
      <c r="BC271" s="27">
        <f t="shared" si="103"/>
        <v>0</v>
      </c>
      <c r="BD271" s="27">
        <f t="shared" si="103"/>
        <v>0</v>
      </c>
      <c r="BE271" s="27">
        <f t="shared" si="103"/>
        <v>0</v>
      </c>
      <c r="BF271" s="27">
        <f t="shared" si="103"/>
        <v>0</v>
      </c>
      <c r="BG271" s="27">
        <f t="shared" si="103"/>
        <v>0</v>
      </c>
      <c r="BH271" s="27">
        <f t="shared" si="103"/>
        <v>0</v>
      </c>
      <c r="BI271" s="27">
        <f t="shared" si="103"/>
        <v>0</v>
      </c>
      <c r="BJ271" s="27">
        <f t="shared" si="103"/>
        <v>0</v>
      </c>
      <c r="BK271" s="27">
        <f t="shared" si="103"/>
        <v>150</v>
      </c>
      <c r="BL271" s="27">
        <f t="shared" si="103"/>
        <v>0</v>
      </c>
      <c r="BM271" s="27">
        <f t="shared" si="103"/>
        <v>0</v>
      </c>
      <c r="BN271" s="27">
        <f t="shared" si="103"/>
        <v>0</v>
      </c>
      <c r="BO271" s="27">
        <f t="shared" si="103"/>
        <v>0</v>
      </c>
      <c r="BP271" s="27">
        <f t="shared" si="103"/>
        <v>0</v>
      </c>
      <c r="BQ271" s="27">
        <f t="shared" si="103"/>
        <v>0</v>
      </c>
      <c r="BR271" s="27">
        <f t="shared" si="103"/>
        <v>0</v>
      </c>
      <c r="BS271" s="27">
        <f t="shared" si="103"/>
        <v>0</v>
      </c>
      <c r="BT271" s="27">
        <f t="shared" si="103"/>
        <v>0</v>
      </c>
      <c r="BU271" s="27">
        <f t="shared" si="103"/>
        <v>0</v>
      </c>
      <c r="BV271" s="27">
        <f t="shared" si="103"/>
        <v>0</v>
      </c>
      <c r="BW271" s="27">
        <f t="shared" si="103"/>
        <v>0</v>
      </c>
      <c r="BX271" s="27">
        <f t="shared" si="103"/>
        <v>0</v>
      </c>
      <c r="BY271" s="27">
        <f t="shared" si="103"/>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AU276" si="104">C273</f>
        <v>0</v>
      </c>
      <c r="D274" s="27">
        <f t="shared" si="104"/>
        <v>0</v>
      </c>
      <c r="E274" s="27">
        <f t="shared" si="104"/>
        <v>0</v>
      </c>
      <c r="F274" s="27">
        <f t="shared" si="104"/>
        <v>0</v>
      </c>
      <c r="G274" s="27">
        <f t="shared" si="104"/>
        <v>0</v>
      </c>
      <c r="H274" s="27">
        <f t="shared" si="104"/>
        <v>0</v>
      </c>
      <c r="I274" s="27">
        <f t="shared" si="104"/>
        <v>0</v>
      </c>
      <c r="J274" s="27">
        <f t="shared" si="104"/>
        <v>0</v>
      </c>
      <c r="K274" s="27">
        <f t="shared" si="104"/>
        <v>0</v>
      </c>
      <c r="L274" s="27">
        <f t="shared" si="104"/>
        <v>0</v>
      </c>
      <c r="M274" s="27">
        <f t="shared" si="104"/>
        <v>0</v>
      </c>
      <c r="N274" s="27">
        <f t="shared" si="104"/>
        <v>0</v>
      </c>
      <c r="O274" s="27">
        <f t="shared" si="104"/>
        <v>0</v>
      </c>
      <c r="P274" s="27">
        <f t="shared" si="104"/>
        <v>0</v>
      </c>
      <c r="Q274" s="27">
        <f t="shared" si="104"/>
        <v>0</v>
      </c>
      <c r="R274" s="27">
        <f t="shared" si="104"/>
        <v>0</v>
      </c>
      <c r="S274" s="27">
        <f t="shared" si="104"/>
        <v>0</v>
      </c>
      <c r="T274" s="27">
        <f t="shared" si="104"/>
        <v>97</v>
      </c>
      <c r="U274" s="27">
        <f t="shared" si="104"/>
        <v>97</v>
      </c>
      <c r="V274" s="27">
        <f t="shared" si="104"/>
        <v>97</v>
      </c>
      <c r="W274" s="27">
        <f t="shared" si="104"/>
        <v>97</v>
      </c>
      <c r="X274" s="27">
        <f t="shared" si="104"/>
        <v>97</v>
      </c>
      <c r="Y274" s="27">
        <f t="shared" si="104"/>
        <v>97</v>
      </c>
      <c r="Z274" s="27">
        <f t="shared" si="104"/>
        <v>97</v>
      </c>
      <c r="AA274" s="27">
        <f t="shared" si="104"/>
        <v>97</v>
      </c>
      <c r="AB274" s="27">
        <f t="shared" si="104"/>
        <v>152</v>
      </c>
      <c r="AC274" s="27">
        <f t="shared" si="104"/>
        <v>152</v>
      </c>
      <c r="AD274" s="27">
        <f t="shared" si="104"/>
        <v>152</v>
      </c>
      <c r="AE274" s="27">
        <f t="shared" si="104"/>
        <v>0</v>
      </c>
      <c r="AF274" s="27">
        <f t="shared" si="104"/>
        <v>0</v>
      </c>
      <c r="AG274" s="27">
        <f t="shared" si="104"/>
        <v>0</v>
      </c>
      <c r="AH274" s="27">
        <f t="shared" si="104"/>
        <v>0</v>
      </c>
      <c r="AI274" s="27">
        <f t="shared" si="104"/>
        <v>0</v>
      </c>
      <c r="AJ274" s="27">
        <f t="shared" si="104"/>
        <v>0</v>
      </c>
      <c r="AK274" s="27">
        <f t="shared" si="104"/>
        <v>0</v>
      </c>
      <c r="AL274" s="27">
        <f t="shared" si="104"/>
        <v>0</v>
      </c>
      <c r="AM274" s="27">
        <f t="shared" si="104"/>
        <v>0</v>
      </c>
      <c r="AN274" s="27">
        <f t="shared" si="104"/>
        <v>0</v>
      </c>
      <c r="AO274" s="27">
        <f t="shared" si="104"/>
        <v>0</v>
      </c>
      <c r="AP274" s="27">
        <f t="shared" si="104"/>
        <v>0</v>
      </c>
      <c r="AQ274" s="27">
        <f t="shared" si="104"/>
        <v>0</v>
      </c>
      <c r="AR274" s="27">
        <f t="shared" si="104"/>
        <v>0</v>
      </c>
      <c r="AS274" s="27">
        <f t="shared" si="104"/>
        <v>0</v>
      </c>
      <c r="AT274" s="27">
        <f t="shared" si="104"/>
        <v>0</v>
      </c>
      <c r="AU274" s="27">
        <f t="shared" si="104"/>
        <v>0</v>
      </c>
      <c r="AV274" s="27">
        <f t="shared" ref="AV274:BY274" si="105">AV273</f>
        <v>0</v>
      </c>
      <c r="AW274" s="27">
        <f t="shared" si="105"/>
        <v>0</v>
      </c>
      <c r="AX274" s="27">
        <f t="shared" si="105"/>
        <v>0</v>
      </c>
      <c r="AY274" s="27">
        <f t="shared" si="105"/>
        <v>0</v>
      </c>
      <c r="AZ274" s="27">
        <f t="shared" si="105"/>
        <v>0</v>
      </c>
      <c r="BA274" s="27">
        <f t="shared" si="105"/>
        <v>0</v>
      </c>
      <c r="BB274" s="27">
        <f t="shared" si="105"/>
        <v>0</v>
      </c>
      <c r="BC274" s="27">
        <f t="shared" si="105"/>
        <v>0</v>
      </c>
      <c r="BD274" s="27">
        <f t="shared" si="105"/>
        <v>0</v>
      </c>
      <c r="BE274" s="27">
        <f t="shared" si="105"/>
        <v>0</v>
      </c>
      <c r="BF274" s="27">
        <f t="shared" si="105"/>
        <v>0</v>
      </c>
      <c r="BG274" s="27">
        <f t="shared" si="105"/>
        <v>0</v>
      </c>
      <c r="BH274" s="27">
        <f t="shared" si="105"/>
        <v>0</v>
      </c>
      <c r="BI274" s="27">
        <f t="shared" si="105"/>
        <v>0</v>
      </c>
      <c r="BJ274" s="27">
        <f t="shared" si="105"/>
        <v>0</v>
      </c>
      <c r="BK274" s="27">
        <f t="shared" si="105"/>
        <v>0</v>
      </c>
      <c r="BL274" s="27">
        <f t="shared" si="105"/>
        <v>0</v>
      </c>
      <c r="BM274" s="27">
        <f t="shared" si="105"/>
        <v>97</v>
      </c>
      <c r="BN274" s="27">
        <f t="shared" si="105"/>
        <v>97</v>
      </c>
      <c r="BO274" s="27">
        <f t="shared" si="105"/>
        <v>97</v>
      </c>
      <c r="BP274" s="27">
        <f t="shared" si="105"/>
        <v>97</v>
      </c>
      <c r="BQ274" s="27">
        <f t="shared" si="105"/>
        <v>97</v>
      </c>
      <c r="BR274" s="27">
        <f t="shared" si="105"/>
        <v>97</v>
      </c>
      <c r="BS274" s="27">
        <f t="shared" si="105"/>
        <v>97</v>
      </c>
      <c r="BT274" s="27">
        <f t="shared" si="105"/>
        <v>97</v>
      </c>
      <c r="BU274" s="27">
        <f t="shared" si="105"/>
        <v>152</v>
      </c>
      <c r="BV274" s="27">
        <f t="shared" si="105"/>
        <v>152</v>
      </c>
      <c r="BW274" s="27">
        <f t="shared" si="105"/>
        <v>152</v>
      </c>
      <c r="BX274" s="27">
        <f t="shared" si="105"/>
        <v>0</v>
      </c>
      <c r="BY274" s="27">
        <f t="shared" si="105"/>
        <v>0</v>
      </c>
    </row>
    <row r="275" spans="2:77" outlineLevel="1">
      <c r="B275" s="25" t="s">
        <v>861</v>
      </c>
      <c r="C275" s="27">
        <f t="shared" si="104"/>
        <v>0</v>
      </c>
      <c r="D275" s="27">
        <f t="shared" si="104"/>
        <v>0</v>
      </c>
      <c r="E275" s="27">
        <f t="shared" si="104"/>
        <v>0</v>
      </c>
      <c r="F275" s="27">
        <f t="shared" si="104"/>
        <v>0</v>
      </c>
      <c r="G275" s="27">
        <f t="shared" si="104"/>
        <v>0</v>
      </c>
      <c r="H275" s="27">
        <f t="shared" si="104"/>
        <v>0</v>
      </c>
      <c r="I275" s="27">
        <f t="shared" si="104"/>
        <v>0</v>
      </c>
      <c r="J275" s="27">
        <f t="shared" si="104"/>
        <v>0</v>
      </c>
      <c r="K275" s="27">
        <f t="shared" si="104"/>
        <v>0</v>
      </c>
      <c r="L275" s="27">
        <f t="shared" si="104"/>
        <v>0</v>
      </c>
      <c r="M275" s="27">
        <f t="shared" si="104"/>
        <v>0</v>
      </c>
      <c r="N275" s="27">
        <f t="shared" si="104"/>
        <v>0</v>
      </c>
      <c r="O275" s="27">
        <f t="shared" si="104"/>
        <v>0</v>
      </c>
      <c r="P275" s="27">
        <f t="shared" si="104"/>
        <v>0</v>
      </c>
      <c r="Q275" s="27">
        <f t="shared" si="104"/>
        <v>0</v>
      </c>
      <c r="R275" s="27">
        <f t="shared" si="104"/>
        <v>0</v>
      </c>
      <c r="S275" s="27">
        <f t="shared" si="104"/>
        <v>0</v>
      </c>
      <c r="T275" s="27">
        <f t="shared" si="104"/>
        <v>97</v>
      </c>
      <c r="U275" s="27">
        <f t="shared" si="104"/>
        <v>97</v>
      </c>
      <c r="V275" s="27">
        <f t="shared" si="104"/>
        <v>97</v>
      </c>
      <c r="W275" s="27">
        <f t="shared" si="104"/>
        <v>97</v>
      </c>
      <c r="X275" s="27">
        <f t="shared" si="104"/>
        <v>97</v>
      </c>
      <c r="Y275" s="27">
        <f t="shared" si="104"/>
        <v>97</v>
      </c>
      <c r="Z275" s="27">
        <f t="shared" si="104"/>
        <v>97</v>
      </c>
      <c r="AA275" s="27">
        <f t="shared" si="104"/>
        <v>97</v>
      </c>
      <c r="AB275" s="27">
        <f t="shared" si="104"/>
        <v>152</v>
      </c>
      <c r="AC275" s="27">
        <f t="shared" si="104"/>
        <v>152</v>
      </c>
      <c r="AD275" s="27">
        <f t="shared" si="104"/>
        <v>152</v>
      </c>
      <c r="AE275" s="27">
        <f t="shared" si="104"/>
        <v>0</v>
      </c>
      <c r="AF275" s="27">
        <f t="shared" si="104"/>
        <v>0</v>
      </c>
      <c r="AG275" s="27">
        <f t="shared" si="104"/>
        <v>0</v>
      </c>
      <c r="AH275" s="27">
        <f t="shared" si="104"/>
        <v>0</v>
      </c>
      <c r="AI275" s="27">
        <f t="shared" si="104"/>
        <v>0</v>
      </c>
      <c r="AJ275" s="27">
        <f t="shared" si="104"/>
        <v>0</v>
      </c>
      <c r="AK275" s="27">
        <f t="shared" si="104"/>
        <v>0</v>
      </c>
      <c r="AL275" s="27">
        <f t="shared" si="104"/>
        <v>0</v>
      </c>
      <c r="AM275" s="27">
        <f t="shared" si="104"/>
        <v>0</v>
      </c>
      <c r="AN275" s="27">
        <f t="shared" si="104"/>
        <v>0</v>
      </c>
      <c r="AO275" s="27">
        <f t="shared" si="104"/>
        <v>0</v>
      </c>
      <c r="AP275" s="27">
        <f t="shared" si="104"/>
        <v>0</v>
      </c>
      <c r="AQ275" s="27">
        <f t="shared" si="104"/>
        <v>0</v>
      </c>
      <c r="AR275" s="27">
        <f t="shared" si="104"/>
        <v>0</v>
      </c>
      <c r="AS275" s="27">
        <f t="shared" si="104"/>
        <v>0</v>
      </c>
      <c r="AT275" s="27">
        <f t="shared" si="104"/>
        <v>0</v>
      </c>
      <c r="AU275" s="27">
        <f t="shared" si="104"/>
        <v>0</v>
      </c>
      <c r="AV275" s="27">
        <f t="shared" ref="AV275:BY275" si="106">AV274</f>
        <v>0</v>
      </c>
      <c r="AW275" s="27">
        <f t="shared" si="106"/>
        <v>0</v>
      </c>
      <c r="AX275" s="27">
        <f t="shared" si="106"/>
        <v>0</v>
      </c>
      <c r="AY275" s="27">
        <f t="shared" si="106"/>
        <v>0</v>
      </c>
      <c r="AZ275" s="27">
        <f t="shared" si="106"/>
        <v>0</v>
      </c>
      <c r="BA275" s="27">
        <f t="shared" si="106"/>
        <v>0</v>
      </c>
      <c r="BB275" s="27">
        <f t="shared" si="106"/>
        <v>0</v>
      </c>
      <c r="BC275" s="27">
        <f t="shared" si="106"/>
        <v>0</v>
      </c>
      <c r="BD275" s="27">
        <f t="shared" si="106"/>
        <v>0</v>
      </c>
      <c r="BE275" s="27">
        <f t="shared" si="106"/>
        <v>0</v>
      </c>
      <c r="BF275" s="27">
        <f t="shared" si="106"/>
        <v>0</v>
      </c>
      <c r="BG275" s="27">
        <f t="shared" si="106"/>
        <v>0</v>
      </c>
      <c r="BH275" s="27">
        <f t="shared" si="106"/>
        <v>0</v>
      </c>
      <c r="BI275" s="27">
        <f t="shared" si="106"/>
        <v>0</v>
      </c>
      <c r="BJ275" s="27">
        <f t="shared" si="106"/>
        <v>0</v>
      </c>
      <c r="BK275" s="27">
        <f t="shared" si="106"/>
        <v>0</v>
      </c>
      <c r="BL275" s="27">
        <f t="shared" si="106"/>
        <v>0</v>
      </c>
      <c r="BM275" s="27">
        <f t="shared" si="106"/>
        <v>97</v>
      </c>
      <c r="BN275" s="27">
        <f t="shared" si="106"/>
        <v>97</v>
      </c>
      <c r="BO275" s="27">
        <f t="shared" si="106"/>
        <v>97</v>
      </c>
      <c r="BP275" s="27">
        <f t="shared" si="106"/>
        <v>97</v>
      </c>
      <c r="BQ275" s="27">
        <f t="shared" si="106"/>
        <v>97</v>
      </c>
      <c r="BR275" s="27">
        <f t="shared" si="106"/>
        <v>97</v>
      </c>
      <c r="BS275" s="27">
        <f t="shared" si="106"/>
        <v>97</v>
      </c>
      <c r="BT275" s="27">
        <f t="shared" si="106"/>
        <v>97</v>
      </c>
      <c r="BU275" s="27">
        <f t="shared" si="106"/>
        <v>152</v>
      </c>
      <c r="BV275" s="27">
        <f t="shared" si="106"/>
        <v>152</v>
      </c>
      <c r="BW275" s="27">
        <f t="shared" si="106"/>
        <v>152</v>
      </c>
      <c r="BX275" s="27">
        <f t="shared" si="106"/>
        <v>0</v>
      </c>
      <c r="BY275" s="27">
        <f t="shared" si="106"/>
        <v>0</v>
      </c>
    </row>
    <row r="276" spans="2:77" outlineLevel="1">
      <c r="B276" s="25" t="s">
        <v>862</v>
      </c>
      <c r="C276" s="27">
        <f t="shared" si="104"/>
        <v>0</v>
      </c>
      <c r="D276" s="27">
        <f t="shared" si="104"/>
        <v>0</v>
      </c>
      <c r="E276" s="27">
        <f t="shared" si="104"/>
        <v>0</v>
      </c>
      <c r="F276" s="27">
        <f t="shared" si="104"/>
        <v>0</v>
      </c>
      <c r="G276" s="27">
        <f t="shared" si="104"/>
        <v>0</v>
      </c>
      <c r="H276" s="27">
        <f t="shared" si="104"/>
        <v>0</v>
      </c>
      <c r="I276" s="27">
        <f t="shared" si="104"/>
        <v>0</v>
      </c>
      <c r="J276" s="27">
        <f t="shared" si="104"/>
        <v>0</v>
      </c>
      <c r="K276" s="27">
        <f t="shared" si="104"/>
        <v>0</v>
      </c>
      <c r="L276" s="27">
        <f t="shared" si="104"/>
        <v>0</v>
      </c>
      <c r="M276" s="27">
        <f t="shared" si="104"/>
        <v>0</v>
      </c>
      <c r="N276" s="27">
        <f t="shared" si="104"/>
        <v>0</v>
      </c>
      <c r="O276" s="27">
        <f t="shared" si="104"/>
        <v>0</v>
      </c>
      <c r="P276" s="27">
        <f t="shared" si="104"/>
        <v>0</v>
      </c>
      <c r="Q276" s="27">
        <f t="shared" si="104"/>
        <v>0</v>
      </c>
      <c r="R276" s="27">
        <f t="shared" si="104"/>
        <v>0</v>
      </c>
      <c r="S276" s="27">
        <f t="shared" si="104"/>
        <v>0</v>
      </c>
      <c r="T276" s="27">
        <f t="shared" si="104"/>
        <v>97</v>
      </c>
      <c r="U276" s="27">
        <f t="shared" si="104"/>
        <v>97</v>
      </c>
      <c r="V276" s="27">
        <f t="shared" si="104"/>
        <v>97</v>
      </c>
      <c r="W276" s="27">
        <f t="shared" si="104"/>
        <v>97</v>
      </c>
      <c r="X276" s="27">
        <f t="shared" si="104"/>
        <v>97</v>
      </c>
      <c r="Y276" s="27">
        <f t="shared" si="104"/>
        <v>97</v>
      </c>
      <c r="Z276" s="27">
        <f t="shared" si="104"/>
        <v>97</v>
      </c>
      <c r="AA276" s="27">
        <f t="shared" si="104"/>
        <v>97</v>
      </c>
      <c r="AB276" s="27">
        <f t="shared" si="104"/>
        <v>152</v>
      </c>
      <c r="AC276" s="27">
        <f t="shared" si="104"/>
        <v>152</v>
      </c>
      <c r="AD276" s="27">
        <f t="shared" si="104"/>
        <v>152</v>
      </c>
      <c r="AE276" s="27">
        <f t="shared" si="104"/>
        <v>0</v>
      </c>
      <c r="AF276" s="27">
        <f t="shared" si="104"/>
        <v>0</v>
      </c>
      <c r="AG276" s="27">
        <f t="shared" si="104"/>
        <v>0</v>
      </c>
      <c r="AH276" s="27">
        <f t="shared" si="104"/>
        <v>0</v>
      </c>
      <c r="AI276" s="27">
        <f t="shared" si="104"/>
        <v>0</v>
      </c>
      <c r="AJ276" s="27">
        <f t="shared" si="104"/>
        <v>0</v>
      </c>
      <c r="AK276" s="27">
        <f t="shared" si="104"/>
        <v>0</v>
      </c>
      <c r="AL276" s="27">
        <f t="shared" si="104"/>
        <v>0</v>
      </c>
      <c r="AM276" s="27">
        <f t="shared" si="104"/>
        <v>0</v>
      </c>
      <c r="AN276" s="27">
        <f t="shared" si="104"/>
        <v>0</v>
      </c>
      <c r="AO276" s="27">
        <f t="shared" si="104"/>
        <v>0</v>
      </c>
      <c r="AP276" s="27">
        <f t="shared" si="104"/>
        <v>0</v>
      </c>
      <c r="AQ276" s="27">
        <f t="shared" si="104"/>
        <v>0</v>
      </c>
      <c r="AR276" s="27">
        <f t="shared" si="104"/>
        <v>0</v>
      </c>
      <c r="AS276" s="27">
        <f t="shared" si="104"/>
        <v>0</v>
      </c>
      <c r="AT276" s="27">
        <f t="shared" si="104"/>
        <v>0</v>
      </c>
      <c r="AU276" s="27">
        <f t="shared" si="104"/>
        <v>0</v>
      </c>
      <c r="AV276" s="27">
        <f t="shared" ref="AV276:BY276" si="107">AV275</f>
        <v>0</v>
      </c>
      <c r="AW276" s="27">
        <f t="shared" si="107"/>
        <v>0</v>
      </c>
      <c r="AX276" s="27">
        <f t="shared" si="107"/>
        <v>0</v>
      </c>
      <c r="AY276" s="27">
        <f t="shared" si="107"/>
        <v>0</v>
      </c>
      <c r="AZ276" s="27">
        <f t="shared" si="107"/>
        <v>0</v>
      </c>
      <c r="BA276" s="27">
        <f t="shared" si="107"/>
        <v>0</v>
      </c>
      <c r="BB276" s="27">
        <f t="shared" si="107"/>
        <v>0</v>
      </c>
      <c r="BC276" s="27">
        <f t="shared" si="107"/>
        <v>0</v>
      </c>
      <c r="BD276" s="27">
        <f t="shared" si="107"/>
        <v>0</v>
      </c>
      <c r="BE276" s="27">
        <f t="shared" si="107"/>
        <v>0</v>
      </c>
      <c r="BF276" s="27">
        <f t="shared" si="107"/>
        <v>0</v>
      </c>
      <c r="BG276" s="27">
        <f t="shared" si="107"/>
        <v>0</v>
      </c>
      <c r="BH276" s="27">
        <f t="shared" si="107"/>
        <v>0</v>
      </c>
      <c r="BI276" s="27">
        <f t="shared" si="107"/>
        <v>0</v>
      </c>
      <c r="BJ276" s="27">
        <f t="shared" si="107"/>
        <v>0</v>
      </c>
      <c r="BK276" s="27">
        <f t="shared" si="107"/>
        <v>0</v>
      </c>
      <c r="BL276" s="27">
        <f t="shared" si="107"/>
        <v>0</v>
      </c>
      <c r="BM276" s="27">
        <f t="shared" si="107"/>
        <v>97</v>
      </c>
      <c r="BN276" s="27">
        <f t="shared" si="107"/>
        <v>97</v>
      </c>
      <c r="BO276" s="27">
        <f t="shared" si="107"/>
        <v>97</v>
      </c>
      <c r="BP276" s="27">
        <f t="shared" si="107"/>
        <v>97</v>
      </c>
      <c r="BQ276" s="27">
        <f t="shared" si="107"/>
        <v>97</v>
      </c>
      <c r="BR276" s="27">
        <f t="shared" si="107"/>
        <v>97</v>
      </c>
      <c r="BS276" s="27">
        <f t="shared" si="107"/>
        <v>97</v>
      </c>
      <c r="BT276" s="27">
        <f t="shared" si="107"/>
        <v>97</v>
      </c>
      <c r="BU276" s="27">
        <f t="shared" si="107"/>
        <v>152</v>
      </c>
      <c r="BV276" s="27">
        <f t="shared" si="107"/>
        <v>152</v>
      </c>
      <c r="BW276" s="27">
        <f t="shared" si="107"/>
        <v>152</v>
      </c>
      <c r="BX276" s="27">
        <f t="shared" si="107"/>
        <v>0</v>
      </c>
      <c r="BY276" s="27">
        <f t="shared" si="107"/>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AU281" si="108">C278</f>
        <v>0</v>
      </c>
      <c r="D279" s="27">
        <f t="shared" si="108"/>
        <v>0</v>
      </c>
      <c r="E279" s="27">
        <f t="shared" si="108"/>
        <v>0</v>
      </c>
      <c r="F279" s="27">
        <f t="shared" si="108"/>
        <v>0</v>
      </c>
      <c r="G279" s="27">
        <f t="shared" si="108"/>
        <v>0</v>
      </c>
      <c r="H279" s="27">
        <f t="shared" si="108"/>
        <v>0</v>
      </c>
      <c r="I279" s="27">
        <f t="shared" si="108"/>
        <v>0</v>
      </c>
      <c r="J279" s="27">
        <f t="shared" si="108"/>
        <v>0</v>
      </c>
      <c r="K279" s="27">
        <f t="shared" si="108"/>
        <v>0</v>
      </c>
      <c r="L279" s="27">
        <f t="shared" si="108"/>
        <v>0</v>
      </c>
      <c r="M279" s="27">
        <f t="shared" si="108"/>
        <v>0</v>
      </c>
      <c r="N279" s="27">
        <f t="shared" si="108"/>
        <v>0</v>
      </c>
      <c r="O279" s="27">
        <f t="shared" si="108"/>
        <v>0</v>
      </c>
      <c r="P279" s="27">
        <f t="shared" si="108"/>
        <v>0</v>
      </c>
      <c r="Q279" s="27">
        <f t="shared" si="108"/>
        <v>0</v>
      </c>
      <c r="R279" s="27">
        <f t="shared" si="108"/>
        <v>348</v>
      </c>
      <c r="S279" s="27">
        <f t="shared" si="108"/>
        <v>348</v>
      </c>
      <c r="T279" s="27">
        <f t="shared" si="108"/>
        <v>7</v>
      </c>
      <c r="U279" s="27">
        <f t="shared" si="108"/>
        <v>7</v>
      </c>
      <c r="V279" s="27">
        <f t="shared" si="108"/>
        <v>7</v>
      </c>
      <c r="W279" s="27">
        <f t="shared" si="108"/>
        <v>7</v>
      </c>
      <c r="X279" s="27">
        <f t="shared" si="108"/>
        <v>7</v>
      </c>
      <c r="Y279" s="27">
        <f t="shared" si="108"/>
        <v>7</v>
      </c>
      <c r="Z279" s="27">
        <f t="shared" si="108"/>
        <v>7</v>
      </c>
      <c r="AA279" s="27">
        <f t="shared" si="108"/>
        <v>7</v>
      </c>
      <c r="AB279" s="27">
        <f t="shared" si="108"/>
        <v>0</v>
      </c>
      <c r="AC279" s="27">
        <f t="shared" si="108"/>
        <v>0</v>
      </c>
      <c r="AD279" s="27">
        <f t="shared" si="108"/>
        <v>0</v>
      </c>
      <c r="AE279" s="27">
        <f t="shared" si="108"/>
        <v>0</v>
      </c>
      <c r="AF279" s="27">
        <f t="shared" si="108"/>
        <v>0</v>
      </c>
      <c r="AG279" s="27">
        <f t="shared" si="108"/>
        <v>0</v>
      </c>
      <c r="AH279" s="27">
        <f t="shared" si="108"/>
        <v>0</v>
      </c>
      <c r="AI279" s="27">
        <f t="shared" si="108"/>
        <v>0</v>
      </c>
      <c r="AJ279" s="27">
        <f t="shared" si="108"/>
        <v>0</v>
      </c>
      <c r="AK279" s="27">
        <f t="shared" si="108"/>
        <v>0</v>
      </c>
      <c r="AL279" s="27">
        <f t="shared" si="108"/>
        <v>0</v>
      </c>
      <c r="AM279" s="27">
        <f t="shared" si="108"/>
        <v>0</v>
      </c>
      <c r="AN279" s="27">
        <f t="shared" si="108"/>
        <v>0</v>
      </c>
      <c r="AO279" s="27">
        <f t="shared" si="108"/>
        <v>0</v>
      </c>
      <c r="AP279" s="27">
        <f t="shared" si="108"/>
        <v>0</v>
      </c>
      <c r="AQ279" s="27">
        <f t="shared" si="108"/>
        <v>0</v>
      </c>
      <c r="AR279" s="27">
        <f t="shared" si="108"/>
        <v>0</v>
      </c>
      <c r="AS279" s="27">
        <f t="shared" si="108"/>
        <v>0</v>
      </c>
      <c r="AT279" s="27">
        <f t="shared" si="108"/>
        <v>0</v>
      </c>
      <c r="AU279" s="27">
        <f t="shared" si="108"/>
        <v>0</v>
      </c>
      <c r="AV279" s="27">
        <f t="shared" ref="AV279:BY279" si="109">AV278</f>
        <v>0</v>
      </c>
      <c r="AW279" s="27">
        <f t="shared" si="109"/>
        <v>0</v>
      </c>
      <c r="AX279" s="27">
        <f t="shared" si="109"/>
        <v>0</v>
      </c>
      <c r="AY279" s="27">
        <f t="shared" si="109"/>
        <v>0</v>
      </c>
      <c r="AZ279" s="27">
        <f t="shared" si="109"/>
        <v>0</v>
      </c>
      <c r="BA279" s="27">
        <f t="shared" si="109"/>
        <v>0</v>
      </c>
      <c r="BB279" s="27">
        <f t="shared" si="109"/>
        <v>0</v>
      </c>
      <c r="BC279" s="27">
        <f t="shared" si="109"/>
        <v>0</v>
      </c>
      <c r="BD279" s="27">
        <f t="shared" si="109"/>
        <v>0</v>
      </c>
      <c r="BE279" s="27">
        <f t="shared" si="109"/>
        <v>0</v>
      </c>
      <c r="BF279" s="27">
        <f t="shared" si="109"/>
        <v>0</v>
      </c>
      <c r="BG279" s="27">
        <f t="shared" si="109"/>
        <v>0</v>
      </c>
      <c r="BH279" s="27">
        <f t="shared" si="109"/>
        <v>0</v>
      </c>
      <c r="BI279" s="27">
        <f t="shared" si="109"/>
        <v>0</v>
      </c>
      <c r="BJ279" s="27">
        <f t="shared" si="109"/>
        <v>0</v>
      </c>
      <c r="BK279" s="27">
        <f t="shared" si="109"/>
        <v>348</v>
      </c>
      <c r="BL279" s="27">
        <f t="shared" si="109"/>
        <v>348</v>
      </c>
      <c r="BM279" s="27">
        <f t="shared" si="109"/>
        <v>7</v>
      </c>
      <c r="BN279" s="27">
        <f t="shared" si="109"/>
        <v>7</v>
      </c>
      <c r="BO279" s="27">
        <f t="shared" si="109"/>
        <v>7</v>
      </c>
      <c r="BP279" s="27">
        <f t="shared" si="109"/>
        <v>7</v>
      </c>
      <c r="BQ279" s="27">
        <f t="shared" si="109"/>
        <v>7</v>
      </c>
      <c r="BR279" s="27">
        <f t="shared" si="109"/>
        <v>7</v>
      </c>
      <c r="BS279" s="27">
        <f t="shared" si="109"/>
        <v>7</v>
      </c>
      <c r="BT279" s="27">
        <f t="shared" si="109"/>
        <v>7</v>
      </c>
      <c r="BU279" s="27">
        <f t="shared" si="109"/>
        <v>0</v>
      </c>
      <c r="BV279" s="27">
        <f t="shared" si="109"/>
        <v>0</v>
      </c>
      <c r="BW279" s="27">
        <f t="shared" si="109"/>
        <v>0</v>
      </c>
      <c r="BX279" s="27">
        <f t="shared" si="109"/>
        <v>0</v>
      </c>
      <c r="BY279" s="27">
        <f t="shared" si="109"/>
        <v>0</v>
      </c>
    </row>
    <row r="280" spans="2:77" outlineLevel="1">
      <c r="B280" s="25" t="s">
        <v>861</v>
      </c>
      <c r="C280" s="27">
        <f t="shared" si="108"/>
        <v>0</v>
      </c>
      <c r="D280" s="27">
        <f t="shared" si="108"/>
        <v>0</v>
      </c>
      <c r="E280" s="27">
        <f t="shared" si="108"/>
        <v>0</v>
      </c>
      <c r="F280" s="27">
        <f t="shared" si="108"/>
        <v>0</v>
      </c>
      <c r="G280" s="27">
        <f t="shared" si="108"/>
        <v>0</v>
      </c>
      <c r="H280" s="27">
        <f t="shared" si="108"/>
        <v>0</v>
      </c>
      <c r="I280" s="27">
        <f t="shared" si="108"/>
        <v>0</v>
      </c>
      <c r="J280" s="27">
        <f t="shared" si="108"/>
        <v>0</v>
      </c>
      <c r="K280" s="27">
        <f t="shared" si="108"/>
        <v>0</v>
      </c>
      <c r="L280" s="27">
        <f t="shared" si="108"/>
        <v>0</v>
      </c>
      <c r="M280" s="27">
        <f t="shared" si="108"/>
        <v>0</v>
      </c>
      <c r="N280" s="27">
        <f t="shared" si="108"/>
        <v>0</v>
      </c>
      <c r="O280" s="27">
        <f t="shared" si="108"/>
        <v>0</v>
      </c>
      <c r="P280" s="27">
        <f t="shared" si="108"/>
        <v>0</v>
      </c>
      <c r="Q280" s="27">
        <f t="shared" si="108"/>
        <v>0</v>
      </c>
      <c r="R280" s="27">
        <f t="shared" si="108"/>
        <v>348</v>
      </c>
      <c r="S280" s="27">
        <f t="shared" si="108"/>
        <v>348</v>
      </c>
      <c r="T280" s="27">
        <f t="shared" si="108"/>
        <v>7</v>
      </c>
      <c r="U280" s="27">
        <f t="shared" si="108"/>
        <v>7</v>
      </c>
      <c r="V280" s="27">
        <f t="shared" si="108"/>
        <v>7</v>
      </c>
      <c r="W280" s="27">
        <f t="shared" si="108"/>
        <v>7</v>
      </c>
      <c r="X280" s="27">
        <f t="shared" si="108"/>
        <v>7</v>
      </c>
      <c r="Y280" s="27">
        <f t="shared" si="108"/>
        <v>7</v>
      </c>
      <c r="Z280" s="27">
        <f t="shared" si="108"/>
        <v>7</v>
      </c>
      <c r="AA280" s="27">
        <f t="shared" si="108"/>
        <v>7</v>
      </c>
      <c r="AB280" s="27">
        <f t="shared" si="108"/>
        <v>0</v>
      </c>
      <c r="AC280" s="27">
        <f t="shared" si="108"/>
        <v>0</v>
      </c>
      <c r="AD280" s="27">
        <f t="shared" si="108"/>
        <v>0</v>
      </c>
      <c r="AE280" s="27">
        <f t="shared" si="108"/>
        <v>0</v>
      </c>
      <c r="AF280" s="27">
        <f t="shared" si="108"/>
        <v>0</v>
      </c>
      <c r="AG280" s="27">
        <f t="shared" si="108"/>
        <v>0</v>
      </c>
      <c r="AH280" s="27">
        <f t="shared" si="108"/>
        <v>0</v>
      </c>
      <c r="AI280" s="27">
        <f t="shared" si="108"/>
        <v>0</v>
      </c>
      <c r="AJ280" s="27">
        <f t="shared" si="108"/>
        <v>0</v>
      </c>
      <c r="AK280" s="27">
        <f t="shared" si="108"/>
        <v>0</v>
      </c>
      <c r="AL280" s="27">
        <f t="shared" si="108"/>
        <v>0</v>
      </c>
      <c r="AM280" s="27">
        <f t="shared" si="108"/>
        <v>0</v>
      </c>
      <c r="AN280" s="27">
        <f t="shared" si="108"/>
        <v>0</v>
      </c>
      <c r="AO280" s="27">
        <f t="shared" si="108"/>
        <v>0</v>
      </c>
      <c r="AP280" s="27">
        <f t="shared" si="108"/>
        <v>0</v>
      </c>
      <c r="AQ280" s="27">
        <f t="shared" si="108"/>
        <v>0</v>
      </c>
      <c r="AR280" s="27">
        <f t="shared" si="108"/>
        <v>0</v>
      </c>
      <c r="AS280" s="27">
        <f t="shared" si="108"/>
        <v>0</v>
      </c>
      <c r="AT280" s="27">
        <f t="shared" si="108"/>
        <v>0</v>
      </c>
      <c r="AU280" s="27">
        <f t="shared" si="108"/>
        <v>0</v>
      </c>
      <c r="AV280" s="27">
        <f t="shared" ref="AV280:BY280" si="110">AV279</f>
        <v>0</v>
      </c>
      <c r="AW280" s="27">
        <f t="shared" si="110"/>
        <v>0</v>
      </c>
      <c r="AX280" s="27">
        <f t="shared" si="110"/>
        <v>0</v>
      </c>
      <c r="AY280" s="27">
        <f t="shared" si="110"/>
        <v>0</v>
      </c>
      <c r="AZ280" s="27">
        <f t="shared" si="110"/>
        <v>0</v>
      </c>
      <c r="BA280" s="27">
        <f t="shared" si="110"/>
        <v>0</v>
      </c>
      <c r="BB280" s="27">
        <f t="shared" si="110"/>
        <v>0</v>
      </c>
      <c r="BC280" s="27">
        <f t="shared" si="110"/>
        <v>0</v>
      </c>
      <c r="BD280" s="27">
        <f t="shared" si="110"/>
        <v>0</v>
      </c>
      <c r="BE280" s="27">
        <f t="shared" si="110"/>
        <v>0</v>
      </c>
      <c r="BF280" s="27">
        <f t="shared" si="110"/>
        <v>0</v>
      </c>
      <c r="BG280" s="27">
        <f t="shared" si="110"/>
        <v>0</v>
      </c>
      <c r="BH280" s="27">
        <f t="shared" si="110"/>
        <v>0</v>
      </c>
      <c r="BI280" s="27">
        <f t="shared" si="110"/>
        <v>0</v>
      </c>
      <c r="BJ280" s="27">
        <f t="shared" si="110"/>
        <v>0</v>
      </c>
      <c r="BK280" s="27">
        <f t="shared" si="110"/>
        <v>348</v>
      </c>
      <c r="BL280" s="27">
        <f t="shared" si="110"/>
        <v>348</v>
      </c>
      <c r="BM280" s="27">
        <f t="shared" si="110"/>
        <v>7</v>
      </c>
      <c r="BN280" s="27">
        <f t="shared" si="110"/>
        <v>7</v>
      </c>
      <c r="BO280" s="27">
        <f t="shared" si="110"/>
        <v>7</v>
      </c>
      <c r="BP280" s="27">
        <f t="shared" si="110"/>
        <v>7</v>
      </c>
      <c r="BQ280" s="27">
        <f t="shared" si="110"/>
        <v>7</v>
      </c>
      <c r="BR280" s="27">
        <f t="shared" si="110"/>
        <v>7</v>
      </c>
      <c r="BS280" s="27">
        <f t="shared" si="110"/>
        <v>7</v>
      </c>
      <c r="BT280" s="27">
        <f t="shared" si="110"/>
        <v>7</v>
      </c>
      <c r="BU280" s="27">
        <f t="shared" si="110"/>
        <v>0</v>
      </c>
      <c r="BV280" s="27">
        <f t="shared" si="110"/>
        <v>0</v>
      </c>
      <c r="BW280" s="27">
        <f t="shared" si="110"/>
        <v>0</v>
      </c>
      <c r="BX280" s="27">
        <f t="shared" si="110"/>
        <v>0</v>
      </c>
      <c r="BY280" s="27">
        <f t="shared" si="110"/>
        <v>0</v>
      </c>
    </row>
    <row r="281" spans="2:77" outlineLevel="1">
      <c r="B281" s="25" t="s">
        <v>862</v>
      </c>
      <c r="C281" s="27">
        <f t="shared" si="108"/>
        <v>0</v>
      </c>
      <c r="D281" s="27">
        <f t="shared" si="108"/>
        <v>0</v>
      </c>
      <c r="E281" s="27">
        <f t="shared" si="108"/>
        <v>0</v>
      </c>
      <c r="F281" s="27">
        <f t="shared" si="108"/>
        <v>0</v>
      </c>
      <c r="G281" s="27">
        <f t="shared" si="108"/>
        <v>0</v>
      </c>
      <c r="H281" s="27">
        <f t="shared" si="108"/>
        <v>0</v>
      </c>
      <c r="I281" s="27">
        <f t="shared" si="108"/>
        <v>0</v>
      </c>
      <c r="J281" s="27">
        <f t="shared" si="108"/>
        <v>0</v>
      </c>
      <c r="K281" s="27">
        <f t="shared" si="108"/>
        <v>0</v>
      </c>
      <c r="L281" s="27">
        <f t="shared" si="108"/>
        <v>0</v>
      </c>
      <c r="M281" s="27">
        <f t="shared" si="108"/>
        <v>0</v>
      </c>
      <c r="N281" s="27">
        <f t="shared" si="108"/>
        <v>0</v>
      </c>
      <c r="O281" s="27">
        <f t="shared" si="108"/>
        <v>0</v>
      </c>
      <c r="P281" s="27">
        <f t="shared" si="108"/>
        <v>0</v>
      </c>
      <c r="Q281" s="27">
        <f t="shared" si="108"/>
        <v>0</v>
      </c>
      <c r="R281" s="27">
        <f t="shared" si="108"/>
        <v>348</v>
      </c>
      <c r="S281" s="27">
        <f t="shared" si="108"/>
        <v>348</v>
      </c>
      <c r="T281" s="27">
        <f t="shared" si="108"/>
        <v>7</v>
      </c>
      <c r="U281" s="27">
        <f t="shared" si="108"/>
        <v>7</v>
      </c>
      <c r="V281" s="27">
        <f t="shared" si="108"/>
        <v>7</v>
      </c>
      <c r="W281" s="27">
        <f t="shared" si="108"/>
        <v>7</v>
      </c>
      <c r="X281" s="27">
        <f t="shared" si="108"/>
        <v>7</v>
      </c>
      <c r="Y281" s="27">
        <f t="shared" si="108"/>
        <v>7</v>
      </c>
      <c r="Z281" s="27">
        <f t="shared" si="108"/>
        <v>7</v>
      </c>
      <c r="AA281" s="27">
        <f t="shared" si="108"/>
        <v>7</v>
      </c>
      <c r="AB281" s="27">
        <f t="shared" si="108"/>
        <v>0</v>
      </c>
      <c r="AC281" s="27">
        <f t="shared" si="108"/>
        <v>0</v>
      </c>
      <c r="AD281" s="27">
        <f t="shared" si="108"/>
        <v>0</v>
      </c>
      <c r="AE281" s="27">
        <f t="shared" si="108"/>
        <v>0</v>
      </c>
      <c r="AF281" s="27">
        <f t="shared" si="108"/>
        <v>0</v>
      </c>
      <c r="AG281" s="27">
        <f t="shared" si="108"/>
        <v>0</v>
      </c>
      <c r="AH281" s="27">
        <f t="shared" si="108"/>
        <v>0</v>
      </c>
      <c r="AI281" s="27">
        <f t="shared" si="108"/>
        <v>0</v>
      </c>
      <c r="AJ281" s="27">
        <f t="shared" si="108"/>
        <v>0</v>
      </c>
      <c r="AK281" s="27">
        <f t="shared" si="108"/>
        <v>0</v>
      </c>
      <c r="AL281" s="27">
        <f t="shared" si="108"/>
        <v>0</v>
      </c>
      <c r="AM281" s="27">
        <f t="shared" si="108"/>
        <v>0</v>
      </c>
      <c r="AN281" s="27">
        <f t="shared" si="108"/>
        <v>0</v>
      </c>
      <c r="AO281" s="27">
        <f t="shared" si="108"/>
        <v>0</v>
      </c>
      <c r="AP281" s="27">
        <f t="shared" si="108"/>
        <v>0</v>
      </c>
      <c r="AQ281" s="27">
        <f t="shared" si="108"/>
        <v>0</v>
      </c>
      <c r="AR281" s="27">
        <f t="shared" si="108"/>
        <v>0</v>
      </c>
      <c r="AS281" s="27">
        <f t="shared" si="108"/>
        <v>0</v>
      </c>
      <c r="AT281" s="27">
        <f t="shared" si="108"/>
        <v>0</v>
      </c>
      <c r="AU281" s="27">
        <f t="shared" si="108"/>
        <v>0</v>
      </c>
      <c r="AV281" s="27">
        <f t="shared" ref="AV281:BY281" si="111">AV280</f>
        <v>0</v>
      </c>
      <c r="AW281" s="27">
        <f t="shared" si="111"/>
        <v>0</v>
      </c>
      <c r="AX281" s="27">
        <f t="shared" si="111"/>
        <v>0</v>
      </c>
      <c r="AY281" s="27">
        <f t="shared" si="111"/>
        <v>0</v>
      </c>
      <c r="AZ281" s="27">
        <f t="shared" si="111"/>
        <v>0</v>
      </c>
      <c r="BA281" s="27">
        <f t="shared" si="111"/>
        <v>0</v>
      </c>
      <c r="BB281" s="27">
        <f t="shared" si="111"/>
        <v>0</v>
      </c>
      <c r="BC281" s="27">
        <f t="shared" si="111"/>
        <v>0</v>
      </c>
      <c r="BD281" s="27">
        <f t="shared" si="111"/>
        <v>0</v>
      </c>
      <c r="BE281" s="27">
        <f t="shared" si="111"/>
        <v>0</v>
      </c>
      <c r="BF281" s="27">
        <f t="shared" si="111"/>
        <v>0</v>
      </c>
      <c r="BG281" s="27">
        <f t="shared" si="111"/>
        <v>0</v>
      </c>
      <c r="BH281" s="27">
        <f t="shared" si="111"/>
        <v>0</v>
      </c>
      <c r="BI281" s="27">
        <f t="shared" si="111"/>
        <v>0</v>
      </c>
      <c r="BJ281" s="27">
        <f t="shared" si="111"/>
        <v>0</v>
      </c>
      <c r="BK281" s="27">
        <f t="shared" si="111"/>
        <v>348</v>
      </c>
      <c r="BL281" s="27">
        <f t="shared" si="111"/>
        <v>348</v>
      </c>
      <c r="BM281" s="27">
        <f t="shared" si="111"/>
        <v>7</v>
      </c>
      <c r="BN281" s="27">
        <f t="shared" si="111"/>
        <v>7</v>
      </c>
      <c r="BO281" s="27">
        <f t="shared" si="111"/>
        <v>7</v>
      </c>
      <c r="BP281" s="27">
        <f t="shared" si="111"/>
        <v>7</v>
      </c>
      <c r="BQ281" s="27">
        <f t="shared" si="111"/>
        <v>7</v>
      </c>
      <c r="BR281" s="27">
        <f t="shared" si="111"/>
        <v>7</v>
      </c>
      <c r="BS281" s="27">
        <f t="shared" si="111"/>
        <v>7</v>
      </c>
      <c r="BT281" s="27">
        <f t="shared" si="111"/>
        <v>7</v>
      </c>
      <c r="BU281" s="27">
        <f t="shared" si="111"/>
        <v>0</v>
      </c>
      <c r="BV281" s="27">
        <f t="shared" si="111"/>
        <v>0</v>
      </c>
      <c r="BW281" s="27">
        <f t="shared" si="111"/>
        <v>0</v>
      </c>
      <c r="BX281" s="27">
        <f t="shared" si="111"/>
        <v>0</v>
      </c>
      <c r="BY281" s="27">
        <f t="shared" si="111"/>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2">C283</f>
        <v>0</v>
      </c>
      <c r="D284" s="27">
        <f t="shared" si="112"/>
        <v>0</v>
      </c>
      <c r="E284" s="27">
        <f t="shared" si="112"/>
        <v>0</v>
      </c>
      <c r="F284" s="27">
        <f t="shared" si="112"/>
        <v>0</v>
      </c>
      <c r="G284" s="27">
        <f t="shared" si="112"/>
        <v>0</v>
      </c>
      <c r="H284" s="27">
        <f t="shared" si="112"/>
        <v>0</v>
      </c>
      <c r="I284" s="27">
        <f t="shared" si="112"/>
        <v>0</v>
      </c>
      <c r="J284" s="27">
        <f t="shared" si="112"/>
        <v>0</v>
      </c>
      <c r="K284" s="27">
        <f t="shared" si="112"/>
        <v>0</v>
      </c>
      <c r="L284" s="27">
        <f t="shared" si="112"/>
        <v>0</v>
      </c>
      <c r="M284" s="27">
        <f t="shared" si="112"/>
        <v>0</v>
      </c>
      <c r="N284" s="27">
        <f t="shared" si="112"/>
        <v>0</v>
      </c>
      <c r="O284" s="27">
        <f t="shared" si="112"/>
        <v>0</v>
      </c>
      <c r="P284" s="27">
        <f t="shared" si="112"/>
        <v>0</v>
      </c>
      <c r="Q284" s="27">
        <f t="shared" si="112"/>
        <v>0</v>
      </c>
      <c r="R284" s="27">
        <f t="shared" si="112"/>
        <v>0</v>
      </c>
      <c r="S284" s="27">
        <f t="shared" si="112"/>
        <v>0</v>
      </c>
      <c r="T284" s="27">
        <f t="shared" si="112"/>
        <v>0</v>
      </c>
      <c r="U284" s="27">
        <f t="shared" si="112"/>
        <v>0</v>
      </c>
      <c r="V284" s="27">
        <f t="shared" si="112"/>
        <v>0</v>
      </c>
      <c r="W284" s="27">
        <f t="shared" si="112"/>
        <v>0</v>
      </c>
      <c r="X284" s="27">
        <f t="shared" si="112"/>
        <v>0</v>
      </c>
      <c r="Y284" s="27">
        <f t="shared" si="112"/>
        <v>0</v>
      </c>
      <c r="Z284" s="27">
        <f t="shared" si="112"/>
        <v>0</v>
      </c>
      <c r="AA284" s="27">
        <f t="shared" si="112"/>
        <v>0</v>
      </c>
      <c r="AB284" s="27">
        <f t="shared" si="112"/>
        <v>0</v>
      </c>
      <c r="AC284" s="27">
        <f t="shared" si="112"/>
        <v>0</v>
      </c>
      <c r="AD284" s="27">
        <f t="shared" si="112"/>
        <v>0</v>
      </c>
      <c r="AE284" s="27">
        <f t="shared" si="112"/>
        <v>0</v>
      </c>
      <c r="AF284" s="27">
        <f t="shared" si="112"/>
        <v>0</v>
      </c>
      <c r="AG284" s="27">
        <f t="shared" si="112"/>
        <v>0</v>
      </c>
      <c r="AH284" s="27">
        <f t="shared" si="112"/>
        <v>0</v>
      </c>
      <c r="AI284" s="27">
        <f t="shared" si="112"/>
        <v>0</v>
      </c>
      <c r="AJ284" s="27">
        <f t="shared" si="112"/>
        <v>0</v>
      </c>
      <c r="AK284" s="27">
        <f t="shared" si="112"/>
        <v>0</v>
      </c>
      <c r="AL284" s="27">
        <f t="shared" si="112"/>
        <v>0</v>
      </c>
      <c r="AM284" s="27">
        <f t="shared" si="112"/>
        <v>0</v>
      </c>
      <c r="AN284" s="27">
        <f t="shared" si="112"/>
        <v>0</v>
      </c>
      <c r="AO284" s="27">
        <f t="shared" si="112"/>
        <v>0</v>
      </c>
      <c r="AP284" s="27">
        <f t="shared" si="112"/>
        <v>0</v>
      </c>
      <c r="AQ284" s="27">
        <f t="shared" si="112"/>
        <v>0</v>
      </c>
      <c r="AR284" s="27">
        <f t="shared" si="112"/>
        <v>0</v>
      </c>
      <c r="AS284" s="27">
        <f t="shared" si="112"/>
        <v>0</v>
      </c>
      <c r="AT284" s="27">
        <f t="shared" si="112"/>
        <v>0</v>
      </c>
      <c r="AU284" s="27">
        <f t="shared" si="112"/>
        <v>0</v>
      </c>
      <c r="AV284" s="27">
        <f t="shared" ref="AV284:BY284" si="113">AV283</f>
        <v>0</v>
      </c>
      <c r="AW284" s="27">
        <f t="shared" si="113"/>
        <v>0</v>
      </c>
      <c r="AX284" s="27">
        <f t="shared" si="113"/>
        <v>0</v>
      </c>
      <c r="AY284" s="27">
        <f t="shared" si="113"/>
        <v>0</v>
      </c>
      <c r="AZ284" s="27">
        <f t="shared" si="113"/>
        <v>0</v>
      </c>
      <c r="BA284" s="27">
        <f t="shared" si="113"/>
        <v>0</v>
      </c>
      <c r="BB284" s="27">
        <f t="shared" si="113"/>
        <v>0</v>
      </c>
      <c r="BC284" s="27">
        <f t="shared" si="113"/>
        <v>0</v>
      </c>
      <c r="BD284" s="27">
        <f t="shared" si="113"/>
        <v>0</v>
      </c>
      <c r="BE284" s="27">
        <f t="shared" si="113"/>
        <v>0</v>
      </c>
      <c r="BF284" s="27">
        <f t="shared" si="113"/>
        <v>0</v>
      </c>
      <c r="BG284" s="27">
        <f t="shared" si="113"/>
        <v>0</v>
      </c>
      <c r="BH284" s="27">
        <f t="shared" si="113"/>
        <v>0</v>
      </c>
      <c r="BI284" s="27">
        <f t="shared" si="113"/>
        <v>0</v>
      </c>
      <c r="BJ284" s="27">
        <f t="shared" si="113"/>
        <v>0</v>
      </c>
      <c r="BK284" s="27">
        <f t="shared" si="113"/>
        <v>0</v>
      </c>
      <c r="BL284" s="27">
        <f t="shared" si="113"/>
        <v>0</v>
      </c>
      <c r="BM284" s="27">
        <f t="shared" si="113"/>
        <v>0</v>
      </c>
      <c r="BN284" s="27">
        <f t="shared" si="113"/>
        <v>0</v>
      </c>
      <c r="BO284" s="27">
        <f t="shared" si="113"/>
        <v>0</v>
      </c>
      <c r="BP284" s="27">
        <f t="shared" si="113"/>
        <v>0</v>
      </c>
      <c r="BQ284" s="27">
        <f t="shared" si="113"/>
        <v>0</v>
      </c>
      <c r="BR284" s="27">
        <f t="shared" si="113"/>
        <v>0</v>
      </c>
      <c r="BS284" s="27">
        <f t="shared" si="113"/>
        <v>0</v>
      </c>
      <c r="BT284" s="27">
        <f t="shared" si="113"/>
        <v>0</v>
      </c>
      <c r="BU284" s="27">
        <f t="shared" si="113"/>
        <v>0</v>
      </c>
      <c r="BV284" s="27">
        <f t="shared" si="113"/>
        <v>0</v>
      </c>
      <c r="BW284" s="27">
        <f t="shared" si="113"/>
        <v>0</v>
      </c>
      <c r="BX284" s="27">
        <f t="shared" si="113"/>
        <v>0</v>
      </c>
      <c r="BY284" s="27">
        <f t="shared" si="113"/>
        <v>0</v>
      </c>
    </row>
    <row r="285" spans="2:77" outlineLevel="1">
      <c r="B285" s="25" t="s">
        <v>861</v>
      </c>
      <c r="C285" s="27">
        <f t="shared" si="112"/>
        <v>0</v>
      </c>
      <c r="D285" s="27">
        <f t="shared" si="112"/>
        <v>0</v>
      </c>
      <c r="E285" s="27">
        <f t="shared" si="112"/>
        <v>0</v>
      </c>
      <c r="F285" s="27">
        <f t="shared" si="112"/>
        <v>0</v>
      </c>
      <c r="G285" s="27">
        <f t="shared" si="112"/>
        <v>0</v>
      </c>
      <c r="H285" s="27">
        <f t="shared" si="112"/>
        <v>0</v>
      </c>
      <c r="I285" s="27">
        <f t="shared" si="112"/>
        <v>0</v>
      </c>
      <c r="J285" s="27">
        <f t="shared" si="112"/>
        <v>0</v>
      </c>
      <c r="K285" s="27">
        <f t="shared" si="112"/>
        <v>0</v>
      </c>
      <c r="L285" s="27">
        <f t="shared" si="112"/>
        <v>0</v>
      </c>
      <c r="M285" s="27">
        <f t="shared" si="112"/>
        <v>0</v>
      </c>
      <c r="N285" s="27">
        <f t="shared" si="112"/>
        <v>0</v>
      </c>
      <c r="O285" s="27">
        <f t="shared" si="112"/>
        <v>0</v>
      </c>
      <c r="P285" s="27">
        <f t="shared" si="112"/>
        <v>0</v>
      </c>
      <c r="Q285" s="27">
        <f t="shared" si="112"/>
        <v>0</v>
      </c>
      <c r="R285" s="27">
        <f t="shared" si="112"/>
        <v>0</v>
      </c>
      <c r="S285" s="27">
        <f t="shared" si="112"/>
        <v>0</v>
      </c>
      <c r="T285" s="27">
        <f t="shared" si="112"/>
        <v>0</v>
      </c>
      <c r="U285" s="27">
        <f t="shared" si="112"/>
        <v>0</v>
      </c>
      <c r="V285" s="27">
        <f t="shared" si="112"/>
        <v>0</v>
      </c>
      <c r="W285" s="27">
        <f t="shared" si="112"/>
        <v>0</v>
      </c>
      <c r="X285" s="27">
        <f t="shared" si="112"/>
        <v>0</v>
      </c>
      <c r="Y285" s="27">
        <f t="shared" si="112"/>
        <v>0</v>
      </c>
      <c r="Z285" s="27">
        <f t="shared" si="112"/>
        <v>0</v>
      </c>
      <c r="AA285" s="27">
        <f t="shared" si="112"/>
        <v>0</v>
      </c>
      <c r="AB285" s="27">
        <f t="shared" si="112"/>
        <v>0</v>
      </c>
      <c r="AC285" s="27">
        <f t="shared" si="112"/>
        <v>0</v>
      </c>
      <c r="AD285" s="27">
        <f t="shared" si="112"/>
        <v>0</v>
      </c>
      <c r="AE285" s="27">
        <f t="shared" si="112"/>
        <v>0</v>
      </c>
      <c r="AF285" s="27">
        <f t="shared" si="112"/>
        <v>0</v>
      </c>
      <c r="AG285" s="27">
        <f t="shared" si="112"/>
        <v>0</v>
      </c>
      <c r="AH285" s="27">
        <f t="shared" si="112"/>
        <v>0</v>
      </c>
      <c r="AI285" s="27">
        <f t="shared" si="112"/>
        <v>0</v>
      </c>
      <c r="AJ285" s="27">
        <f t="shared" si="112"/>
        <v>0</v>
      </c>
      <c r="AK285" s="27">
        <f t="shared" si="112"/>
        <v>0</v>
      </c>
      <c r="AL285" s="27">
        <f t="shared" si="112"/>
        <v>0</v>
      </c>
      <c r="AM285" s="27">
        <f t="shared" si="112"/>
        <v>0</v>
      </c>
      <c r="AN285" s="27">
        <f t="shared" si="112"/>
        <v>0</v>
      </c>
      <c r="AO285" s="27">
        <f t="shared" si="112"/>
        <v>0</v>
      </c>
      <c r="AP285" s="27">
        <f t="shared" si="112"/>
        <v>0</v>
      </c>
      <c r="AQ285" s="27">
        <f t="shared" si="112"/>
        <v>0</v>
      </c>
      <c r="AR285" s="27">
        <f t="shared" si="112"/>
        <v>0</v>
      </c>
      <c r="AS285" s="27">
        <f t="shared" si="112"/>
        <v>0</v>
      </c>
      <c r="AT285" s="27">
        <f t="shared" si="112"/>
        <v>0</v>
      </c>
      <c r="AU285" s="27">
        <f t="shared" si="112"/>
        <v>0</v>
      </c>
      <c r="AV285" s="27">
        <f t="shared" ref="AV285:BY285" si="114">AV284</f>
        <v>0</v>
      </c>
      <c r="AW285" s="27">
        <f t="shared" si="114"/>
        <v>0</v>
      </c>
      <c r="AX285" s="27">
        <f t="shared" si="114"/>
        <v>0</v>
      </c>
      <c r="AY285" s="27">
        <f t="shared" si="114"/>
        <v>0</v>
      </c>
      <c r="AZ285" s="27">
        <f t="shared" si="114"/>
        <v>0</v>
      </c>
      <c r="BA285" s="27">
        <f t="shared" si="114"/>
        <v>0</v>
      </c>
      <c r="BB285" s="27">
        <f t="shared" si="114"/>
        <v>0</v>
      </c>
      <c r="BC285" s="27">
        <f t="shared" si="114"/>
        <v>0</v>
      </c>
      <c r="BD285" s="27">
        <f t="shared" si="114"/>
        <v>0</v>
      </c>
      <c r="BE285" s="27">
        <f t="shared" si="114"/>
        <v>0</v>
      </c>
      <c r="BF285" s="27">
        <f t="shared" si="114"/>
        <v>0</v>
      </c>
      <c r="BG285" s="27">
        <f t="shared" si="114"/>
        <v>0</v>
      </c>
      <c r="BH285" s="27">
        <f t="shared" si="114"/>
        <v>0</v>
      </c>
      <c r="BI285" s="27">
        <f t="shared" si="114"/>
        <v>0</v>
      </c>
      <c r="BJ285" s="27">
        <f t="shared" si="114"/>
        <v>0</v>
      </c>
      <c r="BK285" s="27">
        <f t="shared" si="114"/>
        <v>0</v>
      </c>
      <c r="BL285" s="27">
        <f t="shared" si="114"/>
        <v>0</v>
      </c>
      <c r="BM285" s="27">
        <f t="shared" si="114"/>
        <v>0</v>
      </c>
      <c r="BN285" s="27">
        <f t="shared" si="114"/>
        <v>0</v>
      </c>
      <c r="BO285" s="27">
        <f t="shared" si="114"/>
        <v>0</v>
      </c>
      <c r="BP285" s="27">
        <f t="shared" si="114"/>
        <v>0</v>
      </c>
      <c r="BQ285" s="27">
        <f t="shared" si="114"/>
        <v>0</v>
      </c>
      <c r="BR285" s="27">
        <f t="shared" si="114"/>
        <v>0</v>
      </c>
      <c r="BS285" s="27">
        <f t="shared" si="114"/>
        <v>0</v>
      </c>
      <c r="BT285" s="27">
        <f t="shared" si="114"/>
        <v>0</v>
      </c>
      <c r="BU285" s="27">
        <f t="shared" si="114"/>
        <v>0</v>
      </c>
      <c r="BV285" s="27">
        <f t="shared" si="114"/>
        <v>0</v>
      </c>
      <c r="BW285" s="27">
        <f t="shared" si="114"/>
        <v>0</v>
      </c>
      <c r="BX285" s="27">
        <f t="shared" si="114"/>
        <v>0</v>
      </c>
      <c r="BY285" s="27">
        <f t="shared" si="114"/>
        <v>0</v>
      </c>
    </row>
    <row r="286" spans="2:77" outlineLevel="1">
      <c r="B286" s="25" t="s">
        <v>862</v>
      </c>
      <c r="C286" s="27">
        <f t="shared" si="112"/>
        <v>0</v>
      </c>
      <c r="D286" s="27">
        <f t="shared" si="112"/>
        <v>0</v>
      </c>
      <c r="E286" s="27">
        <f t="shared" si="112"/>
        <v>0</v>
      </c>
      <c r="F286" s="27">
        <f t="shared" si="112"/>
        <v>0</v>
      </c>
      <c r="G286" s="27">
        <f t="shared" si="112"/>
        <v>0</v>
      </c>
      <c r="H286" s="27">
        <f t="shared" si="112"/>
        <v>0</v>
      </c>
      <c r="I286" s="27">
        <f t="shared" si="112"/>
        <v>0</v>
      </c>
      <c r="J286" s="27">
        <f t="shared" si="112"/>
        <v>0</v>
      </c>
      <c r="K286" s="27">
        <f t="shared" si="112"/>
        <v>0</v>
      </c>
      <c r="L286" s="27">
        <f t="shared" si="112"/>
        <v>0</v>
      </c>
      <c r="M286" s="27">
        <f t="shared" si="112"/>
        <v>0</v>
      </c>
      <c r="N286" s="27">
        <f t="shared" si="112"/>
        <v>0</v>
      </c>
      <c r="O286" s="27">
        <f t="shared" si="112"/>
        <v>0</v>
      </c>
      <c r="P286" s="27">
        <f t="shared" si="112"/>
        <v>0</v>
      </c>
      <c r="Q286" s="27">
        <f t="shared" si="112"/>
        <v>0</v>
      </c>
      <c r="R286" s="27">
        <f t="shared" si="112"/>
        <v>0</v>
      </c>
      <c r="S286" s="27">
        <f t="shared" si="112"/>
        <v>0</v>
      </c>
      <c r="T286" s="27">
        <f t="shared" si="112"/>
        <v>0</v>
      </c>
      <c r="U286" s="27">
        <f t="shared" si="112"/>
        <v>0</v>
      </c>
      <c r="V286" s="27">
        <f t="shared" si="112"/>
        <v>0</v>
      </c>
      <c r="W286" s="27">
        <f t="shared" si="112"/>
        <v>0</v>
      </c>
      <c r="X286" s="27">
        <f t="shared" si="112"/>
        <v>0</v>
      </c>
      <c r="Y286" s="27">
        <f t="shared" si="112"/>
        <v>0</v>
      </c>
      <c r="Z286" s="27">
        <f t="shared" si="112"/>
        <v>0</v>
      </c>
      <c r="AA286" s="27">
        <f t="shared" si="112"/>
        <v>0</v>
      </c>
      <c r="AB286" s="27">
        <f t="shared" si="112"/>
        <v>0</v>
      </c>
      <c r="AC286" s="27">
        <f t="shared" si="112"/>
        <v>0</v>
      </c>
      <c r="AD286" s="27">
        <f t="shared" si="112"/>
        <v>0</v>
      </c>
      <c r="AE286" s="27">
        <f t="shared" si="112"/>
        <v>0</v>
      </c>
      <c r="AF286" s="27">
        <f t="shared" si="112"/>
        <v>0</v>
      </c>
      <c r="AG286" s="27">
        <f t="shared" si="112"/>
        <v>0</v>
      </c>
      <c r="AH286" s="27">
        <f t="shared" si="112"/>
        <v>0</v>
      </c>
      <c r="AI286" s="27">
        <f t="shared" si="112"/>
        <v>0</v>
      </c>
      <c r="AJ286" s="27">
        <f t="shared" si="112"/>
        <v>0</v>
      </c>
      <c r="AK286" s="27">
        <f t="shared" si="112"/>
        <v>0</v>
      </c>
      <c r="AL286" s="27">
        <f t="shared" si="112"/>
        <v>0</v>
      </c>
      <c r="AM286" s="27">
        <f t="shared" si="112"/>
        <v>0</v>
      </c>
      <c r="AN286" s="27">
        <f t="shared" si="112"/>
        <v>0</v>
      </c>
      <c r="AO286" s="27">
        <f t="shared" si="112"/>
        <v>0</v>
      </c>
      <c r="AP286" s="27">
        <f t="shared" si="112"/>
        <v>0</v>
      </c>
      <c r="AQ286" s="27">
        <f t="shared" si="112"/>
        <v>0</v>
      </c>
      <c r="AR286" s="27">
        <f t="shared" si="112"/>
        <v>0</v>
      </c>
      <c r="AS286" s="27">
        <f t="shared" si="112"/>
        <v>0</v>
      </c>
      <c r="AT286" s="27">
        <f t="shared" si="112"/>
        <v>0</v>
      </c>
      <c r="AU286" s="27">
        <f t="shared" si="112"/>
        <v>0</v>
      </c>
      <c r="AV286" s="27">
        <f t="shared" ref="AV286:BY286" si="115">AV285</f>
        <v>0</v>
      </c>
      <c r="AW286" s="27">
        <f t="shared" si="115"/>
        <v>0</v>
      </c>
      <c r="AX286" s="27">
        <f t="shared" si="115"/>
        <v>0</v>
      </c>
      <c r="AY286" s="27">
        <f t="shared" si="115"/>
        <v>0</v>
      </c>
      <c r="AZ286" s="27">
        <f t="shared" si="115"/>
        <v>0</v>
      </c>
      <c r="BA286" s="27">
        <f t="shared" si="115"/>
        <v>0</v>
      </c>
      <c r="BB286" s="27">
        <f t="shared" si="115"/>
        <v>0</v>
      </c>
      <c r="BC286" s="27">
        <f t="shared" si="115"/>
        <v>0</v>
      </c>
      <c r="BD286" s="27">
        <f t="shared" si="115"/>
        <v>0</v>
      </c>
      <c r="BE286" s="27">
        <f t="shared" si="115"/>
        <v>0</v>
      </c>
      <c r="BF286" s="27">
        <f t="shared" si="115"/>
        <v>0</v>
      </c>
      <c r="BG286" s="27">
        <f t="shared" si="115"/>
        <v>0</v>
      </c>
      <c r="BH286" s="27">
        <f t="shared" si="115"/>
        <v>0</v>
      </c>
      <c r="BI286" s="27">
        <f t="shared" si="115"/>
        <v>0</v>
      </c>
      <c r="BJ286" s="27">
        <f t="shared" si="115"/>
        <v>0</v>
      </c>
      <c r="BK286" s="27">
        <f t="shared" si="115"/>
        <v>0</v>
      </c>
      <c r="BL286" s="27">
        <f t="shared" si="115"/>
        <v>0</v>
      </c>
      <c r="BM286" s="27">
        <f t="shared" si="115"/>
        <v>0</v>
      </c>
      <c r="BN286" s="27">
        <f t="shared" si="115"/>
        <v>0</v>
      </c>
      <c r="BO286" s="27">
        <f t="shared" si="115"/>
        <v>0</v>
      </c>
      <c r="BP286" s="27">
        <f t="shared" si="115"/>
        <v>0</v>
      </c>
      <c r="BQ286" s="27">
        <f t="shared" si="115"/>
        <v>0</v>
      </c>
      <c r="BR286" s="27">
        <f t="shared" si="115"/>
        <v>0</v>
      </c>
      <c r="BS286" s="27">
        <f t="shared" si="115"/>
        <v>0</v>
      </c>
      <c r="BT286" s="27">
        <f t="shared" si="115"/>
        <v>0</v>
      </c>
      <c r="BU286" s="27">
        <f t="shared" si="115"/>
        <v>0</v>
      </c>
      <c r="BV286" s="27">
        <f t="shared" si="115"/>
        <v>0</v>
      </c>
      <c r="BW286" s="27">
        <f t="shared" si="115"/>
        <v>0</v>
      </c>
      <c r="BX286" s="27">
        <f t="shared" si="115"/>
        <v>0</v>
      </c>
      <c r="BY286" s="27">
        <f t="shared" si="115"/>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16">C288</f>
        <v>0</v>
      </c>
      <c r="D289" s="27">
        <f t="shared" si="116"/>
        <v>0</v>
      </c>
      <c r="E289" s="27">
        <f t="shared" si="116"/>
        <v>0</v>
      </c>
      <c r="F289" s="27">
        <f t="shared" si="116"/>
        <v>0</v>
      </c>
      <c r="G289" s="27">
        <f t="shared" si="116"/>
        <v>0</v>
      </c>
      <c r="H289" s="27">
        <f t="shared" si="116"/>
        <v>0</v>
      </c>
      <c r="I289" s="27">
        <f t="shared" si="116"/>
        <v>0</v>
      </c>
      <c r="J289" s="27">
        <f t="shared" si="116"/>
        <v>0</v>
      </c>
      <c r="K289" s="27">
        <f t="shared" si="116"/>
        <v>0</v>
      </c>
      <c r="L289" s="27">
        <f t="shared" si="116"/>
        <v>0</v>
      </c>
      <c r="M289" s="27">
        <f t="shared" si="116"/>
        <v>0</v>
      </c>
      <c r="N289" s="27">
        <f t="shared" si="116"/>
        <v>0</v>
      </c>
      <c r="O289" s="27">
        <f t="shared" si="116"/>
        <v>0</v>
      </c>
      <c r="P289" s="27">
        <f t="shared" si="116"/>
        <v>0</v>
      </c>
      <c r="Q289" s="27">
        <f t="shared" si="116"/>
        <v>0</v>
      </c>
      <c r="R289" s="27">
        <f t="shared" si="116"/>
        <v>0</v>
      </c>
      <c r="S289" s="27">
        <f t="shared" si="116"/>
        <v>0</v>
      </c>
      <c r="T289" s="27">
        <f t="shared" si="116"/>
        <v>0</v>
      </c>
      <c r="U289" s="27">
        <f t="shared" si="116"/>
        <v>0</v>
      </c>
      <c r="V289" s="27">
        <f t="shared" si="116"/>
        <v>0</v>
      </c>
      <c r="W289" s="27">
        <f t="shared" si="116"/>
        <v>0</v>
      </c>
      <c r="X289" s="27">
        <f t="shared" si="116"/>
        <v>0</v>
      </c>
      <c r="Y289" s="27">
        <f t="shared" si="116"/>
        <v>0</v>
      </c>
      <c r="Z289" s="27">
        <f t="shared" si="116"/>
        <v>0</v>
      </c>
      <c r="AA289" s="27">
        <f t="shared" si="116"/>
        <v>0</v>
      </c>
      <c r="AB289" s="27">
        <f t="shared" si="116"/>
        <v>0</v>
      </c>
      <c r="AC289" s="27">
        <f t="shared" si="116"/>
        <v>0</v>
      </c>
      <c r="AD289" s="27">
        <f t="shared" si="116"/>
        <v>0</v>
      </c>
      <c r="AE289" s="27">
        <f t="shared" si="116"/>
        <v>0</v>
      </c>
      <c r="AF289" s="27">
        <f t="shared" si="116"/>
        <v>0</v>
      </c>
      <c r="AG289" s="27">
        <f t="shared" si="116"/>
        <v>0</v>
      </c>
      <c r="AH289" s="27">
        <f t="shared" si="116"/>
        <v>0</v>
      </c>
      <c r="AI289" s="27">
        <f t="shared" si="116"/>
        <v>0</v>
      </c>
      <c r="AJ289" s="27">
        <f t="shared" si="116"/>
        <v>0</v>
      </c>
      <c r="AK289" s="27">
        <f t="shared" si="116"/>
        <v>0</v>
      </c>
      <c r="AL289" s="27">
        <f t="shared" si="116"/>
        <v>0</v>
      </c>
      <c r="AM289" s="27">
        <f t="shared" si="116"/>
        <v>0</v>
      </c>
      <c r="AN289" s="27">
        <f t="shared" si="116"/>
        <v>0</v>
      </c>
      <c r="AO289" s="27">
        <f t="shared" si="116"/>
        <v>0</v>
      </c>
      <c r="AP289" s="27">
        <f t="shared" si="116"/>
        <v>0</v>
      </c>
      <c r="AQ289" s="27">
        <f t="shared" si="116"/>
        <v>0</v>
      </c>
      <c r="AR289" s="27">
        <f t="shared" si="116"/>
        <v>0</v>
      </c>
      <c r="AS289" s="27">
        <f t="shared" si="116"/>
        <v>0</v>
      </c>
      <c r="AT289" s="27">
        <f t="shared" si="116"/>
        <v>0</v>
      </c>
      <c r="AU289" s="27">
        <f t="shared" si="116"/>
        <v>0</v>
      </c>
      <c r="AV289" s="27">
        <f t="shared" ref="AV289:BY289" si="117">AV288</f>
        <v>0</v>
      </c>
      <c r="AW289" s="27">
        <f t="shared" si="117"/>
        <v>0</v>
      </c>
      <c r="AX289" s="27">
        <f t="shared" si="117"/>
        <v>0</v>
      </c>
      <c r="AY289" s="27">
        <f t="shared" si="117"/>
        <v>0</v>
      </c>
      <c r="AZ289" s="27">
        <f t="shared" si="117"/>
        <v>0</v>
      </c>
      <c r="BA289" s="27">
        <f t="shared" si="117"/>
        <v>0</v>
      </c>
      <c r="BB289" s="27">
        <f t="shared" si="117"/>
        <v>0</v>
      </c>
      <c r="BC289" s="27">
        <f t="shared" si="117"/>
        <v>0</v>
      </c>
      <c r="BD289" s="27">
        <f t="shared" si="117"/>
        <v>0</v>
      </c>
      <c r="BE289" s="27">
        <f t="shared" si="117"/>
        <v>0</v>
      </c>
      <c r="BF289" s="27">
        <f t="shared" si="117"/>
        <v>0</v>
      </c>
      <c r="BG289" s="27">
        <f t="shared" si="117"/>
        <v>0</v>
      </c>
      <c r="BH289" s="27">
        <f t="shared" si="117"/>
        <v>0</v>
      </c>
      <c r="BI289" s="27">
        <f t="shared" si="117"/>
        <v>0</v>
      </c>
      <c r="BJ289" s="27">
        <f t="shared" si="117"/>
        <v>0</v>
      </c>
      <c r="BK289" s="27">
        <f t="shared" si="117"/>
        <v>0</v>
      </c>
      <c r="BL289" s="27">
        <f t="shared" si="117"/>
        <v>0</v>
      </c>
      <c r="BM289" s="27">
        <f t="shared" si="117"/>
        <v>0</v>
      </c>
      <c r="BN289" s="27">
        <f t="shared" si="117"/>
        <v>0</v>
      </c>
      <c r="BO289" s="27">
        <f t="shared" si="117"/>
        <v>0</v>
      </c>
      <c r="BP289" s="27">
        <f t="shared" si="117"/>
        <v>0</v>
      </c>
      <c r="BQ289" s="27">
        <f t="shared" si="117"/>
        <v>0</v>
      </c>
      <c r="BR289" s="27">
        <f t="shared" si="117"/>
        <v>0</v>
      </c>
      <c r="BS289" s="27">
        <f t="shared" si="117"/>
        <v>0</v>
      </c>
      <c r="BT289" s="27">
        <f t="shared" si="117"/>
        <v>0</v>
      </c>
      <c r="BU289" s="27">
        <f t="shared" si="117"/>
        <v>0</v>
      </c>
      <c r="BV289" s="27">
        <f t="shared" si="117"/>
        <v>0</v>
      </c>
      <c r="BW289" s="27">
        <f t="shared" si="117"/>
        <v>0</v>
      </c>
      <c r="BX289" s="27">
        <f t="shared" si="117"/>
        <v>0</v>
      </c>
      <c r="BY289" s="27">
        <f t="shared" si="117"/>
        <v>0</v>
      </c>
    </row>
    <row r="290" spans="1:77" outlineLevel="1">
      <c r="B290" s="25" t="s">
        <v>861</v>
      </c>
      <c r="C290" s="27">
        <f t="shared" si="116"/>
        <v>0</v>
      </c>
      <c r="D290" s="27">
        <f t="shared" si="116"/>
        <v>0</v>
      </c>
      <c r="E290" s="27">
        <f t="shared" si="116"/>
        <v>0</v>
      </c>
      <c r="F290" s="27">
        <f t="shared" si="116"/>
        <v>0</v>
      </c>
      <c r="G290" s="27">
        <f t="shared" si="116"/>
        <v>0</v>
      </c>
      <c r="H290" s="27">
        <f t="shared" si="116"/>
        <v>0</v>
      </c>
      <c r="I290" s="27">
        <f t="shared" si="116"/>
        <v>0</v>
      </c>
      <c r="J290" s="27">
        <f t="shared" si="116"/>
        <v>0</v>
      </c>
      <c r="K290" s="27">
        <f t="shared" si="116"/>
        <v>0</v>
      </c>
      <c r="L290" s="27">
        <f t="shared" si="116"/>
        <v>0</v>
      </c>
      <c r="M290" s="27">
        <f t="shared" si="116"/>
        <v>0</v>
      </c>
      <c r="N290" s="27">
        <f t="shared" si="116"/>
        <v>0</v>
      </c>
      <c r="O290" s="27">
        <f t="shared" si="116"/>
        <v>0</v>
      </c>
      <c r="P290" s="27">
        <f t="shared" si="116"/>
        <v>0</v>
      </c>
      <c r="Q290" s="27">
        <f t="shared" si="116"/>
        <v>0</v>
      </c>
      <c r="R290" s="27">
        <f t="shared" si="116"/>
        <v>0</v>
      </c>
      <c r="S290" s="27">
        <f t="shared" si="116"/>
        <v>0</v>
      </c>
      <c r="T290" s="27">
        <f t="shared" si="116"/>
        <v>0</v>
      </c>
      <c r="U290" s="27">
        <f t="shared" si="116"/>
        <v>0</v>
      </c>
      <c r="V290" s="27">
        <f t="shared" si="116"/>
        <v>0</v>
      </c>
      <c r="W290" s="27">
        <f t="shared" si="116"/>
        <v>0</v>
      </c>
      <c r="X290" s="27">
        <f t="shared" si="116"/>
        <v>0</v>
      </c>
      <c r="Y290" s="27">
        <f t="shared" si="116"/>
        <v>0</v>
      </c>
      <c r="Z290" s="27">
        <f t="shared" si="116"/>
        <v>0</v>
      </c>
      <c r="AA290" s="27">
        <f t="shared" si="116"/>
        <v>0</v>
      </c>
      <c r="AB290" s="27">
        <f t="shared" si="116"/>
        <v>0</v>
      </c>
      <c r="AC290" s="27">
        <f t="shared" si="116"/>
        <v>0</v>
      </c>
      <c r="AD290" s="27">
        <f t="shared" si="116"/>
        <v>0</v>
      </c>
      <c r="AE290" s="27">
        <f t="shared" si="116"/>
        <v>0</v>
      </c>
      <c r="AF290" s="27">
        <f t="shared" si="116"/>
        <v>0</v>
      </c>
      <c r="AG290" s="27">
        <f t="shared" si="116"/>
        <v>0</v>
      </c>
      <c r="AH290" s="27">
        <f t="shared" si="116"/>
        <v>0</v>
      </c>
      <c r="AI290" s="27">
        <f t="shared" si="116"/>
        <v>0</v>
      </c>
      <c r="AJ290" s="27">
        <f t="shared" si="116"/>
        <v>0</v>
      </c>
      <c r="AK290" s="27">
        <f t="shared" si="116"/>
        <v>0</v>
      </c>
      <c r="AL290" s="27">
        <f t="shared" si="116"/>
        <v>0</v>
      </c>
      <c r="AM290" s="27">
        <f t="shared" si="116"/>
        <v>0</v>
      </c>
      <c r="AN290" s="27">
        <f t="shared" si="116"/>
        <v>0</v>
      </c>
      <c r="AO290" s="27">
        <f t="shared" si="116"/>
        <v>0</v>
      </c>
      <c r="AP290" s="27">
        <f t="shared" si="116"/>
        <v>0</v>
      </c>
      <c r="AQ290" s="27">
        <f t="shared" si="116"/>
        <v>0</v>
      </c>
      <c r="AR290" s="27">
        <f t="shared" si="116"/>
        <v>0</v>
      </c>
      <c r="AS290" s="27">
        <f t="shared" si="116"/>
        <v>0</v>
      </c>
      <c r="AT290" s="27">
        <f t="shared" si="116"/>
        <v>0</v>
      </c>
      <c r="AU290" s="27">
        <f t="shared" si="116"/>
        <v>0</v>
      </c>
      <c r="AV290" s="27">
        <f t="shared" ref="AV290:BY290" si="118">AV289</f>
        <v>0</v>
      </c>
      <c r="AW290" s="27">
        <f t="shared" si="118"/>
        <v>0</v>
      </c>
      <c r="AX290" s="27">
        <f t="shared" si="118"/>
        <v>0</v>
      </c>
      <c r="AY290" s="27">
        <f t="shared" si="118"/>
        <v>0</v>
      </c>
      <c r="AZ290" s="27">
        <f t="shared" si="118"/>
        <v>0</v>
      </c>
      <c r="BA290" s="27">
        <f t="shared" si="118"/>
        <v>0</v>
      </c>
      <c r="BB290" s="27">
        <f t="shared" si="118"/>
        <v>0</v>
      </c>
      <c r="BC290" s="27">
        <f t="shared" si="118"/>
        <v>0</v>
      </c>
      <c r="BD290" s="27">
        <f t="shared" si="118"/>
        <v>0</v>
      </c>
      <c r="BE290" s="27">
        <f t="shared" si="118"/>
        <v>0</v>
      </c>
      <c r="BF290" s="27">
        <f t="shared" si="118"/>
        <v>0</v>
      </c>
      <c r="BG290" s="27">
        <f t="shared" si="118"/>
        <v>0</v>
      </c>
      <c r="BH290" s="27">
        <f t="shared" si="118"/>
        <v>0</v>
      </c>
      <c r="BI290" s="27">
        <f t="shared" si="118"/>
        <v>0</v>
      </c>
      <c r="BJ290" s="27">
        <f t="shared" si="118"/>
        <v>0</v>
      </c>
      <c r="BK290" s="27">
        <f t="shared" si="118"/>
        <v>0</v>
      </c>
      <c r="BL290" s="27">
        <f t="shared" si="118"/>
        <v>0</v>
      </c>
      <c r="BM290" s="27">
        <f t="shared" si="118"/>
        <v>0</v>
      </c>
      <c r="BN290" s="27">
        <f t="shared" si="118"/>
        <v>0</v>
      </c>
      <c r="BO290" s="27">
        <f t="shared" si="118"/>
        <v>0</v>
      </c>
      <c r="BP290" s="27">
        <f t="shared" si="118"/>
        <v>0</v>
      </c>
      <c r="BQ290" s="27">
        <f t="shared" si="118"/>
        <v>0</v>
      </c>
      <c r="BR290" s="27">
        <f t="shared" si="118"/>
        <v>0</v>
      </c>
      <c r="BS290" s="27">
        <f t="shared" si="118"/>
        <v>0</v>
      </c>
      <c r="BT290" s="27">
        <f t="shared" si="118"/>
        <v>0</v>
      </c>
      <c r="BU290" s="27">
        <f t="shared" si="118"/>
        <v>0</v>
      </c>
      <c r="BV290" s="27">
        <f t="shared" si="118"/>
        <v>0</v>
      </c>
      <c r="BW290" s="27">
        <f t="shared" si="118"/>
        <v>0</v>
      </c>
      <c r="BX290" s="27">
        <f t="shared" si="118"/>
        <v>0</v>
      </c>
      <c r="BY290" s="27">
        <f t="shared" si="118"/>
        <v>0</v>
      </c>
    </row>
    <row r="291" spans="1:77" outlineLevel="1">
      <c r="B291" s="25" t="s">
        <v>862</v>
      </c>
      <c r="C291" s="27">
        <f t="shared" si="116"/>
        <v>0</v>
      </c>
      <c r="D291" s="27">
        <f t="shared" si="116"/>
        <v>0</v>
      </c>
      <c r="E291" s="27">
        <f t="shared" si="116"/>
        <v>0</v>
      </c>
      <c r="F291" s="27">
        <f t="shared" si="116"/>
        <v>0</v>
      </c>
      <c r="G291" s="27">
        <f t="shared" si="116"/>
        <v>0</v>
      </c>
      <c r="H291" s="27">
        <f t="shared" si="116"/>
        <v>0</v>
      </c>
      <c r="I291" s="27">
        <f t="shared" si="116"/>
        <v>0</v>
      </c>
      <c r="J291" s="27">
        <f t="shared" si="116"/>
        <v>0</v>
      </c>
      <c r="K291" s="27">
        <f t="shared" si="116"/>
        <v>0</v>
      </c>
      <c r="L291" s="27">
        <f t="shared" si="116"/>
        <v>0</v>
      </c>
      <c r="M291" s="27">
        <f t="shared" si="116"/>
        <v>0</v>
      </c>
      <c r="N291" s="27">
        <f t="shared" si="116"/>
        <v>0</v>
      </c>
      <c r="O291" s="27">
        <f t="shared" si="116"/>
        <v>0</v>
      </c>
      <c r="P291" s="27">
        <f t="shared" si="116"/>
        <v>0</v>
      </c>
      <c r="Q291" s="27">
        <f t="shared" si="116"/>
        <v>0</v>
      </c>
      <c r="R291" s="27">
        <f t="shared" si="116"/>
        <v>0</v>
      </c>
      <c r="S291" s="27">
        <f t="shared" si="116"/>
        <v>0</v>
      </c>
      <c r="T291" s="27">
        <f t="shared" si="116"/>
        <v>0</v>
      </c>
      <c r="U291" s="27">
        <f t="shared" si="116"/>
        <v>0</v>
      </c>
      <c r="V291" s="27">
        <f t="shared" si="116"/>
        <v>0</v>
      </c>
      <c r="W291" s="27">
        <f t="shared" si="116"/>
        <v>0</v>
      </c>
      <c r="X291" s="27">
        <f t="shared" si="116"/>
        <v>0</v>
      </c>
      <c r="Y291" s="27">
        <f t="shared" si="116"/>
        <v>0</v>
      </c>
      <c r="Z291" s="27">
        <f t="shared" si="116"/>
        <v>0</v>
      </c>
      <c r="AA291" s="27">
        <f t="shared" si="116"/>
        <v>0</v>
      </c>
      <c r="AB291" s="27">
        <f t="shared" si="116"/>
        <v>0</v>
      </c>
      <c r="AC291" s="27">
        <f t="shared" si="116"/>
        <v>0</v>
      </c>
      <c r="AD291" s="27">
        <f t="shared" si="116"/>
        <v>0</v>
      </c>
      <c r="AE291" s="27">
        <f t="shared" si="116"/>
        <v>0</v>
      </c>
      <c r="AF291" s="27">
        <f t="shared" si="116"/>
        <v>0</v>
      </c>
      <c r="AG291" s="27">
        <f t="shared" si="116"/>
        <v>0</v>
      </c>
      <c r="AH291" s="27">
        <f t="shared" si="116"/>
        <v>0</v>
      </c>
      <c r="AI291" s="27">
        <f t="shared" si="116"/>
        <v>0</v>
      </c>
      <c r="AJ291" s="27">
        <f t="shared" si="116"/>
        <v>0</v>
      </c>
      <c r="AK291" s="27">
        <f t="shared" si="116"/>
        <v>0</v>
      </c>
      <c r="AL291" s="27">
        <f t="shared" si="116"/>
        <v>0</v>
      </c>
      <c r="AM291" s="27">
        <f t="shared" si="116"/>
        <v>0</v>
      </c>
      <c r="AN291" s="27">
        <f t="shared" si="116"/>
        <v>0</v>
      </c>
      <c r="AO291" s="27">
        <f t="shared" si="116"/>
        <v>0</v>
      </c>
      <c r="AP291" s="27">
        <f t="shared" si="116"/>
        <v>0</v>
      </c>
      <c r="AQ291" s="27">
        <f t="shared" si="116"/>
        <v>0</v>
      </c>
      <c r="AR291" s="27">
        <f t="shared" si="116"/>
        <v>0</v>
      </c>
      <c r="AS291" s="27">
        <f t="shared" si="116"/>
        <v>0</v>
      </c>
      <c r="AT291" s="27">
        <f t="shared" si="116"/>
        <v>0</v>
      </c>
      <c r="AU291" s="27">
        <f t="shared" si="116"/>
        <v>0</v>
      </c>
      <c r="AV291" s="27">
        <f t="shared" ref="AV291:BY291" si="119">AV290</f>
        <v>0</v>
      </c>
      <c r="AW291" s="27">
        <f t="shared" si="119"/>
        <v>0</v>
      </c>
      <c r="AX291" s="27">
        <f t="shared" si="119"/>
        <v>0</v>
      </c>
      <c r="AY291" s="27">
        <f t="shared" si="119"/>
        <v>0</v>
      </c>
      <c r="AZ291" s="27">
        <f t="shared" si="119"/>
        <v>0</v>
      </c>
      <c r="BA291" s="27">
        <f t="shared" si="119"/>
        <v>0</v>
      </c>
      <c r="BB291" s="27">
        <f t="shared" si="119"/>
        <v>0</v>
      </c>
      <c r="BC291" s="27">
        <f t="shared" si="119"/>
        <v>0</v>
      </c>
      <c r="BD291" s="27">
        <f t="shared" si="119"/>
        <v>0</v>
      </c>
      <c r="BE291" s="27">
        <f t="shared" si="119"/>
        <v>0</v>
      </c>
      <c r="BF291" s="27">
        <f t="shared" si="119"/>
        <v>0</v>
      </c>
      <c r="BG291" s="27">
        <f t="shared" si="119"/>
        <v>0</v>
      </c>
      <c r="BH291" s="27">
        <f t="shared" si="119"/>
        <v>0</v>
      </c>
      <c r="BI291" s="27">
        <f t="shared" si="119"/>
        <v>0</v>
      </c>
      <c r="BJ291" s="27">
        <f t="shared" si="119"/>
        <v>0</v>
      </c>
      <c r="BK291" s="27">
        <f t="shared" si="119"/>
        <v>0</v>
      </c>
      <c r="BL291" s="27">
        <f t="shared" si="119"/>
        <v>0</v>
      </c>
      <c r="BM291" s="27">
        <f t="shared" si="119"/>
        <v>0</v>
      </c>
      <c r="BN291" s="27">
        <f t="shared" si="119"/>
        <v>0</v>
      </c>
      <c r="BO291" s="27">
        <f t="shared" si="119"/>
        <v>0</v>
      </c>
      <c r="BP291" s="27">
        <f t="shared" si="119"/>
        <v>0</v>
      </c>
      <c r="BQ291" s="27">
        <f t="shared" si="119"/>
        <v>0</v>
      </c>
      <c r="BR291" s="27">
        <f t="shared" si="119"/>
        <v>0</v>
      </c>
      <c r="BS291" s="27">
        <f t="shared" si="119"/>
        <v>0</v>
      </c>
      <c r="BT291" s="27">
        <f t="shared" si="119"/>
        <v>0</v>
      </c>
      <c r="BU291" s="27">
        <f t="shared" si="119"/>
        <v>0</v>
      </c>
      <c r="BV291" s="27">
        <f t="shared" si="119"/>
        <v>0</v>
      </c>
      <c r="BW291" s="27">
        <f t="shared" si="119"/>
        <v>0</v>
      </c>
      <c r="BX291" s="27">
        <f t="shared" si="119"/>
        <v>0</v>
      </c>
      <c r="BY291" s="27">
        <f t="shared" si="119"/>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AU296" si="120">C293</f>
        <v>0</v>
      </c>
      <c r="D294" s="27">
        <f t="shared" si="120"/>
        <v>0</v>
      </c>
      <c r="E294" s="27">
        <f t="shared" si="120"/>
        <v>0</v>
      </c>
      <c r="F294" s="27">
        <f t="shared" si="120"/>
        <v>0</v>
      </c>
      <c r="G294" s="27">
        <f t="shared" si="120"/>
        <v>0</v>
      </c>
      <c r="H294" s="27">
        <f t="shared" si="120"/>
        <v>0</v>
      </c>
      <c r="I294" s="27">
        <f t="shared" si="120"/>
        <v>0</v>
      </c>
      <c r="J294" s="27">
        <f t="shared" si="120"/>
        <v>0</v>
      </c>
      <c r="K294" s="27">
        <f t="shared" si="120"/>
        <v>0</v>
      </c>
      <c r="L294" s="27">
        <f t="shared" si="120"/>
        <v>0</v>
      </c>
      <c r="M294" s="27">
        <f t="shared" si="120"/>
        <v>0</v>
      </c>
      <c r="N294" s="27">
        <f t="shared" si="120"/>
        <v>0</v>
      </c>
      <c r="O294" s="27">
        <f t="shared" si="120"/>
        <v>0</v>
      </c>
      <c r="P294" s="27">
        <f t="shared" si="120"/>
        <v>0</v>
      </c>
      <c r="Q294" s="27">
        <f t="shared" si="120"/>
        <v>0</v>
      </c>
      <c r="R294" s="27">
        <f t="shared" si="120"/>
        <v>0</v>
      </c>
      <c r="S294" s="27">
        <f t="shared" si="120"/>
        <v>0</v>
      </c>
      <c r="T294" s="27">
        <f t="shared" si="120"/>
        <v>0</v>
      </c>
      <c r="U294" s="27">
        <f t="shared" si="120"/>
        <v>0</v>
      </c>
      <c r="V294" s="27">
        <f t="shared" si="120"/>
        <v>0</v>
      </c>
      <c r="W294" s="27">
        <f t="shared" si="120"/>
        <v>0</v>
      </c>
      <c r="X294" s="27">
        <f t="shared" si="120"/>
        <v>0</v>
      </c>
      <c r="Y294" s="27">
        <f t="shared" si="120"/>
        <v>0</v>
      </c>
      <c r="Z294" s="27">
        <f t="shared" si="120"/>
        <v>0</v>
      </c>
      <c r="AA294" s="27">
        <f t="shared" si="120"/>
        <v>0</v>
      </c>
      <c r="AB294" s="27">
        <f t="shared" si="120"/>
        <v>0</v>
      </c>
      <c r="AC294" s="27">
        <f t="shared" si="120"/>
        <v>0</v>
      </c>
      <c r="AD294" s="27">
        <f t="shared" si="120"/>
        <v>0</v>
      </c>
      <c r="AE294" s="27">
        <f t="shared" si="120"/>
        <v>0</v>
      </c>
      <c r="AF294" s="27">
        <f t="shared" si="120"/>
        <v>0</v>
      </c>
      <c r="AG294" s="27">
        <f t="shared" si="120"/>
        <v>0</v>
      </c>
      <c r="AH294" s="27">
        <f t="shared" si="120"/>
        <v>0</v>
      </c>
      <c r="AI294" s="27">
        <f t="shared" si="120"/>
        <v>0</v>
      </c>
      <c r="AJ294" s="27">
        <f t="shared" si="120"/>
        <v>0</v>
      </c>
      <c r="AK294" s="27">
        <f t="shared" si="120"/>
        <v>0</v>
      </c>
      <c r="AL294" s="27">
        <f t="shared" si="120"/>
        <v>0</v>
      </c>
      <c r="AM294" s="27">
        <f t="shared" si="120"/>
        <v>0</v>
      </c>
      <c r="AN294" s="27">
        <f t="shared" si="120"/>
        <v>0</v>
      </c>
      <c r="AO294" s="27">
        <f t="shared" si="120"/>
        <v>0</v>
      </c>
      <c r="AP294" s="27">
        <f t="shared" si="120"/>
        <v>0</v>
      </c>
      <c r="AQ294" s="27">
        <f t="shared" si="120"/>
        <v>0</v>
      </c>
      <c r="AR294" s="27">
        <f t="shared" si="120"/>
        <v>0</v>
      </c>
      <c r="AS294" s="27">
        <f t="shared" si="120"/>
        <v>0</v>
      </c>
      <c r="AT294" s="27">
        <f t="shared" si="120"/>
        <v>0</v>
      </c>
      <c r="AU294" s="27">
        <f t="shared" si="120"/>
        <v>0</v>
      </c>
      <c r="AV294" s="27">
        <f t="shared" ref="AV294:BY294" si="121">AV293</f>
        <v>0</v>
      </c>
      <c r="AW294" s="27">
        <f t="shared" si="121"/>
        <v>0</v>
      </c>
      <c r="AX294" s="27">
        <f t="shared" si="121"/>
        <v>0</v>
      </c>
      <c r="AY294" s="27">
        <f t="shared" si="121"/>
        <v>0</v>
      </c>
      <c r="AZ294" s="27">
        <f t="shared" si="121"/>
        <v>0</v>
      </c>
      <c r="BA294" s="27">
        <f t="shared" si="121"/>
        <v>0</v>
      </c>
      <c r="BB294" s="27">
        <f t="shared" si="121"/>
        <v>0</v>
      </c>
      <c r="BC294" s="27">
        <f t="shared" si="121"/>
        <v>0</v>
      </c>
      <c r="BD294" s="27">
        <f t="shared" si="121"/>
        <v>0</v>
      </c>
      <c r="BE294" s="27">
        <f t="shared" si="121"/>
        <v>0</v>
      </c>
      <c r="BF294" s="27">
        <f t="shared" si="121"/>
        <v>0</v>
      </c>
      <c r="BG294" s="27">
        <f t="shared" si="121"/>
        <v>0</v>
      </c>
      <c r="BH294" s="27">
        <f t="shared" si="121"/>
        <v>0</v>
      </c>
      <c r="BI294" s="27">
        <f t="shared" si="121"/>
        <v>0</v>
      </c>
      <c r="BJ294" s="27">
        <f t="shared" si="121"/>
        <v>0</v>
      </c>
      <c r="BK294" s="27">
        <f t="shared" si="121"/>
        <v>0</v>
      </c>
      <c r="BL294" s="27">
        <f t="shared" si="121"/>
        <v>0</v>
      </c>
      <c r="BM294" s="27">
        <f t="shared" si="121"/>
        <v>0</v>
      </c>
      <c r="BN294" s="27">
        <f t="shared" si="121"/>
        <v>0</v>
      </c>
      <c r="BO294" s="27">
        <f t="shared" si="121"/>
        <v>0</v>
      </c>
      <c r="BP294" s="27">
        <f t="shared" si="121"/>
        <v>0</v>
      </c>
      <c r="BQ294" s="27">
        <f t="shared" si="121"/>
        <v>0</v>
      </c>
      <c r="BR294" s="27">
        <f t="shared" si="121"/>
        <v>0</v>
      </c>
      <c r="BS294" s="27">
        <f t="shared" si="121"/>
        <v>0</v>
      </c>
      <c r="BT294" s="27">
        <f t="shared" si="121"/>
        <v>0</v>
      </c>
      <c r="BU294" s="27">
        <f t="shared" si="121"/>
        <v>0</v>
      </c>
      <c r="BV294" s="27">
        <f t="shared" si="121"/>
        <v>0</v>
      </c>
      <c r="BW294" s="27">
        <f t="shared" si="121"/>
        <v>0</v>
      </c>
      <c r="BX294" s="27">
        <f t="shared" si="121"/>
        <v>0</v>
      </c>
      <c r="BY294" s="27">
        <f t="shared" si="121"/>
        <v>0</v>
      </c>
    </row>
    <row r="295" spans="1:77" outlineLevel="1">
      <c r="B295" s="25" t="s">
        <v>861</v>
      </c>
      <c r="C295" s="27">
        <f t="shared" si="120"/>
        <v>0</v>
      </c>
      <c r="D295" s="27">
        <f t="shared" si="120"/>
        <v>0</v>
      </c>
      <c r="E295" s="27">
        <f t="shared" si="120"/>
        <v>0</v>
      </c>
      <c r="F295" s="27">
        <f t="shared" si="120"/>
        <v>0</v>
      </c>
      <c r="G295" s="27">
        <f t="shared" si="120"/>
        <v>0</v>
      </c>
      <c r="H295" s="27">
        <f t="shared" si="120"/>
        <v>0</v>
      </c>
      <c r="I295" s="27">
        <f t="shared" si="120"/>
        <v>0</v>
      </c>
      <c r="J295" s="27">
        <f t="shared" si="120"/>
        <v>0</v>
      </c>
      <c r="K295" s="27">
        <f t="shared" si="120"/>
        <v>0</v>
      </c>
      <c r="L295" s="27">
        <f t="shared" si="120"/>
        <v>0</v>
      </c>
      <c r="M295" s="27">
        <f t="shared" si="120"/>
        <v>0</v>
      </c>
      <c r="N295" s="27">
        <f t="shared" si="120"/>
        <v>0</v>
      </c>
      <c r="O295" s="27">
        <f t="shared" si="120"/>
        <v>0</v>
      </c>
      <c r="P295" s="27">
        <f t="shared" si="120"/>
        <v>0</v>
      </c>
      <c r="Q295" s="27">
        <f t="shared" si="120"/>
        <v>0</v>
      </c>
      <c r="R295" s="27">
        <f t="shared" si="120"/>
        <v>0</v>
      </c>
      <c r="S295" s="27">
        <f t="shared" si="120"/>
        <v>0</v>
      </c>
      <c r="T295" s="27">
        <f t="shared" si="120"/>
        <v>0</v>
      </c>
      <c r="U295" s="27">
        <f t="shared" si="120"/>
        <v>0</v>
      </c>
      <c r="V295" s="27">
        <f t="shared" si="120"/>
        <v>0</v>
      </c>
      <c r="W295" s="27">
        <f t="shared" si="120"/>
        <v>0</v>
      </c>
      <c r="X295" s="27">
        <f t="shared" si="120"/>
        <v>0</v>
      </c>
      <c r="Y295" s="27">
        <f t="shared" si="120"/>
        <v>0</v>
      </c>
      <c r="Z295" s="27">
        <f t="shared" si="120"/>
        <v>0</v>
      </c>
      <c r="AA295" s="27">
        <f t="shared" si="120"/>
        <v>0</v>
      </c>
      <c r="AB295" s="27">
        <f t="shared" si="120"/>
        <v>0</v>
      </c>
      <c r="AC295" s="27">
        <f t="shared" si="120"/>
        <v>0</v>
      </c>
      <c r="AD295" s="27">
        <f t="shared" si="120"/>
        <v>0</v>
      </c>
      <c r="AE295" s="27">
        <f t="shared" si="120"/>
        <v>0</v>
      </c>
      <c r="AF295" s="27">
        <f t="shared" si="120"/>
        <v>0</v>
      </c>
      <c r="AG295" s="27">
        <f t="shared" si="120"/>
        <v>0</v>
      </c>
      <c r="AH295" s="27">
        <f t="shared" si="120"/>
        <v>0</v>
      </c>
      <c r="AI295" s="27">
        <f t="shared" si="120"/>
        <v>0</v>
      </c>
      <c r="AJ295" s="27">
        <f t="shared" si="120"/>
        <v>0</v>
      </c>
      <c r="AK295" s="27">
        <f t="shared" si="120"/>
        <v>0</v>
      </c>
      <c r="AL295" s="27">
        <f t="shared" si="120"/>
        <v>0</v>
      </c>
      <c r="AM295" s="27">
        <f t="shared" si="120"/>
        <v>0</v>
      </c>
      <c r="AN295" s="27">
        <f t="shared" si="120"/>
        <v>0</v>
      </c>
      <c r="AO295" s="27">
        <f t="shared" si="120"/>
        <v>0</v>
      </c>
      <c r="AP295" s="27">
        <f t="shared" si="120"/>
        <v>0</v>
      </c>
      <c r="AQ295" s="27">
        <f t="shared" si="120"/>
        <v>0</v>
      </c>
      <c r="AR295" s="27">
        <f t="shared" si="120"/>
        <v>0</v>
      </c>
      <c r="AS295" s="27">
        <f t="shared" si="120"/>
        <v>0</v>
      </c>
      <c r="AT295" s="27">
        <f t="shared" si="120"/>
        <v>0</v>
      </c>
      <c r="AU295" s="27">
        <f t="shared" si="120"/>
        <v>0</v>
      </c>
      <c r="AV295" s="27">
        <f t="shared" ref="AV295:BY295" si="122">AV294</f>
        <v>0</v>
      </c>
      <c r="AW295" s="27">
        <f t="shared" si="122"/>
        <v>0</v>
      </c>
      <c r="AX295" s="27">
        <f t="shared" si="122"/>
        <v>0</v>
      </c>
      <c r="AY295" s="27">
        <f t="shared" si="122"/>
        <v>0</v>
      </c>
      <c r="AZ295" s="27">
        <f t="shared" si="122"/>
        <v>0</v>
      </c>
      <c r="BA295" s="27">
        <f t="shared" si="122"/>
        <v>0</v>
      </c>
      <c r="BB295" s="27">
        <f t="shared" si="122"/>
        <v>0</v>
      </c>
      <c r="BC295" s="27">
        <f t="shared" si="122"/>
        <v>0</v>
      </c>
      <c r="BD295" s="27">
        <f t="shared" si="122"/>
        <v>0</v>
      </c>
      <c r="BE295" s="27">
        <f t="shared" si="122"/>
        <v>0</v>
      </c>
      <c r="BF295" s="27">
        <f t="shared" si="122"/>
        <v>0</v>
      </c>
      <c r="BG295" s="27">
        <f t="shared" si="122"/>
        <v>0</v>
      </c>
      <c r="BH295" s="27">
        <f t="shared" si="122"/>
        <v>0</v>
      </c>
      <c r="BI295" s="27">
        <f t="shared" si="122"/>
        <v>0</v>
      </c>
      <c r="BJ295" s="27">
        <f t="shared" si="122"/>
        <v>0</v>
      </c>
      <c r="BK295" s="27">
        <f t="shared" si="122"/>
        <v>0</v>
      </c>
      <c r="BL295" s="27">
        <f t="shared" si="122"/>
        <v>0</v>
      </c>
      <c r="BM295" s="27">
        <f t="shared" si="122"/>
        <v>0</v>
      </c>
      <c r="BN295" s="27">
        <f t="shared" si="122"/>
        <v>0</v>
      </c>
      <c r="BO295" s="27">
        <f t="shared" si="122"/>
        <v>0</v>
      </c>
      <c r="BP295" s="27">
        <f t="shared" si="122"/>
        <v>0</v>
      </c>
      <c r="BQ295" s="27">
        <f t="shared" si="122"/>
        <v>0</v>
      </c>
      <c r="BR295" s="27">
        <f t="shared" si="122"/>
        <v>0</v>
      </c>
      <c r="BS295" s="27">
        <f t="shared" si="122"/>
        <v>0</v>
      </c>
      <c r="BT295" s="27">
        <f t="shared" si="122"/>
        <v>0</v>
      </c>
      <c r="BU295" s="27">
        <f t="shared" si="122"/>
        <v>0</v>
      </c>
      <c r="BV295" s="27">
        <f t="shared" si="122"/>
        <v>0</v>
      </c>
      <c r="BW295" s="27">
        <f t="shared" si="122"/>
        <v>0</v>
      </c>
      <c r="BX295" s="27">
        <f t="shared" si="122"/>
        <v>0</v>
      </c>
      <c r="BY295" s="27">
        <f t="shared" si="122"/>
        <v>0</v>
      </c>
    </row>
    <row r="296" spans="1:77" outlineLevel="1">
      <c r="B296" s="25" t="s">
        <v>862</v>
      </c>
      <c r="C296" s="27">
        <f t="shared" si="120"/>
        <v>0</v>
      </c>
      <c r="D296" s="27">
        <f t="shared" si="120"/>
        <v>0</v>
      </c>
      <c r="E296" s="27">
        <f t="shared" si="120"/>
        <v>0</v>
      </c>
      <c r="F296" s="27">
        <f t="shared" si="120"/>
        <v>0</v>
      </c>
      <c r="G296" s="27">
        <f t="shared" si="120"/>
        <v>0</v>
      </c>
      <c r="H296" s="27">
        <f t="shared" si="120"/>
        <v>0</v>
      </c>
      <c r="I296" s="27">
        <f t="shared" si="120"/>
        <v>0</v>
      </c>
      <c r="J296" s="27">
        <f t="shared" si="120"/>
        <v>0</v>
      </c>
      <c r="K296" s="27">
        <f t="shared" si="120"/>
        <v>0</v>
      </c>
      <c r="L296" s="27">
        <f t="shared" si="120"/>
        <v>0</v>
      </c>
      <c r="M296" s="27">
        <f t="shared" si="120"/>
        <v>0</v>
      </c>
      <c r="N296" s="27">
        <f t="shared" si="120"/>
        <v>0</v>
      </c>
      <c r="O296" s="27">
        <f t="shared" si="120"/>
        <v>0</v>
      </c>
      <c r="P296" s="27">
        <f t="shared" si="120"/>
        <v>0</v>
      </c>
      <c r="Q296" s="27">
        <f t="shared" si="120"/>
        <v>0</v>
      </c>
      <c r="R296" s="27">
        <f t="shared" si="120"/>
        <v>0</v>
      </c>
      <c r="S296" s="27">
        <f t="shared" si="120"/>
        <v>0</v>
      </c>
      <c r="T296" s="27">
        <f t="shared" si="120"/>
        <v>0</v>
      </c>
      <c r="U296" s="27">
        <f t="shared" si="120"/>
        <v>0</v>
      </c>
      <c r="V296" s="27">
        <f t="shared" si="120"/>
        <v>0</v>
      </c>
      <c r="W296" s="27">
        <f t="shared" si="120"/>
        <v>0</v>
      </c>
      <c r="X296" s="27">
        <f t="shared" si="120"/>
        <v>0</v>
      </c>
      <c r="Y296" s="27">
        <f t="shared" si="120"/>
        <v>0</v>
      </c>
      <c r="Z296" s="27">
        <f t="shared" si="120"/>
        <v>0</v>
      </c>
      <c r="AA296" s="27">
        <f t="shared" si="120"/>
        <v>0</v>
      </c>
      <c r="AB296" s="27">
        <f t="shared" si="120"/>
        <v>0</v>
      </c>
      <c r="AC296" s="27">
        <f t="shared" si="120"/>
        <v>0</v>
      </c>
      <c r="AD296" s="27">
        <f t="shared" si="120"/>
        <v>0</v>
      </c>
      <c r="AE296" s="27">
        <f t="shared" si="120"/>
        <v>0</v>
      </c>
      <c r="AF296" s="27">
        <f t="shared" si="120"/>
        <v>0</v>
      </c>
      <c r="AG296" s="27">
        <f t="shared" si="120"/>
        <v>0</v>
      </c>
      <c r="AH296" s="27">
        <f t="shared" si="120"/>
        <v>0</v>
      </c>
      <c r="AI296" s="27">
        <f t="shared" si="120"/>
        <v>0</v>
      </c>
      <c r="AJ296" s="27">
        <f t="shared" si="120"/>
        <v>0</v>
      </c>
      <c r="AK296" s="27">
        <f t="shared" si="120"/>
        <v>0</v>
      </c>
      <c r="AL296" s="27">
        <f t="shared" si="120"/>
        <v>0</v>
      </c>
      <c r="AM296" s="27">
        <f t="shared" si="120"/>
        <v>0</v>
      </c>
      <c r="AN296" s="27">
        <f t="shared" si="120"/>
        <v>0</v>
      </c>
      <c r="AO296" s="27">
        <f t="shared" si="120"/>
        <v>0</v>
      </c>
      <c r="AP296" s="27">
        <f t="shared" si="120"/>
        <v>0</v>
      </c>
      <c r="AQ296" s="27">
        <f t="shared" si="120"/>
        <v>0</v>
      </c>
      <c r="AR296" s="27">
        <f t="shared" si="120"/>
        <v>0</v>
      </c>
      <c r="AS296" s="27">
        <f t="shared" si="120"/>
        <v>0</v>
      </c>
      <c r="AT296" s="27">
        <f t="shared" si="120"/>
        <v>0</v>
      </c>
      <c r="AU296" s="27">
        <f t="shared" si="120"/>
        <v>0</v>
      </c>
      <c r="AV296" s="27">
        <f t="shared" ref="AV296:BY296" si="123">AV295</f>
        <v>0</v>
      </c>
      <c r="AW296" s="27">
        <f t="shared" si="123"/>
        <v>0</v>
      </c>
      <c r="AX296" s="27">
        <f t="shared" si="123"/>
        <v>0</v>
      </c>
      <c r="AY296" s="27">
        <f t="shared" si="123"/>
        <v>0</v>
      </c>
      <c r="AZ296" s="27">
        <f t="shared" si="123"/>
        <v>0</v>
      </c>
      <c r="BA296" s="27">
        <f t="shared" si="123"/>
        <v>0</v>
      </c>
      <c r="BB296" s="27">
        <f t="shared" si="123"/>
        <v>0</v>
      </c>
      <c r="BC296" s="27">
        <f t="shared" si="123"/>
        <v>0</v>
      </c>
      <c r="BD296" s="27">
        <f t="shared" si="123"/>
        <v>0</v>
      </c>
      <c r="BE296" s="27">
        <f t="shared" si="123"/>
        <v>0</v>
      </c>
      <c r="BF296" s="27">
        <f t="shared" si="123"/>
        <v>0</v>
      </c>
      <c r="BG296" s="27">
        <f t="shared" si="123"/>
        <v>0</v>
      </c>
      <c r="BH296" s="27">
        <f t="shared" si="123"/>
        <v>0</v>
      </c>
      <c r="BI296" s="27">
        <f t="shared" si="123"/>
        <v>0</v>
      </c>
      <c r="BJ296" s="27">
        <f t="shared" si="123"/>
        <v>0</v>
      </c>
      <c r="BK296" s="27">
        <f t="shared" si="123"/>
        <v>0</v>
      </c>
      <c r="BL296" s="27">
        <f t="shared" si="123"/>
        <v>0</v>
      </c>
      <c r="BM296" s="27">
        <f t="shared" si="123"/>
        <v>0</v>
      </c>
      <c r="BN296" s="27">
        <f t="shared" si="123"/>
        <v>0</v>
      </c>
      <c r="BO296" s="27">
        <f t="shared" si="123"/>
        <v>0</v>
      </c>
      <c r="BP296" s="27">
        <f t="shared" si="123"/>
        <v>0</v>
      </c>
      <c r="BQ296" s="27">
        <f t="shared" si="123"/>
        <v>0</v>
      </c>
      <c r="BR296" s="27">
        <f t="shared" si="123"/>
        <v>0</v>
      </c>
      <c r="BS296" s="27">
        <f t="shared" si="123"/>
        <v>0</v>
      </c>
      <c r="BT296" s="27">
        <f t="shared" si="123"/>
        <v>0</v>
      </c>
      <c r="BU296" s="27">
        <f t="shared" si="123"/>
        <v>0</v>
      </c>
      <c r="BV296" s="27">
        <f t="shared" si="123"/>
        <v>0</v>
      </c>
      <c r="BW296" s="27">
        <f t="shared" si="123"/>
        <v>0</v>
      </c>
      <c r="BX296" s="27">
        <f t="shared" si="123"/>
        <v>0</v>
      </c>
      <c r="BY296" s="27">
        <f t="shared" si="123"/>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I302" si="124">C301</f>
        <v>Wean</v>
      </c>
      <c r="J301" t="str">
        <f t="shared" ref="J301:J302" si="125">D301</f>
        <v>Join start</v>
      </c>
      <c r="K301" t="str">
        <f t="shared" ref="K301:K302" si="126">E301</f>
        <v>Join end</v>
      </c>
      <c r="L301" t="str">
        <f t="shared" ref="L301:L302" si="127">F301</f>
        <v>LatePreg</v>
      </c>
      <c r="M301" t="str">
        <f t="shared" ref="M301:M302" si="128">G301</f>
        <v>Lamb Yrl</v>
      </c>
      <c r="N301" t="str">
        <f t="shared" ref="N301:N302" si="129">H301</f>
        <v>WeanYrl</v>
      </c>
      <c r="O301" t="str">
        <f t="shared" ref="O301:O302" si="130">I301</f>
        <v>Wean</v>
      </c>
      <c r="P301" t="str">
        <f t="shared" ref="P301:P302" si="131">J301</f>
        <v>Join start</v>
      </c>
      <c r="Q301" t="str">
        <f t="shared" ref="Q301:Q302" si="132">K301</f>
        <v>Join end</v>
      </c>
      <c r="R301" t="str">
        <f t="shared" ref="R301:R302" si="133">L301</f>
        <v>LatePreg</v>
      </c>
      <c r="S301" t="str">
        <f t="shared" ref="S301:S302" si="134">M301</f>
        <v>Lamb Yrl</v>
      </c>
      <c r="T301" t="str">
        <f t="shared" ref="T301:T302" si="135">N301</f>
        <v>WeanYrl</v>
      </c>
      <c r="U301" t="str">
        <f t="shared" ref="U301:U302" si="136">O301</f>
        <v>Wean</v>
      </c>
      <c r="V301" t="str">
        <f t="shared" ref="V301:V302" si="137">P301</f>
        <v>Join start</v>
      </c>
      <c r="W301" t="str">
        <f t="shared" ref="W301:W302" si="138">Q301</f>
        <v>Join end</v>
      </c>
      <c r="X301" t="str">
        <f t="shared" ref="X301:X302" si="139">R301</f>
        <v>LatePreg</v>
      </c>
      <c r="Y301" t="str">
        <f t="shared" ref="Y301:Y302" si="140">S301</f>
        <v>Lamb Yrl</v>
      </c>
      <c r="Z301" t="str">
        <f t="shared" ref="Z301:Z302" si="141">T301</f>
        <v>WeanYrl</v>
      </c>
      <c r="AA301" t="str">
        <f t="shared" ref="AA301:AA302" si="142">U301</f>
        <v>Wean</v>
      </c>
      <c r="AB301" t="str">
        <f t="shared" ref="AB301:AB302" si="143">V301</f>
        <v>Join start</v>
      </c>
      <c r="AC301" t="str">
        <f t="shared" ref="AC301:AC302" si="144">W301</f>
        <v>Join end</v>
      </c>
      <c r="AD301" t="str">
        <f t="shared" ref="AD301:AD302" si="145">X301</f>
        <v>LatePreg</v>
      </c>
      <c r="AE301" t="str">
        <f t="shared" ref="AE301:AE302" si="146">Y301</f>
        <v>Lamb Yrl</v>
      </c>
      <c r="AF301" t="str">
        <f t="shared" ref="AF301:AF302" si="147">Z301</f>
        <v>WeanYrl</v>
      </c>
      <c r="AG301" t="str">
        <f t="shared" ref="AG301:AG302" si="148">AA301</f>
        <v>Wean</v>
      </c>
      <c r="AH301" t="str">
        <f t="shared" ref="AH301:AH302" si="149">AB301</f>
        <v>Join start</v>
      </c>
      <c r="AI301" t="str">
        <f t="shared" ref="AI301:AI302" si="150">AC301</f>
        <v>Join end</v>
      </c>
      <c r="AJ301" t="str">
        <f t="shared" ref="AJ301:AJ302" si="151">AD301</f>
        <v>LatePreg</v>
      </c>
      <c r="AK301" t="str">
        <f t="shared" ref="AK301:AK302" si="152">AE301</f>
        <v>Lamb Yrl</v>
      </c>
      <c r="AL301" t="str">
        <f t="shared" ref="AL301:AL302" si="153">AF301</f>
        <v>WeanYrl</v>
      </c>
      <c r="AM301" t="str">
        <f t="shared" ref="AM301:AM302" si="154">AG301</f>
        <v>Wean</v>
      </c>
      <c r="AN301" t="str">
        <f t="shared" ref="AN301:AN302" si="155">AH301</f>
        <v>Join start</v>
      </c>
      <c r="AO301" t="str">
        <f t="shared" ref="AO301:AO302" si="156">AI301</f>
        <v>Join end</v>
      </c>
      <c r="AP301" t="str">
        <f t="shared" ref="AP301:AP302" si="157">AJ301</f>
        <v>LatePreg</v>
      </c>
      <c r="AQ301" t="str">
        <f t="shared" ref="AQ301:AQ302" si="158">AK301</f>
        <v>Lamb Yrl</v>
      </c>
      <c r="AR301" t="str">
        <f t="shared" ref="AR301:AR302" si="159">AL301</f>
        <v>WeanYrl</v>
      </c>
      <c r="AS301" t="str">
        <f t="shared" ref="AS301:AS302" si="160">AM301</f>
        <v>Wean</v>
      </c>
      <c r="AT301" t="str">
        <f t="shared" ref="AT301:AT302" si="161">AN301</f>
        <v>Join start</v>
      </c>
      <c r="AU301" t="str">
        <f t="shared" ref="AU301:AU302" si="162">AO301</f>
        <v>Join end</v>
      </c>
      <c r="AV301" t="str">
        <f t="shared" ref="AV301:AV302" si="163">AP301</f>
        <v>LatePreg</v>
      </c>
      <c r="AW301" t="str">
        <f t="shared" ref="AW301:AW302" si="164">AQ301</f>
        <v>Lamb Yrl</v>
      </c>
      <c r="AX301" t="str">
        <f t="shared" ref="AX301:AX302" si="165">AR301</f>
        <v>WeanYrl</v>
      </c>
      <c r="AY301" t="str">
        <f t="shared" ref="AY301:AY302" si="166">AS301</f>
        <v>Wean</v>
      </c>
      <c r="AZ301" t="str">
        <f t="shared" ref="AZ301:AZ302" si="167">AT301</f>
        <v>Join start</v>
      </c>
      <c r="BA301" t="str">
        <f t="shared" ref="BA301:BA302" si="168">AU301</f>
        <v>Join end</v>
      </c>
      <c r="BB301" t="str">
        <f t="shared" ref="BB301:BB302" si="169">AV301</f>
        <v>LatePreg</v>
      </c>
      <c r="BC301" t="str">
        <f t="shared" ref="BC301:BC302" si="170">AW301</f>
        <v>Lamb Yrl</v>
      </c>
      <c r="BD301" t="str">
        <f t="shared" ref="BD301:BD302" si="171">AX301</f>
        <v>WeanYrl</v>
      </c>
      <c r="BE301" t="str">
        <f t="shared" ref="BE301:BE302" si="172">AY301</f>
        <v>Wean</v>
      </c>
      <c r="BF301" t="str">
        <f t="shared" ref="BF301:BF302" si="173">AZ301</f>
        <v>Join start</v>
      </c>
      <c r="BG301" t="str">
        <f t="shared" ref="BG301:BG302" si="174">BA301</f>
        <v>Join end</v>
      </c>
      <c r="BH301" t="str">
        <f t="shared" ref="BH301:BH302" si="175">BB301</f>
        <v>LatePreg</v>
      </c>
      <c r="BI301" t="str">
        <f t="shared" ref="BI301:BI302" si="176">BC301</f>
        <v>Lamb Yrl</v>
      </c>
      <c r="BJ301" t="str">
        <f t="shared" ref="BJ301:BJ302" si="177">BD301</f>
        <v>WeanYrl</v>
      </c>
      <c r="BK301" t="str">
        <f t="shared" ref="BK301:BK302" si="178">BE301</f>
        <v>Wean</v>
      </c>
    </row>
    <row r="302" spans="1:77" outlineLevel="1">
      <c r="B302" t="s">
        <v>1578</v>
      </c>
      <c r="C302" t="s">
        <v>887</v>
      </c>
      <c r="D302" t="s">
        <v>888</v>
      </c>
      <c r="E302" t="s">
        <v>889</v>
      </c>
      <c r="F302" t="s">
        <v>1586</v>
      </c>
      <c r="G302" t="s">
        <v>1580</v>
      </c>
      <c r="H302" t="s">
        <v>1581</v>
      </c>
      <c r="I302" t="str">
        <f t="shared" si="124"/>
        <v>W-J</v>
      </c>
      <c r="J302" t="str">
        <f t="shared" si="125"/>
        <v>Join</v>
      </c>
      <c r="K302" t="str">
        <f t="shared" si="126"/>
        <v>Preg</v>
      </c>
      <c r="L302" t="str">
        <f t="shared" si="127"/>
        <v>PregTox</v>
      </c>
      <c r="M302" t="str">
        <f t="shared" si="128"/>
        <v>Lact</v>
      </c>
      <c r="N302" t="str">
        <f t="shared" si="129"/>
        <v>Recovery</v>
      </c>
      <c r="O302" t="str">
        <f t="shared" si="130"/>
        <v>W-J</v>
      </c>
      <c r="P302" t="str">
        <f t="shared" si="131"/>
        <v>Join</v>
      </c>
      <c r="Q302" t="str">
        <f t="shared" si="132"/>
        <v>Preg</v>
      </c>
      <c r="R302" t="str">
        <f t="shared" si="133"/>
        <v>PregTox</v>
      </c>
      <c r="S302" t="str">
        <f t="shared" si="134"/>
        <v>Lact</v>
      </c>
      <c r="T302" t="str">
        <f t="shared" si="135"/>
        <v>Recovery</v>
      </c>
      <c r="U302" t="str">
        <f t="shared" si="136"/>
        <v>W-J</v>
      </c>
      <c r="V302" t="str">
        <f t="shared" si="137"/>
        <v>Join</v>
      </c>
      <c r="W302" t="str">
        <f t="shared" si="138"/>
        <v>Preg</v>
      </c>
      <c r="X302" t="str">
        <f t="shared" si="139"/>
        <v>PregTox</v>
      </c>
      <c r="Y302" t="str">
        <f t="shared" si="140"/>
        <v>Lact</v>
      </c>
      <c r="Z302" t="str">
        <f t="shared" si="141"/>
        <v>Recovery</v>
      </c>
      <c r="AA302" t="str">
        <f t="shared" si="142"/>
        <v>W-J</v>
      </c>
      <c r="AB302" t="str">
        <f t="shared" si="143"/>
        <v>Join</v>
      </c>
      <c r="AC302" t="str">
        <f t="shared" si="144"/>
        <v>Preg</v>
      </c>
      <c r="AD302" t="str">
        <f t="shared" si="145"/>
        <v>PregTox</v>
      </c>
      <c r="AE302" t="str">
        <f t="shared" si="146"/>
        <v>Lact</v>
      </c>
      <c r="AF302" t="str">
        <f t="shared" si="147"/>
        <v>Recovery</v>
      </c>
      <c r="AG302" t="str">
        <f t="shared" si="148"/>
        <v>W-J</v>
      </c>
      <c r="AH302" t="str">
        <f t="shared" si="149"/>
        <v>Join</v>
      </c>
      <c r="AI302" t="str">
        <f t="shared" si="150"/>
        <v>Preg</v>
      </c>
      <c r="AJ302" t="str">
        <f t="shared" si="151"/>
        <v>PregTox</v>
      </c>
      <c r="AK302" t="str">
        <f t="shared" si="152"/>
        <v>Lact</v>
      </c>
      <c r="AL302" t="str">
        <f t="shared" si="153"/>
        <v>Recovery</v>
      </c>
      <c r="AM302" t="str">
        <f t="shared" si="154"/>
        <v>W-J</v>
      </c>
      <c r="AN302" t="str">
        <f t="shared" si="155"/>
        <v>Join</v>
      </c>
      <c r="AO302" t="str">
        <f t="shared" si="156"/>
        <v>Preg</v>
      </c>
      <c r="AP302" t="str">
        <f t="shared" si="157"/>
        <v>PregTox</v>
      </c>
      <c r="AQ302" t="str">
        <f t="shared" si="158"/>
        <v>Lact</v>
      </c>
      <c r="AR302" t="str">
        <f t="shared" si="159"/>
        <v>Recovery</v>
      </c>
      <c r="AS302" t="str">
        <f t="shared" si="160"/>
        <v>W-J</v>
      </c>
      <c r="AT302" t="str">
        <f t="shared" si="161"/>
        <v>Join</v>
      </c>
      <c r="AU302" t="str">
        <f t="shared" si="162"/>
        <v>Preg</v>
      </c>
      <c r="AV302" t="str">
        <f t="shared" si="163"/>
        <v>PregTox</v>
      </c>
      <c r="AW302" t="str">
        <f t="shared" si="164"/>
        <v>Lact</v>
      </c>
      <c r="AX302" t="str">
        <f t="shared" si="165"/>
        <v>Recovery</v>
      </c>
      <c r="AY302" t="str">
        <f t="shared" si="166"/>
        <v>W-J</v>
      </c>
      <c r="AZ302" t="str">
        <f t="shared" si="167"/>
        <v>Join</v>
      </c>
      <c r="BA302" t="str">
        <f t="shared" si="168"/>
        <v>Preg</v>
      </c>
      <c r="BB302" t="str">
        <f t="shared" si="169"/>
        <v>PregTox</v>
      </c>
      <c r="BC302" t="str">
        <f t="shared" si="170"/>
        <v>Lact</v>
      </c>
      <c r="BD302" t="str">
        <f t="shared" si="171"/>
        <v>Recovery</v>
      </c>
      <c r="BE302" t="str">
        <f t="shared" si="172"/>
        <v>W-J</v>
      </c>
      <c r="BF302" t="str">
        <f t="shared" si="173"/>
        <v>Join</v>
      </c>
      <c r="BG302" t="str">
        <f t="shared" si="174"/>
        <v>Preg</v>
      </c>
      <c r="BH302" t="str">
        <f t="shared" si="175"/>
        <v>PregTox</v>
      </c>
      <c r="BI302" t="str">
        <f t="shared" si="176"/>
        <v>Lact</v>
      </c>
      <c r="BJ302" t="str">
        <f t="shared" si="177"/>
        <v>Recovery</v>
      </c>
      <c r="BK302" t="str">
        <f t="shared" si="178"/>
        <v>W-J</v>
      </c>
    </row>
    <row r="303" spans="1:77" outlineLevel="1">
      <c r="B303" t="s">
        <v>1047</v>
      </c>
      <c r="C303">
        <v>1</v>
      </c>
      <c r="D303">
        <v>2</v>
      </c>
      <c r="E303">
        <v>3</v>
      </c>
      <c r="F303">
        <v>5</v>
      </c>
      <c r="G303">
        <v>6</v>
      </c>
      <c r="H303">
        <v>7</v>
      </c>
      <c r="I303">
        <f>C303</f>
        <v>1</v>
      </c>
      <c r="J303">
        <f t="shared" ref="J303:AK303" si="179">D303</f>
        <v>2</v>
      </c>
      <c r="K303">
        <f t="shared" si="179"/>
        <v>3</v>
      </c>
      <c r="L303">
        <f t="shared" si="179"/>
        <v>5</v>
      </c>
      <c r="M303">
        <f t="shared" si="179"/>
        <v>6</v>
      </c>
      <c r="N303">
        <f>H303</f>
        <v>7</v>
      </c>
      <c r="O303">
        <f t="shared" si="179"/>
        <v>1</v>
      </c>
      <c r="P303">
        <f t="shared" si="179"/>
        <v>2</v>
      </c>
      <c r="Q303">
        <f t="shared" si="179"/>
        <v>3</v>
      </c>
      <c r="R303">
        <f t="shared" si="179"/>
        <v>5</v>
      </c>
      <c r="S303">
        <f t="shared" si="179"/>
        <v>6</v>
      </c>
      <c r="T303">
        <f>N303</f>
        <v>7</v>
      </c>
      <c r="U303">
        <f t="shared" si="179"/>
        <v>1</v>
      </c>
      <c r="V303">
        <f t="shared" si="179"/>
        <v>2</v>
      </c>
      <c r="W303">
        <f t="shared" si="179"/>
        <v>3</v>
      </c>
      <c r="X303">
        <f t="shared" si="179"/>
        <v>5</v>
      </c>
      <c r="Y303">
        <f t="shared" si="179"/>
        <v>6</v>
      </c>
      <c r="Z303">
        <f>T303</f>
        <v>7</v>
      </c>
      <c r="AA303">
        <f t="shared" si="179"/>
        <v>1</v>
      </c>
      <c r="AB303">
        <f t="shared" si="179"/>
        <v>2</v>
      </c>
      <c r="AC303">
        <f t="shared" si="179"/>
        <v>3</v>
      </c>
      <c r="AD303">
        <f t="shared" si="179"/>
        <v>5</v>
      </c>
      <c r="AE303">
        <f t="shared" si="179"/>
        <v>6</v>
      </c>
      <c r="AF303">
        <f>Z303</f>
        <v>7</v>
      </c>
      <c r="AG303">
        <f t="shared" si="179"/>
        <v>1</v>
      </c>
      <c r="AH303">
        <f t="shared" si="179"/>
        <v>2</v>
      </c>
      <c r="AI303">
        <f t="shared" si="179"/>
        <v>3</v>
      </c>
      <c r="AJ303">
        <f t="shared" si="179"/>
        <v>5</v>
      </c>
      <c r="AK303">
        <f t="shared" si="179"/>
        <v>6</v>
      </c>
      <c r="AL303">
        <f>AF303</f>
        <v>7</v>
      </c>
      <c r="AM303">
        <v>8</v>
      </c>
      <c r="AN303">
        <f t="shared" ref="AN303:AV303" si="180">AM303+1</f>
        <v>9</v>
      </c>
      <c r="AO303">
        <f t="shared" si="180"/>
        <v>10</v>
      </c>
      <c r="AP303">
        <f t="shared" si="180"/>
        <v>11</v>
      </c>
      <c r="AQ303">
        <f t="shared" si="180"/>
        <v>12</v>
      </c>
      <c r="AR303">
        <f t="shared" si="180"/>
        <v>13</v>
      </c>
      <c r="AS303">
        <f t="shared" si="180"/>
        <v>14</v>
      </c>
      <c r="AT303">
        <f t="shared" si="180"/>
        <v>15</v>
      </c>
      <c r="AU303">
        <f t="shared" si="180"/>
        <v>16</v>
      </c>
      <c r="AV303">
        <f t="shared" si="180"/>
        <v>17</v>
      </c>
      <c r="AW303">
        <f t="shared" ref="AW303:BK303" si="181">AV303+1</f>
        <v>18</v>
      </c>
      <c r="AX303">
        <f t="shared" si="181"/>
        <v>19</v>
      </c>
      <c r="AY303">
        <f t="shared" si="181"/>
        <v>20</v>
      </c>
      <c r="AZ303">
        <f t="shared" si="181"/>
        <v>21</v>
      </c>
      <c r="BA303">
        <f t="shared" si="181"/>
        <v>22</v>
      </c>
      <c r="BB303">
        <f t="shared" si="181"/>
        <v>23</v>
      </c>
      <c r="BC303">
        <f t="shared" si="181"/>
        <v>24</v>
      </c>
      <c r="BD303">
        <f t="shared" si="181"/>
        <v>25</v>
      </c>
      <c r="BE303">
        <f t="shared" si="181"/>
        <v>26</v>
      </c>
      <c r="BF303">
        <f t="shared" si="181"/>
        <v>27</v>
      </c>
      <c r="BG303">
        <f t="shared" si="181"/>
        <v>28</v>
      </c>
      <c r="BH303">
        <f t="shared" si="181"/>
        <v>29</v>
      </c>
      <c r="BI303">
        <f t="shared" si="181"/>
        <v>30</v>
      </c>
      <c r="BJ303">
        <f t="shared" si="181"/>
        <v>31</v>
      </c>
      <c r="BK303">
        <f t="shared" si="181"/>
        <v>32</v>
      </c>
    </row>
    <row r="304" spans="1:77" outlineLevel="1">
      <c r="B304" t="s">
        <v>898</v>
      </c>
      <c r="C304" s="123">
        <f t="shared" ref="C304:H304" si="182">INDEX(i.Periods,C$303,1+d.TOL+(C$300-1)*3)</f>
        <v>38</v>
      </c>
      <c r="D304" s="123">
        <f t="shared" si="182"/>
        <v>55</v>
      </c>
      <c r="E304" s="123">
        <f t="shared" si="182"/>
        <v>60</v>
      </c>
      <c r="F304" s="123">
        <f t="shared" si="182"/>
        <v>75</v>
      </c>
      <c r="G304" s="123">
        <f t="shared" si="182"/>
        <v>77</v>
      </c>
      <c r="H304" s="123">
        <f t="shared" si="182"/>
        <v>90</v>
      </c>
      <c r="I304" s="123">
        <f t="shared" ref="I304:AK304" si="183">INDEX(i.Periods,I$303,1+d.TOL+(I$300-1)*3)</f>
        <v>38</v>
      </c>
      <c r="J304" s="123">
        <f t="shared" si="183"/>
        <v>57</v>
      </c>
      <c r="K304" s="123">
        <f t="shared" si="183"/>
        <v>62</v>
      </c>
      <c r="L304" s="123">
        <f t="shared" si="183"/>
        <v>77</v>
      </c>
      <c r="M304" s="123">
        <f t="shared" si="183"/>
        <v>79</v>
      </c>
      <c r="N304" s="123">
        <f t="shared" si="183"/>
        <v>92</v>
      </c>
      <c r="O304" s="123">
        <f t="shared" si="183"/>
        <v>38</v>
      </c>
      <c r="P304" s="123">
        <f t="shared" si="183"/>
        <v>60</v>
      </c>
      <c r="Q304" s="123">
        <f t="shared" si="183"/>
        <v>65</v>
      </c>
      <c r="R304" s="123">
        <f t="shared" si="183"/>
        <v>80</v>
      </c>
      <c r="S304" s="123">
        <f t="shared" si="183"/>
        <v>82</v>
      </c>
      <c r="T304" s="123">
        <f t="shared" si="183"/>
        <v>95</v>
      </c>
      <c r="U304" s="123">
        <f t="shared" si="183"/>
        <v>38</v>
      </c>
      <c r="V304" s="123">
        <f t="shared" si="183"/>
        <v>62</v>
      </c>
      <c r="W304" s="123">
        <f t="shared" si="183"/>
        <v>67</v>
      </c>
      <c r="X304" s="123">
        <f t="shared" si="183"/>
        <v>82</v>
      </c>
      <c r="Y304" s="123">
        <f t="shared" si="183"/>
        <v>84</v>
      </c>
      <c r="Z304" s="123">
        <f t="shared" si="183"/>
        <v>97</v>
      </c>
      <c r="AA304" s="123">
        <f t="shared" si="183"/>
        <v>38</v>
      </c>
      <c r="AB304" s="123">
        <f t="shared" si="183"/>
        <v>64</v>
      </c>
      <c r="AC304" s="123">
        <f t="shared" si="183"/>
        <v>69</v>
      </c>
      <c r="AD304" s="123">
        <f t="shared" si="183"/>
        <v>84</v>
      </c>
      <c r="AE304" s="123">
        <f t="shared" si="183"/>
        <v>86</v>
      </c>
      <c r="AF304" s="123">
        <f t="shared" si="183"/>
        <v>99</v>
      </c>
      <c r="AG304" s="123">
        <f t="shared" si="183"/>
        <v>38</v>
      </c>
      <c r="AH304" s="123">
        <f t="shared" si="183"/>
        <v>55</v>
      </c>
      <c r="AI304" s="123">
        <f t="shared" si="183"/>
        <v>60</v>
      </c>
      <c r="AJ304" s="123">
        <f t="shared" si="183"/>
        <v>75</v>
      </c>
      <c r="AK304" s="123">
        <f t="shared" si="183"/>
        <v>77</v>
      </c>
      <c r="AL304" s="123">
        <f t="shared" ref="AL304:AQ304" si="184">INDEX(i.Periods,AL$303,1+d.TOL+(AL$300-1)*3)</f>
        <v>90</v>
      </c>
      <c r="AM304" s="123">
        <f t="shared" si="184"/>
        <v>107</v>
      </c>
      <c r="AN304" s="123">
        <f t="shared" si="184"/>
        <v>120</v>
      </c>
      <c r="AO304" s="123">
        <f t="shared" si="184"/>
        <v>127</v>
      </c>
      <c r="AP304" s="123">
        <f t="shared" si="184"/>
        <v>129</v>
      </c>
      <c r="AQ304" s="123">
        <f t="shared" si="184"/>
        <v>142</v>
      </c>
      <c r="AR304" s="123">
        <f t="shared" ref="AR304:BK304" si="185">INDEX(i.Periods,AR$303,1+d.TOL+(AR$300-1)*3)</f>
        <v>159</v>
      </c>
      <c r="AS304" s="123">
        <f t="shared" si="185"/>
        <v>172</v>
      </c>
      <c r="AT304" s="123">
        <f t="shared" si="185"/>
        <v>179</v>
      </c>
      <c r="AU304" s="123">
        <f t="shared" si="185"/>
        <v>181</v>
      </c>
      <c r="AV304" s="123">
        <f t="shared" si="185"/>
        <v>194</v>
      </c>
      <c r="AW304" s="123">
        <f t="shared" si="185"/>
        <v>211</v>
      </c>
      <c r="AX304" s="123">
        <f t="shared" si="185"/>
        <v>224</v>
      </c>
      <c r="AY304" s="123">
        <f t="shared" si="185"/>
        <v>231</v>
      </c>
      <c r="AZ304" s="123">
        <f t="shared" si="185"/>
        <v>233</v>
      </c>
      <c r="BA304" s="123">
        <f t="shared" si="185"/>
        <v>246</v>
      </c>
      <c r="BB304" s="123">
        <f t="shared" si="185"/>
        <v>263</v>
      </c>
      <c r="BC304" s="123">
        <f t="shared" si="185"/>
        <v>276</v>
      </c>
      <c r="BD304" s="123">
        <f t="shared" si="185"/>
        <v>283</v>
      </c>
      <c r="BE304" s="123">
        <f t="shared" si="185"/>
        <v>285</v>
      </c>
      <c r="BF304" s="123">
        <f t="shared" si="185"/>
        <v>298</v>
      </c>
      <c r="BG304" s="123">
        <f t="shared" si="185"/>
        <v>315</v>
      </c>
      <c r="BH304" s="123">
        <f t="shared" si="185"/>
        <v>328</v>
      </c>
      <c r="BI304" s="123">
        <f t="shared" si="185"/>
        <v>335</v>
      </c>
      <c r="BJ304" s="123">
        <f t="shared" si="185"/>
        <v>337</v>
      </c>
      <c r="BK304" s="123">
        <f t="shared" si="185"/>
        <v>350</v>
      </c>
    </row>
    <row r="305" spans="1:63" outlineLevel="1">
      <c r="B305" t="s">
        <v>3097</v>
      </c>
      <c r="C305" s="458">
        <f t="shared" ref="C305:AL305" si="186">INDEX(i.Periods,C$303+1,1+d.TOL+(C$300-1)*3)</f>
        <v>55</v>
      </c>
      <c r="D305" s="458">
        <f t="shared" si="186"/>
        <v>60</v>
      </c>
      <c r="E305" s="598">
        <f>INDEX(i.Periods,E$303+3,1+d.TOL+(E$300-1)*3)</f>
        <v>77</v>
      </c>
      <c r="F305" s="458">
        <f t="shared" si="186"/>
        <v>77</v>
      </c>
      <c r="G305" s="458">
        <f t="shared" si="186"/>
        <v>90</v>
      </c>
      <c r="H305" s="458">
        <f t="shared" si="186"/>
        <v>107</v>
      </c>
      <c r="I305" s="458">
        <f t="shared" si="186"/>
        <v>57</v>
      </c>
      <c r="J305" s="458">
        <f t="shared" si="186"/>
        <v>62</v>
      </c>
      <c r="K305" s="598">
        <f>INDEX(i.Periods,K$303+3,1+d.TOL+(K$300-1)*3)</f>
        <v>79</v>
      </c>
      <c r="L305" s="458">
        <f t="shared" si="186"/>
        <v>79</v>
      </c>
      <c r="M305" s="458">
        <f t="shared" si="186"/>
        <v>92</v>
      </c>
      <c r="N305" s="458">
        <f t="shared" si="186"/>
        <v>107</v>
      </c>
      <c r="O305" s="458">
        <f t="shared" si="186"/>
        <v>60</v>
      </c>
      <c r="P305" s="458">
        <f t="shared" si="186"/>
        <v>65</v>
      </c>
      <c r="Q305" s="598">
        <f>INDEX(i.Periods,Q$303+3,1+d.TOL+(Q$300-1)*3)</f>
        <v>82</v>
      </c>
      <c r="R305" s="458">
        <f t="shared" si="186"/>
        <v>82</v>
      </c>
      <c r="S305" s="458">
        <f t="shared" si="186"/>
        <v>95</v>
      </c>
      <c r="T305" s="458">
        <f t="shared" si="186"/>
        <v>107</v>
      </c>
      <c r="U305" s="458">
        <f t="shared" si="186"/>
        <v>62</v>
      </c>
      <c r="V305" s="458">
        <f t="shared" si="186"/>
        <v>67</v>
      </c>
      <c r="W305" s="598">
        <f>INDEX(i.Periods,W$303+3,1+d.TOL+(W$300-1)*3)</f>
        <v>84</v>
      </c>
      <c r="X305" s="458">
        <f t="shared" si="186"/>
        <v>84</v>
      </c>
      <c r="Y305" s="458">
        <f t="shared" si="186"/>
        <v>97</v>
      </c>
      <c r="Z305" s="458">
        <f t="shared" si="186"/>
        <v>107</v>
      </c>
      <c r="AA305" s="458">
        <f t="shared" si="186"/>
        <v>64</v>
      </c>
      <c r="AB305" s="458">
        <f t="shared" si="186"/>
        <v>69</v>
      </c>
      <c r="AC305" s="598">
        <f>INDEX(i.Periods,AC$303+3,1+d.TOL+(AC$300-1)*3)</f>
        <v>86</v>
      </c>
      <c r="AD305" s="458">
        <f t="shared" si="186"/>
        <v>86</v>
      </c>
      <c r="AE305" s="458">
        <f t="shared" si="186"/>
        <v>99</v>
      </c>
      <c r="AF305" s="458">
        <f t="shared" si="186"/>
        <v>107</v>
      </c>
      <c r="AG305" s="458">
        <f t="shared" si="186"/>
        <v>55</v>
      </c>
      <c r="AH305" s="458">
        <f t="shared" si="186"/>
        <v>60</v>
      </c>
      <c r="AI305" s="598">
        <f>INDEX(i.Periods,AI$303+3,1+d.TOL+(AI$300-1)*3)</f>
        <v>77</v>
      </c>
      <c r="AJ305" s="458">
        <f t="shared" si="186"/>
        <v>77</v>
      </c>
      <c r="AK305" s="458">
        <f t="shared" si="186"/>
        <v>90</v>
      </c>
      <c r="AL305" s="458">
        <f t="shared" si="186"/>
        <v>107</v>
      </c>
      <c r="AM305" s="458">
        <f t="shared" ref="AM305:AQ305" si="187">INDEX(i.Periods,AM$303+1,1+d.TOL+(AM$300-1)*3)</f>
        <v>120</v>
      </c>
      <c r="AN305" s="458">
        <f t="shared" si="187"/>
        <v>127</v>
      </c>
      <c r="AO305" s="458">
        <f t="shared" si="187"/>
        <v>129</v>
      </c>
      <c r="AP305" s="458">
        <f t="shared" si="187"/>
        <v>142</v>
      </c>
      <c r="AQ305" s="458">
        <f t="shared" si="187"/>
        <v>159</v>
      </c>
      <c r="AR305" s="458">
        <f t="shared" ref="AR305:BK305" si="188">INDEX(i.Periods,AR$303+1,1+d.TOL+(AR$300-1)*3)</f>
        <v>172</v>
      </c>
      <c r="AS305" s="458">
        <f t="shared" si="188"/>
        <v>179</v>
      </c>
      <c r="AT305" s="458">
        <f t="shared" si="188"/>
        <v>181</v>
      </c>
      <c r="AU305" s="458">
        <f t="shared" si="188"/>
        <v>194</v>
      </c>
      <c r="AV305" s="458">
        <f t="shared" si="188"/>
        <v>211</v>
      </c>
      <c r="AW305" s="458">
        <f t="shared" si="188"/>
        <v>224</v>
      </c>
      <c r="AX305" s="458">
        <f t="shared" si="188"/>
        <v>231</v>
      </c>
      <c r="AY305" s="458">
        <f t="shared" si="188"/>
        <v>233</v>
      </c>
      <c r="AZ305" s="458">
        <f t="shared" si="188"/>
        <v>246</v>
      </c>
      <c r="BA305" s="458">
        <f t="shared" si="188"/>
        <v>263</v>
      </c>
      <c r="BB305" s="458">
        <f t="shared" si="188"/>
        <v>276</v>
      </c>
      <c r="BC305" s="458">
        <f t="shared" si="188"/>
        <v>283</v>
      </c>
      <c r="BD305" s="458">
        <f t="shared" si="188"/>
        <v>285</v>
      </c>
      <c r="BE305" s="458">
        <f t="shared" si="188"/>
        <v>298</v>
      </c>
      <c r="BF305" s="458">
        <f t="shared" si="188"/>
        <v>315</v>
      </c>
      <c r="BG305" s="458">
        <f t="shared" si="188"/>
        <v>328</v>
      </c>
      <c r="BH305" s="458">
        <f t="shared" si="188"/>
        <v>335</v>
      </c>
      <c r="BI305" s="458">
        <f t="shared" si="188"/>
        <v>337</v>
      </c>
      <c r="BJ305" s="458">
        <f t="shared" si="188"/>
        <v>350</v>
      </c>
      <c r="BK305" s="458">
        <f t="shared" si="188"/>
        <v>367</v>
      </c>
    </row>
    <row r="306" spans="1:63" ht="60.75" customHeight="1" outlineLevel="1">
      <c r="A306">
        <v>1</v>
      </c>
      <c r="B306" t="s">
        <v>1569</v>
      </c>
      <c r="C306" s="405" t="str">
        <f t="shared" ref="C306:Q316" si="189">INDEX(i.TOL_indices,d.TOL,$A306)&amp;", "&amp;TEXT(C$304,"0")&amp;":"&amp;TEXT(C$305,"0")</f>
        <v>43:44, 38:55</v>
      </c>
      <c r="D306" s="405" t="str">
        <f t="shared" si="189"/>
        <v>43:44, 55:60</v>
      </c>
      <c r="E306" s="405" t="str">
        <f t="shared" si="189"/>
        <v>43:44, 60:77</v>
      </c>
      <c r="F306" s="405" t="str">
        <f t="shared" si="189"/>
        <v>43:44, 75:77</v>
      </c>
      <c r="G306" s="405" t="str">
        <f t="shared" si="189"/>
        <v>43:44, 77:90</v>
      </c>
      <c r="H306" s="405" t="str">
        <f t="shared" si="189"/>
        <v>43:44, 90:107</v>
      </c>
      <c r="I306" s="405" t="str">
        <f t="shared" si="189"/>
        <v>43:44, 38:57</v>
      </c>
      <c r="J306" s="405" t="str">
        <f t="shared" si="189"/>
        <v>43:44, 57:62</v>
      </c>
      <c r="K306" s="405" t="str">
        <f t="shared" si="189"/>
        <v>43:44, 62:79</v>
      </c>
      <c r="L306" s="405" t="str">
        <f t="shared" si="189"/>
        <v>43:44, 77:79</v>
      </c>
      <c r="M306" s="405" t="str">
        <f t="shared" si="189"/>
        <v>43:44, 79:92</v>
      </c>
      <c r="N306" s="405" t="str">
        <f t="shared" si="189"/>
        <v>43:44, 92:107</v>
      </c>
      <c r="O306" s="405" t="str">
        <f t="shared" si="189"/>
        <v>43:44, 38:60</v>
      </c>
      <c r="P306" s="405" t="str">
        <f t="shared" si="189"/>
        <v>43:44, 60:65</v>
      </c>
      <c r="Q306" s="405" t="str">
        <f t="shared" si="189"/>
        <v>43:44, 65:82</v>
      </c>
      <c r="R306" s="405" t="str">
        <f t="shared" ref="R306:AT316" si="190">INDEX(i.TOL_indices,d.TOL,$A306)&amp;", "&amp;TEXT(R$304,"0")&amp;":"&amp;TEXT(R$305,"0")</f>
        <v>43:44, 80:82</v>
      </c>
      <c r="S306" s="405" t="str">
        <f t="shared" si="190"/>
        <v>43:44, 82:95</v>
      </c>
      <c r="T306" s="405" t="str">
        <f t="shared" si="190"/>
        <v>43:44, 95:107</v>
      </c>
      <c r="U306" s="405" t="str">
        <f t="shared" si="190"/>
        <v>43:44, 38:62</v>
      </c>
      <c r="V306" s="405" t="str">
        <f t="shared" si="190"/>
        <v>43:44, 62:67</v>
      </c>
      <c r="W306" s="405" t="str">
        <f t="shared" si="190"/>
        <v>43:44, 67:84</v>
      </c>
      <c r="X306" s="405" t="str">
        <f t="shared" si="190"/>
        <v>43:44, 82:84</v>
      </c>
      <c r="Y306" s="405" t="str">
        <f t="shared" si="190"/>
        <v>43:44, 84:97</v>
      </c>
      <c r="Z306" s="405" t="str">
        <f t="shared" si="190"/>
        <v>43:44, 97:107</v>
      </c>
      <c r="AA306" s="405" t="str">
        <f t="shared" si="190"/>
        <v>43:44, 38:64</v>
      </c>
      <c r="AB306" s="405" t="str">
        <f t="shared" si="190"/>
        <v>43:44, 64:69</v>
      </c>
      <c r="AC306" s="405" t="str">
        <f t="shared" si="190"/>
        <v>43:44, 69:86</v>
      </c>
      <c r="AD306" s="405" t="str">
        <f t="shared" si="190"/>
        <v>43:44, 84:86</v>
      </c>
      <c r="AE306" s="405" t="str">
        <f t="shared" si="190"/>
        <v>43:44, 86:99</v>
      </c>
      <c r="AF306" s="405" t="str">
        <f t="shared" si="190"/>
        <v>43:44, 99:107</v>
      </c>
      <c r="AG306" s="405" t="str">
        <f t="shared" si="190"/>
        <v>43:44, 38:55</v>
      </c>
      <c r="AH306" s="405" t="str">
        <f t="shared" si="190"/>
        <v>43:44, 55:60</v>
      </c>
      <c r="AI306" s="405" t="str">
        <f t="shared" si="190"/>
        <v>43:44, 60:77</v>
      </c>
      <c r="AJ306" s="405" t="str">
        <f t="shared" si="190"/>
        <v>43:44, 75:77</v>
      </c>
      <c r="AK306" s="405" t="str">
        <f t="shared" si="190"/>
        <v>43:44, 77:90</v>
      </c>
      <c r="AL306" s="405" t="str">
        <f t="shared" si="190"/>
        <v>43:44, 90:107</v>
      </c>
      <c r="AM306" s="405" t="str">
        <f t="shared" si="190"/>
        <v>43:44, 107:120</v>
      </c>
      <c r="AN306" s="405" t="str">
        <f t="shared" si="190"/>
        <v>43:44, 120:127</v>
      </c>
      <c r="AO306" s="405" t="str">
        <f t="shared" si="190"/>
        <v>43:44, 127:129</v>
      </c>
      <c r="AP306" s="405" t="str">
        <f t="shared" si="190"/>
        <v>43:44, 129:142</v>
      </c>
      <c r="AQ306" s="405" t="str">
        <f t="shared" ref="AM306:AQ316" si="191">INDEX(i.TOL_indices,d.TOL,$A306)&amp;", "&amp;TEXT(AQ$304,"0")&amp;":"&amp;TEXT(AQ$305,"0")</f>
        <v>43:44, 142:159</v>
      </c>
      <c r="AR306" s="405" t="str">
        <f t="shared" si="190"/>
        <v>43:44, 159:172</v>
      </c>
      <c r="AS306" s="405" t="str">
        <f t="shared" si="190"/>
        <v>43:44, 172:179</v>
      </c>
      <c r="AT306" s="405" t="str">
        <f t="shared" si="190"/>
        <v>43:44, 179:181</v>
      </c>
      <c r="AU306" s="405" t="str">
        <f t="shared" ref="AR306:BK316" si="192">INDEX(i.TOL_indices,d.TOL,$A306)&amp;", "&amp;TEXT(AU$304,"0")&amp;":"&amp;TEXT(AU$305,"0")</f>
        <v>43:44, 181:194</v>
      </c>
      <c r="AV306" s="405" t="str">
        <f t="shared" si="192"/>
        <v>43:44, 194:211</v>
      </c>
      <c r="AW306" s="405" t="str">
        <f t="shared" si="192"/>
        <v>43:44, 211:224</v>
      </c>
      <c r="AX306" s="405" t="str">
        <f t="shared" si="192"/>
        <v>43:44, 224:231</v>
      </c>
      <c r="AY306" s="405" t="str">
        <f t="shared" si="192"/>
        <v>43:44, 231:233</v>
      </c>
      <c r="AZ306" s="405" t="str">
        <f t="shared" si="192"/>
        <v>43:44, 233:246</v>
      </c>
      <c r="BA306" s="405" t="str">
        <f t="shared" si="192"/>
        <v>43:44, 246:263</v>
      </c>
      <c r="BB306" s="405" t="str">
        <f t="shared" si="192"/>
        <v>43:44, 263:276</v>
      </c>
      <c r="BC306" s="405" t="str">
        <f t="shared" si="192"/>
        <v>43:44, 276:283</v>
      </c>
      <c r="BD306" s="405" t="str">
        <f t="shared" si="192"/>
        <v>43:44, 283:285</v>
      </c>
      <c r="BE306" s="405" t="str">
        <f t="shared" si="192"/>
        <v>43:44, 285:298</v>
      </c>
      <c r="BF306" s="405" t="str">
        <f t="shared" si="192"/>
        <v>43:44, 298:315</v>
      </c>
      <c r="BG306" s="405" t="str">
        <f t="shared" si="192"/>
        <v>43:44, 315:328</v>
      </c>
      <c r="BH306" s="405" t="str">
        <f t="shared" si="192"/>
        <v>43:44, 328:335</v>
      </c>
      <c r="BI306" s="405" t="str">
        <f t="shared" si="192"/>
        <v>43:44, 335:337</v>
      </c>
      <c r="BJ306" s="405" t="str">
        <f t="shared" si="192"/>
        <v>43:44, 337:350</v>
      </c>
      <c r="BK306" s="405" t="str">
        <f t="shared" si="192"/>
        <v>43:44, 350:367</v>
      </c>
    </row>
    <row r="307" spans="1:63" ht="63" customHeight="1" outlineLevel="1">
      <c r="A307">
        <v>2</v>
      </c>
      <c r="B307" t="s">
        <v>2199</v>
      </c>
      <c r="C307" s="405" t="str">
        <f t="shared" si="189"/>
        <v>25:26, 38:55</v>
      </c>
      <c r="D307" s="405" t="str">
        <f t="shared" si="189"/>
        <v>25:26, 55:60</v>
      </c>
      <c r="E307" s="405" t="str">
        <f t="shared" si="189"/>
        <v>25:26, 60:77</v>
      </c>
      <c r="F307" s="405" t="str">
        <f t="shared" si="189"/>
        <v>25:26, 75:77</v>
      </c>
      <c r="G307" s="405" t="str">
        <f t="shared" si="189"/>
        <v>25:26, 77:90</v>
      </c>
      <c r="H307" s="405" t="str">
        <f t="shared" si="189"/>
        <v>25:26, 90:107</v>
      </c>
      <c r="I307" s="405" t="str">
        <f t="shared" si="189"/>
        <v>25:26, 38:57</v>
      </c>
      <c r="J307" s="405" t="str">
        <f t="shared" si="189"/>
        <v>25:26, 57:62</v>
      </c>
      <c r="K307" s="405" t="str">
        <f t="shared" si="189"/>
        <v>25:26, 62:79</v>
      </c>
      <c r="L307" s="405" t="str">
        <f t="shared" si="189"/>
        <v>25:26, 77:79</v>
      </c>
      <c r="M307" s="405" t="str">
        <f t="shared" si="189"/>
        <v>25:26, 79:92</v>
      </c>
      <c r="N307" s="405" t="str">
        <f t="shared" si="189"/>
        <v>25:26, 92:107</v>
      </c>
      <c r="O307" s="405" t="str">
        <f t="shared" si="189"/>
        <v>25:26, 38:60</v>
      </c>
      <c r="P307" s="405" t="str">
        <f t="shared" si="189"/>
        <v>25:26, 60:65</v>
      </c>
      <c r="Q307" s="405" t="str">
        <f t="shared" si="189"/>
        <v>25:26, 65:82</v>
      </c>
      <c r="R307" s="405" t="str">
        <f t="shared" si="190"/>
        <v>25:26, 80:82</v>
      </c>
      <c r="S307" s="405" t="str">
        <f t="shared" si="190"/>
        <v>25:26, 82:95</v>
      </c>
      <c r="T307" s="405" t="str">
        <f t="shared" si="190"/>
        <v>25:26, 95:107</v>
      </c>
      <c r="U307" s="405" t="str">
        <f t="shared" si="190"/>
        <v>25:26, 38:62</v>
      </c>
      <c r="V307" s="405" t="str">
        <f t="shared" si="190"/>
        <v>25:26, 62:67</v>
      </c>
      <c r="W307" s="405" t="str">
        <f t="shared" si="190"/>
        <v>25:26, 67:84</v>
      </c>
      <c r="X307" s="405" t="str">
        <f t="shared" si="190"/>
        <v>25:26, 82:84</v>
      </c>
      <c r="Y307" s="405" t="str">
        <f t="shared" si="190"/>
        <v>25:26, 84:97</v>
      </c>
      <c r="Z307" s="405" t="str">
        <f t="shared" si="190"/>
        <v>25:26, 97:107</v>
      </c>
      <c r="AA307" s="405" t="str">
        <f t="shared" si="190"/>
        <v>25:26, 38:64</v>
      </c>
      <c r="AB307" s="405" t="str">
        <f t="shared" si="190"/>
        <v>25:26, 64:69</v>
      </c>
      <c r="AC307" s="405" t="str">
        <f t="shared" si="190"/>
        <v>25:26, 69:86</v>
      </c>
      <c r="AD307" s="405" t="str">
        <f t="shared" si="190"/>
        <v>25:26, 84:86</v>
      </c>
      <c r="AE307" s="405" t="str">
        <f t="shared" si="190"/>
        <v>25:26, 86:99</v>
      </c>
      <c r="AF307" s="405" t="str">
        <f t="shared" si="190"/>
        <v>25:26, 99:107</v>
      </c>
      <c r="AG307" s="405" t="str">
        <f t="shared" si="190"/>
        <v>25:26, 38:55</v>
      </c>
      <c r="AH307" s="405" t="str">
        <f t="shared" si="190"/>
        <v>25:26, 55:60</v>
      </c>
      <c r="AI307" s="405" t="str">
        <f t="shared" si="190"/>
        <v>25:26, 60:77</v>
      </c>
      <c r="AJ307" s="405" t="str">
        <f t="shared" si="190"/>
        <v>25:26, 75:77</v>
      </c>
      <c r="AK307" s="405" t="str">
        <f t="shared" si="190"/>
        <v>25:26, 77:90</v>
      </c>
      <c r="AL307" s="405" t="str">
        <f t="shared" si="190"/>
        <v>25:26, 90:107</v>
      </c>
      <c r="AM307" s="405" t="str">
        <f t="shared" si="191"/>
        <v>25:26, 107:120</v>
      </c>
      <c r="AN307" s="405" t="str">
        <f t="shared" si="191"/>
        <v>25:26, 120:127</v>
      </c>
      <c r="AO307" s="405" t="str">
        <f t="shared" si="191"/>
        <v>25:26, 127:129</v>
      </c>
      <c r="AP307" s="405" t="str">
        <f t="shared" si="191"/>
        <v>25:26, 129:142</v>
      </c>
      <c r="AQ307" s="405" t="str">
        <f t="shared" si="191"/>
        <v>25:26, 142:159</v>
      </c>
      <c r="AR307" s="405" t="str">
        <f t="shared" si="192"/>
        <v>25:26, 159:172</v>
      </c>
      <c r="AS307" s="405" t="str">
        <f t="shared" si="192"/>
        <v>25:26, 172:179</v>
      </c>
      <c r="AT307" s="405" t="str">
        <f t="shared" si="192"/>
        <v>25:26, 179:181</v>
      </c>
      <c r="AU307" s="405" t="str">
        <f t="shared" si="192"/>
        <v>25:26, 181:194</v>
      </c>
      <c r="AV307" s="405" t="str">
        <f t="shared" si="192"/>
        <v>25:26, 194:211</v>
      </c>
      <c r="AW307" s="405" t="str">
        <f t="shared" si="192"/>
        <v>25:26, 211:224</v>
      </c>
      <c r="AX307" s="405" t="str">
        <f t="shared" si="192"/>
        <v>25:26, 224:231</v>
      </c>
      <c r="AY307" s="405" t="str">
        <f t="shared" si="192"/>
        <v>25:26, 231:233</v>
      </c>
      <c r="AZ307" s="405" t="str">
        <f t="shared" si="192"/>
        <v>25:26, 233:246</v>
      </c>
      <c r="BA307" s="405" t="str">
        <f t="shared" si="192"/>
        <v>25:26, 246:263</v>
      </c>
      <c r="BB307" s="405" t="str">
        <f t="shared" si="192"/>
        <v>25:26, 263:276</v>
      </c>
      <c r="BC307" s="405" t="str">
        <f t="shared" si="192"/>
        <v>25:26, 276:283</v>
      </c>
      <c r="BD307" s="405" t="str">
        <f t="shared" si="192"/>
        <v>25:26, 283:285</v>
      </c>
      <c r="BE307" s="405" t="str">
        <f t="shared" si="192"/>
        <v>25:26, 285:298</v>
      </c>
      <c r="BF307" s="405" t="str">
        <f t="shared" si="192"/>
        <v>25:26, 298:315</v>
      </c>
      <c r="BG307" s="405" t="str">
        <f t="shared" si="192"/>
        <v>25:26, 315:328</v>
      </c>
      <c r="BH307" s="405" t="str">
        <f t="shared" si="192"/>
        <v>25:26, 328:335</v>
      </c>
      <c r="BI307" s="405" t="str">
        <f t="shared" si="192"/>
        <v>25:26, 335:337</v>
      </c>
      <c r="BJ307" s="405" t="str">
        <f t="shared" si="192"/>
        <v>25:26, 337:350</v>
      </c>
      <c r="BK307" s="405" t="str">
        <f t="shared" si="192"/>
        <v>25:26, 350:367</v>
      </c>
    </row>
    <row r="308" spans="1:63" ht="63" customHeight="1" outlineLevel="1">
      <c r="A308">
        <v>3</v>
      </c>
      <c r="B308" t="s">
        <v>2199</v>
      </c>
      <c r="C308" s="405" t="str">
        <f t="shared" si="189"/>
        <v>27:28, 38:55</v>
      </c>
      <c r="D308" s="405" t="str">
        <f t="shared" si="189"/>
        <v>27:28, 55:60</v>
      </c>
      <c r="E308" s="405" t="str">
        <f t="shared" si="189"/>
        <v>27:28, 60:77</v>
      </c>
      <c r="F308" s="405" t="str">
        <f t="shared" si="189"/>
        <v>27:28, 75:77</v>
      </c>
      <c r="G308" s="405" t="str">
        <f t="shared" si="189"/>
        <v>27:28, 77:90</v>
      </c>
      <c r="H308" s="405" t="str">
        <f t="shared" si="189"/>
        <v>27:28, 90:107</v>
      </c>
      <c r="I308" s="405" t="str">
        <f t="shared" si="189"/>
        <v>27:28, 38:57</v>
      </c>
      <c r="J308" s="405" t="str">
        <f t="shared" si="189"/>
        <v>27:28, 57:62</v>
      </c>
      <c r="K308" s="405" t="str">
        <f t="shared" si="189"/>
        <v>27:28, 62:79</v>
      </c>
      <c r="L308" s="405" t="str">
        <f t="shared" si="189"/>
        <v>27:28, 77:79</v>
      </c>
      <c r="M308" s="405" t="str">
        <f t="shared" si="189"/>
        <v>27:28, 79:92</v>
      </c>
      <c r="N308" s="405" t="str">
        <f t="shared" si="189"/>
        <v>27:28, 92:107</v>
      </c>
      <c r="O308" s="405" t="str">
        <f t="shared" si="189"/>
        <v>27:28, 38:60</v>
      </c>
      <c r="P308" s="405" t="str">
        <f t="shared" si="189"/>
        <v>27:28, 60:65</v>
      </c>
      <c r="Q308" s="405" t="str">
        <f t="shared" si="189"/>
        <v>27:28, 65:82</v>
      </c>
      <c r="R308" s="405" t="str">
        <f t="shared" si="190"/>
        <v>27:28, 80:82</v>
      </c>
      <c r="S308" s="405" t="str">
        <f t="shared" si="190"/>
        <v>27:28, 82:95</v>
      </c>
      <c r="T308" s="405" t="str">
        <f t="shared" si="190"/>
        <v>27:28, 95:107</v>
      </c>
      <c r="U308" s="405" t="str">
        <f t="shared" si="190"/>
        <v>27:28, 38:62</v>
      </c>
      <c r="V308" s="405" t="str">
        <f t="shared" si="190"/>
        <v>27:28, 62:67</v>
      </c>
      <c r="W308" s="405" t="str">
        <f t="shared" si="190"/>
        <v>27:28, 67:84</v>
      </c>
      <c r="X308" s="405" t="str">
        <f t="shared" si="190"/>
        <v>27:28, 82:84</v>
      </c>
      <c r="Y308" s="405" t="str">
        <f t="shared" si="190"/>
        <v>27:28, 84:97</v>
      </c>
      <c r="Z308" s="405" t="str">
        <f t="shared" si="190"/>
        <v>27:28, 97:107</v>
      </c>
      <c r="AA308" s="405" t="str">
        <f t="shared" si="190"/>
        <v>27:28, 38:64</v>
      </c>
      <c r="AB308" s="405" t="str">
        <f t="shared" si="190"/>
        <v>27:28, 64:69</v>
      </c>
      <c r="AC308" s="405" t="str">
        <f t="shared" si="190"/>
        <v>27:28, 69:86</v>
      </c>
      <c r="AD308" s="405" t="str">
        <f t="shared" si="190"/>
        <v>27:28, 84:86</v>
      </c>
      <c r="AE308" s="405" t="str">
        <f t="shared" si="190"/>
        <v>27:28, 86:99</v>
      </c>
      <c r="AF308" s="405" t="str">
        <f t="shared" si="190"/>
        <v>27:28, 99:107</v>
      </c>
      <c r="AG308" s="405" t="str">
        <f t="shared" si="190"/>
        <v>27:28, 38:55</v>
      </c>
      <c r="AH308" s="405" t="str">
        <f t="shared" si="190"/>
        <v>27:28, 55:60</v>
      </c>
      <c r="AI308" s="405" t="str">
        <f t="shared" si="190"/>
        <v>27:28, 60:77</v>
      </c>
      <c r="AJ308" s="405" t="str">
        <f t="shared" si="190"/>
        <v>27:28, 75:77</v>
      </c>
      <c r="AK308" s="405" t="str">
        <f t="shared" si="190"/>
        <v>27:28, 77:90</v>
      </c>
      <c r="AL308" s="405" t="str">
        <f t="shared" si="190"/>
        <v>27:28, 90:107</v>
      </c>
      <c r="AM308" s="405" t="str">
        <f t="shared" si="191"/>
        <v>27:28, 107:120</v>
      </c>
      <c r="AN308" s="405" t="str">
        <f t="shared" si="191"/>
        <v>27:28, 120:127</v>
      </c>
      <c r="AO308" s="405" t="str">
        <f t="shared" si="191"/>
        <v>27:28, 127:129</v>
      </c>
      <c r="AP308" s="405" t="str">
        <f t="shared" si="191"/>
        <v>27:28, 129:142</v>
      </c>
      <c r="AQ308" s="405" t="str">
        <f t="shared" si="191"/>
        <v>27:28, 142:159</v>
      </c>
      <c r="AR308" s="405" t="str">
        <f t="shared" si="192"/>
        <v>27:28, 159:172</v>
      </c>
      <c r="AS308" s="405" t="str">
        <f t="shared" si="192"/>
        <v>27:28, 172:179</v>
      </c>
      <c r="AT308" s="405" t="str">
        <f t="shared" si="192"/>
        <v>27:28, 179:181</v>
      </c>
      <c r="AU308" s="405" t="str">
        <f t="shared" si="192"/>
        <v>27:28, 181:194</v>
      </c>
      <c r="AV308" s="405" t="str">
        <f t="shared" si="192"/>
        <v>27:28, 194:211</v>
      </c>
      <c r="AW308" s="405" t="str">
        <f t="shared" si="192"/>
        <v>27:28, 211:224</v>
      </c>
      <c r="AX308" s="405" t="str">
        <f t="shared" si="192"/>
        <v>27:28, 224:231</v>
      </c>
      <c r="AY308" s="405" t="str">
        <f t="shared" si="192"/>
        <v>27:28, 231:233</v>
      </c>
      <c r="AZ308" s="405" t="str">
        <f t="shared" si="192"/>
        <v>27:28, 233:246</v>
      </c>
      <c r="BA308" s="405" t="str">
        <f t="shared" si="192"/>
        <v>27:28, 246:263</v>
      </c>
      <c r="BB308" s="405" t="str">
        <f t="shared" si="192"/>
        <v>27:28, 263:276</v>
      </c>
      <c r="BC308" s="405" t="str">
        <f t="shared" si="192"/>
        <v>27:28, 276:283</v>
      </c>
      <c r="BD308" s="405" t="str">
        <f t="shared" si="192"/>
        <v>27:28, 283:285</v>
      </c>
      <c r="BE308" s="405" t="str">
        <f t="shared" si="192"/>
        <v>27:28, 285:298</v>
      </c>
      <c r="BF308" s="405" t="str">
        <f t="shared" si="192"/>
        <v>27:28, 298:315</v>
      </c>
      <c r="BG308" s="405" t="str">
        <f t="shared" si="192"/>
        <v>27:28, 315:328</v>
      </c>
      <c r="BH308" s="405" t="str">
        <f t="shared" si="192"/>
        <v>27:28, 328:335</v>
      </c>
      <c r="BI308" s="405" t="str">
        <f t="shared" si="192"/>
        <v>27:28, 335:337</v>
      </c>
      <c r="BJ308" s="405" t="str">
        <f t="shared" si="192"/>
        <v>27:28, 337:350</v>
      </c>
      <c r="BK308" s="405" t="str">
        <f t="shared" si="192"/>
        <v>27:28, 350:367</v>
      </c>
    </row>
    <row r="309" spans="1:63" ht="63" customHeight="1" outlineLevel="1">
      <c r="A309">
        <v>4</v>
      </c>
      <c r="B309" s="147" t="s">
        <v>2200</v>
      </c>
      <c r="C309" s="560" t="str">
        <f t="shared" si="189"/>
        <v>30:31, 38:55</v>
      </c>
      <c r="D309" s="560" t="str">
        <f t="shared" si="189"/>
        <v>30:31, 55:60</v>
      </c>
      <c r="E309" s="560" t="str">
        <f t="shared" si="189"/>
        <v>30:31, 60:77</v>
      </c>
      <c r="F309" s="560" t="str">
        <f t="shared" si="189"/>
        <v>30:31, 75:77</v>
      </c>
      <c r="G309" s="560" t="str">
        <f t="shared" si="189"/>
        <v>30:31, 77:90</v>
      </c>
      <c r="H309" s="560" t="str">
        <f t="shared" si="189"/>
        <v>30:31, 90:107</v>
      </c>
      <c r="I309" s="560" t="str">
        <f t="shared" si="189"/>
        <v>30:31, 38:57</v>
      </c>
      <c r="J309" s="560" t="str">
        <f t="shared" si="189"/>
        <v>30:31, 57:62</v>
      </c>
      <c r="K309" s="560" t="str">
        <f t="shared" si="189"/>
        <v>30:31, 62:79</v>
      </c>
      <c r="L309" s="560" t="str">
        <f t="shared" si="189"/>
        <v>30:31, 77:79</v>
      </c>
      <c r="M309" s="560" t="str">
        <f t="shared" si="189"/>
        <v>30:31, 79:92</v>
      </c>
      <c r="N309" s="560" t="str">
        <f t="shared" si="189"/>
        <v>30:31, 92:107</v>
      </c>
      <c r="O309" s="560" t="str">
        <f t="shared" si="189"/>
        <v>30:31, 38:60</v>
      </c>
      <c r="P309" s="560" t="str">
        <f t="shared" si="189"/>
        <v>30:31, 60:65</v>
      </c>
      <c r="Q309" s="560" t="str">
        <f t="shared" si="189"/>
        <v>30:31, 65:82</v>
      </c>
      <c r="R309" s="560" t="str">
        <f t="shared" si="190"/>
        <v>30:31, 80:82</v>
      </c>
      <c r="S309" s="560" t="str">
        <f t="shared" si="190"/>
        <v>30:31, 82:95</v>
      </c>
      <c r="T309" s="560" t="str">
        <f t="shared" si="190"/>
        <v>30:31, 95:107</v>
      </c>
      <c r="U309" s="560" t="str">
        <f t="shared" si="190"/>
        <v>30:31, 38:62</v>
      </c>
      <c r="V309" s="560" t="str">
        <f t="shared" si="190"/>
        <v>30:31, 62:67</v>
      </c>
      <c r="W309" s="560" t="str">
        <f t="shared" si="190"/>
        <v>30:31, 67:84</v>
      </c>
      <c r="X309" s="560" t="str">
        <f t="shared" si="190"/>
        <v>30:31, 82:84</v>
      </c>
      <c r="Y309" s="560" t="str">
        <f t="shared" si="190"/>
        <v>30:31, 84:97</v>
      </c>
      <c r="Z309" s="560" t="str">
        <f t="shared" si="190"/>
        <v>30:31, 97:107</v>
      </c>
      <c r="AA309" s="560" t="str">
        <f t="shared" si="190"/>
        <v>30:31, 38:64</v>
      </c>
      <c r="AB309" s="560" t="str">
        <f t="shared" si="190"/>
        <v>30:31, 64:69</v>
      </c>
      <c r="AC309" s="560" t="str">
        <f t="shared" si="190"/>
        <v>30:31, 69:86</v>
      </c>
      <c r="AD309" s="560" t="str">
        <f t="shared" si="190"/>
        <v>30:31, 84:86</v>
      </c>
      <c r="AE309" s="560" t="str">
        <f t="shared" si="190"/>
        <v>30:31, 86:99</v>
      </c>
      <c r="AF309" s="560" t="str">
        <f t="shared" si="190"/>
        <v>30:31, 99:107</v>
      </c>
      <c r="AG309" s="560" t="str">
        <f t="shared" si="190"/>
        <v>30:31, 38:55</v>
      </c>
      <c r="AH309" s="560" t="str">
        <f t="shared" si="190"/>
        <v>30:31, 55:60</v>
      </c>
      <c r="AI309" s="560" t="str">
        <f t="shared" si="190"/>
        <v>30:31, 60:77</v>
      </c>
      <c r="AJ309" s="560" t="str">
        <f t="shared" si="190"/>
        <v>30:31, 75:77</v>
      </c>
      <c r="AK309" s="560" t="str">
        <f t="shared" si="190"/>
        <v>30:31, 77:90</v>
      </c>
      <c r="AL309" s="560" t="str">
        <f t="shared" si="190"/>
        <v>30:31, 90:107</v>
      </c>
      <c r="AM309" s="560" t="str">
        <f t="shared" si="191"/>
        <v>30:31, 107:120</v>
      </c>
      <c r="AN309" s="560" t="str">
        <f t="shared" si="191"/>
        <v>30:31, 120:127</v>
      </c>
      <c r="AO309" s="560" t="str">
        <f t="shared" si="191"/>
        <v>30:31, 127:129</v>
      </c>
      <c r="AP309" s="560" t="str">
        <f t="shared" si="191"/>
        <v>30:31, 129:142</v>
      </c>
      <c r="AQ309" s="560" t="str">
        <f t="shared" si="191"/>
        <v>30:31, 142:159</v>
      </c>
      <c r="AR309" s="560" t="str">
        <f t="shared" si="192"/>
        <v>30:31, 159:172</v>
      </c>
      <c r="AS309" s="560" t="str">
        <f t="shared" si="192"/>
        <v>30:31, 172:179</v>
      </c>
      <c r="AT309" s="560" t="str">
        <f t="shared" si="192"/>
        <v>30:31, 179:181</v>
      </c>
      <c r="AU309" s="560" t="str">
        <f t="shared" si="192"/>
        <v>30:31, 181:194</v>
      </c>
      <c r="AV309" s="560" t="str">
        <f t="shared" si="192"/>
        <v>30:31, 194:211</v>
      </c>
      <c r="AW309" s="560" t="str">
        <f t="shared" si="192"/>
        <v>30:31, 211:224</v>
      </c>
      <c r="AX309" s="560" t="str">
        <f t="shared" si="192"/>
        <v>30:31, 224:231</v>
      </c>
      <c r="AY309" s="560" t="str">
        <f t="shared" si="192"/>
        <v>30:31, 231:233</v>
      </c>
      <c r="AZ309" s="560" t="str">
        <f t="shared" si="192"/>
        <v>30:31, 233:246</v>
      </c>
      <c r="BA309" s="560" t="str">
        <f t="shared" si="192"/>
        <v>30:31, 246:263</v>
      </c>
      <c r="BB309" s="560" t="str">
        <f t="shared" si="192"/>
        <v>30:31, 263:276</v>
      </c>
      <c r="BC309" s="560" t="str">
        <f t="shared" si="192"/>
        <v>30:31, 276:283</v>
      </c>
      <c r="BD309" s="560" t="str">
        <f t="shared" si="192"/>
        <v>30:31, 283:285</v>
      </c>
      <c r="BE309" s="560" t="str">
        <f t="shared" si="192"/>
        <v>30:31, 285:298</v>
      </c>
      <c r="BF309" s="560" t="str">
        <f t="shared" si="192"/>
        <v>30:31, 298:315</v>
      </c>
      <c r="BG309" s="560" t="str">
        <f t="shared" si="192"/>
        <v>30:31, 315:328</v>
      </c>
      <c r="BH309" s="560" t="str">
        <f t="shared" si="192"/>
        <v>30:31, 328:335</v>
      </c>
      <c r="BI309" s="560" t="str">
        <f t="shared" si="192"/>
        <v>30:31, 335:337</v>
      </c>
      <c r="BJ309" s="560" t="str">
        <f t="shared" si="192"/>
        <v>30:31, 337:350</v>
      </c>
      <c r="BK309" s="560" t="str">
        <f t="shared" si="192"/>
        <v>30:31, 350:367</v>
      </c>
    </row>
    <row r="310" spans="1:63" ht="63" customHeight="1" outlineLevel="1">
      <c r="A310">
        <v>4</v>
      </c>
      <c r="B310" s="147" t="s">
        <v>2201</v>
      </c>
      <c r="C310" s="560" t="str">
        <f t="shared" si="189"/>
        <v>30:31, 38:55</v>
      </c>
      <c r="D310" s="560" t="str">
        <f t="shared" si="189"/>
        <v>30:31, 55:60</v>
      </c>
      <c r="E310" s="560" t="str">
        <f t="shared" si="189"/>
        <v>30:31, 60:77</v>
      </c>
      <c r="F310" s="560" t="str">
        <f t="shared" si="189"/>
        <v>30:31, 75:77</v>
      </c>
      <c r="G310" s="560" t="str">
        <f t="shared" si="189"/>
        <v>30:31, 77:90</v>
      </c>
      <c r="H310" s="560" t="str">
        <f t="shared" si="189"/>
        <v>30:31, 90:107</v>
      </c>
      <c r="I310" s="560" t="str">
        <f t="shared" si="189"/>
        <v>30:31, 38:57</v>
      </c>
      <c r="J310" s="560" t="str">
        <f t="shared" si="189"/>
        <v>30:31, 57:62</v>
      </c>
      <c r="K310" s="560" t="str">
        <f t="shared" si="189"/>
        <v>30:31, 62:79</v>
      </c>
      <c r="L310" s="560" t="str">
        <f t="shared" si="189"/>
        <v>30:31, 77:79</v>
      </c>
      <c r="M310" s="560" t="str">
        <f t="shared" si="189"/>
        <v>30:31, 79:92</v>
      </c>
      <c r="N310" s="560" t="str">
        <f t="shared" si="189"/>
        <v>30:31, 92:107</v>
      </c>
      <c r="O310" s="560" t="str">
        <f t="shared" si="189"/>
        <v>30:31, 38:60</v>
      </c>
      <c r="P310" s="560" t="str">
        <f t="shared" si="189"/>
        <v>30:31, 60:65</v>
      </c>
      <c r="Q310" s="560" t="str">
        <f t="shared" si="189"/>
        <v>30:31, 65:82</v>
      </c>
      <c r="R310" s="560" t="str">
        <f t="shared" si="190"/>
        <v>30:31, 80:82</v>
      </c>
      <c r="S310" s="560" t="str">
        <f t="shared" si="190"/>
        <v>30:31, 82:95</v>
      </c>
      <c r="T310" s="560" t="str">
        <f t="shared" si="190"/>
        <v>30:31, 95:107</v>
      </c>
      <c r="U310" s="560" t="str">
        <f t="shared" si="190"/>
        <v>30:31, 38:62</v>
      </c>
      <c r="V310" s="560" t="str">
        <f t="shared" si="190"/>
        <v>30:31, 62:67</v>
      </c>
      <c r="W310" s="560" t="str">
        <f t="shared" si="190"/>
        <v>30:31, 67:84</v>
      </c>
      <c r="X310" s="560" t="str">
        <f t="shared" si="190"/>
        <v>30:31, 82:84</v>
      </c>
      <c r="Y310" s="560" t="str">
        <f t="shared" si="190"/>
        <v>30:31, 84:97</v>
      </c>
      <c r="Z310" s="560" t="str">
        <f t="shared" si="190"/>
        <v>30:31, 97:107</v>
      </c>
      <c r="AA310" s="560" t="str">
        <f t="shared" si="190"/>
        <v>30:31, 38:64</v>
      </c>
      <c r="AB310" s="560" t="str">
        <f t="shared" si="190"/>
        <v>30:31, 64:69</v>
      </c>
      <c r="AC310" s="560" t="str">
        <f t="shared" si="190"/>
        <v>30:31, 69:86</v>
      </c>
      <c r="AD310" s="560" t="str">
        <f t="shared" si="190"/>
        <v>30:31, 84:86</v>
      </c>
      <c r="AE310" s="560" t="str">
        <f t="shared" si="190"/>
        <v>30:31, 86:99</v>
      </c>
      <c r="AF310" s="560" t="str">
        <f t="shared" si="190"/>
        <v>30:31, 99:107</v>
      </c>
      <c r="AG310" s="560" t="str">
        <f t="shared" si="190"/>
        <v>30:31, 38:55</v>
      </c>
      <c r="AH310" s="560" t="str">
        <f t="shared" si="190"/>
        <v>30:31, 55:60</v>
      </c>
      <c r="AI310" s="560" t="str">
        <f t="shared" si="190"/>
        <v>30:31, 60:77</v>
      </c>
      <c r="AJ310" s="560" t="str">
        <f t="shared" si="190"/>
        <v>30:31, 75:77</v>
      </c>
      <c r="AK310" s="560" t="str">
        <f t="shared" si="190"/>
        <v>30:31, 77:90</v>
      </c>
      <c r="AL310" s="560" t="str">
        <f t="shared" si="190"/>
        <v>30:31, 90:107</v>
      </c>
      <c r="AM310" s="560" t="str">
        <f t="shared" si="191"/>
        <v>30:31, 107:120</v>
      </c>
      <c r="AN310" s="560" t="str">
        <f t="shared" si="191"/>
        <v>30:31, 120:127</v>
      </c>
      <c r="AO310" s="560" t="str">
        <f t="shared" si="191"/>
        <v>30:31, 127:129</v>
      </c>
      <c r="AP310" s="560" t="str">
        <f t="shared" si="191"/>
        <v>30:31, 129:142</v>
      </c>
      <c r="AQ310" s="560" t="str">
        <f t="shared" si="191"/>
        <v>30:31, 142:159</v>
      </c>
      <c r="AR310" s="560" t="str">
        <f t="shared" si="192"/>
        <v>30:31, 159:172</v>
      </c>
      <c r="AS310" s="560" t="str">
        <f t="shared" si="192"/>
        <v>30:31, 172:179</v>
      </c>
      <c r="AT310" s="560" t="str">
        <f t="shared" si="192"/>
        <v>30:31, 179:181</v>
      </c>
      <c r="AU310" s="560" t="str">
        <f t="shared" si="192"/>
        <v>30:31, 181:194</v>
      </c>
      <c r="AV310" s="560" t="str">
        <f t="shared" si="192"/>
        <v>30:31, 194:211</v>
      </c>
      <c r="AW310" s="560" t="str">
        <f t="shared" si="192"/>
        <v>30:31, 211:224</v>
      </c>
      <c r="AX310" s="560" t="str">
        <f t="shared" si="192"/>
        <v>30:31, 224:231</v>
      </c>
      <c r="AY310" s="560" t="str">
        <f t="shared" si="192"/>
        <v>30:31, 231:233</v>
      </c>
      <c r="AZ310" s="560" t="str">
        <f t="shared" si="192"/>
        <v>30:31, 233:246</v>
      </c>
      <c r="BA310" s="560" t="str">
        <f t="shared" si="192"/>
        <v>30:31, 246:263</v>
      </c>
      <c r="BB310" s="560" t="str">
        <f t="shared" si="192"/>
        <v>30:31, 263:276</v>
      </c>
      <c r="BC310" s="560" t="str">
        <f t="shared" si="192"/>
        <v>30:31, 276:283</v>
      </c>
      <c r="BD310" s="560" t="str">
        <f t="shared" si="192"/>
        <v>30:31, 283:285</v>
      </c>
      <c r="BE310" s="560" t="str">
        <f t="shared" si="192"/>
        <v>30:31, 285:298</v>
      </c>
      <c r="BF310" s="560" t="str">
        <f t="shared" si="192"/>
        <v>30:31, 298:315</v>
      </c>
      <c r="BG310" s="560" t="str">
        <f t="shared" si="192"/>
        <v>30:31, 315:328</v>
      </c>
      <c r="BH310" s="560" t="str">
        <f t="shared" si="192"/>
        <v>30:31, 328:335</v>
      </c>
      <c r="BI310" s="560" t="str">
        <f t="shared" si="192"/>
        <v>30:31, 335:337</v>
      </c>
      <c r="BJ310" s="560" t="str">
        <f t="shared" si="192"/>
        <v>30:31, 337:350</v>
      </c>
      <c r="BK310" s="560" t="str">
        <f t="shared" si="192"/>
        <v>30:31, 350:367</v>
      </c>
    </row>
    <row r="311" spans="1:63" ht="63" customHeight="1" outlineLevel="1">
      <c r="A311">
        <v>4</v>
      </c>
      <c r="B311" t="s">
        <v>2202</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ht="63" customHeight="1" outlineLevel="1">
      <c r="A312">
        <v>4</v>
      </c>
      <c r="B312" t="s">
        <v>2203</v>
      </c>
      <c r="C312" s="405" t="str">
        <f t="shared" si="189"/>
        <v>30:31, 38:55</v>
      </c>
      <c r="D312" s="405" t="str">
        <f t="shared" si="189"/>
        <v>30:31, 55:60</v>
      </c>
      <c r="E312" s="405" t="str">
        <f t="shared" si="189"/>
        <v>30:31, 60:77</v>
      </c>
      <c r="F312" s="405" t="str">
        <f t="shared" si="189"/>
        <v>30:31, 75:77</v>
      </c>
      <c r="G312" s="405" t="str">
        <f t="shared" si="189"/>
        <v>30:31, 77:90</v>
      </c>
      <c r="H312" s="405" t="str">
        <f t="shared" si="189"/>
        <v>30:31, 90:107</v>
      </c>
      <c r="I312" s="405" t="str">
        <f t="shared" si="189"/>
        <v>30:31, 38:57</v>
      </c>
      <c r="J312" s="405" t="str">
        <f t="shared" si="189"/>
        <v>30:31, 57:62</v>
      </c>
      <c r="K312" s="405" t="str">
        <f t="shared" si="189"/>
        <v>30:31, 62:79</v>
      </c>
      <c r="L312" s="405" t="str">
        <f t="shared" si="189"/>
        <v>30:31, 77:79</v>
      </c>
      <c r="M312" s="405" t="str">
        <f t="shared" si="189"/>
        <v>30:31, 79:92</v>
      </c>
      <c r="N312" s="405" t="str">
        <f t="shared" si="189"/>
        <v>30:31, 92:107</v>
      </c>
      <c r="O312" s="405" t="str">
        <f t="shared" si="189"/>
        <v>30:31, 38:60</v>
      </c>
      <c r="P312" s="405" t="str">
        <f t="shared" si="189"/>
        <v>30:31, 60:65</v>
      </c>
      <c r="Q312" s="405" t="str">
        <f t="shared" si="189"/>
        <v>30:31, 65:82</v>
      </c>
      <c r="R312" s="405" t="str">
        <f t="shared" si="190"/>
        <v>30:31, 80:82</v>
      </c>
      <c r="S312" s="405" t="str">
        <f t="shared" si="190"/>
        <v>30:31, 82:95</v>
      </c>
      <c r="T312" s="405" t="str">
        <f t="shared" si="190"/>
        <v>30:31, 95:107</v>
      </c>
      <c r="U312" s="405" t="str">
        <f t="shared" si="190"/>
        <v>30:31, 38:62</v>
      </c>
      <c r="V312" s="405" t="str">
        <f t="shared" si="190"/>
        <v>30:31, 62:67</v>
      </c>
      <c r="W312" s="405" t="str">
        <f t="shared" si="190"/>
        <v>30:31, 67:84</v>
      </c>
      <c r="X312" s="405" t="str">
        <f t="shared" si="190"/>
        <v>30:31, 82:84</v>
      </c>
      <c r="Y312" s="405" t="str">
        <f t="shared" si="190"/>
        <v>30:31, 84:97</v>
      </c>
      <c r="Z312" s="405" t="str">
        <f t="shared" si="190"/>
        <v>30:31, 97:107</v>
      </c>
      <c r="AA312" s="405" t="str">
        <f t="shared" si="190"/>
        <v>30:31, 38:64</v>
      </c>
      <c r="AB312" s="405" t="str">
        <f t="shared" si="190"/>
        <v>30:31, 64:69</v>
      </c>
      <c r="AC312" s="405" t="str">
        <f t="shared" si="190"/>
        <v>30:31, 69:86</v>
      </c>
      <c r="AD312" s="405" t="str">
        <f t="shared" si="190"/>
        <v>30:31, 84:86</v>
      </c>
      <c r="AE312" s="405" t="str">
        <f t="shared" si="190"/>
        <v>30:31, 86:99</v>
      </c>
      <c r="AF312" s="405" t="str">
        <f t="shared" si="190"/>
        <v>30:31, 99:107</v>
      </c>
      <c r="AG312" s="405" t="str">
        <f t="shared" si="190"/>
        <v>30:31, 38:55</v>
      </c>
      <c r="AH312" s="405" t="str">
        <f t="shared" si="190"/>
        <v>30:31, 55:60</v>
      </c>
      <c r="AI312" s="405" t="str">
        <f t="shared" si="190"/>
        <v>30:31, 60:77</v>
      </c>
      <c r="AJ312" s="405" t="str">
        <f t="shared" si="190"/>
        <v>30:31, 75:77</v>
      </c>
      <c r="AK312" s="405" t="str">
        <f t="shared" si="190"/>
        <v>30:31, 77:90</v>
      </c>
      <c r="AL312" s="405" t="str">
        <f t="shared" si="190"/>
        <v>30:31, 90:107</v>
      </c>
      <c r="AM312" s="405" t="str">
        <f t="shared" si="191"/>
        <v>30:31, 107:120</v>
      </c>
      <c r="AN312" s="405" t="str">
        <f t="shared" si="191"/>
        <v>30:31, 120:127</v>
      </c>
      <c r="AO312" s="405" t="str">
        <f t="shared" si="191"/>
        <v>30:31, 127:129</v>
      </c>
      <c r="AP312" s="405" t="str">
        <f t="shared" si="191"/>
        <v>30:31, 129:142</v>
      </c>
      <c r="AQ312" s="405" t="str">
        <f t="shared" si="191"/>
        <v>30:31, 142:159</v>
      </c>
      <c r="AR312" s="405" t="str">
        <f t="shared" si="192"/>
        <v>30:31, 159:172</v>
      </c>
      <c r="AS312" s="405" t="str">
        <f t="shared" si="192"/>
        <v>30:31, 172:179</v>
      </c>
      <c r="AT312" s="405" t="str">
        <f t="shared" si="192"/>
        <v>30:31, 179:181</v>
      </c>
      <c r="AU312" s="405" t="str">
        <f t="shared" si="192"/>
        <v>30:31, 181:194</v>
      </c>
      <c r="AV312" s="405" t="str">
        <f t="shared" si="192"/>
        <v>30:31, 194:211</v>
      </c>
      <c r="AW312" s="405" t="str">
        <f t="shared" si="192"/>
        <v>30:31, 211:224</v>
      </c>
      <c r="AX312" s="405" t="str">
        <f t="shared" si="192"/>
        <v>30:31, 224:231</v>
      </c>
      <c r="AY312" s="405" t="str">
        <f t="shared" si="192"/>
        <v>30:31, 231:233</v>
      </c>
      <c r="AZ312" s="405" t="str">
        <f t="shared" si="192"/>
        <v>30:31, 233:246</v>
      </c>
      <c r="BA312" s="405" t="str">
        <f t="shared" si="192"/>
        <v>30:31, 246:263</v>
      </c>
      <c r="BB312" s="405" t="str">
        <f t="shared" si="192"/>
        <v>30:31, 263:276</v>
      </c>
      <c r="BC312" s="405" t="str">
        <f t="shared" si="192"/>
        <v>30:31, 276:283</v>
      </c>
      <c r="BD312" s="405" t="str">
        <f t="shared" si="192"/>
        <v>30:31, 283:285</v>
      </c>
      <c r="BE312" s="405" t="str">
        <f t="shared" si="192"/>
        <v>30:31, 285:298</v>
      </c>
      <c r="BF312" s="405" t="str">
        <f t="shared" si="192"/>
        <v>30:31, 298:315</v>
      </c>
      <c r="BG312" s="405" t="str">
        <f t="shared" si="192"/>
        <v>30:31, 315:328</v>
      </c>
      <c r="BH312" s="405" t="str">
        <f t="shared" si="192"/>
        <v>30:31, 328:335</v>
      </c>
      <c r="BI312" s="405" t="str">
        <f t="shared" si="192"/>
        <v>30:31, 335:337</v>
      </c>
      <c r="BJ312" s="405" t="str">
        <f t="shared" si="192"/>
        <v>30:31, 337:350</v>
      </c>
      <c r="BK312" s="405" t="str">
        <f t="shared" si="192"/>
        <v>30:31, 350:367</v>
      </c>
    </row>
    <row r="313" spans="1:63" ht="63" customHeight="1" outlineLevel="1">
      <c r="A313">
        <v>4</v>
      </c>
      <c r="B313" s="147" t="s">
        <v>2204</v>
      </c>
      <c r="C313" s="560" t="str">
        <f t="shared" si="189"/>
        <v>30:31, 38:55</v>
      </c>
      <c r="D313" s="560" t="str">
        <f t="shared" si="189"/>
        <v>30:31, 55:60</v>
      </c>
      <c r="E313" s="560" t="str">
        <f t="shared" si="189"/>
        <v>30:31, 60:77</v>
      </c>
      <c r="F313" s="560" t="str">
        <f t="shared" si="189"/>
        <v>30:31, 75:77</v>
      </c>
      <c r="G313" s="560" t="str">
        <f t="shared" si="189"/>
        <v>30:31, 77:90</v>
      </c>
      <c r="H313" s="560" t="str">
        <f t="shared" si="189"/>
        <v>30:31, 90:107</v>
      </c>
      <c r="I313" s="560" t="str">
        <f t="shared" si="189"/>
        <v>30:31, 38:57</v>
      </c>
      <c r="J313" s="560" t="str">
        <f t="shared" si="189"/>
        <v>30:31, 57:62</v>
      </c>
      <c r="K313" s="560" t="str">
        <f t="shared" si="189"/>
        <v>30:31, 62:79</v>
      </c>
      <c r="L313" s="560" t="str">
        <f t="shared" si="189"/>
        <v>30:31, 77:79</v>
      </c>
      <c r="M313" s="560" t="str">
        <f t="shared" si="189"/>
        <v>30:31, 79:92</v>
      </c>
      <c r="N313" s="560" t="str">
        <f t="shared" si="189"/>
        <v>30:31, 92:107</v>
      </c>
      <c r="O313" s="560" t="str">
        <f t="shared" si="189"/>
        <v>30:31, 38:60</v>
      </c>
      <c r="P313" s="560" t="str">
        <f t="shared" si="189"/>
        <v>30:31, 60:65</v>
      </c>
      <c r="Q313" s="560" t="str">
        <f t="shared" si="189"/>
        <v>30:31, 65:82</v>
      </c>
      <c r="R313" s="560" t="str">
        <f t="shared" si="190"/>
        <v>30:31, 80:82</v>
      </c>
      <c r="S313" s="560" t="str">
        <f t="shared" si="190"/>
        <v>30:31, 82:95</v>
      </c>
      <c r="T313" s="560" t="str">
        <f t="shared" si="190"/>
        <v>30:31, 95:107</v>
      </c>
      <c r="U313" s="560" t="str">
        <f t="shared" si="190"/>
        <v>30:31, 38:62</v>
      </c>
      <c r="V313" s="560" t="str">
        <f t="shared" si="190"/>
        <v>30:31, 62:67</v>
      </c>
      <c r="W313" s="560" t="str">
        <f t="shared" si="190"/>
        <v>30:31, 67:84</v>
      </c>
      <c r="X313" s="560" t="str">
        <f t="shared" si="190"/>
        <v>30:31, 82:84</v>
      </c>
      <c r="Y313" s="560" t="str">
        <f t="shared" si="190"/>
        <v>30:31, 84:97</v>
      </c>
      <c r="Z313" s="560" t="str">
        <f t="shared" si="190"/>
        <v>30:31, 97:107</v>
      </c>
      <c r="AA313" s="560" t="str">
        <f t="shared" si="190"/>
        <v>30:31, 38:64</v>
      </c>
      <c r="AB313" s="560" t="str">
        <f t="shared" si="190"/>
        <v>30:31, 64:69</v>
      </c>
      <c r="AC313" s="560" t="str">
        <f t="shared" si="190"/>
        <v>30:31, 69:86</v>
      </c>
      <c r="AD313" s="560" t="str">
        <f t="shared" si="190"/>
        <v>30:31, 84:86</v>
      </c>
      <c r="AE313" s="560" t="str">
        <f t="shared" si="190"/>
        <v>30:31, 86:99</v>
      </c>
      <c r="AF313" s="560" t="str">
        <f t="shared" si="190"/>
        <v>30:31, 99:107</v>
      </c>
      <c r="AG313" s="560" t="str">
        <f t="shared" si="190"/>
        <v>30:31, 38:55</v>
      </c>
      <c r="AH313" s="560" t="str">
        <f t="shared" si="190"/>
        <v>30:31, 55:60</v>
      </c>
      <c r="AI313" s="560" t="str">
        <f t="shared" si="190"/>
        <v>30:31, 60:77</v>
      </c>
      <c r="AJ313" s="560" t="str">
        <f t="shared" si="190"/>
        <v>30:31, 75:77</v>
      </c>
      <c r="AK313" s="560" t="str">
        <f t="shared" si="190"/>
        <v>30:31, 77:90</v>
      </c>
      <c r="AL313" s="560" t="str">
        <f t="shared" si="190"/>
        <v>30:31, 90:107</v>
      </c>
      <c r="AM313" s="560" t="str">
        <f t="shared" si="191"/>
        <v>30:31, 107:120</v>
      </c>
      <c r="AN313" s="560" t="str">
        <f t="shared" si="191"/>
        <v>30:31, 120:127</v>
      </c>
      <c r="AO313" s="560" t="str">
        <f t="shared" si="191"/>
        <v>30:31, 127:129</v>
      </c>
      <c r="AP313" s="560" t="str">
        <f t="shared" si="191"/>
        <v>30:31, 129:142</v>
      </c>
      <c r="AQ313" s="560" t="str">
        <f t="shared" si="191"/>
        <v>30:31, 142:159</v>
      </c>
      <c r="AR313" s="560" t="str">
        <f t="shared" si="192"/>
        <v>30:31, 159:172</v>
      </c>
      <c r="AS313" s="560" t="str">
        <f t="shared" si="192"/>
        <v>30:31, 172:179</v>
      </c>
      <c r="AT313" s="560" t="str">
        <f t="shared" si="192"/>
        <v>30:31, 179:181</v>
      </c>
      <c r="AU313" s="560" t="str">
        <f t="shared" si="192"/>
        <v>30:31, 181:194</v>
      </c>
      <c r="AV313" s="560" t="str">
        <f t="shared" si="192"/>
        <v>30:31, 194:211</v>
      </c>
      <c r="AW313" s="560" t="str">
        <f t="shared" si="192"/>
        <v>30:31, 211:224</v>
      </c>
      <c r="AX313" s="560" t="str">
        <f t="shared" si="192"/>
        <v>30:31, 224:231</v>
      </c>
      <c r="AY313" s="560" t="str">
        <f t="shared" si="192"/>
        <v>30:31, 231:233</v>
      </c>
      <c r="AZ313" s="560" t="str">
        <f t="shared" si="192"/>
        <v>30:31, 233:246</v>
      </c>
      <c r="BA313" s="560" t="str">
        <f t="shared" si="192"/>
        <v>30:31, 246:263</v>
      </c>
      <c r="BB313" s="560" t="str">
        <f t="shared" si="192"/>
        <v>30:31, 263:276</v>
      </c>
      <c r="BC313" s="560" t="str">
        <f t="shared" si="192"/>
        <v>30:31, 276:283</v>
      </c>
      <c r="BD313" s="560" t="str">
        <f t="shared" si="192"/>
        <v>30:31, 283:285</v>
      </c>
      <c r="BE313" s="560" t="str">
        <f t="shared" si="192"/>
        <v>30:31, 285:298</v>
      </c>
      <c r="BF313" s="560" t="str">
        <f t="shared" si="192"/>
        <v>30:31, 298:315</v>
      </c>
      <c r="BG313" s="560" t="str">
        <f t="shared" si="192"/>
        <v>30:31, 315:328</v>
      </c>
      <c r="BH313" s="560" t="str">
        <f t="shared" si="192"/>
        <v>30:31, 328:335</v>
      </c>
      <c r="BI313" s="560" t="str">
        <f t="shared" si="192"/>
        <v>30:31, 335:337</v>
      </c>
      <c r="BJ313" s="560" t="str">
        <f t="shared" si="192"/>
        <v>30:31, 337:350</v>
      </c>
      <c r="BK313" s="560" t="str">
        <f t="shared" si="192"/>
        <v>30:31, 350:367</v>
      </c>
    </row>
    <row r="314" spans="1:63" ht="63" customHeight="1" outlineLevel="1">
      <c r="A314">
        <v>4</v>
      </c>
      <c r="B314" t="s">
        <v>2205</v>
      </c>
      <c r="C314" s="405" t="str">
        <f t="shared" si="189"/>
        <v>30:31, 38:55</v>
      </c>
      <c r="D314" s="405" t="str">
        <f t="shared" si="189"/>
        <v>30:31, 55:60</v>
      </c>
      <c r="E314" s="405" t="str">
        <f t="shared" si="189"/>
        <v>30:31, 60:77</v>
      </c>
      <c r="F314" s="405" t="str">
        <f t="shared" si="189"/>
        <v>30:31, 75:77</v>
      </c>
      <c r="G314" s="405" t="str">
        <f t="shared" si="189"/>
        <v>30:31, 77:90</v>
      </c>
      <c r="H314" s="405" t="str">
        <f t="shared" si="189"/>
        <v>30:31, 90:107</v>
      </c>
      <c r="I314" s="405" t="str">
        <f t="shared" si="189"/>
        <v>30:31, 38:57</v>
      </c>
      <c r="J314" s="405" t="str">
        <f t="shared" si="189"/>
        <v>30:31, 57:62</v>
      </c>
      <c r="K314" s="405" t="str">
        <f t="shared" si="189"/>
        <v>30:31, 62:79</v>
      </c>
      <c r="L314" s="405" t="str">
        <f t="shared" si="189"/>
        <v>30:31, 77:79</v>
      </c>
      <c r="M314" s="405" t="str">
        <f t="shared" si="189"/>
        <v>30:31, 79:92</v>
      </c>
      <c r="N314" s="405" t="str">
        <f t="shared" si="189"/>
        <v>30:31, 92:107</v>
      </c>
      <c r="O314" s="405" t="str">
        <f t="shared" si="189"/>
        <v>30:31, 38:60</v>
      </c>
      <c r="P314" s="405" t="str">
        <f t="shared" si="189"/>
        <v>30:31, 60:65</v>
      </c>
      <c r="Q314" s="405" t="str">
        <f t="shared" si="189"/>
        <v>30:31, 65:82</v>
      </c>
      <c r="R314" s="405" t="str">
        <f t="shared" si="190"/>
        <v>30:31, 80:82</v>
      </c>
      <c r="S314" s="405" t="str">
        <f t="shared" si="190"/>
        <v>30:31, 82:95</v>
      </c>
      <c r="T314" s="405" t="str">
        <f t="shared" si="190"/>
        <v>30:31, 95:107</v>
      </c>
      <c r="U314" s="405" t="str">
        <f t="shared" si="190"/>
        <v>30:31, 38:62</v>
      </c>
      <c r="V314" s="405" t="str">
        <f t="shared" si="190"/>
        <v>30:31, 62:67</v>
      </c>
      <c r="W314" s="405" t="str">
        <f t="shared" si="190"/>
        <v>30:31, 67:84</v>
      </c>
      <c r="X314" s="405" t="str">
        <f t="shared" si="190"/>
        <v>30:31, 82:84</v>
      </c>
      <c r="Y314" s="405" t="str">
        <f t="shared" si="190"/>
        <v>30:31, 84:97</v>
      </c>
      <c r="Z314" s="405" t="str">
        <f t="shared" si="190"/>
        <v>30:31, 97:107</v>
      </c>
      <c r="AA314" s="405" t="str">
        <f t="shared" si="190"/>
        <v>30:31, 38:64</v>
      </c>
      <c r="AB314" s="405" t="str">
        <f t="shared" si="190"/>
        <v>30:31, 64:69</v>
      </c>
      <c r="AC314" s="405" t="str">
        <f t="shared" si="190"/>
        <v>30:31, 69:86</v>
      </c>
      <c r="AD314" s="405" t="str">
        <f t="shared" si="190"/>
        <v>30:31, 84:86</v>
      </c>
      <c r="AE314" s="405" t="str">
        <f t="shared" si="190"/>
        <v>30:31, 86:99</v>
      </c>
      <c r="AF314" s="405" t="str">
        <f t="shared" si="190"/>
        <v>30:31, 99:107</v>
      </c>
      <c r="AG314" s="405" t="str">
        <f t="shared" si="190"/>
        <v>30:31, 38:55</v>
      </c>
      <c r="AH314" s="405" t="str">
        <f t="shared" si="190"/>
        <v>30:31, 55:60</v>
      </c>
      <c r="AI314" s="405" t="str">
        <f t="shared" si="190"/>
        <v>30:31, 60:77</v>
      </c>
      <c r="AJ314" s="405" t="str">
        <f t="shared" si="190"/>
        <v>30:31, 75:77</v>
      </c>
      <c r="AK314" s="405" t="str">
        <f t="shared" si="190"/>
        <v>30:31, 77:90</v>
      </c>
      <c r="AL314" s="405" t="str">
        <f t="shared" si="190"/>
        <v>30:31, 90:107</v>
      </c>
      <c r="AM314" s="405" t="str">
        <f t="shared" si="191"/>
        <v>30:31, 107:120</v>
      </c>
      <c r="AN314" s="405" t="str">
        <f t="shared" si="191"/>
        <v>30:31, 120:127</v>
      </c>
      <c r="AO314" s="405" t="str">
        <f t="shared" si="191"/>
        <v>30:31, 127:129</v>
      </c>
      <c r="AP314" s="405" t="str">
        <f t="shared" si="191"/>
        <v>30:31, 129:142</v>
      </c>
      <c r="AQ314" s="405" t="str">
        <f t="shared" si="191"/>
        <v>30:31, 142:159</v>
      </c>
      <c r="AR314" s="405" t="str">
        <f t="shared" si="192"/>
        <v>30:31, 159:172</v>
      </c>
      <c r="AS314" s="405" t="str">
        <f t="shared" si="192"/>
        <v>30:31, 172:179</v>
      </c>
      <c r="AT314" s="405" t="str">
        <f t="shared" si="192"/>
        <v>30:31, 179:181</v>
      </c>
      <c r="AU314" s="405" t="str">
        <f t="shared" si="192"/>
        <v>30:31, 181:194</v>
      </c>
      <c r="AV314" s="405" t="str">
        <f t="shared" si="192"/>
        <v>30:31, 194:211</v>
      </c>
      <c r="AW314" s="405" t="str">
        <f t="shared" si="192"/>
        <v>30:31, 211:224</v>
      </c>
      <c r="AX314" s="405" t="str">
        <f t="shared" si="192"/>
        <v>30:31, 224:231</v>
      </c>
      <c r="AY314" s="405" t="str">
        <f t="shared" si="192"/>
        <v>30:31, 231:233</v>
      </c>
      <c r="AZ314" s="405" t="str">
        <f t="shared" si="192"/>
        <v>30:31, 233:246</v>
      </c>
      <c r="BA314" s="405" t="str">
        <f t="shared" si="192"/>
        <v>30:31, 246:263</v>
      </c>
      <c r="BB314" s="405" t="str">
        <f t="shared" si="192"/>
        <v>30:31, 263:276</v>
      </c>
      <c r="BC314" s="405" t="str">
        <f t="shared" si="192"/>
        <v>30:31, 276:283</v>
      </c>
      <c r="BD314" s="405" t="str">
        <f t="shared" si="192"/>
        <v>30:31, 283:285</v>
      </c>
      <c r="BE314" s="405" t="str">
        <f t="shared" si="192"/>
        <v>30:31, 285:298</v>
      </c>
      <c r="BF314" s="405" t="str">
        <f t="shared" si="192"/>
        <v>30:31, 298:315</v>
      </c>
      <c r="BG314" s="405" t="str">
        <f t="shared" si="192"/>
        <v>30:31, 315:328</v>
      </c>
      <c r="BH314" s="405" t="str">
        <f t="shared" si="192"/>
        <v>30:31, 328:335</v>
      </c>
      <c r="BI314" s="405" t="str">
        <f t="shared" si="192"/>
        <v>30:31, 335:337</v>
      </c>
      <c r="BJ314" s="405" t="str">
        <f t="shared" si="192"/>
        <v>30:31, 337:350</v>
      </c>
      <c r="BK314" s="405" t="str">
        <f t="shared" si="192"/>
        <v>30:31, 350:367</v>
      </c>
    </row>
    <row r="315" spans="1:63" ht="63" customHeight="1" outlineLevel="1">
      <c r="A315">
        <v>4</v>
      </c>
      <c r="B315" t="s">
        <v>2207</v>
      </c>
      <c r="C315" s="405" t="str">
        <f t="shared" si="189"/>
        <v>30:31, 38:55</v>
      </c>
      <c r="D315" s="405" t="str">
        <f t="shared" si="189"/>
        <v>30:31, 55:60</v>
      </c>
      <c r="E315" s="405" t="str">
        <f t="shared" si="189"/>
        <v>30:31, 60:77</v>
      </c>
      <c r="F315" s="405" t="str">
        <f t="shared" si="189"/>
        <v>30:31, 75:77</v>
      </c>
      <c r="G315" s="405" t="str">
        <f t="shared" si="189"/>
        <v>30:31, 77:90</v>
      </c>
      <c r="H315" s="405" t="str">
        <f t="shared" si="189"/>
        <v>30:31, 90:107</v>
      </c>
      <c r="I315" s="405" t="str">
        <f t="shared" si="189"/>
        <v>30:31, 38:57</v>
      </c>
      <c r="J315" s="405" t="str">
        <f t="shared" si="189"/>
        <v>30:31, 57:62</v>
      </c>
      <c r="K315" s="405" t="str">
        <f t="shared" si="189"/>
        <v>30:31, 62:79</v>
      </c>
      <c r="L315" s="405" t="str">
        <f t="shared" si="189"/>
        <v>30:31, 77:79</v>
      </c>
      <c r="M315" s="405" t="str">
        <f t="shared" si="189"/>
        <v>30:31, 79:92</v>
      </c>
      <c r="N315" s="405" t="str">
        <f t="shared" si="189"/>
        <v>30:31, 92:107</v>
      </c>
      <c r="O315" s="405" t="str">
        <f t="shared" si="189"/>
        <v>30:31, 38:60</v>
      </c>
      <c r="P315" s="405" t="str">
        <f t="shared" si="189"/>
        <v>30:31, 60:65</v>
      </c>
      <c r="Q315" s="405" t="str">
        <f t="shared" si="189"/>
        <v>30:31, 65:82</v>
      </c>
      <c r="R315" s="405" t="str">
        <f t="shared" si="190"/>
        <v>30:31, 80:82</v>
      </c>
      <c r="S315" s="405" t="str">
        <f t="shared" si="190"/>
        <v>30:31, 82:95</v>
      </c>
      <c r="T315" s="405" t="str">
        <f t="shared" si="190"/>
        <v>30:31, 95:107</v>
      </c>
      <c r="U315" s="405" t="str">
        <f t="shared" si="190"/>
        <v>30:31, 38:62</v>
      </c>
      <c r="V315" s="405" t="str">
        <f t="shared" si="190"/>
        <v>30:31, 62:67</v>
      </c>
      <c r="W315" s="405" t="str">
        <f t="shared" si="190"/>
        <v>30:31, 67:84</v>
      </c>
      <c r="X315" s="405" t="str">
        <f t="shared" si="190"/>
        <v>30:31, 82:84</v>
      </c>
      <c r="Y315" s="405" t="str">
        <f t="shared" si="190"/>
        <v>30:31, 84:97</v>
      </c>
      <c r="Z315" s="405" t="str">
        <f t="shared" si="190"/>
        <v>30:31, 97:107</v>
      </c>
      <c r="AA315" s="405" t="str">
        <f t="shared" si="190"/>
        <v>30:31, 38:64</v>
      </c>
      <c r="AB315" s="405" t="str">
        <f t="shared" si="190"/>
        <v>30:31, 64:69</v>
      </c>
      <c r="AC315" s="405" t="str">
        <f t="shared" si="190"/>
        <v>30:31, 69:86</v>
      </c>
      <c r="AD315" s="405" t="str">
        <f t="shared" si="190"/>
        <v>30:31, 84:86</v>
      </c>
      <c r="AE315" s="405" t="str">
        <f t="shared" si="190"/>
        <v>30:31, 86:99</v>
      </c>
      <c r="AF315" s="405" t="str">
        <f t="shared" si="190"/>
        <v>30:31, 99:107</v>
      </c>
      <c r="AG315" s="405" t="str">
        <f t="shared" si="190"/>
        <v>30:31, 38:55</v>
      </c>
      <c r="AH315" s="405" t="str">
        <f t="shared" si="190"/>
        <v>30:31, 55:60</v>
      </c>
      <c r="AI315" s="405" t="str">
        <f t="shared" si="190"/>
        <v>30:31, 60:77</v>
      </c>
      <c r="AJ315" s="405" t="str">
        <f t="shared" si="190"/>
        <v>30:31, 75:77</v>
      </c>
      <c r="AK315" s="405" t="str">
        <f t="shared" si="190"/>
        <v>30:31, 77:90</v>
      </c>
      <c r="AL315" s="405" t="str">
        <f t="shared" si="190"/>
        <v>30:31, 90:107</v>
      </c>
      <c r="AM315" s="405" t="str">
        <f t="shared" si="191"/>
        <v>30:31, 107:120</v>
      </c>
      <c r="AN315" s="405" t="str">
        <f t="shared" si="191"/>
        <v>30:31, 120:127</v>
      </c>
      <c r="AO315" s="405" t="str">
        <f t="shared" si="191"/>
        <v>30:31, 127:129</v>
      </c>
      <c r="AP315" s="405" t="str">
        <f t="shared" si="191"/>
        <v>30:31, 129:142</v>
      </c>
      <c r="AQ315" s="405" t="str">
        <f t="shared" si="191"/>
        <v>30:31, 142:159</v>
      </c>
      <c r="AR315" s="405" t="str">
        <f t="shared" si="192"/>
        <v>30:31, 159:172</v>
      </c>
      <c r="AS315" s="405" t="str">
        <f t="shared" si="192"/>
        <v>30:31, 172:179</v>
      </c>
      <c r="AT315" s="405" t="str">
        <f t="shared" si="192"/>
        <v>30:31, 179:181</v>
      </c>
      <c r="AU315" s="405" t="str">
        <f t="shared" si="192"/>
        <v>30:31, 181:194</v>
      </c>
      <c r="AV315" s="405" t="str">
        <f t="shared" si="192"/>
        <v>30:31, 194:211</v>
      </c>
      <c r="AW315" s="405" t="str">
        <f t="shared" si="192"/>
        <v>30:31, 211:224</v>
      </c>
      <c r="AX315" s="405" t="str">
        <f t="shared" si="192"/>
        <v>30:31, 224:231</v>
      </c>
      <c r="AY315" s="405" t="str">
        <f t="shared" si="192"/>
        <v>30:31, 231:233</v>
      </c>
      <c r="AZ315" s="405" t="str">
        <f t="shared" si="192"/>
        <v>30:31, 233:246</v>
      </c>
      <c r="BA315" s="405" t="str">
        <f t="shared" si="192"/>
        <v>30:31, 246:263</v>
      </c>
      <c r="BB315" s="405" t="str">
        <f t="shared" si="192"/>
        <v>30:31, 263:276</v>
      </c>
      <c r="BC315" s="405" t="str">
        <f t="shared" si="192"/>
        <v>30:31, 276:283</v>
      </c>
      <c r="BD315" s="405" t="str">
        <f t="shared" si="192"/>
        <v>30:31, 283:285</v>
      </c>
      <c r="BE315" s="405" t="str">
        <f t="shared" si="192"/>
        <v>30:31, 285:298</v>
      </c>
      <c r="BF315" s="405" t="str">
        <f t="shared" si="192"/>
        <v>30:31, 298:315</v>
      </c>
      <c r="BG315" s="405" t="str">
        <f t="shared" si="192"/>
        <v>30:31, 315:328</v>
      </c>
      <c r="BH315" s="405" t="str">
        <f t="shared" si="192"/>
        <v>30:31, 328:335</v>
      </c>
      <c r="BI315" s="405" t="str">
        <f t="shared" si="192"/>
        <v>30:31, 335:337</v>
      </c>
      <c r="BJ315" s="405" t="str">
        <f t="shared" si="192"/>
        <v>30:31, 337:350</v>
      </c>
      <c r="BK315" s="405" t="str">
        <f t="shared" si="192"/>
        <v>30:31, 350:367</v>
      </c>
    </row>
    <row r="316" spans="1:63" ht="63" customHeight="1" outlineLevel="1">
      <c r="A316">
        <v>4</v>
      </c>
      <c r="B316" t="s">
        <v>2206</v>
      </c>
      <c r="C316" s="405" t="str">
        <f t="shared" si="189"/>
        <v>30:31, 38:55</v>
      </c>
      <c r="D316" s="405" t="str">
        <f t="shared" si="189"/>
        <v>30:31, 55:60</v>
      </c>
      <c r="E316" s="405" t="str">
        <f t="shared" si="189"/>
        <v>30:31, 60:77</v>
      </c>
      <c r="F316" s="405" t="str">
        <f t="shared" si="189"/>
        <v>30:31, 75:77</v>
      </c>
      <c r="G316" s="405" t="str">
        <f t="shared" si="189"/>
        <v>30:31, 77:90</v>
      </c>
      <c r="H316" s="405" t="str">
        <f t="shared" si="189"/>
        <v>30:31, 90:107</v>
      </c>
      <c r="I316" s="405" t="str">
        <f t="shared" si="189"/>
        <v>30:31, 38:57</v>
      </c>
      <c r="J316" s="405" t="str">
        <f t="shared" si="189"/>
        <v>30:31, 57:62</v>
      </c>
      <c r="K316" s="405" t="str">
        <f t="shared" si="189"/>
        <v>30:31, 62:79</v>
      </c>
      <c r="L316" s="405" t="str">
        <f t="shared" si="189"/>
        <v>30:31, 77:79</v>
      </c>
      <c r="M316" s="405" t="str">
        <f t="shared" si="189"/>
        <v>30:31, 79:92</v>
      </c>
      <c r="N316" s="405" t="str">
        <f t="shared" si="189"/>
        <v>30:31, 92:107</v>
      </c>
      <c r="O316" s="405" t="str">
        <f t="shared" si="189"/>
        <v>30:31, 38:60</v>
      </c>
      <c r="P316" s="405" t="str">
        <f t="shared" si="189"/>
        <v>30:31, 60:65</v>
      </c>
      <c r="Q316" s="405" t="str">
        <f t="shared" si="189"/>
        <v>30:31, 65:82</v>
      </c>
      <c r="R316" s="405" t="str">
        <f t="shared" si="190"/>
        <v>30:31, 80:82</v>
      </c>
      <c r="S316" s="405" t="str">
        <f t="shared" si="190"/>
        <v>30:31, 82:95</v>
      </c>
      <c r="T316" s="405" t="str">
        <f t="shared" si="190"/>
        <v>30:31, 95:107</v>
      </c>
      <c r="U316" s="405" t="str">
        <f t="shared" si="190"/>
        <v>30:31, 38:62</v>
      </c>
      <c r="V316" s="405" t="str">
        <f t="shared" si="190"/>
        <v>30:31, 62:67</v>
      </c>
      <c r="W316" s="405" t="str">
        <f t="shared" si="190"/>
        <v>30:31, 67:84</v>
      </c>
      <c r="X316" s="405" t="str">
        <f t="shared" si="190"/>
        <v>30:31, 82:84</v>
      </c>
      <c r="Y316" s="405" t="str">
        <f t="shared" si="190"/>
        <v>30:31, 84:97</v>
      </c>
      <c r="Z316" s="405" t="str">
        <f t="shared" si="190"/>
        <v>30:31, 97:107</v>
      </c>
      <c r="AA316" s="405" t="str">
        <f t="shared" si="190"/>
        <v>30:31, 38:64</v>
      </c>
      <c r="AB316" s="405" t="str">
        <f t="shared" si="190"/>
        <v>30:31, 64:69</v>
      </c>
      <c r="AC316" s="405" t="str">
        <f t="shared" si="190"/>
        <v>30:31, 69:86</v>
      </c>
      <c r="AD316" s="405" t="str">
        <f t="shared" si="190"/>
        <v>30:31, 84:86</v>
      </c>
      <c r="AE316" s="405" t="str">
        <f t="shared" si="190"/>
        <v>30:31, 86:99</v>
      </c>
      <c r="AF316" s="405" t="str">
        <f t="shared" si="190"/>
        <v>30:31, 99:107</v>
      </c>
      <c r="AG316" s="405" t="str">
        <f t="shared" si="190"/>
        <v>30:31, 38:55</v>
      </c>
      <c r="AH316" s="405" t="str">
        <f t="shared" si="190"/>
        <v>30:31, 55:60</v>
      </c>
      <c r="AI316" s="405" t="str">
        <f t="shared" si="190"/>
        <v>30:31, 60:77</v>
      </c>
      <c r="AJ316" s="405" t="str">
        <f t="shared" si="190"/>
        <v>30:31, 75:77</v>
      </c>
      <c r="AK316" s="405" t="str">
        <f t="shared" si="190"/>
        <v>30:31, 77:90</v>
      </c>
      <c r="AL316" s="405" t="str">
        <f t="shared" si="190"/>
        <v>30:31, 90:107</v>
      </c>
      <c r="AM316" s="405" t="str">
        <f t="shared" si="191"/>
        <v>30:31, 107:120</v>
      </c>
      <c r="AN316" s="405" t="str">
        <f t="shared" si="191"/>
        <v>30:31, 120:127</v>
      </c>
      <c r="AO316" s="405" t="str">
        <f t="shared" si="191"/>
        <v>30:31, 127:129</v>
      </c>
      <c r="AP316" s="405" t="str">
        <f t="shared" si="191"/>
        <v>30:31, 129:142</v>
      </c>
      <c r="AQ316" s="405" t="str">
        <f t="shared" si="191"/>
        <v>30:31, 142:159</v>
      </c>
      <c r="AR316" s="405" t="str">
        <f t="shared" si="192"/>
        <v>30:31, 159:172</v>
      </c>
      <c r="AS316" s="405" t="str">
        <f t="shared" si="192"/>
        <v>30:31, 172:179</v>
      </c>
      <c r="AT316" s="405" t="str">
        <f t="shared" si="192"/>
        <v>30:31, 179:181</v>
      </c>
      <c r="AU316" s="405" t="str">
        <f t="shared" si="192"/>
        <v>30:31, 181:194</v>
      </c>
      <c r="AV316" s="405" t="str">
        <f t="shared" si="192"/>
        <v>30:31, 194:211</v>
      </c>
      <c r="AW316" s="405" t="str">
        <f t="shared" si="192"/>
        <v>30:31, 211:224</v>
      </c>
      <c r="AX316" s="405" t="str">
        <f t="shared" si="192"/>
        <v>30:31, 224:231</v>
      </c>
      <c r="AY316" s="405" t="str">
        <f t="shared" si="192"/>
        <v>30:31, 231:233</v>
      </c>
      <c r="AZ316" s="405" t="str">
        <f t="shared" si="192"/>
        <v>30:31, 233:246</v>
      </c>
      <c r="BA316" s="405" t="str">
        <f t="shared" si="192"/>
        <v>30:31, 246:263</v>
      </c>
      <c r="BB316" s="405" t="str">
        <f t="shared" si="192"/>
        <v>30:31, 263:276</v>
      </c>
      <c r="BC316" s="405" t="str">
        <f t="shared" si="192"/>
        <v>30:31, 276:283</v>
      </c>
      <c r="BD316" s="405" t="str">
        <f t="shared" si="192"/>
        <v>30:31, 283:285</v>
      </c>
      <c r="BE316" s="405" t="str">
        <f t="shared" si="192"/>
        <v>30:31, 285:298</v>
      </c>
      <c r="BF316" s="405" t="str">
        <f t="shared" si="192"/>
        <v>30:31, 298:315</v>
      </c>
      <c r="BG316" s="405" t="str">
        <f t="shared" si="192"/>
        <v>30:31, 315:328</v>
      </c>
      <c r="BH316" s="405" t="str">
        <f t="shared" si="192"/>
        <v>30:31, 328:335</v>
      </c>
      <c r="BI316" s="405" t="str">
        <f t="shared" si="192"/>
        <v>30:31, 335:337</v>
      </c>
      <c r="BJ316" s="405" t="str">
        <f t="shared" si="192"/>
        <v>30:31, 337:350</v>
      </c>
      <c r="BK316" s="405" t="str">
        <f t="shared" si="192"/>
        <v>30:31, 350:367</v>
      </c>
    </row>
    <row r="317" spans="1:63" outlineLevel="1">
      <c r="B317" t="s">
        <v>1048</v>
      </c>
    </row>
    <row r="318" spans="1:63" outlineLevel="1">
      <c r="A318">
        <v>0</v>
      </c>
      <c r="C318" s="153">
        <v>0</v>
      </c>
      <c r="D318" s="153">
        <v>0</v>
      </c>
      <c r="E318" s="153">
        <v>0</v>
      </c>
      <c r="F318" s="153">
        <v>0</v>
      </c>
      <c r="G318" s="153">
        <v>0</v>
      </c>
      <c r="H318" s="153">
        <v>0</v>
      </c>
      <c r="I318" s="147">
        <f t="shared" ref="I318:R321" si="193">C318</f>
        <v>0</v>
      </c>
      <c r="J318" s="147">
        <f t="shared" si="193"/>
        <v>0</v>
      </c>
      <c r="K318" s="147">
        <f t="shared" si="193"/>
        <v>0</v>
      </c>
      <c r="L318" s="147">
        <f t="shared" si="193"/>
        <v>0</v>
      </c>
      <c r="M318" s="147">
        <f t="shared" si="193"/>
        <v>0</v>
      </c>
      <c r="N318" s="147">
        <f t="shared" si="193"/>
        <v>0</v>
      </c>
      <c r="O318" s="147">
        <f t="shared" si="193"/>
        <v>0</v>
      </c>
      <c r="P318" s="147">
        <f t="shared" si="193"/>
        <v>0</v>
      </c>
      <c r="Q318" s="147">
        <f t="shared" si="193"/>
        <v>0</v>
      </c>
      <c r="R318" s="147">
        <f t="shared" si="193"/>
        <v>0</v>
      </c>
      <c r="S318" s="147">
        <f t="shared" ref="S318:AB321" si="194">M318</f>
        <v>0</v>
      </c>
      <c r="T318" s="147">
        <f t="shared" si="194"/>
        <v>0</v>
      </c>
      <c r="U318" s="147">
        <f t="shared" si="194"/>
        <v>0</v>
      </c>
      <c r="V318" s="147">
        <f t="shared" si="194"/>
        <v>0</v>
      </c>
      <c r="W318" s="147">
        <f t="shared" si="194"/>
        <v>0</v>
      </c>
      <c r="X318" s="147">
        <f t="shared" si="194"/>
        <v>0</v>
      </c>
      <c r="Y318" s="147">
        <f t="shared" si="194"/>
        <v>0</v>
      </c>
      <c r="Z318" s="147">
        <f t="shared" si="194"/>
        <v>0</v>
      </c>
      <c r="AA318" s="147">
        <f t="shared" si="194"/>
        <v>0</v>
      </c>
      <c r="AB318" s="147">
        <f t="shared" si="194"/>
        <v>0</v>
      </c>
      <c r="AC318" s="147">
        <f t="shared" ref="AC318:AL321" si="195">W318</f>
        <v>0</v>
      </c>
      <c r="AD318" s="147">
        <f t="shared" si="195"/>
        <v>0</v>
      </c>
      <c r="AE318" s="147">
        <f t="shared" si="195"/>
        <v>0</v>
      </c>
      <c r="AF318" s="147">
        <f t="shared" si="195"/>
        <v>0</v>
      </c>
      <c r="AG318" s="147">
        <f t="shared" si="195"/>
        <v>0</v>
      </c>
      <c r="AH318" s="147">
        <f t="shared" si="195"/>
        <v>0</v>
      </c>
      <c r="AI318" s="147">
        <f t="shared" si="195"/>
        <v>0</v>
      </c>
      <c r="AJ318" s="147">
        <f t="shared" si="195"/>
        <v>0</v>
      </c>
      <c r="AK318" s="147">
        <f t="shared" si="195"/>
        <v>0</v>
      </c>
      <c r="AL318" s="147">
        <f t="shared" si="195"/>
        <v>0</v>
      </c>
      <c r="AM318" s="147">
        <f t="shared" ref="AM318:AO321" si="196">AG318</f>
        <v>0</v>
      </c>
      <c r="AN318" s="147">
        <f t="shared" si="196"/>
        <v>0</v>
      </c>
      <c r="AO318" s="147">
        <f t="shared" si="196"/>
        <v>0</v>
      </c>
      <c r="AP318" s="147">
        <f>AH318</f>
        <v>0</v>
      </c>
      <c r="AQ318" s="147">
        <f t="shared" ref="AQ318:AR321" si="197">AJ318</f>
        <v>0</v>
      </c>
      <c r="AR318" s="147">
        <f t="shared" si="197"/>
        <v>0</v>
      </c>
      <c r="AS318" s="147">
        <f t="shared" ref="AS318:AT321" si="198">AM318</f>
        <v>0</v>
      </c>
      <c r="AT318" s="147">
        <f t="shared" si="198"/>
        <v>0</v>
      </c>
      <c r="AU318" s="147">
        <f>AM318</f>
        <v>0</v>
      </c>
      <c r="AV318" s="147">
        <f t="shared" ref="AV318:AY321" si="199">AP318</f>
        <v>0</v>
      </c>
      <c r="AW318" s="147">
        <f t="shared" si="199"/>
        <v>0</v>
      </c>
      <c r="AX318" s="147">
        <f t="shared" si="199"/>
        <v>0</v>
      </c>
      <c r="AY318" s="147">
        <f t="shared" si="199"/>
        <v>0</v>
      </c>
      <c r="AZ318" s="147">
        <f>AR318</f>
        <v>0</v>
      </c>
      <c r="BA318" s="147">
        <f t="shared" ref="BA318:BD321" si="200">AU318</f>
        <v>0</v>
      </c>
      <c r="BB318" s="147">
        <f t="shared" si="200"/>
        <v>0</v>
      </c>
      <c r="BC318" s="147">
        <f t="shared" si="200"/>
        <v>0</v>
      </c>
      <c r="BD318" s="147">
        <f t="shared" si="200"/>
        <v>0</v>
      </c>
      <c r="BE318" s="147">
        <f>AW318</f>
        <v>0</v>
      </c>
      <c r="BF318" s="147">
        <f t="shared" ref="BF318:BI321" si="201">AZ318</f>
        <v>0</v>
      </c>
      <c r="BG318" s="147">
        <f t="shared" si="201"/>
        <v>0</v>
      </c>
      <c r="BH318" s="147">
        <f t="shared" si="201"/>
        <v>0</v>
      </c>
      <c r="BI318" s="147">
        <f t="shared" si="201"/>
        <v>0</v>
      </c>
      <c r="BJ318" s="147">
        <f>BB318</f>
        <v>0</v>
      </c>
      <c r="BK318" s="147">
        <f>BE318</f>
        <v>0</v>
      </c>
    </row>
    <row r="319" spans="1:63" outlineLevel="1">
      <c r="A319">
        <v>1</v>
      </c>
      <c r="C319" s="153">
        <v>-1</v>
      </c>
      <c r="D319" s="153">
        <v>0.5</v>
      </c>
      <c r="E319" s="153">
        <v>0.5</v>
      </c>
      <c r="F319" s="153">
        <v>0.5</v>
      </c>
      <c r="G319" s="153">
        <v>0.5</v>
      </c>
      <c r="H319" s="153">
        <v>0.5</v>
      </c>
      <c r="I319" s="147">
        <f t="shared" si="193"/>
        <v>-1</v>
      </c>
      <c r="J319" s="147">
        <f t="shared" si="193"/>
        <v>0.5</v>
      </c>
      <c r="K319" s="147">
        <f t="shared" si="193"/>
        <v>0.5</v>
      </c>
      <c r="L319" s="147">
        <f t="shared" si="193"/>
        <v>0.5</v>
      </c>
      <c r="M319" s="147">
        <f t="shared" si="193"/>
        <v>0.5</v>
      </c>
      <c r="N319" s="147">
        <f t="shared" si="193"/>
        <v>0.5</v>
      </c>
      <c r="O319" s="147">
        <f t="shared" si="193"/>
        <v>-1</v>
      </c>
      <c r="P319" s="147">
        <f t="shared" si="193"/>
        <v>0.5</v>
      </c>
      <c r="Q319" s="147">
        <f t="shared" si="193"/>
        <v>0.5</v>
      </c>
      <c r="R319" s="147">
        <f t="shared" si="193"/>
        <v>0.5</v>
      </c>
      <c r="S319" s="147">
        <f t="shared" si="194"/>
        <v>0.5</v>
      </c>
      <c r="T319" s="147">
        <f t="shared" si="194"/>
        <v>0.5</v>
      </c>
      <c r="U319" s="147">
        <f t="shared" si="194"/>
        <v>-1</v>
      </c>
      <c r="V319" s="147">
        <f t="shared" si="194"/>
        <v>0.5</v>
      </c>
      <c r="W319" s="147">
        <f t="shared" si="194"/>
        <v>0.5</v>
      </c>
      <c r="X319" s="147">
        <f t="shared" si="194"/>
        <v>0.5</v>
      </c>
      <c r="Y319" s="147">
        <f t="shared" si="194"/>
        <v>0.5</v>
      </c>
      <c r="Z319" s="147">
        <f t="shared" si="194"/>
        <v>0.5</v>
      </c>
      <c r="AA319" s="147">
        <f t="shared" si="194"/>
        <v>-1</v>
      </c>
      <c r="AB319" s="147">
        <f t="shared" si="194"/>
        <v>0.5</v>
      </c>
      <c r="AC319" s="147">
        <f t="shared" si="195"/>
        <v>0.5</v>
      </c>
      <c r="AD319" s="147">
        <f t="shared" si="195"/>
        <v>0.5</v>
      </c>
      <c r="AE319" s="147">
        <f t="shared" si="195"/>
        <v>0.5</v>
      </c>
      <c r="AF319" s="147">
        <f t="shared" si="195"/>
        <v>0.5</v>
      </c>
      <c r="AG319" s="147">
        <f t="shared" si="195"/>
        <v>-1</v>
      </c>
      <c r="AH319" s="147">
        <f t="shared" si="195"/>
        <v>0.5</v>
      </c>
      <c r="AI319" s="147">
        <f t="shared" si="195"/>
        <v>0.5</v>
      </c>
      <c r="AJ319" s="147">
        <f t="shared" si="195"/>
        <v>0.5</v>
      </c>
      <c r="AK319" s="147">
        <f t="shared" si="195"/>
        <v>0.5</v>
      </c>
      <c r="AL319" s="147">
        <f t="shared" si="195"/>
        <v>0.5</v>
      </c>
      <c r="AM319" s="147">
        <f t="shared" si="196"/>
        <v>-1</v>
      </c>
      <c r="AN319" s="147">
        <f t="shared" si="196"/>
        <v>0.5</v>
      </c>
      <c r="AO319" s="147">
        <f t="shared" si="196"/>
        <v>0.5</v>
      </c>
      <c r="AP319" s="147">
        <f>AH319</f>
        <v>0.5</v>
      </c>
      <c r="AQ319" s="147">
        <f t="shared" si="197"/>
        <v>0.5</v>
      </c>
      <c r="AR319" s="147">
        <f t="shared" si="197"/>
        <v>0.5</v>
      </c>
      <c r="AS319" s="147">
        <f t="shared" si="198"/>
        <v>-1</v>
      </c>
      <c r="AT319" s="147">
        <f t="shared" si="198"/>
        <v>0.5</v>
      </c>
      <c r="AU319" s="147">
        <f>AM319</f>
        <v>-1</v>
      </c>
      <c r="AV319" s="147">
        <f t="shared" si="199"/>
        <v>0.5</v>
      </c>
      <c r="AW319" s="147">
        <f t="shared" si="199"/>
        <v>0.5</v>
      </c>
      <c r="AX319" s="147">
        <f t="shared" si="199"/>
        <v>0.5</v>
      </c>
      <c r="AY319" s="147">
        <f t="shared" si="199"/>
        <v>-1</v>
      </c>
      <c r="AZ319" s="147">
        <f>AR319</f>
        <v>0.5</v>
      </c>
      <c r="BA319" s="147">
        <f t="shared" si="200"/>
        <v>-1</v>
      </c>
      <c r="BB319" s="147">
        <f t="shared" si="200"/>
        <v>0.5</v>
      </c>
      <c r="BC319" s="147">
        <f t="shared" si="200"/>
        <v>0.5</v>
      </c>
      <c r="BD319" s="147">
        <f t="shared" si="200"/>
        <v>0.5</v>
      </c>
      <c r="BE319" s="147">
        <f>AW319</f>
        <v>0.5</v>
      </c>
      <c r="BF319" s="147">
        <f t="shared" si="201"/>
        <v>0.5</v>
      </c>
      <c r="BG319" s="147">
        <f t="shared" si="201"/>
        <v>-1</v>
      </c>
      <c r="BH319" s="147">
        <f t="shared" si="201"/>
        <v>0.5</v>
      </c>
      <c r="BI319" s="147">
        <f t="shared" si="201"/>
        <v>0.5</v>
      </c>
      <c r="BJ319" s="147">
        <f>BB319</f>
        <v>0.5</v>
      </c>
      <c r="BK319" s="147">
        <f>BE319</f>
        <v>0.5</v>
      </c>
    </row>
    <row r="320" spans="1:63" outlineLevel="1">
      <c r="A320">
        <v>2</v>
      </c>
      <c r="C320" s="153">
        <v>-0.5</v>
      </c>
      <c r="D320" s="153">
        <v>1</v>
      </c>
      <c r="E320" s="153">
        <v>1</v>
      </c>
      <c r="F320" s="153">
        <v>1</v>
      </c>
      <c r="G320" s="153">
        <v>1</v>
      </c>
      <c r="H320" s="153">
        <v>1</v>
      </c>
      <c r="I320" s="147">
        <f t="shared" si="193"/>
        <v>-0.5</v>
      </c>
      <c r="J320" s="147">
        <f t="shared" si="193"/>
        <v>1</v>
      </c>
      <c r="K320" s="147">
        <f t="shared" si="193"/>
        <v>1</v>
      </c>
      <c r="L320" s="147">
        <f t="shared" si="193"/>
        <v>1</v>
      </c>
      <c r="M320" s="147">
        <f t="shared" si="193"/>
        <v>1</v>
      </c>
      <c r="N320" s="147">
        <f t="shared" si="193"/>
        <v>1</v>
      </c>
      <c r="O320" s="147">
        <f t="shared" si="193"/>
        <v>-0.5</v>
      </c>
      <c r="P320" s="147">
        <f t="shared" si="193"/>
        <v>1</v>
      </c>
      <c r="Q320" s="147">
        <f t="shared" si="193"/>
        <v>1</v>
      </c>
      <c r="R320" s="147">
        <f t="shared" si="193"/>
        <v>1</v>
      </c>
      <c r="S320" s="147">
        <f t="shared" si="194"/>
        <v>1</v>
      </c>
      <c r="T320" s="147">
        <f t="shared" si="194"/>
        <v>1</v>
      </c>
      <c r="U320" s="147">
        <f t="shared" si="194"/>
        <v>-0.5</v>
      </c>
      <c r="V320" s="147">
        <f t="shared" si="194"/>
        <v>1</v>
      </c>
      <c r="W320" s="147">
        <f t="shared" si="194"/>
        <v>1</v>
      </c>
      <c r="X320" s="147">
        <f t="shared" si="194"/>
        <v>1</v>
      </c>
      <c r="Y320" s="147">
        <f t="shared" si="194"/>
        <v>1</v>
      </c>
      <c r="Z320" s="147">
        <f t="shared" si="194"/>
        <v>1</v>
      </c>
      <c r="AA320" s="147">
        <f t="shared" si="194"/>
        <v>-0.5</v>
      </c>
      <c r="AB320" s="147">
        <f t="shared" si="194"/>
        <v>1</v>
      </c>
      <c r="AC320" s="147">
        <f t="shared" si="195"/>
        <v>1</v>
      </c>
      <c r="AD320" s="147">
        <f t="shared" si="195"/>
        <v>1</v>
      </c>
      <c r="AE320" s="147">
        <f t="shared" si="195"/>
        <v>1</v>
      </c>
      <c r="AF320" s="147">
        <f t="shared" si="195"/>
        <v>1</v>
      </c>
      <c r="AG320" s="147">
        <f t="shared" si="195"/>
        <v>-0.5</v>
      </c>
      <c r="AH320" s="147">
        <f t="shared" si="195"/>
        <v>1</v>
      </c>
      <c r="AI320" s="147">
        <f t="shared" si="195"/>
        <v>1</v>
      </c>
      <c r="AJ320" s="147">
        <f t="shared" si="195"/>
        <v>1</v>
      </c>
      <c r="AK320" s="147">
        <f t="shared" si="195"/>
        <v>1</v>
      </c>
      <c r="AL320" s="147">
        <f t="shared" si="195"/>
        <v>1</v>
      </c>
      <c r="AM320" s="147">
        <f t="shared" si="196"/>
        <v>-0.5</v>
      </c>
      <c r="AN320" s="147">
        <f t="shared" si="196"/>
        <v>1</v>
      </c>
      <c r="AO320" s="147">
        <f t="shared" si="196"/>
        <v>1</v>
      </c>
      <c r="AP320" s="147">
        <f>AH320</f>
        <v>1</v>
      </c>
      <c r="AQ320" s="147">
        <f t="shared" si="197"/>
        <v>1</v>
      </c>
      <c r="AR320" s="147">
        <f t="shared" si="197"/>
        <v>1</v>
      </c>
      <c r="AS320" s="147">
        <f t="shared" si="198"/>
        <v>-0.5</v>
      </c>
      <c r="AT320" s="147">
        <f t="shared" si="198"/>
        <v>1</v>
      </c>
      <c r="AU320" s="147">
        <f>AM320</f>
        <v>-0.5</v>
      </c>
      <c r="AV320" s="147">
        <f t="shared" si="199"/>
        <v>1</v>
      </c>
      <c r="AW320" s="147">
        <f t="shared" si="199"/>
        <v>1</v>
      </c>
      <c r="AX320" s="147">
        <f t="shared" si="199"/>
        <v>1</v>
      </c>
      <c r="AY320" s="147">
        <f t="shared" si="199"/>
        <v>-0.5</v>
      </c>
      <c r="AZ320" s="147">
        <f>AR320</f>
        <v>1</v>
      </c>
      <c r="BA320" s="147">
        <f t="shared" si="200"/>
        <v>-0.5</v>
      </c>
      <c r="BB320" s="147">
        <f t="shared" si="200"/>
        <v>1</v>
      </c>
      <c r="BC320" s="147">
        <f t="shared" si="200"/>
        <v>1</v>
      </c>
      <c r="BD320" s="147">
        <f t="shared" si="200"/>
        <v>1</v>
      </c>
      <c r="BE320" s="147">
        <f>AW320</f>
        <v>1</v>
      </c>
      <c r="BF320" s="147">
        <f t="shared" si="201"/>
        <v>1</v>
      </c>
      <c r="BG320" s="147">
        <f t="shared" si="201"/>
        <v>-0.5</v>
      </c>
      <c r="BH320" s="147">
        <f t="shared" si="201"/>
        <v>1</v>
      </c>
      <c r="BI320" s="147">
        <f t="shared" si="201"/>
        <v>1</v>
      </c>
      <c r="BJ320" s="147">
        <f>BB320</f>
        <v>1</v>
      </c>
      <c r="BK320" s="147">
        <f>BE320</f>
        <v>1</v>
      </c>
    </row>
    <row r="321" spans="1:99" outlineLevel="1">
      <c r="A321">
        <v>3</v>
      </c>
      <c r="C321" s="153">
        <v>0</v>
      </c>
      <c r="D321" s="153">
        <v>1.5</v>
      </c>
      <c r="E321" s="153">
        <v>1.5</v>
      </c>
      <c r="F321" s="153">
        <v>1.5</v>
      </c>
      <c r="G321" s="153">
        <v>1.5</v>
      </c>
      <c r="H321" s="153">
        <v>1.5</v>
      </c>
      <c r="I321" s="147">
        <f t="shared" si="193"/>
        <v>0</v>
      </c>
      <c r="J321" s="147">
        <f t="shared" si="193"/>
        <v>1.5</v>
      </c>
      <c r="K321" s="147">
        <f t="shared" si="193"/>
        <v>1.5</v>
      </c>
      <c r="L321" s="147">
        <f t="shared" si="193"/>
        <v>1.5</v>
      </c>
      <c r="M321" s="147">
        <f t="shared" si="193"/>
        <v>1.5</v>
      </c>
      <c r="N321" s="147">
        <f t="shared" si="193"/>
        <v>1.5</v>
      </c>
      <c r="O321" s="147">
        <f t="shared" si="193"/>
        <v>0</v>
      </c>
      <c r="P321" s="147">
        <f t="shared" si="193"/>
        <v>1.5</v>
      </c>
      <c r="Q321" s="147">
        <f t="shared" si="193"/>
        <v>1.5</v>
      </c>
      <c r="R321" s="147">
        <f t="shared" si="193"/>
        <v>1.5</v>
      </c>
      <c r="S321" s="147">
        <f t="shared" si="194"/>
        <v>1.5</v>
      </c>
      <c r="T321" s="147">
        <f t="shared" si="194"/>
        <v>1.5</v>
      </c>
      <c r="U321" s="147">
        <f t="shared" si="194"/>
        <v>0</v>
      </c>
      <c r="V321" s="147">
        <f t="shared" si="194"/>
        <v>1.5</v>
      </c>
      <c r="W321" s="147">
        <f t="shared" si="194"/>
        <v>1.5</v>
      </c>
      <c r="X321" s="147">
        <f t="shared" si="194"/>
        <v>1.5</v>
      </c>
      <c r="Y321" s="147">
        <f t="shared" si="194"/>
        <v>1.5</v>
      </c>
      <c r="Z321" s="147">
        <f t="shared" si="194"/>
        <v>1.5</v>
      </c>
      <c r="AA321" s="147">
        <f t="shared" si="194"/>
        <v>0</v>
      </c>
      <c r="AB321" s="147">
        <f t="shared" si="194"/>
        <v>1.5</v>
      </c>
      <c r="AC321" s="147">
        <f t="shared" si="195"/>
        <v>1.5</v>
      </c>
      <c r="AD321" s="147">
        <f t="shared" si="195"/>
        <v>1.5</v>
      </c>
      <c r="AE321" s="147">
        <f t="shared" si="195"/>
        <v>1.5</v>
      </c>
      <c r="AF321" s="147">
        <f t="shared" si="195"/>
        <v>1.5</v>
      </c>
      <c r="AG321" s="147">
        <f t="shared" si="195"/>
        <v>0</v>
      </c>
      <c r="AH321" s="147">
        <f t="shared" si="195"/>
        <v>1.5</v>
      </c>
      <c r="AI321" s="147">
        <f t="shared" si="195"/>
        <v>1.5</v>
      </c>
      <c r="AJ321" s="147">
        <f t="shared" si="195"/>
        <v>1.5</v>
      </c>
      <c r="AK321" s="147">
        <f t="shared" si="195"/>
        <v>1.5</v>
      </c>
      <c r="AL321" s="147">
        <f t="shared" si="195"/>
        <v>1.5</v>
      </c>
      <c r="AM321" s="147">
        <f t="shared" si="196"/>
        <v>0</v>
      </c>
      <c r="AN321" s="147">
        <f t="shared" si="196"/>
        <v>1.5</v>
      </c>
      <c r="AO321" s="147">
        <f t="shared" si="196"/>
        <v>1.5</v>
      </c>
      <c r="AP321" s="147">
        <f>AH321</f>
        <v>1.5</v>
      </c>
      <c r="AQ321" s="147">
        <f t="shared" si="197"/>
        <v>1.5</v>
      </c>
      <c r="AR321" s="147">
        <f t="shared" si="197"/>
        <v>1.5</v>
      </c>
      <c r="AS321" s="147">
        <f t="shared" si="198"/>
        <v>0</v>
      </c>
      <c r="AT321" s="147">
        <f t="shared" si="198"/>
        <v>1.5</v>
      </c>
      <c r="AU321" s="147">
        <f>AM321</f>
        <v>0</v>
      </c>
      <c r="AV321" s="147">
        <f t="shared" si="199"/>
        <v>1.5</v>
      </c>
      <c r="AW321" s="147">
        <f t="shared" si="199"/>
        <v>1.5</v>
      </c>
      <c r="AX321" s="147">
        <f t="shared" si="199"/>
        <v>1.5</v>
      </c>
      <c r="AY321" s="147">
        <f t="shared" si="199"/>
        <v>0</v>
      </c>
      <c r="AZ321" s="147">
        <f>AR321</f>
        <v>1.5</v>
      </c>
      <c r="BA321" s="147">
        <f t="shared" si="200"/>
        <v>0</v>
      </c>
      <c r="BB321" s="147">
        <f t="shared" si="200"/>
        <v>1.5</v>
      </c>
      <c r="BC321" s="147">
        <f t="shared" si="200"/>
        <v>1.5</v>
      </c>
      <c r="BD321" s="147">
        <f t="shared" si="200"/>
        <v>1.5</v>
      </c>
      <c r="BE321" s="147">
        <f>AW321</f>
        <v>1.5</v>
      </c>
      <c r="BF321" s="147">
        <f t="shared" si="201"/>
        <v>1.5</v>
      </c>
      <c r="BG321" s="147">
        <f t="shared" si="201"/>
        <v>0</v>
      </c>
      <c r="BH321" s="147">
        <f t="shared" si="201"/>
        <v>1.5</v>
      </c>
      <c r="BI321" s="147">
        <f t="shared" si="201"/>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202">C323</f>
        <v>1</v>
      </c>
      <c r="J323" s="147"/>
      <c r="K323" s="147"/>
      <c r="L323" s="147"/>
      <c r="M323" s="147"/>
      <c r="N323" s="147"/>
      <c r="O323" s="147"/>
      <c r="P323" s="147"/>
      <c r="Q323" s="147"/>
      <c r="R323" s="147"/>
      <c r="S323" s="147"/>
      <c r="T323" s="147"/>
      <c r="U323" s="147">
        <f t="shared" ref="U323:U324" si="203">O323</f>
        <v>0</v>
      </c>
      <c r="V323" s="147"/>
      <c r="W323" s="147"/>
      <c r="X323" s="147"/>
      <c r="Y323" s="147"/>
      <c r="Z323" s="147"/>
      <c r="AA323" s="147">
        <f t="shared" ref="AA323:AA324" si="204">U323</f>
        <v>0</v>
      </c>
      <c r="AB323" s="147"/>
      <c r="AC323" s="147"/>
      <c r="AD323" s="147"/>
      <c r="AE323" s="147"/>
      <c r="AF323" s="147"/>
      <c r="AG323" s="147">
        <f t="shared" ref="AG323:AG324" si="205">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202"/>
        <v>1</v>
      </c>
      <c r="J324" s="147"/>
      <c r="K324" s="147"/>
      <c r="L324" s="147"/>
      <c r="M324" s="147"/>
      <c r="N324" s="147"/>
      <c r="O324" s="147"/>
      <c r="P324" s="147"/>
      <c r="Q324" s="147"/>
      <c r="R324" s="147"/>
      <c r="S324" s="147"/>
      <c r="T324" s="147"/>
      <c r="U324" s="147">
        <f t="shared" si="203"/>
        <v>0</v>
      </c>
      <c r="V324" s="147"/>
      <c r="W324" s="147"/>
      <c r="X324" s="147"/>
      <c r="Y324" s="147"/>
      <c r="Z324" s="147"/>
      <c r="AA324" s="147">
        <f t="shared" si="204"/>
        <v>0</v>
      </c>
      <c r="AB324" s="147"/>
      <c r="AC324" s="147"/>
      <c r="AD324" s="147"/>
      <c r="AE324" s="147"/>
      <c r="AF324" s="147"/>
      <c r="AG324" s="147">
        <f t="shared" si="205"/>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1">
      <c r="A332" t="s">
        <v>1571</v>
      </c>
      <c r="B332" s="44" t="str">
        <f>"Timing 1 - Wean to Join
"&amp;$B$217&amp;""</f>
        <v>Timing 1 - Wean to Join
Standard (7mo)</v>
      </c>
      <c r="C332" s="358">
        <f t="shared" ref="C332:C379" si="206">CHOOSE(d.Region,S332,AI332,AY332,BO332,CE332)</f>
        <v>0</v>
      </c>
      <c r="D332" s="358">
        <f t="shared" ref="D332:D379" si="207">CHOOSE(d.Region,T332,AJ332,AZ332,BP332,CF332)</f>
        <v>4</v>
      </c>
      <c r="E332" s="358">
        <f t="shared" ref="E332:E379" si="208">CHOOSE(d.Region,U332,AK332,BA332,BQ332,CG332)</f>
        <v>1</v>
      </c>
      <c r="F332" s="358">
        <f t="shared" ref="F332:F379" si="209">CHOOSE(d.Region,V332,AL332,BB332,BR332,CH332)</f>
        <v>0</v>
      </c>
      <c r="G332" s="358">
        <f t="shared" ref="G332:G379" si="210">CHOOSE(d.Region,W332,AM332,BC332,BS332,CI332)</f>
        <v>1</v>
      </c>
      <c r="H332" s="358">
        <f t="shared" ref="H332:H379" si="211">CHOOSE(d.Region,X332,AN332,BD332,BT332,CJ332)</f>
        <v>3</v>
      </c>
      <c r="I332" s="358">
        <f t="shared" ref="I332:I379" si="212">CHOOSE(d.Region,Y332,AO332,BE332,BU332,CK332)</f>
        <v>1</v>
      </c>
      <c r="J332" s="358">
        <f t="shared" ref="J332:J379" si="213">CHOOSE(d.Region,Z332,AP332,BF332,BV332,CL332)</f>
        <v>1</v>
      </c>
      <c r="K332" s="358">
        <f t="shared" ref="K332:K379" si="214">CHOOSE(d.Region,AA332,AQ332,BG332,BW332,CM332)</f>
        <v>0</v>
      </c>
      <c r="L332" s="358">
        <f t="shared" ref="L332:L379" si="215">CHOOSE(d.Region,AB332,AR332,BH332,BX332,CN332)</f>
        <v>0</v>
      </c>
      <c r="M332" s="358">
        <f t="shared" ref="M332:M379" si="216">CHOOSE(d.Region,AC332,AS332,BI332,BY332,CO332)</f>
        <v>0</v>
      </c>
      <c r="N332" s="358">
        <f t="shared" ref="N332:N379" si="217">CHOOSE(d.Region,AD332,AT332,BJ332,BZ332,CP332)</f>
        <v>0</v>
      </c>
      <c r="O332" s="358">
        <f t="shared" ref="O332:O379" si="218">CHOOSE(d.Region,AE332,AU332,BK332,CA332,CQ332)</f>
        <v>2</v>
      </c>
      <c r="P332" s="358">
        <f t="shared" ref="P332:P379" si="219">CHOOSE(d.Region,AF332,AV332,BL332,CB332,CR332)</f>
        <v>3</v>
      </c>
      <c r="Q332" s="358">
        <f t="shared" ref="Q332:Q379" si="220">CHOOSE(d.Region,AG332,AW332,BM332,CC332,CS332)</f>
        <v>3</v>
      </c>
      <c r="R332" s="374">
        <f t="shared" ref="R332:R379" si="221">CHOOSE(d.Region,AH332,AX332,BN332,CD332,CT332)</f>
        <v>3</v>
      </c>
      <c r="S332" s="384">
        <v>0</v>
      </c>
      <c r="T332" s="281">
        <v>0</v>
      </c>
      <c r="U332" s="281">
        <v>0</v>
      </c>
      <c r="V332" s="281">
        <v>0</v>
      </c>
      <c r="W332" s="281">
        <v>0</v>
      </c>
      <c r="X332" s="281">
        <v>1</v>
      </c>
      <c r="Y332" s="281">
        <v>0</v>
      </c>
      <c r="Z332" s="281">
        <v>2</v>
      </c>
      <c r="AA332" s="281">
        <v>0</v>
      </c>
      <c r="AB332" s="281">
        <v>0</v>
      </c>
      <c r="AC332" s="281">
        <v>0</v>
      </c>
      <c r="AD332" s="281">
        <v>0</v>
      </c>
      <c r="AE332" s="281">
        <v>3</v>
      </c>
      <c r="AF332" s="281">
        <v>3</v>
      </c>
      <c r="AG332" s="281">
        <v>3</v>
      </c>
      <c r="AH332" s="396">
        <v>3</v>
      </c>
      <c r="AI332" s="384">
        <v>0</v>
      </c>
      <c r="AJ332" s="281">
        <v>4</v>
      </c>
      <c r="AK332" s="281">
        <v>1</v>
      </c>
      <c r="AL332" s="281">
        <v>0</v>
      </c>
      <c r="AM332" s="281">
        <v>1</v>
      </c>
      <c r="AN332" s="281">
        <v>3</v>
      </c>
      <c r="AO332" s="281">
        <v>1</v>
      </c>
      <c r="AP332" s="281">
        <v>1</v>
      </c>
      <c r="AQ332" s="281">
        <v>0</v>
      </c>
      <c r="AR332" s="281">
        <v>0</v>
      </c>
      <c r="AS332" s="281">
        <v>0</v>
      </c>
      <c r="AT332" s="281">
        <v>0</v>
      </c>
      <c r="AU332" s="281">
        <v>2</v>
      </c>
      <c r="AV332" s="281">
        <v>3</v>
      </c>
      <c r="AW332" s="281">
        <v>3</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4</v>
      </c>
      <c r="BP332" s="281">
        <v>0</v>
      </c>
      <c r="BQ332" s="281">
        <v>0</v>
      </c>
      <c r="BR332" s="281">
        <v>1</v>
      </c>
      <c r="BS332" s="281">
        <v>0</v>
      </c>
      <c r="BT332" s="281">
        <v>0</v>
      </c>
      <c r="BU332" s="281">
        <v>1</v>
      </c>
      <c r="BV332" s="281">
        <v>0</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206"/>
        <v>0</v>
      </c>
      <c r="D333" s="360">
        <f t="shared" si="207"/>
        <v>1</v>
      </c>
      <c r="E333" s="360">
        <f t="shared" si="208"/>
        <v>1</v>
      </c>
      <c r="F333" s="360">
        <f t="shared" si="209"/>
        <v>1</v>
      </c>
      <c r="G333" s="360">
        <f t="shared" si="210"/>
        <v>1</v>
      </c>
      <c r="H333" s="360">
        <f t="shared" si="211"/>
        <v>0</v>
      </c>
      <c r="I333" s="360">
        <f t="shared" si="212"/>
        <v>0</v>
      </c>
      <c r="J333" s="360">
        <f t="shared" si="213"/>
        <v>1</v>
      </c>
      <c r="K333" s="360">
        <f t="shared" si="214"/>
        <v>0</v>
      </c>
      <c r="L333" s="360">
        <f t="shared" si="215"/>
        <v>0</v>
      </c>
      <c r="M333" s="360">
        <f t="shared" si="216"/>
        <v>0</v>
      </c>
      <c r="N333" s="360">
        <f t="shared" si="217"/>
        <v>0</v>
      </c>
      <c r="O333" s="360">
        <f t="shared" si="218"/>
        <v>3</v>
      </c>
      <c r="P333" s="360">
        <f t="shared" si="219"/>
        <v>3</v>
      </c>
      <c r="Q333" s="360">
        <f t="shared" si="220"/>
        <v>3</v>
      </c>
      <c r="R333" s="375">
        <f t="shared" si="221"/>
        <v>3</v>
      </c>
      <c r="S333" s="385">
        <v>0</v>
      </c>
      <c r="T333" s="386">
        <v>0</v>
      </c>
      <c r="U333" s="386">
        <v>0</v>
      </c>
      <c r="V333" s="386">
        <v>0</v>
      </c>
      <c r="W333" s="386">
        <v>0</v>
      </c>
      <c r="X333" s="386">
        <v>0</v>
      </c>
      <c r="Y333" s="386">
        <v>0</v>
      </c>
      <c r="Z333" s="386">
        <v>1</v>
      </c>
      <c r="AA333" s="386">
        <v>0</v>
      </c>
      <c r="AB333" s="386">
        <v>0</v>
      </c>
      <c r="AC333" s="386">
        <v>0</v>
      </c>
      <c r="AD333" s="386">
        <v>0</v>
      </c>
      <c r="AE333" s="386">
        <v>3</v>
      </c>
      <c r="AF333" s="386">
        <v>3</v>
      </c>
      <c r="AG333" s="386">
        <v>3</v>
      </c>
      <c r="AH333" s="397">
        <v>3</v>
      </c>
      <c r="AI333" s="385">
        <v>0</v>
      </c>
      <c r="AJ333" s="386">
        <v>1</v>
      </c>
      <c r="AK333" s="386">
        <v>1</v>
      </c>
      <c r="AL333" s="386">
        <v>1</v>
      </c>
      <c r="AM333" s="386">
        <v>1</v>
      </c>
      <c r="AN333" s="386">
        <v>0</v>
      </c>
      <c r="AO333" s="386">
        <v>0</v>
      </c>
      <c r="AP333" s="386">
        <v>1</v>
      </c>
      <c r="AQ333" s="386">
        <v>0</v>
      </c>
      <c r="AR333" s="386">
        <v>0</v>
      </c>
      <c r="AS333" s="386">
        <v>0</v>
      </c>
      <c r="AT333" s="386">
        <v>0</v>
      </c>
      <c r="AU333" s="386">
        <v>3</v>
      </c>
      <c r="AV333" s="386">
        <v>3</v>
      </c>
      <c r="AW333" s="386">
        <v>3</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0</v>
      </c>
      <c r="BP333" s="386">
        <v>0</v>
      </c>
      <c r="BQ333" s="386">
        <v>2</v>
      </c>
      <c r="BR333" s="386">
        <v>1</v>
      </c>
      <c r="BS333" s="386">
        <v>0</v>
      </c>
      <c r="BT333" s="386">
        <v>0</v>
      </c>
      <c r="BU333" s="386">
        <v>1</v>
      </c>
      <c r="BV333" s="386">
        <v>0</v>
      </c>
      <c r="BW333" s="386">
        <v>0</v>
      </c>
      <c r="BX333" s="386">
        <v>0</v>
      </c>
      <c r="BY333" s="386">
        <v>0</v>
      </c>
      <c r="BZ333" s="386">
        <v>0</v>
      </c>
      <c r="CA333" s="386">
        <v>1</v>
      </c>
      <c r="CB333" s="386">
        <v>3</v>
      </c>
      <c r="CC333" s="386">
        <v>3</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206"/>
        <v>1</v>
      </c>
      <c r="D334" s="360">
        <f t="shared" si="207"/>
        <v>4</v>
      </c>
      <c r="E334" s="360">
        <f t="shared" si="208"/>
        <v>1</v>
      </c>
      <c r="F334" s="360">
        <f t="shared" si="209"/>
        <v>1</v>
      </c>
      <c r="G334" s="360">
        <f t="shared" si="210"/>
        <v>2</v>
      </c>
      <c r="H334" s="360">
        <f t="shared" si="211"/>
        <v>0</v>
      </c>
      <c r="I334" s="360">
        <f t="shared" si="212"/>
        <v>0</v>
      </c>
      <c r="J334" s="360">
        <f t="shared" si="213"/>
        <v>1</v>
      </c>
      <c r="K334" s="360">
        <f t="shared" si="214"/>
        <v>0</v>
      </c>
      <c r="L334" s="360">
        <f t="shared" si="215"/>
        <v>0</v>
      </c>
      <c r="M334" s="360">
        <f t="shared" si="216"/>
        <v>0</v>
      </c>
      <c r="N334" s="360">
        <f t="shared" si="217"/>
        <v>0</v>
      </c>
      <c r="O334" s="360">
        <f t="shared" si="218"/>
        <v>3</v>
      </c>
      <c r="P334" s="360">
        <f t="shared" si="219"/>
        <v>3</v>
      </c>
      <c r="Q334" s="360">
        <f t="shared" si="220"/>
        <v>3</v>
      </c>
      <c r="R334" s="375">
        <f t="shared" si="221"/>
        <v>3</v>
      </c>
      <c r="S334" s="385">
        <v>0</v>
      </c>
      <c r="T334" s="386">
        <v>2</v>
      </c>
      <c r="U334" s="386">
        <v>0</v>
      </c>
      <c r="V334" s="386">
        <v>0</v>
      </c>
      <c r="W334" s="386">
        <v>1</v>
      </c>
      <c r="X334" s="386">
        <v>0</v>
      </c>
      <c r="Y334" s="386">
        <v>1</v>
      </c>
      <c r="Z334" s="386">
        <v>2</v>
      </c>
      <c r="AA334" s="386">
        <v>0</v>
      </c>
      <c r="AB334" s="386">
        <v>0</v>
      </c>
      <c r="AC334" s="386">
        <v>0</v>
      </c>
      <c r="AD334" s="386">
        <v>0</v>
      </c>
      <c r="AE334" s="386">
        <v>2</v>
      </c>
      <c r="AF334" s="386">
        <v>3</v>
      </c>
      <c r="AG334" s="386">
        <v>3</v>
      </c>
      <c r="AH334" s="397">
        <v>3</v>
      </c>
      <c r="AI334" s="385">
        <v>1</v>
      </c>
      <c r="AJ334" s="386">
        <v>4</v>
      </c>
      <c r="AK334" s="386">
        <v>1</v>
      </c>
      <c r="AL334" s="386">
        <v>1</v>
      </c>
      <c r="AM334" s="386">
        <v>2</v>
      </c>
      <c r="AN334" s="386">
        <v>0</v>
      </c>
      <c r="AO334" s="386">
        <v>0</v>
      </c>
      <c r="AP334" s="386">
        <v>1</v>
      </c>
      <c r="AQ334" s="386">
        <v>0</v>
      </c>
      <c r="AR334" s="386">
        <v>0</v>
      </c>
      <c r="AS334" s="386">
        <v>0</v>
      </c>
      <c r="AT334" s="386">
        <v>0</v>
      </c>
      <c r="AU334" s="386">
        <v>3</v>
      </c>
      <c r="AV334" s="386">
        <v>3</v>
      </c>
      <c r="AW334" s="386">
        <v>3</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0</v>
      </c>
      <c r="BQ334" s="386">
        <v>1</v>
      </c>
      <c r="BR334" s="386">
        <v>1</v>
      </c>
      <c r="BS334" s="386">
        <v>1</v>
      </c>
      <c r="BT334" s="386">
        <v>2</v>
      </c>
      <c r="BU334" s="386">
        <v>1</v>
      </c>
      <c r="BV334" s="386">
        <v>0</v>
      </c>
      <c r="BW334" s="386">
        <v>0</v>
      </c>
      <c r="BX334" s="386">
        <v>0</v>
      </c>
      <c r="BY334" s="386">
        <v>0</v>
      </c>
      <c r="BZ334" s="386">
        <v>0</v>
      </c>
      <c r="CA334" s="386">
        <v>2</v>
      </c>
      <c r="CB334" s="386">
        <v>3</v>
      </c>
      <c r="CC334" s="386">
        <v>3</v>
      </c>
      <c r="CD334" s="397">
        <v>2</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206"/>
        <v>0</v>
      </c>
      <c r="D335" s="360">
        <f t="shared" si="207"/>
        <v>4</v>
      </c>
      <c r="E335" s="360">
        <f t="shared" si="208"/>
        <v>1</v>
      </c>
      <c r="F335" s="360">
        <f t="shared" si="209"/>
        <v>5</v>
      </c>
      <c r="G335" s="360">
        <f t="shared" si="210"/>
        <v>1</v>
      </c>
      <c r="H335" s="360">
        <f t="shared" si="211"/>
        <v>0</v>
      </c>
      <c r="I335" s="360">
        <f t="shared" si="212"/>
        <v>1</v>
      </c>
      <c r="J335" s="360">
        <f t="shared" si="213"/>
        <v>3</v>
      </c>
      <c r="K335" s="360">
        <f t="shared" si="214"/>
        <v>0</v>
      </c>
      <c r="L335" s="360">
        <f t="shared" si="215"/>
        <v>0</v>
      </c>
      <c r="M335" s="360">
        <f t="shared" si="216"/>
        <v>0</v>
      </c>
      <c r="N335" s="360">
        <f t="shared" si="217"/>
        <v>0</v>
      </c>
      <c r="O335" s="360">
        <f t="shared" si="218"/>
        <v>3</v>
      </c>
      <c r="P335" s="360">
        <f t="shared" si="219"/>
        <v>3</v>
      </c>
      <c r="Q335" s="360">
        <f t="shared" si="220"/>
        <v>3</v>
      </c>
      <c r="R335" s="375">
        <f t="shared" si="221"/>
        <v>3</v>
      </c>
      <c r="S335" s="385">
        <v>0</v>
      </c>
      <c r="T335" s="386">
        <v>0</v>
      </c>
      <c r="U335" s="386">
        <v>1</v>
      </c>
      <c r="V335" s="386">
        <v>0</v>
      </c>
      <c r="W335" s="386">
        <v>2</v>
      </c>
      <c r="X335" s="386">
        <v>0</v>
      </c>
      <c r="Y335" s="386">
        <v>0</v>
      </c>
      <c r="Z335" s="386">
        <v>0</v>
      </c>
      <c r="AA335" s="386">
        <v>0</v>
      </c>
      <c r="AB335" s="386">
        <v>0</v>
      </c>
      <c r="AC335" s="386">
        <v>0</v>
      </c>
      <c r="AD335" s="386">
        <v>0</v>
      </c>
      <c r="AE335" s="386">
        <v>2</v>
      </c>
      <c r="AF335" s="386">
        <v>2</v>
      </c>
      <c r="AG335" s="386">
        <v>2</v>
      </c>
      <c r="AH335" s="397">
        <v>3</v>
      </c>
      <c r="AI335" s="385">
        <v>0</v>
      </c>
      <c r="AJ335" s="386">
        <v>4</v>
      </c>
      <c r="AK335" s="386">
        <v>1</v>
      </c>
      <c r="AL335" s="386">
        <v>5</v>
      </c>
      <c r="AM335" s="386">
        <v>1</v>
      </c>
      <c r="AN335" s="386">
        <v>0</v>
      </c>
      <c r="AO335" s="386">
        <v>1</v>
      </c>
      <c r="AP335" s="386">
        <v>3</v>
      </c>
      <c r="AQ335" s="386">
        <v>0</v>
      </c>
      <c r="AR335" s="386">
        <v>0</v>
      </c>
      <c r="AS335" s="386">
        <v>0</v>
      </c>
      <c r="AT335" s="386">
        <v>0</v>
      </c>
      <c r="AU335" s="386">
        <v>3</v>
      </c>
      <c r="AV335" s="386">
        <v>3</v>
      </c>
      <c r="AW335" s="386">
        <v>3</v>
      </c>
      <c r="AX335" s="397">
        <v>3</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0</v>
      </c>
      <c r="BP335" s="386">
        <v>0</v>
      </c>
      <c r="BQ335" s="386">
        <v>0</v>
      </c>
      <c r="BR335" s="386">
        <v>0</v>
      </c>
      <c r="BS335" s="386">
        <v>0</v>
      </c>
      <c r="BT335" s="386">
        <v>0</v>
      </c>
      <c r="BU335" s="386">
        <v>1</v>
      </c>
      <c r="BV335" s="386">
        <v>2</v>
      </c>
      <c r="BW335" s="386">
        <v>0</v>
      </c>
      <c r="BX335" s="386">
        <v>0</v>
      </c>
      <c r="BY335" s="386">
        <v>0</v>
      </c>
      <c r="BZ335" s="386">
        <v>0</v>
      </c>
      <c r="CA335" s="386">
        <v>3</v>
      </c>
      <c r="CB335" s="386">
        <v>2</v>
      </c>
      <c r="CC335" s="386">
        <v>3</v>
      </c>
      <c r="CD335" s="397">
        <v>3</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206"/>
        <v>0</v>
      </c>
      <c r="D336" s="360">
        <f t="shared" si="207"/>
        <v>0</v>
      </c>
      <c r="E336" s="360">
        <f t="shared" si="208"/>
        <v>1</v>
      </c>
      <c r="F336" s="360">
        <f t="shared" si="209"/>
        <v>5</v>
      </c>
      <c r="G336" s="360">
        <f t="shared" si="210"/>
        <v>0</v>
      </c>
      <c r="H336" s="360">
        <f t="shared" si="211"/>
        <v>1</v>
      </c>
      <c r="I336" s="360">
        <f t="shared" si="212"/>
        <v>0</v>
      </c>
      <c r="J336" s="360">
        <f t="shared" si="213"/>
        <v>0</v>
      </c>
      <c r="K336" s="360">
        <f t="shared" si="214"/>
        <v>0</v>
      </c>
      <c r="L336" s="360">
        <f t="shared" si="215"/>
        <v>0</v>
      </c>
      <c r="M336" s="360">
        <f t="shared" si="216"/>
        <v>0</v>
      </c>
      <c r="N336" s="360">
        <f t="shared" si="217"/>
        <v>0</v>
      </c>
      <c r="O336" s="360">
        <f t="shared" si="218"/>
        <v>3</v>
      </c>
      <c r="P336" s="360">
        <f t="shared" si="219"/>
        <v>3</v>
      </c>
      <c r="Q336" s="360">
        <f t="shared" si="220"/>
        <v>3</v>
      </c>
      <c r="R336" s="375">
        <f t="shared" si="221"/>
        <v>3</v>
      </c>
      <c r="S336" s="417">
        <v>0</v>
      </c>
      <c r="T336" s="418">
        <v>0</v>
      </c>
      <c r="U336" s="418">
        <v>2</v>
      </c>
      <c r="V336" s="418">
        <v>0</v>
      </c>
      <c r="W336" s="418">
        <v>0</v>
      </c>
      <c r="X336" s="418">
        <v>0</v>
      </c>
      <c r="Y336" s="418">
        <v>1</v>
      </c>
      <c r="Z336" s="418">
        <v>0</v>
      </c>
      <c r="AA336" s="418">
        <v>0</v>
      </c>
      <c r="AB336" s="418">
        <v>0</v>
      </c>
      <c r="AC336" s="418">
        <v>0</v>
      </c>
      <c r="AD336" s="418">
        <v>0</v>
      </c>
      <c r="AE336" s="418">
        <v>3</v>
      </c>
      <c r="AF336" s="418">
        <v>3</v>
      </c>
      <c r="AG336" s="418">
        <v>3</v>
      </c>
      <c r="AH336" s="419">
        <v>3</v>
      </c>
      <c r="AI336" s="417">
        <v>0</v>
      </c>
      <c r="AJ336" s="418">
        <v>0</v>
      </c>
      <c r="AK336" s="418">
        <v>1</v>
      </c>
      <c r="AL336" s="418">
        <v>5</v>
      </c>
      <c r="AM336" s="418">
        <v>0</v>
      </c>
      <c r="AN336" s="418">
        <v>1</v>
      </c>
      <c r="AO336" s="418">
        <v>0</v>
      </c>
      <c r="AP336" s="418">
        <v>0</v>
      </c>
      <c r="AQ336" s="418">
        <v>0</v>
      </c>
      <c r="AR336" s="418">
        <v>0</v>
      </c>
      <c r="AS336" s="418">
        <v>0</v>
      </c>
      <c r="AT336" s="418">
        <v>0</v>
      </c>
      <c r="AU336" s="418">
        <v>3</v>
      </c>
      <c r="AV336" s="418">
        <v>3</v>
      </c>
      <c r="AW336" s="418">
        <v>3</v>
      </c>
      <c r="AX336" s="419">
        <v>3</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2</v>
      </c>
      <c r="BP336" s="418">
        <v>0</v>
      </c>
      <c r="BQ336" s="418">
        <v>1</v>
      </c>
      <c r="BR336" s="418">
        <v>0</v>
      </c>
      <c r="BS336" s="418">
        <v>1</v>
      </c>
      <c r="BT336" s="418">
        <v>2</v>
      </c>
      <c r="BU336" s="418">
        <v>0</v>
      </c>
      <c r="BV336" s="418">
        <v>2</v>
      </c>
      <c r="BW336" s="418">
        <v>0</v>
      </c>
      <c r="BX336" s="418">
        <v>0</v>
      </c>
      <c r="BY336" s="418">
        <v>0</v>
      </c>
      <c r="BZ336" s="418">
        <v>0</v>
      </c>
      <c r="CA336" s="418">
        <v>3</v>
      </c>
      <c r="CB336" s="418">
        <v>3</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206"/>
        <v>5</v>
      </c>
      <c r="D337" s="360">
        <f t="shared" si="207"/>
        <v>5</v>
      </c>
      <c r="E337" s="360">
        <f t="shared" si="208"/>
        <v>5</v>
      </c>
      <c r="F337" s="360">
        <f t="shared" si="209"/>
        <v>0</v>
      </c>
      <c r="G337" s="360">
        <f t="shared" si="210"/>
        <v>5</v>
      </c>
      <c r="H337" s="360">
        <f t="shared" si="211"/>
        <v>5</v>
      </c>
      <c r="I337" s="360">
        <f t="shared" si="212"/>
        <v>5</v>
      </c>
      <c r="J337" s="360">
        <f t="shared" si="213"/>
        <v>5</v>
      </c>
      <c r="K337" s="360">
        <f t="shared" si="214"/>
        <v>0</v>
      </c>
      <c r="L337" s="360">
        <f t="shared" si="215"/>
        <v>0</v>
      </c>
      <c r="M337" s="360">
        <f t="shared" si="216"/>
        <v>0</v>
      </c>
      <c r="N337" s="360">
        <f t="shared" si="217"/>
        <v>0</v>
      </c>
      <c r="O337" s="360">
        <f t="shared" si="218"/>
        <v>3</v>
      </c>
      <c r="P337" s="360">
        <f t="shared" si="219"/>
        <v>3</v>
      </c>
      <c r="Q337" s="360">
        <f t="shared" si="220"/>
        <v>3</v>
      </c>
      <c r="R337" s="375">
        <f t="shared" si="221"/>
        <v>3</v>
      </c>
      <c r="S337" s="417">
        <v>5</v>
      </c>
      <c r="T337" s="418">
        <v>5</v>
      </c>
      <c r="U337" s="418">
        <v>5</v>
      </c>
      <c r="V337" s="418">
        <v>5</v>
      </c>
      <c r="W337" s="418">
        <v>5</v>
      </c>
      <c r="X337" s="418">
        <v>5</v>
      </c>
      <c r="Y337" s="418">
        <v>5</v>
      </c>
      <c r="Z337" s="418">
        <v>5</v>
      </c>
      <c r="AA337" s="418">
        <v>0</v>
      </c>
      <c r="AB337" s="418">
        <v>0</v>
      </c>
      <c r="AC337" s="418">
        <v>0</v>
      </c>
      <c r="AD337" s="418">
        <v>0</v>
      </c>
      <c r="AE337" s="418">
        <v>3</v>
      </c>
      <c r="AF337" s="418">
        <v>3</v>
      </c>
      <c r="AG337" s="418">
        <v>3</v>
      </c>
      <c r="AH337" s="419">
        <v>3</v>
      </c>
      <c r="AI337" s="417">
        <v>5</v>
      </c>
      <c r="AJ337" s="418">
        <v>5</v>
      </c>
      <c r="AK337" s="418">
        <v>5</v>
      </c>
      <c r="AL337" s="418">
        <v>0</v>
      </c>
      <c r="AM337" s="418">
        <v>5</v>
      </c>
      <c r="AN337" s="418">
        <v>5</v>
      </c>
      <c r="AO337" s="418">
        <v>5</v>
      </c>
      <c r="AP337" s="418">
        <v>5</v>
      </c>
      <c r="AQ337" s="418">
        <v>0</v>
      </c>
      <c r="AR337" s="418">
        <v>0</v>
      </c>
      <c r="AS337" s="418">
        <v>0</v>
      </c>
      <c r="AT337" s="418">
        <v>0</v>
      </c>
      <c r="AU337" s="418">
        <v>3</v>
      </c>
      <c r="AV337" s="418">
        <v>3</v>
      </c>
      <c r="AW337" s="418">
        <v>3</v>
      </c>
      <c r="AX337" s="419">
        <v>3</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4</v>
      </c>
      <c r="BP337" s="418">
        <v>5</v>
      </c>
      <c r="BQ337" s="418">
        <v>5</v>
      </c>
      <c r="BR337" s="418">
        <v>5</v>
      </c>
      <c r="BS337" s="418">
        <v>5</v>
      </c>
      <c r="BT337" s="418">
        <v>5</v>
      </c>
      <c r="BU337" s="418">
        <v>5</v>
      </c>
      <c r="BV337" s="418">
        <v>5</v>
      </c>
      <c r="BW337" s="418">
        <v>0</v>
      </c>
      <c r="BX337" s="418">
        <v>0</v>
      </c>
      <c r="BY337" s="418">
        <v>0</v>
      </c>
      <c r="BZ337" s="418">
        <v>0</v>
      </c>
      <c r="CA337" s="418">
        <v>3</v>
      </c>
      <c r="CB337" s="418">
        <v>3</v>
      </c>
      <c r="CC337" s="418">
        <v>3</v>
      </c>
      <c r="CD337" s="419">
        <v>3</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206"/>
        <v>0</v>
      </c>
      <c r="D338" s="360">
        <f t="shared" si="207"/>
        <v>0</v>
      </c>
      <c r="E338" s="360">
        <f t="shared" si="208"/>
        <v>0</v>
      </c>
      <c r="F338" s="360">
        <f t="shared" si="209"/>
        <v>0</v>
      </c>
      <c r="G338" s="360">
        <f t="shared" si="210"/>
        <v>0</v>
      </c>
      <c r="H338" s="360">
        <f t="shared" si="211"/>
        <v>0</v>
      </c>
      <c r="I338" s="360">
        <f t="shared" si="212"/>
        <v>0</v>
      </c>
      <c r="J338" s="360">
        <f t="shared" si="213"/>
        <v>0</v>
      </c>
      <c r="K338" s="360">
        <f t="shared" si="214"/>
        <v>0</v>
      </c>
      <c r="L338" s="360">
        <f t="shared" si="215"/>
        <v>0</v>
      </c>
      <c r="M338" s="360">
        <f t="shared" si="216"/>
        <v>0</v>
      </c>
      <c r="N338" s="360">
        <f t="shared" si="217"/>
        <v>0</v>
      </c>
      <c r="O338" s="360">
        <f t="shared" si="218"/>
        <v>0</v>
      </c>
      <c r="P338" s="360">
        <f t="shared" si="219"/>
        <v>0</v>
      </c>
      <c r="Q338" s="360">
        <f t="shared" si="220"/>
        <v>0</v>
      </c>
      <c r="R338" s="375">
        <f t="shared" si="221"/>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206"/>
        <v>0</v>
      </c>
      <c r="D339" s="361">
        <f t="shared" si="207"/>
        <v>0</v>
      </c>
      <c r="E339" s="361">
        <f t="shared" si="208"/>
        <v>0</v>
      </c>
      <c r="F339" s="361">
        <f t="shared" si="209"/>
        <v>0</v>
      </c>
      <c r="G339" s="361">
        <f t="shared" si="210"/>
        <v>0</v>
      </c>
      <c r="H339" s="361">
        <f t="shared" si="211"/>
        <v>0</v>
      </c>
      <c r="I339" s="361">
        <f t="shared" si="212"/>
        <v>0</v>
      </c>
      <c r="J339" s="361">
        <f t="shared" si="213"/>
        <v>0</v>
      </c>
      <c r="K339" s="361">
        <f t="shared" si="214"/>
        <v>0</v>
      </c>
      <c r="L339" s="361">
        <f t="shared" si="215"/>
        <v>0</v>
      </c>
      <c r="M339" s="361">
        <f t="shared" si="216"/>
        <v>0</v>
      </c>
      <c r="N339" s="361">
        <f t="shared" si="217"/>
        <v>0</v>
      </c>
      <c r="O339" s="361">
        <f t="shared" si="218"/>
        <v>0</v>
      </c>
      <c r="P339" s="361">
        <f t="shared" si="219"/>
        <v>0</v>
      </c>
      <c r="Q339" s="361">
        <f t="shared" si="220"/>
        <v>0</v>
      </c>
      <c r="R339" s="376">
        <f t="shared" si="221"/>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5">
      <c r="B340" s="44" t="str">
        <f>"Timing 2 - Join to mid preg
"&amp;$B$217&amp;""</f>
        <v>Timing 2 - Join to mid preg
Standard (7mo)</v>
      </c>
      <c r="C340" s="358">
        <f t="shared" si="206"/>
        <v>0</v>
      </c>
      <c r="D340" s="358">
        <f t="shared" si="207"/>
        <v>0</v>
      </c>
      <c r="E340" s="358">
        <f t="shared" si="208"/>
        <v>4</v>
      </c>
      <c r="F340" s="358">
        <f t="shared" si="209"/>
        <v>3</v>
      </c>
      <c r="G340" s="358">
        <f t="shared" si="210"/>
        <v>5</v>
      </c>
      <c r="H340" s="358">
        <f t="shared" si="211"/>
        <v>4</v>
      </c>
      <c r="I340" s="358">
        <f t="shared" si="212"/>
        <v>3</v>
      </c>
      <c r="J340" s="358">
        <f t="shared" si="213"/>
        <v>3</v>
      </c>
      <c r="K340" s="358">
        <f t="shared" si="214"/>
        <v>0</v>
      </c>
      <c r="L340" s="358">
        <f t="shared" si="215"/>
        <v>0</v>
      </c>
      <c r="M340" s="358">
        <f t="shared" si="216"/>
        <v>0</v>
      </c>
      <c r="N340" s="358">
        <f t="shared" si="217"/>
        <v>0</v>
      </c>
      <c r="O340" s="358">
        <f t="shared" si="218"/>
        <v>1</v>
      </c>
      <c r="P340" s="358">
        <f t="shared" si="219"/>
        <v>0</v>
      </c>
      <c r="Q340" s="358">
        <f t="shared" si="220"/>
        <v>2</v>
      </c>
      <c r="R340" s="374">
        <f t="shared" si="221"/>
        <v>1</v>
      </c>
      <c r="S340" s="384">
        <v>0</v>
      </c>
      <c r="T340" s="281">
        <v>0</v>
      </c>
      <c r="U340" s="281">
        <v>3</v>
      </c>
      <c r="V340" s="281">
        <v>3</v>
      </c>
      <c r="W340" s="281">
        <v>3</v>
      </c>
      <c r="X340" s="281">
        <v>0</v>
      </c>
      <c r="Y340" s="281">
        <v>0</v>
      </c>
      <c r="Z340" s="281">
        <v>0</v>
      </c>
      <c r="AA340" s="281">
        <v>0</v>
      </c>
      <c r="AB340" s="281">
        <v>0</v>
      </c>
      <c r="AC340" s="281">
        <v>0</v>
      </c>
      <c r="AD340" s="281">
        <v>0</v>
      </c>
      <c r="AE340" s="281">
        <v>0</v>
      </c>
      <c r="AF340" s="281">
        <v>0</v>
      </c>
      <c r="AG340" s="281">
        <v>0</v>
      </c>
      <c r="AH340" s="396">
        <v>0</v>
      </c>
      <c r="AI340" s="384">
        <v>0</v>
      </c>
      <c r="AJ340" s="281">
        <v>0</v>
      </c>
      <c r="AK340" s="281">
        <v>4</v>
      </c>
      <c r="AL340" s="281">
        <v>3</v>
      </c>
      <c r="AM340" s="281">
        <v>5</v>
      </c>
      <c r="AN340" s="281">
        <v>4</v>
      </c>
      <c r="AO340" s="281">
        <v>3</v>
      </c>
      <c r="AP340" s="281">
        <v>3</v>
      </c>
      <c r="AQ340" s="281">
        <v>0</v>
      </c>
      <c r="AR340" s="281">
        <v>0</v>
      </c>
      <c r="AS340" s="281">
        <v>0</v>
      </c>
      <c r="AT340" s="281">
        <v>0</v>
      </c>
      <c r="AU340" s="281">
        <v>1</v>
      </c>
      <c r="AV340" s="281">
        <v>0</v>
      </c>
      <c r="AW340" s="281">
        <v>2</v>
      </c>
      <c r="AX340" s="396">
        <v>1</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0</v>
      </c>
      <c r="BP340" s="281">
        <v>5</v>
      </c>
      <c r="BQ340" s="281">
        <v>0</v>
      </c>
      <c r="BR340" s="281">
        <v>3</v>
      </c>
      <c r="BS340" s="281">
        <v>3</v>
      </c>
      <c r="BT340" s="281">
        <v>4</v>
      </c>
      <c r="BU340" s="281">
        <v>0</v>
      </c>
      <c r="BV340" s="281">
        <v>3</v>
      </c>
      <c r="BW340" s="281">
        <v>0</v>
      </c>
      <c r="BX340" s="281">
        <v>0</v>
      </c>
      <c r="BY340" s="281">
        <v>0</v>
      </c>
      <c r="BZ340" s="281">
        <v>0</v>
      </c>
      <c r="CA340" s="281">
        <v>0</v>
      </c>
      <c r="CB340" s="281">
        <v>1</v>
      </c>
      <c r="CC340" s="281">
        <v>1</v>
      </c>
      <c r="CD340" s="396">
        <v>1</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206"/>
        <v>4</v>
      </c>
      <c r="D341" s="360">
        <f t="shared" si="207"/>
        <v>4</v>
      </c>
      <c r="E341" s="360">
        <f t="shared" si="208"/>
        <v>0</v>
      </c>
      <c r="F341" s="360">
        <f t="shared" si="209"/>
        <v>0</v>
      </c>
      <c r="G341" s="360">
        <f t="shared" si="210"/>
        <v>0</v>
      </c>
      <c r="H341" s="360">
        <f t="shared" si="211"/>
        <v>3</v>
      </c>
      <c r="I341" s="360">
        <f t="shared" si="212"/>
        <v>3</v>
      </c>
      <c r="J341" s="360">
        <f t="shared" si="213"/>
        <v>3</v>
      </c>
      <c r="K341" s="360">
        <f t="shared" si="214"/>
        <v>0</v>
      </c>
      <c r="L341" s="360">
        <f t="shared" si="215"/>
        <v>0</v>
      </c>
      <c r="M341" s="360">
        <f t="shared" si="216"/>
        <v>0</v>
      </c>
      <c r="N341" s="360">
        <f t="shared" si="217"/>
        <v>0</v>
      </c>
      <c r="O341" s="360">
        <f t="shared" si="218"/>
        <v>2</v>
      </c>
      <c r="P341" s="360">
        <f t="shared" si="219"/>
        <v>1</v>
      </c>
      <c r="Q341" s="360">
        <f t="shared" si="220"/>
        <v>1</v>
      </c>
      <c r="R341" s="375">
        <f t="shared" si="221"/>
        <v>0</v>
      </c>
      <c r="S341" s="385">
        <v>5</v>
      </c>
      <c r="T341" s="386">
        <v>0</v>
      </c>
      <c r="U341" s="386">
        <v>3</v>
      </c>
      <c r="V341" s="386">
        <v>3</v>
      </c>
      <c r="W341" s="386">
        <v>3</v>
      </c>
      <c r="X341" s="386">
        <v>0</v>
      </c>
      <c r="Y341" s="386">
        <v>3</v>
      </c>
      <c r="Z341" s="386">
        <v>3</v>
      </c>
      <c r="AA341" s="386">
        <v>0</v>
      </c>
      <c r="AB341" s="386">
        <v>0</v>
      </c>
      <c r="AC341" s="386">
        <v>0</v>
      </c>
      <c r="AD341" s="386">
        <v>0</v>
      </c>
      <c r="AE341" s="386">
        <v>0</v>
      </c>
      <c r="AF341" s="386">
        <v>0</v>
      </c>
      <c r="AG341" s="386">
        <v>0</v>
      </c>
      <c r="AH341" s="397">
        <v>3</v>
      </c>
      <c r="AI341" s="385">
        <v>4</v>
      </c>
      <c r="AJ341" s="386">
        <v>4</v>
      </c>
      <c r="AK341" s="386">
        <v>0</v>
      </c>
      <c r="AL341" s="386">
        <v>0</v>
      </c>
      <c r="AM341" s="386">
        <v>0</v>
      </c>
      <c r="AN341" s="386">
        <v>3</v>
      </c>
      <c r="AO341" s="386">
        <v>3</v>
      </c>
      <c r="AP341" s="386">
        <v>3</v>
      </c>
      <c r="AQ341" s="386">
        <v>0</v>
      </c>
      <c r="AR341" s="386">
        <v>0</v>
      </c>
      <c r="AS341" s="386">
        <v>0</v>
      </c>
      <c r="AT341" s="386">
        <v>0</v>
      </c>
      <c r="AU341" s="386">
        <v>2</v>
      </c>
      <c r="AV341" s="386">
        <v>1</v>
      </c>
      <c r="AW341" s="386">
        <v>1</v>
      </c>
      <c r="AX341" s="397">
        <v>0</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3</v>
      </c>
      <c r="BP341" s="386">
        <v>3</v>
      </c>
      <c r="BQ341" s="386">
        <v>3</v>
      </c>
      <c r="BR341" s="386">
        <v>3</v>
      </c>
      <c r="BS341" s="386">
        <v>0</v>
      </c>
      <c r="BT341" s="386">
        <v>3</v>
      </c>
      <c r="BU341" s="386">
        <v>3</v>
      </c>
      <c r="BV341" s="386">
        <v>0</v>
      </c>
      <c r="BW341" s="386">
        <v>0</v>
      </c>
      <c r="BX341" s="386">
        <v>0</v>
      </c>
      <c r="BY341" s="386">
        <v>0</v>
      </c>
      <c r="BZ341" s="386">
        <v>0</v>
      </c>
      <c r="CA341" s="386">
        <v>1</v>
      </c>
      <c r="CB341" s="386">
        <v>1</v>
      </c>
      <c r="CC341" s="386">
        <v>1</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206"/>
        <v>0</v>
      </c>
      <c r="D342" s="360">
        <f t="shared" si="207"/>
        <v>4</v>
      </c>
      <c r="E342" s="360">
        <f t="shared" si="208"/>
        <v>0</v>
      </c>
      <c r="F342" s="360">
        <f t="shared" si="209"/>
        <v>3</v>
      </c>
      <c r="G342" s="360">
        <f t="shared" si="210"/>
        <v>3</v>
      </c>
      <c r="H342" s="360">
        <f t="shared" si="211"/>
        <v>3</v>
      </c>
      <c r="I342" s="360">
        <f t="shared" si="212"/>
        <v>3</v>
      </c>
      <c r="J342" s="360">
        <f t="shared" si="213"/>
        <v>0</v>
      </c>
      <c r="K342" s="360">
        <f t="shared" si="214"/>
        <v>0</v>
      </c>
      <c r="L342" s="360">
        <f t="shared" si="215"/>
        <v>0</v>
      </c>
      <c r="M342" s="360">
        <f t="shared" si="216"/>
        <v>0</v>
      </c>
      <c r="N342" s="360">
        <f t="shared" si="217"/>
        <v>0</v>
      </c>
      <c r="O342" s="360">
        <f t="shared" si="218"/>
        <v>2</v>
      </c>
      <c r="P342" s="360">
        <f t="shared" si="219"/>
        <v>2</v>
      </c>
      <c r="Q342" s="360">
        <f t="shared" si="220"/>
        <v>4</v>
      </c>
      <c r="R342" s="375">
        <f t="shared" si="221"/>
        <v>0</v>
      </c>
      <c r="S342" s="385">
        <v>3</v>
      </c>
      <c r="T342" s="386">
        <v>2</v>
      </c>
      <c r="U342" s="386">
        <v>3</v>
      </c>
      <c r="V342" s="386">
        <v>0</v>
      </c>
      <c r="W342" s="386">
        <v>3</v>
      </c>
      <c r="X342" s="386">
        <v>0</v>
      </c>
      <c r="Y342" s="386">
        <v>3</v>
      </c>
      <c r="Z342" s="386">
        <v>0</v>
      </c>
      <c r="AA342" s="386">
        <v>0</v>
      </c>
      <c r="AB342" s="386">
        <v>0</v>
      </c>
      <c r="AC342" s="386">
        <v>0</v>
      </c>
      <c r="AD342" s="386">
        <v>0</v>
      </c>
      <c r="AE342" s="386">
        <v>0</v>
      </c>
      <c r="AF342" s="386">
        <v>0</v>
      </c>
      <c r="AG342" s="386">
        <v>0</v>
      </c>
      <c r="AH342" s="397">
        <v>3</v>
      </c>
      <c r="AI342" s="385">
        <v>0</v>
      </c>
      <c r="AJ342" s="386">
        <v>4</v>
      </c>
      <c r="AK342" s="386">
        <v>0</v>
      </c>
      <c r="AL342" s="386">
        <v>3</v>
      </c>
      <c r="AM342" s="386">
        <v>3</v>
      </c>
      <c r="AN342" s="386">
        <v>3</v>
      </c>
      <c r="AO342" s="386">
        <v>3</v>
      </c>
      <c r="AP342" s="386">
        <v>0</v>
      </c>
      <c r="AQ342" s="386">
        <v>0</v>
      </c>
      <c r="AR342" s="386">
        <v>0</v>
      </c>
      <c r="AS342" s="386">
        <v>0</v>
      </c>
      <c r="AT342" s="386">
        <v>0</v>
      </c>
      <c r="AU342" s="386">
        <v>2</v>
      </c>
      <c r="AV342" s="386">
        <v>2</v>
      </c>
      <c r="AW342" s="386">
        <v>4</v>
      </c>
      <c r="AX342" s="397">
        <v>0</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4</v>
      </c>
      <c r="BQ342" s="386">
        <v>3</v>
      </c>
      <c r="BR342" s="386">
        <v>3</v>
      </c>
      <c r="BS342" s="386">
        <v>3</v>
      </c>
      <c r="BT342" s="386">
        <v>3</v>
      </c>
      <c r="BU342" s="386">
        <v>3</v>
      </c>
      <c r="BV342" s="386">
        <v>0</v>
      </c>
      <c r="BW342" s="386">
        <v>0</v>
      </c>
      <c r="BX342" s="386">
        <v>0</v>
      </c>
      <c r="BY342" s="386">
        <v>0</v>
      </c>
      <c r="BZ342" s="386">
        <v>0</v>
      </c>
      <c r="CA342" s="386">
        <v>0</v>
      </c>
      <c r="CB342" s="386">
        <v>1</v>
      </c>
      <c r="CC342" s="386">
        <v>0</v>
      </c>
      <c r="CD342" s="397">
        <v>0</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206"/>
        <v>4</v>
      </c>
      <c r="D343" s="360">
        <f t="shared" si="207"/>
        <v>0</v>
      </c>
      <c r="E343" s="360">
        <f t="shared" si="208"/>
        <v>3</v>
      </c>
      <c r="F343" s="360">
        <f t="shared" si="209"/>
        <v>0</v>
      </c>
      <c r="G343" s="360">
        <f t="shared" si="210"/>
        <v>3</v>
      </c>
      <c r="H343" s="360">
        <f t="shared" si="211"/>
        <v>3</v>
      </c>
      <c r="I343" s="360">
        <f t="shared" si="212"/>
        <v>0</v>
      </c>
      <c r="J343" s="360">
        <f t="shared" si="213"/>
        <v>0</v>
      </c>
      <c r="K343" s="360">
        <f t="shared" si="214"/>
        <v>0</v>
      </c>
      <c r="L343" s="360">
        <f t="shared" si="215"/>
        <v>0</v>
      </c>
      <c r="M343" s="360">
        <f t="shared" si="216"/>
        <v>0</v>
      </c>
      <c r="N343" s="360">
        <f t="shared" si="217"/>
        <v>0</v>
      </c>
      <c r="O343" s="360">
        <f t="shared" si="218"/>
        <v>1</v>
      </c>
      <c r="P343" s="360">
        <f t="shared" si="219"/>
        <v>2</v>
      </c>
      <c r="Q343" s="360">
        <f t="shared" si="220"/>
        <v>2</v>
      </c>
      <c r="R343" s="375">
        <f t="shared" si="221"/>
        <v>0</v>
      </c>
      <c r="S343" s="385">
        <v>3</v>
      </c>
      <c r="T343" s="386">
        <v>3</v>
      </c>
      <c r="U343" s="386">
        <v>0</v>
      </c>
      <c r="V343" s="386">
        <v>3</v>
      </c>
      <c r="W343" s="386">
        <v>0</v>
      </c>
      <c r="X343" s="386">
        <v>3</v>
      </c>
      <c r="Y343" s="386">
        <v>3</v>
      </c>
      <c r="Z343" s="386">
        <v>0</v>
      </c>
      <c r="AA343" s="386">
        <v>0</v>
      </c>
      <c r="AB343" s="386">
        <v>0</v>
      </c>
      <c r="AC343" s="386">
        <v>0</v>
      </c>
      <c r="AD343" s="386">
        <v>0</v>
      </c>
      <c r="AE343" s="386">
        <v>4</v>
      </c>
      <c r="AF343" s="386">
        <v>3</v>
      </c>
      <c r="AG343" s="386">
        <v>5</v>
      </c>
      <c r="AH343" s="397">
        <v>3</v>
      </c>
      <c r="AI343" s="385">
        <v>4</v>
      </c>
      <c r="AJ343" s="386">
        <v>0</v>
      </c>
      <c r="AK343" s="386">
        <v>3</v>
      </c>
      <c r="AL343" s="386">
        <v>0</v>
      </c>
      <c r="AM343" s="386">
        <v>3</v>
      </c>
      <c r="AN343" s="386">
        <v>3</v>
      </c>
      <c r="AO343" s="386">
        <v>0</v>
      </c>
      <c r="AP343" s="386">
        <v>0</v>
      </c>
      <c r="AQ343" s="386">
        <v>0</v>
      </c>
      <c r="AR343" s="386">
        <v>0</v>
      </c>
      <c r="AS343" s="386">
        <v>0</v>
      </c>
      <c r="AT343" s="386">
        <v>0</v>
      </c>
      <c r="AU343" s="386">
        <v>1</v>
      </c>
      <c r="AV343" s="386">
        <v>2</v>
      </c>
      <c r="AW343" s="386">
        <v>2</v>
      </c>
      <c r="AX343" s="397">
        <v>0</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0</v>
      </c>
      <c r="BQ343" s="386">
        <v>0</v>
      </c>
      <c r="BR343" s="386">
        <v>0</v>
      </c>
      <c r="BS343" s="386">
        <v>4</v>
      </c>
      <c r="BT343" s="386">
        <v>4</v>
      </c>
      <c r="BU343" s="386">
        <v>0</v>
      </c>
      <c r="BV343" s="386">
        <v>0</v>
      </c>
      <c r="BW343" s="386">
        <v>0</v>
      </c>
      <c r="BX343" s="386">
        <v>0</v>
      </c>
      <c r="BY343" s="386">
        <v>0</v>
      </c>
      <c r="BZ343" s="386">
        <v>0</v>
      </c>
      <c r="CA343" s="386">
        <v>3</v>
      </c>
      <c r="CB343" s="386">
        <v>0</v>
      </c>
      <c r="CC343" s="386">
        <v>0</v>
      </c>
      <c r="CD343" s="397">
        <v>1</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206"/>
        <v>4</v>
      </c>
      <c r="D344" s="360">
        <f t="shared" si="207"/>
        <v>0</v>
      </c>
      <c r="E344" s="360">
        <f t="shared" si="208"/>
        <v>3</v>
      </c>
      <c r="F344" s="360">
        <f t="shared" si="209"/>
        <v>0</v>
      </c>
      <c r="G344" s="360">
        <f t="shared" si="210"/>
        <v>0</v>
      </c>
      <c r="H344" s="360">
        <f t="shared" si="211"/>
        <v>5</v>
      </c>
      <c r="I344" s="360">
        <f t="shared" si="212"/>
        <v>0</v>
      </c>
      <c r="J344" s="360">
        <f t="shared" si="213"/>
        <v>0</v>
      </c>
      <c r="K344" s="360">
        <f t="shared" si="214"/>
        <v>0</v>
      </c>
      <c r="L344" s="360">
        <f t="shared" si="215"/>
        <v>0</v>
      </c>
      <c r="M344" s="360">
        <f t="shared" si="216"/>
        <v>0</v>
      </c>
      <c r="N344" s="360">
        <f t="shared" si="217"/>
        <v>0</v>
      </c>
      <c r="O344" s="360">
        <f t="shared" si="218"/>
        <v>1</v>
      </c>
      <c r="P344" s="360">
        <f t="shared" si="219"/>
        <v>1</v>
      </c>
      <c r="Q344" s="360">
        <f t="shared" si="220"/>
        <v>3</v>
      </c>
      <c r="R344" s="375">
        <f t="shared" si="221"/>
        <v>4</v>
      </c>
      <c r="S344" s="417">
        <v>3</v>
      </c>
      <c r="T344" s="418">
        <v>3</v>
      </c>
      <c r="U344" s="418">
        <v>3</v>
      </c>
      <c r="V344" s="418">
        <v>0</v>
      </c>
      <c r="W344" s="418">
        <v>3</v>
      </c>
      <c r="X344" s="418">
        <v>3</v>
      </c>
      <c r="Y344" s="418">
        <v>3</v>
      </c>
      <c r="Z344" s="418">
        <v>3</v>
      </c>
      <c r="AA344" s="418">
        <v>0</v>
      </c>
      <c r="AB344" s="418">
        <v>0</v>
      </c>
      <c r="AC344" s="418">
        <v>0</v>
      </c>
      <c r="AD344" s="418">
        <v>0</v>
      </c>
      <c r="AE344" s="418">
        <v>4</v>
      </c>
      <c r="AF344" s="418">
        <v>5</v>
      </c>
      <c r="AG344" s="418">
        <v>4</v>
      </c>
      <c r="AH344" s="419">
        <v>4</v>
      </c>
      <c r="AI344" s="417">
        <v>4</v>
      </c>
      <c r="AJ344" s="418">
        <v>0</v>
      </c>
      <c r="AK344" s="418">
        <v>3</v>
      </c>
      <c r="AL344" s="418">
        <v>0</v>
      </c>
      <c r="AM344" s="418">
        <v>0</v>
      </c>
      <c r="AN344" s="418">
        <v>5</v>
      </c>
      <c r="AO344" s="418">
        <v>0</v>
      </c>
      <c r="AP344" s="418">
        <v>0</v>
      </c>
      <c r="AQ344" s="418">
        <v>0</v>
      </c>
      <c r="AR344" s="418">
        <v>0</v>
      </c>
      <c r="AS344" s="418">
        <v>0</v>
      </c>
      <c r="AT344" s="418">
        <v>0</v>
      </c>
      <c r="AU344" s="418">
        <v>1</v>
      </c>
      <c r="AV344" s="418">
        <v>1</v>
      </c>
      <c r="AW344" s="418">
        <v>3</v>
      </c>
      <c r="AX344" s="419">
        <v>4</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0</v>
      </c>
      <c r="BP344" s="418">
        <v>3</v>
      </c>
      <c r="BQ344" s="418">
        <v>3</v>
      </c>
      <c r="BR344" s="418">
        <v>3</v>
      </c>
      <c r="BS344" s="418">
        <v>4</v>
      </c>
      <c r="BT344" s="418">
        <v>3</v>
      </c>
      <c r="BU344" s="418">
        <v>3</v>
      </c>
      <c r="BV344" s="418">
        <v>0</v>
      </c>
      <c r="BW344" s="418">
        <v>0</v>
      </c>
      <c r="BX344" s="418">
        <v>0</v>
      </c>
      <c r="BY344" s="418">
        <v>0</v>
      </c>
      <c r="BZ344" s="418">
        <v>0</v>
      </c>
      <c r="CA344" s="418">
        <v>3</v>
      </c>
      <c r="CB344" s="418">
        <v>0</v>
      </c>
      <c r="CC344" s="418">
        <v>0</v>
      </c>
      <c r="CD344" s="419">
        <v>2</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206"/>
        <v>2</v>
      </c>
      <c r="D345" s="360">
        <f t="shared" si="207"/>
        <v>1</v>
      </c>
      <c r="E345" s="360">
        <f t="shared" si="208"/>
        <v>5</v>
      </c>
      <c r="F345" s="360">
        <f t="shared" si="209"/>
        <v>0</v>
      </c>
      <c r="G345" s="360">
        <f t="shared" si="210"/>
        <v>3</v>
      </c>
      <c r="H345" s="360">
        <f t="shared" si="211"/>
        <v>5</v>
      </c>
      <c r="I345" s="360">
        <f t="shared" si="212"/>
        <v>3</v>
      </c>
      <c r="J345" s="360">
        <f t="shared" si="213"/>
        <v>2</v>
      </c>
      <c r="K345" s="360">
        <f t="shared" si="214"/>
        <v>0</v>
      </c>
      <c r="L345" s="360">
        <f t="shared" si="215"/>
        <v>0</v>
      </c>
      <c r="M345" s="360">
        <f t="shared" si="216"/>
        <v>0</v>
      </c>
      <c r="N345" s="360">
        <f t="shared" si="217"/>
        <v>0</v>
      </c>
      <c r="O345" s="360">
        <f t="shared" si="218"/>
        <v>2</v>
      </c>
      <c r="P345" s="360">
        <f t="shared" si="219"/>
        <v>2</v>
      </c>
      <c r="Q345" s="360">
        <f t="shared" si="220"/>
        <v>2</v>
      </c>
      <c r="R345" s="375">
        <f t="shared" si="221"/>
        <v>2</v>
      </c>
      <c r="S345" s="417">
        <v>3</v>
      </c>
      <c r="T345" s="418">
        <v>2</v>
      </c>
      <c r="U345" s="418">
        <v>2</v>
      </c>
      <c r="V345" s="418">
        <v>2</v>
      </c>
      <c r="W345" s="418">
        <v>3</v>
      </c>
      <c r="X345" s="418">
        <v>2</v>
      </c>
      <c r="Y345" s="418">
        <v>2</v>
      </c>
      <c r="Z345" s="418">
        <v>2</v>
      </c>
      <c r="AA345" s="418">
        <v>0</v>
      </c>
      <c r="AB345" s="418">
        <v>0</v>
      </c>
      <c r="AC345" s="418">
        <v>0</v>
      </c>
      <c r="AD345" s="418">
        <v>0</v>
      </c>
      <c r="AE345" s="418">
        <v>2</v>
      </c>
      <c r="AF345" s="418">
        <v>2</v>
      </c>
      <c r="AG345" s="418">
        <v>2</v>
      </c>
      <c r="AH345" s="419">
        <v>2</v>
      </c>
      <c r="AI345" s="417">
        <v>2</v>
      </c>
      <c r="AJ345" s="418">
        <v>1</v>
      </c>
      <c r="AK345" s="418">
        <v>5</v>
      </c>
      <c r="AL345" s="418">
        <v>0</v>
      </c>
      <c r="AM345" s="418">
        <v>3</v>
      </c>
      <c r="AN345" s="418">
        <v>5</v>
      </c>
      <c r="AO345" s="418">
        <v>3</v>
      </c>
      <c r="AP345" s="418">
        <v>2</v>
      </c>
      <c r="AQ345" s="418">
        <v>0</v>
      </c>
      <c r="AR345" s="418">
        <v>0</v>
      </c>
      <c r="AS345" s="418">
        <v>0</v>
      </c>
      <c r="AT345" s="418">
        <v>0</v>
      </c>
      <c r="AU345" s="418">
        <v>2</v>
      </c>
      <c r="AV345" s="418">
        <v>2</v>
      </c>
      <c r="AW345" s="418">
        <v>2</v>
      </c>
      <c r="AX345" s="419">
        <v>2</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3</v>
      </c>
      <c r="BP345" s="418">
        <v>2</v>
      </c>
      <c r="BQ345" s="418">
        <v>2</v>
      </c>
      <c r="BR345" s="418">
        <v>3</v>
      </c>
      <c r="BS345" s="418">
        <v>3</v>
      </c>
      <c r="BT345" s="418">
        <v>5</v>
      </c>
      <c r="BU345" s="418">
        <v>2</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206"/>
        <v>0</v>
      </c>
      <c r="D347" s="361">
        <f t="shared" si="207"/>
        <v>0</v>
      </c>
      <c r="E347" s="361">
        <f t="shared" si="208"/>
        <v>0</v>
      </c>
      <c r="F347" s="361">
        <f t="shared" si="209"/>
        <v>0</v>
      </c>
      <c r="G347" s="361">
        <f t="shared" si="210"/>
        <v>0</v>
      </c>
      <c r="H347" s="361">
        <f t="shared" si="211"/>
        <v>0</v>
      </c>
      <c r="I347" s="361">
        <f t="shared" si="212"/>
        <v>0</v>
      </c>
      <c r="J347" s="361">
        <f t="shared" si="213"/>
        <v>0</v>
      </c>
      <c r="K347" s="361">
        <f t="shared" si="214"/>
        <v>0</v>
      </c>
      <c r="L347" s="361">
        <f t="shared" si="215"/>
        <v>0</v>
      </c>
      <c r="M347" s="361">
        <f t="shared" si="216"/>
        <v>0</v>
      </c>
      <c r="N347" s="361">
        <f t="shared" si="217"/>
        <v>0</v>
      </c>
      <c r="O347" s="361">
        <f t="shared" si="218"/>
        <v>0</v>
      </c>
      <c r="P347" s="361">
        <f t="shared" si="219"/>
        <v>0</v>
      </c>
      <c r="Q347" s="361">
        <f t="shared" si="220"/>
        <v>0</v>
      </c>
      <c r="R347" s="376">
        <f t="shared" si="221"/>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5" outlineLevel="1">
      <c r="B348" s="44" t="str">
        <f>"Timing 3 - mid preg to Birth
"&amp;$B$217&amp;""</f>
        <v>Timing 3 - mid preg to Birth
Standard (7mo)</v>
      </c>
      <c r="C348" s="358">
        <f t="shared" si="206"/>
        <v>0</v>
      </c>
      <c r="D348" s="358">
        <f t="shared" si="207"/>
        <v>0</v>
      </c>
      <c r="E348" s="358">
        <f t="shared" si="208"/>
        <v>0</v>
      </c>
      <c r="F348" s="358">
        <f t="shared" si="209"/>
        <v>0</v>
      </c>
      <c r="G348" s="358">
        <f t="shared" si="210"/>
        <v>0</v>
      </c>
      <c r="H348" s="358">
        <f t="shared" si="211"/>
        <v>0</v>
      </c>
      <c r="I348" s="358">
        <f t="shared" si="212"/>
        <v>0</v>
      </c>
      <c r="J348" s="358">
        <f t="shared" si="213"/>
        <v>0</v>
      </c>
      <c r="K348" s="358">
        <f t="shared" si="214"/>
        <v>0</v>
      </c>
      <c r="L348" s="358">
        <f t="shared" si="215"/>
        <v>0</v>
      </c>
      <c r="M348" s="358">
        <f t="shared" si="216"/>
        <v>0</v>
      </c>
      <c r="N348" s="358">
        <f t="shared" si="217"/>
        <v>0</v>
      </c>
      <c r="O348" s="358">
        <f t="shared" si="218"/>
        <v>0</v>
      </c>
      <c r="P348" s="358">
        <f t="shared" si="219"/>
        <v>0</v>
      </c>
      <c r="Q348" s="358">
        <f t="shared" si="220"/>
        <v>0</v>
      </c>
      <c r="R348" s="374">
        <f t="shared" si="221"/>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206"/>
        <v>0</v>
      </c>
      <c r="D350" s="360">
        <f t="shared" si="207"/>
        <v>0</v>
      </c>
      <c r="E350" s="360">
        <f t="shared" si="208"/>
        <v>0</v>
      </c>
      <c r="F350" s="360">
        <f t="shared" si="209"/>
        <v>0</v>
      </c>
      <c r="G350" s="360">
        <f t="shared" si="210"/>
        <v>0</v>
      </c>
      <c r="H350" s="360">
        <f t="shared" si="211"/>
        <v>0</v>
      </c>
      <c r="I350" s="360">
        <f t="shared" si="212"/>
        <v>0</v>
      </c>
      <c r="J350" s="360">
        <f t="shared" si="213"/>
        <v>0</v>
      </c>
      <c r="K350" s="360">
        <f t="shared" si="214"/>
        <v>0</v>
      </c>
      <c r="L350" s="360">
        <f t="shared" si="215"/>
        <v>0</v>
      </c>
      <c r="M350" s="360">
        <f t="shared" si="216"/>
        <v>0</v>
      </c>
      <c r="N350" s="360">
        <f t="shared" si="217"/>
        <v>0</v>
      </c>
      <c r="O350" s="360">
        <f t="shared" si="218"/>
        <v>0</v>
      </c>
      <c r="P350" s="360">
        <f t="shared" si="219"/>
        <v>0</v>
      </c>
      <c r="Q350" s="360">
        <f t="shared" si="220"/>
        <v>0</v>
      </c>
      <c r="R350" s="375">
        <f t="shared" si="221"/>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206"/>
        <v>0</v>
      </c>
      <c r="D351" s="360">
        <f t="shared" si="207"/>
        <v>0</v>
      </c>
      <c r="E351" s="360">
        <f t="shared" si="208"/>
        <v>0</v>
      </c>
      <c r="F351" s="360">
        <f t="shared" si="209"/>
        <v>0</v>
      </c>
      <c r="G351" s="360">
        <f t="shared" si="210"/>
        <v>0</v>
      </c>
      <c r="H351" s="360">
        <f t="shared" si="211"/>
        <v>0</v>
      </c>
      <c r="I351" s="360">
        <f t="shared" si="212"/>
        <v>0</v>
      </c>
      <c r="J351" s="360">
        <f t="shared" si="213"/>
        <v>0</v>
      </c>
      <c r="K351" s="360">
        <f t="shared" si="214"/>
        <v>0</v>
      </c>
      <c r="L351" s="360">
        <f t="shared" si="215"/>
        <v>0</v>
      </c>
      <c r="M351" s="360">
        <f t="shared" si="216"/>
        <v>0</v>
      </c>
      <c r="N351" s="360">
        <f t="shared" si="217"/>
        <v>0</v>
      </c>
      <c r="O351" s="360">
        <f t="shared" si="218"/>
        <v>0</v>
      </c>
      <c r="P351" s="360">
        <f t="shared" si="219"/>
        <v>0</v>
      </c>
      <c r="Q351" s="360">
        <f t="shared" si="220"/>
        <v>0</v>
      </c>
      <c r="R351" s="375">
        <f t="shared" si="221"/>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206"/>
        <v>0</v>
      </c>
      <c r="D352" s="360">
        <f t="shared" si="207"/>
        <v>0</v>
      </c>
      <c r="E352" s="360">
        <f t="shared" si="208"/>
        <v>0</v>
      </c>
      <c r="F352" s="360">
        <f t="shared" si="209"/>
        <v>0</v>
      </c>
      <c r="G352" s="360">
        <f t="shared" si="210"/>
        <v>0</v>
      </c>
      <c r="H352" s="360">
        <f t="shared" si="211"/>
        <v>0</v>
      </c>
      <c r="I352" s="360">
        <f t="shared" si="212"/>
        <v>0</v>
      </c>
      <c r="J352" s="360">
        <f t="shared" si="213"/>
        <v>0</v>
      </c>
      <c r="K352" s="360">
        <f t="shared" si="214"/>
        <v>0</v>
      </c>
      <c r="L352" s="360">
        <f t="shared" si="215"/>
        <v>0</v>
      </c>
      <c r="M352" s="360">
        <f t="shared" si="216"/>
        <v>0</v>
      </c>
      <c r="N352" s="360">
        <f t="shared" si="217"/>
        <v>0</v>
      </c>
      <c r="O352" s="360">
        <f t="shared" si="218"/>
        <v>0</v>
      </c>
      <c r="P352" s="360">
        <f t="shared" si="219"/>
        <v>0</v>
      </c>
      <c r="Q352" s="360">
        <f t="shared" si="220"/>
        <v>0</v>
      </c>
      <c r="R352" s="375">
        <f t="shared" si="221"/>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206"/>
        <v>0</v>
      </c>
      <c r="D353" s="360">
        <f t="shared" si="207"/>
        <v>0</v>
      </c>
      <c r="E353" s="360">
        <f t="shared" si="208"/>
        <v>0</v>
      </c>
      <c r="F353" s="360">
        <f t="shared" si="209"/>
        <v>0</v>
      </c>
      <c r="G353" s="360">
        <f t="shared" si="210"/>
        <v>0</v>
      </c>
      <c r="H353" s="360">
        <f t="shared" si="211"/>
        <v>0</v>
      </c>
      <c r="I353" s="360">
        <f t="shared" si="212"/>
        <v>0</v>
      </c>
      <c r="J353" s="360">
        <f t="shared" si="213"/>
        <v>0</v>
      </c>
      <c r="K353" s="360">
        <f t="shared" si="214"/>
        <v>0</v>
      </c>
      <c r="L353" s="360">
        <f t="shared" si="215"/>
        <v>0</v>
      </c>
      <c r="M353" s="360">
        <f t="shared" si="216"/>
        <v>0</v>
      </c>
      <c r="N353" s="360">
        <f t="shared" si="217"/>
        <v>0</v>
      </c>
      <c r="O353" s="360">
        <f t="shared" si="218"/>
        <v>0</v>
      </c>
      <c r="P353" s="360">
        <f t="shared" si="219"/>
        <v>0</v>
      </c>
      <c r="Q353" s="360">
        <f t="shared" si="220"/>
        <v>0</v>
      </c>
      <c r="R353" s="375">
        <f t="shared" si="221"/>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206"/>
        <v>0</v>
      </c>
      <c r="D355" s="361">
        <f t="shared" si="207"/>
        <v>0</v>
      </c>
      <c r="E355" s="361">
        <f t="shared" si="208"/>
        <v>0</v>
      </c>
      <c r="F355" s="361">
        <f t="shared" si="209"/>
        <v>0</v>
      </c>
      <c r="G355" s="361">
        <f t="shared" si="210"/>
        <v>0</v>
      </c>
      <c r="H355" s="361">
        <f t="shared" si="211"/>
        <v>0</v>
      </c>
      <c r="I355" s="361">
        <f t="shared" si="212"/>
        <v>0</v>
      </c>
      <c r="J355" s="361">
        <f t="shared" si="213"/>
        <v>0</v>
      </c>
      <c r="K355" s="361">
        <f t="shared" si="214"/>
        <v>0</v>
      </c>
      <c r="L355" s="361">
        <f t="shared" si="215"/>
        <v>0</v>
      </c>
      <c r="M355" s="361">
        <f t="shared" si="216"/>
        <v>0</v>
      </c>
      <c r="N355" s="361">
        <f t="shared" si="217"/>
        <v>0</v>
      </c>
      <c r="O355" s="361">
        <f t="shared" si="218"/>
        <v>0</v>
      </c>
      <c r="P355" s="361">
        <f t="shared" si="219"/>
        <v>0</v>
      </c>
      <c r="Q355" s="361">
        <f t="shared" si="220"/>
        <v>0</v>
      </c>
      <c r="R355" s="376">
        <f t="shared" si="221"/>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5" outlineLevel="1">
      <c r="A356" t="s">
        <v>1572</v>
      </c>
      <c r="B356" s="44" t="str">
        <f>"Timing 1 - Wean to Join
"&amp;$B$217&amp;""</f>
        <v>Timing 1 - Wean to Join
Standard (7mo)</v>
      </c>
      <c r="C356" s="358">
        <f t="shared" si="206"/>
        <v>0</v>
      </c>
      <c r="D356" s="358">
        <f t="shared" si="207"/>
        <v>0</v>
      </c>
      <c r="E356" s="358">
        <f t="shared" si="208"/>
        <v>0</v>
      </c>
      <c r="F356" s="358">
        <f t="shared" si="209"/>
        <v>0</v>
      </c>
      <c r="G356" s="358">
        <f t="shared" si="210"/>
        <v>0</v>
      </c>
      <c r="H356" s="358">
        <f t="shared" si="211"/>
        <v>0</v>
      </c>
      <c r="I356" s="358">
        <f t="shared" si="212"/>
        <v>0</v>
      </c>
      <c r="J356" s="358">
        <f t="shared" si="213"/>
        <v>0</v>
      </c>
      <c r="K356" s="358">
        <f t="shared" si="214"/>
        <v>0</v>
      </c>
      <c r="L356" s="358">
        <f t="shared" si="215"/>
        <v>0</v>
      </c>
      <c r="M356" s="358">
        <f t="shared" si="216"/>
        <v>0</v>
      </c>
      <c r="N356" s="358">
        <f t="shared" si="217"/>
        <v>0</v>
      </c>
      <c r="O356" s="358">
        <f t="shared" si="218"/>
        <v>0</v>
      </c>
      <c r="P356" s="358">
        <f t="shared" si="219"/>
        <v>0</v>
      </c>
      <c r="Q356" s="358">
        <f t="shared" si="220"/>
        <v>0</v>
      </c>
      <c r="R356" s="374">
        <f t="shared" si="221"/>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206"/>
        <v>0</v>
      </c>
      <c r="D358" s="360">
        <f t="shared" si="207"/>
        <v>0</v>
      </c>
      <c r="E358" s="360">
        <f t="shared" si="208"/>
        <v>0</v>
      </c>
      <c r="F358" s="360">
        <f t="shared" si="209"/>
        <v>0</v>
      </c>
      <c r="G358" s="360">
        <f t="shared" si="210"/>
        <v>0</v>
      </c>
      <c r="H358" s="360">
        <f t="shared" si="211"/>
        <v>0</v>
      </c>
      <c r="I358" s="360">
        <f t="shared" si="212"/>
        <v>0</v>
      </c>
      <c r="J358" s="360">
        <f t="shared" si="213"/>
        <v>0</v>
      </c>
      <c r="K358" s="360">
        <f t="shared" si="214"/>
        <v>0</v>
      </c>
      <c r="L358" s="360">
        <f t="shared" si="215"/>
        <v>0</v>
      </c>
      <c r="M358" s="360">
        <f t="shared" si="216"/>
        <v>0</v>
      </c>
      <c r="N358" s="360">
        <f t="shared" si="217"/>
        <v>0</v>
      </c>
      <c r="O358" s="360">
        <f t="shared" si="218"/>
        <v>0</v>
      </c>
      <c r="P358" s="360">
        <f t="shared" si="219"/>
        <v>0</v>
      </c>
      <c r="Q358" s="360">
        <f t="shared" si="220"/>
        <v>0</v>
      </c>
      <c r="R358" s="375">
        <f t="shared" si="221"/>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206"/>
        <v>0</v>
      </c>
      <c r="D359" s="360">
        <f t="shared" si="207"/>
        <v>0</v>
      </c>
      <c r="E359" s="360">
        <f t="shared" si="208"/>
        <v>0</v>
      </c>
      <c r="F359" s="360">
        <f t="shared" si="209"/>
        <v>0</v>
      </c>
      <c r="G359" s="360">
        <f t="shared" si="210"/>
        <v>0</v>
      </c>
      <c r="H359" s="360">
        <f t="shared" si="211"/>
        <v>0</v>
      </c>
      <c r="I359" s="360">
        <f t="shared" si="212"/>
        <v>0</v>
      </c>
      <c r="J359" s="360">
        <f t="shared" si="213"/>
        <v>0</v>
      </c>
      <c r="K359" s="360">
        <f t="shared" si="214"/>
        <v>0</v>
      </c>
      <c r="L359" s="360">
        <f t="shared" si="215"/>
        <v>0</v>
      </c>
      <c r="M359" s="360">
        <f t="shared" si="216"/>
        <v>0</v>
      </c>
      <c r="N359" s="360">
        <f t="shared" si="217"/>
        <v>0</v>
      </c>
      <c r="O359" s="360">
        <f t="shared" si="218"/>
        <v>0</v>
      </c>
      <c r="P359" s="360">
        <f t="shared" si="219"/>
        <v>0</v>
      </c>
      <c r="Q359" s="360">
        <f t="shared" si="220"/>
        <v>0</v>
      </c>
      <c r="R359" s="375">
        <f t="shared" si="221"/>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206"/>
        <v>0</v>
      </c>
      <c r="D360" s="360">
        <f t="shared" si="207"/>
        <v>0</v>
      </c>
      <c r="E360" s="360">
        <f t="shared" si="208"/>
        <v>0</v>
      </c>
      <c r="F360" s="360">
        <f t="shared" si="209"/>
        <v>0</v>
      </c>
      <c r="G360" s="360">
        <f t="shared" si="210"/>
        <v>0</v>
      </c>
      <c r="H360" s="360">
        <f t="shared" si="211"/>
        <v>0</v>
      </c>
      <c r="I360" s="360">
        <f t="shared" si="212"/>
        <v>0</v>
      </c>
      <c r="J360" s="360">
        <f t="shared" si="213"/>
        <v>0</v>
      </c>
      <c r="K360" s="360">
        <f t="shared" si="214"/>
        <v>0</v>
      </c>
      <c r="L360" s="360">
        <f t="shared" si="215"/>
        <v>0</v>
      </c>
      <c r="M360" s="360">
        <f t="shared" si="216"/>
        <v>0</v>
      </c>
      <c r="N360" s="360">
        <f t="shared" si="217"/>
        <v>0</v>
      </c>
      <c r="O360" s="360">
        <f t="shared" si="218"/>
        <v>0</v>
      </c>
      <c r="P360" s="360">
        <f t="shared" si="219"/>
        <v>0</v>
      </c>
      <c r="Q360" s="360">
        <f t="shared" si="220"/>
        <v>0</v>
      </c>
      <c r="R360" s="375">
        <f t="shared" si="221"/>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206"/>
        <v>0</v>
      </c>
      <c r="D361" s="360">
        <f t="shared" si="207"/>
        <v>0</v>
      </c>
      <c r="E361" s="360">
        <f t="shared" si="208"/>
        <v>0</v>
      </c>
      <c r="F361" s="360">
        <f t="shared" si="209"/>
        <v>0</v>
      </c>
      <c r="G361" s="360">
        <f t="shared" si="210"/>
        <v>0</v>
      </c>
      <c r="H361" s="360">
        <f t="shared" si="211"/>
        <v>0</v>
      </c>
      <c r="I361" s="360">
        <f t="shared" si="212"/>
        <v>0</v>
      </c>
      <c r="J361" s="360">
        <f t="shared" si="213"/>
        <v>0</v>
      </c>
      <c r="K361" s="360">
        <f t="shared" si="214"/>
        <v>0</v>
      </c>
      <c r="L361" s="360">
        <f t="shared" si="215"/>
        <v>0</v>
      </c>
      <c r="M361" s="360">
        <f t="shared" si="216"/>
        <v>0</v>
      </c>
      <c r="N361" s="360">
        <f t="shared" si="217"/>
        <v>0</v>
      </c>
      <c r="O361" s="360">
        <f t="shared" si="218"/>
        <v>0</v>
      </c>
      <c r="P361" s="360">
        <f t="shared" si="219"/>
        <v>0</v>
      </c>
      <c r="Q361" s="360">
        <f t="shared" si="220"/>
        <v>0</v>
      </c>
      <c r="R361" s="375">
        <f t="shared" si="221"/>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206"/>
        <v>0</v>
      </c>
      <c r="D363" s="361">
        <f t="shared" si="207"/>
        <v>0</v>
      </c>
      <c r="E363" s="361">
        <f t="shared" si="208"/>
        <v>0</v>
      </c>
      <c r="F363" s="361">
        <f t="shared" si="209"/>
        <v>0</v>
      </c>
      <c r="G363" s="361">
        <f t="shared" si="210"/>
        <v>0</v>
      </c>
      <c r="H363" s="361">
        <f t="shared" si="211"/>
        <v>0</v>
      </c>
      <c r="I363" s="361">
        <f t="shared" si="212"/>
        <v>0</v>
      </c>
      <c r="J363" s="361">
        <f t="shared" si="213"/>
        <v>0</v>
      </c>
      <c r="K363" s="361">
        <f t="shared" si="214"/>
        <v>0</v>
      </c>
      <c r="L363" s="361">
        <f t="shared" si="215"/>
        <v>0</v>
      </c>
      <c r="M363" s="361">
        <f t="shared" si="216"/>
        <v>0</v>
      </c>
      <c r="N363" s="361">
        <f t="shared" si="217"/>
        <v>0</v>
      </c>
      <c r="O363" s="361">
        <f t="shared" si="218"/>
        <v>0</v>
      </c>
      <c r="P363" s="361">
        <f t="shared" si="219"/>
        <v>0</v>
      </c>
      <c r="Q363" s="361">
        <f t="shared" si="220"/>
        <v>0</v>
      </c>
      <c r="R363" s="376">
        <f t="shared" si="221"/>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5">
      <c r="B364" s="44" t="str">
        <f>"Timing 2 - Join to mid preg
"&amp;$B$217&amp;""</f>
        <v>Timing 2 - Join to mid preg
Standard (7mo)</v>
      </c>
      <c r="C364" s="358">
        <f t="shared" si="206"/>
        <v>0</v>
      </c>
      <c r="D364" s="358">
        <f t="shared" si="207"/>
        <v>0</v>
      </c>
      <c r="E364" s="358">
        <f t="shared" si="208"/>
        <v>0</v>
      </c>
      <c r="F364" s="358">
        <f t="shared" si="209"/>
        <v>0</v>
      </c>
      <c r="G364" s="358">
        <f t="shared" si="210"/>
        <v>0</v>
      </c>
      <c r="H364" s="358">
        <f t="shared" si="211"/>
        <v>0</v>
      </c>
      <c r="I364" s="358">
        <f t="shared" si="212"/>
        <v>0</v>
      </c>
      <c r="J364" s="358">
        <f t="shared" si="213"/>
        <v>0</v>
      </c>
      <c r="K364" s="358">
        <f t="shared" si="214"/>
        <v>0</v>
      </c>
      <c r="L364" s="358">
        <f t="shared" si="215"/>
        <v>0</v>
      </c>
      <c r="M364" s="358">
        <f t="shared" si="216"/>
        <v>0</v>
      </c>
      <c r="N364" s="358">
        <f t="shared" si="217"/>
        <v>0</v>
      </c>
      <c r="O364" s="358">
        <f t="shared" si="218"/>
        <v>0</v>
      </c>
      <c r="P364" s="358">
        <f t="shared" si="219"/>
        <v>0</v>
      </c>
      <c r="Q364" s="358">
        <f t="shared" si="220"/>
        <v>0</v>
      </c>
      <c r="R364" s="374">
        <f t="shared" si="221"/>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206"/>
        <v>0</v>
      </c>
      <c r="D366" s="360">
        <f t="shared" si="207"/>
        <v>0</v>
      </c>
      <c r="E366" s="360">
        <f t="shared" si="208"/>
        <v>0</v>
      </c>
      <c r="F366" s="360">
        <f t="shared" si="209"/>
        <v>0</v>
      </c>
      <c r="G366" s="360">
        <f t="shared" si="210"/>
        <v>0</v>
      </c>
      <c r="H366" s="360">
        <f t="shared" si="211"/>
        <v>0</v>
      </c>
      <c r="I366" s="360">
        <f t="shared" si="212"/>
        <v>0</v>
      </c>
      <c r="J366" s="360">
        <f t="shared" si="213"/>
        <v>0</v>
      </c>
      <c r="K366" s="360">
        <f t="shared" si="214"/>
        <v>0</v>
      </c>
      <c r="L366" s="360">
        <f t="shared" si="215"/>
        <v>0</v>
      </c>
      <c r="M366" s="360">
        <f t="shared" si="216"/>
        <v>0</v>
      </c>
      <c r="N366" s="360">
        <f t="shared" si="217"/>
        <v>0</v>
      </c>
      <c r="O366" s="360">
        <f t="shared" si="218"/>
        <v>0</v>
      </c>
      <c r="P366" s="360">
        <f t="shared" si="219"/>
        <v>0</v>
      </c>
      <c r="Q366" s="360">
        <f t="shared" si="220"/>
        <v>0</v>
      </c>
      <c r="R366" s="375">
        <f t="shared" si="221"/>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206"/>
        <v>0</v>
      </c>
      <c r="D367" s="360">
        <f t="shared" si="207"/>
        <v>0</v>
      </c>
      <c r="E367" s="360">
        <f t="shared" si="208"/>
        <v>0</v>
      </c>
      <c r="F367" s="360">
        <f t="shared" si="209"/>
        <v>0</v>
      </c>
      <c r="G367" s="360">
        <f t="shared" si="210"/>
        <v>0</v>
      </c>
      <c r="H367" s="360">
        <f t="shared" si="211"/>
        <v>0</v>
      </c>
      <c r="I367" s="360">
        <f t="shared" si="212"/>
        <v>0</v>
      </c>
      <c r="J367" s="360">
        <f t="shared" si="213"/>
        <v>0</v>
      </c>
      <c r="K367" s="360">
        <f t="shared" si="214"/>
        <v>0</v>
      </c>
      <c r="L367" s="360">
        <f t="shared" si="215"/>
        <v>0</v>
      </c>
      <c r="M367" s="360">
        <f t="shared" si="216"/>
        <v>0</v>
      </c>
      <c r="N367" s="360">
        <f t="shared" si="217"/>
        <v>0</v>
      </c>
      <c r="O367" s="360">
        <f t="shared" si="218"/>
        <v>0</v>
      </c>
      <c r="P367" s="360">
        <f t="shared" si="219"/>
        <v>0</v>
      </c>
      <c r="Q367" s="360">
        <f t="shared" si="220"/>
        <v>0</v>
      </c>
      <c r="R367" s="375">
        <f t="shared" si="221"/>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206"/>
        <v>0</v>
      </c>
      <c r="D368" s="360">
        <f t="shared" si="207"/>
        <v>0</v>
      </c>
      <c r="E368" s="360">
        <f t="shared" si="208"/>
        <v>0</v>
      </c>
      <c r="F368" s="360">
        <f t="shared" si="209"/>
        <v>0</v>
      </c>
      <c r="G368" s="360">
        <f t="shared" si="210"/>
        <v>0</v>
      </c>
      <c r="H368" s="360">
        <f t="shared" si="211"/>
        <v>0</v>
      </c>
      <c r="I368" s="360">
        <f t="shared" si="212"/>
        <v>0</v>
      </c>
      <c r="J368" s="360">
        <f t="shared" si="213"/>
        <v>0</v>
      </c>
      <c r="K368" s="360">
        <f t="shared" si="214"/>
        <v>0</v>
      </c>
      <c r="L368" s="360">
        <f t="shared" si="215"/>
        <v>0</v>
      </c>
      <c r="M368" s="360">
        <f t="shared" si="216"/>
        <v>0</v>
      </c>
      <c r="N368" s="360">
        <f t="shared" si="217"/>
        <v>0</v>
      </c>
      <c r="O368" s="360">
        <f t="shared" si="218"/>
        <v>0</v>
      </c>
      <c r="P368" s="360">
        <f t="shared" si="219"/>
        <v>0</v>
      </c>
      <c r="Q368" s="360">
        <f t="shared" si="220"/>
        <v>0</v>
      </c>
      <c r="R368" s="375">
        <f t="shared" si="221"/>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206"/>
        <v>0</v>
      </c>
      <c r="D369" s="360">
        <f t="shared" si="207"/>
        <v>0</v>
      </c>
      <c r="E369" s="360">
        <f t="shared" si="208"/>
        <v>0</v>
      </c>
      <c r="F369" s="360">
        <f t="shared" si="209"/>
        <v>0</v>
      </c>
      <c r="G369" s="360">
        <f t="shared" si="210"/>
        <v>0</v>
      </c>
      <c r="H369" s="360">
        <f t="shared" si="211"/>
        <v>0</v>
      </c>
      <c r="I369" s="360">
        <f t="shared" si="212"/>
        <v>0</v>
      </c>
      <c r="J369" s="360">
        <f t="shared" si="213"/>
        <v>0</v>
      </c>
      <c r="K369" s="360">
        <f t="shared" si="214"/>
        <v>0</v>
      </c>
      <c r="L369" s="360">
        <f t="shared" si="215"/>
        <v>0</v>
      </c>
      <c r="M369" s="360">
        <f t="shared" si="216"/>
        <v>0</v>
      </c>
      <c r="N369" s="360">
        <f t="shared" si="217"/>
        <v>0</v>
      </c>
      <c r="O369" s="360">
        <f t="shared" si="218"/>
        <v>0</v>
      </c>
      <c r="P369" s="360">
        <f t="shared" si="219"/>
        <v>0</v>
      </c>
      <c r="Q369" s="360">
        <f t="shared" si="220"/>
        <v>0</v>
      </c>
      <c r="R369" s="375">
        <f t="shared" si="221"/>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206"/>
        <v>0</v>
      </c>
      <c r="D371" s="361">
        <f t="shared" si="207"/>
        <v>0</v>
      </c>
      <c r="E371" s="361">
        <f t="shared" si="208"/>
        <v>0</v>
      </c>
      <c r="F371" s="361">
        <f t="shared" si="209"/>
        <v>0</v>
      </c>
      <c r="G371" s="361">
        <f t="shared" si="210"/>
        <v>0</v>
      </c>
      <c r="H371" s="361">
        <f t="shared" si="211"/>
        <v>0</v>
      </c>
      <c r="I371" s="361">
        <f t="shared" si="212"/>
        <v>0</v>
      </c>
      <c r="J371" s="361">
        <f t="shared" si="213"/>
        <v>0</v>
      </c>
      <c r="K371" s="361">
        <f t="shared" si="214"/>
        <v>0</v>
      </c>
      <c r="L371" s="361">
        <f t="shared" si="215"/>
        <v>0</v>
      </c>
      <c r="M371" s="361">
        <f t="shared" si="216"/>
        <v>0</v>
      </c>
      <c r="N371" s="361">
        <f t="shared" si="217"/>
        <v>0</v>
      </c>
      <c r="O371" s="361">
        <f t="shared" si="218"/>
        <v>0</v>
      </c>
      <c r="P371" s="361">
        <f t="shared" si="219"/>
        <v>0</v>
      </c>
      <c r="Q371" s="361">
        <f t="shared" si="220"/>
        <v>0</v>
      </c>
      <c r="R371" s="376">
        <f t="shared" si="221"/>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5" outlineLevel="1">
      <c r="B372" s="44" t="str">
        <f>"Timing 3 - mid preg to Birth
"&amp;$B$217&amp;""</f>
        <v>Timing 3 - mid preg to Birth
Standard (7mo)</v>
      </c>
      <c r="C372" s="358">
        <f t="shared" si="206"/>
        <v>0</v>
      </c>
      <c r="D372" s="358">
        <f t="shared" si="207"/>
        <v>0</v>
      </c>
      <c r="E372" s="358">
        <f t="shared" si="208"/>
        <v>0</v>
      </c>
      <c r="F372" s="358">
        <f t="shared" si="209"/>
        <v>0</v>
      </c>
      <c r="G372" s="358">
        <f t="shared" si="210"/>
        <v>0</v>
      </c>
      <c r="H372" s="358">
        <f t="shared" si="211"/>
        <v>0</v>
      </c>
      <c r="I372" s="358">
        <f t="shared" si="212"/>
        <v>0</v>
      </c>
      <c r="J372" s="358">
        <f t="shared" si="213"/>
        <v>0</v>
      </c>
      <c r="K372" s="358">
        <f t="shared" si="214"/>
        <v>0</v>
      </c>
      <c r="L372" s="358">
        <f t="shared" si="215"/>
        <v>0</v>
      </c>
      <c r="M372" s="358">
        <f t="shared" si="216"/>
        <v>0</v>
      </c>
      <c r="N372" s="358">
        <f t="shared" si="217"/>
        <v>0</v>
      </c>
      <c r="O372" s="358">
        <f t="shared" si="218"/>
        <v>0</v>
      </c>
      <c r="P372" s="358">
        <f t="shared" si="219"/>
        <v>0</v>
      </c>
      <c r="Q372" s="358">
        <f t="shared" si="220"/>
        <v>0</v>
      </c>
      <c r="R372" s="374">
        <f t="shared" si="221"/>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206"/>
        <v>0</v>
      </c>
      <c r="D374" s="360">
        <f t="shared" si="207"/>
        <v>0</v>
      </c>
      <c r="E374" s="360">
        <f t="shared" si="208"/>
        <v>0</v>
      </c>
      <c r="F374" s="360">
        <f t="shared" si="209"/>
        <v>0</v>
      </c>
      <c r="G374" s="360">
        <f t="shared" si="210"/>
        <v>0</v>
      </c>
      <c r="H374" s="360">
        <f t="shared" si="211"/>
        <v>0</v>
      </c>
      <c r="I374" s="360">
        <f t="shared" si="212"/>
        <v>0</v>
      </c>
      <c r="J374" s="360">
        <f t="shared" si="213"/>
        <v>0</v>
      </c>
      <c r="K374" s="360">
        <f t="shared" si="214"/>
        <v>0</v>
      </c>
      <c r="L374" s="360">
        <f t="shared" si="215"/>
        <v>0</v>
      </c>
      <c r="M374" s="360">
        <f t="shared" si="216"/>
        <v>0</v>
      </c>
      <c r="N374" s="360">
        <f t="shared" si="217"/>
        <v>0</v>
      </c>
      <c r="O374" s="360">
        <f t="shared" si="218"/>
        <v>0</v>
      </c>
      <c r="P374" s="360">
        <f t="shared" si="219"/>
        <v>0</v>
      </c>
      <c r="Q374" s="360">
        <f t="shared" si="220"/>
        <v>0</v>
      </c>
      <c r="R374" s="375">
        <f t="shared" si="221"/>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206"/>
        <v>0</v>
      </c>
      <c r="D375" s="360">
        <f t="shared" si="207"/>
        <v>0</v>
      </c>
      <c r="E375" s="360">
        <f t="shared" si="208"/>
        <v>0</v>
      </c>
      <c r="F375" s="360">
        <f t="shared" si="209"/>
        <v>0</v>
      </c>
      <c r="G375" s="360">
        <f t="shared" si="210"/>
        <v>0</v>
      </c>
      <c r="H375" s="360">
        <f t="shared" si="211"/>
        <v>0</v>
      </c>
      <c r="I375" s="360">
        <f t="shared" si="212"/>
        <v>0</v>
      </c>
      <c r="J375" s="360">
        <f t="shared" si="213"/>
        <v>0</v>
      </c>
      <c r="K375" s="360">
        <f t="shared" si="214"/>
        <v>0</v>
      </c>
      <c r="L375" s="360">
        <f t="shared" si="215"/>
        <v>0</v>
      </c>
      <c r="M375" s="360">
        <f t="shared" si="216"/>
        <v>0</v>
      </c>
      <c r="N375" s="360">
        <f t="shared" si="217"/>
        <v>0</v>
      </c>
      <c r="O375" s="360">
        <f t="shared" si="218"/>
        <v>0</v>
      </c>
      <c r="P375" s="360">
        <f t="shared" si="219"/>
        <v>0</v>
      </c>
      <c r="Q375" s="360">
        <f t="shared" si="220"/>
        <v>0</v>
      </c>
      <c r="R375" s="375">
        <f t="shared" si="221"/>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206"/>
        <v>0</v>
      </c>
      <c r="D376" s="360">
        <f t="shared" si="207"/>
        <v>0</v>
      </c>
      <c r="E376" s="360">
        <f t="shared" si="208"/>
        <v>0</v>
      </c>
      <c r="F376" s="360">
        <f t="shared" si="209"/>
        <v>0</v>
      </c>
      <c r="G376" s="360">
        <f t="shared" si="210"/>
        <v>0</v>
      </c>
      <c r="H376" s="360">
        <f t="shared" si="211"/>
        <v>0</v>
      </c>
      <c r="I376" s="360">
        <f t="shared" si="212"/>
        <v>0</v>
      </c>
      <c r="J376" s="360">
        <f t="shared" si="213"/>
        <v>0</v>
      </c>
      <c r="K376" s="360">
        <f t="shared" si="214"/>
        <v>0</v>
      </c>
      <c r="L376" s="360">
        <f t="shared" si="215"/>
        <v>0</v>
      </c>
      <c r="M376" s="360">
        <f t="shared" si="216"/>
        <v>0</v>
      </c>
      <c r="N376" s="360">
        <f t="shared" si="217"/>
        <v>0</v>
      </c>
      <c r="O376" s="360">
        <f t="shared" si="218"/>
        <v>0</v>
      </c>
      <c r="P376" s="360">
        <f t="shared" si="219"/>
        <v>0</v>
      </c>
      <c r="Q376" s="360">
        <f t="shared" si="220"/>
        <v>0</v>
      </c>
      <c r="R376" s="375">
        <f t="shared" si="221"/>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206"/>
        <v>0</v>
      </c>
      <c r="D377" s="360">
        <f t="shared" si="207"/>
        <v>0</v>
      </c>
      <c r="E377" s="360">
        <f t="shared" si="208"/>
        <v>0</v>
      </c>
      <c r="F377" s="360">
        <f t="shared" si="209"/>
        <v>0</v>
      </c>
      <c r="G377" s="360">
        <f t="shared" si="210"/>
        <v>0</v>
      </c>
      <c r="H377" s="360">
        <f t="shared" si="211"/>
        <v>0</v>
      </c>
      <c r="I377" s="360">
        <f t="shared" si="212"/>
        <v>0</v>
      </c>
      <c r="J377" s="360">
        <f t="shared" si="213"/>
        <v>0</v>
      </c>
      <c r="K377" s="360">
        <f t="shared" si="214"/>
        <v>0</v>
      </c>
      <c r="L377" s="360">
        <f t="shared" si="215"/>
        <v>0</v>
      </c>
      <c r="M377" s="360">
        <f t="shared" si="216"/>
        <v>0</v>
      </c>
      <c r="N377" s="360">
        <f t="shared" si="217"/>
        <v>0</v>
      </c>
      <c r="O377" s="360">
        <f t="shared" si="218"/>
        <v>0</v>
      </c>
      <c r="P377" s="360">
        <f t="shared" si="219"/>
        <v>0</v>
      </c>
      <c r="Q377" s="360">
        <f t="shared" si="220"/>
        <v>0</v>
      </c>
      <c r="R377" s="375">
        <f t="shared" si="221"/>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206"/>
        <v>0</v>
      </c>
      <c r="D378" s="360">
        <f t="shared" si="207"/>
        <v>0</v>
      </c>
      <c r="E378" s="360">
        <f t="shared" si="208"/>
        <v>0</v>
      </c>
      <c r="F378" s="360">
        <f t="shared" si="209"/>
        <v>0</v>
      </c>
      <c r="G378" s="360">
        <f t="shared" si="210"/>
        <v>0</v>
      </c>
      <c r="H378" s="360">
        <f t="shared" si="211"/>
        <v>0</v>
      </c>
      <c r="I378" s="360">
        <f t="shared" si="212"/>
        <v>0</v>
      </c>
      <c r="J378" s="360">
        <f t="shared" si="213"/>
        <v>0</v>
      </c>
      <c r="K378" s="360">
        <f t="shared" si="214"/>
        <v>0</v>
      </c>
      <c r="L378" s="360">
        <f t="shared" si="215"/>
        <v>0</v>
      </c>
      <c r="M378" s="360">
        <f t="shared" si="216"/>
        <v>0</v>
      </c>
      <c r="N378" s="360">
        <f t="shared" si="217"/>
        <v>0</v>
      </c>
      <c r="O378" s="360">
        <f t="shared" si="218"/>
        <v>0</v>
      </c>
      <c r="P378" s="360">
        <f t="shared" si="219"/>
        <v>0</v>
      </c>
      <c r="Q378" s="360">
        <f t="shared" si="220"/>
        <v>0</v>
      </c>
      <c r="R378" s="375">
        <f t="shared" si="221"/>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206"/>
        <v>0</v>
      </c>
      <c r="D379" s="361">
        <f t="shared" si="207"/>
        <v>0</v>
      </c>
      <c r="E379" s="361">
        <f t="shared" si="208"/>
        <v>0</v>
      </c>
      <c r="F379" s="361">
        <f t="shared" si="209"/>
        <v>0</v>
      </c>
      <c r="G379" s="361">
        <f t="shared" si="210"/>
        <v>0</v>
      </c>
      <c r="H379" s="361">
        <f t="shared" si="211"/>
        <v>0</v>
      </c>
      <c r="I379" s="361">
        <f t="shared" si="212"/>
        <v>0</v>
      </c>
      <c r="J379" s="361">
        <f t="shared" si="213"/>
        <v>0</v>
      </c>
      <c r="K379" s="361">
        <f t="shared" si="214"/>
        <v>0</v>
      </c>
      <c r="L379" s="361">
        <f t="shared" si="215"/>
        <v>0</v>
      </c>
      <c r="M379" s="361">
        <f t="shared" si="216"/>
        <v>0</v>
      </c>
      <c r="N379" s="361">
        <f t="shared" si="217"/>
        <v>0</v>
      </c>
      <c r="O379" s="361">
        <f t="shared" si="218"/>
        <v>0</v>
      </c>
      <c r="P379" s="361">
        <f t="shared" si="219"/>
        <v>0</v>
      </c>
      <c r="Q379" s="361">
        <f t="shared" si="220"/>
        <v>0</v>
      </c>
      <c r="R379" s="376">
        <f t="shared" si="221"/>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222">CHOOSE(d.Region,S386,AI386,AY386,BO386,CE386)</f>
        <v>0</v>
      </c>
      <c r="D386" s="50">
        <f t="shared" ref="D386:D403" si="223">CHOOSE(d.Region,T386,AJ386,AZ386,BP386,CF386)</f>
        <v>0</v>
      </c>
      <c r="E386" s="50">
        <f t="shared" ref="E386:E403" si="224">CHOOSE(d.Region,U386,AK386,BA386,BQ386,CG386)</f>
        <v>0</v>
      </c>
      <c r="F386" s="50">
        <f t="shared" ref="F386:F403" si="225">CHOOSE(d.Region,V386,AL386,BB386,BR386,CH386)</f>
        <v>0</v>
      </c>
      <c r="G386" s="50">
        <f t="shared" ref="G386:G403" si="226">CHOOSE(d.Region,W386,AM386,BC386,BS386,CI386)</f>
        <v>0</v>
      </c>
      <c r="H386" s="50">
        <f t="shared" ref="H386:H403" si="227">CHOOSE(d.Region,X386,AN386,BD386,BT386,CJ386)</f>
        <v>0</v>
      </c>
      <c r="I386" s="50">
        <f t="shared" ref="I386:I403" si="228">CHOOSE(d.Region,Y386,AO386,BE386,BU386,CK386)</f>
        <v>0</v>
      </c>
      <c r="J386" s="50">
        <f t="shared" ref="J386:J403" si="229">CHOOSE(d.Region,Z386,AP386,BF386,BV386,CL386)</f>
        <v>0</v>
      </c>
      <c r="K386" s="50">
        <f t="shared" ref="K386:K403" si="230">CHOOSE(d.Region,AA386,AQ386,BG386,BW386,CM386)</f>
        <v>0</v>
      </c>
      <c r="L386" s="50">
        <f t="shared" ref="L386:L403" si="231">CHOOSE(d.Region,AB386,AR386,BH386,BX386,CN386)</f>
        <v>0</v>
      </c>
      <c r="M386" s="50">
        <f t="shared" ref="M386:M403" si="232">CHOOSE(d.Region,AC386,AS386,BI386,BY386,CO386)</f>
        <v>0</v>
      </c>
      <c r="N386" s="50">
        <f t="shared" ref="N386:N403" si="233">CHOOSE(d.Region,AD386,AT386,BJ386,BZ386,CP386)</f>
        <v>0</v>
      </c>
      <c r="O386" s="50">
        <f t="shared" ref="O386:O403" si="234">CHOOSE(d.Region,AE386,AU386,BK386,CA386,CQ386)</f>
        <v>0</v>
      </c>
      <c r="P386" s="50">
        <f t="shared" ref="P386:P403" si="235">CHOOSE(d.Region,AF386,AV386,BL386,CB386,CR386)</f>
        <v>0</v>
      </c>
      <c r="Q386" s="50">
        <f t="shared" ref="Q386:Q403" si="236">CHOOSE(d.Region,AG386,AW386,BM386,CC386,CS386)</f>
        <v>0</v>
      </c>
      <c r="R386" s="377">
        <f t="shared" ref="R386:R403" si="237">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1:99" outlineLevel="1">
      <c r="B387" s="45" t="s">
        <v>3065</v>
      </c>
      <c r="C387" s="214">
        <f t="shared" si="222"/>
        <v>0</v>
      </c>
      <c r="D387" s="214">
        <f t="shared" si="223"/>
        <v>0</v>
      </c>
      <c r="E387" s="214">
        <f t="shared" si="224"/>
        <v>0</v>
      </c>
      <c r="F387" s="214">
        <f t="shared" si="225"/>
        <v>0</v>
      </c>
      <c r="G387" s="214">
        <f t="shared" si="226"/>
        <v>0</v>
      </c>
      <c r="H387" s="214">
        <f t="shared" si="227"/>
        <v>0</v>
      </c>
      <c r="I387" s="214">
        <f t="shared" si="228"/>
        <v>0</v>
      </c>
      <c r="J387" s="214">
        <f t="shared" si="229"/>
        <v>0</v>
      </c>
      <c r="K387" s="214">
        <f t="shared" si="230"/>
        <v>0</v>
      </c>
      <c r="L387" s="214">
        <f t="shared" si="231"/>
        <v>0</v>
      </c>
      <c r="M387" s="214">
        <f t="shared" si="232"/>
        <v>0</v>
      </c>
      <c r="N387" s="214">
        <f t="shared" si="233"/>
        <v>0</v>
      </c>
      <c r="O387" s="214">
        <f t="shared" si="234"/>
        <v>0</v>
      </c>
      <c r="P387" s="214">
        <f t="shared" si="235"/>
        <v>0</v>
      </c>
      <c r="Q387" s="214">
        <f t="shared" si="236"/>
        <v>0</v>
      </c>
      <c r="R387" s="378">
        <f t="shared" si="237"/>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222"/>
        <v>0</v>
      </c>
      <c r="D388" s="51">
        <f t="shared" si="223"/>
        <v>0</v>
      </c>
      <c r="E388" s="51">
        <f t="shared" si="224"/>
        <v>0</v>
      </c>
      <c r="F388" s="51">
        <f t="shared" si="225"/>
        <v>0</v>
      </c>
      <c r="G388" s="51">
        <f t="shared" si="226"/>
        <v>0</v>
      </c>
      <c r="H388" s="51">
        <f t="shared" si="227"/>
        <v>0</v>
      </c>
      <c r="I388" s="51">
        <f t="shared" si="228"/>
        <v>0</v>
      </c>
      <c r="J388" s="51">
        <f t="shared" si="229"/>
        <v>0</v>
      </c>
      <c r="K388" s="51">
        <f t="shared" si="230"/>
        <v>0</v>
      </c>
      <c r="L388" s="51">
        <f t="shared" si="231"/>
        <v>0</v>
      </c>
      <c r="M388" s="51">
        <f t="shared" si="232"/>
        <v>0</v>
      </c>
      <c r="N388" s="51">
        <f t="shared" si="233"/>
        <v>0</v>
      </c>
      <c r="O388" s="51">
        <f t="shared" si="234"/>
        <v>0</v>
      </c>
      <c r="P388" s="51">
        <f t="shared" si="235"/>
        <v>0</v>
      </c>
      <c r="Q388" s="51">
        <f t="shared" si="236"/>
        <v>0</v>
      </c>
      <c r="R388" s="379">
        <f t="shared" si="237"/>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222"/>
        <v>0</v>
      </c>
      <c r="D389" s="50">
        <f t="shared" si="223"/>
        <v>0</v>
      </c>
      <c r="E389" s="50">
        <f t="shared" si="224"/>
        <v>0</v>
      </c>
      <c r="F389" s="50">
        <f t="shared" si="225"/>
        <v>0</v>
      </c>
      <c r="G389" s="50">
        <f t="shared" si="226"/>
        <v>0</v>
      </c>
      <c r="H389" s="50">
        <f t="shared" si="227"/>
        <v>0</v>
      </c>
      <c r="I389" s="50">
        <f t="shared" si="228"/>
        <v>0</v>
      </c>
      <c r="J389" s="50">
        <f t="shared" si="229"/>
        <v>0</v>
      </c>
      <c r="K389" s="50">
        <f t="shared" si="230"/>
        <v>0</v>
      </c>
      <c r="L389" s="50">
        <f t="shared" si="231"/>
        <v>0</v>
      </c>
      <c r="M389" s="50">
        <f t="shared" si="232"/>
        <v>0</v>
      </c>
      <c r="N389" s="50">
        <f t="shared" si="233"/>
        <v>0</v>
      </c>
      <c r="O389" s="50">
        <f t="shared" si="234"/>
        <v>0</v>
      </c>
      <c r="P389" s="50">
        <f t="shared" si="235"/>
        <v>0</v>
      </c>
      <c r="Q389" s="50">
        <f t="shared" si="236"/>
        <v>0</v>
      </c>
      <c r="R389" s="377">
        <f t="shared" si="237"/>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1:99" outlineLevel="1">
      <c r="B390" s="45" t="s">
        <v>3065</v>
      </c>
      <c r="C390" s="214">
        <f t="shared" si="222"/>
        <v>0</v>
      </c>
      <c r="D390" s="214">
        <f t="shared" si="223"/>
        <v>0</v>
      </c>
      <c r="E390" s="214">
        <f t="shared" si="224"/>
        <v>0</v>
      </c>
      <c r="F390" s="214">
        <f t="shared" si="225"/>
        <v>0</v>
      </c>
      <c r="G390" s="214">
        <f t="shared" si="226"/>
        <v>0</v>
      </c>
      <c r="H390" s="214">
        <f t="shared" si="227"/>
        <v>0</v>
      </c>
      <c r="I390" s="214">
        <f t="shared" si="228"/>
        <v>0</v>
      </c>
      <c r="J390" s="214">
        <f t="shared" si="229"/>
        <v>0</v>
      </c>
      <c r="K390" s="214">
        <f t="shared" si="230"/>
        <v>0</v>
      </c>
      <c r="L390" s="214">
        <f t="shared" si="231"/>
        <v>0</v>
      </c>
      <c r="M390" s="214">
        <f t="shared" si="232"/>
        <v>0</v>
      </c>
      <c r="N390" s="214">
        <f t="shared" si="233"/>
        <v>0</v>
      </c>
      <c r="O390" s="214">
        <f t="shared" si="234"/>
        <v>0</v>
      </c>
      <c r="P390" s="214">
        <f t="shared" si="235"/>
        <v>0</v>
      </c>
      <c r="Q390" s="214">
        <f t="shared" si="236"/>
        <v>0</v>
      </c>
      <c r="R390" s="378">
        <f t="shared" si="237"/>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222"/>
        <v>0</v>
      </c>
      <c r="D391" s="51">
        <f t="shared" si="223"/>
        <v>0</v>
      </c>
      <c r="E391" s="51">
        <f t="shared" si="224"/>
        <v>0</v>
      </c>
      <c r="F391" s="51">
        <f t="shared" si="225"/>
        <v>0</v>
      </c>
      <c r="G391" s="51">
        <f t="shared" si="226"/>
        <v>0</v>
      </c>
      <c r="H391" s="51">
        <f t="shared" si="227"/>
        <v>0</v>
      </c>
      <c r="I391" s="51">
        <f t="shared" si="228"/>
        <v>0</v>
      </c>
      <c r="J391" s="51">
        <f t="shared" si="229"/>
        <v>0</v>
      </c>
      <c r="K391" s="51">
        <f t="shared" si="230"/>
        <v>0</v>
      </c>
      <c r="L391" s="51">
        <f t="shared" si="231"/>
        <v>0</v>
      </c>
      <c r="M391" s="51">
        <f t="shared" si="232"/>
        <v>0</v>
      </c>
      <c r="N391" s="51">
        <f t="shared" si="233"/>
        <v>0</v>
      </c>
      <c r="O391" s="51">
        <f t="shared" si="234"/>
        <v>0</v>
      </c>
      <c r="P391" s="51">
        <f t="shared" si="235"/>
        <v>0</v>
      </c>
      <c r="Q391" s="51">
        <f t="shared" si="236"/>
        <v>0</v>
      </c>
      <c r="R391" s="379">
        <f t="shared" si="237"/>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222"/>
        <v>0</v>
      </c>
      <c r="D392" s="50">
        <f t="shared" si="223"/>
        <v>0</v>
      </c>
      <c r="E392" s="50">
        <f t="shared" si="224"/>
        <v>0</v>
      </c>
      <c r="F392" s="50">
        <f t="shared" si="225"/>
        <v>0</v>
      </c>
      <c r="G392" s="50">
        <f t="shared" si="226"/>
        <v>0</v>
      </c>
      <c r="H392" s="50">
        <f t="shared" si="227"/>
        <v>0</v>
      </c>
      <c r="I392" s="50">
        <f t="shared" si="228"/>
        <v>0</v>
      </c>
      <c r="J392" s="50">
        <f t="shared" si="229"/>
        <v>0</v>
      </c>
      <c r="K392" s="50">
        <f t="shared" si="230"/>
        <v>0</v>
      </c>
      <c r="L392" s="50">
        <f t="shared" si="231"/>
        <v>0</v>
      </c>
      <c r="M392" s="50">
        <f t="shared" si="232"/>
        <v>0</v>
      </c>
      <c r="N392" s="50">
        <f t="shared" si="233"/>
        <v>0</v>
      </c>
      <c r="O392" s="50">
        <f t="shared" si="234"/>
        <v>0</v>
      </c>
      <c r="P392" s="50">
        <f t="shared" si="235"/>
        <v>0</v>
      </c>
      <c r="Q392" s="50">
        <f t="shared" si="236"/>
        <v>0</v>
      </c>
      <c r="R392" s="377">
        <f t="shared" si="237"/>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1:99" outlineLevel="1">
      <c r="B393" s="45" t="s">
        <v>3065</v>
      </c>
      <c r="C393" s="214">
        <f t="shared" si="222"/>
        <v>0</v>
      </c>
      <c r="D393" s="214">
        <f t="shared" si="223"/>
        <v>0</v>
      </c>
      <c r="E393" s="214">
        <f t="shared" si="224"/>
        <v>0</v>
      </c>
      <c r="F393" s="214">
        <f t="shared" si="225"/>
        <v>0</v>
      </c>
      <c r="G393" s="214">
        <f t="shared" si="226"/>
        <v>0</v>
      </c>
      <c r="H393" s="214">
        <f t="shared" si="227"/>
        <v>0</v>
      </c>
      <c r="I393" s="214">
        <f t="shared" si="228"/>
        <v>0</v>
      </c>
      <c r="J393" s="214">
        <f t="shared" si="229"/>
        <v>0</v>
      </c>
      <c r="K393" s="214">
        <f t="shared" si="230"/>
        <v>0</v>
      </c>
      <c r="L393" s="214">
        <f t="shared" si="231"/>
        <v>0</v>
      </c>
      <c r="M393" s="214">
        <f t="shared" si="232"/>
        <v>0</v>
      </c>
      <c r="N393" s="214">
        <f t="shared" si="233"/>
        <v>0</v>
      </c>
      <c r="O393" s="214">
        <f t="shared" si="234"/>
        <v>0</v>
      </c>
      <c r="P393" s="214">
        <f t="shared" si="235"/>
        <v>0</v>
      </c>
      <c r="Q393" s="214">
        <f t="shared" si="236"/>
        <v>0</v>
      </c>
      <c r="R393" s="378">
        <f t="shared" si="237"/>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222"/>
        <v>0</v>
      </c>
      <c r="D394" s="51">
        <f t="shared" si="223"/>
        <v>0</v>
      </c>
      <c r="E394" s="51">
        <f t="shared" si="224"/>
        <v>0</v>
      </c>
      <c r="F394" s="51">
        <f t="shared" si="225"/>
        <v>0</v>
      </c>
      <c r="G394" s="51">
        <f t="shared" si="226"/>
        <v>0</v>
      </c>
      <c r="H394" s="51">
        <f t="shared" si="227"/>
        <v>0</v>
      </c>
      <c r="I394" s="51">
        <f t="shared" si="228"/>
        <v>0</v>
      </c>
      <c r="J394" s="51">
        <f t="shared" si="229"/>
        <v>0</v>
      </c>
      <c r="K394" s="51">
        <f t="shared" si="230"/>
        <v>0</v>
      </c>
      <c r="L394" s="51">
        <f t="shared" si="231"/>
        <v>0</v>
      </c>
      <c r="M394" s="51">
        <f t="shared" si="232"/>
        <v>0</v>
      </c>
      <c r="N394" s="51">
        <f t="shared" si="233"/>
        <v>0</v>
      </c>
      <c r="O394" s="51">
        <f t="shared" si="234"/>
        <v>0</v>
      </c>
      <c r="P394" s="51">
        <f t="shared" si="235"/>
        <v>0</v>
      </c>
      <c r="Q394" s="51">
        <f t="shared" si="236"/>
        <v>0</v>
      </c>
      <c r="R394" s="379">
        <f t="shared" si="237"/>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222"/>
        <v>0</v>
      </c>
      <c r="D395" s="50">
        <f t="shared" si="223"/>
        <v>0</v>
      </c>
      <c r="E395" s="50">
        <f t="shared" si="224"/>
        <v>0</v>
      </c>
      <c r="F395" s="50">
        <f t="shared" si="225"/>
        <v>0</v>
      </c>
      <c r="G395" s="50">
        <f t="shared" si="226"/>
        <v>0</v>
      </c>
      <c r="H395" s="50">
        <f t="shared" si="227"/>
        <v>0</v>
      </c>
      <c r="I395" s="50">
        <f t="shared" si="228"/>
        <v>0</v>
      </c>
      <c r="J395" s="50">
        <f t="shared" si="229"/>
        <v>0</v>
      </c>
      <c r="K395" s="50">
        <f t="shared" si="230"/>
        <v>0</v>
      </c>
      <c r="L395" s="50">
        <f t="shared" si="231"/>
        <v>0</v>
      </c>
      <c r="M395" s="50">
        <f t="shared" si="232"/>
        <v>0</v>
      </c>
      <c r="N395" s="50">
        <f t="shared" si="233"/>
        <v>0</v>
      </c>
      <c r="O395" s="50">
        <f t="shared" si="234"/>
        <v>0</v>
      </c>
      <c r="P395" s="50">
        <f t="shared" si="235"/>
        <v>0</v>
      </c>
      <c r="Q395" s="50">
        <f t="shared" si="236"/>
        <v>0</v>
      </c>
      <c r="R395" s="377">
        <f t="shared" si="237"/>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1:99" outlineLevel="1">
      <c r="B396" s="45" t="s">
        <v>3065</v>
      </c>
      <c r="C396" s="214">
        <f t="shared" si="222"/>
        <v>0</v>
      </c>
      <c r="D396" s="214">
        <f t="shared" si="223"/>
        <v>0</v>
      </c>
      <c r="E396" s="214">
        <f t="shared" si="224"/>
        <v>0</v>
      </c>
      <c r="F396" s="214">
        <f t="shared" si="225"/>
        <v>0</v>
      </c>
      <c r="G396" s="214">
        <f t="shared" si="226"/>
        <v>0</v>
      </c>
      <c r="H396" s="214">
        <f t="shared" si="227"/>
        <v>0</v>
      </c>
      <c r="I396" s="214">
        <f t="shared" si="228"/>
        <v>0</v>
      </c>
      <c r="J396" s="214">
        <f t="shared" si="229"/>
        <v>0</v>
      </c>
      <c r="K396" s="214">
        <f t="shared" si="230"/>
        <v>0</v>
      </c>
      <c r="L396" s="214">
        <f t="shared" si="231"/>
        <v>0</v>
      </c>
      <c r="M396" s="214">
        <f t="shared" si="232"/>
        <v>0</v>
      </c>
      <c r="N396" s="214">
        <f t="shared" si="233"/>
        <v>0</v>
      </c>
      <c r="O396" s="214">
        <f t="shared" si="234"/>
        <v>0</v>
      </c>
      <c r="P396" s="214">
        <f t="shared" si="235"/>
        <v>0</v>
      </c>
      <c r="Q396" s="214">
        <f t="shared" si="236"/>
        <v>0</v>
      </c>
      <c r="R396" s="378">
        <f t="shared" si="237"/>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222"/>
        <v>0</v>
      </c>
      <c r="D397" s="51">
        <f t="shared" si="223"/>
        <v>0</v>
      </c>
      <c r="E397" s="51">
        <f t="shared" si="224"/>
        <v>0</v>
      </c>
      <c r="F397" s="51">
        <f t="shared" si="225"/>
        <v>0</v>
      </c>
      <c r="G397" s="51">
        <f t="shared" si="226"/>
        <v>0</v>
      </c>
      <c r="H397" s="51">
        <f t="shared" si="227"/>
        <v>0</v>
      </c>
      <c r="I397" s="51">
        <f t="shared" si="228"/>
        <v>0</v>
      </c>
      <c r="J397" s="51">
        <f t="shared" si="229"/>
        <v>0</v>
      </c>
      <c r="K397" s="51">
        <f t="shared" si="230"/>
        <v>0</v>
      </c>
      <c r="L397" s="51">
        <f t="shared" si="231"/>
        <v>0</v>
      </c>
      <c r="M397" s="51">
        <f t="shared" si="232"/>
        <v>0</v>
      </c>
      <c r="N397" s="51">
        <f t="shared" si="233"/>
        <v>0</v>
      </c>
      <c r="O397" s="51">
        <f t="shared" si="234"/>
        <v>0</v>
      </c>
      <c r="P397" s="51">
        <f t="shared" si="235"/>
        <v>0</v>
      </c>
      <c r="Q397" s="51">
        <f t="shared" si="236"/>
        <v>0</v>
      </c>
      <c r="R397" s="379">
        <f t="shared" si="237"/>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222"/>
        <v>0</v>
      </c>
      <c r="D398" s="50">
        <f t="shared" si="223"/>
        <v>0</v>
      </c>
      <c r="E398" s="50">
        <f t="shared" si="224"/>
        <v>0</v>
      </c>
      <c r="F398" s="50">
        <f t="shared" si="225"/>
        <v>0</v>
      </c>
      <c r="G398" s="50">
        <f t="shared" si="226"/>
        <v>0</v>
      </c>
      <c r="H398" s="50">
        <f t="shared" si="227"/>
        <v>0</v>
      </c>
      <c r="I398" s="50">
        <f t="shared" si="228"/>
        <v>0</v>
      </c>
      <c r="J398" s="50">
        <f t="shared" si="229"/>
        <v>0</v>
      </c>
      <c r="K398" s="50">
        <f t="shared" si="230"/>
        <v>0</v>
      </c>
      <c r="L398" s="50">
        <f t="shared" si="231"/>
        <v>0</v>
      </c>
      <c r="M398" s="50">
        <f t="shared" si="232"/>
        <v>0</v>
      </c>
      <c r="N398" s="50">
        <f t="shared" si="233"/>
        <v>0</v>
      </c>
      <c r="O398" s="50">
        <f t="shared" si="234"/>
        <v>0</v>
      </c>
      <c r="P398" s="50">
        <f t="shared" si="235"/>
        <v>0</v>
      </c>
      <c r="Q398" s="50">
        <f t="shared" si="236"/>
        <v>0</v>
      </c>
      <c r="R398" s="377">
        <f t="shared" si="237"/>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1:99" outlineLevel="1">
      <c r="B399" s="45" t="s">
        <v>3065</v>
      </c>
      <c r="C399" s="214">
        <f t="shared" si="222"/>
        <v>0</v>
      </c>
      <c r="D399" s="214">
        <f t="shared" si="223"/>
        <v>0</v>
      </c>
      <c r="E399" s="214">
        <f t="shared" si="224"/>
        <v>0</v>
      </c>
      <c r="F399" s="214">
        <f t="shared" si="225"/>
        <v>0</v>
      </c>
      <c r="G399" s="214">
        <f t="shared" si="226"/>
        <v>0</v>
      </c>
      <c r="H399" s="214">
        <f t="shared" si="227"/>
        <v>0</v>
      </c>
      <c r="I399" s="214">
        <f t="shared" si="228"/>
        <v>0</v>
      </c>
      <c r="J399" s="214">
        <f t="shared" si="229"/>
        <v>0</v>
      </c>
      <c r="K399" s="214">
        <f t="shared" si="230"/>
        <v>0</v>
      </c>
      <c r="L399" s="214">
        <f t="shared" si="231"/>
        <v>0</v>
      </c>
      <c r="M399" s="214">
        <f t="shared" si="232"/>
        <v>0</v>
      </c>
      <c r="N399" s="214">
        <f t="shared" si="233"/>
        <v>0</v>
      </c>
      <c r="O399" s="214">
        <f t="shared" si="234"/>
        <v>0</v>
      </c>
      <c r="P399" s="214">
        <f t="shared" si="235"/>
        <v>0</v>
      </c>
      <c r="Q399" s="214">
        <f t="shared" si="236"/>
        <v>0</v>
      </c>
      <c r="R399" s="378">
        <f t="shared" si="237"/>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222"/>
        <v>0</v>
      </c>
      <c r="D400" s="51">
        <f t="shared" si="223"/>
        <v>0</v>
      </c>
      <c r="E400" s="51">
        <f t="shared" si="224"/>
        <v>0</v>
      </c>
      <c r="F400" s="51">
        <f t="shared" si="225"/>
        <v>0</v>
      </c>
      <c r="G400" s="51">
        <f t="shared" si="226"/>
        <v>0</v>
      </c>
      <c r="H400" s="51">
        <f t="shared" si="227"/>
        <v>0</v>
      </c>
      <c r="I400" s="51">
        <f t="shared" si="228"/>
        <v>0</v>
      </c>
      <c r="J400" s="51">
        <f t="shared" si="229"/>
        <v>0</v>
      </c>
      <c r="K400" s="51">
        <f t="shared" si="230"/>
        <v>0</v>
      </c>
      <c r="L400" s="51">
        <f t="shared" si="231"/>
        <v>0</v>
      </c>
      <c r="M400" s="51">
        <f t="shared" si="232"/>
        <v>0</v>
      </c>
      <c r="N400" s="51">
        <f t="shared" si="233"/>
        <v>0</v>
      </c>
      <c r="O400" s="51">
        <f t="shared" si="234"/>
        <v>0</v>
      </c>
      <c r="P400" s="51">
        <f t="shared" si="235"/>
        <v>0</v>
      </c>
      <c r="Q400" s="51">
        <f t="shared" si="236"/>
        <v>0</v>
      </c>
      <c r="R400" s="379">
        <f t="shared" si="237"/>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222"/>
        <v>0</v>
      </c>
      <c r="D401" s="50">
        <f t="shared" si="223"/>
        <v>0</v>
      </c>
      <c r="E401" s="50">
        <f t="shared" si="224"/>
        <v>0</v>
      </c>
      <c r="F401" s="50">
        <f t="shared" si="225"/>
        <v>0</v>
      </c>
      <c r="G401" s="50">
        <f t="shared" si="226"/>
        <v>0</v>
      </c>
      <c r="H401" s="50">
        <f t="shared" si="227"/>
        <v>0</v>
      </c>
      <c r="I401" s="50">
        <f t="shared" si="228"/>
        <v>0</v>
      </c>
      <c r="J401" s="50">
        <f t="shared" si="229"/>
        <v>0</v>
      </c>
      <c r="K401" s="50">
        <f t="shared" si="230"/>
        <v>0</v>
      </c>
      <c r="L401" s="50">
        <f t="shared" si="231"/>
        <v>0</v>
      </c>
      <c r="M401" s="50">
        <f t="shared" si="232"/>
        <v>0</v>
      </c>
      <c r="N401" s="50">
        <f t="shared" si="233"/>
        <v>0</v>
      </c>
      <c r="O401" s="50">
        <f t="shared" si="234"/>
        <v>0</v>
      </c>
      <c r="P401" s="50">
        <f t="shared" si="235"/>
        <v>0</v>
      </c>
      <c r="Q401" s="50">
        <f t="shared" si="236"/>
        <v>0</v>
      </c>
      <c r="R401" s="377">
        <f t="shared" si="237"/>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t="s">
        <v>1004</v>
      </c>
    </row>
    <row r="402" spans="1:122" outlineLevel="1">
      <c r="B402" s="45" t="s">
        <v>3065</v>
      </c>
      <c r="C402" s="214">
        <f t="shared" si="222"/>
        <v>0</v>
      </c>
      <c r="D402" s="214">
        <f t="shared" si="223"/>
        <v>0</v>
      </c>
      <c r="E402" s="214">
        <f t="shared" si="224"/>
        <v>0</v>
      </c>
      <c r="F402" s="214">
        <f t="shared" si="225"/>
        <v>0</v>
      </c>
      <c r="G402" s="214">
        <f t="shared" si="226"/>
        <v>0</v>
      </c>
      <c r="H402" s="214">
        <f t="shared" si="227"/>
        <v>0</v>
      </c>
      <c r="I402" s="214">
        <f t="shared" si="228"/>
        <v>0</v>
      </c>
      <c r="J402" s="214">
        <f t="shared" si="229"/>
        <v>0</v>
      </c>
      <c r="K402" s="214">
        <f t="shared" si="230"/>
        <v>0</v>
      </c>
      <c r="L402" s="214">
        <f t="shared" si="231"/>
        <v>0</v>
      </c>
      <c r="M402" s="214">
        <f t="shared" si="232"/>
        <v>0</v>
      </c>
      <c r="N402" s="214">
        <f t="shared" si="233"/>
        <v>0</v>
      </c>
      <c r="O402" s="214">
        <f t="shared" si="234"/>
        <v>0</v>
      </c>
      <c r="P402" s="214">
        <f t="shared" si="235"/>
        <v>0</v>
      </c>
      <c r="Q402" s="214">
        <f t="shared" si="236"/>
        <v>0</v>
      </c>
      <c r="R402" s="378">
        <f t="shared" si="237"/>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222"/>
        <v>0</v>
      </c>
      <c r="D403" s="51">
        <f t="shared" si="223"/>
        <v>0</v>
      </c>
      <c r="E403" s="51">
        <f t="shared" si="224"/>
        <v>0</v>
      </c>
      <c r="F403" s="51">
        <f t="shared" si="225"/>
        <v>0</v>
      </c>
      <c r="G403" s="51">
        <f t="shared" si="226"/>
        <v>0</v>
      </c>
      <c r="H403" s="51">
        <f t="shared" si="227"/>
        <v>0</v>
      </c>
      <c r="I403" s="51">
        <f t="shared" si="228"/>
        <v>0</v>
      </c>
      <c r="J403" s="51">
        <f t="shared" si="229"/>
        <v>0</v>
      </c>
      <c r="K403" s="51">
        <f t="shared" si="230"/>
        <v>0</v>
      </c>
      <c r="L403" s="51">
        <f t="shared" si="231"/>
        <v>0</v>
      </c>
      <c r="M403" s="51">
        <f t="shared" si="232"/>
        <v>0</v>
      </c>
      <c r="N403" s="51">
        <f t="shared" si="233"/>
        <v>0</v>
      </c>
      <c r="O403" s="51">
        <f t="shared" si="234"/>
        <v>0</v>
      </c>
      <c r="P403" s="51">
        <f t="shared" si="235"/>
        <v>0</v>
      </c>
      <c r="Q403" s="51">
        <f t="shared" si="236"/>
        <v>0</v>
      </c>
      <c r="R403" s="379">
        <f t="shared" si="237"/>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76.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55</v>
      </c>
      <c r="Q411" s="189">
        <f>INDEX(i.Periods,Q$410,1+d.TOL+3*(Q$409-1))</f>
        <v>60</v>
      </c>
      <c r="R411" s="189">
        <f>INDEX(i.Periods,R$410,1+d.TOL+3*(R$409-1))</f>
        <v>68</v>
      </c>
      <c r="S411" s="189">
        <f>INDEX(i.Periods,S$410,1+d.TOL+3*(S$409-1))</f>
        <v>77</v>
      </c>
      <c r="T411" s="189"/>
      <c r="U411" s="189"/>
      <c r="V411" s="189"/>
      <c r="W411" s="189">
        <f>INDEX(i.Periods,W$410,1+d.TOL+3*(W$409-1))</f>
        <v>57</v>
      </c>
      <c r="X411" s="189">
        <f>INDEX(i.Periods,X$410,1+d.TOL+3*(X$409-1))</f>
        <v>62</v>
      </c>
      <c r="Y411" s="189">
        <f>INDEX(i.Periods,Y$410,1+d.TOL+3*(Y$409-1))</f>
        <v>70</v>
      </c>
      <c r="Z411" s="189">
        <f>INDEX(i.Periods,Z$410,1+d.TOL+3*(Z$409-1))</f>
        <v>79</v>
      </c>
      <c r="AA411" s="189"/>
      <c r="AB411" s="189"/>
      <c r="AC411" s="189"/>
      <c r="AD411" s="189">
        <f>INDEX(i.Periods,AD$410,1+d.TOL+3*(AD$409-1))</f>
        <v>60</v>
      </c>
      <c r="AE411" s="189">
        <f>INDEX(i.Periods,AE$410,1+d.TOL+3*(AE$409-1))</f>
        <v>65</v>
      </c>
      <c r="AF411" s="189">
        <f>INDEX(i.Periods,AF$410,1+d.TOL+3*(AF$409-1))</f>
        <v>73</v>
      </c>
      <c r="AG411" s="189">
        <f>INDEX(i.Periods,AG$410,1+d.TOL+3*(AG$409-1))</f>
        <v>82</v>
      </c>
      <c r="AH411" s="189"/>
      <c r="AI411" s="189"/>
      <c r="AJ411" s="189"/>
      <c r="AK411" s="189">
        <f>INDEX(i.Periods,AK$410,1+d.TOL+3*(AK$409-1))</f>
        <v>62</v>
      </c>
      <c r="AL411" s="189">
        <f>INDEX(i.Periods,AL$410,1+d.TOL+3*(AL$409-1))</f>
        <v>67</v>
      </c>
      <c r="AM411" s="189">
        <f>INDEX(i.Periods,AM$410,1+d.TOL+3*(AM$409-1))</f>
        <v>75</v>
      </c>
      <c r="AN411" s="189">
        <f>INDEX(i.Periods,AN$410,1+d.TOL+3*(AN$409-1))</f>
        <v>84</v>
      </c>
      <c r="AO411" s="189"/>
      <c r="AP411" s="189"/>
      <c r="AQ411" s="189"/>
      <c r="AR411" s="189">
        <f>INDEX(i.Periods,AR$410,1+d.TOL+3*(AR$409-1))</f>
        <v>64</v>
      </c>
      <c r="AS411" s="189">
        <f>INDEX(i.Periods,AS$410,1+d.TOL+3*(AS$409-1))</f>
        <v>69</v>
      </c>
      <c r="AT411" s="189">
        <f>INDEX(i.Periods,AT$410,1+d.TOL+3*(AT$409-1))</f>
        <v>77</v>
      </c>
      <c r="AU411" s="189">
        <f>INDEX(i.Periods,AU$410,1+d.TOL+3*(AU$409-1))</f>
        <v>86</v>
      </c>
      <c r="AV411" s="189"/>
      <c r="AW411" s="189"/>
      <c r="AX411" s="189"/>
      <c r="AY411" s="189">
        <f>INDEX(i.Periods,AY$410,1+d.TOL+3*(AY$409-1))</f>
        <v>55</v>
      </c>
      <c r="AZ411" s="189">
        <f>INDEX(i.Periods,AZ$410,1+d.TOL+3*(AZ$409-1))</f>
        <v>60</v>
      </c>
      <c r="BA411" s="189">
        <f>INDEX(i.Periods,BA$410,1+d.TOL+3*(BA$409-1))</f>
        <v>68</v>
      </c>
      <c r="BB411" s="189">
        <f>INDEX(i.Periods,BB$410,1+d.TOL+3*(BB$409-1))</f>
        <v>77</v>
      </c>
      <c r="BC411" s="189"/>
      <c r="BD411" s="189"/>
      <c r="BE411" s="189"/>
      <c r="BF411" s="230">
        <f>P411+52</f>
        <v>107</v>
      </c>
      <c r="BG411" s="230">
        <f>R411+52</f>
        <v>120</v>
      </c>
      <c r="BH411" s="230">
        <f>S411+52</f>
        <v>129</v>
      </c>
      <c r="BI411" s="18"/>
      <c r="BJ411" s="18"/>
      <c r="BK411" s="18"/>
      <c r="BL411" s="18"/>
      <c r="BM411" s="231">
        <f>BF411+52</f>
        <v>159</v>
      </c>
      <c r="BN411" s="231">
        <f>BG411+52</f>
        <v>172</v>
      </c>
      <c r="BO411" s="231">
        <f>BH411+52</f>
        <v>181</v>
      </c>
      <c r="BP411" s="18"/>
      <c r="BQ411" s="18"/>
      <c r="BR411" s="18"/>
      <c r="BS411" s="18"/>
      <c r="BT411" s="231">
        <f>BM411+52</f>
        <v>211</v>
      </c>
      <c r="BU411" s="231">
        <f>BN411+52</f>
        <v>224</v>
      </c>
      <c r="BV411" s="231">
        <f>BO411+52</f>
        <v>233</v>
      </c>
      <c r="BW411" s="18"/>
      <c r="BX411" s="18"/>
      <c r="BY411" s="18"/>
      <c r="BZ411" s="18"/>
      <c r="CA411" s="231">
        <f>BT411+52</f>
        <v>263</v>
      </c>
      <c r="CB411" s="231">
        <f>BU411+52</f>
        <v>276</v>
      </c>
      <c r="CC411" s="231">
        <f>BV411+52</f>
        <v>285</v>
      </c>
      <c r="CD411" s="18"/>
      <c r="CE411" s="18"/>
      <c r="CF411" s="18"/>
      <c r="CG411" s="18"/>
      <c r="CH411" s="231">
        <f>CA411+52</f>
        <v>315</v>
      </c>
      <c r="CI411" s="231">
        <f>CB411+52</f>
        <v>328</v>
      </c>
      <c r="CJ411" s="231">
        <f>CC411+52</f>
        <v>337</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60:68</v>
      </c>
      <c r="Q412" s="230" t="str">
        <f>R411&amp;":"&amp;S411</f>
        <v>68:77</v>
      </c>
      <c r="R412" s="232" t="str">
        <f>Q412</f>
        <v>68:77</v>
      </c>
      <c r="S412" s="232" t="str">
        <f>R412</f>
        <v>68:77</v>
      </c>
      <c r="T412" s="232" t="str">
        <f>S412</f>
        <v>68:77</v>
      </c>
      <c r="U412" s="232" t="str">
        <f>T412</f>
        <v>68:77</v>
      </c>
      <c r="V412" s="232" t="str">
        <f>U412</f>
        <v>68:77</v>
      </c>
      <c r="W412" s="230" t="str">
        <f>X411&amp;":"&amp;Y411</f>
        <v>62:70</v>
      </c>
      <c r="X412" s="230" t="str">
        <f>Y411&amp;":"&amp;Z411</f>
        <v>70:79</v>
      </c>
      <c r="Y412" s="232" t="str">
        <f>X412</f>
        <v>70:79</v>
      </c>
      <c r="Z412" s="232" t="str">
        <f>Y412</f>
        <v>70:79</v>
      </c>
      <c r="AA412" s="232" t="str">
        <f>Z412</f>
        <v>70:79</v>
      </c>
      <c r="AB412" s="232" t="str">
        <f>AA412</f>
        <v>70:79</v>
      </c>
      <c r="AC412" s="232" t="str">
        <f>AB412</f>
        <v>70:79</v>
      </c>
      <c r="AD412" s="230" t="str">
        <f>AE411&amp;":"&amp;AF411</f>
        <v>65:73</v>
      </c>
      <c r="AE412" s="230" t="str">
        <f>AF411&amp;":"&amp;AG411</f>
        <v>73:82</v>
      </c>
      <c r="AF412" s="232" t="str">
        <f>AE412</f>
        <v>73:82</v>
      </c>
      <c r="AG412" s="232" t="str">
        <f>AF412</f>
        <v>73:82</v>
      </c>
      <c r="AH412" s="232" t="str">
        <f>AG412</f>
        <v>73:82</v>
      </c>
      <c r="AI412" s="232" t="str">
        <f>AH412</f>
        <v>73:82</v>
      </c>
      <c r="AJ412" s="232" t="str">
        <f>AI412</f>
        <v>73:82</v>
      </c>
      <c r="AK412" s="230" t="str">
        <f>AL411&amp;":"&amp;AM411</f>
        <v>67:75</v>
      </c>
      <c r="AL412" s="230" t="str">
        <f>AM411&amp;":"&amp;AN411</f>
        <v>75:84</v>
      </c>
      <c r="AM412" s="232" t="str">
        <f>AL412</f>
        <v>75:84</v>
      </c>
      <c r="AN412" s="232" t="str">
        <f>AM412</f>
        <v>75:84</v>
      </c>
      <c r="AO412" s="232" t="str">
        <f>AN412</f>
        <v>75:84</v>
      </c>
      <c r="AP412" s="232" t="str">
        <f>AO412</f>
        <v>75:84</v>
      </c>
      <c r="AQ412" s="232" t="str">
        <f>AP412</f>
        <v>75:84</v>
      </c>
      <c r="AR412" s="230" t="str">
        <f>AS411&amp;":"&amp;AT411</f>
        <v>69:77</v>
      </c>
      <c r="AS412" s="230" t="str">
        <f>AT411&amp;":"&amp;AU411</f>
        <v>77:86</v>
      </c>
      <c r="AT412" s="232" t="str">
        <f>AS412</f>
        <v>77:86</v>
      </c>
      <c r="AU412" s="232" t="str">
        <f>AT412</f>
        <v>77:86</v>
      </c>
      <c r="AV412" s="232" t="str">
        <f>AU412</f>
        <v>77:86</v>
      </c>
      <c r="AW412" s="232" t="str">
        <f>AV412</f>
        <v>77:86</v>
      </c>
      <c r="AX412" s="232" t="str">
        <f>AW412</f>
        <v>77:86</v>
      </c>
      <c r="AY412" s="230" t="str">
        <f>AZ411&amp;":"&amp;BA411</f>
        <v>60:68</v>
      </c>
      <c r="AZ412" s="230" t="str">
        <f>BA411&amp;":"&amp;BB411</f>
        <v>68:77</v>
      </c>
      <c r="BA412" s="232" t="str">
        <f>AZ412</f>
        <v>68:77</v>
      </c>
      <c r="BB412" s="232" t="str">
        <f>BA412</f>
        <v>68:77</v>
      </c>
      <c r="BC412" s="232" t="str">
        <f>BB412</f>
        <v>68:77</v>
      </c>
      <c r="BD412" s="232" t="str">
        <f>BC412</f>
        <v>68:77</v>
      </c>
      <c r="BE412" s="232" t="str">
        <f>BD412</f>
        <v>68:77</v>
      </c>
      <c r="BF412" s="231" t="str">
        <f>BF411&amp;":"&amp;BG411</f>
        <v>107:120</v>
      </c>
      <c r="BG412" s="231" t="str">
        <f>BG411&amp;":"&amp;BH411</f>
        <v>120:129</v>
      </c>
      <c r="BH412" s="232" t="str">
        <f>BG412</f>
        <v>120:129</v>
      </c>
      <c r="BI412" s="232" t="str">
        <f>BH412</f>
        <v>120:129</v>
      </c>
      <c r="BJ412" s="232" t="str">
        <f>BI412</f>
        <v>120:129</v>
      </c>
      <c r="BK412" s="232" t="str">
        <f>BJ412</f>
        <v>120:129</v>
      </c>
      <c r="BL412" s="232" t="str">
        <f>BK412</f>
        <v>120:129</v>
      </c>
      <c r="BM412" s="231" t="str">
        <f>BM411&amp;":"&amp;BN411</f>
        <v>159:172</v>
      </c>
      <c r="BN412" s="231" t="str">
        <f>BN411&amp;":"&amp;BO411</f>
        <v>172:181</v>
      </c>
      <c r="BO412" s="232" t="str">
        <f>BN412</f>
        <v>172:181</v>
      </c>
      <c r="BP412" s="232" t="str">
        <f>BO412</f>
        <v>172:181</v>
      </c>
      <c r="BQ412" s="232" t="str">
        <f>BP412</f>
        <v>172:181</v>
      </c>
      <c r="BR412" s="232" t="str">
        <f>BQ412</f>
        <v>172:181</v>
      </c>
      <c r="BS412" s="232" t="str">
        <f>BR412</f>
        <v>172:181</v>
      </c>
      <c r="BT412" s="231" t="str">
        <f>BT411&amp;":"&amp;BU411</f>
        <v>211:224</v>
      </c>
      <c r="BU412" s="231" t="str">
        <f>BU411&amp;":"&amp;BV411</f>
        <v>224:233</v>
      </c>
      <c r="BV412" s="232" t="str">
        <f>BU412</f>
        <v>224:233</v>
      </c>
      <c r="BW412" s="232" t="str">
        <f>BV412</f>
        <v>224:233</v>
      </c>
      <c r="BX412" s="232" t="str">
        <f>BW412</f>
        <v>224:233</v>
      </c>
      <c r="BY412" s="232" t="str">
        <f>BX412</f>
        <v>224:233</v>
      </c>
      <c r="BZ412" s="232" t="str">
        <f>BY412</f>
        <v>224:233</v>
      </c>
      <c r="CA412" s="231" t="str">
        <f>CA411&amp;":"&amp;CB411</f>
        <v>263:276</v>
      </c>
      <c r="CB412" s="231" t="str">
        <f>CB411&amp;":"&amp;CC411</f>
        <v>276:285</v>
      </c>
      <c r="CC412" s="232" t="str">
        <f>CB412</f>
        <v>276:285</v>
      </c>
      <c r="CD412" s="232" t="str">
        <f>CC412</f>
        <v>276:285</v>
      </c>
      <c r="CE412" s="232" t="str">
        <f>CD412</f>
        <v>276:285</v>
      </c>
      <c r="CF412" s="232" t="str">
        <f>CE412</f>
        <v>276:285</v>
      </c>
      <c r="CG412" s="232" t="str">
        <f>CF412</f>
        <v>276:285</v>
      </c>
      <c r="CH412" s="231" t="str">
        <f>CH411&amp;":"&amp;CI411</f>
        <v>315:328</v>
      </c>
      <c r="CI412" s="231" t="str">
        <f>CI411&amp;":"&amp;CJ411</f>
        <v>328:337</v>
      </c>
      <c r="CJ412" s="232" t="str">
        <f>CI412</f>
        <v>328:337</v>
      </c>
      <c r="CK412" s="232" t="str">
        <f>CJ412</f>
        <v>328:337</v>
      </c>
      <c r="CL412" s="232" t="str">
        <f>CK412</f>
        <v>328:337</v>
      </c>
      <c r="CM412" s="232" t="str">
        <f>CL412</f>
        <v>328:337</v>
      </c>
      <c r="CN412" s="232" t="str">
        <f>CM412</f>
        <v>328:337</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26:27</v>
      </c>
      <c r="S413" s="207" t="str">
        <f>LEFT(F413,FIND(":",F413)-1)+i.TOLoffset_r2*(d.TOL-1)&amp;":"&amp;RIGHT(F413,LEN(F413)-FIND(":",F413))+i.TOLoffset_r2*(d.TOL-1)</f>
        <v>27:28</v>
      </c>
      <c r="T413" s="207" t="str">
        <f>LEFT(G413,FIND(":",G413)-1)+i.TOLoffset_r2*(d.TOL-1)&amp;":"&amp;RIGHT(G413,LEN(G413)-FIND(":",G413))+i.TOLoffset_r2*(d.TOL-1)</f>
        <v>28:29</v>
      </c>
      <c r="U413" s="207" t="str">
        <f>LEFT(H413,FIND(":",H413)-1)+i.TOLoffset_r2*(d.TOL-1)&amp;":"&amp;RIGHT(H413,LEN(H413)-FIND(":",H413))+i.TOLoffset_r2*(d.TOL-1)</f>
        <v>29:30</v>
      </c>
      <c r="V413" s="207" t="str">
        <f>LEFT(I413,FIND(":",I413)-1)+i.TOLoffset_r2*(d.TOL-1)&amp;":"&amp;RIGHT(I413,LEN(I413)-FIND(":",I413))+i.TOLoffset_r2*(d.TOL-1)</f>
        <v>30:31</v>
      </c>
      <c r="W413" s="229" t="str">
        <f>P413</f>
        <v>0:1</v>
      </c>
      <c r="X413" s="229" t="str">
        <f t="shared" ref="X413:CN413" si="238">Q413</f>
        <v>0:1</v>
      </c>
      <c r="Y413" s="229" t="str">
        <f t="shared" si="238"/>
        <v>26:27</v>
      </c>
      <c r="Z413" s="229" t="str">
        <f t="shared" si="238"/>
        <v>27:28</v>
      </c>
      <c r="AA413" s="229" t="str">
        <f t="shared" si="238"/>
        <v>28:29</v>
      </c>
      <c r="AB413" s="229" t="str">
        <f t="shared" si="238"/>
        <v>29:30</v>
      </c>
      <c r="AC413" s="229" t="str">
        <f t="shared" si="238"/>
        <v>30:31</v>
      </c>
      <c r="AD413" s="229" t="str">
        <f t="shared" si="238"/>
        <v>0:1</v>
      </c>
      <c r="AE413" s="229" t="str">
        <f t="shared" si="238"/>
        <v>0:1</v>
      </c>
      <c r="AF413" s="229" t="str">
        <f t="shared" si="238"/>
        <v>26:27</v>
      </c>
      <c r="AG413" s="229" t="str">
        <f t="shared" si="238"/>
        <v>27:28</v>
      </c>
      <c r="AH413" s="229" t="str">
        <f t="shared" si="238"/>
        <v>28:29</v>
      </c>
      <c r="AI413" s="229" t="str">
        <f t="shared" si="238"/>
        <v>29:30</v>
      </c>
      <c r="AJ413" s="229" t="str">
        <f t="shared" si="238"/>
        <v>30:31</v>
      </c>
      <c r="AK413" s="229" t="str">
        <f t="shared" si="238"/>
        <v>0:1</v>
      </c>
      <c r="AL413" s="229" t="str">
        <f t="shared" si="238"/>
        <v>0:1</v>
      </c>
      <c r="AM413" s="229" t="str">
        <f t="shared" si="238"/>
        <v>26:27</v>
      </c>
      <c r="AN413" s="229" t="str">
        <f t="shared" si="238"/>
        <v>27:28</v>
      </c>
      <c r="AO413" s="229" t="str">
        <f t="shared" si="238"/>
        <v>28:29</v>
      </c>
      <c r="AP413" s="229" t="str">
        <f t="shared" si="238"/>
        <v>29:30</v>
      </c>
      <c r="AQ413" s="229" t="str">
        <f t="shared" si="238"/>
        <v>30:31</v>
      </c>
      <c r="AR413" s="229" t="str">
        <f t="shared" ref="AR413:BE413" si="239">AD413</f>
        <v>0:1</v>
      </c>
      <c r="AS413" s="229" t="str">
        <f t="shared" si="239"/>
        <v>0:1</v>
      </c>
      <c r="AT413" s="229" t="str">
        <f t="shared" si="239"/>
        <v>26:27</v>
      </c>
      <c r="AU413" s="229" t="str">
        <f t="shared" si="239"/>
        <v>27:28</v>
      </c>
      <c r="AV413" s="229" t="str">
        <f t="shared" si="239"/>
        <v>28:29</v>
      </c>
      <c r="AW413" s="229" t="str">
        <f t="shared" si="239"/>
        <v>29:30</v>
      </c>
      <c r="AX413" s="229" t="str">
        <f t="shared" si="239"/>
        <v>30:31</v>
      </c>
      <c r="AY413" s="229" t="str">
        <f t="shared" si="239"/>
        <v>0:1</v>
      </c>
      <c r="AZ413" s="229" t="str">
        <f t="shared" si="239"/>
        <v>0:1</v>
      </c>
      <c r="BA413" s="229" t="str">
        <f t="shared" si="239"/>
        <v>26:27</v>
      </c>
      <c r="BB413" s="229" t="str">
        <f t="shared" si="239"/>
        <v>27:28</v>
      </c>
      <c r="BC413" s="229" t="str">
        <f t="shared" si="239"/>
        <v>28:29</v>
      </c>
      <c r="BD413" s="229" t="str">
        <f t="shared" si="239"/>
        <v>29:30</v>
      </c>
      <c r="BE413" s="229" t="str">
        <f t="shared" si="239"/>
        <v>30:31</v>
      </c>
      <c r="BF413" s="229" t="str">
        <f t="shared" si="238"/>
        <v>0:1</v>
      </c>
      <c r="BG413" s="229" t="str">
        <f t="shared" si="238"/>
        <v>0:1</v>
      </c>
      <c r="BH413" s="229" t="str">
        <f t="shared" si="238"/>
        <v>26:27</v>
      </c>
      <c r="BI413" s="229" t="str">
        <f t="shared" si="238"/>
        <v>27:28</v>
      </c>
      <c r="BJ413" s="229" t="str">
        <f t="shared" si="238"/>
        <v>28:29</v>
      </c>
      <c r="BK413" s="229" t="str">
        <f t="shared" si="238"/>
        <v>29:30</v>
      </c>
      <c r="BL413" s="229" t="str">
        <f t="shared" si="238"/>
        <v>30:31</v>
      </c>
      <c r="BM413" s="229" t="str">
        <f t="shared" si="238"/>
        <v>0:1</v>
      </c>
      <c r="BN413" s="229" t="str">
        <f t="shared" si="238"/>
        <v>0:1</v>
      </c>
      <c r="BO413" s="229" t="str">
        <f t="shared" si="238"/>
        <v>26:27</v>
      </c>
      <c r="BP413" s="229" t="str">
        <f t="shared" si="238"/>
        <v>27:28</v>
      </c>
      <c r="BQ413" s="229" t="str">
        <f t="shared" si="238"/>
        <v>28:29</v>
      </c>
      <c r="BR413" s="229" t="str">
        <f t="shared" si="238"/>
        <v>29:30</v>
      </c>
      <c r="BS413" s="229" t="str">
        <f t="shared" si="238"/>
        <v>30:31</v>
      </c>
      <c r="BT413" s="229" t="str">
        <f t="shared" si="238"/>
        <v>0:1</v>
      </c>
      <c r="BU413" s="229" t="str">
        <f t="shared" si="238"/>
        <v>0:1</v>
      </c>
      <c r="BV413" s="229" t="str">
        <f t="shared" si="238"/>
        <v>26:27</v>
      </c>
      <c r="BW413" s="229" t="str">
        <f t="shared" si="238"/>
        <v>27:28</v>
      </c>
      <c r="BX413" s="229" t="str">
        <f t="shared" si="238"/>
        <v>28:29</v>
      </c>
      <c r="BY413" s="229" t="str">
        <f t="shared" si="238"/>
        <v>29:30</v>
      </c>
      <c r="BZ413" s="229" t="str">
        <f t="shared" si="238"/>
        <v>30:31</v>
      </c>
      <c r="CA413" s="229" t="str">
        <f t="shared" si="238"/>
        <v>0:1</v>
      </c>
      <c r="CB413" s="229" t="str">
        <f t="shared" si="238"/>
        <v>0:1</v>
      </c>
      <c r="CC413" s="229" t="str">
        <f t="shared" si="238"/>
        <v>26:27</v>
      </c>
      <c r="CD413" s="229" t="str">
        <f t="shared" si="238"/>
        <v>27:28</v>
      </c>
      <c r="CE413" s="229" t="str">
        <f t="shared" si="238"/>
        <v>28:29</v>
      </c>
      <c r="CF413" s="229" t="str">
        <f t="shared" si="238"/>
        <v>29:30</v>
      </c>
      <c r="CG413" s="229" t="str">
        <f t="shared" si="238"/>
        <v>30:31</v>
      </c>
      <c r="CH413" s="229" t="str">
        <f t="shared" si="238"/>
        <v>0:1</v>
      </c>
      <c r="CI413" s="229" t="str">
        <f t="shared" si="238"/>
        <v>0:1</v>
      </c>
      <c r="CJ413" s="229" t="str">
        <f t="shared" si="238"/>
        <v>26:27</v>
      </c>
      <c r="CK413" s="229" t="str">
        <f t="shared" si="238"/>
        <v>27:28</v>
      </c>
      <c r="CL413" s="229" t="str">
        <f t="shared" si="238"/>
        <v>28:29</v>
      </c>
      <c r="CM413" s="229" t="str">
        <f t="shared" si="238"/>
        <v>29:30</v>
      </c>
      <c r="CN413" s="229" t="str">
        <f t="shared" si="238"/>
        <v>30:31</v>
      </c>
    </row>
    <row r="414" spans="1:122" ht="64.5" outlineLevel="1">
      <c r="A414" s="18"/>
      <c r="C414" s="23"/>
      <c r="D414" s="23"/>
      <c r="E414" s="23"/>
      <c r="F414" s="23"/>
      <c r="G414" s="23"/>
      <c r="H414" s="23"/>
      <c r="I414" s="23"/>
      <c r="J414" s="23"/>
      <c r="K414" s="23"/>
      <c r="L414" s="23"/>
      <c r="M414" s="23"/>
      <c r="N414" s="23"/>
      <c r="O414" s="23"/>
      <c r="P414" s="228" t="str">
        <f t="shared" ref="P414:V414" si="240">P413&amp;", "&amp;P$412</f>
        <v>0:1, 60:68</v>
      </c>
      <c r="Q414" s="228" t="str">
        <f t="shared" si="240"/>
        <v>0:1, 68:77</v>
      </c>
      <c r="R414" s="228" t="str">
        <f t="shared" si="240"/>
        <v>26:27, 68:77</v>
      </c>
      <c r="S414" s="228" t="str">
        <f t="shared" si="240"/>
        <v>27:28, 68:77</v>
      </c>
      <c r="T414" s="228" t="str">
        <f t="shared" si="240"/>
        <v>28:29, 68:77</v>
      </c>
      <c r="U414" s="228" t="str">
        <f t="shared" si="240"/>
        <v>29:30, 68:77</v>
      </c>
      <c r="V414" s="228" t="str">
        <f t="shared" si="240"/>
        <v>30:31, 68:77</v>
      </c>
      <c r="W414" s="228" t="str">
        <f t="shared" ref="W414:BE414" si="241">W413&amp;", "&amp;W$412</f>
        <v>0:1, 62:70</v>
      </c>
      <c r="X414" s="228" t="str">
        <f t="shared" si="241"/>
        <v>0:1, 70:79</v>
      </c>
      <c r="Y414" s="228" t="str">
        <f t="shared" si="241"/>
        <v>26:27, 70:79</v>
      </c>
      <c r="Z414" s="228" t="str">
        <f t="shared" si="241"/>
        <v>27:28, 70:79</v>
      </c>
      <c r="AA414" s="228" t="str">
        <f t="shared" si="241"/>
        <v>28:29, 70:79</v>
      </c>
      <c r="AB414" s="228" t="str">
        <f t="shared" si="241"/>
        <v>29:30, 70:79</v>
      </c>
      <c r="AC414" s="228" t="str">
        <f t="shared" si="241"/>
        <v>30:31, 70:79</v>
      </c>
      <c r="AD414" s="228" t="str">
        <f t="shared" si="241"/>
        <v>0:1, 65:73</v>
      </c>
      <c r="AE414" s="228" t="str">
        <f t="shared" si="241"/>
        <v>0:1, 73:82</v>
      </c>
      <c r="AF414" s="228" t="str">
        <f t="shared" si="241"/>
        <v>26:27, 73:82</v>
      </c>
      <c r="AG414" s="228" t="str">
        <f t="shared" si="241"/>
        <v>27:28, 73:82</v>
      </c>
      <c r="AH414" s="228" t="str">
        <f t="shared" si="241"/>
        <v>28:29, 73:82</v>
      </c>
      <c r="AI414" s="228" t="str">
        <f t="shared" si="241"/>
        <v>29:30, 73:82</v>
      </c>
      <c r="AJ414" s="228" t="str">
        <f t="shared" si="241"/>
        <v>30:31, 73:82</v>
      </c>
      <c r="AK414" s="228" t="str">
        <f t="shared" si="241"/>
        <v>0:1, 67:75</v>
      </c>
      <c r="AL414" s="228" t="str">
        <f t="shared" si="241"/>
        <v>0:1, 75:84</v>
      </c>
      <c r="AM414" s="228" t="str">
        <f t="shared" si="241"/>
        <v>26:27, 75:84</v>
      </c>
      <c r="AN414" s="228" t="str">
        <f t="shared" si="241"/>
        <v>27:28, 75:84</v>
      </c>
      <c r="AO414" s="228" t="str">
        <f t="shared" si="241"/>
        <v>28:29, 75:84</v>
      </c>
      <c r="AP414" s="228" t="str">
        <f t="shared" si="241"/>
        <v>29:30, 75:84</v>
      </c>
      <c r="AQ414" s="228" t="str">
        <f t="shared" si="241"/>
        <v>30:31, 75:84</v>
      </c>
      <c r="AR414" s="228" t="str">
        <f t="shared" ref="AR414:AX414" si="242">AR413&amp;", "&amp;AR$412</f>
        <v>0:1, 69:77</v>
      </c>
      <c r="AS414" s="228" t="str">
        <f t="shared" si="242"/>
        <v>0:1, 77:86</v>
      </c>
      <c r="AT414" s="228" t="str">
        <f t="shared" si="242"/>
        <v>26:27, 77:86</v>
      </c>
      <c r="AU414" s="228" t="str">
        <f t="shared" si="242"/>
        <v>27:28, 77:86</v>
      </c>
      <c r="AV414" s="228" t="str">
        <f t="shared" si="242"/>
        <v>28:29, 77:86</v>
      </c>
      <c r="AW414" s="228" t="str">
        <f t="shared" si="242"/>
        <v>29:30, 77:86</v>
      </c>
      <c r="AX414" s="228" t="str">
        <f t="shared" si="242"/>
        <v>30:31, 77:86</v>
      </c>
      <c r="AY414" s="228" t="str">
        <f t="shared" si="241"/>
        <v>0:1, 60:68</v>
      </c>
      <c r="AZ414" s="228" t="str">
        <f t="shared" si="241"/>
        <v>0:1, 68:77</v>
      </c>
      <c r="BA414" s="228" t="str">
        <f t="shared" si="241"/>
        <v>26:27, 68:77</v>
      </c>
      <c r="BB414" s="228" t="str">
        <f t="shared" si="241"/>
        <v>27:28, 68:77</v>
      </c>
      <c r="BC414" s="228" t="str">
        <f t="shared" si="241"/>
        <v>28:29, 68:77</v>
      </c>
      <c r="BD414" s="228" t="str">
        <f t="shared" si="241"/>
        <v>29:30, 68:77</v>
      </c>
      <c r="BE414" s="228" t="str">
        <f t="shared" si="241"/>
        <v>30:31, 68:77</v>
      </c>
      <c r="BF414" s="228" t="str">
        <f t="shared" ref="BF414:CG414" si="243">BF413&amp;", "&amp;BF$412</f>
        <v>0:1, 107:120</v>
      </c>
      <c r="BG414" s="228" t="str">
        <f t="shared" si="243"/>
        <v>0:1, 120:129</v>
      </c>
      <c r="BH414" s="228" t="str">
        <f t="shared" si="243"/>
        <v>26:27, 120:129</v>
      </c>
      <c r="BI414" s="228" t="str">
        <f t="shared" si="243"/>
        <v>27:28, 120:129</v>
      </c>
      <c r="BJ414" s="228" t="str">
        <f t="shared" si="243"/>
        <v>28:29, 120:129</v>
      </c>
      <c r="BK414" s="228" t="str">
        <f t="shared" si="243"/>
        <v>29:30, 120:129</v>
      </c>
      <c r="BL414" s="228" t="str">
        <f t="shared" si="243"/>
        <v>30:31, 120:129</v>
      </c>
      <c r="BM414" s="228" t="str">
        <f t="shared" si="243"/>
        <v>0:1, 159:172</v>
      </c>
      <c r="BN414" s="228" t="str">
        <f t="shared" si="243"/>
        <v>0:1, 172:181</v>
      </c>
      <c r="BO414" s="228" t="str">
        <f t="shared" si="243"/>
        <v>26:27, 172:181</v>
      </c>
      <c r="BP414" s="228" t="str">
        <f t="shared" si="243"/>
        <v>27:28, 172:181</v>
      </c>
      <c r="BQ414" s="228" t="str">
        <f t="shared" si="243"/>
        <v>28:29, 172:181</v>
      </c>
      <c r="BR414" s="228" t="str">
        <f t="shared" si="243"/>
        <v>29:30, 172:181</v>
      </c>
      <c r="BS414" s="228" t="str">
        <f t="shared" si="243"/>
        <v>30:31, 172:181</v>
      </c>
      <c r="BT414" s="228" t="str">
        <f t="shared" si="243"/>
        <v>0:1, 211:224</v>
      </c>
      <c r="BU414" s="228" t="str">
        <f t="shared" si="243"/>
        <v>0:1, 224:233</v>
      </c>
      <c r="BV414" s="228" t="str">
        <f t="shared" si="243"/>
        <v>26:27, 224:233</v>
      </c>
      <c r="BW414" s="228" t="str">
        <f t="shared" si="243"/>
        <v>27:28, 224:233</v>
      </c>
      <c r="BX414" s="228" t="str">
        <f t="shared" si="243"/>
        <v>28:29, 224:233</v>
      </c>
      <c r="BY414" s="228" t="str">
        <f t="shared" si="243"/>
        <v>29:30, 224:233</v>
      </c>
      <c r="BZ414" s="228" t="str">
        <f t="shared" si="243"/>
        <v>30:31, 224:233</v>
      </c>
      <c r="CA414" s="228" t="str">
        <f t="shared" si="243"/>
        <v>0:1, 263:276</v>
      </c>
      <c r="CB414" s="228" t="str">
        <f t="shared" si="243"/>
        <v>0:1, 276:285</v>
      </c>
      <c r="CC414" s="228" t="str">
        <f t="shared" si="243"/>
        <v>26:27, 276:285</v>
      </c>
      <c r="CD414" s="228" t="str">
        <f t="shared" si="243"/>
        <v>27:28, 276:285</v>
      </c>
      <c r="CE414" s="228" t="str">
        <f t="shared" si="243"/>
        <v>28:29, 276:285</v>
      </c>
      <c r="CF414" s="228" t="str">
        <f t="shared" si="243"/>
        <v>29:30, 276:285</v>
      </c>
      <c r="CG414" s="228" t="str">
        <f t="shared" si="243"/>
        <v>30:31, 276:285</v>
      </c>
      <c r="CH414" s="228" t="str">
        <f t="shared" ref="CH414:CN414" si="244">CH413&amp;", "&amp;CH$412</f>
        <v>0:1, 315:328</v>
      </c>
      <c r="CI414" s="228" t="str">
        <f t="shared" si="244"/>
        <v>0:1, 328:337</v>
      </c>
      <c r="CJ414" s="228" t="str">
        <f t="shared" si="244"/>
        <v>26:27, 328:337</v>
      </c>
      <c r="CK414" s="228" t="str">
        <f t="shared" si="244"/>
        <v>27:28, 328:337</v>
      </c>
      <c r="CL414" s="228" t="str">
        <f t="shared" si="244"/>
        <v>28:29, 328:337</v>
      </c>
      <c r="CM414" s="228" t="str">
        <f t="shared" si="244"/>
        <v>29:30, 328:337</v>
      </c>
      <c r="CN414" s="228" t="str">
        <f t="shared" si="244"/>
        <v>30:31, 328:337</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170:171</v>
      </c>
      <c r="S415" s="246" t="str">
        <f>LEFT(S413,FIND(":",S413)-1)+i.BMToffset_r2&amp;":"&amp;RIGHT(S413,LEN(S413)-FIND(":",S413))+i.BMToffset_r2</f>
        <v>171:172</v>
      </c>
      <c r="T415" s="246" t="str">
        <f>LEFT(T413,FIND(":",T413)-1)+i.BMToffset_r2&amp;":"&amp;RIGHT(T413,LEN(T413)-FIND(":",T413))+i.BMToffset_r2</f>
        <v>172:173</v>
      </c>
      <c r="U415" s="246" t="str">
        <f>LEFT(U413,FIND(":",U413)-1)+i.BMToffset_r2&amp;":"&amp;RIGHT(U413,LEN(U413)-FIND(":",U413))+i.BMToffset_r2</f>
        <v>173:174</v>
      </c>
      <c r="V415" s="246" t="str">
        <f>LEFT(V413,FIND(":",V413)-1)+i.BMToffset_r2&amp;":"&amp;RIGHT(V413,LEN(V413)-FIND(":",V413))+i.BMToffset_r2</f>
        <v>174:175</v>
      </c>
      <c r="W415" s="229" t="str">
        <f>P415</f>
        <v>0:1</v>
      </c>
      <c r="X415" s="229" t="str">
        <f t="shared" ref="X415:CN415" si="245">Q415</f>
        <v>0:1</v>
      </c>
      <c r="Y415" s="229" t="str">
        <f t="shared" si="245"/>
        <v>170:171</v>
      </c>
      <c r="Z415" s="229" t="str">
        <f t="shared" si="245"/>
        <v>171:172</v>
      </c>
      <c r="AA415" s="229" t="str">
        <f t="shared" si="245"/>
        <v>172:173</v>
      </c>
      <c r="AB415" s="229" t="str">
        <f t="shared" si="245"/>
        <v>173:174</v>
      </c>
      <c r="AC415" s="229" t="str">
        <f t="shared" si="245"/>
        <v>174:175</v>
      </c>
      <c r="AD415" s="229" t="str">
        <f t="shared" si="245"/>
        <v>0:1</v>
      </c>
      <c r="AE415" s="229" t="str">
        <f t="shared" si="245"/>
        <v>0:1</v>
      </c>
      <c r="AF415" s="229" t="str">
        <f t="shared" si="245"/>
        <v>170:171</v>
      </c>
      <c r="AG415" s="229" t="str">
        <f t="shared" si="245"/>
        <v>171:172</v>
      </c>
      <c r="AH415" s="229" t="str">
        <f t="shared" si="245"/>
        <v>172:173</v>
      </c>
      <c r="AI415" s="229" t="str">
        <f t="shared" si="245"/>
        <v>173:174</v>
      </c>
      <c r="AJ415" s="229" t="str">
        <f t="shared" si="245"/>
        <v>174:175</v>
      </c>
      <c r="AK415" s="229" t="str">
        <f t="shared" si="245"/>
        <v>0:1</v>
      </c>
      <c r="AL415" s="229" t="str">
        <f t="shared" si="245"/>
        <v>0:1</v>
      </c>
      <c r="AM415" s="229" t="str">
        <f t="shared" si="245"/>
        <v>170:171</v>
      </c>
      <c r="AN415" s="229" t="str">
        <f t="shared" si="245"/>
        <v>171:172</v>
      </c>
      <c r="AO415" s="229" t="str">
        <f t="shared" si="245"/>
        <v>172:173</v>
      </c>
      <c r="AP415" s="229" t="str">
        <f t="shared" si="245"/>
        <v>173:174</v>
      </c>
      <c r="AQ415" s="229" t="str">
        <f t="shared" si="245"/>
        <v>174:175</v>
      </c>
      <c r="AR415" s="229" t="str">
        <f t="shared" ref="AR415:BE415" si="246">AD415</f>
        <v>0:1</v>
      </c>
      <c r="AS415" s="229" t="str">
        <f t="shared" si="246"/>
        <v>0:1</v>
      </c>
      <c r="AT415" s="229" t="str">
        <f t="shared" si="246"/>
        <v>170:171</v>
      </c>
      <c r="AU415" s="229" t="str">
        <f t="shared" si="246"/>
        <v>171:172</v>
      </c>
      <c r="AV415" s="229" t="str">
        <f t="shared" si="246"/>
        <v>172:173</v>
      </c>
      <c r="AW415" s="229" t="str">
        <f t="shared" si="246"/>
        <v>173:174</v>
      </c>
      <c r="AX415" s="229" t="str">
        <f t="shared" si="246"/>
        <v>174:175</v>
      </c>
      <c r="AY415" s="229" t="str">
        <f t="shared" si="246"/>
        <v>0:1</v>
      </c>
      <c r="AZ415" s="229" t="str">
        <f t="shared" si="246"/>
        <v>0:1</v>
      </c>
      <c r="BA415" s="229" t="str">
        <f t="shared" si="246"/>
        <v>170:171</v>
      </c>
      <c r="BB415" s="229" t="str">
        <f t="shared" si="246"/>
        <v>171:172</v>
      </c>
      <c r="BC415" s="229" t="str">
        <f t="shared" si="246"/>
        <v>172:173</v>
      </c>
      <c r="BD415" s="229" t="str">
        <f t="shared" si="246"/>
        <v>173:174</v>
      </c>
      <c r="BE415" s="229" t="str">
        <f t="shared" si="246"/>
        <v>174:175</v>
      </c>
      <c r="BF415" s="229" t="str">
        <f t="shared" si="245"/>
        <v>0:1</v>
      </c>
      <c r="BG415" s="229" t="str">
        <f t="shared" si="245"/>
        <v>0:1</v>
      </c>
      <c r="BH415" s="229" t="str">
        <f t="shared" si="245"/>
        <v>170:171</v>
      </c>
      <c r="BI415" s="229" t="str">
        <f t="shared" si="245"/>
        <v>171:172</v>
      </c>
      <c r="BJ415" s="229" t="str">
        <f t="shared" si="245"/>
        <v>172:173</v>
      </c>
      <c r="BK415" s="229" t="str">
        <f t="shared" si="245"/>
        <v>173:174</v>
      </c>
      <c r="BL415" s="229" t="str">
        <f t="shared" si="245"/>
        <v>174:175</v>
      </c>
      <c r="BM415" s="229" t="str">
        <f t="shared" si="245"/>
        <v>0:1</v>
      </c>
      <c r="BN415" s="229" t="str">
        <f t="shared" si="245"/>
        <v>0:1</v>
      </c>
      <c r="BO415" s="229" t="str">
        <f t="shared" si="245"/>
        <v>170:171</v>
      </c>
      <c r="BP415" s="229" t="str">
        <f t="shared" si="245"/>
        <v>171:172</v>
      </c>
      <c r="BQ415" s="229" t="str">
        <f t="shared" si="245"/>
        <v>172:173</v>
      </c>
      <c r="BR415" s="229" t="str">
        <f t="shared" si="245"/>
        <v>173:174</v>
      </c>
      <c r="BS415" s="229" t="str">
        <f t="shared" si="245"/>
        <v>174:175</v>
      </c>
      <c r="BT415" s="229" t="str">
        <f t="shared" si="245"/>
        <v>0:1</v>
      </c>
      <c r="BU415" s="229" t="str">
        <f t="shared" si="245"/>
        <v>0:1</v>
      </c>
      <c r="BV415" s="229" t="str">
        <f t="shared" si="245"/>
        <v>170:171</v>
      </c>
      <c r="BW415" s="229" t="str">
        <f t="shared" si="245"/>
        <v>171:172</v>
      </c>
      <c r="BX415" s="229" t="str">
        <f t="shared" si="245"/>
        <v>172:173</v>
      </c>
      <c r="BY415" s="229" t="str">
        <f t="shared" si="245"/>
        <v>173:174</v>
      </c>
      <c r="BZ415" s="229" t="str">
        <f t="shared" si="245"/>
        <v>174:175</v>
      </c>
      <c r="CA415" s="229" t="str">
        <f t="shared" si="245"/>
        <v>0:1</v>
      </c>
      <c r="CB415" s="229" t="str">
        <f t="shared" si="245"/>
        <v>0:1</v>
      </c>
      <c r="CC415" s="229" t="str">
        <f t="shared" si="245"/>
        <v>170:171</v>
      </c>
      <c r="CD415" s="229" t="str">
        <f t="shared" si="245"/>
        <v>171:172</v>
      </c>
      <c r="CE415" s="229" t="str">
        <f t="shared" si="245"/>
        <v>172:173</v>
      </c>
      <c r="CF415" s="229" t="str">
        <f t="shared" si="245"/>
        <v>173:174</v>
      </c>
      <c r="CG415" s="229" t="str">
        <f t="shared" si="245"/>
        <v>174:175</v>
      </c>
      <c r="CH415" s="229" t="str">
        <f t="shared" si="245"/>
        <v>0:1</v>
      </c>
      <c r="CI415" s="229" t="str">
        <f t="shared" si="245"/>
        <v>0:1</v>
      </c>
      <c r="CJ415" s="229" t="str">
        <f t="shared" si="245"/>
        <v>170:171</v>
      </c>
      <c r="CK415" s="229" t="str">
        <f t="shared" si="245"/>
        <v>171:172</v>
      </c>
      <c r="CL415" s="229" t="str">
        <f t="shared" si="245"/>
        <v>172:173</v>
      </c>
      <c r="CM415" s="229" t="str">
        <f t="shared" si="245"/>
        <v>173:174</v>
      </c>
      <c r="CN415" s="229" t="str">
        <f t="shared" si="245"/>
        <v>174:175</v>
      </c>
    </row>
    <row r="416" spans="1:122" ht="75" outlineLevel="1">
      <c r="B416" s="25"/>
      <c r="C416" s="129"/>
      <c r="D416" s="129"/>
      <c r="E416" s="129"/>
      <c r="F416" s="129"/>
      <c r="G416" s="129"/>
      <c r="H416" s="129"/>
      <c r="I416" s="129"/>
      <c r="J416" s="129"/>
      <c r="K416" s="129"/>
      <c r="L416" s="129"/>
      <c r="M416" s="129"/>
      <c r="N416" s="23"/>
      <c r="O416" s="23"/>
      <c r="P416" s="227" t="str">
        <f t="shared" ref="P416:CH416" si="247">P415&amp;", "&amp;P$412</f>
        <v>0:1, 60:68</v>
      </c>
      <c r="Q416" s="227" t="str">
        <f t="shared" si="247"/>
        <v>0:1, 68:77</v>
      </c>
      <c r="R416" s="227" t="str">
        <f t="shared" si="247"/>
        <v>170:171, 68:77</v>
      </c>
      <c r="S416" s="227" t="str">
        <f t="shared" si="247"/>
        <v>171:172, 68:77</v>
      </c>
      <c r="T416" s="227" t="str">
        <f t="shared" si="247"/>
        <v>172:173, 68:77</v>
      </c>
      <c r="U416" s="227" t="str">
        <f t="shared" si="247"/>
        <v>173:174, 68:77</v>
      </c>
      <c r="V416" s="227" t="str">
        <f t="shared" si="247"/>
        <v>174:175, 68:77</v>
      </c>
      <c r="W416" s="227" t="str">
        <f t="shared" si="247"/>
        <v>0:1, 62:70</v>
      </c>
      <c r="X416" s="227" t="str">
        <f t="shared" si="247"/>
        <v>0:1, 70:79</v>
      </c>
      <c r="Y416" s="227" t="str">
        <f t="shared" si="247"/>
        <v>170:171, 70:79</v>
      </c>
      <c r="Z416" s="227" t="str">
        <f t="shared" si="247"/>
        <v>171:172, 70:79</v>
      </c>
      <c r="AA416" s="227" t="str">
        <f t="shared" si="247"/>
        <v>172:173, 70:79</v>
      </c>
      <c r="AB416" s="227" t="str">
        <f t="shared" si="247"/>
        <v>173:174, 70:79</v>
      </c>
      <c r="AC416" s="227" t="str">
        <f t="shared" si="247"/>
        <v>174:175, 70:79</v>
      </c>
      <c r="AD416" s="227" t="str">
        <f t="shared" si="247"/>
        <v>0:1, 65:73</v>
      </c>
      <c r="AE416" s="227" t="str">
        <f t="shared" si="247"/>
        <v>0:1, 73:82</v>
      </c>
      <c r="AF416" s="227" t="str">
        <f t="shared" si="247"/>
        <v>170:171, 73:82</v>
      </c>
      <c r="AG416" s="227" t="str">
        <f t="shared" si="247"/>
        <v>171:172, 73:82</v>
      </c>
      <c r="AH416" s="227" t="str">
        <f t="shared" si="247"/>
        <v>172:173, 73:82</v>
      </c>
      <c r="AI416" s="227" t="str">
        <f t="shared" si="247"/>
        <v>173:174, 73:82</v>
      </c>
      <c r="AJ416" s="227" t="str">
        <f t="shared" si="247"/>
        <v>174:175, 73:82</v>
      </c>
      <c r="AK416" s="227" t="str">
        <f t="shared" si="247"/>
        <v>0:1, 67:75</v>
      </c>
      <c r="AL416" s="227" t="str">
        <f t="shared" si="247"/>
        <v>0:1, 75:84</v>
      </c>
      <c r="AM416" s="227" t="str">
        <f t="shared" si="247"/>
        <v>170:171, 75:84</v>
      </c>
      <c r="AN416" s="227" t="str">
        <f t="shared" si="247"/>
        <v>171:172, 75:84</v>
      </c>
      <c r="AO416" s="227" t="str">
        <f t="shared" si="247"/>
        <v>172:173, 75:84</v>
      </c>
      <c r="AP416" s="227" t="str">
        <f t="shared" si="247"/>
        <v>173:174, 75:84</v>
      </c>
      <c r="AQ416" s="227" t="str">
        <f t="shared" si="247"/>
        <v>174:175, 75:84</v>
      </c>
      <c r="AR416" s="227" t="str">
        <f t="shared" ref="AR416:AX416" si="248">AR415&amp;", "&amp;AR$412</f>
        <v>0:1, 69:77</v>
      </c>
      <c r="AS416" s="227" t="str">
        <f t="shared" si="248"/>
        <v>0:1, 77:86</v>
      </c>
      <c r="AT416" s="227" t="str">
        <f t="shared" si="248"/>
        <v>170:171, 77:86</v>
      </c>
      <c r="AU416" s="227" t="str">
        <f t="shared" si="248"/>
        <v>171:172, 77:86</v>
      </c>
      <c r="AV416" s="227" t="str">
        <f t="shared" si="248"/>
        <v>172:173, 77:86</v>
      </c>
      <c r="AW416" s="227" t="str">
        <f t="shared" si="248"/>
        <v>173:174, 77:86</v>
      </c>
      <c r="AX416" s="227" t="str">
        <f t="shared" si="248"/>
        <v>174:175, 77:86</v>
      </c>
      <c r="AY416" s="227" t="str">
        <f t="shared" si="247"/>
        <v>0:1, 60:68</v>
      </c>
      <c r="AZ416" s="227" t="str">
        <f t="shared" si="247"/>
        <v>0:1, 68:77</v>
      </c>
      <c r="BA416" s="227" t="str">
        <f t="shared" si="247"/>
        <v>170:171, 68:77</v>
      </c>
      <c r="BB416" s="227" t="str">
        <f t="shared" si="247"/>
        <v>171:172, 68:77</v>
      </c>
      <c r="BC416" s="227" t="str">
        <f t="shared" si="247"/>
        <v>172:173, 68:77</v>
      </c>
      <c r="BD416" s="227" t="str">
        <f t="shared" si="247"/>
        <v>173:174, 68:77</v>
      </c>
      <c r="BE416" s="227" t="str">
        <f t="shared" si="247"/>
        <v>174:175, 68:77</v>
      </c>
      <c r="BF416" s="227" t="str">
        <f t="shared" si="247"/>
        <v>0:1, 107:120</v>
      </c>
      <c r="BG416" s="227" t="str">
        <f t="shared" si="247"/>
        <v>0:1, 120:129</v>
      </c>
      <c r="BH416" s="227" t="str">
        <f t="shared" si="247"/>
        <v>170:171, 120:129</v>
      </c>
      <c r="BI416" s="227" t="str">
        <f t="shared" si="247"/>
        <v>171:172, 120:129</v>
      </c>
      <c r="BJ416" s="227" t="str">
        <f t="shared" si="247"/>
        <v>172:173, 120:129</v>
      </c>
      <c r="BK416" s="227" t="str">
        <f t="shared" si="247"/>
        <v>173:174, 120:129</v>
      </c>
      <c r="BL416" s="227" t="str">
        <f t="shared" si="247"/>
        <v>174:175, 120:129</v>
      </c>
      <c r="BM416" s="227" t="str">
        <f t="shared" si="247"/>
        <v>0:1, 159:172</v>
      </c>
      <c r="BN416" s="227" t="str">
        <f t="shared" si="247"/>
        <v>0:1, 172:181</v>
      </c>
      <c r="BO416" s="227" t="str">
        <f t="shared" si="247"/>
        <v>170:171, 172:181</v>
      </c>
      <c r="BP416" s="227" t="str">
        <f t="shared" si="247"/>
        <v>171:172, 172:181</v>
      </c>
      <c r="BQ416" s="227" t="str">
        <f t="shared" si="247"/>
        <v>172:173, 172:181</v>
      </c>
      <c r="BR416" s="227" t="str">
        <f t="shared" si="247"/>
        <v>173:174, 172:181</v>
      </c>
      <c r="BS416" s="227" t="str">
        <f t="shared" si="247"/>
        <v>174:175, 172:181</v>
      </c>
      <c r="BT416" s="227" t="str">
        <f t="shared" si="247"/>
        <v>0:1, 211:224</v>
      </c>
      <c r="BU416" s="227" t="str">
        <f t="shared" si="247"/>
        <v>0:1, 224:233</v>
      </c>
      <c r="BV416" s="227" t="str">
        <f t="shared" si="247"/>
        <v>170:171, 224:233</v>
      </c>
      <c r="BW416" s="227" t="str">
        <f t="shared" si="247"/>
        <v>171:172, 224:233</v>
      </c>
      <c r="BX416" s="227" t="str">
        <f t="shared" si="247"/>
        <v>172:173, 224:233</v>
      </c>
      <c r="BY416" s="227" t="str">
        <f t="shared" si="247"/>
        <v>173:174, 224:233</v>
      </c>
      <c r="BZ416" s="227" t="str">
        <f t="shared" si="247"/>
        <v>174:175, 224:233</v>
      </c>
      <c r="CA416" s="227" t="str">
        <f t="shared" si="247"/>
        <v>0:1, 263:276</v>
      </c>
      <c r="CB416" s="227" t="str">
        <f t="shared" si="247"/>
        <v>0:1, 276:285</v>
      </c>
      <c r="CC416" s="227" t="str">
        <f t="shared" si="247"/>
        <v>170:171, 276:285</v>
      </c>
      <c r="CD416" s="227" t="str">
        <f t="shared" si="247"/>
        <v>171:172, 276:285</v>
      </c>
      <c r="CE416" s="227" t="str">
        <f t="shared" si="247"/>
        <v>172:173, 276:285</v>
      </c>
      <c r="CF416" s="227" t="str">
        <f t="shared" si="247"/>
        <v>173:174, 276:285</v>
      </c>
      <c r="CG416" s="227" t="str">
        <f t="shared" si="247"/>
        <v>174:175, 276:285</v>
      </c>
      <c r="CH416" s="227" t="str">
        <f t="shared" si="247"/>
        <v>0:1, 315:328</v>
      </c>
      <c r="CI416" s="227" t="str">
        <f t="shared" ref="CI416:CN416" si="249">CI415&amp;", "&amp;CI$412</f>
        <v>0:1, 328:337</v>
      </c>
      <c r="CJ416" s="227" t="str">
        <f t="shared" si="249"/>
        <v>170:171, 328:337</v>
      </c>
      <c r="CK416" s="227" t="str">
        <f t="shared" si="249"/>
        <v>171:172, 328:337</v>
      </c>
      <c r="CL416" s="227" t="str">
        <f t="shared" si="249"/>
        <v>172:173, 328:337</v>
      </c>
      <c r="CM416" s="227" t="str">
        <f t="shared" si="249"/>
        <v>173:174, 328:337</v>
      </c>
      <c r="CN416" s="227" t="str">
        <f t="shared" si="249"/>
        <v>174:175, 328:337</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2677</v>
      </c>
      <c r="BF789" t="s">
        <v>887</v>
      </c>
      <c r="BH789" t="s">
        <v>1579</v>
      </c>
      <c r="BO789" t="s">
        <v>1579</v>
      </c>
      <c r="BV789" t="s">
        <v>1579</v>
      </c>
      <c r="CC789" t="s">
        <v>1579</v>
      </c>
      <c r="CJ789" t="s">
        <v>1579</v>
      </c>
    </row>
    <row r="790" spans="1:92" outlineLevel="2">
      <c r="B790" t="s">
        <v>2678</v>
      </c>
      <c r="P790" s="90"/>
      <c r="BE790">
        <f>BF790-13</f>
        <v>94</v>
      </c>
      <c r="BF790">
        <f>BF$411</f>
        <v>107</v>
      </c>
      <c r="BG790" s="805">
        <f>BG$411-30</f>
        <v>90</v>
      </c>
      <c r="BH790">
        <f>BH$411</f>
        <v>129</v>
      </c>
      <c r="BL790">
        <f>BM790-13</f>
        <v>146</v>
      </c>
      <c r="BM790">
        <f>BM$411</f>
        <v>159</v>
      </c>
      <c r="BN790" s="805">
        <f>BN$411-30</f>
        <v>142</v>
      </c>
      <c r="BO790">
        <f>BO$411</f>
        <v>181</v>
      </c>
      <c r="BS790">
        <f>BT790-13</f>
        <v>198</v>
      </c>
      <c r="BT790">
        <f>BT$411</f>
        <v>211</v>
      </c>
      <c r="BU790" s="805">
        <f>BU$411-30</f>
        <v>194</v>
      </c>
      <c r="BV790">
        <f>BV$411</f>
        <v>233</v>
      </c>
      <c r="BZ790">
        <f>CA790-13</f>
        <v>250</v>
      </c>
      <c r="CA790">
        <f>CA$411</f>
        <v>263</v>
      </c>
      <c r="CB790" s="805">
        <f>CB$411-30</f>
        <v>246</v>
      </c>
      <c r="CC790">
        <f>CC$411</f>
        <v>285</v>
      </c>
      <c r="CG790">
        <f>CH790-13</f>
        <v>302</v>
      </c>
      <c r="CH790">
        <f>CH$411</f>
        <v>315</v>
      </c>
      <c r="CI790" s="805">
        <f>CI$411-30</f>
        <v>298</v>
      </c>
      <c r="CJ790">
        <f>CJ$411</f>
        <v>337</v>
      </c>
      <c r="CN790" s="91"/>
    </row>
    <row r="791" spans="1:92" outlineLevel="2">
      <c r="B791" t="s">
        <v>2679</v>
      </c>
      <c r="P791" s="90"/>
      <c r="BF791" t="str">
        <f>BE790&amp;":"&amp;BF790</f>
        <v>94:107</v>
      </c>
      <c r="BH791" t="str">
        <f>BG790&amp;":"&amp;BH790</f>
        <v>90:129</v>
      </c>
      <c r="BM791" t="str">
        <f>BL790&amp;":"&amp;BM790</f>
        <v>146:159</v>
      </c>
      <c r="BO791" t="str">
        <f>BN790&amp;":"&amp;BO790</f>
        <v>142:181</v>
      </c>
      <c r="BT791" t="str">
        <f>BS790&amp;":"&amp;BT790</f>
        <v>198:211</v>
      </c>
      <c r="BV791" t="str">
        <f>BU790&amp;":"&amp;BV790</f>
        <v>194:233</v>
      </c>
      <c r="CA791" t="str">
        <f>BZ790&amp;":"&amp;CA790</f>
        <v>250:263</v>
      </c>
      <c r="CC791" t="str">
        <f>CB790&amp;":"&amp;CC790</f>
        <v>246:285</v>
      </c>
      <c r="CH791" t="str">
        <f>CG790&amp;":"&amp;CH790</f>
        <v>302:315</v>
      </c>
      <c r="CJ791" t="str">
        <f>CI790&amp;":"&amp;CJ790</f>
        <v>298:337</v>
      </c>
      <c r="CN791" s="91"/>
    </row>
    <row r="792" spans="1:92" outlineLevel="2">
      <c r="B792" t="s">
        <v>2680</v>
      </c>
      <c r="P792" s="90"/>
      <c r="BF792" t="str">
        <f>INDEX(i.TOL_indices,d.TOL,1)</f>
        <v>43:44</v>
      </c>
      <c r="BH792" t="str">
        <f>BF792</f>
        <v>43:44</v>
      </c>
      <c r="BM792" t="str">
        <f>INDEX(i.TOL_indices,d.TOL,1)</f>
        <v>43:44</v>
      </c>
      <c r="BO792" t="str">
        <f>BM792</f>
        <v>43:44</v>
      </c>
      <c r="BT792" t="str">
        <f>INDEX(i.TOL_indices,d.TOL,1)</f>
        <v>43:44</v>
      </c>
      <c r="BV792" t="str">
        <f>BT792</f>
        <v>43:44</v>
      </c>
      <c r="CA792" t="str">
        <f>INDEX(i.TOL_indices,d.TOL,1)</f>
        <v>43:44</v>
      </c>
      <c r="CC792" t="str">
        <f>CA792</f>
        <v>43:44</v>
      </c>
      <c r="CH792" t="str">
        <f>INDEX(i.TOL_indices,d.TOL,1)</f>
        <v>43:44</v>
      </c>
      <c r="CJ792" t="str">
        <f>CH792</f>
        <v>43:44</v>
      </c>
      <c r="CN792" s="91"/>
    </row>
    <row r="793" spans="1:92" ht="64.5" outlineLevel="2">
      <c r="B793" s="596" t="s">
        <v>2681</v>
      </c>
      <c r="P793" s="90"/>
      <c r="BF793" s="228" t="str">
        <f>BF792&amp;", "&amp;BF$791</f>
        <v>43:44, 94:107</v>
      </c>
      <c r="BH793" s="228" t="str">
        <f>BH792&amp;", "&amp;BH$791</f>
        <v>43:44, 90:129</v>
      </c>
      <c r="BM793" s="228" t="str">
        <f>BM792&amp;", "&amp;BM$791</f>
        <v>43:44, 146:159</v>
      </c>
      <c r="BO793" s="228" t="str">
        <f>BO792&amp;", "&amp;BO$791</f>
        <v>43:44, 142:181</v>
      </c>
      <c r="BT793" s="228" t="str">
        <f>BT792&amp;", "&amp;BT$791</f>
        <v>43:44, 198:211</v>
      </c>
      <c r="BV793" s="228" t="str">
        <f>BV792&amp;", "&amp;BV$791</f>
        <v>43:44, 194:233</v>
      </c>
      <c r="CA793" s="228" t="str">
        <f>CA792&amp;", "&amp;CA$791</f>
        <v>43:44, 250:263</v>
      </c>
      <c r="CC793" s="228" t="str">
        <f>CC792&amp;", "&amp;CC$791</f>
        <v>43:44, 246:285</v>
      </c>
      <c r="CH793" s="228" t="str">
        <f>CH792&amp;", "&amp;CH$791</f>
        <v>43:44, 302:315</v>
      </c>
      <c r="CJ793" s="228" t="str">
        <f>CJ792&amp;", "&amp;CJ$791</f>
        <v>43:44, 298:337</v>
      </c>
      <c r="CN793" s="91"/>
    </row>
    <row r="795" spans="1:92">
      <c r="A795" s="164" t="s">
        <v>1252</v>
      </c>
    </row>
    <row r="796" spans="1:92"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74"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250">T799</f>
        <v>0</v>
      </c>
      <c r="D799" s="332">
        <f t="shared" si="250"/>
        <v>0</v>
      </c>
      <c r="G799" s="25" t="s">
        <v>1273</v>
      </c>
      <c r="H799" s="333">
        <v>0.35</v>
      </c>
      <c r="I799" s="333">
        <v>0.5</v>
      </c>
      <c r="J799" s="334">
        <v>1.5</v>
      </c>
      <c r="K799" s="334">
        <v>1.8</v>
      </c>
      <c r="L799" s="335">
        <f t="shared" ref="L799:M806" si="251">CHOOSE(d.Region,Y799,AA799,AC799)</f>
        <v>0</v>
      </c>
      <c r="M799" s="336">
        <f t="shared" si="251"/>
        <v>0</v>
      </c>
      <c r="N799" s="213">
        <v>200</v>
      </c>
      <c r="O799" s="337"/>
      <c r="P799" s="337"/>
      <c r="Q799" s="337"/>
      <c r="R799" s="338">
        <f>$H799/(2-$H799)*$N799</f>
        <v>42.424242424242422</v>
      </c>
      <c r="S799" s="338">
        <f>-(1-$H799)/(2-$H799)*$N799</f>
        <v>-78.787878787878796</v>
      </c>
      <c r="T799" s="339">
        <f>L799*R799/100</f>
        <v>0</v>
      </c>
      <c r="U799" s="339">
        <f>M799*S799/100</f>
        <v>0</v>
      </c>
      <c r="V799" s="339">
        <f t="shared" ref="V799:V806" si="252">((1-$H799)*T799+2*$H799*U799)/(1+$H799)</f>
        <v>0</v>
      </c>
      <c r="Y799" s="340">
        <v>0</v>
      </c>
      <c r="Z799" s="340">
        <v>0</v>
      </c>
      <c r="AA799" s="341">
        <f>Y799</f>
        <v>0</v>
      </c>
      <c r="AB799" s="341">
        <f>Z799</f>
        <v>0</v>
      </c>
      <c r="AC799" s="341">
        <f>AA799</f>
        <v>0</v>
      </c>
      <c r="AD799" s="341">
        <f>AB799</f>
        <v>0</v>
      </c>
    </row>
    <row r="800" spans="1:92" outlineLevel="1">
      <c r="B800" t="s">
        <v>359</v>
      </c>
      <c r="C800" s="332">
        <f t="shared" si="250"/>
        <v>0</v>
      </c>
      <c r="D800" s="332">
        <f t="shared" si="250"/>
        <v>0</v>
      </c>
      <c r="G800" s="25" t="s">
        <v>1274</v>
      </c>
      <c r="H800" s="342">
        <f>H799</f>
        <v>0.35</v>
      </c>
      <c r="I800" s="342">
        <f>I799</f>
        <v>0.5</v>
      </c>
      <c r="J800" s="343">
        <f t="shared" ref="J800:K806" si="253">J799</f>
        <v>1.5</v>
      </c>
      <c r="K800" s="343">
        <f t="shared" si="253"/>
        <v>1.8</v>
      </c>
      <c r="L800" s="344">
        <f t="shared" si="251"/>
        <v>0</v>
      </c>
      <c r="M800" s="345">
        <f t="shared" si="251"/>
        <v>0</v>
      </c>
      <c r="N800" s="27"/>
      <c r="O800" s="337">
        <f>MIN($H800*$K800*(1-$I800),(1-$H800)*$I800*$J800)</f>
        <v>0.315</v>
      </c>
      <c r="P800" s="337">
        <f>$O800/$J800/(1-$H800)</f>
        <v>0.32307692307692304</v>
      </c>
      <c r="Q800" s="337">
        <f>$O800/$K800/$H800</f>
        <v>0.5</v>
      </c>
      <c r="R800" s="337"/>
      <c r="S800" s="337"/>
      <c r="T800" s="339">
        <f t="shared" ref="T800:U802" si="254">P800*L800</f>
        <v>0</v>
      </c>
      <c r="U800" s="339">
        <f t="shared" si="254"/>
        <v>0</v>
      </c>
      <c r="V800" s="339">
        <f t="shared" si="252"/>
        <v>0</v>
      </c>
      <c r="X800" s="346">
        <v>850</v>
      </c>
      <c r="Y800" s="347">
        <v>0</v>
      </c>
      <c r="Z800" s="348">
        <v>0</v>
      </c>
      <c r="AA800" s="347">
        <v>0</v>
      </c>
      <c r="AB800" s="348">
        <v>0</v>
      </c>
      <c r="AC800" s="347">
        <v>0</v>
      </c>
      <c r="AD800" s="348">
        <v>0</v>
      </c>
    </row>
    <row r="801" spans="1:30" outlineLevel="1">
      <c r="B801" t="s">
        <v>986</v>
      </c>
      <c r="C801" s="332">
        <f t="shared" si="250"/>
        <v>0</v>
      </c>
      <c r="D801" s="332">
        <f t="shared" si="250"/>
        <v>0</v>
      </c>
      <c r="G801" s="25"/>
      <c r="H801" s="342">
        <f>H800</f>
        <v>0.35</v>
      </c>
      <c r="I801" s="342">
        <f t="shared" ref="I801:I806" si="255">I800</f>
        <v>0.5</v>
      </c>
      <c r="J801" s="343">
        <f t="shared" si="253"/>
        <v>1.5</v>
      </c>
      <c r="K801" s="343">
        <f t="shared" si="253"/>
        <v>1.8</v>
      </c>
      <c r="L801" s="344">
        <f t="shared" si="251"/>
        <v>0</v>
      </c>
      <c r="M801" s="345">
        <f t="shared" si="251"/>
        <v>0</v>
      </c>
      <c r="N801" s="27"/>
      <c r="O801" s="337">
        <f>MIN($H801*$K801*(1-$I801),(1-$H801)*$I801*$J801)</f>
        <v>0.315</v>
      </c>
      <c r="P801" s="337">
        <f>$O801/$J801/(1-$H801)</f>
        <v>0.32307692307692304</v>
      </c>
      <c r="Q801" s="337">
        <f>$O801/$K801/$H801</f>
        <v>0.5</v>
      </c>
      <c r="R801" s="337"/>
      <c r="S801" s="337"/>
      <c r="T801" s="339">
        <f t="shared" si="254"/>
        <v>0</v>
      </c>
      <c r="U801" s="339">
        <f t="shared" si="254"/>
        <v>0</v>
      </c>
      <c r="V801" s="339">
        <f t="shared" si="252"/>
        <v>0</v>
      </c>
      <c r="X801" s="346">
        <v>1000</v>
      </c>
      <c r="Y801" s="349">
        <v>0</v>
      </c>
      <c r="Z801" s="350">
        <v>0</v>
      </c>
      <c r="AA801" s="349">
        <v>0</v>
      </c>
      <c r="AB801" s="350">
        <v>0</v>
      </c>
      <c r="AC801" s="349">
        <v>0</v>
      </c>
      <c r="AD801" s="350">
        <v>0</v>
      </c>
    </row>
    <row r="802" spans="1:30" outlineLevel="1">
      <c r="B802" t="s">
        <v>1275</v>
      </c>
      <c r="C802" s="332">
        <f t="shared" si="250"/>
        <v>0</v>
      </c>
      <c r="D802" s="332">
        <f t="shared" si="250"/>
        <v>0</v>
      </c>
      <c r="G802" s="25"/>
      <c r="H802" s="342">
        <f>H801</f>
        <v>0.35</v>
      </c>
      <c r="I802" s="342">
        <f t="shared" si="255"/>
        <v>0.5</v>
      </c>
      <c r="J802" s="343">
        <f t="shared" si="253"/>
        <v>1.5</v>
      </c>
      <c r="K802" s="343">
        <f t="shared" si="253"/>
        <v>1.8</v>
      </c>
      <c r="L802" s="351">
        <f t="shared" si="251"/>
        <v>0</v>
      </c>
      <c r="M802" s="352">
        <f t="shared" si="251"/>
        <v>0</v>
      </c>
      <c r="N802" s="27"/>
      <c r="O802" s="337">
        <f>MIN($H802*$K802*(1-$I802),(1-$H802)*$I802*$J802)</f>
        <v>0.315</v>
      </c>
      <c r="P802" s="337">
        <f>$O802/$J802/(1-$H802)</f>
        <v>0.32307692307692304</v>
      </c>
      <c r="Q802" s="337">
        <f>$O802/$K802/$H802</f>
        <v>0.5</v>
      </c>
      <c r="R802" s="337"/>
      <c r="S802" s="337"/>
      <c r="T802" s="339">
        <f t="shared" si="254"/>
        <v>0</v>
      </c>
      <c r="U802" s="339">
        <f t="shared" si="254"/>
        <v>0</v>
      </c>
      <c r="V802" s="339">
        <f t="shared" si="252"/>
        <v>0</v>
      </c>
      <c r="X802" s="346">
        <v>1200</v>
      </c>
      <c r="Y802" s="353">
        <v>0</v>
      </c>
      <c r="Z802" s="354">
        <v>0</v>
      </c>
      <c r="AA802" s="353">
        <v>0</v>
      </c>
      <c r="AB802" s="354">
        <v>0</v>
      </c>
      <c r="AC802" s="353">
        <v>0</v>
      </c>
      <c r="AD802" s="354">
        <v>0</v>
      </c>
    </row>
    <row r="803" spans="1:30" outlineLevel="1">
      <c r="A803" t="s">
        <v>808</v>
      </c>
      <c r="B803" t="s">
        <v>801</v>
      </c>
      <c r="C803" s="332">
        <f t="shared" si="250"/>
        <v>0</v>
      </c>
      <c r="D803" s="332">
        <f t="shared" si="250"/>
        <v>0</v>
      </c>
      <c r="G803" s="25" t="s">
        <v>1273</v>
      </c>
      <c r="H803" s="333">
        <v>0.5</v>
      </c>
      <c r="I803" s="342">
        <f t="shared" si="255"/>
        <v>0.5</v>
      </c>
      <c r="J803" s="343">
        <f t="shared" si="253"/>
        <v>1.5</v>
      </c>
      <c r="K803" s="343">
        <f t="shared" si="253"/>
        <v>1.8</v>
      </c>
      <c r="L803" s="335">
        <f t="shared" si="251"/>
        <v>0</v>
      </c>
      <c r="M803" s="336">
        <f t="shared" si="251"/>
        <v>0</v>
      </c>
      <c r="N803" s="213">
        <v>200</v>
      </c>
      <c r="O803" s="337"/>
      <c r="P803" s="337"/>
      <c r="Q803" s="337"/>
      <c r="R803" s="338">
        <f>$H803/(2-$H803)*$N803</f>
        <v>66.666666666666657</v>
      </c>
      <c r="S803" s="338">
        <f>-(1-$H803)/(2-$H803)*$N803</f>
        <v>-66.666666666666657</v>
      </c>
      <c r="T803" s="339">
        <f>L803*R803/100</f>
        <v>0</v>
      </c>
      <c r="U803" s="339">
        <f>M803*S803/100</f>
        <v>0</v>
      </c>
      <c r="V803" s="339">
        <f t="shared" si="252"/>
        <v>0</v>
      </c>
      <c r="X803" s="346"/>
      <c r="Y803" s="340">
        <v>0</v>
      </c>
      <c r="Z803" s="340">
        <v>0</v>
      </c>
      <c r="AA803" s="341">
        <f>Y803</f>
        <v>0</v>
      </c>
      <c r="AB803" s="341">
        <f>Z803</f>
        <v>0</v>
      </c>
      <c r="AC803" s="341">
        <f>AA803</f>
        <v>0</v>
      </c>
      <c r="AD803" s="341">
        <f>AB803</f>
        <v>0</v>
      </c>
    </row>
    <row r="804" spans="1:30" outlineLevel="1">
      <c r="B804" t="s">
        <v>359</v>
      </c>
      <c r="C804" s="332">
        <f t="shared" si="250"/>
        <v>0</v>
      </c>
      <c r="D804" s="332">
        <f t="shared" si="250"/>
        <v>0</v>
      </c>
      <c r="G804" s="25" t="s">
        <v>1274</v>
      </c>
      <c r="H804" s="342">
        <f>H803</f>
        <v>0.5</v>
      </c>
      <c r="I804" s="342">
        <f t="shared" si="255"/>
        <v>0.5</v>
      </c>
      <c r="J804" s="343">
        <f t="shared" si="253"/>
        <v>1.5</v>
      </c>
      <c r="K804" s="343">
        <f t="shared" si="253"/>
        <v>1.8</v>
      </c>
      <c r="L804" s="344">
        <f t="shared" si="251"/>
        <v>0</v>
      </c>
      <c r="M804" s="345">
        <f t="shared" si="251"/>
        <v>0</v>
      </c>
      <c r="N804" s="27"/>
      <c r="O804" s="337">
        <f>MIN($H804*$K804*(1-$I804),(1-$H804)*$I804*$J804)</f>
        <v>0.375</v>
      </c>
      <c r="P804" s="337">
        <f>$O804/$J804/(1-$H804)</f>
        <v>0.5</v>
      </c>
      <c r="Q804" s="337">
        <f>$O804/$K804/$H804</f>
        <v>0.41666666666666663</v>
      </c>
      <c r="R804" s="337"/>
      <c r="S804" s="337"/>
      <c r="T804" s="339">
        <f t="shared" ref="T804:U806" si="256">P804*L804</f>
        <v>0</v>
      </c>
      <c r="U804" s="339">
        <f t="shared" si="256"/>
        <v>0</v>
      </c>
      <c r="V804" s="339">
        <f t="shared" si="252"/>
        <v>0</v>
      </c>
      <c r="X804" s="346">
        <v>850</v>
      </c>
      <c r="Y804" s="347">
        <v>0</v>
      </c>
      <c r="Z804" s="348">
        <v>0</v>
      </c>
      <c r="AA804" s="347">
        <v>0</v>
      </c>
      <c r="AB804" s="348">
        <v>0</v>
      </c>
      <c r="AC804" s="347">
        <v>0</v>
      </c>
      <c r="AD804" s="348">
        <v>0</v>
      </c>
    </row>
    <row r="805" spans="1:30" outlineLevel="1">
      <c r="B805" t="s">
        <v>986</v>
      </c>
      <c r="C805" s="332">
        <f t="shared" si="250"/>
        <v>0</v>
      </c>
      <c r="D805" s="332">
        <f t="shared" si="250"/>
        <v>0</v>
      </c>
      <c r="G805" s="25"/>
      <c r="H805" s="342">
        <f>H804</f>
        <v>0.5</v>
      </c>
      <c r="I805" s="342">
        <f t="shared" si="255"/>
        <v>0.5</v>
      </c>
      <c r="J805" s="343">
        <f t="shared" si="253"/>
        <v>1.5</v>
      </c>
      <c r="K805" s="343">
        <f t="shared" si="253"/>
        <v>1.8</v>
      </c>
      <c r="L805" s="344">
        <f t="shared" si="251"/>
        <v>0</v>
      </c>
      <c r="M805" s="345">
        <f t="shared" si="251"/>
        <v>0</v>
      </c>
      <c r="N805" s="27"/>
      <c r="O805" s="337">
        <f>MIN($H805*$K805*(1-$I805),(1-$H805)*$I805*$J805)</f>
        <v>0.375</v>
      </c>
      <c r="P805" s="337">
        <f>$O805/$J805/(1-$H805)</f>
        <v>0.5</v>
      </c>
      <c r="Q805" s="337">
        <f>$O805/$K805/$H805</f>
        <v>0.41666666666666663</v>
      </c>
      <c r="R805" s="337"/>
      <c r="S805" s="337"/>
      <c r="T805" s="339">
        <f t="shared" si="256"/>
        <v>0</v>
      </c>
      <c r="U805" s="339">
        <f t="shared" si="256"/>
        <v>0</v>
      </c>
      <c r="V805" s="339">
        <f t="shared" si="252"/>
        <v>0</v>
      </c>
      <c r="X805" s="346">
        <v>1000</v>
      </c>
      <c r="Y805" s="349">
        <v>0</v>
      </c>
      <c r="Z805" s="350">
        <v>0</v>
      </c>
      <c r="AA805" s="349">
        <v>0</v>
      </c>
      <c r="AB805" s="350">
        <v>0</v>
      </c>
      <c r="AC805" s="349">
        <v>0</v>
      </c>
      <c r="AD805" s="350">
        <v>0</v>
      </c>
    </row>
    <row r="806" spans="1:30" outlineLevel="1">
      <c r="B806" t="s">
        <v>1275</v>
      </c>
      <c r="C806" s="332">
        <f t="shared" si="250"/>
        <v>0</v>
      </c>
      <c r="D806" s="332">
        <f t="shared" si="250"/>
        <v>0</v>
      </c>
      <c r="G806" s="25"/>
      <c r="H806" s="342">
        <f>H805</f>
        <v>0.5</v>
      </c>
      <c r="I806" s="342">
        <f t="shared" si="255"/>
        <v>0.5</v>
      </c>
      <c r="J806" s="343">
        <f t="shared" si="253"/>
        <v>1.5</v>
      </c>
      <c r="K806" s="343">
        <f t="shared" si="253"/>
        <v>1.8</v>
      </c>
      <c r="L806" s="351">
        <f t="shared" si="251"/>
        <v>0</v>
      </c>
      <c r="M806" s="352">
        <f t="shared" si="251"/>
        <v>0</v>
      </c>
      <c r="N806" s="27"/>
      <c r="O806" s="337">
        <f>MIN($H806*$K806*(1-$I806),(1-$H806)*$I806*$J806)</f>
        <v>0.375</v>
      </c>
      <c r="P806" s="337">
        <f>$O806/$J806/(1-$H806)</f>
        <v>0.5</v>
      </c>
      <c r="Q806" s="337">
        <f>$O806/$K806/$H806</f>
        <v>0.41666666666666663</v>
      </c>
      <c r="R806" s="337"/>
      <c r="S806" s="337"/>
      <c r="T806" s="339">
        <f t="shared" si="256"/>
        <v>0</v>
      </c>
      <c r="U806" s="339">
        <f t="shared" si="256"/>
        <v>0</v>
      </c>
      <c r="V806" s="339">
        <f t="shared" si="252"/>
        <v>0</v>
      </c>
      <c r="X806" s="346">
        <v>1200</v>
      </c>
      <c r="Y806" s="353">
        <v>0</v>
      </c>
      <c r="Z806" s="354">
        <v>0</v>
      </c>
      <c r="AA806" s="353">
        <v>0</v>
      </c>
      <c r="AB806" s="354">
        <v>0</v>
      </c>
      <c r="AC806" s="353">
        <v>0</v>
      </c>
      <c r="AD806" s="354">
        <v>0</v>
      </c>
    </row>
    <row r="807" spans="1:30" ht="36.5" outlineLevel="1">
      <c r="Y807" s="355" t="s">
        <v>1276</v>
      </c>
      <c r="Z807" s="356"/>
      <c r="AA807" s="356"/>
      <c r="AB807" s="356"/>
      <c r="AC807" s="356"/>
      <c r="AD807" s="356"/>
    </row>
    <row r="809" spans="1:30">
      <c r="A809" s="16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2731</v>
      </c>
      <c r="B811" t="str">
        <f t="shared" ref="B811:B870" si="257">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57"/>
        <v>SWV SFM Win</v>
      </c>
      <c r="C812">
        <v>1</v>
      </c>
      <c r="D812">
        <v>1</v>
      </c>
      <c r="E812">
        <v>2</v>
      </c>
      <c r="F812">
        <v>1</v>
      </c>
      <c r="G812">
        <v>1</v>
      </c>
      <c r="H812" s="406">
        <f t="shared" ref="H812:H870" si="258">CHOOSE($D812,3,4,4,5)</f>
        <v>3</v>
      </c>
      <c r="I812" s="406">
        <f t="shared" ref="I812:I846" si="259">CHOOSE($E812,4,3,2)</f>
        <v>3</v>
      </c>
      <c r="J812" s="406">
        <v>0</v>
      </c>
      <c r="K812" s="406">
        <v>0</v>
      </c>
      <c r="L812" s="406">
        <v>0</v>
      </c>
      <c r="M812" s="406">
        <v>0</v>
      </c>
      <c r="N812" s="406">
        <f t="shared" ref="N812:N870" si="260">CHOOSE($D812,2,2,2,3)</f>
        <v>2</v>
      </c>
    </row>
    <row r="813" spans="1:30" outlineLevel="1">
      <c r="B813" t="str">
        <f t="shared" si="257"/>
        <v>SWV SFM Spr</v>
      </c>
      <c r="C813">
        <v>1</v>
      </c>
      <c r="D813">
        <v>1</v>
      </c>
      <c r="E813">
        <v>3</v>
      </c>
      <c r="F813">
        <v>1</v>
      </c>
      <c r="G813">
        <v>1</v>
      </c>
      <c r="H813" s="406">
        <f t="shared" si="258"/>
        <v>3</v>
      </c>
      <c r="I813" s="406">
        <f t="shared" si="259"/>
        <v>2</v>
      </c>
      <c r="J813" s="406">
        <v>0</v>
      </c>
      <c r="K813" s="406">
        <v>0</v>
      </c>
      <c r="L813" s="406">
        <v>0</v>
      </c>
      <c r="M813" s="406">
        <v>0</v>
      </c>
      <c r="N813" s="406">
        <f t="shared" si="260"/>
        <v>2</v>
      </c>
    </row>
    <row r="814" spans="1:30" outlineLevel="1">
      <c r="A814" t="s">
        <v>2732</v>
      </c>
      <c r="B814" t="str">
        <f t="shared" si="257"/>
        <v>SWV MFM Aut</v>
      </c>
      <c r="C814">
        <v>1</v>
      </c>
      <c r="D814">
        <v>2</v>
      </c>
      <c r="E814">
        <v>1</v>
      </c>
      <c r="F814">
        <v>1</v>
      </c>
      <c r="G814">
        <v>1</v>
      </c>
      <c r="H814" s="406">
        <f t="shared" si="258"/>
        <v>4</v>
      </c>
      <c r="I814" s="406">
        <f t="shared" si="259"/>
        <v>4</v>
      </c>
      <c r="J814" s="406">
        <v>0</v>
      </c>
      <c r="K814" s="406">
        <v>0</v>
      </c>
      <c r="L814" s="406">
        <v>0</v>
      </c>
      <c r="M814" s="406">
        <v>0</v>
      </c>
      <c r="N814" s="406">
        <f t="shared" si="260"/>
        <v>2</v>
      </c>
    </row>
    <row r="815" spans="1:30" outlineLevel="1">
      <c r="B815" t="str">
        <f t="shared" si="257"/>
        <v>SWV MFM Win</v>
      </c>
      <c r="C815">
        <v>1</v>
      </c>
      <c r="D815">
        <v>2</v>
      </c>
      <c r="E815">
        <v>2</v>
      </c>
      <c r="F815">
        <v>1</v>
      </c>
      <c r="G815">
        <v>1</v>
      </c>
      <c r="H815" s="406">
        <f t="shared" si="258"/>
        <v>4</v>
      </c>
      <c r="I815" s="406">
        <f t="shared" si="259"/>
        <v>3</v>
      </c>
      <c r="J815" s="406">
        <v>0</v>
      </c>
      <c r="K815" s="406">
        <v>0</v>
      </c>
      <c r="L815" s="406">
        <v>0</v>
      </c>
      <c r="M815" s="406">
        <v>0</v>
      </c>
      <c r="N815" s="406">
        <f t="shared" si="260"/>
        <v>2</v>
      </c>
    </row>
    <row r="816" spans="1:30" outlineLevel="1">
      <c r="B816" t="str">
        <f t="shared" si="257"/>
        <v>SWV MFM Spr</v>
      </c>
      <c r="C816">
        <v>1</v>
      </c>
      <c r="D816">
        <v>2</v>
      </c>
      <c r="E816">
        <v>3</v>
      </c>
      <c r="F816">
        <v>1</v>
      </c>
      <c r="G816">
        <v>1</v>
      </c>
      <c r="H816" s="406">
        <f t="shared" si="258"/>
        <v>4</v>
      </c>
      <c r="I816" s="406">
        <f t="shared" si="259"/>
        <v>2</v>
      </c>
      <c r="J816" s="406">
        <v>0</v>
      </c>
      <c r="K816" s="406">
        <v>0</v>
      </c>
      <c r="L816" s="406">
        <v>0</v>
      </c>
      <c r="M816" s="406">
        <v>0</v>
      </c>
      <c r="N816" s="406">
        <f t="shared" si="260"/>
        <v>2</v>
      </c>
    </row>
    <row r="817" spans="1:14" outlineLevel="1">
      <c r="A817" t="s">
        <v>1533</v>
      </c>
      <c r="B817" t="e">
        <f t="shared" si="257"/>
        <v>#VALUE!</v>
      </c>
      <c r="H817" s="406"/>
      <c r="I817" s="406"/>
      <c r="J817" s="406"/>
      <c r="K817" s="406"/>
      <c r="L817" s="406"/>
      <c r="M817" s="406"/>
      <c r="N817" s="406"/>
    </row>
    <row r="818" spans="1:14" outlineLevel="1">
      <c r="B818" t="e">
        <f t="shared" si="257"/>
        <v>#VALUE!</v>
      </c>
      <c r="H818" s="406"/>
      <c r="I818" s="406"/>
      <c r="J818" s="406"/>
      <c r="K818" s="406"/>
      <c r="L818" s="406"/>
      <c r="M818" s="406"/>
      <c r="N818" s="406"/>
    </row>
    <row r="819" spans="1:14" outlineLevel="1">
      <c r="B819" t="e">
        <f t="shared" si="257"/>
        <v>#VALUE!</v>
      </c>
      <c r="H819" s="406"/>
      <c r="I819" s="406"/>
      <c r="J819" s="406"/>
      <c r="K819" s="406"/>
      <c r="L819" s="406"/>
      <c r="M819" s="406"/>
      <c r="N819" s="406"/>
    </row>
    <row r="820" spans="1:14" outlineLevel="1">
      <c r="A820" t="s">
        <v>808</v>
      </c>
      <c r="B820" t="str">
        <f t="shared" si="257"/>
        <v>SWV Mat Aut</v>
      </c>
      <c r="C820">
        <v>1</v>
      </c>
      <c r="D820">
        <v>4</v>
      </c>
      <c r="E820">
        <v>1</v>
      </c>
      <c r="F820">
        <v>1</v>
      </c>
      <c r="G820">
        <v>1</v>
      </c>
      <c r="H820" s="406">
        <f t="shared" si="258"/>
        <v>5</v>
      </c>
      <c r="I820" s="406">
        <f t="shared" si="259"/>
        <v>4</v>
      </c>
      <c r="J820" s="406">
        <v>0</v>
      </c>
      <c r="K820" s="406">
        <v>0</v>
      </c>
      <c r="L820" s="406">
        <v>0</v>
      </c>
      <c r="M820" s="406">
        <v>0</v>
      </c>
      <c r="N820" s="406">
        <f t="shared" si="260"/>
        <v>3</v>
      </c>
    </row>
    <row r="821" spans="1:14" outlineLevel="1">
      <c r="B821" t="str">
        <f t="shared" si="257"/>
        <v>SWV Mat Win</v>
      </c>
      <c r="C821">
        <v>1</v>
      </c>
      <c r="D821">
        <v>4</v>
      </c>
      <c r="E821">
        <v>2</v>
      </c>
      <c r="F821">
        <v>1</v>
      </c>
      <c r="G821">
        <v>1</v>
      </c>
      <c r="H821" s="406">
        <f t="shared" si="258"/>
        <v>5</v>
      </c>
      <c r="I821" s="406">
        <f t="shared" si="259"/>
        <v>3</v>
      </c>
      <c r="J821" s="406">
        <v>0</v>
      </c>
      <c r="K821" s="406">
        <v>0</v>
      </c>
      <c r="L821" s="406">
        <v>0</v>
      </c>
      <c r="M821" s="406">
        <v>0</v>
      </c>
      <c r="N821" s="406">
        <f t="shared" si="260"/>
        <v>3</v>
      </c>
    </row>
    <row r="822" spans="1:14" outlineLevel="1">
      <c r="A822" s="92"/>
      <c r="B822" t="str">
        <f t="shared" si="257"/>
        <v>SWV Mat Spr</v>
      </c>
      <c r="C822">
        <v>1</v>
      </c>
      <c r="D822">
        <v>4</v>
      </c>
      <c r="E822">
        <v>3</v>
      </c>
      <c r="F822">
        <v>1</v>
      </c>
      <c r="G822">
        <v>1</v>
      </c>
      <c r="H822" s="406">
        <f t="shared" si="258"/>
        <v>5</v>
      </c>
      <c r="I822" s="406">
        <f t="shared" si="259"/>
        <v>2</v>
      </c>
      <c r="J822" s="406">
        <v>0</v>
      </c>
      <c r="K822" s="406">
        <v>0</v>
      </c>
      <c r="L822" s="406">
        <v>0</v>
      </c>
      <c r="M822" s="406">
        <v>0</v>
      </c>
      <c r="N822" s="406">
        <f t="shared" si="260"/>
        <v>3</v>
      </c>
    </row>
    <row r="823" spans="1:14" outlineLevel="1">
      <c r="A823" s="89" t="s">
        <v>2731</v>
      </c>
      <c r="B823" t="str">
        <f t="shared" si="257"/>
        <v>GSW SFM Aut</v>
      </c>
      <c r="C823">
        <v>2</v>
      </c>
      <c r="D823">
        <v>1</v>
      </c>
      <c r="E823">
        <v>1</v>
      </c>
      <c r="F823">
        <v>1</v>
      </c>
      <c r="G823">
        <v>1</v>
      </c>
      <c r="H823" s="406">
        <f t="shared" si="258"/>
        <v>3</v>
      </c>
      <c r="I823" s="406">
        <f t="shared" si="259"/>
        <v>4</v>
      </c>
      <c r="J823" s="406">
        <v>0</v>
      </c>
      <c r="K823" s="406">
        <v>0</v>
      </c>
      <c r="L823" s="406">
        <v>0</v>
      </c>
      <c r="M823" s="406">
        <v>0</v>
      </c>
      <c r="N823" s="406">
        <f t="shared" si="260"/>
        <v>2</v>
      </c>
    </row>
    <row r="824" spans="1:14" outlineLevel="1">
      <c r="B824" t="str">
        <f t="shared" si="257"/>
        <v>GSW SFM Win</v>
      </c>
      <c r="C824">
        <v>2</v>
      </c>
      <c r="D824">
        <v>1</v>
      </c>
      <c r="E824">
        <v>2</v>
      </c>
      <c r="F824">
        <v>1</v>
      </c>
      <c r="G824">
        <v>1</v>
      </c>
      <c r="H824" s="406">
        <f t="shared" si="258"/>
        <v>3</v>
      </c>
      <c r="I824" s="406">
        <f t="shared" si="259"/>
        <v>3</v>
      </c>
      <c r="J824" s="406">
        <v>0</v>
      </c>
      <c r="K824" s="406">
        <v>0</v>
      </c>
      <c r="L824" s="406">
        <v>0</v>
      </c>
      <c r="M824" s="406">
        <v>0</v>
      </c>
      <c r="N824" s="406">
        <f t="shared" si="260"/>
        <v>2</v>
      </c>
    </row>
    <row r="825" spans="1:14" outlineLevel="1">
      <c r="B825" t="str">
        <f t="shared" si="257"/>
        <v>GSW SFM Spr</v>
      </c>
      <c r="C825">
        <v>2</v>
      </c>
      <c r="D825">
        <v>1</v>
      </c>
      <c r="E825">
        <v>3</v>
      </c>
      <c r="F825">
        <v>1</v>
      </c>
      <c r="G825">
        <v>1</v>
      </c>
      <c r="H825" s="406">
        <f t="shared" si="258"/>
        <v>3</v>
      </c>
      <c r="I825" s="406">
        <f t="shared" si="259"/>
        <v>2</v>
      </c>
      <c r="J825" s="406">
        <v>0</v>
      </c>
      <c r="K825" s="406">
        <v>0</v>
      </c>
      <c r="L825" s="406">
        <v>0</v>
      </c>
      <c r="M825" s="406">
        <v>0</v>
      </c>
      <c r="N825" s="406">
        <f t="shared" si="260"/>
        <v>2</v>
      </c>
    </row>
    <row r="826" spans="1:14" outlineLevel="1">
      <c r="A826" t="s">
        <v>2732</v>
      </c>
      <c r="B826" t="str">
        <f t="shared" si="257"/>
        <v>GSW MFM Aut</v>
      </c>
      <c r="C826">
        <v>2</v>
      </c>
      <c r="D826">
        <v>2</v>
      </c>
      <c r="E826">
        <v>1</v>
      </c>
      <c r="F826">
        <v>1</v>
      </c>
      <c r="G826">
        <v>1</v>
      </c>
      <c r="H826" s="406">
        <f t="shared" si="258"/>
        <v>4</v>
      </c>
      <c r="I826" s="406">
        <f t="shared" si="259"/>
        <v>4</v>
      </c>
      <c r="J826" s="406">
        <v>0</v>
      </c>
      <c r="K826" s="406">
        <v>0</v>
      </c>
      <c r="L826" s="406">
        <v>0</v>
      </c>
      <c r="M826" s="406">
        <v>0</v>
      </c>
      <c r="N826" s="406">
        <f t="shared" si="260"/>
        <v>2</v>
      </c>
    </row>
    <row r="827" spans="1:14" outlineLevel="1">
      <c r="B827" t="str">
        <f t="shared" si="257"/>
        <v>GSW MFM Win</v>
      </c>
      <c r="C827">
        <v>2</v>
      </c>
      <c r="D827">
        <v>2</v>
      </c>
      <c r="E827">
        <v>2</v>
      </c>
      <c r="F827">
        <v>1</v>
      </c>
      <c r="G827">
        <v>1</v>
      </c>
      <c r="H827" s="406">
        <f t="shared" si="258"/>
        <v>4</v>
      </c>
      <c r="I827" s="406">
        <f t="shared" si="259"/>
        <v>3</v>
      </c>
      <c r="J827" s="406">
        <v>0</v>
      </c>
      <c r="K827" s="406">
        <v>0</v>
      </c>
      <c r="L827" s="406">
        <v>0</v>
      </c>
      <c r="M827" s="406">
        <v>0</v>
      </c>
      <c r="N827" s="406">
        <f t="shared" si="260"/>
        <v>2</v>
      </c>
    </row>
    <row r="828" spans="1:14" outlineLevel="1">
      <c r="B828" t="str">
        <f t="shared" si="257"/>
        <v>GSW MFM Spr</v>
      </c>
      <c r="C828">
        <v>2</v>
      </c>
      <c r="D828">
        <v>2</v>
      </c>
      <c r="E828">
        <v>3</v>
      </c>
      <c r="F828">
        <v>1</v>
      </c>
      <c r="G828">
        <v>1</v>
      </c>
      <c r="H828" s="406">
        <f t="shared" si="258"/>
        <v>4</v>
      </c>
      <c r="I828" s="406">
        <f t="shared" si="259"/>
        <v>2</v>
      </c>
      <c r="J828" s="406">
        <v>0</v>
      </c>
      <c r="K828" s="406">
        <v>0</v>
      </c>
      <c r="L828" s="406">
        <v>0</v>
      </c>
      <c r="M828" s="406">
        <v>0</v>
      </c>
      <c r="N828" s="406">
        <f t="shared" si="260"/>
        <v>2</v>
      </c>
    </row>
    <row r="829" spans="1:14" outlineLevel="1">
      <c r="A829" t="s">
        <v>1533</v>
      </c>
      <c r="B829" t="e">
        <f t="shared" si="257"/>
        <v>#VALUE!</v>
      </c>
      <c r="H829" s="406"/>
      <c r="I829" s="406"/>
      <c r="J829" s="406"/>
      <c r="K829" s="406"/>
      <c r="L829" s="406"/>
      <c r="M829" s="406"/>
      <c r="N829" s="406"/>
    </row>
    <row r="830" spans="1:14" outlineLevel="1">
      <c r="B830" t="e">
        <f t="shared" si="257"/>
        <v>#VALUE!</v>
      </c>
      <c r="H830" s="406"/>
      <c r="I830" s="406"/>
      <c r="J830" s="406"/>
      <c r="K830" s="406"/>
      <c r="L830" s="406"/>
      <c r="M830" s="406"/>
      <c r="N830" s="406"/>
    </row>
    <row r="831" spans="1:14" outlineLevel="1">
      <c r="B831" t="e">
        <f t="shared" si="257"/>
        <v>#VALUE!</v>
      </c>
      <c r="H831" s="406"/>
      <c r="I831" s="406"/>
      <c r="J831" s="406"/>
      <c r="K831" s="406"/>
      <c r="L831" s="406"/>
      <c r="M831" s="406"/>
      <c r="N831" s="406"/>
    </row>
    <row r="832" spans="1:14" outlineLevel="1">
      <c r="A832" t="s">
        <v>808</v>
      </c>
      <c r="B832" t="str">
        <f t="shared" si="257"/>
        <v>GSW Mat Aut</v>
      </c>
      <c r="C832">
        <v>2</v>
      </c>
      <c r="D832">
        <v>4</v>
      </c>
      <c r="E832">
        <v>1</v>
      </c>
      <c r="F832">
        <v>1</v>
      </c>
      <c r="G832">
        <v>1</v>
      </c>
      <c r="H832" s="406">
        <f t="shared" si="258"/>
        <v>5</v>
      </c>
      <c r="I832" s="406">
        <f t="shared" si="259"/>
        <v>4</v>
      </c>
      <c r="J832" s="406">
        <v>0</v>
      </c>
      <c r="K832" s="406">
        <v>0</v>
      </c>
      <c r="L832" s="406">
        <v>0</v>
      </c>
      <c r="M832" s="406">
        <v>0</v>
      </c>
      <c r="N832" s="406">
        <f t="shared" si="260"/>
        <v>3</v>
      </c>
    </row>
    <row r="833" spans="1:14" outlineLevel="1">
      <c r="B833" t="str">
        <f t="shared" si="257"/>
        <v>GSW Mat Win</v>
      </c>
      <c r="C833">
        <v>2</v>
      </c>
      <c r="D833">
        <v>4</v>
      </c>
      <c r="E833">
        <v>2</v>
      </c>
      <c r="F833">
        <v>1</v>
      </c>
      <c r="G833">
        <v>1</v>
      </c>
      <c r="H833" s="406">
        <f t="shared" si="258"/>
        <v>5</v>
      </c>
      <c r="I833" s="406">
        <f t="shared" si="259"/>
        <v>3</v>
      </c>
      <c r="J833" s="406">
        <v>0</v>
      </c>
      <c r="K833" s="406">
        <v>0</v>
      </c>
      <c r="L833" s="406">
        <v>0</v>
      </c>
      <c r="M833" s="406">
        <v>0</v>
      </c>
      <c r="N833" s="406">
        <f t="shared" si="260"/>
        <v>3</v>
      </c>
    </row>
    <row r="834" spans="1:14" outlineLevel="1">
      <c r="A834" s="92"/>
      <c r="B834" t="str">
        <f t="shared" si="257"/>
        <v>GSW Mat Spr</v>
      </c>
      <c r="C834">
        <v>2</v>
      </c>
      <c r="D834">
        <v>4</v>
      </c>
      <c r="E834">
        <v>3</v>
      </c>
      <c r="F834">
        <v>1</v>
      </c>
      <c r="G834">
        <v>1</v>
      </c>
      <c r="H834" s="406">
        <f t="shared" si="258"/>
        <v>5</v>
      </c>
      <c r="I834" s="406">
        <f t="shared" si="259"/>
        <v>2</v>
      </c>
      <c r="J834" s="406">
        <v>0</v>
      </c>
      <c r="K834" s="406">
        <v>0</v>
      </c>
      <c r="L834" s="406">
        <v>0</v>
      </c>
      <c r="M834" s="406">
        <v>0</v>
      </c>
      <c r="N834" s="406">
        <f t="shared" si="260"/>
        <v>3</v>
      </c>
    </row>
    <row r="835" spans="1:14" outlineLevel="1">
      <c r="A835" s="89" t="s">
        <v>2731</v>
      </c>
      <c r="B835" t="str">
        <f t="shared" si="257"/>
        <v>CWW SFM Aut</v>
      </c>
      <c r="C835">
        <v>3</v>
      </c>
      <c r="D835">
        <v>1</v>
      </c>
      <c r="E835">
        <v>1</v>
      </c>
      <c r="F835">
        <v>1</v>
      </c>
      <c r="G835">
        <v>1</v>
      </c>
      <c r="H835" s="406">
        <f t="shared" si="258"/>
        <v>3</v>
      </c>
      <c r="I835" s="406">
        <f t="shared" si="259"/>
        <v>4</v>
      </c>
      <c r="J835" s="406">
        <v>0</v>
      </c>
      <c r="K835" s="406">
        <v>0</v>
      </c>
      <c r="L835" s="406">
        <v>0</v>
      </c>
      <c r="M835" s="406">
        <v>0</v>
      </c>
      <c r="N835" s="406">
        <f t="shared" si="260"/>
        <v>2</v>
      </c>
    </row>
    <row r="836" spans="1:14" outlineLevel="1">
      <c r="B836" t="str">
        <f t="shared" si="257"/>
        <v>CWW SFM Win</v>
      </c>
      <c r="C836">
        <v>3</v>
      </c>
      <c r="D836">
        <v>1</v>
      </c>
      <c r="E836">
        <v>2</v>
      </c>
      <c r="F836">
        <v>1</v>
      </c>
      <c r="G836">
        <v>1</v>
      </c>
      <c r="H836" s="406">
        <f t="shared" si="258"/>
        <v>3</v>
      </c>
      <c r="I836" s="406">
        <f t="shared" si="259"/>
        <v>3</v>
      </c>
      <c r="J836" s="406">
        <v>0</v>
      </c>
      <c r="K836" s="406">
        <v>0</v>
      </c>
      <c r="L836" s="406">
        <v>0</v>
      </c>
      <c r="M836" s="406">
        <v>0</v>
      </c>
      <c r="N836" s="406">
        <f t="shared" si="260"/>
        <v>2</v>
      </c>
    </row>
    <row r="837" spans="1:14" outlineLevel="1">
      <c r="B837" t="str">
        <f t="shared" si="257"/>
        <v>CWW SFM Spr</v>
      </c>
      <c r="C837">
        <v>3</v>
      </c>
      <c r="D837">
        <v>1</v>
      </c>
      <c r="E837">
        <v>3</v>
      </c>
      <c r="F837">
        <v>1</v>
      </c>
      <c r="G837">
        <v>1</v>
      </c>
      <c r="H837" s="406">
        <f t="shared" si="258"/>
        <v>3</v>
      </c>
      <c r="I837" s="406">
        <f t="shared" si="259"/>
        <v>2</v>
      </c>
      <c r="J837" s="406">
        <v>0</v>
      </c>
      <c r="K837" s="406">
        <v>0</v>
      </c>
      <c r="L837" s="406">
        <v>0</v>
      </c>
      <c r="M837" s="406">
        <v>0</v>
      </c>
      <c r="N837" s="406">
        <f t="shared" si="260"/>
        <v>2</v>
      </c>
    </row>
    <row r="838" spans="1:14" outlineLevel="1">
      <c r="A838" t="s">
        <v>2732</v>
      </c>
      <c r="B838" t="str">
        <f t="shared" si="257"/>
        <v>CWW MFM Aut</v>
      </c>
      <c r="C838">
        <v>3</v>
      </c>
      <c r="D838">
        <v>2</v>
      </c>
      <c r="E838">
        <v>1</v>
      </c>
      <c r="F838">
        <v>1</v>
      </c>
      <c r="G838">
        <v>1</v>
      </c>
      <c r="H838" s="406">
        <f t="shared" si="258"/>
        <v>4</v>
      </c>
      <c r="I838" s="406">
        <f t="shared" si="259"/>
        <v>4</v>
      </c>
      <c r="J838" s="406">
        <v>0</v>
      </c>
      <c r="K838" s="406">
        <v>0</v>
      </c>
      <c r="L838" s="406">
        <v>0</v>
      </c>
      <c r="M838" s="406">
        <v>0</v>
      </c>
      <c r="N838" s="406">
        <f t="shared" si="260"/>
        <v>2</v>
      </c>
    </row>
    <row r="839" spans="1:14" outlineLevel="1">
      <c r="B839" t="str">
        <f t="shared" si="257"/>
        <v>CWW MFM Win</v>
      </c>
      <c r="C839">
        <v>3</v>
      </c>
      <c r="D839">
        <v>2</v>
      </c>
      <c r="E839">
        <v>2</v>
      </c>
      <c r="F839">
        <v>1</v>
      </c>
      <c r="G839">
        <v>1</v>
      </c>
      <c r="H839" s="406">
        <f t="shared" si="258"/>
        <v>4</v>
      </c>
      <c r="I839" s="406">
        <f t="shared" si="259"/>
        <v>3</v>
      </c>
      <c r="J839" s="406">
        <v>0</v>
      </c>
      <c r="K839" s="406">
        <v>0</v>
      </c>
      <c r="L839" s="406">
        <v>0</v>
      </c>
      <c r="M839" s="406">
        <v>0</v>
      </c>
      <c r="N839" s="406">
        <f t="shared" si="260"/>
        <v>2</v>
      </c>
    </row>
    <row r="840" spans="1:14" outlineLevel="1">
      <c r="B840" t="str">
        <f t="shared" si="257"/>
        <v>CWW MFM Spr</v>
      </c>
      <c r="C840">
        <v>3</v>
      </c>
      <c r="D840">
        <v>2</v>
      </c>
      <c r="E840">
        <v>3</v>
      </c>
      <c r="F840">
        <v>1</v>
      </c>
      <c r="G840">
        <v>1</v>
      </c>
      <c r="H840" s="406">
        <f t="shared" si="258"/>
        <v>4</v>
      </c>
      <c r="I840" s="406">
        <f t="shared" si="259"/>
        <v>2</v>
      </c>
      <c r="J840" s="406">
        <v>0</v>
      </c>
      <c r="K840" s="406">
        <v>0</v>
      </c>
      <c r="L840" s="406">
        <v>0</v>
      </c>
      <c r="M840" s="406">
        <v>0</v>
      </c>
      <c r="N840" s="406">
        <f t="shared" si="260"/>
        <v>2</v>
      </c>
    </row>
    <row r="841" spans="1:14" outlineLevel="1">
      <c r="A841" t="s">
        <v>1533</v>
      </c>
      <c r="B841" t="e">
        <f t="shared" si="257"/>
        <v>#VALUE!</v>
      </c>
      <c r="H841" s="406"/>
      <c r="I841" s="406"/>
      <c r="J841" s="406"/>
      <c r="K841" s="406"/>
      <c r="L841" s="406"/>
      <c r="M841" s="406"/>
      <c r="N841" s="406"/>
    </row>
    <row r="842" spans="1:14" outlineLevel="1">
      <c r="B842" t="e">
        <f t="shared" si="257"/>
        <v>#VALUE!</v>
      </c>
      <c r="H842" s="406"/>
      <c r="I842" s="406"/>
      <c r="J842" s="406"/>
      <c r="K842" s="406"/>
      <c r="L842" s="406"/>
      <c r="M842" s="406"/>
      <c r="N842" s="406"/>
    </row>
    <row r="843" spans="1:14" outlineLevel="1">
      <c r="B843" t="e">
        <f t="shared" si="257"/>
        <v>#VALUE!</v>
      </c>
      <c r="H843" s="406"/>
      <c r="I843" s="406"/>
      <c r="J843" s="406"/>
      <c r="K843" s="406"/>
      <c r="L843" s="406"/>
      <c r="M843" s="406"/>
      <c r="N843" s="406"/>
    </row>
    <row r="844" spans="1:14" outlineLevel="1">
      <c r="A844" t="s">
        <v>808</v>
      </c>
      <c r="B844" t="str">
        <f t="shared" si="257"/>
        <v>CWW Mat Aut</v>
      </c>
      <c r="C844">
        <v>3</v>
      </c>
      <c r="D844">
        <v>4</v>
      </c>
      <c r="E844">
        <v>1</v>
      </c>
      <c r="F844">
        <v>1</v>
      </c>
      <c r="G844">
        <v>1</v>
      </c>
      <c r="H844" s="406">
        <f t="shared" si="258"/>
        <v>5</v>
      </c>
      <c r="I844" s="406">
        <f t="shared" si="259"/>
        <v>4</v>
      </c>
      <c r="J844" s="406">
        <v>0</v>
      </c>
      <c r="K844" s="406">
        <v>0</v>
      </c>
      <c r="L844" s="406">
        <v>0</v>
      </c>
      <c r="M844" s="406">
        <v>0</v>
      </c>
      <c r="N844" s="406">
        <f t="shared" si="260"/>
        <v>3</v>
      </c>
    </row>
    <row r="845" spans="1:14" outlineLevel="1">
      <c r="B845" t="str">
        <f t="shared" si="257"/>
        <v>CWW Mat Win</v>
      </c>
      <c r="C845">
        <v>3</v>
      </c>
      <c r="D845">
        <v>4</v>
      </c>
      <c r="E845">
        <v>2</v>
      </c>
      <c r="F845">
        <v>1</v>
      </c>
      <c r="G845">
        <v>1</v>
      </c>
      <c r="H845" s="406">
        <f t="shared" si="258"/>
        <v>5</v>
      </c>
      <c r="I845" s="406">
        <f t="shared" si="259"/>
        <v>3</v>
      </c>
      <c r="J845" s="406">
        <v>0</v>
      </c>
      <c r="K845" s="406">
        <v>0</v>
      </c>
      <c r="L845" s="406">
        <v>0</v>
      </c>
      <c r="M845" s="406">
        <v>0</v>
      </c>
      <c r="N845" s="406">
        <f t="shared" si="260"/>
        <v>3</v>
      </c>
    </row>
    <row r="846" spans="1:14" outlineLevel="1">
      <c r="A846" s="92"/>
      <c r="B846" t="str">
        <f t="shared" si="257"/>
        <v>CWW Mat Spr</v>
      </c>
      <c r="C846">
        <v>3</v>
      </c>
      <c r="D846">
        <v>4</v>
      </c>
      <c r="E846">
        <v>3</v>
      </c>
      <c r="F846">
        <v>1</v>
      </c>
      <c r="G846">
        <v>1</v>
      </c>
      <c r="H846" s="406">
        <f t="shared" si="258"/>
        <v>5</v>
      </c>
      <c r="I846" s="406">
        <f t="shared" si="259"/>
        <v>2</v>
      </c>
      <c r="J846" s="406">
        <v>0</v>
      </c>
      <c r="K846" s="406">
        <v>0</v>
      </c>
      <c r="L846" s="406">
        <v>0</v>
      </c>
      <c r="M846" s="406">
        <v>0</v>
      </c>
      <c r="N846" s="406">
        <f t="shared" si="260"/>
        <v>3</v>
      </c>
    </row>
    <row r="847" spans="1:14" outlineLevel="1">
      <c r="A847" s="89" t="s">
        <v>2731</v>
      </c>
      <c r="B847" s="89" t="str">
        <f t="shared" si="257"/>
        <v>EWW SFM Aut</v>
      </c>
      <c r="C847" s="89">
        <v>4</v>
      </c>
      <c r="D847" s="89">
        <v>1</v>
      </c>
      <c r="E847" s="89">
        <v>1</v>
      </c>
      <c r="F847" s="89">
        <v>1</v>
      </c>
      <c r="G847" s="89">
        <v>1</v>
      </c>
      <c r="H847" s="440">
        <f t="shared" si="258"/>
        <v>3</v>
      </c>
      <c r="I847" s="440">
        <v>6</v>
      </c>
      <c r="J847" s="440">
        <v>0</v>
      </c>
      <c r="K847" s="440">
        <v>0</v>
      </c>
      <c r="L847" s="440">
        <v>0</v>
      </c>
      <c r="M847" s="440">
        <v>0</v>
      </c>
      <c r="N847" s="440">
        <f t="shared" si="260"/>
        <v>2</v>
      </c>
    </row>
    <row r="848" spans="1:14" outlineLevel="1">
      <c r="B848" t="str">
        <f t="shared" si="257"/>
        <v>EWW SFM Win</v>
      </c>
      <c r="C848">
        <v>4</v>
      </c>
      <c r="D848">
        <v>1</v>
      </c>
      <c r="E848">
        <v>2</v>
      </c>
      <c r="F848">
        <v>1</v>
      </c>
      <c r="G848">
        <v>1</v>
      </c>
      <c r="H848" s="406">
        <f t="shared" si="258"/>
        <v>3</v>
      </c>
      <c r="I848" s="406">
        <v>6</v>
      </c>
      <c r="J848" s="406">
        <v>0</v>
      </c>
      <c r="K848" s="406">
        <v>0</v>
      </c>
      <c r="L848" s="406">
        <v>0</v>
      </c>
      <c r="M848" s="406">
        <v>0</v>
      </c>
      <c r="N848" s="406">
        <f t="shared" si="260"/>
        <v>2</v>
      </c>
    </row>
    <row r="849" spans="1:14" outlineLevel="1">
      <c r="B849" t="str">
        <f t="shared" si="257"/>
        <v>EWW SFM Spr</v>
      </c>
      <c r="C849">
        <v>4</v>
      </c>
      <c r="D849">
        <v>1</v>
      </c>
      <c r="E849">
        <v>3</v>
      </c>
      <c r="F849">
        <v>1</v>
      </c>
      <c r="G849">
        <v>1</v>
      </c>
      <c r="H849" s="406">
        <f t="shared" si="258"/>
        <v>3</v>
      </c>
      <c r="I849" s="406">
        <v>6</v>
      </c>
      <c r="J849" s="406">
        <v>0</v>
      </c>
      <c r="K849" s="406">
        <v>0</v>
      </c>
      <c r="L849" s="406">
        <v>0</v>
      </c>
      <c r="M849" s="406">
        <v>0</v>
      </c>
      <c r="N849" s="406">
        <f t="shared" si="260"/>
        <v>2</v>
      </c>
    </row>
    <row r="850" spans="1:14" outlineLevel="1">
      <c r="A850" t="s">
        <v>2732</v>
      </c>
      <c r="B850" t="str">
        <f t="shared" si="257"/>
        <v>EWW MFM Aut</v>
      </c>
      <c r="C850">
        <v>4</v>
      </c>
      <c r="D850">
        <v>2</v>
      </c>
      <c r="E850">
        <v>1</v>
      </c>
      <c r="F850">
        <v>1</v>
      </c>
      <c r="G850">
        <v>1</v>
      </c>
      <c r="H850" s="406">
        <f t="shared" si="258"/>
        <v>4</v>
      </c>
      <c r="I850" s="406">
        <v>6</v>
      </c>
      <c r="J850" s="406">
        <v>0</v>
      </c>
      <c r="K850" s="406">
        <v>0</v>
      </c>
      <c r="L850" s="406">
        <v>0</v>
      </c>
      <c r="M850" s="406">
        <v>0</v>
      </c>
      <c r="N850" s="406">
        <f t="shared" si="260"/>
        <v>2</v>
      </c>
    </row>
    <row r="851" spans="1:14" outlineLevel="1">
      <c r="B851" t="str">
        <f t="shared" si="257"/>
        <v>EWW MFM Win</v>
      </c>
      <c r="C851">
        <v>4</v>
      </c>
      <c r="D851">
        <v>2</v>
      </c>
      <c r="E851">
        <v>2</v>
      </c>
      <c r="F851">
        <v>1</v>
      </c>
      <c r="G851">
        <v>1</v>
      </c>
      <c r="H851" s="406">
        <f t="shared" si="258"/>
        <v>4</v>
      </c>
      <c r="I851" s="406">
        <v>6</v>
      </c>
      <c r="J851" s="406">
        <v>0</v>
      </c>
      <c r="K851" s="406">
        <v>0</v>
      </c>
      <c r="L851" s="406">
        <v>0</v>
      </c>
      <c r="M851" s="406">
        <v>0</v>
      </c>
      <c r="N851" s="406">
        <f t="shared" si="260"/>
        <v>2</v>
      </c>
    </row>
    <row r="852" spans="1:14" outlineLevel="1">
      <c r="B852" t="str">
        <f t="shared" si="257"/>
        <v>EWW MFM Spr</v>
      </c>
      <c r="C852">
        <v>4</v>
      </c>
      <c r="D852">
        <v>2</v>
      </c>
      <c r="E852">
        <v>3</v>
      </c>
      <c r="F852">
        <v>1</v>
      </c>
      <c r="G852">
        <v>1</v>
      </c>
      <c r="H852" s="406">
        <f t="shared" si="258"/>
        <v>4</v>
      </c>
      <c r="I852" s="406">
        <v>6</v>
      </c>
      <c r="J852" s="406">
        <v>0</v>
      </c>
      <c r="K852" s="406">
        <v>0</v>
      </c>
      <c r="L852" s="406">
        <v>0</v>
      </c>
      <c r="M852" s="406">
        <v>0</v>
      </c>
      <c r="N852" s="406">
        <f t="shared" si="260"/>
        <v>2</v>
      </c>
    </row>
    <row r="853" spans="1:14" outlineLevel="1">
      <c r="A853" t="s">
        <v>1533</v>
      </c>
      <c r="B853" t="str">
        <f t="shared" si="257"/>
        <v>EWW MFM Aut</v>
      </c>
      <c r="C853">
        <v>4</v>
      </c>
      <c r="D853">
        <v>2</v>
      </c>
      <c r="E853">
        <v>1</v>
      </c>
      <c r="F853">
        <v>1</v>
      </c>
      <c r="G853">
        <v>1</v>
      </c>
      <c r="H853" s="406">
        <f t="shared" si="258"/>
        <v>4</v>
      </c>
      <c r="I853" s="406">
        <v>6</v>
      </c>
      <c r="J853" s="406">
        <v>0</v>
      </c>
      <c r="K853" s="406">
        <v>0</v>
      </c>
      <c r="L853" s="406">
        <v>0</v>
      </c>
      <c r="M853" s="406">
        <v>0</v>
      </c>
      <c r="N853" s="406">
        <f t="shared" si="260"/>
        <v>2</v>
      </c>
    </row>
    <row r="854" spans="1:14" outlineLevel="1">
      <c r="B854" t="str">
        <f t="shared" si="257"/>
        <v>EWW MFM Win</v>
      </c>
      <c r="C854">
        <v>4</v>
      </c>
      <c r="D854">
        <v>2</v>
      </c>
      <c r="E854">
        <v>2</v>
      </c>
      <c r="F854">
        <v>1</v>
      </c>
      <c r="G854">
        <v>1</v>
      </c>
      <c r="H854" s="406">
        <f t="shared" si="258"/>
        <v>4</v>
      </c>
      <c r="I854" s="406">
        <v>6</v>
      </c>
      <c r="J854" s="406">
        <v>0</v>
      </c>
      <c r="K854" s="406">
        <v>0</v>
      </c>
      <c r="L854" s="406">
        <v>0</v>
      </c>
      <c r="M854" s="406">
        <v>0</v>
      </c>
      <c r="N854" s="406">
        <f t="shared" si="260"/>
        <v>2</v>
      </c>
    </row>
    <row r="855" spans="1:14" outlineLevel="1">
      <c r="B855" t="str">
        <f t="shared" si="257"/>
        <v>EWW MFM Spr</v>
      </c>
      <c r="C855">
        <v>4</v>
      </c>
      <c r="D855">
        <v>2</v>
      </c>
      <c r="E855">
        <v>3</v>
      </c>
      <c r="F855">
        <v>1</v>
      </c>
      <c r="G855">
        <v>1</v>
      </c>
      <c r="H855" s="406">
        <f t="shared" si="258"/>
        <v>4</v>
      </c>
      <c r="I855" s="406">
        <v>6</v>
      </c>
      <c r="J855" s="406">
        <v>0</v>
      </c>
      <c r="K855" s="406">
        <v>0</v>
      </c>
      <c r="L855" s="406">
        <v>0</v>
      </c>
      <c r="M855" s="406">
        <v>0</v>
      </c>
      <c r="N855" s="406">
        <f t="shared" si="260"/>
        <v>2</v>
      </c>
    </row>
    <row r="856" spans="1:14" outlineLevel="1">
      <c r="A856" t="s">
        <v>808</v>
      </c>
      <c r="B856" t="str">
        <f t="shared" si="257"/>
        <v>EWW Mat Aut</v>
      </c>
      <c r="C856">
        <v>4</v>
      </c>
      <c r="D856">
        <v>4</v>
      </c>
      <c r="E856">
        <v>1</v>
      </c>
      <c r="F856">
        <v>1</v>
      </c>
      <c r="G856">
        <v>1</v>
      </c>
      <c r="H856" s="406">
        <f t="shared" si="258"/>
        <v>5</v>
      </c>
      <c r="I856" s="406">
        <v>5</v>
      </c>
      <c r="J856" s="406">
        <v>0</v>
      </c>
      <c r="K856" s="406">
        <v>0</v>
      </c>
      <c r="L856" s="406">
        <v>0</v>
      </c>
      <c r="M856" s="406">
        <v>0</v>
      </c>
      <c r="N856" s="406">
        <f t="shared" si="260"/>
        <v>3</v>
      </c>
    </row>
    <row r="857" spans="1:14" outlineLevel="1">
      <c r="B857" t="str">
        <f t="shared" si="257"/>
        <v>EWW Mat Win</v>
      </c>
      <c r="C857">
        <v>4</v>
      </c>
      <c r="D857">
        <v>4</v>
      </c>
      <c r="E857">
        <v>2</v>
      </c>
      <c r="F857">
        <v>1</v>
      </c>
      <c r="G857">
        <v>1</v>
      </c>
      <c r="H857" s="406">
        <f t="shared" si="258"/>
        <v>5</v>
      </c>
      <c r="I857" s="406">
        <f>CHOOSE($E857,4,3,2)</f>
        <v>3</v>
      </c>
      <c r="J857" s="406">
        <v>0</v>
      </c>
      <c r="K857" s="406">
        <v>0</v>
      </c>
      <c r="L857" s="406">
        <v>0</v>
      </c>
      <c r="M857" s="406">
        <v>0</v>
      </c>
      <c r="N857" s="406">
        <f t="shared" si="260"/>
        <v>3</v>
      </c>
    </row>
    <row r="858" spans="1:14" outlineLevel="1">
      <c r="A858" s="92"/>
      <c r="B858" s="92" t="str">
        <f t="shared" si="257"/>
        <v>EWW Mat Spr</v>
      </c>
      <c r="C858" s="92">
        <v>4</v>
      </c>
      <c r="D858" s="92">
        <v>4</v>
      </c>
      <c r="E858" s="92">
        <v>3</v>
      </c>
      <c r="F858" s="92">
        <v>1</v>
      </c>
      <c r="G858" s="92">
        <v>1</v>
      </c>
      <c r="H858" s="441">
        <f t="shared" si="258"/>
        <v>5</v>
      </c>
      <c r="I858" s="441">
        <v>1</v>
      </c>
      <c r="J858" s="441">
        <v>0</v>
      </c>
      <c r="K858" s="441">
        <v>0</v>
      </c>
      <c r="L858" s="441">
        <v>0</v>
      </c>
      <c r="M858" s="441">
        <v>0</v>
      </c>
      <c r="N858" s="441">
        <f t="shared" si="260"/>
        <v>3</v>
      </c>
    </row>
    <row r="859" spans="1:14" outlineLevel="1">
      <c r="A859" s="89" t="s">
        <v>2731</v>
      </c>
      <c r="B859" s="89" t="str">
        <f t="shared" si="257"/>
        <v>PNG SFM Aut</v>
      </c>
      <c r="C859" s="89">
        <v>5</v>
      </c>
      <c r="D859" s="89">
        <v>1</v>
      </c>
      <c r="E859" s="89">
        <v>1</v>
      </c>
      <c r="F859" s="89">
        <v>1</v>
      </c>
      <c r="G859" s="89">
        <v>1</v>
      </c>
      <c r="H859" s="440">
        <f t="shared" si="258"/>
        <v>3</v>
      </c>
      <c r="I859" s="440">
        <v>6</v>
      </c>
      <c r="J859" s="440">
        <v>0</v>
      </c>
      <c r="K859" s="440">
        <v>0</v>
      </c>
      <c r="L859" s="440">
        <v>0</v>
      </c>
      <c r="M859" s="440">
        <v>0</v>
      </c>
      <c r="N859" s="440">
        <f t="shared" si="260"/>
        <v>2</v>
      </c>
    </row>
    <row r="860" spans="1:14" outlineLevel="1">
      <c r="B860" t="str">
        <f t="shared" si="257"/>
        <v>PNG SFM Win</v>
      </c>
      <c r="C860">
        <v>5</v>
      </c>
      <c r="D860">
        <v>1</v>
      </c>
      <c r="E860">
        <v>2</v>
      </c>
      <c r="F860">
        <v>1</v>
      </c>
      <c r="G860">
        <v>1</v>
      </c>
      <c r="H860" s="406">
        <f t="shared" si="258"/>
        <v>3</v>
      </c>
      <c r="I860" s="406">
        <v>6</v>
      </c>
      <c r="J860" s="406">
        <v>0</v>
      </c>
      <c r="K860" s="406">
        <v>0</v>
      </c>
      <c r="L860" s="406">
        <v>0</v>
      </c>
      <c r="M860" s="406">
        <v>0</v>
      </c>
      <c r="N860" s="406">
        <f t="shared" si="260"/>
        <v>2</v>
      </c>
    </row>
    <row r="861" spans="1:14" outlineLevel="1">
      <c r="B861" t="str">
        <f t="shared" si="257"/>
        <v>PNG SFM Spr</v>
      </c>
      <c r="C861">
        <v>5</v>
      </c>
      <c r="D861">
        <v>1</v>
      </c>
      <c r="E861">
        <v>3</v>
      </c>
      <c r="F861">
        <v>1</v>
      </c>
      <c r="G861">
        <v>1</v>
      </c>
      <c r="H861" s="406">
        <f t="shared" si="258"/>
        <v>3</v>
      </c>
      <c r="I861" s="406">
        <v>6</v>
      </c>
      <c r="J861" s="406">
        <v>0</v>
      </c>
      <c r="K861" s="406">
        <v>0</v>
      </c>
      <c r="L861" s="406">
        <v>0</v>
      </c>
      <c r="M861" s="406">
        <v>0</v>
      </c>
      <c r="N861" s="406">
        <f t="shared" si="260"/>
        <v>2</v>
      </c>
    </row>
    <row r="862" spans="1:14" outlineLevel="1">
      <c r="A862" t="s">
        <v>2732</v>
      </c>
      <c r="B862" t="str">
        <f t="shared" si="257"/>
        <v>PNG MFM Aut</v>
      </c>
      <c r="C862">
        <v>5</v>
      </c>
      <c r="D862">
        <v>2</v>
      </c>
      <c r="E862">
        <v>1</v>
      </c>
      <c r="F862">
        <v>1</v>
      </c>
      <c r="G862">
        <v>1</v>
      </c>
      <c r="H862" s="406">
        <f t="shared" si="258"/>
        <v>4</v>
      </c>
      <c r="I862" s="406">
        <v>6</v>
      </c>
      <c r="J862" s="406">
        <v>0</v>
      </c>
      <c r="K862" s="406">
        <v>0</v>
      </c>
      <c r="L862" s="406">
        <v>0</v>
      </c>
      <c r="M862" s="406">
        <v>0</v>
      </c>
      <c r="N862" s="406">
        <f t="shared" si="260"/>
        <v>2</v>
      </c>
    </row>
    <row r="863" spans="1:14" outlineLevel="1">
      <c r="B863" t="str">
        <f t="shared" si="257"/>
        <v>PNG MFM Win</v>
      </c>
      <c r="C863">
        <v>5</v>
      </c>
      <c r="D863">
        <v>2</v>
      </c>
      <c r="E863">
        <v>2</v>
      </c>
      <c r="F863">
        <v>1</v>
      </c>
      <c r="G863">
        <v>1</v>
      </c>
      <c r="H863" s="406">
        <f t="shared" si="258"/>
        <v>4</v>
      </c>
      <c r="I863" s="406">
        <v>6</v>
      </c>
      <c r="J863" s="406">
        <v>0</v>
      </c>
      <c r="K863" s="406">
        <v>0</v>
      </c>
      <c r="L863" s="406">
        <v>0</v>
      </c>
      <c r="M863" s="406">
        <v>0</v>
      </c>
      <c r="N863" s="406">
        <f t="shared" si="260"/>
        <v>2</v>
      </c>
    </row>
    <row r="864" spans="1:14" outlineLevel="1">
      <c r="B864" t="str">
        <f t="shared" si="257"/>
        <v>PNG MFM Spr</v>
      </c>
      <c r="C864">
        <v>5</v>
      </c>
      <c r="D864">
        <v>2</v>
      </c>
      <c r="E864">
        <v>3</v>
      </c>
      <c r="F864">
        <v>1</v>
      </c>
      <c r="G864">
        <v>1</v>
      </c>
      <c r="H864" s="406">
        <f t="shared" si="258"/>
        <v>4</v>
      </c>
      <c r="I864" s="406">
        <v>6</v>
      </c>
      <c r="J864" s="406">
        <v>0</v>
      </c>
      <c r="K864" s="406">
        <v>0</v>
      </c>
      <c r="L864" s="406">
        <v>0</v>
      </c>
      <c r="M864" s="406">
        <v>0</v>
      </c>
      <c r="N864" s="406">
        <f t="shared" si="260"/>
        <v>2</v>
      </c>
    </row>
    <row r="865" spans="1:15" outlineLevel="1">
      <c r="A865" t="s">
        <v>1533</v>
      </c>
      <c r="B865" t="str">
        <f t="shared" si="257"/>
        <v>PNG MFM Aut</v>
      </c>
      <c r="C865">
        <v>5</v>
      </c>
      <c r="D865">
        <v>2</v>
      </c>
      <c r="E865">
        <v>1</v>
      </c>
      <c r="F865">
        <v>1</v>
      </c>
      <c r="G865">
        <v>1</v>
      </c>
      <c r="H865" s="406">
        <f t="shared" si="258"/>
        <v>4</v>
      </c>
      <c r="I865" s="406">
        <v>6</v>
      </c>
      <c r="J865" s="406">
        <v>0</v>
      </c>
      <c r="K865" s="406">
        <v>0</v>
      </c>
      <c r="L865" s="406">
        <v>0</v>
      </c>
      <c r="M865" s="406">
        <v>0</v>
      </c>
      <c r="N865" s="406">
        <f t="shared" si="260"/>
        <v>2</v>
      </c>
    </row>
    <row r="866" spans="1:15" outlineLevel="1">
      <c r="B866" t="str">
        <f t="shared" si="257"/>
        <v>PNG MFM Win</v>
      </c>
      <c r="C866">
        <v>5</v>
      </c>
      <c r="D866">
        <v>2</v>
      </c>
      <c r="E866">
        <v>2</v>
      </c>
      <c r="F866">
        <v>1</v>
      </c>
      <c r="G866">
        <v>1</v>
      </c>
      <c r="H866" s="406">
        <f t="shared" si="258"/>
        <v>4</v>
      </c>
      <c r="I866" s="406">
        <v>6</v>
      </c>
      <c r="J866" s="406">
        <v>0</v>
      </c>
      <c r="K866" s="406">
        <v>0</v>
      </c>
      <c r="L866" s="406">
        <v>0</v>
      </c>
      <c r="M866" s="406">
        <v>0</v>
      </c>
      <c r="N866" s="406">
        <f t="shared" si="260"/>
        <v>2</v>
      </c>
    </row>
    <row r="867" spans="1:15" outlineLevel="1">
      <c r="B867" t="str">
        <f t="shared" si="257"/>
        <v>PNG MFM Spr</v>
      </c>
      <c r="C867">
        <v>5</v>
      </c>
      <c r="D867">
        <v>2</v>
      </c>
      <c r="E867">
        <v>3</v>
      </c>
      <c r="F867">
        <v>1</v>
      </c>
      <c r="G867">
        <v>1</v>
      </c>
      <c r="H867" s="406">
        <f t="shared" si="258"/>
        <v>4</v>
      </c>
      <c r="I867" s="406">
        <v>6</v>
      </c>
      <c r="J867" s="406">
        <v>0</v>
      </c>
      <c r="K867" s="406">
        <v>0</v>
      </c>
      <c r="L867" s="406">
        <v>0</v>
      </c>
      <c r="M867" s="406">
        <v>0</v>
      </c>
      <c r="N867" s="406">
        <f t="shared" si="260"/>
        <v>2</v>
      </c>
    </row>
    <row r="868" spans="1:15" outlineLevel="1">
      <c r="A868" t="s">
        <v>808</v>
      </c>
      <c r="B868" t="str">
        <f t="shared" si="257"/>
        <v>PNG Mat Aut</v>
      </c>
      <c r="C868">
        <v>5</v>
      </c>
      <c r="D868">
        <v>4</v>
      </c>
      <c r="E868">
        <v>1</v>
      </c>
      <c r="F868">
        <v>1</v>
      </c>
      <c r="G868">
        <v>1</v>
      </c>
      <c r="H868" s="406">
        <f t="shared" si="258"/>
        <v>5</v>
      </c>
      <c r="I868" s="406">
        <v>5</v>
      </c>
      <c r="J868" s="406">
        <v>0</v>
      </c>
      <c r="K868" s="406">
        <v>0</v>
      </c>
      <c r="L868" s="406">
        <v>0</v>
      </c>
      <c r="M868" s="406">
        <v>0</v>
      </c>
      <c r="N868" s="406">
        <f t="shared" si="260"/>
        <v>3</v>
      </c>
    </row>
    <row r="869" spans="1:15" outlineLevel="1">
      <c r="B869" t="str">
        <f t="shared" si="257"/>
        <v>PNG Mat Win</v>
      </c>
      <c r="C869">
        <v>5</v>
      </c>
      <c r="D869">
        <v>4</v>
      </c>
      <c r="E869">
        <v>2</v>
      </c>
      <c r="F869">
        <v>1</v>
      </c>
      <c r="G869">
        <v>1</v>
      </c>
      <c r="H869" s="406">
        <f t="shared" si="258"/>
        <v>5</v>
      </c>
      <c r="I869" s="406">
        <f>CHOOSE($E869,4,3,2)</f>
        <v>3</v>
      </c>
      <c r="J869" s="406">
        <v>0</v>
      </c>
      <c r="K869" s="406">
        <v>0</v>
      </c>
      <c r="L869" s="406">
        <v>0</v>
      </c>
      <c r="M869" s="406">
        <v>0</v>
      </c>
      <c r="N869" s="406">
        <f t="shared" si="260"/>
        <v>3</v>
      </c>
    </row>
    <row r="870" spans="1:15" outlineLevel="1">
      <c r="A870" s="92"/>
      <c r="B870" s="92" t="str">
        <f t="shared" si="257"/>
        <v>PNG Mat Spr</v>
      </c>
      <c r="C870" s="92">
        <v>5</v>
      </c>
      <c r="D870" s="92">
        <v>4</v>
      </c>
      <c r="E870" s="92">
        <v>3</v>
      </c>
      <c r="F870" s="92">
        <v>1</v>
      </c>
      <c r="G870" s="92">
        <v>1</v>
      </c>
      <c r="H870" s="441">
        <f t="shared" si="258"/>
        <v>5</v>
      </c>
      <c r="I870" s="441">
        <v>1</v>
      </c>
      <c r="J870" s="441">
        <v>0</v>
      </c>
      <c r="K870" s="441">
        <v>0</v>
      </c>
      <c r="L870" s="441">
        <v>0</v>
      </c>
      <c r="M870" s="441">
        <v>0</v>
      </c>
      <c r="N870" s="441">
        <f t="shared" si="260"/>
        <v>3</v>
      </c>
    </row>
    <row r="873" spans="1:15">
      <c r="A873" s="624" t="s">
        <v>1560</v>
      </c>
    </row>
    <row r="874" spans="1:15" ht="71"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61">1+D893/50</f>
        <v>1.02</v>
      </c>
      <c r="G893" s="11">
        <f t="shared" ref="G893:G899" si="262">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61"/>
        <v>0.96</v>
      </c>
      <c r="G894" s="11">
        <f t="shared" si="262"/>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61"/>
        <v>1.04</v>
      </c>
      <c r="G895" s="11">
        <f t="shared" si="262"/>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61"/>
        <v>0.9</v>
      </c>
      <c r="G896" s="11">
        <f t="shared" si="262"/>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61"/>
        <v>1.1000000000000001</v>
      </c>
      <c r="G897" s="11">
        <f t="shared" si="262"/>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61"/>
        <v>0.8</v>
      </c>
      <c r="G898" s="11">
        <f t="shared" si="262"/>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62"/>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63">E905</f>
        <v>3</v>
      </c>
      <c r="F906" s="28">
        <v>0</v>
      </c>
      <c r="G906" s="28">
        <v>0</v>
      </c>
      <c r="H906" s="28">
        <v>0</v>
      </c>
      <c r="I906" s="28">
        <v>0</v>
      </c>
      <c r="J906" s="28">
        <v>0</v>
      </c>
      <c r="K906" s="28">
        <v>0</v>
      </c>
      <c r="L906" s="28">
        <v>-7.0000000000000007E-2</v>
      </c>
    </row>
    <row r="907" spans="1:32" outlineLevel="1">
      <c r="A907">
        <v>4</v>
      </c>
      <c r="C907" s="88">
        <v>0.2</v>
      </c>
      <c r="D907" s="88">
        <v>0.5</v>
      </c>
      <c r="E907" s="28">
        <f t="shared" si="263"/>
        <v>3</v>
      </c>
      <c r="F907" s="28">
        <v>0</v>
      </c>
      <c r="G907" s="28">
        <v>0</v>
      </c>
      <c r="H907" s="28">
        <v>0</v>
      </c>
      <c r="I907" s="28">
        <v>0</v>
      </c>
      <c r="J907" s="28">
        <v>0</v>
      </c>
      <c r="K907" s="28">
        <v>7.0000000000000007E-2</v>
      </c>
      <c r="L907" s="28">
        <v>0</v>
      </c>
    </row>
    <row r="908" spans="1:32" outlineLevel="1">
      <c r="A908">
        <v>5</v>
      </c>
      <c r="C908" s="88">
        <v>0.3</v>
      </c>
      <c r="D908" s="88">
        <v>0.6</v>
      </c>
      <c r="E908" s="28">
        <f t="shared" si="263"/>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63"/>
        <v>3</v>
      </c>
      <c r="F909" s="28">
        <v>0</v>
      </c>
      <c r="G909" s="28">
        <v>0</v>
      </c>
      <c r="H909" s="28">
        <v>0</v>
      </c>
      <c r="I909" s="28">
        <v>0</v>
      </c>
      <c r="J909" s="28">
        <v>0</v>
      </c>
      <c r="K909" s="28">
        <v>7.0000000000000007E-2</v>
      </c>
      <c r="L909" s="28">
        <v>-7.0000000000000007E-2</v>
      </c>
    </row>
    <row r="910" spans="1:32" outlineLevel="1">
      <c r="A910">
        <v>7</v>
      </c>
      <c r="E910" s="28">
        <f t="shared" si="263"/>
        <v>3</v>
      </c>
      <c r="F910" s="28">
        <v>0</v>
      </c>
      <c r="G910" s="28">
        <v>0</v>
      </c>
      <c r="H910" s="28">
        <v>0</v>
      </c>
      <c r="I910" s="28">
        <v>0</v>
      </c>
      <c r="J910" s="28">
        <v>0</v>
      </c>
      <c r="K910" s="28">
        <v>-7.0000000000000007E-2</v>
      </c>
      <c r="L910" s="28">
        <v>0</v>
      </c>
    </row>
    <row r="911" spans="1:32" outlineLevel="1">
      <c r="A911">
        <v>8</v>
      </c>
      <c r="E911" s="28">
        <f t="shared" si="263"/>
        <v>3</v>
      </c>
      <c r="F911" s="28">
        <v>0</v>
      </c>
      <c r="G911" s="28">
        <v>0</v>
      </c>
      <c r="H911" s="28">
        <v>0</v>
      </c>
      <c r="I911" s="28">
        <v>0</v>
      </c>
      <c r="J911" s="28">
        <v>0</v>
      </c>
      <c r="K911" s="28">
        <v>-7.0000000000000007E-2</v>
      </c>
      <c r="L911" s="28">
        <v>7.0000000000000007E-2</v>
      </c>
    </row>
    <row r="912" spans="1:32" outlineLevel="1">
      <c r="A912">
        <v>9</v>
      </c>
      <c r="E912" s="28">
        <f t="shared" si="263"/>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64">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64"/>
        <v>0.98940309604683652</v>
      </c>
      <c r="M920" s="97">
        <v>2.1359585229668576E-2</v>
      </c>
      <c r="N920" s="334">
        <v>1</v>
      </c>
      <c r="O920" s="97"/>
      <c r="P920" s="18" t="s">
        <v>30</v>
      </c>
      <c r="Q920" s="18" t="s">
        <v>30</v>
      </c>
      <c r="R920" s="110" t="s">
        <v>30</v>
      </c>
      <c r="S920" s="577" t="s">
        <v>2266</v>
      </c>
      <c r="U920">
        <f t="shared" ref="U920:U938" si="265">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64"/>
        <v>1.0068901989895775</v>
      </c>
      <c r="M921" s="97">
        <v>-1.7686942010475382E-2</v>
      </c>
      <c r="N921" s="334">
        <v>1</v>
      </c>
      <c r="O921" s="97"/>
      <c r="P921" s="18" t="s">
        <v>30</v>
      </c>
      <c r="Q921" s="18" t="s">
        <v>30</v>
      </c>
      <c r="R921" s="110" t="s">
        <v>30</v>
      </c>
      <c r="S921" s="577" t="s">
        <v>2280</v>
      </c>
      <c r="U921">
        <f t="shared" si="265"/>
        <v>3.6</v>
      </c>
    </row>
    <row r="922" spans="1:21" outlineLevel="1">
      <c r="D922" t="s">
        <v>2261</v>
      </c>
      <c r="E922" s="18" t="s">
        <v>30</v>
      </c>
      <c r="F922" s="18" t="s">
        <v>30</v>
      </c>
      <c r="G922">
        <v>0</v>
      </c>
      <c r="H922">
        <v>0</v>
      </c>
      <c r="I922">
        <v>0</v>
      </c>
      <c r="J922">
        <v>0</v>
      </c>
      <c r="K922">
        <v>0</v>
      </c>
      <c r="L922" s="575">
        <f t="shared" si="264"/>
        <v>1</v>
      </c>
      <c r="M922">
        <v>0</v>
      </c>
      <c r="N922">
        <v>1</v>
      </c>
      <c r="O922">
        <v>0</v>
      </c>
      <c r="P922" s="18" t="s">
        <v>30</v>
      </c>
      <c r="Q922" s="18" t="s">
        <v>30</v>
      </c>
      <c r="R922" s="110" t="s">
        <v>30</v>
      </c>
      <c r="S922" s="577" t="s">
        <v>2261</v>
      </c>
      <c r="U922">
        <f t="shared" si="265"/>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64"/>
        <v>0.99543701938294482</v>
      </c>
      <c r="M923" s="97">
        <v>1.7819093903140033E-2</v>
      </c>
      <c r="N923" s="334">
        <v>1</v>
      </c>
      <c r="O923" s="97"/>
      <c r="P923" s="572">
        <v>0</v>
      </c>
      <c r="Q923" s="572">
        <v>0</v>
      </c>
      <c r="R923" s="110" t="s">
        <v>30</v>
      </c>
      <c r="S923" s="577" t="s">
        <v>2269</v>
      </c>
      <c r="U923">
        <f t="shared" si="265"/>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64"/>
        <v>0.99469270237523977</v>
      </c>
      <c r="M924" s="97">
        <v>5.6942336250513627E-2</v>
      </c>
      <c r="N924" s="334">
        <v>1</v>
      </c>
      <c r="O924" s="97"/>
      <c r="P924" s="572">
        <v>0.11</v>
      </c>
      <c r="Q924" s="572">
        <v>0.06</v>
      </c>
      <c r="R924" s="110" t="s">
        <v>30</v>
      </c>
      <c r="S924" s="577" t="s">
        <v>2268</v>
      </c>
      <c r="U924">
        <f t="shared" si="265"/>
        <v>3.6</v>
      </c>
    </row>
    <row r="925" spans="1:21" outlineLevel="1">
      <c r="B925" t="s">
        <v>2254</v>
      </c>
      <c r="C925" s="576" t="s">
        <v>2263</v>
      </c>
      <c r="D925" s="110"/>
      <c r="E925" s="18" t="s">
        <v>30</v>
      </c>
      <c r="F925" s="334">
        <v>1</v>
      </c>
      <c r="G925">
        <v>0</v>
      </c>
      <c r="H925">
        <v>0</v>
      </c>
      <c r="I925">
        <v>0</v>
      </c>
      <c r="J925">
        <v>0</v>
      </c>
      <c r="K925">
        <v>0</v>
      </c>
      <c r="L925" s="575">
        <f t="shared" si="264"/>
        <v>1</v>
      </c>
      <c r="M925">
        <v>0</v>
      </c>
      <c r="N925">
        <v>1</v>
      </c>
      <c r="O925">
        <v>0</v>
      </c>
      <c r="P925" s="18" t="s">
        <v>30</v>
      </c>
      <c r="Q925" s="18" t="s">
        <v>30</v>
      </c>
      <c r="R925" s="333">
        <v>0</v>
      </c>
      <c r="S925" s="577" t="s">
        <v>2270</v>
      </c>
      <c r="U925">
        <f t="shared" si="265"/>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64"/>
        <v>0.98080344449672541</v>
      </c>
      <c r="M926" s="97">
        <v>-3.3021723600269545E-2</v>
      </c>
      <c r="N926" s="334">
        <v>0.61626332126265559</v>
      </c>
      <c r="O926" s="97"/>
      <c r="P926" s="18" t="s">
        <v>30</v>
      </c>
      <c r="Q926" s="18" t="s">
        <v>30</v>
      </c>
      <c r="R926" s="333">
        <v>0.5</v>
      </c>
      <c r="S926" s="577" t="s">
        <v>2272</v>
      </c>
      <c r="U926">
        <f t="shared" si="265"/>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64"/>
        <v>0.99433942576460821</v>
      </c>
      <c r="M927" s="97">
        <v>0.12649424652647134</v>
      </c>
      <c r="N927" s="334">
        <v>0.48251527948679501</v>
      </c>
      <c r="O927" s="97"/>
      <c r="P927" s="18" t="s">
        <v>30</v>
      </c>
      <c r="Q927" s="18" t="s">
        <v>30</v>
      </c>
      <c r="R927" s="333">
        <v>0.5</v>
      </c>
      <c r="S927" s="577" t="s">
        <v>2273</v>
      </c>
      <c r="U927">
        <f t="shared" si="265"/>
        <v>3.6</v>
      </c>
    </row>
    <row r="928" spans="1:21" outlineLevel="1">
      <c r="C928" s="110" t="s">
        <v>595</v>
      </c>
      <c r="D928" s="110"/>
      <c r="E928" s="18" t="s">
        <v>30</v>
      </c>
      <c r="F928" s="334">
        <v>1</v>
      </c>
      <c r="G928">
        <v>0</v>
      </c>
      <c r="H928">
        <v>0</v>
      </c>
      <c r="I928">
        <v>0</v>
      </c>
      <c r="J928">
        <v>0</v>
      </c>
      <c r="K928">
        <v>0</v>
      </c>
      <c r="L928" s="575">
        <f t="shared" si="264"/>
        <v>1</v>
      </c>
      <c r="M928">
        <v>0</v>
      </c>
      <c r="N928">
        <v>1</v>
      </c>
      <c r="O928">
        <v>0</v>
      </c>
      <c r="P928" s="18" t="s">
        <v>30</v>
      </c>
      <c r="Q928" s="18" t="s">
        <v>30</v>
      </c>
      <c r="R928" s="333">
        <v>0.93</v>
      </c>
      <c r="S928" s="577" t="s">
        <v>2271</v>
      </c>
      <c r="U928">
        <f t="shared" si="265"/>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64"/>
        <v>1.0236528805622913</v>
      </c>
      <c r="M929" s="97">
        <v>-8.9153775713275513E-2</v>
      </c>
      <c r="N929" s="334">
        <v>1</v>
      </c>
      <c r="O929" s="97"/>
      <c r="P929" s="18" t="s">
        <v>30</v>
      </c>
      <c r="Q929" s="18" t="s">
        <v>30</v>
      </c>
      <c r="R929" s="110" t="s">
        <v>30</v>
      </c>
      <c r="U929">
        <f t="shared" si="265"/>
        <v>3.6</v>
      </c>
    </row>
    <row r="930" spans="1:26" outlineLevel="1">
      <c r="D930" s="110" t="s">
        <v>2246</v>
      </c>
      <c r="G930" s="572">
        <v>2.8460076042778316E-2</v>
      </c>
      <c r="H930" s="572">
        <v>-6.204406128387391E-3</v>
      </c>
      <c r="I930" s="572">
        <v>-1.218722632361809E-2</v>
      </c>
      <c r="J930" s="97">
        <v>-0.55190326700394643</v>
      </c>
      <c r="K930" s="97">
        <v>-4.3664351228697947E-2</v>
      </c>
      <c r="L930" s="575">
        <f t="shared" si="264"/>
        <v>0.98787101354758389</v>
      </c>
      <c r="M930" s="97">
        <v>2.444771803395801E-2</v>
      </c>
      <c r="N930" s="334">
        <v>1</v>
      </c>
      <c r="O930" s="97"/>
      <c r="P930" s="18" t="s">
        <v>30</v>
      </c>
      <c r="Q930" s="18" t="s">
        <v>30</v>
      </c>
      <c r="R930" s="110" t="s">
        <v>30</v>
      </c>
      <c r="U930">
        <f t="shared" si="265"/>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64"/>
        <v>1.0024206196991372</v>
      </c>
      <c r="M931" s="97">
        <v>-3.6339983378572416E-3</v>
      </c>
      <c r="N931" s="334">
        <v>1</v>
      </c>
      <c r="O931" s="97"/>
      <c r="P931" s="18" t="s">
        <v>30</v>
      </c>
      <c r="Q931" s="18" t="s">
        <v>30</v>
      </c>
      <c r="R931" s="110" t="s">
        <v>30</v>
      </c>
      <c r="U931">
        <f t="shared" si="265"/>
        <v>3.6</v>
      </c>
    </row>
    <row r="932" spans="1:26" outlineLevel="1">
      <c r="C932" s="110"/>
      <c r="D932" s="110"/>
      <c r="G932">
        <v>0</v>
      </c>
      <c r="H932">
        <v>0</v>
      </c>
      <c r="I932">
        <v>0</v>
      </c>
      <c r="J932">
        <v>0</v>
      </c>
      <c r="K932">
        <v>0</v>
      </c>
      <c r="L932" s="575">
        <f t="shared" si="264"/>
        <v>1</v>
      </c>
      <c r="M932">
        <v>0</v>
      </c>
      <c r="N932">
        <v>1</v>
      </c>
      <c r="O932">
        <v>0</v>
      </c>
      <c r="P932" s="18" t="s">
        <v>30</v>
      </c>
      <c r="Q932" s="18" t="s">
        <v>30</v>
      </c>
      <c r="R932" s="110" t="s">
        <v>30</v>
      </c>
      <c r="U932">
        <f t="shared" si="265"/>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64"/>
        <v>0.99543701938294482</v>
      </c>
      <c r="M933" s="574">
        <f>M923</f>
        <v>1.7819093903140033E-2</v>
      </c>
      <c r="N933" s="574">
        <f>N923</f>
        <v>1</v>
      </c>
      <c r="O933" s="574"/>
      <c r="P933" s="572">
        <v>0</v>
      </c>
      <c r="Q933" s="572">
        <v>0</v>
      </c>
      <c r="R933" s="110" t="s">
        <v>30</v>
      </c>
      <c r="U933">
        <f t="shared" si="265"/>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64"/>
        <v>0.99469270237523977</v>
      </c>
      <c r="M934" s="574">
        <f>M924</f>
        <v>5.6942336250513627E-2</v>
      </c>
      <c r="N934" s="574">
        <f>N924</f>
        <v>1</v>
      </c>
      <c r="O934" s="574"/>
      <c r="P934" s="572">
        <v>0.08</v>
      </c>
      <c r="Q934" s="572">
        <v>0.02</v>
      </c>
      <c r="R934" s="110" t="s">
        <v>30</v>
      </c>
      <c r="U934">
        <f t="shared" si="265"/>
        <v>3.6</v>
      </c>
    </row>
    <row r="935" spans="1:26" outlineLevel="1">
      <c r="B935" t="s">
        <v>2254</v>
      </c>
      <c r="C935" s="576" t="s">
        <v>2263</v>
      </c>
      <c r="D935" s="110"/>
      <c r="G935">
        <v>0</v>
      </c>
      <c r="H935">
        <v>0</v>
      </c>
      <c r="I935">
        <v>0</v>
      </c>
      <c r="J935">
        <v>0</v>
      </c>
      <c r="K935">
        <v>0</v>
      </c>
      <c r="L935" s="575">
        <f t="shared" si="264"/>
        <v>1</v>
      </c>
      <c r="M935">
        <v>0</v>
      </c>
      <c r="N935">
        <v>1</v>
      </c>
      <c r="O935">
        <v>0</v>
      </c>
      <c r="P935" s="18" t="s">
        <v>30</v>
      </c>
      <c r="Q935" s="18" t="s">
        <v>30</v>
      </c>
      <c r="R935" s="578">
        <f t="shared" ref="R935:R938" si="266">R925</f>
        <v>0</v>
      </c>
      <c r="U935">
        <f t="shared" si="265"/>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64"/>
        <v>0.98080344449672541</v>
      </c>
      <c r="M936" s="574">
        <f>M926</f>
        <v>-3.3021723600269545E-2</v>
      </c>
      <c r="N936" s="574">
        <f>N926</f>
        <v>0.61626332126265559</v>
      </c>
      <c r="O936" s="574"/>
      <c r="P936" s="18" t="s">
        <v>30</v>
      </c>
      <c r="Q936" s="18" t="s">
        <v>30</v>
      </c>
      <c r="R936" s="578">
        <f t="shared" si="266"/>
        <v>0.5</v>
      </c>
      <c r="U936">
        <f t="shared" si="265"/>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64"/>
        <v>0.99433942576460821</v>
      </c>
      <c r="M937" s="574">
        <f>M927</f>
        <v>0.12649424652647134</v>
      </c>
      <c r="N937" s="574">
        <f>N927</f>
        <v>0.48251527948679501</v>
      </c>
      <c r="O937" s="574"/>
      <c r="P937" s="18" t="s">
        <v>30</v>
      </c>
      <c r="Q937" s="18" t="s">
        <v>30</v>
      </c>
      <c r="R937" s="578">
        <f t="shared" si="266"/>
        <v>0.5</v>
      </c>
      <c r="U937">
        <f t="shared" si="265"/>
        <v>3.6</v>
      </c>
    </row>
    <row r="938" spans="1:26" outlineLevel="1">
      <c r="C938" s="110" t="s">
        <v>595</v>
      </c>
      <c r="G938">
        <v>0</v>
      </c>
      <c r="H938">
        <v>0</v>
      </c>
      <c r="I938">
        <v>0</v>
      </c>
      <c r="J938">
        <v>0</v>
      </c>
      <c r="K938">
        <v>0</v>
      </c>
      <c r="L938" s="575">
        <f t="shared" si="264"/>
        <v>1</v>
      </c>
      <c r="M938">
        <v>0</v>
      </c>
      <c r="N938">
        <v>1</v>
      </c>
      <c r="O938">
        <v>0</v>
      </c>
      <c r="P938" s="18" t="s">
        <v>30</v>
      </c>
      <c r="Q938" s="18" t="s">
        <v>30</v>
      </c>
      <c r="R938" s="578">
        <f t="shared" si="266"/>
        <v>0.93</v>
      </c>
      <c r="U938">
        <f t="shared" si="265"/>
        <v>3.6</v>
      </c>
    </row>
    <row r="939" spans="1:26" outlineLevel="1"/>
    <row r="940" spans="1:26">
      <c r="A940" s="624" t="s">
        <v>2323</v>
      </c>
    </row>
    <row r="941" spans="1:26" ht="61.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67">$L944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67"/>
        <v>57.744633848061603</v>
      </c>
      <c r="T945" s="334"/>
      <c r="U945">
        <f t="shared" ref="U945:U1002" si="268">U944+1</f>
        <v>2</v>
      </c>
      <c r="V945" t="str">
        <f t="shared" ref="V945:V972" si="269">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67"/>
        <v>59.659433704000413</v>
      </c>
      <c r="T946" s="334"/>
      <c r="U946">
        <f t="shared" si="268"/>
        <v>3</v>
      </c>
      <c r="V946" t="str">
        <f t="shared" si="269"/>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67"/>
        <v>58.482963543836121</v>
      </c>
      <c r="T947" s="334"/>
      <c r="U947">
        <f t="shared" si="268"/>
        <v>4</v>
      </c>
      <c r="V947" t="str">
        <f t="shared" si="269"/>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67"/>
        <v>58.342869439393112</v>
      </c>
      <c r="T948" s="334"/>
      <c r="U948">
        <f t="shared" si="268"/>
        <v>5</v>
      </c>
      <c r="V948" t="str">
        <f t="shared" si="269"/>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67"/>
        <v>58.423467243857473</v>
      </c>
      <c r="T949" s="334"/>
      <c r="U949">
        <f t="shared" si="268"/>
        <v>6</v>
      </c>
      <c r="V949" t="str">
        <f t="shared" si="269"/>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67"/>
        <v>59.160049076054158</v>
      </c>
      <c r="T950" s="334"/>
      <c r="U950">
        <f t="shared" si="268"/>
        <v>7</v>
      </c>
      <c r="V950" t="str">
        <f t="shared" si="269"/>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67"/>
        <v>59.930924175364233</v>
      </c>
      <c r="T951" s="334"/>
      <c r="U951">
        <f t="shared" si="268"/>
        <v>8</v>
      </c>
      <c r="V951" t="str">
        <f t="shared" si="269"/>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67"/>
        <v>59.636469037947158</v>
      </c>
      <c r="T952" s="334"/>
      <c r="U952">
        <f t="shared" si="268"/>
        <v>9</v>
      </c>
      <c r="V952" t="str">
        <f t="shared" si="269"/>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67"/>
        <v>57.801122447882094</v>
      </c>
      <c r="T953" s="334"/>
      <c r="U953">
        <f t="shared" si="268"/>
        <v>10</v>
      </c>
      <c r="V953" t="str">
        <f t="shared" si="269"/>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67"/>
        <v>59.424012529218267</v>
      </c>
      <c r="T954" s="334"/>
      <c r="U954">
        <f t="shared" si="268"/>
        <v>11</v>
      </c>
      <c r="V954" t="str">
        <f t="shared" si="269"/>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67"/>
        <v>57.589181960381033</v>
      </c>
      <c r="T955" s="334"/>
      <c r="U955">
        <f t="shared" si="268"/>
        <v>12</v>
      </c>
      <c r="V955" t="str">
        <f t="shared" si="269"/>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67"/>
        <v>60.33700665193772</v>
      </c>
      <c r="T956" s="334"/>
      <c r="U956">
        <f t="shared" si="268"/>
        <v>13</v>
      </c>
      <c r="V956" t="str">
        <f t="shared" si="269"/>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67"/>
        <v>57.230985299614971</v>
      </c>
      <c r="T957" s="334"/>
      <c r="U957">
        <f t="shared" si="268"/>
        <v>14</v>
      </c>
      <c r="V957" t="str">
        <f t="shared" si="269"/>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67"/>
        <v>57.877997518692787</v>
      </c>
      <c r="T958" s="334"/>
      <c r="U958">
        <f t="shared" si="268"/>
        <v>15</v>
      </c>
      <c r="V958" t="str">
        <f t="shared" si="269"/>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67"/>
        <v>58.255617141701741</v>
      </c>
      <c r="T959" s="334"/>
      <c r="U959">
        <f t="shared" si="268"/>
        <v>16</v>
      </c>
      <c r="V959" t="str">
        <f t="shared" si="269"/>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67"/>
        <v>59.165400938708913</v>
      </c>
      <c r="T960" s="334"/>
      <c r="U960">
        <f t="shared" si="268"/>
        <v>17</v>
      </c>
      <c r="V960" t="str">
        <f t="shared" si="269"/>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67"/>
        <v>60.343635708552867</v>
      </c>
      <c r="T961" s="334"/>
      <c r="U961">
        <f t="shared" si="268"/>
        <v>18</v>
      </c>
      <c r="V961" t="str">
        <f t="shared" si="269"/>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67"/>
        <v>60.171985632953692</v>
      </c>
      <c r="T962" s="334"/>
      <c r="U962">
        <f t="shared" si="268"/>
        <v>19</v>
      </c>
      <c r="V962" t="str">
        <f t="shared" si="269"/>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67"/>
        <v>57.995315682551222</v>
      </c>
      <c r="T963" s="334"/>
      <c r="U963">
        <f t="shared" si="268"/>
        <v>20</v>
      </c>
      <c r="V963" t="str">
        <f t="shared" si="269"/>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67"/>
        <v>57.53204293048492</v>
      </c>
      <c r="T964" s="334"/>
      <c r="U964">
        <f t="shared" si="268"/>
        <v>21</v>
      </c>
      <c r="V964" t="str">
        <f t="shared" si="269"/>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67"/>
        <v>59.357533165910503</v>
      </c>
      <c r="T965" s="334"/>
      <c r="U965">
        <f t="shared" si="268"/>
        <v>22</v>
      </c>
      <c r="V965" t="str">
        <f t="shared" si="269"/>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67"/>
        <v>60.353685786126007</v>
      </c>
      <c r="T966" s="334"/>
      <c r="U966">
        <f t="shared" si="268"/>
        <v>23</v>
      </c>
      <c r="V966" t="str">
        <f t="shared" si="269"/>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67"/>
        <v>58.132275132236643</v>
      </c>
      <c r="T967" s="334"/>
      <c r="U967">
        <f t="shared" si="268"/>
        <v>24</v>
      </c>
      <c r="V967" t="str">
        <f t="shared" si="269"/>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67"/>
        <v>58.057213344458752</v>
      </c>
      <c r="T968" s="334"/>
      <c r="U968">
        <f t="shared" si="268"/>
        <v>25</v>
      </c>
      <c r="V968" t="str">
        <f t="shared" si="269"/>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67"/>
        <v>57.882550703510269</v>
      </c>
      <c r="T969" s="334"/>
      <c r="U969">
        <f t="shared" si="268"/>
        <v>26</v>
      </c>
      <c r="V969" t="str">
        <f t="shared" si="269"/>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67"/>
        <v>58.531177548769932</v>
      </c>
      <c r="T970" s="334"/>
      <c r="U970">
        <f t="shared" si="268"/>
        <v>27</v>
      </c>
      <c r="V970" t="str">
        <f t="shared" si="269"/>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67"/>
        <v>57.459724084325558</v>
      </c>
      <c r="T971" s="334"/>
      <c r="U971">
        <f t="shared" si="268"/>
        <v>28</v>
      </c>
      <c r="V971" t="str">
        <f t="shared" si="269"/>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67"/>
        <v>57.839589351632</v>
      </c>
      <c r="T972" s="581"/>
      <c r="U972">
        <f t="shared" si="268"/>
        <v>29</v>
      </c>
      <c r="V972" t="str">
        <f t="shared" si="269"/>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70">$M974</f>
        <v>62.903499999999987</v>
      </c>
      <c r="T974" s="334"/>
      <c r="U974">
        <f t="shared" si="268"/>
        <v>1</v>
      </c>
      <c r="V974" t="str">
        <f t="shared" ref="V974:V1002" si="271">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70"/>
        <v>59.774000000000001</v>
      </c>
      <c r="T975" s="334"/>
      <c r="U975">
        <f t="shared" si="268"/>
        <v>2</v>
      </c>
      <c r="V975" t="str">
        <f t="shared" si="271"/>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70"/>
        <v>60.713999999999999</v>
      </c>
      <c r="T976" s="334"/>
      <c r="U976">
        <f t="shared" si="268"/>
        <v>3</v>
      </c>
      <c r="V976" t="str">
        <f t="shared" si="271"/>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70"/>
        <v>61.171500000000002</v>
      </c>
      <c r="T977" s="334"/>
      <c r="U977">
        <f t="shared" si="268"/>
        <v>4</v>
      </c>
      <c r="V977" t="str">
        <f t="shared" si="271"/>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70"/>
        <v>58.521000000000001</v>
      </c>
      <c r="T978" s="334"/>
      <c r="U978">
        <f t="shared" si="268"/>
        <v>5</v>
      </c>
      <c r="V978" t="str">
        <f t="shared" si="271"/>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70"/>
        <v>59.145000000000003</v>
      </c>
      <c r="T979" s="334"/>
      <c r="U979">
        <f t="shared" si="268"/>
        <v>6</v>
      </c>
      <c r="V979" t="str">
        <f t="shared" si="271"/>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70"/>
        <v>61.204500000000003</v>
      </c>
      <c r="T980" s="334"/>
      <c r="U980">
        <f t="shared" si="268"/>
        <v>7</v>
      </c>
      <c r="V980" t="str">
        <f t="shared" si="271"/>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70"/>
        <v>63.600999999999999</v>
      </c>
      <c r="T981" s="334"/>
      <c r="U981">
        <f t="shared" si="268"/>
        <v>8</v>
      </c>
      <c r="V981" t="str">
        <f t="shared" si="271"/>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70"/>
        <v>59.222999999999999</v>
      </c>
      <c r="T982" s="334"/>
      <c r="U982">
        <f t="shared" si="268"/>
        <v>9</v>
      </c>
      <c r="V982" t="str">
        <f t="shared" si="271"/>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70"/>
        <v>60.963000000000008</v>
      </c>
      <c r="T983" s="334"/>
      <c r="U983">
        <f t="shared" si="268"/>
        <v>10</v>
      </c>
      <c r="V983" t="str">
        <f t="shared" si="271"/>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70"/>
        <v>61.366500000000002</v>
      </c>
      <c r="T984" s="334"/>
      <c r="U984">
        <f t="shared" si="268"/>
        <v>11</v>
      </c>
      <c r="V984" t="str">
        <f t="shared" si="271"/>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70"/>
        <v>58.55</v>
      </c>
      <c r="T985" s="334"/>
      <c r="U985">
        <f t="shared" si="268"/>
        <v>12</v>
      </c>
      <c r="V985" t="str">
        <f t="shared" si="271"/>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70"/>
        <v>63.219000000000001</v>
      </c>
      <c r="T986" s="334"/>
      <c r="U986">
        <f t="shared" si="268"/>
        <v>13</v>
      </c>
      <c r="V986" t="str">
        <f t="shared" si="271"/>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70"/>
        <v>57.029000000000003</v>
      </c>
      <c r="T987" s="334"/>
      <c r="U987">
        <f t="shared" si="268"/>
        <v>14</v>
      </c>
      <c r="V987" t="str">
        <f t="shared" si="271"/>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70"/>
        <v>60.521000000000001</v>
      </c>
      <c r="T988" s="334"/>
      <c r="U988">
        <f t="shared" si="268"/>
        <v>15</v>
      </c>
      <c r="V988" t="str">
        <f t="shared" si="271"/>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70"/>
        <v>59.486499999999999</v>
      </c>
      <c r="T989" s="334"/>
      <c r="U989">
        <f t="shared" si="268"/>
        <v>16</v>
      </c>
      <c r="V989" t="str">
        <f t="shared" si="271"/>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70"/>
        <v>58.776000000000003</v>
      </c>
      <c r="T990" s="334"/>
      <c r="U990">
        <f t="shared" si="268"/>
        <v>17</v>
      </c>
      <c r="V990" t="str">
        <f t="shared" si="271"/>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70"/>
        <v>62.811500000000009</v>
      </c>
      <c r="T991" s="334"/>
      <c r="U991">
        <f t="shared" si="268"/>
        <v>18</v>
      </c>
      <c r="V991" t="str">
        <f t="shared" si="271"/>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70"/>
        <v>60.567999999999998</v>
      </c>
      <c r="T992" s="334"/>
      <c r="U992">
        <f t="shared" si="268"/>
        <v>19</v>
      </c>
      <c r="V992" t="str">
        <f t="shared" si="271"/>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70"/>
        <v>58.369</v>
      </c>
      <c r="T993" s="334"/>
      <c r="U993">
        <f t="shared" si="268"/>
        <v>20</v>
      </c>
      <c r="V993" t="str">
        <f t="shared" si="271"/>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70"/>
        <v>59.688000000000002</v>
      </c>
      <c r="T994" s="334"/>
      <c r="U994">
        <f t="shared" si="268"/>
        <v>21</v>
      </c>
      <c r="V994" t="str">
        <f t="shared" si="271"/>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70"/>
        <v>57.705500000000001</v>
      </c>
      <c r="T995" s="334"/>
      <c r="U995">
        <f t="shared" si="268"/>
        <v>22</v>
      </c>
      <c r="V995" t="str">
        <f t="shared" si="271"/>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70"/>
        <v>58.845500000000001</v>
      </c>
      <c r="T996" s="334"/>
      <c r="U996">
        <f t="shared" si="268"/>
        <v>23</v>
      </c>
      <c r="V996" t="str">
        <f t="shared" si="271"/>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70"/>
        <v>57.162999999999997</v>
      </c>
      <c r="T997" s="334"/>
      <c r="U997">
        <f t="shared" si="268"/>
        <v>24</v>
      </c>
      <c r="V997" t="str">
        <f t="shared" si="271"/>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70"/>
        <v>60.446000000000012</v>
      </c>
      <c r="T998" s="334"/>
      <c r="U998">
        <f t="shared" si="268"/>
        <v>25</v>
      </c>
      <c r="V998" t="str">
        <f t="shared" si="271"/>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70"/>
        <v>60.691499999999998</v>
      </c>
      <c r="T999" s="334"/>
      <c r="U999">
        <f t="shared" si="268"/>
        <v>26</v>
      </c>
      <c r="V999" t="str">
        <f t="shared" si="271"/>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70"/>
        <v>59.313499999999998</v>
      </c>
      <c r="T1000" s="334"/>
      <c r="U1000">
        <f t="shared" si="268"/>
        <v>27</v>
      </c>
      <c r="V1000" t="str">
        <f t="shared" si="271"/>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70"/>
        <v>60.516500000000001</v>
      </c>
      <c r="T1001" s="334"/>
      <c r="U1001">
        <f t="shared" si="268"/>
        <v>28</v>
      </c>
      <c r="V1001" t="str">
        <f t="shared" si="271"/>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70"/>
        <v>57.713500000000003</v>
      </c>
      <c r="T1002" s="597"/>
      <c r="U1002">
        <f t="shared" si="268"/>
        <v>29</v>
      </c>
      <c r="V1002" t="str">
        <f t="shared" si="271"/>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72">$L1003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72"/>
        <v>56.840454215347393</v>
      </c>
      <c r="T1004" s="334">
        <v>-0.215999999999999</v>
      </c>
      <c r="U1004">
        <f t="shared" ref="U1004:U1067" si="273">U1003+1</f>
        <v>1</v>
      </c>
      <c r="V1004" t="str">
        <f t="shared" ref="V1004:V1067" si="274">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72"/>
        <v>59.028258797013692</v>
      </c>
      <c r="T1005" s="334">
        <v>1.911</v>
      </c>
      <c r="U1005">
        <f t="shared" si="273"/>
        <v>2</v>
      </c>
      <c r="V1005" t="str">
        <f t="shared" si="274"/>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72"/>
        <v>58.048805996601828</v>
      </c>
      <c r="T1006" s="334">
        <v>0.246</v>
      </c>
      <c r="U1006">
        <f t="shared" si="273"/>
        <v>3</v>
      </c>
      <c r="V1006" t="str">
        <f t="shared" si="274"/>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72"/>
        <v>56.332354263185081</v>
      </c>
      <c r="T1007" s="334">
        <v>-0.14099999999999999</v>
      </c>
      <c r="U1007">
        <f t="shared" si="273"/>
        <v>4</v>
      </c>
      <c r="V1007" t="str">
        <f t="shared" si="274"/>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72"/>
        <v>59.485422755693001</v>
      </c>
      <c r="T1008" s="334">
        <v>-0.16500000000000001</v>
      </c>
      <c r="U1008">
        <f t="shared" si="273"/>
        <v>5</v>
      </c>
      <c r="V1008" t="str">
        <f t="shared" si="274"/>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72"/>
        <v>55.964007682241963</v>
      </c>
      <c r="T1009" s="334">
        <v>0.89700000000000002</v>
      </c>
      <c r="U1009">
        <f t="shared" si="273"/>
        <v>6</v>
      </c>
      <c r="V1009" t="str">
        <f t="shared" si="274"/>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72"/>
        <v>58.092925683520413</v>
      </c>
      <c r="T1010" s="334">
        <v>-1.3260000000000001</v>
      </c>
      <c r="U1010">
        <f t="shared" si="273"/>
        <v>7</v>
      </c>
      <c r="V1010" t="str">
        <f t="shared" si="274"/>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72"/>
        <v>56.674697243675674</v>
      </c>
      <c r="T1011" s="334">
        <v>0.107999999999999</v>
      </c>
      <c r="U1011">
        <f t="shared" si="273"/>
        <v>8</v>
      </c>
      <c r="V1011" t="str">
        <f t="shared" si="274"/>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72"/>
        <v>56.724479460959628</v>
      </c>
      <c r="T1012" s="334">
        <v>1.8719999999999899</v>
      </c>
      <c r="U1012">
        <f t="shared" si="273"/>
        <v>9</v>
      </c>
      <c r="V1012" t="str">
        <f t="shared" si="274"/>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72"/>
        <v>54.621403393414688</v>
      </c>
      <c r="T1013" s="334">
        <v>0.11699999999999899</v>
      </c>
      <c r="U1013">
        <f t="shared" si="273"/>
        <v>10</v>
      </c>
      <c r="V1013" t="str">
        <f t="shared" si="274"/>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72"/>
        <v>58.489717489904649</v>
      </c>
      <c r="T1014" s="334">
        <v>-1.9710000000000001</v>
      </c>
      <c r="U1014">
        <f t="shared" si="273"/>
        <v>11</v>
      </c>
      <c r="V1014" t="str">
        <f t="shared" si="274"/>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72"/>
        <v>59.462155277861811</v>
      </c>
      <c r="T1015" s="334">
        <v>-1.893</v>
      </c>
      <c r="U1015">
        <f t="shared" si="273"/>
        <v>12</v>
      </c>
      <c r="V1015" t="str">
        <f t="shared" si="274"/>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72"/>
        <v>60.889864608456243</v>
      </c>
      <c r="T1016" s="334">
        <v>-0.75</v>
      </c>
      <c r="U1016">
        <f t="shared" si="273"/>
        <v>13</v>
      </c>
      <c r="V1016" t="str">
        <f t="shared" si="274"/>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72"/>
        <v>58.439334144106859</v>
      </c>
      <c r="T1017" s="334">
        <v>-0.3</v>
      </c>
      <c r="U1017">
        <f t="shared" si="273"/>
        <v>14</v>
      </c>
      <c r="V1017" t="str">
        <f t="shared" si="274"/>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72"/>
        <v>57.439181081269609</v>
      </c>
      <c r="T1018" s="334">
        <v>2.823</v>
      </c>
      <c r="U1018">
        <f t="shared" si="273"/>
        <v>15</v>
      </c>
      <c r="V1018" t="str">
        <f t="shared" si="274"/>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72"/>
        <v>58.782497385099113</v>
      </c>
      <c r="T1019" s="334">
        <v>-1.518</v>
      </c>
      <c r="U1019">
        <f t="shared" si="273"/>
        <v>16</v>
      </c>
      <c r="V1019" t="str">
        <f t="shared" si="274"/>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72"/>
        <v>61.262034137339228</v>
      </c>
      <c r="T1020" s="334">
        <v>-0.56099999999999905</v>
      </c>
      <c r="U1020">
        <f t="shared" si="273"/>
        <v>17</v>
      </c>
      <c r="V1020" t="str">
        <f t="shared" si="274"/>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72"/>
        <v>63.335509170119863</v>
      </c>
      <c r="T1021" s="334">
        <v>1.38</v>
      </c>
      <c r="U1021">
        <f t="shared" si="273"/>
        <v>18</v>
      </c>
      <c r="V1021" t="str">
        <f t="shared" si="274"/>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72"/>
        <v>56.920183026698432</v>
      </c>
      <c r="T1022" s="334">
        <v>-1.78799999999999</v>
      </c>
      <c r="U1022">
        <f t="shared" si="273"/>
        <v>19</v>
      </c>
      <c r="V1022" t="str">
        <f t="shared" si="274"/>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72"/>
        <v>58.178284156160871</v>
      </c>
      <c r="T1023" s="334">
        <v>0.215999999999999</v>
      </c>
      <c r="U1023">
        <f t="shared" si="273"/>
        <v>20</v>
      </c>
      <c r="V1023" t="str">
        <f t="shared" si="274"/>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72"/>
        <v>58.226551071857948</v>
      </c>
      <c r="T1024" s="334">
        <v>0.54899999999999904</v>
      </c>
      <c r="U1024">
        <f t="shared" si="273"/>
        <v>21</v>
      </c>
      <c r="V1024" t="str">
        <f t="shared" si="274"/>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72"/>
        <v>58.676646253513667</v>
      </c>
      <c r="T1025" s="334">
        <v>2.097</v>
      </c>
      <c r="U1025">
        <f t="shared" si="273"/>
        <v>22</v>
      </c>
      <c r="V1025" t="str">
        <f t="shared" si="274"/>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72"/>
        <v>62.179249269025647</v>
      </c>
      <c r="T1026" s="334">
        <v>0.69899999999999995</v>
      </c>
      <c r="U1026">
        <f t="shared" si="273"/>
        <v>23</v>
      </c>
      <c r="V1026" t="str">
        <f t="shared" si="274"/>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72"/>
        <v>59.061039391855758</v>
      </c>
      <c r="T1027" s="334">
        <v>-0.186</v>
      </c>
      <c r="U1027">
        <f t="shared" si="273"/>
        <v>24</v>
      </c>
      <c r="V1027" t="str">
        <f t="shared" si="274"/>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72"/>
        <v>60.464347147154427</v>
      </c>
      <c r="T1028" s="334">
        <v>0.56399999999999995</v>
      </c>
      <c r="U1028">
        <f t="shared" si="273"/>
        <v>25</v>
      </c>
      <c r="V1028" t="str">
        <f t="shared" si="274"/>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72"/>
        <v>59.06412897869761</v>
      </c>
      <c r="T1029" s="334">
        <v>-0.46799999999999897</v>
      </c>
      <c r="U1029">
        <f t="shared" si="273"/>
        <v>26</v>
      </c>
      <c r="V1029" t="str">
        <f t="shared" si="274"/>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72"/>
        <v>60.750657584194173</v>
      </c>
      <c r="T1030" s="334">
        <v>2.79</v>
      </c>
      <c r="U1030">
        <f t="shared" si="273"/>
        <v>27</v>
      </c>
      <c r="V1030" t="str">
        <f t="shared" si="274"/>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72"/>
        <v>59.07269876189639</v>
      </c>
      <c r="T1031" s="334">
        <v>-0.33300000000000002</v>
      </c>
      <c r="U1031">
        <f t="shared" si="273"/>
        <v>28</v>
      </c>
      <c r="V1031" t="str">
        <f t="shared" si="274"/>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72"/>
        <v>58.244528132919427</v>
      </c>
      <c r="T1032" s="334">
        <v>-2.202</v>
      </c>
      <c r="U1032">
        <f t="shared" si="273"/>
        <v>29</v>
      </c>
      <c r="V1032" t="str">
        <f t="shared" si="274"/>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72"/>
        <v>57.269329466213172</v>
      </c>
      <c r="T1033" s="334">
        <v>-0.56999999999999995</v>
      </c>
      <c r="U1033">
        <f t="shared" si="273"/>
        <v>30</v>
      </c>
      <c r="V1033" t="str">
        <f t="shared" si="274"/>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72"/>
        <v>58.580445103076769</v>
      </c>
      <c r="T1034" s="334">
        <v>-1.73999999999999</v>
      </c>
      <c r="U1034">
        <f t="shared" si="273"/>
        <v>31</v>
      </c>
      <c r="V1034" t="str">
        <f t="shared" si="274"/>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72"/>
        <v>58.147445292232369</v>
      </c>
      <c r="T1035" s="334">
        <v>-0.212999999999999</v>
      </c>
      <c r="U1035">
        <f t="shared" si="273"/>
        <v>32</v>
      </c>
      <c r="V1035" t="str">
        <f t="shared" si="274"/>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72"/>
        <v>57.231809871164238</v>
      </c>
      <c r="T1036" s="334">
        <v>0.16500000000000001</v>
      </c>
      <c r="U1036">
        <f t="shared" si="273"/>
        <v>33</v>
      </c>
      <c r="V1036" t="str">
        <f t="shared" si="274"/>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72"/>
        <v>57.158542044197397</v>
      </c>
      <c r="T1037" s="334">
        <v>-1.6859999999999999</v>
      </c>
      <c r="U1037">
        <f t="shared" si="273"/>
        <v>34</v>
      </c>
      <c r="V1037" t="str">
        <f t="shared" si="274"/>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72"/>
        <v>56.31938551665035</v>
      </c>
      <c r="T1038" s="334">
        <v>-1.383</v>
      </c>
      <c r="U1038">
        <f t="shared" si="273"/>
        <v>35</v>
      </c>
      <c r="V1038" t="str">
        <f t="shared" si="274"/>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72"/>
        <v>57.20571621581594</v>
      </c>
      <c r="T1039" s="334">
        <v>4.3680000000000003</v>
      </c>
      <c r="U1039">
        <f t="shared" si="273"/>
        <v>36</v>
      </c>
      <c r="V1039" t="str">
        <f t="shared" si="274"/>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72"/>
        <v>57.238075143825689</v>
      </c>
      <c r="T1040" s="334">
        <v>-1.077</v>
      </c>
      <c r="U1040">
        <f t="shared" si="273"/>
        <v>37</v>
      </c>
      <c r="V1040" t="str">
        <f t="shared" si="274"/>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72"/>
        <v>59.903734812622787</v>
      </c>
      <c r="T1041" s="334">
        <v>0.72899999999999998</v>
      </c>
      <c r="U1041">
        <f t="shared" si="273"/>
        <v>38</v>
      </c>
      <c r="V1041" t="str">
        <f t="shared" si="274"/>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72"/>
        <v>61.12223824629914</v>
      </c>
      <c r="T1042" s="334">
        <v>-1.0619999999999901</v>
      </c>
      <c r="U1042">
        <f t="shared" si="273"/>
        <v>39</v>
      </c>
      <c r="V1042" t="str">
        <f t="shared" si="274"/>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72"/>
        <v>60.848948787506231</v>
      </c>
      <c r="T1043" s="334">
        <v>0.16800000000000001</v>
      </c>
      <c r="U1043">
        <f t="shared" si="273"/>
        <v>40</v>
      </c>
      <c r="V1043" t="str">
        <f t="shared" si="274"/>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72"/>
        <v>57.515942898787877</v>
      </c>
      <c r="T1044" s="334">
        <v>-0.81599999999999995</v>
      </c>
      <c r="U1044">
        <f t="shared" si="273"/>
        <v>41</v>
      </c>
      <c r="V1044" t="str">
        <f t="shared" si="274"/>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72"/>
        <v>58.25822227818923</v>
      </c>
      <c r="T1045" s="334">
        <v>1.6080000000000001</v>
      </c>
      <c r="U1045">
        <f t="shared" si="273"/>
        <v>42</v>
      </c>
      <c r="V1045" t="str">
        <f t="shared" si="274"/>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72"/>
        <v>58.291887073098323</v>
      </c>
      <c r="T1046" s="334">
        <v>1.167</v>
      </c>
      <c r="U1046">
        <f t="shared" si="273"/>
        <v>43</v>
      </c>
      <c r="V1046" t="str">
        <f t="shared" si="274"/>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72"/>
        <v>59.680172968863687</v>
      </c>
      <c r="T1047" s="334">
        <v>0.86099999999999999</v>
      </c>
      <c r="U1047">
        <f t="shared" si="273"/>
        <v>44</v>
      </c>
      <c r="V1047" t="str">
        <f t="shared" si="274"/>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72"/>
        <v>59.385213325259087</v>
      </c>
      <c r="T1048" s="334">
        <v>0.218999999999999</v>
      </c>
      <c r="U1048">
        <f t="shared" si="273"/>
        <v>45</v>
      </c>
      <c r="V1048" t="str">
        <f t="shared" si="274"/>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72"/>
        <v>60.554694027137508</v>
      </c>
      <c r="T1049" s="334">
        <v>-1.9770000000000001</v>
      </c>
      <c r="U1049">
        <f t="shared" si="273"/>
        <v>46</v>
      </c>
      <c r="V1049" t="str">
        <f t="shared" si="274"/>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72"/>
        <v>57.260602509037817</v>
      </c>
      <c r="T1050" s="334">
        <v>1.911</v>
      </c>
      <c r="U1050">
        <f t="shared" si="273"/>
        <v>47</v>
      </c>
      <c r="V1050" t="str">
        <f t="shared" si="274"/>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72"/>
        <v>60.159606549042863</v>
      </c>
      <c r="T1051" s="334">
        <v>-1.962</v>
      </c>
      <c r="U1051">
        <f t="shared" si="273"/>
        <v>48</v>
      </c>
      <c r="V1051" t="str">
        <f t="shared" si="274"/>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72"/>
        <v>57.758239920673887</v>
      </c>
      <c r="T1052" s="334">
        <v>0.92100000000000004</v>
      </c>
      <c r="U1052">
        <f t="shared" si="273"/>
        <v>49</v>
      </c>
      <c r="V1052" t="str">
        <f t="shared" si="274"/>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72"/>
        <v>56.999136773597712</v>
      </c>
      <c r="T1053" s="334">
        <v>0.88500000000000001</v>
      </c>
      <c r="U1053">
        <f t="shared" si="273"/>
        <v>50</v>
      </c>
      <c r="V1053" t="str">
        <f t="shared" si="274"/>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72"/>
        <v>54.911428651877337</v>
      </c>
      <c r="T1054" s="334">
        <v>2.7389999999999999</v>
      </c>
      <c r="U1054">
        <f t="shared" si="273"/>
        <v>51</v>
      </c>
      <c r="V1054" t="str">
        <f t="shared" si="274"/>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72"/>
        <v>58.217261805269104</v>
      </c>
      <c r="T1055" s="334">
        <v>-0.81599999999999995</v>
      </c>
      <c r="U1055">
        <f t="shared" si="273"/>
        <v>52</v>
      </c>
      <c r="V1055" t="str">
        <f t="shared" si="274"/>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72"/>
        <v>61.006902243541788</v>
      </c>
      <c r="T1056" s="334">
        <v>0.18</v>
      </c>
      <c r="U1056">
        <f t="shared" si="273"/>
        <v>53</v>
      </c>
      <c r="V1056" t="str">
        <f t="shared" si="274"/>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72"/>
        <v>57.969202850981397</v>
      </c>
      <c r="T1057" s="334">
        <v>-0.192</v>
      </c>
      <c r="U1057">
        <f t="shared" si="273"/>
        <v>54</v>
      </c>
      <c r="V1057" t="str">
        <f t="shared" si="274"/>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72"/>
        <v>59.957515194246668</v>
      </c>
      <c r="T1058" s="334">
        <v>1.329</v>
      </c>
      <c r="U1058">
        <f t="shared" si="273"/>
        <v>55</v>
      </c>
      <c r="V1058" t="str">
        <f t="shared" si="274"/>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72"/>
        <v>59.45561317620583</v>
      </c>
      <c r="T1059" s="334">
        <v>-1.224</v>
      </c>
      <c r="U1059">
        <f t="shared" si="273"/>
        <v>56</v>
      </c>
      <c r="V1059" t="str">
        <f t="shared" si="274"/>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72"/>
        <v>62.697724602773498</v>
      </c>
      <c r="T1060" s="334">
        <v>-0.36899999999999999</v>
      </c>
      <c r="U1060">
        <f t="shared" si="273"/>
        <v>57</v>
      </c>
      <c r="V1060" t="str">
        <f t="shared" si="274"/>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72"/>
        <v>58.756061446816709</v>
      </c>
      <c r="T1061" s="334">
        <v>-0.16200000000000001</v>
      </c>
      <c r="U1061">
        <f t="shared" si="273"/>
        <v>58</v>
      </c>
      <c r="V1061" t="str">
        <f t="shared" si="274"/>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72"/>
        <v>59.455928567878807</v>
      </c>
      <c r="T1062" s="334">
        <v>0.65400000000000003</v>
      </c>
      <c r="U1062">
        <f t="shared" si="273"/>
        <v>59</v>
      </c>
      <c r="V1062" t="str">
        <f t="shared" si="274"/>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72"/>
        <v>56.282388888613127</v>
      </c>
      <c r="T1063" s="334">
        <v>-0.51300000000000001</v>
      </c>
      <c r="U1063">
        <f t="shared" si="273"/>
        <v>60</v>
      </c>
      <c r="V1063" t="str">
        <f t="shared" si="274"/>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72"/>
        <v>59.653305194465041</v>
      </c>
      <c r="T1064" s="334">
        <v>-0.78300000000000003</v>
      </c>
      <c r="U1064">
        <f t="shared" si="273"/>
        <v>61</v>
      </c>
      <c r="V1064" t="str">
        <f t="shared" si="274"/>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72"/>
        <v>57.674587758966823</v>
      </c>
      <c r="T1065" s="334">
        <v>-0.59099999999999997</v>
      </c>
      <c r="U1065">
        <f t="shared" si="273"/>
        <v>62</v>
      </c>
      <c r="V1065" t="str">
        <f t="shared" si="274"/>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72"/>
        <v>56.365388716624992</v>
      </c>
      <c r="T1066" s="334">
        <v>1.266</v>
      </c>
      <c r="U1066">
        <f t="shared" si="273"/>
        <v>63</v>
      </c>
      <c r="V1066" t="str">
        <f t="shared" si="274"/>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75">$L1067</f>
        <v>60.290304521824062</v>
      </c>
      <c r="T1067" s="334">
        <v>0.75600000000000001</v>
      </c>
      <c r="U1067">
        <f t="shared" si="273"/>
        <v>64</v>
      </c>
      <c r="V1067" t="str">
        <f t="shared" si="274"/>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75"/>
        <v>56.211486470130417</v>
      </c>
      <c r="T1068" s="334">
        <v>2.6999999999999899E-2</v>
      </c>
      <c r="U1068">
        <f t="shared" ref="U1068:U1131" si="276">U1067+1</f>
        <v>65</v>
      </c>
      <c r="V1068" t="str">
        <f t="shared" ref="V1068:V1131" si="277">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75"/>
        <v>58.066824721573283</v>
      </c>
      <c r="T1069" s="334">
        <v>0.57899999999999996</v>
      </c>
      <c r="U1069">
        <f t="shared" si="276"/>
        <v>66</v>
      </c>
      <c r="V1069" t="str">
        <f t="shared" si="277"/>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75"/>
        <v>60.28691949985474</v>
      </c>
      <c r="T1070" s="334">
        <v>-1.101</v>
      </c>
      <c r="U1070">
        <f t="shared" si="276"/>
        <v>67</v>
      </c>
      <c r="V1070" t="str">
        <f t="shared" si="277"/>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75"/>
        <v>57.866681788018752</v>
      </c>
      <c r="T1071" s="334">
        <v>4.4999999999999998E-2</v>
      </c>
      <c r="U1071">
        <f t="shared" si="276"/>
        <v>68</v>
      </c>
      <c r="V1071" t="str">
        <f t="shared" si="277"/>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75"/>
        <v>60.636552668305498</v>
      </c>
      <c r="T1072" s="334">
        <v>-2.5979999999999999</v>
      </c>
      <c r="U1072">
        <f t="shared" si="276"/>
        <v>69</v>
      </c>
      <c r="V1072" t="str">
        <f t="shared" si="277"/>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75"/>
        <v>57.477650808836323</v>
      </c>
      <c r="T1073" s="334">
        <v>-2.109</v>
      </c>
      <c r="U1073">
        <f t="shared" si="276"/>
        <v>70</v>
      </c>
      <c r="V1073" t="str">
        <f t="shared" si="277"/>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75"/>
        <v>57.657314552000649</v>
      </c>
      <c r="T1074" s="334">
        <v>-9.2999999999999999E-2</v>
      </c>
      <c r="U1074">
        <f t="shared" si="276"/>
        <v>71</v>
      </c>
      <c r="V1074" t="str">
        <f t="shared" si="277"/>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75"/>
        <v>58.508879883119533</v>
      </c>
      <c r="T1075" s="334">
        <v>4.2059999999999897</v>
      </c>
      <c r="U1075">
        <f t="shared" si="276"/>
        <v>72</v>
      </c>
      <c r="V1075" t="str">
        <f t="shared" si="277"/>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75"/>
        <v>58.84977320572672</v>
      </c>
      <c r="T1076" s="334">
        <v>-0.70199999999999996</v>
      </c>
      <c r="U1076">
        <f t="shared" si="276"/>
        <v>73</v>
      </c>
      <c r="V1076" t="str">
        <f t="shared" si="277"/>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75"/>
        <v>58.601753979842513</v>
      </c>
      <c r="T1077" s="334">
        <v>-0.252</v>
      </c>
      <c r="U1077">
        <f t="shared" si="276"/>
        <v>74</v>
      </c>
      <c r="V1077" t="str">
        <f t="shared" si="277"/>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75"/>
        <v>58.235048756370283</v>
      </c>
      <c r="T1078" s="334">
        <v>-1.248</v>
      </c>
      <c r="U1078">
        <f t="shared" si="276"/>
        <v>75</v>
      </c>
      <c r="V1078" t="str">
        <f t="shared" si="277"/>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75"/>
        <v>58.614342038522338</v>
      </c>
      <c r="T1079" s="334">
        <v>1.395</v>
      </c>
      <c r="U1079">
        <f t="shared" si="276"/>
        <v>76</v>
      </c>
      <c r="V1079" t="str">
        <f t="shared" si="277"/>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75"/>
        <v>59.907011205411912</v>
      </c>
      <c r="T1080" s="334">
        <v>-1.1279999999999999</v>
      </c>
      <c r="U1080">
        <f t="shared" si="276"/>
        <v>77</v>
      </c>
      <c r="V1080" t="str">
        <f t="shared" si="277"/>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75"/>
        <v>58.312396791870178</v>
      </c>
      <c r="T1081" s="334">
        <v>-0.52800000000000002</v>
      </c>
      <c r="U1081">
        <f t="shared" si="276"/>
        <v>78</v>
      </c>
      <c r="V1081" t="str">
        <f t="shared" si="277"/>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75"/>
        <v>57.848170581963458</v>
      </c>
      <c r="T1082" s="334">
        <v>-1.206</v>
      </c>
      <c r="U1082">
        <f t="shared" si="276"/>
        <v>79</v>
      </c>
      <c r="V1082" t="str">
        <f t="shared" si="277"/>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75"/>
        <v>56.816033514195702</v>
      </c>
      <c r="T1083" s="334">
        <v>-1.9379999999999999</v>
      </c>
      <c r="U1083">
        <f t="shared" si="276"/>
        <v>80</v>
      </c>
      <c r="V1083" t="str">
        <f t="shared" si="277"/>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75"/>
        <v>58.047072182805557</v>
      </c>
      <c r="T1084" s="334">
        <v>1.3740000000000001</v>
      </c>
      <c r="U1084">
        <f t="shared" si="276"/>
        <v>81</v>
      </c>
      <c r="V1084" t="str">
        <f t="shared" si="277"/>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75"/>
        <v>59.062023221884289</v>
      </c>
      <c r="T1085" s="334">
        <v>-1.4430000000000001</v>
      </c>
      <c r="U1085">
        <f t="shared" si="276"/>
        <v>82</v>
      </c>
      <c r="V1085" t="str">
        <f t="shared" si="277"/>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75"/>
        <v>58.646858995566618</v>
      </c>
      <c r="T1086" s="334">
        <v>-1.875</v>
      </c>
      <c r="U1086">
        <f t="shared" si="276"/>
        <v>83</v>
      </c>
      <c r="V1086" t="str">
        <f t="shared" si="277"/>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75"/>
        <v>58.743897702852678</v>
      </c>
      <c r="T1087" s="334">
        <v>0.20699999999999999</v>
      </c>
      <c r="U1087">
        <f t="shared" si="276"/>
        <v>84</v>
      </c>
      <c r="V1087" t="str">
        <f t="shared" si="277"/>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75"/>
        <v>59.023181772243753</v>
      </c>
      <c r="T1088" s="334">
        <v>-0.86399999999999899</v>
      </c>
      <c r="U1088">
        <f t="shared" si="276"/>
        <v>85</v>
      </c>
      <c r="V1088" t="str">
        <f t="shared" si="277"/>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75"/>
        <v>58.203838911165988</v>
      </c>
      <c r="T1089" s="334">
        <v>-2.0369999999999999</v>
      </c>
      <c r="U1089">
        <f t="shared" si="276"/>
        <v>86</v>
      </c>
      <c r="V1089" t="str">
        <f t="shared" si="277"/>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75"/>
        <v>58.225959259132807</v>
      </c>
      <c r="T1090" s="334">
        <v>1.3620000000000001</v>
      </c>
      <c r="U1090">
        <f t="shared" si="276"/>
        <v>87</v>
      </c>
      <c r="V1090" t="str">
        <f t="shared" si="277"/>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75"/>
        <v>58.90408116233521</v>
      </c>
      <c r="T1091" s="334">
        <v>-0.69599999999999995</v>
      </c>
      <c r="U1091">
        <f t="shared" si="276"/>
        <v>88</v>
      </c>
      <c r="V1091" t="str">
        <f t="shared" si="277"/>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75"/>
        <v>60.693405806538642</v>
      </c>
      <c r="T1092" s="334">
        <v>0.54600000000000004</v>
      </c>
      <c r="U1092">
        <f t="shared" si="276"/>
        <v>89</v>
      </c>
      <c r="V1092" t="str">
        <f t="shared" si="277"/>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75"/>
        <v>58.387946311977302</v>
      </c>
      <c r="T1093" s="334">
        <v>0.33300000000000002</v>
      </c>
      <c r="U1093">
        <f t="shared" si="276"/>
        <v>90</v>
      </c>
      <c r="V1093" t="str">
        <f t="shared" si="277"/>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75"/>
        <v>58.425345057538017</v>
      </c>
      <c r="T1094" s="334">
        <v>0.192</v>
      </c>
      <c r="U1094">
        <f t="shared" si="276"/>
        <v>91</v>
      </c>
      <c r="V1094" t="str">
        <f t="shared" si="277"/>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75"/>
        <v>57.397397555530333</v>
      </c>
      <c r="T1095" s="334">
        <v>8.6999999999999994E-2</v>
      </c>
      <c r="U1095">
        <f t="shared" si="276"/>
        <v>92</v>
      </c>
      <c r="V1095" t="str">
        <f t="shared" si="277"/>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75"/>
        <v>58.812577357801842</v>
      </c>
      <c r="T1096" s="334">
        <v>-0.22799999999999901</v>
      </c>
      <c r="U1096">
        <f t="shared" si="276"/>
        <v>93</v>
      </c>
      <c r="V1096" t="str">
        <f t="shared" si="277"/>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75"/>
        <v>60.321840207502852</v>
      </c>
      <c r="T1097" s="334">
        <v>2.3940000000000001</v>
      </c>
      <c r="U1097">
        <f t="shared" si="276"/>
        <v>94</v>
      </c>
      <c r="V1097" t="str">
        <f t="shared" si="277"/>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75"/>
        <v>58.233628700408282</v>
      </c>
      <c r="T1098" s="334">
        <v>0.94799999999999995</v>
      </c>
      <c r="U1098">
        <f t="shared" si="276"/>
        <v>95</v>
      </c>
      <c r="V1098" t="str">
        <f t="shared" si="277"/>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75"/>
        <v>58.945513644224953</v>
      </c>
      <c r="T1099" s="334">
        <v>-0.61799999999999999</v>
      </c>
      <c r="U1099">
        <f t="shared" si="276"/>
        <v>96</v>
      </c>
      <c r="V1099" t="str">
        <f t="shared" si="277"/>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75"/>
        <v>58.218224658975807</v>
      </c>
      <c r="T1100" s="334">
        <v>-0.29099999999999998</v>
      </c>
      <c r="U1100">
        <f t="shared" si="276"/>
        <v>97</v>
      </c>
      <c r="V1100" t="str">
        <f t="shared" si="277"/>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75"/>
        <v>59.693016828411672</v>
      </c>
      <c r="T1101" s="334">
        <v>1.3320000000000001</v>
      </c>
      <c r="U1101">
        <f t="shared" si="276"/>
        <v>98</v>
      </c>
      <c r="V1101" t="str">
        <f t="shared" si="277"/>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75"/>
        <v>61.288557401733193</v>
      </c>
      <c r="T1102" s="334">
        <v>0.23699999999999999</v>
      </c>
      <c r="U1102">
        <f t="shared" si="276"/>
        <v>99</v>
      </c>
      <c r="V1102" t="str">
        <f t="shared" si="277"/>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75"/>
        <v>58.232305838468697</v>
      </c>
      <c r="T1103" s="334">
        <v>2.9849999999999999</v>
      </c>
      <c r="U1103">
        <f t="shared" si="276"/>
        <v>100</v>
      </c>
      <c r="V1103" t="str">
        <f t="shared" si="277"/>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75"/>
        <v>58.805320682167341</v>
      </c>
      <c r="T1104" s="334">
        <v>2.0880000000000001</v>
      </c>
      <c r="U1104">
        <f t="shared" si="276"/>
        <v>101</v>
      </c>
      <c r="V1104" t="str">
        <f t="shared" si="277"/>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75"/>
        <v>56.93235531619969</v>
      </c>
      <c r="T1105" s="334">
        <v>1.1970000000000001</v>
      </c>
      <c r="U1105">
        <f t="shared" si="276"/>
        <v>102</v>
      </c>
      <c r="V1105" t="str">
        <f t="shared" si="277"/>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75"/>
        <v>58.339983761508847</v>
      </c>
      <c r="T1106" s="334">
        <v>9.6000000000000002E-2</v>
      </c>
      <c r="U1106">
        <f t="shared" si="276"/>
        <v>103</v>
      </c>
      <c r="V1106" t="str">
        <f t="shared" si="277"/>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75"/>
        <v>57.118990007371963</v>
      </c>
      <c r="T1107" s="334">
        <v>-1.7669999999999999</v>
      </c>
      <c r="U1107">
        <f t="shared" si="276"/>
        <v>104</v>
      </c>
      <c r="V1107" t="str">
        <f t="shared" si="277"/>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75"/>
        <v>60.103299088349303</v>
      </c>
      <c r="T1108" s="334">
        <v>-1.431</v>
      </c>
      <c r="U1108">
        <f t="shared" si="276"/>
        <v>105</v>
      </c>
      <c r="V1108" t="str">
        <f t="shared" si="277"/>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75"/>
        <v>55.336204976942859</v>
      </c>
      <c r="T1109" s="334">
        <v>0.66300000000000003</v>
      </c>
      <c r="U1109">
        <f t="shared" si="276"/>
        <v>106</v>
      </c>
      <c r="V1109" t="str">
        <f t="shared" si="277"/>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75"/>
        <v>57.373922611123987</v>
      </c>
      <c r="T1110" s="334">
        <v>9.6000000000000002E-2</v>
      </c>
      <c r="U1110">
        <f t="shared" si="276"/>
        <v>107</v>
      </c>
      <c r="V1110" t="str">
        <f t="shared" si="277"/>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75"/>
        <v>57.747254839078352</v>
      </c>
      <c r="T1111" s="334">
        <v>-0.20100000000000001</v>
      </c>
      <c r="U1111">
        <f t="shared" si="276"/>
        <v>108</v>
      </c>
      <c r="V1111" t="str">
        <f t="shared" si="277"/>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75"/>
        <v>57.084181158850043</v>
      </c>
      <c r="T1112" s="334">
        <v>-1.464</v>
      </c>
      <c r="U1112">
        <f t="shared" si="276"/>
        <v>109</v>
      </c>
      <c r="V1112" t="str">
        <f t="shared" si="277"/>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75"/>
        <v>56.323708336932853</v>
      </c>
      <c r="T1113" s="334">
        <v>0.13200000000000001</v>
      </c>
      <c r="U1113">
        <f t="shared" si="276"/>
        <v>110</v>
      </c>
      <c r="V1113" t="str">
        <f t="shared" si="277"/>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75"/>
        <v>56.233579322057338</v>
      </c>
      <c r="T1114" s="334">
        <v>0.20100000000000001</v>
      </c>
      <c r="U1114">
        <f t="shared" si="276"/>
        <v>111</v>
      </c>
      <c r="V1114" t="str">
        <f t="shared" si="277"/>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75"/>
        <v>59.377942131880978</v>
      </c>
      <c r="T1115" s="334">
        <v>0.65700000000000003</v>
      </c>
      <c r="U1115">
        <f t="shared" si="276"/>
        <v>112</v>
      </c>
      <c r="V1115" t="str">
        <f t="shared" si="277"/>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75"/>
        <v>59.76330307283434</v>
      </c>
      <c r="T1116" s="334">
        <v>0.3</v>
      </c>
      <c r="U1116">
        <f t="shared" si="276"/>
        <v>113</v>
      </c>
      <c r="V1116" t="str">
        <f t="shared" si="277"/>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75"/>
        <v>59.396657683661353</v>
      </c>
      <c r="T1117" s="334">
        <v>-2.7090000000000001</v>
      </c>
      <c r="U1117">
        <f t="shared" si="276"/>
        <v>114</v>
      </c>
      <c r="V1117" t="str">
        <f t="shared" si="277"/>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75"/>
        <v>58.24102014547389</v>
      </c>
      <c r="T1118" s="334">
        <v>0.14099999999999999</v>
      </c>
      <c r="U1118">
        <f t="shared" si="276"/>
        <v>115</v>
      </c>
      <c r="V1118" t="str">
        <f t="shared" si="277"/>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75"/>
        <v>61.004592674294827</v>
      </c>
      <c r="T1119" s="334">
        <v>-1.5720000000000001</v>
      </c>
      <c r="U1119">
        <f t="shared" si="276"/>
        <v>116</v>
      </c>
      <c r="V1119" t="str">
        <f t="shared" si="277"/>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75"/>
        <v>59.443610054702582</v>
      </c>
      <c r="T1120" s="334">
        <v>3.5489999999999999</v>
      </c>
      <c r="U1120">
        <f t="shared" si="276"/>
        <v>117</v>
      </c>
      <c r="V1120" t="str">
        <f t="shared" si="277"/>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75"/>
        <v>60.028561469760788</v>
      </c>
      <c r="T1121" s="334">
        <v>-2.0070000000000001</v>
      </c>
      <c r="U1121">
        <f t="shared" si="276"/>
        <v>118</v>
      </c>
      <c r="V1121" t="str">
        <f t="shared" si="277"/>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75"/>
        <v>60.250160726268952</v>
      </c>
      <c r="T1122" s="334">
        <v>-0.36899999999999999</v>
      </c>
      <c r="U1122">
        <f t="shared" si="276"/>
        <v>119</v>
      </c>
      <c r="V1122" t="str">
        <f t="shared" si="277"/>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75"/>
        <v>60.735443011223119</v>
      </c>
      <c r="T1123" s="334">
        <v>1.8119999999999901</v>
      </c>
      <c r="U1123">
        <f t="shared" si="276"/>
        <v>120</v>
      </c>
      <c r="V1123" t="str">
        <f t="shared" si="277"/>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75"/>
        <v>59.675166551492246</v>
      </c>
      <c r="T1124" s="334">
        <v>-2.802</v>
      </c>
      <c r="U1124">
        <f t="shared" si="276"/>
        <v>121</v>
      </c>
      <c r="V1124" t="str">
        <f t="shared" si="277"/>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75"/>
        <v>59.258749110512248</v>
      </c>
      <c r="T1125" s="334">
        <v>-1.2E-2</v>
      </c>
      <c r="U1125">
        <f t="shared" si="276"/>
        <v>122</v>
      </c>
      <c r="V1125" t="str">
        <f t="shared" si="277"/>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75"/>
        <v>60.588201819797668</v>
      </c>
      <c r="T1126" s="334">
        <v>-0.218999999999999</v>
      </c>
      <c r="U1126">
        <f t="shared" si="276"/>
        <v>123</v>
      </c>
      <c r="V1126" t="str">
        <f t="shared" si="277"/>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75"/>
        <v>58.804233943267207</v>
      </c>
      <c r="T1127" s="334">
        <v>-1.3380000000000001</v>
      </c>
      <c r="U1127">
        <f t="shared" si="276"/>
        <v>124</v>
      </c>
      <c r="V1127" t="str">
        <f t="shared" si="277"/>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75"/>
        <v>60.803125286285898</v>
      </c>
      <c r="T1128" s="334">
        <v>-0.18</v>
      </c>
      <c r="U1128">
        <f t="shared" si="276"/>
        <v>125</v>
      </c>
      <c r="V1128" t="str">
        <f t="shared" si="277"/>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75"/>
        <v>58.251200592916582</v>
      </c>
      <c r="T1129" s="334">
        <v>1.389</v>
      </c>
      <c r="U1129">
        <f t="shared" si="276"/>
        <v>126</v>
      </c>
      <c r="V1129" t="str">
        <f t="shared" si="277"/>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75"/>
        <v>59.223753195889458</v>
      </c>
      <c r="T1130" s="334">
        <v>-1.131</v>
      </c>
      <c r="U1130">
        <f t="shared" si="276"/>
        <v>127</v>
      </c>
      <c r="V1130" t="str">
        <f t="shared" si="277"/>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78">$L1131</f>
        <v>58.924733019383538</v>
      </c>
      <c r="T1131" s="334">
        <v>-1.248</v>
      </c>
      <c r="U1131">
        <f t="shared" si="276"/>
        <v>128</v>
      </c>
      <c r="V1131" t="str">
        <f t="shared" si="277"/>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78"/>
        <v>57.29560378228993</v>
      </c>
      <c r="T1132" s="334">
        <v>-0.81299999999999994</v>
      </c>
      <c r="U1132">
        <f t="shared" ref="U1132:U1137" si="279">U1131+1</f>
        <v>129</v>
      </c>
      <c r="V1132" t="str">
        <f t="shared" ref="V1132:V1137" si="280">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78"/>
        <v>57.422023064929917</v>
      </c>
      <c r="T1133" s="334">
        <v>1.593</v>
      </c>
      <c r="U1133">
        <f t="shared" si="279"/>
        <v>130</v>
      </c>
      <c r="V1133" t="str">
        <f t="shared" si="280"/>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78"/>
        <v>54.856869484073229</v>
      </c>
      <c r="T1134" s="334">
        <v>2.7869999999999999</v>
      </c>
      <c r="U1134">
        <f t="shared" si="279"/>
        <v>131</v>
      </c>
      <c r="V1134" t="str">
        <f t="shared" si="280"/>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78"/>
        <v>58.111766719652501</v>
      </c>
      <c r="T1135" s="334">
        <v>4.9740000000000002</v>
      </c>
      <c r="U1135">
        <f t="shared" si="279"/>
        <v>132</v>
      </c>
      <c r="V1135" t="str">
        <f t="shared" si="280"/>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78"/>
        <v>59.163866031860373</v>
      </c>
      <c r="T1136" s="334">
        <v>-0.36</v>
      </c>
      <c r="U1136">
        <f t="shared" si="279"/>
        <v>133</v>
      </c>
      <c r="V1136" t="str">
        <f t="shared" si="280"/>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78"/>
        <v>55.372121675004053</v>
      </c>
      <c r="T1137" s="581">
        <v>0.48</v>
      </c>
      <c r="U1137">
        <f t="shared" si="279"/>
        <v>134</v>
      </c>
      <c r="V1137" t="str">
        <f t="shared" si="280"/>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78"/>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78"/>
        <v>56.840454215347393</v>
      </c>
      <c r="T1139" s="334">
        <v>-0.215999999999999</v>
      </c>
      <c r="U1139">
        <f t="shared" ref="U1139:U1202" si="281">U1138+1</f>
        <v>1</v>
      </c>
      <c r="V1139" t="str">
        <f t="shared" ref="V1139:V1202" si="282">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78"/>
        <v>59.028258797013692</v>
      </c>
      <c r="T1140" s="334">
        <v>1.911</v>
      </c>
      <c r="U1140">
        <f t="shared" si="281"/>
        <v>2</v>
      </c>
      <c r="V1140" t="str">
        <f t="shared" si="282"/>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78"/>
        <v>58.048805996601828</v>
      </c>
      <c r="T1141" s="334">
        <v>0.246</v>
      </c>
      <c r="U1141">
        <f t="shared" si="281"/>
        <v>3</v>
      </c>
      <c r="V1141" t="str">
        <f t="shared" si="282"/>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78"/>
        <v>56.332354263185081</v>
      </c>
      <c r="T1142" s="334">
        <v>-0.14099999999999999</v>
      </c>
      <c r="U1142">
        <f t="shared" si="281"/>
        <v>4</v>
      </c>
      <c r="V1142" t="str">
        <f t="shared" si="282"/>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78"/>
        <v>59.485422755693001</v>
      </c>
      <c r="T1143" s="334">
        <v>-0.16500000000000001</v>
      </c>
      <c r="U1143">
        <f t="shared" si="281"/>
        <v>5</v>
      </c>
      <c r="V1143" t="str">
        <f t="shared" si="282"/>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78"/>
        <v>55.964007682241963</v>
      </c>
      <c r="T1144" s="334">
        <v>0.89700000000000002</v>
      </c>
      <c r="U1144">
        <f t="shared" si="281"/>
        <v>6</v>
      </c>
      <c r="V1144" t="str">
        <f t="shared" si="282"/>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78"/>
        <v>58.092925683520413</v>
      </c>
      <c r="T1145" s="334">
        <v>-1.3260000000000001</v>
      </c>
      <c r="U1145">
        <f t="shared" si="281"/>
        <v>7</v>
      </c>
      <c r="V1145" t="str">
        <f t="shared" si="282"/>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78"/>
        <v>56.674697243675674</v>
      </c>
      <c r="T1146" s="334">
        <v>0.107999999999999</v>
      </c>
      <c r="U1146">
        <f t="shared" si="281"/>
        <v>8</v>
      </c>
      <c r="V1146" t="str">
        <f t="shared" si="282"/>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78"/>
        <v>56.724479460959628</v>
      </c>
      <c r="T1147" s="334">
        <v>1.8719999999999899</v>
      </c>
      <c r="U1147">
        <f t="shared" si="281"/>
        <v>9</v>
      </c>
      <c r="V1147" t="str">
        <f t="shared" si="282"/>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78"/>
        <v>54.621403393414688</v>
      </c>
      <c r="T1148" s="334">
        <v>0.11699999999999899</v>
      </c>
      <c r="U1148">
        <f t="shared" si="281"/>
        <v>10</v>
      </c>
      <c r="V1148" t="str">
        <f t="shared" si="282"/>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78"/>
        <v>58.489717489904649</v>
      </c>
      <c r="T1149" s="334">
        <v>-1.9710000000000001</v>
      </c>
      <c r="U1149">
        <f t="shared" si="281"/>
        <v>11</v>
      </c>
      <c r="V1149" t="str">
        <f t="shared" si="282"/>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78"/>
        <v>59.462155277861811</v>
      </c>
      <c r="T1150" s="334">
        <v>-1.893</v>
      </c>
      <c r="U1150">
        <f t="shared" si="281"/>
        <v>12</v>
      </c>
      <c r="V1150" t="str">
        <f t="shared" si="282"/>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78"/>
        <v>60.889864608456243</v>
      </c>
      <c r="T1151" s="334">
        <v>-0.75</v>
      </c>
      <c r="U1151">
        <f t="shared" si="281"/>
        <v>13</v>
      </c>
      <c r="V1151" t="str">
        <f t="shared" si="282"/>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78"/>
        <v>58.439334144106859</v>
      </c>
      <c r="T1152" s="334">
        <v>-0.3</v>
      </c>
      <c r="U1152">
        <f t="shared" si="281"/>
        <v>14</v>
      </c>
      <c r="V1152" t="str">
        <f t="shared" si="282"/>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78"/>
        <v>57.439181081269609</v>
      </c>
      <c r="T1153" s="334">
        <v>2.823</v>
      </c>
      <c r="U1153">
        <f t="shared" si="281"/>
        <v>15</v>
      </c>
      <c r="V1153" t="str">
        <f t="shared" si="282"/>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78"/>
        <v>58.782497385099113</v>
      </c>
      <c r="T1154" s="334">
        <v>-1.518</v>
      </c>
      <c r="U1154">
        <f t="shared" si="281"/>
        <v>16</v>
      </c>
      <c r="V1154" t="str">
        <f t="shared" si="282"/>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78"/>
        <v>61.262034137339228</v>
      </c>
      <c r="T1155" s="334">
        <v>-0.56099999999999905</v>
      </c>
      <c r="U1155">
        <f t="shared" si="281"/>
        <v>17</v>
      </c>
      <c r="V1155" t="str">
        <f t="shared" si="282"/>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78"/>
        <v>63.335509170119863</v>
      </c>
      <c r="T1156" s="334">
        <v>1.38</v>
      </c>
      <c r="U1156">
        <f t="shared" si="281"/>
        <v>18</v>
      </c>
      <c r="V1156" t="str">
        <f t="shared" si="282"/>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78"/>
        <v>56.920183026698432</v>
      </c>
      <c r="T1157" s="334">
        <v>-1.78799999999999</v>
      </c>
      <c r="U1157">
        <f t="shared" si="281"/>
        <v>19</v>
      </c>
      <c r="V1157" t="str">
        <f t="shared" si="282"/>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78"/>
        <v>58.178284156160871</v>
      </c>
      <c r="T1158" s="334">
        <v>0.215999999999999</v>
      </c>
      <c r="U1158">
        <f t="shared" si="281"/>
        <v>20</v>
      </c>
      <c r="V1158" t="str">
        <f t="shared" si="282"/>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78"/>
        <v>58.226551071857948</v>
      </c>
      <c r="T1159" s="334">
        <v>0.54899999999999904</v>
      </c>
      <c r="U1159">
        <f t="shared" si="281"/>
        <v>21</v>
      </c>
      <c r="V1159" t="str">
        <f t="shared" si="282"/>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78"/>
        <v>58.676646253513667</v>
      </c>
      <c r="T1160" s="334">
        <v>2.097</v>
      </c>
      <c r="U1160">
        <f t="shared" si="281"/>
        <v>22</v>
      </c>
      <c r="V1160" t="str">
        <f t="shared" si="282"/>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78"/>
        <v>62.179249269025647</v>
      </c>
      <c r="T1161" s="334">
        <v>0.69899999999999995</v>
      </c>
      <c r="U1161">
        <f t="shared" si="281"/>
        <v>23</v>
      </c>
      <c r="V1161" t="str">
        <f t="shared" si="282"/>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78"/>
        <v>59.061039391855758</v>
      </c>
      <c r="T1162" s="334">
        <v>-0.186</v>
      </c>
      <c r="U1162">
        <f t="shared" si="281"/>
        <v>24</v>
      </c>
      <c r="V1162" t="str">
        <f t="shared" si="282"/>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78"/>
        <v>60.464347147154427</v>
      </c>
      <c r="T1163" s="334">
        <v>0.56399999999999995</v>
      </c>
      <c r="U1163">
        <f t="shared" si="281"/>
        <v>25</v>
      </c>
      <c r="V1163" t="str">
        <f t="shared" si="282"/>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78"/>
        <v>59.06412897869761</v>
      </c>
      <c r="T1164" s="334">
        <v>-0.46799999999999897</v>
      </c>
      <c r="U1164">
        <f t="shared" si="281"/>
        <v>26</v>
      </c>
      <c r="V1164" t="str">
        <f t="shared" si="282"/>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78"/>
        <v>60.750657584194173</v>
      </c>
      <c r="T1165" s="334">
        <v>2.79</v>
      </c>
      <c r="U1165">
        <f t="shared" si="281"/>
        <v>27</v>
      </c>
      <c r="V1165" t="str">
        <f t="shared" si="282"/>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78"/>
        <v>59.07269876189639</v>
      </c>
      <c r="T1166" s="334">
        <v>-0.33300000000000002</v>
      </c>
      <c r="U1166">
        <f t="shared" si="281"/>
        <v>28</v>
      </c>
      <c r="V1166" t="str">
        <f t="shared" si="282"/>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78"/>
        <v>58.244528132919427</v>
      </c>
      <c r="T1167" s="334">
        <v>-2.202</v>
      </c>
      <c r="U1167">
        <f t="shared" si="281"/>
        <v>29</v>
      </c>
      <c r="V1167" t="str">
        <f t="shared" si="282"/>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78"/>
        <v>57.269329466213172</v>
      </c>
      <c r="T1168" s="334">
        <v>-0.56999999999999995</v>
      </c>
      <c r="U1168">
        <f t="shared" si="281"/>
        <v>30</v>
      </c>
      <c r="V1168" t="str">
        <f t="shared" si="282"/>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78"/>
        <v>58.580445103076769</v>
      </c>
      <c r="T1169" s="334">
        <v>-1.73999999999999</v>
      </c>
      <c r="U1169">
        <f t="shared" si="281"/>
        <v>31</v>
      </c>
      <c r="V1169" t="str">
        <f t="shared" si="282"/>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78"/>
        <v>58.147445292232369</v>
      </c>
      <c r="T1170" s="334">
        <v>-0.212999999999999</v>
      </c>
      <c r="U1170">
        <f t="shared" si="281"/>
        <v>32</v>
      </c>
      <c r="V1170" t="str">
        <f t="shared" si="282"/>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78"/>
        <v>57.231809871164238</v>
      </c>
      <c r="T1171" s="334">
        <v>0.16500000000000001</v>
      </c>
      <c r="U1171">
        <f t="shared" si="281"/>
        <v>33</v>
      </c>
      <c r="V1171" t="str">
        <f t="shared" si="282"/>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78"/>
        <v>57.158542044197397</v>
      </c>
      <c r="T1172" s="334">
        <v>-1.6859999999999999</v>
      </c>
      <c r="U1172">
        <f t="shared" si="281"/>
        <v>34</v>
      </c>
      <c r="V1172" t="str">
        <f t="shared" si="282"/>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78"/>
        <v>56.31938551665035</v>
      </c>
      <c r="T1173" s="334">
        <v>-1.383</v>
      </c>
      <c r="U1173">
        <f t="shared" si="281"/>
        <v>35</v>
      </c>
      <c r="V1173" t="str">
        <f t="shared" si="282"/>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78"/>
        <v>57.20571621581594</v>
      </c>
      <c r="T1174" s="334">
        <v>4.3680000000000003</v>
      </c>
      <c r="U1174">
        <f t="shared" si="281"/>
        <v>36</v>
      </c>
      <c r="V1174" t="str">
        <f t="shared" si="282"/>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78"/>
        <v>57.238075143825689</v>
      </c>
      <c r="T1175" s="334">
        <v>-1.077</v>
      </c>
      <c r="U1175">
        <f t="shared" si="281"/>
        <v>37</v>
      </c>
      <c r="V1175" t="str">
        <f t="shared" si="282"/>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78"/>
        <v>59.903734812622787</v>
      </c>
      <c r="T1176" s="334">
        <v>0.72899999999999998</v>
      </c>
      <c r="U1176">
        <f t="shared" si="281"/>
        <v>38</v>
      </c>
      <c r="V1176" t="str">
        <f t="shared" si="282"/>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78"/>
        <v>61.12223824629914</v>
      </c>
      <c r="T1177" s="334">
        <v>-1.0619999999999901</v>
      </c>
      <c r="U1177">
        <f t="shared" si="281"/>
        <v>39</v>
      </c>
      <c r="V1177" t="str">
        <f t="shared" si="282"/>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78"/>
        <v>60.848948787506231</v>
      </c>
      <c r="T1178" s="334">
        <v>0.16800000000000001</v>
      </c>
      <c r="U1178">
        <f t="shared" si="281"/>
        <v>40</v>
      </c>
      <c r="V1178" t="str">
        <f t="shared" si="282"/>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78"/>
        <v>57.515942898787877</v>
      </c>
      <c r="T1179" s="334">
        <v>-0.81599999999999995</v>
      </c>
      <c r="U1179">
        <f t="shared" si="281"/>
        <v>41</v>
      </c>
      <c r="V1179" t="str">
        <f t="shared" si="282"/>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78"/>
        <v>58.25822227818923</v>
      </c>
      <c r="T1180" s="334">
        <v>1.6080000000000001</v>
      </c>
      <c r="U1180">
        <f t="shared" si="281"/>
        <v>42</v>
      </c>
      <c r="V1180" t="str">
        <f t="shared" si="282"/>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78"/>
        <v>58.291887073098323</v>
      </c>
      <c r="T1181" s="334">
        <v>1.167</v>
      </c>
      <c r="U1181">
        <f t="shared" si="281"/>
        <v>43</v>
      </c>
      <c r="V1181" t="str">
        <f t="shared" si="282"/>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78"/>
        <v>59.680172968863687</v>
      </c>
      <c r="T1182" s="334">
        <v>0.86099999999999999</v>
      </c>
      <c r="U1182">
        <f t="shared" si="281"/>
        <v>44</v>
      </c>
      <c r="V1182" t="str">
        <f t="shared" si="282"/>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78"/>
        <v>59.385213325259087</v>
      </c>
      <c r="T1183" s="334">
        <v>0.218999999999999</v>
      </c>
      <c r="U1183">
        <f t="shared" si="281"/>
        <v>45</v>
      </c>
      <c r="V1183" t="str">
        <f t="shared" si="282"/>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78"/>
        <v>60.554694027137508</v>
      </c>
      <c r="T1184" s="334">
        <v>-1.9770000000000001</v>
      </c>
      <c r="U1184">
        <f t="shared" si="281"/>
        <v>46</v>
      </c>
      <c r="V1184" t="str">
        <f t="shared" si="282"/>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78"/>
        <v>57.260602509037817</v>
      </c>
      <c r="T1185" s="334">
        <v>1.911</v>
      </c>
      <c r="U1185">
        <f t="shared" si="281"/>
        <v>47</v>
      </c>
      <c r="V1185" t="str">
        <f t="shared" si="282"/>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78"/>
        <v>60.159606549042863</v>
      </c>
      <c r="T1186" s="334">
        <v>-1.962</v>
      </c>
      <c r="U1186">
        <f t="shared" si="281"/>
        <v>48</v>
      </c>
      <c r="V1186" t="str">
        <f t="shared" si="282"/>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78"/>
        <v>57.758239920673887</v>
      </c>
      <c r="T1187" s="334">
        <v>0.92100000000000004</v>
      </c>
      <c r="U1187">
        <f t="shared" si="281"/>
        <v>49</v>
      </c>
      <c r="V1187" t="str">
        <f t="shared" si="282"/>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78"/>
        <v>56.999136773597712</v>
      </c>
      <c r="T1188" s="334">
        <v>0.88500000000000001</v>
      </c>
      <c r="U1188">
        <f t="shared" si="281"/>
        <v>50</v>
      </c>
      <c r="V1188" t="str">
        <f t="shared" si="282"/>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78"/>
        <v>54.911428651877337</v>
      </c>
      <c r="T1189" s="334">
        <v>2.7389999999999999</v>
      </c>
      <c r="U1189">
        <f t="shared" si="281"/>
        <v>51</v>
      </c>
      <c r="V1189" t="str">
        <f t="shared" si="282"/>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78"/>
        <v>58.217261805269104</v>
      </c>
      <c r="T1190" s="334">
        <v>-0.81599999999999995</v>
      </c>
      <c r="U1190">
        <f t="shared" si="281"/>
        <v>52</v>
      </c>
      <c r="V1190" t="str">
        <f t="shared" si="282"/>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78"/>
        <v>61.006902243541788</v>
      </c>
      <c r="T1191" s="334">
        <v>0.18</v>
      </c>
      <c r="U1191">
        <f t="shared" si="281"/>
        <v>53</v>
      </c>
      <c r="V1191" t="str">
        <f t="shared" si="282"/>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78"/>
        <v>57.969202850981397</v>
      </c>
      <c r="T1192" s="334">
        <v>-0.192</v>
      </c>
      <c r="U1192">
        <f t="shared" si="281"/>
        <v>54</v>
      </c>
      <c r="V1192" t="str">
        <f t="shared" si="282"/>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78"/>
        <v>59.957515194246668</v>
      </c>
      <c r="T1193" s="334">
        <v>1.329</v>
      </c>
      <c r="U1193">
        <f t="shared" si="281"/>
        <v>55</v>
      </c>
      <c r="V1193" t="str">
        <f t="shared" si="282"/>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78"/>
        <v>59.45561317620583</v>
      </c>
      <c r="T1194" s="334">
        <v>-1.224</v>
      </c>
      <c r="U1194">
        <f t="shared" si="281"/>
        <v>56</v>
      </c>
      <c r="V1194" t="str">
        <f t="shared" si="282"/>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283">$L1195</f>
        <v>62.697724602773498</v>
      </c>
      <c r="T1195" s="334">
        <v>-0.36899999999999999</v>
      </c>
      <c r="U1195">
        <f t="shared" si="281"/>
        <v>57</v>
      </c>
      <c r="V1195" t="str">
        <f t="shared" si="282"/>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283"/>
        <v>58.756061446816709</v>
      </c>
      <c r="T1196" s="334">
        <v>-0.16200000000000001</v>
      </c>
      <c r="U1196">
        <f t="shared" si="281"/>
        <v>58</v>
      </c>
      <c r="V1196" t="str">
        <f t="shared" si="282"/>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283"/>
        <v>59.455928567878807</v>
      </c>
      <c r="T1197" s="334">
        <v>0.65400000000000003</v>
      </c>
      <c r="U1197">
        <f t="shared" si="281"/>
        <v>59</v>
      </c>
      <c r="V1197" t="str">
        <f t="shared" si="282"/>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283"/>
        <v>56.282388888613127</v>
      </c>
      <c r="T1198" s="334">
        <v>-0.51300000000000001</v>
      </c>
      <c r="U1198">
        <f t="shared" si="281"/>
        <v>60</v>
      </c>
      <c r="V1198" t="str">
        <f t="shared" si="282"/>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283"/>
        <v>59.653305194465041</v>
      </c>
      <c r="T1199" s="334">
        <v>-0.78300000000000003</v>
      </c>
      <c r="U1199">
        <f t="shared" si="281"/>
        <v>61</v>
      </c>
      <c r="V1199" t="str">
        <f t="shared" si="282"/>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283"/>
        <v>57.674587758966823</v>
      </c>
      <c r="T1200" s="334">
        <v>-0.59099999999999997</v>
      </c>
      <c r="U1200">
        <f t="shared" si="281"/>
        <v>62</v>
      </c>
      <c r="V1200" t="str">
        <f t="shared" si="282"/>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283"/>
        <v>56.365388716624992</v>
      </c>
      <c r="T1201" s="334">
        <v>1.266</v>
      </c>
      <c r="U1201">
        <f t="shared" si="281"/>
        <v>63</v>
      </c>
      <c r="V1201" t="str">
        <f t="shared" si="282"/>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283"/>
        <v>60.290304521824062</v>
      </c>
      <c r="T1202" s="334">
        <v>0.75600000000000001</v>
      </c>
      <c r="U1202">
        <f t="shared" si="281"/>
        <v>64</v>
      </c>
      <c r="V1202" t="str">
        <f t="shared" si="282"/>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283"/>
        <v>56.211486470130417</v>
      </c>
      <c r="T1203" s="334">
        <v>2.6999999999999899E-2</v>
      </c>
      <c r="U1203">
        <f t="shared" ref="U1203:U1266" si="284">U1202+1</f>
        <v>65</v>
      </c>
      <c r="V1203" t="str">
        <f t="shared" ref="V1203:V1266" si="285">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283"/>
        <v>58.066824721573283</v>
      </c>
      <c r="T1204" s="334">
        <v>0.57899999999999996</v>
      </c>
      <c r="U1204">
        <f t="shared" si="284"/>
        <v>66</v>
      </c>
      <c r="V1204" t="str">
        <f t="shared" si="285"/>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283"/>
        <v>60.28691949985474</v>
      </c>
      <c r="T1205" s="334">
        <v>-1.101</v>
      </c>
      <c r="U1205">
        <f t="shared" si="284"/>
        <v>67</v>
      </c>
      <c r="V1205" t="str">
        <f t="shared" si="285"/>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283"/>
        <v>57.866681788018752</v>
      </c>
      <c r="T1206" s="334">
        <v>4.4999999999999998E-2</v>
      </c>
      <c r="U1206">
        <f t="shared" si="284"/>
        <v>68</v>
      </c>
      <c r="V1206" t="str">
        <f t="shared" si="285"/>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283"/>
        <v>60.636552668305498</v>
      </c>
      <c r="T1207" s="334">
        <v>-2.5979999999999999</v>
      </c>
      <c r="U1207">
        <f t="shared" si="284"/>
        <v>69</v>
      </c>
      <c r="V1207" t="str">
        <f t="shared" si="285"/>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283"/>
        <v>57.477650808836323</v>
      </c>
      <c r="T1208" s="334">
        <v>-2.109</v>
      </c>
      <c r="U1208">
        <f t="shared" si="284"/>
        <v>70</v>
      </c>
      <c r="V1208" t="str">
        <f t="shared" si="285"/>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283"/>
        <v>57.657314552000649</v>
      </c>
      <c r="T1209" s="334">
        <v>-9.2999999999999999E-2</v>
      </c>
      <c r="U1209">
        <f t="shared" si="284"/>
        <v>71</v>
      </c>
      <c r="V1209" t="str">
        <f t="shared" si="285"/>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283"/>
        <v>58.508879883119533</v>
      </c>
      <c r="T1210" s="334">
        <v>4.2059999999999897</v>
      </c>
      <c r="U1210">
        <f t="shared" si="284"/>
        <v>72</v>
      </c>
      <c r="V1210" t="str">
        <f t="shared" si="285"/>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283"/>
        <v>58.84977320572672</v>
      </c>
      <c r="T1211" s="334">
        <v>-0.70199999999999996</v>
      </c>
      <c r="U1211">
        <f t="shared" si="284"/>
        <v>73</v>
      </c>
      <c r="V1211" t="str">
        <f t="shared" si="285"/>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283"/>
        <v>58.601753979842513</v>
      </c>
      <c r="T1212" s="334">
        <v>-0.252</v>
      </c>
      <c r="U1212">
        <f t="shared" si="284"/>
        <v>74</v>
      </c>
      <c r="V1212" t="str">
        <f t="shared" si="285"/>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283"/>
        <v>58.235048756370283</v>
      </c>
      <c r="T1213" s="334">
        <v>-1.248</v>
      </c>
      <c r="U1213">
        <f t="shared" si="284"/>
        <v>75</v>
      </c>
      <c r="V1213" t="str">
        <f t="shared" si="285"/>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283"/>
        <v>58.614342038522338</v>
      </c>
      <c r="T1214" s="334">
        <v>1.395</v>
      </c>
      <c r="U1214">
        <f t="shared" si="284"/>
        <v>76</v>
      </c>
      <c r="V1214" t="str">
        <f t="shared" si="285"/>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283"/>
        <v>59.907011205411912</v>
      </c>
      <c r="T1215" s="334">
        <v>-1.1279999999999999</v>
      </c>
      <c r="U1215">
        <f t="shared" si="284"/>
        <v>77</v>
      </c>
      <c r="V1215" t="str">
        <f t="shared" si="285"/>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283"/>
        <v>58.312396791870178</v>
      </c>
      <c r="T1216" s="334">
        <v>-0.52800000000000002</v>
      </c>
      <c r="U1216">
        <f t="shared" si="284"/>
        <v>78</v>
      </c>
      <c r="V1216" t="str">
        <f t="shared" si="285"/>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283"/>
        <v>57.848170581963458</v>
      </c>
      <c r="T1217" s="334">
        <v>-1.206</v>
      </c>
      <c r="U1217">
        <f t="shared" si="284"/>
        <v>79</v>
      </c>
      <c r="V1217" t="str">
        <f t="shared" si="285"/>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283"/>
        <v>56.816033514195702</v>
      </c>
      <c r="T1218" s="334">
        <v>-1.9379999999999999</v>
      </c>
      <c r="U1218">
        <f t="shared" si="284"/>
        <v>80</v>
      </c>
      <c r="V1218" t="str">
        <f t="shared" si="285"/>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283"/>
        <v>58.047072182805557</v>
      </c>
      <c r="T1219" s="334">
        <v>1.3740000000000001</v>
      </c>
      <c r="U1219">
        <f t="shared" si="284"/>
        <v>81</v>
      </c>
      <c r="V1219" t="str">
        <f t="shared" si="285"/>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283"/>
        <v>59.062023221884289</v>
      </c>
      <c r="T1220" s="334">
        <v>-1.4430000000000001</v>
      </c>
      <c r="U1220">
        <f t="shared" si="284"/>
        <v>82</v>
      </c>
      <c r="V1220" t="str">
        <f t="shared" si="285"/>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283"/>
        <v>58.646858995566618</v>
      </c>
      <c r="T1221" s="334">
        <v>-1.875</v>
      </c>
      <c r="U1221">
        <f t="shared" si="284"/>
        <v>83</v>
      </c>
      <c r="V1221" t="str">
        <f t="shared" si="285"/>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283"/>
        <v>58.743897702852678</v>
      </c>
      <c r="T1222" s="334">
        <v>0.20699999999999999</v>
      </c>
      <c r="U1222">
        <f t="shared" si="284"/>
        <v>84</v>
      </c>
      <c r="V1222" t="str">
        <f t="shared" si="285"/>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283"/>
        <v>59.023181772243753</v>
      </c>
      <c r="T1223" s="334">
        <v>-0.86399999999999899</v>
      </c>
      <c r="U1223">
        <f t="shared" si="284"/>
        <v>85</v>
      </c>
      <c r="V1223" t="str">
        <f t="shared" si="285"/>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283"/>
        <v>58.203838911165988</v>
      </c>
      <c r="T1224" s="334">
        <v>-2.0369999999999999</v>
      </c>
      <c r="U1224">
        <f t="shared" si="284"/>
        <v>86</v>
      </c>
      <c r="V1224" t="str">
        <f t="shared" si="285"/>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283"/>
        <v>58.225959259132807</v>
      </c>
      <c r="T1225" s="334">
        <v>1.3620000000000001</v>
      </c>
      <c r="U1225">
        <f t="shared" si="284"/>
        <v>87</v>
      </c>
      <c r="V1225" t="str">
        <f t="shared" si="285"/>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283"/>
        <v>58.90408116233521</v>
      </c>
      <c r="T1226" s="334">
        <v>-0.69599999999999995</v>
      </c>
      <c r="U1226">
        <f t="shared" si="284"/>
        <v>88</v>
      </c>
      <c r="V1226" t="str">
        <f t="shared" si="285"/>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283"/>
        <v>60.693405806538642</v>
      </c>
      <c r="T1227" s="334">
        <v>0.54600000000000004</v>
      </c>
      <c r="U1227">
        <f t="shared" si="284"/>
        <v>89</v>
      </c>
      <c r="V1227" t="str">
        <f t="shared" si="285"/>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283"/>
        <v>58.387946311977302</v>
      </c>
      <c r="T1228" s="334">
        <v>0.33300000000000002</v>
      </c>
      <c r="U1228">
        <f t="shared" si="284"/>
        <v>90</v>
      </c>
      <c r="V1228" t="str">
        <f t="shared" si="285"/>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283"/>
        <v>58.425345057538017</v>
      </c>
      <c r="T1229" s="334">
        <v>0.192</v>
      </c>
      <c r="U1229">
        <f t="shared" si="284"/>
        <v>91</v>
      </c>
      <c r="V1229" t="str">
        <f t="shared" si="285"/>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283"/>
        <v>57.397397555530333</v>
      </c>
      <c r="T1230" s="334">
        <v>8.6999999999999994E-2</v>
      </c>
      <c r="U1230">
        <f t="shared" si="284"/>
        <v>92</v>
      </c>
      <c r="V1230" t="str">
        <f t="shared" si="285"/>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283"/>
        <v>58.812577357801842</v>
      </c>
      <c r="T1231" s="334">
        <v>-0.22799999999999901</v>
      </c>
      <c r="U1231">
        <f t="shared" si="284"/>
        <v>93</v>
      </c>
      <c r="V1231" t="str">
        <f t="shared" si="285"/>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283"/>
        <v>60.321840207502852</v>
      </c>
      <c r="T1232" s="334">
        <v>2.3940000000000001</v>
      </c>
      <c r="U1232">
        <f t="shared" si="284"/>
        <v>94</v>
      </c>
      <c r="V1232" t="str">
        <f t="shared" si="285"/>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283"/>
        <v>58.233628700408282</v>
      </c>
      <c r="T1233" s="334">
        <v>0.94799999999999995</v>
      </c>
      <c r="U1233">
        <f t="shared" si="284"/>
        <v>95</v>
      </c>
      <c r="V1233" t="str">
        <f t="shared" si="285"/>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283"/>
        <v>58.945513644224953</v>
      </c>
      <c r="T1234" s="334">
        <v>-0.61799999999999999</v>
      </c>
      <c r="U1234">
        <f t="shared" si="284"/>
        <v>96</v>
      </c>
      <c r="V1234" t="str">
        <f t="shared" si="285"/>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283"/>
        <v>58.218224658975807</v>
      </c>
      <c r="T1235" s="334">
        <v>-0.29099999999999998</v>
      </c>
      <c r="U1235">
        <f t="shared" si="284"/>
        <v>97</v>
      </c>
      <c r="V1235" t="str">
        <f t="shared" si="285"/>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283"/>
        <v>59.693016828411672</v>
      </c>
      <c r="T1236" s="334">
        <v>1.3320000000000001</v>
      </c>
      <c r="U1236">
        <f t="shared" si="284"/>
        <v>98</v>
      </c>
      <c r="V1236" t="str">
        <f t="shared" si="285"/>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283"/>
        <v>61.288557401733193</v>
      </c>
      <c r="T1237" s="334">
        <v>0.23699999999999999</v>
      </c>
      <c r="U1237">
        <f t="shared" si="284"/>
        <v>99</v>
      </c>
      <c r="V1237" t="str">
        <f t="shared" si="285"/>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283"/>
        <v>58.232305838468697</v>
      </c>
      <c r="T1238" s="334">
        <v>2.9849999999999999</v>
      </c>
      <c r="U1238">
        <f t="shared" si="284"/>
        <v>100</v>
      </c>
      <c r="V1238" t="str">
        <f t="shared" si="285"/>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283"/>
        <v>58.805320682167341</v>
      </c>
      <c r="T1239" s="334">
        <v>2.0880000000000001</v>
      </c>
      <c r="U1239">
        <f t="shared" si="284"/>
        <v>101</v>
      </c>
      <c r="V1239" t="str">
        <f t="shared" si="285"/>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283"/>
        <v>56.93235531619969</v>
      </c>
      <c r="T1240" s="334">
        <v>1.1970000000000001</v>
      </c>
      <c r="U1240">
        <f t="shared" si="284"/>
        <v>102</v>
      </c>
      <c r="V1240" t="str">
        <f t="shared" si="285"/>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283"/>
        <v>58.339983761508847</v>
      </c>
      <c r="T1241" s="334">
        <v>9.6000000000000002E-2</v>
      </c>
      <c r="U1241">
        <f t="shared" si="284"/>
        <v>103</v>
      </c>
      <c r="V1241" t="str">
        <f t="shared" si="285"/>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283"/>
        <v>57.118990007371963</v>
      </c>
      <c r="T1242" s="334">
        <v>-1.7669999999999999</v>
      </c>
      <c r="U1242">
        <f t="shared" si="284"/>
        <v>104</v>
      </c>
      <c r="V1242" t="str">
        <f t="shared" si="285"/>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283"/>
        <v>60.103299088349303</v>
      </c>
      <c r="T1243" s="334">
        <v>-1.431</v>
      </c>
      <c r="U1243">
        <f t="shared" si="284"/>
        <v>105</v>
      </c>
      <c r="V1243" t="str">
        <f t="shared" si="285"/>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283"/>
        <v>55.336204976942859</v>
      </c>
      <c r="T1244" s="334">
        <v>0.66300000000000003</v>
      </c>
      <c r="U1244">
        <f t="shared" si="284"/>
        <v>106</v>
      </c>
      <c r="V1244" t="str">
        <f t="shared" si="285"/>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283"/>
        <v>57.373922611123987</v>
      </c>
      <c r="T1245" s="334">
        <v>9.6000000000000002E-2</v>
      </c>
      <c r="U1245">
        <f t="shared" si="284"/>
        <v>107</v>
      </c>
      <c r="V1245" t="str">
        <f t="shared" si="285"/>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283"/>
        <v>57.747254839078352</v>
      </c>
      <c r="T1246" s="334">
        <v>-0.20100000000000001</v>
      </c>
      <c r="U1246">
        <f t="shared" si="284"/>
        <v>108</v>
      </c>
      <c r="V1246" t="str">
        <f t="shared" si="285"/>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283"/>
        <v>57.084181158850043</v>
      </c>
      <c r="T1247" s="334">
        <v>-1.464</v>
      </c>
      <c r="U1247">
        <f t="shared" si="284"/>
        <v>109</v>
      </c>
      <c r="V1247" t="str">
        <f t="shared" si="285"/>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283"/>
        <v>56.323708336932853</v>
      </c>
      <c r="T1248" s="334">
        <v>0.13200000000000001</v>
      </c>
      <c r="U1248">
        <f t="shared" si="284"/>
        <v>110</v>
      </c>
      <c r="V1248" t="str">
        <f t="shared" si="285"/>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283"/>
        <v>56.233579322057338</v>
      </c>
      <c r="T1249" s="334">
        <v>0.20100000000000001</v>
      </c>
      <c r="U1249">
        <f t="shared" si="284"/>
        <v>111</v>
      </c>
      <c r="V1249" t="str">
        <f t="shared" si="285"/>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283"/>
        <v>59.377942131880978</v>
      </c>
      <c r="T1250" s="334">
        <v>0.65700000000000003</v>
      </c>
      <c r="U1250">
        <f t="shared" si="284"/>
        <v>112</v>
      </c>
      <c r="V1250" t="str">
        <f t="shared" si="285"/>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283"/>
        <v>59.76330307283434</v>
      </c>
      <c r="T1251" s="334">
        <v>0.3</v>
      </c>
      <c r="U1251">
        <f t="shared" si="284"/>
        <v>113</v>
      </c>
      <c r="V1251" t="str">
        <f t="shared" si="285"/>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283"/>
        <v>59.396657683661353</v>
      </c>
      <c r="T1252" s="334">
        <v>-2.7090000000000001</v>
      </c>
      <c r="U1252">
        <f t="shared" si="284"/>
        <v>114</v>
      </c>
      <c r="V1252" t="str">
        <f t="shared" si="285"/>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283"/>
        <v>58.24102014547389</v>
      </c>
      <c r="T1253" s="334">
        <v>0.14099999999999999</v>
      </c>
      <c r="U1253">
        <f t="shared" si="284"/>
        <v>115</v>
      </c>
      <c r="V1253" t="str">
        <f t="shared" si="285"/>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283"/>
        <v>61.004592674294827</v>
      </c>
      <c r="T1254" s="334">
        <v>-1.5720000000000001</v>
      </c>
      <c r="U1254">
        <f t="shared" si="284"/>
        <v>116</v>
      </c>
      <c r="V1254" t="str">
        <f t="shared" si="285"/>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283"/>
        <v>59.443610054702582</v>
      </c>
      <c r="T1255" s="334">
        <v>3.5489999999999999</v>
      </c>
      <c r="U1255">
        <f t="shared" si="284"/>
        <v>117</v>
      </c>
      <c r="V1255" t="str">
        <f t="shared" si="285"/>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283"/>
        <v>60.028561469760788</v>
      </c>
      <c r="T1256" s="334">
        <v>-2.0070000000000001</v>
      </c>
      <c r="U1256">
        <f t="shared" si="284"/>
        <v>118</v>
      </c>
      <c r="V1256" t="str">
        <f t="shared" si="285"/>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283"/>
        <v>60.250160726268952</v>
      </c>
      <c r="T1257" s="334">
        <v>-0.36899999999999999</v>
      </c>
      <c r="U1257">
        <f t="shared" si="284"/>
        <v>119</v>
      </c>
      <c r="V1257" t="str">
        <f t="shared" si="285"/>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283"/>
        <v>60.735443011223119</v>
      </c>
      <c r="T1258" s="334">
        <v>1.8119999999999901</v>
      </c>
      <c r="U1258">
        <f t="shared" si="284"/>
        <v>120</v>
      </c>
      <c r="V1258" t="str">
        <f t="shared" si="285"/>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286">$L1259</f>
        <v>59.675166551492246</v>
      </c>
      <c r="T1259" s="334">
        <v>-2.802</v>
      </c>
      <c r="U1259">
        <f t="shared" si="284"/>
        <v>121</v>
      </c>
      <c r="V1259" t="str">
        <f t="shared" si="285"/>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286"/>
        <v>59.258749110512248</v>
      </c>
      <c r="T1260" s="334">
        <v>-1.2E-2</v>
      </c>
      <c r="U1260">
        <f t="shared" si="284"/>
        <v>122</v>
      </c>
      <c r="V1260" t="str">
        <f t="shared" si="285"/>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286"/>
        <v>60.588201819797668</v>
      </c>
      <c r="T1261" s="334">
        <v>-0.218999999999999</v>
      </c>
      <c r="U1261">
        <f t="shared" si="284"/>
        <v>123</v>
      </c>
      <c r="V1261" t="str">
        <f t="shared" si="285"/>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286"/>
        <v>58.804233943267207</v>
      </c>
      <c r="T1262" s="334">
        <v>-1.3380000000000001</v>
      </c>
      <c r="U1262">
        <f t="shared" si="284"/>
        <v>124</v>
      </c>
      <c r="V1262" t="str">
        <f t="shared" si="285"/>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286"/>
        <v>60.803125286285898</v>
      </c>
      <c r="T1263" s="334">
        <v>-0.18</v>
      </c>
      <c r="U1263">
        <f t="shared" si="284"/>
        <v>125</v>
      </c>
      <c r="V1263" t="str">
        <f t="shared" si="285"/>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286"/>
        <v>58.251200592916582</v>
      </c>
      <c r="T1264" s="334">
        <v>1.389</v>
      </c>
      <c r="U1264">
        <f t="shared" si="284"/>
        <v>126</v>
      </c>
      <c r="V1264" t="str">
        <f t="shared" si="285"/>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286"/>
        <v>59.223753195889458</v>
      </c>
      <c r="T1265" s="334">
        <v>-1.131</v>
      </c>
      <c r="U1265">
        <f t="shared" si="284"/>
        <v>127</v>
      </c>
      <c r="V1265" t="str">
        <f t="shared" si="285"/>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286"/>
        <v>58.924733019383538</v>
      </c>
      <c r="T1266" s="334">
        <v>-1.248</v>
      </c>
      <c r="U1266">
        <f t="shared" si="284"/>
        <v>128</v>
      </c>
      <c r="V1266" t="str">
        <f t="shared" si="285"/>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286"/>
        <v>57.29560378228993</v>
      </c>
      <c r="T1267" s="334">
        <v>-0.81299999999999994</v>
      </c>
      <c r="U1267">
        <f t="shared" ref="U1267:U1272" si="287">U1266+1</f>
        <v>129</v>
      </c>
      <c r="V1267" t="str">
        <f t="shared" ref="V1267:V1272" si="288">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286"/>
        <v>57.422023064929917</v>
      </c>
      <c r="T1268" s="334">
        <v>1.593</v>
      </c>
      <c r="U1268">
        <f t="shared" si="287"/>
        <v>130</v>
      </c>
      <c r="V1268" t="str">
        <f t="shared" si="288"/>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286"/>
        <v>54.856869484073229</v>
      </c>
      <c r="T1269" s="334">
        <v>2.7869999999999999</v>
      </c>
      <c r="U1269">
        <f t="shared" si="287"/>
        <v>131</v>
      </c>
      <c r="V1269" t="str">
        <f t="shared" si="288"/>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286"/>
        <v>58.111766719652501</v>
      </c>
      <c r="T1270" s="334">
        <v>4.9740000000000002</v>
      </c>
      <c r="U1270">
        <f t="shared" si="287"/>
        <v>132</v>
      </c>
      <c r="V1270" t="str">
        <f t="shared" si="288"/>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286"/>
        <v>59.163866031860373</v>
      </c>
      <c r="T1271" s="334">
        <v>-0.36</v>
      </c>
      <c r="U1271">
        <f t="shared" si="287"/>
        <v>133</v>
      </c>
      <c r="V1271" t="str">
        <f t="shared" si="288"/>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286"/>
        <v>55.372121675004053</v>
      </c>
      <c r="T1272" s="581">
        <v>0.48</v>
      </c>
      <c r="U1272">
        <f t="shared" si="287"/>
        <v>134</v>
      </c>
      <c r="V1272" t="str">
        <f t="shared" si="288"/>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286"/>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286"/>
        <v>56.840454215347393</v>
      </c>
      <c r="T1274" s="334">
        <v>-0.215999999999999</v>
      </c>
      <c r="U1274">
        <f t="shared" ref="U1274:U1337" si="289">U1273+1</f>
        <v>1</v>
      </c>
      <c r="V1274" t="str">
        <f t="shared" ref="V1274:V1337" si="290">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286"/>
        <v>59.028258797013692</v>
      </c>
      <c r="T1275" s="334">
        <v>1.911</v>
      </c>
      <c r="U1275">
        <f t="shared" si="289"/>
        <v>2</v>
      </c>
      <c r="V1275" t="str">
        <f t="shared" si="290"/>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286"/>
        <v>58.048805996601828</v>
      </c>
      <c r="T1276" s="334">
        <v>0.246</v>
      </c>
      <c r="U1276">
        <f t="shared" si="289"/>
        <v>3</v>
      </c>
      <c r="V1276" t="str">
        <f t="shared" si="290"/>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286"/>
        <v>56.332354263185081</v>
      </c>
      <c r="T1277" s="334">
        <v>-0.14099999999999999</v>
      </c>
      <c r="U1277">
        <f t="shared" si="289"/>
        <v>4</v>
      </c>
      <c r="V1277" t="str">
        <f t="shared" si="290"/>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286"/>
        <v>59.485422755693001</v>
      </c>
      <c r="T1278" s="334">
        <v>-0.16500000000000001</v>
      </c>
      <c r="U1278">
        <f t="shared" si="289"/>
        <v>5</v>
      </c>
      <c r="V1278" t="str">
        <f t="shared" si="290"/>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286"/>
        <v>55.964007682241963</v>
      </c>
      <c r="T1279" s="334">
        <v>0.89700000000000002</v>
      </c>
      <c r="U1279">
        <f t="shared" si="289"/>
        <v>6</v>
      </c>
      <c r="V1279" t="str">
        <f t="shared" si="290"/>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286"/>
        <v>58.092925683520413</v>
      </c>
      <c r="T1280" s="334">
        <v>-1.3260000000000001</v>
      </c>
      <c r="U1280">
        <f t="shared" si="289"/>
        <v>7</v>
      </c>
      <c r="V1280" t="str">
        <f t="shared" si="290"/>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286"/>
        <v>56.674697243675674</v>
      </c>
      <c r="T1281" s="334">
        <v>0.107999999999999</v>
      </c>
      <c r="U1281">
        <f t="shared" si="289"/>
        <v>8</v>
      </c>
      <c r="V1281" t="str">
        <f t="shared" si="290"/>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286"/>
        <v>56.724479460959628</v>
      </c>
      <c r="T1282" s="334">
        <v>1.8719999999999899</v>
      </c>
      <c r="U1282">
        <f t="shared" si="289"/>
        <v>9</v>
      </c>
      <c r="V1282" t="str">
        <f t="shared" si="290"/>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286"/>
        <v>54.621403393414688</v>
      </c>
      <c r="T1283" s="334">
        <v>0.11699999999999899</v>
      </c>
      <c r="U1283">
        <f t="shared" si="289"/>
        <v>10</v>
      </c>
      <c r="V1283" t="str">
        <f t="shared" si="290"/>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286"/>
        <v>58.489717489904649</v>
      </c>
      <c r="T1284" s="334">
        <v>-1.9710000000000001</v>
      </c>
      <c r="U1284">
        <f t="shared" si="289"/>
        <v>11</v>
      </c>
      <c r="V1284" t="str">
        <f t="shared" si="290"/>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286"/>
        <v>59.462155277861811</v>
      </c>
      <c r="T1285" s="334">
        <v>-1.893</v>
      </c>
      <c r="U1285">
        <f t="shared" si="289"/>
        <v>12</v>
      </c>
      <c r="V1285" t="str">
        <f t="shared" si="290"/>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286"/>
        <v>60.889864608456243</v>
      </c>
      <c r="T1286" s="334">
        <v>-0.75</v>
      </c>
      <c r="U1286">
        <f t="shared" si="289"/>
        <v>13</v>
      </c>
      <c r="V1286" t="str">
        <f t="shared" si="290"/>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286"/>
        <v>58.439334144106859</v>
      </c>
      <c r="T1287" s="334">
        <v>-0.3</v>
      </c>
      <c r="U1287">
        <f t="shared" si="289"/>
        <v>14</v>
      </c>
      <c r="V1287" t="str">
        <f t="shared" si="290"/>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286"/>
        <v>57.439181081269609</v>
      </c>
      <c r="T1288" s="334">
        <v>2.823</v>
      </c>
      <c r="U1288">
        <f t="shared" si="289"/>
        <v>15</v>
      </c>
      <c r="V1288" t="str">
        <f t="shared" si="290"/>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286"/>
        <v>58.782497385099113</v>
      </c>
      <c r="T1289" s="334">
        <v>-1.518</v>
      </c>
      <c r="U1289">
        <f t="shared" si="289"/>
        <v>16</v>
      </c>
      <c r="V1289" t="str">
        <f t="shared" si="290"/>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286"/>
        <v>61.262034137339228</v>
      </c>
      <c r="T1290" s="334">
        <v>-0.56099999999999905</v>
      </c>
      <c r="U1290">
        <f t="shared" si="289"/>
        <v>17</v>
      </c>
      <c r="V1290" t="str">
        <f t="shared" si="290"/>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286"/>
        <v>63.335509170119863</v>
      </c>
      <c r="T1291" s="334">
        <v>1.38</v>
      </c>
      <c r="U1291">
        <f t="shared" si="289"/>
        <v>18</v>
      </c>
      <c r="V1291" t="str">
        <f t="shared" si="290"/>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286"/>
        <v>56.920183026698432</v>
      </c>
      <c r="T1292" s="334">
        <v>-1.78799999999999</v>
      </c>
      <c r="U1292">
        <f t="shared" si="289"/>
        <v>19</v>
      </c>
      <c r="V1292" t="str">
        <f t="shared" si="290"/>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286"/>
        <v>58.178284156160871</v>
      </c>
      <c r="T1293" s="334">
        <v>0.215999999999999</v>
      </c>
      <c r="U1293">
        <f t="shared" si="289"/>
        <v>20</v>
      </c>
      <c r="V1293" t="str">
        <f t="shared" si="290"/>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286"/>
        <v>58.226551071857948</v>
      </c>
      <c r="T1294" s="334">
        <v>0.54899999999999904</v>
      </c>
      <c r="U1294">
        <f t="shared" si="289"/>
        <v>21</v>
      </c>
      <c r="V1294" t="str">
        <f t="shared" si="290"/>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286"/>
        <v>58.676646253513667</v>
      </c>
      <c r="T1295" s="334">
        <v>2.097</v>
      </c>
      <c r="U1295">
        <f t="shared" si="289"/>
        <v>22</v>
      </c>
      <c r="V1295" t="str">
        <f t="shared" si="290"/>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286"/>
        <v>62.179249269025647</v>
      </c>
      <c r="T1296" s="334">
        <v>0.69899999999999995</v>
      </c>
      <c r="U1296">
        <f t="shared" si="289"/>
        <v>23</v>
      </c>
      <c r="V1296" t="str">
        <f t="shared" si="290"/>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286"/>
        <v>59.061039391855758</v>
      </c>
      <c r="T1297" s="334">
        <v>-0.186</v>
      </c>
      <c r="U1297">
        <f t="shared" si="289"/>
        <v>24</v>
      </c>
      <c r="V1297" t="str">
        <f t="shared" si="290"/>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286"/>
        <v>60.464347147154427</v>
      </c>
      <c r="T1298" s="334">
        <v>0.56399999999999995</v>
      </c>
      <c r="U1298">
        <f t="shared" si="289"/>
        <v>25</v>
      </c>
      <c r="V1298" t="str">
        <f t="shared" si="290"/>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286"/>
        <v>59.06412897869761</v>
      </c>
      <c r="T1299" s="334">
        <v>-0.46799999999999897</v>
      </c>
      <c r="U1299">
        <f t="shared" si="289"/>
        <v>26</v>
      </c>
      <c r="V1299" t="str">
        <f t="shared" si="290"/>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286"/>
        <v>60.750657584194173</v>
      </c>
      <c r="T1300" s="334">
        <v>2.79</v>
      </c>
      <c r="U1300">
        <f t="shared" si="289"/>
        <v>27</v>
      </c>
      <c r="V1300" t="str">
        <f t="shared" si="290"/>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286"/>
        <v>59.07269876189639</v>
      </c>
      <c r="T1301" s="334">
        <v>-0.33300000000000002</v>
      </c>
      <c r="U1301">
        <f t="shared" si="289"/>
        <v>28</v>
      </c>
      <c r="V1301" t="str">
        <f t="shared" si="290"/>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286"/>
        <v>58.244528132919427</v>
      </c>
      <c r="T1302" s="334">
        <v>-2.202</v>
      </c>
      <c r="U1302">
        <f t="shared" si="289"/>
        <v>29</v>
      </c>
      <c r="V1302" t="str">
        <f t="shared" si="290"/>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286"/>
        <v>57.269329466213172</v>
      </c>
      <c r="T1303" s="334">
        <v>-0.56999999999999995</v>
      </c>
      <c r="U1303">
        <f t="shared" si="289"/>
        <v>30</v>
      </c>
      <c r="V1303" t="str">
        <f t="shared" si="290"/>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286"/>
        <v>58.580445103076769</v>
      </c>
      <c r="T1304" s="334">
        <v>-1.73999999999999</v>
      </c>
      <c r="U1304">
        <f t="shared" si="289"/>
        <v>31</v>
      </c>
      <c r="V1304" t="str">
        <f t="shared" si="290"/>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286"/>
        <v>58.147445292232369</v>
      </c>
      <c r="T1305" s="334">
        <v>-0.212999999999999</v>
      </c>
      <c r="U1305">
        <f t="shared" si="289"/>
        <v>32</v>
      </c>
      <c r="V1305" t="str">
        <f t="shared" si="290"/>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286"/>
        <v>57.231809871164238</v>
      </c>
      <c r="T1306" s="334">
        <v>0.16500000000000001</v>
      </c>
      <c r="U1306">
        <f t="shared" si="289"/>
        <v>33</v>
      </c>
      <c r="V1306" t="str">
        <f t="shared" si="290"/>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286"/>
        <v>57.158542044197397</v>
      </c>
      <c r="T1307" s="334">
        <v>-1.6859999999999999</v>
      </c>
      <c r="U1307">
        <f t="shared" si="289"/>
        <v>34</v>
      </c>
      <c r="V1307" t="str">
        <f t="shared" si="290"/>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286"/>
        <v>56.31938551665035</v>
      </c>
      <c r="T1308" s="334">
        <v>-1.383</v>
      </c>
      <c r="U1308">
        <f t="shared" si="289"/>
        <v>35</v>
      </c>
      <c r="V1308" t="str">
        <f t="shared" si="290"/>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286"/>
        <v>57.20571621581594</v>
      </c>
      <c r="T1309" s="334">
        <v>4.3680000000000003</v>
      </c>
      <c r="U1309">
        <f t="shared" si="289"/>
        <v>36</v>
      </c>
      <c r="V1309" t="str">
        <f t="shared" si="290"/>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286"/>
        <v>57.238075143825689</v>
      </c>
      <c r="T1310" s="334">
        <v>-1.077</v>
      </c>
      <c r="U1310">
        <f t="shared" si="289"/>
        <v>37</v>
      </c>
      <c r="V1310" t="str">
        <f t="shared" si="290"/>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286"/>
        <v>59.903734812622787</v>
      </c>
      <c r="T1311" s="334">
        <v>0.72899999999999998</v>
      </c>
      <c r="U1311">
        <f t="shared" si="289"/>
        <v>38</v>
      </c>
      <c r="V1311" t="str">
        <f t="shared" si="290"/>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286"/>
        <v>61.12223824629914</v>
      </c>
      <c r="T1312" s="334">
        <v>-1.0619999999999901</v>
      </c>
      <c r="U1312">
        <f t="shared" si="289"/>
        <v>39</v>
      </c>
      <c r="V1312" t="str">
        <f t="shared" si="290"/>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286"/>
        <v>60.848948787506231</v>
      </c>
      <c r="T1313" s="334">
        <v>0.16800000000000001</v>
      </c>
      <c r="U1313">
        <f t="shared" si="289"/>
        <v>40</v>
      </c>
      <c r="V1313" t="str">
        <f t="shared" si="290"/>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286"/>
        <v>57.515942898787877</v>
      </c>
      <c r="T1314" s="334">
        <v>-0.81599999999999995</v>
      </c>
      <c r="U1314">
        <f t="shared" si="289"/>
        <v>41</v>
      </c>
      <c r="V1314" t="str">
        <f t="shared" si="290"/>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286"/>
        <v>58.25822227818923</v>
      </c>
      <c r="T1315" s="334">
        <v>1.6080000000000001</v>
      </c>
      <c r="U1315">
        <f t="shared" si="289"/>
        <v>42</v>
      </c>
      <c r="V1315" t="str">
        <f t="shared" si="290"/>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286"/>
        <v>58.291887073098323</v>
      </c>
      <c r="T1316" s="334">
        <v>1.167</v>
      </c>
      <c r="U1316">
        <f t="shared" si="289"/>
        <v>43</v>
      </c>
      <c r="V1316" t="str">
        <f t="shared" si="290"/>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286"/>
        <v>59.680172968863687</v>
      </c>
      <c r="T1317" s="334">
        <v>0.86099999999999999</v>
      </c>
      <c r="U1317">
        <f t="shared" si="289"/>
        <v>44</v>
      </c>
      <c r="V1317" t="str">
        <f t="shared" si="290"/>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286"/>
        <v>59.385213325259087</v>
      </c>
      <c r="T1318" s="334">
        <v>0.218999999999999</v>
      </c>
      <c r="U1318">
        <f t="shared" si="289"/>
        <v>45</v>
      </c>
      <c r="V1318" t="str">
        <f t="shared" si="290"/>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286"/>
        <v>60.554694027137508</v>
      </c>
      <c r="T1319" s="334">
        <v>-1.9770000000000001</v>
      </c>
      <c r="U1319">
        <f t="shared" si="289"/>
        <v>46</v>
      </c>
      <c r="V1319" t="str">
        <f t="shared" si="290"/>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286"/>
        <v>57.260602509037817</v>
      </c>
      <c r="T1320" s="334">
        <v>1.911</v>
      </c>
      <c r="U1320">
        <f t="shared" si="289"/>
        <v>47</v>
      </c>
      <c r="V1320" t="str">
        <f t="shared" si="290"/>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286"/>
        <v>60.159606549042863</v>
      </c>
      <c r="T1321" s="334">
        <v>-1.962</v>
      </c>
      <c r="U1321">
        <f t="shared" si="289"/>
        <v>48</v>
      </c>
      <c r="V1321" t="str">
        <f t="shared" si="290"/>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286"/>
        <v>57.758239920673887</v>
      </c>
      <c r="T1322" s="334">
        <v>0.92100000000000004</v>
      </c>
      <c r="U1322">
        <f t="shared" si="289"/>
        <v>49</v>
      </c>
      <c r="V1322" t="str">
        <f t="shared" si="290"/>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291">$L1323</f>
        <v>56.999136773597712</v>
      </c>
      <c r="T1323" s="334">
        <v>0.88500000000000001</v>
      </c>
      <c r="U1323">
        <f t="shared" si="289"/>
        <v>50</v>
      </c>
      <c r="V1323" t="str">
        <f t="shared" si="290"/>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291"/>
        <v>54.911428651877337</v>
      </c>
      <c r="T1324" s="334">
        <v>2.7389999999999999</v>
      </c>
      <c r="U1324">
        <f t="shared" si="289"/>
        <v>51</v>
      </c>
      <c r="V1324" t="str">
        <f t="shared" si="290"/>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291"/>
        <v>58.217261805269104</v>
      </c>
      <c r="T1325" s="334">
        <v>-0.81599999999999995</v>
      </c>
      <c r="U1325">
        <f t="shared" si="289"/>
        <v>52</v>
      </c>
      <c r="V1325" t="str">
        <f t="shared" si="290"/>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291"/>
        <v>61.006902243541788</v>
      </c>
      <c r="T1326" s="334">
        <v>0.18</v>
      </c>
      <c r="U1326">
        <f t="shared" si="289"/>
        <v>53</v>
      </c>
      <c r="V1326" t="str">
        <f t="shared" si="290"/>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291"/>
        <v>57.969202850981397</v>
      </c>
      <c r="T1327" s="334">
        <v>-0.192</v>
      </c>
      <c r="U1327">
        <f t="shared" si="289"/>
        <v>54</v>
      </c>
      <c r="V1327" t="str">
        <f t="shared" si="290"/>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291"/>
        <v>59.957515194246668</v>
      </c>
      <c r="T1328" s="334">
        <v>1.329</v>
      </c>
      <c r="U1328">
        <f t="shared" si="289"/>
        <v>55</v>
      </c>
      <c r="V1328" t="str">
        <f t="shared" si="290"/>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291"/>
        <v>59.45561317620583</v>
      </c>
      <c r="T1329" s="334">
        <v>-1.224</v>
      </c>
      <c r="U1329">
        <f t="shared" si="289"/>
        <v>56</v>
      </c>
      <c r="V1329" t="str">
        <f t="shared" si="290"/>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291"/>
        <v>62.697724602773498</v>
      </c>
      <c r="T1330" s="334">
        <v>-0.36899999999999999</v>
      </c>
      <c r="U1330">
        <f t="shared" si="289"/>
        <v>57</v>
      </c>
      <c r="V1330" t="str">
        <f t="shared" si="290"/>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291"/>
        <v>58.756061446816709</v>
      </c>
      <c r="T1331" s="334">
        <v>-0.16200000000000001</v>
      </c>
      <c r="U1331">
        <f t="shared" si="289"/>
        <v>58</v>
      </c>
      <c r="V1331" t="str">
        <f t="shared" si="290"/>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291"/>
        <v>59.455928567878807</v>
      </c>
      <c r="T1332" s="334">
        <v>0.65400000000000003</v>
      </c>
      <c r="U1332">
        <f t="shared" si="289"/>
        <v>59</v>
      </c>
      <c r="V1332" t="str">
        <f t="shared" si="290"/>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291"/>
        <v>56.282388888613127</v>
      </c>
      <c r="T1333" s="334">
        <v>-0.51300000000000001</v>
      </c>
      <c r="U1333">
        <f t="shared" si="289"/>
        <v>60</v>
      </c>
      <c r="V1333" t="str">
        <f t="shared" si="290"/>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291"/>
        <v>59.653305194465041</v>
      </c>
      <c r="T1334" s="334">
        <v>-0.78300000000000003</v>
      </c>
      <c r="U1334">
        <f t="shared" si="289"/>
        <v>61</v>
      </c>
      <c r="V1334" t="str">
        <f t="shared" si="290"/>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291"/>
        <v>57.674587758966823</v>
      </c>
      <c r="T1335" s="334">
        <v>-0.59099999999999997</v>
      </c>
      <c r="U1335">
        <f t="shared" si="289"/>
        <v>62</v>
      </c>
      <c r="V1335" t="str">
        <f t="shared" si="290"/>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291"/>
        <v>56.365388716624992</v>
      </c>
      <c r="T1336" s="334">
        <v>1.266</v>
      </c>
      <c r="U1336">
        <f t="shared" si="289"/>
        <v>63</v>
      </c>
      <c r="V1336" t="str">
        <f t="shared" si="290"/>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291"/>
        <v>60.290304521824062</v>
      </c>
      <c r="T1337" s="334">
        <v>0.75600000000000001</v>
      </c>
      <c r="U1337">
        <f t="shared" si="289"/>
        <v>64</v>
      </c>
      <c r="V1337" t="str">
        <f t="shared" si="290"/>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291"/>
        <v>56.211486470130417</v>
      </c>
      <c r="T1338" s="334">
        <v>2.6999999999999899E-2</v>
      </c>
      <c r="U1338">
        <f t="shared" ref="U1338:U1401" si="292">U1337+1</f>
        <v>65</v>
      </c>
      <c r="V1338" t="str">
        <f t="shared" ref="V1338:V1401" si="293">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291"/>
        <v>58.066824721573283</v>
      </c>
      <c r="T1339" s="334">
        <v>0.57899999999999996</v>
      </c>
      <c r="U1339">
        <f t="shared" si="292"/>
        <v>66</v>
      </c>
      <c r="V1339" t="str">
        <f t="shared" si="293"/>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291"/>
        <v>60.28691949985474</v>
      </c>
      <c r="T1340" s="334">
        <v>-1.101</v>
      </c>
      <c r="U1340">
        <f t="shared" si="292"/>
        <v>67</v>
      </c>
      <c r="V1340" t="str">
        <f t="shared" si="293"/>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291"/>
        <v>57.866681788018752</v>
      </c>
      <c r="T1341" s="334">
        <v>4.4999999999999998E-2</v>
      </c>
      <c r="U1341">
        <f t="shared" si="292"/>
        <v>68</v>
      </c>
      <c r="V1341" t="str">
        <f t="shared" si="293"/>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291"/>
        <v>60.636552668305498</v>
      </c>
      <c r="T1342" s="334">
        <v>-2.5979999999999999</v>
      </c>
      <c r="U1342">
        <f t="shared" si="292"/>
        <v>69</v>
      </c>
      <c r="V1342" t="str">
        <f t="shared" si="293"/>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291"/>
        <v>57.477650808836323</v>
      </c>
      <c r="T1343" s="334">
        <v>-2.109</v>
      </c>
      <c r="U1343">
        <f t="shared" si="292"/>
        <v>70</v>
      </c>
      <c r="V1343" t="str">
        <f t="shared" si="293"/>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291"/>
        <v>57.657314552000649</v>
      </c>
      <c r="T1344" s="334">
        <v>-9.2999999999999999E-2</v>
      </c>
      <c r="U1344">
        <f t="shared" si="292"/>
        <v>71</v>
      </c>
      <c r="V1344" t="str">
        <f t="shared" si="293"/>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291"/>
        <v>58.508879883119533</v>
      </c>
      <c r="T1345" s="334">
        <v>4.2059999999999897</v>
      </c>
      <c r="U1345">
        <f t="shared" si="292"/>
        <v>72</v>
      </c>
      <c r="V1345" t="str">
        <f t="shared" si="293"/>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291"/>
        <v>58.84977320572672</v>
      </c>
      <c r="T1346" s="334">
        <v>-0.70199999999999996</v>
      </c>
      <c r="U1346">
        <f t="shared" si="292"/>
        <v>73</v>
      </c>
      <c r="V1346" t="str">
        <f t="shared" si="293"/>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291"/>
        <v>58.601753979842513</v>
      </c>
      <c r="T1347" s="334">
        <v>-0.252</v>
      </c>
      <c r="U1347">
        <f t="shared" si="292"/>
        <v>74</v>
      </c>
      <c r="V1347" t="str">
        <f t="shared" si="293"/>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291"/>
        <v>58.235048756370283</v>
      </c>
      <c r="T1348" s="334">
        <v>-1.248</v>
      </c>
      <c r="U1348">
        <f t="shared" si="292"/>
        <v>75</v>
      </c>
      <c r="V1348" t="str">
        <f t="shared" si="293"/>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291"/>
        <v>58.614342038522338</v>
      </c>
      <c r="T1349" s="334">
        <v>1.395</v>
      </c>
      <c r="U1349">
        <f t="shared" si="292"/>
        <v>76</v>
      </c>
      <c r="V1349" t="str">
        <f t="shared" si="293"/>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291"/>
        <v>59.907011205411912</v>
      </c>
      <c r="T1350" s="334">
        <v>-1.1279999999999999</v>
      </c>
      <c r="U1350">
        <f t="shared" si="292"/>
        <v>77</v>
      </c>
      <c r="V1350" t="str">
        <f t="shared" si="293"/>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291"/>
        <v>58.312396791870178</v>
      </c>
      <c r="T1351" s="334">
        <v>-0.52800000000000002</v>
      </c>
      <c r="U1351">
        <f t="shared" si="292"/>
        <v>78</v>
      </c>
      <c r="V1351" t="str">
        <f t="shared" si="293"/>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291"/>
        <v>57.848170581963458</v>
      </c>
      <c r="T1352" s="334">
        <v>-1.206</v>
      </c>
      <c r="U1352">
        <f t="shared" si="292"/>
        <v>79</v>
      </c>
      <c r="V1352" t="str">
        <f t="shared" si="293"/>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291"/>
        <v>56.816033514195702</v>
      </c>
      <c r="T1353" s="334">
        <v>-1.9379999999999999</v>
      </c>
      <c r="U1353">
        <f t="shared" si="292"/>
        <v>80</v>
      </c>
      <c r="V1353" t="str">
        <f t="shared" si="293"/>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291"/>
        <v>58.047072182805557</v>
      </c>
      <c r="T1354" s="334">
        <v>1.3740000000000001</v>
      </c>
      <c r="U1354">
        <f t="shared" si="292"/>
        <v>81</v>
      </c>
      <c r="V1354" t="str">
        <f t="shared" si="293"/>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291"/>
        <v>59.062023221884289</v>
      </c>
      <c r="T1355" s="334">
        <v>-1.4430000000000001</v>
      </c>
      <c r="U1355">
        <f t="shared" si="292"/>
        <v>82</v>
      </c>
      <c r="V1355" t="str">
        <f t="shared" si="293"/>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291"/>
        <v>58.646858995566618</v>
      </c>
      <c r="T1356" s="334">
        <v>-1.875</v>
      </c>
      <c r="U1356">
        <f t="shared" si="292"/>
        <v>83</v>
      </c>
      <c r="V1356" t="str">
        <f t="shared" si="293"/>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291"/>
        <v>58.743897702852678</v>
      </c>
      <c r="T1357" s="334">
        <v>0.20699999999999999</v>
      </c>
      <c r="U1357">
        <f t="shared" si="292"/>
        <v>84</v>
      </c>
      <c r="V1357" t="str">
        <f t="shared" si="293"/>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291"/>
        <v>59.023181772243753</v>
      </c>
      <c r="T1358" s="334">
        <v>-0.86399999999999899</v>
      </c>
      <c r="U1358">
        <f t="shared" si="292"/>
        <v>85</v>
      </c>
      <c r="V1358" t="str">
        <f t="shared" si="293"/>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291"/>
        <v>58.203838911165988</v>
      </c>
      <c r="T1359" s="334">
        <v>-2.0369999999999999</v>
      </c>
      <c r="U1359">
        <f t="shared" si="292"/>
        <v>86</v>
      </c>
      <c r="V1359" t="str">
        <f t="shared" si="293"/>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291"/>
        <v>58.225959259132807</v>
      </c>
      <c r="T1360" s="334">
        <v>1.3620000000000001</v>
      </c>
      <c r="U1360">
        <f t="shared" si="292"/>
        <v>87</v>
      </c>
      <c r="V1360" t="str">
        <f t="shared" si="293"/>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291"/>
        <v>58.90408116233521</v>
      </c>
      <c r="T1361" s="334">
        <v>-0.69599999999999995</v>
      </c>
      <c r="U1361">
        <f t="shared" si="292"/>
        <v>88</v>
      </c>
      <c r="V1361" t="str">
        <f t="shared" si="293"/>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291"/>
        <v>60.693405806538642</v>
      </c>
      <c r="T1362" s="334">
        <v>0.54600000000000004</v>
      </c>
      <c r="U1362">
        <f t="shared" si="292"/>
        <v>89</v>
      </c>
      <c r="V1362" t="str">
        <f t="shared" si="293"/>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291"/>
        <v>58.387946311977302</v>
      </c>
      <c r="T1363" s="334">
        <v>0.33300000000000002</v>
      </c>
      <c r="U1363">
        <f t="shared" si="292"/>
        <v>90</v>
      </c>
      <c r="V1363" t="str">
        <f t="shared" si="293"/>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291"/>
        <v>58.425345057538017</v>
      </c>
      <c r="T1364" s="334">
        <v>0.192</v>
      </c>
      <c r="U1364">
        <f t="shared" si="292"/>
        <v>91</v>
      </c>
      <c r="V1364" t="str">
        <f t="shared" si="293"/>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291"/>
        <v>57.397397555530333</v>
      </c>
      <c r="T1365" s="334">
        <v>8.6999999999999994E-2</v>
      </c>
      <c r="U1365">
        <f t="shared" si="292"/>
        <v>92</v>
      </c>
      <c r="V1365" t="str">
        <f t="shared" si="293"/>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291"/>
        <v>58.812577357801842</v>
      </c>
      <c r="T1366" s="334">
        <v>-0.22799999999999901</v>
      </c>
      <c r="U1366">
        <f t="shared" si="292"/>
        <v>93</v>
      </c>
      <c r="V1366" t="str">
        <f t="shared" si="293"/>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291"/>
        <v>60.321840207502852</v>
      </c>
      <c r="T1367" s="334">
        <v>2.3940000000000001</v>
      </c>
      <c r="U1367">
        <f t="shared" si="292"/>
        <v>94</v>
      </c>
      <c r="V1367" t="str">
        <f t="shared" si="293"/>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291"/>
        <v>58.233628700408282</v>
      </c>
      <c r="T1368" s="334">
        <v>0.94799999999999995</v>
      </c>
      <c r="U1368">
        <f t="shared" si="292"/>
        <v>95</v>
      </c>
      <c r="V1368" t="str">
        <f t="shared" si="293"/>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291"/>
        <v>58.945513644224953</v>
      </c>
      <c r="T1369" s="334">
        <v>-0.61799999999999999</v>
      </c>
      <c r="U1369">
        <f t="shared" si="292"/>
        <v>96</v>
      </c>
      <c r="V1369" t="str">
        <f t="shared" si="293"/>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291"/>
        <v>58.218224658975807</v>
      </c>
      <c r="T1370" s="334">
        <v>-0.29099999999999998</v>
      </c>
      <c r="U1370">
        <f t="shared" si="292"/>
        <v>97</v>
      </c>
      <c r="V1370" t="str">
        <f t="shared" si="293"/>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291"/>
        <v>59.693016828411672</v>
      </c>
      <c r="T1371" s="334">
        <v>1.3320000000000001</v>
      </c>
      <c r="U1371">
        <f t="shared" si="292"/>
        <v>98</v>
      </c>
      <c r="V1371" t="str">
        <f t="shared" si="293"/>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291"/>
        <v>61.288557401733193</v>
      </c>
      <c r="T1372" s="334">
        <v>0.23699999999999999</v>
      </c>
      <c r="U1372">
        <f t="shared" si="292"/>
        <v>99</v>
      </c>
      <c r="V1372" t="str">
        <f t="shared" si="293"/>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291"/>
        <v>58.232305838468697</v>
      </c>
      <c r="T1373" s="334">
        <v>2.9849999999999999</v>
      </c>
      <c r="U1373">
        <f t="shared" si="292"/>
        <v>100</v>
      </c>
      <c r="V1373" t="str">
        <f t="shared" si="293"/>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291"/>
        <v>58.805320682167341</v>
      </c>
      <c r="T1374" s="334">
        <v>2.0880000000000001</v>
      </c>
      <c r="U1374">
        <f t="shared" si="292"/>
        <v>101</v>
      </c>
      <c r="V1374" t="str">
        <f t="shared" si="293"/>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291"/>
        <v>56.93235531619969</v>
      </c>
      <c r="T1375" s="334">
        <v>1.1970000000000001</v>
      </c>
      <c r="U1375">
        <f t="shared" si="292"/>
        <v>102</v>
      </c>
      <c r="V1375" t="str">
        <f t="shared" si="293"/>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291"/>
        <v>58.339983761508847</v>
      </c>
      <c r="T1376" s="334">
        <v>9.6000000000000002E-2</v>
      </c>
      <c r="U1376">
        <f t="shared" si="292"/>
        <v>103</v>
      </c>
      <c r="V1376" t="str">
        <f t="shared" si="293"/>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291"/>
        <v>57.118990007371963</v>
      </c>
      <c r="T1377" s="334">
        <v>-1.7669999999999999</v>
      </c>
      <c r="U1377">
        <f t="shared" si="292"/>
        <v>104</v>
      </c>
      <c r="V1377" t="str">
        <f t="shared" si="293"/>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291"/>
        <v>60.103299088349303</v>
      </c>
      <c r="T1378" s="334">
        <v>-1.431</v>
      </c>
      <c r="U1378">
        <f t="shared" si="292"/>
        <v>105</v>
      </c>
      <c r="V1378" t="str">
        <f t="shared" si="293"/>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291"/>
        <v>55.336204976942859</v>
      </c>
      <c r="T1379" s="334">
        <v>0.66300000000000003</v>
      </c>
      <c r="U1379">
        <f t="shared" si="292"/>
        <v>106</v>
      </c>
      <c r="V1379" t="str">
        <f t="shared" si="293"/>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291"/>
        <v>57.373922611123987</v>
      </c>
      <c r="T1380" s="334">
        <v>9.6000000000000002E-2</v>
      </c>
      <c r="U1380">
        <f t="shared" si="292"/>
        <v>107</v>
      </c>
      <c r="V1380" t="str">
        <f t="shared" si="293"/>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291"/>
        <v>57.747254839078352</v>
      </c>
      <c r="T1381" s="334">
        <v>-0.20100000000000001</v>
      </c>
      <c r="U1381">
        <f t="shared" si="292"/>
        <v>108</v>
      </c>
      <c r="V1381" t="str">
        <f t="shared" si="293"/>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291"/>
        <v>57.084181158850043</v>
      </c>
      <c r="T1382" s="334">
        <v>-1.464</v>
      </c>
      <c r="U1382">
        <f t="shared" si="292"/>
        <v>109</v>
      </c>
      <c r="V1382" t="str">
        <f t="shared" si="293"/>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291"/>
        <v>56.323708336932853</v>
      </c>
      <c r="T1383" s="334">
        <v>0.13200000000000001</v>
      </c>
      <c r="U1383">
        <f t="shared" si="292"/>
        <v>110</v>
      </c>
      <c r="V1383" t="str">
        <f t="shared" si="293"/>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291"/>
        <v>56.233579322057338</v>
      </c>
      <c r="T1384" s="334">
        <v>0.20100000000000001</v>
      </c>
      <c r="U1384">
        <f t="shared" si="292"/>
        <v>111</v>
      </c>
      <c r="V1384" t="str">
        <f t="shared" si="293"/>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291"/>
        <v>59.377942131880978</v>
      </c>
      <c r="T1385" s="334">
        <v>0.65700000000000003</v>
      </c>
      <c r="U1385">
        <f t="shared" si="292"/>
        <v>112</v>
      </c>
      <c r="V1385" t="str">
        <f t="shared" si="293"/>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291"/>
        <v>59.76330307283434</v>
      </c>
      <c r="T1386" s="334">
        <v>0.3</v>
      </c>
      <c r="U1386">
        <f t="shared" si="292"/>
        <v>113</v>
      </c>
      <c r="V1386" t="str">
        <f t="shared" si="293"/>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294">$L1387</f>
        <v>59.396657683661353</v>
      </c>
      <c r="T1387" s="334">
        <v>-2.7090000000000001</v>
      </c>
      <c r="U1387">
        <f t="shared" si="292"/>
        <v>114</v>
      </c>
      <c r="V1387" t="str">
        <f t="shared" si="293"/>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294"/>
        <v>58.24102014547389</v>
      </c>
      <c r="T1388" s="334">
        <v>0.14099999999999999</v>
      </c>
      <c r="U1388">
        <f t="shared" si="292"/>
        <v>115</v>
      </c>
      <c r="V1388" t="str">
        <f t="shared" si="293"/>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294"/>
        <v>61.004592674294827</v>
      </c>
      <c r="T1389" s="334">
        <v>-1.5720000000000001</v>
      </c>
      <c r="U1389">
        <f t="shared" si="292"/>
        <v>116</v>
      </c>
      <c r="V1389" t="str">
        <f t="shared" si="293"/>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294"/>
        <v>59.443610054702582</v>
      </c>
      <c r="T1390" s="334">
        <v>3.5489999999999999</v>
      </c>
      <c r="U1390">
        <f t="shared" si="292"/>
        <v>117</v>
      </c>
      <c r="V1390" t="str">
        <f t="shared" si="293"/>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294"/>
        <v>60.028561469760788</v>
      </c>
      <c r="T1391" s="334">
        <v>-2.0070000000000001</v>
      </c>
      <c r="U1391">
        <f t="shared" si="292"/>
        <v>118</v>
      </c>
      <c r="V1391" t="str">
        <f t="shared" si="293"/>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294"/>
        <v>60.250160726268952</v>
      </c>
      <c r="T1392" s="334">
        <v>-0.36899999999999999</v>
      </c>
      <c r="U1392">
        <f t="shared" si="292"/>
        <v>119</v>
      </c>
      <c r="V1392" t="str">
        <f t="shared" si="293"/>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294"/>
        <v>60.735443011223119</v>
      </c>
      <c r="T1393" s="334">
        <v>1.8119999999999901</v>
      </c>
      <c r="U1393">
        <f t="shared" si="292"/>
        <v>120</v>
      </c>
      <c r="V1393" t="str">
        <f t="shared" si="293"/>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294"/>
        <v>59.675166551492246</v>
      </c>
      <c r="T1394" s="334">
        <v>-2.802</v>
      </c>
      <c r="U1394">
        <f t="shared" si="292"/>
        <v>121</v>
      </c>
      <c r="V1394" t="str">
        <f t="shared" si="293"/>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294"/>
        <v>59.258749110512248</v>
      </c>
      <c r="T1395" s="334">
        <v>-1.2E-2</v>
      </c>
      <c r="U1395">
        <f t="shared" si="292"/>
        <v>122</v>
      </c>
      <c r="V1395" t="str">
        <f t="shared" si="293"/>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294"/>
        <v>60.588201819797668</v>
      </c>
      <c r="T1396" s="334">
        <v>-0.218999999999999</v>
      </c>
      <c r="U1396">
        <f t="shared" si="292"/>
        <v>123</v>
      </c>
      <c r="V1396" t="str">
        <f t="shared" si="293"/>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294"/>
        <v>58.804233943267207</v>
      </c>
      <c r="T1397" s="334">
        <v>-1.3380000000000001</v>
      </c>
      <c r="U1397">
        <f t="shared" si="292"/>
        <v>124</v>
      </c>
      <c r="V1397" t="str">
        <f t="shared" si="293"/>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294"/>
        <v>60.803125286285898</v>
      </c>
      <c r="T1398" s="334">
        <v>-0.18</v>
      </c>
      <c r="U1398">
        <f t="shared" si="292"/>
        <v>125</v>
      </c>
      <c r="V1398" t="str">
        <f t="shared" si="293"/>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294"/>
        <v>58.251200592916582</v>
      </c>
      <c r="T1399" s="334">
        <v>1.389</v>
      </c>
      <c r="U1399">
        <f t="shared" si="292"/>
        <v>126</v>
      </c>
      <c r="V1399" t="str">
        <f t="shared" si="293"/>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294"/>
        <v>59.223753195889458</v>
      </c>
      <c r="T1400" s="334">
        <v>-1.131</v>
      </c>
      <c r="U1400">
        <f t="shared" si="292"/>
        <v>127</v>
      </c>
      <c r="V1400" t="str">
        <f t="shared" si="293"/>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294"/>
        <v>58.924733019383538</v>
      </c>
      <c r="T1401" s="334">
        <v>-1.248</v>
      </c>
      <c r="U1401">
        <f t="shared" si="292"/>
        <v>128</v>
      </c>
      <c r="V1401" t="str">
        <f t="shared" si="293"/>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294"/>
        <v>57.29560378228993</v>
      </c>
      <c r="T1402" s="334">
        <v>-0.81299999999999994</v>
      </c>
      <c r="U1402">
        <f t="shared" ref="U1402:U1407" si="295">U1401+1</f>
        <v>129</v>
      </c>
      <c r="V1402" t="str">
        <f t="shared" ref="V1402:V1407" si="296">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294"/>
        <v>57.422023064929917</v>
      </c>
      <c r="T1403" s="334">
        <v>1.593</v>
      </c>
      <c r="U1403">
        <f t="shared" si="295"/>
        <v>130</v>
      </c>
      <c r="V1403" t="str">
        <f t="shared" si="296"/>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294"/>
        <v>54.856869484073229</v>
      </c>
      <c r="T1404" s="334">
        <v>2.7869999999999999</v>
      </c>
      <c r="U1404">
        <f t="shared" si="295"/>
        <v>131</v>
      </c>
      <c r="V1404" t="str">
        <f t="shared" si="296"/>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294"/>
        <v>58.111766719652501</v>
      </c>
      <c r="T1405" s="334">
        <v>4.9740000000000002</v>
      </c>
      <c r="U1405">
        <f t="shared" si="295"/>
        <v>132</v>
      </c>
      <c r="V1405" t="str">
        <f t="shared" si="296"/>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294"/>
        <v>59.163866031860373</v>
      </c>
      <c r="T1406" s="334">
        <v>-0.36</v>
      </c>
      <c r="U1406">
        <f t="shared" si="295"/>
        <v>133</v>
      </c>
      <c r="V1406" t="str">
        <f t="shared" si="296"/>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294"/>
        <v>55.372121675004053</v>
      </c>
      <c r="T1407" s="581">
        <v>0.48</v>
      </c>
      <c r="U1407">
        <f t="shared" si="295"/>
        <v>134</v>
      </c>
      <c r="V1407" t="str">
        <f t="shared" si="296"/>
        <v>Hi3</v>
      </c>
    </row>
    <row r="1408" spans="1:22" ht="9" customHeight="1" outlineLevel="2"/>
    <row r="1410" spans="1:24">
      <c r="A1410" s="624" t="s">
        <v>2601</v>
      </c>
    </row>
    <row r="1411" spans="1:24" ht="66.75" customHeight="1" outlineLevel="1">
      <c r="B1411" t="s">
        <v>1351</v>
      </c>
      <c r="C1411" s="187" t="s">
        <v>2598</v>
      </c>
      <c r="D1411" s="187" t="s">
        <v>2600</v>
      </c>
      <c r="E1411" s="187" t="s">
        <v>2603</v>
      </c>
      <c r="F1411" s="187" t="s">
        <v>2604</v>
      </c>
      <c r="G1411" s="187" t="s">
        <v>2608</v>
      </c>
      <c r="H1411" s="187" t="s">
        <v>2610</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2897</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2938</v>
      </c>
      <c r="C1420" s="18">
        <v>0</v>
      </c>
      <c r="D1420" s="18">
        <f ca="1">OFFSET(D1420,0,-1)+1</f>
        <v>1</v>
      </c>
      <c r="E1420" s="18">
        <f t="shared" ref="E1420:Q1420" ca="1" si="297">OFFSET(E1420,0,-1)+1</f>
        <v>2</v>
      </c>
      <c r="F1420" s="18">
        <f t="shared" ca="1" si="297"/>
        <v>3</v>
      </c>
      <c r="G1420" s="18">
        <f t="shared" ca="1" si="297"/>
        <v>4</v>
      </c>
      <c r="H1420" s="18">
        <f t="shared" ca="1" si="297"/>
        <v>5</v>
      </c>
      <c r="I1420" s="18">
        <f t="shared" ca="1" si="297"/>
        <v>6</v>
      </c>
      <c r="J1420" s="18">
        <f t="shared" ca="1" si="297"/>
        <v>7</v>
      </c>
      <c r="K1420" s="18">
        <f t="shared" ca="1" si="297"/>
        <v>8</v>
      </c>
      <c r="L1420" s="18">
        <f t="shared" ca="1" si="297"/>
        <v>9</v>
      </c>
      <c r="M1420" s="18">
        <f t="shared" ca="1" si="297"/>
        <v>10</v>
      </c>
      <c r="N1420" s="18">
        <f t="shared" ca="1" si="297"/>
        <v>11</v>
      </c>
      <c r="O1420" s="18">
        <f t="shared" ca="1" si="297"/>
        <v>12</v>
      </c>
      <c r="P1420" s="18">
        <f t="shared" ca="1" si="297"/>
        <v>13</v>
      </c>
      <c r="Q1420" s="18">
        <f t="shared" ca="1" si="297"/>
        <v>14</v>
      </c>
      <c r="R1420" s="18">
        <f t="shared" ref="R1420:X1420" ca="1" si="298">OFFSET(R1420,0,-1)+1</f>
        <v>15</v>
      </c>
      <c r="S1420" s="18">
        <f t="shared" ca="1" si="298"/>
        <v>16</v>
      </c>
      <c r="T1420" s="18">
        <f t="shared" ca="1" si="298"/>
        <v>17</v>
      </c>
      <c r="U1420" s="18">
        <f t="shared" ca="1" si="298"/>
        <v>18</v>
      </c>
      <c r="V1420" s="18">
        <f t="shared" ca="1" si="298"/>
        <v>19</v>
      </c>
      <c r="W1420" s="18">
        <f t="shared" ca="1" si="298"/>
        <v>20</v>
      </c>
      <c r="X1420" s="18">
        <f t="shared" ca="1" si="298"/>
        <v>21</v>
      </c>
    </row>
    <row r="1421" spans="1:24" outlineLevel="1">
      <c r="O1421" t="s">
        <v>2941</v>
      </c>
      <c r="P1421" t="s">
        <v>2939</v>
      </c>
      <c r="Q1421" t="s">
        <v>2940</v>
      </c>
      <c r="W1421" t="s">
        <v>2032</v>
      </c>
    </row>
    <row r="1422" spans="1:24" outlineLevel="1"/>
    <row r="1423" spans="1:24" outlineLevel="1"/>
    <row r="1424" spans="1:24" outlineLevel="1"/>
    <row r="1425" spans="1:9" outlineLevel="1"/>
    <row r="1427" spans="1:9">
      <c r="A1427" s="164" t="s">
        <v>2954</v>
      </c>
    </row>
    <row r="1428" spans="1:9" outlineLevel="1">
      <c r="B1428" s="785" t="s">
        <v>2955</v>
      </c>
      <c r="C1428" s="785"/>
      <c r="D1428" s="785" t="s">
        <v>2956</v>
      </c>
      <c r="E1428" s="785"/>
      <c r="F1428" s="785" t="s">
        <v>2957</v>
      </c>
      <c r="G1428" s="785"/>
      <c r="H1428" s="785" t="s">
        <v>595</v>
      </c>
      <c r="I1428" s="785"/>
    </row>
    <row r="1429" spans="1:9" outlineLevel="1">
      <c r="B1429" s="196"/>
      <c r="C1429" s="196"/>
      <c r="D1429" s="196" t="s">
        <v>2959</v>
      </c>
      <c r="E1429" s="196" t="s">
        <v>2958</v>
      </c>
      <c r="F1429" s="196" t="s">
        <v>2959</v>
      </c>
      <c r="G1429" s="196" t="s">
        <v>2958</v>
      </c>
      <c r="H1429" s="196" t="s">
        <v>2959</v>
      </c>
      <c r="I1429" s="196" t="s">
        <v>2958</v>
      </c>
    </row>
    <row r="1430" spans="1:9" outlineLevel="1">
      <c r="B1430" s="786"/>
      <c r="C1430" s="786"/>
      <c r="D1430" s="786">
        <v>1</v>
      </c>
      <c r="E1430" s="786">
        <v>2</v>
      </c>
      <c r="F1430" s="786">
        <v>3</v>
      </c>
      <c r="G1430" s="786">
        <v>4</v>
      </c>
      <c r="H1430" s="786">
        <v>5</v>
      </c>
      <c r="I1430" s="786">
        <v>6</v>
      </c>
    </row>
    <row r="1431" spans="1:9" outlineLevel="1">
      <c r="B1431" s="785" t="s">
        <v>2960</v>
      </c>
      <c r="C1431" s="787">
        <v>1</v>
      </c>
      <c r="D1431" s="785" t="b">
        <v>1</v>
      </c>
      <c r="E1431" s="785"/>
      <c r="F1431" s="785" t="b">
        <v>0</v>
      </c>
      <c r="G1431" s="785"/>
      <c r="H1431" s="785" t="b">
        <v>0</v>
      </c>
      <c r="I1431" s="785"/>
    </row>
    <row r="1432" spans="1:9" outlineLevel="1">
      <c r="B1432" s="196" t="s">
        <v>2961</v>
      </c>
      <c r="C1432" s="552">
        <v>2</v>
      </c>
      <c r="D1432" s="196" t="b">
        <v>0</v>
      </c>
      <c r="E1432" s="196"/>
      <c r="F1432" s="196" t="b">
        <v>1</v>
      </c>
      <c r="G1432" s="196"/>
      <c r="H1432" s="196" t="b">
        <v>0</v>
      </c>
      <c r="I1432" s="196"/>
    </row>
    <row r="1433" spans="1:9" outlineLevel="1">
      <c r="B1433" s="196" t="s">
        <v>2962</v>
      </c>
      <c r="C1433" s="552">
        <v>3</v>
      </c>
      <c r="D1433" s="196" t="b">
        <v>0</v>
      </c>
      <c r="E1433" s="196"/>
      <c r="F1433" s="196" t="b">
        <v>0</v>
      </c>
      <c r="G1433" s="196"/>
      <c r="H1433" s="196" t="b">
        <v>1</v>
      </c>
      <c r="I1433" s="196"/>
    </row>
    <row r="1434" spans="1:9" outlineLevel="1">
      <c r="B1434" s="196" t="s">
        <v>2963</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2964</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2963</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2849</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444"/>
  <sheetViews>
    <sheetView topLeftCell="G316" workbookViewId="0">
      <selection activeCell="Q122" sqref="Q122:AN122"/>
    </sheetView>
    <sheetView topLeftCell="A124" workbookViewId="1">
      <selection activeCell="C88" sqref="C88:H88"/>
    </sheetView>
  </sheetViews>
  <sheetFormatPr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575</v>
      </c>
      <c r="I1" s="26"/>
    </row>
    <row r="2" spans="1:13">
      <c r="B2" t="s">
        <v>714</v>
      </c>
    </row>
    <row r="3" spans="1:13">
      <c r="B3" t="s">
        <v>360</v>
      </c>
    </row>
    <row r="4" spans="1:13">
      <c r="A4" t="s">
        <v>532</v>
      </c>
      <c r="B4" t="s">
        <v>897</v>
      </c>
      <c r="C4" s="43">
        <v>3</v>
      </c>
      <c r="D4" s="54" t="str">
        <f>(INDEX(i.TOL_Desc,1,d.TOL)&amp;" ")</f>
        <v xml:space="preserve">Spr </v>
      </c>
    </row>
    <row r="5" spans="1:13">
      <c r="A5" t="s">
        <v>1308</v>
      </c>
    </row>
    <row r="6" spans="1:13" ht="102" customHeight="1"/>
    <row r="12" spans="1:13" outlineLevel="1">
      <c r="A12" s="164" t="s">
        <v>1316</v>
      </c>
    </row>
    <row r="13" spans="1:13" ht="70.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0"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6"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3098</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3099</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3100</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3101</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3102</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3103</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3104</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3105</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5.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2170</v>
      </c>
      <c r="R72" s="56" t="s">
        <v>2169</v>
      </c>
      <c r="S72" s="56" t="s">
        <v>2171</v>
      </c>
      <c r="T72" s="56" t="s">
        <v>2172</v>
      </c>
      <c r="U72" s="56" t="s">
        <v>1963</v>
      </c>
      <c r="V72" s="56" t="s">
        <v>637</v>
      </c>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601"/>
      <c r="N73" s="601"/>
      <c r="O73" s="601"/>
      <c r="P73" s="601"/>
      <c r="Q73" s="601" t="b">
        <v>1</v>
      </c>
      <c r="R73" s="601" t="b">
        <v>1</v>
      </c>
      <c r="S73" s="601" t="b">
        <v>0</v>
      </c>
      <c r="T73" s="602" t="b">
        <v>0</v>
      </c>
      <c r="U73" s="602" t="s">
        <v>30</v>
      </c>
      <c r="V73" s="602"/>
      <c r="W73" s="601"/>
      <c r="X73" s="601"/>
      <c r="Y73" s="601"/>
      <c r="Z73" s="601"/>
      <c r="AA73" s="601" t="b">
        <v>1</v>
      </c>
      <c r="AB73" s="601" t="b">
        <v>0</v>
      </c>
      <c r="AC73" s="601" t="b">
        <v>0</v>
      </c>
      <c r="AD73" s="602" t="b">
        <v>0</v>
      </c>
      <c r="AE73" s="603">
        <v>0.5</v>
      </c>
      <c r="AF73" s="602"/>
      <c r="AG73" s="601"/>
      <c r="AH73" s="601"/>
      <c r="AI73" s="601"/>
      <c r="AJ73" s="601"/>
      <c r="AK73" s="601" t="b">
        <v>1</v>
      </c>
      <c r="AL73" s="601" t="b">
        <v>0</v>
      </c>
      <c r="AM73" s="601" t="b">
        <v>0</v>
      </c>
      <c r="AN73" s="602" t="b">
        <v>0</v>
      </c>
      <c r="AO73" s="603" t="s">
        <v>30</v>
      </c>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604"/>
      <c r="N74" s="604"/>
      <c r="O74" s="604"/>
      <c r="P74" s="604"/>
      <c r="Q74" s="604" t="b">
        <v>1</v>
      </c>
      <c r="R74" s="604" t="b">
        <v>1</v>
      </c>
      <c r="S74" s="604" t="b">
        <v>0</v>
      </c>
      <c r="T74" s="605" t="b">
        <v>0</v>
      </c>
      <c r="U74" s="605" t="s">
        <v>30</v>
      </c>
      <c r="V74" s="605"/>
      <c r="W74" s="604"/>
      <c r="X74" s="604"/>
      <c r="Y74" s="604"/>
      <c r="Z74" s="604"/>
      <c r="AA74" s="604" t="b">
        <v>1</v>
      </c>
      <c r="AB74" s="604" t="b">
        <v>0</v>
      </c>
      <c r="AC74" s="604" t="b">
        <v>0</v>
      </c>
      <c r="AD74" s="605" t="b">
        <v>0</v>
      </c>
      <c r="AE74" s="606">
        <v>0.5</v>
      </c>
      <c r="AF74" s="605"/>
      <c r="AG74" s="604"/>
      <c r="AH74" s="604"/>
      <c r="AI74" s="604"/>
      <c r="AJ74" s="604"/>
      <c r="AK74" s="604" t="b">
        <v>1</v>
      </c>
      <c r="AL74" s="604" t="b">
        <v>0</v>
      </c>
      <c r="AM74" s="604" t="b">
        <v>0</v>
      </c>
      <c r="AN74" s="605" t="b">
        <v>0</v>
      </c>
      <c r="AO74" s="606" t="s">
        <v>30</v>
      </c>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7"/>
      <c r="N75" s="607"/>
      <c r="O75" s="607"/>
      <c r="P75" s="607"/>
      <c r="Q75" s="607" t="b">
        <v>1</v>
      </c>
      <c r="R75" s="607" t="b">
        <v>1</v>
      </c>
      <c r="S75" s="607" t="b">
        <v>0</v>
      </c>
      <c r="T75" s="608" t="b">
        <v>0</v>
      </c>
      <c r="U75" s="608" t="s">
        <v>30</v>
      </c>
      <c r="V75" s="608"/>
      <c r="W75" s="607"/>
      <c r="X75" s="607"/>
      <c r="Y75" s="607"/>
      <c r="Z75" s="607"/>
      <c r="AA75" s="607" t="b">
        <v>1</v>
      </c>
      <c r="AB75" s="607" t="b">
        <v>0</v>
      </c>
      <c r="AC75" s="607" t="b">
        <v>0</v>
      </c>
      <c r="AD75" s="608" t="b">
        <v>0</v>
      </c>
      <c r="AE75" s="609">
        <v>0.5</v>
      </c>
      <c r="AF75" s="608"/>
      <c r="AG75" s="607"/>
      <c r="AH75" s="607"/>
      <c r="AI75" s="607"/>
      <c r="AJ75" s="607"/>
      <c r="AK75" s="607" t="b">
        <v>1</v>
      </c>
      <c r="AL75" s="607" t="b">
        <v>0</v>
      </c>
      <c r="AM75" s="607" t="b">
        <v>0</v>
      </c>
      <c r="AN75" s="608" t="b">
        <v>0</v>
      </c>
      <c r="AO75" s="609" t="s">
        <v>30</v>
      </c>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10"/>
      <c r="N76" s="610"/>
      <c r="O76" s="610"/>
      <c r="P76" s="610"/>
      <c r="Q76" s="610" t="b">
        <v>1</v>
      </c>
      <c r="R76" s="610" t="b">
        <v>1</v>
      </c>
      <c r="S76" s="610" t="b">
        <v>0</v>
      </c>
      <c r="T76" s="611" t="b">
        <v>0</v>
      </c>
      <c r="U76" s="611" t="s">
        <v>30</v>
      </c>
      <c r="V76" s="611"/>
      <c r="W76" s="610"/>
      <c r="X76" s="610"/>
      <c r="Y76" s="610"/>
      <c r="Z76" s="610"/>
      <c r="AA76" s="610" t="b">
        <v>1</v>
      </c>
      <c r="AB76" s="610" t="b">
        <v>0</v>
      </c>
      <c r="AC76" s="610" t="b">
        <v>0</v>
      </c>
      <c r="AD76" s="611" t="b">
        <v>0</v>
      </c>
      <c r="AE76" s="612">
        <v>0.5</v>
      </c>
      <c r="AF76" s="611"/>
      <c r="AG76" s="610"/>
      <c r="AH76" s="610"/>
      <c r="AI76" s="610"/>
      <c r="AJ76" s="610"/>
      <c r="AK76" s="610" t="b">
        <v>1</v>
      </c>
      <c r="AL76" s="610" t="b">
        <v>0</v>
      </c>
      <c r="AM76" s="610" t="b">
        <v>0</v>
      </c>
      <c r="AN76" s="611" t="b">
        <v>0</v>
      </c>
      <c r="AO76" s="612" t="s">
        <v>30</v>
      </c>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604"/>
      <c r="N77" s="604"/>
      <c r="O77" s="604"/>
      <c r="P77" s="604"/>
      <c r="Q77" s="604" t="b">
        <v>1</v>
      </c>
      <c r="R77" s="604" t="b">
        <v>1</v>
      </c>
      <c r="S77" s="604" t="b">
        <v>0</v>
      </c>
      <c r="T77" s="605" t="b">
        <v>0</v>
      </c>
      <c r="U77" s="605" t="s">
        <v>30</v>
      </c>
      <c r="V77" s="605"/>
      <c r="W77" s="604"/>
      <c r="X77" s="604"/>
      <c r="Y77" s="604"/>
      <c r="Z77" s="604"/>
      <c r="AA77" s="604" t="b">
        <v>1</v>
      </c>
      <c r="AB77" s="604" t="b">
        <v>0</v>
      </c>
      <c r="AC77" s="604" t="b">
        <v>0</v>
      </c>
      <c r="AD77" s="605" t="b">
        <v>0</v>
      </c>
      <c r="AE77" s="606">
        <v>0.5</v>
      </c>
      <c r="AF77" s="605"/>
      <c r="AG77" s="604"/>
      <c r="AH77" s="604"/>
      <c r="AI77" s="604"/>
      <c r="AJ77" s="604"/>
      <c r="AK77" s="604" t="b">
        <v>1</v>
      </c>
      <c r="AL77" s="604" t="b">
        <v>0</v>
      </c>
      <c r="AM77" s="604" t="b">
        <v>0</v>
      </c>
      <c r="AN77" s="605" t="b">
        <v>0</v>
      </c>
      <c r="AO77" s="606" t="s">
        <v>30</v>
      </c>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13"/>
      <c r="N78" s="613"/>
      <c r="O78" s="613"/>
      <c r="P78" s="613"/>
      <c r="Q78" s="613" t="b">
        <v>1</v>
      </c>
      <c r="R78" s="613" t="b">
        <v>1</v>
      </c>
      <c r="S78" s="613" t="b">
        <v>0</v>
      </c>
      <c r="T78" s="614" t="b">
        <v>0</v>
      </c>
      <c r="U78" s="614" t="s">
        <v>30</v>
      </c>
      <c r="V78" s="614"/>
      <c r="W78" s="613"/>
      <c r="X78" s="613"/>
      <c r="Y78" s="613"/>
      <c r="Z78" s="613"/>
      <c r="AA78" s="613" t="b">
        <v>1</v>
      </c>
      <c r="AB78" s="613" t="b">
        <v>0</v>
      </c>
      <c r="AC78" s="613" t="b">
        <v>0</v>
      </c>
      <c r="AD78" s="614" t="b">
        <v>0</v>
      </c>
      <c r="AE78" s="615">
        <v>0.5</v>
      </c>
      <c r="AF78" s="614"/>
      <c r="AG78" s="613"/>
      <c r="AH78" s="613"/>
      <c r="AI78" s="613"/>
      <c r="AJ78" s="607"/>
      <c r="AK78" s="613" t="b">
        <v>1</v>
      </c>
      <c r="AL78" s="613" t="b">
        <v>0</v>
      </c>
      <c r="AM78" s="613" t="b">
        <v>0</v>
      </c>
      <c r="AN78" s="614" t="b">
        <v>0</v>
      </c>
      <c r="AO78" s="615" t="s">
        <v>30</v>
      </c>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B87" t="s">
        <v>3192</v>
      </c>
      <c r="E87" t="s">
        <v>880</v>
      </c>
      <c r="F87" t="s">
        <v>1651</v>
      </c>
      <c r="G87" t="s">
        <v>1652</v>
      </c>
      <c r="H87" t="s">
        <v>2084</v>
      </c>
    </row>
    <row r="88" spans="1:60">
      <c r="B88" s="25" t="s">
        <v>3193</v>
      </c>
      <c r="E88" s="11"/>
      <c r="F88" s="11"/>
      <c r="G88" s="11"/>
      <c r="H88" s="11"/>
      <c r="I88" t="s">
        <v>3194</v>
      </c>
    </row>
    <row r="90" spans="1:60">
      <c r="A90" s="718" t="s">
        <v>2807</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2808</v>
      </c>
      <c r="C93">
        <v>0</v>
      </c>
      <c r="D93" s="720" t="s">
        <v>30</v>
      </c>
      <c r="E93" s="720" t="s">
        <v>30</v>
      </c>
      <c r="F93" s="720" t="s">
        <v>30</v>
      </c>
      <c r="G93" s="720" t="s">
        <v>30</v>
      </c>
      <c r="H93" s="720" t="s">
        <v>30</v>
      </c>
    </row>
    <row r="94" spans="1:60" outlineLevel="1">
      <c r="B94" s="719" t="s">
        <v>2809</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2810</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2811</v>
      </c>
      <c r="C100">
        <v>7</v>
      </c>
      <c r="D100" s="721">
        <v>0</v>
      </c>
      <c r="E100" s="721">
        <v>0</v>
      </c>
      <c r="F100" s="721">
        <v>0</v>
      </c>
      <c r="G100" s="721">
        <v>0</v>
      </c>
      <c r="H100" s="721">
        <v>0</v>
      </c>
    </row>
    <row r="101" spans="1:32" outlineLevel="1"/>
    <row r="103" spans="1:32">
      <c r="A103" s="14" t="s">
        <v>952</v>
      </c>
      <c r="L103" t="s">
        <v>2778</v>
      </c>
    </row>
    <row r="104" spans="1:32" ht="124.5" customHeight="1" outlineLevel="1">
      <c r="B104" s="18" t="s">
        <v>401</v>
      </c>
      <c r="C104" s="187" t="s">
        <v>2777</v>
      </c>
      <c r="D104" s="23" t="s">
        <v>272</v>
      </c>
      <c r="E104" s="23" t="s">
        <v>2766</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1552</v>
      </c>
      <c r="R105" s="129"/>
      <c r="S105" s="129"/>
      <c r="T105" s="129"/>
      <c r="U105" s="129" t="s">
        <v>1552</v>
      </c>
      <c r="V105" s="129"/>
      <c r="W105" s="129"/>
      <c r="X105" s="129"/>
      <c r="Y105" s="129" t="s">
        <v>1552</v>
      </c>
      <c r="Z105" s="129"/>
      <c r="AA105" s="129"/>
      <c r="AB105" s="129"/>
      <c r="AC105" s="129" t="s">
        <v>1552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2773</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2775</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2776</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2774</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2753</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2767</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2752</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18"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2768</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2754</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2757</v>
      </c>
      <c r="C119" s="674">
        <v>0.05</v>
      </c>
      <c r="D119" s="171" t="str">
        <f t="shared" ref="D119:F122" si="48">D115</f>
        <v>-</v>
      </c>
      <c r="E119" s="171">
        <f t="shared" ref="E119" si="49">E115</f>
        <v>999999</v>
      </c>
      <c r="F119" s="171" t="str">
        <f t="shared" si="48"/>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50">$C119</f>
        <v>0.05</v>
      </c>
      <c r="P119" s="682">
        <f t="shared" si="50"/>
        <v>0.05</v>
      </c>
      <c r="Q119" s="147"/>
      <c r="R119" s="147"/>
      <c r="S119" s="147"/>
      <c r="T119" s="147"/>
      <c r="U119" s="179" t="s">
        <v>492</v>
      </c>
      <c r="V119" s="147" t="s">
        <v>493</v>
      </c>
      <c r="W119" s="147"/>
      <c r="X119" s="147"/>
      <c r="Y119" s="147"/>
    </row>
    <row r="120" spans="1:40" outlineLevel="1">
      <c r="A120" s="155">
        <v>6</v>
      </c>
      <c r="B120" s="166" t="s">
        <v>2756</v>
      </c>
      <c r="C120" s="674">
        <v>0.05</v>
      </c>
      <c r="D120" s="171" t="str">
        <f t="shared" si="48"/>
        <v>-</v>
      </c>
      <c r="E120" s="171">
        <f t="shared" ref="E120" si="51">E116</f>
        <v>999999</v>
      </c>
      <c r="F120" s="171" t="b">
        <f t="shared" si="48"/>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50"/>
        <v>0.05</v>
      </c>
      <c r="P120" s="682">
        <f t="shared" si="50"/>
        <v>0.05</v>
      </c>
      <c r="Q120" s="147"/>
      <c r="R120" s="147"/>
      <c r="S120" s="147"/>
      <c r="T120" s="147"/>
      <c r="U120" s="147"/>
      <c r="V120" s="147" t="s">
        <v>912</v>
      </c>
      <c r="W120" s="147"/>
      <c r="X120" s="147"/>
      <c r="Y120" s="147"/>
    </row>
    <row r="121" spans="1:40" outlineLevel="1">
      <c r="A121" s="155">
        <v>7</v>
      </c>
      <c r="B121" s="166" t="s">
        <v>2769</v>
      </c>
      <c r="C121" s="674">
        <v>0.05</v>
      </c>
      <c r="D121" s="171" t="b">
        <f t="shared" si="48"/>
        <v>1</v>
      </c>
      <c r="E121" s="171">
        <f t="shared" ref="E121" si="52">E117</f>
        <v>999999</v>
      </c>
      <c r="F121" s="171" t="str">
        <f t="shared" si="48"/>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50"/>
        <v>0.05</v>
      </c>
      <c r="P121" s="682">
        <f t="shared" si="50"/>
        <v>0.05</v>
      </c>
      <c r="Q121" s="147"/>
      <c r="R121" s="147"/>
      <c r="S121" s="147"/>
      <c r="T121" s="147"/>
      <c r="U121" s="147"/>
      <c r="V121" s="147"/>
      <c r="W121" s="147"/>
      <c r="X121" s="147"/>
      <c r="Y121" s="147"/>
    </row>
    <row r="122" spans="1:40" outlineLevel="1">
      <c r="A122" s="155">
        <v>8</v>
      </c>
      <c r="B122" s="174" t="s">
        <v>2755</v>
      </c>
      <c r="C122" s="675">
        <v>0.05</v>
      </c>
      <c r="D122" s="175" t="str">
        <f t="shared" si="48"/>
        <v>-</v>
      </c>
      <c r="E122" s="175">
        <f t="shared" ref="E122" si="53">E118</f>
        <v>0</v>
      </c>
      <c r="F122" s="175" t="str">
        <f t="shared" si="48"/>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50"/>
        <v>0.05</v>
      </c>
      <c r="P122" s="682">
        <f t="shared" si="50"/>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2779</v>
      </c>
      <c r="N123" s="125"/>
      <c r="O123" s="125"/>
      <c r="P123" s="49"/>
    </row>
    <row r="124" spans="1:40" ht="16" outlineLevel="1">
      <c r="Q124" s="103" t="s">
        <v>911</v>
      </c>
      <c r="R124" s="103"/>
      <c r="S124" s="103"/>
      <c r="T124" s="103"/>
      <c r="U124" s="122" t="s">
        <v>880</v>
      </c>
      <c r="V124" s="122"/>
      <c r="W124" s="122"/>
      <c r="X124" s="122"/>
      <c r="Y124" s="122" t="s">
        <v>1651</v>
      </c>
      <c r="Z124" s="122"/>
      <c r="AA124" s="122"/>
      <c r="AB124" s="122"/>
      <c r="AC124" s="122" t="s">
        <v>2432</v>
      </c>
      <c r="AD124" s="122"/>
      <c r="AE124" s="122"/>
      <c r="AF124" s="122"/>
      <c r="AG124" s="122" t="s">
        <v>2084</v>
      </c>
      <c r="AH124" s="122"/>
      <c r="AI124" s="122"/>
      <c r="AJ124" s="122"/>
      <c r="AK124" s="122" t="s">
        <v>1942</v>
      </c>
      <c r="AL124" s="122"/>
      <c r="AM124" s="122"/>
      <c r="AN124" s="122"/>
    </row>
    <row r="125" spans="1:40" outlineLevel="1">
      <c r="A125" s="571" t="s">
        <v>2787</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2994</v>
      </c>
    </row>
    <row r="127" spans="1:40">
      <c r="A127" s="571" t="s">
        <v>3159</v>
      </c>
    </row>
    <row r="128" spans="1:40" outlineLevel="1">
      <c r="A128" s="571"/>
      <c r="B128" s="700" t="s">
        <v>2788</v>
      </c>
      <c r="C128" s="704">
        <v>0.14799999999999999</v>
      </c>
      <c r="D128" s="27"/>
    </row>
    <row r="129" spans="1:33" outlineLevel="1">
      <c r="A129" s="571"/>
      <c r="B129" s="700" t="s">
        <v>2789</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77" outlineLevel="1">
      <c r="B133" t="s">
        <v>2780</v>
      </c>
      <c r="C133" s="701"/>
      <c r="D133" s="187" t="s">
        <v>2803</v>
      </c>
      <c r="E133" s="187" t="s">
        <v>2804</v>
      </c>
      <c r="F133" s="187" t="s">
        <v>2805</v>
      </c>
      <c r="G133" s="187" t="s">
        <v>808</v>
      </c>
      <c r="H133" s="187" t="s">
        <v>2313</v>
      </c>
      <c r="I133" s="187" t="s">
        <v>2803</v>
      </c>
      <c r="J133" s="187" t="s">
        <v>2804</v>
      </c>
      <c r="K133" s="187" t="s">
        <v>2805</v>
      </c>
      <c r="L133" s="187" t="s">
        <v>808</v>
      </c>
      <c r="M133" s="187" t="s">
        <v>2313</v>
      </c>
      <c r="N133" s="187" t="s">
        <v>2803</v>
      </c>
      <c r="O133" s="187" t="s">
        <v>2804</v>
      </c>
      <c r="P133" s="187" t="s">
        <v>2805</v>
      </c>
      <c r="Q133" s="187" t="s">
        <v>808</v>
      </c>
      <c r="R133" s="187" t="s">
        <v>2313</v>
      </c>
      <c r="S133" s="187" t="s">
        <v>2803</v>
      </c>
      <c r="T133" s="187" t="s">
        <v>2804</v>
      </c>
      <c r="U133" s="187" t="s">
        <v>2805</v>
      </c>
      <c r="V133" s="187" t="s">
        <v>808</v>
      </c>
      <c r="W133" s="187" t="s">
        <v>2313</v>
      </c>
      <c r="X133" s="187" t="s">
        <v>2803</v>
      </c>
      <c r="Y133" s="187" t="s">
        <v>2804</v>
      </c>
      <c r="Z133" s="187" t="s">
        <v>2805</v>
      </c>
      <c r="AA133" s="187" t="s">
        <v>808</v>
      </c>
      <c r="AB133" s="187" t="s">
        <v>2313</v>
      </c>
      <c r="AC133" s="187" t="s">
        <v>2803</v>
      </c>
      <c r="AD133" s="187" t="s">
        <v>2804</v>
      </c>
      <c r="AE133" s="187" t="s">
        <v>2805</v>
      </c>
      <c r="AF133" s="187" t="s">
        <v>808</v>
      </c>
      <c r="AG133" s="187" t="s">
        <v>2313</v>
      </c>
    </row>
    <row r="134" spans="1:33" outlineLevel="1">
      <c r="B134" s="89" t="s">
        <v>2782</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4">I136/2</f>
        <v>0.15</v>
      </c>
      <c r="J134" s="685">
        <f t="shared" si="54"/>
        <v>0.125</v>
      </c>
      <c r="K134" s="685">
        <f t="shared" si="54"/>
        <v>0</v>
      </c>
      <c r="L134" s="685">
        <f t="shared" si="54"/>
        <v>0.1</v>
      </c>
      <c r="M134" s="685">
        <f t="shared" si="54"/>
        <v>0</v>
      </c>
      <c r="N134" s="685">
        <f>N136/2</f>
        <v>0.15</v>
      </c>
      <c r="O134" s="685">
        <f t="shared" ref="O134:AG134" si="55">O136/2</f>
        <v>0.125</v>
      </c>
      <c r="P134" s="685">
        <f t="shared" si="55"/>
        <v>0</v>
      </c>
      <c r="Q134" s="685">
        <f t="shared" si="55"/>
        <v>0.1</v>
      </c>
      <c r="R134" s="685">
        <f t="shared" si="55"/>
        <v>0</v>
      </c>
      <c r="S134" s="685">
        <f t="shared" si="55"/>
        <v>0.15</v>
      </c>
      <c r="T134" s="685">
        <f t="shared" si="55"/>
        <v>0.125</v>
      </c>
      <c r="U134" s="685">
        <f t="shared" si="55"/>
        <v>0</v>
      </c>
      <c r="V134" s="685">
        <f t="shared" si="55"/>
        <v>0.1</v>
      </c>
      <c r="W134" s="685">
        <f t="shared" si="55"/>
        <v>0</v>
      </c>
      <c r="X134" s="685">
        <f t="shared" si="55"/>
        <v>0.15</v>
      </c>
      <c r="Y134" s="685">
        <f t="shared" si="55"/>
        <v>0.125</v>
      </c>
      <c r="Z134" s="685">
        <f t="shared" si="55"/>
        <v>0</v>
      </c>
      <c r="AA134" s="685">
        <f t="shared" si="55"/>
        <v>0.1</v>
      </c>
      <c r="AB134" s="685">
        <f t="shared" si="55"/>
        <v>0</v>
      </c>
      <c r="AC134" s="685">
        <f t="shared" si="55"/>
        <v>0.15</v>
      </c>
      <c r="AD134" s="685">
        <f t="shared" si="55"/>
        <v>0.125</v>
      </c>
      <c r="AE134" s="685">
        <f t="shared" si="55"/>
        <v>0</v>
      </c>
      <c r="AF134" s="685">
        <f t="shared" si="55"/>
        <v>0.1</v>
      </c>
      <c r="AG134" s="685">
        <f t="shared" si="55"/>
        <v>0</v>
      </c>
    </row>
    <row r="135" spans="1:33" outlineLevel="1">
      <c r="B135" t="s">
        <v>2783</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2784</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2785</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70</v>
      </c>
      <c r="D142" s="28">
        <v>50</v>
      </c>
      <c r="E142" s="28">
        <v>75</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6">TEXT($D152-18,"0")&amp;":"&amp;TEXT($D152-17,"0")</f>
        <v>1:2</v>
      </c>
      <c r="G152" s="421" t="str">
        <f t="shared" si="56"/>
        <v>1:2</v>
      </c>
      <c r="H152" s="421" t="str">
        <f t="shared" si="56"/>
        <v>1:2</v>
      </c>
    </row>
    <row r="153" spans="1:11" outlineLevel="1">
      <c r="A153">
        <v>2</v>
      </c>
      <c r="B153" t="s">
        <v>792</v>
      </c>
      <c r="D153" s="95">
        <v>43</v>
      </c>
      <c r="E153" s="420" t="str">
        <f>TEXT($D153,"0")&amp;":"&amp;TEXT($D153+1,"0")</f>
        <v>43:44</v>
      </c>
      <c r="F153" s="422" t="str">
        <f t="shared" si="56"/>
        <v>25:26</v>
      </c>
      <c r="G153" s="422" t="str">
        <f t="shared" si="56"/>
        <v>25:26</v>
      </c>
      <c r="H153" s="422" t="str">
        <f t="shared" si="56"/>
        <v>25:26</v>
      </c>
    </row>
    <row r="154" spans="1:11" outlineLevel="1">
      <c r="A154">
        <v>3</v>
      </c>
      <c r="B154" t="s">
        <v>382</v>
      </c>
      <c r="D154" s="96">
        <v>67</v>
      </c>
      <c r="E154" s="428" t="str">
        <f>TEXT($D154,"0")&amp;":"&amp;TEXT($D154+1,"0")</f>
        <v>67:68</v>
      </c>
      <c r="F154" s="423" t="str">
        <f t="shared" si="56"/>
        <v>49:50</v>
      </c>
      <c r="G154" s="423" t="str">
        <f t="shared" si="56"/>
        <v>49:50</v>
      </c>
      <c r="H154" s="423" t="str">
        <f t="shared" si="56"/>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84"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7">$C160*E$159</f>
        <v>0.01</v>
      </c>
      <c r="F160" s="296">
        <f t="shared" si="57"/>
        <v>1.7000000000000001E-2</v>
      </c>
      <c r="G160" s="297">
        <f t="shared" si="57"/>
        <v>0.02</v>
      </c>
      <c r="H160" s="295">
        <f t="shared" ref="H160:J162" si="58">$D160*H$159</f>
        <v>5.5E-2</v>
      </c>
      <c r="I160" s="296">
        <f t="shared" si="58"/>
        <v>9.35E-2</v>
      </c>
      <c r="J160" s="297">
        <f t="shared" si="58"/>
        <v>0.11</v>
      </c>
    </row>
    <row r="161" spans="1:192" outlineLevel="1">
      <c r="A161">
        <v>2</v>
      </c>
      <c r="B161" t="s">
        <v>794</v>
      </c>
      <c r="C161" s="294">
        <v>-0.06</v>
      </c>
      <c r="D161" s="294">
        <v>0.01</v>
      </c>
      <c r="E161" s="298">
        <f t="shared" si="57"/>
        <v>-0.03</v>
      </c>
      <c r="F161" s="147">
        <f t="shared" si="57"/>
        <v>-5.0999999999999997E-2</v>
      </c>
      <c r="G161" s="299">
        <f t="shared" si="57"/>
        <v>-0.06</v>
      </c>
      <c r="H161" s="298">
        <f t="shared" si="58"/>
        <v>5.0000000000000001E-3</v>
      </c>
      <c r="I161" s="147">
        <f t="shared" si="58"/>
        <v>8.5000000000000006E-3</v>
      </c>
      <c r="J161" s="299">
        <f t="shared" si="58"/>
        <v>0.01</v>
      </c>
    </row>
    <row r="162" spans="1:192" outlineLevel="1">
      <c r="A162">
        <v>3</v>
      </c>
      <c r="B162" t="s">
        <v>795</v>
      </c>
      <c r="C162" s="294">
        <v>0.1</v>
      </c>
      <c r="D162" s="294">
        <v>0.2</v>
      </c>
      <c r="E162" s="300">
        <f t="shared" si="57"/>
        <v>0.05</v>
      </c>
      <c r="F162" s="301">
        <f t="shared" si="57"/>
        <v>8.5000000000000006E-2</v>
      </c>
      <c r="G162" s="302">
        <f t="shared" si="57"/>
        <v>0.1</v>
      </c>
      <c r="H162" s="300">
        <f t="shared" si="58"/>
        <v>0.1</v>
      </c>
      <c r="I162" s="301">
        <f t="shared" si="58"/>
        <v>0.17</v>
      </c>
      <c r="J162" s="302">
        <f t="shared" si="58"/>
        <v>0.2</v>
      </c>
    </row>
    <row r="163" spans="1:192" outlineLevel="1">
      <c r="C163" s="460"/>
      <c r="D163" s="460"/>
      <c r="E163" s="147"/>
      <c r="F163" s="147"/>
      <c r="G163" s="147"/>
      <c r="H163" s="147"/>
      <c r="I163" s="147"/>
      <c r="J163" s="147"/>
    </row>
    <row r="164" spans="1:192" outlineLevel="1"/>
    <row r="165" spans="1:192">
      <c r="BX165" t="s">
        <v>1078</v>
      </c>
      <c r="CE165" t="s">
        <v>1078</v>
      </c>
    </row>
    <row r="166" spans="1:192" ht="16">
      <c r="A166" s="195" t="s">
        <v>2312</v>
      </c>
      <c r="X166" s="14" t="str">
        <f>"Grazing Intensity (BBB &amp; Mat) for TOL:"&amp;D.TOLDesc</f>
        <v xml:space="preserve">Grazing Intensity (BBB &amp; Mat) for TOL:Spr </v>
      </c>
      <c r="AS166" s="14" t="str">
        <f>"GI (BBT) for TOL:"&amp;D.TOLDesc</f>
        <v xml:space="preserve">GI (BBT) for TOL:Spr </v>
      </c>
      <c r="BO166" s="143" t="str">
        <f>"GI - SW Victoria BBB (&amp;Mat) for TOL:"&amp;D.TOLDesc</f>
        <v xml:space="preserve">GI - SW Victoria BBB (&amp;Mat)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19.5"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4"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30.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9">X170+3</f>
        <v>4</v>
      </c>
      <c r="Z170" s="158">
        <f t="shared" si="59"/>
        <v>7</v>
      </c>
      <c r="AA170" s="158">
        <f t="shared" si="59"/>
        <v>10</v>
      </c>
      <c r="AB170" s="158">
        <f t="shared" si="59"/>
        <v>13</v>
      </c>
      <c r="AC170" s="158">
        <f t="shared" si="59"/>
        <v>16</v>
      </c>
      <c r="AD170" s="158">
        <f t="shared" si="59"/>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60">AS170+3</f>
        <v>4</v>
      </c>
      <c r="AU170" s="158">
        <f t="shared" si="60"/>
        <v>7</v>
      </c>
      <c r="AV170" s="158">
        <f t="shared" si="60"/>
        <v>10</v>
      </c>
      <c r="AW170" s="158">
        <f t="shared" si="60"/>
        <v>13</v>
      </c>
      <c r="AX170" s="158">
        <f t="shared" si="60"/>
        <v>16</v>
      </c>
      <c r="AY170" s="158">
        <f t="shared" si="60"/>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1">X171</f>
        <v>2:3</v>
      </c>
      <c r="Z171" s="161" t="str">
        <f t="shared" si="61"/>
        <v>2:3</v>
      </c>
      <c r="AA171" s="161" t="str">
        <f t="shared" si="61"/>
        <v>2:3</v>
      </c>
      <c r="AB171" s="161" t="str">
        <f t="shared" si="61"/>
        <v>2:3</v>
      </c>
      <c r="AC171" s="161" t="str">
        <f t="shared" si="61"/>
        <v>2:3</v>
      </c>
      <c r="AD171" s="161" t="str">
        <f t="shared" si="61"/>
        <v>2:3</v>
      </c>
      <c r="AE171" s="147"/>
      <c r="AF171" s="147"/>
      <c r="AG171" s="147"/>
      <c r="AH171" s="147"/>
      <c r="AI171" s="147"/>
      <c r="AJ171" s="147"/>
      <c r="AK171" s="147"/>
      <c r="AS171" s="161" t="str">
        <f t="shared" ref="AS171:AY172" si="62">X171</f>
        <v>2:3</v>
      </c>
      <c r="AT171" s="161" t="str">
        <f t="shared" si="62"/>
        <v>2:3</v>
      </c>
      <c r="AU171" s="161" t="str">
        <f t="shared" si="62"/>
        <v>2:3</v>
      </c>
      <c r="AV171" s="161" t="str">
        <f t="shared" si="62"/>
        <v>2:3</v>
      </c>
      <c r="AW171" s="161" t="str">
        <f t="shared" si="62"/>
        <v>2:3</v>
      </c>
      <c r="AX171" s="161" t="str">
        <f t="shared" si="62"/>
        <v>2:3</v>
      </c>
      <c r="AY171" s="161" t="str">
        <f t="shared" si="62"/>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3">Y170&amp;":"&amp;Y170+1</f>
        <v>4:5</v>
      </c>
      <c r="Z172" s="162" t="str">
        <f t="shared" si="63"/>
        <v>7:8</v>
      </c>
      <c r="AA172" s="162" t="str">
        <f t="shared" si="63"/>
        <v>10:11</v>
      </c>
      <c r="AB172" s="162" t="str">
        <f t="shared" si="63"/>
        <v>13:14</v>
      </c>
      <c r="AC172" s="162" t="str">
        <f t="shared" si="63"/>
        <v>16:17</v>
      </c>
      <c r="AD172" s="162" t="str">
        <f t="shared" si="63"/>
        <v>19:20</v>
      </c>
      <c r="AE172" s="147"/>
      <c r="AF172" s="147"/>
      <c r="AG172" s="147"/>
      <c r="AH172" s="147"/>
      <c r="AI172" s="147"/>
      <c r="AJ172" s="147"/>
      <c r="AK172" s="147"/>
      <c r="AS172" s="161" t="str">
        <f t="shared" si="62"/>
        <v>1:2</v>
      </c>
      <c r="AT172" s="161" t="str">
        <f t="shared" si="62"/>
        <v>4:5</v>
      </c>
      <c r="AU172" s="161" t="str">
        <f t="shared" si="62"/>
        <v>7:8</v>
      </c>
      <c r="AV172" s="161" t="str">
        <f t="shared" si="62"/>
        <v>10:11</v>
      </c>
      <c r="AW172" s="161" t="str">
        <f t="shared" si="62"/>
        <v>13:14</v>
      </c>
      <c r="AX172" s="161" t="str">
        <f t="shared" si="62"/>
        <v>16:17</v>
      </c>
      <c r="AY172" s="161" t="str">
        <f t="shared" si="62"/>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4">X173</f>
        <v>0:1</v>
      </c>
      <c r="Z173" s="161" t="str">
        <f t="shared" si="64"/>
        <v>0:1</v>
      </c>
      <c r="AA173" s="161" t="str">
        <f t="shared" si="64"/>
        <v>0:1</v>
      </c>
      <c r="AB173" s="161" t="str">
        <f t="shared" si="64"/>
        <v>0:1</v>
      </c>
      <c r="AC173" s="161" t="str">
        <f t="shared" si="64"/>
        <v>0:1</v>
      </c>
      <c r="AD173" s="161" t="str">
        <f t="shared" si="64"/>
        <v>0:1</v>
      </c>
      <c r="AE173" s="147"/>
      <c r="AF173" s="147"/>
      <c r="AG173" s="147"/>
      <c r="AH173" s="147"/>
      <c r="AI173" s="147"/>
      <c r="AJ173" s="147"/>
      <c r="AK173" s="147"/>
      <c r="AS173" s="163" t="s">
        <v>159</v>
      </c>
      <c r="AT173" s="161" t="str">
        <f t="shared" ref="AT173:AY173" si="65">AS173</f>
        <v>3:4</v>
      </c>
      <c r="AU173" s="161" t="str">
        <f t="shared" si="65"/>
        <v>3:4</v>
      </c>
      <c r="AV173" s="161" t="str">
        <f t="shared" si="65"/>
        <v>3:4</v>
      </c>
      <c r="AW173" s="161" t="str">
        <f t="shared" si="65"/>
        <v>3:4</v>
      </c>
      <c r="AX173" s="161" t="str">
        <f t="shared" si="65"/>
        <v>3:4</v>
      </c>
      <c r="AY173" s="161" t="str">
        <f t="shared" si="65"/>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6">
      <c r="A176" s="147">
        <v>7</v>
      </c>
      <c r="X176" s="14" t="str">
        <f>"Grazing Intensity (BBB &amp; Mat) for TOL:"&amp;D.TOLDesc</f>
        <v xml:space="preserve">Grazing Intensity (BBB &amp; Mat) for TOL:Spr </v>
      </c>
      <c r="AS176" s="14" t="str">
        <f>"GI (BBT) for TOL:"&amp;D.TOLDesc</f>
        <v xml:space="preserve">GI (BBT) for TOL:Spr </v>
      </c>
      <c r="BO176" s="143" t="str">
        <f>"GI - SW Victoria BBB (&amp;Mat) for TOL:"&amp;D.TOLDesc</f>
        <v xml:space="preserve">GI - SW Victoria BBB (&amp;Mat) for TOL:Spr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TOL:Spr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TOL:Spr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TOL:Spr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TOL:Spr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TOL:Spr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49" outlineLevel="1">
      <c r="A189" s="147"/>
      <c r="B189" s="147"/>
      <c r="C189" s="148" t="s">
        <v>805</v>
      </c>
      <c r="D189" s="148" t="s">
        <v>1137</v>
      </c>
      <c r="E189" s="147"/>
    </row>
    <row r="190" spans="1:5" ht="24"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2698</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0.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6">INDEX($D217:$H217,1,d.Region)</f>
        <v>0</v>
      </c>
      <c r="D217" s="153">
        <v>0</v>
      </c>
      <c r="E217" s="153">
        <v>0</v>
      </c>
      <c r="F217" s="153">
        <v>0</v>
      </c>
      <c r="G217" s="153">
        <v>0</v>
      </c>
      <c r="H217" s="153">
        <v>0</v>
      </c>
      <c r="J217" s="364">
        <f t="shared" ref="J217:J222" si="67">ROUND(7*30.4+$C217,0)</f>
        <v>213</v>
      </c>
      <c r="K217" s="147">
        <f t="shared" ref="K217:K222" si="68">7+$C217/30.5</f>
        <v>7</v>
      </c>
      <c r="L217" s="147"/>
      <c r="M217" s="147"/>
      <c r="N217" s="147"/>
    </row>
    <row r="218" spans="1:14" outlineLevel="1">
      <c r="A218">
        <v>2</v>
      </c>
      <c r="B218" t="s">
        <v>1027</v>
      </c>
      <c r="C218" s="147">
        <f t="shared" si="66"/>
        <v>14</v>
      </c>
      <c r="D218" s="153">
        <v>14</v>
      </c>
      <c r="E218" s="153">
        <v>14</v>
      </c>
      <c r="F218" s="153">
        <v>14</v>
      </c>
      <c r="G218" s="153">
        <v>14</v>
      </c>
      <c r="H218" s="153">
        <v>14</v>
      </c>
      <c r="J218" s="364">
        <f t="shared" si="67"/>
        <v>227</v>
      </c>
      <c r="K218" s="147">
        <f t="shared" si="68"/>
        <v>7.4590163934426226</v>
      </c>
      <c r="L218" s="147"/>
      <c r="M218" s="147"/>
      <c r="N218" s="147"/>
    </row>
    <row r="219" spans="1:14" outlineLevel="1">
      <c r="A219">
        <v>3</v>
      </c>
      <c r="B219" t="s">
        <v>1026</v>
      </c>
      <c r="C219" s="147">
        <f t="shared" si="66"/>
        <v>35</v>
      </c>
      <c r="D219" s="153">
        <v>35</v>
      </c>
      <c r="E219" s="153">
        <v>35</v>
      </c>
      <c r="F219" s="153">
        <v>35</v>
      </c>
      <c r="G219" s="153">
        <v>35</v>
      </c>
      <c r="H219" s="153">
        <v>35</v>
      </c>
      <c r="J219" s="364">
        <f t="shared" si="67"/>
        <v>248</v>
      </c>
      <c r="K219" s="147">
        <f t="shared" si="68"/>
        <v>8.1475409836065573</v>
      </c>
      <c r="L219" s="147"/>
      <c r="M219" s="147"/>
      <c r="N219" s="147"/>
    </row>
    <row r="220" spans="1:14" outlineLevel="1">
      <c r="A220">
        <v>4</v>
      </c>
      <c r="B220" t="s">
        <v>879</v>
      </c>
      <c r="C220" s="147">
        <f t="shared" si="66"/>
        <v>49</v>
      </c>
      <c r="D220" s="153">
        <v>49</v>
      </c>
      <c r="E220" s="153">
        <v>49</v>
      </c>
      <c r="F220" s="153">
        <v>49</v>
      </c>
      <c r="G220" s="153">
        <v>49</v>
      </c>
      <c r="H220" s="153">
        <v>49</v>
      </c>
      <c r="J220" s="364">
        <f t="shared" si="67"/>
        <v>262</v>
      </c>
      <c r="K220" s="147">
        <f t="shared" si="68"/>
        <v>8.6065573770491799</v>
      </c>
      <c r="L220" s="147"/>
      <c r="M220" s="147"/>
      <c r="N220" s="147"/>
    </row>
    <row r="221" spans="1:14" outlineLevel="1">
      <c r="A221">
        <v>5</v>
      </c>
      <c r="B221" t="s">
        <v>899</v>
      </c>
      <c r="C221" s="147">
        <f t="shared" si="66"/>
        <v>63</v>
      </c>
      <c r="D221" s="153">
        <v>63</v>
      </c>
      <c r="E221" s="153">
        <v>63</v>
      </c>
      <c r="F221" s="153">
        <v>56</v>
      </c>
      <c r="G221" s="153">
        <v>56</v>
      </c>
      <c r="H221" s="153">
        <v>63</v>
      </c>
      <c r="J221" s="364">
        <f t="shared" si="67"/>
        <v>276</v>
      </c>
      <c r="K221" s="147">
        <f t="shared" si="68"/>
        <v>9.0655737704918025</v>
      </c>
      <c r="L221" s="147"/>
      <c r="M221" s="147"/>
      <c r="N221" s="147"/>
    </row>
    <row r="222" spans="1:14" outlineLevel="1">
      <c r="A222">
        <v>6</v>
      </c>
      <c r="B222" t="s">
        <v>1372</v>
      </c>
      <c r="C222" s="147">
        <f t="shared" si="66"/>
        <v>0</v>
      </c>
      <c r="D222" s="119">
        <f>D217</f>
        <v>0</v>
      </c>
      <c r="E222" s="119">
        <f>E217</f>
        <v>0</v>
      </c>
      <c r="F222" s="119">
        <f>F217</f>
        <v>0</v>
      </c>
      <c r="G222" s="119">
        <f>G217</f>
        <v>0</v>
      </c>
      <c r="H222" s="119">
        <f>H217</f>
        <v>0</v>
      </c>
      <c r="J222" s="364">
        <f t="shared" si="67"/>
        <v>213</v>
      </c>
      <c r="K222" s="147">
        <f t="shared" si="68"/>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23">
      <c r="A225" s="164" t="s">
        <v>1148</v>
      </c>
      <c r="B225" s="147"/>
      <c r="C225" s="147"/>
      <c r="D225" s="147"/>
      <c r="E225" s="147"/>
      <c r="F225" s="147"/>
      <c r="G225" s="147"/>
      <c r="H225" s="147"/>
      <c r="I225" s="147"/>
      <c r="J225" s="147"/>
      <c r="K225" s="147"/>
      <c r="L225" s="147"/>
      <c r="M225" s="147"/>
      <c r="N225" s="147"/>
    </row>
    <row r="226" spans="1:2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2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23" ht="52"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23" outlineLevel="1">
      <c r="A229" s="147">
        <v>1</v>
      </c>
      <c r="B229" s="147" t="s">
        <v>359</v>
      </c>
      <c r="C229" s="196">
        <f t="shared" ref="C229:E231" si="69">INDEX($F229:$T229,$226:$226+(d.Region-1)*3)</f>
        <v>1.5</v>
      </c>
      <c r="D229" s="196">
        <f t="shared" si="69"/>
        <v>1.5</v>
      </c>
      <c r="E229" s="196">
        <f t="shared" si="69"/>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23" outlineLevel="1">
      <c r="A230" s="147">
        <v>2</v>
      </c>
      <c r="B230" s="147" t="s">
        <v>1149</v>
      </c>
      <c r="C230" s="196">
        <f t="shared" si="69"/>
        <v>1</v>
      </c>
      <c r="D230" s="196">
        <f t="shared" si="69"/>
        <v>1</v>
      </c>
      <c r="E230" s="196">
        <f t="shared" si="69"/>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23" outlineLevel="1">
      <c r="A231" s="147">
        <v>3</v>
      </c>
      <c r="B231" s="147" t="s">
        <v>1150</v>
      </c>
      <c r="C231" s="196">
        <f t="shared" si="69"/>
        <v>2</v>
      </c>
      <c r="D231" s="196">
        <f t="shared" si="69"/>
        <v>2</v>
      </c>
      <c r="E231" s="196">
        <f t="shared" si="69"/>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4" spans="1:23">
      <c r="A234" s="164" t="s">
        <v>1294</v>
      </c>
      <c r="C234" s="147"/>
      <c r="D234" s="147"/>
      <c r="E234" s="147"/>
      <c r="F234" s="147"/>
      <c r="G234" s="147"/>
      <c r="H234" s="147"/>
      <c r="I234" s="147"/>
      <c r="J234" s="147"/>
      <c r="K234" s="147"/>
      <c r="L234" s="147"/>
      <c r="M234" s="147"/>
      <c r="N234" s="147"/>
    </row>
    <row r="235" spans="1:2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2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23" outlineLevel="1">
      <c r="A237">
        <v>1</v>
      </c>
      <c r="B237" t="s">
        <v>1025</v>
      </c>
      <c r="C237" s="295">
        <f t="shared" ref="C237:E242" si="70">INT(C$236+CHOOSE(d.Region,F237,I237,L237,O237,R237))</f>
        <v>287</v>
      </c>
      <c r="D237" s="296">
        <f t="shared" si="70"/>
        <v>321</v>
      </c>
      <c r="E237" s="297">
        <f t="shared" si="70"/>
        <v>356</v>
      </c>
      <c r="F237" s="362"/>
      <c r="G237" s="197"/>
      <c r="H237" s="197"/>
      <c r="I237" s="197"/>
      <c r="J237" s="197"/>
      <c r="K237" s="197"/>
      <c r="L237" s="197"/>
      <c r="M237" s="197"/>
      <c r="N237" s="197"/>
      <c r="O237" s="197"/>
      <c r="P237" s="197"/>
      <c r="Q237" s="197"/>
      <c r="R237" s="197"/>
      <c r="S237" s="197"/>
      <c r="T237" s="197"/>
    </row>
    <row r="238" spans="1:23" outlineLevel="1">
      <c r="A238">
        <v>2</v>
      </c>
      <c r="B238" t="s">
        <v>1027</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23" outlineLevel="1">
      <c r="A239">
        <v>3</v>
      </c>
      <c r="B239" t="s">
        <v>1026</v>
      </c>
      <c r="C239" s="298">
        <f t="shared" si="70"/>
        <v>287</v>
      </c>
      <c r="D239" s="147">
        <f t="shared" si="70"/>
        <v>321</v>
      </c>
      <c r="E239" s="299">
        <f t="shared" si="70"/>
        <v>356</v>
      </c>
      <c r="F239" s="362"/>
      <c r="G239" s="197"/>
      <c r="H239" s="197"/>
      <c r="I239" s="197"/>
      <c r="J239" s="197"/>
      <c r="K239" s="197"/>
      <c r="L239" s="197"/>
      <c r="M239" s="197"/>
      <c r="N239" s="197"/>
      <c r="O239" s="197"/>
      <c r="P239" s="197"/>
      <c r="Q239" s="197"/>
      <c r="R239" s="197"/>
      <c r="S239" s="197"/>
      <c r="T239" s="197"/>
    </row>
    <row r="240" spans="1:23" outlineLevel="1">
      <c r="A240">
        <v>4</v>
      </c>
      <c r="B240" t="s">
        <v>879</v>
      </c>
      <c r="C240" s="298">
        <f t="shared" si="70"/>
        <v>287</v>
      </c>
      <c r="D240" s="147">
        <f t="shared" si="70"/>
        <v>321</v>
      </c>
      <c r="E240" s="299">
        <f t="shared" si="70"/>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70"/>
        <v>287</v>
      </c>
      <c r="D241" s="147">
        <f t="shared" si="70"/>
        <v>321</v>
      </c>
      <c r="E241" s="299">
        <f t="shared" si="70"/>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70"/>
        <v>287</v>
      </c>
      <c r="D242" s="301">
        <f t="shared" si="70"/>
        <v>321</v>
      </c>
      <c r="E242" s="302">
        <f t="shared" si="70"/>
        <v>356</v>
      </c>
      <c r="F242" s="413">
        <f>F237</f>
        <v>0</v>
      </c>
      <c r="G242" s="413">
        <f t="shared" ref="G242:N242" si="71">G237</f>
        <v>0</v>
      </c>
      <c r="H242" s="413">
        <f t="shared" si="71"/>
        <v>0</v>
      </c>
      <c r="I242" s="413">
        <f t="shared" si="71"/>
        <v>0</v>
      </c>
      <c r="J242" s="413">
        <f t="shared" si="71"/>
        <v>0</v>
      </c>
      <c r="K242" s="413">
        <f t="shared" si="71"/>
        <v>0</v>
      </c>
      <c r="L242" s="413">
        <f t="shared" si="71"/>
        <v>0</v>
      </c>
      <c r="M242" s="413">
        <f t="shared" si="71"/>
        <v>0</v>
      </c>
      <c r="N242" s="413">
        <f t="shared" si="71"/>
        <v>0</v>
      </c>
      <c r="O242" s="413">
        <f t="shared" ref="O242:T242" si="72">O237</f>
        <v>0</v>
      </c>
      <c r="P242" s="413">
        <f t="shared" si="72"/>
        <v>0</v>
      </c>
      <c r="Q242" s="413">
        <f t="shared" si="72"/>
        <v>0</v>
      </c>
      <c r="R242" s="413">
        <f t="shared" si="72"/>
        <v>0</v>
      </c>
      <c r="S242" s="413">
        <f t="shared" si="72"/>
        <v>0</v>
      </c>
      <c r="T242" s="413">
        <f t="shared" si="72"/>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2.5" outlineLevel="1">
      <c r="A248">
        <f>COUNTA($B$257:$B$261)</f>
        <v>5</v>
      </c>
      <c r="B248" t="s">
        <v>849</v>
      </c>
      <c r="C248" s="120">
        <v>0</v>
      </c>
      <c r="D248" s="120">
        <f>C248</f>
        <v>0</v>
      </c>
      <c r="E248" s="120">
        <f t="shared" ref="E248:BP248" si="73">D248</f>
        <v>0</v>
      </c>
      <c r="F248" s="120">
        <f t="shared" si="73"/>
        <v>0</v>
      </c>
      <c r="G248" s="120">
        <f t="shared" si="73"/>
        <v>0</v>
      </c>
      <c r="H248" s="120">
        <f t="shared" si="73"/>
        <v>0</v>
      </c>
      <c r="I248" s="120">
        <f t="shared" si="73"/>
        <v>0</v>
      </c>
      <c r="J248" s="120">
        <f t="shared" si="73"/>
        <v>0</v>
      </c>
      <c r="K248" s="120">
        <f t="shared" si="73"/>
        <v>0</v>
      </c>
      <c r="L248" s="120">
        <f t="shared" si="73"/>
        <v>0</v>
      </c>
      <c r="M248" s="120">
        <f t="shared" si="73"/>
        <v>0</v>
      </c>
      <c r="N248" s="120">
        <f t="shared" si="73"/>
        <v>0</v>
      </c>
      <c r="O248" s="120">
        <f t="shared" si="73"/>
        <v>0</v>
      </c>
      <c r="P248" s="120">
        <f t="shared" si="73"/>
        <v>0</v>
      </c>
      <c r="Q248" s="120">
        <f t="shared" si="73"/>
        <v>0</v>
      </c>
      <c r="R248" s="120">
        <v>1</v>
      </c>
      <c r="S248" s="120">
        <f>R248</f>
        <v>1</v>
      </c>
      <c r="T248" s="120">
        <f t="shared" si="73"/>
        <v>1</v>
      </c>
      <c r="U248" s="120">
        <f t="shared" si="73"/>
        <v>1</v>
      </c>
      <c r="V248" s="120">
        <f t="shared" si="73"/>
        <v>1</v>
      </c>
      <c r="W248" s="120">
        <f t="shared" si="73"/>
        <v>1</v>
      </c>
      <c r="X248" s="120">
        <f t="shared" si="73"/>
        <v>1</v>
      </c>
      <c r="Y248" s="120">
        <f t="shared" si="73"/>
        <v>1</v>
      </c>
      <c r="Z248" s="120">
        <f t="shared" si="73"/>
        <v>1</v>
      </c>
      <c r="AA248" s="120">
        <f t="shared" si="73"/>
        <v>1</v>
      </c>
      <c r="AB248" s="120">
        <f t="shared" si="73"/>
        <v>1</v>
      </c>
      <c r="AC248" s="120">
        <f t="shared" si="73"/>
        <v>1</v>
      </c>
      <c r="AD248" s="120">
        <f t="shared" si="73"/>
        <v>1</v>
      </c>
      <c r="AE248" s="120">
        <f t="shared" si="73"/>
        <v>1</v>
      </c>
      <c r="AF248" s="120">
        <f t="shared" si="73"/>
        <v>1</v>
      </c>
      <c r="AG248" s="120">
        <v>2</v>
      </c>
      <c r="AH248" s="120">
        <f>AG248</f>
        <v>2</v>
      </c>
      <c r="AI248" s="120">
        <f t="shared" si="73"/>
        <v>2</v>
      </c>
      <c r="AJ248" s="120">
        <f t="shared" si="73"/>
        <v>2</v>
      </c>
      <c r="AK248" s="120">
        <f t="shared" si="73"/>
        <v>2</v>
      </c>
      <c r="AL248" s="120">
        <f t="shared" si="73"/>
        <v>2</v>
      </c>
      <c r="AM248" s="120">
        <f t="shared" si="73"/>
        <v>2</v>
      </c>
      <c r="AN248" s="120">
        <f t="shared" si="73"/>
        <v>2</v>
      </c>
      <c r="AO248" s="120">
        <f t="shared" si="73"/>
        <v>2</v>
      </c>
      <c r="AP248" s="120">
        <f t="shared" si="73"/>
        <v>2</v>
      </c>
      <c r="AQ248" s="120">
        <f t="shared" si="73"/>
        <v>2</v>
      </c>
      <c r="AR248" s="120">
        <f t="shared" si="73"/>
        <v>2</v>
      </c>
      <c r="AS248" s="120">
        <f t="shared" si="73"/>
        <v>2</v>
      </c>
      <c r="AT248" s="120">
        <f t="shared" si="73"/>
        <v>2</v>
      </c>
      <c r="AU248" s="120">
        <f t="shared" si="73"/>
        <v>2</v>
      </c>
      <c r="AV248" s="120">
        <v>3</v>
      </c>
      <c r="AW248" s="120">
        <f>AV248</f>
        <v>3</v>
      </c>
      <c r="AX248" s="120">
        <f t="shared" si="73"/>
        <v>3</v>
      </c>
      <c r="AY248" s="120">
        <f t="shared" si="73"/>
        <v>3</v>
      </c>
      <c r="AZ248" s="120">
        <f t="shared" si="73"/>
        <v>3</v>
      </c>
      <c r="BA248" s="120">
        <f t="shared" si="73"/>
        <v>3</v>
      </c>
      <c r="BB248" s="120">
        <f t="shared" si="73"/>
        <v>3</v>
      </c>
      <c r="BC248" s="120">
        <f t="shared" si="73"/>
        <v>3</v>
      </c>
      <c r="BD248" s="120">
        <f t="shared" si="73"/>
        <v>3</v>
      </c>
      <c r="BE248" s="120">
        <f t="shared" si="73"/>
        <v>3</v>
      </c>
      <c r="BF248" s="120">
        <f t="shared" si="73"/>
        <v>3</v>
      </c>
      <c r="BG248" s="120">
        <f t="shared" si="73"/>
        <v>3</v>
      </c>
      <c r="BH248" s="120">
        <f t="shared" si="73"/>
        <v>3</v>
      </c>
      <c r="BI248" s="120">
        <f t="shared" si="73"/>
        <v>3</v>
      </c>
      <c r="BJ248" s="120">
        <f t="shared" si="73"/>
        <v>3</v>
      </c>
      <c r="BK248" s="120">
        <v>4</v>
      </c>
      <c r="BL248" s="120">
        <f>BK248</f>
        <v>4</v>
      </c>
      <c r="BM248" s="120">
        <f t="shared" si="73"/>
        <v>4</v>
      </c>
      <c r="BN248" s="120">
        <f t="shared" si="73"/>
        <v>4</v>
      </c>
      <c r="BO248" s="120">
        <f t="shared" si="73"/>
        <v>4</v>
      </c>
      <c r="BP248" s="120">
        <f t="shared" si="73"/>
        <v>4</v>
      </c>
      <c r="BQ248" s="120">
        <f t="shared" ref="BQ248:BY248" si="74">BP248</f>
        <v>4</v>
      </c>
      <c r="BR248" s="120">
        <f t="shared" si="74"/>
        <v>4</v>
      </c>
      <c r="BS248" s="120">
        <f t="shared" si="74"/>
        <v>4</v>
      </c>
      <c r="BT248" s="120">
        <f t="shared" si="74"/>
        <v>4</v>
      </c>
      <c r="BU248" s="120">
        <f t="shared" si="74"/>
        <v>4</v>
      </c>
      <c r="BV248" s="120">
        <f t="shared" si="74"/>
        <v>4</v>
      </c>
      <c r="BW248" s="120">
        <f t="shared" si="74"/>
        <v>4</v>
      </c>
      <c r="BX248" s="120">
        <f t="shared" si="74"/>
        <v>4</v>
      </c>
      <c r="BY248" s="120">
        <f t="shared" si="74"/>
        <v>4</v>
      </c>
      <c r="BZ248" s="120">
        <v>5</v>
      </c>
      <c r="CA248" s="120">
        <f>BZ248</f>
        <v>5</v>
      </c>
      <c r="CB248" s="120">
        <f t="shared" ref="CB248:CN248" si="75">CA248</f>
        <v>5</v>
      </c>
      <c r="CC248" s="120">
        <f t="shared" si="75"/>
        <v>5</v>
      </c>
      <c r="CD248" s="120">
        <f t="shared" si="75"/>
        <v>5</v>
      </c>
      <c r="CE248" s="120">
        <f t="shared" si="75"/>
        <v>5</v>
      </c>
      <c r="CF248" s="120">
        <f t="shared" si="75"/>
        <v>5</v>
      </c>
      <c r="CG248" s="120">
        <f t="shared" si="75"/>
        <v>5</v>
      </c>
      <c r="CH248" s="120">
        <f t="shared" si="75"/>
        <v>5</v>
      </c>
      <c r="CI248" s="120">
        <f t="shared" si="75"/>
        <v>5</v>
      </c>
      <c r="CJ248" s="120">
        <f t="shared" si="75"/>
        <v>5</v>
      </c>
      <c r="CK248" s="120">
        <f t="shared" si="75"/>
        <v>5</v>
      </c>
      <c r="CL248" s="120">
        <f t="shared" si="75"/>
        <v>5</v>
      </c>
      <c r="CM248" s="120">
        <f t="shared" si="75"/>
        <v>5</v>
      </c>
      <c r="CN248" s="120">
        <f t="shared" si="75"/>
        <v>5</v>
      </c>
      <c r="CO248" s="120">
        <v>6</v>
      </c>
      <c r="CP248" s="120">
        <f>CO248</f>
        <v>6</v>
      </c>
      <c r="CQ248" s="120">
        <f t="shared" ref="CQ248:DC248" si="76">CP248</f>
        <v>6</v>
      </c>
      <c r="CR248" s="120">
        <f t="shared" si="76"/>
        <v>6</v>
      </c>
      <c r="CS248" s="120">
        <f t="shared" si="76"/>
        <v>6</v>
      </c>
      <c r="CT248" s="120">
        <f t="shared" si="76"/>
        <v>6</v>
      </c>
      <c r="CU248" s="120">
        <f t="shared" si="76"/>
        <v>6</v>
      </c>
      <c r="CV248" s="120">
        <f t="shared" si="76"/>
        <v>6</v>
      </c>
      <c r="CW248" s="120">
        <f t="shared" si="76"/>
        <v>6</v>
      </c>
      <c r="CX248" s="120">
        <f t="shared" si="76"/>
        <v>6</v>
      </c>
      <c r="CY248" s="120">
        <f t="shared" si="76"/>
        <v>6</v>
      </c>
      <c r="CZ248" s="120">
        <f t="shared" si="76"/>
        <v>6</v>
      </c>
      <c r="DA248" s="120">
        <f t="shared" si="76"/>
        <v>6</v>
      </c>
      <c r="DB248" s="120">
        <f t="shared" si="76"/>
        <v>6</v>
      </c>
      <c r="DC248" s="120">
        <f t="shared" si="76"/>
        <v>6</v>
      </c>
      <c r="DD248" s="120">
        <v>7</v>
      </c>
      <c r="DE248" s="120">
        <f>DD248</f>
        <v>7</v>
      </c>
      <c r="DF248" s="120">
        <f t="shared" ref="DF248:DR248" si="77">DE248</f>
        <v>7</v>
      </c>
      <c r="DG248" s="120">
        <f t="shared" si="77"/>
        <v>7</v>
      </c>
      <c r="DH248" s="120">
        <f t="shared" si="77"/>
        <v>7</v>
      </c>
      <c r="DI248" s="120">
        <f t="shared" si="77"/>
        <v>7</v>
      </c>
      <c r="DJ248" s="120">
        <f t="shared" si="77"/>
        <v>7</v>
      </c>
      <c r="DK248" s="120">
        <f t="shared" si="77"/>
        <v>7</v>
      </c>
      <c r="DL248" s="120">
        <f t="shared" si="77"/>
        <v>7</v>
      </c>
      <c r="DM248" s="120">
        <f t="shared" si="77"/>
        <v>7</v>
      </c>
      <c r="DN248" s="120">
        <f t="shared" si="77"/>
        <v>7</v>
      </c>
      <c r="DO248" s="120">
        <f t="shared" si="77"/>
        <v>7</v>
      </c>
      <c r="DP248" s="120">
        <f t="shared" si="77"/>
        <v>7</v>
      </c>
      <c r="DQ248" s="120">
        <f t="shared" si="77"/>
        <v>7</v>
      </c>
      <c r="DR248" s="120">
        <f t="shared" si="77"/>
        <v>7</v>
      </c>
    </row>
    <row r="249" spans="1:192" outlineLevel="1">
      <c r="A249">
        <v>1</v>
      </c>
      <c r="B249" t="s">
        <v>850</v>
      </c>
      <c r="C249" s="123" t="str">
        <f t="shared" ref="C249:AH249" si="78">INDEX(LMU_Data,(C$248*$A$248)+$A249,(d.Region-1)*15+C$247)</f>
        <v>-</v>
      </c>
      <c r="D249" s="123" t="str">
        <f t="shared" si="78"/>
        <v>-</v>
      </c>
      <c r="E249" s="123" t="str">
        <f t="shared" si="78"/>
        <v>-</v>
      </c>
      <c r="F249" s="123" t="str">
        <f t="shared" si="78"/>
        <v>-</v>
      </c>
      <c r="G249" s="123" t="str">
        <f t="shared" si="78"/>
        <v>-</v>
      </c>
      <c r="H249" s="123" t="str">
        <f t="shared" si="78"/>
        <v>-</v>
      </c>
      <c r="I249" s="123" t="str">
        <f t="shared" si="78"/>
        <v>-</v>
      </c>
      <c r="J249" s="123" t="str">
        <f t="shared" si="78"/>
        <v>-</v>
      </c>
      <c r="K249" s="123" t="str">
        <f t="shared" si="78"/>
        <v>-</v>
      </c>
      <c r="L249" s="123" t="str">
        <f t="shared" si="78"/>
        <v>-</v>
      </c>
      <c r="M249" s="123" t="str">
        <f t="shared" si="78"/>
        <v>-</v>
      </c>
      <c r="N249" s="123" t="str">
        <f t="shared" si="78"/>
        <v>-</v>
      </c>
      <c r="O249" s="123" t="str">
        <f t="shared" si="78"/>
        <v>-</v>
      </c>
      <c r="P249" s="123" t="str">
        <f t="shared" si="78"/>
        <v>-</v>
      </c>
      <c r="Q249" s="123" t="str">
        <f t="shared" si="78"/>
        <v>-</v>
      </c>
      <c r="R249" s="123" t="str">
        <f t="shared" si="78"/>
        <v>-</v>
      </c>
      <c r="S249" s="123" t="str">
        <f t="shared" si="78"/>
        <v>-</v>
      </c>
      <c r="T249" s="123" t="str">
        <f t="shared" si="78"/>
        <v>-</v>
      </c>
      <c r="U249" s="123" t="str">
        <f t="shared" si="78"/>
        <v>-</v>
      </c>
      <c r="V249" s="123" t="str">
        <f t="shared" si="78"/>
        <v>-</v>
      </c>
      <c r="W249" s="123" t="str">
        <f t="shared" si="78"/>
        <v>-</v>
      </c>
      <c r="X249" s="123" t="str">
        <f t="shared" si="78"/>
        <v>-</v>
      </c>
      <c r="Y249" s="123" t="str">
        <f t="shared" si="78"/>
        <v>-</v>
      </c>
      <c r="Z249" s="123" t="str">
        <f t="shared" si="78"/>
        <v>-</v>
      </c>
      <c r="AA249" s="123" t="str">
        <f t="shared" si="78"/>
        <v>-</v>
      </c>
      <c r="AB249" s="123" t="str">
        <f t="shared" si="78"/>
        <v>-</v>
      </c>
      <c r="AC249" s="123" t="str">
        <f t="shared" si="78"/>
        <v>-</v>
      </c>
      <c r="AD249" s="123" t="str">
        <f t="shared" si="78"/>
        <v>-</v>
      </c>
      <c r="AE249" s="123" t="str">
        <f t="shared" si="78"/>
        <v>-</v>
      </c>
      <c r="AF249" s="123" t="str">
        <f t="shared" si="78"/>
        <v>-</v>
      </c>
      <c r="AG249" s="123">
        <f t="shared" si="78"/>
        <v>1</v>
      </c>
      <c r="AH249" s="123">
        <f t="shared" si="78"/>
        <v>14</v>
      </c>
      <c r="AI249" s="123">
        <f t="shared" ref="AI249:BN249" si="79">INDEX(LMU_Data,(AI$248*$A$248)+$A249,(d.Region-1)*15+AI$247)</f>
        <v>15</v>
      </c>
      <c r="AJ249" s="123">
        <f t="shared" si="79"/>
        <v>28</v>
      </c>
      <c r="AK249" s="123">
        <f t="shared" si="79"/>
        <v>34</v>
      </c>
      <c r="AL249" s="123">
        <f t="shared" si="79"/>
        <v>16</v>
      </c>
      <c r="AM249" s="123">
        <f t="shared" si="79"/>
        <v>27</v>
      </c>
      <c r="AN249" s="123">
        <f t="shared" si="79"/>
        <v>33</v>
      </c>
      <c r="AO249" s="123">
        <f t="shared" si="79"/>
        <v>17</v>
      </c>
      <c r="AP249" s="123">
        <f t="shared" si="79"/>
        <v>26</v>
      </c>
      <c r="AQ249" s="123">
        <f t="shared" si="79"/>
        <v>31</v>
      </c>
      <c r="AR249" s="123">
        <f t="shared" si="79"/>
        <v>4</v>
      </c>
      <c r="AS249" s="123">
        <f t="shared" si="79"/>
        <v>5</v>
      </c>
      <c r="AT249" s="123">
        <f t="shared" si="79"/>
        <v>7</v>
      </c>
      <c r="AU249" s="123">
        <f t="shared" si="79"/>
        <v>32</v>
      </c>
      <c r="AV249" s="123">
        <f t="shared" si="79"/>
        <v>23</v>
      </c>
      <c r="AW249" s="123">
        <f t="shared" si="79"/>
        <v>24</v>
      </c>
      <c r="AX249" s="123">
        <f t="shared" si="79"/>
        <v>25</v>
      </c>
      <c r="AY249" s="123">
        <f t="shared" si="79"/>
        <v>26</v>
      </c>
      <c r="AZ249" s="123">
        <f t="shared" si="79"/>
        <v>27</v>
      </c>
      <c r="BA249" s="123">
        <f t="shared" si="79"/>
        <v>28</v>
      </c>
      <c r="BB249" s="123">
        <f t="shared" si="79"/>
        <v>29</v>
      </c>
      <c r="BC249" s="123">
        <f t="shared" si="79"/>
        <v>30</v>
      </c>
      <c r="BD249" s="123">
        <f t="shared" si="79"/>
        <v>12</v>
      </c>
      <c r="BE249" s="123">
        <f t="shared" si="79"/>
        <v>13</v>
      </c>
      <c r="BF249" s="123">
        <f t="shared" si="79"/>
        <v>11</v>
      </c>
      <c r="BG249" s="123">
        <f t="shared" si="79"/>
        <v>1</v>
      </c>
      <c r="BH249" s="123">
        <f t="shared" si="79"/>
        <v>28</v>
      </c>
      <c r="BI249" s="123">
        <f t="shared" si="79"/>
        <v>34</v>
      </c>
      <c r="BJ249" s="123">
        <f t="shared" si="79"/>
        <v>27</v>
      </c>
      <c r="BK249" s="123">
        <f t="shared" si="79"/>
        <v>23</v>
      </c>
      <c r="BL249" s="123">
        <f t="shared" si="79"/>
        <v>24</v>
      </c>
      <c r="BM249" s="123">
        <f t="shared" si="79"/>
        <v>25</v>
      </c>
      <c r="BN249" s="123">
        <f t="shared" si="79"/>
        <v>26</v>
      </c>
      <c r="BO249" s="123">
        <f t="shared" ref="BO249:CT249" si="80">INDEX(LMU_Data,(BO$248*$A$248)+$A249,(d.Region-1)*15+BO$247)</f>
        <v>27</v>
      </c>
      <c r="BP249" s="123">
        <f t="shared" si="80"/>
        <v>28</v>
      </c>
      <c r="BQ249" s="123">
        <f t="shared" si="80"/>
        <v>29</v>
      </c>
      <c r="BR249" s="123">
        <f t="shared" si="80"/>
        <v>30</v>
      </c>
      <c r="BS249" s="123">
        <f t="shared" si="80"/>
        <v>12</v>
      </c>
      <c r="BT249" s="123">
        <f t="shared" si="80"/>
        <v>13</v>
      </c>
      <c r="BU249" s="123">
        <f t="shared" si="80"/>
        <v>27</v>
      </c>
      <c r="BV249" s="123">
        <f t="shared" si="80"/>
        <v>17</v>
      </c>
      <c r="BW249" s="123">
        <f t="shared" si="80"/>
        <v>26</v>
      </c>
      <c r="BX249" s="123">
        <f t="shared" si="80"/>
        <v>31</v>
      </c>
      <c r="BY249" s="123">
        <f t="shared" si="80"/>
        <v>4</v>
      </c>
      <c r="BZ249" s="123" t="str">
        <f t="shared" si="80"/>
        <v>-</v>
      </c>
      <c r="CA249" s="123" t="str">
        <f t="shared" si="80"/>
        <v>-</v>
      </c>
      <c r="CB249" s="123" t="str">
        <f t="shared" si="80"/>
        <v>-</v>
      </c>
      <c r="CC249" s="123" t="str">
        <f t="shared" si="80"/>
        <v>-</v>
      </c>
      <c r="CD249" s="123" t="str">
        <f t="shared" si="80"/>
        <v>-</v>
      </c>
      <c r="CE249" s="123" t="str">
        <f t="shared" si="80"/>
        <v>-</v>
      </c>
      <c r="CF249" s="123" t="str">
        <f t="shared" si="80"/>
        <v>-</v>
      </c>
      <c r="CG249" s="123" t="str">
        <f t="shared" si="80"/>
        <v>-</v>
      </c>
      <c r="CH249" s="123" t="str">
        <f t="shared" si="80"/>
        <v>-</v>
      </c>
      <c r="CI249" s="123" t="str">
        <f t="shared" si="80"/>
        <v>-</v>
      </c>
      <c r="CJ249" s="123" t="str">
        <f t="shared" si="80"/>
        <v>-</v>
      </c>
      <c r="CK249" s="123" t="str">
        <f t="shared" si="80"/>
        <v>-</v>
      </c>
      <c r="CL249" s="123" t="str">
        <f t="shared" si="80"/>
        <v>-</v>
      </c>
      <c r="CM249" s="123" t="str">
        <f t="shared" si="80"/>
        <v>-</v>
      </c>
      <c r="CN249" s="123" t="str">
        <f t="shared" si="80"/>
        <v>-</v>
      </c>
      <c r="CO249" s="123" t="str">
        <f t="shared" si="80"/>
        <v>-</v>
      </c>
      <c r="CP249" s="123" t="str">
        <f t="shared" si="80"/>
        <v>-</v>
      </c>
      <c r="CQ249" s="123" t="str">
        <f t="shared" si="80"/>
        <v>-</v>
      </c>
      <c r="CR249" s="123" t="str">
        <f t="shared" si="80"/>
        <v>-</v>
      </c>
      <c r="CS249" s="123" t="str">
        <f t="shared" si="80"/>
        <v>-</v>
      </c>
      <c r="CT249" s="123" t="str">
        <f t="shared" si="80"/>
        <v>-</v>
      </c>
      <c r="CU249" s="123" t="str">
        <f t="shared" ref="CU249:DR249" si="81">INDEX(LMU_Data,(CU$248*$A$248)+$A249,(d.Region-1)*15+CU$247)</f>
        <v>-</v>
      </c>
      <c r="CV249" s="123" t="str">
        <f t="shared" si="81"/>
        <v>-</v>
      </c>
      <c r="CW249" s="123" t="str">
        <f t="shared" si="81"/>
        <v>-</v>
      </c>
      <c r="CX249" s="123" t="str">
        <f t="shared" si="81"/>
        <v>-</v>
      </c>
      <c r="CY249" s="123" t="str">
        <f t="shared" si="81"/>
        <v>-</v>
      </c>
      <c r="CZ249" s="123" t="str">
        <f t="shared" si="81"/>
        <v>-</v>
      </c>
      <c r="DA249" s="123" t="str">
        <f t="shared" si="81"/>
        <v>-</v>
      </c>
      <c r="DB249" s="123" t="str">
        <f t="shared" si="81"/>
        <v>-</v>
      </c>
      <c r="DC249" s="123" t="str">
        <f t="shared" si="81"/>
        <v>-</v>
      </c>
      <c r="DD249" s="123" t="str">
        <f t="shared" si="81"/>
        <v>-</v>
      </c>
      <c r="DE249" s="123" t="str">
        <f t="shared" si="81"/>
        <v>-</v>
      </c>
      <c r="DF249" s="123" t="str">
        <f t="shared" si="81"/>
        <v>-</v>
      </c>
      <c r="DG249" s="123" t="str">
        <f t="shared" si="81"/>
        <v>-</v>
      </c>
      <c r="DH249" s="123" t="str">
        <f t="shared" si="81"/>
        <v>-</v>
      </c>
      <c r="DI249" s="123" t="str">
        <f t="shared" si="81"/>
        <v>-</v>
      </c>
      <c r="DJ249" s="123" t="str">
        <f t="shared" si="81"/>
        <v>-</v>
      </c>
      <c r="DK249" s="123" t="str">
        <f t="shared" si="81"/>
        <v>-</v>
      </c>
      <c r="DL249" s="123" t="str">
        <f t="shared" si="81"/>
        <v>-</v>
      </c>
      <c r="DM249" s="123" t="str">
        <f t="shared" si="81"/>
        <v>-</v>
      </c>
      <c r="DN249" s="123" t="str">
        <f t="shared" si="81"/>
        <v>-</v>
      </c>
      <c r="DO249" s="123" t="str">
        <f t="shared" si="81"/>
        <v>-</v>
      </c>
      <c r="DP249" s="123" t="str">
        <f t="shared" si="81"/>
        <v>-</v>
      </c>
      <c r="DQ249" s="123" t="str">
        <f t="shared" si="81"/>
        <v>-</v>
      </c>
      <c r="DR249" s="123" t="str">
        <f t="shared" si="81"/>
        <v>-</v>
      </c>
    </row>
    <row r="250" spans="1:192" outlineLevel="1">
      <c r="B250" t="s">
        <v>851</v>
      </c>
      <c r="C250" s="99" t="str">
        <f>IF(C$249="-",":",TEXT(C$249,"0")&amp;":"&amp;TEXT(C$249+1,"0"))&amp;","&amp;TEXT(C$248,"0")&amp;":"&amp;TEXT(C$248+1,"0")</f>
        <v>:,0:1</v>
      </c>
      <c r="D250" s="99" t="str">
        <f t="shared" ref="D250:BO250" si="82">IF(D$249="-",":",TEXT(D$249,"0")&amp;":"&amp;TEXT(D$249+1,"0"))&amp;","&amp;TEXT(D$248,"0")&amp;":"&amp;TEXT(D$248+1,"0")</f>
        <v>:,0:1</v>
      </c>
      <c r="E250" s="99" t="str">
        <f t="shared" si="82"/>
        <v>:,0:1</v>
      </c>
      <c r="F250" s="99" t="str">
        <f t="shared" si="82"/>
        <v>:,0:1</v>
      </c>
      <c r="G250" s="99" t="str">
        <f t="shared" si="82"/>
        <v>:,0:1</v>
      </c>
      <c r="H250" s="99" t="str">
        <f t="shared" si="82"/>
        <v>:,0:1</v>
      </c>
      <c r="I250" s="99" t="str">
        <f t="shared" si="82"/>
        <v>:,0:1</v>
      </c>
      <c r="J250" s="99" t="str">
        <f t="shared" si="82"/>
        <v>:,0:1</v>
      </c>
      <c r="K250" s="99" t="str">
        <f t="shared" si="82"/>
        <v>:,0:1</v>
      </c>
      <c r="L250" s="99" t="str">
        <f t="shared" si="82"/>
        <v>:,0:1</v>
      </c>
      <c r="M250" s="99" t="str">
        <f t="shared" si="82"/>
        <v>:,0:1</v>
      </c>
      <c r="N250" s="99" t="str">
        <f t="shared" si="82"/>
        <v>:,0:1</v>
      </c>
      <c r="O250" s="99" t="str">
        <f t="shared" si="82"/>
        <v>:,0:1</v>
      </c>
      <c r="P250" s="99" t="str">
        <f t="shared" si="82"/>
        <v>:,0:1</v>
      </c>
      <c r="Q250" s="99" t="str">
        <f t="shared" si="82"/>
        <v>:,0:1</v>
      </c>
      <c r="R250" s="99" t="str">
        <f t="shared" si="82"/>
        <v>:,1:2</v>
      </c>
      <c r="S250" s="99" t="str">
        <f t="shared" si="82"/>
        <v>:,1:2</v>
      </c>
      <c r="T250" s="99" t="str">
        <f t="shared" si="82"/>
        <v>:,1:2</v>
      </c>
      <c r="U250" s="99" t="str">
        <f t="shared" si="82"/>
        <v>:,1:2</v>
      </c>
      <c r="V250" s="99" t="str">
        <f t="shared" si="82"/>
        <v>:,1:2</v>
      </c>
      <c r="W250" s="99" t="str">
        <f t="shared" si="82"/>
        <v>:,1:2</v>
      </c>
      <c r="X250" s="99" t="str">
        <f t="shared" si="82"/>
        <v>:,1:2</v>
      </c>
      <c r="Y250" s="99" t="str">
        <f t="shared" si="82"/>
        <v>:,1:2</v>
      </c>
      <c r="Z250" s="99" t="str">
        <f t="shared" si="82"/>
        <v>:,1:2</v>
      </c>
      <c r="AA250" s="99" t="str">
        <f t="shared" si="82"/>
        <v>:,1:2</v>
      </c>
      <c r="AB250" s="99" t="str">
        <f t="shared" si="82"/>
        <v>:,1:2</v>
      </c>
      <c r="AC250" s="99" t="str">
        <f t="shared" si="82"/>
        <v>:,1:2</v>
      </c>
      <c r="AD250" s="99" t="str">
        <f t="shared" si="82"/>
        <v>:,1:2</v>
      </c>
      <c r="AE250" s="99" t="str">
        <f t="shared" si="82"/>
        <v>:,1:2</v>
      </c>
      <c r="AF250" s="99" t="str">
        <f t="shared" si="82"/>
        <v>:,1:2</v>
      </c>
      <c r="AG250" s="99" t="str">
        <f t="shared" si="82"/>
        <v>1:2,2:3</v>
      </c>
      <c r="AH250" s="99" t="str">
        <f t="shared" si="82"/>
        <v>14:15,2:3</v>
      </c>
      <c r="AI250" s="99" t="str">
        <f t="shared" si="82"/>
        <v>15:16,2:3</v>
      </c>
      <c r="AJ250" s="99" t="str">
        <f t="shared" si="82"/>
        <v>28:29,2:3</v>
      </c>
      <c r="AK250" s="99" t="str">
        <f t="shared" si="82"/>
        <v>34:35,2:3</v>
      </c>
      <c r="AL250" s="99" t="str">
        <f t="shared" si="82"/>
        <v>16:17,2:3</v>
      </c>
      <c r="AM250" s="99" t="str">
        <f t="shared" si="82"/>
        <v>27:28,2:3</v>
      </c>
      <c r="AN250" s="99" t="str">
        <f t="shared" si="82"/>
        <v>33:34,2:3</v>
      </c>
      <c r="AO250" s="99" t="str">
        <f t="shared" si="82"/>
        <v>17:18,2:3</v>
      </c>
      <c r="AP250" s="99" t="str">
        <f t="shared" si="82"/>
        <v>26:27,2:3</v>
      </c>
      <c r="AQ250" s="99" t="str">
        <f t="shared" si="82"/>
        <v>31:32,2:3</v>
      </c>
      <c r="AR250" s="99" t="str">
        <f t="shared" si="82"/>
        <v>4:5,2:3</v>
      </c>
      <c r="AS250" s="99" t="str">
        <f t="shared" si="82"/>
        <v>5:6,2:3</v>
      </c>
      <c r="AT250" s="99" t="str">
        <f t="shared" si="82"/>
        <v>7:8,2:3</v>
      </c>
      <c r="AU250" s="99" t="str">
        <f t="shared" si="82"/>
        <v>32:33,2:3</v>
      </c>
      <c r="AV250" s="99" t="str">
        <f t="shared" si="82"/>
        <v>23:24,3:4</v>
      </c>
      <c r="AW250" s="99" t="str">
        <f t="shared" si="82"/>
        <v>24:25,3:4</v>
      </c>
      <c r="AX250" s="99" t="str">
        <f t="shared" si="82"/>
        <v>25:26,3:4</v>
      </c>
      <c r="AY250" s="99" t="str">
        <f t="shared" si="82"/>
        <v>26:27,3:4</v>
      </c>
      <c r="AZ250" s="99" t="str">
        <f t="shared" si="82"/>
        <v>27:28,3:4</v>
      </c>
      <c r="BA250" s="99" t="str">
        <f t="shared" si="82"/>
        <v>28:29,3:4</v>
      </c>
      <c r="BB250" s="99" t="str">
        <f t="shared" si="82"/>
        <v>29:30,3:4</v>
      </c>
      <c r="BC250" s="99" t="str">
        <f t="shared" si="82"/>
        <v>30:31,3:4</v>
      </c>
      <c r="BD250" s="99" t="str">
        <f t="shared" si="82"/>
        <v>12:13,3:4</v>
      </c>
      <c r="BE250" s="99" t="str">
        <f t="shared" si="82"/>
        <v>13:14,3:4</v>
      </c>
      <c r="BF250" s="99" t="str">
        <f t="shared" si="82"/>
        <v>11:12,3:4</v>
      </c>
      <c r="BG250" s="99" t="str">
        <f t="shared" si="82"/>
        <v>1:2,3:4</v>
      </c>
      <c r="BH250" s="99" t="str">
        <f t="shared" si="82"/>
        <v>28:29,3:4</v>
      </c>
      <c r="BI250" s="99" t="str">
        <f t="shared" si="82"/>
        <v>34:35,3:4</v>
      </c>
      <c r="BJ250" s="99" t="str">
        <f t="shared" si="82"/>
        <v>27:28,3:4</v>
      </c>
      <c r="BK250" s="99" t="str">
        <f t="shared" si="82"/>
        <v>23:24,4:5</v>
      </c>
      <c r="BL250" s="99" t="str">
        <f t="shared" si="82"/>
        <v>24:25,4:5</v>
      </c>
      <c r="BM250" s="99" t="str">
        <f t="shared" si="82"/>
        <v>25:26,4:5</v>
      </c>
      <c r="BN250" s="99" t="str">
        <f t="shared" si="82"/>
        <v>26:27,4:5</v>
      </c>
      <c r="BO250" s="99" t="str">
        <f t="shared" si="82"/>
        <v>27:28,4:5</v>
      </c>
      <c r="BP250" s="99" t="str">
        <f t="shared" ref="BP250:DR250" si="83">IF(BP$249="-",":",TEXT(BP$249,"0")&amp;":"&amp;TEXT(BP$249+1,"0"))&amp;","&amp;TEXT(BP$248,"0")&amp;":"&amp;TEXT(BP$248+1,"0")</f>
        <v>28:29,4:5</v>
      </c>
      <c r="BQ250" s="99" t="str">
        <f t="shared" si="83"/>
        <v>29:30,4:5</v>
      </c>
      <c r="BR250" s="99" t="str">
        <f t="shared" si="83"/>
        <v>30:31,4:5</v>
      </c>
      <c r="BS250" s="99" t="str">
        <f t="shared" si="83"/>
        <v>12:13,4:5</v>
      </c>
      <c r="BT250" s="99" t="str">
        <f t="shared" si="83"/>
        <v>13:14,4:5</v>
      </c>
      <c r="BU250" s="99" t="str">
        <f t="shared" si="83"/>
        <v>27:28,4:5</v>
      </c>
      <c r="BV250" s="99" t="str">
        <f t="shared" si="83"/>
        <v>17:18,4:5</v>
      </c>
      <c r="BW250" s="99" t="str">
        <f t="shared" si="83"/>
        <v>26:27,4:5</v>
      </c>
      <c r="BX250" s="99" t="str">
        <f t="shared" si="83"/>
        <v>31:32,4:5</v>
      </c>
      <c r="BY250" s="99" t="str">
        <f t="shared" si="83"/>
        <v>4:5,4:5</v>
      </c>
      <c r="BZ250" s="99" t="str">
        <f t="shared" si="83"/>
        <v>:,5:6</v>
      </c>
      <c r="CA250" s="99" t="str">
        <f t="shared" si="83"/>
        <v>:,5:6</v>
      </c>
      <c r="CB250" s="99" t="str">
        <f t="shared" si="83"/>
        <v>:,5:6</v>
      </c>
      <c r="CC250" s="99" t="str">
        <f t="shared" si="83"/>
        <v>:,5:6</v>
      </c>
      <c r="CD250" s="99" t="str">
        <f t="shared" si="83"/>
        <v>:,5:6</v>
      </c>
      <c r="CE250" s="99" t="str">
        <f t="shared" si="83"/>
        <v>:,5:6</v>
      </c>
      <c r="CF250" s="99" t="str">
        <f t="shared" si="83"/>
        <v>:,5:6</v>
      </c>
      <c r="CG250" s="99" t="str">
        <f t="shared" si="83"/>
        <v>:,5:6</v>
      </c>
      <c r="CH250" s="99" t="str">
        <f t="shared" si="83"/>
        <v>:,5:6</v>
      </c>
      <c r="CI250" s="99" t="str">
        <f t="shared" si="83"/>
        <v>:,5:6</v>
      </c>
      <c r="CJ250" s="99" t="str">
        <f t="shared" si="83"/>
        <v>:,5:6</v>
      </c>
      <c r="CK250" s="99" t="str">
        <f t="shared" si="83"/>
        <v>:,5:6</v>
      </c>
      <c r="CL250" s="99" t="str">
        <f t="shared" si="83"/>
        <v>:,5:6</v>
      </c>
      <c r="CM250" s="99" t="str">
        <f t="shared" si="83"/>
        <v>:,5:6</v>
      </c>
      <c r="CN250" s="99" t="str">
        <f t="shared" si="83"/>
        <v>:,5:6</v>
      </c>
      <c r="CO250" s="99" t="str">
        <f t="shared" si="83"/>
        <v>:,6:7</v>
      </c>
      <c r="CP250" s="99" t="str">
        <f t="shared" si="83"/>
        <v>:,6:7</v>
      </c>
      <c r="CQ250" s="99" t="str">
        <f t="shared" si="83"/>
        <v>:,6:7</v>
      </c>
      <c r="CR250" s="99" t="str">
        <f t="shared" si="83"/>
        <v>:,6:7</v>
      </c>
      <c r="CS250" s="99" t="str">
        <f t="shared" si="83"/>
        <v>:,6:7</v>
      </c>
      <c r="CT250" s="99" t="str">
        <f t="shared" si="83"/>
        <v>:,6:7</v>
      </c>
      <c r="CU250" s="99" t="str">
        <f t="shared" si="83"/>
        <v>:,6:7</v>
      </c>
      <c r="CV250" s="99" t="str">
        <f t="shared" si="83"/>
        <v>:,6:7</v>
      </c>
      <c r="CW250" s="99" t="str">
        <f t="shared" si="83"/>
        <v>:,6:7</v>
      </c>
      <c r="CX250" s="99" t="str">
        <f t="shared" si="83"/>
        <v>:,6:7</v>
      </c>
      <c r="CY250" s="99" t="str">
        <f t="shared" si="83"/>
        <v>:,6:7</v>
      </c>
      <c r="CZ250" s="99" t="str">
        <f t="shared" si="83"/>
        <v>:,6:7</v>
      </c>
      <c r="DA250" s="99" t="str">
        <f t="shared" si="83"/>
        <v>:,6:7</v>
      </c>
      <c r="DB250" s="99" t="str">
        <f t="shared" si="83"/>
        <v>:,6:7</v>
      </c>
      <c r="DC250" s="99" t="str">
        <f t="shared" si="83"/>
        <v>:,6:7</v>
      </c>
      <c r="DD250" s="99" t="str">
        <f t="shared" si="83"/>
        <v>:,7:8</v>
      </c>
      <c r="DE250" s="99" t="str">
        <f t="shared" si="83"/>
        <v>:,7:8</v>
      </c>
      <c r="DF250" s="99" t="str">
        <f t="shared" si="83"/>
        <v>:,7:8</v>
      </c>
      <c r="DG250" s="99" t="str">
        <f t="shared" si="83"/>
        <v>:,7:8</v>
      </c>
      <c r="DH250" s="99" t="str">
        <f t="shared" si="83"/>
        <v>:,7:8</v>
      </c>
      <c r="DI250" s="99" t="str">
        <f t="shared" si="83"/>
        <v>:,7:8</v>
      </c>
      <c r="DJ250" s="99" t="str">
        <f t="shared" si="83"/>
        <v>:,7:8</v>
      </c>
      <c r="DK250" s="99" t="str">
        <f t="shared" si="83"/>
        <v>:,7:8</v>
      </c>
      <c r="DL250" s="99" t="str">
        <f t="shared" si="83"/>
        <v>:,7:8</v>
      </c>
      <c r="DM250" s="99" t="str">
        <f t="shared" si="83"/>
        <v>:,7:8</v>
      </c>
      <c r="DN250" s="99" t="str">
        <f t="shared" si="83"/>
        <v>:,7:8</v>
      </c>
      <c r="DO250" s="99" t="str">
        <f t="shared" si="83"/>
        <v>:,7:8</v>
      </c>
      <c r="DP250" s="99" t="str">
        <f t="shared" si="83"/>
        <v>:,7:8</v>
      </c>
      <c r="DQ250" s="99" t="str">
        <f t="shared" si="83"/>
        <v>:,7:8</v>
      </c>
      <c r="DR250" s="99" t="str">
        <f t="shared" si="83"/>
        <v>:,7:8</v>
      </c>
    </row>
    <row r="251" spans="1:192" outlineLevel="1">
      <c r="A251">
        <v>2</v>
      </c>
      <c r="B251" t="s">
        <v>853</v>
      </c>
      <c r="C251" s="123" t="str">
        <f t="shared" ref="C251:L254" si="84">INDEX(LMU_Data,(C$248*$A$248)+$A251,(d.Region-1)*15+C$247)</f>
        <v>-</v>
      </c>
      <c r="D251" s="123" t="str">
        <f t="shared" si="84"/>
        <v>-</v>
      </c>
      <c r="E251" s="123" t="str">
        <f t="shared" si="84"/>
        <v>-</v>
      </c>
      <c r="F251" s="123" t="str">
        <f t="shared" si="84"/>
        <v>-</v>
      </c>
      <c r="G251" s="123" t="str">
        <f t="shared" si="84"/>
        <v>-</v>
      </c>
      <c r="H251" s="123" t="str">
        <f t="shared" si="84"/>
        <v>-</v>
      </c>
      <c r="I251" s="123" t="str">
        <f t="shared" si="84"/>
        <v>-</v>
      </c>
      <c r="J251" s="123" t="str">
        <f t="shared" si="84"/>
        <v>-</v>
      </c>
      <c r="K251" s="123" t="str">
        <f t="shared" si="84"/>
        <v>-</v>
      </c>
      <c r="L251" s="123" t="str">
        <f t="shared" si="84"/>
        <v>-</v>
      </c>
      <c r="M251" s="123" t="str">
        <f t="shared" ref="M251:V254" si="85">INDEX(LMU_Data,(M$248*$A$248)+$A251,(d.Region-1)*15+M$247)</f>
        <v>-</v>
      </c>
      <c r="N251" s="123" t="str">
        <f t="shared" si="85"/>
        <v>-</v>
      </c>
      <c r="O251" s="123" t="str">
        <f t="shared" si="85"/>
        <v>-</v>
      </c>
      <c r="P251" s="123" t="str">
        <f t="shared" si="85"/>
        <v>-</v>
      </c>
      <c r="Q251" s="123" t="str">
        <f t="shared" si="85"/>
        <v>-</v>
      </c>
      <c r="R251" s="123" t="str">
        <f t="shared" si="85"/>
        <v>-</v>
      </c>
      <c r="S251" s="123" t="str">
        <f t="shared" si="85"/>
        <v>-</v>
      </c>
      <c r="T251" s="123" t="str">
        <f t="shared" si="85"/>
        <v>-</v>
      </c>
      <c r="U251" s="123" t="str">
        <f t="shared" si="85"/>
        <v>-</v>
      </c>
      <c r="V251" s="123" t="str">
        <f t="shared" si="85"/>
        <v>-</v>
      </c>
      <c r="W251" s="123" t="str">
        <f t="shared" ref="W251:AF254" si="86">INDEX(LMU_Data,(W$248*$A$248)+$A251,(d.Region-1)*15+W$247)</f>
        <v>-</v>
      </c>
      <c r="X251" s="123" t="str">
        <f t="shared" si="86"/>
        <v>-</v>
      </c>
      <c r="Y251" s="123" t="str">
        <f t="shared" si="86"/>
        <v>-</v>
      </c>
      <c r="Z251" s="123" t="str">
        <f t="shared" si="86"/>
        <v>-</v>
      </c>
      <c r="AA251" s="123" t="str">
        <f t="shared" si="86"/>
        <v>-</v>
      </c>
      <c r="AB251" s="123" t="str">
        <f t="shared" si="86"/>
        <v>-</v>
      </c>
      <c r="AC251" s="123" t="str">
        <f t="shared" si="86"/>
        <v>-</v>
      </c>
      <c r="AD251" s="123" t="str">
        <f t="shared" si="86"/>
        <v>-</v>
      </c>
      <c r="AE251" s="123" t="str">
        <f t="shared" si="86"/>
        <v>-</v>
      </c>
      <c r="AF251" s="123" t="str">
        <f t="shared" si="86"/>
        <v>-</v>
      </c>
      <c r="AG251" s="123">
        <f t="shared" ref="AG251:AP254" si="87">INDEX(LMU_Data,(AG$248*$A$248)+$A251,(d.Region-1)*15+AG$247)</f>
        <v>150</v>
      </c>
      <c r="AH251" s="123" t="str">
        <f t="shared" si="87"/>
        <v>-</v>
      </c>
      <c r="AI251" s="123" t="str">
        <f t="shared" si="87"/>
        <v>-</v>
      </c>
      <c r="AJ251" s="123" t="str">
        <f t="shared" si="87"/>
        <v>-</v>
      </c>
      <c r="AK251" s="123" t="str">
        <f t="shared" si="87"/>
        <v>-</v>
      </c>
      <c r="AL251" s="123" t="str">
        <f t="shared" si="87"/>
        <v>-</v>
      </c>
      <c r="AM251" s="123" t="str">
        <f t="shared" si="87"/>
        <v>-</v>
      </c>
      <c r="AN251" s="123" t="str">
        <f t="shared" si="87"/>
        <v>-</v>
      </c>
      <c r="AO251" s="123" t="str">
        <f t="shared" si="87"/>
        <v>-</v>
      </c>
      <c r="AP251" s="123" t="str">
        <f t="shared" si="87"/>
        <v>-</v>
      </c>
      <c r="AQ251" s="123" t="str">
        <f t="shared" ref="AQ251:AZ254" si="88">INDEX(LMU_Data,(AQ$248*$A$248)+$A251,(d.Region-1)*15+AQ$247)</f>
        <v>-</v>
      </c>
      <c r="AR251" s="123" t="str">
        <f t="shared" si="88"/>
        <v>-</v>
      </c>
      <c r="AS251" s="123" t="str">
        <f t="shared" si="88"/>
        <v>-</v>
      </c>
      <c r="AT251" s="123" t="str">
        <f t="shared" si="88"/>
        <v>-</v>
      </c>
      <c r="AU251" s="123" t="str">
        <f t="shared" si="88"/>
        <v>-</v>
      </c>
      <c r="AV251" s="123">
        <f t="shared" si="88"/>
        <v>153.75</v>
      </c>
      <c r="AW251" s="123">
        <f t="shared" si="88"/>
        <v>153.75</v>
      </c>
      <c r="AX251" s="123">
        <f t="shared" si="88"/>
        <v>153.75</v>
      </c>
      <c r="AY251" s="123">
        <f t="shared" si="88"/>
        <v>153.75</v>
      </c>
      <c r="AZ251" s="123">
        <f t="shared" si="88"/>
        <v>153.75</v>
      </c>
      <c r="BA251" s="123">
        <f t="shared" ref="BA251:BJ254" si="89">INDEX(LMU_Data,(BA$248*$A$248)+$A251,(d.Region-1)*15+BA$247)</f>
        <v>153.75</v>
      </c>
      <c r="BB251" s="123">
        <f t="shared" si="89"/>
        <v>153.75</v>
      </c>
      <c r="BC251" s="123">
        <f t="shared" si="89"/>
        <v>153.75</v>
      </c>
      <c r="BD251" s="123" t="str">
        <f t="shared" si="89"/>
        <v>-</v>
      </c>
      <c r="BE251" s="123" t="str">
        <f t="shared" si="89"/>
        <v>-</v>
      </c>
      <c r="BF251" s="123" t="str">
        <f t="shared" si="89"/>
        <v>-</v>
      </c>
      <c r="BG251" s="123" t="str">
        <f t="shared" si="89"/>
        <v>-</v>
      </c>
      <c r="BH251" s="123" t="str">
        <f t="shared" si="89"/>
        <v>-</v>
      </c>
      <c r="BI251" s="123" t="str">
        <f t="shared" si="89"/>
        <v>-</v>
      </c>
      <c r="BJ251" s="123" t="str">
        <f t="shared" si="89"/>
        <v>-</v>
      </c>
      <c r="BK251" s="123">
        <f t="shared" ref="BK251:BT254" si="90">INDEX(LMU_Data,(BK$248*$A$248)+$A251,(d.Region-1)*15+BK$247)</f>
        <v>93.75</v>
      </c>
      <c r="BL251" s="123">
        <f t="shared" si="90"/>
        <v>93.75</v>
      </c>
      <c r="BM251" s="123">
        <f t="shared" si="90"/>
        <v>93.75</v>
      </c>
      <c r="BN251" s="123">
        <f t="shared" si="90"/>
        <v>93.75</v>
      </c>
      <c r="BO251" s="123">
        <f t="shared" si="90"/>
        <v>93.75</v>
      </c>
      <c r="BP251" s="123">
        <f t="shared" si="90"/>
        <v>93.75</v>
      </c>
      <c r="BQ251" s="123">
        <f t="shared" si="90"/>
        <v>93.75</v>
      </c>
      <c r="BR251" s="123">
        <f t="shared" si="90"/>
        <v>93.75</v>
      </c>
      <c r="BS251" s="123" t="str">
        <f t="shared" si="90"/>
        <v>-</v>
      </c>
      <c r="BT251" s="123" t="str">
        <f t="shared" si="90"/>
        <v>-</v>
      </c>
      <c r="BU251" s="123" t="str">
        <f t="shared" ref="BU251:CD254" si="91">INDEX(LMU_Data,(BU$248*$A$248)+$A251,(d.Region-1)*15+BU$247)</f>
        <v>-</v>
      </c>
      <c r="BV251" s="123" t="str">
        <f t="shared" si="91"/>
        <v>-</v>
      </c>
      <c r="BW251" s="123" t="str">
        <f t="shared" si="91"/>
        <v>-</v>
      </c>
      <c r="BX251" s="123" t="str">
        <f t="shared" si="91"/>
        <v>-</v>
      </c>
      <c r="BY251" s="123" t="str">
        <f t="shared" si="91"/>
        <v>-</v>
      </c>
      <c r="BZ251" s="123" t="str">
        <f t="shared" si="91"/>
        <v>-</v>
      </c>
      <c r="CA251" s="123" t="str">
        <f t="shared" si="91"/>
        <v>-</v>
      </c>
      <c r="CB251" s="123" t="str">
        <f t="shared" si="91"/>
        <v>-</v>
      </c>
      <c r="CC251" s="123" t="str">
        <f t="shared" si="91"/>
        <v>-</v>
      </c>
      <c r="CD251" s="123" t="str">
        <f t="shared" si="91"/>
        <v>-</v>
      </c>
      <c r="CE251" s="123" t="str">
        <f t="shared" ref="CE251:CN254" si="92">INDEX(LMU_Data,(CE$248*$A$248)+$A251,(d.Region-1)*15+CE$247)</f>
        <v>-</v>
      </c>
      <c r="CF251" s="123" t="str">
        <f t="shared" si="92"/>
        <v>-</v>
      </c>
      <c r="CG251" s="123" t="str">
        <f t="shared" si="92"/>
        <v>-</v>
      </c>
      <c r="CH251" s="123" t="str">
        <f t="shared" si="92"/>
        <v>-</v>
      </c>
      <c r="CI251" s="123" t="str">
        <f t="shared" si="92"/>
        <v>-</v>
      </c>
      <c r="CJ251" s="123" t="str">
        <f t="shared" si="92"/>
        <v>-</v>
      </c>
      <c r="CK251" s="123" t="str">
        <f t="shared" si="92"/>
        <v>-</v>
      </c>
      <c r="CL251" s="123" t="str">
        <f t="shared" si="92"/>
        <v>-</v>
      </c>
      <c r="CM251" s="123" t="str">
        <f t="shared" si="92"/>
        <v>-</v>
      </c>
      <c r="CN251" s="123" t="str">
        <f t="shared" si="92"/>
        <v>-</v>
      </c>
      <c r="CO251" s="123" t="str">
        <f t="shared" ref="CO251:CX254" si="93">INDEX(LMU_Data,(CO$248*$A$248)+$A251,(d.Region-1)*15+CO$247)</f>
        <v>-</v>
      </c>
      <c r="CP251" s="123" t="str">
        <f t="shared" si="93"/>
        <v>-</v>
      </c>
      <c r="CQ251" s="123" t="str">
        <f t="shared" si="93"/>
        <v>-</v>
      </c>
      <c r="CR251" s="123" t="str">
        <f t="shared" si="93"/>
        <v>-</v>
      </c>
      <c r="CS251" s="123" t="str">
        <f t="shared" si="93"/>
        <v>-</v>
      </c>
      <c r="CT251" s="123" t="str">
        <f t="shared" si="93"/>
        <v>-</v>
      </c>
      <c r="CU251" s="123" t="str">
        <f t="shared" si="93"/>
        <v>-</v>
      </c>
      <c r="CV251" s="123" t="str">
        <f t="shared" si="93"/>
        <v>-</v>
      </c>
      <c r="CW251" s="123" t="str">
        <f t="shared" si="93"/>
        <v>-</v>
      </c>
      <c r="CX251" s="123" t="str">
        <f t="shared" si="93"/>
        <v>-</v>
      </c>
      <c r="CY251" s="123" t="str">
        <f t="shared" ref="CY251:DH254" si="94">INDEX(LMU_Data,(CY$248*$A$248)+$A251,(d.Region-1)*15+CY$247)</f>
        <v>-</v>
      </c>
      <c r="CZ251" s="123" t="str">
        <f t="shared" si="94"/>
        <v>-</v>
      </c>
      <c r="DA251" s="123" t="str">
        <f t="shared" si="94"/>
        <v>-</v>
      </c>
      <c r="DB251" s="123" t="str">
        <f t="shared" si="94"/>
        <v>-</v>
      </c>
      <c r="DC251" s="123" t="str">
        <f t="shared" si="94"/>
        <v>-</v>
      </c>
      <c r="DD251" s="123" t="str">
        <f t="shared" si="94"/>
        <v>-</v>
      </c>
      <c r="DE251" s="123" t="str">
        <f t="shared" si="94"/>
        <v>-</v>
      </c>
      <c r="DF251" s="123" t="str">
        <f t="shared" si="94"/>
        <v>-</v>
      </c>
      <c r="DG251" s="123" t="str">
        <f t="shared" si="94"/>
        <v>-</v>
      </c>
      <c r="DH251" s="123" t="str">
        <f t="shared" si="94"/>
        <v>-</v>
      </c>
      <c r="DI251" s="123" t="str">
        <f t="shared" ref="DI251:DR254" si="95">INDEX(LMU_Data,(DI$248*$A$248)+$A251,(d.Region-1)*15+DI$247)</f>
        <v>-</v>
      </c>
      <c r="DJ251" s="123" t="str">
        <f t="shared" si="95"/>
        <v>-</v>
      </c>
      <c r="DK251" s="123" t="str">
        <f t="shared" si="95"/>
        <v>-</v>
      </c>
      <c r="DL251" s="123" t="str">
        <f t="shared" si="95"/>
        <v>-</v>
      </c>
      <c r="DM251" s="123" t="str">
        <f t="shared" si="95"/>
        <v>-</v>
      </c>
      <c r="DN251" s="123" t="str">
        <f t="shared" si="95"/>
        <v>-</v>
      </c>
      <c r="DO251" s="123" t="str">
        <f t="shared" si="95"/>
        <v>-</v>
      </c>
      <c r="DP251" s="123" t="str">
        <f t="shared" si="95"/>
        <v>-</v>
      </c>
      <c r="DQ251" s="123" t="str">
        <f t="shared" si="95"/>
        <v>-</v>
      </c>
      <c r="DR251" s="123" t="str">
        <f t="shared" si="95"/>
        <v>-</v>
      </c>
    </row>
    <row r="252" spans="1:192" outlineLevel="1">
      <c r="A252">
        <v>3</v>
      </c>
      <c r="B252" t="s">
        <v>854</v>
      </c>
      <c r="C252" s="123" t="str">
        <f t="shared" si="84"/>
        <v>-</v>
      </c>
      <c r="D252" s="123" t="str">
        <f t="shared" si="84"/>
        <v>-</v>
      </c>
      <c r="E252" s="123" t="str">
        <f t="shared" si="84"/>
        <v>-</v>
      </c>
      <c r="F252" s="123" t="str">
        <f t="shared" si="84"/>
        <v>-</v>
      </c>
      <c r="G252" s="123" t="str">
        <f t="shared" si="84"/>
        <v>-</v>
      </c>
      <c r="H252" s="123" t="str">
        <f t="shared" si="84"/>
        <v>-</v>
      </c>
      <c r="I252" s="123" t="str">
        <f t="shared" si="84"/>
        <v>-</v>
      </c>
      <c r="J252" s="123" t="str">
        <f t="shared" si="84"/>
        <v>-</v>
      </c>
      <c r="K252" s="123" t="str">
        <f t="shared" si="84"/>
        <v>-</v>
      </c>
      <c r="L252" s="123" t="str">
        <f t="shared" si="84"/>
        <v>-</v>
      </c>
      <c r="M252" s="123" t="str">
        <f t="shared" si="85"/>
        <v>-</v>
      </c>
      <c r="N252" s="123" t="str">
        <f t="shared" si="85"/>
        <v>-</v>
      </c>
      <c r="O252" s="123" t="str">
        <f t="shared" si="85"/>
        <v>-</v>
      </c>
      <c r="P252" s="123" t="str">
        <f t="shared" si="85"/>
        <v>-</v>
      </c>
      <c r="Q252" s="123" t="str">
        <f t="shared" si="85"/>
        <v>-</v>
      </c>
      <c r="R252" s="123" t="str">
        <f t="shared" si="85"/>
        <v>-</v>
      </c>
      <c r="S252" s="123" t="str">
        <f t="shared" si="85"/>
        <v>-</v>
      </c>
      <c r="T252" s="123" t="str">
        <f t="shared" si="85"/>
        <v>-</v>
      </c>
      <c r="U252" s="123" t="str">
        <f t="shared" si="85"/>
        <v>-</v>
      </c>
      <c r="V252" s="123" t="str">
        <f t="shared" si="85"/>
        <v>-</v>
      </c>
      <c r="W252" s="123" t="str">
        <f t="shared" si="86"/>
        <v>-</v>
      </c>
      <c r="X252" s="123" t="str">
        <f t="shared" si="86"/>
        <v>-</v>
      </c>
      <c r="Y252" s="123" t="str">
        <f t="shared" si="86"/>
        <v>-</v>
      </c>
      <c r="Z252" s="123" t="str">
        <f t="shared" si="86"/>
        <v>-</v>
      </c>
      <c r="AA252" s="123" t="str">
        <f t="shared" si="86"/>
        <v>-</v>
      </c>
      <c r="AB252" s="123" t="str">
        <f t="shared" si="86"/>
        <v>-</v>
      </c>
      <c r="AC252" s="123" t="str">
        <f t="shared" si="86"/>
        <v>-</v>
      </c>
      <c r="AD252" s="123" t="str">
        <f t="shared" si="86"/>
        <v>-</v>
      </c>
      <c r="AE252" s="123" t="str">
        <f t="shared" si="86"/>
        <v>-</v>
      </c>
      <c r="AF252" s="123" t="str">
        <f t="shared" si="86"/>
        <v>-</v>
      </c>
      <c r="AG252" s="123">
        <f t="shared" si="87"/>
        <v>150</v>
      </c>
      <c r="AH252" s="123" t="str">
        <f t="shared" si="87"/>
        <v>-</v>
      </c>
      <c r="AI252" s="123" t="str">
        <f t="shared" si="87"/>
        <v>-</v>
      </c>
      <c r="AJ252" s="123" t="str">
        <f t="shared" si="87"/>
        <v>-</v>
      </c>
      <c r="AK252" s="123" t="str">
        <f t="shared" si="87"/>
        <v>-</v>
      </c>
      <c r="AL252" s="123" t="str">
        <f t="shared" si="87"/>
        <v>-</v>
      </c>
      <c r="AM252" s="123" t="str">
        <f t="shared" si="87"/>
        <v>-</v>
      </c>
      <c r="AN252" s="123" t="str">
        <f t="shared" si="87"/>
        <v>-</v>
      </c>
      <c r="AO252" s="123" t="str">
        <f t="shared" si="87"/>
        <v>-</v>
      </c>
      <c r="AP252" s="123" t="str">
        <f t="shared" si="87"/>
        <v>-</v>
      </c>
      <c r="AQ252" s="123" t="str">
        <f t="shared" si="88"/>
        <v>-</v>
      </c>
      <c r="AR252" s="123" t="str">
        <f t="shared" si="88"/>
        <v>-</v>
      </c>
      <c r="AS252" s="123" t="str">
        <f t="shared" si="88"/>
        <v>-</v>
      </c>
      <c r="AT252" s="123" t="str">
        <f t="shared" si="88"/>
        <v>-</v>
      </c>
      <c r="AU252" s="123" t="str">
        <f t="shared" si="88"/>
        <v>-</v>
      </c>
      <c r="AV252" s="123">
        <f t="shared" si="88"/>
        <v>153.75</v>
      </c>
      <c r="AW252" s="123">
        <f t="shared" si="88"/>
        <v>153.75</v>
      </c>
      <c r="AX252" s="123">
        <f t="shared" si="88"/>
        <v>153.75</v>
      </c>
      <c r="AY252" s="123">
        <f t="shared" si="88"/>
        <v>153.75</v>
      </c>
      <c r="AZ252" s="123">
        <f t="shared" si="88"/>
        <v>153.75</v>
      </c>
      <c r="BA252" s="123">
        <f t="shared" si="89"/>
        <v>153.75</v>
      </c>
      <c r="BB252" s="123">
        <f t="shared" si="89"/>
        <v>153.75</v>
      </c>
      <c r="BC252" s="123">
        <f t="shared" si="89"/>
        <v>153.75</v>
      </c>
      <c r="BD252" s="123" t="str">
        <f t="shared" si="89"/>
        <v>-</v>
      </c>
      <c r="BE252" s="123" t="str">
        <f t="shared" si="89"/>
        <v>-</v>
      </c>
      <c r="BF252" s="123" t="str">
        <f t="shared" si="89"/>
        <v>-</v>
      </c>
      <c r="BG252" s="123" t="str">
        <f t="shared" si="89"/>
        <v>-</v>
      </c>
      <c r="BH252" s="123" t="str">
        <f t="shared" si="89"/>
        <v>-</v>
      </c>
      <c r="BI252" s="123" t="str">
        <f t="shared" si="89"/>
        <v>-</v>
      </c>
      <c r="BJ252" s="123" t="str">
        <f t="shared" si="89"/>
        <v>-</v>
      </c>
      <c r="BK252" s="123">
        <f t="shared" si="90"/>
        <v>93.75</v>
      </c>
      <c r="BL252" s="123">
        <f t="shared" si="90"/>
        <v>93.75</v>
      </c>
      <c r="BM252" s="123">
        <f t="shared" si="90"/>
        <v>93.75</v>
      </c>
      <c r="BN252" s="123">
        <f t="shared" si="90"/>
        <v>93.75</v>
      </c>
      <c r="BO252" s="123">
        <f t="shared" si="90"/>
        <v>93.75</v>
      </c>
      <c r="BP252" s="123">
        <f t="shared" si="90"/>
        <v>93.75</v>
      </c>
      <c r="BQ252" s="123">
        <f t="shared" si="90"/>
        <v>93.75</v>
      </c>
      <c r="BR252" s="123">
        <f t="shared" si="90"/>
        <v>93.75</v>
      </c>
      <c r="BS252" s="123" t="str">
        <f t="shared" si="90"/>
        <v>-</v>
      </c>
      <c r="BT252" s="123" t="str">
        <f t="shared" si="90"/>
        <v>-</v>
      </c>
      <c r="BU252" s="123" t="str">
        <f t="shared" si="91"/>
        <v>-</v>
      </c>
      <c r="BV252" s="123" t="str">
        <f t="shared" si="91"/>
        <v>-</v>
      </c>
      <c r="BW252" s="123" t="str">
        <f t="shared" si="91"/>
        <v>-</v>
      </c>
      <c r="BX252" s="123" t="str">
        <f t="shared" si="91"/>
        <v>-</v>
      </c>
      <c r="BY252" s="123" t="str">
        <f t="shared" si="91"/>
        <v>-</v>
      </c>
      <c r="BZ252" s="123" t="str">
        <f t="shared" si="91"/>
        <v>-</v>
      </c>
      <c r="CA252" s="123" t="str">
        <f t="shared" si="91"/>
        <v>-</v>
      </c>
      <c r="CB252" s="123" t="str">
        <f t="shared" si="91"/>
        <v>-</v>
      </c>
      <c r="CC252" s="123" t="str">
        <f t="shared" si="91"/>
        <v>-</v>
      </c>
      <c r="CD252" s="123" t="str">
        <f t="shared" si="91"/>
        <v>-</v>
      </c>
      <c r="CE252" s="123" t="str">
        <f t="shared" si="92"/>
        <v>-</v>
      </c>
      <c r="CF252" s="123" t="str">
        <f t="shared" si="92"/>
        <v>-</v>
      </c>
      <c r="CG252" s="123" t="str">
        <f t="shared" si="92"/>
        <v>-</v>
      </c>
      <c r="CH252" s="123" t="str">
        <f t="shared" si="92"/>
        <v>-</v>
      </c>
      <c r="CI252" s="123" t="str">
        <f t="shared" si="92"/>
        <v>-</v>
      </c>
      <c r="CJ252" s="123" t="str">
        <f t="shared" si="92"/>
        <v>-</v>
      </c>
      <c r="CK252" s="123" t="str">
        <f t="shared" si="92"/>
        <v>-</v>
      </c>
      <c r="CL252" s="123" t="str">
        <f t="shared" si="92"/>
        <v>-</v>
      </c>
      <c r="CM252" s="123" t="str">
        <f t="shared" si="92"/>
        <v>-</v>
      </c>
      <c r="CN252" s="123" t="str">
        <f t="shared" si="92"/>
        <v>-</v>
      </c>
      <c r="CO252" s="123" t="str">
        <f t="shared" si="93"/>
        <v>-</v>
      </c>
      <c r="CP252" s="123" t="str">
        <f t="shared" si="93"/>
        <v>-</v>
      </c>
      <c r="CQ252" s="123" t="str">
        <f t="shared" si="93"/>
        <v>-</v>
      </c>
      <c r="CR252" s="123" t="str">
        <f t="shared" si="93"/>
        <v>-</v>
      </c>
      <c r="CS252" s="123" t="str">
        <f t="shared" si="93"/>
        <v>-</v>
      </c>
      <c r="CT252" s="123" t="str">
        <f t="shared" si="93"/>
        <v>-</v>
      </c>
      <c r="CU252" s="123" t="str">
        <f t="shared" si="93"/>
        <v>-</v>
      </c>
      <c r="CV252" s="123" t="str">
        <f t="shared" si="93"/>
        <v>-</v>
      </c>
      <c r="CW252" s="123" t="str">
        <f t="shared" si="93"/>
        <v>-</v>
      </c>
      <c r="CX252" s="123" t="str">
        <f t="shared" si="93"/>
        <v>-</v>
      </c>
      <c r="CY252" s="123" t="str">
        <f t="shared" si="94"/>
        <v>-</v>
      </c>
      <c r="CZ252" s="123" t="str">
        <f t="shared" si="94"/>
        <v>-</v>
      </c>
      <c r="DA252" s="123" t="str">
        <f t="shared" si="94"/>
        <v>-</v>
      </c>
      <c r="DB252" s="123" t="str">
        <f t="shared" si="94"/>
        <v>-</v>
      </c>
      <c r="DC252" s="123" t="str">
        <f t="shared" si="94"/>
        <v>-</v>
      </c>
      <c r="DD252" s="123" t="str">
        <f t="shared" si="94"/>
        <v>-</v>
      </c>
      <c r="DE252" s="123" t="str">
        <f t="shared" si="94"/>
        <v>-</v>
      </c>
      <c r="DF252" s="123" t="str">
        <f t="shared" si="94"/>
        <v>-</v>
      </c>
      <c r="DG252" s="123" t="str">
        <f t="shared" si="94"/>
        <v>-</v>
      </c>
      <c r="DH252" s="123" t="str">
        <f t="shared" si="94"/>
        <v>-</v>
      </c>
      <c r="DI252" s="123" t="str">
        <f t="shared" si="95"/>
        <v>-</v>
      </c>
      <c r="DJ252" s="123" t="str">
        <f t="shared" si="95"/>
        <v>-</v>
      </c>
      <c r="DK252" s="123" t="str">
        <f t="shared" si="95"/>
        <v>-</v>
      </c>
      <c r="DL252" s="123" t="str">
        <f t="shared" si="95"/>
        <v>-</v>
      </c>
      <c r="DM252" s="123" t="str">
        <f t="shared" si="95"/>
        <v>-</v>
      </c>
      <c r="DN252" s="123" t="str">
        <f t="shared" si="95"/>
        <v>-</v>
      </c>
      <c r="DO252" s="123" t="str">
        <f t="shared" si="95"/>
        <v>-</v>
      </c>
      <c r="DP252" s="123" t="str">
        <f t="shared" si="95"/>
        <v>-</v>
      </c>
      <c r="DQ252" s="123" t="str">
        <f t="shared" si="95"/>
        <v>-</v>
      </c>
      <c r="DR252" s="123" t="str">
        <f t="shared" si="95"/>
        <v>-</v>
      </c>
    </row>
    <row r="253" spans="1:192" outlineLevel="1">
      <c r="A253">
        <v>4</v>
      </c>
      <c r="B253" t="s">
        <v>855</v>
      </c>
      <c r="C253" s="123" t="str">
        <f t="shared" si="84"/>
        <v>-</v>
      </c>
      <c r="D253" s="123" t="str">
        <f t="shared" si="84"/>
        <v>-</v>
      </c>
      <c r="E253" s="123" t="str">
        <f t="shared" si="84"/>
        <v>-</v>
      </c>
      <c r="F253" s="123" t="str">
        <f t="shared" si="84"/>
        <v>-</v>
      </c>
      <c r="G253" s="123" t="str">
        <f t="shared" si="84"/>
        <v>-</v>
      </c>
      <c r="H253" s="123" t="str">
        <f t="shared" si="84"/>
        <v>-</v>
      </c>
      <c r="I253" s="123" t="str">
        <f t="shared" si="84"/>
        <v>-</v>
      </c>
      <c r="J253" s="123" t="str">
        <f t="shared" si="84"/>
        <v>-</v>
      </c>
      <c r="K253" s="123" t="str">
        <f t="shared" si="84"/>
        <v>-</v>
      </c>
      <c r="L253" s="123" t="str">
        <f t="shared" si="84"/>
        <v>-</v>
      </c>
      <c r="M253" s="123" t="str">
        <f t="shared" si="85"/>
        <v>-</v>
      </c>
      <c r="N253" s="123" t="str">
        <f t="shared" si="85"/>
        <v>-</v>
      </c>
      <c r="O253" s="123" t="str">
        <f t="shared" si="85"/>
        <v>-</v>
      </c>
      <c r="P253" s="123" t="str">
        <f t="shared" si="85"/>
        <v>-</v>
      </c>
      <c r="Q253" s="123" t="str">
        <f t="shared" si="85"/>
        <v>-</v>
      </c>
      <c r="R253" s="123" t="str">
        <f t="shared" si="85"/>
        <v>-</v>
      </c>
      <c r="S253" s="123" t="str">
        <f t="shared" si="85"/>
        <v>-</v>
      </c>
      <c r="T253" s="123" t="str">
        <f t="shared" si="85"/>
        <v>-</v>
      </c>
      <c r="U253" s="123" t="str">
        <f t="shared" si="85"/>
        <v>-</v>
      </c>
      <c r="V253" s="123" t="str">
        <f t="shared" si="85"/>
        <v>-</v>
      </c>
      <c r="W253" s="123" t="str">
        <f t="shared" si="86"/>
        <v>-</v>
      </c>
      <c r="X253" s="123" t="str">
        <f t="shared" si="86"/>
        <v>-</v>
      </c>
      <c r="Y253" s="123" t="str">
        <f t="shared" si="86"/>
        <v>-</v>
      </c>
      <c r="Z253" s="123" t="str">
        <f t="shared" si="86"/>
        <v>-</v>
      </c>
      <c r="AA253" s="123" t="str">
        <f t="shared" si="86"/>
        <v>-</v>
      </c>
      <c r="AB253" s="123" t="str">
        <f t="shared" si="86"/>
        <v>-</v>
      </c>
      <c r="AC253" s="123" t="str">
        <f t="shared" si="86"/>
        <v>-</v>
      </c>
      <c r="AD253" s="123" t="str">
        <f t="shared" si="86"/>
        <v>-</v>
      </c>
      <c r="AE253" s="123" t="str">
        <f t="shared" si="86"/>
        <v>-</v>
      </c>
      <c r="AF253" s="123" t="str">
        <f t="shared" si="86"/>
        <v>-</v>
      </c>
      <c r="AG253" s="123">
        <f t="shared" si="87"/>
        <v>150</v>
      </c>
      <c r="AH253" s="123" t="str">
        <f t="shared" si="87"/>
        <v>-</v>
      </c>
      <c r="AI253" s="123" t="str">
        <f t="shared" si="87"/>
        <v>-</v>
      </c>
      <c r="AJ253" s="123" t="str">
        <f t="shared" si="87"/>
        <v>-</v>
      </c>
      <c r="AK253" s="123" t="str">
        <f t="shared" si="87"/>
        <v>-</v>
      </c>
      <c r="AL253" s="123" t="str">
        <f t="shared" si="87"/>
        <v>-</v>
      </c>
      <c r="AM253" s="123" t="str">
        <f t="shared" si="87"/>
        <v>-</v>
      </c>
      <c r="AN253" s="123" t="str">
        <f t="shared" si="87"/>
        <v>-</v>
      </c>
      <c r="AO253" s="123" t="str">
        <f t="shared" si="87"/>
        <v>-</v>
      </c>
      <c r="AP253" s="123" t="str">
        <f t="shared" si="87"/>
        <v>-</v>
      </c>
      <c r="AQ253" s="123" t="str">
        <f t="shared" si="88"/>
        <v>-</v>
      </c>
      <c r="AR253" s="123" t="str">
        <f t="shared" si="88"/>
        <v>-</v>
      </c>
      <c r="AS253" s="123" t="str">
        <f t="shared" si="88"/>
        <v>-</v>
      </c>
      <c r="AT253" s="123" t="str">
        <f t="shared" si="88"/>
        <v>-</v>
      </c>
      <c r="AU253" s="123" t="str">
        <f t="shared" si="88"/>
        <v>-</v>
      </c>
      <c r="AV253" s="123">
        <f t="shared" si="88"/>
        <v>153.75</v>
      </c>
      <c r="AW253" s="123">
        <f t="shared" si="88"/>
        <v>153.75</v>
      </c>
      <c r="AX253" s="123">
        <f t="shared" si="88"/>
        <v>153.75</v>
      </c>
      <c r="AY253" s="123">
        <f t="shared" si="88"/>
        <v>153.75</v>
      </c>
      <c r="AZ253" s="123">
        <f t="shared" si="88"/>
        <v>153.75</v>
      </c>
      <c r="BA253" s="123">
        <f t="shared" si="89"/>
        <v>153.75</v>
      </c>
      <c r="BB253" s="123">
        <f t="shared" si="89"/>
        <v>153.75</v>
      </c>
      <c r="BC253" s="123">
        <f t="shared" si="89"/>
        <v>153.75</v>
      </c>
      <c r="BD253" s="123" t="str">
        <f t="shared" si="89"/>
        <v>-</v>
      </c>
      <c r="BE253" s="123" t="str">
        <f t="shared" si="89"/>
        <v>-</v>
      </c>
      <c r="BF253" s="123" t="str">
        <f t="shared" si="89"/>
        <v>-</v>
      </c>
      <c r="BG253" s="123" t="str">
        <f t="shared" si="89"/>
        <v>-</v>
      </c>
      <c r="BH253" s="123" t="str">
        <f t="shared" si="89"/>
        <v>-</v>
      </c>
      <c r="BI253" s="123" t="str">
        <f t="shared" si="89"/>
        <v>-</v>
      </c>
      <c r="BJ253" s="123" t="str">
        <f t="shared" si="89"/>
        <v>-</v>
      </c>
      <c r="BK253" s="123">
        <f t="shared" si="90"/>
        <v>93.75</v>
      </c>
      <c r="BL253" s="123">
        <f t="shared" si="90"/>
        <v>93.75</v>
      </c>
      <c r="BM253" s="123">
        <f t="shared" si="90"/>
        <v>93.75</v>
      </c>
      <c r="BN253" s="123">
        <f t="shared" si="90"/>
        <v>93.75</v>
      </c>
      <c r="BO253" s="123">
        <f t="shared" si="90"/>
        <v>93.75</v>
      </c>
      <c r="BP253" s="123">
        <f t="shared" si="90"/>
        <v>93.75</v>
      </c>
      <c r="BQ253" s="123">
        <f t="shared" si="90"/>
        <v>93.75</v>
      </c>
      <c r="BR253" s="123">
        <f t="shared" si="90"/>
        <v>93.75</v>
      </c>
      <c r="BS253" s="123" t="str">
        <f t="shared" si="90"/>
        <v>-</v>
      </c>
      <c r="BT253" s="123" t="str">
        <f t="shared" si="90"/>
        <v>-</v>
      </c>
      <c r="BU253" s="123" t="str">
        <f t="shared" si="91"/>
        <v>-</v>
      </c>
      <c r="BV253" s="123" t="str">
        <f t="shared" si="91"/>
        <v>-</v>
      </c>
      <c r="BW253" s="123" t="str">
        <f t="shared" si="91"/>
        <v>-</v>
      </c>
      <c r="BX253" s="123" t="str">
        <f t="shared" si="91"/>
        <v>-</v>
      </c>
      <c r="BY253" s="123" t="str">
        <f t="shared" si="91"/>
        <v>-</v>
      </c>
      <c r="BZ253" s="123" t="str">
        <f t="shared" si="91"/>
        <v>-</v>
      </c>
      <c r="CA253" s="123" t="str">
        <f t="shared" si="91"/>
        <v>-</v>
      </c>
      <c r="CB253" s="123" t="str">
        <f t="shared" si="91"/>
        <v>-</v>
      </c>
      <c r="CC253" s="123" t="str">
        <f t="shared" si="91"/>
        <v>-</v>
      </c>
      <c r="CD253" s="123" t="str">
        <f t="shared" si="91"/>
        <v>-</v>
      </c>
      <c r="CE253" s="123" t="str">
        <f t="shared" si="92"/>
        <v>-</v>
      </c>
      <c r="CF253" s="123" t="str">
        <f t="shared" si="92"/>
        <v>-</v>
      </c>
      <c r="CG253" s="123" t="str">
        <f t="shared" si="92"/>
        <v>-</v>
      </c>
      <c r="CH253" s="123" t="str">
        <f t="shared" si="92"/>
        <v>-</v>
      </c>
      <c r="CI253" s="123" t="str">
        <f t="shared" si="92"/>
        <v>-</v>
      </c>
      <c r="CJ253" s="123" t="str">
        <f t="shared" si="92"/>
        <v>-</v>
      </c>
      <c r="CK253" s="123" t="str">
        <f t="shared" si="92"/>
        <v>-</v>
      </c>
      <c r="CL253" s="123" t="str">
        <f t="shared" si="92"/>
        <v>-</v>
      </c>
      <c r="CM253" s="123" t="str">
        <f t="shared" si="92"/>
        <v>-</v>
      </c>
      <c r="CN253" s="123" t="str">
        <f t="shared" si="92"/>
        <v>-</v>
      </c>
      <c r="CO253" s="123" t="str">
        <f t="shared" si="93"/>
        <v>-</v>
      </c>
      <c r="CP253" s="123" t="str">
        <f t="shared" si="93"/>
        <v>-</v>
      </c>
      <c r="CQ253" s="123" t="str">
        <f t="shared" si="93"/>
        <v>-</v>
      </c>
      <c r="CR253" s="123" t="str">
        <f t="shared" si="93"/>
        <v>-</v>
      </c>
      <c r="CS253" s="123" t="str">
        <f t="shared" si="93"/>
        <v>-</v>
      </c>
      <c r="CT253" s="123" t="str">
        <f t="shared" si="93"/>
        <v>-</v>
      </c>
      <c r="CU253" s="123" t="str">
        <f t="shared" si="93"/>
        <v>-</v>
      </c>
      <c r="CV253" s="123" t="str">
        <f t="shared" si="93"/>
        <v>-</v>
      </c>
      <c r="CW253" s="123" t="str">
        <f t="shared" si="93"/>
        <v>-</v>
      </c>
      <c r="CX253" s="123" t="str">
        <f t="shared" si="93"/>
        <v>-</v>
      </c>
      <c r="CY253" s="123" t="str">
        <f t="shared" si="94"/>
        <v>-</v>
      </c>
      <c r="CZ253" s="123" t="str">
        <f t="shared" si="94"/>
        <v>-</v>
      </c>
      <c r="DA253" s="123" t="str">
        <f t="shared" si="94"/>
        <v>-</v>
      </c>
      <c r="DB253" s="123" t="str">
        <f t="shared" si="94"/>
        <v>-</v>
      </c>
      <c r="DC253" s="123" t="str">
        <f t="shared" si="94"/>
        <v>-</v>
      </c>
      <c r="DD253" s="123" t="str">
        <f t="shared" si="94"/>
        <v>-</v>
      </c>
      <c r="DE253" s="123" t="str">
        <f t="shared" si="94"/>
        <v>-</v>
      </c>
      <c r="DF253" s="123" t="str">
        <f t="shared" si="94"/>
        <v>-</v>
      </c>
      <c r="DG253" s="123" t="str">
        <f t="shared" si="94"/>
        <v>-</v>
      </c>
      <c r="DH253" s="123" t="str">
        <f t="shared" si="94"/>
        <v>-</v>
      </c>
      <c r="DI253" s="123" t="str">
        <f t="shared" si="95"/>
        <v>-</v>
      </c>
      <c r="DJ253" s="123" t="str">
        <f t="shared" si="95"/>
        <v>-</v>
      </c>
      <c r="DK253" s="123" t="str">
        <f t="shared" si="95"/>
        <v>-</v>
      </c>
      <c r="DL253" s="123" t="str">
        <f t="shared" si="95"/>
        <v>-</v>
      </c>
      <c r="DM253" s="123" t="str">
        <f t="shared" si="95"/>
        <v>-</v>
      </c>
      <c r="DN253" s="123" t="str">
        <f t="shared" si="95"/>
        <v>-</v>
      </c>
      <c r="DO253" s="123" t="str">
        <f t="shared" si="95"/>
        <v>-</v>
      </c>
      <c r="DP253" s="123" t="str">
        <f t="shared" si="95"/>
        <v>-</v>
      </c>
      <c r="DQ253" s="123" t="str">
        <f t="shared" si="95"/>
        <v>-</v>
      </c>
      <c r="DR253" s="123" t="str">
        <f t="shared" si="95"/>
        <v>-</v>
      </c>
    </row>
    <row r="254" spans="1:192" outlineLevel="1">
      <c r="A254">
        <v>5</v>
      </c>
      <c r="B254" t="s">
        <v>856</v>
      </c>
      <c r="C254" s="123" t="str">
        <f t="shared" si="84"/>
        <v>-</v>
      </c>
      <c r="D254" s="123" t="str">
        <f t="shared" si="84"/>
        <v>-</v>
      </c>
      <c r="E254" s="123" t="str">
        <f t="shared" si="84"/>
        <v>-</v>
      </c>
      <c r="F254" s="123" t="str">
        <f t="shared" si="84"/>
        <v>-</v>
      </c>
      <c r="G254" s="123" t="str">
        <f t="shared" si="84"/>
        <v>-</v>
      </c>
      <c r="H254" s="123" t="str">
        <f t="shared" si="84"/>
        <v>-</v>
      </c>
      <c r="I254" s="123" t="str">
        <f t="shared" si="84"/>
        <v>-</v>
      </c>
      <c r="J254" s="123" t="str">
        <f t="shared" si="84"/>
        <v>-</v>
      </c>
      <c r="K254" s="123" t="str">
        <f t="shared" si="84"/>
        <v>-</v>
      </c>
      <c r="L254" s="123" t="str">
        <f t="shared" si="84"/>
        <v>-</v>
      </c>
      <c r="M254" s="123" t="str">
        <f t="shared" si="85"/>
        <v>-</v>
      </c>
      <c r="N254" s="123" t="str">
        <f t="shared" si="85"/>
        <v>-</v>
      </c>
      <c r="O254" s="123" t="str">
        <f t="shared" si="85"/>
        <v>-</v>
      </c>
      <c r="P254" s="123" t="str">
        <f t="shared" si="85"/>
        <v>-</v>
      </c>
      <c r="Q254" s="123" t="str">
        <f t="shared" si="85"/>
        <v>-</v>
      </c>
      <c r="R254" s="123" t="str">
        <f t="shared" si="85"/>
        <v>-</v>
      </c>
      <c r="S254" s="123" t="str">
        <f t="shared" si="85"/>
        <v>-</v>
      </c>
      <c r="T254" s="123" t="str">
        <f t="shared" si="85"/>
        <v>-</v>
      </c>
      <c r="U254" s="123" t="str">
        <f t="shared" si="85"/>
        <v>-</v>
      </c>
      <c r="V254" s="123" t="str">
        <f t="shared" si="85"/>
        <v>-</v>
      </c>
      <c r="W254" s="123" t="str">
        <f t="shared" si="86"/>
        <v>-</v>
      </c>
      <c r="X254" s="123" t="str">
        <f t="shared" si="86"/>
        <v>-</v>
      </c>
      <c r="Y254" s="123" t="str">
        <f t="shared" si="86"/>
        <v>-</v>
      </c>
      <c r="Z254" s="123" t="str">
        <f t="shared" si="86"/>
        <v>-</v>
      </c>
      <c r="AA254" s="123" t="str">
        <f t="shared" si="86"/>
        <v>-</v>
      </c>
      <c r="AB254" s="123" t="str">
        <f t="shared" si="86"/>
        <v>-</v>
      </c>
      <c r="AC254" s="123" t="str">
        <f t="shared" si="86"/>
        <v>-</v>
      </c>
      <c r="AD254" s="123" t="str">
        <f t="shared" si="86"/>
        <v>-</v>
      </c>
      <c r="AE254" s="123" t="str">
        <f t="shared" si="86"/>
        <v>-</v>
      </c>
      <c r="AF254" s="123" t="str">
        <f t="shared" si="86"/>
        <v>-</v>
      </c>
      <c r="AG254" s="123">
        <f t="shared" si="87"/>
        <v>150</v>
      </c>
      <c r="AH254" s="123" t="str">
        <f t="shared" si="87"/>
        <v>-</v>
      </c>
      <c r="AI254" s="123" t="str">
        <f t="shared" si="87"/>
        <v>-</v>
      </c>
      <c r="AJ254" s="123" t="str">
        <f t="shared" si="87"/>
        <v>-</v>
      </c>
      <c r="AK254" s="123" t="str">
        <f t="shared" si="87"/>
        <v>-</v>
      </c>
      <c r="AL254" s="123" t="str">
        <f t="shared" si="87"/>
        <v>-</v>
      </c>
      <c r="AM254" s="123" t="str">
        <f t="shared" si="87"/>
        <v>-</v>
      </c>
      <c r="AN254" s="123" t="str">
        <f t="shared" si="87"/>
        <v>-</v>
      </c>
      <c r="AO254" s="123" t="str">
        <f t="shared" si="87"/>
        <v>-</v>
      </c>
      <c r="AP254" s="123" t="str">
        <f t="shared" si="87"/>
        <v>-</v>
      </c>
      <c r="AQ254" s="123" t="str">
        <f t="shared" si="88"/>
        <v>-</v>
      </c>
      <c r="AR254" s="123" t="str">
        <f t="shared" si="88"/>
        <v>-</v>
      </c>
      <c r="AS254" s="123" t="str">
        <f t="shared" si="88"/>
        <v>-</v>
      </c>
      <c r="AT254" s="123" t="str">
        <f t="shared" si="88"/>
        <v>-</v>
      </c>
      <c r="AU254" s="123" t="str">
        <f t="shared" si="88"/>
        <v>-</v>
      </c>
      <c r="AV254" s="123">
        <f t="shared" si="88"/>
        <v>153.75</v>
      </c>
      <c r="AW254" s="123">
        <f t="shared" si="88"/>
        <v>153.75</v>
      </c>
      <c r="AX254" s="123">
        <f t="shared" si="88"/>
        <v>153.75</v>
      </c>
      <c r="AY254" s="123">
        <f t="shared" si="88"/>
        <v>153.75</v>
      </c>
      <c r="AZ254" s="123">
        <f t="shared" si="88"/>
        <v>153.75</v>
      </c>
      <c r="BA254" s="123">
        <f t="shared" si="89"/>
        <v>153.75</v>
      </c>
      <c r="BB254" s="123">
        <f t="shared" si="89"/>
        <v>153.75</v>
      </c>
      <c r="BC254" s="123">
        <f t="shared" si="89"/>
        <v>153.75</v>
      </c>
      <c r="BD254" s="123" t="str">
        <f t="shared" si="89"/>
        <v>-</v>
      </c>
      <c r="BE254" s="123" t="str">
        <f t="shared" si="89"/>
        <v>-</v>
      </c>
      <c r="BF254" s="123" t="str">
        <f t="shared" si="89"/>
        <v>-</v>
      </c>
      <c r="BG254" s="123" t="str">
        <f t="shared" si="89"/>
        <v>-</v>
      </c>
      <c r="BH254" s="123" t="str">
        <f t="shared" si="89"/>
        <v>-</v>
      </c>
      <c r="BI254" s="123" t="str">
        <f t="shared" si="89"/>
        <v>-</v>
      </c>
      <c r="BJ254" s="123" t="str">
        <f t="shared" si="89"/>
        <v>-</v>
      </c>
      <c r="BK254" s="123">
        <f t="shared" si="90"/>
        <v>93.75</v>
      </c>
      <c r="BL254" s="123">
        <f t="shared" si="90"/>
        <v>93.75</v>
      </c>
      <c r="BM254" s="123">
        <f t="shared" si="90"/>
        <v>93.75</v>
      </c>
      <c r="BN254" s="123">
        <f t="shared" si="90"/>
        <v>93.75</v>
      </c>
      <c r="BO254" s="123">
        <f t="shared" si="90"/>
        <v>93.75</v>
      </c>
      <c r="BP254" s="123">
        <f t="shared" si="90"/>
        <v>93.75</v>
      </c>
      <c r="BQ254" s="123">
        <f t="shared" si="90"/>
        <v>93.75</v>
      </c>
      <c r="BR254" s="123">
        <f t="shared" si="90"/>
        <v>93.75</v>
      </c>
      <c r="BS254" s="123" t="str">
        <f t="shared" si="90"/>
        <v>-</v>
      </c>
      <c r="BT254" s="123" t="str">
        <f t="shared" si="90"/>
        <v>-</v>
      </c>
      <c r="BU254" s="123" t="str">
        <f t="shared" si="91"/>
        <v>-</v>
      </c>
      <c r="BV254" s="123" t="str">
        <f t="shared" si="91"/>
        <v>-</v>
      </c>
      <c r="BW254" s="123" t="str">
        <f t="shared" si="91"/>
        <v>-</v>
      </c>
      <c r="BX254" s="123" t="str">
        <f t="shared" si="91"/>
        <v>-</v>
      </c>
      <c r="BY254" s="123" t="str">
        <f t="shared" si="91"/>
        <v>-</v>
      </c>
      <c r="BZ254" s="123" t="str">
        <f t="shared" si="91"/>
        <v>-</v>
      </c>
      <c r="CA254" s="123" t="str">
        <f t="shared" si="91"/>
        <v>-</v>
      </c>
      <c r="CB254" s="123" t="str">
        <f t="shared" si="91"/>
        <v>-</v>
      </c>
      <c r="CC254" s="123" t="str">
        <f t="shared" si="91"/>
        <v>-</v>
      </c>
      <c r="CD254" s="123" t="str">
        <f t="shared" si="91"/>
        <v>-</v>
      </c>
      <c r="CE254" s="123" t="str">
        <f t="shared" si="92"/>
        <v>-</v>
      </c>
      <c r="CF254" s="123" t="str">
        <f t="shared" si="92"/>
        <v>-</v>
      </c>
      <c r="CG254" s="123" t="str">
        <f t="shared" si="92"/>
        <v>-</v>
      </c>
      <c r="CH254" s="123" t="str">
        <f t="shared" si="92"/>
        <v>-</v>
      </c>
      <c r="CI254" s="123" t="str">
        <f t="shared" si="92"/>
        <v>-</v>
      </c>
      <c r="CJ254" s="123" t="str">
        <f t="shared" si="92"/>
        <v>-</v>
      </c>
      <c r="CK254" s="123" t="str">
        <f t="shared" si="92"/>
        <v>-</v>
      </c>
      <c r="CL254" s="123" t="str">
        <f t="shared" si="92"/>
        <v>-</v>
      </c>
      <c r="CM254" s="123" t="str">
        <f t="shared" si="92"/>
        <v>-</v>
      </c>
      <c r="CN254" s="123" t="str">
        <f t="shared" si="92"/>
        <v>-</v>
      </c>
      <c r="CO254" s="123" t="str">
        <f t="shared" si="93"/>
        <v>-</v>
      </c>
      <c r="CP254" s="123" t="str">
        <f t="shared" si="93"/>
        <v>-</v>
      </c>
      <c r="CQ254" s="123" t="str">
        <f t="shared" si="93"/>
        <v>-</v>
      </c>
      <c r="CR254" s="123" t="str">
        <f t="shared" si="93"/>
        <v>-</v>
      </c>
      <c r="CS254" s="123" t="str">
        <f t="shared" si="93"/>
        <v>-</v>
      </c>
      <c r="CT254" s="123" t="str">
        <f t="shared" si="93"/>
        <v>-</v>
      </c>
      <c r="CU254" s="123" t="str">
        <f t="shared" si="93"/>
        <v>-</v>
      </c>
      <c r="CV254" s="123" t="str">
        <f t="shared" si="93"/>
        <v>-</v>
      </c>
      <c r="CW254" s="123" t="str">
        <f t="shared" si="93"/>
        <v>-</v>
      </c>
      <c r="CX254" s="123" t="str">
        <f t="shared" si="93"/>
        <v>-</v>
      </c>
      <c r="CY254" s="123" t="str">
        <f t="shared" si="94"/>
        <v>-</v>
      </c>
      <c r="CZ254" s="123" t="str">
        <f t="shared" si="94"/>
        <v>-</v>
      </c>
      <c r="DA254" s="123" t="str">
        <f t="shared" si="94"/>
        <v>-</v>
      </c>
      <c r="DB254" s="123" t="str">
        <f t="shared" si="94"/>
        <v>-</v>
      </c>
      <c r="DC254" s="123" t="str">
        <f t="shared" si="94"/>
        <v>-</v>
      </c>
      <c r="DD254" s="123" t="str">
        <f t="shared" si="94"/>
        <v>-</v>
      </c>
      <c r="DE254" s="123" t="str">
        <f t="shared" si="94"/>
        <v>-</v>
      </c>
      <c r="DF254" s="123" t="str">
        <f t="shared" si="94"/>
        <v>-</v>
      </c>
      <c r="DG254" s="123" t="str">
        <f t="shared" si="94"/>
        <v>-</v>
      </c>
      <c r="DH254" s="123" t="str">
        <f t="shared" si="94"/>
        <v>-</v>
      </c>
      <c r="DI254" s="123" t="str">
        <f t="shared" si="95"/>
        <v>-</v>
      </c>
      <c r="DJ254" s="123" t="str">
        <f t="shared" si="95"/>
        <v>-</v>
      </c>
      <c r="DK254" s="123" t="str">
        <f t="shared" si="95"/>
        <v>-</v>
      </c>
      <c r="DL254" s="123" t="str">
        <f t="shared" si="95"/>
        <v>-</v>
      </c>
      <c r="DM254" s="123" t="str">
        <f t="shared" si="95"/>
        <v>-</v>
      </c>
      <c r="DN254" s="123" t="str">
        <f t="shared" si="95"/>
        <v>-</v>
      </c>
      <c r="DO254" s="123" t="str">
        <f t="shared" si="95"/>
        <v>-</v>
      </c>
      <c r="DP254" s="123" t="str">
        <f t="shared" si="95"/>
        <v>-</v>
      </c>
      <c r="DQ254" s="123" t="str">
        <f t="shared" si="95"/>
        <v>-</v>
      </c>
      <c r="DR254" s="123" t="str">
        <f t="shared" si="95"/>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96">D258</f>
        <v>0</v>
      </c>
      <c r="E259" s="27">
        <f t="shared" si="96"/>
        <v>0</v>
      </c>
      <c r="F259" s="27">
        <f t="shared" si="96"/>
        <v>0</v>
      </c>
      <c r="G259" s="27">
        <f t="shared" si="96"/>
        <v>0</v>
      </c>
      <c r="H259" s="27">
        <f t="shared" si="96"/>
        <v>0</v>
      </c>
      <c r="I259" s="27">
        <f t="shared" si="96"/>
        <v>0</v>
      </c>
      <c r="J259" s="27">
        <f t="shared" si="96"/>
        <v>0</v>
      </c>
      <c r="K259" s="27">
        <f t="shared" si="96"/>
        <v>0</v>
      </c>
      <c r="L259" s="27">
        <f t="shared" si="96"/>
        <v>0</v>
      </c>
      <c r="M259" s="27">
        <f t="shared" si="96"/>
        <v>0</v>
      </c>
      <c r="N259" s="27">
        <f t="shared" si="96"/>
        <v>0</v>
      </c>
      <c r="O259" s="27">
        <f t="shared" si="96"/>
        <v>0</v>
      </c>
      <c r="P259" s="27">
        <f t="shared" si="96"/>
        <v>0</v>
      </c>
      <c r="Q259" s="27">
        <f t="shared" si="96"/>
        <v>0</v>
      </c>
      <c r="R259" s="27">
        <f>R258</f>
        <v>0</v>
      </c>
      <c r="S259" s="27">
        <f t="shared" ref="S259:AG261" si="97">S258</f>
        <v>0</v>
      </c>
      <c r="T259" s="27">
        <f t="shared" si="97"/>
        <v>0</v>
      </c>
      <c r="U259" s="27">
        <f t="shared" si="97"/>
        <v>0</v>
      </c>
      <c r="V259" s="27">
        <f t="shared" si="97"/>
        <v>0</v>
      </c>
      <c r="W259" s="27">
        <f t="shared" si="97"/>
        <v>0</v>
      </c>
      <c r="X259" s="27">
        <f t="shared" si="97"/>
        <v>0</v>
      </c>
      <c r="Y259" s="27">
        <f t="shared" si="97"/>
        <v>0</v>
      </c>
      <c r="Z259" s="27">
        <f t="shared" si="97"/>
        <v>0</v>
      </c>
      <c r="AA259" s="27">
        <f t="shared" si="97"/>
        <v>0</v>
      </c>
      <c r="AB259" s="27">
        <f t="shared" si="97"/>
        <v>0</v>
      </c>
      <c r="AC259" s="27">
        <f t="shared" si="97"/>
        <v>0</v>
      </c>
      <c r="AD259" s="27">
        <f t="shared" si="97"/>
        <v>0</v>
      </c>
      <c r="AE259" s="27">
        <f t="shared" si="97"/>
        <v>0</v>
      </c>
      <c r="AF259" s="27">
        <f t="shared" si="97"/>
        <v>0</v>
      </c>
      <c r="AG259" s="27">
        <f>AG258</f>
        <v>0</v>
      </c>
      <c r="AH259" s="27">
        <f t="shared" ref="AH259:AV261" si="98">AH258</f>
        <v>0</v>
      </c>
      <c r="AI259" s="27">
        <f t="shared" si="98"/>
        <v>0</v>
      </c>
      <c r="AJ259" s="27">
        <f t="shared" si="98"/>
        <v>0</v>
      </c>
      <c r="AK259" s="27">
        <f t="shared" si="98"/>
        <v>0</v>
      </c>
      <c r="AL259" s="27">
        <f t="shared" si="98"/>
        <v>0</v>
      </c>
      <c r="AM259" s="27">
        <f t="shared" si="98"/>
        <v>0</v>
      </c>
      <c r="AN259" s="27">
        <f t="shared" si="98"/>
        <v>0</v>
      </c>
      <c r="AO259" s="27">
        <f t="shared" si="98"/>
        <v>0</v>
      </c>
      <c r="AP259" s="27">
        <f t="shared" si="98"/>
        <v>0</v>
      </c>
      <c r="AQ259" s="27">
        <f t="shared" si="98"/>
        <v>0</v>
      </c>
      <c r="AR259" s="27">
        <f t="shared" si="98"/>
        <v>0</v>
      </c>
      <c r="AS259" s="27">
        <f t="shared" si="98"/>
        <v>0</v>
      </c>
      <c r="AT259" s="27">
        <f t="shared" si="98"/>
        <v>0</v>
      </c>
      <c r="AU259" s="27">
        <f t="shared" si="98"/>
        <v>0</v>
      </c>
      <c r="AV259" s="27">
        <f>AV258</f>
        <v>0</v>
      </c>
      <c r="AW259" s="27">
        <f t="shared" ref="AW259:BJ259" si="99">AW258</f>
        <v>0</v>
      </c>
      <c r="AX259" s="27">
        <f t="shared" si="99"/>
        <v>0</v>
      </c>
      <c r="AY259" s="27">
        <f t="shared" si="99"/>
        <v>0</v>
      </c>
      <c r="AZ259" s="27">
        <f t="shared" si="99"/>
        <v>0</v>
      </c>
      <c r="BA259" s="27">
        <f t="shared" si="99"/>
        <v>0</v>
      </c>
      <c r="BB259" s="27">
        <f t="shared" si="99"/>
        <v>0</v>
      </c>
      <c r="BC259" s="27">
        <f t="shared" si="99"/>
        <v>0</v>
      </c>
      <c r="BD259" s="27">
        <f t="shared" si="99"/>
        <v>0</v>
      </c>
      <c r="BE259" s="27">
        <f t="shared" si="99"/>
        <v>0</v>
      </c>
      <c r="BF259" s="27">
        <f t="shared" si="99"/>
        <v>0</v>
      </c>
      <c r="BG259" s="27">
        <f t="shared" si="99"/>
        <v>0</v>
      </c>
      <c r="BH259" s="27">
        <f t="shared" si="99"/>
        <v>0</v>
      </c>
      <c r="BI259" s="27">
        <f t="shared" si="99"/>
        <v>0</v>
      </c>
      <c r="BJ259" s="27">
        <f t="shared" si="99"/>
        <v>0</v>
      </c>
      <c r="BK259" s="27">
        <f>BK258</f>
        <v>0</v>
      </c>
      <c r="BL259" s="27">
        <f t="shared" ref="BL259:BY259" si="100">BL258</f>
        <v>0</v>
      </c>
      <c r="BM259" s="27">
        <f t="shared" si="100"/>
        <v>0</v>
      </c>
      <c r="BN259" s="27">
        <f t="shared" si="100"/>
        <v>0</v>
      </c>
      <c r="BO259" s="27">
        <f t="shared" si="100"/>
        <v>0</v>
      </c>
      <c r="BP259" s="27">
        <f t="shared" si="100"/>
        <v>0</v>
      </c>
      <c r="BQ259" s="27">
        <f t="shared" si="100"/>
        <v>0</v>
      </c>
      <c r="BR259" s="27">
        <f t="shared" si="100"/>
        <v>0</v>
      </c>
      <c r="BS259" s="27">
        <f t="shared" si="100"/>
        <v>0</v>
      </c>
      <c r="BT259" s="27">
        <f t="shared" si="100"/>
        <v>0</v>
      </c>
      <c r="BU259" s="27">
        <f t="shared" si="100"/>
        <v>0</v>
      </c>
      <c r="BV259" s="27">
        <f t="shared" si="100"/>
        <v>0</v>
      </c>
      <c r="BW259" s="27">
        <f t="shared" si="100"/>
        <v>0</v>
      </c>
      <c r="BX259" s="27">
        <f t="shared" si="100"/>
        <v>0</v>
      </c>
      <c r="BY259" s="27">
        <f t="shared" si="100"/>
        <v>0</v>
      </c>
    </row>
    <row r="260" spans="2:77" outlineLevel="1">
      <c r="B260" s="25" t="s">
        <v>861</v>
      </c>
      <c r="C260" s="27">
        <f>C259</f>
        <v>0</v>
      </c>
      <c r="D260" s="27">
        <f t="shared" si="96"/>
        <v>0</v>
      </c>
      <c r="E260" s="27">
        <f t="shared" si="96"/>
        <v>0</v>
      </c>
      <c r="F260" s="27">
        <f t="shared" si="96"/>
        <v>0</v>
      </c>
      <c r="G260" s="27">
        <f t="shared" si="96"/>
        <v>0</v>
      </c>
      <c r="H260" s="27">
        <f t="shared" si="96"/>
        <v>0</v>
      </c>
      <c r="I260" s="27">
        <f t="shared" si="96"/>
        <v>0</v>
      </c>
      <c r="J260" s="27">
        <f t="shared" si="96"/>
        <v>0</v>
      </c>
      <c r="K260" s="27">
        <f t="shared" si="96"/>
        <v>0</v>
      </c>
      <c r="L260" s="27">
        <f t="shared" si="96"/>
        <v>0</v>
      </c>
      <c r="M260" s="27">
        <f t="shared" si="96"/>
        <v>0</v>
      </c>
      <c r="N260" s="27">
        <f t="shared" si="96"/>
        <v>0</v>
      </c>
      <c r="O260" s="27">
        <f t="shared" si="96"/>
        <v>0</v>
      </c>
      <c r="P260" s="27">
        <f t="shared" si="96"/>
        <v>0</v>
      </c>
      <c r="Q260" s="27">
        <f t="shared" si="96"/>
        <v>0</v>
      </c>
      <c r="R260" s="27">
        <f t="shared" si="96"/>
        <v>0</v>
      </c>
      <c r="S260" s="27">
        <f t="shared" si="97"/>
        <v>0</v>
      </c>
      <c r="T260" s="27">
        <f t="shared" si="97"/>
        <v>0</v>
      </c>
      <c r="U260" s="27">
        <f t="shared" si="97"/>
        <v>0</v>
      </c>
      <c r="V260" s="27">
        <f t="shared" si="97"/>
        <v>0</v>
      </c>
      <c r="W260" s="27">
        <f t="shared" si="97"/>
        <v>0</v>
      </c>
      <c r="X260" s="27">
        <f t="shared" si="97"/>
        <v>0</v>
      </c>
      <c r="Y260" s="27">
        <f t="shared" si="97"/>
        <v>0</v>
      </c>
      <c r="Z260" s="27">
        <f t="shared" si="97"/>
        <v>0</v>
      </c>
      <c r="AA260" s="27">
        <f t="shared" si="97"/>
        <v>0</v>
      </c>
      <c r="AB260" s="27">
        <f t="shared" si="97"/>
        <v>0</v>
      </c>
      <c r="AC260" s="27">
        <f t="shared" si="97"/>
        <v>0</v>
      </c>
      <c r="AD260" s="27">
        <f t="shared" si="97"/>
        <v>0</v>
      </c>
      <c r="AE260" s="27">
        <f t="shared" si="97"/>
        <v>0</v>
      </c>
      <c r="AF260" s="27">
        <f t="shared" si="97"/>
        <v>0</v>
      </c>
      <c r="AG260" s="27">
        <f t="shared" si="97"/>
        <v>0</v>
      </c>
      <c r="AH260" s="27">
        <f t="shared" si="98"/>
        <v>0</v>
      </c>
      <c r="AI260" s="27">
        <f t="shared" si="98"/>
        <v>0</v>
      </c>
      <c r="AJ260" s="27">
        <f t="shared" si="98"/>
        <v>0</v>
      </c>
      <c r="AK260" s="27">
        <f t="shared" si="98"/>
        <v>0</v>
      </c>
      <c r="AL260" s="27">
        <f t="shared" si="98"/>
        <v>0</v>
      </c>
      <c r="AM260" s="27">
        <f t="shared" si="98"/>
        <v>0</v>
      </c>
      <c r="AN260" s="27">
        <f t="shared" si="98"/>
        <v>0</v>
      </c>
      <c r="AO260" s="27">
        <f t="shared" si="98"/>
        <v>0</v>
      </c>
      <c r="AP260" s="27">
        <f t="shared" si="98"/>
        <v>0</v>
      </c>
      <c r="AQ260" s="27">
        <f t="shared" si="98"/>
        <v>0</v>
      </c>
      <c r="AR260" s="27">
        <f t="shared" si="98"/>
        <v>0</v>
      </c>
      <c r="AS260" s="27">
        <f t="shared" si="98"/>
        <v>0</v>
      </c>
      <c r="AT260" s="27">
        <f t="shared" si="98"/>
        <v>0</v>
      </c>
      <c r="AU260" s="27">
        <f t="shared" si="98"/>
        <v>0</v>
      </c>
      <c r="AV260" s="27">
        <f t="shared" si="98"/>
        <v>0</v>
      </c>
      <c r="AW260" s="27">
        <f t="shared" ref="AW260:BY260" si="101">AW259</f>
        <v>0</v>
      </c>
      <c r="AX260" s="27">
        <f t="shared" si="101"/>
        <v>0</v>
      </c>
      <c r="AY260" s="27">
        <f t="shared" si="101"/>
        <v>0</v>
      </c>
      <c r="AZ260" s="27">
        <f t="shared" si="101"/>
        <v>0</v>
      </c>
      <c r="BA260" s="27">
        <f t="shared" si="101"/>
        <v>0</v>
      </c>
      <c r="BB260" s="27">
        <f t="shared" si="101"/>
        <v>0</v>
      </c>
      <c r="BC260" s="27">
        <f t="shared" si="101"/>
        <v>0</v>
      </c>
      <c r="BD260" s="27">
        <f t="shared" si="101"/>
        <v>0</v>
      </c>
      <c r="BE260" s="27">
        <f t="shared" si="101"/>
        <v>0</v>
      </c>
      <c r="BF260" s="27">
        <f t="shared" si="101"/>
        <v>0</v>
      </c>
      <c r="BG260" s="27">
        <f t="shared" si="101"/>
        <v>0</v>
      </c>
      <c r="BH260" s="27">
        <f t="shared" si="101"/>
        <v>0</v>
      </c>
      <c r="BI260" s="27">
        <f t="shared" si="101"/>
        <v>0</v>
      </c>
      <c r="BJ260" s="27">
        <f t="shared" si="101"/>
        <v>0</v>
      </c>
      <c r="BK260" s="27">
        <f t="shared" si="101"/>
        <v>0</v>
      </c>
      <c r="BL260" s="27">
        <f t="shared" si="101"/>
        <v>0</v>
      </c>
      <c r="BM260" s="27">
        <f t="shared" si="101"/>
        <v>0</v>
      </c>
      <c r="BN260" s="27">
        <f t="shared" si="101"/>
        <v>0</v>
      </c>
      <c r="BO260" s="27">
        <f t="shared" si="101"/>
        <v>0</v>
      </c>
      <c r="BP260" s="27">
        <f t="shared" si="101"/>
        <v>0</v>
      </c>
      <c r="BQ260" s="27">
        <f t="shared" si="101"/>
        <v>0</v>
      </c>
      <c r="BR260" s="27">
        <f t="shared" si="101"/>
        <v>0</v>
      </c>
      <c r="BS260" s="27">
        <f t="shared" si="101"/>
        <v>0</v>
      </c>
      <c r="BT260" s="27">
        <f t="shared" si="101"/>
        <v>0</v>
      </c>
      <c r="BU260" s="27">
        <f t="shared" si="101"/>
        <v>0</v>
      </c>
      <c r="BV260" s="27">
        <f t="shared" si="101"/>
        <v>0</v>
      </c>
      <c r="BW260" s="27">
        <f t="shared" si="101"/>
        <v>0</v>
      </c>
      <c r="BX260" s="27">
        <f t="shared" si="101"/>
        <v>0</v>
      </c>
      <c r="BY260" s="27">
        <f t="shared" si="101"/>
        <v>0</v>
      </c>
    </row>
    <row r="261" spans="2:77" outlineLevel="1">
      <c r="B261" s="25" t="s">
        <v>862</v>
      </c>
      <c r="C261" s="27">
        <f>C260</f>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8"/>
        <v>0</v>
      </c>
      <c r="AI261" s="27">
        <f t="shared" si="98"/>
        <v>0</v>
      </c>
      <c r="AJ261" s="27">
        <f t="shared" si="98"/>
        <v>0</v>
      </c>
      <c r="AK261" s="27">
        <f t="shared" si="98"/>
        <v>0</v>
      </c>
      <c r="AL261" s="27">
        <f t="shared" si="98"/>
        <v>0</v>
      </c>
      <c r="AM261" s="27">
        <f t="shared" si="98"/>
        <v>0</v>
      </c>
      <c r="AN261" s="27">
        <f t="shared" si="98"/>
        <v>0</v>
      </c>
      <c r="AO261" s="27">
        <f t="shared" si="98"/>
        <v>0</v>
      </c>
      <c r="AP261" s="27">
        <f t="shared" si="98"/>
        <v>0</v>
      </c>
      <c r="AQ261" s="27">
        <f t="shared" si="98"/>
        <v>0</v>
      </c>
      <c r="AR261" s="27">
        <f t="shared" si="98"/>
        <v>0</v>
      </c>
      <c r="AS261" s="27">
        <f t="shared" si="98"/>
        <v>0</v>
      </c>
      <c r="AT261" s="27">
        <f t="shared" si="98"/>
        <v>0</v>
      </c>
      <c r="AU261" s="27">
        <f t="shared" si="98"/>
        <v>0</v>
      </c>
      <c r="AV261" s="27">
        <f t="shared" si="98"/>
        <v>0</v>
      </c>
      <c r="AW261" s="27">
        <f t="shared" ref="AW261:BY261" si="102">AW260</f>
        <v>0</v>
      </c>
      <c r="AX261" s="27">
        <f t="shared" si="102"/>
        <v>0</v>
      </c>
      <c r="AY261" s="27">
        <f t="shared" si="102"/>
        <v>0</v>
      </c>
      <c r="AZ261" s="27">
        <f t="shared" si="102"/>
        <v>0</v>
      </c>
      <c r="BA261" s="27">
        <f t="shared" si="102"/>
        <v>0</v>
      </c>
      <c r="BB261" s="27">
        <f t="shared" si="102"/>
        <v>0</v>
      </c>
      <c r="BC261" s="27">
        <f t="shared" si="102"/>
        <v>0</v>
      </c>
      <c r="BD261" s="27">
        <f t="shared" si="102"/>
        <v>0</v>
      </c>
      <c r="BE261" s="27">
        <f t="shared" si="102"/>
        <v>0</v>
      </c>
      <c r="BF261" s="27">
        <f t="shared" si="102"/>
        <v>0</v>
      </c>
      <c r="BG261" s="27">
        <f t="shared" si="102"/>
        <v>0</v>
      </c>
      <c r="BH261" s="27">
        <f t="shared" si="102"/>
        <v>0</v>
      </c>
      <c r="BI261" s="27">
        <f t="shared" si="102"/>
        <v>0</v>
      </c>
      <c r="BJ261" s="27">
        <f t="shared" si="102"/>
        <v>0</v>
      </c>
      <c r="BK261" s="27">
        <f t="shared" si="102"/>
        <v>0</v>
      </c>
      <c r="BL261" s="27">
        <f t="shared" si="102"/>
        <v>0</v>
      </c>
      <c r="BM261" s="27">
        <f t="shared" si="102"/>
        <v>0</v>
      </c>
      <c r="BN261" s="27">
        <f t="shared" si="102"/>
        <v>0</v>
      </c>
      <c r="BO261" s="27">
        <f t="shared" si="102"/>
        <v>0</v>
      </c>
      <c r="BP261" s="27">
        <f t="shared" si="102"/>
        <v>0</v>
      </c>
      <c r="BQ261" s="27">
        <f t="shared" si="102"/>
        <v>0</v>
      </c>
      <c r="BR261" s="27">
        <f t="shared" si="102"/>
        <v>0</v>
      </c>
      <c r="BS261" s="27">
        <f t="shared" si="102"/>
        <v>0</v>
      </c>
      <c r="BT261" s="27">
        <f t="shared" si="102"/>
        <v>0</v>
      </c>
      <c r="BU261" s="27">
        <f t="shared" si="102"/>
        <v>0</v>
      </c>
      <c r="BV261" s="27">
        <f t="shared" si="102"/>
        <v>0</v>
      </c>
      <c r="BW261" s="27">
        <f t="shared" si="102"/>
        <v>0</v>
      </c>
      <c r="BX261" s="27">
        <f t="shared" si="102"/>
        <v>0</v>
      </c>
      <c r="BY261" s="27">
        <f t="shared" si="102"/>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R266" si="103">C263</f>
        <v>0</v>
      </c>
      <c r="D264" s="27">
        <f t="shared" si="103"/>
        <v>0</v>
      </c>
      <c r="E264" s="27">
        <f t="shared" si="103"/>
        <v>0</v>
      </c>
      <c r="F264" s="27">
        <f t="shared" si="103"/>
        <v>0</v>
      </c>
      <c r="G264" s="27">
        <f t="shared" si="103"/>
        <v>0</v>
      </c>
      <c r="H264" s="27">
        <f t="shared" si="103"/>
        <v>0</v>
      </c>
      <c r="I264" s="27">
        <f t="shared" si="103"/>
        <v>0</v>
      </c>
      <c r="J264" s="27">
        <f t="shared" si="103"/>
        <v>0</v>
      </c>
      <c r="K264" s="27">
        <f t="shared" si="103"/>
        <v>0</v>
      </c>
      <c r="L264" s="27">
        <f t="shared" si="103"/>
        <v>0</v>
      </c>
      <c r="M264" s="27">
        <f t="shared" si="103"/>
        <v>0</v>
      </c>
      <c r="N264" s="27">
        <f t="shared" si="103"/>
        <v>0</v>
      </c>
      <c r="O264" s="27">
        <f t="shared" si="103"/>
        <v>0</v>
      </c>
      <c r="P264" s="27">
        <f t="shared" si="103"/>
        <v>0</v>
      </c>
      <c r="Q264" s="27">
        <f t="shared" si="103"/>
        <v>0</v>
      </c>
      <c r="R264" s="27">
        <f t="shared" si="103"/>
        <v>0</v>
      </c>
      <c r="S264" s="27">
        <f t="shared" ref="S264:AH266" si="104">S263</f>
        <v>0</v>
      </c>
      <c r="T264" s="27">
        <f t="shared" si="104"/>
        <v>0</v>
      </c>
      <c r="U264" s="27">
        <f t="shared" si="104"/>
        <v>0</v>
      </c>
      <c r="V264" s="27">
        <f t="shared" si="104"/>
        <v>0</v>
      </c>
      <c r="W264" s="27">
        <f t="shared" si="104"/>
        <v>0</v>
      </c>
      <c r="X264" s="27">
        <f t="shared" si="104"/>
        <v>0</v>
      </c>
      <c r="Y264" s="27">
        <f t="shared" si="104"/>
        <v>0</v>
      </c>
      <c r="Z264" s="27">
        <f t="shared" si="104"/>
        <v>0</v>
      </c>
      <c r="AA264" s="27">
        <f t="shared" si="104"/>
        <v>0</v>
      </c>
      <c r="AB264" s="27">
        <f t="shared" si="104"/>
        <v>0</v>
      </c>
      <c r="AC264" s="27">
        <f t="shared" si="104"/>
        <v>0</v>
      </c>
      <c r="AD264" s="27">
        <f t="shared" si="104"/>
        <v>0</v>
      </c>
      <c r="AE264" s="27">
        <f t="shared" si="104"/>
        <v>0</v>
      </c>
      <c r="AF264" s="27">
        <f t="shared" si="104"/>
        <v>0</v>
      </c>
      <c r="AG264" s="27">
        <f t="shared" si="104"/>
        <v>0</v>
      </c>
      <c r="AH264" s="27">
        <f t="shared" si="104"/>
        <v>0</v>
      </c>
      <c r="AI264" s="27">
        <f t="shared" ref="AI264:AW266" si="105">AI263</f>
        <v>0</v>
      </c>
      <c r="AJ264" s="27">
        <f t="shared" si="105"/>
        <v>0</v>
      </c>
      <c r="AK264" s="27">
        <f t="shared" si="105"/>
        <v>0</v>
      </c>
      <c r="AL264" s="27">
        <f t="shared" si="105"/>
        <v>0</v>
      </c>
      <c r="AM264" s="27">
        <f t="shared" si="105"/>
        <v>0</v>
      </c>
      <c r="AN264" s="27">
        <f t="shared" si="105"/>
        <v>0</v>
      </c>
      <c r="AO264" s="27">
        <f t="shared" si="105"/>
        <v>0</v>
      </c>
      <c r="AP264" s="27">
        <f t="shared" si="105"/>
        <v>0</v>
      </c>
      <c r="AQ264" s="27">
        <f t="shared" si="105"/>
        <v>0</v>
      </c>
      <c r="AR264" s="27">
        <f t="shared" si="105"/>
        <v>0</v>
      </c>
      <c r="AS264" s="27">
        <f t="shared" si="105"/>
        <v>0</v>
      </c>
      <c r="AT264" s="27">
        <f t="shared" si="105"/>
        <v>0</v>
      </c>
      <c r="AU264" s="27">
        <f t="shared" si="105"/>
        <v>0</v>
      </c>
      <c r="AV264" s="27">
        <f t="shared" si="105"/>
        <v>0</v>
      </c>
      <c r="AW264" s="27">
        <f t="shared" si="105"/>
        <v>0</v>
      </c>
      <c r="AX264" s="27">
        <f t="shared" ref="AX264:BY264" si="106">AX263</f>
        <v>0</v>
      </c>
      <c r="AY264" s="27">
        <f t="shared" si="106"/>
        <v>0</v>
      </c>
      <c r="AZ264" s="27">
        <f t="shared" si="106"/>
        <v>0</v>
      </c>
      <c r="BA264" s="27">
        <f t="shared" si="106"/>
        <v>0</v>
      </c>
      <c r="BB264" s="27">
        <f t="shared" si="106"/>
        <v>0</v>
      </c>
      <c r="BC264" s="27">
        <f t="shared" si="106"/>
        <v>0</v>
      </c>
      <c r="BD264" s="27">
        <f t="shared" si="106"/>
        <v>0</v>
      </c>
      <c r="BE264" s="27">
        <f t="shared" si="106"/>
        <v>0</v>
      </c>
      <c r="BF264" s="27">
        <f t="shared" si="106"/>
        <v>0</v>
      </c>
      <c r="BG264" s="27">
        <f t="shared" si="106"/>
        <v>0</v>
      </c>
      <c r="BH264" s="27">
        <f t="shared" si="106"/>
        <v>0</v>
      </c>
      <c r="BI264" s="27">
        <f t="shared" si="106"/>
        <v>0</v>
      </c>
      <c r="BJ264" s="27">
        <f t="shared" si="106"/>
        <v>0</v>
      </c>
      <c r="BK264" s="27">
        <f t="shared" si="106"/>
        <v>0</v>
      </c>
      <c r="BL264" s="27">
        <f t="shared" si="106"/>
        <v>0</v>
      </c>
      <c r="BM264" s="27">
        <f t="shared" si="106"/>
        <v>0</v>
      </c>
      <c r="BN264" s="27">
        <f t="shared" si="106"/>
        <v>0</v>
      </c>
      <c r="BO264" s="27">
        <f t="shared" si="106"/>
        <v>0</v>
      </c>
      <c r="BP264" s="27">
        <f t="shared" si="106"/>
        <v>0</v>
      </c>
      <c r="BQ264" s="27">
        <f t="shared" si="106"/>
        <v>0</v>
      </c>
      <c r="BR264" s="27">
        <f t="shared" si="106"/>
        <v>0</v>
      </c>
      <c r="BS264" s="27">
        <f t="shared" si="106"/>
        <v>0</v>
      </c>
      <c r="BT264" s="27">
        <f t="shared" si="106"/>
        <v>0</v>
      </c>
      <c r="BU264" s="27">
        <f t="shared" si="106"/>
        <v>0</v>
      </c>
      <c r="BV264" s="27">
        <f t="shared" si="106"/>
        <v>0</v>
      </c>
      <c r="BW264" s="27">
        <f t="shared" si="106"/>
        <v>0</v>
      </c>
      <c r="BX264" s="27">
        <f t="shared" si="106"/>
        <v>0</v>
      </c>
      <c r="BY264" s="27">
        <f t="shared" si="106"/>
        <v>0</v>
      </c>
    </row>
    <row r="265" spans="2:77" outlineLevel="1">
      <c r="B265" s="25" t="s">
        <v>861</v>
      </c>
      <c r="C265" s="27">
        <f t="shared" si="103"/>
        <v>0</v>
      </c>
      <c r="D265" s="27">
        <f t="shared" si="103"/>
        <v>0</v>
      </c>
      <c r="E265" s="27">
        <f t="shared" si="103"/>
        <v>0</v>
      </c>
      <c r="F265" s="27">
        <f t="shared" si="103"/>
        <v>0</v>
      </c>
      <c r="G265" s="27">
        <f t="shared" si="103"/>
        <v>0</v>
      </c>
      <c r="H265" s="27">
        <f t="shared" si="103"/>
        <v>0</v>
      </c>
      <c r="I265" s="27">
        <f t="shared" si="103"/>
        <v>0</v>
      </c>
      <c r="J265" s="27">
        <f t="shared" si="103"/>
        <v>0</v>
      </c>
      <c r="K265" s="27">
        <f t="shared" si="103"/>
        <v>0</v>
      </c>
      <c r="L265" s="27">
        <f t="shared" si="103"/>
        <v>0</v>
      </c>
      <c r="M265" s="27">
        <f t="shared" si="103"/>
        <v>0</v>
      </c>
      <c r="N265" s="27">
        <f t="shared" si="103"/>
        <v>0</v>
      </c>
      <c r="O265" s="27">
        <f t="shared" si="103"/>
        <v>0</v>
      </c>
      <c r="P265" s="27">
        <f t="shared" si="103"/>
        <v>0</v>
      </c>
      <c r="Q265" s="27">
        <f t="shared" si="103"/>
        <v>0</v>
      </c>
      <c r="R265" s="27">
        <f t="shared" si="103"/>
        <v>0</v>
      </c>
      <c r="S265" s="27">
        <f t="shared" si="104"/>
        <v>0</v>
      </c>
      <c r="T265" s="27">
        <f t="shared" si="104"/>
        <v>0</v>
      </c>
      <c r="U265" s="27">
        <f t="shared" si="104"/>
        <v>0</v>
      </c>
      <c r="V265" s="27">
        <f t="shared" si="104"/>
        <v>0</v>
      </c>
      <c r="W265" s="27">
        <f t="shared" si="104"/>
        <v>0</v>
      </c>
      <c r="X265" s="27">
        <f t="shared" si="104"/>
        <v>0</v>
      </c>
      <c r="Y265" s="27">
        <f t="shared" si="104"/>
        <v>0</v>
      </c>
      <c r="Z265" s="27">
        <f t="shared" si="104"/>
        <v>0</v>
      </c>
      <c r="AA265" s="27">
        <f t="shared" si="104"/>
        <v>0</v>
      </c>
      <c r="AB265" s="27">
        <f t="shared" si="104"/>
        <v>0</v>
      </c>
      <c r="AC265" s="27">
        <f t="shared" si="104"/>
        <v>0</v>
      </c>
      <c r="AD265" s="27">
        <f t="shared" si="104"/>
        <v>0</v>
      </c>
      <c r="AE265" s="27">
        <f t="shared" si="104"/>
        <v>0</v>
      </c>
      <c r="AF265" s="27">
        <f t="shared" si="104"/>
        <v>0</v>
      </c>
      <c r="AG265" s="27">
        <f t="shared" si="104"/>
        <v>0</v>
      </c>
      <c r="AH265" s="27">
        <f t="shared" si="104"/>
        <v>0</v>
      </c>
      <c r="AI265" s="27">
        <f t="shared" si="105"/>
        <v>0</v>
      </c>
      <c r="AJ265" s="27">
        <f t="shared" si="105"/>
        <v>0</v>
      </c>
      <c r="AK265" s="27">
        <f t="shared" si="105"/>
        <v>0</v>
      </c>
      <c r="AL265" s="27">
        <f t="shared" si="105"/>
        <v>0</v>
      </c>
      <c r="AM265" s="27">
        <f t="shared" si="105"/>
        <v>0</v>
      </c>
      <c r="AN265" s="27">
        <f t="shared" si="105"/>
        <v>0</v>
      </c>
      <c r="AO265" s="27">
        <f t="shared" si="105"/>
        <v>0</v>
      </c>
      <c r="AP265" s="27">
        <f t="shared" si="105"/>
        <v>0</v>
      </c>
      <c r="AQ265" s="27">
        <f t="shared" si="105"/>
        <v>0</v>
      </c>
      <c r="AR265" s="27">
        <f t="shared" si="105"/>
        <v>0</v>
      </c>
      <c r="AS265" s="27">
        <f t="shared" si="105"/>
        <v>0</v>
      </c>
      <c r="AT265" s="27">
        <f t="shared" si="105"/>
        <v>0</v>
      </c>
      <c r="AU265" s="27">
        <f t="shared" si="105"/>
        <v>0</v>
      </c>
      <c r="AV265" s="27">
        <f t="shared" si="105"/>
        <v>0</v>
      </c>
      <c r="AW265" s="27">
        <f t="shared" si="105"/>
        <v>0</v>
      </c>
      <c r="AX265" s="27">
        <f t="shared" ref="AX265:BY265" si="107">AX264</f>
        <v>0</v>
      </c>
      <c r="AY265" s="27">
        <f t="shared" si="107"/>
        <v>0</v>
      </c>
      <c r="AZ265" s="27">
        <f t="shared" si="107"/>
        <v>0</v>
      </c>
      <c r="BA265" s="27">
        <f t="shared" si="107"/>
        <v>0</v>
      </c>
      <c r="BB265" s="27">
        <f t="shared" si="107"/>
        <v>0</v>
      </c>
      <c r="BC265" s="27">
        <f t="shared" si="107"/>
        <v>0</v>
      </c>
      <c r="BD265" s="27">
        <f t="shared" si="107"/>
        <v>0</v>
      </c>
      <c r="BE265" s="27">
        <f t="shared" si="107"/>
        <v>0</v>
      </c>
      <c r="BF265" s="27">
        <f t="shared" si="107"/>
        <v>0</v>
      </c>
      <c r="BG265" s="27">
        <f t="shared" si="107"/>
        <v>0</v>
      </c>
      <c r="BH265" s="27">
        <f t="shared" si="107"/>
        <v>0</v>
      </c>
      <c r="BI265" s="27">
        <f t="shared" si="107"/>
        <v>0</v>
      </c>
      <c r="BJ265" s="27">
        <f t="shared" si="107"/>
        <v>0</v>
      </c>
      <c r="BK265" s="27">
        <f t="shared" si="107"/>
        <v>0</v>
      </c>
      <c r="BL265" s="27">
        <f t="shared" si="107"/>
        <v>0</v>
      </c>
      <c r="BM265" s="27">
        <f t="shared" si="107"/>
        <v>0</v>
      </c>
      <c r="BN265" s="27">
        <f t="shared" si="107"/>
        <v>0</v>
      </c>
      <c r="BO265" s="27">
        <f t="shared" si="107"/>
        <v>0</v>
      </c>
      <c r="BP265" s="27">
        <f t="shared" si="107"/>
        <v>0</v>
      </c>
      <c r="BQ265" s="27">
        <f t="shared" si="107"/>
        <v>0</v>
      </c>
      <c r="BR265" s="27">
        <f t="shared" si="107"/>
        <v>0</v>
      </c>
      <c r="BS265" s="27">
        <f t="shared" si="107"/>
        <v>0</v>
      </c>
      <c r="BT265" s="27">
        <f t="shared" si="107"/>
        <v>0</v>
      </c>
      <c r="BU265" s="27">
        <f t="shared" si="107"/>
        <v>0</v>
      </c>
      <c r="BV265" s="27">
        <f t="shared" si="107"/>
        <v>0</v>
      </c>
      <c r="BW265" s="27">
        <f t="shared" si="107"/>
        <v>0</v>
      </c>
      <c r="BX265" s="27">
        <f t="shared" si="107"/>
        <v>0</v>
      </c>
      <c r="BY265" s="27">
        <f t="shared" si="107"/>
        <v>0</v>
      </c>
    </row>
    <row r="266" spans="2:77" outlineLevel="1">
      <c r="B266" s="25" t="s">
        <v>862</v>
      </c>
      <c r="C266" s="27">
        <f t="shared" si="103"/>
        <v>0</v>
      </c>
      <c r="D266" s="27">
        <f t="shared" si="103"/>
        <v>0</v>
      </c>
      <c r="E266" s="27">
        <f t="shared" si="103"/>
        <v>0</v>
      </c>
      <c r="F266" s="27">
        <f t="shared" si="103"/>
        <v>0</v>
      </c>
      <c r="G266" s="27">
        <f t="shared" si="103"/>
        <v>0</v>
      </c>
      <c r="H266" s="27">
        <f t="shared" si="103"/>
        <v>0</v>
      </c>
      <c r="I266" s="27">
        <f t="shared" si="103"/>
        <v>0</v>
      </c>
      <c r="J266" s="27">
        <f t="shared" si="103"/>
        <v>0</v>
      </c>
      <c r="K266" s="27">
        <f t="shared" si="103"/>
        <v>0</v>
      </c>
      <c r="L266" s="27">
        <f t="shared" si="103"/>
        <v>0</v>
      </c>
      <c r="M266" s="27">
        <f t="shared" si="103"/>
        <v>0</v>
      </c>
      <c r="N266" s="27">
        <f t="shared" si="103"/>
        <v>0</v>
      </c>
      <c r="O266" s="27">
        <f t="shared" si="103"/>
        <v>0</v>
      </c>
      <c r="P266" s="27">
        <f t="shared" si="103"/>
        <v>0</v>
      </c>
      <c r="Q266" s="27">
        <f t="shared" si="103"/>
        <v>0</v>
      </c>
      <c r="R266" s="27">
        <f t="shared" si="103"/>
        <v>0</v>
      </c>
      <c r="S266" s="27">
        <f t="shared" si="104"/>
        <v>0</v>
      </c>
      <c r="T266" s="27">
        <f t="shared" si="104"/>
        <v>0</v>
      </c>
      <c r="U266" s="27">
        <f t="shared" si="104"/>
        <v>0</v>
      </c>
      <c r="V266" s="27">
        <f t="shared" si="104"/>
        <v>0</v>
      </c>
      <c r="W266" s="27">
        <f t="shared" si="104"/>
        <v>0</v>
      </c>
      <c r="X266" s="27">
        <f t="shared" si="104"/>
        <v>0</v>
      </c>
      <c r="Y266" s="27">
        <f t="shared" si="104"/>
        <v>0</v>
      </c>
      <c r="Z266" s="27">
        <f t="shared" si="104"/>
        <v>0</v>
      </c>
      <c r="AA266" s="27">
        <f t="shared" si="104"/>
        <v>0</v>
      </c>
      <c r="AB266" s="27">
        <f t="shared" si="104"/>
        <v>0</v>
      </c>
      <c r="AC266" s="27">
        <f t="shared" si="104"/>
        <v>0</v>
      </c>
      <c r="AD266" s="27">
        <f t="shared" si="104"/>
        <v>0</v>
      </c>
      <c r="AE266" s="27">
        <f t="shared" si="104"/>
        <v>0</v>
      </c>
      <c r="AF266" s="27">
        <f t="shared" si="104"/>
        <v>0</v>
      </c>
      <c r="AG266" s="27">
        <f t="shared" si="104"/>
        <v>0</v>
      </c>
      <c r="AH266" s="27">
        <f t="shared" si="104"/>
        <v>0</v>
      </c>
      <c r="AI266" s="27">
        <f t="shared" si="105"/>
        <v>0</v>
      </c>
      <c r="AJ266" s="27">
        <f t="shared" si="105"/>
        <v>0</v>
      </c>
      <c r="AK266" s="27">
        <f t="shared" si="105"/>
        <v>0</v>
      </c>
      <c r="AL266" s="27">
        <f t="shared" si="105"/>
        <v>0</v>
      </c>
      <c r="AM266" s="27">
        <f t="shared" si="105"/>
        <v>0</v>
      </c>
      <c r="AN266" s="27">
        <f t="shared" si="105"/>
        <v>0</v>
      </c>
      <c r="AO266" s="27">
        <f t="shared" si="105"/>
        <v>0</v>
      </c>
      <c r="AP266" s="27">
        <f t="shared" si="105"/>
        <v>0</v>
      </c>
      <c r="AQ266" s="27">
        <f t="shared" si="105"/>
        <v>0</v>
      </c>
      <c r="AR266" s="27">
        <f t="shared" si="105"/>
        <v>0</v>
      </c>
      <c r="AS266" s="27">
        <f t="shared" si="105"/>
        <v>0</v>
      </c>
      <c r="AT266" s="27">
        <f t="shared" si="105"/>
        <v>0</v>
      </c>
      <c r="AU266" s="27">
        <f t="shared" si="105"/>
        <v>0</v>
      </c>
      <c r="AV266" s="27">
        <f t="shared" si="105"/>
        <v>0</v>
      </c>
      <c r="AW266" s="27">
        <f t="shared" si="105"/>
        <v>0</v>
      </c>
      <c r="AX266" s="27">
        <f t="shared" ref="AX266:BY266" si="108">AX265</f>
        <v>0</v>
      </c>
      <c r="AY266" s="27">
        <f t="shared" si="108"/>
        <v>0</v>
      </c>
      <c r="AZ266" s="27">
        <f t="shared" si="108"/>
        <v>0</v>
      </c>
      <c r="BA266" s="27">
        <f t="shared" si="108"/>
        <v>0</v>
      </c>
      <c r="BB266" s="27">
        <f t="shared" si="108"/>
        <v>0</v>
      </c>
      <c r="BC266" s="27">
        <f t="shared" si="108"/>
        <v>0</v>
      </c>
      <c r="BD266" s="27">
        <f t="shared" si="108"/>
        <v>0</v>
      </c>
      <c r="BE266" s="27">
        <f t="shared" si="108"/>
        <v>0</v>
      </c>
      <c r="BF266" s="27">
        <f t="shared" si="108"/>
        <v>0</v>
      </c>
      <c r="BG266" s="27">
        <f t="shared" si="108"/>
        <v>0</v>
      </c>
      <c r="BH266" s="27">
        <f t="shared" si="108"/>
        <v>0</v>
      </c>
      <c r="BI266" s="27">
        <f t="shared" si="108"/>
        <v>0</v>
      </c>
      <c r="BJ266" s="27">
        <f t="shared" si="108"/>
        <v>0</v>
      </c>
      <c r="BK266" s="27">
        <f t="shared" si="108"/>
        <v>0</v>
      </c>
      <c r="BL266" s="27">
        <f t="shared" si="108"/>
        <v>0</v>
      </c>
      <c r="BM266" s="27">
        <f t="shared" si="108"/>
        <v>0</v>
      </c>
      <c r="BN266" s="27">
        <f t="shared" si="108"/>
        <v>0</v>
      </c>
      <c r="BO266" s="27">
        <f t="shared" si="108"/>
        <v>0</v>
      </c>
      <c r="BP266" s="27">
        <f t="shared" si="108"/>
        <v>0</v>
      </c>
      <c r="BQ266" s="27">
        <f t="shared" si="108"/>
        <v>0</v>
      </c>
      <c r="BR266" s="27">
        <f t="shared" si="108"/>
        <v>0</v>
      </c>
      <c r="BS266" s="27">
        <f t="shared" si="108"/>
        <v>0</v>
      </c>
      <c r="BT266" s="27">
        <f t="shared" si="108"/>
        <v>0</v>
      </c>
      <c r="BU266" s="27">
        <f t="shared" si="108"/>
        <v>0</v>
      </c>
      <c r="BV266" s="27">
        <f t="shared" si="108"/>
        <v>0</v>
      </c>
      <c r="BW266" s="27">
        <f t="shared" si="108"/>
        <v>0</v>
      </c>
      <c r="BX266" s="27">
        <f t="shared" si="108"/>
        <v>0</v>
      </c>
      <c r="BY266" s="27">
        <f t="shared" si="108"/>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R271" si="109">C268</f>
        <v>0</v>
      </c>
      <c r="D269" s="27">
        <f t="shared" si="109"/>
        <v>0</v>
      </c>
      <c r="E269" s="27">
        <f t="shared" si="109"/>
        <v>0</v>
      </c>
      <c r="F269" s="27">
        <f t="shared" si="109"/>
        <v>0</v>
      </c>
      <c r="G269" s="27">
        <f t="shared" si="109"/>
        <v>0</v>
      </c>
      <c r="H269" s="27">
        <f t="shared" si="109"/>
        <v>0</v>
      </c>
      <c r="I269" s="27">
        <f t="shared" si="109"/>
        <v>0</v>
      </c>
      <c r="J269" s="27">
        <f t="shared" si="109"/>
        <v>0</v>
      </c>
      <c r="K269" s="27">
        <f t="shared" si="109"/>
        <v>0</v>
      </c>
      <c r="L269" s="27">
        <f t="shared" si="109"/>
        <v>0</v>
      </c>
      <c r="M269" s="27">
        <f t="shared" si="109"/>
        <v>0</v>
      </c>
      <c r="N269" s="27">
        <f t="shared" si="109"/>
        <v>0</v>
      </c>
      <c r="O269" s="27">
        <f t="shared" si="109"/>
        <v>0</v>
      </c>
      <c r="P269" s="27">
        <f t="shared" si="109"/>
        <v>0</v>
      </c>
      <c r="Q269" s="27">
        <f t="shared" si="109"/>
        <v>0</v>
      </c>
      <c r="R269" s="27">
        <f t="shared" si="109"/>
        <v>150</v>
      </c>
      <c r="S269" s="27">
        <f t="shared" ref="S269:AH271" si="110">S268</f>
        <v>0</v>
      </c>
      <c r="T269" s="27">
        <f t="shared" si="110"/>
        <v>0</v>
      </c>
      <c r="U269" s="27">
        <f t="shared" si="110"/>
        <v>0</v>
      </c>
      <c r="V269" s="27">
        <f t="shared" si="110"/>
        <v>0</v>
      </c>
      <c r="W269" s="27">
        <f t="shared" si="110"/>
        <v>0</v>
      </c>
      <c r="X269" s="27">
        <f t="shared" si="110"/>
        <v>0</v>
      </c>
      <c r="Y269" s="27">
        <f t="shared" si="110"/>
        <v>0</v>
      </c>
      <c r="Z269" s="27">
        <f t="shared" si="110"/>
        <v>0</v>
      </c>
      <c r="AA269" s="27">
        <f t="shared" si="110"/>
        <v>0</v>
      </c>
      <c r="AB269" s="27">
        <f t="shared" si="110"/>
        <v>0</v>
      </c>
      <c r="AC269" s="27">
        <f t="shared" si="110"/>
        <v>0</v>
      </c>
      <c r="AD269" s="27">
        <f t="shared" si="110"/>
        <v>0</v>
      </c>
      <c r="AE269" s="27">
        <f t="shared" si="110"/>
        <v>0</v>
      </c>
      <c r="AF269" s="27">
        <f t="shared" si="110"/>
        <v>0</v>
      </c>
      <c r="AG269" s="27">
        <f t="shared" si="110"/>
        <v>0</v>
      </c>
      <c r="AH269" s="27">
        <f t="shared" si="110"/>
        <v>0</v>
      </c>
      <c r="AI269" s="27">
        <f t="shared" ref="AI269:AW271" si="111">AI268</f>
        <v>0</v>
      </c>
      <c r="AJ269" s="27">
        <f t="shared" si="111"/>
        <v>0</v>
      </c>
      <c r="AK269" s="27">
        <f t="shared" si="111"/>
        <v>0</v>
      </c>
      <c r="AL269" s="27">
        <f t="shared" si="111"/>
        <v>0</v>
      </c>
      <c r="AM269" s="27">
        <f t="shared" si="111"/>
        <v>0</v>
      </c>
      <c r="AN269" s="27">
        <f t="shared" si="111"/>
        <v>0</v>
      </c>
      <c r="AO269" s="27">
        <f t="shared" si="111"/>
        <v>0</v>
      </c>
      <c r="AP269" s="27">
        <f t="shared" si="111"/>
        <v>0</v>
      </c>
      <c r="AQ269" s="27">
        <f t="shared" si="111"/>
        <v>0</v>
      </c>
      <c r="AR269" s="27">
        <f t="shared" si="111"/>
        <v>0</v>
      </c>
      <c r="AS269" s="27">
        <f t="shared" si="111"/>
        <v>0</v>
      </c>
      <c r="AT269" s="27">
        <f t="shared" si="111"/>
        <v>0</v>
      </c>
      <c r="AU269" s="27">
        <f t="shared" si="111"/>
        <v>0</v>
      </c>
      <c r="AV269" s="27">
        <f t="shared" si="111"/>
        <v>0</v>
      </c>
      <c r="AW269" s="27">
        <f t="shared" si="111"/>
        <v>0</v>
      </c>
      <c r="AX269" s="27">
        <f t="shared" ref="AX269:BY269" si="112">AX268</f>
        <v>0</v>
      </c>
      <c r="AY269" s="27">
        <f t="shared" si="112"/>
        <v>0</v>
      </c>
      <c r="AZ269" s="27">
        <f t="shared" si="112"/>
        <v>0</v>
      </c>
      <c r="BA269" s="27">
        <f t="shared" si="112"/>
        <v>0</v>
      </c>
      <c r="BB269" s="27">
        <f t="shared" si="112"/>
        <v>0</v>
      </c>
      <c r="BC269" s="27">
        <f t="shared" si="112"/>
        <v>0</v>
      </c>
      <c r="BD269" s="27">
        <f t="shared" si="112"/>
        <v>0</v>
      </c>
      <c r="BE269" s="27">
        <f t="shared" si="112"/>
        <v>0</v>
      </c>
      <c r="BF269" s="27">
        <f t="shared" si="112"/>
        <v>0</v>
      </c>
      <c r="BG269" s="27">
        <f t="shared" si="112"/>
        <v>0</v>
      </c>
      <c r="BH269" s="27">
        <f t="shared" si="112"/>
        <v>0</v>
      </c>
      <c r="BI269" s="27">
        <f t="shared" si="112"/>
        <v>0</v>
      </c>
      <c r="BJ269" s="27">
        <f t="shared" si="112"/>
        <v>0</v>
      </c>
      <c r="BK269" s="27">
        <f t="shared" si="112"/>
        <v>150</v>
      </c>
      <c r="BL269" s="27">
        <f t="shared" si="112"/>
        <v>0</v>
      </c>
      <c r="BM269" s="27">
        <f t="shared" si="112"/>
        <v>0</v>
      </c>
      <c r="BN269" s="27">
        <f t="shared" si="112"/>
        <v>0</v>
      </c>
      <c r="BO269" s="27">
        <f t="shared" si="112"/>
        <v>0</v>
      </c>
      <c r="BP269" s="27">
        <f t="shared" si="112"/>
        <v>0</v>
      </c>
      <c r="BQ269" s="27">
        <f t="shared" si="112"/>
        <v>0</v>
      </c>
      <c r="BR269" s="27">
        <f t="shared" si="112"/>
        <v>0</v>
      </c>
      <c r="BS269" s="27">
        <f t="shared" si="112"/>
        <v>0</v>
      </c>
      <c r="BT269" s="27">
        <f t="shared" si="112"/>
        <v>0</v>
      </c>
      <c r="BU269" s="27">
        <f t="shared" si="112"/>
        <v>0</v>
      </c>
      <c r="BV269" s="27">
        <f t="shared" si="112"/>
        <v>0</v>
      </c>
      <c r="BW269" s="27">
        <f t="shared" si="112"/>
        <v>0</v>
      </c>
      <c r="BX269" s="27">
        <f t="shared" si="112"/>
        <v>0</v>
      </c>
      <c r="BY269" s="27">
        <f t="shared" si="112"/>
        <v>0</v>
      </c>
    </row>
    <row r="270" spans="2:77" outlineLevel="1">
      <c r="B270" s="25" t="s">
        <v>861</v>
      </c>
      <c r="C270" s="27">
        <f t="shared" si="109"/>
        <v>0</v>
      </c>
      <c r="D270" s="27">
        <f t="shared" si="109"/>
        <v>0</v>
      </c>
      <c r="E270" s="27">
        <f t="shared" si="109"/>
        <v>0</v>
      </c>
      <c r="F270" s="27">
        <f t="shared" si="109"/>
        <v>0</v>
      </c>
      <c r="G270" s="27">
        <f t="shared" si="109"/>
        <v>0</v>
      </c>
      <c r="H270" s="27">
        <f t="shared" si="109"/>
        <v>0</v>
      </c>
      <c r="I270" s="27">
        <f t="shared" si="109"/>
        <v>0</v>
      </c>
      <c r="J270" s="27">
        <f t="shared" si="109"/>
        <v>0</v>
      </c>
      <c r="K270" s="27">
        <f t="shared" si="109"/>
        <v>0</v>
      </c>
      <c r="L270" s="27">
        <f t="shared" si="109"/>
        <v>0</v>
      </c>
      <c r="M270" s="27">
        <f t="shared" si="109"/>
        <v>0</v>
      </c>
      <c r="N270" s="27">
        <f t="shared" si="109"/>
        <v>0</v>
      </c>
      <c r="O270" s="27">
        <f t="shared" si="109"/>
        <v>0</v>
      </c>
      <c r="P270" s="27">
        <f t="shared" si="109"/>
        <v>0</v>
      </c>
      <c r="Q270" s="27">
        <f t="shared" si="109"/>
        <v>0</v>
      </c>
      <c r="R270" s="27">
        <f t="shared" si="109"/>
        <v>150</v>
      </c>
      <c r="S270" s="27">
        <f t="shared" si="110"/>
        <v>0</v>
      </c>
      <c r="T270" s="27">
        <f t="shared" si="110"/>
        <v>0</v>
      </c>
      <c r="U270" s="27">
        <f t="shared" si="110"/>
        <v>0</v>
      </c>
      <c r="V270" s="27">
        <f t="shared" si="110"/>
        <v>0</v>
      </c>
      <c r="W270" s="27">
        <f t="shared" si="110"/>
        <v>0</v>
      </c>
      <c r="X270" s="27">
        <f t="shared" si="110"/>
        <v>0</v>
      </c>
      <c r="Y270" s="27">
        <f t="shared" si="110"/>
        <v>0</v>
      </c>
      <c r="Z270" s="27">
        <f t="shared" si="110"/>
        <v>0</v>
      </c>
      <c r="AA270" s="27">
        <f t="shared" si="110"/>
        <v>0</v>
      </c>
      <c r="AB270" s="27">
        <f t="shared" si="110"/>
        <v>0</v>
      </c>
      <c r="AC270" s="27">
        <f t="shared" si="110"/>
        <v>0</v>
      </c>
      <c r="AD270" s="27">
        <f t="shared" si="110"/>
        <v>0</v>
      </c>
      <c r="AE270" s="27">
        <f t="shared" si="110"/>
        <v>0</v>
      </c>
      <c r="AF270" s="27">
        <f t="shared" si="110"/>
        <v>0</v>
      </c>
      <c r="AG270" s="27">
        <f t="shared" si="110"/>
        <v>0</v>
      </c>
      <c r="AH270" s="27">
        <f t="shared" si="110"/>
        <v>0</v>
      </c>
      <c r="AI270" s="27">
        <f t="shared" si="111"/>
        <v>0</v>
      </c>
      <c r="AJ270" s="27">
        <f t="shared" si="111"/>
        <v>0</v>
      </c>
      <c r="AK270" s="27">
        <f t="shared" si="111"/>
        <v>0</v>
      </c>
      <c r="AL270" s="27">
        <f t="shared" si="111"/>
        <v>0</v>
      </c>
      <c r="AM270" s="27">
        <f t="shared" si="111"/>
        <v>0</v>
      </c>
      <c r="AN270" s="27">
        <f t="shared" si="111"/>
        <v>0</v>
      </c>
      <c r="AO270" s="27">
        <f t="shared" si="111"/>
        <v>0</v>
      </c>
      <c r="AP270" s="27">
        <f t="shared" si="111"/>
        <v>0</v>
      </c>
      <c r="AQ270" s="27">
        <f t="shared" si="111"/>
        <v>0</v>
      </c>
      <c r="AR270" s="27">
        <f t="shared" si="111"/>
        <v>0</v>
      </c>
      <c r="AS270" s="27">
        <f t="shared" si="111"/>
        <v>0</v>
      </c>
      <c r="AT270" s="27">
        <f t="shared" si="111"/>
        <v>0</v>
      </c>
      <c r="AU270" s="27">
        <f t="shared" si="111"/>
        <v>0</v>
      </c>
      <c r="AV270" s="27">
        <f t="shared" si="111"/>
        <v>0</v>
      </c>
      <c r="AW270" s="27">
        <f t="shared" si="111"/>
        <v>0</v>
      </c>
      <c r="AX270" s="27">
        <f t="shared" ref="AX270:BY270" si="113">AX269</f>
        <v>0</v>
      </c>
      <c r="AY270" s="27">
        <f t="shared" si="113"/>
        <v>0</v>
      </c>
      <c r="AZ270" s="27">
        <f t="shared" si="113"/>
        <v>0</v>
      </c>
      <c r="BA270" s="27">
        <f t="shared" si="113"/>
        <v>0</v>
      </c>
      <c r="BB270" s="27">
        <f t="shared" si="113"/>
        <v>0</v>
      </c>
      <c r="BC270" s="27">
        <f t="shared" si="113"/>
        <v>0</v>
      </c>
      <c r="BD270" s="27">
        <f t="shared" si="113"/>
        <v>0</v>
      </c>
      <c r="BE270" s="27">
        <f t="shared" si="113"/>
        <v>0</v>
      </c>
      <c r="BF270" s="27">
        <f t="shared" si="113"/>
        <v>0</v>
      </c>
      <c r="BG270" s="27">
        <f t="shared" si="113"/>
        <v>0</v>
      </c>
      <c r="BH270" s="27">
        <f t="shared" si="113"/>
        <v>0</v>
      </c>
      <c r="BI270" s="27">
        <f t="shared" si="113"/>
        <v>0</v>
      </c>
      <c r="BJ270" s="27">
        <f t="shared" si="113"/>
        <v>0</v>
      </c>
      <c r="BK270" s="27">
        <f t="shared" si="113"/>
        <v>150</v>
      </c>
      <c r="BL270" s="27">
        <f t="shared" si="113"/>
        <v>0</v>
      </c>
      <c r="BM270" s="27">
        <f t="shared" si="113"/>
        <v>0</v>
      </c>
      <c r="BN270" s="27">
        <f t="shared" si="113"/>
        <v>0</v>
      </c>
      <c r="BO270" s="27">
        <f t="shared" si="113"/>
        <v>0</v>
      </c>
      <c r="BP270" s="27">
        <f t="shared" si="113"/>
        <v>0</v>
      </c>
      <c r="BQ270" s="27">
        <f t="shared" si="113"/>
        <v>0</v>
      </c>
      <c r="BR270" s="27">
        <f t="shared" si="113"/>
        <v>0</v>
      </c>
      <c r="BS270" s="27">
        <f t="shared" si="113"/>
        <v>0</v>
      </c>
      <c r="BT270" s="27">
        <f t="shared" si="113"/>
        <v>0</v>
      </c>
      <c r="BU270" s="27">
        <f t="shared" si="113"/>
        <v>0</v>
      </c>
      <c r="BV270" s="27">
        <f t="shared" si="113"/>
        <v>0</v>
      </c>
      <c r="BW270" s="27">
        <f t="shared" si="113"/>
        <v>0</v>
      </c>
      <c r="BX270" s="27">
        <f t="shared" si="113"/>
        <v>0</v>
      </c>
      <c r="BY270" s="27">
        <f t="shared" si="113"/>
        <v>0</v>
      </c>
    </row>
    <row r="271" spans="2:77" outlineLevel="1">
      <c r="B271" s="25" t="s">
        <v>862</v>
      </c>
      <c r="C271" s="27">
        <f t="shared" si="109"/>
        <v>0</v>
      </c>
      <c r="D271" s="27">
        <f t="shared" si="109"/>
        <v>0</v>
      </c>
      <c r="E271" s="27">
        <f t="shared" si="109"/>
        <v>0</v>
      </c>
      <c r="F271" s="27">
        <f t="shared" si="109"/>
        <v>0</v>
      </c>
      <c r="G271" s="27">
        <f t="shared" si="109"/>
        <v>0</v>
      </c>
      <c r="H271" s="27">
        <f t="shared" si="109"/>
        <v>0</v>
      </c>
      <c r="I271" s="27">
        <f t="shared" si="109"/>
        <v>0</v>
      </c>
      <c r="J271" s="27">
        <f t="shared" si="109"/>
        <v>0</v>
      </c>
      <c r="K271" s="27">
        <f t="shared" si="109"/>
        <v>0</v>
      </c>
      <c r="L271" s="27">
        <f t="shared" si="109"/>
        <v>0</v>
      </c>
      <c r="M271" s="27">
        <f t="shared" si="109"/>
        <v>0</v>
      </c>
      <c r="N271" s="27">
        <f t="shared" si="109"/>
        <v>0</v>
      </c>
      <c r="O271" s="27">
        <f t="shared" si="109"/>
        <v>0</v>
      </c>
      <c r="P271" s="27">
        <f t="shared" si="109"/>
        <v>0</v>
      </c>
      <c r="Q271" s="27">
        <f t="shared" si="109"/>
        <v>0</v>
      </c>
      <c r="R271" s="27">
        <f t="shared" si="109"/>
        <v>150</v>
      </c>
      <c r="S271" s="27">
        <f t="shared" si="110"/>
        <v>0</v>
      </c>
      <c r="T271" s="27">
        <f t="shared" si="110"/>
        <v>0</v>
      </c>
      <c r="U271" s="27">
        <f t="shared" si="110"/>
        <v>0</v>
      </c>
      <c r="V271" s="27">
        <f t="shared" si="110"/>
        <v>0</v>
      </c>
      <c r="W271" s="27">
        <f t="shared" si="110"/>
        <v>0</v>
      </c>
      <c r="X271" s="27">
        <f t="shared" si="110"/>
        <v>0</v>
      </c>
      <c r="Y271" s="27">
        <f t="shared" si="110"/>
        <v>0</v>
      </c>
      <c r="Z271" s="27">
        <f t="shared" si="110"/>
        <v>0</v>
      </c>
      <c r="AA271" s="27">
        <f t="shared" si="110"/>
        <v>0</v>
      </c>
      <c r="AB271" s="27">
        <f t="shared" si="110"/>
        <v>0</v>
      </c>
      <c r="AC271" s="27">
        <f t="shared" si="110"/>
        <v>0</v>
      </c>
      <c r="AD271" s="27">
        <f t="shared" si="110"/>
        <v>0</v>
      </c>
      <c r="AE271" s="27">
        <f t="shared" si="110"/>
        <v>0</v>
      </c>
      <c r="AF271" s="27">
        <f t="shared" si="110"/>
        <v>0</v>
      </c>
      <c r="AG271" s="27">
        <f t="shared" si="110"/>
        <v>0</v>
      </c>
      <c r="AH271" s="27">
        <f t="shared" si="110"/>
        <v>0</v>
      </c>
      <c r="AI271" s="27">
        <f t="shared" si="111"/>
        <v>0</v>
      </c>
      <c r="AJ271" s="27">
        <f t="shared" si="111"/>
        <v>0</v>
      </c>
      <c r="AK271" s="27">
        <f t="shared" si="111"/>
        <v>0</v>
      </c>
      <c r="AL271" s="27">
        <f t="shared" si="111"/>
        <v>0</v>
      </c>
      <c r="AM271" s="27">
        <f t="shared" si="111"/>
        <v>0</v>
      </c>
      <c r="AN271" s="27">
        <f t="shared" si="111"/>
        <v>0</v>
      </c>
      <c r="AO271" s="27">
        <f t="shared" si="111"/>
        <v>0</v>
      </c>
      <c r="AP271" s="27">
        <f t="shared" si="111"/>
        <v>0</v>
      </c>
      <c r="AQ271" s="27">
        <f t="shared" si="111"/>
        <v>0</v>
      </c>
      <c r="AR271" s="27">
        <f t="shared" si="111"/>
        <v>0</v>
      </c>
      <c r="AS271" s="27">
        <f t="shared" si="111"/>
        <v>0</v>
      </c>
      <c r="AT271" s="27">
        <f t="shared" si="111"/>
        <v>0</v>
      </c>
      <c r="AU271" s="27">
        <f t="shared" si="111"/>
        <v>0</v>
      </c>
      <c r="AV271" s="27">
        <f t="shared" si="111"/>
        <v>0</v>
      </c>
      <c r="AW271" s="27">
        <f t="shared" si="111"/>
        <v>0</v>
      </c>
      <c r="AX271" s="27">
        <f t="shared" ref="AX271:BY271" si="114">AX270</f>
        <v>0</v>
      </c>
      <c r="AY271" s="27">
        <f t="shared" si="114"/>
        <v>0</v>
      </c>
      <c r="AZ271" s="27">
        <f t="shared" si="114"/>
        <v>0</v>
      </c>
      <c r="BA271" s="27">
        <f t="shared" si="114"/>
        <v>0</v>
      </c>
      <c r="BB271" s="27">
        <f t="shared" si="114"/>
        <v>0</v>
      </c>
      <c r="BC271" s="27">
        <f t="shared" si="114"/>
        <v>0</v>
      </c>
      <c r="BD271" s="27">
        <f t="shared" si="114"/>
        <v>0</v>
      </c>
      <c r="BE271" s="27">
        <f t="shared" si="114"/>
        <v>0</v>
      </c>
      <c r="BF271" s="27">
        <f t="shared" si="114"/>
        <v>0</v>
      </c>
      <c r="BG271" s="27">
        <f t="shared" si="114"/>
        <v>0</v>
      </c>
      <c r="BH271" s="27">
        <f t="shared" si="114"/>
        <v>0</v>
      </c>
      <c r="BI271" s="27">
        <f t="shared" si="114"/>
        <v>0</v>
      </c>
      <c r="BJ271" s="27">
        <f t="shared" si="114"/>
        <v>0</v>
      </c>
      <c r="BK271" s="27">
        <f t="shared" si="114"/>
        <v>150</v>
      </c>
      <c r="BL271" s="27">
        <f t="shared" si="114"/>
        <v>0</v>
      </c>
      <c r="BM271" s="27">
        <f t="shared" si="114"/>
        <v>0</v>
      </c>
      <c r="BN271" s="27">
        <f t="shared" si="114"/>
        <v>0</v>
      </c>
      <c r="BO271" s="27">
        <f t="shared" si="114"/>
        <v>0</v>
      </c>
      <c r="BP271" s="27">
        <f t="shared" si="114"/>
        <v>0</v>
      </c>
      <c r="BQ271" s="27">
        <f t="shared" si="114"/>
        <v>0</v>
      </c>
      <c r="BR271" s="27">
        <f t="shared" si="114"/>
        <v>0</v>
      </c>
      <c r="BS271" s="27">
        <f t="shared" si="114"/>
        <v>0</v>
      </c>
      <c r="BT271" s="27">
        <f t="shared" si="114"/>
        <v>0</v>
      </c>
      <c r="BU271" s="27">
        <f t="shared" si="114"/>
        <v>0</v>
      </c>
      <c r="BV271" s="27">
        <f t="shared" si="114"/>
        <v>0</v>
      </c>
      <c r="BW271" s="27">
        <f t="shared" si="114"/>
        <v>0</v>
      </c>
      <c r="BX271" s="27">
        <f t="shared" si="114"/>
        <v>0</v>
      </c>
      <c r="BY271" s="27">
        <f t="shared" si="114"/>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R276" si="115">C273</f>
        <v>0</v>
      </c>
      <c r="D274" s="27">
        <f t="shared" si="115"/>
        <v>0</v>
      </c>
      <c r="E274" s="27">
        <f t="shared" si="115"/>
        <v>0</v>
      </c>
      <c r="F274" s="27">
        <f t="shared" si="115"/>
        <v>0</v>
      </c>
      <c r="G274" s="27">
        <f t="shared" si="115"/>
        <v>0</v>
      </c>
      <c r="H274" s="27">
        <f t="shared" si="115"/>
        <v>0</v>
      </c>
      <c r="I274" s="27">
        <f t="shared" si="115"/>
        <v>0</v>
      </c>
      <c r="J274" s="27">
        <f t="shared" si="115"/>
        <v>0</v>
      </c>
      <c r="K274" s="27">
        <f t="shared" si="115"/>
        <v>0</v>
      </c>
      <c r="L274" s="27">
        <f t="shared" si="115"/>
        <v>0</v>
      </c>
      <c r="M274" s="27">
        <f t="shared" si="115"/>
        <v>0</v>
      </c>
      <c r="N274" s="27">
        <f t="shared" si="115"/>
        <v>0</v>
      </c>
      <c r="O274" s="27">
        <f t="shared" si="115"/>
        <v>0</v>
      </c>
      <c r="P274" s="27">
        <f t="shared" si="115"/>
        <v>0</v>
      </c>
      <c r="Q274" s="27">
        <f t="shared" si="115"/>
        <v>0</v>
      </c>
      <c r="R274" s="27">
        <f t="shared" si="115"/>
        <v>0</v>
      </c>
      <c r="S274" s="27">
        <f t="shared" ref="S274:AH276" si="116">S273</f>
        <v>0</v>
      </c>
      <c r="T274" s="27">
        <f t="shared" si="116"/>
        <v>97</v>
      </c>
      <c r="U274" s="27">
        <f t="shared" si="116"/>
        <v>97</v>
      </c>
      <c r="V274" s="27">
        <f t="shared" si="116"/>
        <v>97</v>
      </c>
      <c r="W274" s="27">
        <f t="shared" si="116"/>
        <v>97</v>
      </c>
      <c r="X274" s="27">
        <f t="shared" si="116"/>
        <v>97</v>
      </c>
      <c r="Y274" s="27">
        <f t="shared" si="116"/>
        <v>97</v>
      </c>
      <c r="Z274" s="27">
        <f t="shared" si="116"/>
        <v>97</v>
      </c>
      <c r="AA274" s="27">
        <f t="shared" si="116"/>
        <v>97</v>
      </c>
      <c r="AB274" s="27">
        <f t="shared" si="116"/>
        <v>152</v>
      </c>
      <c r="AC274" s="27">
        <f t="shared" si="116"/>
        <v>152</v>
      </c>
      <c r="AD274" s="27">
        <f t="shared" si="116"/>
        <v>152</v>
      </c>
      <c r="AE274" s="27">
        <f t="shared" si="116"/>
        <v>0</v>
      </c>
      <c r="AF274" s="27">
        <f t="shared" si="116"/>
        <v>0</v>
      </c>
      <c r="AG274" s="27">
        <f t="shared" si="116"/>
        <v>0</v>
      </c>
      <c r="AH274" s="27">
        <f t="shared" si="116"/>
        <v>0</v>
      </c>
      <c r="AI274" s="27">
        <f t="shared" ref="AI274:AW276" si="117">AI273</f>
        <v>0</v>
      </c>
      <c r="AJ274" s="27">
        <f t="shared" si="117"/>
        <v>0</v>
      </c>
      <c r="AK274" s="27">
        <f t="shared" si="117"/>
        <v>0</v>
      </c>
      <c r="AL274" s="27">
        <f t="shared" si="117"/>
        <v>0</v>
      </c>
      <c r="AM274" s="27">
        <f t="shared" si="117"/>
        <v>0</v>
      </c>
      <c r="AN274" s="27">
        <f t="shared" si="117"/>
        <v>0</v>
      </c>
      <c r="AO274" s="27">
        <f t="shared" si="117"/>
        <v>0</v>
      </c>
      <c r="AP274" s="27">
        <f t="shared" si="117"/>
        <v>0</v>
      </c>
      <c r="AQ274" s="27">
        <f t="shared" si="117"/>
        <v>0</v>
      </c>
      <c r="AR274" s="27">
        <f t="shared" si="117"/>
        <v>0</v>
      </c>
      <c r="AS274" s="27">
        <f t="shared" si="117"/>
        <v>0</v>
      </c>
      <c r="AT274" s="27">
        <f t="shared" si="117"/>
        <v>0</v>
      </c>
      <c r="AU274" s="27">
        <f t="shared" si="117"/>
        <v>0</v>
      </c>
      <c r="AV274" s="27">
        <f t="shared" si="117"/>
        <v>0</v>
      </c>
      <c r="AW274" s="27">
        <f t="shared" si="117"/>
        <v>0</v>
      </c>
      <c r="AX274" s="27">
        <f t="shared" ref="AX274:BY274" si="118">AX273</f>
        <v>0</v>
      </c>
      <c r="AY274" s="27">
        <f t="shared" si="118"/>
        <v>0</v>
      </c>
      <c r="AZ274" s="27">
        <f t="shared" si="118"/>
        <v>0</v>
      </c>
      <c r="BA274" s="27">
        <f t="shared" si="118"/>
        <v>0</v>
      </c>
      <c r="BB274" s="27">
        <f t="shared" si="118"/>
        <v>0</v>
      </c>
      <c r="BC274" s="27">
        <f t="shared" si="118"/>
        <v>0</v>
      </c>
      <c r="BD274" s="27">
        <f t="shared" si="118"/>
        <v>0</v>
      </c>
      <c r="BE274" s="27">
        <f t="shared" si="118"/>
        <v>0</v>
      </c>
      <c r="BF274" s="27">
        <f t="shared" si="118"/>
        <v>0</v>
      </c>
      <c r="BG274" s="27">
        <f t="shared" si="118"/>
        <v>0</v>
      </c>
      <c r="BH274" s="27">
        <f t="shared" si="118"/>
        <v>0</v>
      </c>
      <c r="BI274" s="27">
        <f t="shared" si="118"/>
        <v>0</v>
      </c>
      <c r="BJ274" s="27">
        <f t="shared" si="118"/>
        <v>0</v>
      </c>
      <c r="BK274" s="27">
        <f t="shared" si="118"/>
        <v>0</v>
      </c>
      <c r="BL274" s="27">
        <f t="shared" si="118"/>
        <v>0</v>
      </c>
      <c r="BM274" s="27">
        <f t="shared" si="118"/>
        <v>97</v>
      </c>
      <c r="BN274" s="27">
        <f t="shared" si="118"/>
        <v>97</v>
      </c>
      <c r="BO274" s="27">
        <f t="shared" si="118"/>
        <v>97</v>
      </c>
      <c r="BP274" s="27">
        <f t="shared" si="118"/>
        <v>97</v>
      </c>
      <c r="BQ274" s="27">
        <f t="shared" si="118"/>
        <v>97</v>
      </c>
      <c r="BR274" s="27">
        <f t="shared" si="118"/>
        <v>97</v>
      </c>
      <c r="BS274" s="27">
        <f t="shared" si="118"/>
        <v>97</v>
      </c>
      <c r="BT274" s="27">
        <f t="shared" si="118"/>
        <v>97</v>
      </c>
      <c r="BU274" s="27">
        <f t="shared" si="118"/>
        <v>152</v>
      </c>
      <c r="BV274" s="27">
        <f t="shared" si="118"/>
        <v>152</v>
      </c>
      <c r="BW274" s="27">
        <f t="shared" si="118"/>
        <v>152</v>
      </c>
      <c r="BX274" s="27">
        <f t="shared" si="118"/>
        <v>0</v>
      </c>
      <c r="BY274" s="27">
        <f t="shared" si="118"/>
        <v>0</v>
      </c>
    </row>
    <row r="275" spans="2:77" outlineLevel="1">
      <c r="B275" s="25" t="s">
        <v>861</v>
      </c>
      <c r="C275" s="27">
        <f t="shared" si="115"/>
        <v>0</v>
      </c>
      <c r="D275" s="27">
        <f t="shared" si="115"/>
        <v>0</v>
      </c>
      <c r="E275" s="27">
        <f t="shared" si="115"/>
        <v>0</v>
      </c>
      <c r="F275" s="27">
        <f t="shared" si="115"/>
        <v>0</v>
      </c>
      <c r="G275" s="27">
        <f t="shared" si="115"/>
        <v>0</v>
      </c>
      <c r="H275" s="27">
        <f t="shared" si="115"/>
        <v>0</v>
      </c>
      <c r="I275" s="27">
        <f t="shared" si="115"/>
        <v>0</v>
      </c>
      <c r="J275" s="27">
        <f t="shared" si="115"/>
        <v>0</v>
      </c>
      <c r="K275" s="27">
        <f t="shared" si="115"/>
        <v>0</v>
      </c>
      <c r="L275" s="27">
        <f t="shared" si="115"/>
        <v>0</v>
      </c>
      <c r="M275" s="27">
        <f t="shared" si="115"/>
        <v>0</v>
      </c>
      <c r="N275" s="27">
        <f t="shared" si="115"/>
        <v>0</v>
      </c>
      <c r="O275" s="27">
        <f t="shared" si="115"/>
        <v>0</v>
      </c>
      <c r="P275" s="27">
        <f t="shared" si="115"/>
        <v>0</v>
      </c>
      <c r="Q275" s="27">
        <f t="shared" si="115"/>
        <v>0</v>
      </c>
      <c r="R275" s="27">
        <f t="shared" si="115"/>
        <v>0</v>
      </c>
      <c r="S275" s="27">
        <f t="shared" si="116"/>
        <v>0</v>
      </c>
      <c r="T275" s="27">
        <f t="shared" si="116"/>
        <v>97</v>
      </c>
      <c r="U275" s="27">
        <f t="shared" si="116"/>
        <v>97</v>
      </c>
      <c r="V275" s="27">
        <f t="shared" si="116"/>
        <v>97</v>
      </c>
      <c r="W275" s="27">
        <f t="shared" si="116"/>
        <v>97</v>
      </c>
      <c r="X275" s="27">
        <f t="shared" si="116"/>
        <v>97</v>
      </c>
      <c r="Y275" s="27">
        <f t="shared" si="116"/>
        <v>97</v>
      </c>
      <c r="Z275" s="27">
        <f t="shared" si="116"/>
        <v>97</v>
      </c>
      <c r="AA275" s="27">
        <f t="shared" si="116"/>
        <v>97</v>
      </c>
      <c r="AB275" s="27">
        <f t="shared" si="116"/>
        <v>152</v>
      </c>
      <c r="AC275" s="27">
        <f t="shared" si="116"/>
        <v>152</v>
      </c>
      <c r="AD275" s="27">
        <f t="shared" si="116"/>
        <v>152</v>
      </c>
      <c r="AE275" s="27">
        <f t="shared" si="116"/>
        <v>0</v>
      </c>
      <c r="AF275" s="27">
        <f t="shared" si="116"/>
        <v>0</v>
      </c>
      <c r="AG275" s="27">
        <f t="shared" si="116"/>
        <v>0</v>
      </c>
      <c r="AH275" s="27">
        <f t="shared" si="116"/>
        <v>0</v>
      </c>
      <c r="AI275" s="27">
        <f t="shared" si="117"/>
        <v>0</v>
      </c>
      <c r="AJ275" s="27">
        <f t="shared" si="117"/>
        <v>0</v>
      </c>
      <c r="AK275" s="27">
        <f t="shared" si="117"/>
        <v>0</v>
      </c>
      <c r="AL275" s="27">
        <f t="shared" si="117"/>
        <v>0</v>
      </c>
      <c r="AM275" s="27">
        <f t="shared" si="117"/>
        <v>0</v>
      </c>
      <c r="AN275" s="27">
        <f t="shared" si="117"/>
        <v>0</v>
      </c>
      <c r="AO275" s="27">
        <f t="shared" si="117"/>
        <v>0</v>
      </c>
      <c r="AP275" s="27">
        <f t="shared" si="117"/>
        <v>0</v>
      </c>
      <c r="AQ275" s="27">
        <f t="shared" si="117"/>
        <v>0</v>
      </c>
      <c r="AR275" s="27">
        <f t="shared" si="117"/>
        <v>0</v>
      </c>
      <c r="AS275" s="27">
        <f t="shared" si="117"/>
        <v>0</v>
      </c>
      <c r="AT275" s="27">
        <f t="shared" si="117"/>
        <v>0</v>
      </c>
      <c r="AU275" s="27">
        <f t="shared" si="117"/>
        <v>0</v>
      </c>
      <c r="AV275" s="27">
        <f t="shared" si="117"/>
        <v>0</v>
      </c>
      <c r="AW275" s="27">
        <f t="shared" si="117"/>
        <v>0</v>
      </c>
      <c r="AX275" s="27">
        <f t="shared" ref="AX275:BY275" si="119">AX274</f>
        <v>0</v>
      </c>
      <c r="AY275" s="27">
        <f t="shared" si="119"/>
        <v>0</v>
      </c>
      <c r="AZ275" s="27">
        <f t="shared" si="119"/>
        <v>0</v>
      </c>
      <c r="BA275" s="27">
        <f t="shared" si="119"/>
        <v>0</v>
      </c>
      <c r="BB275" s="27">
        <f t="shared" si="119"/>
        <v>0</v>
      </c>
      <c r="BC275" s="27">
        <f t="shared" si="119"/>
        <v>0</v>
      </c>
      <c r="BD275" s="27">
        <f t="shared" si="119"/>
        <v>0</v>
      </c>
      <c r="BE275" s="27">
        <f t="shared" si="119"/>
        <v>0</v>
      </c>
      <c r="BF275" s="27">
        <f t="shared" si="119"/>
        <v>0</v>
      </c>
      <c r="BG275" s="27">
        <f t="shared" si="119"/>
        <v>0</v>
      </c>
      <c r="BH275" s="27">
        <f t="shared" si="119"/>
        <v>0</v>
      </c>
      <c r="BI275" s="27">
        <f t="shared" si="119"/>
        <v>0</v>
      </c>
      <c r="BJ275" s="27">
        <f t="shared" si="119"/>
        <v>0</v>
      </c>
      <c r="BK275" s="27">
        <f t="shared" si="119"/>
        <v>0</v>
      </c>
      <c r="BL275" s="27">
        <f t="shared" si="119"/>
        <v>0</v>
      </c>
      <c r="BM275" s="27">
        <f t="shared" si="119"/>
        <v>97</v>
      </c>
      <c r="BN275" s="27">
        <f t="shared" si="119"/>
        <v>97</v>
      </c>
      <c r="BO275" s="27">
        <f t="shared" si="119"/>
        <v>97</v>
      </c>
      <c r="BP275" s="27">
        <f t="shared" si="119"/>
        <v>97</v>
      </c>
      <c r="BQ275" s="27">
        <f t="shared" si="119"/>
        <v>97</v>
      </c>
      <c r="BR275" s="27">
        <f t="shared" si="119"/>
        <v>97</v>
      </c>
      <c r="BS275" s="27">
        <f t="shared" si="119"/>
        <v>97</v>
      </c>
      <c r="BT275" s="27">
        <f t="shared" si="119"/>
        <v>97</v>
      </c>
      <c r="BU275" s="27">
        <f t="shared" si="119"/>
        <v>152</v>
      </c>
      <c r="BV275" s="27">
        <f t="shared" si="119"/>
        <v>152</v>
      </c>
      <c r="BW275" s="27">
        <f t="shared" si="119"/>
        <v>152</v>
      </c>
      <c r="BX275" s="27">
        <f t="shared" si="119"/>
        <v>0</v>
      </c>
      <c r="BY275" s="27">
        <f t="shared" si="119"/>
        <v>0</v>
      </c>
    </row>
    <row r="276" spans="2:77" outlineLevel="1">
      <c r="B276" s="25" t="s">
        <v>862</v>
      </c>
      <c r="C276" s="27">
        <f t="shared" si="115"/>
        <v>0</v>
      </c>
      <c r="D276" s="27">
        <f t="shared" si="115"/>
        <v>0</v>
      </c>
      <c r="E276" s="27">
        <f t="shared" si="115"/>
        <v>0</v>
      </c>
      <c r="F276" s="27">
        <f t="shared" si="115"/>
        <v>0</v>
      </c>
      <c r="G276" s="27">
        <f t="shared" si="115"/>
        <v>0</v>
      </c>
      <c r="H276" s="27">
        <f t="shared" si="115"/>
        <v>0</v>
      </c>
      <c r="I276" s="27">
        <f t="shared" si="115"/>
        <v>0</v>
      </c>
      <c r="J276" s="27">
        <f t="shared" si="115"/>
        <v>0</v>
      </c>
      <c r="K276" s="27">
        <f t="shared" si="115"/>
        <v>0</v>
      </c>
      <c r="L276" s="27">
        <f t="shared" si="115"/>
        <v>0</v>
      </c>
      <c r="M276" s="27">
        <f t="shared" si="115"/>
        <v>0</v>
      </c>
      <c r="N276" s="27">
        <f t="shared" si="115"/>
        <v>0</v>
      </c>
      <c r="O276" s="27">
        <f t="shared" si="115"/>
        <v>0</v>
      </c>
      <c r="P276" s="27">
        <f t="shared" si="115"/>
        <v>0</v>
      </c>
      <c r="Q276" s="27">
        <f t="shared" si="115"/>
        <v>0</v>
      </c>
      <c r="R276" s="27">
        <f t="shared" si="115"/>
        <v>0</v>
      </c>
      <c r="S276" s="27">
        <f t="shared" si="116"/>
        <v>0</v>
      </c>
      <c r="T276" s="27">
        <f t="shared" si="116"/>
        <v>97</v>
      </c>
      <c r="U276" s="27">
        <f t="shared" si="116"/>
        <v>97</v>
      </c>
      <c r="V276" s="27">
        <f t="shared" si="116"/>
        <v>97</v>
      </c>
      <c r="W276" s="27">
        <f t="shared" si="116"/>
        <v>97</v>
      </c>
      <c r="X276" s="27">
        <f t="shared" si="116"/>
        <v>97</v>
      </c>
      <c r="Y276" s="27">
        <f t="shared" si="116"/>
        <v>97</v>
      </c>
      <c r="Z276" s="27">
        <f t="shared" si="116"/>
        <v>97</v>
      </c>
      <c r="AA276" s="27">
        <f t="shared" si="116"/>
        <v>97</v>
      </c>
      <c r="AB276" s="27">
        <f t="shared" si="116"/>
        <v>152</v>
      </c>
      <c r="AC276" s="27">
        <f t="shared" si="116"/>
        <v>152</v>
      </c>
      <c r="AD276" s="27">
        <f t="shared" si="116"/>
        <v>152</v>
      </c>
      <c r="AE276" s="27">
        <f t="shared" si="116"/>
        <v>0</v>
      </c>
      <c r="AF276" s="27">
        <f t="shared" si="116"/>
        <v>0</v>
      </c>
      <c r="AG276" s="27">
        <f t="shared" si="116"/>
        <v>0</v>
      </c>
      <c r="AH276" s="27">
        <f t="shared" si="116"/>
        <v>0</v>
      </c>
      <c r="AI276" s="27">
        <f t="shared" si="117"/>
        <v>0</v>
      </c>
      <c r="AJ276" s="27">
        <f t="shared" si="117"/>
        <v>0</v>
      </c>
      <c r="AK276" s="27">
        <f t="shared" si="117"/>
        <v>0</v>
      </c>
      <c r="AL276" s="27">
        <f t="shared" si="117"/>
        <v>0</v>
      </c>
      <c r="AM276" s="27">
        <f t="shared" si="117"/>
        <v>0</v>
      </c>
      <c r="AN276" s="27">
        <f t="shared" si="117"/>
        <v>0</v>
      </c>
      <c r="AO276" s="27">
        <f t="shared" si="117"/>
        <v>0</v>
      </c>
      <c r="AP276" s="27">
        <f t="shared" si="117"/>
        <v>0</v>
      </c>
      <c r="AQ276" s="27">
        <f t="shared" si="117"/>
        <v>0</v>
      </c>
      <c r="AR276" s="27">
        <f t="shared" si="117"/>
        <v>0</v>
      </c>
      <c r="AS276" s="27">
        <f t="shared" si="117"/>
        <v>0</v>
      </c>
      <c r="AT276" s="27">
        <f t="shared" si="117"/>
        <v>0</v>
      </c>
      <c r="AU276" s="27">
        <f t="shared" si="117"/>
        <v>0</v>
      </c>
      <c r="AV276" s="27">
        <f t="shared" si="117"/>
        <v>0</v>
      </c>
      <c r="AW276" s="27">
        <f t="shared" si="117"/>
        <v>0</v>
      </c>
      <c r="AX276" s="27">
        <f t="shared" ref="AX276:BY276" si="120">AX275</f>
        <v>0</v>
      </c>
      <c r="AY276" s="27">
        <f t="shared" si="120"/>
        <v>0</v>
      </c>
      <c r="AZ276" s="27">
        <f t="shared" si="120"/>
        <v>0</v>
      </c>
      <c r="BA276" s="27">
        <f t="shared" si="120"/>
        <v>0</v>
      </c>
      <c r="BB276" s="27">
        <f t="shared" si="120"/>
        <v>0</v>
      </c>
      <c r="BC276" s="27">
        <f t="shared" si="120"/>
        <v>0</v>
      </c>
      <c r="BD276" s="27">
        <f t="shared" si="120"/>
        <v>0</v>
      </c>
      <c r="BE276" s="27">
        <f t="shared" si="120"/>
        <v>0</v>
      </c>
      <c r="BF276" s="27">
        <f t="shared" si="120"/>
        <v>0</v>
      </c>
      <c r="BG276" s="27">
        <f t="shared" si="120"/>
        <v>0</v>
      </c>
      <c r="BH276" s="27">
        <f t="shared" si="120"/>
        <v>0</v>
      </c>
      <c r="BI276" s="27">
        <f t="shared" si="120"/>
        <v>0</v>
      </c>
      <c r="BJ276" s="27">
        <f t="shared" si="120"/>
        <v>0</v>
      </c>
      <c r="BK276" s="27">
        <f t="shared" si="120"/>
        <v>0</v>
      </c>
      <c r="BL276" s="27">
        <f t="shared" si="120"/>
        <v>0</v>
      </c>
      <c r="BM276" s="27">
        <f t="shared" si="120"/>
        <v>97</v>
      </c>
      <c r="BN276" s="27">
        <f t="shared" si="120"/>
        <v>97</v>
      </c>
      <c r="BO276" s="27">
        <f t="shared" si="120"/>
        <v>97</v>
      </c>
      <c r="BP276" s="27">
        <f t="shared" si="120"/>
        <v>97</v>
      </c>
      <c r="BQ276" s="27">
        <f t="shared" si="120"/>
        <v>97</v>
      </c>
      <c r="BR276" s="27">
        <f t="shared" si="120"/>
        <v>97</v>
      </c>
      <c r="BS276" s="27">
        <f t="shared" si="120"/>
        <v>97</v>
      </c>
      <c r="BT276" s="27">
        <f t="shared" si="120"/>
        <v>97</v>
      </c>
      <c r="BU276" s="27">
        <f t="shared" si="120"/>
        <v>152</v>
      </c>
      <c r="BV276" s="27">
        <f t="shared" si="120"/>
        <v>152</v>
      </c>
      <c r="BW276" s="27">
        <f t="shared" si="120"/>
        <v>152</v>
      </c>
      <c r="BX276" s="27">
        <f t="shared" si="120"/>
        <v>0</v>
      </c>
      <c r="BY276" s="27">
        <f t="shared" si="120"/>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R281" si="121">C278</f>
        <v>0</v>
      </c>
      <c r="D279" s="27">
        <f t="shared" si="121"/>
        <v>0</v>
      </c>
      <c r="E279" s="27">
        <f t="shared" si="121"/>
        <v>0</v>
      </c>
      <c r="F279" s="27">
        <f t="shared" si="121"/>
        <v>0</v>
      </c>
      <c r="G279" s="27">
        <f t="shared" si="121"/>
        <v>0</v>
      </c>
      <c r="H279" s="27">
        <f t="shared" si="121"/>
        <v>0</v>
      </c>
      <c r="I279" s="27">
        <f t="shared" si="121"/>
        <v>0</v>
      </c>
      <c r="J279" s="27">
        <f t="shared" si="121"/>
        <v>0</v>
      </c>
      <c r="K279" s="27">
        <f t="shared" si="121"/>
        <v>0</v>
      </c>
      <c r="L279" s="27">
        <f t="shared" si="121"/>
        <v>0</v>
      </c>
      <c r="M279" s="27">
        <f t="shared" si="121"/>
        <v>0</v>
      </c>
      <c r="N279" s="27">
        <f t="shared" si="121"/>
        <v>0</v>
      </c>
      <c r="O279" s="27">
        <f t="shared" si="121"/>
        <v>0</v>
      </c>
      <c r="P279" s="27">
        <f t="shared" si="121"/>
        <v>0</v>
      </c>
      <c r="Q279" s="27">
        <f t="shared" si="121"/>
        <v>0</v>
      </c>
      <c r="R279" s="27">
        <f t="shared" si="121"/>
        <v>348</v>
      </c>
      <c r="S279" s="27">
        <f t="shared" ref="S279:AH281" si="122">S278</f>
        <v>348</v>
      </c>
      <c r="T279" s="27">
        <f t="shared" si="122"/>
        <v>7</v>
      </c>
      <c r="U279" s="27">
        <f t="shared" si="122"/>
        <v>7</v>
      </c>
      <c r="V279" s="27">
        <f t="shared" si="122"/>
        <v>7</v>
      </c>
      <c r="W279" s="27">
        <f t="shared" si="122"/>
        <v>7</v>
      </c>
      <c r="X279" s="27">
        <f t="shared" si="122"/>
        <v>7</v>
      </c>
      <c r="Y279" s="27">
        <f t="shared" si="122"/>
        <v>7</v>
      </c>
      <c r="Z279" s="27">
        <f t="shared" si="122"/>
        <v>7</v>
      </c>
      <c r="AA279" s="27">
        <f t="shared" si="122"/>
        <v>7</v>
      </c>
      <c r="AB279" s="27">
        <f t="shared" si="122"/>
        <v>0</v>
      </c>
      <c r="AC279" s="27">
        <f t="shared" si="122"/>
        <v>0</v>
      </c>
      <c r="AD279" s="27">
        <f t="shared" si="122"/>
        <v>0</v>
      </c>
      <c r="AE279" s="27">
        <f t="shared" si="122"/>
        <v>0</v>
      </c>
      <c r="AF279" s="27">
        <f t="shared" si="122"/>
        <v>0</v>
      </c>
      <c r="AG279" s="27">
        <f t="shared" si="122"/>
        <v>0</v>
      </c>
      <c r="AH279" s="27">
        <f t="shared" si="122"/>
        <v>0</v>
      </c>
      <c r="AI279" s="27">
        <f t="shared" ref="AI279:AW281" si="123">AI278</f>
        <v>0</v>
      </c>
      <c r="AJ279" s="27">
        <f t="shared" si="123"/>
        <v>0</v>
      </c>
      <c r="AK279" s="27">
        <f t="shared" si="123"/>
        <v>0</v>
      </c>
      <c r="AL279" s="27">
        <f t="shared" si="123"/>
        <v>0</v>
      </c>
      <c r="AM279" s="27">
        <f t="shared" si="123"/>
        <v>0</v>
      </c>
      <c r="AN279" s="27">
        <f t="shared" si="123"/>
        <v>0</v>
      </c>
      <c r="AO279" s="27">
        <f t="shared" si="123"/>
        <v>0</v>
      </c>
      <c r="AP279" s="27">
        <f t="shared" si="123"/>
        <v>0</v>
      </c>
      <c r="AQ279" s="27">
        <f t="shared" si="123"/>
        <v>0</v>
      </c>
      <c r="AR279" s="27">
        <f t="shared" si="123"/>
        <v>0</v>
      </c>
      <c r="AS279" s="27">
        <f t="shared" si="123"/>
        <v>0</v>
      </c>
      <c r="AT279" s="27">
        <f t="shared" si="123"/>
        <v>0</v>
      </c>
      <c r="AU279" s="27">
        <f t="shared" si="123"/>
        <v>0</v>
      </c>
      <c r="AV279" s="27">
        <f t="shared" si="123"/>
        <v>0</v>
      </c>
      <c r="AW279" s="27">
        <f t="shared" si="123"/>
        <v>0</v>
      </c>
      <c r="AX279" s="27">
        <f t="shared" ref="AX279:BY279" si="124">AX278</f>
        <v>0</v>
      </c>
      <c r="AY279" s="27">
        <f t="shared" si="124"/>
        <v>0</v>
      </c>
      <c r="AZ279" s="27">
        <f t="shared" si="124"/>
        <v>0</v>
      </c>
      <c r="BA279" s="27">
        <f t="shared" si="124"/>
        <v>0</v>
      </c>
      <c r="BB279" s="27">
        <f t="shared" si="124"/>
        <v>0</v>
      </c>
      <c r="BC279" s="27">
        <f t="shared" si="124"/>
        <v>0</v>
      </c>
      <c r="BD279" s="27">
        <f t="shared" si="124"/>
        <v>0</v>
      </c>
      <c r="BE279" s="27">
        <f t="shared" si="124"/>
        <v>0</v>
      </c>
      <c r="BF279" s="27">
        <f t="shared" si="124"/>
        <v>0</v>
      </c>
      <c r="BG279" s="27">
        <f t="shared" si="124"/>
        <v>0</v>
      </c>
      <c r="BH279" s="27">
        <f t="shared" si="124"/>
        <v>0</v>
      </c>
      <c r="BI279" s="27">
        <f t="shared" si="124"/>
        <v>0</v>
      </c>
      <c r="BJ279" s="27">
        <f t="shared" si="124"/>
        <v>0</v>
      </c>
      <c r="BK279" s="27">
        <f t="shared" si="124"/>
        <v>348</v>
      </c>
      <c r="BL279" s="27">
        <f t="shared" si="124"/>
        <v>348</v>
      </c>
      <c r="BM279" s="27">
        <f t="shared" si="124"/>
        <v>7</v>
      </c>
      <c r="BN279" s="27">
        <f t="shared" si="124"/>
        <v>7</v>
      </c>
      <c r="BO279" s="27">
        <f t="shared" si="124"/>
        <v>7</v>
      </c>
      <c r="BP279" s="27">
        <f t="shared" si="124"/>
        <v>7</v>
      </c>
      <c r="BQ279" s="27">
        <f t="shared" si="124"/>
        <v>7</v>
      </c>
      <c r="BR279" s="27">
        <f t="shared" si="124"/>
        <v>7</v>
      </c>
      <c r="BS279" s="27">
        <f t="shared" si="124"/>
        <v>7</v>
      </c>
      <c r="BT279" s="27">
        <f t="shared" si="124"/>
        <v>7</v>
      </c>
      <c r="BU279" s="27">
        <f t="shared" si="124"/>
        <v>0</v>
      </c>
      <c r="BV279" s="27">
        <f t="shared" si="124"/>
        <v>0</v>
      </c>
      <c r="BW279" s="27">
        <f t="shared" si="124"/>
        <v>0</v>
      </c>
      <c r="BX279" s="27">
        <f t="shared" si="124"/>
        <v>0</v>
      </c>
      <c r="BY279" s="27">
        <f t="shared" si="124"/>
        <v>0</v>
      </c>
    </row>
    <row r="280" spans="2:77" outlineLevel="1">
      <c r="B280" s="25" t="s">
        <v>861</v>
      </c>
      <c r="C280" s="27">
        <f t="shared" si="121"/>
        <v>0</v>
      </c>
      <c r="D280" s="27">
        <f t="shared" si="121"/>
        <v>0</v>
      </c>
      <c r="E280" s="27">
        <f t="shared" si="121"/>
        <v>0</v>
      </c>
      <c r="F280" s="27">
        <f t="shared" si="121"/>
        <v>0</v>
      </c>
      <c r="G280" s="27">
        <f t="shared" si="121"/>
        <v>0</v>
      </c>
      <c r="H280" s="27">
        <f t="shared" si="121"/>
        <v>0</v>
      </c>
      <c r="I280" s="27">
        <f t="shared" si="121"/>
        <v>0</v>
      </c>
      <c r="J280" s="27">
        <f t="shared" si="121"/>
        <v>0</v>
      </c>
      <c r="K280" s="27">
        <f t="shared" si="121"/>
        <v>0</v>
      </c>
      <c r="L280" s="27">
        <f t="shared" si="121"/>
        <v>0</v>
      </c>
      <c r="M280" s="27">
        <f t="shared" si="121"/>
        <v>0</v>
      </c>
      <c r="N280" s="27">
        <f t="shared" si="121"/>
        <v>0</v>
      </c>
      <c r="O280" s="27">
        <f t="shared" si="121"/>
        <v>0</v>
      </c>
      <c r="P280" s="27">
        <f t="shared" si="121"/>
        <v>0</v>
      </c>
      <c r="Q280" s="27">
        <f t="shared" si="121"/>
        <v>0</v>
      </c>
      <c r="R280" s="27">
        <f t="shared" si="121"/>
        <v>348</v>
      </c>
      <c r="S280" s="27">
        <f t="shared" si="122"/>
        <v>348</v>
      </c>
      <c r="T280" s="27">
        <f t="shared" si="122"/>
        <v>7</v>
      </c>
      <c r="U280" s="27">
        <f t="shared" si="122"/>
        <v>7</v>
      </c>
      <c r="V280" s="27">
        <f t="shared" si="122"/>
        <v>7</v>
      </c>
      <c r="W280" s="27">
        <f t="shared" si="122"/>
        <v>7</v>
      </c>
      <c r="X280" s="27">
        <f t="shared" si="122"/>
        <v>7</v>
      </c>
      <c r="Y280" s="27">
        <f t="shared" si="122"/>
        <v>7</v>
      </c>
      <c r="Z280" s="27">
        <f t="shared" si="122"/>
        <v>7</v>
      </c>
      <c r="AA280" s="27">
        <f t="shared" si="122"/>
        <v>7</v>
      </c>
      <c r="AB280" s="27">
        <f t="shared" si="122"/>
        <v>0</v>
      </c>
      <c r="AC280" s="27">
        <f t="shared" si="122"/>
        <v>0</v>
      </c>
      <c r="AD280" s="27">
        <f t="shared" si="122"/>
        <v>0</v>
      </c>
      <c r="AE280" s="27">
        <f t="shared" si="122"/>
        <v>0</v>
      </c>
      <c r="AF280" s="27">
        <f t="shared" si="122"/>
        <v>0</v>
      </c>
      <c r="AG280" s="27">
        <f t="shared" si="122"/>
        <v>0</v>
      </c>
      <c r="AH280" s="27">
        <f t="shared" si="122"/>
        <v>0</v>
      </c>
      <c r="AI280" s="27">
        <f t="shared" si="123"/>
        <v>0</v>
      </c>
      <c r="AJ280" s="27">
        <f t="shared" si="123"/>
        <v>0</v>
      </c>
      <c r="AK280" s="27">
        <f t="shared" si="123"/>
        <v>0</v>
      </c>
      <c r="AL280" s="27">
        <f t="shared" si="123"/>
        <v>0</v>
      </c>
      <c r="AM280" s="27">
        <f t="shared" si="123"/>
        <v>0</v>
      </c>
      <c r="AN280" s="27">
        <f t="shared" si="123"/>
        <v>0</v>
      </c>
      <c r="AO280" s="27">
        <f t="shared" si="123"/>
        <v>0</v>
      </c>
      <c r="AP280" s="27">
        <f t="shared" si="123"/>
        <v>0</v>
      </c>
      <c r="AQ280" s="27">
        <f t="shared" si="123"/>
        <v>0</v>
      </c>
      <c r="AR280" s="27">
        <f t="shared" si="123"/>
        <v>0</v>
      </c>
      <c r="AS280" s="27">
        <f t="shared" si="123"/>
        <v>0</v>
      </c>
      <c r="AT280" s="27">
        <f t="shared" si="123"/>
        <v>0</v>
      </c>
      <c r="AU280" s="27">
        <f t="shared" si="123"/>
        <v>0</v>
      </c>
      <c r="AV280" s="27">
        <f t="shared" si="123"/>
        <v>0</v>
      </c>
      <c r="AW280" s="27">
        <f t="shared" si="123"/>
        <v>0</v>
      </c>
      <c r="AX280" s="27">
        <f t="shared" ref="AX280:BY280" si="125">AX279</f>
        <v>0</v>
      </c>
      <c r="AY280" s="27">
        <f t="shared" si="125"/>
        <v>0</v>
      </c>
      <c r="AZ280" s="27">
        <f t="shared" si="125"/>
        <v>0</v>
      </c>
      <c r="BA280" s="27">
        <f t="shared" si="125"/>
        <v>0</v>
      </c>
      <c r="BB280" s="27">
        <f t="shared" si="125"/>
        <v>0</v>
      </c>
      <c r="BC280" s="27">
        <f t="shared" si="125"/>
        <v>0</v>
      </c>
      <c r="BD280" s="27">
        <f t="shared" si="125"/>
        <v>0</v>
      </c>
      <c r="BE280" s="27">
        <f t="shared" si="125"/>
        <v>0</v>
      </c>
      <c r="BF280" s="27">
        <f t="shared" si="125"/>
        <v>0</v>
      </c>
      <c r="BG280" s="27">
        <f t="shared" si="125"/>
        <v>0</v>
      </c>
      <c r="BH280" s="27">
        <f t="shared" si="125"/>
        <v>0</v>
      </c>
      <c r="BI280" s="27">
        <f t="shared" si="125"/>
        <v>0</v>
      </c>
      <c r="BJ280" s="27">
        <f t="shared" si="125"/>
        <v>0</v>
      </c>
      <c r="BK280" s="27">
        <f t="shared" si="125"/>
        <v>348</v>
      </c>
      <c r="BL280" s="27">
        <f t="shared" si="125"/>
        <v>348</v>
      </c>
      <c r="BM280" s="27">
        <f t="shared" si="125"/>
        <v>7</v>
      </c>
      <c r="BN280" s="27">
        <f t="shared" si="125"/>
        <v>7</v>
      </c>
      <c r="BO280" s="27">
        <f t="shared" si="125"/>
        <v>7</v>
      </c>
      <c r="BP280" s="27">
        <f t="shared" si="125"/>
        <v>7</v>
      </c>
      <c r="BQ280" s="27">
        <f t="shared" si="125"/>
        <v>7</v>
      </c>
      <c r="BR280" s="27">
        <f t="shared" si="125"/>
        <v>7</v>
      </c>
      <c r="BS280" s="27">
        <f t="shared" si="125"/>
        <v>7</v>
      </c>
      <c r="BT280" s="27">
        <f t="shared" si="125"/>
        <v>7</v>
      </c>
      <c r="BU280" s="27">
        <f t="shared" si="125"/>
        <v>0</v>
      </c>
      <c r="BV280" s="27">
        <f t="shared" si="125"/>
        <v>0</v>
      </c>
      <c r="BW280" s="27">
        <f t="shared" si="125"/>
        <v>0</v>
      </c>
      <c r="BX280" s="27">
        <f t="shared" si="125"/>
        <v>0</v>
      </c>
      <c r="BY280" s="27">
        <f t="shared" si="125"/>
        <v>0</v>
      </c>
    </row>
    <row r="281" spans="2:77" outlineLevel="1">
      <c r="B281" s="25" t="s">
        <v>862</v>
      </c>
      <c r="C281" s="27">
        <f t="shared" si="121"/>
        <v>0</v>
      </c>
      <c r="D281" s="27">
        <f t="shared" si="121"/>
        <v>0</v>
      </c>
      <c r="E281" s="27">
        <f t="shared" si="121"/>
        <v>0</v>
      </c>
      <c r="F281" s="27">
        <f t="shared" si="121"/>
        <v>0</v>
      </c>
      <c r="G281" s="27">
        <f t="shared" si="121"/>
        <v>0</v>
      </c>
      <c r="H281" s="27">
        <f t="shared" si="121"/>
        <v>0</v>
      </c>
      <c r="I281" s="27">
        <f t="shared" si="121"/>
        <v>0</v>
      </c>
      <c r="J281" s="27">
        <f t="shared" si="121"/>
        <v>0</v>
      </c>
      <c r="K281" s="27">
        <f t="shared" si="121"/>
        <v>0</v>
      </c>
      <c r="L281" s="27">
        <f t="shared" si="121"/>
        <v>0</v>
      </c>
      <c r="M281" s="27">
        <f t="shared" si="121"/>
        <v>0</v>
      </c>
      <c r="N281" s="27">
        <f t="shared" si="121"/>
        <v>0</v>
      </c>
      <c r="O281" s="27">
        <f t="shared" si="121"/>
        <v>0</v>
      </c>
      <c r="P281" s="27">
        <f t="shared" si="121"/>
        <v>0</v>
      </c>
      <c r="Q281" s="27">
        <f t="shared" si="121"/>
        <v>0</v>
      </c>
      <c r="R281" s="27">
        <f t="shared" si="121"/>
        <v>348</v>
      </c>
      <c r="S281" s="27">
        <f t="shared" si="122"/>
        <v>348</v>
      </c>
      <c r="T281" s="27">
        <f t="shared" si="122"/>
        <v>7</v>
      </c>
      <c r="U281" s="27">
        <f t="shared" si="122"/>
        <v>7</v>
      </c>
      <c r="V281" s="27">
        <f t="shared" si="122"/>
        <v>7</v>
      </c>
      <c r="W281" s="27">
        <f t="shared" si="122"/>
        <v>7</v>
      </c>
      <c r="X281" s="27">
        <f t="shared" si="122"/>
        <v>7</v>
      </c>
      <c r="Y281" s="27">
        <f t="shared" si="122"/>
        <v>7</v>
      </c>
      <c r="Z281" s="27">
        <f t="shared" si="122"/>
        <v>7</v>
      </c>
      <c r="AA281" s="27">
        <f t="shared" si="122"/>
        <v>7</v>
      </c>
      <c r="AB281" s="27">
        <f t="shared" si="122"/>
        <v>0</v>
      </c>
      <c r="AC281" s="27">
        <f t="shared" si="122"/>
        <v>0</v>
      </c>
      <c r="AD281" s="27">
        <f t="shared" si="122"/>
        <v>0</v>
      </c>
      <c r="AE281" s="27">
        <f t="shared" si="122"/>
        <v>0</v>
      </c>
      <c r="AF281" s="27">
        <f t="shared" si="122"/>
        <v>0</v>
      </c>
      <c r="AG281" s="27">
        <f t="shared" si="122"/>
        <v>0</v>
      </c>
      <c r="AH281" s="27">
        <f t="shared" si="122"/>
        <v>0</v>
      </c>
      <c r="AI281" s="27">
        <f t="shared" si="123"/>
        <v>0</v>
      </c>
      <c r="AJ281" s="27">
        <f t="shared" si="123"/>
        <v>0</v>
      </c>
      <c r="AK281" s="27">
        <f t="shared" si="123"/>
        <v>0</v>
      </c>
      <c r="AL281" s="27">
        <f t="shared" si="123"/>
        <v>0</v>
      </c>
      <c r="AM281" s="27">
        <f t="shared" si="123"/>
        <v>0</v>
      </c>
      <c r="AN281" s="27">
        <f t="shared" si="123"/>
        <v>0</v>
      </c>
      <c r="AO281" s="27">
        <f t="shared" si="123"/>
        <v>0</v>
      </c>
      <c r="AP281" s="27">
        <f t="shared" si="123"/>
        <v>0</v>
      </c>
      <c r="AQ281" s="27">
        <f t="shared" si="123"/>
        <v>0</v>
      </c>
      <c r="AR281" s="27">
        <f t="shared" si="123"/>
        <v>0</v>
      </c>
      <c r="AS281" s="27">
        <f t="shared" si="123"/>
        <v>0</v>
      </c>
      <c r="AT281" s="27">
        <f t="shared" si="123"/>
        <v>0</v>
      </c>
      <c r="AU281" s="27">
        <f t="shared" si="123"/>
        <v>0</v>
      </c>
      <c r="AV281" s="27">
        <f t="shared" si="123"/>
        <v>0</v>
      </c>
      <c r="AW281" s="27">
        <f t="shared" si="123"/>
        <v>0</v>
      </c>
      <c r="AX281" s="27">
        <f t="shared" ref="AX281:BY281" si="126">AX280</f>
        <v>0</v>
      </c>
      <c r="AY281" s="27">
        <f t="shared" si="126"/>
        <v>0</v>
      </c>
      <c r="AZ281" s="27">
        <f t="shared" si="126"/>
        <v>0</v>
      </c>
      <c r="BA281" s="27">
        <f t="shared" si="126"/>
        <v>0</v>
      </c>
      <c r="BB281" s="27">
        <f t="shared" si="126"/>
        <v>0</v>
      </c>
      <c r="BC281" s="27">
        <f t="shared" si="126"/>
        <v>0</v>
      </c>
      <c r="BD281" s="27">
        <f t="shared" si="126"/>
        <v>0</v>
      </c>
      <c r="BE281" s="27">
        <f t="shared" si="126"/>
        <v>0</v>
      </c>
      <c r="BF281" s="27">
        <f t="shared" si="126"/>
        <v>0</v>
      </c>
      <c r="BG281" s="27">
        <f t="shared" si="126"/>
        <v>0</v>
      </c>
      <c r="BH281" s="27">
        <f t="shared" si="126"/>
        <v>0</v>
      </c>
      <c r="BI281" s="27">
        <f t="shared" si="126"/>
        <v>0</v>
      </c>
      <c r="BJ281" s="27">
        <f t="shared" si="126"/>
        <v>0</v>
      </c>
      <c r="BK281" s="27">
        <f t="shared" si="126"/>
        <v>348</v>
      </c>
      <c r="BL281" s="27">
        <f t="shared" si="126"/>
        <v>348</v>
      </c>
      <c r="BM281" s="27">
        <f t="shared" si="126"/>
        <v>7</v>
      </c>
      <c r="BN281" s="27">
        <f t="shared" si="126"/>
        <v>7</v>
      </c>
      <c r="BO281" s="27">
        <f t="shared" si="126"/>
        <v>7</v>
      </c>
      <c r="BP281" s="27">
        <f t="shared" si="126"/>
        <v>7</v>
      </c>
      <c r="BQ281" s="27">
        <f t="shared" si="126"/>
        <v>7</v>
      </c>
      <c r="BR281" s="27">
        <f t="shared" si="126"/>
        <v>7</v>
      </c>
      <c r="BS281" s="27">
        <f t="shared" si="126"/>
        <v>7</v>
      </c>
      <c r="BT281" s="27">
        <f t="shared" si="126"/>
        <v>7</v>
      </c>
      <c r="BU281" s="27">
        <f t="shared" si="126"/>
        <v>0</v>
      </c>
      <c r="BV281" s="27">
        <f t="shared" si="126"/>
        <v>0</v>
      </c>
      <c r="BW281" s="27">
        <f t="shared" si="126"/>
        <v>0</v>
      </c>
      <c r="BX281" s="27">
        <f t="shared" si="126"/>
        <v>0</v>
      </c>
      <c r="BY281" s="27">
        <f t="shared" si="126"/>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R286" si="127">C283</f>
        <v>0</v>
      </c>
      <c r="D284" s="27">
        <f t="shared" si="127"/>
        <v>0</v>
      </c>
      <c r="E284" s="27">
        <f t="shared" si="127"/>
        <v>0</v>
      </c>
      <c r="F284" s="27">
        <f t="shared" si="127"/>
        <v>0</v>
      </c>
      <c r="G284" s="27">
        <f t="shared" si="127"/>
        <v>0</v>
      </c>
      <c r="H284" s="27">
        <f t="shared" si="127"/>
        <v>0</v>
      </c>
      <c r="I284" s="27">
        <f t="shared" si="127"/>
        <v>0</v>
      </c>
      <c r="J284" s="27">
        <f t="shared" si="127"/>
        <v>0</v>
      </c>
      <c r="K284" s="27">
        <f t="shared" si="127"/>
        <v>0</v>
      </c>
      <c r="L284" s="27">
        <f t="shared" si="127"/>
        <v>0</v>
      </c>
      <c r="M284" s="27">
        <f t="shared" si="127"/>
        <v>0</v>
      </c>
      <c r="N284" s="27">
        <f t="shared" si="127"/>
        <v>0</v>
      </c>
      <c r="O284" s="27">
        <f t="shared" si="127"/>
        <v>0</v>
      </c>
      <c r="P284" s="27">
        <f t="shared" si="127"/>
        <v>0</v>
      </c>
      <c r="Q284" s="27">
        <f t="shared" si="127"/>
        <v>0</v>
      </c>
      <c r="R284" s="27">
        <f t="shared" si="127"/>
        <v>0</v>
      </c>
      <c r="S284" s="27">
        <f t="shared" ref="S284:AH286" si="128">S283</f>
        <v>0</v>
      </c>
      <c r="T284" s="27">
        <f t="shared" si="128"/>
        <v>0</v>
      </c>
      <c r="U284" s="27">
        <f t="shared" si="128"/>
        <v>0</v>
      </c>
      <c r="V284" s="27">
        <f t="shared" si="128"/>
        <v>0</v>
      </c>
      <c r="W284" s="27">
        <f t="shared" si="128"/>
        <v>0</v>
      </c>
      <c r="X284" s="27">
        <f t="shared" si="128"/>
        <v>0</v>
      </c>
      <c r="Y284" s="27">
        <f t="shared" si="128"/>
        <v>0</v>
      </c>
      <c r="Z284" s="27">
        <f t="shared" si="128"/>
        <v>0</v>
      </c>
      <c r="AA284" s="27">
        <f t="shared" si="128"/>
        <v>0</v>
      </c>
      <c r="AB284" s="27">
        <f t="shared" si="128"/>
        <v>0</v>
      </c>
      <c r="AC284" s="27">
        <f t="shared" si="128"/>
        <v>0</v>
      </c>
      <c r="AD284" s="27">
        <f t="shared" si="128"/>
        <v>0</v>
      </c>
      <c r="AE284" s="27">
        <f t="shared" si="128"/>
        <v>0</v>
      </c>
      <c r="AF284" s="27">
        <f t="shared" si="128"/>
        <v>0</v>
      </c>
      <c r="AG284" s="27">
        <f t="shared" si="128"/>
        <v>0</v>
      </c>
      <c r="AH284" s="27">
        <f t="shared" si="128"/>
        <v>0</v>
      </c>
      <c r="AI284" s="27">
        <f t="shared" ref="AI284:AW286" si="129">AI283</f>
        <v>0</v>
      </c>
      <c r="AJ284" s="27">
        <f t="shared" si="129"/>
        <v>0</v>
      </c>
      <c r="AK284" s="27">
        <f t="shared" si="129"/>
        <v>0</v>
      </c>
      <c r="AL284" s="27">
        <f t="shared" si="129"/>
        <v>0</v>
      </c>
      <c r="AM284" s="27">
        <f t="shared" si="129"/>
        <v>0</v>
      </c>
      <c r="AN284" s="27">
        <f t="shared" si="129"/>
        <v>0</v>
      </c>
      <c r="AO284" s="27">
        <f t="shared" si="129"/>
        <v>0</v>
      </c>
      <c r="AP284" s="27">
        <f t="shared" si="129"/>
        <v>0</v>
      </c>
      <c r="AQ284" s="27">
        <f t="shared" si="129"/>
        <v>0</v>
      </c>
      <c r="AR284" s="27">
        <f t="shared" si="129"/>
        <v>0</v>
      </c>
      <c r="AS284" s="27">
        <f t="shared" si="129"/>
        <v>0</v>
      </c>
      <c r="AT284" s="27">
        <f t="shared" si="129"/>
        <v>0</v>
      </c>
      <c r="AU284" s="27">
        <f t="shared" si="129"/>
        <v>0</v>
      </c>
      <c r="AV284" s="27">
        <f t="shared" si="129"/>
        <v>0</v>
      </c>
      <c r="AW284" s="27">
        <f t="shared" si="129"/>
        <v>0</v>
      </c>
      <c r="AX284" s="27">
        <f t="shared" ref="AX284:BY284" si="130">AX283</f>
        <v>0</v>
      </c>
      <c r="AY284" s="27">
        <f t="shared" si="130"/>
        <v>0</v>
      </c>
      <c r="AZ284" s="27">
        <f t="shared" si="130"/>
        <v>0</v>
      </c>
      <c r="BA284" s="27">
        <f t="shared" si="130"/>
        <v>0</v>
      </c>
      <c r="BB284" s="27">
        <f t="shared" si="130"/>
        <v>0</v>
      </c>
      <c r="BC284" s="27">
        <f t="shared" si="130"/>
        <v>0</v>
      </c>
      <c r="BD284" s="27">
        <f t="shared" si="130"/>
        <v>0</v>
      </c>
      <c r="BE284" s="27">
        <f t="shared" si="130"/>
        <v>0</v>
      </c>
      <c r="BF284" s="27">
        <f t="shared" si="130"/>
        <v>0</v>
      </c>
      <c r="BG284" s="27">
        <f t="shared" si="130"/>
        <v>0</v>
      </c>
      <c r="BH284" s="27">
        <f t="shared" si="130"/>
        <v>0</v>
      </c>
      <c r="BI284" s="27">
        <f t="shared" si="130"/>
        <v>0</v>
      </c>
      <c r="BJ284" s="27">
        <f t="shared" si="130"/>
        <v>0</v>
      </c>
      <c r="BK284" s="27">
        <f t="shared" si="130"/>
        <v>0</v>
      </c>
      <c r="BL284" s="27">
        <f t="shared" si="130"/>
        <v>0</v>
      </c>
      <c r="BM284" s="27">
        <f t="shared" si="130"/>
        <v>0</v>
      </c>
      <c r="BN284" s="27">
        <f t="shared" si="130"/>
        <v>0</v>
      </c>
      <c r="BO284" s="27">
        <f t="shared" si="130"/>
        <v>0</v>
      </c>
      <c r="BP284" s="27">
        <f t="shared" si="130"/>
        <v>0</v>
      </c>
      <c r="BQ284" s="27">
        <f t="shared" si="130"/>
        <v>0</v>
      </c>
      <c r="BR284" s="27">
        <f t="shared" si="130"/>
        <v>0</v>
      </c>
      <c r="BS284" s="27">
        <f t="shared" si="130"/>
        <v>0</v>
      </c>
      <c r="BT284" s="27">
        <f t="shared" si="130"/>
        <v>0</v>
      </c>
      <c r="BU284" s="27">
        <f t="shared" si="130"/>
        <v>0</v>
      </c>
      <c r="BV284" s="27">
        <f t="shared" si="130"/>
        <v>0</v>
      </c>
      <c r="BW284" s="27">
        <f t="shared" si="130"/>
        <v>0</v>
      </c>
      <c r="BX284" s="27">
        <f t="shared" si="130"/>
        <v>0</v>
      </c>
      <c r="BY284" s="27">
        <f t="shared" si="130"/>
        <v>0</v>
      </c>
    </row>
    <row r="285" spans="2:77" outlineLevel="1">
      <c r="B285" s="25" t="s">
        <v>861</v>
      </c>
      <c r="C285" s="27">
        <f t="shared" si="127"/>
        <v>0</v>
      </c>
      <c r="D285" s="27">
        <f t="shared" si="127"/>
        <v>0</v>
      </c>
      <c r="E285" s="27">
        <f t="shared" si="127"/>
        <v>0</v>
      </c>
      <c r="F285" s="27">
        <f t="shared" si="127"/>
        <v>0</v>
      </c>
      <c r="G285" s="27">
        <f t="shared" si="127"/>
        <v>0</v>
      </c>
      <c r="H285" s="27">
        <f t="shared" si="127"/>
        <v>0</v>
      </c>
      <c r="I285" s="27">
        <f t="shared" si="127"/>
        <v>0</v>
      </c>
      <c r="J285" s="27">
        <f t="shared" si="127"/>
        <v>0</v>
      </c>
      <c r="K285" s="27">
        <f t="shared" si="127"/>
        <v>0</v>
      </c>
      <c r="L285" s="27">
        <f t="shared" si="127"/>
        <v>0</v>
      </c>
      <c r="M285" s="27">
        <f t="shared" si="127"/>
        <v>0</v>
      </c>
      <c r="N285" s="27">
        <f t="shared" si="127"/>
        <v>0</v>
      </c>
      <c r="O285" s="27">
        <f t="shared" si="127"/>
        <v>0</v>
      </c>
      <c r="P285" s="27">
        <f t="shared" si="127"/>
        <v>0</v>
      </c>
      <c r="Q285" s="27">
        <f t="shared" si="127"/>
        <v>0</v>
      </c>
      <c r="R285" s="27">
        <f t="shared" si="127"/>
        <v>0</v>
      </c>
      <c r="S285" s="27">
        <f t="shared" si="128"/>
        <v>0</v>
      </c>
      <c r="T285" s="27">
        <f t="shared" si="128"/>
        <v>0</v>
      </c>
      <c r="U285" s="27">
        <f t="shared" si="128"/>
        <v>0</v>
      </c>
      <c r="V285" s="27">
        <f t="shared" si="128"/>
        <v>0</v>
      </c>
      <c r="W285" s="27">
        <f t="shared" si="128"/>
        <v>0</v>
      </c>
      <c r="X285" s="27">
        <f t="shared" si="128"/>
        <v>0</v>
      </c>
      <c r="Y285" s="27">
        <f t="shared" si="128"/>
        <v>0</v>
      </c>
      <c r="Z285" s="27">
        <f t="shared" si="128"/>
        <v>0</v>
      </c>
      <c r="AA285" s="27">
        <f t="shared" si="128"/>
        <v>0</v>
      </c>
      <c r="AB285" s="27">
        <f t="shared" si="128"/>
        <v>0</v>
      </c>
      <c r="AC285" s="27">
        <f t="shared" si="128"/>
        <v>0</v>
      </c>
      <c r="AD285" s="27">
        <f t="shared" si="128"/>
        <v>0</v>
      </c>
      <c r="AE285" s="27">
        <f t="shared" si="128"/>
        <v>0</v>
      </c>
      <c r="AF285" s="27">
        <f t="shared" si="128"/>
        <v>0</v>
      </c>
      <c r="AG285" s="27">
        <f t="shared" si="128"/>
        <v>0</v>
      </c>
      <c r="AH285" s="27">
        <f t="shared" si="128"/>
        <v>0</v>
      </c>
      <c r="AI285" s="27">
        <f t="shared" si="129"/>
        <v>0</v>
      </c>
      <c r="AJ285" s="27">
        <f t="shared" si="129"/>
        <v>0</v>
      </c>
      <c r="AK285" s="27">
        <f t="shared" si="129"/>
        <v>0</v>
      </c>
      <c r="AL285" s="27">
        <f t="shared" si="129"/>
        <v>0</v>
      </c>
      <c r="AM285" s="27">
        <f t="shared" si="129"/>
        <v>0</v>
      </c>
      <c r="AN285" s="27">
        <f t="shared" si="129"/>
        <v>0</v>
      </c>
      <c r="AO285" s="27">
        <f t="shared" si="129"/>
        <v>0</v>
      </c>
      <c r="AP285" s="27">
        <f t="shared" si="129"/>
        <v>0</v>
      </c>
      <c r="AQ285" s="27">
        <f t="shared" si="129"/>
        <v>0</v>
      </c>
      <c r="AR285" s="27">
        <f t="shared" si="129"/>
        <v>0</v>
      </c>
      <c r="AS285" s="27">
        <f t="shared" si="129"/>
        <v>0</v>
      </c>
      <c r="AT285" s="27">
        <f t="shared" si="129"/>
        <v>0</v>
      </c>
      <c r="AU285" s="27">
        <f t="shared" si="129"/>
        <v>0</v>
      </c>
      <c r="AV285" s="27">
        <f t="shared" si="129"/>
        <v>0</v>
      </c>
      <c r="AW285" s="27">
        <f t="shared" si="129"/>
        <v>0</v>
      </c>
      <c r="AX285" s="27">
        <f t="shared" ref="AX285:BY285" si="131">AX284</f>
        <v>0</v>
      </c>
      <c r="AY285" s="27">
        <f t="shared" si="131"/>
        <v>0</v>
      </c>
      <c r="AZ285" s="27">
        <f t="shared" si="131"/>
        <v>0</v>
      </c>
      <c r="BA285" s="27">
        <f t="shared" si="131"/>
        <v>0</v>
      </c>
      <c r="BB285" s="27">
        <f t="shared" si="131"/>
        <v>0</v>
      </c>
      <c r="BC285" s="27">
        <f t="shared" si="131"/>
        <v>0</v>
      </c>
      <c r="BD285" s="27">
        <f t="shared" si="131"/>
        <v>0</v>
      </c>
      <c r="BE285" s="27">
        <f t="shared" si="131"/>
        <v>0</v>
      </c>
      <c r="BF285" s="27">
        <f t="shared" si="131"/>
        <v>0</v>
      </c>
      <c r="BG285" s="27">
        <f t="shared" si="131"/>
        <v>0</v>
      </c>
      <c r="BH285" s="27">
        <f t="shared" si="131"/>
        <v>0</v>
      </c>
      <c r="BI285" s="27">
        <f t="shared" si="131"/>
        <v>0</v>
      </c>
      <c r="BJ285" s="27">
        <f t="shared" si="131"/>
        <v>0</v>
      </c>
      <c r="BK285" s="27">
        <f t="shared" si="131"/>
        <v>0</v>
      </c>
      <c r="BL285" s="27">
        <f t="shared" si="131"/>
        <v>0</v>
      </c>
      <c r="BM285" s="27">
        <f t="shared" si="131"/>
        <v>0</v>
      </c>
      <c r="BN285" s="27">
        <f t="shared" si="131"/>
        <v>0</v>
      </c>
      <c r="BO285" s="27">
        <f t="shared" si="131"/>
        <v>0</v>
      </c>
      <c r="BP285" s="27">
        <f t="shared" si="131"/>
        <v>0</v>
      </c>
      <c r="BQ285" s="27">
        <f t="shared" si="131"/>
        <v>0</v>
      </c>
      <c r="BR285" s="27">
        <f t="shared" si="131"/>
        <v>0</v>
      </c>
      <c r="BS285" s="27">
        <f t="shared" si="131"/>
        <v>0</v>
      </c>
      <c r="BT285" s="27">
        <f t="shared" si="131"/>
        <v>0</v>
      </c>
      <c r="BU285" s="27">
        <f t="shared" si="131"/>
        <v>0</v>
      </c>
      <c r="BV285" s="27">
        <f t="shared" si="131"/>
        <v>0</v>
      </c>
      <c r="BW285" s="27">
        <f t="shared" si="131"/>
        <v>0</v>
      </c>
      <c r="BX285" s="27">
        <f t="shared" si="131"/>
        <v>0</v>
      </c>
      <c r="BY285" s="27">
        <f t="shared" si="131"/>
        <v>0</v>
      </c>
    </row>
    <row r="286" spans="2:77" outlineLevel="1">
      <c r="B286" s="25" t="s">
        <v>862</v>
      </c>
      <c r="C286" s="27">
        <f t="shared" si="127"/>
        <v>0</v>
      </c>
      <c r="D286" s="27">
        <f t="shared" si="127"/>
        <v>0</v>
      </c>
      <c r="E286" s="27">
        <f t="shared" si="127"/>
        <v>0</v>
      </c>
      <c r="F286" s="27">
        <f t="shared" si="127"/>
        <v>0</v>
      </c>
      <c r="G286" s="27">
        <f t="shared" si="127"/>
        <v>0</v>
      </c>
      <c r="H286" s="27">
        <f t="shared" si="127"/>
        <v>0</v>
      </c>
      <c r="I286" s="27">
        <f t="shared" si="127"/>
        <v>0</v>
      </c>
      <c r="J286" s="27">
        <f t="shared" si="127"/>
        <v>0</v>
      </c>
      <c r="K286" s="27">
        <f t="shared" si="127"/>
        <v>0</v>
      </c>
      <c r="L286" s="27">
        <f t="shared" si="127"/>
        <v>0</v>
      </c>
      <c r="M286" s="27">
        <f t="shared" si="127"/>
        <v>0</v>
      </c>
      <c r="N286" s="27">
        <f t="shared" si="127"/>
        <v>0</v>
      </c>
      <c r="O286" s="27">
        <f t="shared" si="127"/>
        <v>0</v>
      </c>
      <c r="P286" s="27">
        <f t="shared" si="127"/>
        <v>0</v>
      </c>
      <c r="Q286" s="27">
        <f t="shared" si="127"/>
        <v>0</v>
      </c>
      <c r="R286" s="27">
        <f t="shared" si="127"/>
        <v>0</v>
      </c>
      <c r="S286" s="27">
        <f t="shared" si="128"/>
        <v>0</v>
      </c>
      <c r="T286" s="27">
        <f t="shared" si="128"/>
        <v>0</v>
      </c>
      <c r="U286" s="27">
        <f t="shared" si="128"/>
        <v>0</v>
      </c>
      <c r="V286" s="27">
        <f t="shared" si="128"/>
        <v>0</v>
      </c>
      <c r="W286" s="27">
        <f t="shared" si="128"/>
        <v>0</v>
      </c>
      <c r="X286" s="27">
        <f t="shared" si="128"/>
        <v>0</v>
      </c>
      <c r="Y286" s="27">
        <f t="shared" si="128"/>
        <v>0</v>
      </c>
      <c r="Z286" s="27">
        <f t="shared" si="128"/>
        <v>0</v>
      </c>
      <c r="AA286" s="27">
        <f t="shared" si="128"/>
        <v>0</v>
      </c>
      <c r="AB286" s="27">
        <f t="shared" si="128"/>
        <v>0</v>
      </c>
      <c r="AC286" s="27">
        <f t="shared" si="128"/>
        <v>0</v>
      </c>
      <c r="AD286" s="27">
        <f t="shared" si="128"/>
        <v>0</v>
      </c>
      <c r="AE286" s="27">
        <f t="shared" si="128"/>
        <v>0</v>
      </c>
      <c r="AF286" s="27">
        <f t="shared" si="128"/>
        <v>0</v>
      </c>
      <c r="AG286" s="27">
        <f t="shared" si="128"/>
        <v>0</v>
      </c>
      <c r="AH286" s="27">
        <f t="shared" si="128"/>
        <v>0</v>
      </c>
      <c r="AI286" s="27">
        <f t="shared" si="129"/>
        <v>0</v>
      </c>
      <c r="AJ286" s="27">
        <f t="shared" si="129"/>
        <v>0</v>
      </c>
      <c r="AK286" s="27">
        <f t="shared" si="129"/>
        <v>0</v>
      </c>
      <c r="AL286" s="27">
        <f t="shared" si="129"/>
        <v>0</v>
      </c>
      <c r="AM286" s="27">
        <f t="shared" si="129"/>
        <v>0</v>
      </c>
      <c r="AN286" s="27">
        <f t="shared" si="129"/>
        <v>0</v>
      </c>
      <c r="AO286" s="27">
        <f t="shared" si="129"/>
        <v>0</v>
      </c>
      <c r="AP286" s="27">
        <f t="shared" si="129"/>
        <v>0</v>
      </c>
      <c r="AQ286" s="27">
        <f t="shared" si="129"/>
        <v>0</v>
      </c>
      <c r="AR286" s="27">
        <f t="shared" si="129"/>
        <v>0</v>
      </c>
      <c r="AS286" s="27">
        <f t="shared" si="129"/>
        <v>0</v>
      </c>
      <c r="AT286" s="27">
        <f t="shared" si="129"/>
        <v>0</v>
      </c>
      <c r="AU286" s="27">
        <f t="shared" si="129"/>
        <v>0</v>
      </c>
      <c r="AV286" s="27">
        <f t="shared" si="129"/>
        <v>0</v>
      </c>
      <c r="AW286" s="27">
        <f t="shared" si="129"/>
        <v>0</v>
      </c>
      <c r="AX286" s="27">
        <f t="shared" ref="AX286:BY286" si="132">AX285</f>
        <v>0</v>
      </c>
      <c r="AY286" s="27">
        <f t="shared" si="132"/>
        <v>0</v>
      </c>
      <c r="AZ286" s="27">
        <f t="shared" si="132"/>
        <v>0</v>
      </c>
      <c r="BA286" s="27">
        <f t="shared" si="132"/>
        <v>0</v>
      </c>
      <c r="BB286" s="27">
        <f t="shared" si="132"/>
        <v>0</v>
      </c>
      <c r="BC286" s="27">
        <f t="shared" si="132"/>
        <v>0</v>
      </c>
      <c r="BD286" s="27">
        <f t="shared" si="132"/>
        <v>0</v>
      </c>
      <c r="BE286" s="27">
        <f t="shared" si="132"/>
        <v>0</v>
      </c>
      <c r="BF286" s="27">
        <f t="shared" si="132"/>
        <v>0</v>
      </c>
      <c r="BG286" s="27">
        <f t="shared" si="132"/>
        <v>0</v>
      </c>
      <c r="BH286" s="27">
        <f t="shared" si="132"/>
        <v>0</v>
      </c>
      <c r="BI286" s="27">
        <f t="shared" si="132"/>
        <v>0</v>
      </c>
      <c r="BJ286" s="27">
        <f t="shared" si="132"/>
        <v>0</v>
      </c>
      <c r="BK286" s="27">
        <f t="shared" si="132"/>
        <v>0</v>
      </c>
      <c r="BL286" s="27">
        <f t="shared" si="132"/>
        <v>0</v>
      </c>
      <c r="BM286" s="27">
        <f t="shared" si="132"/>
        <v>0</v>
      </c>
      <c r="BN286" s="27">
        <f t="shared" si="132"/>
        <v>0</v>
      </c>
      <c r="BO286" s="27">
        <f t="shared" si="132"/>
        <v>0</v>
      </c>
      <c r="BP286" s="27">
        <f t="shared" si="132"/>
        <v>0</v>
      </c>
      <c r="BQ286" s="27">
        <f t="shared" si="132"/>
        <v>0</v>
      </c>
      <c r="BR286" s="27">
        <f t="shared" si="132"/>
        <v>0</v>
      </c>
      <c r="BS286" s="27">
        <f t="shared" si="132"/>
        <v>0</v>
      </c>
      <c r="BT286" s="27">
        <f t="shared" si="132"/>
        <v>0</v>
      </c>
      <c r="BU286" s="27">
        <f t="shared" si="132"/>
        <v>0</v>
      </c>
      <c r="BV286" s="27">
        <f t="shared" si="132"/>
        <v>0</v>
      </c>
      <c r="BW286" s="27">
        <f t="shared" si="132"/>
        <v>0</v>
      </c>
      <c r="BX286" s="27">
        <f t="shared" si="132"/>
        <v>0</v>
      </c>
      <c r="BY286" s="27">
        <f t="shared" si="132"/>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R291" si="133">C288</f>
        <v>0</v>
      </c>
      <c r="D289" s="27">
        <f t="shared" si="133"/>
        <v>0</v>
      </c>
      <c r="E289" s="27">
        <f t="shared" si="133"/>
        <v>0</v>
      </c>
      <c r="F289" s="27">
        <f t="shared" si="133"/>
        <v>0</v>
      </c>
      <c r="G289" s="27">
        <f t="shared" si="133"/>
        <v>0</v>
      </c>
      <c r="H289" s="27">
        <f t="shared" si="133"/>
        <v>0</v>
      </c>
      <c r="I289" s="27">
        <f t="shared" si="133"/>
        <v>0</v>
      </c>
      <c r="J289" s="27">
        <f t="shared" si="133"/>
        <v>0</v>
      </c>
      <c r="K289" s="27">
        <f t="shared" si="133"/>
        <v>0</v>
      </c>
      <c r="L289" s="27">
        <f t="shared" si="133"/>
        <v>0</v>
      </c>
      <c r="M289" s="27">
        <f t="shared" si="133"/>
        <v>0</v>
      </c>
      <c r="N289" s="27">
        <f t="shared" si="133"/>
        <v>0</v>
      </c>
      <c r="O289" s="27">
        <f t="shared" si="133"/>
        <v>0</v>
      </c>
      <c r="P289" s="27">
        <f t="shared" si="133"/>
        <v>0</v>
      </c>
      <c r="Q289" s="27">
        <f t="shared" si="133"/>
        <v>0</v>
      </c>
      <c r="R289" s="27">
        <f t="shared" si="133"/>
        <v>0</v>
      </c>
      <c r="S289" s="27">
        <f t="shared" ref="S289:AH291" si="134">S288</f>
        <v>0</v>
      </c>
      <c r="T289" s="27">
        <f t="shared" si="134"/>
        <v>0</v>
      </c>
      <c r="U289" s="27">
        <f t="shared" si="134"/>
        <v>0</v>
      </c>
      <c r="V289" s="27">
        <f t="shared" si="134"/>
        <v>0</v>
      </c>
      <c r="W289" s="27">
        <f t="shared" si="134"/>
        <v>0</v>
      </c>
      <c r="X289" s="27">
        <f t="shared" si="134"/>
        <v>0</v>
      </c>
      <c r="Y289" s="27">
        <f t="shared" si="134"/>
        <v>0</v>
      </c>
      <c r="Z289" s="27">
        <f t="shared" si="134"/>
        <v>0</v>
      </c>
      <c r="AA289" s="27">
        <f t="shared" si="134"/>
        <v>0</v>
      </c>
      <c r="AB289" s="27">
        <f t="shared" si="134"/>
        <v>0</v>
      </c>
      <c r="AC289" s="27">
        <f t="shared" si="134"/>
        <v>0</v>
      </c>
      <c r="AD289" s="27">
        <f t="shared" si="134"/>
        <v>0</v>
      </c>
      <c r="AE289" s="27">
        <f t="shared" si="134"/>
        <v>0</v>
      </c>
      <c r="AF289" s="27">
        <f t="shared" si="134"/>
        <v>0</v>
      </c>
      <c r="AG289" s="27">
        <f t="shared" si="134"/>
        <v>0</v>
      </c>
      <c r="AH289" s="27">
        <f t="shared" si="134"/>
        <v>0</v>
      </c>
      <c r="AI289" s="27">
        <f t="shared" ref="AI289:AW291" si="135">AI288</f>
        <v>0</v>
      </c>
      <c r="AJ289" s="27">
        <f t="shared" si="135"/>
        <v>0</v>
      </c>
      <c r="AK289" s="27">
        <f t="shared" si="135"/>
        <v>0</v>
      </c>
      <c r="AL289" s="27">
        <f t="shared" si="135"/>
        <v>0</v>
      </c>
      <c r="AM289" s="27">
        <f t="shared" si="135"/>
        <v>0</v>
      </c>
      <c r="AN289" s="27">
        <f t="shared" si="135"/>
        <v>0</v>
      </c>
      <c r="AO289" s="27">
        <f t="shared" si="135"/>
        <v>0</v>
      </c>
      <c r="AP289" s="27">
        <f t="shared" si="135"/>
        <v>0</v>
      </c>
      <c r="AQ289" s="27">
        <f t="shared" si="135"/>
        <v>0</v>
      </c>
      <c r="AR289" s="27">
        <f t="shared" si="135"/>
        <v>0</v>
      </c>
      <c r="AS289" s="27">
        <f t="shared" si="135"/>
        <v>0</v>
      </c>
      <c r="AT289" s="27">
        <f t="shared" si="135"/>
        <v>0</v>
      </c>
      <c r="AU289" s="27">
        <f t="shared" si="135"/>
        <v>0</v>
      </c>
      <c r="AV289" s="27">
        <f t="shared" si="135"/>
        <v>0</v>
      </c>
      <c r="AW289" s="27">
        <f t="shared" si="135"/>
        <v>0</v>
      </c>
      <c r="AX289" s="27">
        <f t="shared" ref="AX289:BY289" si="136">AX288</f>
        <v>0</v>
      </c>
      <c r="AY289" s="27">
        <f t="shared" si="136"/>
        <v>0</v>
      </c>
      <c r="AZ289" s="27">
        <f t="shared" si="136"/>
        <v>0</v>
      </c>
      <c r="BA289" s="27">
        <f t="shared" si="136"/>
        <v>0</v>
      </c>
      <c r="BB289" s="27">
        <f t="shared" si="136"/>
        <v>0</v>
      </c>
      <c r="BC289" s="27">
        <f t="shared" si="136"/>
        <v>0</v>
      </c>
      <c r="BD289" s="27">
        <f t="shared" si="136"/>
        <v>0</v>
      </c>
      <c r="BE289" s="27">
        <f t="shared" si="136"/>
        <v>0</v>
      </c>
      <c r="BF289" s="27">
        <f t="shared" si="136"/>
        <v>0</v>
      </c>
      <c r="BG289" s="27">
        <f t="shared" si="136"/>
        <v>0</v>
      </c>
      <c r="BH289" s="27">
        <f t="shared" si="136"/>
        <v>0</v>
      </c>
      <c r="BI289" s="27">
        <f t="shared" si="136"/>
        <v>0</v>
      </c>
      <c r="BJ289" s="27">
        <f t="shared" si="136"/>
        <v>0</v>
      </c>
      <c r="BK289" s="27">
        <f t="shared" si="136"/>
        <v>0</v>
      </c>
      <c r="BL289" s="27">
        <f t="shared" si="136"/>
        <v>0</v>
      </c>
      <c r="BM289" s="27">
        <f t="shared" si="136"/>
        <v>0</v>
      </c>
      <c r="BN289" s="27">
        <f t="shared" si="136"/>
        <v>0</v>
      </c>
      <c r="BO289" s="27">
        <f t="shared" si="136"/>
        <v>0</v>
      </c>
      <c r="BP289" s="27">
        <f t="shared" si="136"/>
        <v>0</v>
      </c>
      <c r="BQ289" s="27">
        <f t="shared" si="136"/>
        <v>0</v>
      </c>
      <c r="BR289" s="27">
        <f t="shared" si="136"/>
        <v>0</v>
      </c>
      <c r="BS289" s="27">
        <f t="shared" si="136"/>
        <v>0</v>
      </c>
      <c r="BT289" s="27">
        <f t="shared" si="136"/>
        <v>0</v>
      </c>
      <c r="BU289" s="27">
        <f t="shared" si="136"/>
        <v>0</v>
      </c>
      <c r="BV289" s="27">
        <f t="shared" si="136"/>
        <v>0</v>
      </c>
      <c r="BW289" s="27">
        <f t="shared" si="136"/>
        <v>0</v>
      </c>
      <c r="BX289" s="27">
        <f t="shared" si="136"/>
        <v>0</v>
      </c>
      <c r="BY289" s="27">
        <f t="shared" si="136"/>
        <v>0</v>
      </c>
    </row>
    <row r="290" spans="1:77" outlineLevel="1">
      <c r="B290" s="25" t="s">
        <v>861</v>
      </c>
      <c r="C290" s="27">
        <f t="shared" si="133"/>
        <v>0</v>
      </c>
      <c r="D290" s="27">
        <f t="shared" si="133"/>
        <v>0</v>
      </c>
      <c r="E290" s="27">
        <f t="shared" si="133"/>
        <v>0</v>
      </c>
      <c r="F290" s="27">
        <f t="shared" si="133"/>
        <v>0</v>
      </c>
      <c r="G290" s="27">
        <f t="shared" si="133"/>
        <v>0</v>
      </c>
      <c r="H290" s="27">
        <f t="shared" si="133"/>
        <v>0</v>
      </c>
      <c r="I290" s="27">
        <f t="shared" si="133"/>
        <v>0</v>
      </c>
      <c r="J290" s="27">
        <f t="shared" si="133"/>
        <v>0</v>
      </c>
      <c r="K290" s="27">
        <f t="shared" si="133"/>
        <v>0</v>
      </c>
      <c r="L290" s="27">
        <f t="shared" si="133"/>
        <v>0</v>
      </c>
      <c r="M290" s="27">
        <f t="shared" si="133"/>
        <v>0</v>
      </c>
      <c r="N290" s="27">
        <f t="shared" si="133"/>
        <v>0</v>
      </c>
      <c r="O290" s="27">
        <f t="shared" si="133"/>
        <v>0</v>
      </c>
      <c r="P290" s="27">
        <f t="shared" si="133"/>
        <v>0</v>
      </c>
      <c r="Q290" s="27">
        <f t="shared" si="133"/>
        <v>0</v>
      </c>
      <c r="R290" s="27">
        <f t="shared" si="133"/>
        <v>0</v>
      </c>
      <c r="S290" s="27">
        <f t="shared" si="134"/>
        <v>0</v>
      </c>
      <c r="T290" s="27">
        <f t="shared" si="134"/>
        <v>0</v>
      </c>
      <c r="U290" s="27">
        <f t="shared" si="134"/>
        <v>0</v>
      </c>
      <c r="V290" s="27">
        <f t="shared" si="134"/>
        <v>0</v>
      </c>
      <c r="W290" s="27">
        <f t="shared" si="134"/>
        <v>0</v>
      </c>
      <c r="X290" s="27">
        <f t="shared" si="134"/>
        <v>0</v>
      </c>
      <c r="Y290" s="27">
        <f t="shared" si="134"/>
        <v>0</v>
      </c>
      <c r="Z290" s="27">
        <f t="shared" si="134"/>
        <v>0</v>
      </c>
      <c r="AA290" s="27">
        <f t="shared" si="134"/>
        <v>0</v>
      </c>
      <c r="AB290" s="27">
        <f t="shared" si="134"/>
        <v>0</v>
      </c>
      <c r="AC290" s="27">
        <f t="shared" si="134"/>
        <v>0</v>
      </c>
      <c r="AD290" s="27">
        <f t="shared" si="134"/>
        <v>0</v>
      </c>
      <c r="AE290" s="27">
        <f t="shared" si="134"/>
        <v>0</v>
      </c>
      <c r="AF290" s="27">
        <f t="shared" si="134"/>
        <v>0</v>
      </c>
      <c r="AG290" s="27">
        <f t="shared" si="134"/>
        <v>0</v>
      </c>
      <c r="AH290" s="27">
        <f t="shared" si="134"/>
        <v>0</v>
      </c>
      <c r="AI290" s="27">
        <f t="shared" si="135"/>
        <v>0</v>
      </c>
      <c r="AJ290" s="27">
        <f t="shared" si="135"/>
        <v>0</v>
      </c>
      <c r="AK290" s="27">
        <f t="shared" si="135"/>
        <v>0</v>
      </c>
      <c r="AL290" s="27">
        <f t="shared" si="135"/>
        <v>0</v>
      </c>
      <c r="AM290" s="27">
        <f t="shared" si="135"/>
        <v>0</v>
      </c>
      <c r="AN290" s="27">
        <f t="shared" si="135"/>
        <v>0</v>
      </c>
      <c r="AO290" s="27">
        <f t="shared" si="135"/>
        <v>0</v>
      </c>
      <c r="AP290" s="27">
        <f t="shared" si="135"/>
        <v>0</v>
      </c>
      <c r="AQ290" s="27">
        <f t="shared" si="135"/>
        <v>0</v>
      </c>
      <c r="AR290" s="27">
        <f t="shared" si="135"/>
        <v>0</v>
      </c>
      <c r="AS290" s="27">
        <f t="shared" si="135"/>
        <v>0</v>
      </c>
      <c r="AT290" s="27">
        <f t="shared" si="135"/>
        <v>0</v>
      </c>
      <c r="AU290" s="27">
        <f t="shared" si="135"/>
        <v>0</v>
      </c>
      <c r="AV290" s="27">
        <f t="shared" si="135"/>
        <v>0</v>
      </c>
      <c r="AW290" s="27">
        <f t="shared" si="135"/>
        <v>0</v>
      </c>
      <c r="AX290" s="27">
        <f t="shared" ref="AX290:BY290" si="137">AX289</f>
        <v>0</v>
      </c>
      <c r="AY290" s="27">
        <f t="shared" si="137"/>
        <v>0</v>
      </c>
      <c r="AZ290" s="27">
        <f t="shared" si="137"/>
        <v>0</v>
      </c>
      <c r="BA290" s="27">
        <f t="shared" si="137"/>
        <v>0</v>
      </c>
      <c r="BB290" s="27">
        <f t="shared" si="137"/>
        <v>0</v>
      </c>
      <c r="BC290" s="27">
        <f t="shared" si="137"/>
        <v>0</v>
      </c>
      <c r="BD290" s="27">
        <f t="shared" si="137"/>
        <v>0</v>
      </c>
      <c r="BE290" s="27">
        <f t="shared" si="137"/>
        <v>0</v>
      </c>
      <c r="BF290" s="27">
        <f t="shared" si="137"/>
        <v>0</v>
      </c>
      <c r="BG290" s="27">
        <f t="shared" si="137"/>
        <v>0</v>
      </c>
      <c r="BH290" s="27">
        <f t="shared" si="137"/>
        <v>0</v>
      </c>
      <c r="BI290" s="27">
        <f t="shared" si="137"/>
        <v>0</v>
      </c>
      <c r="BJ290" s="27">
        <f t="shared" si="137"/>
        <v>0</v>
      </c>
      <c r="BK290" s="27">
        <f t="shared" si="137"/>
        <v>0</v>
      </c>
      <c r="BL290" s="27">
        <f t="shared" si="137"/>
        <v>0</v>
      </c>
      <c r="BM290" s="27">
        <f t="shared" si="137"/>
        <v>0</v>
      </c>
      <c r="BN290" s="27">
        <f t="shared" si="137"/>
        <v>0</v>
      </c>
      <c r="BO290" s="27">
        <f t="shared" si="137"/>
        <v>0</v>
      </c>
      <c r="BP290" s="27">
        <f t="shared" si="137"/>
        <v>0</v>
      </c>
      <c r="BQ290" s="27">
        <f t="shared" si="137"/>
        <v>0</v>
      </c>
      <c r="BR290" s="27">
        <f t="shared" si="137"/>
        <v>0</v>
      </c>
      <c r="BS290" s="27">
        <f t="shared" si="137"/>
        <v>0</v>
      </c>
      <c r="BT290" s="27">
        <f t="shared" si="137"/>
        <v>0</v>
      </c>
      <c r="BU290" s="27">
        <f t="shared" si="137"/>
        <v>0</v>
      </c>
      <c r="BV290" s="27">
        <f t="shared" si="137"/>
        <v>0</v>
      </c>
      <c r="BW290" s="27">
        <f t="shared" si="137"/>
        <v>0</v>
      </c>
      <c r="BX290" s="27">
        <f t="shared" si="137"/>
        <v>0</v>
      </c>
      <c r="BY290" s="27">
        <f t="shared" si="137"/>
        <v>0</v>
      </c>
    </row>
    <row r="291" spans="1:77" outlineLevel="1">
      <c r="B291" s="25" t="s">
        <v>862</v>
      </c>
      <c r="C291" s="27">
        <f t="shared" si="133"/>
        <v>0</v>
      </c>
      <c r="D291" s="27">
        <f t="shared" si="133"/>
        <v>0</v>
      </c>
      <c r="E291" s="27">
        <f t="shared" si="133"/>
        <v>0</v>
      </c>
      <c r="F291" s="27">
        <f t="shared" si="133"/>
        <v>0</v>
      </c>
      <c r="G291" s="27">
        <f t="shared" si="133"/>
        <v>0</v>
      </c>
      <c r="H291" s="27">
        <f t="shared" si="133"/>
        <v>0</v>
      </c>
      <c r="I291" s="27">
        <f t="shared" si="133"/>
        <v>0</v>
      </c>
      <c r="J291" s="27">
        <f t="shared" si="133"/>
        <v>0</v>
      </c>
      <c r="K291" s="27">
        <f t="shared" si="133"/>
        <v>0</v>
      </c>
      <c r="L291" s="27">
        <f t="shared" si="133"/>
        <v>0</v>
      </c>
      <c r="M291" s="27">
        <f t="shared" si="133"/>
        <v>0</v>
      </c>
      <c r="N291" s="27">
        <f t="shared" si="133"/>
        <v>0</v>
      </c>
      <c r="O291" s="27">
        <f t="shared" si="133"/>
        <v>0</v>
      </c>
      <c r="P291" s="27">
        <f t="shared" si="133"/>
        <v>0</v>
      </c>
      <c r="Q291" s="27">
        <f t="shared" si="133"/>
        <v>0</v>
      </c>
      <c r="R291" s="27">
        <f t="shared" si="133"/>
        <v>0</v>
      </c>
      <c r="S291" s="27">
        <f t="shared" si="134"/>
        <v>0</v>
      </c>
      <c r="T291" s="27">
        <f t="shared" si="134"/>
        <v>0</v>
      </c>
      <c r="U291" s="27">
        <f t="shared" si="134"/>
        <v>0</v>
      </c>
      <c r="V291" s="27">
        <f t="shared" si="134"/>
        <v>0</v>
      </c>
      <c r="W291" s="27">
        <f t="shared" si="134"/>
        <v>0</v>
      </c>
      <c r="X291" s="27">
        <f t="shared" si="134"/>
        <v>0</v>
      </c>
      <c r="Y291" s="27">
        <f t="shared" si="134"/>
        <v>0</v>
      </c>
      <c r="Z291" s="27">
        <f t="shared" si="134"/>
        <v>0</v>
      </c>
      <c r="AA291" s="27">
        <f t="shared" si="134"/>
        <v>0</v>
      </c>
      <c r="AB291" s="27">
        <f t="shared" si="134"/>
        <v>0</v>
      </c>
      <c r="AC291" s="27">
        <f t="shared" si="134"/>
        <v>0</v>
      </c>
      <c r="AD291" s="27">
        <f t="shared" si="134"/>
        <v>0</v>
      </c>
      <c r="AE291" s="27">
        <f t="shared" si="134"/>
        <v>0</v>
      </c>
      <c r="AF291" s="27">
        <f t="shared" si="134"/>
        <v>0</v>
      </c>
      <c r="AG291" s="27">
        <f t="shared" si="134"/>
        <v>0</v>
      </c>
      <c r="AH291" s="27">
        <f t="shared" si="134"/>
        <v>0</v>
      </c>
      <c r="AI291" s="27">
        <f t="shared" si="135"/>
        <v>0</v>
      </c>
      <c r="AJ291" s="27">
        <f t="shared" si="135"/>
        <v>0</v>
      </c>
      <c r="AK291" s="27">
        <f t="shared" si="135"/>
        <v>0</v>
      </c>
      <c r="AL291" s="27">
        <f t="shared" si="135"/>
        <v>0</v>
      </c>
      <c r="AM291" s="27">
        <f t="shared" si="135"/>
        <v>0</v>
      </c>
      <c r="AN291" s="27">
        <f t="shared" si="135"/>
        <v>0</v>
      </c>
      <c r="AO291" s="27">
        <f t="shared" si="135"/>
        <v>0</v>
      </c>
      <c r="AP291" s="27">
        <f t="shared" si="135"/>
        <v>0</v>
      </c>
      <c r="AQ291" s="27">
        <f t="shared" si="135"/>
        <v>0</v>
      </c>
      <c r="AR291" s="27">
        <f t="shared" si="135"/>
        <v>0</v>
      </c>
      <c r="AS291" s="27">
        <f t="shared" si="135"/>
        <v>0</v>
      </c>
      <c r="AT291" s="27">
        <f t="shared" si="135"/>
        <v>0</v>
      </c>
      <c r="AU291" s="27">
        <f t="shared" si="135"/>
        <v>0</v>
      </c>
      <c r="AV291" s="27">
        <f t="shared" si="135"/>
        <v>0</v>
      </c>
      <c r="AW291" s="27">
        <f t="shared" si="135"/>
        <v>0</v>
      </c>
      <c r="AX291" s="27">
        <f t="shared" ref="AX291:BY291" si="138">AX290</f>
        <v>0</v>
      </c>
      <c r="AY291" s="27">
        <f t="shared" si="138"/>
        <v>0</v>
      </c>
      <c r="AZ291" s="27">
        <f t="shared" si="138"/>
        <v>0</v>
      </c>
      <c r="BA291" s="27">
        <f t="shared" si="138"/>
        <v>0</v>
      </c>
      <c r="BB291" s="27">
        <f t="shared" si="138"/>
        <v>0</v>
      </c>
      <c r="BC291" s="27">
        <f t="shared" si="138"/>
        <v>0</v>
      </c>
      <c r="BD291" s="27">
        <f t="shared" si="138"/>
        <v>0</v>
      </c>
      <c r="BE291" s="27">
        <f t="shared" si="138"/>
        <v>0</v>
      </c>
      <c r="BF291" s="27">
        <f t="shared" si="138"/>
        <v>0</v>
      </c>
      <c r="BG291" s="27">
        <f t="shared" si="138"/>
        <v>0</v>
      </c>
      <c r="BH291" s="27">
        <f t="shared" si="138"/>
        <v>0</v>
      </c>
      <c r="BI291" s="27">
        <f t="shared" si="138"/>
        <v>0</v>
      </c>
      <c r="BJ291" s="27">
        <f t="shared" si="138"/>
        <v>0</v>
      </c>
      <c r="BK291" s="27">
        <f t="shared" si="138"/>
        <v>0</v>
      </c>
      <c r="BL291" s="27">
        <f t="shared" si="138"/>
        <v>0</v>
      </c>
      <c r="BM291" s="27">
        <f t="shared" si="138"/>
        <v>0</v>
      </c>
      <c r="BN291" s="27">
        <f t="shared" si="138"/>
        <v>0</v>
      </c>
      <c r="BO291" s="27">
        <f t="shared" si="138"/>
        <v>0</v>
      </c>
      <c r="BP291" s="27">
        <f t="shared" si="138"/>
        <v>0</v>
      </c>
      <c r="BQ291" s="27">
        <f t="shared" si="138"/>
        <v>0</v>
      </c>
      <c r="BR291" s="27">
        <f t="shared" si="138"/>
        <v>0</v>
      </c>
      <c r="BS291" s="27">
        <f t="shared" si="138"/>
        <v>0</v>
      </c>
      <c r="BT291" s="27">
        <f t="shared" si="138"/>
        <v>0</v>
      </c>
      <c r="BU291" s="27">
        <f t="shared" si="138"/>
        <v>0</v>
      </c>
      <c r="BV291" s="27">
        <f t="shared" si="138"/>
        <v>0</v>
      </c>
      <c r="BW291" s="27">
        <f t="shared" si="138"/>
        <v>0</v>
      </c>
      <c r="BX291" s="27">
        <f t="shared" si="138"/>
        <v>0</v>
      </c>
      <c r="BY291" s="27">
        <f t="shared" si="138"/>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R296" si="139">C293</f>
        <v>0</v>
      </c>
      <c r="D294" s="27">
        <f t="shared" si="139"/>
        <v>0</v>
      </c>
      <c r="E294" s="27">
        <f t="shared" si="139"/>
        <v>0</v>
      </c>
      <c r="F294" s="27">
        <f t="shared" si="139"/>
        <v>0</v>
      </c>
      <c r="G294" s="27">
        <f t="shared" si="139"/>
        <v>0</v>
      </c>
      <c r="H294" s="27">
        <f t="shared" si="139"/>
        <v>0</v>
      </c>
      <c r="I294" s="27">
        <f t="shared" si="139"/>
        <v>0</v>
      </c>
      <c r="J294" s="27">
        <f t="shared" si="139"/>
        <v>0</v>
      </c>
      <c r="K294" s="27">
        <f t="shared" si="139"/>
        <v>0</v>
      </c>
      <c r="L294" s="27">
        <f t="shared" si="139"/>
        <v>0</v>
      </c>
      <c r="M294" s="27">
        <f t="shared" si="139"/>
        <v>0</v>
      </c>
      <c r="N294" s="27">
        <f t="shared" si="139"/>
        <v>0</v>
      </c>
      <c r="O294" s="27">
        <f t="shared" si="139"/>
        <v>0</v>
      </c>
      <c r="P294" s="27">
        <f t="shared" si="139"/>
        <v>0</v>
      </c>
      <c r="Q294" s="27">
        <f t="shared" si="139"/>
        <v>0</v>
      </c>
      <c r="R294" s="27">
        <f t="shared" si="139"/>
        <v>0</v>
      </c>
      <c r="S294" s="27">
        <f t="shared" ref="S294:AH296" si="140">S293</f>
        <v>0</v>
      </c>
      <c r="T294" s="27">
        <f t="shared" si="140"/>
        <v>0</v>
      </c>
      <c r="U294" s="27">
        <f t="shared" si="140"/>
        <v>0</v>
      </c>
      <c r="V294" s="27">
        <f t="shared" si="140"/>
        <v>0</v>
      </c>
      <c r="W294" s="27">
        <f t="shared" si="140"/>
        <v>0</v>
      </c>
      <c r="X294" s="27">
        <f t="shared" si="140"/>
        <v>0</v>
      </c>
      <c r="Y294" s="27">
        <f t="shared" si="140"/>
        <v>0</v>
      </c>
      <c r="Z294" s="27">
        <f t="shared" si="140"/>
        <v>0</v>
      </c>
      <c r="AA294" s="27">
        <f t="shared" si="140"/>
        <v>0</v>
      </c>
      <c r="AB294" s="27">
        <f t="shared" si="140"/>
        <v>0</v>
      </c>
      <c r="AC294" s="27">
        <f t="shared" si="140"/>
        <v>0</v>
      </c>
      <c r="AD294" s="27">
        <f t="shared" si="140"/>
        <v>0</v>
      </c>
      <c r="AE294" s="27">
        <f t="shared" si="140"/>
        <v>0</v>
      </c>
      <c r="AF294" s="27">
        <f t="shared" si="140"/>
        <v>0</v>
      </c>
      <c r="AG294" s="27">
        <f t="shared" si="140"/>
        <v>0</v>
      </c>
      <c r="AH294" s="27">
        <f t="shared" si="140"/>
        <v>0</v>
      </c>
      <c r="AI294" s="27">
        <f t="shared" ref="AI294:AW296" si="141">AI293</f>
        <v>0</v>
      </c>
      <c r="AJ294" s="27">
        <f t="shared" si="141"/>
        <v>0</v>
      </c>
      <c r="AK294" s="27">
        <f t="shared" si="141"/>
        <v>0</v>
      </c>
      <c r="AL294" s="27">
        <f t="shared" si="141"/>
        <v>0</v>
      </c>
      <c r="AM294" s="27">
        <f t="shared" si="141"/>
        <v>0</v>
      </c>
      <c r="AN294" s="27">
        <f t="shared" si="141"/>
        <v>0</v>
      </c>
      <c r="AO294" s="27">
        <f t="shared" si="141"/>
        <v>0</v>
      </c>
      <c r="AP294" s="27">
        <f t="shared" si="141"/>
        <v>0</v>
      </c>
      <c r="AQ294" s="27">
        <f t="shared" si="141"/>
        <v>0</v>
      </c>
      <c r="AR294" s="27">
        <f t="shared" si="141"/>
        <v>0</v>
      </c>
      <c r="AS294" s="27">
        <f t="shared" si="141"/>
        <v>0</v>
      </c>
      <c r="AT294" s="27">
        <f t="shared" si="141"/>
        <v>0</v>
      </c>
      <c r="AU294" s="27">
        <f t="shared" si="141"/>
        <v>0</v>
      </c>
      <c r="AV294" s="27">
        <f t="shared" si="141"/>
        <v>0</v>
      </c>
      <c r="AW294" s="27">
        <f t="shared" si="141"/>
        <v>0</v>
      </c>
      <c r="AX294" s="27">
        <f t="shared" ref="AX294:BY294" si="142">AX293</f>
        <v>0</v>
      </c>
      <c r="AY294" s="27">
        <f t="shared" si="142"/>
        <v>0</v>
      </c>
      <c r="AZ294" s="27">
        <f t="shared" si="142"/>
        <v>0</v>
      </c>
      <c r="BA294" s="27">
        <f t="shared" si="142"/>
        <v>0</v>
      </c>
      <c r="BB294" s="27">
        <f t="shared" si="142"/>
        <v>0</v>
      </c>
      <c r="BC294" s="27">
        <f t="shared" si="142"/>
        <v>0</v>
      </c>
      <c r="BD294" s="27">
        <f t="shared" si="142"/>
        <v>0</v>
      </c>
      <c r="BE294" s="27">
        <f t="shared" si="142"/>
        <v>0</v>
      </c>
      <c r="BF294" s="27">
        <f t="shared" si="142"/>
        <v>0</v>
      </c>
      <c r="BG294" s="27">
        <f t="shared" si="142"/>
        <v>0</v>
      </c>
      <c r="BH294" s="27">
        <f t="shared" si="142"/>
        <v>0</v>
      </c>
      <c r="BI294" s="27">
        <f t="shared" si="142"/>
        <v>0</v>
      </c>
      <c r="BJ294" s="27">
        <f t="shared" si="142"/>
        <v>0</v>
      </c>
      <c r="BK294" s="27">
        <f t="shared" si="142"/>
        <v>0</v>
      </c>
      <c r="BL294" s="27">
        <f t="shared" si="142"/>
        <v>0</v>
      </c>
      <c r="BM294" s="27">
        <f t="shared" si="142"/>
        <v>0</v>
      </c>
      <c r="BN294" s="27">
        <f t="shared" si="142"/>
        <v>0</v>
      </c>
      <c r="BO294" s="27">
        <f t="shared" si="142"/>
        <v>0</v>
      </c>
      <c r="BP294" s="27">
        <f t="shared" si="142"/>
        <v>0</v>
      </c>
      <c r="BQ294" s="27">
        <f t="shared" si="142"/>
        <v>0</v>
      </c>
      <c r="BR294" s="27">
        <f t="shared" si="142"/>
        <v>0</v>
      </c>
      <c r="BS294" s="27">
        <f t="shared" si="142"/>
        <v>0</v>
      </c>
      <c r="BT294" s="27">
        <f t="shared" si="142"/>
        <v>0</v>
      </c>
      <c r="BU294" s="27">
        <f t="shared" si="142"/>
        <v>0</v>
      </c>
      <c r="BV294" s="27">
        <f t="shared" si="142"/>
        <v>0</v>
      </c>
      <c r="BW294" s="27">
        <f t="shared" si="142"/>
        <v>0</v>
      </c>
      <c r="BX294" s="27">
        <f t="shared" si="142"/>
        <v>0</v>
      </c>
      <c r="BY294" s="27">
        <f t="shared" si="142"/>
        <v>0</v>
      </c>
    </row>
    <row r="295" spans="1:77" outlineLevel="1">
      <c r="B295" s="25" t="s">
        <v>861</v>
      </c>
      <c r="C295" s="27">
        <f t="shared" si="139"/>
        <v>0</v>
      </c>
      <c r="D295" s="27">
        <f t="shared" si="139"/>
        <v>0</v>
      </c>
      <c r="E295" s="27">
        <f t="shared" si="139"/>
        <v>0</v>
      </c>
      <c r="F295" s="27">
        <f t="shared" si="139"/>
        <v>0</v>
      </c>
      <c r="G295" s="27">
        <f t="shared" si="139"/>
        <v>0</v>
      </c>
      <c r="H295" s="27">
        <f t="shared" si="139"/>
        <v>0</v>
      </c>
      <c r="I295" s="27">
        <f t="shared" si="139"/>
        <v>0</v>
      </c>
      <c r="J295" s="27">
        <f t="shared" si="139"/>
        <v>0</v>
      </c>
      <c r="K295" s="27">
        <f t="shared" si="139"/>
        <v>0</v>
      </c>
      <c r="L295" s="27">
        <f t="shared" si="139"/>
        <v>0</v>
      </c>
      <c r="M295" s="27">
        <f t="shared" si="139"/>
        <v>0</v>
      </c>
      <c r="N295" s="27">
        <f t="shared" si="139"/>
        <v>0</v>
      </c>
      <c r="O295" s="27">
        <f t="shared" si="139"/>
        <v>0</v>
      </c>
      <c r="P295" s="27">
        <f t="shared" si="139"/>
        <v>0</v>
      </c>
      <c r="Q295" s="27">
        <f t="shared" si="139"/>
        <v>0</v>
      </c>
      <c r="R295" s="27">
        <f t="shared" si="139"/>
        <v>0</v>
      </c>
      <c r="S295" s="27">
        <f t="shared" si="140"/>
        <v>0</v>
      </c>
      <c r="T295" s="27">
        <f t="shared" si="140"/>
        <v>0</v>
      </c>
      <c r="U295" s="27">
        <f t="shared" si="140"/>
        <v>0</v>
      </c>
      <c r="V295" s="27">
        <f t="shared" si="140"/>
        <v>0</v>
      </c>
      <c r="W295" s="27">
        <f t="shared" si="140"/>
        <v>0</v>
      </c>
      <c r="X295" s="27">
        <f t="shared" si="140"/>
        <v>0</v>
      </c>
      <c r="Y295" s="27">
        <f t="shared" si="140"/>
        <v>0</v>
      </c>
      <c r="Z295" s="27">
        <f t="shared" si="140"/>
        <v>0</v>
      </c>
      <c r="AA295" s="27">
        <f t="shared" si="140"/>
        <v>0</v>
      </c>
      <c r="AB295" s="27">
        <f t="shared" si="140"/>
        <v>0</v>
      </c>
      <c r="AC295" s="27">
        <f t="shared" si="140"/>
        <v>0</v>
      </c>
      <c r="AD295" s="27">
        <f t="shared" si="140"/>
        <v>0</v>
      </c>
      <c r="AE295" s="27">
        <f t="shared" si="140"/>
        <v>0</v>
      </c>
      <c r="AF295" s="27">
        <f t="shared" si="140"/>
        <v>0</v>
      </c>
      <c r="AG295" s="27">
        <f t="shared" si="140"/>
        <v>0</v>
      </c>
      <c r="AH295" s="27">
        <f t="shared" si="140"/>
        <v>0</v>
      </c>
      <c r="AI295" s="27">
        <f t="shared" si="141"/>
        <v>0</v>
      </c>
      <c r="AJ295" s="27">
        <f t="shared" si="141"/>
        <v>0</v>
      </c>
      <c r="AK295" s="27">
        <f t="shared" si="141"/>
        <v>0</v>
      </c>
      <c r="AL295" s="27">
        <f t="shared" si="141"/>
        <v>0</v>
      </c>
      <c r="AM295" s="27">
        <f t="shared" si="141"/>
        <v>0</v>
      </c>
      <c r="AN295" s="27">
        <f t="shared" si="141"/>
        <v>0</v>
      </c>
      <c r="AO295" s="27">
        <f t="shared" si="141"/>
        <v>0</v>
      </c>
      <c r="AP295" s="27">
        <f t="shared" si="141"/>
        <v>0</v>
      </c>
      <c r="AQ295" s="27">
        <f t="shared" si="141"/>
        <v>0</v>
      </c>
      <c r="AR295" s="27">
        <f t="shared" si="141"/>
        <v>0</v>
      </c>
      <c r="AS295" s="27">
        <f t="shared" si="141"/>
        <v>0</v>
      </c>
      <c r="AT295" s="27">
        <f t="shared" si="141"/>
        <v>0</v>
      </c>
      <c r="AU295" s="27">
        <f t="shared" si="141"/>
        <v>0</v>
      </c>
      <c r="AV295" s="27">
        <f t="shared" si="141"/>
        <v>0</v>
      </c>
      <c r="AW295" s="27">
        <f t="shared" si="141"/>
        <v>0</v>
      </c>
      <c r="AX295" s="27">
        <f t="shared" ref="AX295:BY295" si="143">AX294</f>
        <v>0</v>
      </c>
      <c r="AY295" s="27">
        <f t="shared" si="143"/>
        <v>0</v>
      </c>
      <c r="AZ295" s="27">
        <f t="shared" si="143"/>
        <v>0</v>
      </c>
      <c r="BA295" s="27">
        <f t="shared" si="143"/>
        <v>0</v>
      </c>
      <c r="BB295" s="27">
        <f t="shared" si="143"/>
        <v>0</v>
      </c>
      <c r="BC295" s="27">
        <f t="shared" si="143"/>
        <v>0</v>
      </c>
      <c r="BD295" s="27">
        <f t="shared" si="143"/>
        <v>0</v>
      </c>
      <c r="BE295" s="27">
        <f t="shared" si="143"/>
        <v>0</v>
      </c>
      <c r="BF295" s="27">
        <f t="shared" si="143"/>
        <v>0</v>
      </c>
      <c r="BG295" s="27">
        <f t="shared" si="143"/>
        <v>0</v>
      </c>
      <c r="BH295" s="27">
        <f t="shared" si="143"/>
        <v>0</v>
      </c>
      <c r="BI295" s="27">
        <f t="shared" si="143"/>
        <v>0</v>
      </c>
      <c r="BJ295" s="27">
        <f t="shared" si="143"/>
        <v>0</v>
      </c>
      <c r="BK295" s="27">
        <f t="shared" si="143"/>
        <v>0</v>
      </c>
      <c r="BL295" s="27">
        <f t="shared" si="143"/>
        <v>0</v>
      </c>
      <c r="BM295" s="27">
        <f t="shared" si="143"/>
        <v>0</v>
      </c>
      <c r="BN295" s="27">
        <f t="shared" si="143"/>
        <v>0</v>
      </c>
      <c r="BO295" s="27">
        <f t="shared" si="143"/>
        <v>0</v>
      </c>
      <c r="BP295" s="27">
        <f t="shared" si="143"/>
        <v>0</v>
      </c>
      <c r="BQ295" s="27">
        <f t="shared" si="143"/>
        <v>0</v>
      </c>
      <c r="BR295" s="27">
        <f t="shared" si="143"/>
        <v>0</v>
      </c>
      <c r="BS295" s="27">
        <f t="shared" si="143"/>
        <v>0</v>
      </c>
      <c r="BT295" s="27">
        <f t="shared" si="143"/>
        <v>0</v>
      </c>
      <c r="BU295" s="27">
        <f t="shared" si="143"/>
        <v>0</v>
      </c>
      <c r="BV295" s="27">
        <f t="shared" si="143"/>
        <v>0</v>
      </c>
      <c r="BW295" s="27">
        <f t="shared" si="143"/>
        <v>0</v>
      </c>
      <c r="BX295" s="27">
        <f t="shared" si="143"/>
        <v>0</v>
      </c>
      <c r="BY295" s="27">
        <f t="shared" si="143"/>
        <v>0</v>
      </c>
    </row>
    <row r="296" spans="1:77" outlineLevel="1">
      <c r="B296" s="25" t="s">
        <v>862</v>
      </c>
      <c r="C296" s="27">
        <f t="shared" si="139"/>
        <v>0</v>
      </c>
      <c r="D296" s="27">
        <f t="shared" si="139"/>
        <v>0</v>
      </c>
      <c r="E296" s="27">
        <f t="shared" si="139"/>
        <v>0</v>
      </c>
      <c r="F296" s="27">
        <f t="shared" si="139"/>
        <v>0</v>
      </c>
      <c r="G296" s="27">
        <f t="shared" si="139"/>
        <v>0</v>
      </c>
      <c r="H296" s="27">
        <f t="shared" si="139"/>
        <v>0</v>
      </c>
      <c r="I296" s="27">
        <f t="shared" si="139"/>
        <v>0</v>
      </c>
      <c r="J296" s="27">
        <f t="shared" si="139"/>
        <v>0</v>
      </c>
      <c r="K296" s="27">
        <f t="shared" si="139"/>
        <v>0</v>
      </c>
      <c r="L296" s="27">
        <f t="shared" si="139"/>
        <v>0</v>
      </c>
      <c r="M296" s="27">
        <f t="shared" si="139"/>
        <v>0</v>
      </c>
      <c r="N296" s="27">
        <f t="shared" si="139"/>
        <v>0</v>
      </c>
      <c r="O296" s="27">
        <f t="shared" si="139"/>
        <v>0</v>
      </c>
      <c r="P296" s="27">
        <f t="shared" si="139"/>
        <v>0</v>
      </c>
      <c r="Q296" s="27">
        <f t="shared" si="139"/>
        <v>0</v>
      </c>
      <c r="R296" s="27">
        <f t="shared" si="139"/>
        <v>0</v>
      </c>
      <c r="S296" s="27">
        <f t="shared" si="140"/>
        <v>0</v>
      </c>
      <c r="T296" s="27">
        <f t="shared" si="140"/>
        <v>0</v>
      </c>
      <c r="U296" s="27">
        <f t="shared" si="140"/>
        <v>0</v>
      </c>
      <c r="V296" s="27">
        <f t="shared" si="140"/>
        <v>0</v>
      </c>
      <c r="W296" s="27">
        <f t="shared" si="140"/>
        <v>0</v>
      </c>
      <c r="X296" s="27">
        <f t="shared" si="140"/>
        <v>0</v>
      </c>
      <c r="Y296" s="27">
        <f t="shared" si="140"/>
        <v>0</v>
      </c>
      <c r="Z296" s="27">
        <f t="shared" si="140"/>
        <v>0</v>
      </c>
      <c r="AA296" s="27">
        <f t="shared" si="140"/>
        <v>0</v>
      </c>
      <c r="AB296" s="27">
        <f t="shared" si="140"/>
        <v>0</v>
      </c>
      <c r="AC296" s="27">
        <f t="shared" si="140"/>
        <v>0</v>
      </c>
      <c r="AD296" s="27">
        <f t="shared" si="140"/>
        <v>0</v>
      </c>
      <c r="AE296" s="27">
        <f t="shared" si="140"/>
        <v>0</v>
      </c>
      <c r="AF296" s="27">
        <f t="shared" si="140"/>
        <v>0</v>
      </c>
      <c r="AG296" s="27">
        <f t="shared" si="140"/>
        <v>0</v>
      </c>
      <c r="AH296" s="27">
        <f t="shared" si="140"/>
        <v>0</v>
      </c>
      <c r="AI296" s="27">
        <f t="shared" si="141"/>
        <v>0</v>
      </c>
      <c r="AJ296" s="27">
        <f t="shared" si="141"/>
        <v>0</v>
      </c>
      <c r="AK296" s="27">
        <f t="shared" si="141"/>
        <v>0</v>
      </c>
      <c r="AL296" s="27">
        <f t="shared" si="141"/>
        <v>0</v>
      </c>
      <c r="AM296" s="27">
        <f t="shared" si="141"/>
        <v>0</v>
      </c>
      <c r="AN296" s="27">
        <f t="shared" si="141"/>
        <v>0</v>
      </c>
      <c r="AO296" s="27">
        <f t="shared" si="141"/>
        <v>0</v>
      </c>
      <c r="AP296" s="27">
        <f t="shared" si="141"/>
        <v>0</v>
      </c>
      <c r="AQ296" s="27">
        <f t="shared" si="141"/>
        <v>0</v>
      </c>
      <c r="AR296" s="27">
        <f t="shared" si="141"/>
        <v>0</v>
      </c>
      <c r="AS296" s="27">
        <f t="shared" si="141"/>
        <v>0</v>
      </c>
      <c r="AT296" s="27">
        <f t="shared" si="141"/>
        <v>0</v>
      </c>
      <c r="AU296" s="27">
        <f t="shared" si="141"/>
        <v>0</v>
      </c>
      <c r="AV296" s="27">
        <f t="shared" si="141"/>
        <v>0</v>
      </c>
      <c r="AW296" s="27">
        <f t="shared" si="141"/>
        <v>0</v>
      </c>
      <c r="AX296" s="27">
        <f t="shared" ref="AX296:BY296" si="144">AX295</f>
        <v>0</v>
      </c>
      <c r="AY296" s="27">
        <f t="shared" si="144"/>
        <v>0</v>
      </c>
      <c r="AZ296" s="27">
        <f t="shared" si="144"/>
        <v>0</v>
      </c>
      <c r="BA296" s="27">
        <f t="shared" si="144"/>
        <v>0</v>
      </c>
      <c r="BB296" s="27">
        <f t="shared" si="144"/>
        <v>0</v>
      </c>
      <c r="BC296" s="27">
        <f t="shared" si="144"/>
        <v>0</v>
      </c>
      <c r="BD296" s="27">
        <f t="shared" si="144"/>
        <v>0</v>
      </c>
      <c r="BE296" s="27">
        <f t="shared" si="144"/>
        <v>0</v>
      </c>
      <c r="BF296" s="27">
        <f t="shared" si="144"/>
        <v>0</v>
      </c>
      <c r="BG296" s="27">
        <f t="shared" si="144"/>
        <v>0</v>
      </c>
      <c r="BH296" s="27">
        <f t="shared" si="144"/>
        <v>0</v>
      </c>
      <c r="BI296" s="27">
        <f t="shared" si="144"/>
        <v>0</v>
      </c>
      <c r="BJ296" s="27">
        <f t="shared" si="144"/>
        <v>0</v>
      </c>
      <c r="BK296" s="27">
        <f t="shared" si="144"/>
        <v>0</v>
      </c>
      <c r="BL296" s="27">
        <f t="shared" si="144"/>
        <v>0</v>
      </c>
      <c r="BM296" s="27">
        <f t="shared" si="144"/>
        <v>0</v>
      </c>
      <c r="BN296" s="27">
        <f t="shared" si="144"/>
        <v>0</v>
      </c>
      <c r="BO296" s="27">
        <f t="shared" si="144"/>
        <v>0</v>
      </c>
      <c r="BP296" s="27">
        <f t="shared" si="144"/>
        <v>0</v>
      </c>
      <c r="BQ296" s="27">
        <f t="shared" si="144"/>
        <v>0</v>
      </c>
      <c r="BR296" s="27">
        <f t="shared" si="144"/>
        <v>0</v>
      </c>
      <c r="BS296" s="27">
        <f t="shared" si="144"/>
        <v>0</v>
      </c>
      <c r="BT296" s="27">
        <f t="shared" si="144"/>
        <v>0</v>
      </c>
      <c r="BU296" s="27">
        <f t="shared" si="144"/>
        <v>0</v>
      </c>
      <c r="BV296" s="27">
        <f t="shared" si="144"/>
        <v>0</v>
      </c>
      <c r="BW296" s="27">
        <f t="shared" si="144"/>
        <v>0</v>
      </c>
      <c r="BX296" s="27">
        <f t="shared" si="144"/>
        <v>0</v>
      </c>
      <c r="BY296" s="27">
        <f t="shared" si="144"/>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I302" si="145">C301</f>
        <v>Wean</v>
      </c>
      <c r="J301" t="str">
        <f t="shared" ref="J301:J302" si="146">D301</f>
        <v>Join start</v>
      </c>
      <c r="K301" t="str">
        <f t="shared" ref="K301:K302" si="147">E301</f>
        <v>Join end</v>
      </c>
      <c r="L301" t="str">
        <f t="shared" ref="L301:L302" si="148">F301</f>
        <v>LatePreg</v>
      </c>
      <c r="M301" t="str">
        <f t="shared" ref="M301:M302" si="149">G301</f>
        <v>Lamb Yrl</v>
      </c>
      <c r="N301" t="str">
        <f t="shared" ref="N301:N302" si="150">H301</f>
        <v>WeanYrl</v>
      </c>
      <c r="O301" t="str">
        <f t="shared" ref="O301:O302" si="151">I301</f>
        <v>Wean</v>
      </c>
      <c r="P301" t="str">
        <f t="shared" ref="P301:P302" si="152">J301</f>
        <v>Join start</v>
      </c>
      <c r="Q301" t="str">
        <f t="shared" ref="Q301:Q302" si="153">K301</f>
        <v>Join end</v>
      </c>
      <c r="R301" t="str">
        <f t="shared" ref="R301:R302" si="154">L301</f>
        <v>LatePreg</v>
      </c>
      <c r="S301" t="str">
        <f t="shared" ref="S301:S302" si="155">M301</f>
        <v>Lamb Yrl</v>
      </c>
      <c r="T301" t="str">
        <f t="shared" ref="T301:T302" si="156">N301</f>
        <v>WeanYrl</v>
      </c>
      <c r="U301" t="str">
        <f t="shared" ref="U301:U302" si="157">O301</f>
        <v>Wean</v>
      </c>
      <c r="V301" t="str">
        <f t="shared" ref="V301:V302" si="158">P301</f>
        <v>Join start</v>
      </c>
      <c r="W301" t="str">
        <f t="shared" ref="W301:W302" si="159">Q301</f>
        <v>Join end</v>
      </c>
      <c r="X301" t="str">
        <f t="shared" ref="X301:X302" si="160">R301</f>
        <v>LatePreg</v>
      </c>
      <c r="Y301" t="str">
        <f t="shared" ref="Y301:Y302" si="161">S301</f>
        <v>Lamb Yrl</v>
      </c>
      <c r="Z301" t="str">
        <f t="shared" ref="Z301:Z302" si="162">T301</f>
        <v>WeanYrl</v>
      </c>
      <c r="AA301" t="str">
        <f t="shared" ref="AA301:AA302" si="163">U301</f>
        <v>Wean</v>
      </c>
      <c r="AB301" t="str">
        <f t="shared" ref="AB301:AB302" si="164">V301</f>
        <v>Join start</v>
      </c>
      <c r="AC301" t="str">
        <f t="shared" ref="AC301:AC302" si="165">W301</f>
        <v>Join end</v>
      </c>
      <c r="AD301" t="str">
        <f t="shared" ref="AD301:AD302" si="166">X301</f>
        <v>LatePreg</v>
      </c>
      <c r="AE301" t="str">
        <f t="shared" ref="AE301:AE302" si="167">Y301</f>
        <v>Lamb Yrl</v>
      </c>
      <c r="AF301" t="str">
        <f t="shared" ref="AF301:AF302" si="168">Z301</f>
        <v>WeanYrl</v>
      </c>
      <c r="AG301" t="str">
        <f t="shared" ref="AG301:AG302" si="169">AA301</f>
        <v>Wean</v>
      </c>
      <c r="AH301" t="str">
        <f t="shared" ref="AH301:AH302" si="170">AB301</f>
        <v>Join start</v>
      </c>
      <c r="AI301" t="str">
        <f t="shared" ref="AI301:AI302" si="171">AC301</f>
        <v>Join end</v>
      </c>
      <c r="AJ301" t="str">
        <f t="shared" ref="AJ301:AJ302" si="172">AD301</f>
        <v>LatePreg</v>
      </c>
      <c r="AK301" t="str">
        <f t="shared" ref="AK301:AK302" si="173">AE301</f>
        <v>Lamb Yrl</v>
      </c>
      <c r="AL301" t="str">
        <f t="shared" ref="AL301:AL302" si="174">AF301</f>
        <v>WeanYrl</v>
      </c>
      <c r="AM301" t="str">
        <f t="shared" ref="AM301:AM302" si="175">AG301</f>
        <v>Wean</v>
      </c>
      <c r="AN301" t="str">
        <f t="shared" ref="AN301:AN302" si="176">AH301</f>
        <v>Join start</v>
      </c>
      <c r="AO301" t="str">
        <f t="shared" ref="AO301:AO302" si="177">AI301</f>
        <v>Join end</v>
      </c>
      <c r="AP301" t="str">
        <f t="shared" ref="AP301:AP302" si="178">AJ301</f>
        <v>LatePreg</v>
      </c>
      <c r="AQ301" t="str">
        <f t="shared" ref="AQ301:AQ302" si="179">AK301</f>
        <v>Lamb Yrl</v>
      </c>
      <c r="AR301" t="str">
        <f t="shared" ref="AR301:AR302" si="180">AL301</f>
        <v>WeanYrl</v>
      </c>
      <c r="AS301" t="str">
        <f t="shared" ref="AS301:AS302" si="181">AM301</f>
        <v>Wean</v>
      </c>
      <c r="AT301" t="str">
        <f t="shared" ref="AT301:AT302" si="182">AN301</f>
        <v>Join start</v>
      </c>
      <c r="AU301" t="str">
        <f t="shared" ref="AU301:AU302" si="183">AO301</f>
        <v>Join end</v>
      </c>
      <c r="AV301" t="str">
        <f t="shared" ref="AV301:AV302" si="184">AP301</f>
        <v>LatePreg</v>
      </c>
      <c r="AW301" t="str">
        <f t="shared" ref="AW301:AW302" si="185">AQ301</f>
        <v>Lamb Yrl</v>
      </c>
      <c r="AX301" t="str">
        <f t="shared" ref="AX301:AX302" si="186">AR301</f>
        <v>WeanYrl</v>
      </c>
      <c r="AY301" t="str">
        <f t="shared" ref="AY301:AY302" si="187">AS301</f>
        <v>Wean</v>
      </c>
      <c r="AZ301" t="str">
        <f t="shared" ref="AZ301:AZ302" si="188">AT301</f>
        <v>Join start</v>
      </c>
      <c r="BA301" t="str">
        <f t="shared" ref="BA301:BA302" si="189">AU301</f>
        <v>Join end</v>
      </c>
      <c r="BB301" t="str">
        <f t="shared" ref="BB301:BB302" si="190">AV301</f>
        <v>LatePreg</v>
      </c>
      <c r="BC301" t="str">
        <f t="shared" ref="BC301:BC302" si="191">AW301</f>
        <v>Lamb Yrl</v>
      </c>
      <c r="BD301" t="str">
        <f t="shared" ref="BD301:BD302" si="192">AX301</f>
        <v>WeanYrl</v>
      </c>
      <c r="BE301" t="str">
        <f t="shared" ref="BE301:BE302" si="193">AY301</f>
        <v>Wean</v>
      </c>
      <c r="BF301" t="str">
        <f t="shared" ref="BF301:BF302" si="194">AZ301</f>
        <v>Join start</v>
      </c>
      <c r="BG301" t="str">
        <f t="shared" ref="BG301:BG302" si="195">BA301</f>
        <v>Join end</v>
      </c>
      <c r="BH301" t="str">
        <f t="shared" ref="BH301:BH302" si="196">BB301</f>
        <v>LatePreg</v>
      </c>
      <c r="BI301" t="str">
        <f t="shared" ref="BI301:BI302" si="197">BC301</f>
        <v>Lamb Yrl</v>
      </c>
      <c r="BJ301" t="str">
        <f t="shared" ref="BJ301:BJ302" si="198">BD301</f>
        <v>WeanYrl</v>
      </c>
      <c r="BK301" t="str">
        <f t="shared" ref="BK301:BK302" si="199">BE301</f>
        <v>Wean</v>
      </c>
    </row>
    <row r="302" spans="1:77" outlineLevel="1">
      <c r="B302" t="s">
        <v>1578</v>
      </c>
      <c r="C302" t="s">
        <v>887</v>
      </c>
      <c r="D302" t="s">
        <v>888</v>
      </c>
      <c r="E302" t="s">
        <v>889</v>
      </c>
      <c r="F302" t="s">
        <v>1586</v>
      </c>
      <c r="G302" t="s">
        <v>1580</v>
      </c>
      <c r="H302" t="s">
        <v>1581</v>
      </c>
      <c r="I302" t="str">
        <f t="shared" si="145"/>
        <v>W-J</v>
      </c>
      <c r="J302" t="str">
        <f t="shared" si="146"/>
        <v>Join</v>
      </c>
      <c r="K302" t="str">
        <f t="shared" si="147"/>
        <v>Preg</v>
      </c>
      <c r="L302" t="str">
        <f t="shared" si="148"/>
        <v>PregTox</v>
      </c>
      <c r="M302" t="str">
        <f t="shared" si="149"/>
        <v>Lact</v>
      </c>
      <c r="N302" t="str">
        <f t="shared" si="150"/>
        <v>Recovery</v>
      </c>
      <c r="O302" t="str">
        <f t="shared" si="151"/>
        <v>W-J</v>
      </c>
      <c r="P302" t="str">
        <f t="shared" si="152"/>
        <v>Join</v>
      </c>
      <c r="Q302" t="str">
        <f t="shared" si="153"/>
        <v>Preg</v>
      </c>
      <c r="R302" t="str">
        <f t="shared" si="154"/>
        <v>PregTox</v>
      </c>
      <c r="S302" t="str">
        <f t="shared" si="155"/>
        <v>Lact</v>
      </c>
      <c r="T302" t="str">
        <f t="shared" si="156"/>
        <v>Recovery</v>
      </c>
      <c r="U302" t="str">
        <f t="shared" si="157"/>
        <v>W-J</v>
      </c>
      <c r="V302" t="str">
        <f t="shared" si="158"/>
        <v>Join</v>
      </c>
      <c r="W302" t="str">
        <f t="shared" si="159"/>
        <v>Preg</v>
      </c>
      <c r="X302" t="str">
        <f t="shared" si="160"/>
        <v>PregTox</v>
      </c>
      <c r="Y302" t="str">
        <f t="shared" si="161"/>
        <v>Lact</v>
      </c>
      <c r="Z302" t="str">
        <f t="shared" si="162"/>
        <v>Recovery</v>
      </c>
      <c r="AA302" t="str">
        <f t="shared" si="163"/>
        <v>W-J</v>
      </c>
      <c r="AB302" t="str">
        <f t="shared" si="164"/>
        <v>Join</v>
      </c>
      <c r="AC302" t="str">
        <f t="shared" si="165"/>
        <v>Preg</v>
      </c>
      <c r="AD302" t="str">
        <f t="shared" si="166"/>
        <v>PregTox</v>
      </c>
      <c r="AE302" t="str">
        <f t="shared" si="167"/>
        <v>Lact</v>
      </c>
      <c r="AF302" t="str">
        <f t="shared" si="168"/>
        <v>Recovery</v>
      </c>
      <c r="AG302" t="str">
        <f t="shared" si="169"/>
        <v>W-J</v>
      </c>
      <c r="AH302" t="str">
        <f t="shared" si="170"/>
        <v>Join</v>
      </c>
      <c r="AI302" t="str">
        <f t="shared" si="171"/>
        <v>Preg</v>
      </c>
      <c r="AJ302" t="str">
        <f t="shared" si="172"/>
        <v>PregTox</v>
      </c>
      <c r="AK302" t="str">
        <f t="shared" si="173"/>
        <v>Lact</v>
      </c>
      <c r="AL302" t="str">
        <f t="shared" si="174"/>
        <v>Recovery</v>
      </c>
      <c r="AM302" t="str">
        <f t="shared" si="175"/>
        <v>W-J</v>
      </c>
      <c r="AN302" t="str">
        <f t="shared" si="176"/>
        <v>Join</v>
      </c>
      <c r="AO302" t="str">
        <f t="shared" si="177"/>
        <v>Preg</v>
      </c>
      <c r="AP302" t="str">
        <f t="shared" si="178"/>
        <v>PregTox</v>
      </c>
      <c r="AQ302" t="str">
        <f t="shared" si="179"/>
        <v>Lact</v>
      </c>
      <c r="AR302" t="str">
        <f t="shared" si="180"/>
        <v>Recovery</v>
      </c>
      <c r="AS302" t="str">
        <f t="shared" si="181"/>
        <v>W-J</v>
      </c>
      <c r="AT302" t="str">
        <f t="shared" si="182"/>
        <v>Join</v>
      </c>
      <c r="AU302" t="str">
        <f t="shared" si="183"/>
        <v>Preg</v>
      </c>
      <c r="AV302" t="str">
        <f t="shared" si="184"/>
        <v>PregTox</v>
      </c>
      <c r="AW302" t="str">
        <f t="shared" si="185"/>
        <v>Lact</v>
      </c>
      <c r="AX302" t="str">
        <f t="shared" si="186"/>
        <v>Recovery</v>
      </c>
      <c r="AY302" t="str">
        <f t="shared" si="187"/>
        <v>W-J</v>
      </c>
      <c r="AZ302" t="str">
        <f t="shared" si="188"/>
        <v>Join</v>
      </c>
      <c r="BA302" t="str">
        <f t="shared" si="189"/>
        <v>Preg</v>
      </c>
      <c r="BB302" t="str">
        <f t="shared" si="190"/>
        <v>PregTox</v>
      </c>
      <c r="BC302" t="str">
        <f t="shared" si="191"/>
        <v>Lact</v>
      </c>
      <c r="BD302" t="str">
        <f t="shared" si="192"/>
        <v>Recovery</v>
      </c>
      <c r="BE302" t="str">
        <f t="shared" si="193"/>
        <v>W-J</v>
      </c>
      <c r="BF302" t="str">
        <f t="shared" si="194"/>
        <v>Join</v>
      </c>
      <c r="BG302" t="str">
        <f t="shared" si="195"/>
        <v>Preg</v>
      </c>
      <c r="BH302" t="str">
        <f t="shared" si="196"/>
        <v>PregTox</v>
      </c>
      <c r="BI302" t="str">
        <f t="shared" si="197"/>
        <v>Lact</v>
      </c>
      <c r="BJ302" t="str">
        <f t="shared" si="198"/>
        <v>Recovery</v>
      </c>
      <c r="BK302" t="str">
        <f t="shared" si="199"/>
        <v>W-J</v>
      </c>
    </row>
    <row r="303" spans="1:77" outlineLevel="1">
      <c r="B303" t="s">
        <v>1047</v>
      </c>
      <c r="C303">
        <v>1</v>
      </c>
      <c r="D303">
        <v>2</v>
      </c>
      <c r="E303">
        <v>3</v>
      </c>
      <c r="F303">
        <v>5</v>
      </c>
      <c r="G303">
        <v>6</v>
      </c>
      <c r="H303">
        <v>7</v>
      </c>
      <c r="I303">
        <f>C303</f>
        <v>1</v>
      </c>
      <c r="J303">
        <f t="shared" ref="J303:AK303" si="200">D303</f>
        <v>2</v>
      </c>
      <c r="K303">
        <f t="shared" si="200"/>
        <v>3</v>
      </c>
      <c r="L303">
        <f t="shared" si="200"/>
        <v>5</v>
      </c>
      <c r="M303">
        <f t="shared" si="200"/>
        <v>6</v>
      </c>
      <c r="N303">
        <f>H303</f>
        <v>7</v>
      </c>
      <c r="O303">
        <f t="shared" si="200"/>
        <v>1</v>
      </c>
      <c r="P303">
        <f t="shared" si="200"/>
        <v>2</v>
      </c>
      <c r="Q303">
        <f t="shared" si="200"/>
        <v>3</v>
      </c>
      <c r="R303">
        <f t="shared" si="200"/>
        <v>5</v>
      </c>
      <c r="S303">
        <f t="shared" si="200"/>
        <v>6</v>
      </c>
      <c r="T303">
        <f>N303</f>
        <v>7</v>
      </c>
      <c r="U303">
        <f t="shared" si="200"/>
        <v>1</v>
      </c>
      <c r="V303">
        <f t="shared" si="200"/>
        <v>2</v>
      </c>
      <c r="W303">
        <f t="shared" si="200"/>
        <v>3</v>
      </c>
      <c r="X303">
        <f t="shared" si="200"/>
        <v>5</v>
      </c>
      <c r="Y303">
        <f t="shared" si="200"/>
        <v>6</v>
      </c>
      <c r="Z303">
        <f>T303</f>
        <v>7</v>
      </c>
      <c r="AA303">
        <f t="shared" si="200"/>
        <v>1</v>
      </c>
      <c r="AB303">
        <f t="shared" si="200"/>
        <v>2</v>
      </c>
      <c r="AC303">
        <f t="shared" si="200"/>
        <v>3</v>
      </c>
      <c r="AD303">
        <f t="shared" si="200"/>
        <v>5</v>
      </c>
      <c r="AE303">
        <f t="shared" si="200"/>
        <v>6</v>
      </c>
      <c r="AF303">
        <f>Z303</f>
        <v>7</v>
      </c>
      <c r="AG303">
        <f t="shared" si="200"/>
        <v>1</v>
      </c>
      <c r="AH303">
        <f t="shared" si="200"/>
        <v>2</v>
      </c>
      <c r="AI303">
        <f t="shared" si="200"/>
        <v>3</v>
      </c>
      <c r="AJ303">
        <f t="shared" si="200"/>
        <v>5</v>
      </c>
      <c r="AK303">
        <f t="shared" si="200"/>
        <v>6</v>
      </c>
      <c r="AL303">
        <f>AF303</f>
        <v>7</v>
      </c>
      <c r="AM303">
        <v>8</v>
      </c>
      <c r="AN303">
        <f t="shared" ref="AN303:AV303" si="201">AM303+1</f>
        <v>9</v>
      </c>
      <c r="AO303">
        <f t="shared" si="201"/>
        <v>10</v>
      </c>
      <c r="AP303">
        <f t="shared" si="201"/>
        <v>11</v>
      </c>
      <c r="AQ303">
        <f t="shared" si="201"/>
        <v>12</v>
      </c>
      <c r="AR303">
        <f t="shared" si="201"/>
        <v>13</v>
      </c>
      <c r="AS303">
        <f t="shared" si="201"/>
        <v>14</v>
      </c>
      <c r="AT303">
        <f t="shared" si="201"/>
        <v>15</v>
      </c>
      <c r="AU303">
        <f t="shared" si="201"/>
        <v>16</v>
      </c>
      <c r="AV303">
        <f t="shared" si="201"/>
        <v>17</v>
      </c>
      <c r="AW303">
        <f t="shared" ref="AW303:BK303" si="202">AV303+1</f>
        <v>18</v>
      </c>
      <c r="AX303">
        <f t="shared" si="202"/>
        <v>19</v>
      </c>
      <c r="AY303">
        <f t="shared" si="202"/>
        <v>20</v>
      </c>
      <c r="AZ303">
        <f t="shared" si="202"/>
        <v>21</v>
      </c>
      <c r="BA303">
        <f t="shared" si="202"/>
        <v>22</v>
      </c>
      <c r="BB303">
        <f t="shared" si="202"/>
        <v>23</v>
      </c>
      <c r="BC303">
        <f t="shared" si="202"/>
        <v>24</v>
      </c>
      <c r="BD303">
        <f t="shared" si="202"/>
        <v>25</v>
      </c>
      <c r="BE303">
        <f t="shared" si="202"/>
        <v>26</v>
      </c>
      <c r="BF303">
        <f t="shared" si="202"/>
        <v>27</v>
      </c>
      <c r="BG303">
        <f t="shared" si="202"/>
        <v>28</v>
      </c>
      <c r="BH303">
        <f t="shared" si="202"/>
        <v>29</v>
      </c>
      <c r="BI303">
        <f t="shared" si="202"/>
        <v>30</v>
      </c>
      <c r="BJ303">
        <f t="shared" si="202"/>
        <v>31</v>
      </c>
      <c r="BK303">
        <f t="shared" si="202"/>
        <v>32</v>
      </c>
    </row>
    <row r="304" spans="1:77" outlineLevel="1">
      <c r="B304" t="s">
        <v>898</v>
      </c>
      <c r="C304" s="123">
        <f t="shared" ref="C304:H304" si="203">INDEX(i.Periods,C$303,1+d.TOL+(C$300-1)*3)</f>
        <v>43</v>
      </c>
      <c r="D304" s="123">
        <f t="shared" si="203"/>
        <v>60</v>
      </c>
      <c r="E304" s="123">
        <f t="shared" si="203"/>
        <v>65</v>
      </c>
      <c r="F304" s="123">
        <f t="shared" si="203"/>
        <v>80</v>
      </c>
      <c r="G304" s="123">
        <f t="shared" si="203"/>
        <v>82</v>
      </c>
      <c r="H304" s="123">
        <f t="shared" si="203"/>
        <v>95</v>
      </c>
      <c r="I304" s="123">
        <f t="shared" ref="I304:AK304" si="204">INDEX(i.Periods,I$303,1+d.TOL+(I$300-1)*3)</f>
        <v>43</v>
      </c>
      <c r="J304" s="123">
        <f t="shared" si="204"/>
        <v>62</v>
      </c>
      <c r="K304" s="123">
        <f t="shared" si="204"/>
        <v>67</v>
      </c>
      <c r="L304" s="123">
        <f t="shared" si="204"/>
        <v>82</v>
      </c>
      <c r="M304" s="123">
        <f t="shared" si="204"/>
        <v>84</v>
      </c>
      <c r="N304" s="123">
        <f t="shared" si="204"/>
        <v>97</v>
      </c>
      <c r="O304" s="123">
        <f t="shared" si="204"/>
        <v>43</v>
      </c>
      <c r="P304" s="123">
        <f t="shared" si="204"/>
        <v>65</v>
      </c>
      <c r="Q304" s="123">
        <f t="shared" si="204"/>
        <v>70</v>
      </c>
      <c r="R304" s="123">
        <f t="shared" si="204"/>
        <v>85</v>
      </c>
      <c r="S304" s="123">
        <f t="shared" si="204"/>
        <v>87</v>
      </c>
      <c r="T304" s="123">
        <f t="shared" si="204"/>
        <v>100</v>
      </c>
      <c r="U304" s="123">
        <f t="shared" si="204"/>
        <v>43</v>
      </c>
      <c r="V304" s="123">
        <f t="shared" si="204"/>
        <v>67</v>
      </c>
      <c r="W304" s="123">
        <f t="shared" si="204"/>
        <v>72</v>
      </c>
      <c r="X304" s="123">
        <f t="shared" si="204"/>
        <v>87</v>
      </c>
      <c r="Y304" s="123">
        <f t="shared" si="204"/>
        <v>89</v>
      </c>
      <c r="Z304" s="123">
        <f t="shared" si="204"/>
        <v>102</v>
      </c>
      <c r="AA304" s="123">
        <f t="shared" si="204"/>
        <v>43</v>
      </c>
      <c r="AB304" s="123">
        <f t="shared" si="204"/>
        <v>69</v>
      </c>
      <c r="AC304" s="123">
        <f t="shared" si="204"/>
        <v>74</v>
      </c>
      <c r="AD304" s="123">
        <f t="shared" si="204"/>
        <v>89</v>
      </c>
      <c r="AE304" s="123">
        <f t="shared" si="204"/>
        <v>91</v>
      </c>
      <c r="AF304" s="123">
        <f t="shared" si="204"/>
        <v>104</v>
      </c>
      <c r="AG304" s="123">
        <f t="shared" si="204"/>
        <v>43</v>
      </c>
      <c r="AH304" s="123">
        <f t="shared" si="204"/>
        <v>60</v>
      </c>
      <c r="AI304" s="123">
        <f t="shared" si="204"/>
        <v>65</v>
      </c>
      <c r="AJ304" s="123">
        <f t="shared" si="204"/>
        <v>80</v>
      </c>
      <c r="AK304" s="123">
        <f t="shared" si="204"/>
        <v>82</v>
      </c>
      <c r="AL304" s="123">
        <f t="shared" ref="AL304:AQ304" si="205">INDEX(i.Periods,AL$303,1+d.TOL+(AL$300-1)*3)</f>
        <v>95</v>
      </c>
      <c r="AM304" s="123">
        <f t="shared" si="205"/>
        <v>112</v>
      </c>
      <c r="AN304" s="123">
        <f t="shared" si="205"/>
        <v>125</v>
      </c>
      <c r="AO304" s="123">
        <f t="shared" si="205"/>
        <v>132</v>
      </c>
      <c r="AP304" s="123">
        <f t="shared" si="205"/>
        <v>134</v>
      </c>
      <c r="AQ304" s="123">
        <f t="shared" si="205"/>
        <v>147</v>
      </c>
      <c r="AR304" s="123">
        <f t="shared" ref="AR304:BK304" si="206">INDEX(i.Periods,AR$303,1+d.TOL+(AR$300-1)*3)</f>
        <v>164</v>
      </c>
      <c r="AS304" s="123">
        <f t="shared" si="206"/>
        <v>177</v>
      </c>
      <c r="AT304" s="123">
        <f t="shared" si="206"/>
        <v>184</v>
      </c>
      <c r="AU304" s="123">
        <f t="shared" si="206"/>
        <v>186</v>
      </c>
      <c r="AV304" s="123">
        <f t="shared" si="206"/>
        <v>199</v>
      </c>
      <c r="AW304" s="123">
        <f t="shared" si="206"/>
        <v>216</v>
      </c>
      <c r="AX304" s="123">
        <f t="shared" si="206"/>
        <v>229</v>
      </c>
      <c r="AY304" s="123">
        <f t="shared" si="206"/>
        <v>236</v>
      </c>
      <c r="AZ304" s="123">
        <f t="shared" si="206"/>
        <v>238</v>
      </c>
      <c r="BA304" s="123">
        <f t="shared" si="206"/>
        <v>251</v>
      </c>
      <c r="BB304" s="123">
        <f t="shared" si="206"/>
        <v>268</v>
      </c>
      <c r="BC304" s="123">
        <f t="shared" si="206"/>
        <v>281</v>
      </c>
      <c r="BD304" s="123">
        <f t="shared" si="206"/>
        <v>288</v>
      </c>
      <c r="BE304" s="123">
        <f t="shared" si="206"/>
        <v>290</v>
      </c>
      <c r="BF304" s="123">
        <f t="shared" si="206"/>
        <v>303</v>
      </c>
      <c r="BG304" s="123">
        <f t="shared" si="206"/>
        <v>320</v>
      </c>
      <c r="BH304" s="123">
        <f t="shared" si="206"/>
        <v>333</v>
      </c>
      <c r="BI304" s="123">
        <f t="shared" si="206"/>
        <v>340</v>
      </c>
      <c r="BJ304" s="123">
        <f t="shared" si="206"/>
        <v>342</v>
      </c>
      <c r="BK304" s="123">
        <f t="shared" si="206"/>
        <v>355</v>
      </c>
    </row>
    <row r="305" spans="1:63" outlineLevel="1">
      <c r="B305" t="s">
        <v>3097</v>
      </c>
      <c r="C305" s="458">
        <f t="shared" ref="C305:AL305" si="207">INDEX(i.Periods,C$303+1,1+d.TOL+(C$300-1)*3)</f>
        <v>60</v>
      </c>
      <c r="D305" s="458">
        <f t="shared" si="207"/>
        <v>65</v>
      </c>
      <c r="E305" s="598">
        <f>INDEX(i.Periods,E$303+3,1+d.TOL+(E$300-1)*3)</f>
        <v>82</v>
      </c>
      <c r="F305" s="458">
        <f t="shared" si="207"/>
        <v>82</v>
      </c>
      <c r="G305" s="458">
        <f t="shared" si="207"/>
        <v>95</v>
      </c>
      <c r="H305" s="458">
        <f t="shared" si="207"/>
        <v>112</v>
      </c>
      <c r="I305" s="458">
        <f t="shared" si="207"/>
        <v>62</v>
      </c>
      <c r="J305" s="458">
        <f t="shared" si="207"/>
        <v>67</v>
      </c>
      <c r="K305" s="598">
        <f>INDEX(i.Periods,K$303+3,1+d.TOL+(K$300-1)*3)</f>
        <v>84</v>
      </c>
      <c r="L305" s="458">
        <f t="shared" si="207"/>
        <v>84</v>
      </c>
      <c r="M305" s="458">
        <f t="shared" si="207"/>
        <v>97</v>
      </c>
      <c r="N305" s="458">
        <f t="shared" si="207"/>
        <v>112</v>
      </c>
      <c r="O305" s="458">
        <f t="shared" si="207"/>
        <v>65</v>
      </c>
      <c r="P305" s="458">
        <f t="shared" si="207"/>
        <v>70</v>
      </c>
      <c r="Q305" s="598">
        <f>INDEX(i.Periods,Q$303+3,1+d.TOL+(Q$300-1)*3)</f>
        <v>87</v>
      </c>
      <c r="R305" s="458">
        <f t="shared" si="207"/>
        <v>87</v>
      </c>
      <c r="S305" s="458">
        <f t="shared" si="207"/>
        <v>100</v>
      </c>
      <c r="T305" s="458">
        <f t="shared" si="207"/>
        <v>112</v>
      </c>
      <c r="U305" s="458">
        <f t="shared" si="207"/>
        <v>67</v>
      </c>
      <c r="V305" s="458">
        <f t="shared" si="207"/>
        <v>72</v>
      </c>
      <c r="W305" s="598">
        <f>INDEX(i.Periods,W$303+3,1+d.TOL+(W$300-1)*3)</f>
        <v>89</v>
      </c>
      <c r="X305" s="458">
        <f t="shared" si="207"/>
        <v>89</v>
      </c>
      <c r="Y305" s="458">
        <f t="shared" si="207"/>
        <v>102</v>
      </c>
      <c r="Z305" s="458">
        <f t="shared" si="207"/>
        <v>112</v>
      </c>
      <c r="AA305" s="458">
        <f t="shared" si="207"/>
        <v>69</v>
      </c>
      <c r="AB305" s="458">
        <f t="shared" si="207"/>
        <v>74</v>
      </c>
      <c r="AC305" s="598">
        <f>INDEX(i.Periods,AC$303+3,1+d.TOL+(AC$300-1)*3)</f>
        <v>91</v>
      </c>
      <c r="AD305" s="458">
        <f t="shared" si="207"/>
        <v>91</v>
      </c>
      <c r="AE305" s="458">
        <f t="shared" si="207"/>
        <v>104</v>
      </c>
      <c r="AF305" s="458">
        <f t="shared" si="207"/>
        <v>112</v>
      </c>
      <c r="AG305" s="458">
        <f t="shared" si="207"/>
        <v>60</v>
      </c>
      <c r="AH305" s="458">
        <f t="shared" si="207"/>
        <v>65</v>
      </c>
      <c r="AI305" s="598">
        <f>INDEX(i.Periods,AI$303+3,1+d.TOL+(AI$300-1)*3)</f>
        <v>82</v>
      </c>
      <c r="AJ305" s="458">
        <f t="shared" si="207"/>
        <v>82</v>
      </c>
      <c r="AK305" s="458">
        <f t="shared" si="207"/>
        <v>95</v>
      </c>
      <c r="AL305" s="458">
        <f t="shared" si="207"/>
        <v>112</v>
      </c>
      <c r="AM305" s="458">
        <f t="shared" ref="AM305:AQ305" si="208">INDEX(i.Periods,AM$303+1,1+d.TOL+(AM$300-1)*3)</f>
        <v>125</v>
      </c>
      <c r="AN305" s="458">
        <f t="shared" si="208"/>
        <v>132</v>
      </c>
      <c r="AO305" s="458">
        <f t="shared" si="208"/>
        <v>134</v>
      </c>
      <c r="AP305" s="458">
        <f t="shared" si="208"/>
        <v>147</v>
      </c>
      <c r="AQ305" s="458">
        <f t="shared" si="208"/>
        <v>164</v>
      </c>
      <c r="AR305" s="458">
        <f t="shared" ref="AR305:BK305" si="209">INDEX(i.Periods,AR$303+1,1+d.TOL+(AR$300-1)*3)</f>
        <v>177</v>
      </c>
      <c r="AS305" s="458">
        <f t="shared" si="209"/>
        <v>184</v>
      </c>
      <c r="AT305" s="458">
        <f t="shared" si="209"/>
        <v>186</v>
      </c>
      <c r="AU305" s="458">
        <f t="shared" si="209"/>
        <v>199</v>
      </c>
      <c r="AV305" s="458">
        <f t="shared" si="209"/>
        <v>216</v>
      </c>
      <c r="AW305" s="458">
        <f t="shared" si="209"/>
        <v>229</v>
      </c>
      <c r="AX305" s="458">
        <f t="shared" si="209"/>
        <v>236</v>
      </c>
      <c r="AY305" s="458">
        <f t="shared" si="209"/>
        <v>238</v>
      </c>
      <c r="AZ305" s="458">
        <f t="shared" si="209"/>
        <v>251</v>
      </c>
      <c r="BA305" s="458">
        <f t="shared" si="209"/>
        <v>268</v>
      </c>
      <c r="BB305" s="458">
        <f t="shared" si="209"/>
        <v>281</v>
      </c>
      <c r="BC305" s="458">
        <f t="shared" si="209"/>
        <v>288</v>
      </c>
      <c r="BD305" s="458">
        <f t="shared" si="209"/>
        <v>290</v>
      </c>
      <c r="BE305" s="458">
        <f t="shared" si="209"/>
        <v>303</v>
      </c>
      <c r="BF305" s="458">
        <f t="shared" si="209"/>
        <v>320</v>
      </c>
      <c r="BG305" s="458">
        <f t="shared" si="209"/>
        <v>333</v>
      </c>
      <c r="BH305" s="458">
        <f t="shared" si="209"/>
        <v>340</v>
      </c>
      <c r="BI305" s="458">
        <f t="shared" si="209"/>
        <v>342</v>
      </c>
      <c r="BJ305" s="458">
        <f t="shared" si="209"/>
        <v>355</v>
      </c>
      <c r="BK305" s="458">
        <f t="shared" si="209"/>
        <v>372</v>
      </c>
    </row>
    <row r="306" spans="1:63" ht="48.75" customHeight="1" outlineLevel="1">
      <c r="A306">
        <v>1</v>
      </c>
      <c r="B306" t="s">
        <v>1569</v>
      </c>
      <c r="C306" s="405" t="str">
        <f t="shared" ref="C306:Q316" si="210">INDEX(i.TOL_indices,d.TOL,$A306)&amp;", "&amp;TEXT(C$304,"0")&amp;":"&amp;TEXT(C$305,"0")</f>
        <v>67:68, 43:60</v>
      </c>
      <c r="D306" s="405" t="str">
        <f t="shared" si="210"/>
        <v>67:68, 60:65</v>
      </c>
      <c r="E306" s="405" t="str">
        <f t="shared" si="210"/>
        <v>67:68, 65:82</v>
      </c>
      <c r="F306" s="405" t="str">
        <f t="shared" si="210"/>
        <v>67:68, 80:82</v>
      </c>
      <c r="G306" s="405" t="str">
        <f t="shared" si="210"/>
        <v>67:68, 82:95</v>
      </c>
      <c r="H306" s="405" t="str">
        <f t="shared" si="210"/>
        <v>67:68, 95:112</v>
      </c>
      <c r="I306" s="405" t="str">
        <f t="shared" si="210"/>
        <v>67:68, 43:62</v>
      </c>
      <c r="J306" s="405" t="str">
        <f t="shared" si="210"/>
        <v>67:68, 62:67</v>
      </c>
      <c r="K306" s="405" t="str">
        <f t="shared" si="210"/>
        <v>67:68, 67:84</v>
      </c>
      <c r="L306" s="405" t="str">
        <f t="shared" si="210"/>
        <v>67:68, 82:84</v>
      </c>
      <c r="M306" s="405" t="str">
        <f t="shared" si="210"/>
        <v>67:68, 84:97</v>
      </c>
      <c r="N306" s="405" t="str">
        <f t="shared" si="210"/>
        <v>67:68, 97:112</v>
      </c>
      <c r="O306" s="405" t="str">
        <f t="shared" si="210"/>
        <v>67:68, 43:65</v>
      </c>
      <c r="P306" s="405" t="str">
        <f t="shared" si="210"/>
        <v>67:68, 65:70</v>
      </c>
      <c r="Q306" s="405" t="str">
        <f t="shared" si="210"/>
        <v>67:68, 70:87</v>
      </c>
      <c r="R306" s="405" t="str">
        <f t="shared" ref="R306:AT316" si="211">INDEX(i.TOL_indices,d.TOL,$A306)&amp;", "&amp;TEXT(R$304,"0")&amp;":"&amp;TEXT(R$305,"0")</f>
        <v>67:68, 85:87</v>
      </c>
      <c r="S306" s="405" t="str">
        <f t="shared" si="211"/>
        <v>67:68, 87:100</v>
      </c>
      <c r="T306" s="405" t="str">
        <f t="shared" si="211"/>
        <v>67:68, 100:112</v>
      </c>
      <c r="U306" s="405" t="str">
        <f t="shared" si="211"/>
        <v>67:68, 43:67</v>
      </c>
      <c r="V306" s="405" t="str">
        <f t="shared" si="211"/>
        <v>67:68, 67:72</v>
      </c>
      <c r="W306" s="405" t="str">
        <f t="shared" si="211"/>
        <v>67:68, 72:89</v>
      </c>
      <c r="X306" s="405" t="str">
        <f t="shared" si="211"/>
        <v>67:68, 87:89</v>
      </c>
      <c r="Y306" s="405" t="str">
        <f t="shared" si="211"/>
        <v>67:68, 89:102</v>
      </c>
      <c r="Z306" s="405" t="str">
        <f t="shared" si="211"/>
        <v>67:68, 102:112</v>
      </c>
      <c r="AA306" s="405" t="str">
        <f t="shared" si="211"/>
        <v>67:68, 43:69</v>
      </c>
      <c r="AB306" s="405" t="str">
        <f t="shared" si="211"/>
        <v>67:68, 69:74</v>
      </c>
      <c r="AC306" s="405" t="str">
        <f t="shared" si="211"/>
        <v>67:68, 74:91</v>
      </c>
      <c r="AD306" s="405" t="str">
        <f t="shared" si="211"/>
        <v>67:68, 89:91</v>
      </c>
      <c r="AE306" s="405" t="str">
        <f t="shared" si="211"/>
        <v>67:68, 91:104</v>
      </c>
      <c r="AF306" s="405" t="str">
        <f t="shared" si="211"/>
        <v>67:68, 104:112</v>
      </c>
      <c r="AG306" s="405" t="str">
        <f t="shared" si="211"/>
        <v>67:68, 43:60</v>
      </c>
      <c r="AH306" s="405" t="str">
        <f t="shared" si="211"/>
        <v>67:68, 60:65</v>
      </c>
      <c r="AI306" s="405" t="str">
        <f t="shared" si="211"/>
        <v>67:68, 65:82</v>
      </c>
      <c r="AJ306" s="405" t="str">
        <f t="shared" si="211"/>
        <v>67:68, 80:82</v>
      </c>
      <c r="AK306" s="405" t="str">
        <f t="shared" si="211"/>
        <v>67:68, 82:95</v>
      </c>
      <c r="AL306" s="405" t="str">
        <f t="shared" si="211"/>
        <v>67:68, 95:112</v>
      </c>
      <c r="AM306" s="405" t="str">
        <f t="shared" si="211"/>
        <v>67:68, 112:125</v>
      </c>
      <c r="AN306" s="405" t="str">
        <f t="shared" si="211"/>
        <v>67:68, 125:132</v>
      </c>
      <c r="AO306" s="405" t="str">
        <f t="shared" si="211"/>
        <v>67:68, 132:134</v>
      </c>
      <c r="AP306" s="405" t="str">
        <f t="shared" si="211"/>
        <v>67:68, 134:147</v>
      </c>
      <c r="AQ306" s="405" t="str">
        <f t="shared" ref="AM306:AQ316" si="212">INDEX(i.TOL_indices,d.TOL,$A306)&amp;", "&amp;TEXT(AQ$304,"0")&amp;":"&amp;TEXT(AQ$305,"0")</f>
        <v>67:68, 147:164</v>
      </c>
      <c r="AR306" s="405" t="str">
        <f t="shared" si="211"/>
        <v>67:68, 164:177</v>
      </c>
      <c r="AS306" s="405" t="str">
        <f t="shared" si="211"/>
        <v>67:68, 177:184</v>
      </c>
      <c r="AT306" s="405" t="str">
        <f t="shared" si="211"/>
        <v>67:68, 184:186</v>
      </c>
      <c r="AU306" s="405" t="str">
        <f t="shared" ref="AR306:BK316" si="213">INDEX(i.TOL_indices,d.TOL,$A306)&amp;", "&amp;TEXT(AU$304,"0")&amp;":"&amp;TEXT(AU$305,"0")</f>
        <v>67:68, 186:199</v>
      </c>
      <c r="AV306" s="405" t="str">
        <f t="shared" si="213"/>
        <v>67:68, 199:216</v>
      </c>
      <c r="AW306" s="405" t="str">
        <f t="shared" si="213"/>
        <v>67:68, 216:229</v>
      </c>
      <c r="AX306" s="405" t="str">
        <f t="shared" si="213"/>
        <v>67:68, 229:236</v>
      </c>
      <c r="AY306" s="405" t="str">
        <f t="shared" si="213"/>
        <v>67:68, 236:238</v>
      </c>
      <c r="AZ306" s="405" t="str">
        <f t="shared" si="213"/>
        <v>67:68, 238:251</v>
      </c>
      <c r="BA306" s="405" t="str">
        <f t="shared" si="213"/>
        <v>67:68, 251:268</v>
      </c>
      <c r="BB306" s="405" t="str">
        <f t="shared" si="213"/>
        <v>67:68, 268:281</v>
      </c>
      <c r="BC306" s="405" t="str">
        <f t="shared" si="213"/>
        <v>67:68, 281:288</v>
      </c>
      <c r="BD306" s="405" t="str">
        <f t="shared" si="213"/>
        <v>67:68, 288:290</v>
      </c>
      <c r="BE306" s="405" t="str">
        <f t="shared" si="213"/>
        <v>67:68, 290:303</v>
      </c>
      <c r="BF306" s="405" t="str">
        <f t="shared" si="213"/>
        <v>67:68, 303:320</v>
      </c>
      <c r="BG306" s="405" t="str">
        <f t="shared" si="213"/>
        <v>67:68, 320:333</v>
      </c>
      <c r="BH306" s="405" t="str">
        <f t="shared" si="213"/>
        <v>67:68, 333:340</v>
      </c>
      <c r="BI306" s="405" t="str">
        <f t="shared" si="213"/>
        <v>67:68, 340:342</v>
      </c>
      <c r="BJ306" s="405" t="str">
        <f t="shared" si="213"/>
        <v>67:68, 342:355</v>
      </c>
      <c r="BK306" s="405" t="str">
        <f t="shared" si="213"/>
        <v>67:68, 355:372</v>
      </c>
    </row>
    <row r="307" spans="1:63" ht="48.75" customHeight="1" outlineLevel="1">
      <c r="A307">
        <v>2</v>
      </c>
      <c r="B307" t="s">
        <v>2199</v>
      </c>
      <c r="C307" s="405" t="str">
        <f t="shared" si="210"/>
        <v>49:50, 43:60</v>
      </c>
      <c r="D307" s="405" t="str">
        <f t="shared" si="210"/>
        <v>49:50, 60:65</v>
      </c>
      <c r="E307" s="405" t="str">
        <f t="shared" si="210"/>
        <v>49:50, 65:82</v>
      </c>
      <c r="F307" s="405" t="str">
        <f t="shared" si="210"/>
        <v>49:50, 80:82</v>
      </c>
      <c r="G307" s="405" t="str">
        <f t="shared" si="210"/>
        <v>49:50, 82:95</v>
      </c>
      <c r="H307" s="405" t="str">
        <f t="shared" si="210"/>
        <v>49:50, 95:112</v>
      </c>
      <c r="I307" s="405" t="str">
        <f t="shared" si="210"/>
        <v>49:50, 43:62</v>
      </c>
      <c r="J307" s="405" t="str">
        <f t="shared" si="210"/>
        <v>49:50, 62:67</v>
      </c>
      <c r="K307" s="405" t="str">
        <f t="shared" si="210"/>
        <v>49:50, 67:84</v>
      </c>
      <c r="L307" s="405" t="str">
        <f t="shared" si="210"/>
        <v>49:50, 82:84</v>
      </c>
      <c r="M307" s="405" t="str">
        <f t="shared" si="210"/>
        <v>49:50, 84:97</v>
      </c>
      <c r="N307" s="405" t="str">
        <f t="shared" si="210"/>
        <v>49:50, 97:112</v>
      </c>
      <c r="O307" s="405" t="str">
        <f t="shared" si="210"/>
        <v>49:50, 43:65</v>
      </c>
      <c r="P307" s="405" t="str">
        <f t="shared" si="210"/>
        <v>49:50, 65:70</v>
      </c>
      <c r="Q307" s="405" t="str">
        <f t="shared" si="210"/>
        <v>49:50, 70:87</v>
      </c>
      <c r="R307" s="405" t="str">
        <f t="shared" si="211"/>
        <v>49:50, 85:87</v>
      </c>
      <c r="S307" s="405" t="str">
        <f t="shared" si="211"/>
        <v>49:50, 87:100</v>
      </c>
      <c r="T307" s="405" t="str">
        <f t="shared" si="211"/>
        <v>49:50, 100:112</v>
      </c>
      <c r="U307" s="405" t="str">
        <f t="shared" si="211"/>
        <v>49:50, 43:67</v>
      </c>
      <c r="V307" s="405" t="str">
        <f t="shared" si="211"/>
        <v>49:50, 67:72</v>
      </c>
      <c r="W307" s="405" t="str">
        <f t="shared" si="211"/>
        <v>49:50, 72:89</v>
      </c>
      <c r="X307" s="405" t="str">
        <f t="shared" si="211"/>
        <v>49:50, 87:89</v>
      </c>
      <c r="Y307" s="405" t="str">
        <f t="shared" si="211"/>
        <v>49:50, 89:102</v>
      </c>
      <c r="Z307" s="405" t="str">
        <f t="shared" si="211"/>
        <v>49:50, 102:112</v>
      </c>
      <c r="AA307" s="405" t="str">
        <f t="shared" si="211"/>
        <v>49:50, 43:69</v>
      </c>
      <c r="AB307" s="405" t="str">
        <f t="shared" si="211"/>
        <v>49:50, 69:74</v>
      </c>
      <c r="AC307" s="405" t="str">
        <f t="shared" si="211"/>
        <v>49:50, 74:91</v>
      </c>
      <c r="AD307" s="405" t="str">
        <f t="shared" si="211"/>
        <v>49:50, 89:91</v>
      </c>
      <c r="AE307" s="405" t="str">
        <f t="shared" si="211"/>
        <v>49:50, 91:104</v>
      </c>
      <c r="AF307" s="405" t="str">
        <f t="shared" si="211"/>
        <v>49:50, 104:112</v>
      </c>
      <c r="AG307" s="405" t="str">
        <f t="shared" si="211"/>
        <v>49:50, 43:60</v>
      </c>
      <c r="AH307" s="405" t="str">
        <f t="shared" si="211"/>
        <v>49:50, 60:65</v>
      </c>
      <c r="AI307" s="405" t="str">
        <f t="shared" si="211"/>
        <v>49:50, 65:82</v>
      </c>
      <c r="AJ307" s="405" t="str">
        <f t="shared" si="211"/>
        <v>49:50, 80:82</v>
      </c>
      <c r="AK307" s="405" t="str">
        <f t="shared" si="211"/>
        <v>49:50, 82:95</v>
      </c>
      <c r="AL307" s="405" t="str">
        <f t="shared" si="211"/>
        <v>49:50, 95:112</v>
      </c>
      <c r="AM307" s="405" t="str">
        <f t="shared" si="212"/>
        <v>49:50, 112:125</v>
      </c>
      <c r="AN307" s="405" t="str">
        <f t="shared" si="212"/>
        <v>49:50, 125:132</v>
      </c>
      <c r="AO307" s="405" t="str">
        <f t="shared" si="212"/>
        <v>49:50, 132:134</v>
      </c>
      <c r="AP307" s="405" t="str">
        <f t="shared" si="212"/>
        <v>49:50, 134:147</v>
      </c>
      <c r="AQ307" s="405" t="str">
        <f t="shared" si="212"/>
        <v>49:50, 147:164</v>
      </c>
      <c r="AR307" s="405" t="str">
        <f t="shared" si="213"/>
        <v>49:50, 164:177</v>
      </c>
      <c r="AS307" s="405" t="str">
        <f t="shared" si="213"/>
        <v>49:50, 177:184</v>
      </c>
      <c r="AT307" s="405" t="str">
        <f t="shared" si="213"/>
        <v>49:50, 184:186</v>
      </c>
      <c r="AU307" s="405" t="str">
        <f t="shared" si="213"/>
        <v>49:50, 186:199</v>
      </c>
      <c r="AV307" s="405" t="str">
        <f t="shared" si="213"/>
        <v>49:50, 199:216</v>
      </c>
      <c r="AW307" s="405" t="str">
        <f t="shared" si="213"/>
        <v>49:50, 216:229</v>
      </c>
      <c r="AX307" s="405" t="str">
        <f t="shared" si="213"/>
        <v>49:50, 229:236</v>
      </c>
      <c r="AY307" s="405" t="str">
        <f t="shared" si="213"/>
        <v>49:50, 236:238</v>
      </c>
      <c r="AZ307" s="405" t="str">
        <f t="shared" si="213"/>
        <v>49:50, 238:251</v>
      </c>
      <c r="BA307" s="405" t="str">
        <f t="shared" si="213"/>
        <v>49:50, 251:268</v>
      </c>
      <c r="BB307" s="405" t="str">
        <f t="shared" si="213"/>
        <v>49:50, 268:281</v>
      </c>
      <c r="BC307" s="405" t="str">
        <f t="shared" si="213"/>
        <v>49:50, 281:288</v>
      </c>
      <c r="BD307" s="405" t="str">
        <f t="shared" si="213"/>
        <v>49:50, 288:290</v>
      </c>
      <c r="BE307" s="405" t="str">
        <f t="shared" si="213"/>
        <v>49:50, 290:303</v>
      </c>
      <c r="BF307" s="405" t="str">
        <f t="shared" si="213"/>
        <v>49:50, 303:320</v>
      </c>
      <c r="BG307" s="405" t="str">
        <f t="shared" si="213"/>
        <v>49:50, 320:333</v>
      </c>
      <c r="BH307" s="405" t="str">
        <f t="shared" si="213"/>
        <v>49:50, 333:340</v>
      </c>
      <c r="BI307" s="405" t="str">
        <f t="shared" si="213"/>
        <v>49:50, 340:342</v>
      </c>
      <c r="BJ307" s="405" t="str">
        <f t="shared" si="213"/>
        <v>49:50, 342:355</v>
      </c>
      <c r="BK307" s="405" t="str">
        <f t="shared" si="213"/>
        <v>49:50, 355:372</v>
      </c>
    </row>
    <row r="308" spans="1:63" ht="48.75" customHeight="1" outlineLevel="1">
      <c r="A308">
        <v>3</v>
      </c>
      <c r="B308" t="s">
        <v>2199</v>
      </c>
      <c r="C308" s="405" t="str">
        <f t="shared" si="210"/>
        <v>51:52, 43:60</v>
      </c>
      <c r="D308" s="405" t="str">
        <f t="shared" si="210"/>
        <v>51:52, 60:65</v>
      </c>
      <c r="E308" s="405" t="str">
        <f t="shared" si="210"/>
        <v>51:52, 65:82</v>
      </c>
      <c r="F308" s="405" t="str">
        <f t="shared" si="210"/>
        <v>51:52, 80:82</v>
      </c>
      <c r="G308" s="405" t="str">
        <f t="shared" si="210"/>
        <v>51:52, 82:95</v>
      </c>
      <c r="H308" s="405" t="str">
        <f t="shared" si="210"/>
        <v>51:52, 95:112</v>
      </c>
      <c r="I308" s="405" t="str">
        <f t="shared" si="210"/>
        <v>51:52, 43:62</v>
      </c>
      <c r="J308" s="405" t="str">
        <f t="shared" si="210"/>
        <v>51:52, 62:67</v>
      </c>
      <c r="K308" s="405" t="str">
        <f t="shared" si="210"/>
        <v>51:52, 67:84</v>
      </c>
      <c r="L308" s="405" t="str">
        <f t="shared" si="210"/>
        <v>51:52, 82:84</v>
      </c>
      <c r="M308" s="405" t="str">
        <f t="shared" si="210"/>
        <v>51:52, 84:97</v>
      </c>
      <c r="N308" s="405" t="str">
        <f t="shared" si="210"/>
        <v>51:52, 97:112</v>
      </c>
      <c r="O308" s="405" t="str">
        <f t="shared" si="210"/>
        <v>51:52, 43:65</v>
      </c>
      <c r="P308" s="405" t="str">
        <f t="shared" si="210"/>
        <v>51:52, 65:70</v>
      </c>
      <c r="Q308" s="405" t="str">
        <f t="shared" si="210"/>
        <v>51:52, 70:87</v>
      </c>
      <c r="R308" s="405" t="str">
        <f t="shared" si="211"/>
        <v>51:52, 85:87</v>
      </c>
      <c r="S308" s="405" t="str">
        <f t="shared" si="211"/>
        <v>51:52, 87:100</v>
      </c>
      <c r="T308" s="405" t="str">
        <f t="shared" si="211"/>
        <v>51:52, 100:112</v>
      </c>
      <c r="U308" s="405" t="str">
        <f t="shared" si="211"/>
        <v>51:52, 43:67</v>
      </c>
      <c r="V308" s="405" t="str">
        <f t="shared" si="211"/>
        <v>51:52, 67:72</v>
      </c>
      <c r="W308" s="405" t="str">
        <f t="shared" si="211"/>
        <v>51:52, 72:89</v>
      </c>
      <c r="X308" s="405" t="str">
        <f t="shared" si="211"/>
        <v>51:52, 87:89</v>
      </c>
      <c r="Y308" s="405" t="str">
        <f t="shared" si="211"/>
        <v>51:52, 89:102</v>
      </c>
      <c r="Z308" s="405" t="str">
        <f t="shared" si="211"/>
        <v>51:52, 102:112</v>
      </c>
      <c r="AA308" s="405" t="str">
        <f t="shared" si="211"/>
        <v>51:52, 43:69</v>
      </c>
      <c r="AB308" s="405" t="str">
        <f t="shared" si="211"/>
        <v>51:52, 69:74</v>
      </c>
      <c r="AC308" s="405" t="str">
        <f t="shared" si="211"/>
        <v>51:52, 74:91</v>
      </c>
      <c r="AD308" s="405" t="str">
        <f t="shared" si="211"/>
        <v>51:52, 89:91</v>
      </c>
      <c r="AE308" s="405" t="str">
        <f t="shared" si="211"/>
        <v>51:52, 91:104</v>
      </c>
      <c r="AF308" s="405" t="str">
        <f t="shared" si="211"/>
        <v>51:52, 104:112</v>
      </c>
      <c r="AG308" s="405" t="str">
        <f t="shared" si="211"/>
        <v>51:52, 43:60</v>
      </c>
      <c r="AH308" s="405" t="str">
        <f t="shared" si="211"/>
        <v>51:52, 60:65</v>
      </c>
      <c r="AI308" s="405" t="str">
        <f t="shared" si="211"/>
        <v>51:52, 65:82</v>
      </c>
      <c r="AJ308" s="405" t="str">
        <f t="shared" si="211"/>
        <v>51:52, 80:82</v>
      </c>
      <c r="AK308" s="405" t="str">
        <f t="shared" si="211"/>
        <v>51:52, 82:95</v>
      </c>
      <c r="AL308" s="405" t="str">
        <f t="shared" si="211"/>
        <v>51:52, 95:112</v>
      </c>
      <c r="AM308" s="405" t="str">
        <f t="shared" si="212"/>
        <v>51:52, 112:125</v>
      </c>
      <c r="AN308" s="405" t="str">
        <f t="shared" si="212"/>
        <v>51:52, 125:132</v>
      </c>
      <c r="AO308" s="405" t="str">
        <f t="shared" si="212"/>
        <v>51:52, 132:134</v>
      </c>
      <c r="AP308" s="405" t="str">
        <f t="shared" si="212"/>
        <v>51:52, 134:147</v>
      </c>
      <c r="AQ308" s="405" t="str">
        <f t="shared" si="212"/>
        <v>51:52, 147:164</v>
      </c>
      <c r="AR308" s="405" t="str">
        <f t="shared" si="213"/>
        <v>51:52, 164:177</v>
      </c>
      <c r="AS308" s="405" t="str">
        <f t="shared" si="213"/>
        <v>51:52, 177:184</v>
      </c>
      <c r="AT308" s="405" t="str">
        <f t="shared" si="213"/>
        <v>51:52, 184:186</v>
      </c>
      <c r="AU308" s="405" t="str">
        <f t="shared" si="213"/>
        <v>51:52, 186:199</v>
      </c>
      <c r="AV308" s="405" t="str">
        <f t="shared" si="213"/>
        <v>51:52, 199:216</v>
      </c>
      <c r="AW308" s="405" t="str">
        <f t="shared" si="213"/>
        <v>51:52, 216:229</v>
      </c>
      <c r="AX308" s="405" t="str">
        <f t="shared" si="213"/>
        <v>51:52, 229:236</v>
      </c>
      <c r="AY308" s="405" t="str">
        <f t="shared" si="213"/>
        <v>51:52, 236:238</v>
      </c>
      <c r="AZ308" s="405" t="str">
        <f t="shared" si="213"/>
        <v>51:52, 238:251</v>
      </c>
      <c r="BA308" s="405" t="str">
        <f t="shared" si="213"/>
        <v>51:52, 251:268</v>
      </c>
      <c r="BB308" s="405" t="str">
        <f t="shared" si="213"/>
        <v>51:52, 268:281</v>
      </c>
      <c r="BC308" s="405" t="str">
        <f t="shared" si="213"/>
        <v>51:52, 281:288</v>
      </c>
      <c r="BD308" s="405" t="str">
        <f t="shared" si="213"/>
        <v>51:52, 288:290</v>
      </c>
      <c r="BE308" s="405" t="str">
        <f t="shared" si="213"/>
        <v>51:52, 290:303</v>
      </c>
      <c r="BF308" s="405" t="str">
        <f t="shared" si="213"/>
        <v>51:52, 303:320</v>
      </c>
      <c r="BG308" s="405" t="str">
        <f t="shared" si="213"/>
        <v>51:52, 320:333</v>
      </c>
      <c r="BH308" s="405" t="str">
        <f t="shared" si="213"/>
        <v>51:52, 333:340</v>
      </c>
      <c r="BI308" s="405" t="str">
        <f t="shared" si="213"/>
        <v>51:52, 340:342</v>
      </c>
      <c r="BJ308" s="405" t="str">
        <f t="shared" si="213"/>
        <v>51:52, 342:355</v>
      </c>
      <c r="BK308" s="405" t="str">
        <f t="shared" si="213"/>
        <v>51:52, 355:372</v>
      </c>
    </row>
    <row r="309" spans="1:63" ht="48.75" customHeight="1" outlineLevel="1">
      <c r="A309">
        <v>4</v>
      </c>
      <c r="B309" s="147" t="s">
        <v>2200</v>
      </c>
      <c r="C309" s="560" t="str">
        <f t="shared" si="210"/>
        <v>54:55, 43:60</v>
      </c>
      <c r="D309" s="560" t="str">
        <f t="shared" si="210"/>
        <v>54:55, 60:65</v>
      </c>
      <c r="E309" s="560" t="str">
        <f t="shared" si="210"/>
        <v>54:55, 65:82</v>
      </c>
      <c r="F309" s="560" t="str">
        <f t="shared" si="210"/>
        <v>54:55, 80:82</v>
      </c>
      <c r="G309" s="560" t="str">
        <f t="shared" si="210"/>
        <v>54:55, 82:95</v>
      </c>
      <c r="H309" s="560" t="str">
        <f t="shared" si="210"/>
        <v>54:55, 95:112</v>
      </c>
      <c r="I309" s="560" t="str">
        <f t="shared" si="210"/>
        <v>54:55, 43:62</v>
      </c>
      <c r="J309" s="560" t="str">
        <f t="shared" si="210"/>
        <v>54:55, 62:67</v>
      </c>
      <c r="K309" s="560" t="str">
        <f t="shared" si="210"/>
        <v>54:55, 67:84</v>
      </c>
      <c r="L309" s="560" t="str">
        <f t="shared" si="210"/>
        <v>54:55, 82:84</v>
      </c>
      <c r="M309" s="560" t="str">
        <f t="shared" si="210"/>
        <v>54:55, 84:97</v>
      </c>
      <c r="N309" s="560" t="str">
        <f t="shared" si="210"/>
        <v>54:55, 97:112</v>
      </c>
      <c r="O309" s="560" t="str">
        <f t="shared" si="210"/>
        <v>54:55, 43:65</v>
      </c>
      <c r="P309" s="560" t="str">
        <f t="shared" si="210"/>
        <v>54:55, 65:70</v>
      </c>
      <c r="Q309" s="560" t="str">
        <f t="shared" si="210"/>
        <v>54:55, 70:87</v>
      </c>
      <c r="R309" s="560" t="str">
        <f t="shared" si="211"/>
        <v>54:55, 85:87</v>
      </c>
      <c r="S309" s="560" t="str">
        <f t="shared" si="211"/>
        <v>54:55, 87:100</v>
      </c>
      <c r="T309" s="560" t="str">
        <f t="shared" si="211"/>
        <v>54:55, 100:112</v>
      </c>
      <c r="U309" s="560" t="str">
        <f t="shared" si="211"/>
        <v>54:55, 43:67</v>
      </c>
      <c r="V309" s="560" t="str">
        <f t="shared" si="211"/>
        <v>54:55, 67:72</v>
      </c>
      <c r="W309" s="560" t="str">
        <f t="shared" si="211"/>
        <v>54:55, 72:89</v>
      </c>
      <c r="X309" s="560" t="str">
        <f t="shared" si="211"/>
        <v>54:55, 87:89</v>
      </c>
      <c r="Y309" s="560" t="str">
        <f t="shared" si="211"/>
        <v>54:55, 89:102</v>
      </c>
      <c r="Z309" s="560" t="str">
        <f t="shared" si="211"/>
        <v>54:55, 102:112</v>
      </c>
      <c r="AA309" s="560" t="str">
        <f t="shared" si="211"/>
        <v>54:55, 43:69</v>
      </c>
      <c r="AB309" s="560" t="str">
        <f t="shared" si="211"/>
        <v>54:55, 69:74</v>
      </c>
      <c r="AC309" s="560" t="str">
        <f t="shared" si="211"/>
        <v>54:55, 74:91</v>
      </c>
      <c r="AD309" s="560" t="str">
        <f t="shared" si="211"/>
        <v>54:55, 89:91</v>
      </c>
      <c r="AE309" s="560" t="str">
        <f t="shared" si="211"/>
        <v>54:55, 91:104</v>
      </c>
      <c r="AF309" s="560" t="str">
        <f t="shared" si="211"/>
        <v>54:55, 104:112</v>
      </c>
      <c r="AG309" s="560" t="str">
        <f t="shared" si="211"/>
        <v>54:55, 43:60</v>
      </c>
      <c r="AH309" s="560" t="str">
        <f t="shared" si="211"/>
        <v>54:55, 60:65</v>
      </c>
      <c r="AI309" s="560" t="str">
        <f t="shared" si="211"/>
        <v>54:55, 65:82</v>
      </c>
      <c r="AJ309" s="560" t="str">
        <f t="shared" si="211"/>
        <v>54:55, 80:82</v>
      </c>
      <c r="AK309" s="560" t="str">
        <f t="shared" si="211"/>
        <v>54:55, 82:95</v>
      </c>
      <c r="AL309" s="560" t="str">
        <f t="shared" si="211"/>
        <v>54:55, 95:112</v>
      </c>
      <c r="AM309" s="560" t="str">
        <f t="shared" si="212"/>
        <v>54:55, 112:125</v>
      </c>
      <c r="AN309" s="560" t="str">
        <f t="shared" si="212"/>
        <v>54:55, 125:132</v>
      </c>
      <c r="AO309" s="560" t="str">
        <f t="shared" si="212"/>
        <v>54:55, 132:134</v>
      </c>
      <c r="AP309" s="560" t="str">
        <f t="shared" si="212"/>
        <v>54:55, 134:147</v>
      </c>
      <c r="AQ309" s="560" t="str">
        <f t="shared" si="212"/>
        <v>54:55, 147:164</v>
      </c>
      <c r="AR309" s="560" t="str">
        <f t="shared" si="213"/>
        <v>54:55, 164:177</v>
      </c>
      <c r="AS309" s="560" t="str">
        <f t="shared" si="213"/>
        <v>54:55, 177:184</v>
      </c>
      <c r="AT309" s="560" t="str">
        <f t="shared" si="213"/>
        <v>54:55, 184:186</v>
      </c>
      <c r="AU309" s="560" t="str">
        <f t="shared" si="213"/>
        <v>54:55, 186:199</v>
      </c>
      <c r="AV309" s="560" t="str">
        <f t="shared" si="213"/>
        <v>54:55, 199:216</v>
      </c>
      <c r="AW309" s="560" t="str">
        <f t="shared" si="213"/>
        <v>54:55, 216:229</v>
      </c>
      <c r="AX309" s="560" t="str">
        <f t="shared" si="213"/>
        <v>54:55, 229:236</v>
      </c>
      <c r="AY309" s="560" t="str">
        <f t="shared" si="213"/>
        <v>54:55, 236:238</v>
      </c>
      <c r="AZ309" s="560" t="str">
        <f t="shared" si="213"/>
        <v>54:55, 238:251</v>
      </c>
      <c r="BA309" s="560" t="str">
        <f t="shared" si="213"/>
        <v>54:55, 251:268</v>
      </c>
      <c r="BB309" s="560" t="str">
        <f t="shared" si="213"/>
        <v>54:55, 268:281</v>
      </c>
      <c r="BC309" s="560" t="str">
        <f t="shared" si="213"/>
        <v>54:55, 281:288</v>
      </c>
      <c r="BD309" s="560" t="str">
        <f t="shared" si="213"/>
        <v>54:55, 288:290</v>
      </c>
      <c r="BE309" s="560" t="str">
        <f t="shared" si="213"/>
        <v>54:55, 290:303</v>
      </c>
      <c r="BF309" s="560" t="str">
        <f t="shared" si="213"/>
        <v>54:55, 303:320</v>
      </c>
      <c r="BG309" s="560" t="str">
        <f t="shared" si="213"/>
        <v>54:55, 320:333</v>
      </c>
      <c r="BH309" s="560" t="str">
        <f t="shared" si="213"/>
        <v>54:55, 333:340</v>
      </c>
      <c r="BI309" s="560" t="str">
        <f t="shared" si="213"/>
        <v>54:55, 340:342</v>
      </c>
      <c r="BJ309" s="560" t="str">
        <f t="shared" si="213"/>
        <v>54:55, 342:355</v>
      </c>
      <c r="BK309" s="560" t="str">
        <f t="shared" si="213"/>
        <v>54:55, 355:372</v>
      </c>
    </row>
    <row r="310" spans="1:63" ht="48.75" customHeight="1" outlineLevel="1">
      <c r="A310">
        <v>4</v>
      </c>
      <c r="B310" s="147" t="s">
        <v>2201</v>
      </c>
      <c r="C310" s="560" t="str">
        <f t="shared" si="210"/>
        <v>54:55, 43:60</v>
      </c>
      <c r="D310" s="560" t="str">
        <f t="shared" si="210"/>
        <v>54:55, 60:65</v>
      </c>
      <c r="E310" s="560" t="str">
        <f t="shared" si="210"/>
        <v>54:55, 65:82</v>
      </c>
      <c r="F310" s="560" t="str">
        <f t="shared" si="210"/>
        <v>54:55, 80:82</v>
      </c>
      <c r="G310" s="560" t="str">
        <f t="shared" si="210"/>
        <v>54:55, 82:95</v>
      </c>
      <c r="H310" s="560" t="str">
        <f t="shared" si="210"/>
        <v>54:55, 95:112</v>
      </c>
      <c r="I310" s="560" t="str">
        <f t="shared" si="210"/>
        <v>54:55, 43:62</v>
      </c>
      <c r="J310" s="560" t="str">
        <f t="shared" si="210"/>
        <v>54:55, 62:67</v>
      </c>
      <c r="K310" s="560" t="str">
        <f t="shared" si="210"/>
        <v>54:55, 67:84</v>
      </c>
      <c r="L310" s="560" t="str">
        <f t="shared" si="210"/>
        <v>54:55, 82:84</v>
      </c>
      <c r="M310" s="560" t="str">
        <f t="shared" si="210"/>
        <v>54:55, 84:97</v>
      </c>
      <c r="N310" s="560" t="str">
        <f t="shared" si="210"/>
        <v>54:55, 97:112</v>
      </c>
      <c r="O310" s="560" t="str">
        <f t="shared" si="210"/>
        <v>54:55, 43:65</v>
      </c>
      <c r="P310" s="560" t="str">
        <f t="shared" si="210"/>
        <v>54:55, 65:70</v>
      </c>
      <c r="Q310" s="560" t="str">
        <f t="shared" si="210"/>
        <v>54:55, 70:87</v>
      </c>
      <c r="R310" s="560" t="str">
        <f t="shared" si="211"/>
        <v>54:55, 85:87</v>
      </c>
      <c r="S310" s="560" t="str">
        <f t="shared" si="211"/>
        <v>54:55, 87:100</v>
      </c>
      <c r="T310" s="560" t="str">
        <f t="shared" si="211"/>
        <v>54:55, 100:112</v>
      </c>
      <c r="U310" s="560" t="str">
        <f t="shared" si="211"/>
        <v>54:55, 43:67</v>
      </c>
      <c r="V310" s="560" t="str">
        <f t="shared" si="211"/>
        <v>54:55, 67:72</v>
      </c>
      <c r="W310" s="560" t="str">
        <f t="shared" si="211"/>
        <v>54:55, 72:89</v>
      </c>
      <c r="X310" s="560" t="str">
        <f t="shared" si="211"/>
        <v>54:55, 87:89</v>
      </c>
      <c r="Y310" s="560" t="str">
        <f t="shared" si="211"/>
        <v>54:55, 89:102</v>
      </c>
      <c r="Z310" s="560" t="str">
        <f t="shared" si="211"/>
        <v>54:55, 102:112</v>
      </c>
      <c r="AA310" s="560" t="str">
        <f t="shared" si="211"/>
        <v>54:55, 43:69</v>
      </c>
      <c r="AB310" s="560" t="str">
        <f t="shared" si="211"/>
        <v>54:55, 69:74</v>
      </c>
      <c r="AC310" s="560" t="str">
        <f t="shared" si="211"/>
        <v>54:55, 74:91</v>
      </c>
      <c r="AD310" s="560" t="str">
        <f t="shared" si="211"/>
        <v>54:55, 89:91</v>
      </c>
      <c r="AE310" s="560" t="str">
        <f t="shared" si="211"/>
        <v>54:55, 91:104</v>
      </c>
      <c r="AF310" s="560" t="str">
        <f t="shared" si="211"/>
        <v>54:55, 104:112</v>
      </c>
      <c r="AG310" s="560" t="str">
        <f t="shared" si="211"/>
        <v>54:55, 43:60</v>
      </c>
      <c r="AH310" s="560" t="str">
        <f t="shared" si="211"/>
        <v>54:55, 60:65</v>
      </c>
      <c r="AI310" s="560" t="str">
        <f t="shared" si="211"/>
        <v>54:55, 65:82</v>
      </c>
      <c r="AJ310" s="560" t="str">
        <f t="shared" si="211"/>
        <v>54:55, 80:82</v>
      </c>
      <c r="AK310" s="560" t="str">
        <f t="shared" si="211"/>
        <v>54:55, 82:95</v>
      </c>
      <c r="AL310" s="560" t="str">
        <f t="shared" si="211"/>
        <v>54:55, 95:112</v>
      </c>
      <c r="AM310" s="560" t="str">
        <f t="shared" si="212"/>
        <v>54:55, 112:125</v>
      </c>
      <c r="AN310" s="560" t="str">
        <f t="shared" si="212"/>
        <v>54:55, 125:132</v>
      </c>
      <c r="AO310" s="560" t="str">
        <f t="shared" si="212"/>
        <v>54:55, 132:134</v>
      </c>
      <c r="AP310" s="560" t="str">
        <f t="shared" si="212"/>
        <v>54:55, 134:147</v>
      </c>
      <c r="AQ310" s="560" t="str">
        <f t="shared" si="212"/>
        <v>54:55, 147:164</v>
      </c>
      <c r="AR310" s="560" t="str">
        <f t="shared" si="213"/>
        <v>54:55, 164:177</v>
      </c>
      <c r="AS310" s="560" t="str">
        <f t="shared" si="213"/>
        <v>54:55, 177:184</v>
      </c>
      <c r="AT310" s="560" t="str">
        <f t="shared" si="213"/>
        <v>54:55, 184:186</v>
      </c>
      <c r="AU310" s="560" t="str">
        <f t="shared" si="213"/>
        <v>54:55, 186:199</v>
      </c>
      <c r="AV310" s="560" t="str">
        <f t="shared" si="213"/>
        <v>54:55, 199:216</v>
      </c>
      <c r="AW310" s="560" t="str">
        <f t="shared" si="213"/>
        <v>54:55, 216:229</v>
      </c>
      <c r="AX310" s="560" t="str">
        <f t="shared" si="213"/>
        <v>54:55, 229:236</v>
      </c>
      <c r="AY310" s="560" t="str">
        <f t="shared" si="213"/>
        <v>54:55, 236:238</v>
      </c>
      <c r="AZ310" s="560" t="str">
        <f t="shared" si="213"/>
        <v>54:55, 238:251</v>
      </c>
      <c r="BA310" s="560" t="str">
        <f t="shared" si="213"/>
        <v>54:55, 251:268</v>
      </c>
      <c r="BB310" s="560" t="str">
        <f t="shared" si="213"/>
        <v>54:55, 268:281</v>
      </c>
      <c r="BC310" s="560" t="str">
        <f t="shared" si="213"/>
        <v>54:55, 281:288</v>
      </c>
      <c r="BD310" s="560" t="str">
        <f t="shared" si="213"/>
        <v>54:55, 288:290</v>
      </c>
      <c r="BE310" s="560" t="str">
        <f t="shared" si="213"/>
        <v>54:55, 290:303</v>
      </c>
      <c r="BF310" s="560" t="str">
        <f t="shared" si="213"/>
        <v>54:55, 303:320</v>
      </c>
      <c r="BG310" s="560" t="str">
        <f t="shared" si="213"/>
        <v>54:55, 320:333</v>
      </c>
      <c r="BH310" s="560" t="str">
        <f t="shared" si="213"/>
        <v>54:55, 333:340</v>
      </c>
      <c r="BI310" s="560" t="str">
        <f t="shared" si="213"/>
        <v>54:55, 340:342</v>
      </c>
      <c r="BJ310" s="560" t="str">
        <f t="shared" si="213"/>
        <v>54:55, 342:355</v>
      </c>
      <c r="BK310" s="560" t="str">
        <f t="shared" si="213"/>
        <v>54:55, 355:372</v>
      </c>
    </row>
    <row r="311" spans="1:63" ht="48.75" customHeight="1" outlineLevel="1">
      <c r="A311">
        <v>4</v>
      </c>
      <c r="B311" t="s">
        <v>2202</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ht="48.75" customHeight="1" outlineLevel="1">
      <c r="A312">
        <v>4</v>
      </c>
      <c r="B312" t="s">
        <v>2203</v>
      </c>
      <c r="C312" s="405" t="str">
        <f t="shared" si="210"/>
        <v>54:55, 43:60</v>
      </c>
      <c r="D312" s="405" t="str">
        <f t="shared" si="210"/>
        <v>54:55, 60:65</v>
      </c>
      <c r="E312" s="405" t="str">
        <f t="shared" si="210"/>
        <v>54:55, 65:82</v>
      </c>
      <c r="F312" s="405" t="str">
        <f t="shared" si="210"/>
        <v>54:55, 80:82</v>
      </c>
      <c r="G312" s="405" t="str">
        <f t="shared" si="210"/>
        <v>54:55, 82:95</v>
      </c>
      <c r="H312" s="405" t="str">
        <f t="shared" si="210"/>
        <v>54:55, 95:112</v>
      </c>
      <c r="I312" s="405" t="str">
        <f t="shared" si="210"/>
        <v>54:55, 43:62</v>
      </c>
      <c r="J312" s="405" t="str">
        <f t="shared" si="210"/>
        <v>54:55, 62:67</v>
      </c>
      <c r="K312" s="405" t="str">
        <f t="shared" si="210"/>
        <v>54:55, 67:84</v>
      </c>
      <c r="L312" s="405" t="str">
        <f t="shared" si="210"/>
        <v>54:55, 82:84</v>
      </c>
      <c r="M312" s="405" t="str">
        <f t="shared" si="210"/>
        <v>54:55, 84:97</v>
      </c>
      <c r="N312" s="405" t="str">
        <f t="shared" si="210"/>
        <v>54:55, 97:112</v>
      </c>
      <c r="O312" s="405" t="str">
        <f t="shared" si="210"/>
        <v>54:55, 43:65</v>
      </c>
      <c r="P312" s="405" t="str">
        <f t="shared" si="210"/>
        <v>54:55, 65:70</v>
      </c>
      <c r="Q312" s="405" t="str">
        <f t="shared" si="210"/>
        <v>54:55, 70:87</v>
      </c>
      <c r="R312" s="405" t="str">
        <f t="shared" si="211"/>
        <v>54:55, 85:87</v>
      </c>
      <c r="S312" s="405" t="str">
        <f t="shared" si="211"/>
        <v>54:55, 87:100</v>
      </c>
      <c r="T312" s="405" t="str">
        <f t="shared" si="211"/>
        <v>54:55, 100:112</v>
      </c>
      <c r="U312" s="405" t="str">
        <f t="shared" si="211"/>
        <v>54:55, 43:67</v>
      </c>
      <c r="V312" s="405" t="str">
        <f t="shared" si="211"/>
        <v>54:55, 67:72</v>
      </c>
      <c r="W312" s="405" t="str">
        <f t="shared" si="211"/>
        <v>54:55, 72:89</v>
      </c>
      <c r="X312" s="405" t="str">
        <f t="shared" si="211"/>
        <v>54:55, 87:89</v>
      </c>
      <c r="Y312" s="405" t="str">
        <f t="shared" si="211"/>
        <v>54:55, 89:102</v>
      </c>
      <c r="Z312" s="405" t="str">
        <f t="shared" si="211"/>
        <v>54:55, 102:112</v>
      </c>
      <c r="AA312" s="405" t="str">
        <f t="shared" si="211"/>
        <v>54:55, 43:69</v>
      </c>
      <c r="AB312" s="405" t="str">
        <f t="shared" si="211"/>
        <v>54:55, 69:74</v>
      </c>
      <c r="AC312" s="405" t="str">
        <f t="shared" si="211"/>
        <v>54:55, 74:91</v>
      </c>
      <c r="AD312" s="405" t="str">
        <f t="shared" si="211"/>
        <v>54:55, 89:91</v>
      </c>
      <c r="AE312" s="405" t="str">
        <f t="shared" si="211"/>
        <v>54:55, 91:104</v>
      </c>
      <c r="AF312" s="405" t="str">
        <f t="shared" si="211"/>
        <v>54:55, 104:112</v>
      </c>
      <c r="AG312" s="405" t="str">
        <f t="shared" si="211"/>
        <v>54:55, 43:60</v>
      </c>
      <c r="AH312" s="405" t="str">
        <f t="shared" si="211"/>
        <v>54:55, 60:65</v>
      </c>
      <c r="AI312" s="405" t="str">
        <f t="shared" si="211"/>
        <v>54:55, 65:82</v>
      </c>
      <c r="AJ312" s="405" t="str">
        <f t="shared" si="211"/>
        <v>54:55, 80:82</v>
      </c>
      <c r="AK312" s="405" t="str">
        <f t="shared" si="211"/>
        <v>54:55, 82:95</v>
      </c>
      <c r="AL312" s="405" t="str">
        <f t="shared" si="211"/>
        <v>54:55, 95:112</v>
      </c>
      <c r="AM312" s="405" t="str">
        <f t="shared" si="212"/>
        <v>54:55, 112:125</v>
      </c>
      <c r="AN312" s="405" t="str">
        <f t="shared" si="212"/>
        <v>54:55, 125:132</v>
      </c>
      <c r="AO312" s="405" t="str">
        <f t="shared" si="212"/>
        <v>54:55, 132:134</v>
      </c>
      <c r="AP312" s="405" t="str">
        <f t="shared" si="212"/>
        <v>54:55, 134:147</v>
      </c>
      <c r="AQ312" s="405" t="str">
        <f t="shared" si="212"/>
        <v>54:55, 147:164</v>
      </c>
      <c r="AR312" s="405" t="str">
        <f t="shared" si="213"/>
        <v>54:55, 164:177</v>
      </c>
      <c r="AS312" s="405" t="str">
        <f t="shared" si="213"/>
        <v>54:55, 177:184</v>
      </c>
      <c r="AT312" s="405" t="str">
        <f t="shared" si="213"/>
        <v>54:55, 184:186</v>
      </c>
      <c r="AU312" s="405" t="str">
        <f t="shared" si="213"/>
        <v>54:55, 186:199</v>
      </c>
      <c r="AV312" s="405" t="str">
        <f t="shared" si="213"/>
        <v>54:55, 199:216</v>
      </c>
      <c r="AW312" s="405" t="str">
        <f t="shared" si="213"/>
        <v>54:55, 216:229</v>
      </c>
      <c r="AX312" s="405" t="str">
        <f t="shared" si="213"/>
        <v>54:55, 229:236</v>
      </c>
      <c r="AY312" s="405" t="str">
        <f t="shared" si="213"/>
        <v>54:55, 236:238</v>
      </c>
      <c r="AZ312" s="405" t="str">
        <f t="shared" si="213"/>
        <v>54:55, 238:251</v>
      </c>
      <c r="BA312" s="405" t="str">
        <f t="shared" si="213"/>
        <v>54:55, 251:268</v>
      </c>
      <c r="BB312" s="405" t="str">
        <f t="shared" si="213"/>
        <v>54:55, 268:281</v>
      </c>
      <c r="BC312" s="405" t="str">
        <f t="shared" si="213"/>
        <v>54:55, 281:288</v>
      </c>
      <c r="BD312" s="405" t="str">
        <f t="shared" si="213"/>
        <v>54:55, 288:290</v>
      </c>
      <c r="BE312" s="405" t="str">
        <f t="shared" si="213"/>
        <v>54:55, 290:303</v>
      </c>
      <c r="BF312" s="405" t="str">
        <f t="shared" si="213"/>
        <v>54:55, 303:320</v>
      </c>
      <c r="BG312" s="405" t="str">
        <f t="shared" si="213"/>
        <v>54:55, 320:333</v>
      </c>
      <c r="BH312" s="405" t="str">
        <f t="shared" si="213"/>
        <v>54:55, 333:340</v>
      </c>
      <c r="BI312" s="405" t="str">
        <f t="shared" si="213"/>
        <v>54:55, 340:342</v>
      </c>
      <c r="BJ312" s="405" t="str">
        <f t="shared" si="213"/>
        <v>54:55, 342:355</v>
      </c>
      <c r="BK312" s="405" t="str">
        <f t="shared" si="213"/>
        <v>54:55, 355:372</v>
      </c>
    </row>
    <row r="313" spans="1:63" ht="48.75" customHeight="1" outlineLevel="1">
      <c r="A313">
        <v>4</v>
      </c>
      <c r="B313" s="147" t="s">
        <v>2204</v>
      </c>
      <c r="C313" s="560" t="str">
        <f t="shared" si="210"/>
        <v>54:55, 43:60</v>
      </c>
      <c r="D313" s="560" t="str">
        <f t="shared" si="210"/>
        <v>54:55, 60:65</v>
      </c>
      <c r="E313" s="560" t="str">
        <f t="shared" si="210"/>
        <v>54:55, 65:82</v>
      </c>
      <c r="F313" s="560" t="str">
        <f t="shared" si="210"/>
        <v>54:55, 80:82</v>
      </c>
      <c r="G313" s="560" t="str">
        <f t="shared" si="210"/>
        <v>54:55, 82:95</v>
      </c>
      <c r="H313" s="560" t="str">
        <f t="shared" si="210"/>
        <v>54:55, 95:112</v>
      </c>
      <c r="I313" s="560" t="str">
        <f t="shared" si="210"/>
        <v>54:55, 43:62</v>
      </c>
      <c r="J313" s="560" t="str">
        <f t="shared" si="210"/>
        <v>54:55, 62:67</v>
      </c>
      <c r="K313" s="560" t="str">
        <f t="shared" si="210"/>
        <v>54:55, 67:84</v>
      </c>
      <c r="L313" s="560" t="str">
        <f t="shared" si="210"/>
        <v>54:55, 82:84</v>
      </c>
      <c r="M313" s="560" t="str">
        <f t="shared" si="210"/>
        <v>54:55, 84:97</v>
      </c>
      <c r="N313" s="560" t="str">
        <f t="shared" si="210"/>
        <v>54:55, 97:112</v>
      </c>
      <c r="O313" s="560" t="str">
        <f t="shared" si="210"/>
        <v>54:55, 43:65</v>
      </c>
      <c r="P313" s="560" t="str">
        <f t="shared" si="210"/>
        <v>54:55, 65:70</v>
      </c>
      <c r="Q313" s="560" t="str">
        <f t="shared" si="210"/>
        <v>54:55, 70:87</v>
      </c>
      <c r="R313" s="560" t="str">
        <f t="shared" si="211"/>
        <v>54:55, 85:87</v>
      </c>
      <c r="S313" s="560" t="str">
        <f t="shared" si="211"/>
        <v>54:55, 87:100</v>
      </c>
      <c r="T313" s="560" t="str">
        <f t="shared" si="211"/>
        <v>54:55, 100:112</v>
      </c>
      <c r="U313" s="560" t="str">
        <f t="shared" si="211"/>
        <v>54:55, 43:67</v>
      </c>
      <c r="V313" s="560" t="str">
        <f t="shared" si="211"/>
        <v>54:55, 67:72</v>
      </c>
      <c r="W313" s="560" t="str">
        <f t="shared" si="211"/>
        <v>54:55, 72:89</v>
      </c>
      <c r="X313" s="560" t="str">
        <f t="shared" si="211"/>
        <v>54:55, 87:89</v>
      </c>
      <c r="Y313" s="560" t="str">
        <f t="shared" si="211"/>
        <v>54:55, 89:102</v>
      </c>
      <c r="Z313" s="560" t="str">
        <f t="shared" si="211"/>
        <v>54:55, 102:112</v>
      </c>
      <c r="AA313" s="560" t="str">
        <f t="shared" si="211"/>
        <v>54:55, 43:69</v>
      </c>
      <c r="AB313" s="560" t="str">
        <f t="shared" si="211"/>
        <v>54:55, 69:74</v>
      </c>
      <c r="AC313" s="560" t="str">
        <f t="shared" si="211"/>
        <v>54:55, 74:91</v>
      </c>
      <c r="AD313" s="560" t="str">
        <f t="shared" si="211"/>
        <v>54:55, 89:91</v>
      </c>
      <c r="AE313" s="560" t="str">
        <f t="shared" si="211"/>
        <v>54:55, 91:104</v>
      </c>
      <c r="AF313" s="560" t="str">
        <f t="shared" si="211"/>
        <v>54:55, 104:112</v>
      </c>
      <c r="AG313" s="560" t="str">
        <f t="shared" si="211"/>
        <v>54:55, 43:60</v>
      </c>
      <c r="AH313" s="560" t="str">
        <f t="shared" si="211"/>
        <v>54:55, 60:65</v>
      </c>
      <c r="AI313" s="560" t="str">
        <f t="shared" si="211"/>
        <v>54:55, 65:82</v>
      </c>
      <c r="AJ313" s="560" t="str">
        <f t="shared" si="211"/>
        <v>54:55, 80:82</v>
      </c>
      <c r="AK313" s="560" t="str">
        <f t="shared" si="211"/>
        <v>54:55, 82:95</v>
      </c>
      <c r="AL313" s="560" t="str">
        <f t="shared" si="211"/>
        <v>54:55, 95:112</v>
      </c>
      <c r="AM313" s="560" t="str">
        <f t="shared" si="212"/>
        <v>54:55, 112:125</v>
      </c>
      <c r="AN313" s="560" t="str">
        <f t="shared" si="212"/>
        <v>54:55, 125:132</v>
      </c>
      <c r="AO313" s="560" t="str">
        <f t="shared" si="212"/>
        <v>54:55, 132:134</v>
      </c>
      <c r="AP313" s="560" t="str">
        <f t="shared" si="212"/>
        <v>54:55, 134:147</v>
      </c>
      <c r="AQ313" s="560" t="str">
        <f t="shared" si="212"/>
        <v>54:55, 147:164</v>
      </c>
      <c r="AR313" s="560" t="str">
        <f t="shared" si="213"/>
        <v>54:55, 164:177</v>
      </c>
      <c r="AS313" s="560" t="str">
        <f t="shared" si="213"/>
        <v>54:55, 177:184</v>
      </c>
      <c r="AT313" s="560" t="str">
        <f t="shared" si="213"/>
        <v>54:55, 184:186</v>
      </c>
      <c r="AU313" s="560" t="str">
        <f t="shared" si="213"/>
        <v>54:55, 186:199</v>
      </c>
      <c r="AV313" s="560" t="str">
        <f t="shared" si="213"/>
        <v>54:55, 199:216</v>
      </c>
      <c r="AW313" s="560" t="str">
        <f t="shared" si="213"/>
        <v>54:55, 216:229</v>
      </c>
      <c r="AX313" s="560" t="str">
        <f t="shared" si="213"/>
        <v>54:55, 229:236</v>
      </c>
      <c r="AY313" s="560" t="str">
        <f t="shared" si="213"/>
        <v>54:55, 236:238</v>
      </c>
      <c r="AZ313" s="560" t="str">
        <f t="shared" si="213"/>
        <v>54:55, 238:251</v>
      </c>
      <c r="BA313" s="560" t="str">
        <f t="shared" si="213"/>
        <v>54:55, 251:268</v>
      </c>
      <c r="BB313" s="560" t="str">
        <f t="shared" si="213"/>
        <v>54:55, 268:281</v>
      </c>
      <c r="BC313" s="560" t="str">
        <f t="shared" si="213"/>
        <v>54:55, 281:288</v>
      </c>
      <c r="BD313" s="560" t="str">
        <f t="shared" si="213"/>
        <v>54:55, 288:290</v>
      </c>
      <c r="BE313" s="560" t="str">
        <f t="shared" si="213"/>
        <v>54:55, 290:303</v>
      </c>
      <c r="BF313" s="560" t="str">
        <f t="shared" si="213"/>
        <v>54:55, 303:320</v>
      </c>
      <c r="BG313" s="560" t="str">
        <f t="shared" si="213"/>
        <v>54:55, 320:333</v>
      </c>
      <c r="BH313" s="560" t="str">
        <f t="shared" si="213"/>
        <v>54:55, 333:340</v>
      </c>
      <c r="BI313" s="560" t="str">
        <f t="shared" si="213"/>
        <v>54:55, 340:342</v>
      </c>
      <c r="BJ313" s="560" t="str">
        <f t="shared" si="213"/>
        <v>54:55, 342:355</v>
      </c>
      <c r="BK313" s="560" t="str">
        <f t="shared" si="213"/>
        <v>54:55, 355:372</v>
      </c>
    </row>
    <row r="314" spans="1:63" ht="48.75" customHeight="1" outlineLevel="1">
      <c r="A314">
        <v>4</v>
      </c>
      <c r="B314" t="s">
        <v>2205</v>
      </c>
      <c r="C314" s="405" t="str">
        <f t="shared" si="210"/>
        <v>54:55, 43:60</v>
      </c>
      <c r="D314" s="405" t="str">
        <f t="shared" si="210"/>
        <v>54:55, 60:65</v>
      </c>
      <c r="E314" s="405" t="str">
        <f t="shared" si="210"/>
        <v>54:55, 65:82</v>
      </c>
      <c r="F314" s="405" t="str">
        <f t="shared" si="210"/>
        <v>54:55, 80:82</v>
      </c>
      <c r="G314" s="405" t="str">
        <f t="shared" si="210"/>
        <v>54:55, 82:95</v>
      </c>
      <c r="H314" s="405" t="str">
        <f t="shared" si="210"/>
        <v>54:55, 95:112</v>
      </c>
      <c r="I314" s="405" t="str">
        <f t="shared" si="210"/>
        <v>54:55, 43:62</v>
      </c>
      <c r="J314" s="405" t="str">
        <f t="shared" si="210"/>
        <v>54:55, 62:67</v>
      </c>
      <c r="K314" s="405" t="str">
        <f t="shared" si="210"/>
        <v>54:55, 67:84</v>
      </c>
      <c r="L314" s="405" t="str">
        <f t="shared" si="210"/>
        <v>54:55, 82:84</v>
      </c>
      <c r="M314" s="405" t="str">
        <f t="shared" si="210"/>
        <v>54:55, 84:97</v>
      </c>
      <c r="N314" s="405" t="str">
        <f t="shared" si="210"/>
        <v>54:55, 97:112</v>
      </c>
      <c r="O314" s="405" t="str">
        <f t="shared" si="210"/>
        <v>54:55, 43:65</v>
      </c>
      <c r="P314" s="405" t="str">
        <f t="shared" si="210"/>
        <v>54:55, 65:70</v>
      </c>
      <c r="Q314" s="405" t="str">
        <f t="shared" si="210"/>
        <v>54:55, 70:87</v>
      </c>
      <c r="R314" s="405" t="str">
        <f t="shared" si="211"/>
        <v>54:55, 85:87</v>
      </c>
      <c r="S314" s="405" t="str">
        <f t="shared" si="211"/>
        <v>54:55, 87:100</v>
      </c>
      <c r="T314" s="405" t="str">
        <f t="shared" si="211"/>
        <v>54:55, 100:112</v>
      </c>
      <c r="U314" s="405" t="str">
        <f t="shared" si="211"/>
        <v>54:55, 43:67</v>
      </c>
      <c r="V314" s="405" t="str">
        <f t="shared" si="211"/>
        <v>54:55, 67:72</v>
      </c>
      <c r="W314" s="405" t="str">
        <f t="shared" si="211"/>
        <v>54:55, 72:89</v>
      </c>
      <c r="X314" s="405" t="str">
        <f t="shared" si="211"/>
        <v>54:55, 87:89</v>
      </c>
      <c r="Y314" s="405" t="str">
        <f t="shared" si="211"/>
        <v>54:55, 89:102</v>
      </c>
      <c r="Z314" s="405" t="str">
        <f t="shared" si="211"/>
        <v>54:55, 102:112</v>
      </c>
      <c r="AA314" s="405" t="str">
        <f t="shared" si="211"/>
        <v>54:55, 43:69</v>
      </c>
      <c r="AB314" s="405" t="str">
        <f t="shared" si="211"/>
        <v>54:55, 69:74</v>
      </c>
      <c r="AC314" s="405" t="str">
        <f t="shared" si="211"/>
        <v>54:55, 74:91</v>
      </c>
      <c r="AD314" s="405" t="str">
        <f t="shared" si="211"/>
        <v>54:55, 89:91</v>
      </c>
      <c r="AE314" s="405" t="str">
        <f t="shared" si="211"/>
        <v>54:55, 91:104</v>
      </c>
      <c r="AF314" s="405" t="str">
        <f t="shared" si="211"/>
        <v>54:55, 104:112</v>
      </c>
      <c r="AG314" s="405" t="str">
        <f t="shared" si="211"/>
        <v>54:55, 43:60</v>
      </c>
      <c r="AH314" s="405" t="str">
        <f t="shared" si="211"/>
        <v>54:55, 60:65</v>
      </c>
      <c r="AI314" s="405" t="str">
        <f t="shared" si="211"/>
        <v>54:55, 65:82</v>
      </c>
      <c r="AJ314" s="405" t="str">
        <f t="shared" si="211"/>
        <v>54:55, 80:82</v>
      </c>
      <c r="AK314" s="405" t="str">
        <f t="shared" si="211"/>
        <v>54:55, 82:95</v>
      </c>
      <c r="AL314" s="405" t="str">
        <f t="shared" si="211"/>
        <v>54:55, 95:112</v>
      </c>
      <c r="AM314" s="405" t="str">
        <f t="shared" si="212"/>
        <v>54:55, 112:125</v>
      </c>
      <c r="AN314" s="405" t="str">
        <f t="shared" si="212"/>
        <v>54:55, 125:132</v>
      </c>
      <c r="AO314" s="405" t="str">
        <f t="shared" si="212"/>
        <v>54:55, 132:134</v>
      </c>
      <c r="AP314" s="405" t="str">
        <f t="shared" si="212"/>
        <v>54:55, 134:147</v>
      </c>
      <c r="AQ314" s="405" t="str">
        <f t="shared" si="212"/>
        <v>54:55, 147:164</v>
      </c>
      <c r="AR314" s="405" t="str">
        <f t="shared" si="213"/>
        <v>54:55, 164:177</v>
      </c>
      <c r="AS314" s="405" t="str">
        <f t="shared" si="213"/>
        <v>54:55, 177:184</v>
      </c>
      <c r="AT314" s="405" t="str">
        <f t="shared" si="213"/>
        <v>54:55, 184:186</v>
      </c>
      <c r="AU314" s="405" t="str">
        <f t="shared" si="213"/>
        <v>54:55, 186:199</v>
      </c>
      <c r="AV314" s="405" t="str">
        <f t="shared" si="213"/>
        <v>54:55, 199:216</v>
      </c>
      <c r="AW314" s="405" t="str">
        <f t="shared" si="213"/>
        <v>54:55, 216:229</v>
      </c>
      <c r="AX314" s="405" t="str">
        <f t="shared" si="213"/>
        <v>54:55, 229:236</v>
      </c>
      <c r="AY314" s="405" t="str">
        <f t="shared" si="213"/>
        <v>54:55, 236:238</v>
      </c>
      <c r="AZ314" s="405" t="str">
        <f t="shared" si="213"/>
        <v>54:55, 238:251</v>
      </c>
      <c r="BA314" s="405" t="str">
        <f t="shared" si="213"/>
        <v>54:55, 251:268</v>
      </c>
      <c r="BB314" s="405" t="str">
        <f t="shared" si="213"/>
        <v>54:55, 268:281</v>
      </c>
      <c r="BC314" s="405" t="str">
        <f t="shared" si="213"/>
        <v>54:55, 281:288</v>
      </c>
      <c r="BD314" s="405" t="str">
        <f t="shared" si="213"/>
        <v>54:55, 288:290</v>
      </c>
      <c r="BE314" s="405" t="str">
        <f t="shared" si="213"/>
        <v>54:55, 290:303</v>
      </c>
      <c r="BF314" s="405" t="str">
        <f t="shared" si="213"/>
        <v>54:55, 303:320</v>
      </c>
      <c r="BG314" s="405" t="str">
        <f t="shared" si="213"/>
        <v>54:55, 320:333</v>
      </c>
      <c r="BH314" s="405" t="str">
        <f t="shared" si="213"/>
        <v>54:55, 333:340</v>
      </c>
      <c r="BI314" s="405" t="str">
        <f t="shared" si="213"/>
        <v>54:55, 340:342</v>
      </c>
      <c r="BJ314" s="405" t="str">
        <f t="shared" si="213"/>
        <v>54:55, 342:355</v>
      </c>
      <c r="BK314" s="405" t="str">
        <f t="shared" si="213"/>
        <v>54:55, 355:372</v>
      </c>
    </row>
    <row r="315" spans="1:63" ht="48.75" customHeight="1" outlineLevel="1">
      <c r="A315">
        <v>4</v>
      </c>
      <c r="B315" t="s">
        <v>2207</v>
      </c>
      <c r="C315" s="405" t="str">
        <f t="shared" si="210"/>
        <v>54:55, 43:60</v>
      </c>
      <c r="D315" s="405" t="str">
        <f t="shared" si="210"/>
        <v>54:55, 60:65</v>
      </c>
      <c r="E315" s="405" t="str">
        <f t="shared" si="210"/>
        <v>54:55, 65:82</v>
      </c>
      <c r="F315" s="405" t="str">
        <f t="shared" si="210"/>
        <v>54:55, 80:82</v>
      </c>
      <c r="G315" s="405" t="str">
        <f t="shared" si="210"/>
        <v>54:55, 82:95</v>
      </c>
      <c r="H315" s="405" t="str">
        <f t="shared" si="210"/>
        <v>54:55, 95:112</v>
      </c>
      <c r="I315" s="405" t="str">
        <f t="shared" si="210"/>
        <v>54:55, 43:62</v>
      </c>
      <c r="J315" s="405" t="str">
        <f t="shared" si="210"/>
        <v>54:55, 62:67</v>
      </c>
      <c r="K315" s="405" t="str">
        <f t="shared" si="210"/>
        <v>54:55, 67:84</v>
      </c>
      <c r="L315" s="405" t="str">
        <f t="shared" si="210"/>
        <v>54:55, 82:84</v>
      </c>
      <c r="M315" s="405" t="str">
        <f t="shared" si="210"/>
        <v>54:55, 84:97</v>
      </c>
      <c r="N315" s="405" t="str">
        <f t="shared" si="210"/>
        <v>54:55, 97:112</v>
      </c>
      <c r="O315" s="405" t="str">
        <f t="shared" si="210"/>
        <v>54:55, 43:65</v>
      </c>
      <c r="P315" s="405" t="str">
        <f t="shared" si="210"/>
        <v>54:55, 65:70</v>
      </c>
      <c r="Q315" s="405" t="str">
        <f t="shared" si="210"/>
        <v>54:55, 70:87</v>
      </c>
      <c r="R315" s="405" t="str">
        <f t="shared" si="211"/>
        <v>54:55, 85:87</v>
      </c>
      <c r="S315" s="405" t="str">
        <f t="shared" si="211"/>
        <v>54:55, 87:100</v>
      </c>
      <c r="T315" s="405" t="str">
        <f t="shared" si="211"/>
        <v>54:55, 100:112</v>
      </c>
      <c r="U315" s="405" t="str">
        <f t="shared" si="211"/>
        <v>54:55, 43:67</v>
      </c>
      <c r="V315" s="405" t="str">
        <f t="shared" si="211"/>
        <v>54:55, 67:72</v>
      </c>
      <c r="W315" s="405" t="str">
        <f t="shared" si="211"/>
        <v>54:55, 72:89</v>
      </c>
      <c r="X315" s="405" t="str">
        <f t="shared" si="211"/>
        <v>54:55, 87:89</v>
      </c>
      <c r="Y315" s="405" t="str">
        <f t="shared" si="211"/>
        <v>54:55, 89:102</v>
      </c>
      <c r="Z315" s="405" t="str">
        <f t="shared" si="211"/>
        <v>54:55, 102:112</v>
      </c>
      <c r="AA315" s="405" t="str">
        <f t="shared" si="211"/>
        <v>54:55, 43:69</v>
      </c>
      <c r="AB315" s="405" t="str">
        <f t="shared" si="211"/>
        <v>54:55, 69:74</v>
      </c>
      <c r="AC315" s="405" t="str">
        <f t="shared" si="211"/>
        <v>54:55, 74:91</v>
      </c>
      <c r="AD315" s="405" t="str">
        <f t="shared" si="211"/>
        <v>54:55, 89:91</v>
      </c>
      <c r="AE315" s="405" t="str">
        <f t="shared" si="211"/>
        <v>54:55, 91:104</v>
      </c>
      <c r="AF315" s="405" t="str">
        <f t="shared" si="211"/>
        <v>54:55, 104:112</v>
      </c>
      <c r="AG315" s="405" t="str">
        <f t="shared" si="211"/>
        <v>54:55, 43:60</v>
      </c>
      <c r="AH315" s="405" t="str">
        <f t="shared" si="211"/>
        <v>54:55, 60:65</v>
      </c>
      <c r="AI315" s="405" t="str">
        <f t="shared" si="211"/>
        <v>54:55, 65:82</v>
      </c>
      <c r="AJ315" s="405" t="str">
        <f t="shared" si="211"/>
        <v>54:55, 80:82</v>
      </c>
      <c r="AK315" s="405" t="str">
        <f t="shared" si="211"/>
        <v>54:55, 82:95</v>
      </c>
      <c r="AL315" s="405" t="str">
        <f t="shared" si="211"/>
        <v>54:55, 95:112</v>
      </c>
      <c r="AM315" s="405" t="str">
        <f t="shared" si="212"/>
        <v>54:55, 112:125</v>
      </c>
      <c r="AN315" s="405" t="str">
        <f t="shared" si="212"/>
        <v>54:55, 125:132</v>
      </c>
      <c r="AO315" s="405" t="str">
        <f t="shared" si="212"/>
        <v>54:55, 132:134</v>
      </c>
      <c r="AP315" s="405" t="str">
        <f t="shared" si="212"/>
        <v>54:55, 134:147</v>
      </c>
      <c r="AQ315" s="405" t="str">
        <f t="shared" si="212"/>
        <v>54:55, 147:164</v>
      </c>
      <c r="AR315" s="405" t="str">
        <f t="shared" si="213"/>
        <v>54:55, 164:177</v>
      </c>
      <c r="AS315" s="405" t="str">
        <f t="shared" si="213"/>
        <v>54:55, 177:184</v>
      </c>
      <c r="AT315" s="405" t="str">
        <f t="shared" si="213"/>
        <v>54:55, 184:186</v>
      </c>
      <c r="AU315" s="405" t="str">
        <f t="shared" si="213"/>
        <v>54:55, 186:199</v>
      </c>
      <c r="AV315" s="405" t="str">
        <f t="shared" si="213"/>
        <v>54:55, 199:216</v>
      </c>
      <c r="AW315" s="405" t="str">
        <f t="shared" si="213"/>
        <v>54:55, 216:229</v>
      </c>
      <c r="AX315" s="405" t="str">
        <f t="shared" si="213"/>
        <v>54:55, 229:236</v>
      </c>
      <c r="AY315" s="405" t="str">
        <f t="shared" si="213"/>
        <v>54:55, 236:238</v>
      </c>
      <c r="AZ315" s="405" t="str">
        <f t="shared" si="213"/>
        <v>54:55, 238:251</v>
      </c>
      <c r="BA315" s="405" t="str">
        <f t="shared" si="213"/>
        <v>54:55, 251:268</v>
      </c>
      <c r="BB315" s="405" t="str">
        <f t="shared" si="213"/>
        <v>54:55, 268:281</v>
      </c>
      <c r="BC315" s="405" t="str">
        <f t="shared" si="213"/>
        <v>54:55, 281:288</v>
      </c>
      <c r="BD315" s="405" t="str">
        <f t="shared" si="213"/>
        <v>54:55, 288:290</v>
      </c>
      <c r="BE315" s="405" t="str">
        <f t="shared" si="213"/>
        <v>54:55, 290:303</v>
      </c>
      <c r="BF315" s="405" t="str">
        <f t="shared" si="213"/>
        <v>54:55, 303:320</v>
      </c>
      <c r="BG315" s="405" t="str">
        <f t="shared" si="213"/>
        <v>54:55, 320:333</v>
      </c>
      <c r="BH315" s="405" t="str">
        <f t="shared" si="213"/>
        <v>54:55, 333:340</v>
      </c>
      <c r="BI315" s="405" t="str">
        <f t="shared" si="213"/>
        <v>54:55, 340:342</v>
      </c>
      <c r="BJ315" s="405" t="str">
        <f t="shared" si="213"/>
        <v>54:55, 342:355</v>
      </c>
      <c r="BK315" s="405" t="str">
        <f t="shared" si="213"/>
        <v>54:55, 355:372</v>
      </c>
    </row>
    <row r="316" spans="1:63" ht="48.75" customHeight="1" outlineLevel="1">
      <c r="A316">
        <v>4</v>
      </c>
      <c r="B316" t="s">
        <v>2206</v>
      </c>
      <c r="C316" s="405" t="str">
        <f t="shared" si="210"/>
        <v>54:55, 43:60</v>
      </c>
      <c r="D316" s="405" t="str">
        <f t="shared" si="210"/>
        <v>54:55, 60:65</v>
      </c>
      <c r="E316" s="405" t="str">
        <f t="shared" si="210"/>
        <v>54:55, 65:82</v>
      </c>
      <c r="F316" s="405" t="str">
        <f t="shared" si="210"/>
        <v>54:55, 80:82</v>
      </c>
      <c r="G316" s="405" t="str">
        <f t="shared" si="210"/>
        <v>54:55, 82:95</v>
      </c>
      <c r="H316" s="405" t="str">
        <f t="shared" si="210"/>
        <v>54:55, 95:112</v>
      </c>
      <c r="I316" s="405" t="str">
        <f t="shared" si="210"/>
        <v>54:55, 43:62</v>
      </c>
      <c r="J316" s="405" t="str">
        <f t="shared" si="210"/>
        <v>54:55, 62:67</v>
      </c>
      <c r="K316" s="405" t="str">
        <f t="shared" si="210"/>
        <v>54:55, 67:84</v>
      </c>
      <c r="L316" s="405" t="str">
        <f t="shared" si="210"/>
        <v>54:55, 82:84</v>
      </c>
      <c r="M316" s="405" t="str">
        <f t="shared" si="210"/>
        <v>54:55, 84:97</v>
      </c>
      <c r="N316" s="405" t="str">
        <f t="shared" si="210"/>
        <v>54:55, 97:112</v>
      </c>
      <c r="O316" s="405" t="str">
        <f t="shared" si="210"/>
        <v>54:55, 43:65</v>
      </c>
      <c r="P316" s="405" t="str">
        <f t="shared" si="210"/>
        <v>54:55, 65:70</v>
      </c>
      <c r="Q316" s="405" t="str">
        <f t="shared" si="210"/>
        <v>54:55, 70:87</v>
      </c>
      <c r="R316" s="405" t="str">
        <f t="shared" si="211"/>
        <v>54:55, 85:87</v>
      </c>
      <c r="S316" s="405" t="str">
        <f t="shared" si="211"/>
        <v>54:55, 87:100</v>
      </c>
      <c r="T316" s="405" t="str">
        <f t="shared" si="211"/>
        <v>54:55, 100:112</v>
      </c>
      <c r="U316" s="405" t="str">
        <f t="shared" si="211"/>
        <v>54:55, 43:67</v>
      </c>
      <c r="V316" s="405" t="str">
        <f t="shared" si="211"/>
        <v>54:55, 67:72</v>
      </c>
      <c r="W316" s="405" t="str">
        <f t="shared" si="211"/>
        <v>54:55, 72:89</v>
      </c>
      <c r="X316" s="405" t="str">
        <f t="shared" si="211"/>
        <v>54:55, 87:89</v>
      </c>
      <c r="Y316" s="405" t="str">
        <f t="shared" si="211"/>
        <v>54:55, 89:102</v>
      </c>
      <c r="Z316" s="405" t="str">
        <f t="shared" si="211"/>
        <v>54:55, 102:112</v>
      </c>
      <c r="AA316" s="405" t="str">
        <f t="shared" si="211"/>
        <v>54:55, 43:69</v>
      </c>
      <c r="AB316" s="405" t="str">
        <f t="shared" si="211"/>
        <v>54:55, 69:74</v>
      </c>
      <c r="AC316" s="405" t="str">
        <f t="shared" si="211"/>
        <v>54:55, 74:91</v>
      </c>
      <c r="AD316" s="405" t="str">
        <f t="shared" si="211"/>
        <v>54:55, 89:91</v>
      </c>
      <c r="AE316" s="405" t="str">
        <f t="shared" si="211"/>
        <v>54:55, 91:104</v>
      </c>
      <c r="AF316" s="405" t="str">
        <f t="shared" si="211"/>
        <v>54:55, 104:112</v>
      </c>
      <c r="AG316" s="405" t="str">
        <f t="shared" si="211"/>
        <v>54:55, 43:60</v>
      </c>
      <c r="AH316" s="405" t="str">
        <f t="shared" si="211"/>
        <v>54:55, 60:65</v>
      </c>
      <c r="AI316" s="405" t="str">
        <f t="shared" si="211"/>
        <v>54:55, 65:82</v>
      </c>
      <c r="AJ316" s="405" t="str">
        <f t="shared" si="211"/>
        <v>54:55, 80:82</v>
      </c>
      <c r="AK316" s="405" t="str">
        <f t="shared" si="211"/>
        <v>54:55, 82:95</v>
      </c>
      <c r="AL316" s="405" t="str">
        <f t="shared" si="211"/>
        <v>54:55, 95:112</v>
      </c>
      <c r="AM316" s="405" t="str">
        <f t="shared" si="212"/>
        <v>54:55, 112:125</v>
      </c>
      <c r="AN316" s="405" t="str">
        <f t="shared" si="212"/>
        <v>54:55, 125:132</v>
      </c>
      <c r="AO316" s="405" t="str">
        <f t="shared" si="212"/>
        <v>54:55, 132:134</v>
      </c>
      <c r="AP316" s="405" t="str">
        <f t="shared" si="212"/>
        <v>54:55, 134:147</v>
      </c>
      <c r="AQ316" s="405" t="str">
        <f t="shared" si="212"/>
        <v>54:55, 147:164</v>
      </c>
      <c r="AR316" s="405" t="str">
        <f t="shared" si="213"/>
        <v>54:55, 164:177</v>
      </c>
      <c r="AS316" s="405" t="str">
        <f t="shared" si="213"/>
        <v>54:55, 177:184</v>
      </c>
      <c r="AT316" s="405" t="str">
        <f t="shared" si="213"/>
        <v>54:55, 184:186</v>
      </c>
      <c r="AU316" s="405" t="str">
        <f t="shared" si="213"/>
        <v>54:55, 186:199</v>
      </c>
      <c r="AV316" s="405" t="str">
        <f t="shared" si="213"/>
        <v>54:55, 199:216</v>
      </c>
      <c r="AW316" s="405" t="str">
        <f t="shared" si="213"/>
        <v>54:55, 216:229</v>
      </c>
      <c r="AX316" s="405" t="str">
        <f t="shared" si="213"/>
        <v>54:55, 229:236</v>
      </c>
      <c r="AY316" s="405" t="str">
        <f t="shared" si="213"/>
        <v>54:55, 236:238</v>
      </c>
      <c r="AZ316" s="405" t="str">
        <f t="shared" si="213"/>
        <v>54:55, 238:251</v>
      </c>
      <c r="BA316" s="405" t="str">
        <f t="shared" si="213"/>
        <v>54:55, 251:268</v>
      </c>
      <c r="BB316" s="405" t="str">
        <f t="shared" si="213"/>
        <v>54:55, 268:281</v>
      </c>
      <c r="BC316" s="405" t="str">
        <f t="shared" si="213"/>
        <v>54:55, 281:288</v>
      </c>
      <c r="BD316" s="405" t="str">
        <f t="shared" si="213"/>
        <v>54:55, 288:290</v>
      </c>
      <c r="BE316" s="405" t="str">
        <f t="shared" si="213"/>
        <v>54:55, 290:303</v>
      </c>
      <c r="BF316" s="405" t="str">
        <f t="shared" si="213"/>
        <v>54:55, 303:320</v>
      </c>
      <c r="BG316" s="405" t="str">
        <f t="shared" si="213"/>
        <v>54:55, 320:333</v>
      </c>
      <c r="BH316" s="405" t="str">
        <f t="shared" si="213"/>
        <v>54:55, 333:340</v>
      </c>
      <c r="BI316" s="405" t="str">
        <f t="shared" si="213"/>
        <v>54:55, 340:342</v>
      </c>
      <c r="BJ316" s="405" t="str">
        <f t="shared" si="213"/>
        <v>54:55, 342:355</v>
      </c>
      <c r="BK316" s="405" t="str">
        <f t="shared" si="213"/>
        <v>54:55, 355:372</v>
      </c>
    </row>
    <row r="317" spans="1:63" outlineLevel="1">
      <c r="B317" t="s">
        <v>1048</v>
      </c>
    </row>
    <row r="318" spans="1:63" outlineLevel="1">
      <c r="A318">
        <v>0</v>
      </c>
      <c r="C318" s="153">
        <v>0</v>
      </c>
      <c r="D318" s="153">
        <v>0</v>
      </c>
      <c r="E318" s="153">
        <v>0</v>
      </c>
      <c r="F318" s="153">
        <v>0</v>
      </c>
      <c r="G318" s="153">
        <v>0</v>
      </c>
      <c r="H318" s="153">
        <v>0</v>
      </c>
      <c r="I318" s="147">
        <f t="shared" ref="I318:R321" si="214">C318</f>
        <v>0</v>
      </c>
      <c r="J318" s="147">
        <f t="shared" si="214"/>
        <v>0</v>
      </c>
      <c r="K318" s="147">
        <f t="shared" si="214"/>
        <v>0</v>
      </c>
      <c r="L318" s="147">
        <f t="shared" si="214"/>
        <v>0</v>
      </c>
      <c r="M318" s="147">
        <f t="shared" si="214"/>
        <v>0</v>
      </c>
      <c r="N318" s="147">
        <f t="shared" si="214"/>
        <v>0</v>
      </c>
      <c r="O318" s="147">
        <f t="shared" si="214"/>
        <v>0</v>
      </c>
      <c r="P318" s="147">
        <f t="shared" si="214"/>
        <v>0</v>
      </c>
      <c r="Q318" s="147">
        <f t="shared" si="214"/>
        <v>0</v>
      </c>
      <c r="R318" s="147">
        <f t="shared" si="214"/>
        <v>0</v>
      </c>
      <c r="S318" s="147">
        <f t="shared" ref="S318:AB321" si="215">M318</f>
        <v>0</v>
      </c>
      <c r="T318" s="147">
        <f t="shared" si="215"/>
        <v>0</v>
      </c>
      <c r="U318" s="147">
        <f t="shared" si="215"/>
        <v>0</v>
      </c>
      <c r="V318" s="147">
        <f t="shared" si="215"/>
        <v>0</v>
      </c>
      <c r="W318" s="147">
        <f t="shared" si="215"/>
        <v>0</v>
      </c>
      <c r="X318" s="147">
        <f t="shared" si="215"/>
        <v>0</v>
      </c>
      <c r="Y318" s="147">
        <f t="shared" si="215"/>
        <v>0</v>
      </c>
      <c r="Z318" s="147">
        <f t="shared" si="215"/>
        <v>0</v>
      </c>
      <c r="AA318" s="147">
        <f t="shared" si="215"/>
        <v>0</v>
      </c>
      <c r="AB318" s="147">
        <f t="shared" si="215"/>
        <v>0</v>
      </c>
      <c r="AC318" s="147">
        <f t="shared" ref="AC318:AL321" si="216">W318</f>
        <v>0</v>
      </c>
      <c r="AD318" s="147">
        <f t="shared" si="216"/>
        <v>0</v>
      </c>
      <c r="AE318" s="147">
        <f t="shared" si="216"/>
        <v>0</v>
      </c>
      <c r="AF318" s="147">
        <f t="shared" si="216"/>
        <v>0</v>
      </c>
      <c r="AG318" s="147">
        <f t="shared" si="216"/>
        <v>0</v>
      </c>
      <c r="AH318" s="147">
        <f t="shared" si="216"/>
        <v>0</v>
      </c>
      <c r="AI318" s="147">
        <f t="shared" si="216"/>
        <v>0</v>
      </c>
      <c r="AJ318" s="147">
        <f t="shared" si="216"/>
        <v>0</v>
      </c>
      <c r="AK318" s="147">
        <f t="shared" si="216"/>
        <v>0</v>
      </c>
      <c r="AL318" s="147">
        <f t="shared" si="216"/>
        <v>0</v>
      </c>
      <c r="AM318" s="147">
        <f t="shared" ref="AM318:AO321" si="217">AG318</f>
        <v>0</v>
      </c>
      <c r="AN318" s="147">
        <f t="shared" si="217"/>
        <v>0</v>
      </c>
      <c r="AO318" s="147">
        <f t="shared" si="217"/>
        <v>0</v>
      </c>
      <c r="AP318" s="147">
        <f>AH318</f>
        <v>0</v>
      </c>
      <c r="AQ318" s="147">
        <f t="shared" ref="AQ318:AR321" si="218">AJ318</f>
        <v>0</v>
      </c>
      <c r="AR318" s="147">
        <f t="shared" si="218"/>
        <v>0</v>
      </c>
      <c r="AS318" s="147">
        <f t="shared" ref="AS318:AT321" si="219">AM318</f>
        <v>0</v>
      </c>
      <c r="AT318" s="147">
        <f t="shared" si="219"/>
        <v>0</v>
      </c>
      <c r="AU318" s="147">
        <f>AM318</f>
        <v>0</v>
      </c>
      <c r="AV318" s="147">
        <f t="shared" ref="AV318:AY321" si="220">AP318</f>
        <v>0</v>
      </c>
      <c r="AW318" s="147">
        <f t="shared" si="220"/>
        <v>0</v>
      </c>
      <c r="AX318" s="147">
        <f t="shared" si="220"/>
        <v>0</v>
      </c>
      <c r="AY318" s="147">
        <f t="shared" si="220"/>
        <v>0</v>
      </c>
      <c r="AZ318" s="147">
        <f>AR318</f>
        <v>0</v>
      </c>
      <c r="BA318" s="147">
        <f t="shared" ref="BA318:BD321" si="221">AU318</f>
        <v>0</v>
      </c>
      <c r="BB318" s="147">
        <f t="shared" si="221"/>
        <v>0</v>
      </c>
      <c r="BC318" s="147">
        <f t="shared" si="221"/>
        <v>0</v>
      </c>
      <c r="BD318" s="147">
        <f t="shared" si="221"/>
        <v>0</v>
      </c>
      <c r="BE318" s="147">
        <f>AW318</f>
        <v>0</v>
      </c>
      <c r="BF318" s="147">
        <f t="shared" ref="BF318:BI321" si="222">AZ318</f>
        <v>0</v>
      </c>
      <c r="BG318" s="147">
        <f t="shared" si="222"/>
        <v>0</v>
      </c>
      <c r="BH318" s="147">
        <f t="shared" si="222"/>
        <v>0</v>
      </c>
      <c r="BI318" s="147">
        <f t="shared" si="222"/>
        <v>0</v>
      </c>
      <c r="BJ318" s="147">
        <f>BB318</f>
        <v>0</v>
      </c>
      <c r="BK318" s="147">
        <f>BE318</f>
        <v>0</v>
      </c>
    </row>
    <row r="319" spans="1:63" outlineLevel="1">
      <c r="A319">
        <v>1</v>
      </c>
      <c r="C319" s="153">
        <v>-1</v>
      </c>
      <c r="D319" s="153">
        <v>0.5</v>
      </c>
      <c r="E319" s="153">
        <v>0.5</v>
      </c>
      <c r="F319" s="153">
        <v>0.5</v>
      </c>
      <c r="G319" s="153">
        <v>0.5</v>
      </c>
      <c r="H319" s="153">
        <v>0.5</v>
      </c>
      <c r="I319" s="147">
        <f t="shared" si="214"/>
        <v>-1</v>
      </c>
      <c r="J319" s="147">
        <f t="shared" si="214"/>
        <v>0.5</v>
      </c>
      <c r="K319" s="147">
        <f t="shared" si="214"/>
        <v>0.5</v>
      </c>
      <c r="L319" s="147">
        <f t="shared" si="214"/>
        <v>0.5</v>
      </c>
      <c r="M319" s="147">
        <f t="shared" si="214"/>
        <v>0.5</v>
      </c>
      <c r="N319" s="147">
        <f t="shared" si="214"/>
        <v>0.5</v>
      </c>
      <c r="O319" s="147">
        <f t="shared" si="214"/>
        <v>-1</v>
      </c>
      <c r="P319" s="147">
        <f t="shared" si="214"/>
        <v>0.5</v>
      </c>
      <c r="Q319" s="147">
        <f t="shared" si="214"/>
        <v>0.5</v>
      </c>
      <c r="R319" s="147">
        <f t="shared" si="214"/>
        <v>0.5</v>
      </c>
      <c r="S319" s="147">
        <f t="shared" si="215"/>
        <v>0.5</v>
      </c>
      <c r="T319" s="147">
        <f t="shared" si="215"/>
        <v>0.5</v>
      </c>
      <c r="U319" s="147">
        <f t="shared" si="215"/>
        <v>-1</v>
      </c>
      <c r="V319" s="147">
        <f t="shared" si="215"/>
        <v>0.5</v>
      </c>
      <c r="W319" s="147">
        <f t="shared" si="215"/>
        <v>0.5</v>
      </c>
      <c r="X319" s="147">
        <f t="shared" si="215"/>
        <v>0.5</v>
      </c>
      <c r="Y319" s="147">
        <f t="shared" si="215"/>
        <v>0.5</v>
      </c>
      <c r="Z319" s="147">
        <f t="shared" si="215"/>
        <v>0.5</v>
      </c>
      <c r="AA319" s="147">
        <f t="shared" si="215"/>
        <v>-1</v>
      </c>
      <c r="AB319" s="147">
        <f t="shared" si="215"/>
        <v>0.5</v>
      </c>
      <c r="AC319" s="147">
        <f t="shared" si="216"/>
        <v>0.5</v>
      </c>
      <c r="AD319" s="147">
        <f t="shared" si="216"/>
        <v>0.5</v>
      </c>
      <c r="AE319" s="147">
        <f t="shared" si="216"/>
        <v>0.5</v>
      </c>
      <c r="AF319" s="147">
        <f t="shared" si="216"/>
        <v>0.5</v>
      </c>
      <c r="AG319" s="147">
        <f t="shared" si="216"/>
        <v>-1</v>
      </c>
      <c r="AH319" s="147">
        <f t="shared" si="216"/>
        <v>0.5</v>
      </c>
      <c r="AI319" s="147">
        <f t="shared" si="216"/>
        <v>0.5</v>
      </c>
      <c r="AJ319" s="147">
        <f t="shared" si="216"/>
        <v>0.5</v>
      </c>
      <c r="AK319" s="147">
        <f t="shared" si="216"/>
        <v>0.5</v>
      </c>
      <c r="AL319" s="147">
        <f t="shared" si="216"/>
        <v>0.5</v>
      </c>
      <c r="AM319" s="147">
        <f t="shared" si="217"/>
        <v>-1</v>
      </c>
      <c r="AN319" s="147">
        <f t="shared" si="217"/>
        <v>0.5</v>
      </c>
      <c r="AO319" s="147">
        <f t="shared" si="217"/>
        <v>0.5</v>
      </c>
      <c r="AP319" s="147">
        <f>AH319</f>
        <v>0.5</v>
      </c>
      <c r="AQ319" s="147">
        <f t="shared" si="218"/>
        <v>0.5</v>
      </c>
      <c r="AR319" s="147">
        <f t="shared" si="218"/>
        <v>0.5</v>
      </c>
      <c r="AS319" s="147">
        <f t="shared" si="219"/>
        <v>-1</v>
      </c>
      <c r="AT319" s="147">
        <f t="shared" si="219"/>
        <v>0.5</v>
      </c>
      <c r="AU319" s="147">
        <f>AM319</f>
        <v>-1</v>
      </c>
      <c r="AV319" s="147">
        <f t="shared" si="220"/>
        <v>0.5</v>
      </c>
      <c r="AW319" s="147">
        <f t="shared" si="220"/>
        <v>0.5</v>
      </c>
      <c r="AX319" s="147">
        <f t="shared" si="220"/>
        <v>0.5</v>
      </c>
      <c r="AY319" s="147">
        <f t="shared" si="220"/>
        <v>-1</v>
      </c>
      <c r="AZ319" s="147">
        <f>AR319</f>
        <v>0.5</v>
      </c>
      <c r="BA319" s="147">
        <f t="shared" si="221"/>
        <v>-1</v>
      </c>
      <c r="BB319" s="147">
        <f t="shared" si="221"/>
        <v>0.5</v>
      </c>
      <c r="BC319" s="147">
        <f t="shared" si="221"/>
        <v>0.5</v>
      </c>
      <c r="BD319" s="147">
        <f t="shared" si="221"/>
        <v>0.5</v>
      </c>
      <c r="BE319" s="147">
        <f>AW319</f>
        <v>0.5</v>
      </c>
      <c r="BF319" s="147">
        <f t="shared" si="222"/>
        <v>0.5</v>
      </c>
      <c r="BG319" s="147">
        <f t="shared" si="222"/>
        <v>-1</v>
      </c>
      <c r="BH319" s="147">
        <f t="shared" si="222"/>
        <v>0.5</v>
      </c>
      <c r="BI319" s="147">
        <f t="shared" si="222"/>
        <v>0.5</v>
      </c>
      <c r="BJ319" s="147">
        <f>BB319</f>
        <v>0.5</v>
      </c>
      <c r="BK319" s="147">
        <f>BE319</f>
        <v>0.5</v>
      </c>
    </row>
    <row r="320" spans="1:63" outlineLevel="1">
      <c r="A320">
        <v>2</v>
      </c>
      <c r="C320" s="153">
        <v>-0.5</v>
      </c>
      <c r="D320" s="153">
        <v>1</v>
      </c>
      <c r="E320" s="153">
        <v>1</v>
      </c>
      <c r="F320" s="153">
        <v>1</v>
      </c>
      <c r="G320" s="153">
        <v>1</v>
      </c>
      <c r="H320" s="153">
        <v>1</v>
      </c>
      <c r="I320" s="147">
        <f t="shared" si="214"/>
        <v>-0.5</v>
      </c>
      <c r="J320" s="147">
        <f t="shared" si="214"/>
        <v>1</v>
      </c>
      <c r="K320" s="147">
        <f t="shared" si="214"/>
        <v>1</v>
      </c>
      <c r="L320" s="147">
        <f t="shared" si="214"/>
        <v>1</v>
      </c>
      <c r="M320" s="147">
        <f t="shared" si="214"/>
        <v>1</v>
      </c>
      <c r="N320" s="147">
        <f t="shared" si="214"/>
        <v>1</v>
      </c>
      <c r="O320" s="147">
        <f t="shared" si="214"/>
        <v>-0.5</v>
      </c>
      <c r="P320" s="147">
        <f t="shared" si="214"/>
        <v>1</v>
      </c>
      <c r="Q320" s="147">
        <f t="shared" si="214"/>
        <v>1</v>
      </c>
      <c r="R320" s="147">
        <f t="shared" si="214"/>
        <v>1</v>
      </c>
      <c r="S320" s="147">
        <f t="shared" si="215"/>
        <v>1</v>
      </c>
      <c r="T320" s="147">
        <f t="shared" si="215"/>
        <v>1</v>
      </c>
      <c r="U320" s="147">
        <f t="shared" si="215"/>
        <v>-0.5</v>
      </c>
      <c r="V320" s="147">
        <f t="shared" si="215"/>
        <v>1</v>
      </c>
      <c r="W320" s="147">
        <f t="shared" si="215"/>
        <v>1</v>
      </c>
      <c r="X320" s="147">
        <f t="shared" si="215"/>
        <v>1</v>
      </c>
      <c r="Y320" s="147">
        <f t="shared" si="215"/>
        <v>1</v>
      </c>
      <c r="Z320" s="147">
        <f t="shared" si="215"/>
        <v>1</v>
      </c>
      <c r="AA320" s="147">
        <f t="shared" si="215"/>
        <v>-0.5</v>
      </c>
      <c r="AB320" s="147">
        <f t="shared" si="215"/>
        <v>1</v>
      </c>
      <c r="AC320" s="147">
        <f t="shared" si="216"/>
        <v>1</v>
      </c>
      <c r="AD320" s="147">
        <f t="shared" si="216"/>
        <v>1</v>
      </c>
      <c r="AE320" s="147">
        <f t="shared" si="216"/>
        <v>1</v>
      </c>
      <c r="AF320" s="147">
        <f t="shared" si="216"/>
        <v>1</v>
      </c>
      <c r="AG320" s="147">
        <f t="shared" si="216"/>
        <v>-0.5</v>
      </c>
      <c r="AH320" s="147">
        <f t="shared" si="216"/>
        <v>1</v>
      </c>
      <c r="AI320" s="147">
        <f t="shared" si="216"/>
        <v>1</v>
      </c>
      <c r="AJ320" s="147">
        <f t="shared" si="216"/>
        <v>1</v>
      </c>
      <c r="AK320" s="147">
        <f t="shared" si="216"/>
        <v>1</v>
      </c>
      <c r="AL320" s="147">
        <f t="shared" si="216"/>
        <v>1</v>
      </c>
      <c r="AM320" s="147">
        <f t="shared" si="217"/>
        <v>-0.5</v>
      </c>
      <c r="AN320" s="147">
        <f t="shared" si="217"/>
        <v>1</v>
      </c>
      <c r="AO320" s="147">
        <f t="shared" si="217"/>
        <v>1</v>
      </c>
      <c r="AP320" s="147">
        <f>AH320</f>
        <v>1</v>
      </c>
      <c r="AQ320" s="147">
        <f t="shared" si="218"/>
        <v>1</v>
      </c>
      <c r="AR320" s="147">
        <f t="shared" si="218"/>
        <v>1</v>
      </c>
      <c r="AS320" s="147">
        <f t="shared" si="219"/>
        <v>-0.5</v>
      </c>
      <c r="AT320" s="147">
        <f t="shared" si="219"/>
        <v>1</v>
      </c>
      <c r="AU320" s="147">
        <f>AM320</f>
        <v>-0.5</v>
      </c>
      <c r="AV320" s="147">
        <f t="shared" si="220"/>
        <v>1</v>
      </c>
      <c r="AW320" s="147">
        <f t="shared" si="220"/>
        <v>1</v>
      </c>
      <c r="AX320" s="147">
        <f t="shared" si="220"/>
        <v>1</v>
      </c>
      <c r="AY320" s="147">
        <f t="shared" si="220"/>
        <v>-0.5</v>
      </c>
      <c r="AZ320" s="147">
        <f>AR320</f>
        <v>1</v>
      </c>
      <c r="BA320" s="147">
        <f t="shared" si="221"/>
        <v>-0.5</v>
      </c>
      <c r="BB320" s="147">
        <f t="shared" si="221"/>
        <v>1</v>
      </c>
      <c r="BC320" s="147">
        <f t="shared" si="221"/>
        <v>1</v>
      </c>
      <c r="BD320" s="147">
        <f t="shared" si="221"/>
        <v>1</v>
      </c>
      <c r="BE320" s="147">
        <f>AW320</f>
        <v>1</v>
      </c>
      <c r="BF320" s="147">
        <f t="shared" si="222"/>
        <v>1</v>
      </c>
      <c r="BG320" s="147">
        <f t="shared" si="222"/>
        <v>-0.5</v>
      </c>
      <c r="BH320" s="147">
        <f t="shared" si="222"/>
        <v>1</v>
      </c>
      <c r="BI320" s="147">
        <f t="shared" si="222"/>
        <v>1</v>
      </c>
      <c r="BJ320" s="147">
        <f>BB320</f>
        <v>1</v>
      </c>
      <c r="BK320" s="147">
        <f>BE320</f>
        <v>1</v>
      </c>
    </row>
    <row r="321" spans="1:99" outlineLevel="1">
      <c r="A321">
        <v>3</v>
      </c>
      <c r="C321" s="153">
        <v>0</v>
      </c>
      <c r="D321" s="153">
        <v>1.5</v>
      </c>
      <c r="E321" s="153">
        <v>1.5</v>
      </c>
      <c r="F321" s="153">
        <v>1.5</v>
      </c>
      <c r="G321" s="153">
        <v>1.5</v>
      </c>
      <c r="H321" s="153">
        <v>1.5</v>
      </c>
      <c r="I321" s="147">
        <f t="shared" si="214"/>
        <v>0</v>
      </c>
      <c r="J321" s="147">
        <f t="shared" si="214"/>
        <v>1.5</v>
      </c>
      <c r="K321" s="147">
        <f t="shared" si="214"/>
        <v>1.5</v>
      </c>
      <c r="L321" s="147">
        <f t="shared" si="214"/>
        <v>1.5</v>
      </c>
      <c r="M321" s="147">
        <f t="shared" si="214"/>
        <v>1.5</v>
      </c>
      <c r="N321" s="147">
        <f t="shared" si="214"/>
        <v>1.5</v>
      </c>
      <c r="O321" s="147">
        <f t="shared" si="214"/>
        <v>0</v>
      </c>
      <c r="P321" s="147">
        <f t="shared" si="214"/>
        <v>1.5</v>
      </c>
      <c r="Q321" s="147">
        <f t="shared" si="214"/>
        <v>1.5</v>
      </c>
      <c r="R321" s="147">
        <f t="shared" si="214"/>
        <v>1.5</v>
      </c>
      <c r="S321" s="147">
        <f t="shared" si="215"/>
        <v>1.5</v>
      </c>
      <c r="T321" s="147">
        <f t="shared" si="215"/>
        <v>1.5</v>
      </c>
      <c r="U321" s="147">
        <f t="shared" si="215"/>
        <v>0</v>
      </c>
      <c r="V321" s="147">
        <f t="shared" si="215"/>
        <v>1.5</v>
      </c>
      <c r="W321" s="147">
        <f t="shared" si="215"/>
        <v>1.5</v>
      </c>
      <c r="X321" s="147">
        <f t="shared" si="215"/>
        <v>1.5</v>
      </c>
      <c r="Y321" s="147">
        <f t="shared" si="215"/>
        <v>1.5</v>
      </c>
      <c r="Z321" s="147">
        <f t="shared" si="215"/>
        <v>1.5</v>
      </c>
      <c r="AA321" s="147">
        <f t="shared" si="215"/>
        <v>0</v>
      </c>
      <c r="AB321" s="147">
        <f t="shared" si="215"/>
        <v>1.5</v>
      </c>
      <c r="AC321" s="147">
        <f t="shared" si="216"/>
        <v>1.5</v>
      </c>
      <c r="AD321" s="147">
        <f t="shared" si="216"/>
        <v>1.5</v>
      </c>
      <c r="AE321" s="147">
        <f t="shared" si="216"/>
        <v>1.5</v>
      </c>
      <c r="AF321" s="147">
        <f t="shared" si="216"/>
        <v>1.5</v>
      </c>
      <c r="AG321" s="147">
        <f t="shared" si="216"/>
        <v>0</v>
      </c>
      <c r="AH321" s="147">
        <f t="shared" si="216"/>
        <v>1.5</v>
      </c>
      <c r="AI321" s="147">
        <f t="shared" si="216"/>
        <v>1.5</v>
      </c>
      <c r="AJ321" s="147">
        <f t="shared" si="216"/>
        <v>1.5</v>
      </c>
      <c r="AK321" s="147">
        <f t="shared" si="216"/>
        <v>1.5</v>
      </c>
      <c r="AL321" s="147">
        <f t="shared" si="216"/>
        <v>1.5</v>
      </c>
      <c r="AM321" s="147">
        <f t="shared" si="217"/>
        <v>0</v>
      </c>
      <c r="AN321" s="147">
        <f t="shared" si="217"/>
        <v>1.5</v>
      </c>
      <c r="AO321" s="147">
        <f t="shared" si="217"/>
        <v>1.5</v>
      </c>
      <c r="AP321" s="147">
        <f>AH321</f>
        <v>1.5</v>
      </c>
      <c r="AQ321" s="147">
        <f t="shared" si="218"/>
        <v>1.5</v>
      </c>
      <c r="AR321" s="147">
        <f t="shared" si="218"/>
        <v>1.5</v>
      </c>
      <c r="AS321" s="147">
        <f t="shared" si="219"/>
        <v>0</v>
      </c>
      <c r="AT321" s="147">
        <f t="shared" si="219"/>
        <v>1.5</v>
      </c>
      <c r="AU321" s="147">
        <f>AM321</f>
        <v>0</v>
      </c>
      <c r="AV321" s="147">
        <f t="shared" si="220"/>
        <v>1.5</v>
      </c>
      <c r="AW321" s="147">
        <f t="shared" si="220"/>
        <v>1.5</v>
      </c>
      <c r="AX321" s="147">
        <f t="shared" si="220"/>
        <v>1.5</v>
      </c>
      <c r="AY321" s="147">
        <f t="shared" si="220"/>
        <v>0</v>
      </c>
      <c r="AZ321" s="147">
        <f>AR321</f>
        <v>1.5</v>
      </c>
      <c r="BA321" s="147">
        <f t="shared" si="221"/>
        <v>0</v>
      </c>
      <c r="BB321" s="147">
        <f t="shared" si="221"/>
        <v>1.5</v>
      </c>
      <c r="BC321" s="147">
        <f t="shared" si="221"/>
        <v>1.5</v>
      </c>
      <c r="BD321" s="147">
        <f t="shared" si="221"/>
        <v>1.5</v>
      </c>
      <c r="BE321" s="147">
        <f>AW321</f>
        <v>1.5</v>
      </c>
      <c r="BF321" s="147">
        <f t="shared" si="222"/>
        <v>1.5</v>
      </c>
      <c r="BG321" s="147">
        <f t="shared" si="222"/>
        <v>0</v>
      </c>
      <c r="BH321" s="147">
        <f t="shared" si="222"/>
        <v>1.5</v>
      </c>
      <c r="BI321" s="147">
        <f t="shared" si="222"/>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223">C323</f>
        <v>1</v>
      </c>
      <c r="J323" s="147"/>
      <c r="K323" s="147"/>
      <c r="L323" s="147"/>
      <c r="M323" s="147"/>
      <c r="N323" s="147"/>
      <c r="O323" s="147"/>
      <c r="P323" s="147"/>
      <c r="Q323" s="147"/>
      <c r="R323" s="147"/>
      <c r="S323" s="147"/>
      <c r="T323" s="147"/>
      <c r="U323" s="147">
        <f t="shared" ref="U323:U324" si="224">O323</f>
        <v>0</v>
      </c>
      <c r="V323" s="147"/>
      <c r="W323" s="147"/>
      <c r="X323" s="147"/>
      <c r="Y323" s="147"/>
      <c r="Z323" s="147"/>
      <c r="AA323" s="147">
        <f t="shared" ref="AA323:AA324" si="225">U323</f>
        <v>0</v>
      </c>
      <c r="AB323" s="147"/>
      <c r="AC323" s="147"/>
      <c r="AD323" s="147"/>
      <c r="AE323" s="147"/>
      <c r="AF323" s="147"/>
      <c r="AG323" s="147">
        <f t="shared" ref="AG323:AG324" si="226">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223"/>
        <v>1</v>
      </c>
      <c r="J324" s="147"/>
      <c r="K324" s="147"/>
      <c r="L324" s="147"/>
      <c r="M324" s="147"/>
      <c r="N324" s="147"/>
      <c r="O324" s="147"/>
      <c r="P324" s="147"/>
      <c r="Q324" s="147"/>
      <c r="R324" s="147"/>
      <c r="S324" s="147"/>
      <c r="T324" s="147"/>
      <c r="U324" s="147">
        <f t="shared" si="224"/>
        <v>0</v>
      </c>
      <c r="V324" s="147"/>
      <c r="W324" s="147"/>
      <c r="X324" s="147"/>
      <c r="Y324" s="147"/>
      <c r="Z324" s="147"/>
      <c r="AA324" s="147">
        <f t="shared" si="225"/>
        <v>0</v>
      </c>
      <c r="AB324" s="147"/>
      <c r="AC324" s="147"/>
      <c r="AD324" s="147"/>
      <c r="AE324" s="147"/>
      <c r="AF324" s="147"/>
      <c r="AG324" s="147">
        <f t="shared" si="226"/>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1">
      <c r="A332" t="s">
        <v>1571</v>
      </c>
      <c r="B332" s="44" t="str">
        <f>"Timing 1 - Wean to Join
"&amp;$B$217&amp;""</f>
        <v>Timing 1 - Wean to Join
Standard (7mo)</v>
      </c>
      <c r="C332" s="358">
        <f t="shared" ref="C332:C379" si="227">CHOOSE(d.Region,S332,AI332,AY332,BO332,CE332)</f>
        <v>3</v>
      </c>
      <c r="D332" s="358">
        <f t="shared" ref="D332:D379" si="228">CHOOSE(d.Region,T332,AJ332,AZ332,BP332,CF332)</f>
        <v>1</v>
      </c>
      <c r="E332" s="358">
        <f t="shared" ref="E332:E379" si="229">CHOOSE(d.Region,U332,AK332,BA332,BQ332,CG332)</f>
        <v>1</v>
      </c>
      <c r="F332" s="358">
        <f t="shared" ref="F332:F379" si="230">CHOOSE(d.Region,V332,AL332,BB332,BR332,CH332)</f>
        <v>4</v>
      </c>
      <c r="G332" s="358">
        <f t="shared" ref="G332:G379" si="231">CHOOSE(d.Region,W332,AM332,BC332,BS332,CI332)</f>
        <v>0</v>
      </c>
      <c r="H332" s="358">
        <f t="shared" ref="H332:H379" si="232">CHOOSE(d.Region,X332,AN332,BD332,BT332,CJ332)</f>
        <v>4</v>
      </c>
      <c r="I332" s="358">
        <f t="shared" ref="I332:I379" si="233">CHOOSE(d.Region,Y332,AO332,BE332,BU332,CK332)</f>
        <v>2</v>
      </c>
      <c r="J332" s="358">
        <f t="shared" ref="J332:J379" si="234">CHOOSE(d.Region,Z332,AP332,BF332,BV332,CL332)</f>
        <v>1</v>
      </c>
      <c r="K332" s="358">
        <f t="shared" ref="K332:K379" si="235">CHOOSE(d.Region,AA332,AQ332,BG332,BW332,CM332)</f>
        <v>0</v>
      </c>
      <c r="L332" s="358">
        <f t="shared" ref="L332:L379" si="236">CHOOSE(d.Region,AB332,AR332,BH332,BX332,CN332)</f>
        <v>0</v>
      </c>
      <c r="M332" s="358">
        <f t="shared" ref="M332:M379" si="237">CHOOSE(d.Region,AC332,AS332,BI332,BY332,CO332)</f>
        <v>0</v>
      </c>
      <c r="N332" s="358">
        <f t="shared" ref="N332:N379" si="238">CHOOSE(d.Region,AD332,AT332,BJ332,BZ332,CP332)</f>
        <v>0</v>
      </c>
      <c r="O332" s="358">
        <f t="shared" ref="O332:O379" si="239">CHOOSE(d.Region,AE332,AU332,BK332,CA332,CQ332)</f>
        <v>2</v>
      </c>
      <c r="P332" s="358">
        <f t="shared" ref="P332:P379" si="240">CHOOSE(d.Region,AF332,AV332,BL332,CB332,CR332)</f>
        <v>1</v>
      </c>
      <c r="Q332" s="358">
        <f t="shared" ref="Q332:Q379" si="241">CHOOSE(d.Region,AG332,AW332,BM332,CC332,CS332)</f>
        <v>2</v>
      </c>
      <c r="R332" s="374">
        <f t="shared" ref="R332:R379" si="242">CHOOSE(d.Region,AH332,AX332,BN332,CD332,CT332)</f>
        <v>3</v>
      </c>
      <c r="S332" s="384">
        <v>0</v>
      </c>
      <c r="T332" s="281">
        <v>0</v>
      </c>
      <c r="U332" s="281">
        <v>0</v>
      </c>
      <c r="V332" s="281">
        <v>1</v>
      </c>
      <c r="W332" s="281">
        <v>0</v>
      </c>
      <c r="X332" s="281">
        <v>1</v>
      </c>
      <c r="Y332" s="281">
        <v>2</v>
      </c>
      <c r="Z332" s="281">
        <v>2</v>
      </c>
      <c r="AA332" s="281">
        <v>0</v>
      </c>
      <c r="AB332" s="281">
        <v>0</v>
      </c>
      <c r="AC332" s="281">
        <v>0</v>
      </c>
      <c r="AD332" s="281">
        <v>0</v>
      </c>
      <c r="AE332" s="281">
        <v>3</v>
      </c>
      <c r="AF332" s="281">
        <v>3</v>
      </c>
      <c r="AG332" s="281">
        <v>3</v>
      </c>
      <c r="AH332" s="396">
        <v>3</v>
      </c>
      <c r="AI332" s="384">
        <v>3</v>
      </c>
      <c r="AJ332" s="281">
        <v>1</v>
      </c>
      <c r="AK332" s="281">
        <v>1</v>
      </c>
      <c r="AL332" s="281">
        <v>4</v>
      </c>
      <c r="AM332" s="281">
        <v>0</v>
      </c>
      <c r="AN332" s="281">
        <v>4</v>
      </c>
      <c r="AO332" s="281">
        <v>2</v>
      </c>
      <c r="AP332" s="281">
        <v>1</v>
      </c>
      <c r="AQ332" s="281">
        <v>0</v>
      </c>
      <c r="AR332" s="281">
        <v>0</v>
      </c>
      <c r="AS332" s="281">
        <v>0</v>
      </c>
      <c r="AT332" s="281">
        <v>0</v>
      </c>
      <c r="AU332" s="281">
        <v>2</v>
      </c>
      <c r="AV332" s="281">
        <v>1</v>
      </c>
      <c r="AW332" s="281">
        <v>2</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4</v>
      </c>
      <c r="BP332" s="281">
        <v>2</v>
      </c>
      <c r="BQ332" s="281">
        <v>1</v>
      </c>
      <c r="BR332" s="281">
        <v>0</v>
      </c>
      <c r="BS332" s="281">
        <v>0</v>
      </c>
      <c r="BT332" s="281">
        <v>1</v>
      </c>
      <c r="BU332" s="281">
        <v>2</v>
      </c>
      <c r="BV332" s="281">
        <v>1</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227"/>
        <v>4</v>
      </c>
      <c r="D333" s="360">
        <f t="shared" si="228"/>
        <v>0</v>
      </c>
      <c r="E333" s="360">
        <f t="shared" si="229"/>
        <v>1</v>
      </c>
      <c r="F333" s="360">
        <f t="shared" si="230"/>
        <v>1</v>
      </c>
      <c r="G333" s="360">
        <f t="shared" si="231"/>
        <v>0</v>
      </c>
      <c r="H333" s="360">
        <f t="shared" si="232"/>
        <v>0</v>
      </c>
      <c r="I333" s="360">
        <f t="shared" si="233"/>
        <v>1</v>
      </c>
      <c r="J333" s="360">
        <f t="shared" si="234"/>
        <v>4</v>
      </c>
      <c r="K333" s="360">
        <f t="shared" si="235"/>
        <v>0</v>
      </c>
      <c r="L333" s="360">
        <f t="shared" si="236"/>
        <v>0</v>
      </c>
      <c r="M333" s="360">
        <f t="shared" si="237"/>
        <v>0</v>
      </c>
      <c r="N333" s="360">
        <f t="shared" si="238"/>
        <v>0</v>
      </c>
      <c r="O333" s="360">
        <f t="shared" si="239"/>
        <v>3</v>
      </c>
      <c r="P333" s="360">
        <f t="shared" si="240"/>
        <v>3</v>
      </c>
      <c r="Q333" s="360">
        <f t="shared" si="241"/>
        <v>0</v>
      </c>
      <c r="R333" s="375">
        <f t="shared" si="242"/>
        <v>3</v>
      </c>
      <c r="S333" s="385">
        <v>0</v>
      </c>
      <c r="T333" s="386">
        <v>0</v>
      </c>
      <c r="U333" s="386">
        <v>0</v>
      </c>
      <c r="V333" s="386">
        <v>1</v>
      </c>
      <c r="W333" s="386">
        <v>0</v>
      </c>
      <c r="X333" s="386">
        <v>0</v>
      </c>
      <c r="Y333" s="386">
        <v>1</v>
      </c>
      <c r="Z333" s="386">
        <v>1</v>
      </c>
      <c r="AA333" s="386">
        <v>0</v>
      </c>
      <c r="AB333" s="386">
        <v>0</v>
      </c>
      <c r="AC333" s="386">
        <v>0</v>
      </c>
      <c r="AD333" s="386">
        <v>0</v>
      </c>
      <c r="AE333" s="386">
        <v>3</v>
      </c>
      <c r="AF333" s="386">
        <v>3</v>
      </c>
      <c r="AG333" s="386">
        <v>3</v>
      </c>
      <c r="AH333" s="397">
        <v>3</v>
      </c>
      <c r="AI333" s="385">
        <v>4</v>
      </c>
      <c r="AJ333" s="386">
        <v>0</v>
      </c>
      <c r="AK333" s="386">
        <v>1</v>
      </c>
      <c r="AL333" s="386">
        <v>1</v>
      </c>
      <c r="AM333" s="386">
        <v>0</v>
      </c>
      <c r="AN333" s="386">
        <v>0</v>
      </c>
      <c r="AO333" s="386">
        <v>1</v>
      </c>
      <c r="AP333" s="386">
        <v>4</v>
      </c>
      <c r="AQ333" s="386">
        <v>0</v>
      </c>
      <c r="AR333" s="386">
        <v>0</v>
      </c>
      <c r="AS333" s="386">
        <v>0</v>
      </c>
      <c r="AT333" s="386">
        <v>0</v>
      </c>
      <c r="AU333" s="386">
        <v>3</v>
      </c>
      <c r="AV333" s="386">
        <v>3</v>
      </c>
      <c r="AW333" s="386">
        <v>0</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0</v>
      </c>
      <c r="BP333" s="386">
        <v>1</v>
      </c>
      <c r="BQ333" s="386">
        <v>1</v>
      </c>
      <c r="BR333" s="386">
        <v>0</v>
      </c>
      <c r="BS333" s="386">
        <v>2</v>
      </c>
      <c r="BT333" s="386">
        <v>1</v>
      </c>
      <c r="BU333" s="386">
        <v>1</v>
      </c>
      <c r="BV333" s="386">
        <v>0</v>
      </c>
      <c r="BW333" s="386">
        <v>0</v>
      </c>
      <c r="BX333" s="386">
        <v>0</v>
      </c>
      <c r="BY333" s="386">
        <v>0</v>
      </c>
      <c r="BZ333" s="386">
        <v>0</v>
      </c>
      <c r="CA333" s="386">
        <v>3</v>
      </c>
      <c r="CB333" s="386">
        <v>3</v>
      </c>
      <c r="CC333" s="386">
        <v>3</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227"/>
        <v>1</v>
      </c>
      <c r="D334" s="360">
        <f t="shared" si="228"/>
        <v>0</v>
      </c>
      <c r="E334" s="360">
        <f t="shared" si="229"/>
        <v>1</v>
      </c>
      <c r="F334" s="360">
        <f t="shared" si="230"/>
        <v>1</v>
      </c>
      <c r="G334" s="360">
        <f t="shared" si="231"/>
        <v>1</v>
      </c>
      <c r="H334" s="360">
        <f t="shared" si="232"/>
        <v>0</v>
      </c>
      <c r="I334" s="360">
        <f t="shared" si="233"/>
        <v>3</v>
      </c>
      <c r="J334" s="360">
        <f t="shared" si="234"/>
        <v>1</v>
      </c>
      <c r="K334" s="360">
        <f t="shared" si="235"/>
        <v>0</v>
      </c>
      <c r="L334" s="360">
        <f t="shared" si="236"/>
        <v>0</v>
      </c>
      <c r="M334" s="360">
        <f t="shared" si="237"/>
        <v>0</v>
      </c>
      <c r="N334" s="360">
        <f t="shared" si="238"/>
        <v>0</v>
      </c>
      <c r="O334" s="360">
        <f t="shared" si="239"/>
        <v>3</v>
      </c>
      <c r="P334" s="360">
        <f t="shared" si="240"/>
        <v>2</v>
      </c>
      <c r="Q334" s="360">
        <f t="shared" si="241"/>
        <v>3</v>
      </c>
      <c r="R334" s="375">
        <f t="shared" si="242"/>
        <v>3</v>
      </c>
      <c r="S334" s="385">
        <v>0</v>
      </c>
      <c r="T334" s="386">
        <v>0</v>
      </c>
      <c r="U334" s="386">
        <v>0</v>
      </c>
      <c r="V334" s="386">
        <v>0</v>
      </c>
      <c r="W334" s="386">
        <v>0</v>
      </c>
      <c r="X334" s="386">
        <v>0</v>
      </c>
      <c r="Y334" s="386">
        <v>0</v>
      </c>
      <c r="Z334" s="386">
        <v>0</v>
      </c>
      <c r="AA334" s="386">
        <v>0</v>
      </c>
      <c r="AB334" s="386">
        <v>0</v>
      </c>
      <c r="AC334" s="386">
        <v>0</v>
      </c>
      <c r="AD334" s="386">
        <v>0</v>
      </c>
      <c r="AE334" s="386">
        <v>3</v>
      </c>
      <c r="AF334" s="386">
        <v>3</v>
      </c>
      <c r="AG334" s="386">
        <v>3</v>
      </c>
      <c r="AH334" s="397">
        <v>3</v>
      </c>
      <c r="AI334" s="385">
        <v>1</v>
      </c>
      <c r="AJ334" s="386">
        <v>0</v>
      </c>
      <c r="AK334" s="386">
        <v>1</v>
      </c>
      <c r="AL334" s="386">
        <v>1</v>
      </c>
      <c r="AM334" s="386">
        <v>1</v>
      </c>
      <c r="AN334" s="386">
        <v>0</v>
      </c>
      <c r="AO334" s="386">
        <v>3</v>
      </c>
      <c r="AP334" s="386">
        <v>1</v>
      </c>
      <c r="AQ334" s="386">
        <v>0</v>
      </c>
      <c r="AR334" s="386">
        <v>0</v>
      </c>
      <c r="AS334" s="386">
        <v>0</v>
      </c>
      <c r="AT334" s="386">
        <v>0</v>
      </c>
      <c r="AU334" s="386">
        <v>3</v>
      </c>
      <c r="AV334" s="386">
        <v>2</v>
      </c>
      <c r="AW334" s="386">
        <v>3</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0</v>
      </c>
      <c r="BQ334" s="386">
        <v>1</v>
      </c>
      <c r="BR334" s="386">
        <v>1</v>
      </c>
      <c r="BS334" s="386">
        <v>2</v>
      </c>
      <c r="BT334" s="386">
        <v>0</v>
      </c>
      <c r="BU334" s="386">
        <v>2</v>
      </c>
      <c r="BV334" s="386">
        <v>0</v>
      </c>
      <c r="BW334" s="386">
        <v>0</v>
      </c>
      <c r="BX334" s="386">
        <v>0</v>
      </c>
      <c r="BY334" s="386">
        <v>0</v>
      </c>
      <c r="BZ334" s="386">
        <v>0</v>
      </c>
      <c r="CA334" s="386">
        <v>3</v>
      </c>
      <c r="CB334" s="386">
        <v>3</v>
      </c>
      <c r="CC334" s="386">
        <v>3</v>
      </c>
      <c r="CD334" s="397">
        <v>3</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227"/>
        <v>1</v>
      </c>
      <c r="D335" s="360">
        <f t="shared" si="228"/>
        <v>1</v>
      </c>
      <c r="E335" s="360">
        <f t="shared" si="229"/>
        <v>1</v>
      </c>
      <c r="F335" s="360">
        <f t="shared" si="230"/>
        <v>1</v>
      </c>
      <c r="G335" s="360">
        <f t="shared" si="231"/>
        <v>1</v>
      </c>
      <c r="H335" s="360">
        <f t="shared" si="232"/>
        <v>0</v>
      </c>
      <c r="I335" s="360">
        <f t="shared" si="233"/>
        <v>1</v>
      </c>
      <c r="J335" s="360">
        <f t="shared" si="234"/>
        <v>1</v>
      </c>
      <c r="K335" s="360">
        <f t="shared" si="235"/>
        <v>0</v>
      </c>
      <c r="L335" s="360">
        <f t="shared" si="236"/>
        <v>0</v>
      </c>
      <c r="M335" s="360">
        <f t="shared" si="237"/>
        <v>0</v>
      </c>
      <c r="N335" s="360">
        <f t="shared" si="238"/>
        <v>0</v>
      </c>
      <c r="O335" s="360">
        <f t="shared" si="239"/>
        <v>3</v>
      </c>
      <c r="P335" s="360">
        <f t="shared" si="240"/>
        <v>3</v>
      </c>
      <c r="Q335" s="360">
        <f t="shared" si="241"/>
        <v>3</v>
      </c>
      <c r="R335" s="375">
        <f t="shared" si="242"/>
        <v>1</v>
      </c>
      <c r="S335" s="385">
        <v>1</v>
      </c>
      <c r="T335" s="386">
        <v>0</v>
      </c>
      <c r="U335" s="386">
        <v>0</v>
      </c>
      <c r="V335" s="386">
        <v>1</v>
      </c>
      <c r="W335" s="386">
        <v>0</v>
      </c>
      <c r="X335" s="386">
        <v>0</v>
      </c>
      <c r="Y335" s="386">
        <v>1</v>
      </c>
      <c r="Z335" s="386">
        <v>2</v>
      </c>
      <c r="AA335" s="386">
        <v>0</v>
      </c>
      <c r="AB335" s="386">
        <v>0</v>
      </c>
      <c r="AC335" s="386">
        <v>0</v>
      </c>
      <c r="AD335" s="386">
        <v>0</v>
      </c>
      <c r="AE335" s="386">
        <v>3</v>
      </c>
      <c r="AF335" s="386">
        <v>3</v>
      </c>
      <c r="AG335" s="386">
        <v>3</v>
      </c>
      <c r="AH335" s="397">
        <v>3</v>
      </c>
      <c r="AI335" s="385">
        <v>1</v>
      </c>
      <c r="AJ335" s="386">
        <v>1</v>
      </c>
      <c r="AK335" s="386">
        <v>1</v>
      </c>
      <c r="AL335" s="386">
        <v>1</v>
      </c>
      <c r="AM335" s="386">
        <v>1</v>
      </c>
      <c r="AN335" s="386">
        <v>0</v>
      </c>
      <c r="AO335" s="386">
        <v>1</v>
      </c>
      <c r="AP335" s="386">
        <v>1</v>
      </c>
      <c r="AQ335" s="386">
        <v>0</v>
      </c>
      <c r="AR335" s="386">
        <v>0</v>
      </c>
      <c r="AS335" s="386">
        <v>0</v>
      </c>
      <c r="AT335" s="386">
        <v>0</v>
      </c>
      <c r="AU335" s="386">
        <v>3</v>
      </c>
      <c r="AV335" s="386">
        <v>3</v>
      </c>
      <c r="AW335" s="386">
        <v>3</v>
      </c>
      <c r="AX335" s="397">
        <v>1</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0</v>
      </c>
      <c r="BP335" s="386">
        <v>0</v>
      </c>
      <c r="BQ335" s="386">
        <v>2</v>
      </c>
      <c r="BR335" s="386">
        <v>0</v>
      </c>
      <c r="BS335" s="386">
        <v>0</v>
      </c>
      <c r="BT335" s="386">
        <v>2</v>
      </c>
      <c r="BU335" s="386">
        <v>1</v>
      </c>
      <c r="BV335" s="386">
        <v>0</v>
      </c>
      <c r="BW335" s="386">
        <v>0</v>
      </c>
      <c r="BX335" s="386">
        <v>0</v>
      </c>
      <c r="BY335" s="386">
        <v>0</v>
      </c>
      <c r="BZ335" s="386">
        <v>0</v>
      </c>
      <c r="CA335" s="386">
        <v>2</v>
      </c>
      <c r="CB335" s="386">
        <v>3</v>
      </c>
      <c r="CC335" s="386">
        <v>3</v>
      </c>
      <c r="CD335" s="397">
        <v>3</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227"/>
        <v>0</v>
      </c>
      <c r="D336" s="360">
        <f t="shared" si="228"/>
        <v>0</v>
      </c>
      <c r="E336" s="360">
        <f t="shared" si="229"/>
        <v>1</v>
      </c>
      <c r="F336" s="360">
        <f t="shared" si="230"/>
        <v>1</v>
      </c>
      <c r="G336" s="360">
        <f t="shared" si="231"/>
        <v>0</v>
      </c>
      <c r="H336" s="360">
        <f t="shared" si="232"/>
        <v>0</v>
      </c>
      <c r="I336" s="360">
        <f t="shared" si="233"/>
        <v>1</v>
      </c>
      <c r="J336" s="360">
        <f t="shared" si="234"/>
        <v>0</v>
      </c>
      <c r="K336" s="360">
        <f t="shared" si="235"/>
        <v>0</v>
      </c>
      <c r="L336" s="360">
        <f t="shared" si="236"/>
        <v>0</v>
      </c>
      <c r="M336" s="360">
        <f t="shared" si="237"/>
        <v>0</v>
      </c>
      <c r="N336" s="360">
        <f t="shared" si="238"/>
        <v>0</v>
      </c>
      <c r="O336" s="360">
        <f t="shared" si="239"/>
        <v>3</v>
      </c>
      <c r="P336" s="360">
        <f t="shared" si="240"/>
        <v>3</v>
      </c>
      <c r="Q336" s="360">
        <f t="shared" si="241"/>
        <v>1</v>
      </c>
      <c r="R336" s="375">
        <f t="shared" si="242"/>
        <v>1</v>
      </c>
      <c r="S336" s="417">
        <v>0</v>
      </c>
      <c r="T336" s="418">
        <v>0</v>
      </c>
      <c r="U336" s="418">
        <v>0</v>
      </c>
      <c r="V336" s="418">
        <v>1</v>
      </c>
      <c r="W336" s="418">
        <v>3</v>
      </c>
      <c r="X336" s="418">
        <v>0</v>
      </c>
      <c r="Y336" s="418">
        <v>0</v>
      </c>
      <c r="Z336" s="418">
        <v>1</v>
      </c>
      <c r="AA336" s="418">
        <v>0</v>
      </c>
      <c r="AB336" s="418">
        <v>0</v>
      </c>
      <c r="AC336" s="418">
        <v>0</v>
      </c>
      <c r="AD336" s="418">
        <v>0</v>
      </c>
      <c r="AE336" s="418">
        <v>3</v>
      </c>
      <c r="AF336" s="418">
        <v>3</v>
      </c>
      <c r="AG336" s="418">
        <v>3</v>
      </c>
      <c r="AH336" s="419">
        <v>3</v>
      </c>
      <c r="AI336" s="417">
        <v>0</v>
      </c>
      <c r="AJ336" s="418">
        <v>0</v>
      </c>
      <c r="AK336" s="418">
        <v>1</v>
      </c>
      <c r="AL336" s="418">
        <v>1</v>
      </c>
      <c r="AM336" s="418">
        <v>0</v>
      </c>
      <c r="AN336" s="418">
        <v>0</v>
      </c>
      <c r="AO336" s="418">
        <v>1</v>
      </c>
      <c r="AP336" s="418">
        <v>0</v>
      </c>
      <c r="AQ336" s="418">
        <v>0</v>
      </c>
      <c r="AR336" s="418">
        <v>0</v>
      </c>
      <c r="AS336" s="418">
        <v>0</v>
      </c>
      <c r="AT336" s="418">
        <v>0</v>
      </c>
      <c r="AU336" s="418">
        <v>3</v>
      </c>
      <c r="AV336" s="418">
        <v>3</v>
      </c>
      <c r="AW336" s="418">
        <v>1</v>
      </c>
      <c r="AX336" s="419">
        <v>1</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2</v>
      </c>
      <c r="BP336" s="418">
        <v>2</v>
      </c>
      <c r="BQ336" s="418">
        <v>0</v>
      </c>
      <c r="BR336" s="418">
        <v>0</v>
      </c>
      <c r="BS336" s="418">
        <v>0</v>
      </c>
      <c r="BT336" s="418">
        <v>1</v>
      </c>
      <c r="BU336" s="418">
        <v>2</v>
      </c>
      <c r="BV336" s="418">
        <v>4</v>
      </c>
      <c r="BW336" s="418">
        <v>0</v>
      </c>
      <c r="BX336" s="418">
        <v>0</v>
      </c>
      <c r="BY336" s="418">
        <v>0</v>
      </c>
      <c r="BZ336" s="418">
        <v>0</v>
      </c>
      <c r="CA336" s="418">
        <v>3</v>
      </c>
      <c r="CB336" s="418">
        <v>1</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227"/>
        <v>5</v>
      </c>
      <c r="D337" s="360">
        <f t="shared" si="228"/>
        <v>5</v>
      </c>
      <c r="E337" s="360">
        <f t="shared" si="229"/>
        <v>5</v>
      </c>
      <c r="F337" s="360">
        <f t="shared" si="230"/>
        <v>4</v>
      </c>
      <c r="G337" s="360">
        <f t="shared" si="231"/>
        <v>5</v>
      </c>
      <c r="H337" s="360">
        <f t="shared" si="232"/>
        <v>5</v>
      </c>
      <c r="I337" s="360">
        <f t="shared" si="233"/>
        <v>5</v>
      </c>
      <c r="J337" s="360">
        <f t="shared" si="234"/>
        <v>5</v>
      </c>
      <c r="K337" s="360">
        <f t="shared" si="235"/>
        <v>0</v>
      </c>
      <c r="L337" s="360">
        <f t="shared" si="236"/>
        <v>0</v>
      </c>
      <c r="M337" s="360">
        <f t="shared" si="237"/>
        <v>0</v>
      </c>
      <c r="N337" s="360">
        <f t="shared" si="238"/>
        <v>0</v>
      </c>
      <c r="O337" s="360">
        <f t="shared" si="239"/>
        <v>3</v>
      </c>
      <c r="P337" s="360">
        <f t="shared" si="240"/>
        <v>3</v>
      </c>
      <c r="Q337" s="360">
        <f t="shared" si="241"/>
        <v>3</v>
      </c>
      <c r="R337" s="375">
        <f t="shared" si="242"/>
        <v>0</v>
      </c>
      <c r="S337" s="417">
        <v>5</v>
      </c>
      <c r="T337" s="418">
        <v>5</v>
      </c>
      <c r="U337" s="418">
        <v>5</v>
      </c>
      <c r="V337" s="418">
        <v>5</v>
      </c>
      <c r="W337" s="418">
        <v>5</v>
      </c>
      <c r="X337" s="418">
        <v>5</v>
      </c>
      <c r="Y337" s="418">
        <v>5</v>
      </c>
      <c r="Z337" s="418">
        <v>5</v>
      </c>
      <c r="AA337" s="418">
        <v>0</v>
      </c>
      <c r="AB337" s="418">
        <v>0</v>
      </c>
      <c r="AC337" s="418">
        <v>0</v>
      </c>
      <c r="AD337" s="418">
        <v>0</v>
      </c>
      <c r="AE337" s="418">
        <v>3</v>
      </c>
      <c r="AF337" s="418">
        <v>3</v>
      </c>
      <c r="AG337" s="418">
        <v>3</v>
      </c>
      <c r="AH337" s="419">
        <v>3</v>
      </c>
      <c r="AI337" s="417">
        <v>5</v>
      </c>
      <c r="AJ337" s="418">
        <v>5</v>
      </c>
      <c r="AK337" s="418">
        <v>5</v>
      </c>
      <c r="AL337" s="418">
        <v>4</v>
      </c>
      <c r="AM337" s="418">
        <v>5</v>
      </c>
      <c r="AN337" s="418">
        <v>5</v>
      </c>
      <c r="AO337" s="418">
        <v>5</v>
      </c>
      <c r="AP337" s="418">
        <v>5</v>
      </c>
      <c r="AQ337" s="418">
        <v>0</v>
      </c>
      <c r="AR337" s="418">
        <v>0</v>
      </c>
      <c r="AS337" s="418">
        <v>0</v>
      </c>
      <c r="AT337" s="418">
        <v>0</v>
      </c>
      <c r="AU337" s="418">
        <v>3</v>
      </c>
      <c r="AV337" s="418">
        <v>3</v>
      </c>
      <c r="AW337" s="418">
        <v>3</v>
      </c>
      <c r="AX337" s="419">
        <v>0</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5</v>
      </c>
      <c r="BP337" s="418">
        <v>5</v>
      </c>
      <c r="BQ337" s="418">
        <v>5</v>
      </c>
      <c r="BR337" s="418">
        <v>5</v>
      </c>
      <c r="BS337" s="418">
        <v>5</v>
      </c>
      <c r="BT337" s="418">
        <v>5</v>
      </c>
      <c r="BU337" s="418">
        <v>5</v>
      </c>
      <c r="BV337" s="418">
        <v>5</v>
      </c>
      <c r="BW337" s="418">
        <v>0</v>
      </c>
      <c r="BX337" s="418">
        <v>0</v>
      </c>
      <c r="BY337" s="418">
        <v>0</v>
      </c>
      <c r="BZ337" s="418">
        <v>0</v>
      </c>
      <c r="CA337" s="418">
        <v>3</v>
      </c>
      <c r="CB337" s="418">
        <v>3</v>
      </c>
      <c r="CC337" s="418">
        <v>3</v>
      </c>
      <c r="CD337" s="419">
        <v>2</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227"/>
        <v>0</v>
      </c>
      <c r="D338" s="360">
        <f t="shared" si="228"/>
        <v>0</v>
      </c>
      <c r="E338" s="360">
        <f t="shared" si="229"/>
        <v>0</v>
      </c>
      <c r="F338" s="360">
        <f t="shared" si="230"/>
        <v>0</v>
      </c>
      <c r="G338" s="360">
        <f t="shared" si="231"/>
        <v>0</v>
      </c>
      <c r="H338" s="360">
        <f t="shared" si="232"/>
        <v>0</v>
      </c>
      <c r="I338" s="360">
        <f t="shared" si="233"/>
        <v>0</v>
      </c>
      <c r="J338" s="360">
        <f t="shared" si="234"/>
        <v>0</v>
      </c>
      <c r="K338" s="360">
        <f t="shared" si="235"/>
        <v>0</v>
      </c>
      <c r="L338" s="360">
        <f t="shared" si="236"/>
        <v>0</v>
      </c>
      <c r="M338" s="360">
        <f t="shared" si="237"/>
        <v>0</v>
      </c>
      <c r="N338" s="360">
        <f t="shared" si="238"/>
        <v>0</v>
      </c>
      <c r="O338" s="360">
        <f t="shared" si="239"/>
        <v>0</v>
      </c>
      <c r="P338" s="360">
        <f t="shared" si="240"/>
        <v>0</v>
      </c>
      <c r="Q338" s="360">
        <f t="shared" si="241"/>
        <v>0</v>
      </c>
      <c r="R338" s="375">
        <f t="shared" si="242"/>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227"/>
        <v>0</v>
      </c>
      <c r="D339" s="361">
        <f t="shared" si="228"/>
        <v>0</v>
      </c>
      <c r="E339" s="361">
        <f t="shared" si="229"/>
        <v>0</v>
      </c>
      <c r="F339" s="361">
        <f t="shared" si="230"/>
        <v>0</v>
      </c>
      <c r="G339" s="361">
        <f t="shared" si="231"/>
        <v>0</v>
      </c>
      <c r="H339" s="361">
        <f t="shared" si="232"/>
        <v>0</v>
      </c>
      <c r="I339" s="361">
        <f t="shared" si="233"/>
        <v>0</v>
      </c>
      <c r="J339" s="361">
        <f t="shared" si="234"/>
        <v>0</v>
      </c>
      <c r="K339" s="361">
        <f t="shared" si="235"/>
        <v>0</v>
      </c>
      <c r="L339" s="361">
        <f t="shared" si="236"/>
        <v>0</v>
      </c>
      <c r="M339" s="361">
        <f t="shared" si="237"/>
        <v>0</v>
      </c>
      <c r="N339" s="361">
        <f t="shared" si="238"/>
        <v>0</v>
      </c>
      <c r="O339" s="361">
        <f t="shared" si="239"/>
        <v>0</v>
      </c>
      <c r="P339" s="361">
        <f t="shared" si="240"/>
        <v>0</v>
      </c>
      <c r="Q339" s="361">
        <f t="shared" si="241"/>
        <v>0</v>
      </c>
      <c r="R339" s="376">
        <f t="shared" si="242"/>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5">
      <c r="B340" s="44" t="str">
        <f>"Timing 2 - Join to mid preg
"&amp;$B$217&amp;""</f>
        <v>Timing 2 - Join to mid preg
Standard (7mo)</v>
      </c>
      <c r="C340" s="358">
        <f t="shared" si="227"/>
        <v>1</v>
      </c>
      <c r="D340" s="358">
        <f t="shared" si="228"/>
        <v>1</v>
      </c>
      <c r="E340" s="358">
        <f t="shared" si="229"/>
        <v>5</v>
      </c>
      <c r="F340" s="358">
        <f t="shared" si="230"/>
        <v>0</v>
      </c>
      <c r="G340" s="358">
        <f t="shared" si="231"/>
        <v>4</v>
      </c>
      <c r="H340" s="358">
        <f t="shared" si="232"/>
        <v>5</v>
      </c>
      <c r="I340" s="358">
        <f t="shared" si="233"/>
        <v>3</v>
      </c>
      <c r="J340" s="358">
        <f t="shared" si="234"/>
        <v>3</v>
      </c>
      <c r="K340" s="358">
        <f t="shared" si="235"/>
        <v>0</v>
      </c>
      <c r="L340" s="358">
        <f t="shared" si="236"/>
        <v>0</v>
      </c>
      <c r="M340" s="358">
        <f t="shared" si="237"/>
        <v>0</v>
      </c>
      <c r="N340" s="358">
        <f t="shared" si="238"/>
        <v>0</v>
      </c>
      <c r="O340" s="358">
        <f t="shared" si="239"/>
        <v>1</v>
      </c>
      <c r="P340" s="358">
        <f t="shared" si="240"/>
        <v>1</v>
      </c>
      <c r="Q340" s="358">
        <f t="shared" si="241"/>
        <v>2</v>
      </c>
      <c r="R340" s="374">
        <f t="shared" si="242"/>
        <v>2</v>
      </c>
      <c r="S340" s="384">
        <v>3</v>
      </c>
      <c r="T340" s="281">
        <v>5</v>
      </c>
      <c r="U340" s="281">
        <v>5</v>
      </c>
      <c r="V340" s="281">
        <v>3</v>
      </c>
      <c r="W340" s="281">
        <v>3</v>
      </c>
      <c r="X340" s="281">
        <v>3</v>
      </c>
      <c r="Y340" s="281">
        <v>3</v>
      </c>
      <c r="Z340" s="281">
        <v>3</v>
      </c>
      <c r="AA340" s="281">
        <v>0</v>
      </c>
      <c r="AB340" s="281">
        <v>0</v>
      </c>
      <c r="AC340" s="281">
        <v>0</v>
      </c>
      <c r="AD340" s="281">
        <v>0</v>
      </c>
      <c r="AE340" s="281">
        <v>1</v>
      </c>
      <c r="AF340" s="281">
        <v>0</v>
      </c>
      <c r="AG340" s="281">
        <v>1</v>
      </c>
      <c r="AH340" s="396">
        <v>0</v>
      </c>
      <c r="AI340" s="384">
        <v>1</v>
      </c>
      <c r="AJ340" s="281">
        <v>1</v>
      </c>
      <c r="AK340" s="281">
        <v>5</v>
      </c>
      <c r="AL340" s="281">
        <v>0</v>
      </c>
      <c r="AM340" s="281">
        <v>4</v>
      </c>
      <c r="AN340" s="281">
        <v>5</v>
      </c>
      <c r="AO340" s="281">
        <v>3</v>
      </c>
      <c r="AP340" s="281">
        <v>3</v>
      </c>
      <c r="AQ340" s="281">
        <v>0</v>
      </c>
      <c r="AR340" s="281">
        <v>0</v>
      </c>
      <c r="AS340" s="281">
        <v>0</v>
      </c>
      <c r="AT340" s="281">
        <v>0</v>
      </c>
      <c r="AU340" s="281">
        <v>1</v>
      </c>
      <c r="AV340" s="281">
        <v>1</v>
      </c>
      <c r="AW340" s="281">
        <v>2</v>
      </c>
      <c r="AX340" s="396">
        <v>2</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3</v>
      </c>
      <c r="BP340" s="281">
        <v>4</v>
      </c>
      <c r="BQ340" s="281">
        <v>0</v>
      </c>
      <c r="BR340" s="281">
        <v>3</v>
      </c>
      <c r="BS340" s="281">
        <v>0</v>
      </c>
      <c r="BT340" s="281">
        <v>4</v>
      </c>
      <c r="BU340" s="281">
        <v>3</v>
      </c>
      <c r="BV340" s="281">
        <v>3</v>
      </c>
      <c r="BW340" s="281">
        <v>0</v>
      </c>
      <c r="BX340" s="281">
        <v>0</v>
      </c>
      <c r="BY340" s="281">
        <v>0</v>
      </c>
      <c r="BZ340" s="281">
        <v>0</v>
      </c>
      <c r="CA340" s="281">
        <v>3</v>
      </c>
      <c r="CB340" s="281">
        <v>0</v>
      </c>
      <c r="CC340" s="281">
        <v>3</v>
      </c>
      <c r="CD340" s="396">
        <v>1</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227"/>
        <v>1</v>
      </c>
      <c r="D341" s="360">
        <f t="shared" si="228"/>
        <v>1</v>
      </c>
      <c r="E341" s="360">
        <f t="shared" si="229"/>
        <v>3</v>
      </c>
      <c r="F341" s="360">
        <f t="shared" si="230"/>
        <v>3</v>
      </c>
      <c r="G341" s="360">
        <f t="shared" si="231"/>
        <v>3</v>
      </c>
      <c r="H341" s="360">
        <f t="shared" si="232"/>
        <v>0</v>
      </c>
      <c r="I341" s="360">
        <f t="shared" si="233"/>
        <v>3</v>
      </c>
      <c r="J341" s="360">
        <f t="shared" si="234"/>
        <v>0</v>
      </c>
      <c r="K341" s="360">
        <f t="shared" si="235"/>
        <v>0</v>
      </c>
      <c r="L341" s="360">
        <f t="shared" si="236"/>
        <v>0</v>
      </c>
      <c r="M341" s="360">
        <f t="shared" si="237"/>
        <v>0</v>
      </c>
      <c r="N341" s="360">
        <f t="shared" si="238"/>
        <v>0</v>
      </c>
      <c r="O341" s="360">
        <f t="shared" si="239"/>
        <v>1</v>
      </c>
      <c r="P341" s="360">
        <f t="shared" si="240"/>
        <v>2</v>
      </c>
      <c r="Q341" s="360">
        <f t="shared" si="241"/>
        <v>2</v>
      </c>
      <c r="R341" s="375">
        <f t="shared" si="242"/>
        <v>2</v>
      </c>
      <c r="S341" s="385">
        <v>0</v>
      </c>
      <c r="T341" s="386">
        <v>5</v>
      </c>
      <c r="U341" s="386">
        <v>5</v>
      </c>
      <c r="V341" s="386">
        <v>3</v>
      </c>
      <c r="W341" s="386">
        <v>3</v>
      </c>
      <c r="X341" s="386">
        <v>3</v>
      </c>
      <c r="Y341" s="386">
        <v>3</v>
      </c>
      <c r="Z341" s="386">
        <v>0</v>
      </c>
      <c r="AA341" s="386">
        <v>0</v>
      </c>
      <c r="AB341" s="386">
        <v>0</v>
      </c>
      <c r="AC341" s="386">
        <v>0</v>
      </c>
      <c r="AD341" s="386">
        <v>0</v>
      </c>
      <c r="AE341" s="386">
        <v>0</v>
      </c>
      <c r="AF341" s="386">
        <v>0</v>
      </c>
      <c r="AG341" s="386">
        <v>3</v>
      </c>
      <c r="AH341" s="397">
        <v>3</v>
      </c>
      <c r="AI341" s="385">
        <v>1</v>
      </c>
      <c r="AJ341" s="386">
        <v>1</v>
      </c>
      <c r="AK341" s="386">
        <v>3</v>
      </c>
      <c r="AL341" s="386">
        <v>3</v>
      </c>
      <c r="AM341" s="386">
        <v>3</v>
      </c>
      <c r="AN341" s="386">
        <v>0</v>
      </c>
      <c r="AO341" s="386">
        <v>3</v>
      </c>
      <c r="AP341" s="386">
        <v>0</v>
      </c>
      <c r="AQ341" s="386">
        <v>0</v>
      </c>
      <c r="AR341" s="386">
        <v>0</v>
      </c>
      <c r="AS341" s="386">
        <v>0</v>
      </c>
      <c r="AT341" s="386">
        <v>0</v>
      </c>
      <c r="AU341" s="386">
        <v>1</v>
      </c>
      <c r="AV341" s="386">
        <v>2</v>
      </c>
      <c r="AW341" s="386">
        <v>2</v>
      </c>
      <c r="AX341" s="397">
        <v>2</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3</v>
      </c>
      <c r="BP341" s="386">
        <v>4</v>
      </c>
      <c r="BQ341" s="386">
        <v>0</v>
      </c>
      <c r="BR341" s="386">
        <v>0</v>
      </c>
      <c r="BS341" s="386">
        <v>0</v>
      </c>
      <c r="BT341" s="386">
        <v>4</v>
      </c>
      <c r="BU341" s="386">
        <v>0</v>
      </c>
      <c r="BV341" s="386">
        <v>0</v>
      </c>
      <c r="BW341" s="386">
        <v>0</v>
      </c>
      <c r="BX341" s="386">
        <v>0</v>
      </c>
      <c r="BY341" s="386">
        <v>0</v>
      </c>
      <c r="BZ341" s="386">
        <v>0</v>
      </c>
      <c r="CA341" s="386">
        <v>4</v>
      </c>
      <c r="CB341" s="386">
        <v>0</v>
      </c>
      <c r="CC341" s="386">
        <v>1</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227"/>
        <v>4</v>
      </c>
      <c r="D342" s="360">
        <f t="shared" si="228"/>
        <v>2</v>
      </c>
      <c r="E342" s="360">
        <f t="shared" si="229"/>
        <v>0</v>
      </c>
      <c r="F342" s="360">
        <f t="shared" si="230"/>
        <v>0</v>
      </c>
      <c r="G342" s="360">
        <f t="shared" si="231"/>
        <v>5</v>
      </c>
      <c r="H342" s="360">
        <f t="shared" si="232"/>
        <v>0</v>
      </c>
      <c r="I342" s="360">
        <f t="shared" si="233"/>
        <v>3</v>
      </c>
      <c r="J342" s="360">
        <f t="shared" si="234"/>
        <v>3</v>
      </c>
      <c r="K342" s="360">
        <f t="shared" si="235"/>
        <v>0</v>
      </c>
      <c r="L342" s="360">
        <f t="shared" si="236"/>
        <v>0</v>
      </c>
      <c r="M342" s="360">
        <f t="shared" si="237"/>
        <v>0</v>
      </c>
      <c r="N342" s="360">
        <f t="shared" si="238"/>
        <v>0</v>
      </c>
      <c r="O342" s="360">
        <f t="shared" si="239"/>
        <v>1</v>
      </c>
      <c r="P342" s="360">
        <f t="shared" si="240"/>
        <v>1</v>
      </c>
      <c r="Q342" s="360">
        <f t="shared" si="241"/>
        <v>2</v>
      </c>
      <c r="R342" s="375">
        <f t="shared" si="242"/>
        <v>3</v>
      </c>
      <c r="S342" s="385">
        <v>0</v>
      </c>
      <c r="T342" s="386">
        <v>5</v>
      </c>
      <c r="U342" s="386">
        <v>3</v>
      </c>
      <c r="V342" s="386">
        <v>0</v>
      </c>
      <c r="W342" s="386">
        <v>3</v>
      </c>
      <c r="X342" s="386">
        <v>0</v>
      </c>
      <c r="Y342" s="386">
        <v>3</v>
      </c>
      <c r="Z342" s="386">
        <v>0</v>
      </c>
      <c r="AA342" s="386">
        <v>0</v>
      </c>
      <c r="AB342" s="386">
        <v>0</v>
      </c>
      <c r="AC342" s="386">
        <v>0</v>
      </c>
      <c r="AD342" s="386">
        <v>0</v>
      </c>
      <c r="AE342" s="386">
        <v>0</v>
      </c>
      <c r="AF342" s="386">
        <v>1</v>
      </c>
      <c r="AG342" s="386">
        <v>3</v>
      </c>
      <c r="AH342" s="397">
        <v>2</v>
      </c>
      <c r="AI342" s="385">
        <v>4</v>
      </c>
      <c r="AJ342" s="386">
        <v>2</v>
      </c>
      <c r="AK342" s="386">
        <v>0</v>
      </c>
      <c r="AL342" s="386">
        <v>0</v>
      </c>
      <c r="AM342" s="386">
        <v>5</v>
      </c>
      <c r="AN342" s="386">
        <v>0</v>
      </c>
      <c r="AO342" s="386">
        <v>3</v>
      </c>
      <c r="AP342" s="386">
        <v>3</v>
      </c>
      <c r="AQ342" s="386">
        <v>0</v>
      </c>
      <c r="AR342" s="386">
        <v>0</v>
      </c>
      <c r="AS342" s="386">
        <v>0</v>
      </c>
      <c r="AT342" s="386">
        <v>0</v>
      </c>
      <c r="AU342" s="386">
        <v>1</v>
      </c>
      <c r="AV342" s="386">
        <v>1</v>
      </c>
      <c r="AW342" s="386">
        <v>2</v>
      </c>
      <c r="AX342" s="397">
        <v>3</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0</v>
      </c>
      <c r="BQ342" s="386">
        <v>3</v>
      </c>
      <c r="BR342" s="386">
        <v>3</v>
      </c>
      <c r="BS342" s="386">
        <v>3</v>
      </c>
      <c r="BT342" s="386">
        <v>4</v>
      </c>
      <c r="BU342" s="386">
        <v>0</v>
      </c>
      <c r="BV342" s="386">
        <v>0</v>
      </c>
      <c r="BW342" s="386">
        <v>0</v>
      </c>
      <c r="BX342" s="386">
        <v>0</v>
      </c>
      <c r="BY342" s="386">
        <v>0</v>
      </c>
      <c r="BZ342" s="386">
        <v>0</v>
      </c>
      <c r="CA342" s="386">
        <v>0</v>
      </c>
      <c r="CB342" s="386">
        <v>0</v>
      </c>
      <c r="CC342" s="386">
        <v>0</v>
      </c>
      <c r="CD342" s="397">
        <v>4</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227"/>
        <v>4</v>
      </c>
      <c r="D343" s="360">
        <f t="shared" si="228"/>
        <v>4</v>
      </c>
      <c r="E343" s="360">
        <f t="shared" si="229"/>
        <v>3</v>
      </c>
      <c r="F343" s="360">
        <f t="shared" si="230"/>
        <v>3</v>
      </c>
      <c r="G343" s="360">
        <f t="shared" si="231"/>
        <v>4</v>
      </c>
      <c r="H343" s="360">
        <f t="shared" si="232"/>
        <v>3</v>
      </c>
      <c r="I343" s="360">
        <f t="shared" si="233"/>
        <v>0</v>
      </c>
      <c r="J343" s="360">
        <f t="shared" si="234"/>
        <v>3</v>
      </c>
      <c r="K343" s="360">
        <f t="shared" si="235"/>
        <v>0</v>
      </c>
      <c r="L343" s="360">
        <f t="shared" si="236"/>
        <v>0</v>
      </c>
      <c r="M343" s="360">
        <f t="shared" si="237"/>
        <v>0</v>
      </c>
      <c r="N343" s="360">
        <f t="shared" si="238"/>
        <v>0</v>
      </c>
      <c r="O343" s="360">
        <f t="shared" si="239"/>
        <v>1</v>
      </c>
      <c r="P343" s="360">
        <f t="shared" si="240"/>
        <v>1</v>
      </c>
      <c r="Q343" s="360">
        <f t="shared" si="241"/>
        <v>1</v>
      </c>
      <c r="R343" s="375">
        <f t="shared" si="242"/>
        <v>0</v>
      </c>
      <c r="S343" s="385">
        <v>0</v>
      </c>
      <c r="T343" s="386">
        <v>4</v>
      </c>
      <c r="U343" s="386">
        <v>3</v>
      </c>
      <c r="V343" s="386">
        <v>3</v>
      </c>
      <c r="W343" s="386">
        <v>0</v>
      </c>
      <c r="X343" s="386">
        <v>0</v>
      </c>
      <c r="Y343" s="386">
        <v>0</v>
      </c>
      <c r="Z343" s="386">
        <v>3</v>
      </c>
      <c r="AA343" s="386">
        <v>0</v>
      </c>
      <c r="AB343" s="386">
        <v>0</v>
      </c>
      <c r="AC343" s="386">
        <v>0</v>
      </c>
      <c r="AD343" s="386">
        <v>0</v>
      </c>
      <c r="AE343" s="386">
        <v>0</v>
      </c>
      <c r="AF343" s="386">
        <v>0</v>
      </c>
      <c r="AG343" s="386">
        <v>0</v>
      </c>
      <c r="AH343" s="397">
        <v>0</v>
      </c>
      <c r="AI343" s="385">
        <v>4</v>
      </c>
      <c r="AJ343" s="386">
        <v>4</v>
      </c>
      <c r="AK343" s="386">
        <v>3</v>
      </c>
      <c r="AL343" s="386">
        <v>3</v>
      </c>
      <c r="AM343" s="386">
        <v>4</v>
      </c>
      <c r="AN343" s="386">
        <v>3</v>
      </c>
      <c r="AO343" s="386">
        <v>0</v>
      </c>
      <c r="AP343" s="386">
        <v>3</v>
      </c>
      <c r="AQ343" s="386">
        <v>0</v>
      </c>
      <c r="AR343" s="386">
        <v>0</v>
      </c>
      <c r="AS343" s="386">
        <v>0</v>
      </c>
      <c r="AT343" s="386">
        <v>0</v>
      </c>
      <c r="AU343" s="386">
        <v>1</v>
      </c>
      <c r="AV343" s="386">
        <v>1</v>
      </c>
      <c r="AW343" s="386">
        <v>1</v>
      </c>
      <c r="AX343" s="397">
        <v>0</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0</v>
      </c>
      <c r="BQ343" s="386">
        <v>3</v>
      </c>
      <c r="BR343" s="386">
        <v>0</v>
      </c>
      <c r="BS343" s="386">
        <v>0</v>
      </c>
      <c r="BT343" s="386">
        <v>0</v>
      </c>
      <c r="BU343" s="386">
        <v>0</v>
      </c>
      <c r="BV343" s="386">
        <v>0</v>
      </c>
      <c r="BW343" s="386">
        <v>0</v>
      </c>
      <c r="BX343" s="386">
        <v>0</v>
      </c>
      <c r="BY343" s="386">
        <v>0</v>
      </c>
      <c r="BZ343" s="386">
        <v>0</v>
      </c>
      <c r="CA343" s="386">
        <v>0</v>
      </c>
      <c r="CB343" s="386">
        <v>1</v>
      </c>
      <c r="CC343" s="386">
        <v>2</v>
      </c>
      <c r="CD343" s="397">
        <v>0</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227"/>
        <v>5</v>
      </c>
      <c r="D344" s="360">
        <f t="shared" si="228"/>
        <v>5</v>
      </c>
      <c r="E344" s="360">
        <f t="shared" si="229"/>
        <v>3</v>
      </c>
      <c r="F344" s="360">
        <f t="shared" si="230"/>
        <v>3</v>
      </c>
      <c r="G344" s="360">
        <f t="shared" si="231"/>
        <v>4</v>
      </c>
      <c r="H344" s="360">
        <f t="shared" si="232"/>
        <v>4</v>
      </c>
      <c r="I344" s="360">
        <f t="shared" si="233"/>
        <v>0</v>
      </c>
      <c r="J344" s="360">
        <f t="shared" si="234"/>
        <v>0</v>
      </c>
      <c r="K344" s="360">
        <f t="shared" si="235"/>
        <v>0</v>
      </c>
      <c r="L344" s="360">
        <f t="shared" si="236"/>
        <v>0</v>
      </c>
      <c r="M344" s="360">
        <f t="shared" si="237"/>
        <v>0</v>
      </c>
      <c r="N344" s="360">
        <f t="shared" si="238"/>
        <v>0</v>
      </c>
      <c r="O344" s="360">
        <f t="shared" si="239"/>
        <v>1</v>
      </c>
      <c r="P344" s="360">
        <f t="shared" si="240"/>
        <v>2</v>
      </c>
      <c r="Q344" s="360">
        <f t="shared" si="241"/>
        <v>1</v>
      </c>
      <c r="R344" s="375">
        <f t="shared" si="242"/>
        <v>0</v>
      </c>
      <c r="S344" s="417">
        <v>0</v>
      </c>
      <c r="T344" s="418">
        <v>1</v>
      </c>
      <c r="U344" s="418">
        <v>3</v>
      </c>
      <c r="V344" s="418">
        <v>3</v>
      </c>
      <c r="W344" s="418">
        <v>0</v>
      </c>
      <c r="X344" s="418">
        <v>0</v>
      </c>
      <c r="Y344" s="418">
        <v>0</v>
      </c>
      <c r="Z344" s="418">
        <v>3</v>
      </c>
      <c r="AA344" s="418">
        <v>0</v>
      </c>
      <c r="AB344" s="418">
        <v>0</v>
      </c>
      <c r="AC344" s="418">
        <v>0</v>
      </c>
      <c r="AD344" s="418">
        <v>0</v>
      </c>
      <c r="AE344" s="418">
        <v>0</v>
      </c>
      <c r="AF344" s="418">
        <v>0</v>
      </c>
      <c r="AG344" s="418">
        <v>0</v>
      </c>
      <c r="AH344" s="419">
        <v>3</v>
      </c>
      <c r="AI344" s="417">
        <v>5</v>
      </c>
      <c r="AJ344" s="418">
        <v>5</v>
      </c>
      <c r="AK344" s="418">
        <v>3</v>
      </c>
      <c r="AL344" s="418">
        <v>3</v>
      </c>
      <c r="AM344" s="418">
        <v>4</v>
      </c>
      <c r="AN344" s="418">
        <v>4</v>
      </c>
      <c r="AO344" s="418">
        <v>0</v>
      </c>
      <c r="AP344" s="418">
        <v>0</v>
      </c>
      <c r="AQ344" s="418">
        <v>0</v>
      </c>
      <c r="AR344" s="418">
        <v>0</v>
      </c>
      <c r="AS344" s="418">
        <v>0</v>
      </c>
      <c r="AT344" s="418">
        <v>0</v>
      </c>
      <c r="AU344" s="418">
        <v>1</v>
      </c>
      <c r="AV344" s="418">
        <v>2</v>
      </c>
      <c r="AW344" s="418">
        <v>1</v>
      </c>
      <c r="AX344" s="419">
        <v>0</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3</v>
      </c>
      <c r="BP344" s="418">
        <v>3</v>
      </c>
      <c r="BQ344" s="418">
        <v>0</v>
      </c>
      <c r="BR344" s="418">
        <v>0</v>
      </c>
      <c r="BS344" s="418">
        <v>3</v>
      </c>
      <c r="BT344" s="418">
        <v>4</v>
      </c>
      <c r="BU344" s="418">
        <v>0</v>
      </c>
      <c r="BV344" s="418">
        <v>0</v>
      </c>
      <c r="BW344" s="418">
        <v>0</v>
      </c>
      <c r="BX344" s="418">
        <v>0</v>
      </c>
      <c r="BY344" s="418">
        <v>0</v>
      </c>
      <c r="BZ344" s="418">
        <v>0</v>
      </c>
      <c r="CA344" s="418">
        <v>0</v>
      </c>
      <c r="CB344" s="418">
        <v>1</v>
      </c>
      <c r="CC344" s="418">
        <v>0</v>
      </c>
      <c r="CD344" s="419">
        <v>3</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227"/>
        <v>5</v>
      </c>
      <c r="D345" s="360">
        <f t="shared" si="228"/>
        <v>5</v>
      </c>
      <c r="E345" s="360">
        <f t="shared" si="229"/>
        <v>5</v>
      </c>
      <c r="F345" s="360">
        <f t="shared" si="230"/>
        <v>1</v>
      </c>
      <c r="G345" s="360">
        <f t="shared" si="231"/>
        <v>2</v>
      </c>
      <c r="H345" s="360">
        <f t="shared" si="232"/>
        <v>5</v>
      </c>
      <c r="I345" s="360">
        <f t="shared" si="233"/>
        <v>2</v>
      </c>
      <c r="J345" s="360">
        <f t="shared" si="234"/>
        <v>0</v>
      </c>
      <c r="K345" s="360">
        <f t="shared" si="235"/>
        <v>0</v>
      </c>
      <c r="L345" s="360">
        <f t="shared" si="236"/>
        <v>0</v>
      </c>
      <c r="M345" s="360">
        <f t="shared" si="237"/>
        <v>0</v>
      </c>
      <c r="N345" s="360">
        <f t="shared" si="238"/>
        <v>0</v>
      </c>
      <c r="O345" s="360">
        <f t="shared" si="239"/>
        <v>2</v>
      </c>
      <c r="P345" s="360">
        <f t="shared" si="240"/>
        <v>2</v>
      </c>
      <c r="Q345" s="360">
        <f t="shared" si="241"/>
        <v>2</v>
      </c>
      <c r="R345" s="375">
        <f t="shared" si="242"/>
        <v>1</v>
      </c>
      <c r="S345" s="417">
        <v>2</v>
      </c>
      <c r="T345" s="418">
        <v>5</v>
      </c>
      <c r="U345" s="418">
        <v>2</v>
      </c>
      <c r="V345" s="418">
        <v>2</v>
      </c>
      <c r="W345" s="418">
        <v>2</v>
      </c>
      <c r="X345" s="418">
        <v>2</v>
      </c>
      <c r="Y345" s="418">
        <v>5</v>
      </c>
      <c r="Z345" s="418">
        <v>2</v>
      </c>
      <c r="AA345" s="418">
        <v>0</v>
      </c>
      <c r="AB345" s="418">
        <v>0</v>
      </c>
      <c r="AC345" s="418">
        <v>0</v>
      </c>
      <c r="AD345" s="418">
        <v>0</v>
      </c>
      <c r="AE345" s="418">
        <v>2</v>
      </c>
      <c r="AF345" s="418">
        <v>2</v>
      </c>
      <c r="AG345" s="418">
        <v>2</v>
      </c>
      <c r="AH345" s="419">
        <v>2</v>
      </c>
      <c r="AI345" s="417">
        <v>5</v>
      </c>
      <c r="AJ345" s="418">
        <v>5</v>
      </c>
      <c r="AK345" s="418">
        <v>5</v>
      </c>
      <c r="AL345" s="418">
        <v>1</v>
      </c>
      <c r="AM345" s="418">
        <v>2</v>
      </c>
      <c r="AN345" s="418">
        <v>5</v>
      </c>
      <c r="AO345" s="418">
        <v>2</v>
      </c>
      <c r="AP345" s="418">
        <v>0</v>
      </c>
      <c r="AQ345" s="418">
        <v>0</v>
      </c>
      <c r="AR345" s="418">
        <v>0</v>
      </c>
      <c r="AS345" s="418">
        <v>0</v>
      </c>
      <c r="AT345" s="418">
        <v>0</v>
      </c>
      <c r="AU345" s="418">
        <v>2</v>
      </c>
      <c r="AV345" s="418">
        <v>2</v>
      </c>
      <c r="AW345" s="418">
        <v>2</v>
      </c>
      <c r="AX345" s="419">
        <v>1</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2</v>
      </c>
      <c r="BP345" s="418">
        <v>2</v>
      </c>
      <c r="BQ345" s="418">
        <v>2</v>
      </c>
      <c r="BR345" s="418">
        <v>4</v>
      </c>
      <c r="BS345" s="418">
        <v>2</v>
      </c>
      <c r="BT345" s="418">
        <v>2</v>
      </c>
      <c r="BU345" s="418">
        <v>1</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227"/>
        <v>0</v>
      </c>
      <c r="D347" s="361">
        <f t="shared" si="228"/>
        <v>0</v>
      </c>
      <c r="E347" s="361">
        <f t="shared" si="229"/>
        <v>0</v>
      </c>
      <c r="F347" s="361">
        <f t="shared" si="230"/>
        <v>0</v>
      </c>
      <c r="G347" s="361">
        <f t="shared" si="231"/>
        <v>0</v>
      </c>
      <c r="H347" s="361">
        <f t="shared" si="232"/>
        <v>0</v>
      </c>
      <c r="I347" s="361">
        <f t="shared" si="233"/>
        <v>0</v>
      </c>
      <c r="J347" s="361">
        <f t="shared" si="234"/>
        <v>0</v>
      </c>
      <c r="K347" s="361">
        <f t="shared" si="235"/>
        <v>0</v>
      </c>
      <c r="L347" s="361">
        <f t="shared" si="236"/>
        <v>0</v>
      </c>
      <c r="M347" s="361">
        <f t="shared" si="237"/>
        <v>0</v>
      </c>
      <c r="N347" s="361">
        <f t="shared" si="238"/>
        <v>0</v>
      </c>
      <c r="O347" s="361">
        <f t="shared" si="239"/>
        <v>0</v>
      </c>
      <c r="P347" s="361">
        <f t="shared" si="240"/>
        <v>0</v>
      </c>
      <c r="Q347" s="361">
        <f t="shared" si="241"/>
        <v>0</v>
      </c>
      <c r="R347" s="376">
        <f t="shared" si="242"/>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5" outlineLevel="1">
      <c r="B348" s="44" t="str">
        <f>"Timing 3 - mid preg to Birth
"&amp;$B$217&amp;""</f>
        <v>Timing 3 - mid preg to Birth
Standard (7mo)</v>
      </c>
      <c r="C348" s="358">
        <f t="shared" si="227"/>
        <v>0</v>
      </c>
      <c r="D348" s="358">
        <f t="shared" si="228"/>
        <v>0</v>
      </c>
      <c r="E348" s="358">
        <f t="shared" si="229"/>
        <v>0</v>
      </c>
      <c r="F348" s="358">
        <f t="shared" si="230"/>
        <v>0</v>
      </c>
      <c r="G348" s="358">
        <f t="shared" si="231"/>
        <v>0</v>
      </c>
      <c r="H348" s="358">
        <f t="shared" si="232"/>
        <v>0</v>
      </c>
      <c r="I348" s="358">
        <f t="shared" si="233"/>
        <v>0</v>
      </c>
      <c r="J348" s="358">
        <f t="shared" si="234"/>
        <v>0</v>
      </c>
      <c r="K348" s="358">
        <f t="shared" si="235"/>
        <v>0</v>
      </c>
      <c r="L348" s="358">
        <f t="shared" si="236"/>
        <v>0</v>
      </c>
      <c r="M348" s="358">
        <f t="shared" si="237"/>
        <v>0</v>
      </c>
      <c r="N348" s="358">
        <f t="shared" si="238"/>
        <v>0</v>
      </c>
      <c r="O348" s="358">
        <f t="shared" si="239"/>
        <v>0</v>
      </c>
      <c r="P348" s="358">
        <f t="shared" si="240"/>
        <v>0</v>
      </c>
      <c r="Q348" s="358">
        <f t="shared" si="241"/>
        <v>0</v>
      </c>
      <c r="R348" s="374">
        <f t="shared" si="242"/>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227"/>
        <v>0</v>
      </c>
      <c r="D350" s="360">
        <f t="shared" si="228"/>
        <v>0</v>
      </c>
      <c r="E350" s="360">
        <f t="shared" si="229"/>
        <v>0</v>
      </c>
      <c r="F350" s="360">
        <f t="shared" si="230"/>
        <v>0</v>
      </c>
      <c r="G350" s="360">
        <f t="shared" si="231"/>
        <v>0</v>
      </c>
      <c r="H350" s="360">
        <f t="shared" si="232"/>
        <v>0</v>
      </c>
      <c r="I350" s="360">
        <f t="shared" si="233"/>
        <v>0</v>
      </c>
      <c r="J350" s="360">
        <f t="shared" si="234"/>
        <v>0</v>
      </c>
      <c r="K350" s="360">
        <f t="shared" si="235"/>
        <v>0</v>
      </c>
      <c r="L350" s="360">
        <f t="shared" si="236"/>
        <v>0</v>
      </c>
      <c r="M350" s="360">
        <f t="shared" si="237"/>
        <v>0</v>
      </c>
      <c r="N350" s="360">
        <f t="shared" si="238"/>
        <v>0</v>
      </c>
      <c r="O350" s="360">
        <f t="shared" si="239"/>
        <v>0</v>
      </c>
      <c r="P350" s="360">
        <f t="shared" si="240"/>
        <v>0</v>
      </c>
      <c r="Q350" s="360">
        <f t="shared" si="241"/>
        <v>0</v>
      </c>
      <c r="R350" s="375">
        <f t="shared" si="242"/>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227"/>
        <v>0</v>
      </c>
      <c r="D351" s="360">
        <f t="shared" si="228"/>
        <v>0</v>
      </c>
      <c r="E351" s="360">
        <f t="shared" si="229"/>
        <v>0</v>
      </c>
      <c r="F351" s="360">
        <f t="shared" si="230"/>
        <v>0</v>
      </c>
      <c r="G351" s="360">
        <f t="shared" si="231"/>
        <v>0</v>
      </c>
      <c r="H351" s="360">
        <f t="shared" si="232"/>
        <v>0</v>
      </c>
      <c r="I351" s="360">
        <f t="shared" si="233"/>
        <v>0</v>
      </c>
      <c r="J351" s="360">
        <f t="shared" si="234"/>
        <v>0</v>
      </c>
      <c r="K351" s="360">
        <f t="shared" si="235"/>
        <v>0</v>
      </c>
      <c r="L351" s="360">
        <f t="shared" si="236"/>
        <v>0</v>
      </c>
      <c r="M351" s="360">
        <f t="shared" si="237"/>
        <v>0</v>
      </c>
      <c r="N351" s="360">
        <f t="shared" si="238"/>
        <v>0</v>
      </c>
      <c r="O351" s="360">
        <f t="shared" si="239"/>
        <v>0</v>
      </c>
      <c r="P351" s="360">
        <f t="shared" si="240"/>
        <v>0</v>
      </c>
      <c r="Q351" s="360">
        <f t="shared" si="241"/>
        <v>0</v>
      </c>
      <c r="R351" s="375">
        <f t="shared" si="242"/>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227"/>
        <v>0</v>
      </c>
      <c r="D352" s="360">
        <f t="shared" si="228"/>
        <v>0</v>
      </c>
      <c r="E352" s="360">
        <f t="shared" si="229"/>
        <v>0</v>
      </c>
      <c r="F352" s="360">
        <f t="shared" si="230"/>
        <v>0</v>
      </c>
      <c r="G352" s="360">
        <f t="shared" si="231"/>
        <v>0</v>
      </c>
      <c r="H352" s="360">
        <f t="shared" si="232"/>
        <v>0</v>
      </c>
      <c r="I352" s="360">
        <f t="shared" si="233"/>
        <v>0</v>
      </c>
      <c r="J352" s="360">
        <f t="shared" si="234"/>
        <v>0</v>
      </c>
      <c r="K352" s="360">
        <f t="shared" si="235"/>
        <v>0</v>
      </c>
      <c r="L352" s="360">
        <f t="shared" si="236"/>
        <v>0</v>
      </c>
      <c r="M352" s="360">
        <f t="shared" si="237"/>
        <v>0</v>
      </c>
      <c r="N352" s="360">
        <f t="shared" si="238"/>
        <v>0</v>
      </c>
      <c r="O352" s="360">
        <f t="shared" si="239"/>
        <v>0</v>
      </c>
      <c r="P352" s="360">
        <f t="shared" si="240"/>
        <v>0</v>
      </c>
      <c r="Q352" s="360">
        <f t="shared" si="241"/>
        <v>0</v>
      </c>
      <c r="R352" s="375">
        <f t="shared" si="242"/>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227"/>
        <v>0</v>
      </c>
      <c r="D353" s="360">
        <f t="shared" si="228"/>
        <v>0</v>
      </c>
      <c r="E353" s="360">
        <f t="shared" si="229"/>
        <v>0</v>
      </c>
      <c r="F353" s="360">
        <f t="shared" si="230"/>
        <v>0</v>
      </c>
      <c r="G353" s="360">
        <f t="shared" si="231"/>
        <v>0</v>
      </c>
      <c r="H353" s="360">
        <f t="shared" si="232"/>
        <v>0</v>
      </c>
      <c r="I353" s="360">
        <f t="shared" si="233"/>
        <v>0</v>
      </c>
      <c r="J353" s="360">
        <f t="shared" si="234"/>
        <v>0</v>
      </c>
      <c r="K353" s="360">
        <f t="shared" si="235"/>
        <v>0</v>
      </c>
      <c r="L353" s="360">
        <f t="shared" si="236"/>
        <v>0</v>
      </c>
      <c r="M353" s="360">
        <f t="shared" si="237"/>
        <v>0</v>
      </c>
      <c r="N353" s="360">
        <f t="shared" si="238"/>
        <v>0</v>
      </c>
      <c r="O353" s="360">
        <f t="shared" si="239"/>
        <v>0</v>
      </c>
      <c r="P353" s="360">
        <f t="shared" si="240"/>
        <v>0</v>
      </c>
      <c r="Q353" s="360">
        <f t="shared" si="241"/>
        <v>0</v>
      </c>
      <c r="R353" s="375">
        <f t="shared" si="242"/>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227"/>
        <v>0</v>
      </c>
      <c r="D355" s="361">
        <f t="shared" si="228"/>
        <v>0</v>
      </c>
      <c r="E355" s="361">
        <f t="shared" si="229"/>
        <v>0</v>
      </c>
      <c r="F355" s="361">
        <f t="shared" si="230"/>
        <v>0</v>
      </c>
      <c r="G355" s="361">
        <f t="shared" si="231"/>
        <v>0</v>
      </c>
      <c r="H355" s="361">
        <f t="shared" si="232"/>
        <v>0</v>
      </c>
      <c r="I355" s="361">
        <f t="shared" si="233"/>
        <v>0</v>
      </c>
      <c r="J355" s="361">
        <f t="shared" si="234"/>
        <v>0</v>
      </c>
      <c r="K355" s="361">
        <f t="shared" si="235"/>
        <v>0</v>
      </c>
      <c r="L355" s="361">
        <f t="shared" si="236"/>
        <v>0</v>
      </c>
      <c r="M355" s="361">
        <f t="shared" si="237"/>
        <v>0</v>
      </c>
      <c r="N355" s="361">
        <f t="shared" si="238"/>
        <v>0</v>
      </c>
      <c r="O355" s="361">
        <f t="shared" si="239"/>
        <v>0</v>
      </c>
      <c r="P355" s="361">
        <f t="shared" si="240"/>
        <v>0</v>
      </c>
      <c r="Q355" s="361">
        <f t="shared" si="241"/>
        <v>0</v>
      </c>
      <c r="R355" s="376">
        <f t="shared" si="242"/>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5" outlineLevel="1">
      <c r="A356" t="s">
        <v>1572</v>
      </c>
      <c r="B356" s="44" t="str">
        <f>"Timing 1 - Wean to Join
"&amp;$B$217&amp;""</f>
        <v>Timing 1 - Wean to Join
Standard (7mo)</v>
      </c>
      <c r="C356" s="358">
        <f t="shared" si="227"/>
        <v>0</v>
      </c>
      <c r="D356" s="358">
        <f t="shared" si="228"/>
        <v>0</v>
      </c>
      <c r="E356" s="358">
        <f t="shared" si="229"/>
        <v>0</v>
      </c>
      <c r="F356" s="358">
        <f t="shared" si="230"/>
        <v>0</v>
      </c>
      <c r="G356" s="358">
        <f t="shared" si="231"/>
        <v>0</v>
      </c>
      <c r="H356" s="358">
        <f t="shared" si="232"/>
        <v>0</v>
      </c>
      <c r="I356" s="358">
        <f t="shared" si="233"/>
        <v>0</v>
      </c>
      <c r="J356" s="358">
        <f t="shared" si="234"/>
        <v>0</v>
      </c>
      <c r="K356" s="358">
        <f t="shared" si="235"/>
        <v>0</v>
      </c>
      <c r="L356" s="358">
        <f t="shared" si="236"/>
        <v>0</v>
      </c>
      <c r="M356" s="358">
        <f t="shared" si="237"/>
        <v>0</v>
      </c>
      <c r="N356" s="358">
        <f t="shared" si="238"/>
        <v>0</v>
      </c>
      <c r="O356" s="358">
        <f t="shared" si="239"/>
        <v>0</v>
      </c>
      <c r="P356" s="358">
        <f t="shared" si="240"/>
        <v>0</v>
      </c>
      <c r="Q356" s="358">
        <f t="shared" si="241"/>
        <v>0</v>
      </c>
      <c r="R356" s="374">
        <f t="shared" si="242"/>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227"/>
        <v>0</v>
      </c>
      <c r="D358" s="360">
        <f t="shared" si="228"/>
        <v>0</v>
      </c>
      <c r="E358" s="360">
        <f t="shared" si="229"/>
        <v>0</v>
      </c>
      <c r="F358" s="360">
        <f t="shared" si="230"/>
        <v>0</v>
      </c>
      <c r="G358" s="360">
        <f t="shared" si="231"/>
        <v>0</v>
      </c>
      <c r="H358" s="360">
        <f t="shared" si="232"/>
        <v>0</v>
      </c>
      <c r="I358" s="360">
        <f t="shared" si="233"/>
        <v>0</v>
      </c>
      <c r="J358" s="360">
        <f t="shared" si="234"/>
        <v>0</v>
      </c>
      <c r="K358" s="360">
        <f t="shared" si="235"/>
        <v>0</v>
      </c>
      <c r="L358" s="360">
        <f t="shared" si="236"/>
        <v>0</v>
      </c>
      <c r="M358" s="360">
        <f t="shared" si="237"/>
        <v>0</v>
      </c>
      <c r="N358" s="360">
        <f t="shared" si="238"/>
        <v>0</v>
      </c>
      <c r="O358" s="360">
        <f t="shared" si="239"/>
        <v>0</v>
      </c>
      <c r="P358" s="360">
        <f t="shared" si="240"/>
        <v>0</v>
      </c>
      <c r="Q358" s="360">
        <f t="shared" si="241"/>
        <v>0</v>
      </c>
      <c r="R358" s="375">
        <f t="shared" si="242"/>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227"/>
        <v>0</v>
      </c>
      <c r="D359" s="360">
        <f t="shared" si="228"/>
        <v>0</v>
      </c>
      <c r="E359" s="360">
        <f t="shared" si="229"/>
        <v>0</v>
      </c>
      <c r="F359" s="360">
        <f t="shared" si="230"/>
        <v>0</v>
      </c>
      <c r="G359" s="360">
        <f t="shared" si="231"/>
        <v>0</v>
      </c>
      <c r="H359" s="360">
        <f t="shared" si="232"/>
        <v>0</v>
      </c>
      <c r="I359" s="360">
        <f t="shared" si="233"/>
        <v>0</v>
      </c>
      <c r="J359" s="360">
        <f t="shared" si="234"/>
        <v>0</v>
      </c>
      <c r="K359" s="360">
        <f t="shared" si="235"/>
        <v>0</v>
      </c>
      <c r="L359" s="360">
        <f t="shared" si="236"/>
        <v>0</v>
      </c>
      <c r="M359" s="360">
        <f t="shared" si="237"/>
        <v>0</v>
      </c>
      <c r="N359" s="360">
        <f t="shared" si="238"/>
        <v>0</v>
      </c>
      <c r="O359" s="360">
        <f t="shared" si="239"/>
        <v>0</v>
      </c>
      <c r="P359" s="360">
        <f t="shared" si="240"/>
        <v>0</v>
      </c>
      <c r="Q359" s="360">
        <f t="shared" si="241"/>
        <v>0</v>
      </c>
      <c r="R359" s="375">
        <f t="shared" si="242"/>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227"/>
        <v>0</v>
      </c>
      <c r="D360" s="360">
        <f t="shared" si="228"/>
        <v>0</v>
      </c>
      <c r="E360" s="360">
        <f t="shared" si="229"/>
        <v>0</v>
      </c>
      <c r="F360" s="360">
        <f t="shared" si="230"/>
        <v>0</v>
      </c>
      <c r="G360" s="360">
        <f t="shared" si="231"/>
        <v>0</v>
      </c>
      <c r="H360" s="360">
        <f t="shared" si="232"/>
        <v>0</v>
      </c>
      <c r="I360" s="360">
        <f t="shared" si="233"/>
        <v>0</v>
      </c>
      <c r="J360" s="360">
        <f t="shared" si="234"/>
        <v>0</v>
      </c>
      <c r="K360" s="360">
        <f t="shared" si="235"/>
        <v>0</v>
      </c>
      <c r="L360" s="360">
        <f t="shared" si="236"/>
        <v>0</v>
      </c>
      <c r="M360" s="360">
        <f t="shared" si="237"/>
        <v>0</v>
      </c>
      <c r="N360" s="360">
        <f t="shared" si="238"/>
        <v>0</v>
      </c>
      <c r="O360" s="360">
        <f t="shared" si="239"/>
        <v>0</v>
      </c>
      <c r="P360" s="360">
        <f t="shared" si="240"/>
        <v>0</v>
      </c>
      <c r="Q360" s="360">
        <f t="shared" si="241"/>
        <v>0</v>
      </c>
      <c r="R360" s="375">
        <f t="shared" si="242"/>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227"/>
        <v>0</v>
      </c>
      <c r="D361" s="360">
        <f t="shared" si="228"/>
        <v>0</v>
      </c>
      <c r="E361" s="360">
        <f t="shared" si="229"/>
        <v>0</v>
      </c>
      <c r="F361" s="360">
        <f t="shared" si="230"/>
        <v>0</v>
      </c>
      <c r="G361" s="360">
        <f t="shared" si="231"/>
        <v>0</v>
      </c>
      <c r="H361" s="360">
        <f t="shared" si="232"/>
        <v>0</v>
      </c>
      <c r="I361" s="360">
        <f t="shared" si="233"/>
        <v>0</v>
      </c>
      <c r="J361" s="360">
        <f t="shared" si="234"/>
        <v>0</v>
      </c>
      <c r="K361" s="360">
        <f t="shared" si="235"/>
        <v>0</v>
      </c>
      <c r="L361" s="360">
        <f t="shared" si="236"/>
        <v>0</v>
      </c>
      <c r="M361" s="360">
        <f t="shared" si="237"/>
        <v>0</v>
      </c>
      <c r="N361" s="360">
        <f t="shared" si="238"/>
        <v>0</v>
      </c>
      <c r="O361" s="360">
        <f t="shared" si="239"/>
        <v>0</v>
      </c>
      <c r="P361" s="360">
        <f t="shared" si="240"/>
        <v>0</v>
      </c>
      <c r="Q361" s="360">
        <f t="shared" si="241"/>
        <v>0</v>
      </c>
      <c r="R361" s="375">
        <f t="shared" si="242"/>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227"/>
        <v>0</v>
      </c>
      <c r="D363" s="361">
        <f t="shared" si="228"/>
        <v>0</v>
      </c>
      <c r="E363" s="361">
        <f t="shared" si="229"/>
        <v>0</v>
      </c>
      <c r="F363" s="361">
        <f t="shared" si="230"/>
        <v>0</v>
      </c>
      <c r="G363" s="361">
        <f t="shared" si="231"/>
        <v>0</v>
      </c>
      <c r="H363" s="361">
        <f t="shared" si="232"/>
        <v>0</v>
      </c>
      <c r="I363" s="361">
        <f t="shared" si="233"/>
        <v>0</v>
      </c>
      <c r="J363" s="361">
        <f t="shared" si="234"/>
        <v>0</v>
      </c>
      <c r="K363" s="361">
        <f t="shared" si="235"/>
        <v>0</v>
      </c>
      <c r="L363" s="361">
        <f t="shared" si="236"/>
        <v>0</v>
      </c>
      <c r="M363" s="361">
        <f t="shared" si="237"/>
        <v>0</v>
      </c>
      <c r="N363" s="361">
        <f t="shared" si="238"/>
        <v>0</v>
      </c>
      <c r="O363" s="361">
        <f t="shared" si="239"/>
        <v>0</v>
      </c>
      <c r="P363" s="361">
        <f t="shared" si="240"/>
        <v>0</v>
      </c>
      <c r="Q363" s="361">
        <f t="shared" si="241"/>
        <v>0</v>
      </c>
      <c r="R363" s="376">
        <f t="shared" si="242"/>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5">
      <c r="B364" s="44" t="str">
        <f>"Timing 2 - Join to mid preg
"&amp;$B$217&amp;""</f>
        <v>Timing 2 - Join to mid preg
Standard (7mo)</v>
      </c>
      <c r="C364" s="358">
        <f t="shared" si="227"/>
        <v>0</v>
      </c>
      <c r="D364" s="358">
        <f t="shared" si="228"/>
        <v>0</v>
      </c>
      <c r="E364" s="358">
        <f t="shared" si="229"/>
        <v>0</v>
      </c>
      <c r="F364" s="358">
        <f t="shared" si="230"/>
        <v>0</v>
      </c>
      <c r="G364" s="358">
        <f t="shared" si="231"/>
        <v>0</v>
      </c>
      <c r="H364" s="358">
        <f t="shared" si="232"/>
        <v>0</v>
      </c>
      <c r="I364" s="358">
        <f t="shared" si="233"/>
        <v>0</v>
      </c>
      <c r="J364" s="358">
        <f t="shared" si="234"/>
        <v>0</v>
      </c>
      <c r="K364" s="358">
        <f t="shared" si="235"/>
        <v>0</v>
      </c>
      <c r="L364" s="358">
        <f t="shared" si="236"/>
        <v>0</v>
      </c>
      <c r="M364" s="358">
        <f t="shared" si="237"/>
        <v>0</v>
      </c>
      <c r="N364" s="358">
        <f t="shared" si="238"/>
        <v>0</v>
      </c>
      <c r="O364" s="358">
        <f t="shared" si="239"/>
        <v>0</v>
      </c>
      <c r="P364" s="358">
        <f t="shared" si="240"/>
        <v>0</v>
      </c>
      <c r="Q364" s="358">
        <f t="shared" si="241"/>
        <v>0</v>
      </c>
      <c r="R364" s="374">
        <f t="shared" si="242"/>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227"/>
        <v>0</v>
      </c>
      <c r="D366" s="360">
        <f t="shared" si="228"/>
        <v>0</v>
      </c>
      <c r="E366" s="360">
        <f t="shared" si="229"/>
        <v>0</v>
      </c>
      <c r="F366" s="360">
        <f t="shared" si="230"/>
        <v>0</v>
      </c>
      <c r="G366" s="360">
        <f t="shared" si="231"/>
        <v>0</v>
      </c>
      <c r="H366" s="360">
        <f t="shared" si="232"/>
        <v>0</v>
      </c>
      <c r="I366" s="360">
        <f t="shared" si="233"/>
        <v>0</v>
      </c>
      <c r="J366" s="360">
        <f t="shared" si="234"/>
        <v>0</v>
      </c>
      <c r="K366" s="360">
        <f t="shared" si="235"/>
        <v>0</v>
      </c>
      <c r="L366" s="360">
        <f t="shared" si="236"/>
        <v>0</v>
      </c>
      <c r="M366" s="360">
        <f t="shared" si="237"/>
        <v>0</v>
      </c>
      <c r="N366" s="360">
        <f t="shared" si="238"/>
        <v>0</v>
      </c>
      <c r="O366" s="360">
        <f t="shared" si="239"/>
        <v>0</v>
      </c>
      <c r="P366" s="360">
        <f t="shared" si="240"/>
        <v>0</v>
      </c>
      <c r="Q366" s="360">
        <f t="shared" si="241"/>
        <v>0</v>
      </c>
      <c r="R366" s="375">
        <f t="shared" si="242"/>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227"/>
        <v>0</v>
      </c>
      <c r="D367" s="360">
        <f t="shared" si="228"/>
        <v>0</v>
      </c>
      <c r="E367" s="360">
        <f t="shared" si="229"/>
        <v>0</v>
      </c>
      <c r="F367" s="360">
        <f t="shared" si="230"/>
        <v>0</v>
      </c>
      <c r="G367" s="360">
        <f t="shared" si="231"/>
        <v>0</v>
      </c>
      <c r="H367" s="360">
        <f t="shared" si="232"/>
        <v>0</v>
      </c>
      <c r="I367" s="360">
        <f t="shared" si="233"/>
        <v>0</v>
      </c>
      <c r="J367" s="360">
        <f t="shared" si="234"/>
        <v>0</v>
      </c>
      <c r="K367" s="360">
        <f t="shared" si="235"/>
        <v>0</v>
      </c>
      <c r="L367" s="360">
        <f t="shared" si="236"/>
        <v>0</v>
      </c>
      <c r="M367" s="360">
        <f t="shared" si="237"/>
        <v>0</v>
      </c>
      <c r="N367" s="360">
        <f t="shared" si="238"/>
        <v>0</v>
      </c>
      <c r="O367" s="360">
        <f t="shared" si="239"/>
        <v>0</v>
      </c>
      <c r="P367" s="360">
        <f t="shared" si="240"/>
        <v>0</v>
      </c>
      <c r="Q367" s="360">
        <f t="shared" si="241"/>
        <v>0</v>
      </c>
      <c r="R367" s="375">
        <f t="shared" si="242"/>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227"/>
        <v>0</v>
      </c>
      <c r="D368" s="360">
        <f t="shared" si="228"/>
        <v>0</v>
      </c>
      <c r="E368" s="360">
        <f t="shared" si="229"/>
        <v>0</v>
      </c>
      <c r="F368" s="360">
        <f t="shared" si="230"/>
        <v>0</v>
      </c>
      <c r="G368" s="360">
        <f t="shared" si="231"/>
        <v>0</v>
      </c>
      <c r="H368" s="360">
        <f t="shared" si="232"/>
        <v>0</v>
      </c>
      <c r="I368" s="360">
        <f t="shared" si="233"/>
        <v>0</v>
      </c>
      <c r="J368" s="360">
        <f t="shared" si="234"/>
        <v>0</v>
      </c>
      <c r="K368" s="360">
        <f t="shared" si="235"/>
        <v>0</v>
      </c>
      <c r="L368" s="360">
        <f t="shared" si="236"/>
        <v>0</v>
      </c>
      <c r="M368" s="360">
        <f t="shared" si="237"/>
        <v>0</v>
      </c>
      <c r="N368" s="360">
        <f t="shared" si="238"/>
        <v>0</v>
      </c>
      <c r="O368" s="360">
        <f t="shared" si="239"/>
        <v>0</v>
      </c>
      <c r="P368" s="360">
        <f t="shared" si="240"/>
        <v>0</v>
      </c>
      <c r="Q368" s="360">
        <f t="shared" si="241"/>
        <v>0</v>
      </c>
      <c r="R368" s="375">
        <f t="shared" si="242"/>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227"/>
        <v>0</v>
      </c>
      <c r="D369" s="360">
        <f t="shared" si="228"/>
        <v>0</v>
      </c>
      <c r="E369" s="360">
        <f t="shared" si="229"/>
        <v>0</v>
      </c>
      <c r="F369" s="360">
        <f t="shared" si="230"/>
        <v>0</v>
      </c>
      <c r="G369" s="360">
        <f t="shared" si="231"/>
        <v>0</v>
      </c>
      <c r="H369" s="360">
        <f t="shared" si="232"/>
        <v>0</v>
      </c>
      <c r="I369" s="360">
        <f t="shared" si="233"/>
        <v>0</v>
      </c>
      <c r="J369" s="360">
        <f t="shared" si="234"/>
        <v>0</v>
      </c>
      <c r="K369" s="360">
        <f t="shared" si="235"/>
        <v>0</v>
      </c>
      <c r="L369" s="360">
        <f t="shared" si="236"/>
        <v>0</v>
      </c>
      <c r="M369" s="360">
        <f t="shared" si="237"/>
        <v>0</v>
      </c>
      <c r="N369" s="360">
        <f t="shared" si="238"/>
        <v>0</v>
      </c>
      <c r="O369" s="360">
        <f t="shared" si="239"/>
        <v>0</v>
      </c>
      <c r="P369" s="360">
        <f t="shared" si="240"/>
        <v>0</v>
      </c>
      <c r="Q369" s="360">
        <f t="shared" si="241"/>
        <v>0</v>
      </c>
      <c r="R369" s="375">
        <f t="shared" si="242"/>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227"/>
        <v>0</v>
      </c>
      <c r="D371" s="361">
        <f t="shared" si="228"/>
        <v>0</v>
      </c>
      <c r="E371" s="361">
        <f t="shared" si="229"/>
        <v>0</v>
      </c>
      <c r="F371" s="361">
        <f t="shared" si="230"/>
        <v>0</v>
      </c>
      <c r="G371" s="361">
        <f t="shared" si="231"/>
        <v>0</v>
      </c>
      <c r="H371" s="361">
        <f t="shared" si="232"/>
        <v>0</v>
      </c>
      <c r="I371" s="361">
        <f t="shared" si="233"/>
        <v>0</v>
      </c>
      <c r="J371" s="361">
        <f t="shared" si="234"/>
        <v>0</v>
      </c>
      <c r="K371" s="361">
        <f t="shared" si="235"/>
        <v>0</v>
      </c>
      <c r="L371" s="361">
        <f t="shared" si="236"/>
        <v>0</v>
      </c>
      <c r="M371" s="361">
        <f t="shared" si="237"/>
        <v>0</v>
      </c>
      <c r="N371" s="361">
        <f t="shared" si="238"/>
        <v>0</v>
      </c>
      <c r="O371" s="361">
        <f t="shared" si="239"/>
        <v>0</v>
      </c>
      <c r="P371" s="361">
        <f t="shared" si="240"/>
        <v>0</v>
      </c>
      <c r="Q371" s="361">
        <f t="shared" si="241"/>
        <v>0</v>
      </c>
      <c r="R371" s="376">
        <f t="shared" si="242"/>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5" outlineLevel="1">
      <c r="B372" s="44" t="str">
        <f>"Timing 3 - mid preg to Birth
"&amp;$B$217&amp;""</f>
        <v>Timing 3 - mid preg to Birth
Standard (7mo)</v>
      </c>
      <c r="C372" s="358">
        <f t="shared" si="227"/>
        <v>0</v>
      </c>
      <c r="D372" s="358">
        <f t="shared" si="228"/>
        <v>0</v>
      </c>
      <c r="E372" s="358">
        <f t="shared" si="229"/>
        <v>0</v>
      </c>
      <c r="F372" s="358">
        <f t="shared" si="230"/>
        <v>0</v>
      </c>
      <c r="G372" s="358">
        <f t="shared" si="231"/>
        <v>0</v>
      </c>
      <c r="H372" s="358">
        <f t="shared" si="232"/>
        <v>0</v>
      </c>
      <c r="I372" s="358">
        <f t="shared" si="233"/>
        <v>0</v>
      </c>
      <c r="J372" s="358">
        <f t="shared" si="234"/>
        <v>0</v>
      </c>
      <c r="K372" s="358">
        <f t="shared" si="235"/>
        <v>0</v>
      </c>
      <c r="L372" s="358">
        <f t="shared" si="236"/>
        <v>0</v>
      </c>
      <c r="M372" s="358">
        <f t="shared" si="237"/>
        <v>0</v>
      </c>
      <c r="N372" s="358">
        <f t="shared" si="238"/>
        <v>0</v>
      </c>
      <c r="O372" s="358">
        <f t="shared" si="239"/>
        <v>0</v>
      </c>
      <c r="P372" s="358">
        <f t="shared" si="240"/>
        <v>0</v>
      </c>
      <c r="Q372" s="358">
        <f t="shared" si="241"/>
        <v>0</v>
      </c>
      <c r="R372" s="374">
        <f t="shared" si="242"/>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227"/>
        <v>0</v>
      </c>
      <c r="D374" s="360">
        <f t="shared" si="228"/>
        <v>0</v>
      </c>
      <c r="E374" s="360">
        <f t="shared" si="229"/>
        <v>0</v>
      </c>
      <c r="F374" s="360">
        <f t="shared" si="230"/>
        <v>0</v>
      </c>
      <c r="G374" s="360">
        <f t="shared" si="231"/>
        <v>0</v>
      </c>
      <c r="H374" s="360">
        <f t="shared" si="232"/>
        <v>0</v>
      </c>
      <c r="I374" s="360">
        <f t="shared" si="233"/>
        <v>0</v>
      </c>
      <c r="J374" s="360">
        <f t="shared" si="234"/>
        <v>0</v>
      </c>
      <c r="K374" s="360">
        <f t="shared" si="235"/>
        <v>0</v>
      </c>
      <c r="L374" s="360">
        <f t="shared" si="236"/>
        <v>0</v>
      </c>
      <c r="M374" s="360">
        <f t="shared" si="237"/>
        <v>0</v>
      </c>
      <c r="N374" s="360">
        <f t="shared" si="238"/>
        <v>0</v>
      </c>
      <c r="O374" s="360">
        <f t="shared" si="239"/>
        <v>0</v>
      </c>
      <c r="P374" s="360">
        <f t="shared" si="240"/>
        <v>0</v>
      </c>
      <c r="Q374" s="360">
        <f t="shared" si="241"/>
        <v>0</v>
      </c>
      <c r="R374" s="375">
        <f t="shared" si="242"/>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227"/>
        <v>0</v>
      </c>
      <c r="D375" s="360">
        <f t="shared" si="228"/>
        <v>0</v>
      </c>
      <c r="E375" s="360">
        <f t="shared" si="229"/>
        <v>0</v>
      </c>
      <c r="F375" s="360">
        <f t="shared" si="230"/>
        <v>0</v>
      </c>
      <c r="G375" s="360">
        <f t="shared" si="231"/>
        <v>0</v>
      </c>
      <c r="H375" s="360">
        <f t="shared" si="232"/>
        <v>0</v>
      </c>
      <c r="I375" s="360">
        <f t="shared" si="233"/>
        <v>0</v>
      </c>
      <c r="J375" s="360">
        <f t="shared" si="234"/>
        <v>0</v>
      </c>
      <c r="K375" s="360">
        <f t="shared" si="235"/>
        <v>0</v>
      </c>
      <c r="L375" s="360">
        <f t="shared" si="236"/>
        <v>0</v>
      </c>
      <c r="M375" s="360">
        <f t="shared" si="237"/>
        <v>0</v>
      </c>
      <c r="N375" s="360">
        <f t="shared" si="238"/>
        <v>0</v>
      </c>
      <c r="O375" s="360">
        <f t="shared" si="239"/>
        <v>0</v>
      </c>
      <c r="P375" s="360">
        <f t="shared" si="240"/>
        <v>0</v>
      </c>
      <c r="Q375" s="360">
        <f t="shared" si="241"/>
        <v>0</v>
      </c>
      <c r="R375" s="375">
        <f t="shared" si="242"/>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227"/>
        <v>0</v>
      </c>
      <c r="D376" s="360">
        <f t="shared" si="228"/>
        <v>0</v>
      </c>
      <c r="E376" s="360">
        <f t="shared" si="229"/>
        <v>0</v>
      </c>
      <c r="F376" s="360">
        <f t="shared" si="230"/>
        <v>0</v>
      </c>
      <c r="G376" s="360">
        <f t="shared" si="231"/>
        <v>0</v>
      </c>
      <c r="H376" s="360">
        <f t="shared" si="232"/>
        <v>0</v>
      </c>
      <c r="I376" s="360">
        <f t="shared" si="233"/>
        <v>0</v>
      </c>
      <c r="J376" s="360">
        <f t="shared" si="234"/>
        <v>0</v>
      </c>
      <c r="K376" s="360">
        <f t="shared" si="235"/>
        <v>0</v>
      </c>
      <c r="L376" s="360">
        <f t="shared" si="236"/>
        <v>0</v>
      </c>
      <c r="M376" s="360">
        <f t="shared" si="237"/>
        <v>0</v>
      </c>
      <c r="N376" s="360">
        <f t="shared" si="238"/>
        <v>0</v>
      </c>
      <c r="O376" s="360">
        <f t="shared" si="239"/>
        <v>0</v>
      </c>
      <c r="P376" s="360">
        <f t="shared" si="240"/>
        <v>0</v>
      </c>
      <c r="Q376" s="360">
        <f t="shared" si="241"/>
        <v>0</v>
      </c>
      <c r="R376" s="375">
        <f t="shared" si="242"/>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227"/>
        <v>0</v>
      </c>
      <c r="D377" s="360">
        <f t="shared" si="228"/>
        <v>0</v>
      </c>
      <c r="E377" s="360">
        <f t="shared" si="229"/>
        <v>0</v>
      </c>
      <c r="F377" s="360">
        <f t="shared" si="230"/>
        <v>0</v>
      </c>
      <c r="G377" s="360">
        <f t="shared" si="231"/>
        <v>0</v>
      </c>
      <c r="H377" s="360">
        <f t="shared" si="232"/>
        <v>0</v>
      </c>
      <c r="I377" s="360">
        <f t="shared" si="233"/>
        <v>0</v>
      </c>
      <c r="J377" s="360">
        <f t="shared" si="234"/>
        <v>0</v>
      </c>
      <c r="K377" s="360">
        <f t="shared" si="235"/>
        <v>0</v>
      </c>
      <c r="L377" s="360">
        <f t="shared" si="236"/>
        <v>0</v>
      </c>
      <c r="M377" s="360">
        <f t="shared" si="237"/>
        <v>0</v>
      </c>
      <c r="N377" s="360">
        <f t="shared" si="238"/>
        <v>0</v>
      </c>
      <c r="O377" s="360">
        <f t="shared" si="239"/>
        <v>0</v>
      </c>
      <c r="P377" s="360">
        <f t="shared" si="240"/>
        <v>0</v>
      </c>
      <c r="Q377" s="360">
        <f t="shared" si="241"/>
        <v>0</v>
      </c>
      <c r="R377" s="375">
        <f t="shared" si="242"/>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227"/>
        <v>0</v>
      </c>
      <c r="D378" s="360">
        <f t="shared" si="228"/>
        <v>0</v>
      </c>
      <c r="E378" s="360">
        <f t="shared" si="229"/>
        <v>0</v>
      </c>
      <c r="F378" s="360">
        <f t="shared" si="230"/>
        <v>0</v>
      </c>
      <c r="G378" s="360">
        <f t="shared" si="231"/>
        <v>0</v>
      </c>
      <c r="H378" s="360">
        <f t="shared" si="232"/>
        <v>0</v>
      </c>
      <c r="I378" s="360">
        <f t="shared" si="233"/>
        <v>0</v>
      </c>
      <c r="J378" s="360">
        <f t="shared" si="234"/>
        <v>0</v>
      </c>
      <c r="K378" s="360">
        <f t="shared" si="235"/>
        <v>0</v>
      </c>
      <c r="L378" s="360">
        <f t="shared" si="236"/>
        <v>0</v>
      </c>
      <c r="M378" s="360">
        <f t="shared" si="237"/>
        <v>0</v>
      </c>
      <c r="N378" s="360">
        <f t="shared" si="238"/>
        <v>0</v>
      </c>
      <c r="O378" s="360">
        <f t="shared" si="239"/>
        <v>0</v>
      </c>
      <c r="P378" s="360">
        <f t="shared" si="240"/>
        <v>0</v>
      </c>
      <c r="Q378" s="360">
        <f t="shared" si="241"/>
        <v>0</v>
      </c>
      <c r="R378" s="375">
        <f t="shared" si="242"/>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227"/>
        <v>0</v>
      </c>
      <c r="D379" s="361">
        <f t="shared" si="228"/>
        <v>0</v>
      </c>
      <c r="E379" s="361">
        <f t="shared" si="229"/>
        <v>0</v>
      </c>
      <c r="F379" s="361">
        <f t="shared" si="230"/>
        <v>0</v>
      </c>
      <c r="G379" s="361">
        <f t="shared" si="231"/>
        <v>0</v>
      </c>
      <c r="H379" s="361">
        <f t="shared" si="232"/>
        <v>0</v>
      </c>
      <c r="I379" s="361">
        <f t="shared" si="233"/>
        <v>0</v>
      </c>
      <c r="J379" s="361">
        <f t="shared" si="234"/>
        <v>0</v>
      </c>
      <c r="K379" s="361">
        <f t="shared" si="235"/>
        <v>0</v>
      </c>
      <c r="L379" s="361">
        <f t="shared" si="236"/>
        <v>0</v>
      </c>
      <c r="M379" s="361">
        <f t="shared" si="237"/>
        <v>0</v>
      </c>
      <c r="N379" s="361">
        <f t="shared" si="238"/>
        <v>0</v>
      </c>
      <c r="O379" s="361">
        <f t="shared" si="239"/>
        <v>0</v>
      </c>
      <c r="P379" s="361">
        <f t="shared" si="240"/>
        <v>0</v>
      </c>
      <c r="Q379" s="361">
        <f t="shared" si="241"/>
        <v>0</v>
      </c>
      <c r="R379" s="376">
        <f t="shared" si="242"/>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243">CHOOSE(d.Region,S386,AI386,AY386,BO386,CE386)</f>
        <v>0</v>
      </c>
      <c r="D386" s="50">
        <f t="shared" ref="D386:D403" si="244">CHOOSE(d.Region,T386,AJ386,AZ386,BP386,CF386)</f>
        <v>0</v>
      </c>
      <c r="E386" s="50">
        <f t="shared" ref="E386:E403" si="245">CHOOSE(d.Region,U386,AK386,BA386,BQ386,CG386)</f>
        <v>0</v>
      </c>
      <c r="F386" s="50">
        <f t="shared" ref="F386:F403" si="246">CHOOSE(d.Region,V386,AL386,BB386,BR386,CH386)</f>
        <v>0</v>
      </c>
      <c r="G386" s="50">
        <f t="shared" ref="G386:G403" si="247">CHOOSE(d.Region,W386,AM386,BC386,BS386,CI386)</f>
        <v>0</v>
      </c>
      <c r="H386" s="50">
        <f t="shared" ref="H386:H403" si="248">CHOOSE(d.Region,X386,AN386,BD386,BT386,CJ386)</f>
        <v>0</v>
      </c>
      <c r="I386" s="50">
        <f t="shared" ref="I386:I403" si="249">CHOOSE(d.Region,Y386,AO386,BE386,BU386,CK386)</f>
        <v>0</v>
      </c>
      <c r="J386" s="50">
        <f t="shared" ref="J386:J403" si="250">CHOOSE(d.Region,Z386,AP386,BF386,BV386,CL386)</f>
        <v>0</v>
      </c>
      <c r="K386" s="50">
        <f t="shared" ref="K386:K403" si="251">CHOOSE(d.Region,AA386,AQ386,BG386,BW386,CM386)</f>
        <v>0</v>
      </c>
      <c r="L386" s="50">
        <f t="shared" ref="L386:L403" si="252">CHOOSE(d.Region,AB386,AR386,BH386,BX386,CN386)</f>
        <v>0</v>
      </c>
      <c r="M386" s="50">
        <f t="shared" ref="M386:M403" si="253">CHOOSE(d.Region,AC386,AS386,BI386,BY386,CO386)</f>
        <v>0</v>
      </c>
      <c r="N386" s="50">
        <f t="shared" ref="N386:N403" si="254">CHOOSE(d.Region,AD386,AT386,BJ386,BZ386,CP386)</f>
        <v>0</v>
      </c>
      <c r="O386" s="50">
        <f t="shared" ref="O386:O403" si="255">CHOOSE(d.Region,AE386,AU386,BK386,CA386,CQ386)</f>
        <v>0</v>
      </c>
      <c r="P386" s="50">
        <f t="shared" ref="P386:P403" si="256">CHOOSE(d.Region,AF386,AV386,BL386,CB386,CR386)</f>
        <v>0</v>
      </c>
      <c r="Q386" s="50">
        <f t="shared" ref="Q386:Q403" si="257">CHOOSE(d.Region,AG386,AW386,BM386,CC386,CS386)</f>
        <v>0</v>
      </c>
      <c r="R386" s="377">
        <f t="shared" ref="R386:R403" si="258">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1:99" outlineLevel="1">
      <c r="B387" s="45" t="s">
        <v>3065</v>
      </c>
      <c r="C387" s="214">
        <f t="shared" si="243"/>
        <v>0</v>
      </c>
      <c r="D387" s="214">
        <f t="shared" si="244"/>
        <v>0</v>
      </c>
      <c r="E387" s="214">
        <f t="shared" si="245"/>
        <v>0</v>
      </c>
      <c r="F387" s="214">
        <f t="shared" si="246"/>
        <v>0</v>
      </c>
      <c r="G387" s="214">
        <f t="shared" si="247"/>
        <v>0</v>
      </c>
      <c r="H387" s="214">
        <f t="shared" si="248"/>
        <v>0</v>
      </c>
      <c r="I387" s="214">
        <f t="shared" si="249"/>
        <v>0</v>
      </c>
      <c r="J387" s="214">
        <f t="shared" si="250"/>
        <v>0</v>
      </c>
      <c r="K387" s="214">
        <f t="shared" si="251"/>
        <v>0</v>
      </c>
      <c r="L387" s="214">
        <f t="shared" si="252"/>
        <v>0</v>
      </c>
      <c r="M387" s="214">
        <f t="shared" si="253"/>
        <v>0</v>
      </c>
      <c r="N387" s="214">
        <f t="shared" si="254"/>
        <v>0</v>
      </c>
      <c r="O387" s="214">
        <f t="shared" si="255"/>
        <v>0</v>
      </c>
      <c r="P387" s="214">
        <f t="shared" si="256"/>
        <v>0</v>
      </c>
      <c r="Q387" s="214">
        <f t="shared" si="257"/>
        <v>0</v>
      </c>
      <c r="R387" s="378">
        <f t="shared" si="258"/>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243"/>
        <v>0</v>
      </c>
      <c r="D388" s="51">
        <f t="shared" si="244"/>
        <v>0</v>
      </c>
      <c r="E388" s="51">
        <f t="shared" si="245"/>
        <v>0</v>
      </c>
      <c r="F388" s="51">
        <f t="shared" si="246"/>
        <v>0</v>
      </c>
      <c r="G388" s="51">
        <f t="shared" si="247"/>
        <v>0</v>
      </c>
      <c r="H388" s="51">
        <f t="shared" si="248"/>
        <v>0</v>
      </c>
      <c r="I388" s="51">
        <f t="shared" si="249"/>
        <v>0</v>
      </c>
      <c r="J388" s="51">
        <f t="shared" si="250"/>
        <v>0</v>
      </c>
      <c r="K388" s="51">
        <f t="shared" si="251"/>
        <v>0</v>
      </c>
      <c r="L388" s="51">
        <f t="shared" si="252"/>
        <v>0</v>
      </c>
      <c r="M388" s="51">
        <f t="shared" si="253"/>
        <v>0</v>
      </c>
      <c r="N388" s="51">
        <f t="shared" si="254"/>
        <v>0</v>
      </c>
      <c r="O388" s="51">
        <f t="shared" si="255"/>
        <v>0</v>
      </c>
      <c r="P388" s="51">
        <f t="shared" si="256"/>
        <v>0</v>
      </c>
      <c r="Q388" s="51">
        <f t="shared" si="257"/>
        <v>0</v>
      </c>
      <c r="R388" s="379">
        <f t="shared" si="258"/>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243"/>
        <v>0</v>
      </c>
      <c r="D389" s="50">
        <f t="shared" si="244"/>
        <v>0</v>
      </c>
      <c r="E389" s="50">
        <f t="shared" si="245"/>
        <v>0</v>
      </c>
      <c r="F389" s="50">
        <f t="shared" si="246"/>
        <v>0</v>
      </c>
      <c r="G389" s="50">
        <f t="shared" si="247"/>
        <v>0</v>
      </c>
      <c r="H389" s="50">
        <f t="shared" si="248"/>
        <v>0</v>
      </c>
      <c r="I389" s="50">
        <f t="shared" si="249"/>
        <v>0</v>
      </c>
      <c r="J389" s="50">
        <f t="shared" si="250"/>
        <v>0</v>
      </c>
      <c r="K389" s="50">
        <f t="shared" si="251"/>
        <v>0</v>
      </c>
      <c r="L389" s="50">
        <f t="shared" si="252"/>
        <v>0</v>
      </c>
      <c r="M389" s="50">
        <f t="shared" si="253"/>
        <v>0</v>
      </c>
      <c r="N389" s="50">
        <f t="shared" si="254"/>
        <v>0</v>
      </c>
      <c r="O389" s="50">
        <f t="shared" si="255"/>
        <v>0</v>
      </c>
      <c r="P389" s="50">
        <f t="shared" si="256"/>
        <v>0</v>
      </c>
      <c r="Q389" s="50">
        <f t="shared" si="257"/>
        <v>0</v>
      </c>
      <c r="R389" s="377">
        <f t="shared" si="258"/>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1:99" outlineLevel="1">
      <c r="B390" s="45" t="s">
        <v>3065</v>
      </c>
      <c r="C390" s="214">
        <f t="shared" si="243"/>
        <v>0</v>
      </c>
      <c r="D390" s="214">
        <f t="shared" si="244"/>
        <v>0</v>
      </c>
      <c r="E390" s="214">
        <f t="shared" si="245"/>
        <v>0</v>
      </c>
      <c r="F390" s="214">
        <f t="shared" si="246"/>
        <v>0</v>
      </c>
      <c r="G390" s="214">
        <f t="shared" si="247"/>
        <v>0</v>
      </c>
      <c r="H390" s="214">
        <f t="shared" si="248"/>
        <v>0</v>
      </c>
      <c r="I390" s="214">
        <f t="shared" si="249"/>
        <v>0</v>
      </c>
      <c r="J390" s="214">
        <f t="shared" si="250"/>
        <v>0</v>
      </c>
      <c r="K390" s="214">
        <f t="shared" si="251"/>
        <v>0</v>
      </c>
      <c r="L390" s="214">
        <f t="shared" si="252"/>
        <v>0</v>
      </c>
      <c r="M390" s="214">
        <f t="shared" si="253"/>
        <v>0</v>
      </c>
      <c r="N390" s="214">
        <f t="shared" si="254"/>
        <v>0</v>
      </c>
      <c r="O390" s="214">
        <f t="shared" si="255"/>
        <v>0</v>
      </c>
      <c r="P390" s="214">
        <f t="shared" si="256"/>
        <v>0</v>
      </c>
      <c r="Q390" s="214">
        <f t="shared" si="257"/>
        <v>0</v>
      </c>
      <c r="R390" s="378">
        <f t="shared" si="258"/>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243"/>
        <v>0</v>
      </c>
      <c r="D391" s="51">
        <f t="shared" si="244"/>
        <v>0</v>
      </c>
      <c r="E391" s="51">
        <f t="shared" si="245"/>
        <v>0</v>
      </c>
      <c r="F391" s="51">
        <f t="shared" si="246"/>
        <v>0</v>
      </c>
      <c r="G391" s="51">
        <f t="shared" si="247"/>
        <v>0</v>
      </c>
      <c r="H391" s="51">
        <f t="shared" si="248"/>
        <v>0</v>
      </c>
      <c r="I391" s="51">
        <f t="shared" si="249"/>
        <v>0</v>
      </c>
      <c r="J391" s="51">
        <f t="shared" si="250"/>
        <v>0</v>
      </c>
      <c r="K391" s="51">
        <f t="shared" si="251"/>
        <v>0</v>
      </c>
      <c r="L391" s="51">
        <f t="shared" si="252"/>
        <v>0</v>
      </c>
      <c r="M391" s="51">
        <f t="shared" si="253"/>
        <v>0</v>
      </c>
      <c r="N391" s="51">
        <f t="shared" si="254"/>
        <v>0</v>
      </c>
      <c r="O391" s="51">
        <f t="shared" si="255"/>
        <v>0</v>
      </c>
      <c r="P391" s="51">
        <f t="shared" si="256"/>
        <v>0</v>
      </c>
      <c r="Q391" s="51">
        <f t="shared" si="257"/>
        <v>0</v>
      </c>
      <c r="R391" s="379">
        <f t="shared" si="258"/>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243"/>
        <v>0</v>
      </c>
      <c r="D392" s="50">
        <f t="shared" si="244"/>
        <v>0</v>
      </c>
      <c r="E392" s="50">
        <f t="shared" si="245"/>
        <v>0</v>
      </c>
      <c r="F392" s="50">
        <f t="shared" si="246"/>
        <v>0</v>
      </c>
      <c r="G392" s="50">
        <f t="shared" si="247"/>
        <v>0</v>
      </c>
      <c r="H392" s="50">
        <f t="shared" si="248"/>
        <v>0</v>
      </c>
      <c r="I392" s="50">
        <f t="shared" si="249"/>
        <v>0</v>
      </c>
      <c r="J392" s="50">
        <f t="shared" si="250"/>
        <v>0</v>
      </c>
      <c r="K392" s="50">
        <f t="shared" si="251"/>
        <v>0</v>
      </c>
      <c r="L392" s="50">
        <f t="shared" si="252"/>
        <v>0</v>
      </c>
      <c r="M392" s="50">
        <f t="shared" si="253"/>
        <v>0</v>
      </c>
      <c r="N392" s="50">
        <f t="shared" si="254"/>
        <v>0</v>
      </c>
      <c r="O392" s="50">
        <f t="shared" si="255"/>
        <v>0</v>
      </c>
      <c r="P392" s="50">
        <f t="shared" si="256"/>
        <v>0</v>
      </c>
      <c r="Q392" s="50">
        <f t="shared" si="257"/>
        <v>0</v>
      </c>
      <c r="R392" s="377">
        <f t="shared" si="258"/>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1:99" outlineLevel="1">
      <c r="B393" s="45" t="s">
        <v>3065</v>
      </c>
      <c r="C393" s="214">
        <f t="shared" si="243"/>
        <v>0</v>
      </c>
      <c r="D393" s="214">
        <f t="shared" si="244"/>
        <v>0</v>
      </c>
      <c r="E393" s="214">
        <f t="shared" si="245"/>
        <v>0</v>
      </c>
      <c r="F393" s="214">
        <f t="shared" si="246"/>
        <v>0</v>
      </c>
      <c r="G393" s="214">
        <f t="shared" si="247"/>
        <v>0</v>
      </c>
      <c r="H393" s="214">
        <f t="shared" si="248"/>
        <v>0</v>
      </c>
      <c r="I393" s="214">
        <f t="shared" si="249"/>
        <v>0</v>
      </c>
      <c r="J393" s="214">
        <f t="shared" si="250"/>
        <v>0</v>
      </c>
      <c r="K393" s="214">
        <f t="shared" si="251"/>
        <v>0</v>
      </c>
      <c r="L393" s="214">
        <f t="shared" si="252"/>
        <v>0</v>
      </c>
      <c r="M393" s="214">
        <f t="shared" si="253"/>
        <v>0</v>
      </c>
      <c r="N393" s="214">
        <f t="shared" si="254"/>
        <v>0</v>
      </c>
      <c r="O393" s="214">
        <f t="shared" si="255"/>
        <v>0</v>
      </c>
      <c r="P393" s="214">
        <f t="shared" si="256"/>
        <v>0</v>
      </c>
      <c r="Q393" s="214">
        <f t="shared" si="257"/>
        <v>0</v>
      </c>
      <c r="R393" s="378">
        <f t="shared" si="258"/>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243"/>
        <v>0</v>
      </c>
      <c r="D394" s="51">
        <f t="shared" si="244"/>
        <v>0</v>
      </c>
      <c r="E394" s="51">
        <f t="shared" si="245"/>
        <v>0</v>
      </c>
      <c r="F394" s="51">
        <f t="shared" si="246"/>
        <v>0</v>
      </c>
      <c r="G394" s="51">
        <f t="shared" si="247"/>
        <v>0</v>
      </c>
      <c r="H394" s="51">
        <f t="shared" si="248"/>
        <v>0</v>
      </c>
      <c r="I394" s="51">
        <f t="shared" si="249"/>
        <v>0</v>
      </c>
      <c r="J394" s="51">
        <f t="shared" si="250"/>
        <v>0</v>
      </c>
      <c r="K394" s="51">
        <f t="shared" si="251"/>
        <v>0</v>
      </c>
      <c r="L394" s="51">
        <f t="shared" si="252"/>
        <v>0</v>
      </c>
      <c r="M394" s="51">
        <f t="shared" si="253"/>
        <v>0</v>
      </c>
      <c r="N394" s="51">
        <f t="shared" si="254"/>
        <v>0</v>
      </c>
      <c r="O394" s="51">
        <f t="shared" si="255"/>
        <v>0</v>
      </c>
      <c r="P394" s="51">
        <f t="shared" si="256"/>
        <v>0</v>
      </c>
      <c r="Q394" s="51">
        <f t="shared" si="257"/>
        <v>0</v>
      </c>
      <c r="R394" s="379">
        <f t="shared" si="258"/>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243"/>
        <v>0</v>
      </c>
      <c r="D395" s="50">
        <f t="shared" si="244"/>
        <v>0</v>
      </c>
      <c r="E395" s="50">
        <f t="shared" si="245"/>
        <v>0</v>
      </c>
      <c r="F395" s="50">
        <f t="shared" si="246"/>
        <v>0</v>
      </c>
      <c r="G395" s="50">
        <f t="shared" si="247"/>
        <v>0</v>
      </c>
      <c r="H395" s="50">
        <f t="shared" si="248"/>
        <v>0</v>
      </c>
      <c r="I395" s="50">
        <f t="shared" si="249"/>
        <v>0</v>
      </c>
      <c r="J395" s="50">
        <f t="shared" si="250"/>
        <v>0</v>
      </c>
      <c r="K395" s="50">
        <f t="shared" si="251"/>
        <v>0</v>
      </c>
      <c r="L395" s="50">
        <f t="shared" si="252"/>
        <v>0</v>
      </c>
      <c r="M395" s="50">
        <f t="shared" si="253"/>
        <v>0</v>
      </c>
      <c r="N395" s="50">
        <f t="shared" si="254"/>
        <v>0</v>
      </c>
      <c r="O395" s="50">
        <f t="shared" si="255"/>
        <v>0</v>
      </c>
      <c r="P395" s="50">
        <f t="shared" si="256"/>
        <v>0</v>
      </c>
      <c r="Q395" s="50">
        <f t="shared" si="257"/>
        <v>0</v>
      </c>
      <c r="R395" s="377">
        <f t="shared" si="258"/>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1:99" outlineLevel="1">
      <c r="B396" s="45" t="s">
        <v>3065</v>
      </c>
      <c r="C396" s="214">
        <f t="shared" si="243"/>
        <v>0</v>
      </c>
      <c r="D396" s="214">
        <f t="shared" si="244"/>
        <v>0</v>
      </c>
      <c r="E396" s="214">
        <f t="shared" si="245"/>
        <v>0</v>
      </c>
      <c r="F396" s="214">
        <f t="shared" si="246"/>
        <v>0</v>
      </c>
      <c r="G396" s="214">
        <f t="shared" si="247"/>
        <v>0</v>
      </c>
      <c r="H396" s="214">
        <f t="shared" si="248"/>
        <v>0</v>
      </c>
      <c r="I396" s="214">
        <f t="shared" si="249"/>
        <v>0</v>
      </c>
      <c r="J396" s="214">
        <f t="shared" si="250"/>
        <v>0</v>
      </c>
      <c r="K396" s="214">
        <f t="shared" si="251"/>
        <v>0</v>
      </c>
      <c r="L396" s="214">
        <f t="shared" si="252"/>
        <v>0</v>
      </c>
      <c r="M396" s="214">
        <f t="shared" si="253"/>
        <v>0</v>
      </c>
      <c r="N396" s="214">
        <f t="shared" si="254"/>
        <v>0</v>
      </c>
      <c r="O396" s="214">
        <f t="shared" si="255"/>
        <v>0</v>
      </c>
      <c r="P396" s="214">
        <f t="shared" si="256"/>
        <v>0</v>
      </c>
      <c r="Q396" s="214">
        <f t="shared" si="257"/>
        <v>0</v>
      </c>
      <c r="R396" s="378">
        <f t="shared" si="258"/>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243"/>
        <v>0</v>
      </c>
      <c r="D397" s="51">
        <f t="shared" si="244"/>
        <v>0</v>
      </c>
      <c r="E397" s="51">
        <f t="shared" si="245"/>
        <v>0</v>
      </c>
      <c r="F397" s="51">
        <f t="shared" si="246"/>
        <v>0</v>
      </c>
      <c r="G397" s="51">
        <f t="shared" si="247"/>
        <v>0</v>
      </c>
      <c r="H397" s="51">
        <f t="shared" si="248"/>
        <v>0</v>
      </c>
      <c r="I397" s="51">
        <f t="shared" si="249"/>
        <v>0</v>
      </c>
      <c r="J397" s="51">
        <f t="shared" si="250"/>
        <v>0</v>
      </c>
      <c r="K397" s="51">
        <f t="shared" si="251"/>
        <v>0</v>
      </c>
      <c r="L397" s="51">
        <f t="shared" si="252"/>
        <v>0</v>
      </c>
      <c r="M397" s="51">
        <f t="shared" si="253"/>
        <v>0</v>
      </c>
      <c r="N397" s="51">
        <f t="shared" si="254"/>
        <v>0</v>
      </c>
      <c r="O397" s="51">
        <f t="shared" si="255"/>
        <v>0</v>
      </c>
      <c r="P397" s="51">
        <f t="shared" si="256"/>
        <v>0</v>
      </c>
      <c r="Q397" s="51">
        <f t="shared" si="257"/>
        <v>0</v>
      </c>
      <c r="R397" s="379">
        <f t="shared" si="258"/>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243"/>
        <v>0</v>
      </c>
      <c r="D398" s="50">
        <f t="shared" si="244"/>
        <v>0</v>
      </c>
      <c r="E398" s="50">
        <f t="shared" si="245"/>
        <v>0</v>
      </c>
      <c r="F398" s="50">
        <f t="shared" si="246"/>
        <v>0</v>
      </c>
      <c r="G398" s="50">
        <f t="shared" si="247"/>
        <v>0</v>
      </c>
      <c r="H398" s="50">
        <f t="shared" si="248"/>
        <v>0</v>
      </c>
      <c r="I398" s="50">
        <f t="shared" si="249"/>
        <v>0</v>
      </c>
      <c r="J398" s="50">
        <f t="shared" si="250"/>
        <v>0</v>
      </c>
      <c r="K398" s="50">
        <f t="shared" si="251"/>
        <v>0</v>
      </c>
      <c r="L398" s="50">
        <f t="shared" si="252"/>
        <v>0</v>
      </c>
      <c r="M398" s="50">
        <f t="shared" si="253"/>
        <v>0</v>
      </c>
      <c r="N398" s="50">
        <f t="shared" si="254"/>
        <v>0</v>
      </c>
      <c r="O398" s="50">
        <f t="shared" si="255"/>
        <v>0</v>
      </c>
      <c r="P398" s="50">
        <f t="shared" si="256"/>
        <v>0</v>
      </c>
      <c r="Q398" s="50">
        <f t="shared" si="257"/>
        <v>0</v>
      </c>
      <c r="R398" s="377">
        <f t="shared" si="258"/>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1:99" outlineLevel="1">
      <c r="B399" s="45" t="s">
        <v>3065</v>
      </c>
      <c r="C399" s="214">
        <f t="shared" si="243"/>
        <v>0</v>
      </c>
      <c r="D399" s="214">
        <f t="shared" si="244"/>
        <v>0</v>
      </c>
      <c r="E399" s="214">
        <f t="shared" si="245"/>
        <v>0</v>
      </c>
      <c r="F399" s="214">
        <f t="shared" si="246"/>
        <v>0</v>
      </c>
      <c r="G399" s="214">
        <f t="shared" si="247"/>
        <v>0</v>
      </c>
      <c r="H399" s="214">
        <f t="shared" si="248"/>
        <v>0</v>
      </c>
      <c r="I399" s="214">
        <f t="shared" si="249"/>
        <v>0</v>
      </c>
      <c r="J399" s="214">
        <f t="shared" si="250"/>
        <v>0</v>
      </c>
      <c r="K399" s="214">
        <f t="shared" si="251"/>
        <v>0</v>
      </c>
      <c r="L399" s="214">
        <f t="shared" si="252"/>
        <v>0</v>
      </c>
      <c r="M399" s="214">
        <f t="shared" si="253"/>
        <v>0</v>
      </c>
      <c r="N399" s="214">
        <f t="shared" si="254"/>
        <v>0</v>
      </c>
      <c r="O399" s="214">
        <f t="shared" si="255"/>
        <v>0</v>
      </c>
      <c r="P399" s="214">
        <f t="shared" si="256"/>
        <v>0</v>
      </c>
      <c r="Q399" s="214">
        <f t="shared" si="257"/>
        <v>0</v>
      </c>
      <c r="R399" s="378">
        <f t="shared" si="258"/>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243"/>
        <v>0</v>
      </c>
      <c r="D400" s="51">
        <f t="shared" si="244"/>
        <v>0</v>
      </c>
      <c r="E400" s="51">
        <f t="shared" si="245"/>
        <v>0</v>
      </c>
      <c r="F400" s="51">
        <f t="shared" si="246"/>
        <v>0</v>
      </c>
      <c r="G400" s="51">
        <f t="shared" si="247"/>
        <v>0</v>
      </c>
      <c r="H400" s="51">
        <f t="shared" si="248"/>
        <v>0</v>
      </c>
      <c r="I400" s="51">
        <f t="shared" si="249"/>
        <v>0</v>
      </c>
      <c r="J400" s="51">
        <f t="shared" si="250"/>
        <v>0</v>
      </c>
      <c r="K400" s="51">
        <f t="shared" si="251"/>
        <v>0</v>
      </c>
      <c r="L400" s="51">
        <f t="shared" si="252"/>
        <v>0</v>
      </c>
      <c r="M400" s="51">
        <f t="shared" si="253"/>
        <v>0</v>
      </c>
      <c r="N400" s="51">
        <f t="shared" si="254"/>
        <v>0</v>
      </c>
      <c r="O400" s="51">
        <f t="shared" si="255"/>
        <v>0</v>
      </c>
      <c r="P400" s="51">
        <f t="shared" si="256"/>
        <v>0</v>
      </c>
      <c r="Q400" s="51">
        <f t="shared" si="257"/>
        <v>0</v>
      </c>
      <c r="R400" s="379">
        <f t="shared" si="258"/>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243"/>
        <v>0</v>
      </c>
      <c r="D401" s="50">
        <f t="shared" si="244"/>
        <v>0</v>
      </c>
      <c r="E401" s="50">
        <f t="shared" si="245"/>
        <v>0</v>
      </c>
      <c r="F401" s="50">
        <f t="shared" si="246"/>
        <v>0</v>
      </c>
      <c r="G401" s="50">
        <f t="shared" si="247"/>
        <v>0</v>
      </c>
      <c r="H401" s="50">
        <f t="shared" si="248"/>
        <v>0</v>
      </c>
      <c r="I401" s="50">
        <f t="shared" si="249"/>
        <v>0</v>
      </c>
      <c r="J401" s="50">
        <f t="shared" si="250"/>
        <v>0</v>
      </c>
      <c r="K401" s="50">
        <f t="shared" si="251"/>
        <v>0</v>
      </c>
      <c r="L401" s="50">
        <f t="shared" si="252"/>
        <v>0</v>
      </c>
      <c r="M401" s="50">
        <f t="shared" si="253"/>
        <v>0</v>
      </c>
      <c r="N401" s="50">
        <f t="shared" si="254"/>
        <v>0</v>
      </c>
      <c r="O401" s="50">
        <f t="shared" si="255"/>
        <v>0</v>
      </c>
      <c r="P401" s="50">
        <f t="shared" si="256"/>
        <v>0</v>
      </c>
      <c r="Q401" s="50">
        <f t="shared" si="257"/>
        <v>0</v>
      </c>
      <c r="R401" s="377">
        <f t="shared" si="258"/>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t="s">
        <v>1004</v>
      </c>
    </row>
    <row r="402" spans="1:122" outlineLevel="1">
      <c r="B402" s="45" t="s">
        <v>3065</v>
      </c>
      <c r="C402" s="214">
        <f t="shared" si="243"/>
        <v>0</v>
      </c>
      <c r="D402" s="214">
        <f t="shared" si="244"/>
        <v>0</v>
      </c>
      <c r="E402" s="214">
        <f t="shared" si="245"/>
        <v>0</v>
      </c>
      <c r="F402" s="214">
        <f t="shared" si="246"/>
        <v>0</v>
      </c>
      <c r="G402" s="214">
        <f t="shared" si="247"/>
        <v>0</v>
      </c>
      <c r="H402" s="214">
        <f t="shared" si="248"/>
        <v>0</v>
      </c>
      <c r="I402" s="214">
        <f t="shared" si="249"/>
        <v>0</v>
      </c>
      <c r="J402" s="214">
        <f t="shared" si="250"/>
        <v>0</v>
      </c>
      <c r="K402" s="214">
        <f t="shared" si="251"/>
        <v>0</v>
      </c>
      <c r="L402" s="214">
        <f t="shared" si="252"/>
        <v>0</v>
      </c>
      <c r="M402" s="214">
        <f t="shared" si="253"/>
        <v>0</v>
      </c>
      <c r="N402" s="214">
        <f t="shared" si="254"/>
        <v>0</v>
      </c>
      <c r="O402" s="214">
        <f t="shared" si="255"/>
        <v>0</v>
      </c>
      <c r="P402" s="214">
        <f t="shared" si="256"/>
        <v>0</v>
      </c>
      <c r="Q402" s="214">
        <f t="shared" si="257"/>
        <v>0</v>
      </c>
      <c r="R402" s="378">
        <f t="shared" si="258"/>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243"/>
        <v>0</v>
      </c>
      <c r="D403" s="51">
        <f t="shared" si="244"/>
        <v>0</v>
      </c>
      <c r="E403" s="51">
        <f t="shared" si="245"/>
        <v>0</v>
      </c>
      <c r="F403" s="51">
        <f t="shared" si="246"/>
        <v>0</v>
      </c>
      <c r="G403" s="51">
        <f t="shared" si="247"/>
        <v>0</v>
      </c>
      <c r="H403" s="51">
        <f t="shared" si="248"/>
        <v>0</v>
      </c>
      <c r="I403" s="51">
        <f t="shared" si="249"/>
        <v>0</v>
      </c>
      <c r="J403" s="51">
        <f t="shared" si="250"/>
        <v>0</v>
      </c>
      <c r="K403" s="51">
        <f t="shared" si="251"/>
        <v>0</v>
      </c>
      <c r="L403" s="51">
        <f t="shared" si="252"/>
        <v>0</v>
      </c>
      <c r="M403" s="51">
        <f t="shared" si="253"/>
        <v>0</v>
      </c>
      <c r="N403" s="51">
        <f t="shared" si="254"/>
        <v>0</v>
      </c>
      <c r="O403" s="51">
        <f t="shared" si="255"/>
        <v>0</v>
      </c>
      <c r="P403" s="51">
        <f t="shared" si="256"/>
        <v>0</v>
      </c>
      <c r="Q403" s="51">
        <f t="shared" si="257"/>
        <v>0</v>
      </c>
      <c r="R403" s="379">
        <f t="shared" si="258"/>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76.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60</v>
      </c>
      <c r="Q411" s="189">
        <f>INDEX(i.Periods,Q$410,1+d.TOL+3*(Q$409-1))</f>
        <v>65</v>
      </c>
      <c r="R411" s="189">
        <f>INDEX(i.Periods,R$410,1+d.TOL+3*(R$409-1))</f>
        <v>73</v>
      </c>
      <c r="S411" s="189">
        <f>INDEX(i.Periods,S$410,1+d.TOL+3*(S$409-1))</f>
        <v>82</v>
      </c>
      <c r="T411" s="189"/>
      <c r="U411" s="189"/>
      <c r="V411" s="189"/>
      <c r="W411" s="189">
        <f>INDEX(i.Periods,W$410,1+d.TOL+3*(W$409-1))</f>
        <v>62</v>
      </c>
      <c r="X411" s="189">
        <f>INDEX(i.Periods,X$410,1+d.TOL+3*(X$409-1))</f>
        <v>67</v>
      </c>
      <c r="Y411" s="189">
        <f>INDEX(i.Periods,Y$410,1+d.TOL+3*(Y$409-1))</f>
        <v>75</v>
      </c>
      <c r="Z411" s="189">
        <f>INDEX(i.Periods,Z$410,1+d.TOL+3*(Z$409-1))</f>
        <v>84</v>
      </c>
      <c r="AA411" s="189"/>
      <c r="AB411" s="189"/>
      <c r="AC411" s="189"/>
      <c r="AD411" s="189">
        <f>INDEX(i.Periods,AD$410,1+d.TOL+3*(AD$409-1))</f>
        <v>65</v>
      </c>
      <c r="AE411" s="189">
        <f>INDEX(i.Periods,AE$410,1+d.TOL+3*(AE$409-1))</f>
        <v>70</v>
      </c>
      <c r="AF411" s="189">
        <f>INDEX(i.Periods,AF$410,1+d.TOL+3*(AF$409-1))</f>
        <v>78</v>
      </c>
      <c r="AG411" s="189">
        <f>INDEX(i.Periods,AG$410,1+d.TOL+3*(AG$409-1))</f>
        <v>87</v>
      </c>
      <c r="AH411" s="189"/>
      <c r="AI411" s="189"/>
      <c r="AJ411" s="189"/>
      <c r="AK411" s="189">
        <f>INDEX(i.Periods,AK$410,1+d.TOL+3*(AK$409-1))</f>
        <v>67</v>
      </c>
      <c r="AL411" s="189">
        <f>INDEX(i.Periods,AL$410,1+d.TOL+3*(AL$409-1))</f>
        <v>72</v>
      </c>
      <c r="AM411" s="189">
        <f>INDEX(i.Periods,AM$410,1+d.TOL+3*(AM$409-1))</f>
        <v>80</v>
      </c>
      <c r="AN411" s="189">
        <f>INDEX(i.Periods,AN$410,1+d.TOL+3*(AN$409-1))</f>
        <v>89</v>
      </c>
      <c r="AO411" s="189"/>
      <c r="AP411" s="189"/>
      <c r="AQ411" s="189"/>
      <c r="AR411" s="189">
        <f>INDEX(i.Periods,AR$410,1+d.TOL+3*(AR$409-1))</f>
        <v>69</v>
      </c>
      <c r="AS411" s="189">
        <f>INDEX(i.Periods,AS$410,1+d.TOL+3*(AS$409-1))</f>
        <v>74</v>
      </c>
      <c r="AT411" s="189">
        <f>INDEX(i.Periods,AT$410,1+d.TOL+3*(AT$409-1))</f>
        <v>82</v>
      </c>
      <c r="AU411" s="189">
        <f>INDEX(i.Periods,AU$410,1+d.TOL+3*(AU$409-1))</f>
        <v>91</v>
      </c>
      <c r="AV411" s="189"/>
      <c r="AW411" s="189"/>
      <c r="AX411" s="189"/>
      <c r="AY411" s="189">
        <f>INDEX(i.Periods,AY$410,1+d.TOL+3*(AY$409-1))</f>
        <v>60</v>
      </c>
      <c r="AZ411" s="189">
        <f>INDEX(i.Periods,AZ$410,1+d.TOL+3*(AZ$409-1))</f>
        <v>65</v>
      </c>
      <c r="BA411" s="189">
        <f>INDEX(i.Periods,BA$410,1+d.TOL+3*(BA$409-1))</f>
        <v>73</v>
      </c>
      <c r="BB411" s="189">
        <f>INDEX(i.Periods,BB$410,1+d.TOL+3*(BB$409-1))</f>
        <v>82</v>
      </c>
      <c r="BC411" s="189"/>
      <c r="BD411" s="189"/>
      <c r="BE411" s="189"/>
      <c r="BF411" s="230">
        <f>P411+52</f>
        <v>112</v>
      </c>
      <c r="BG411" s="230">
        <f>R411+52</f>
        <v>125</v>
      </c>
      <c r="BH411" s="230">
        <f>S411+52</f>
        <v>134</v>
      </c>
      <c r="BI411" s="18"/>
      <c r="BJ411" s="18"/>
      <c r="BK411" s="18"/>
      <c r="BL411" s="18"/>
      <c r="BM411" s="231">
        <f>BF411+52</f>
        <v>164</v>
      </c>
      <c r="BN411" s="231">
        <f>BG411+52</f>
        <v>177</v>
      </c>
      <c r="BO411" s="231">
        <f>BH411+52</f>
        <v>186</v>
      </c>
      <c r="BP411" s="18"/>
      <c r="BQ411" s="18"/>
      <c r="BR411" s="18"/>
      <c r="BS411" s="18"/>
      <c r="BT411" s="231">
        <f>BM411+52</f>
        <v>216</v>
      </c>
      <c r="BU411" s="231">
        <f>BN411+52</f>
        <v>229</v>
      </c>
      <c r="BV411" s="231">
        <f>BO411+52</f>
        <v>238</v>
      </c>
      <c r="BW411" s="18"/>
      <c r="BX411" s="18"/>
      <c r="BY411" s="18"/>
      <c r="BZ411" s="18"/>
      <c r="CA411" s="231">
        <f>BT411+52</f>
        <v>268</v>
      </c>
      <c r="CB411" s="231">
        <f>BU411+52</f>
        <v>281</v>
      </c>
      <c r="CC411" s="231">
        <f>BV411+52</f>
        <v>290</v>
      </c>
      <c r="CD411" s="18"/>
      <c r="CE411" s="18"/>
      <c r="CF411" s="18"/>
      <c r="CG411" s="18"/>
      <c r="CH411" s="231">
        <f>CA411+52</f>
        <v>320</v>
      </c>
      <c r="CI411" s="231">
        <f>CB411+52</f>
        <v>333</v>
      </c>
      <c r="CJ411" s="231">
        <f>CC411+52</f>
        <v>342</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65:73</v>
      </c>
      <c r="Q412" s="230" t="str">
        <f>R411&amp;":"&amp;S411</f>
        <v>73:82</v>
      </c>
      <c r="R412" s="232" t="str">
        <f>Q412</f>
        <v>73:82</v>
      </c>
      <c r="S412" s="232" t="str">
        <f>R412</f>
        <v>73:82</v>
      </c>
      <c r="T412" s="232" t="str">
        <f>S412</f>
        <v>73:82</v>
      </c>
      <c r="U412" s="232" t="str">
        <f>T412</f>
        <v>73:82</v>
      </c>
      <c r="V412" s="232" t="str">
        <f>U412</f>
        <v>73:82</v>
      </c>
      <c r="W412" s="230" t="str">
        <f>X411&amp;":"&amp;Y411</f>
        <v>67:75</v>
      </c>
      <c r="X412" s="230" t="str">
        <f>Y411&amp;":"&amp;Z411</f>
        <v>75:84</v>
      </c>
      <c r="Y412" s="232" t="str">
        <f>X412</f>
        <v>75:84</v>
      </c>
      <c r="Z412" s="232" t="str">
        <f>Y412</f>
        <v>75:84</v>
      </c>
      <c r="AA412" s="232" t="str">
        <f>Z412</f>
        <v>75:84</v>
      </c>
      <c r="AB412" s="232" t="str">
        <f>AA412</f>
        <v>75:84</v>
      </c>
      <c r="AC412" s="232" t="str">
        <f>AB412</f>
        <v>75:84</v>
      </c>
      <c r="AD412" s="230" t="str">
        <f>AE411&amp;":"&amp;AF411</f>
        <v>70:78</v>
      </c>
      <c r="AE412" s="230" t="str">
        <f>AF411&amp;":"&amp;AG411</f>
        <v>78:87</v>
      </c>
      <c r="AF412" s="232" t="str">
        <f>AE412</f>
        <v>78:87</v>
      </c>
      <c r="AG412" s="232" t="str">
        <f>AF412</f>
        <v>78:87</v>
      </c>
      <c r="AH412" s="232" t="str">
        <f>AG412</f>
        <v>78:87</v>
      </c>
      <c r="AI412" s="232" t="str">
        <f>AH412</f>
        <v>78:87</v>
      </c>
      <c r="AJ412" s="232" t="str">
        <f>AI412</f>
        <v>78:87</v>
      </c>
      <c r="AK412" s="230" t="str">
        <f>AL411&amp;":"&amp;AM411</f>
        <v>72:80</v>
      </c>
      <c r="AL412" s="230" t="str">
        <f>AM411&amp;":"&amp;AN411</f>
        <v>80:89</v>
      </c>
      <c r="AM412" s="232" t="str">
        <f>AL412</f>
        <v>80:89</v>
      </c>
      <c r="AN412" s="232" t="str">
        <f>AM412</f>
        <v>80:89</v>
      </c>
      <c r="AO412" s="232" t="str">
        <f>AN412</f>
        <v>80:89</v>
      </c>
      <c r="AP412" s="232" t="str">
        <f>AO412</f>
        <v>80:89</v>
      </c>
      <c r="AQ412" s="232" t="str">
        <f>AP412</f>
        <v>80:89</v>
      </c>
      <c r="AR412" s="230" t="str">
        <f>AS411&amp;":"&amp;AT411</f>
        <v>74:82</v>
      </c>
      <c r="AS412" s="230" t="str">
        <f>AT411&amp;":"&amp;AU411</f>
        <v>82:91</v>
      </c>
      <c r="AT412" s="232" t="str">
        <f>AS412</f>
        <v>82:91</v>
      </c>
      <c r="AU412" s="232" t="str">
        <f>AT412</f>
        <v>82:91</v>
      </c>
      <c r="AV412" s="232" t="str">
        <f>AU412</f>
        <v>82:91</v>
      </c>
      <c r="AW412" s="232" t="str">
        <f>AV412</f>
        <v>82:91</v>
      </c>
      <c r="AX412" s="232" t="str">
        <f>AW412</f>
        <v>82:91</v>
      </c>
      <c r="AY412" s="230" t="str">
        <f>AZ411&amp;":"&amp;BA411</f>
        <v>65:73</v>
      </c>
      <c r="AZ412" s="230" t="str">
        <f>BA411&amp;":"&amp;BB411</f>
        <v>73:82</v>
      </c>
      <c r="BA412" s="232" t="str">
        <f>AZ412</f>
        <v>73:82</v>
      </c>
      <c r="BB412" s="232" t="str">
        <f>BA412</f>
        <v>73:82</v>
      </c>
      <c r="BC412" s="232" t="str">
        <f>BB412</f>
        <v>73:82</v>
      </c>
      <c r="BD412" s="232" t="str">
        <f>BC412</f>
        <v>73:82</v>
      </c>
      <c r="BE412" s="232" t="str">
        <f>BD412</f>
        <v>73:82</v>
      </c>
      <c r="BF412" s="231" t="str">
        <f>BF411&amp;":"&amp;BG411</f>
        <v>112:125</v>
      </c>
      <c r="BG412" s="231" t="str">
        <f>BG411&amp;":"&amp;BH411</f>
        <v>125:134</v>
      </c>
      <c r="BH412" s="232" t="str">
        <f>BG412</f>
        <v>125:134</v>
      </c>
      <c r="BI412" s="232" t="str">
        <f>BH412</f>
        <v>125:134</v>
      </c>
      <c r="BJ412" s="232" t="str">
        <f>BI412</f>
        <v>125:134</v>
      </c>
      <c r="BK412" s="232" t="str">
        <f>BJ412</f>
        <v>125:134</v>
      </c>
      <c r="BL412" s="232" t="str">
        <f>BK412</f>
        <v>125:134</v>
      </c>
      <c r="BM412" s="231" t="str">
        <f>BM411&amp;":"&amp;BN411</f>
        <v>164:177</v>
      </c>
      <c r="BN412" s="231" t="str">
        <f>BN411&amp;":"&amp;BO411</f>
        <v>177:186</v>
      </c>
      <c r="BO412" s="232" t="str">
        <f>BN412</f>
        <v>177:186</v>
      </c>
      <c r="BP412" s="232" t="str">
        <f>BO412</f>
        <v>177:186</v>
      </c>
      <c r="BQ412" s="232" t="str">
        <f>BP412</f>
        <v>177:186</v>
      </c>
      <c r="BR412" s="232" t="str">
        <f>BQ412</f>
        <v>177:186</v>
      </c>
      <c r="BS412" s="232" t="str">
        <f>BR412</f>
        <v>177:186</v>
      </c>
      <c r="BT412" s="231" t="str">
        <f>BT411&amp;":"&amp;BU411</f>
        <v>216:229</v>
      </c>
      <c r="BU412" s="231" t="str">
        <f>BU411&amp;":"&amp;BV411</f>
        <v>229:238</v>
      </c>
      <c r="BV412" s="232" t="str">
        <f>BU412</f>
        <v>229:238</v>
      </c>
      <c r="BW412" s="232" t="str">
        <f>BV412</f>
        <v>229:238</v>
      </c>
      <c r="BX412" s="232" t="str">
        <f>BW412</f>
        <v>229:238</v>
      </c>
      <c r="BY412" s="232" t="str">
        <f>BX412</f>
        <v>229:238</v>
      </c>
      <c r="BZ412" s="232" t="str">
        <f>BY412</f>
        <v>229:238</v>
      </c>
      <c r="CA412" s="231" t="str">
        <f>CA411&amp;":"&amp;CB411</f>
        <v>268:281</v>
      </c>
      <c r="CB412" s="231" t="str">
        <f>CB411&amp;":"&amp;CC411</f>
        <v>281:290</v>
      </c>
      <c r="CC412" s="232" t="str">
        <f>CB412</f>
        <v>281:290</v>
      </c>
      <c r="CD412" s="232" t="str">
        <f>CC412</f>
        <v>281:290</v>
      </c>
      <c r="CE412" s="232" t="str">
        <f>CD412</f>
        <v>281:290</v>
      </c>
      <c r="CF412" s="232" t="str">
        <f>CE412</f>
        <v>281:290</v>
      </c>
      <c r="CG412" s="232" t="str">
        <f>CF412</f>
        <v>281:290</v>
      </c>
      <c r="CH412" s="231" t="str">
        <f>CH411&amp;":"&amp;CI411</f>
        <v>320:333</v>
      </c>
      <c r="CI412" s="231" t="str">
        <f>CI411&amp;":"&amp;CJ411</f>
        <v>333:342</v>
      </c>
      <c r="CJ412" s="232" t="str">
        <f>CI412</f>
        <v>333:342</v>
      </c>
      <c r="CK412" s="232" t="str">
        <f>CJ412</f>
        <v>333:342</v>
      </c>
      <c r="CL412" s="232" t="str">
        <f>CK412</f>
        <v>333:342</v>
      </c>
      <c r="CM412" s="232" t="str">
        <f>CL412</f>
        <v>333:342</v>
      </c>
      <c r="CN412" s="232" t="str">
        <f>CM412</f>
        <v>333:342</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50:51</v>
      </c>
      <c r="S413" s="207" t="str">
        <f>LEFT(F413,FIND(":",F413)-1)+i.TOLoffset_r2*(d.TOL-1)&amp;":"&amp;RIGHT(F413,LEN(F413)-FIND(":",F413))+i.TOLoffset_r2*(d.TOL-1)</f>
        <v>51:52</v>
      </c>
      <c r="T413" s="207" t="str">
        <f>LEFT(G413,FIND(":",G413)-1)+i.TOLoffset_r2*(d.TOL-1)&amp;":"&amp;RIGHT(G413,LEN(G413)-FIND(":",G413))+i.TOLoffset_r2*(d.TOL-1)</f>
        <v>52:53</v>
      </c>
      <c r="U413" s="207" t="str">
        <f>LEFT(H413,FIND(":",H413)-1)+i.TOLoffset_r2*(d.TOL-1)&amp;":"&amp;RIGHT(H413,LEN(H413)-FIND(":",H413))+i.TOLoffset_r2*(d.TOL-1)</f>
        <v>53:54</v>
      </c>
      <c r="V413" s="207" t="str">
        <f>LEFT(I413,FIND(":",I413)-1)+i.TOLoffset_r2*(d.TOL-1)&amp;":"&amp;RIGHT(I413,LEN(I413)-FIND(":",I413))+i.TOLoffset_r2*(d.TOL-1)</f>
        <v>54:55</v>
      </c>
      <c r="W413" s="229" t="str">
        <f>P413</f>
        <v>0:1</v>
      </c>
      <c r="X413" s="229" t="str">
        <f t="shared" ref="X413:CN413" si="259">Q413</f>
        <v>0:1</v>
      </c>
      <c r="Y413" s="229" t="str">
        <f t="shared" si="259"/>
        <v>50:51</v>
      </c>
      <c r="Z413" s="229" t="str">
        <f t="shared" si="259"/>
        <v>51:52</v>
      </c>
      <c r="AA413" s="229" t="str">
        <f t="shared" si="259"/>
        <v>52:53</v>
      </c>
      <c r="AB413" s="229" t="str">
        <f t="shared" si="259"/>
        <v>53:54</v>
      </c>
      <c r="AC413" s="229" t="str">
        <f t="shared" si="259"/>
        <v>54:55</v>
      </c>
      <c r="AD413" s="229" t="str">
        <f t="shared" si="259"/>
        <v>0:1</v>
      </c>
      <c r="AE413" s="229" t="str">
        <f t="shared" si="259"/>
        <v>0:1</v>
      </c>
      <c r="AF413" s="229" t="str">
        <f t="shared" si="259"/>
        <v>50:51</v>
      </c>
      <c r="AG413" s="229" t="str">
        <f t="shared" si="259"/>
        <v>51:52</v>
      </c>
      <c r="AH413" s="229" t="str">
        <f t="shared" si="259"/>
        <v>52:53</v>
      </c>
      <c r="AI413" s="229" t="str">
        <f t="shared" si="259"/>
        <v>53:54</v>
      </c>
      <c r="AJ413" s="229" t="str">
        <f t="shared" si="259"/>
        <v>54:55</v>
      </c>
      <c r="AK413" s="229" t="str">
        <f t="shared" si="259"/>
        <v>0:1</v>
      </c>
      <c r="AL413" s="229" t="str">
        <f t="shared" si="259"/>
        <v>0:1</v>
      </c>
      <c r="AM413" s="229" t="str">
        <f t="shared" si="259"/>
        <v>50:51</v>
      </c>
      <c r="AN413" s="229" t="str">
        <f t="shared" si="259"/>
        <v>51:52</v>
      </c>
      <c r="AO413" s="229" t="str">
        <f t="shared" si="259"/>
        <v>52:53</v>
      </c>
      <c r="AP413" s="229" t="str">
        <f t="shared" si="259"/>
        <v>53:54</v>
      </c>
      <c r="AQ413" s="229" t="str">
        <f t="shared" si="259"/>
        <v>54:55</v>
      </c>
      <c r="AR413" s="229" t="str">
        <f t="shared" ref="AR413:BE413" si="260">AD413</f>
        <v>0:1</v>
      </c>
      <c r="AS413" s="229" t="str">
        <f t="shared" si="260"/>
        <v>0:1</v>
      </c>
      <c r="AT413" s="229" t="str">
        <f t="shared" si="260"/>
        <v>50:51</v>
      </c>
      <c r="AU413" s="229" t="str">
        <f t="shared" si="260"/>
        <v>51:52</v>
      </c>
      <c r="AV413" s="229" t="str">
        <f t="shared" si="260"/>
        <v>52:53</v>
      </c>
      <c r="AW413" s="229" t="str">
        <f t="shared" si="260"/>
        <v>53:54</v>
      </c>
      <c r="AX413" s="229" t="str">
        <f t="shared" si="260"/>
        <v>54:55</v>
      </c>
      <c r="AY413" s="229" t="str">
        <f t="shared" si="260"/>
        <v>0:1</v>
      </c>
      <c r="AZ413" s="229" t="str">
        <f t="shared" si="260"/>
        <v>0:1</v>
      </c>
      <c r="BA413" s="229" t="str">
        <f t="shared" si="260"/>
        <v>50:51</v>
      </c>
      <c r="BB413" s="229" t="str">
        <f t="shared" si="260"/>
        <v>51:52</v>
      </c>
      <c r="BC413" s="229" t="str">
        <f t="shared" si="260"/>
        <v>52:53</v>
      </c>
      <c r="BD413" s="229" t="str">
        <f t="shared" si="260"/>
        <v>53:54</v>
      </c>
      <c r="BE413" s="229" t="str">
        <f t="shared" si="260"/>
        <v>54:55</v>
      </c>
      <c r="BF413" s="229" t="str">
        <f t="shared" si="259"/>
        <v>0:1</v>
      </c>
      <c r="BG413" s="229" t="str">
        <f t="shared" si="259"/>
        <v>0:1</v>
      </c>
      <c r="BH413" s="229" t="str">
        <f t="shared" si="259"/>
        <v>50:51</v>
      </c>
      <c r="BI413" s="229" t="str">
        <f t="shared" si="259"/>
        <v>51:52</v>
      </c>
      <c r="BJ413" s="229" t="str">
        <f t="shared" si="259"/>
        <v>52:53</v>
      </c>
      <c r="BK413" s="229" t="str">
        <f t="shared" si="259"/>
        <v>53:54</v>
      </c>
      <c r="BL413" s="229" t="str">
        <f t="shared" si="259"/>
        <v>54:55</v>
      </c>
      <c r="BM413" s="229" t="str">
        <f t="shared" si="259"/>
        <v>0:1</v>
      </c>
      <c r="BN413" s="229" t="str">
        <f t="shared" si="259"/>
        <v>0:1</v>
      </c>
      <c r="BO413" s="229" t="str">
        <f t="shared" si="259"/>
        <v>50:51</v>
      </c>
      <c r="BP413" s="229" t="str">
        <f t="shared" si="259"/>
        <v>51:52</v>
      </c>
      <c r="BQ413" s="229" t="str">
        <f t="shared" si="259"/>
        <v>52:53</v>
      </c>
      <c r="BR413" s="229" t="str">
        <f t="shared" si="259"/>
        <v>53:54</v>
      </c>
      <c r="BS413" s="229" t="str">
        <f t="shared" si="259"/>
        <v>54:55</v>
      </c>
      <c r="BT413" s="229" t="str">
        <f t="shared" si="259"/>
        <v>0:1</v>
      </c>
      <c r="BU413" s="229" t="str">
        <f t="shared" si="259"/>
        <v>0:1</v>
      </c>
      <c r="BV413" s="229" t="str">
        <f t="shared" si="259"/>
        <v>50:51</v>
      </c>
      <c r="BW413" s="229" t="str">
        <f t="shared" si="259"/>
        <v>51:52</v>
      </c>
      <c r="BX413" s="229" t="str">
        <f t="shared" si="259"/>
        <v>52:53</v>
      </c>
      <c r="BY413" s="229" t="str">
        <f t="shared" si="259"/>
        <v>53:54</v>
      </c>
      <c r="BZ413" s="229" t="str">
        <f t="shared" si="259"/>
        <v>54:55</v>
      </c>
      <c r="CA413" s="229" t="str">
        <f t="shared" si="259"/>
        <v>0:1</v>
      </c>
      <c r="CB413" s="229" t="str">
        <f t="shared" si="259"/>
        <v>0:1</v>
      </c>
      <c r="CC413" s="229" t="str">
        <f t="shared" si="259"/>
        <v>50:51</v>
      </c>
      <c r="CD413" s="229" t="str">
        <f t="shared" si="259"/>
        <v>51:52</v>
      </c>
      <c r="CE413" s="229" t="str">
        <f t="shared" si="259"/>
        <v>52:53</v>
      </c>
      <c r="CF413" s="229" t="str">
        <f t="shared" si="259"/>
        <v>53:54</v>
      </c>
      <c r="CG413" s="229" t="str">
        <f t="shared" si="259"/>
        <v>54:55</v>
      </c>
      <c r="CH413" s="229" t="str">
        <f t="shared" si="259"/>
        <v>0:1</v>
      </c>
      <c r="CI413" s="229" t="str">
        <f t="shared" si="259"/>
        <v>0:1</v>
      </c>
      <c r="CJ413" s="229" t="str">
        <f t="shared" si="259"/>
        <v>50:51</v>
      </c>
      <c r="CK413" s="229" t="str">
        <f t="shared" si="259"/>
        <v>51:52</v>
      </c>
      <c r="CL413" s="229" t="str">
        <f t="shared" si="259"/>
        <v>52:53</v>
      </c>
      <c r="CM413" s="229" t="str">
        <f t="shared" si="259"/>
        <v>53:54</v>
      </c>
      <c r="CN413" s="229" t="str">
        <f t="shared" si="259"/>
        <v>54:55</v>
      </c>
    </row>
    <row r="414" spans="1:122" ht="64.5" outlineLevel="1">
      <c r="A414" s="18"/>
      <c r="C414" s="23"/>
      <c r="D414" s="23"/>
      <c r="E414" s="23"/>
      <c r="F414" s="23"/>
      <c r="G414" s="23"/>
      <c r="H414" s="23"/>
      <c r="I414" s="23"/>
      <c r="J414" s="23"/>
      <c r="K414" s="23"/>
      <c r="L414" s="23"/>
      <c r="M414" s="23"/>
      <c r="N414" s="23"/>
      <c r="O414" s="23"/>
      <c r="P414" s="228" t="str">
        <f t="shared" ref="P414:V414" si="261">P413&amp;", "&amp;P$412</f>
        <v>0:1, 65:73</v>
      </c>
      <c r="Q414" s="228" t="str">
        <f t="shared" si="261"/>
        <v>0:1, 73:82</v>
      </c>
      <c r="R414" s="228" t="str">
        <f t="shared" si="261"/>
        <v>50:51, 73:82</v>
      </c>
      <c r="S414" s="228" t="str">
        <f t="shared" si="261"/>
        <v>51:52, 73:82</v>
      </c>
      <c r="T414" s="228" t="str">
        <f t="shared" si="261"/>
        <v>52:53, 73:82</v>
      </c>
      <c r="U414" s="228" t="str">
        <f t="shared" si="261"/>
        <v>53:54, 73:82</v>
      </c>
      <c r="V414" s="228" t="str">
        <f t="shared" si="261"/>
        <v>54:55, 73:82</v>
      </c>
      <c r="W414" s="228" t="str">
        <f t="shared" ref="W414:BE414" si="262">W413&amp;", "&amp;W$412</f>
        <v>0:1, 67:75</v>
      </c>
      <c r="X414" s="228" t="str">
        <f t="shared" si="262"/>
        <v>0:1, 75:84</v>
      </c>
      <c r="Y414" s="228" t="str">
        <f t="shared" si="262"/>
        <v>50:51, 75:84</v>
      </c>
      <c r="Z414" s="228" t="str">
        <f t="shared" si="262"/>
        <v>51:52, 75:84</v>
      </c>
      <c r="AA414" s="228" t="str">
        <f t="shared" si="262"/>
        <v>52:53, 75:84</v>
      </c>
      <c r="AB414" s="228" t="str">
        <f t="shared" si="262"/>
        <v>53:54, 75:84</v>
      </c>
      <c r="AC414" s="228" t="str">
        <f t="shared" si="262"/>
        <v>54:55, 75:84</v>
      </c>
      <c r="AD414" s="228" t="str">
        <f t="shared" si="262"/>
        <v>0:1, 70:78</v>
      </c>
      <c r="AE414" s="228" t="str">
        <f t="shared" si="262"/>
        <v>0:1, 78:87</v>
      </c>
      <c r="AF414" s="228" t="str">
        <f t="shared" si="262"/>
        <v>50:51, 78:87</v>
      </c>
      <c r="AG414" s="228" t="str">
        <f t="shared" si="262"/>
        <v>51:52, 78:87</v>
      </c>
      <c r="AH414" s="228" t="str">
        <f t="shared" si="262"/>
        <v>52:53, 78:87</v>
      </c>
      <c r="AI414" s="228" t="str">
        <f t="shared" si="262"/>
        <v>53:54, 78:87</v>
      </c>
      <c r="AJ414" s="228" t="str">
        <f t="shared" si="262"/>
        <v>54:55, 78:87</v>
      </c>
      <c r="AK414" s="228" t="str">
        <f t="shared" si="262"/>
        <v>0:1, 72:80</v>
      </c>
      <c r="AL414" s="228" t="str">
        <f t="shared" si="262"/>
        <v>0:1, 80:89</v>
      </c>
      <c r="AM414" s="228" t="str">
        <f t="shared" si="262"/>
        <v>50:51, 80:89</v>
      </c>
      <c r="AN414" s="228" t="str">
        <f t="shared" si="262"/>
        <v>51:52, 80:89</v>
      </c>
      <c r="AO414" s="228" t="str">
        <f t="shared" si="262"/>
        <v>52:53, 80:89</v>
      </c>
      <c r="AP414" s="228" t="str">
        <f t="shared" si="262"/>
        <v>53:54, 80:89</v>
      </c>
      <c r="AQ414" s="228" t="str">
        <f t="shared" si="262"/>
        <v>54:55, 80:89</v>
      </c>
      <c r="AR414" s="228" t="str">
        <f t="shared" ref="AR414:AX414" si="263">AR413&amp;", "&amp;AR$412</f>
        <v>0:1, 74:82</v>
      </c>
      <c r="AS414" s="228" t="str">
        <f t="shared" si="263"/>
        <v>0:1, 82:91</v>
      </c>
      <c r="AT414" s="228" t="str">
        <f t="shared" si="263"/>
        <v>50:51, 82:91</v>
      </c>
      <c r="AU414" s="228" t="str">
        <f t="shared" si="263"/>
        <v>51:52, 82:91</v>
      </c>
      <c r="AV414" s="228" t="str">
        <f t="shared" si="263"/>
        <v>52:53, 82:91</v>
      </c>
      <c r="AW414" s="228" t="str">
        <f t="shared" si="263"/>
        <v>53:54, 82:91</v>
      </c>
      <c r="AX414" s="228" t="str">
        <f t="shared" si="263"/>
        <v>54:55, 82:91</v>
      </c>
      <c r="AY414" s="228" t="str">
        <f t="shared" si="262"/>
        <v>0:1, 65:73</v>
      </c>
      <c r="AZ414" s="228" t="str">
        <f t="shared" si="262"/>
        <v>0:1, 73:82</v>
      </c>
      <c r="BA414" s="228" t="str">
        <f t="shared" si="262"/>
        <v>50:51, 73:82</v>
      </c>
      <c r="BB414" s="228" t="str">
        <f t="shared" si="262"/>
        <v>51:52, 73:82</v>
      </c>
      <c r="BC414" s="228" t="str">
        <f t="shared" si="262"/>
        <v>52:53, 73:82</v>
      </c>
      <c r="BD414" s="228" t="str">
        <f t="shared" si="262"/>
        <v>53:54, 73:82</v>
      </c>
      <c r="BE414" s="228" t="str">
        <f t="shared" si="262"/>
        <v>54:55, 73:82</v>
      </c>
      <c r="BF414" s="228" t="str">
        <f t="shared" ref="BF414:CG414" si="264">BF413&amp;", "&amp;BF$412</f>
        <v>0:1, 112:125</v>
      </c>
      <c r="BG414" s="228" t="str">
        <f t="shared" si="264"/>
        <v>0:1, 125:134</v>
      </c>
      <c r="BH414" s="228" t="str">
        <f t="shared" si="264"/>
        <v>50:51, 125:134</v>
      </c>
      <c r="BI414" s="228" t="str">
        <f t="shared" si="264"/>
        <v>51:52, 125:134</v>
      </c>
      <c r="BJ414" s="228" t="str">
        <f t="shared" si="264"/>
        <v>52:53, 125:134</v>
      </c>
      <c r="BK414" s="228" t="str">
        <f t="shared" si="264"/>
        <v>53:54, 125:134</v>
      </c>
      <c r="BL414" s="228" t="str">
        <f t="shared" si="264"/>
        <v>54:55, 125:134</v>
      </c>
      <c r="BM414" s="228" t="str">
        <f t="shared" si="264"/>
        <v>0:1, 164:177</v>
      </c>
      <c r="BN414" s="228" t="str">
        <f t="shared" si="264"/>
        <v>0:1, 177:186</v>
      </c>
      <c r="BO414" s="228" t="str">
        <f t="shared" si="264"/>
        <v>50:51, 177:186</v>
      </c>
      <c r="BP414" s="228" t="str">
        <f t="shared" si="264"/>
        <v>51:52, 177:186</v>
      </c>
      <c r="BQ414" s="228" t="str">
        <f t="shared" si="264"/>
        <v>52:53, 177:186</v>
      </c>
      <c r="BR414" s="228" t="str">
        <f t="shared" si="264"/>
        <v>53:54, 177:186</v>
      </c>
      <c r="BS414" s="228" t="str">
        <f t="shared" si="264"/>
        <v>54:55, 177:186</v>
      </c>
      <c r="BT414" s="228" t="str">
        <f t="shared" si="264"/>
        <v>0:1, 216:229</v>
      </c>
      <c r="BU414" s="228" t="str">
        <f t="shared" si="264"/>
        <v>0:1, 229:238</v>
      </c>
      <c r="BV414" s="228" t="str">
        <f t="shared" si="264"/>
        <v>50:51, 229:238</v>
      </c>
      <c r="BW414" s="228" t="str">
        <f t="shared" si="264"/>
        <v>51:52, 229:238</v>
      </c>
      <c r="BX414" s="228" t="str">
        <f t="shared" si="264"/>
        <v>52:53, 229:238</v>
      </c>
      <c r="BY414" s="228" t="str">
        <f t="shared" si="264"/>
        <v>53:54, 229:238</v>
      </c>
      <c r="BZ414" s="228" t="str">
        <f t="shared" si="264"/>
        <v>54:55, 229:238</v>
      </c>
      <c r="CA414" s="228" t="str">
        <f t="shared" si="264"/>
        <v>0:1, 268:281</v>
      </c>
      <c r="CB414" s="228" t="str">
        <f t="shared" si="264"/>
        <v>0:1, 281:290</v>
      </c>
      <c r="CC414" s="228" t="str">
        <f t="shared" si="264"/>
        <v>50:51, 281:290</v>
      </c>
      <c r="CD414" s="228" t="str">
        <f t="shared" si="264"/>
        <v>51:52, 281:290</v>
      </c>
      <c r="CE414" s="228" t="str">
        <f t="shared" si="264"/>
        <v>52:53, 281:290</v>
      </c>
      <c r="CF414" s="228" t="str">
        <f t="shared" si="264"/>
        <v>53:54, 281:290</v>
      </c>
      <c r="CG414" s="228" t="str">
        <f t="shared" si="264"/>
        <v>54:55, 281:290</v>
      </c>
      <c r="CH414" s="228" t="str">
        <f t="shared" ref="CH414:CN414" si="265">CH413&amp;", "&amp;CH$412</f>
        <v>0:1, 320:333</v>
      </c>
      <c r="CI414" s="228" t="str">
        <f t="shared" si="265"/>
        <v>0:1, 333:342</v>
      </c>
      <c r="CJ414" s="228" t="str">
        <f t="shared" si="265"/>
        <v>50:51, 333:342</v>
      </c>
      <c r="CK414" s="228" t="str">
        <f t="shared" si="265"/>
        <v>51:52, 333:342</v>
      </c>
      <c r="CL414" s="228" t="str">
        <f t="shared" si="265"/>
        <v>52:53, 333:342</v>
      </c>
      <c r="CM414" s="228" t="str">
        <f t="shared" si="265"/>
        <v>53:54, 333:342</v>
      </c>
      <c r="CN414" s="228" t="str">
        <f t="shared" si="265"/>
        <v>54:55, 333:342</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194:195</v>
      </c>
      <c r="S415" s="246" t="str">
        <f>LEFT(S413,FIND(":",S413)-1)+i.BMToffset_r2&amp;":"&amp;RIGHT(S413,LEN(S413)-FIND(":",S413))+i.BMToffset_r2</f>
        <v>195:196</v>
      </c>
      <c r="T415" s="246" t="str">
        <f>LEFT(T413,FIND(":",T413)-1)+i.BMToffset_r2&amp;":"&amp;RIGHT(T413,LEN(T413)-FIND(":",T413))+i.BMToffset_r2</f>
        <v>196:197</v>
      </c>
      <c r="U415" s="246" t="str">
        <f>LEFT(U413,FIND(":",U413)-1)+i.BMToffset_r2&amp;":"&amp;RIGHT(U413,LEN(U413)-FIND(":",U413))+i.BMToffset_r2</f>
        <v>197:198</v>
      </c>
      <c r="V415" s="246" t="str">
        <f>LEFT(V413,FIND(":",V413)-1)+i.BMToffset_r2&amp;":"&amp;RIGHT(V413,LEN(V413)-FIND(":",V413))+i.BMToffset_r2</f>
        <v>198:199</v>
      </c>
      <c r="W415" s="229" t="str">
        <f>P415</f>
        <v>0:1</v>
      </c>
      <c r="X415" s="229" t="str">
        <f t="shared" ref="X415:CN415" si="266">Q415</f>
        <v>0:1</v>
      </c>
      <c r="Y415" s="229" t="str">
        <f t="shared" si="266"/>
        <v>194:195</v>
      </c>
      <c r="Z415" s="229" t="str">
        <f t="shared" si="266"/>
        <v>195:196</v>
      </c>
      <c r="AA415" s="229" t="str">
        <f t="shared" si="266"/>
        <v>196:197</v>
      </c>
      <c r="AB415" s="229" t="str">
        <f t="shared" si="266"/>
        <v>197:198</v>
      </c>
      <c r="AC415" s="229" t="str">
        <f t="shared" si="266"/>
        <v>198:199</v>
      </c>
      <c r="AD415" s="229" t="str">
        <f t="shared" si="266"/>
        <v>0:1</v>
      </c>
      <c r="AE415" s="229" t="str">
        <f t="shared" si="266"/>
        <v>0:1</v>
      </c>
      <c r="AF415" s="229" t="str">
        <f t="shared" si="266"/>
        <v>194:195</v>
      </c>
      <c r="AG415" s="229" t="str">
        <f t="shared" si="266"/>
        <v>195:196</v>
      </c>
      <c r="AH415" s="229" t="str">
        <f t="shared" si="266"/>
        <v>196:197</v>
      </c>
      <c r="AI415" s="229" t="str">
        <f t="shared" si="266"/>
        <v>197:198</v>
      </c>
      <c r="AJ415" s="229" t="str">
        <f t="shared" si="266"/>
        <v>198:199</v>
      </c>
      <c r="AK415" s="229" t="str">
        <f t="shared" si="266"/>
        <v>0:1</v>
      </c>
      <c r="AL415" s="229" t="str">
        <f t="shared" si="266"/>
        <v>0:1</v>
      </c>
      <c r="AM415" s="229" t="str">
        <f t="shared" si="266"/>
        <v>194:195</v>
      </c>
      <c r="AN415" s="229" t="str">
        <f t="shared" si="266"/>
        <v>195:196</v>
      </c>
      <c r="AO415" s="229" t="str">
        <f t="shared" si="266"/>
        <v>196:197</v>
      </c>
      <c r="AP415" s="229" t="str">
        <f t="shared" si="266"/>
        <v>197:198</v>
      </c>
      <c r="AQ415" s="229" t="str">
        <f t="shared" si="266"/>
        <v>198:199</v>
      </c>
      <c r="AR415" s="229" t="str">
        <f t="shared" ref="AR415:BE415" si="267">AD415</f>
        <v>0:1</v>
      </c>
      <c r="AS415" s="229" t="str">
        <f t="shared" si="267"/>
        <v>0:1</v>
      </c>
      <c r="AT415" s="229" t="str">
        <f t="shared" si="267"/>
        <v>194:195</v>
      </c>
      <c r="AU415" s="229" t="str">
        <f t="shared" si="267"/>
        <v>195:196</v>
      </c>
      <c r="AV415" s="229" t="str">
        <f t="shared" si="267"/>
        <v>196:197</v>
      </c>
      <c r="AW415" s="229" t="str">
        <f t="shared" si="267"/>
        <v>197:198</v>
      </c>
      <c r="AX415" s="229" t="str">
        <f t="shared" si="267"/>
        <v>198:199</v>
      </c>
      <c r="AY415" s="229" t="str">
        <f t="shared" si="267"/>
        <v>0:1</v>
      </c>
      <c r="AZ415" s="229" t="str">
        <f t="shared" si="267"/>
        <v>0:1</v>
      </c>
      <c r="BA415" s="229" t="str">
        <f t="shared" si="267"/>
        <v>194:195</v>
      </c>
      <c r="BB415" s="229" t="str">
        <f t="shared" si="267"/>
        <v>195:196</v>
      </c>
      <c r="BC415" s="229" t="str">
        <f t="shared" si="267"/>
        <v>196:197</v>
      </c>
      <c r="BD415" s="229" t="str">
        <f t="shared" si="267"/>
        <v>197:198</v>
      </c>
      <c r="BE415" s="229" t="str">
        <f t="shared" si="267"/>
        <v>198:199</v>
      </c>
      <c r="BF415" s="229" t="str">
        <f t="shared" si="266"/>
        <v>0:1</v>
      </c>
      <c r="BG415" s="229" t="str">
        <f t="shared" si="266"/>
        <v>0:1</v>
      </c>
      <c r="BH415" s="229" t="str">
        <f t="shared" si="266"/>
        <v>194:195</v>
      </c>
      <c r="BI415" s="229" t="str">
        <f t="shared" si="266"/>
        <v>195:196</v>
      </c>
      <c r="BJ415" s="229" t="str">
        <f t="shared" si="266"/>
        <v>196:197</v>
      </c>
      <c r="BK415" s="229" t="str">
        <f t="shared" si="266"/>
        <v>197:198</v>
      </c>
      <c r="BL415" s="229" t="str">
        <f t="shared" si="266"/>
        <v>198:199</v>
      </c>
      <c r="BM415" s="229" t="str">
        <f t="shared" si="266"/>
        <v>0:1</v>
      </c>
      <c r="BN415" s="229" t="str">
        <f t="shared" si="266"/>
        <v>0:1</v>
      </c>
      <c r="BO415" s="229" t="str">
        <f t="shared" si="266"/>
        <v>194:195</v>
      </c>
      <c r="BP415" s="229" t="str">
        <f t="shared" si="266"/>
        <v>195:196</v>
      </c>
      <c r="BQ415" s="229" t="str">
        <f t="shared" si="266"/>
        <v>196:197</v>
      </c>
      <c r="BR415" s="229" t="str">
        <f t="shared" si="266"/>
        <v>197:198</v>
      </c>
      <c r="BS415" s="229" t="str">
        <f t="shared" si="266"/>
        <v>198:199</v>
      </c>
      <c r="BT415" s="229" t="str">
        <f t="shared" si="266"/>
        <v>0:1</v>
      </c>
      <c r="BU415" s="229" t="str">
        <f t="shared" si="266"/>
        <v>0:1</v>
      </c>
      <c r="BV415" s="229" t="str">
        <f t="shared" si="266"/>
        <v>194:195</v>
      </c>
      <c r="BW415" s="229" t="str">
        <f t="shared" si="266"/>
        <v>195:196</v>
      </c>
      <c r="BX415" s="229" t="str">
        <f t="shared" si="266"/>
        <v>196:197</v>
      </c>
      <c r="BY415" s="229" t="str">
        <f t="shared" si="266"/>
        <v>197:198</v>
      </c>
      <c r="BZ415" s="229" t="str">
        <f t="shared" si="266"/>
        <v>198:199</v>
      </c>
      <c r="CA415" s="229" t="str">
        <f t="shared" si="266"/>
        <v>0:1</v>
      </c>
      <c r="CB415" s="229" t="str">
        <f t="shared" si="266"/>
        <v>0:1</v>
      </c>
      <c r="CC415" s="229" t="str">
        <f t="shared" si="266"/>
        <v>194:195</v>
      </c>
      <c r="CD415" s="229" t="str">
        <f t="shared" si="266"/>
        <v>195:196</v>
      </c>
      <c r="CE415" s="229" t="str">
        <f t="shared" si="266"/>
        <v>196:197</v>
      </c>
      <c r="CF415" s="229" t="str">
        <f t="shared" si="266"/>
        <v>197:198</v>
      </c>
      <c r="CG415" s="229" t="str">
        <f t="shared" si="266"/>
        <v>198:199</v>
      </c>
      <c r="CH415" s="229" t="str">
        <f t="shared" si="266"/>
        <v>0:1</v>
      </c>
      <c r="CI415" s="229" t="str">
        <f t="shared" si="266"/>
        <v>0:1</v>
      </c>
      <c r="CJ415" s="229" t="str">
        <f t="shared" si="266"/>
        <v>194:195</v>
      </c>
      <c r="CK415" s="229" t="str">
        <f t="shared" si="266"/>
        <v>195:196</v>
      </c>
      <c r="CL415" s="229" t="str">
        <f t="shared" si="266"/>
        <v>196:197</v>
      </c>
      <c r="CM415" s="229" t="str">
        <f t="shared" si="266"/>
        <v>197:198</v>
      </c>
      <c r="CN415" s="229" t="str">
        <f t="shared" si="266"/>
        <v>198:199</v>
      </c>
    </row>
    <row r="416" spans="1:122" ht="75" outlineLevel="1">
      <c r="B416" s="25"/>
      <c r="C416" s="129"/>
      <c r="D416" s="129"/>
      <c r="E416" s="129"/>
      <c r="F416" s="129"/>
      <c r="G416" s="129"/>
      <c r="H416" s="129"/>
      <c r="I416" s="129"/>
      <c r="J416" s="129"/>
      <c r="K416" s="129"/>
      <c r="L416" s="129"/>
      <c r="M416" s="129"/>
      <c r="N416" s="23"/>
      <c r="O416" s="23"/>
      <c r="P416" s="227" t="str">
        <f t="shared" ref="P416:CH416" si="268">P415&amp;", "&amp;P$412</f>
        <v>0:1, 65:73</v>
      </c>
      <c r="Q416" s="227" t="str">
        <f t="shared" si="268"/>
        <v>0:1, 73:82</v>
      </c>
      <c r="R416" s="227" t="str">
        <f t="shared" si="268"/>
        <v>194:195, 73:82</v>
      </c>
      <c r="S416" s="227" t="str">
        <f t="shared" si="268"/>
        <v>195:196, 73:82</v>
      </c>
      <c r="T416" s="227" t="str">
        <f t="shared" si="268"/>
        <v>196:197, 73:82</v>
      </c>
      <c r="U416" s="227" t="str">
        <f t="shared" si="268"/>
        <v>197:198, 73:82</v>
      </c>
      <c r="V416" s="227" t="str">
        <f t="shared" si="268"/>
        <v>198:199, 73:82</v>
      </c>
      <c r="W416" s="227" t="str">
        <f t="shared" si="268"/>
        <v>0:1, 67:75</v>
      </c>
      <c r="X416" s="227" t="str">
        <f t="shared" si="268"/>
        <v>0:1, 75:84</v>
      </c>
      <c r="Y416" s="227" t="str">
        <f t="shared" si="268"/>
        <v>194:195, 75:84</v>
      </c>
      <c r="Z416" s="227" t="str">
        <f t="shared" si="268"/>
        <v>195:196, 75:84</v>
      </c>
      <c r="AA416" s="227" t="str">
        <f t="shared" si="268"/>
        <v>196:197, 75:84</v>
      </c>
      <c r="AB416" s="227" t="str">
        <f t="shared" si="268"/>
        <v>197:198, 75:84</v>
      </c>
      <c r="AC416" s="227" t="str">
        <f t="shared" si="268"/>
        <v>198:199, 75:84</v>
      </c>
      <c r="AD416" s="227" t="str">
        <f t="shared" si="268"/>
        <v>0:1, 70:78</v>
      </c>
      <c r="AE416" s="227" t="str">
        <f t="shared" si="268"/>
        <v>0:1, 78:87</v>
      </c>
      <c r="AF416" s="227" t="str">
        <f t="shared" si="268"/>
        <v>194:195, 78:87</v>
      </c>
      <c r="AG416" s="227" t="str">
        <f t="shared" si="268"/>
        <v>195:196, 78:87</v>
      </c>
      <c r="AH416" s="227" t="str">
        <f t="shared" si="268"/>
        <v>196:197, 78:87</v>
      </c>
      <c r="AI416" s="227" t="str">
        <f t="shared" si="268"/>
        <v>197:198, 78:87</v>
      </c>
      <c r="AJ416" s="227" t="str">
        <f t="shared" si="268"/>
        <v>198:199, 78:87</v>
      </c>
      <c r="AK416" s="227" t="str">
        <f t="shared" si="268"/>
        <v>0:1, 72:80</v>
      </c>
      <c r="AL416" s="227" t="str">
        <f t="shared" si="268"/>
        <v>0:1, 80:89</v>
      </c>
      <c r="AM416" s="227" t="str">
        <f t="shared" si="268"/>
        <v>194:195, 80:89</v>
      </c>
      <c r="AN416" s="227" t="str">
        <f t="shared" si="268"/>
        <v>195:196, 80:89</v>
      </c>
      <c r="AO416" s="227" t="str">
        <f t="shared" si="268"/>
        <v>196:197, 80:89</v>
      </c>
      <c r="AP416" s="227" t="str">
        <f t="shared" si="268"/>
        <v>197:198, 80:89</v>
      </c>
      <c r="AQ416" s="227" t="str">
        <f t="shared" si="268"/>
        <v>198:199, 80:89</v>
      </c>
      <c r="AR416" s="227" t="str">
        <f t="shared" ref="AR416:AX416" si="269">AR415&amp;", "&amp;AR$412</f>
        <v>0:1, 74:82</v>
      </c>
      <c r="AS416" s="227" t="str">
        <f t="shared" si="269"/>
        <v>0:1, 82:91</v>
      </c>
      <c r="AT416" s="227" t="str">
        <f t="shared" si="269"/>
        <v>194:195, 82:91</v>
      </c>
      <c r="AU416" s="227" t="str">
        <f t="shared" si="269"/>
        <v>195:196, 82:91</v>
      </c>
      <c r="AV416" s="227" t="str">
        <f t="shared" si="269"/>
        <v>196:197, 82:91</v>
      </c>
      <c r="AW416" s="227" t="str">
        <f t="shared" si="269"/>
        <v>197:198, 82:91</v>
      </c>
      <c r="AX416" s="227" t="str">
        <f t="shared" si="269"/>
        <v>198:199, 82:91</v>
      </c>
      <c r="AY416" s="227" t="str">
        <f t="shared" si="268"/>
        <v>0:1, 65:73</v>
      </c>
      <c r="AZ416" s="227" t="str">
        <f t="shared" si="268"/>
        <v>0:1, 73:82</v>
      </c>
      <c r="BA416" s="227" t="str">
        <f t="shared" si="268"/>
        <v>194:195, 73:82</v>
      </c>
      <c r="BB416" s="227" t="str">
        <f t="shared" si="268"/>
        <v>195:196, 73:82</v>
      </c>
      <c r="BC416" s="227" t="str">
        <f t="shared" si="268"/>
        <v>196:197, 73:82</v>
      </c>
      <c r="BD416" s="227" t="str">
        <f t="shared" si="268"/>
        <v>197:198, 73:82</v>
      </c>
      <c r="BE416" s="227" t="str">
        <f t="shared" si="268"/>
        <v>198:199, 73:82</v>
      </c>
      <c r="BF416" s="227" t="str">
        <f t="shared" si="268"/>
        <v>0:1, 112:125</v>
      </c>
      <c r="BG416" s="227" t="str">
        <f t="shared" si="268"/>
        <v>0:1, 125:134</v>
      </c>
      <c r="BH416" s="227" t="str">
        <f t="shared" si="268"/>
        <v>194:195, 125:134</v>
      </c>
      <c r="BI416" s="227" t="str">
        <f t="shared" si="268"/>
        <v>195:196, 125:134</v>
      </c>
      <c r="BJ416" s="227" t="str">
        <f t="shared" si="268"/>
        <v>196:197, 125:134</v>
      </c>
      <c r="BK416" s="227" t="str">
        <f t="shared" si="268"/>
        <v>197:198, 125:134</v>
      </c>
      <c r="BL416" s="227" t="str">
        <f t="shared" si="268"/>
        <v>198:199, 125:134</v>
      </c>
      <c r="BM416" s="227" t="str">
        <f t="shared" si="268"/>
        <v>0:1, 164:177</v>
      </c>
      <c r="BN416" s="227" t="str">
        <f t="shared" si="268"/>
        <v>0:1, 177:186</v>
      </c>
      <c r="BO416" s="227" t="str">
        <f t="shared" si="268"/>
        <v>194:195, 177:186</v>
      </c>
      <c r="BP416" s="227" t="str">
        <f t="shared" si="268"/>
        <v>195:196, 177:186</v>
      </c>
      <c r="BQ416" s="227" t="str">
        <f t="shared" si="268"/>
        <v>196:197, 177:186</v>
      </c>
      <c r="BR416" s="227" t="str">
        <f t="shared" si="268"/>
        <v>197:198, 177:186</v>
      </c>
      <c r="BS416" s="227" t="str">
        <f t="shared" si="268"/>
        <v>198:199, 177:186</v>
      </c>
      <c r="BT416" s="227" t="str">
        <f t="shared" si="268"/>
        <v>0:1, 216:229</v>
      </c>
      <c r="BU416" s="227" t="str">
        <f t="shared" si="268"/>
        <v>0:1, 229:238</v>
      </c>
      <c r="BV416" s="227" t="str">
        <f t="shared" si="268"/>
        <v>194:195, 229:238</v>
      </c>
      <c r="BW416" s="227" t="str">
        <f t="shared" si="268"/>
        <v>195:196, 229:238</v>
      </c>
      <c r="BX416" s="227" t="str">
        <f t="shared" si="268"/>
        <v>196:197, 229:238</v>
      </c>
      <c r="BY416" s="227" t="str">
        <f t="shared" si="268"/>
        <v>197:198, 229:238</v>
      </c>
      <c r="BZ416" s="227" t="str">
        <f t="shared" si="268"/>
        <v>198:199, 229:238</v>
      </c>
      <c r="CA416" s="227" t="str">
        <f t="shared" si="268"/>
        <v>0:1, 268:281</v>
      </c>
      <c r="CB416" s="227" t="str">
        <f t="shared" si="268"/>
        <v>0:1, 281:290</v>
      </c>
      <c r="CC416" s="227" t="str">
        <f t="shared" si="268"/>
        <v>194:195, 281:290</v>
      </c>
      <c r="CD416" s="227" t="str">
        <f t="shared" si="268"/>
        <v>195:196, 281:290</v>
      </c>
      <c r="CE416" s="227" t="str">
        <f t="shared" si="268"/>
        <v>196:197, 281:290</v>
      </c>
      <c r="CF416" s="227" t="str">
        <f t="shared" si="268"/>
        <v>197:198, 281:290</v>
      </c>
      <c r="CG416" s="227" t="str">
        <f t="shared" si="268"/>
        <v>198:199, 281:290</v>
      </c>
      <c r="CH416" s="227" t="str">
        <f t="shared" si="268"/>
        <v>0:1, 320:333</v>
      </c>
      <c r="CI416" s="227" t="str">
        <f t="shared" ref="CI416:CN416" si="270">CI415&amp;", "&amp;CI$412</f>
        <v>0:1, 333:342</v>
      </c>
      <c r="CJ416" s="227" t="str">
        <f t="shared" si="270"/>
        <v>194:195, 333:342</v>
      </c>
      <c r="CK416" s="227" t="str">
        <f t="shared" si="270"/>
        <v>195:196, 333:342</v>
      </c>
      <c r="CL416" s="227" t="str">
        <f t="shared" si="270"/>
        <v>196:197, 333:342</v>
      </c>
      <c r="CM416" s="227" t="str">
        <f t="shared" si="270"/>
        <v>197:198, 333:342</v>
      </c>
      <c r="CN416" s="227" t="str">
        <f t="shared" si="270"/>
        <v>198:199, 333:342</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2677</v>
      </c>
      <c r="BF789" t="s">
        <v>887</v>
      </c>
      <c r="BH789" t="s">
        <v>1579</v>
      </c>
      <c r="BO789" t="s">
        <v>1579</v>
      </c>
      <c r="BV789" t="s">
        <v>1579</v>
      </c>
      <c r="CC789" t="s">
        <v>1579</v>
      </c>
      <c r="CJ789" t="s">
        <v>1579</v>
      </c>
    </row>
    <row r="790" spans="1:92" outlineLevel="2">
      <c r="B790" t="s">
        <v>2678</v>
      </c>
      <c r="P790" s="90"/>
      <c r="BE790">
        <f>BF790-13</f>
        <v>99</v>
      </c>
      <c r="BF790">
        <f>BF$411</f>
        <v>112</v>
      </c>
      <c r="BG790" s="805">
        <f>BG$411-30</f>
        <v>95</v>
      </c>
      <c r="BH790">
        <f>BH$411</f>
        <v>134</v>
      </c>
      <c r="BL790">
        <f>BM790-13</f>
        <v>151</v>
      </c>
      <c r="BM790">
        <f>BM$411</f>
        <v>164</v>
      </c>
      <c r="BN790" s="805">
        <f>BN$411-30</f>
        <v>147</v>
      </c>
      <c r="BO790">
        <f>BO$411</f>
        <v>186</v>
      </c>
      <c r="BS790">
        <f>BT790-13</f>
        <v>203</v>
      </c>
      <c r="BT790">
        <f>BT$411</f>
        <v>216</v>
      </c>
      <c r="BU790" s="805">
        <f>BU$411-30</f>
        <v>199</v>
      </c>
      <c r="BV790">
        <f>BV$411</f>
        <v>238</v>
      </c>
      <c r="BZ790">
        <f>CA790-13</f>
        <v>255</v>
      </c>
      <c r="CA790">
        <f>CA$411</f>
        <v>268</v>
      </c>
      <c r="CB790" s="805">
        <f>CB$411-30</f>
        <v>251</v>
      </c>
      <c r="CC790">
        <f>CC$411</f>
        <v>290</v>
      </c>
      <c r="CG790">
        <f>CH790-13</f>
        <v>307</v>
      </c>
      <c r="CH790">
        <f>CH$411</f>
        <v>320</v>
      </c>
      <c r="CI790" s="805">
        <f>CI$411-30</f>
        <v>303</v>
      </c>
      <c r="CJ790">
        <f>CJ$411</f>
        <v>342</v>
      </c>
      <c r="CN790" s="91"/>
    </row>
    <row r="791" spans="1:92" outlineLevel="2">
      <c r="B791" t="s">
        <v>2679</v>
      </c>
      <c r="P791" s="90"/>
      <c r="BF791" t="str">
        <f>BE790&amp;":"&amp;BF790</f>
        <v>99:112</v>
      </c>
      <c r="BH791" t="str">
        <f>BG790&amp;":"&amp;BH790</f>
        <v>95:134</v>
      </c>
      <c r="BM791" t="str">
        <f>BL790&amp;":"&amp;BM790</f>
        <v>151:164</v>
      </c>
      <c r="BO791" t="str">
        <f>BN790&amp;":"&amp;BO790</f>
        <v>147:186</v>
      </c>
      <c r="BT791" t="str">
        <f>BS790&amp;":"&amp;BT790</f>
        <v>203:216</v>
      </c>
      <c r="BV791" t="str">
        <f>BU790&amp;":"&amp;BV790</f>
        <v>199:238</v>
      </c>
      <c r="CA791" t="str">
        <f>BZ790&amp;":"&amp;CA790</f>
        <v>255:268</v>
      </c>
      <c r="CC791" t="str">
        <f>CB790&amp;":"&amp;CC790</f>
        <v>251:290</v>
      </c>
      <c r="CH791" t="str">
        <f>CG790&amp;":"&amp;CH790</f>
        <v>307:320</v>
      </c>
      <c r="CJ791" t="str">
        <f>CI790&amp;":"&amp;CJ790</f>
        <v>303:342</v>
      </c>
      <c r="CN791" s="91"/>
    </row>
    <row r="792" spans="1:92" outlineLevel="2">
      <c r="B792" t="s">
        <v>2680</v>
      </c>
      <c r="P792" s="90"/>
      <c r="BF792" t="str">
        <f>INDEX(i.TOL_indices,d.TOL,1)</f>
        <v>67:68</v>
      </c>
      <c r="BH792" t="str">
        <f>BF792</f>
        <v>67:68</v>
      </c>
      <c r="BM792" t="str">
        <f>INDEX(i.TOL_indices,d.TOL,1)</f>
        <v>67:68</v>
      </c>
      <c r="BO792" t="str">
        <f>BM792</f>
        <v>67:68</v>
      </c>
      <c r="BT792" t="str">
        <f>INDEX(i.TOL_indices,d.TOL,1)</f>
        <v>67:68</v>
      </c>
      <c r="BV792" t="str">
        <f>BT792</f>
        <v>67:68</v>
      </c>
      <c r="CA792" t="str">
        <f>INDEX(i.TOL_indices,d.TOL,1)</f>
        <v>67:68</v>
      </c>
      <c r="CC792" t="str">
        <f>CA792</f>
        <v>67:68</v>
      </c>
      <c r="CH792" t="str">
        <f>INDEX(i.TOL_indices,d.TOL,1)</f>
        <v>67:68</v>
      </c>
      <c r="CJ792" t="str">
        <f>CH792</f>
        <v>67:68</v>
      </c>
      <c r="CN792" s="91"/>
    </row>
    <row r="793" spans="1:92" ht="64.5" outlineLevel="2">
      <c r="B793" s="596" t="s">
        <v>2681</v>
      </c>
      <c r="P793" s="90"/>
      <c r="BF793" s="228" t="str">
        <f>BF792&amp;", "&amp;BF$791</f>
        <v>67:68, 99:112</v>
      </c>
      <c r="BH793" s="228" t="str">
        <f>BH792&amp;", "&amp;BH$791</f>
        <v>67:68, 95:134</v>
      </c>
      <c r="BM793" s="228" t="str">
        <f>BM792&amp;", "&amp;BM$791</f>
        <v>67:68, 151:164</v>
      </c>
      <c r="BO793" s="228" t="str">
        <f>BO792&amp;", "&amp;BO$791</f>
        <v>67:68, 147:186</v>
      </c>
      <c r="BT793" s="228" t="str">
        <f>BT792&amp;", "&amp;BT$791</f>
        <v>67:68, 203:216</v>
      </c>
      <c r="BV793" s="228" t="str">
        <f>BV792&amp;", "&amp;BV$791</f>
        <v>67:68, 199:238</v>
      </c>
      <c r="CA793" s="228" t="str">
        <f>CA792&amp;", "&amp;CA$791</f>
        <v>67:68, 255:268</v>
      </c>
      <c r="CC793" s="228" t="str">
        <f>CC792&amp;", "&amp;CC$791</f>
        <v>67:68, 251:290</v>
      </c>
      <c r="CH793" s="228" t="str">
        <f>CH792&amp;", "&amp;CH$791</f>
        <v>67:68, 307:320</v>
      </c>
      <c r="CJ793" s="228" t="str">
        <f>CJ792&amp;", "&amp;CJ$791</f>
        <v>67:68, 303:342</v>
      </c>
      <c r="CN793" s="91"/>
    </row>
    <row r="795" spans="1:92">
      <c r="A795" s="164" t="s">
        <v>1252</v>
      </c>
    </row>
    <row r="796" spans="1:92"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74"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271">T799</f>
        <v>0</v>
      </c>
      <c r="D799" s="332">
        <f t="shared" si="271"/>
        <v>0</v>
      </c>
      <c r="G799" s="25" t="s">
        <v>1273</v>
      </c>
      <c r="H799" s="333">
        <v>0.35</v>
      </c>
      <c r="I799" s="333">
        <v>0.5</v>
      </c>
      <c r="J799" s="334">
        <v>1.5</v>
      </c>
      <c r="K799" s="334">
        <v>1.8</v>
      </c>
      <c r="L799" s="335">
        <f t="shared" ref="L799:M806" si="272">CHOOSE(d.Region,Y799,AA799,AC799)</f>
        <v>0</v>
      </c>
      <c r="M799" s="336">
        <f t="shared" si="272"/>
        <v>0</v>
      </c>
      <c r="N799" s="213">
        <v>200</v>
      </c>
      <c r="O799" s="337"/>
      <c r="P799" s="337"/>
      <c r="Q799" s="337"/>
      <c r="R799" s="338">
        <f>$H799/(2-$H799)*$N799</f>
        <v>42.424242424242422</v>
      </c>
      <c r="S799" s="338">
        <f>-(1-$H799)/(2-$H799)*$N799</f>
        <v>-78.787878787878796</v>
      </c>
      <c r="T799" s="339">
        <f>L799*R799/100</f>
        <v>0</v>
      </c>
      <c r="U799" s="339">
        <f>M799*S799/100</f>
        <v>0</v>
      </c>
      <c r="V799" s="339">
        <f t="shared" ref="V799:V806" si="273">((1-$H799)*T799+2*$H799*U799)/(1+$H799)</f>
        <v>0</v>
      </c>
      <c r="Y799" s="340">
        <v>0</v>
      </c>
      <c r="Z799" s="340">
        <v>0</v>
      </c>
      <c r="AA799" s="341">
        <f>Y799</f>
        <v>0</v>
      </c>
      <c r="AB799" s="341">
        <f>Z799</f>
        <v>0</v>
      </c>
      <c r="AC799" s="341">
        <f>AA799</f>
        <v>0</v>
      </c>
      <c r="AD799" s="341">
        <f>AB799</f>
        <v>0</v>
      </c>
    </row>
    <row r="800" spans="1:92" outlineLevel="1">
      <c r="B800" t="s">
        <v>359</v>
      </c>
      <c r="C800" s="332">
        <f t="shared" si="271"/>
        <v>0</v>
      </c>
      <c r="D800" s="332">
        <f t="shared" si="271"/>
        <v>0</v>
      </c>
      <c r="G800" s="25" t="s">
        <v>1274</v>
      </c>
      <c r="H800" s="342">
        <f>H799</f>
        <v>0.35</v>
      </c>
      <c r="I800" s="342">
        <f>I799</f>
        <v>0.5</v>
      </c>
      <c r="J800" s="343">
        <f t="shared" ref="J800:K806" si="274">J799</f>
        <v>1.5</v>
      </c>
      <c r="K800" s="343">
        <f t="shared" si="274"/>
        <v>1.8</v>
      </c>
      <c r="L800" s="344">
        <f t="shared" si="272"/>
        <v>0</v>
      </c>
      <c r="M800" s="345">
        <f t="shared" si="272"/>
        <v>0</v>
      </c>
      <c r="N800" s="27"/>
      <c r="O800" s="337">
        <f>MIN($H800*$K800*(1-$I800),(1-$H800)*$I800*$J800)</f>
        <v>0.315</v>
      </c>
      <c r="P800" s="337">
        <f>$O800/$J800/(1-$H800)</f>
        <v>0.32307692307692304</v>
      </c>
      <c r="Q800" s="337">
        <f>$O800/$K800/$H800</f>
        <v>0.5</v>
      </c>
      <c r="R800" s="337"/>
      <c r="S800" s="337"/>
      <c r="T800" s="339">
        <f t="shared" ref="T800:U802" si="275">P800*L800</f>
        <v>0</v>
      </c>
      <c r="U800" s="339">
        <f t="shared" si="275"/>
        <v>0</v>
      </c>
      <c r="V800" s="339">
        <f t="shared" si="273"/>
        <v>0</v>
      </c>
      <c r="X800" s="346">
        <v>850</v>
      </c>
      <c r="Y800" s="347">
        <v>0</v>
      </c>
      <c r="Z800" s="348">
        <v>0</v>
      </c>
      <c r="AA800" s="347">
        <v>0</v>
      </c>
      <c r="AB800" s="348">
        <v>0</v>
      </c>
      <c r="AC800" s="347">
        <v>0</v>
      </c>
      <c r="AD800" s="348">
        <v>0</v>
      </c>
    </row>
    <row r="801" spans="1:30" outlineLevel="1">
      <c r="B801" t="s">
        <v>986</v>
      </c>
      <c r="C801" s="332">
        <f t="shared" si="271"/>
        <v>0</v>
      </c>
      <c r="D801" s="332">
        <f t="shared" si="271"/>
        <v>0</v>
      </c>
      <c r="G801" s="25"/>
      <c r="H801" s="342">
        <f>H800</f>
        <v>0.35</v>
      </c>
      <c r="I801" s="342">
        <f t="shared" ref="I801:I806" si="276">I800</f>
        <v>0.5</v>
      </c>
      <c r="J801" s="343">
        <f t="shared" si="274"/>
        <v>1.5</v>
      </c>
      <c r="K801" s="343">
        <f t="shared" si="274"/>
        <v>1.8</v>
      </c>
      <c r="L801" s="344">
        <f t="shared" si="272"/>
        <v>0</v>
      </c>
      <c r="M801" s="345">
        <f t="shared" si="272"/>
        <v>0</v>
      </c>
      <c r="N801" s="27"/>
      <c r="O801" s="337">
        <f>MIN($H801*$K801*(1-$I801),(1-$H801)*$I801*$J801)</f>
        <v>0.315</v>
      </c>
      <c r="P801" s="337">
        <f>$O801/$J801/(1-$H801)</f>
        <v>0.32307692307692304</v>
      </c>
      <c r="Q801" s="337">
        <f>$O801/$K801/$H801</f>
        <v>0.5</v>
      </c>
      <c r="R801" s="337"/>
      <c r="S801" s="337"/>
      <c r="T801" s="339">
        <f t="shared" si="275"/>
        <v>0</v>
      </c>
      <c r="U801" s="339">
        <f t="shared" si="275"/>
        <v>0</v>
      </c>
      <c r="V801" s="339">
        <f t="shared" si="273"/>
        <v>0</v>
      </c>
      <c r="X801" s="346">
        <v>1000</v>
      </c>
      <c r="Y801" s="349">
        <v>0</v>
      </c>
      <c r="Z801" s="350">
        <v>0</v>
      </c>
      <c r="AA801" s="349">
        <v>0</v>
      </c>
      <c r="AB801" s="350">
        <v>0</v>
      </c>
      <c r="AC801" s="349">
        <v>0</v>
      </c>
      <c r="AD801" s="350">
        <v>0</v>
      </c>
    </row>
    <row r="802" spans="1:30" outlineLevel="1">
      <c r="B802" t="s">
        <v>1275</v>
      </c>
      <c r="C802" s="332">
        <f t="shared" si="271"/>
        <v>0</v>
      </c>
      <c r="D802" s="332">
        <f t="shared" si="271"/>
        <v>0</v>
      </c>
      <c r="G802" s="25"/>
      <c r="H802" s="342">
        <f>H801</f>
        <v>0.35</v>
      </c>
      <c r="I802" s="342">
        <f t="shared" si="276"/>
        <v>0.5</v>
      </c>
      <c r="J802" s="343">
        <f t="shared" si="274"/>
        <v>1.5</v>
      </c>
      <c r="K802" s="343">
        <f t="shared" si="274"/>
        <v>1.8</v>
      </c>
      <c r="L802" s="351">
        <f t="shared" si="272"/>
        <v>0</v>
      </c>
      <c r="M802" s="352">
        <f t="shared" si="272"/>
        <v>0</v>
      </c>
      <c r="N802" s="27"/>
      <c r="O802" s="337">
        <f>MIN($H802*$K802*(1-$I802),(1-$H802)*$I802*$J802)</f>
        <v>0.315</v>
      </c>
      <c r="P802" s="337">
        <f>$O802/$J802/(1-$H802)</f>
        <v>0.32307692307692304</v>
      </c>
      <c r="Q802" s="337">
        <f>$O802/$K802/$H802</f>
        <v>0.5</v>
      </c>
      <c r="R802" s="337"/>
      <c r="S802" s="337"/>
      <c r="T802" s="339">
        <f t="shared" si="275"/>
        <v>0</v>
      </c>
      <c r="U802" s="339">
        <f t="shared" si="275"/>
        <v>0</v>
      </c>
      <c r="V802" s="339">
        <f t="shared" si="273"/>
        <v>0</v>
      </c>
      <c r="X802" s="346">
        <v>1200</v>
      </c>
      <c r="Y802" s="353">
        <v>0</v>
      </c>
      <c r="Z802" s="354">
        <v>0</v>
      </c>
      <c r="AA802" s="353">
        <v>0</v>
      </c>
      <c r="AB802" s="354">
        <v>0</v>
      </c>
      <c r="AC802" s="353">
        <v>0</v>
      </c>
      <c r="AD802" s="354">
        <v>0</v>
      </c>
    </row>
    <row r="803" spans="1:30" outlineLevel="1">
      <c r="A803" t="s">
        <v>808</v>
      </c>
      <c r="B803" t="s">
        <v>801</v>
      </c>
      <c r="C803" s="332">
        <f t="shared" si="271"/>
        <v>0</v>
      </c>
      <c r="D803" s="332">
        <f t="shared" si="271"/>
        <v>0</v>
      </c>
      <c r="G803" s="25" t="s">
        <v>1273</v>
      </c>
      <c r="H803" s="333">
        <v>0.5</v>
      </c>
      <c r="I803" s="342">
        <f t="shared" si="276"/>
        <v>0.5</v>
      </c>
      <c r="J803" s="343">
        <f t="shared" si="274"/>
        <v>1.5</v>
      </c>
      <c r="K803" s="343">
        <f t="shared" si="274"/>
        <v>1.8</v>
      </c>
      <c r="L803" s="335">
        <f t="shared" si="272"/>
        <v>0</v>
      </c>
      <c r="M803" s="336">
        <f t="shared" si="272"/>
        <v>0</v>
      </c>
      <c r="N803" s="213">
        <v>200</v>
      </c>
      <c r="O803" s="337"/>
      <c r="P803" s="337"/>
      <c r="Q803" s="337"/>
      <c r="R803" s="338">
        <f>$H803/(2-$H803)*$N803</f>
        <v>66.666666666666657</v>
      </c>
      <c r="S803" s="338">
        <f>-(1-$H803)/(2-$H803)*$N803</f>
        <v>-66.666666666666657</v>
      </c>
      <c r="T803" s="339">
        <f>L803*R803/100</f>
        <v>0</v>
      </c>
      <c r="U803" s="339">
        <f>M803*S803/100</f>
        <v>0</v>
      </c>
      <c r="V803" s="339">
        <f t="shared" si="273"/>
        <v>0</v>
      </c>
      <c r="X803" s="346"/>
      <c r="Y803" s="340">
        <v>0</v>
      </c>
      <c r="Z803" s="340">
        <v>0</v>
      </c>
      <c r="AA803" s="341">
        <f>Y803</f>
        <v>0</v>
      </c>
      <c r="AB803" s="341">
        <f>Z803</f>
        <v>0</v>
      </c>
      <c r="AC803" s="341">
        <f>AA803</f>
        <v>0</v>
      </c>
      <c r="AD803" s="341">
        <f>AB803</f>
        <v>0</v>
      </c>
    </row>
    <row r="804" spans="1:30" outlineLevel="1">
      <c r="B804" t="s">
        <v>359</v>
      </c>
      <c r="C804" s="332">
        <f t="shared" si="271"/>
        <v>0</v>
      </c>
      <c r="D804" s="332">
        <f t="shared" si="271"/>
        <v>0</v>
      </c>
      <c r="G804" s="25" t="s">
        <v>1274</v>
      </c>
      <c r="H804" s="342">
        <f>H803</f>
        <v>0.5</v>
      </c>
      <c r="I804" s="342">
        <f t="shared" si="276"/>
        <v>0.5</v>
      </c>
      <c r="J804" s="343">
        <f t="shared" si="274"/>
        <v>1.5</v>
      </c>
      <c r="K804" s="343">
        <f t="shared" si="274"/>
        <v>1.8</v>
      </c>
      <c r="L804" s="344">
        <f t="shared" si="272"/>
        <v>0</v>
      </c>
      <c r="M804" s="345">
        <f t="shared" si="272"/>
        <v>0</v>
      </c>
      <c r="N804" s="27"/>
      <c r="O804" s="337">
        <f>MIN($H804*$K804*(1-$I804),(1-$H804)*$I804*$J804)</f>
        <v>0.375</v>
      </c>
      <c r="P804" s="337">
        <f>$O804/$J804/(1-$H804)</f>
        <v>0.5</v>
      </c>
      <c r="Q804" s="337">
        <f>$O804/$K804/$H804</f>
        <v>0.41666666666666663</v>
      </c>
      <c r="R804" s="337"/>
      <c r="S804" s="337"/>
      <c r="T804" s="339">
        <f t="shared" ref="T804:U806" si="277">P804*L804</f>
        <v>0</v>
      </c>
      <c r="U804" s="339">
        <f t="shared" si="277"/>
        <v>0</v>
      </c>
      <c r="V804" s="339">
        <f t="shared" si="273"/>
        <v>0</v>
      </c>
      <c r="X804" s="346">
        <v>850</v>
      </c>
      <c r="Y804" s="347">
        <v>0</v>
      </c>
      <c r="Z804" s="348">
        <v>0</v>
      </c>
      <c r="AA804" s="347">
        <v>0</v>
      </c>
      <c r="AB804" s="348">
        <v>0</v>
      </c>
      <c r="AC804" s="347">
        <v>0</v>
      </c>
      <c r="AD804" s="348">
        <v>0</v>
      </c>
    </row>
    <row r="805" spans="1:30" outlineLevel="1">
      <c r="B805" t="s">
        <v>986</v>
      </c>
      <c r="C805" s="332">
        <f t="shared" si="271"/>
        <v>0</v>
      </c>
      <c r="D805" s="332">
        <f t="shared" si="271"/>
        <v>0</v>
      </c>
      <c r="G805" s="25"/>
      <c r="H805" s="342">
        <f>H804</f>
        <v>0.5</v>
      </c>
      <c r="I805" s="342">
        <f t="shared" si="276"/>
        <v>0.5</v>
      </c>
      <c r="J805" s="343">
        <f t="shared" si="274"/>
        <v>1.5</v>
      </c>
      <c r="K805" s="343">
        <f t="shared" si="274"/>
        <v>1.8</v>
      </c>
      <c r="L805" s="344">
        <f t="shared" si="272"/>
        <v>0</v>
      </c>
      <c r="M805" s="345">
        <f t="shared" si="272"/>
        <v>0</v>
      </c>
      <c r="N805" s="27"/>
      <c r="O805" s="337">
        <f>MIN($H805*$K805*(1-$I805),(1-$H805)*$I805*$J805)</f>
        <v>0.375</v>
      </c>
      <c r="P805" s="337">
        <f>$O805/$J805/(1-$H805)</f>
        <v>0.5</v>
      </c>
      <c r="Q805" s="337">
        <f>$O805/$K805/$H805</f>
        <v>0.41666666666666663</v>
      </c>
      <c r="R805" s="337"/>
      <c r="S805" s="337"/>
      <c r="T805" s="339">
        <f t="shared" si="277"/>
        <v>0</v>
      </c>
      <c r="U805" s="339">
        <f t="shared" si="277"/>
        <v>0</v>
      </c>
      <c r="V805" s="339">
        <f t="shared" si="273"/>
        <v>0</v>
      </c>
      <c r="X805" s="346">
        <v>1000</v>
      </c>
      <c r="Y805" s="349">
        <v>0</v>
      </c>
      <c r="Z805" s="350">
        <v>0</v>
      </c>
      <c r="AA805" s="349">
        <v>0</v>
      </c>
      <c r="AB805" s="350">
        <v>0</v>
      </c>
      <c r="AC805" s="349">
        <v>0</v>
      </c>
      <c r="AD805" s="350">
        <v>0</v>
      </c>
    </row>
    <row r="806" spans="1:30" outlineLevel="1">
      <c r="B806" t="s">
        <v>1275</v>
      </c>
      <c r="C806" s="332">
        <f t="shared" si="271"/>
        <v>0</v>
      </c>
      <c r="D806" s="332">
        <f t="shared" si="271"/>
        <v>0</v>
      </c>
      <c r="G806" s="25"/>
      <c r="H806" s="342">
        <f>H805</f>
        <v>0.5</v>
      </c>
      <c r="I806" s="342">
        <f t="shared" si="276"/>
        <v>0.5</v>
      </c>
      <c r="J806" s="343">
        <f t="shared" si="274"/>
        <v>1.5</v>
      </c>
      <c r="K806" s="343">
        <f t="shared" si="274"/>
        <v>1.8</v>
      </c>
      <c r="L806" s="351">
        <f t="shared" si="272"/>
        <v>0</v>
      </c>
      <c r="M806" s="352">
        <f t="shared" si="272"/>
        <v>0</v>
      </c>
      <c r="N806" s="27"/>
      <c r="O806" s="337">
        <f>MIN($H806*$K806*(1-$I806),(1-$H806)*$I806*$J806)</f>
        <v>0.375</v>
      </c>
      <c r="P806" s="337">
        <f>$O806/$J806/(1-$H806)</f>
        <v>0.5</v>
      </c>
      <c r="Q806" s="337">
        <f>$O806/$K806/$H806</f>
        <v>0.41666666666666663</v>
      </c>
      <c r="R806" s="337"/>
      <c r="S806" s="337"/>
      <c r="T806" s="339">
        <f t="shared" si="277"/>
        <v>0</v>
      </c>
      <c r="U806" s="339">
        <f t="shared" si="277"/>
        <v>0</v>
      </c>
      <c r="V806" s="339">
        <f t="shared" si="273"/>
        <v>0</v>
      </c>
      <c r="X806" s="346">
        <v>1200</v>
      </c>
      <c r="Y806" s="353">
        <v>0</v>
      </c>
      <c r="Z806" s="354">
        <v>0</v>
      </c>
      <c r="AA806" s="353">
        <v>0</v>
      </c>
      <c r="AB806" s="354">
        <v>0</v>
      </c>
      <c r="AC806" s="353">
        <v>0</v>
      </c>
      <c r="AD806" s="354">
        <v>0</v>
      </c>
    </row>
    <row r="807" spans="1:30" ht="36.5" outlineLevel="1">
      <c r="Y807" s="355" t="s">
        <v>1276</v>
      </c>
      <c r="Z807" s="356"/>
      <c r="AA807" s="356"/>
      <c r="AB807" s="356"/>
      <c r="AC807" s="356"/>
      <c r="AD807" s="356"/>
    </row>
    <row r="809" spans="1:30">
      <c r="A809" s="16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2731</v>
      </c>
      <c r="B811" t="str">
        <f t="shared" ref="B811:B870" si="278">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78"/>
        <v>SWV SFM Win</v>
      </c>
      <c r="C812">
        <v>1</v>
      </c>
      <c r="D812">
        <v>1</v>
      </c>
      <c r="E812">
        <v>2</v>
      </c>
      <c r="F812">
        <v>1</v>
      </c>
      <c r="G812">
        <v>1</v>
      </c>
      <c r="H812" s="406">
        <f t="shared" ref="H812:H870" si="279">CHOOSE($D812,3,4,4,5)</f>
        <v>3</v>
      </c>
      <c r="I812" s="406">
        <f t="shared" ref="I812:I846" si="280">CHOOSE($E812,4,3,2)</f>
        <v>3</v>
      </c>
      <c r="J812" s="406">
        <v>0</v>
      </c>
      <c r="K812" s="406">
        <v>0</v>
      </c>
      <c r="L812" s="406">
        <v>0</v>
      </c>
      <c r="M812" s="406">
        <v>0</v>
      </c>
      <c r="N812" s="406">
        <f t="shared" ref="N812:N870" si="281">CHOOSE($D812,2,2,2,3)</f>
        <v>2</v>
      </c>
    </row>
    <row r="813" spans="1:30" outlineLevel="1">
      <c r="B813" t="str">
        <f t="shared" si="278"/>
        <v>SWV SFM Spr</v>
      </c>
      <c r="C813">
        <v>1</v>
      </c>
      <c r="D813">
        <v>1</v>
      </c>
      <c r="E813">
        <v>3</v>
      </c>
      <c r="F813">
        <v>1</v>
      </c>
      <c r="G813">
        <v>1</v>
      </c>
      <c r="H813" s="406">
        <f t="shared" si="279"/>
        <v>3</v>
      </c>
      <c r="I813" s="406">
        <f t="shared" si="280"/>
        <v>2</v>
      </c>
      <c r="J813" s="406">
        <v>0</v>
      </c>
      <c r="K813" s="406">
        <v>0</v>
      </c>
      <c r="L813" s="406">
        <v>0</v>
      </c>
      <c r="M813" s="406">
        <v>0</v>
      </c>
      <c r="N813" s="406">
        <f t="shared" si="281"/>
        <v>2</v>
      </c>
    </row>
    <row r="814" spans="1:30" outlineLevel="1">
      <c r="A814" t="s">
        <v>2732</v>
      </c>
      <c r="B814" t="str">
        <f t="shared" si="278"/>
        <v>SWV MFM Aut</v>
      </c>
      <c r="C814">
        <v>1</v>
      </c>
      <c r="D814">
        <v>2</v>
      </c>
      <c r="E814">
        <v>1</v>
      </c>
      <c r="F814">
        <v>1</v>
      </c>
      <c r="G814">
        <v>1</v>
      </c>
      <c r="H814" s="406">
        <f t="shared" si="279"/>
        <v>4</v>
      </c>
      <c r="I814" s="406">
        <f t="shared" si="280"/>
        <v>4</v>
      </c>
      <c r="J814" s="406">
        <v>0</v>
      </c>
      <c r="K814" s="406">
        <v>0</v>
      </c>
      <c r="L814" s="406">
        <v>0</v>
      </c>
      <c r="M814" s="406">
        <v>0</v>
      </c>
      <c r="N814" s="406">
        <f t="shared" si="281"/>
        <v>2</v>
      </c>
    </row>
    <row r="815" spans="1:30" outlineLevel="1">
      <c r="B815" t="str">
        <f t="shared" si="278"/>
        <v>SWV MFM Win</v>
      </c>
      <c r="C815">
        <v>1</v>
      </c>
      <c r="D815">
        <v>2</v>
      </c>
      <c r="E815">
        <v>2</v>
      </c>
      <c r="F815">
        <v>1</v>
      </c>
      <c r="G815">
        <v>1</v>
      </c>
      <c r="H815" s="406">
        <f t="shared" si="279"/>
        <v>4</v>
      </c>
      <c r="I815" s="406">
        <f t="shared" si="280"/>
        <v>3</v>
      </c>
      <c r="J815" s="406">
        <v>0</v>
      </c>
      <c r="K815" s="406">
        <v>0</v>
      </c>
      <c r="L815" s="406">
        <v>0</v>
      </c>
      <c r="M815" s="406">
        <v>0</v>
      </c>
      <c r="N815" s="406">
        <f t="shared" si="281"/>
        <v>2</v>
      </c>
    </row>
    <row r="816" spans="1:30" outlineLevel="1">
      <c r="B816" t="str">
        <f t="shared" si="278"/>
        <v>SWV MFM Spr</v>
      </c>
      <c r="C816">
        <v>1</v>
      </c>
      <c r="D816">
        <v>2</v>
      </c>
      <c r="E816">
        <v>3</v>
      </c>
      <c r="F816">
        <v>1</v>
      </c>
      <c r="G816">
        <v>1</v>
      </c>
      <c r="H816" s="406">
        <f t="shared" si="279"/>
        <v>4</v>
      </c>
      <c r="I816" s="406">
        <f t="shared" si="280"/>
        <v>2</v>
      </c>
      <c r="J816" s="406">
        <v>0</v>
      </c>
      <c r="K816" s="406">
        <v>0</v>
      </c>
      <c r="L816" s="406">
        <v>0</v>
      </c>
      <c r="M816" s="406">
        <v>0</v>
      </c>
      <c r="N816" s="406">
        <f t="shared" si="281"/>
        <v>2</v>
      </c>
    </row>
    <row r="817" spans="1:14" outlineLevel="1">
      <c r="A817" t="s">
        <v>1533</v>
      </c>
      <c r="B817" t="e">
        <f t="shared" si="278"/>
        <v>#VALUE!</v>
      </c>
      <c r="H817" s="406"/>
      <c r="I817" s="406"/>
      <c r="J817" s="406"/>
      <c r="K817" s="406"/>
      <c r="L817" s="406"/>
      <c r="M817" s="406"/>
      <c r="N817" s="406"/>
    </row>
    <row r="818" spans="1:14" outlineLevel="1">
      <c r="B818" t="e">
        <f t="shared" si="278"/>
        <v>#VALUE!</v>
      </c>
      <c r="H818" s="406"/>
      <c r="I818" s="406"/>
      <c r="J818" s="406"/>
      <c r="K818" s="406"/>
      <c r="L818" s="406"/>
      <c r="M818" s="406"/>
      <c r="N818" s="406"/>
    </row>
    <row r="819" spans="1:14" outlineLevel="1">
      <c r="B819" t="e">
        <f t="shared" si="278"/>
        <v>#VALUE!</v>
      </c>
      <c r="H819" s="406"/>
      <c r="I819" s="406"/>
      <c r="J819" s="406"/>
      <c r="K819" s="406"/>
      <c r="L819" s="406"/>
      <c r="M819" s="406"/>
      <c r="N819" s="406"/>
    </row>
    <row r="820" spans="1:14" outlineLevel="1">
      <c r="A820" t="s">
        <v>808</v>
      </c>
      <c r="B820" t="str">
        <f t="shared" si="278"/>
        <v>SWV Mat Aut</v>
      </c>
      <c r="C820">
        <v>1</v>
      </c>
      <c r="D820">
        <v>4</v>
      </c>
      <c r="E820">
        <v>1</v>
      </c>
      <c r="F820">
        <v>1</v>
      </c>
      <c r="G820">
        <v>1</v>
      </c>
      <c r="H820" s="406">
        <f t="shared" si="279"/>
        <v>5</v>
      </c>
      <c r="I820" s="406">
        <f t="shared" si="280"/>
        <v>4</v>
      </c>
      <c r="J820" s="406">
        <v>0</v>
      </c>
      <c r="K820" s="406">
        <v>0</v>
      </c>
      <c r="L820" s="406">
        <v>0</v>
      </c>
      <c r="M820" s="406">
        <v>0</v>
      </c>
      <c r="N820" s="406">
        <f t="shared" si="281"/>
        <v>3</v>
      </c>
    </row>
    <row r="821" spans="1:14" outlineLevel="1">
      <c r="B821" t="str">
        <f t="shared" si="278"/>
        <v>SWV Mat Win</v>
      </c>
      <c r="C821">
        <v>1</v>
      </c>
      <c r="D821">
        <v>4</v>
      </c>
      <c r="E821">
        <v>2</v>
      </c>
      <c r="F821">
        <v>1</v>
      </c>
      <c r="G821">
        <v>1</v>
      </c>
      <c r="H821" s="406">
        <f t="shared" si="279"/>
        <v>5</v>
      </c>
      <c r="I821" s="406">
        <f t="shared" si="280"/>
        <v>3</v>
      </c>
      <c r="J821" s="406">
        <v>0</v>
      </c>
      <c r="K821" s="406">
        <v>0</v>
      </c>
      <c r="L821" s="406">
        <v>0</v>
      </c>
      <c r="M821" s="406">
        <v>0</v>
      </c>
      <c r="N821" s="406">
        <f t="shared" si="281"/>
        <v>3</v>
      </c>
    </row>
    <row r="822" spans="1:14" outlineLevel="1">
      <c r="A822" s="92"/>
      <c r="B822" t="str">
        <f t="shared" si="278"/>
        <v>SWV Mat Spr</v>
      </c>
      <c r="C822">
        <v>1</v>
      </c>
      <c r="D822">
        <v>4</v>
      </c>
      <c r="E822">
        <v>3</v>
      </c>
      <c r="F822">
        <v>1</v>
      </c>
      <c r="G822">
        <v>1</v>
      </c>
      <c r="H822" s="406">
        <f t="shared" si="279"/>
        <v>5</v>
      </c>
      <c r="I822" s="406">
        <f t="shared" si="280"/>
        <v>2</v>
      </c>
      <c r="J822" s="406">
        <v>0</v>
      </c>
      <c r="K822" s="406">
        <v>0</v>
      </c>
      <c r="L822" s="406">
        <v>0</v>
      </c>
      <c r="M822" s="406">
        <v>0</v>
      </c>
      <c r="N822" s="406">
        <f t="shared" si="281"/>
        <v>3</v>
      </c>
    </row>
    <row r="823" spans="1:14" outlineLevel="1">
      <c r="A823" s="89" t="s">
        <v>2731</v>
      </c>
      <c r="B823" t="str">
        <f t="shared" si="278"/>
        <v>GSW SFM Aut</v>
      </c>
      <c r="C823">
        <v>2</v>
      </c>
      <c r="D823">
        <v>1</v>
      </c>
      <c r="E823">
        <v>1</v>
      </c>
      <c r="F823">
        <v>1</v>
      </c>
      <c r="G823">
        <v>1</v>
      </c>
      <c r="H823" s="406">
        <f t="shared" si="279"/>
        <v>3</v>
      </c>
      <c r="I823" s="406">
        <f t="shared" si="280"/>
        <v>4</v>
      </c>
      <c r="J823" s="406">
        <v>0</v>
      </c>
      <c r="K823" s="406">
        <v>0</v>
      </c>
      <c r="L823" s="406">
        <v>0</v>
      </c>
      <c r="M823" s="406">
        <v>0</v>
      </c>
      <c r="N823" s="406">
        <f t="shared" si="281"/>
        <v>2</v>
      </c>
    </row>
    <row r="824" spans="1:14" outlineLevel="1">
      <c r="B824" t="str">
        <f t="shared" si="278"/>
        <v>GSW SFM Win</v>
      </c>
      <c r="C824">
        <v>2</v>
      </c>
      <c r="D824">
        <v>1</v>
      </c>
      <c r="E824">
        <v>2</v>
      </c>
      <c r="F824">
        <v>1</v>
      </c>
      <c r="G824">
        <v>1</v>
      </c>
      <c r="H824" s="406">
        <f t="shared" si="279"/>
        <v>3</v>
      </c>
      <c r="I824" s="406">
        <f t="shared" si="280"/>
        <v>3</v>
      </c>
      <c r="J824" s="406">
        <v>0</v>
      </c>
      <c r="K824" s="406">
        <v>0</v>
      </c>
      <c r="L824" s="406">
        <v>0</v>
      </c>
      <c r="M824" s="406">
        <v>0</v>
      </c>
      <c r="N824" s="406">
        <f t="shared" si="281"/>
        <v>2</v>
      </c>
    </row>
    <row r="825" spans="1:14" outlineLevel="1">
      <c r="B825" t="str">
        <f t="shared" si="278"/>
        <v>GSW SFM Spr</v>
      </c>
      <c r="C825">
        <v>2</v>
      </c>
      <c r="D825">
        <v>1</v>
      </c>
      <c r="E825">
        <v>3</v>
      </c>
      <c r="F825">
        <v>1</v>
      </c>
      <c r="G825">
        <v>1</v>
      </c>
      <c r="H825" s="406">
        <f t="shared" si="279"/>
        <v>3</v>
      </c>
      <c r="I825" s="406">
        <f t="shared" si="280"/>
        <v>2</v>
      </c>
      <c r="J825" s="406">
        <v>0</v>
      </c>
      <c r="K825" s="406">
        <v>0</v>
      </c>
      <c r="L825" s="406">
        <v>0</v>
      </c>
      <c r="M825" s="406">
        <v>0</v>
      </c>
      <c r="N825" s="406">
        <f t="shared" si="281"/>
        <v>2</v>
      </c>
    </row>
    <row r="826" spans="1:14" outlineLevel="1">
      <c r="A826" t="s">
        <v>2732</v>
      </c>
      <c r="B826" t="str">
        <f t="shared" si="278"/>
        <v>GSW MFM Aut</v>
      </c>
      <c r="C826">
        <v>2</v>
      </c>
      <c r="D826">
        <v>2</v>
      </c>
      <c r="E826">
        <v>1</v>
      </c>
      <c r="F826">
        <v>1</v>
      </c>
      <c r="G826">
        <v>1</v>
      </c>
      <c r="H826" s="406">
        <f t="shared" si="279"/>
        <v>4</v>
      </c>
      <c r="I826" s="406">
        <f t="shared" si="280"/>
        <v>4</v>
      </c>
      <c r="J826" s="406">
        <v>0</v>
      </c>
      <c r="K826" s="406">
        <v>0</v>
      </c>
      <c r="L826" s="406">
        <v>0</v>
      </c>
      <c r="M826" s="406">
        <v>0</v>
      </c>
      <c r="N826" s="406">
        <f t="shared" si="281"/>
        <v>2</v>
      </c>
    </row>
    <row r="827" spans="1:14" outlineLevel="1">
      <c r="B827" t="str">
        <f t="shared" si="278"/>
        <v>GSW MFM Win</v>
      </c>
      <c r="C827">
        <v>2</v>
      </c>
      <c r="D827">
        <v>2</v>
      </c>
      <c r="E827">
        <v>2</v>
      </c>
      <c r="F827">
        <v>1</v>
      </c>
      <c r="G827">
        <v>1</v>
      </c>
      <c r="H827" s="406">
        <f t="shared" si="279"/>
        <v>4</v>
      </c>
      <c r="I827" s="406">
        <f t="shared" si="280"/>
        <v>3</v>
      </c>
      <c r="J827" s="406">
        <v>0</v>
      </c>
      <c r="K827" s="406">
        <v>0</v>
      </c>
      <c r="L827" s="406">
        <v>0</v>
      </c>
      <c r="M827" s="406">
        <v>0</v>
      </c>
      <c r="N827" s="406">
        <f t="shared" si="281"/>
        <v>2</v>
      </c>
    </row>
    <row r="828" spans="1:14" outlineLevel="1">
      <c r="B828" t="str">
        <f t="shared" si="278"/>
        <v>GSW MFM Spr</v>
      </c>
      <c r="C828">
        <v>2</v>
      </c>
      <c r="D828">
        <v>2</v>
      </c>
      <c r="E828">
        <v>3</v>
      </c>
      <c r="F828">
        <v>1</v>
      </c>
      <c r="G828">
        <v>1</v>
      </c>
      <c r="H828" s="406">
        <f t="shared" si="279"/>
        <v>4</v>
      </c>
      <c r="I828" s="406">
        <f t="shared" si="280"/>
        <v>2</v>
      </c>
      <c r="J828" s="406">
        <v>0</v>
      </c>
      <c r="K828" s="406">
        <v>0</v>
      </c>
      <c r="L828" s="406">
        <v>0</v>
      </c>
      <c r="M828" s="406">
        <v>0</v>
      </c>
      <c r="N828" s="406">
        <f t="shared" si="281"/>
        <v>2</v>
      </c>
    </row>
    <row r="829" spans="1:14" outlineLevel="1">
      <c r="A829" t="s">
        <v>1533</v>
      </c>
      <c r="B829" t="e">
        <f t="shared" si="278"/>
        <v>#VALUE!</v>
      </c>
      <c r="H829" s="406"/>
      <c r="I829" s="406"/>
      <c r="J829" s="406"/>
      <c r="K829" s="406"/>
      <c r="L829" s="406"/>
      <c r="M829" s="406"/>
      <c r="N829" s="406"/>
    </row>
    <row r="830" spans="1:14" outlineLevel="1">
      <c r="B830" t="e">
        <f t="shared" si="278"/>
        <v>#VALUE!</v>
      </c>
      <c r="H830" s="406"/>
      <c r="I830" s="406"/>
      <c r="J830" s="406"/>
      <c r="K830" s="406"/>
      <c r="L830" s="406"/>
      <c r="M830" s="406"/>
      <c r="N830" s="406"/>
    </row>
    <row r="831" spans="1:14" outlineLevel="1">
      <c r="B831" t="e">
        <f t="shared" si="278"/>
        <v>#VALUE!</v>
      </c>
      <c r="H831" s="406"/>
      <c r="I831" s="406"/>
      <c r="J831" s="406"/>
      <c r="K831" s="406"/>
      <c r="L831" s="406"/>
      <c r="M831" s="406"/>
      <c r="N831" s="406"/>
    </row>
    <row r="832" spans="1:14" outlineLevel="1">
      <c r="A832" t="s">
        <v>808</v>
      </c>
      <c r="B832" t="str">
        <f t="shared" si="278"/>
        <v>GSW Mat Aut</v>
      </c>
      <c r="C832">
        <v>2</v>
      </c>
      <c r="D832">
        <v>4</v>
      </c>
      <c r="E832">
        <v>1</v>
      </c>
      <c r="F832">
        <v>1</v>
      </c>
      <c r="G832">
        <v>1</v>
      </c>
      <c r="H832" s="406">
        <f t="shared" si="279"/>
        <v>5</v>
      </c>
      <c r="I832" s="406">
        <f t="shared" si="280"/>
        <v>4</v>
      </c>
      <c r="J832" s="406">
        <v>0</v>
      </c>
      <c r="K832" s="406">
        <v>0</v>
      </c>
      <c r="L832" s="406">
        <v>0</v>
      </c>
      <c r="M832" s="406">
        <v>0</v>
      </c>
      <c r="N832" s="406">
        <f t="shared" si="281"/>
        <v>3</v>
      </c>
    </row>
    <row r="833" spans="1:14" outlineLevel="1">
      <c r="B833" t="str">
        <f t="shared" si="278"/>
        <v>GSW Mat Win</v>
      </c>
      <c r="C833">
        <v>2</v>
      </c>
      <c r="D833">
        <v>4</v>
      </c>
      <c r="E833">
        <v>2</v>
      </c>
      <c r="F833">
        <v>1</v>
      </c>
      <c r="G833">
        <v>1</v>
      </c>
      <c r="H833" s="406">
        <f t="shared" si="279"/>
        <v>5</v>
      </c>
      <c r="I833" s="406">
        <f t="shared" si="280"/>
        <v>3</v>
      </c>
      <c r="J833" s="406">
        <v>0</v>
      </c>
      <c r="K833" s="406">
        <v>0</v>
      </c>
      <c r="L833" s="406">
        <v>0</v>
      </c>
      <c r="M833" s="406">
        <v>0</v>
      </c>
      <c r="N833" s="406">
        <f t="shared" si="281"/>
        <v>3</v>
      </c>
    </row>
    <row r="834" spans="1:14" outlineLevel="1">
      <c r="A834" s="92"/>
      <c r="B834" t="str">
        <f t="shared" si="278"/>
        <v>GSW Mat Spr</v>
      </c>
      <c r="C834">
        <v>2</v>
      </c>
      <c r="D834">
        <v>4</v>
      </c>
      <c r="E834">
        <v>3</v>
      </c>
      <c r="F834">
        <v>1</v>
      </c>
      <c r="G834">
        <v>1</v>
      </c>
      <c r="H834" s="406">
        <f t="shared" si="279"/>
        <v>5</v>
      </c>
      <c r="I834" s="406">
        <f t="shared" si="280"/>
        <v>2</v>
      </c>
      <c r="J834" s="406">
        <v>0</v>
      </c>
      <c r="K834" s="406">
        <v>0</v>
      </c>
      <c r="L834" s="406">
        <v>0</v>
      </c>
      <c r="M834" s="406">
        <v>0</v>
      </c>
      <c r="N834" s="406">
        <f t="shared" si="281"/>
        <v>3</v>
      </c>
    </row>
    <row r="835" spans="1:14" outlineLevel="1">
      <c r="A835" s="89" t="s">
        <v>2731</v>
      </c>
      <c r="B835" t="str">
        <f t="shared" si="278"/>
        <v>CWW SFM Aut</v>
      </c>
      <c r="C835">
        <v>3</v>
      </c>
      <c r="D835">
        <v>1</v>
      </c>
      <c r="E835">
        <v>1</v>
      </c>
      <c r="F835">
        <v>1</v>
      </c>
      <c r="G835">
        <v>1</v>
      </c>
      <c r="H835" s="406">
        <f t="shared" si="279"/>
        <v>3</v>
      </c>
      <c r="I835" s="406">
        <f t="shared" si="280"/>
        <v>4</v>
      </c>
      <c r="J835" s="406">
        <v>0</v>
      </c>
      <c r="K835" s="406">
        <v>0</v>
      </c>
      <c r="L835" s="406">
        <v>0</v>
      </c>
      <c r="M835" s="406">
        <v>0</v>
      </c>
      <c r="N835" s="406">
        <f t="shared" si="281"/>
        <v>2</v>
      </c>
    </row>
    <row r="836" spans="1:14" outlineLevel="1">
      <c r="B836" t="str">
        <f t="shared" si="278"/>
        <v>CWW SFM Win</v>
      </c>
      <c r="C836">
        <v>3</v>
      </c>
      <c r="D836">
        <v>1</v>
      </c>
      <c r="E836">
        <v>2</v>
      </c>
      <c r="F836">
        <v>1</v>
      </c>
      <c r="G836">
        <v>1</v>
      </c>
      <c r="H836" s="406">
        <f t="shared" si="279"/>
        <v>3</v>
      </c>
      <c r="I836" s="406">
        <f t="shared" si="280"/>
        <v>3</v>
      </c>
      <c r="J836" s="406">
        <v>0</v>
      </c>
      <c r="K836" s="406">
        <v>0</v>
      </c>
      <c r="L836" s="406">
        <v>0</v>
      </c>
      <c r="M836" s="406">
        <v>0</v>
      </c>
      <c r="N836" s="406">
        <f t="shared" si="281"/>
        <v>2</v>
      </c>
    </row>
    <row r="837" spans="1:14" outlineLevel="1">
      <c r="B837" t="str">
        <f t="shared" si="278"/>
        <v>CWW SFM Spr</v>
      </c>
      <c r="C837">
        <v>3</v>
      </c>
      <c r="D837">
        <v>1</v>
      </c>
      <c r="E837">
        <v>3</v>
      </c>
      <c r="F837">
        <v>1</v>
      </c>
      <c r="G837">
        <v>1</v>
      </c>
      <c r="H837" s="406">
        <f t="shared" si="279"/>
        <v>3</v>
      </c>
      <c r="I837" s="406">
        <f t="shared" si="280"/>
        <v>2</v>
      </c>
      <c r="J837" s="406">
        <v>0</v>
      </c>
      <c r="K837" s="406">
        <v>0</v>
      </c>
      <c r="L837" s="406">
        <v>0</v>
      </c>
      <c r="M837" s="406">
        <v>0</v>
      </c>
      <c r="N837" s="406">
        <f t="shared" si="281"/>
        <v>2</v>
      </c>
    </row>
    <row r="838" spans="1:14" outlineLevel="1">
      <c r="A838" t="s">
        <v>2732</v>
      </c>
      <c r="B838" t="str">
        <f t="shared" si="278"/>
        <v>CWW MFM Aut</v>
      </c>
      <c r="C838">
        <v>3</v>
      </c>
      <c r="D838">
        <v>2</v>
      </c>
      <c r="E838">
        <v>1</v>
      </c>
      <c r="F838">
        <v>1</v>
      </c>
      <c r="G838">
        <v>1</v>
      </c>
      <c r="H838" s="406">
        <f t="shared" si="279"/>
        <v>4</v>
      </c>
      <c r="I838" s="406">
        <f t="shared" si="280"/>
        <v>4</v>
      </c>
      <c r="J838" s="406">
        <v>0</v>
      </c>
      <c r="K838" s="406">
        <v>0</v>
      </c>
      <c r="L838" s="406">
        <v>0</v>
      </c>
      <c r="M838" s="406">
        <v>0</v>
      </c>
      <c r="N838" s="406">
        <f t="shared" si="281"/>
        <v>2</v>
      </c>
    </row>
    <row r="839" spans="1:14" outlineLevel="1">
      <c r="B839" t="str">
        <f t="shared" si="278"/>
        <v>CWW MFM Win</v>
      </c>
      <c r="C839">
        <v>3</v>
      </c>
      <c r="D839">
        <v>2</v>
      </c>
      <c r="E839">
        <v>2</v>
      </c>
      <c r="F839">
        <v>1</v>
      </c>
      <c r="G839">
        <v>1</v>
      </c>
      <c r="H839" s="406">
        <f t="shared" si="279"/>
        <v>4</v>
      </c>
      <c r="I839" s="406">
        <f t="shared" si="280"/>
        <v>3</v>
      </c>
      <c r="J839" s="406">
        <v>0</v>
      </c>
      <c r="K839" s="406">
        <v>0</v>
      </c>
      <c r="L839" s="406">
        <v>0</v>
      </c>
      <c r="M839" s="406">
        <v>0</v>
      </c>
      <c r="N839" s="406">
        <f t="shared" si="281"/>
        <v>2</v>
      </c>
    </row>
    <row r="840" spans="1:14" outlineLevel="1">
      <c r="B840" t="str">
        <f t="shared" si="278"/>
        <v>CWW MFM Spr</v>
      </c>
      <c r="C840">
        <v>3</v>
      </c>
      <c r="D840">
        <v>2</v>
      </c>
      <c r="E840">
        <v>3</v>
      </c>
      <c r="F840">
        <v>1</v>
      </c>
      <c r="G840">
        <v>1</v>
      </c>
      <c r="H840" s="406">
        <f t="shared" si="279"/>
        <v>4</v>
      </c>
      <c r="I840" s="406">
        <f t="shared" si="280"/>
        <v>2</v>
      </c>
      <c r="J840" s="406">
        <v>0</v>
      </c>
      <c r="K840" s="406">
        <v>0</v>
      </c>
      <c r="L840" s="406">
        <v>0</v>
      </c>
      <c r="M840" s="406">
        <v>0</v>
      </c>
      <c r="N840" s="406">
        <f t="shared" si="281"/>
        <v>2</v>
      </c>
    </row>
    <row r="841" spans="1:14" outlineLevel="1">
      <c r="A841" t="s">
        <v>1533</v>
      </c>
      <c r="B841" t="e">
        <f t="shared" si="278"/>
        <v>#VALUE!</v>
      </c>
      <c r="H841" s="406"/>
      <c r="I841" s="406"/>
      <c r="J841" s="406"/>
      <c r="K841" s="406"/>
      <c r="L841" s="406"/>
      <c r="M841" s="406"/>
      <c r="N841" s="406"/>
    </row>
    <row r="842" spans="1:14" outlineLevel="1">
      <c r="B842" t="e">
        <f t="shared" si="278"/>
        <v>#VALUE!</v>
      </c>
      <c r="H842" s="406"/>
      <c r="I842" s="406"/>
      <c r="J842" s="406"/>
      <c r="K842" s="406"/>
      <c r="L842" s="406"/>
      <c r="M842" s="406"/>
      <c r="N842" s="406"/>
    </row>
    <row r="843" spans="1:14" outlineLevel="1">
      <c r="B843" t="e">
        <f t="shared" si="278"/>
        <v>#VALUE!</v>
      </c>
      <c r="H843" s="406"/>
      <c r="I843" s="406"/>
      <c r="J843" s="406"/>
      <c r="K843" s="406"/>
      <c r="L843" s="406"/>
      <c r="M843" s="406"/>
      <c r="N843" s="406"/>
    </row>
    <row r="844" spans="1:14" outlineLevel="1">
      <c r="A844" t="s">
        <v>808</v>
      </c>
      <c r="B844" t="str">
        <f t="shared" si="278"/>
        <v>CWW Mat Aut</v>
      </c>
      <c r="C844">
        <v>3</v>
      </c>
      <c r="D844">
        <v>4</v>
      </c>
      <c r="E844">
        <v>1</v>
      </c>
      <c r="F844">
        <v>1</v>
      </c>
      <c r="G844">
        <v>1</v>
      </c>
      <c r="H844" s="406">
        <f t="shared" si="279"/>
        <v>5</v>
      </c>
      <c r="I844" s="406">
        <f t="shared" si="280"/>
        <v>4</v>
      </c>
      <c r="J844" s="406">
        <v>0</v>
      </c>
      <c r="K844" s="406">
        <v>0</v>
      </c>
      <c r="L844" s="406">
        <v>0</v>
      </c>
      <c r="M844" s="406">
        <v>0</v>
      </c>
      <c r="N844" s="406">
        <f t="shared" si="281"/>
        <v>3</v>
      </c>
    </row>
    <row r="845" spans="1:14" outlineLevel="1">
      <c r="B845" t="str">
        <f t="shared" si="278"/>
        <v>CWW Mat Win</v>
      </c>
      <c r="C845">
        <v>3</v>
      </c>
      <c r="D845">
        <v>4</v>
      </c>
      <c r="E845">
        <v>2</v>
      </c>
      <c r="F845">
        <v>1</v>
      </c>
      <c r="G845">
        <v>1</v>
      </c>
      <c r="H845" s="406">
        <f t="shared" si="279"/>
        <v>5</v>
      </c>
      <c r="I845" s="406">
        <f t="shared" si="280"/>
        <v>3</v>
      </c>
      <c r="J845" s="406">
        <v>0</v>
      </c>
      <c r="K845" s="406">
        <v>0</v>
      </c>
      <c r="L845" s="406">
        <v>0</v>
      </c>
      <c r="M845" s="406">
        <v>0</v>
      </c>
      <c r="N845" s="406">
        <f t="shared" si="281"/>
        <v>3</v>
      </c>
    </row>
    <row r="846" spans="1:14" outlineLevel="1">
      <c r="A846" s="92"/>
      <c r="B846" t="str">
        <f t="shared" si="278"/>
        <v>CWW Mat Spr</v>
      </c>
      <c r="C846">
        <v>3</v>
      </c>
      <c r="D846">
        <v>4</v>
      </c>
      <c r="E846">
        <v>3</v>
      </c>
      <c r="F846">
        <v>1</v>
      </c>
      <c r="G846">
        <v>1</v>
      </c>
      <c r="H846" s="406">
        <f t="shared" si="279"/>
        <v>5</v>
      </c>
      <c r="I846" s="406">
        <f t="shared" si="280"/>
        <v>2</v>
      </c>
      <c r="J846" s="406">
        <v>0</v>
      </c>
      <c r="K846" s="406">
        <v>0</v>
      </c>
      <c r="L846" s="406">
        <v>0</v>
      </c>
      <c r="M846" s="406">
        <v>0</v>
      </c>
      <c r="N846" s="406">
        <f t="shared" si="281"/>
        <v>3</v>
      </c>
    </row>
    <row r="847" spans="1:14" outlineLevel="1">
      <c r="A847" s="89" t="s">
        <v>2731</v>
      </c>
      <c r="B847" s="89" t="str">
        <f t="shared" si="278"/>
        <v>EWW SFM Aut</v>
      </c>
      <c r="C847" s="89">
        <v>4</v>
      </c>
      <c r="D847" s="89">
        <v>1</v>
      </c>
      <c r="E847" s="89">
        <v>1</v>
      </c>
      <c r="F847" s="89">
        <v>1</v>
      </c>
      <c r="G847" s="89">
        <v>1</v>
      </c>
      <c r="H847" s="440">
        <f t="shared" si="279"/>
        <v>3</v>
      </c>
      <c r="I847" s="440">
        <v>6</v>
      </c>
      <c r="J847" s="440">
        <v>0</v>
      </c>
      <c r="K847" s="440">
        <v>0</v>
      </c>
      <c r="L847" s="440">
        <v>0</v>
      </c>
      <c r="M847" s="440">
        <v>0</v>
      </c>
      <c r="N847" s="440">
        <f t="shared" si="281"/>
        <v>2</v>
      </c>
    </row>
    <row r="848" spans="1:14" outlineLevel="1">
      <c r="B848" t="str">
        <f t="shared" si="278"/>
        <v>EWW SFM Win</v>
      </c>
      <c r="C848">
        <v>4</v>
      </c>
      <c r="D848">
        <v>1</v>
      </c>
      <c r="E848">
        <v>2</v>
      </c>
      <c r="F848">
        <v>1</v>
      </c>
      <c r="G848">
        <v>1</v>
      </c>
      <c r="H848" s="406">
        <f t="shared" si="279"/>
        <v>3</v>
      </c>
      <c r="I848" s="406">
        <v>6</v>
      </c>
      <c r="J848" s="406">
        <v>0</v>
      </c>
      <c r="K848" s="406">
        <v>0</v>
      </c>
      <c r="L848" s="406">
        <v>0</v>
      </c>
      <c r="M848" s="406">
        <v>0</v>
      </c>
      <c r="N848" s="406">
        <f t="shared" si="281"/>
        <v>2</v>
      </c>
    </row>
    <row r="849" spans="1:14" outlineLevel="1">
      <c r="B849" t="str">
        <f t="shared" si="278"/>
        <v>EWW SFM Spr</v>
      </c>
      <c r="C849">
        <v>4</v>
      </c>
      <c r="D849">
        <v>1</v>
      </c>
      <c r="E849">
        <v>3</v>
      </c>
      <c r="F849">
        <v>1</v>
      </c>
      <c r="G849">
        <v>1</v>
      </c>
      <c r="H849" s="406">
        <f t="shared" si="279"/>
        <v>3</v>
      </c>
      <c r="I849" s="406">
        <v>6</v>
      </c>
      <c r="J849" s="406">
        <v>0</v>
      </c>
      <c r="K849" s="406">
        <v>0</v>
      </c>
      <c r="L849" s="406">
        <v>0</v>
      </c>
      <c r="M849" s="406">
        <v>0</v>
      </c>
      <c r="N849" s="406">
        <f t="shared" si="281"/>
        <v>2</v>
      </c>
    </row>
    <row r="850" spans="1:14" outlineLevel="1">
      <c r="A850" t="s">
        <v>2732</v>
      </c>
      <c r="B850" t="str">
        <f t="shared" si="278"/>
        <v>EWW MFM Aut</v>
      </c>
      <c r="C850">
        <v>4</v>
      </c>
      <c r="D850">
        <v>2</v>
      </c>
      <c r="E850">
        <v>1</v>
      </c>
      <c r="F850">
        <v>1</v>
      </c>
      <c r="G850">
        <v>1</v>
      </c>
      <c r="H850" s="406">
        <f t="shared" si="279"/>
        <v>4</v>
      </c>
      <c r="I850" s="406">
        <v>6</v>
      </c>
      <c r="J850" s="406">
        <v>0</v>
      </c>
      <c r="K850" s="406">
        <v>0</v>
      </c>
      <c r="L850" s="406">
        <v>0</v>
      </c>
      <c r="M850" s="406">
        <v>0</v>
      </c>
      <c r="N850" s="406">
        <f t="shared" si="281"/>
        <v>2</v>
      </c>
    </row>
    <row r="851" spans="1:14" outlineLevel="1">
      <c r="B851" t="str">
        <f t="shared" si="278"/>
        <v>EWW MFM Win</v>
      </c>
      <c r="C851">
        <v>4</v>
      </c>
      <c r="D851">
        <v>2</v>
      </c>
      <c r="E851">
        <v>2</v>
      </c>
      <c r="F851">
        <v>1</v>
      </c>
      <c r="G851">
        <v>1</v>
      </c>
      <c r="H851" s="406">
        <f t="shared" si="279"/>
        <v>4</v>
      </c>
      <c r="I851" s="406">
        <v>6</v>
      </c>
      <c r="J851" s="406">
        <v>0</v>
      </c>
      <c r="K851" s="406">
        <v>0</v>
      </c>
      <c r="L851" s="406">
        <v>0</v>
      </c>
      <c r="M851" s="406">
        <v>0</v>
      </c>
      <c r="N851" s="406">
        <f t="shared" si="281"/>
        <v>2</v>
      </c>
    </row>
    <row r="852" spans="1:14" outlineLevel="1">
      <c r="B852" t="str">
        <f t="shared" si="278"/>
        <v>EWW MFM Spr</v>
      </c>
      <c r="C852">
        <v>4</v>
      </c>
      <c r="D852">
        <v>2</v>
      </c>
      <c r="E852">
        <v>3</v>
      </c>
      <c r="F852">
        <v>1</v>
      </c>
      <c r="G852">
        <v>1</v>
      </c>
      <c r="H852" s="406">
        <f t="shared" si="279"/>
        <v>4</v>
      </c>
      <c r="I852" s="406">
        <v>6</v>
      </c>
      <c r="J852" s="406">
        <v>0</v>
      </c>
      <c r="K852" s="406">
        <v>0</v>
      </c>
      <c r="L852" s="406">
        <v>0</v>
      </c>
      <c r="M852" s="406">
        <v>0</v>
      </c>
      <c r="N852" s="406">
        <f t="shared" si="281"/>
        <v>2</v>
      </c>
    </row>
    <row r="853" spans="1:14" outlineLevel="1">
      <c r="A853" t="s">
        <v>1533</v>
      </c>
      <c r="B853" t="str">
        <f t="shared" si="278"/>
        <v>EWW MFM Aut</v>
      </c>
      <c r="C853">
        <v>4</v>
      </c>
      <c r="D853">
        <v>2</v>
      </c>
      <c r="E853">
        <v>1</v>
      </c>
      <c r="F853">
        <v>1</v>
      </c>
      <c r="G853">
        <v>1</v>
      </c>
      <c r="H853" s="406">
        <f t="shared" si="279"/>
        <v>4</v>
      </c>
      <c r="I853" s="406">
        <v>6</v>
      </c>
      <c r="J853" s="406">
        <v>0</v>
      </c>
      <c r="K853" s="406">
        <v>0</v>
      </c>
      <c r="L853" s="406">
        <v>0</v>
      </c>
      <c r="M853" s="406">
        <v>0</v>
      </c>
      <c r="N853" s="406">
        <f t="shared" si="281"/>
        <v>2</v>
      </c>
    </row>
    <row r="854" spans="1:14" outlineLevel="1">
      <c r="B854" t="str">
        <f t="shared" si="278"/>
        <v>EWW MFM Win</v>
      </c>
      <c r="C854">
        <v>4</v>
      </c>
      <c r="D854">
        <v>2</v>
      </c>
      <c r="E854">
        <v>2</v>
      </c>
      <c r="F854">
        <v>1</v>
      </c>
      <c r="G854">
        <v>1</v>
      </c>
      <c r="H854" s="406">
        <f t="shared" si="279"/>
        <v>4</v>
      </c>
      <c r="I854" s="406">
        <v>6</v>
      </c>
      <c r="J854" s="406">
        <v>0</v>
      </c>
      <c r="K854" s="406">
        <v>0</v>
      </c>
      <c r="L854" s="406">
        <v>0</v>
      </c>
      <c r="M854" s="406">
        <v>0</v>
      </c>
      <c r="N854" s="406">
        <f t="shared" si="281"/>
        <v>2</v>
      </c>
    </row>
    <row r="855" spans="1:14" outlineLevel="1">
      <c r="B855" t="str">
        <f t="shared" si="278"/>
        <v>EWW MFM Spr</v>
      </c>
      <c r="C855">
        <v>4</v>
      </c>
      <c r="D855">
        <v>2</v>
      </c>
      <c r="E855">
        <v>3</v>
      </c>
      <c r="F855">
        <v>1</v>
      </c>
      <c r="G855">
        <v>1</v>
      </c>
      <c r="H855" s="406">
        <f t="shared" si="279"/>
        <v>4</v>
      </c>
      <c r="I855" s="406">
        <v>6</v>
      </c>
      <c r="J855" s="406">
        <v>0</v>
      </c>
      <c r="K855" s="406">
        <v>0</v>
      </c>
      <c r="L855" s="406">
        <v>0</v>
      </c>
      <c r="M855" s="406">
        <v>0</v>
      </c>
      <c r="N855" s="406">
        <f t="shared" si="281"/>
        <v>2</v>
      </c>
    </row>
    <row r="856" spans="1:14" outlineLevel="1">
      <c r="A856" t="s">
        <v>808</v>
      </c>
      <c r="B856" t="str">
        <f t="shared" si="278"/>
        <v>EWW Mat Aut</v>
      </c>
      <c r="C856">
        <v>4</v>
      </c>
      <c r="D856">
        <v>4</v>
      </c>
      <c r="E856">
        <v>1</v>
      </c>
      <c r="F856">
        <v>1</v>
      </c>
      <c r="G856">
        <v>1</v>
      </c>
      <c r="H856" s="406">
        <f t="shared" si="279"/>
        <v>5</v>
      </c>
      <c r="I856" s="406">
        <v>5</v>
      </c>
      <c r="J856" s="406">
        <v>0</v>
      </c>
      <c r="K856" s="406">
        <v>0</v>
      </c>
      <c r="L856" s="406">
        <v>0</v>
      </c>
      <c r="M856" s="406">
        <v>0</v>
      </c>
      <c r="N856" s="406">
        <f t="shared" si="281"/>
        <v>3</v>
      </c>
    </row>
    <row r="857" spans="1:14" outlineLevel="1">
      <c r="B857" t="str">
        <f t="shared" si="278"/>
        <v>EWW Mat Win</v>
      </c>
      <c r="C857">
        <v>4</v>
      </c>
      <c r="D857">
        <v>4</v>
      </c>
      <c r="E857">
        <v>2</v>
      </c>
      <c r="F857">
        <v>1</v>
      </c>
      <c r="G857">
        <v>1</v>
      </c>
      <c r="H857" s="406">
        <f t="shared" si="279"/>
        <v>5</v>
      </c>
      <c r="I857" s="406">
        <f>CHOOSE($E857,4,3,2)</f>
        <v>3</v>
      </c>
      <c r="J857" s="406">
        <v>0</v>
      </c>
      <c r="K857" s="406">
        <v>0</v>
      </c>
      <c r="L857" s="406">
        <v>0</v>
      </c>
      <c r="M857" s="406">
        <v>0</v>
      </c>
      <c r="N857" s="406">
        <f t="shared" si="281"/>
        <v>3</v>
      </c>
    </row>
    <row r="858" spans="1:14" outlineLevel="1">
      <c r="A858" s="92"/>
      <c r="B858" s="92" t="str">
        <f t="shared" si="278"/>
        <v>EWW Mat Spr</v>
      </c>
      <c r="C858" s="92">
        <v>4</v>
      </c>
      <c r="D858" s="92">
        <v>4</v>
      </c>
      <c r="E858" s="92">
        <v>3</v>
      </c>
      <c r="F858" s="92">
        <v>1</v>
      </c>
      <c r="G858" s="92">
        <v>1</v>
      </c>
      <c r="H858" s="441">
        <f t="shared" si="279"/>
        <v>5</v>
      </c>
      <c r="I858" s="441">
        <v>1</v>
      </c>
      <c r="J858" s="441">
        <v>0</v>
      </c>
      <c r="K858" s="441">
        <v>0</v>
      </c>
      <c r="L858" s="441">
        <v>0</v>
      </c>
      <c r="M858" s="441">
        <v>0</v>
      </c>
      <c r="N858" s="441">
        <f t="shared" si="281"/>
        <v>3</v>
      </c>
    </row>
    <row r="859" spans="1:14" outlineLevel="1">
      <c r="A859" s="89" t="s">
        <v>2731</v>
      </c>
      <c r="B859" s="89" t="str">
        <f t="shared" si="278"/>
        <v>PNG SFM Aut</v>
      </c>
      <c r="C859" s="89">
        <v>5</v>
      </c>
      <c r="D859" s="89">
        <v>1</v>
      </c>
      <c r="E859" s="89">
        <v>1</v>
      </c>
      <c r="F859" s="89">
        <v>1</v>
      </c>
      <c r="G859" s="89">
        <v>1</v>
      </c>
      <c r="H859" s="440">
        <f t="shared" si="279"/>
        <v>3</v>
      </c>
      <c r="I859" s="440">
        <v>6</v>
      </c>
      <c r="J859" s="440">
        <v>0</v>
      </c>
      <c r="K859" s="440">
        <v>0</v>
      </c>
      <c r="L859" s="440">
        <v>0</v>
      </c>
      <c r="M859" s="440">
        <v>0</v>
      </c>
      <c r="N859" s="440">
        <f t="shared" si="281"/>
        <v>2</v>
      </c>
    </row>
    <row r="860" spans="1:14" outlineLevel="1">
      <c r="B860" t="str">
        <f t="shared" si="278"/>
        <v>PNG SFM Win</v>
      </c>
      <c r="C860">
        <v>5</v>
      </c>
      <c r="D860">
        <v>1</v>
      </c>
      <c r="E860">
        <v>2</v>
      </c>
      <c r="F860">
        <v>1</v>
      </c>
      <c r="G860">
        <v>1</v>
      </c>
      <c r="H860" s="406">
        <f t="shared" si="279"/>
        <v>3</v>
      </c>
      <c r="I860" s="406">
        <v>6</v>
      </c>
      <c r="J860" s="406">
        <v>0</v>
      </c>
      <c r="K860" s="406">
        <v>0</v>
      </c>
      <c r="L860" s="406">
        <v>0</v>
      </c>
      <c r="M860" s="406">
        <v>0</v>
      </c>
      <c r="N860" s="406">
        <f t="shared" si="281"/>
        <v>2</v>
      </c>
    </row>
    <row r="861" spans="1:14" outlineLevel="1">
      <c r="B861" t="str">
        <f t="shared" si="278"/>
        <v>PNG SFM Spr</v>
      </c>
      <c r="C861">
        <v>5</v>
      </c>
      <c r="D861">
        <v>1</v>
      </c>
      <c r="E861">
        <v>3</v>
      </c>
      <c r="F861">
        <v>1</v>
      </c>
      <c r="G861">
        <v>1</v>
      </c>
      <c r="H861" s="406">
        <f t="shared" si="279"/>
        <v>3</v>
      </c>
      <c r="I861" s="406">
        <v>6</v>
      </c>
      <c r="J861" s="406">
        <v>0</v>
      </c>
      <c r="K861" s="406">
        <v>0</v>
      </c>
      <c r="L861" s="406">
        <v>0</v>
      </c>
      <c r="M861" s="406">
        <v>0</v>
      </c>
      <c r="N861" s="406">
        <f t="shared" si="281"/>
        <v>2</v>
      </c>
    </row>
    <row r="862" spans="1:14" outlineLevel="1">
      <c r="A862" t="s">
        <v>2732</v>
      </c>
      <c r="B862" t="str">
        <f t="shared" si="278"/>
        <v>PNG MFM Aut</v>
      </c>
      <c r="C862">
        <v>5</v>
      </c>
      <c r="D862">
        <v>2</v>
      </c>
      <c r="E862">
        <v>1</v>
      </c>
      <c r="F862">
        <v>1</v>
      </c>
      <c r="G862">
        <v>1</v>
      </c>
      <c r="H862" s="406">
        <f t="shared" si="279"/>
        <v>4</v>
      </c>
      <c r="I862" s="406">
        <v>6</v>
      </c>
      <c r="J862" s="406">
        <v>0</v>
      </c>
      <c r="K862" s="406">
        <v>0</v>
      </c>
      <c r="L862" s="406">
        <v>0</v>
      </c>
      <c r="M862" s="406">
        <v>0</v>
      </c>
      <c r="N862" s="406">
        <f t="shared" si="281"/>
        <v>2</v>
      </c>
    </row>
    <row r="863" spans="1:14" outlineLevel="1">
      <c r="B863" t="str">
        <f t="shared" si="278"/>
        <v>PNG MFM Win</v>
      </c>
      <c r="C863">
        <v>5</v>
      </c>
      <c r="D863">
        <v>2</v>
      </c>
      <c r="E863">
        <v>2</v>
      </c>
      <c r="F863">
        <v>1</v>
      </c>
      <c r="G863">
        <v>1</v>
      </c>
      <c r="H863" s="406">
        <f t="shared" si="279"/>
        <v>4</v>
      </c>
      <c r="I863" s="406">
        <v>6</v>
      </c>
      <c r="J863" s="406">
        <v>0</v>
      </c>
      <c r="K863" s="406">
        <v>0</v>
      </c>
      <c r="L863" s="406">
        <v>0</v>
      </c>
      <c r="M863" s="406">
        <v>0</v>
      </c>
      <c r="N863" s="406">
        <f t="shared" si="281"/>
        <v>2</v>
      </c>
    </row>
    <row r="864" spans="1:14" outlineLevel="1">
      <c r="B864" t="str">
        <f t="shared" si="278"/>
        <v>PNG MFM Spr</v>
      </c>
      <c r="C864">
        <v>5</v>
      </c>
      <c r="D864">
        <v>2</v>
      </c>
      <c r="E864">
        <v>3</v>
      </c>
      <c r="F864">
        <v>1</v>
      </c>
      <c r="G864">
        <v>1</v>
      </c>
      <c r="H864" s="406">
        <f t="shared" si="279"/>
        <v>4</v>
      </c>
      <c r="I864" s="406">
        <v>6</v>
      </c>
      <c r="J864" s="406">
        <v>0</v>
      </c>
      <c r="K864" s="406">
        <v>0</v>
      </c>
      <c r="L864" s="406">
        <v>0</v>
      </c>
      <c r="M864" s="406">
        <v>0</v>
      </c>
      <c r="N864" s="406">
        <f t="shared" si="281"/>
        <v>2</v>
      </c>
    </row>
    <row r="865" spans="1:15" outlineLevel="1">
      <c r="A865" t="s">
        <v>1533</v>
      </c>
      <c r="B865" t="str">
        <f t="shared" si="278"/>
        <v>PNG MFM Aut</v>
      </c>
      <c r="C865">
        <v>5</v>
      </c>
      <c r="D865">
        <v>2</v>
      </c>
      <c r="E865">
        <v>1</v>
      </c>
      <c r="F865">
        <v>1</v>
      </c>
      <c r="G865">
        <v>1</v>
      </c>
      <c r="H865" s="406">
        <f t="shared" si="279"/>
        <v>4</v>
      </c>
      <c r="I865" s="406">
        <v>6</v>
      </c>
      <c r="J865" s="406">
        <v>0</v>
      </c>
      <c r="K865" s="406">
        <v>0</v>
      </c>
      <c r="L865" s="406">
        <v>0</v>
      </c>
      <c r="M865" s="406">
        <v>0</v>
      </c>
      <c r="N865" s="406">
        <f t="shared" si="281"/>
        <v>2</v>
      </c>
    </row>
    <row r="866" spans="1:15" outlineLevel="1">
      <c r="B866" t="str">
        <f t="shared" si="278"/>
        <v>PNG MFM Win</v>
      </c>
      <c r="C866">
        <v>5</v>
      </c>
      <c r="D866">
        <v>2</v>
      </c>
      <c r="E866">
        <v>2</v>
      </c>
      <c r="F866">
        <v>1</v>
      </c>
      <c r="G866">
        <v>1</v>
      </c>
      <c r="H866" s="406">
        <f t="shared" si="279"/>
        <v>4</v>
      </c>
      <c r="I866" s="406">
        <v>6</v>
      </c>
      <c r="J866" s="406">
        <v>0</v>
      </c>
      <c r="K866" s="406">
        <v>0</v>
      </c>
      <c r="L866" s="406">
        <v>0</v>
      </c>
      <c r="M866" s="406">
        <v>0</v>
      </c>
      <c r="N866" s="406">
        <f t="shared" si="281"/>
        <v>2</v>
      </c>
    </row>
    <row r="867" spans="1:15" outlineLevel="1">
      <c r="B867" t="str">
        <f t="shared" si="278"/>
        <v>PNG MFM Spr</v>
      </c>
      <c r="C867">
        <v>5</v>
      </c>
      <c r="D867">
        <v>2</v>
      </c>
      <c r="E867">
        <v>3</v>
      </c>
      <c r="F867">
        <v>1</v>
      </c>
      <c r="G867">
        <v>1</v>
      </c>
      <c r="H867" s="406">
        <f t="shared" si="279"/>
        <v>4</v>
      </c>
      <c r="I867" s="406">
        <v>6</v>
      </c>
      <c r="J867" s="406">
        <v>0</v>
      </c>
      <c r="K867" s="406">
        <v>0</v>
      </c>
      <c r="L867" s="406">
        <v>0</v>
      </c>
      <c r="M867" s="406">
        <v>0</v>
      </c>
      <c r="N867" s="406">
        <f t="shared" si="281"/>
        <v>2</v>
      </c>
    </row>
    <row r="868" spans="1:15" outlineLevel="1">
      <c r="A868" t="s">
        <v>808</v>
      </c>
      <c r="B868" t="str">
        <f t="shared" si="278"/>
        <v>PNG Mat Aut</v>
      </c>
      <c r="C868">
        <v>5</v>
      </c>
      <c r="D868">
        <v>4</v>
      </c>
      <c r="E868">
        <v>1</v>
      </c>
      <c r="F868">
        <v>1</v>
      </c>
      <c r="G868">
        <v>1</v>
      </c>
      <c r="H868" s="406">
        <f t="shared" si="279"/>
        <v>5</v>
      </c>
      <c r="I868" s="406">
        <v>5</v>
      </c>
      <c r="J868" s="406">
        <v>0</v>
      </c>
      <c r="K868" s="406">
        <v>0</v>
      </c>
      <c r="L868" s="406">
        <v>0</v>
      </c>
      <c r="M868" s="406">
        <v>0</v>
      </c>
      <c r="N868" s="406">
        <f t="shared" si="281"/>
        <v>3</v>
      </c>
    </row>
    <row r="869" spans="1:15" outlineLevel="1">
      <c r="B869" t="str">
        <f t="shared" si="278"/>
        <v>PNG Mat Win</v>
      </c>
      <c r="C869">
        <v>5</v>
      </c>
      <c r="D869">
        <v>4</v>
      </c>
      <c r="E869">
        <v>2</v>
      </c>
      <c r="F869">
        <v>1</v>
      </c>
      <c r="G869">
        <v>1</v>
      </c>
      <c r="H869" s="406">
        <f t="shared" si="279"/>
        <v>5</v>
      </c>
      <c r="I869" s="406">
        <f>CHOOSE($E869,4,3,2)</f>
        <v>3</v>
      </c>
      <c r="J869" s="406">
        <v>0</v>
      </c>
      <c r="K869" s="406">
        <v>0</v>
      </c>
      <c r="L869" s="406">
        <v>0</v>
      </c>
      <c r="M869" s="406">
        <v>0</v>
      </c>
      <c r="N869" s="406">
        <f t="shared" si="281"/>
        <v>3</v>
      </c>
    </row>
    <row r="870" spans="1:15" outlineLevel="1">
      <c r="A870" s="92"/>
      <c r="B870" s="92" t="str">
        <f t="shared" si="278"/>
        <v>PNG Mat Spr</v>
      </c>
      <c r="C870" s="92">
        <v>5</v>
      </c>
      <c r="D870" s="92">
        <v>4</v>
      </c>
      <c r="E870" s="92">
        <v>3</v>
      </c>
      <c r="F870" s="92">
        <v>1</v>
      </c>
      <c r="G870" s="92">
        <v>1</v>
      </c>
      <c r="H870" s="441">
        <f t="shared" si="279"/>
        <v>5</v>
      </c>
      <c r="I870" s="441">
        <v>1</v>
      </c>
      <c r="J870" s="441">
        <v>0</v>
      </c>
      <c r="K870" s="441">
        <v>0</v>
      </c>
      <c r="L870" s="441">
        <v>0</v>
      </c>
      <c r="M870" s="441">
        <v>0</v>
      </c>
      <c r="N870" s="441">
        <f t="shared" si="281"/>
        <v>3</v>
      </c>
    </row>
    <row r="873" spans="1:15">
      <c r="A873" s="624" t="s">
        <v>1560</v>
      </c>
    </row>
    <row r="874" spans="1:15" ht="71"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82">1+D893/50</f>
        <v>1.02</v>
      </c>
      <c r="G893" s="11">
        <f t="shared" ref="G893:G899" si="283">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82"/>
        <v>0.96</v>
      </c>
      <c r="G894" s="11">
        <f t="shared" si="283"/>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82"/>
        <v>1.04</v>
      </c>
      <c r="G895" s="11">
        <f t="shared" si="283"/>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82"/>
        <v>0.9</v>
      </c>
      <c r="G896" s="11">
        <f t="shared" si="283"/>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82"/>
        <v>1.1000000000000001</v>
      </c>
      <c r="G897" s="11">
        <f t="shared" si="283"/>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82"/>
        <v>0.8</v>
      </c>
      <c r="G898" s="11">
        <f t="shared" si="283"/>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83"/>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84">E905</f>
        <v>3</v>
      </c>
      <c r="F906" s="28">
        <v>0</v>
      </c>
      <c r="G906" s="28">
        <v>0</v>
      </c>
      <c r="H906" s="28">
        <v>0</v>
      </c>
      <c r="I906" s="28">
        <v>0</v>
      </c>
      <c r="J906" s="28">
        <v>0</v>
      </c>
      <c r="K906" s="28">
        <v>0</v>
      </c>
      <c r="L906" s="28">
        <v>-7.0000000000000007E-2</v>
      </c>
    </row>
    <row r="907" spans="1:32" outlineLevel="1">
      <c r="A907">
        <v>4</v>
      </c>
      <c r="C907" s="88">
        <v>0.2</v>
      </c>
      <c r="D907" s="88">
        <v>0.5</v>
      </c>
      <c r="E907" s="28">
        <f t="shared" si="284"/>
        <v>3</v>
      </c>
      <c r="F907" s="28">
        <v>0</v>
      </c>
      <c r="G907" s="28">
        <v>0</v>
      </c>
      <c r="H907" s="28">
        <v>0</v>
      </c>
      <c r="I907" s="28">
        <v>0</v>
      </c>
      <c r="J907" s="28">
        <v>0</v>
      </c>
      <c r="K907" s="28">
        <v>7.0000000000000007E-2</v>
      </c>
      <c r="L907" s="28">
        <v>0</v>
      </c>
    </row>
    <row r="908" spans="1:32" outlineLevel="1">
      <c r="A908">
        <v>5</v>
      </c>
      <c r="C908" s="88">
        <v>0.3</v>
      </c>
      <c r="D908" s="88">
        <v>0.6</v>
      </c>
      <c r="E908" s="28">
        <f t="shared" si="284"/>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84"/>
        <v>3</v>
      </c>
      <c r="F909" s="28">
        <v>0</v>
      </c>
      <c r="G909" s="28">
        <v>0</v>
      </c>
      <c r="H909" s="28">
        <v>0</v>
      </c>
      <c r="I909" s="28">
        <v>0</v>
      </c>
      <c r="J909" s="28">
        <v>0</v>
      </c>
      <c r="K909" s="28">
        <v>7.0000000000000007E-2</v>
      </c>
      <c r="L909" s="28">
        <v>-7.0000000000000007E-2</v>
      </c>
    </row>
    <row r="910" spans="1:32" outlineLevel="1">
      <c r="A910">
        <v>7</v>
      </c>
      <c r="E910" s="28">
        <f t="shared" si="284"/>
        <v>3</v>
      </c>
      <c r="F910" s="28">
        <v>0</v>
      </c>
      <c r="G910" s="28">
        <v>0</v>
      </c>
      <c r="H910" s="28">
        <v>0</v>
      </c>
      <c r="I910" s="28">
        <v>0</v>
      </c>
      <c r="J910" s="28">
        <v>0</v>
      </c>
      <c r="K910" s="28">
        <v>-7.0000000000000007E-2</v>
      </c>
      <c r="L910" s="28">
        <v>0</v>
      </c>
    </row>
    <row r="911" spans="1:32" outlineLevel="1">
      <c r="A911">
        <v>8</v>
      </c>
      <c r="E911" s="28">
        <f t="shared" si="284"/>
        <v>3</v>
      </c>
      <c r="F911" s="28">
        <v>0</v>
      </c>
      <c r="G911" s="28">
        <v>0</v>
      </c>
      <c r="H911" s="28">
        <v>0</v>
      </c>
      <c r="I911" s="28">
        <v>0</v>
      </c>
      <c r="J911" s="28">
        <v>0</v>
      </c>
      <c r="K911" s="28">
        <v>-7.0000000000000007E-2</v>
      </c>
      <c r="L911" s="28">
        <v>7.0000000000000007E-2</v>
      </c>
    </row>
    <row r="912" spans="1:32" outlineLevel="1">
      <c r="A912">
        <v>9</v>
      </c>
      <c r="E912" s="28">
        <f t="shared" si="284"/>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85">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85"/>
        <v>0.98940309604683652</v>
      </c>
      <c r="M920" s="97">
        <v>2.1359585229668576E-2</v>
      </c>
      <c r="N920" s="334">
        <v>1</v>
      </c>
      <c r="O920" s="97"/>
      <c r="P920" s="18" t="s">
        <v>30</v>
      </c>
      <c r="Q920" s="18" t="s">
        <v>30</v>
      </c>
      <c r="R920" s="110" t="s">
        <v>30</v>
      </c>
      <c r="S920" s="577" t="s">
        <v>2266</v>
      </c>
      <c r="U920">
        <f t="shared" ref="U920:U938" si="286">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85"/>
        <v>1.0068901989895775</v>
      </c>
      <c r="M921" s="97">
        <v>-1.7686942010475382E-2</v>
      </c>
      <c r="N921" s="334">
        <v>1</v>
      </c>
      <c r="O921" s="97"/>
      <c r="P921" s="18" t="s">
        <v>30</v>
      </c>
      <c r="Q921" s="18" t="s">
        <v>30</v>
      </c>
      <c r="R921" s="110" t="s">
        <v>30</v>
      </c>
      <c r="S921" s="577" t="s">
        <v>2280</v>
      </c>
      <c r="U921">
        <f t="shared" si="286"/>
        <v>3.6</v>
      </c>
    </row>
    <row r="922" spans="1:21" outlineLevel="1">
      <c r="D922" t="s">
        <v>2261</v>
      </c>
      <c r="E922" s="18" t="s">
        <v>30</v>
      </c>
      <c r="F922" s="18" t="s">
        <v>30</v>
      </c>
      <c r="G922">
        <v>0</v>
      </c>
      <c r="H922">
        <v>0</v>
      </c>
      <c r="I922">
        <v>0</v>
      </c>
      <c r="J922">
        <v>0</v>
      </c>
      <c r="K922">
        <v>0</v>
      </c>
      <c r="L922" s="575">
        <f t="shared" si="285"/>
        <v>1</v>
      </c>
      <c r="M922">
        <v>0</v>
      </c>
      <c r="N922">
        <v>1</v>
      </c>
      <c r="O922">
        <v>0</v>
      </c>
      <c r="P922" s="18" t="s">
        <v>30</v>
      </c>
      <c r="Q922" s="18" t="s">
        <v>30</v>
      </c>
      <c r="R922" s="110" t="s">
        <v>30</v>
      </c>
      <c r="S922" s="577" t="s">
        <v>2261</v>
      </c>
      <c r="U922">
        <f t="shared" si="286"/>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85"/>
        <v>0.99543701938294482</v>
      </c>
      <c r="M923" s="97">
        <v>1.7819093903140033E-2</v>
      </c>
      <c r="N923" s="334">
        <v>1</v>
      </c>
      <c r="O923" s="97"/>
      <c r="P923" s="572">
        <v>0</v>
      </c>
      <c r="Q923" s="572">
        <v>0</v>
      </c>
      <c r="R923" s="110" t="s">
        <v>30</v>
      </c>
      <c r="S923" s="577" t="s">
        <v>2269</v>
      </c>
      <c r="U923">
        <f t="shared" si="286"/>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85"/>
        <v>0.99469270237523977</v>
      </c>
      <c r="M924" s="97">
        <v>5.6942336250513627E-2</v>
      </c>
      <c r="N924" s="334">
        <v>1</v>
      </c>
      <c r="O924" s="97"/>
      <c r="P924" s="572">
        <v>0.11</v>
      </c>
      <c r="Q924" s="572">
        <v>0.06</v>
      </c>
      <c r="R924" s="110" t="s">
        <v>30</v>
      </c>
      <c r="S924" s="577" t="s">
        <v>2268</v>
      </c>
      <c r="U924">
        <f t="shared" si="286"/>
        <v>3.6</v>
      </c>
    </row>
    <row r="925" spans="1:21" outlineLevel="1">
      <c r="B925" t="s">
        <v>2254</v>
      </c>
      <c r="C925" s="576" t="s">
        <v>2263</v>
      </c>
      <c r="D925" s="110"/>
      <c r="E925" s="18" t="s">
        <v>30</v>
      </c>
      <c r="F925" s="334">
        <v>1</v>
      </c>
      <c r="G925">
        <v>0</v>
      </c>
      <c r="H925">
        <v>0</v>
      </c>
      <c r="I925">
        <v>0</v>
      </c>
      <c r="J925">
        <v>0</v>
      </c>
      <c r="K925">
        <v>0</v>
      </c>
      <c r="L925" s="575">
        <f t="shared" si="285"/>
        <v>1</v>
      </c>
      <c r="M925">
        <v>0</v>
      </c>
      <c r="N925">
        <v>1</v>
      </c>
      <c r="O925">
        <v>0</v>
      </c>
      <c r="P925" s="18" t="s">
        <v>30</v>
      </c>
      <c r="Q925" s="18" t="s">
        <v>30</v>
      </c>
      <c r="R925" s="333">
        <v>0</v>
      </c>
      <c r="S925" s="577" t="s">
        <v>2270</v>
      </c>
      <c r="U925">
        <f t="shared" si="286"/>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85"/>
        <v>0.98080344449672541</v>
      </c>
      <c r="M926" s="97">
        <v>-3.3021723600269545E-2</v>
      </c>
      <c r="N926" s="334">
        <v>0.61626332126265559</v>
      </c>
      <c r="O926" s="97"/>
      <c r="P926" s="18" t="s">
        <v>30</v>
      </c>
      <c r="Q926" s="18" t="s">
        <v>30</v>
      </c>
      <c r="R926" s="333">
        <v>0.5</v>
      </c>
      <c r="S926" s="577" t="s">
        <v>2272</v>
      </c>
      <c r="U926">
        <f t="shared" si="286"/>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85"/>
        <v>0.99433942576460821</v>
      </c>
      <c r="M927" s="97">
        <v>0.12649424652647134</v>
      </c>
      <c r="N927" s="334">
        <v>0.48251527948679501</v>
      </c>
      <c r="O927" s="97"/>
      <c r="P927" s="18" t="s">
        <v>30</v>
      </c>
      <c r="Q927" s="18" t="s">
        <v>30</v>
      </c>
      <c r="R927" s="333">
        <v>0.5</v>
      </c>
      <c r="S927" s="577" t="s">
        <v>2273</v>
      </c>
      <c r="U927">
        <f t="shared" si="286"/>
        <v>3.6</v>
      </c>
    </row>
    <row r="928" spans="1:21" outlineLevel="1">
      <c r="C928" s="110" t="s">
        <v>595</v>
      </c>
      <c r="D928" s="110"/>
      <c r="E928" s="18" t="s">
        <v>30</v>
      </c>
      <c r="F928" s="334">
        <v>1</v>
      </c>
      <c r="G928">
        <v>0</v>
      </c>
      <c r="H928">
        <v>0</v>
      </c>
      <c r="I928">
        <v>0</v>
      </c>
      <c r="J928">
        <v>0</v>
      </c>
      <c r="K928">
        <v>0</v>
      </c>
      <c r="L928" s="575">
        <f t="shared" si="285"/>
        <v>1</v>
      </c>
      <c r="M928">
        <v>0</v>
      </c>
      <c r="N928">
        <v>1</v>
      </c>
      <c r="O928">
        <v>0</v>
      </c>
      <c r="P928" s="18" t="s">
        <v>30</v>
      </c>
      <c r="Q928" s="18" t="s">
        <v>30</v>
      </c>
      <c r="R928" s="333">
        <v>0.93</v>
      </c>
      <c r="S928" s="577" t="s">
        <v>2271</v>
      </c>
      <c r="U928">
        <f t="shared" si="286"/>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85"/>
        <v>1.0236528805622913</v>
      </c>
      <c r="M929" s="97">
        <v>-8.9153775713275513E-2</v>
      </c>
      <c r="N929" s="334">
        <v>1</v>
      </c>
      <c r="O929" s="97"/>
      <c r="P929" s="18" t="s">
        <v>30</v>
      </c>
      <c r="Q929" s="18" t="s">
        <v>30</v>
      </c>
      <c r="R929" s="110" t="s">
        <v>30</v>
      </c>
      <c r="U929">
        <f t="shared" si="286"/>
        <v>3.6</v>
      </c>
    </row>
    <row r="930" spans="1:26" outlineLevel="1">
      <c r="D930" s="110" t="s">
        <v>2246</v>
      </c>
      <c r="G930" s="572">
        <v>2.8460076042778316E-2</v>
      </c>
      <c r="H930" s="572">
        <v>-6.204406128387391E-3</v>
      </c>
      <c r="I930" s="572">
        <v>-1.218722632361809E-2</v>
      </c>
      <c r="J930" s="97">
        <v>-0.55190326700394643</v>
      </c>
      <c r="K930" s="97">
        <v>-4.3664351228697947E-2</v>
      </c>
      <c r="L930" s="575">
        <f t="shared" si="285"/>
        <v>0.98787101354758389</v>
      </c>
      <c r="M930" s="97">
        <v>2.444771803395801E-2</v>
      </c>
      <c r="N930" s="334">
        <v>1</v>
      </c>
      <c r="O930" s="97"/>
      <c r="P930" s="18" t="s">
        <v>30</v>
      </c>
      <c r="Q930" s="18" t="s">
        <v>30</v>
      </c>
      <c r="R930" s="110" t="s">
        <v>30</v>
      </c>
      <c r="U930">
        <f t="shared" si="286"/>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85"/>
        <v>1.0024206196991372</v>
      </c>
      <c r="M931" s="97">
        <v>-3.6339983378572416E-3</v>
      </c>
      <c r="N931" s="334">
        <v>1</v>
      </c>
      <c r="O931" s="97"/>
      <c r="P931" s="18" t="s">
        <v>30</v>
      </c>
      <c r="Q931" s="18" t="s">
        <v>30</v>
      </c>
      <c r="R931" s="110" t="s">
        <v>30</v>
      </c>
      <c r="U931">
        <f t="shared" si="286"/>
        <v>3.6</v>
      </c>
    </row>
    <row r="932" spans="1:26" outlineLevel="1">
      <c r="C932" s="110"/>
      <c r="D932" s="110"/>
      <c r="G932">
        <v>0</v>
      </c>
      <c r="H932">
        <v>0</v>
      </c>
      <c r="I932">
        <v>0</v>
      </c>
      <c r="J932">
        <v>0</v>
      </c>
      <c r="K932">
        <v>0</v>
      </c>
      <c r="L932" s="575">
        <f t="shared" si="285"/>
        <v>1</v>
      </c>
      <c r="M932">
        <v>0</v>
      </c>
      <c r="N932">
        <v>1</v>
      </c>
      <c r="O932">
        <v>0</v>
      </c>
      <c r="P932" s="18" t="s">
        <v>30</v>
      </c>
      <c r="Q932" s="18" t="s">
        <v>30</v>
      </c>
      <c r="R932" s="110" t="s">
        <v>30</v>
      </c>
      <c r="U932">
        <f t="shared" si="286"/>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85"/>
        <v>0.99543701938294482</v>
      </c>
      <c r="M933" s="574">
        <f>M923</f>
        <v>1.7819093903140033E-2</v>
      </c>
      <c r="N933" s="574">
        <f>N923</f>
        <v>1</v>
      </c>
      <c r="O933" s="574"/>
      <c r="P933" s="572">
        <v>0</v>
      </c>
      <c r="Q933" s="572">
        <v>0</v>
      </c>
      <c r="R933" s="110" t="s">
        <v>30</v>
      </c>
      <c r="U933">
        <f t="shared" si="286"/>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85"/>
        <v>0.99469270237523977</v>
      </c>
      <c r="M934" s="574">
        <f>M924</f>
        <v>5.6942336250513627E-2</v>
      </c>
      <c r="N934" s="574">
        <f>N924</f>
        <v>1</v>
      </c>
      <c r="O934" s="574"/>
      <c r="P934" s="572">
        <v>0.08</v>
      </c>
      <c r="Q934" s="572">
        <v>0.02</v>
      </c>
      <c r="R934" s="110" t="s">
        <v>30</v>
      </c>
      <c r="U934">
        <f t="shared" si="286"/>
        <v>3.6</v>
      </c>
    </row>
    <row r="935" spans="1:26" outlineLevel="1">
      <c r="B935" t="s">
        <v>2254</v>
      </c>
      <c r="C935" s="576" t="s">
        <v>2263</v>
      </c>
      <c r="D935" s="110"/>
      <c r="G935">
        <v>0</v>
      </c>
      <c r="H935">
        <v>0</v>
      </c>
      <c r="I935">
        <v>0</v>
      </c>
      <c r="J935">
        <v>0</v>
      </c>
      <c r="K935">
        <v>0</v>
      </c>
      <c r="L935" s="575">
        <f t="shared" si="285"/>
        <v>1</v>
      </c>
      <c r="M935">
        <v>0</v>
      </c>
      <c r="N935">
        <v>1</v>
      </c>
      <c r="O935">
        <v>0</v>
      </c>
      <c r="P935" s="18" t="s">
        <v>30</v>
      </c>
      <c r="Q935" s="18" t="s">
        <v>30</v>
      </c>
      <c r="R935" s="578">
        <f t="shared" ref="R935:R938" si="287">R925</f>
        <v>0</v>
      </c>
      <c r="U935">
        <f t="shared" si="286"/>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85"/>
        <v>0.98080344449672541</v>
      </c>
      <c r="M936" s="574">
        <f>M926</f>
        <v>-3.3021723600269545E-2</v>
      </c>
      <c r="N936" s="574">
        <f>N926</f>
        <v>0.61626332126265559</v>
      </c>
      <c r="O936" s="574"/>
      <c r="P936" s="18" t="s">
        <v>30</v>
      </c>
      <c r="Q936" s="18" t="s">
        <v>30</v>
      </c>
      <c r="R936" s="578">
        <f t="shared" si="287"/>
        <v>0.5</v>
      </c>
      <c r="U936">
        <f t="shared" si="286"/>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85"/>
        <v>0.99433942576460821</v>
      </c>
      <c r="M937" s="574">
        <f>M927</f>
        <v>0.12649424652647134</v>
      </c>
      <c r="N937" s="574">
        <f>N927</f>
        <v>0.48251527948679501</v>
      </c>
      <c r="O937" s="574"/>
      <c r="P937" s="18" t="s">
        <v>30</v>
      </c>
      <c r="Q937" s="18" t="s">
        <v>30</v>
      </c>
      <c r="R937" s="578">
        <f t="shared" si="287"/>
        <v>0.5</v>
      </c>
      <c r="U937">
        <f t="shared" si="286"/>
        <v>3.6</v>
      </c>
    </row>
    <row r="938" spans="1:26" outlineLevel="1">
      <c r="C938" s="110" t="s">
        <v>595</v>
      </c>
      <c r="G938">
        <v>0</v>
      </c>
      <c r="H938">
        <v>0</v>
      </c>
      <c r="I938">
        <v>0</v>
      </c>
      <c r="J938">
        <v>0</v>
      </c>
      <c r="K938">
        <v>0</v>
      </c>
      <c r="L938" s="575">
        <f t="shared" si="285"/>
        <v>1</v>
      </c>
      <c r="M938">
        <v>0</v>
      </c>
      <c r="N938">
        <v>1</v>
      </c>
      <c r="O938">
        <v>0</v>
      </c>
      <c r="P938" s="18" t="s">
        <v>30</v>
      </c>
      <c r="Q938" s="18" t="s">
        <v>30</v>
      </c>
      <c r="R938" s="578">
        <f t="shared" si="287"/>
        <v>0.93</v>
      </c>
      <c r="U938">
        <f t="shared" si="286"/>
        <v>3.6</v>
      </c>
    </row>
    <row r="939" spans="1:26" outlineLevel="1"/>
    <row r="940" spans="1:26">
      <c r="A940" s="624" t="s">
        <v>2323</v>
      </c>
    </row>
    <row r="941" spans="1:26" ht="61.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88">$L944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88"/>
        <v>57.744633848061603</v>
      </c>
      <c r="T945" s="334"/>
      <c r="U945">
        <f t="shared" ref="U945:U1002" si="289">U944+1</f>
        <v>2</v>
      </c>
      <c r="V945" t="str">
        <f t="shared" ref="V945:V972" si="290">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88"/>
        <v>59.659433704000413</v>
      </c>
      <c r="T946" s="334"/>
      <c r="U946">
        <f t="shared" si="289"/>
        <v>3</v>
      </c>
      <c r="V946" t="str">
        <f t="shared" si="290"/>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88"/>
        <v>58.482963543836121</v>
      </c>
      <c r="T947" s="334"/>
      <c r="U947">
        <f t="shared" si="289"/>
        <v>4</v>
      </c>
      <c r="V947" t="str">
        <f t="shared" si="290"/>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88"/>
        <v>58.342869439393112</v>
      </c>
      <c r="T948" s="334"/>
      <c r="U948">
        <f t="shared" si="289"/>
        <v>5</v>
      </c>
      <c r="V948" t="str">
        <f t="shared" si="290"/>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88"/>
        <v>58.423467243857473</v>
      </c>
      <c r="T949" s="334"/>
      <c r="U949">
        <f t="shared" si="289"/>
        <v>6</v>
      </c>
      <c r="V949" t="str">
        <f t="shared" si="290"/>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88"/>
        <v>59.160049076054158</v>
      </c>
      <c r="T950" s="334"/>
      <c r="U950">
        <f t="shared" si="289"/>
        <v>7</v>
      </c>
      <c r="V950" t="str">
        <f t="shared" si="290"/>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88"/>
        <v>59.930924175364233</v>
      </c>
      <c r="T951" s="334"/>
      <c r="U951">
        <f t="shared" si="289"/>
        <v>8</v>
      </c>
      <c r="V951" t="str">
        <f t="shared" si="290"/>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88"/>
        <v>59.636469037947158</v>
      </c>
      <c r="T952" s="334"/>
      <c r="U952">
        <f t="shared" si="289"/>
        <v>9</v>
      </c>
      <c r="V952" t="str">
        <f t="shared" si="290"/>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88"/>
        <v>57.801122447882094</v>
      </c>
      <c r="T953" s="334"/>
      <c r="U953">
        <f t="shared" si="289"/>
        <v>10</v>
      </c>
      <c r="V953" t="str">
        <f t="shared" si="290"/>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88"/>
        <v>59.424012529218267</v>
      </c>
      <c r="T954" s="334"/>
      <c r="U954">
        <f t="shared" si="289"/>
        <v>11</v>
      </c>
      <c r="V954" t="str">
        <f t="shared" si="290"/>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88"/>
        <v>57.589181960381033</v>
      </c>
      <c r="T955" s="334"/>
      <c r="U955">
        <f t="shared" si="289"/>
        <v>12</v>
      </c>
      <c r="V955" t="str">
        <f t="shared" si="290"/>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88"/>
        <v>60.33700665193772</v>
      </c>
      <c r="T956" s="334"/>
      <c r="U956">
        <f t="shared" si="289"/>
        <v>13</v>
      </c>
      <c r="V956" t="str">
        <f t="shared" si="290"/>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88"/>
        <v>57.230985299614971</v>
      </c>
      <c r="T957" s="334"/>
      <c r="U957">
        <f t="shared" si="289"/>
        <v>14</v>
      </c>
      <c r="V957" t="str">
        <f t="shared" si="290"/>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88"/>
        <v>57.877997518692787</v>
      </c>
      <c r="T958" s="334"/>
      <c r="U958">
        <f t="shared" si="289"/>
        <v>15</v>
      </c>
      <c r="V958" t="str">
        <f t="shared" si="290"/>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88"/>
        <v>58.255617141701741</v>
      </c>
      <c r="T959" s="334"/>
      <c r="U959">
        <f t="shared" si="289"/>
        <v>16</v>
      </c>
      <c r="V959" t="str">
        <f t="shared" si="290"/>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88"/>
        <v>59.165400938708913</v>
      </c>
      <c r="T960" s="334"/>
      <c r="U960">
        <f t="shared" si="289"/>
        <v>17</v>
      </c>
      <c r="V960" t="str">
        <f t="shared" si="290"/>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88"/>
        <v>60.343635708552867</v>
      </c>
      <c r="T961" s="334"/>
      <c r="U961">
        <f t="shared" si="289"/>
        <v>18</v>
      </c>
      <c r="V961" t="str">
        <f t="shared" si="290"/>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88"/>
        <v>60.171985632953692</v>
      </c>
      <c r="T962" s="334"/>
      <c r="U962">
        <f t="shared" si="289"/>
        <v>19</v>
      </c>
      <c r="V962" t="str">
        <f t="shared" si="290"/>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88"/>
        <v>57.995315682551222</v>
      </c>
      <c r="T963" s="334"/>
      <c r="U963">
        <f t="shared" si="289"/>
        <v>20</v>
      </c>
      <c r="V963" t="str">
        <f t="shared" si="290"/>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88"/>
        <v>57.53204293048492</v>
      </c>
      <c r="T964" s="334"/>
      <c r="U964">
        <f t="shared" si="289"/>
        <v>21</v>
      </c>
      <c r="V964" t="str">
        <f t="shared" si="290"/>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88"/>
        <v>59.357533165910503</v>
      </c>
      <c r="T965" s="334"/>
      <c r="U965">
        <f t="shared" si="289"/>
        <v>22</v>
      </c>
      <c r="V965" t="str">
        <f t="shared" si="290"/>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88"/>
        <v>60.353685786126007</v>
      </c>
      <c r="T966" s="334"/>
      <c r="U966">
        <f t="shared" si="289"/>
        <v>23</v>
      </c>
      <c r="V966" t="str">
        <f t="shared" si="290"/>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88"/>
        <v>58.132275132236643</v>
      </c>
      <c r="T967" s="334"/>
      <c r="U967">
        <f t="shared" si="289"/>
        <v>24</v>
      </c>
      <c r="V967" t="str">
        <f t="shared" si="290"/>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88"/>
        <v>58.057213344458752</v>
      </c>
      <c r="T968" s="334"/>
      <c r="U968">
        <f t="shared" si="289"/>
        <v>25</v>
      </c>
      <c r="V968" t="str">
        <f t="shared" si="290"/>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88"/>
        <v>57.882550703510269</v>
      </c>
      <c r="T969" s="334"/>
      <c r="U969">
        <f t="shared" si="289"/>
        <v>26</v>
      </c>
      <c r="V969" t="str">
        <f t="shared" si="290"/>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88"/>
        <v>58.531177548769932</v>
      </c>
      <c r="T970" s="334"/>
      <c r="U970">
        <f t="shared" si="289"/>
        <v>27</v>
      </c>
      <c r="V970" t="str">
        <f t="shared" si="290"/>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88"/>
        <v>57.459724084325558</v>
      </c>
      <c r="T971" s="334"/>
      <c r="U971">
        <f t="shared" si="289"/>
        <v>28</v>
      </c>
      <c r="V971" t="str">
        <f t="shared" si="290"/>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88"/>
        <v>57.839589351632</v>
      </c>
      <c r="T972" s="581"/>
      <c r="U972">
        <f t="shared" si="289"/>
        <v>29</v>
      </c>
      <c r="V972" t="str">
        <f t="shared" si="290"/>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91">$M974</f>
        <v>62.903499999999987</v>
      </c>
      <c r="T974" s="334"/>
      <c r="U974">
        <f t="shared" si="289"/>
        <v>1</v>
      </c>
      <c r="V974" t="str">
        <f t="shared" ref="V974:V1002" si="292">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91"/>
        <v>59.774000000000001</v>
      </c>
      <c r="T975" s="334"/>
      <c r="U975">
        <f t="shared" si="289"/>
        <v>2</v>
      </c>
      <c r="V975" t="str">
        <f t="shared" si="292"/>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91"/>
        <v>60.713999999999999</v>
      </c>
      <c r="T976" s="334"/>
      <c r="U976">
        <f t="shared" si="289"/>
        <v>3</v>
      </c>
      <c r="V976" t="str">
        <f t="shared" si="292"/>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91"/>
        <v>61.171500000000002</v>
      </c>
      <c r="T977" s="334"/>
      <c r="U977">
        <f t="shared" si="289"/>
        <v>4</v>
      </c>
      <c r="V977" t="str">
        <f t="shared" si="292"/>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91"/>
        <v>58.521000000000001</v>
      </c>
      <c r="T978" s="334"/>
      <c r="U978">
        <f t="shared" si="289"/>
        <v>5</v>
      </c>
      <c r="V978" t="str">
        <f t="shared" si="292"/>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91"/>
        <v>59.145000000000003</v>
      </c>
      <c r="T979" s="334"/>
      <c r="U979">
        <f t="shared" si="289"/>
        <v>6</v>
      </c>
      <c r="V979" t="str">
        <f t="shared" si="292"/>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91"/>
        <v>61.204500000000003</v>
      </c>
      <c r="T980" s="334"/>
      <c r="U980">
        <f t="shared" si="289"/>
        <v>7</v>
      </c>
      <c r="V980" t="str">
        <f t="shared" si="292"/>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91"/>
        <v>63.600999999999999</v>
      </c>
      <c r="T981" s="334"/>
      <c r="U981">
        <f t="shared" si="289"/>
        <v>8</v>
      </c>
      <c r="V981" t="str">
        <f t="shared" si="292"/>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91"/>
        <v>59.222999999999999</v>
      </c>
      <c r="T982" s="334"/>
      <c r="U982">
        <f t="shared" si="289"/>
        <v>9</v>
      </c>
      <c r="V982" t="str">
        <f t="shared" si="292"/>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91"/>
        <v>60.963000000000008</v>
      </c>
      <c r="T983" s="334"/>
      <c r="U983">
        <f t="shared" si="289"/>
        <v>10</v>
      </c>
      <c r="V983" t="str">
        <f t="shared" si="292"/>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91"/>
        <v>61.366500000000002</v>
      </c>
      <c r="T984" s="334"/>
      <c r="U984">
        <f t="shared" si="289"/>
        <v>11</v>
      </c>
      <c r="V984" t="str">
        <f t="shared" si="292"/>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91"/>
        <v>58.55</v>
      </c>
      <c r="T985" s="334"/>
      <c r="U985">
        <f t="shared" si="289"/>
        <v>12</v>
      </c>
      <c r="V985" t="str">
        <f t="shared" si="292"/>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91"/>
        <v>63.219000000000001</v>
      </c>
      <c r="T986" s="334"/>
      <c r="U986">
        <f t="shared" si="289"/>
        <v>13</v>
      </c>
      <c r="V986" t="str">
        <f t="shared" si="292"/>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91"/>
        <v>57.029000000000003</v>
      </c>
      <c r="T987" s="334"/>
      <c r="U987">
        <f t="shared" si="289"/>
        <v>14</v>
      </c>
      <c r="V987" t="str">
        <f t="shared" si="292"/>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91"/>
        <v>60.521000000000001</v>
      </c>
      <c r="T988" s="334"/>
      <c r="U988">
        <f t="shared" si="289"/>
        <v>15</v>
      </c>
      <c r="V988" t="str">
        <f t="shared" si="292"/>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91"/>
        <v>59.486499999999999</v>
      </c>
      <c r="T989" s="334"/>
      <c r="U989">
        <f t="shared" si="289"/>
        <v>16</v>
      </c>
      <c r="V989" t="str">
        <f t="shared" si="292"/>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91"/>
        <v>58.776000000000003</v>
      </c>
      <c r="T990" s="334"/>
      <c r="U990">
        <f t="shared" si="289"/>
        <v>17</v>
      </c>
      <c r="V990" t="str">
        <f t="shared" si="292"/>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91"/>
        <v>62.811500000000009</v>
      </c>
      <c r="T991" s="334"/>
      <c r="U991">
        <f t="shared" si="289"/>
        <v>18</v>
      </c>
      <c r="V991" t="str">
        <f t="shared" si="292"/>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91"/>
        <v>60.567999999999998</v>
      </c>
      <c r="T992" s="334"/>
      <c r="U992">
        <f t="shared" si="289"/>
        <v>19</v>
      </c>
      <c r="V992" t="str">
        <f t="shared" si="292"/>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91"/>
        <v>58.369</v>
      </c>
      <c r="T993" s="334"/>
      <c r="U993">
        <f t="shared" si="289"/>
        <v>20</v>
      </c>
      <c r="V993" t="str">
        <f t="shared" si="292"/>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91"/>
        <v>59.688000000000002</v>
      </c>
      <c r="T994" s="334"/>
      <c r="U994">
        <f t="shared" si="289"/>
        <v>21</v>
      </c>
      <c r="V994" t="str">
        <f t="shared" si="292"/>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91"/>
        <v>57.705500000000001</v>
      </c>
      <c r="T995" s="334"/>
      <c r="U995">
        <f t="shared" si="289"/>
        <v>22</v>
      </c>
      <c r="V995" t="str">
        <f t="shared" si="292"/>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91"/>
        <v>58.845500000000001</v>
      </c>
      <c r="T996" s="334"/>
      <c r="U996">
        <f t="shared" si="289"/>
        <v>23</v>
      </c>
      <c r="V996" t="str">
        <f t="shared" si="292"/>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91"/>
        <v>57.162999999999997</v>
      </c>
      <c r="T997" s="334"/>
      <c r="U997">
        <f t="shared" si="289"/>
        <v>24</v>
      </c>
      <c r="V997" t="str">
        <f t="shared" si="292"/>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91"/>
        <v>60.446000000000012</v>
      </c>
      <c r="T998" s="334"/>
      <c r="U998">
        <f t="shared" si="289"/>
        <v>25</v>
      </c>
      <c r="V998" t="str">
        <f t="shared" si="292"/>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91"/>
        <v>60.691499999999998</v>
      </c>
      <c r="T999" s="334"/>
      <c r="U999">
        <f t="shared" si="289"/>
        <v>26</v>
      </c>
      <c r="V999" t="str">
        <f t="shared" si="292"/>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91"/>
        <v>59.313499999999998</v>
      </c>
      <c r="T1000" s="334"/>
      <c r="U1000">
        <f t="shared" si="289"/>
        <v>27</v>
      </c>
      <c r="V1000" t="str">
        <f t="shared" si="292"/>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91"/>
        <v>60.516500000000001</v>
      </c>
      <c r="T1001" s="334"/>
      <c r="U1001">
        <f t="shared" si="289"/>
        <v>28</v>
      </c>
      <c r="V1001" t="str">
        <f t="shared" si="292"/>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91"/>
        <v>57.713500000000003</v>
      </c>
      <c r="T1002" s="597"/>
      <c r="U1002">
        <f t="shared" si="289"/>
        <v>29</v>
      </c>
      <c r="V1002" t="str">
        <f t="shared" si="292"/>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93">$L1003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93"/>
        <v>56.840454215347393</v>
      </c>
      <c r="T1004" s="334">
        <v>-0.215999999999999</v>
      </c>
      <c r="U1004">
        <f t="shared" ref="U1004:U1067" si="294">U1003+1</f>
        <v>1</v>
      </c>
      <c r="V1004" t="str">
        <f t="shared" ref="V1004:V1067" si="295">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93"/>
        <v>59.028258797013692</v>
      </c>
      <c r="T1005" s="334">
        <v>1.911</v>
      </c>
      <c r="U1005">
        <f t="shared" si="294"/>
        <v>2</v>
      </c>
      <c r="V1005" t="str">
        <f t="shared" si="295"/>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93"/>
        <v>58.048805996601828</v>
      </c>
      <c r="T1006" s="334">
        <v>0.246</v>
      </c>
      <c r="U1006">
        <f t="shared" si="294"/>
        <v>3</v>
      </c>
      <c r="V1006" t="str">
        <f t="shared" si="295"/>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93"/>
        <v>56.332354263185081</v>
      </c>
      <c r="T1007" s="334">
        <v>-0.14099999999999999</v>
      </c>
      <c r="U1007">
        <f t="shared" si="294"/>
        <v>4</v>
      </c>
      <c r="V1007" t="str">
        <f t="shared" si="295"/>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93"/>
        <v>59.485422755693001</v>
      </c>
      <c r="T1008" s="334">
        <v>-0.16500000000000001</v>
      </c>
      <c r="U1008">
        <f t="shared" si="294"/>
        <v>5</v>
      </c>
      <c r="V1008" t="str">
        <f t="shared" si="295"/>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93"/>
        <v>55.964007682241963</v>
      </c>
      <c r="T1009" s="334">
        <v>0.89700000000000002</v>
      </c>
      <c r="U1009">
        <f t="shared" si="294"/>
        <v>6</v>
      </c>
      <c r="V1009" t="str">
        <f t="shared" si="295"/>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93"/>
        <v>58.092925683520413</v>
      </c>
      <c r="T1010" s="334">
        <v>-1.3260000000000001</v>
      </c>
      <c r="U1010">
        <f t="shared" si="294"/>
        <v>7</v>
      </c>
      <c r="V1010" t="str">
        <f t="shared" si="295"/>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93"/>
        <v>56.674697243675674</v>
      </c>
      <c r="T1011" s="334">
        <v>0.107999999999999</v>
      </c>
      <c r="U1011">
        <f t="shared" si="294"/>
        <v>8</v>
      </c>
      <c r="V1011" t="str">
        <f t="shared" si="295"/>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93"/>
        <v>56.724479460959628</v>
      </c>
      <c r="T1012" s="334">
        <v>1.8719999999999899</v>
      </c>
      <c r="U1012">
        <f t="shared" si="294"/>
        <v>9</v>
      </c>
      <c r="V1012" t="str">
        <f t="shared" si="295"/>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93"/>
        <v>54.621403393414688</v>
      </c>
      <c r="T1013" s="334">
        <v>0.11699999999999899</v>
      </c>
      <c r="U1013">
        <f t="shared" si="294"/>
        <v>10</v>
      </c>
      <c r="V1013" t="str">
        <f t="shared" si="295"/>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93"/>
        <v>58.489717489904649</v>
      </c>
      <c r="T1014" s="334">
        <v>-1.9710000000000001</v>
      </c>
      <c r="U1014">
        <f t="shared" si="294"/>
        <v>11</v>
      </c>
      <c r="V1014" t="str">
        <f t="shared" si="295"/>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93"/>
        <v>59.462155277861811</v>
      </c>
      <c r="T1015" s="334">
        <v>-1.893</v>
      </c>
      <c r="U1015">
        <f t="shared" si="294"/>
        <v>12</v>
      </c>
      <c r="V1015" t="str">
        <f t="shared" si="295"/>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93"/>
        <v>60.889864608456243</v>
      </c>
      <c r="T1016" s="334">
        <v>-0.75</v>
      </c>
      <c r="U1016">
        <f t="shared" si="294"/>
        <v>13</v>
      </c>
      <c r="V1016" t="str">
        <f t="shared" si="295"/>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93"/>
        <v>58.439334144106859</v>
      </c>
      <c r="T1017" s="334">
        <v>-0.3</v>
      </c>
      <c r="U1017">
        <f t="shared" si="294"/>
        <v>14</v>
      </c>
      <c r="V1017" t="str">
        <f t="shared" si="295"/>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93"/>
        <v>57.439181081269609</v>
      </c>
      <c r="T1018" s="334">
        <v>2.823</v>
      </c>
      <c r="U1018">
        <f t="shared" si="294"/>
        <v>15</v>
      </c>
      <c r="V1018" t="str">
        <f t="shared" si="295"/>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93"/>
        <v>58.782497385099113</v>
      </c>
      <c r="T1019" s="334">
        <v>-1.518</v>
      </c>
      <c r="U1019">
        <f t="shared" si="294"/>
        <v>16</v>
      </c>
      <c r="V1019" t="str">
        <f t="shared" si="295"/>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93"/>
        <v>61.262034137339228</v>
      </c>
      <c r="T1020" s="334">
        <v>-0.56099999999999905</v>
      </c>
      <c r="U1020">
        <f t="shared" si="294"/>
        <v>17</v>
      </c>
      <c r="V1020" t="str">
        <f t="shared" si="295"/>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93"/>
        <v>63.335509170119863</v>
      </c>
      <c r="T1021" s="334">
        <v>1.38</v>
      </c>
      <c r="U1021">
        <f t="shared" si="294"/>
        <v>18</v>
      </c>
      <c r="V1021" t="str">
        <f t="shared" si="295"/>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93"/>
        <v>56.920183026698432</v>
      </c>
      <c r="T1022" s="334">
        <v>-1.78799999999999</v>
      </c>
      <c r="U1022">
        <f t="shared" si="294"/>
        <v>19</v>
      </c>
      <c r="V1022" t="str">
        <f t="shared" si="295"/>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93"/>
        <v>58.178284156160871</v>
      </c>
      <c r="T1023" s="334">
        <v>0.215999999999999</v>
      </c>
      <c r="U1023">
        <f t="shared" si="294"/>
        <v>20</v>
      </c>
      <c r="V1023" t="str">
        <f t="shared" si="295"/>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93"/>
        <v>58.226551071857948</v>
      </c>
      <c r="T1024" s="334">
        <v>0.54899999999999904</v>
      </c>
      <c r="U1024">
        <f t="shared" si="294"/>
        <v>21</v>
      </c>
      <c r="V1024" t="str">
        <f t="shared" si="295"/>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93"/>
        <v>58.676646253513667</v>
      </c>
      <c r="T1025" s="334">
        <v>2.097</v>
      </c>
      <c r="U1025">
        <f t="shared" si="294"/>
        <v>22</v>
      </c>
      <c r="V1025" t="str">
        <f t="shared" si="295"/>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93"/>
        <v>62.179249269025647</v>
      </c>
      <c r="T1026" s="334">
        <v>0.69899999999999995</v>
      </c>
      <c r="U1026">
        <f t="shared" si="294"/>
        <v>23</v>
      </c>
      <c r="V1026" t="str">
        <f t="shared" si="295"/>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93"/>
        <v>59.061039391855758</v>
      </c>
      <c r="T1027" s="334">
        <v>-0.186</v>
      </c>
      <c r="U1027">
        <f t="shared" si="294"/>
        <v>24</v>
      </c>
      <c r="V1027" t="str">
        <f t="shared" si="295"/>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93"/>
        <v>60.464347147154427</v>
      </c>
      <c r="T1028" s="334">
        <v>0.56399999999999995</v>
      </c>
      <c r="U1028">
        <f t="shared" si="294"/>
        <v>25</v>
      </c>
      <c r="V1028" t="str">
        <f t="shared" si="295"/>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93"/>
        <v>59.06412897869761</v>
      </c>
      <c r="T1029" s="334">
        <v>-0.46799999999999897</v>
      </c>
      <c r="U1029">
        <f t="shared" si="294"/>
        <v>26</v>
      </c>
      <c r="V1029" t="str">
        <f t="shared" si="295"/>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93"/>
        <v>60.750657584194173</v>
      </c>
      <c r="T1030" s="334">
        <v>2.79</v>
      </c>
      <c r="U1030">
        <f t="shared" si="294"/>
        <v>27</v>
      </c>
      <c r="V1030" t="str">
        <f t="shared" si="295"/>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93"/>
        <v>59.07269876189639</v>
      </c>
      <c r="T1031" s="334">
        <v>-0.33300000000000002</v>
      </c>
      <c r="U1031">
        <f t="shared" si="294"/>
        <v>28</v>
      </c>
      <c r="V1031" t="str">
        <f t="shared" si="295"/>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93"/>
        <v>58.244528132919427</v>
      </c>
      <c r="T1032" s="334">
        <v>-2.202</v>
      </c>
      <c r="U1032">
        <f t="shared" si="294"/>
        <v>29</v>
      </c>
      <c r="V1032" t="str">
        <f t="shared" si="295"/>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93"/>
        <v>57.269329466213172</v>
      </c>
      <c r="T1033" s="334">
        <v>-0.56999999999999995</v>
      </c>
      <c r="U1033">
        <f t="shared" si="294"/>
        <v>30</v>
      </c>
      <c r="V1033" t="str">
        <f t="shared" si="295"/>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93"/>
        <v>58.580445103076769</v>
      </c>
      <c r="T1034" s="334">
        <v>-1.73999999999999</v>
      </c>
      <c r="U1034">
        <f t="shared" si="294"/>
        <v>31</v>
      </c>
      <c r="V1034" t="str">
        <f t="shared" si="295"/>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93"/>
        <v>58.147445292232369</v>
      </c>
      <c r="T1035" s="334">
        <v>-0.212999999999999</v>
      </c>
      <c r="U1035">
        <f t="shared" si="294"/>
        <v>32</v>
      </c>
      <c r="V1035" t="str">
        <f t="shared" si="295"/>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93"/>
        <v>57.231809871164238</v>
      </c>
      <c r="T1036" s="334">
        <v>0.16500000000000001</v>
      </c>
      <c r="U1036">
        <f t="shared" si="294"/>
        <v>33</v>
      </c>
      <c r="V1036" t="str">
        <f t="shared" si="295"/>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93"/>
        <v>57.158542044197397</v>
      </c>
      <c r="T1037" s="334">
        <v>-1.6859999999999999</v>
      </c>
      <c r="U1037">
        <f t="shared" si="294"/>
        <v>34</v>
      </c>
      <c r="V1037" t="str">
        <f t="shared" si="295"/>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93"/>
        <v>56.31938551665035</v>
      </c>
      <c r="T1038" s="334">
        <v>-1.383</v>
      </c>
      <c r="U1038">
        <f t="shared" si="294"/>
        <v>35</v>
      </c>
      <c r="V1038" t="str">
        <f t="shared" si="295"/>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93"/>
        <v>57.20571621581594</v>
      </c>
      <c r="T1039" s="334">
        <v>4.3680000000000003</v>
      </c>
      <c r="U1039">
        <f t="shared" si="294"/>
        <v>36</v>
      </c>
      <c r="V1039" t="str">
        <f t="shared" si="295"/>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93"/>
        <v>57.238075143825689</v>
      </c>
      <c r="T1040" s="334">
        <v>-1.077</v>
      </c>
      <c r="U1040">
        <f t="shared" si="294"/>
        <v>37</v>
      </c>
      <c r="V1040" t="str">
        <f t="shared" si="295"/>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93"/>
        <v>59.903734812622787</v>
      </c>
      <c r="T1041" s="334">
        <v>0.72899999999999998</v>
      </c>
      <c r="U1041">
        <f t="shared" si="294"/>
        <v>38</v>
      </c>
      <c r="V1041" t="str">
        <f t="shared" si="295"/>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93"/>
        <v>61.12223824629914</v>
      </c>
      <c r="T1042" s="334">
        <v>-1.0619999999999901</v>
      </c>
      <c r="U1042">
        <f t="shared" si="294"/>
        <v>39</v>
      </c>
      <c r="V1042" t="str">
        <f t="shared" si="295"/>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93"/>
        <v>60.848948787506231</v>
      </c>
      <c r="T1043" s="334">
        <v>0.16800000000000001</v>
      </c>
      <c r="U1043">
        <f t="shared" si="294"/>
        <v>40</v>
      </c>
      <c r="V1043" t="str">
        <f t="shared" si="295"/>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93"/>
        <v>57.515942898787877</v>
      </c>
      <c r="T1044" s="334">
        <v>-0.81599999999999995</v>
      </c>
      <c r="U1044">
        <f t="shared" si="294"/>
        <v>41</v>
      </c>
      <c r="V1044" t="str">
        <f t="shared" si="295"/>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93"/>
        <v>58.25822227818923</v>
      </c>
      <c r="T1045" s="334">
        <v>1.6080000000000001</v>
      </c>
      <c r="U1045">
        <f t="shared" si="294"/>
        <v>42</v>
      </c>
      <c r="V1045" t="str">
        <f t="shared" si="295"/>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93"/>
        <v>58.291887073098323</v>
      </c>
      <c r="T1046" s="334">
        <v>1.167</v>
      </c>
      <c r="U1046">
        <f t="shared" si="294"/>
        <v>43</v>
      </c>
      <c r="V1046" t="str">
        <f t="shared" si="295"/>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93"/>
        <v>59.680172968863687</v>
      </c>
      <c r="T1047" s="334">
        <v>0.86099999999999999</v>
      </c>
      <c r="U1047">
        <f t="shared" si="294"/>
        <v>44</v>
      </c>
      <c r="V1047" t="str">
        <f t="shared" si="295"/>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93"/>
        <v>59.385213325259087</v>
      </c>
      <c r="T1048" s="334">
        <v>0.218999999999999</v>
      </c>
      <c r="U1048">
        <f t="shared" si="294"/>
        <v>45</v>
      </c>
      <c r="V1048" t="str">
        <f t="shared" si="295"/>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93"/>
        <v>60.554694027137508</v>
      </c>
      <c r="T1049" s="334">
        <v>-1.9770000000000001</v>
      </c>
      <c r="U1049">
        <f t="shared" si="294"/>
        <v>46</v>
      </c>
      <c r="V1049" t="str">
        <f t="shared" si="295"/>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93"/>
        <v>57.260602509037817</v>
      </c>
      <c r="T1050" s="334">
        <v>1.911</v>
      </c>
      <c r="U1050">
        <f t="shared" si="294"/>
        <v>47</v>
      </c>
      <c r="V1050" t="str">
        <f t="shared" si="295"/>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93"/>
        <v>60.159606549042863</v>
      </c>
      <c r="T1051" s="334">
        <v>-1.962</v>
      </c>
      <c r="U1051">
        <f t="shared" si="294"/>
        <v>48</v>
      </c>
      <c r="V1051" t="str">
        <f t="shared" si="295"/>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93"/>
        <v>57.758239920673887</v>
      </c>
      <c r="T1052" s="334">
        <v>0.92100000000000004</v>
      </c>
      <c r="U1052">
        <f t="shared" si="294"/>
        <v>49</v>
      </c>
      <c r="V1052" t="str">
        <f t="shared" si="295"/>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93"/>
        <v>56.999136773597712</v>
      </c>
      <c r="T1053" s="334">
        <v>0.88500000000000001</v>
      </c>
      <c r="U1053">
        <f t="shared" si="294"/>
        <v>50</v>
      </c>
      <c r="V1053" t="str">
        <f t="shared" si="295"/>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93"/>
        <v>54.911428651877337</v>
      </c>
      <c r="T1054" s="334">
        <v>2.7389999999999999</v>
      </c>
      <c r="U1054">
        <f t="shared" si="294"/>
        <v>51</v>
      </c>
      <c r="V1054" t="str">
        <f t="shared" si="295"/>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93"/>
        <v>58.217261805269104</v>
      </c>
      <c r="T1055" s="334">
        <v>-0.81599999999999995</v>
      </c>
      <c r="U1055">
        <f t="shared" si="294"/>
        <v>52</v>
      </c>
      <c r="V1055" t="str">
        <f t="shared" si="295"/>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93"/>
        <v>61.006902243541788</v>
      </c>
      <c r="T1056" s="334">
        <v>0.18</v>
      </c>
      <c r="U1056">
        <f t="shared" si="294"/>
        <v>53</v>
      </c>
      <c r="V1056" t="str">
        <f t="shared" si="295"/>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93"/>
        <v>57.969202850981397</v>
      </c>
      <c r="T1057" s="334">
        <v>-0.192</v>
      </c>
      <c r="U1057">
        <f t="shared" si="294"/>
        <v>54</v>
      </c>
      <c r="V1057" t="str">
        <f t="shared" si="295"/>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93"/>
        <v>59.957515194246668</v>
      </c>
      <c r="T1058" s="334">
        <v>1.329</v>
      </c>
      <c r="U1058">
        <f t="shared" si="294"/>
        <v>55</v>
      </c>
      <c r="V1058" t="str">
        <f t="shared" si="295"/>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93"/>
        <v>59.45561317620583</v>
      </c>
      <c r="T1059" s="334">
        <v>-1.224</v>
      </c>
      <c r="U1059">
        <f t="shared" si="294"/>
        <v>56</v>
      </c>
      <c r="V1059" t="str">
        <f t="shared" si="295"/>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93"/>
        <v>62.697724602773498</v>
      </c>
      <c r="T1060" s="334">
        <v>-0.36899999999999999</v>
      </c>
      <c r="U1060">
        <f t="shared" si="294"/>
        <v>57</v>
      </c>
      <c r="V1060" t="str">
        <f t="shared" si="295"/>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93"/>
        <v>58.756061446816709</v>
      </c>
      <c r="T1061" s="334">
        <v>-0.16200000000000001</v>
      </c>
      <c r="U1061">
        <f t="shared" si="294"/>
        <v>58</v>
      </c>
      <c r="V1061" t="str">
        <f t="shared" si="295"/>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93"/>
        <v>59.455928567878807</v>
      </c>
      <c r="T1062" s="334">
        <v>0.65400000000000003</v>
      </c>
      <c r="U1062">
        <f t="shared" si="294"/>
        <v>59</v>
      </c>
      <c r="V1062" t="str">
        <f t="shared" si="295"/>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93"/>
        <v>56.282388888613127</v>
      </c>
      <c r="T1063" s="334">
        <v>-0.51300000000000001</v>
      </c>
      <c r="U1063">
        <f t="shared" si="294"/>
        <v>60</v>
      </c>
      <c r="V1063" t="str">
        <f t="shared" si="295"/>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93"/>
        <v>59.653305194465041</v>
      </c>
      <c r="T1064" s="334">
        <v>-0.78300000000000003</v>
      </c>
      <c r="U1064">
        <f t="shared" si="294"/>
        <v>61</v>
      </c>
      <c r="V1064" t="str">
        <f t="shared" si="295"/>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93"/>
        <v>57.674587758966823</v>
      </c>
      <c r="T1065" s="334">
        <v>-0.59099999999999997</v>
      </c>
      <c r="U1065">
        <f t="shared" si="294"/>
        <v>62</v>
      </c>
      <c r="V1065" t="str">
        <f t="shared" si="295"/>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93"/>
        <v>56.365388716624992</v>
      </c>
      <c r="T1066" s="334">
        <v>1.266</v>
      </c>
      <c r="U1066">
        <f t="shared" si="294"/>
        <v>63</v>
      </c>
      <c r="V1066" t="str">
        <f t="shared" si="295"/>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96">$L1067</f>
        <v>60.290304521824062</v>
      </c>
      <c r="T1067" s="334">
        <v>0.75600000000000001</v>
      </c>
      <c r="U1067">
        <f t="shared" si="294"/>
        <v>64</v>
      </c>
      <c r="V1067" t="str">
        <f t="shared" si="295"/>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96"/>
        <v>56.211486470130417</v>
      </c>
      <c r="T1068" s="334">
        <v>2.6999999999999899E-2</v>
      </c>
      <c r="U1068">
        <f t="shared" ref="U1068:U1131" si="297">U1067+1</f>
        <v>65</v>
      </c>
      <c r="V1068" t="str">
        <f t="shared" ref="V1068:V1131" si="298">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96"/>
        <v>58.066824721573283</v>
      </c>
      <c r="T1069" s="334">
        <v>0.57899999999999996</v>
      </c>
      <c r="U1069">
        <f t="shared" si="297"/>
        <v>66</v>
      </c>
      <c r="V1069" t="str">
        <f t="shared" si="298"/>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96"/>
        <v>60.28691949985474</v>
      </c>
      <c r="T1070" s="334">
        <v>-1.101</v>
      </c>
      <c r="U1070">
        <f t="shared" si="297"/>
        <v>67</v>
      </c>
      <c r="V1070" t="str">
        <f t="shared" si="298"/>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96"/>
        <v>57.866681788018752</v>
      </c>
      <c r="T1071" s="334">
        <v>4.4999999999999998E-2</v>
      </c>
      <c r="U1071">
        <f t="shared" si="297"/>
        <v>68</v>
      </c>
      <c r="V1071" t="str">
        <f t="shared" si="298"/>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96"/>
        <v>60.636552668305498</v>
      </c>
      <c r="T1072" s="334">
        <v>-2.5979999999999999</v>
      </c>
      <c r="U1072">
        <f t="shared" si="297"/>
        <v>69</v>
      </c>
      <c r="V1072" t="str">
        <f t="shared" si="298"/>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96"/>
        <v>57.477650808836323</v>
      </c>
      <c r="T1073" s="334">
        <v>-2.109</v>
      </c>
      <c r="U1073">
        <f t="shared" si="297"/>
        <v>70</v>
      </c>
      <c r="V1073" t="str">
        <f t="shared" si="298"/>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96"/>
        <v>57.657314552000649</v>
      </c>
      <c r="T1074" s="334">
        <v>-9.2999999999999999E-2</v>
      </c>
      <c r="U1074">
        <f t="shared" si="297"/>
        <v>71</v>
      </c>
      <c r="V1074" t="str">
        <f t="shared" si="298"/>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96"/>
        <v>58.508879883119533</v>
      </c>
      <c r="T1075" s="334">
        <v>4.2059999999999897</v>
      </c>
      <c r="U1075">
        <f t="shared" si="297"/>
        <v>72</v>
      </c>
      <c r="V1075" t="str">
        <f t="shared" si="298"/>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96"/>
        <v>58.84977320572672</v>
      </c>
      <c r="T1076" s="334">
        <v>-0.70199999999999996</v>
      </c>
      <c r="U1076">
        <f t="shared" si="297"/>
        <v>73</v>
      </c>
      <c r="V1076" t="str">
        <f t="shared" si="298"/>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96"/>
        <v>58.601753979842513</v>
      </c>
      <c r="T1077" s="334">
        <v>-0.252</v>
      </c>
      <c r="U1077">
        <f t="shared" si="297"/>
        <v>74</v>
      </c>
      <c r="V1077" t="str">
        <f t="shared" si="298"/>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96"/>
        <v>58.235048756370283</v>
      </c>
      <c r="T1078" s="334">
        <v>-1.248</v>
      </c>
      <c r="U1078">
        <f t="shared" si="297"/>
        <v>75</v>
      </c>
      <c r="V1078" t="str">
        <f t="shared" si="298"/>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96"/>
        <v>58.614342038522338</v>
      </c>
      <c r="T1079" s="334">
        <v>1.395</v>
      </c>
      <c r="U1079">
        <f t="shared" si="297"/>
        <v>76</v>
      </c>
      <c r="V1079" t="str">
        <f t="shared" si="298"/>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96"/>
        <v>59.907011205411912</v>
      </c>
      <c r="T1080" s="334">
        <v>-1.1279999999999999</v>
      </c>
      <c r="U1080">
        <f t="shared" si="297"/>
        <v>77</v>
      </c>
      <c r="V1080" t="str">
        <f t="shared" si="298"/>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96"/>
        <v>58.312396791870178</v>
      </c>
      <c r="T1081" s="334">
        <v>-0.52800000000000002</v>
      </c>
      <c r="U1081">
        <f t="shared" si="297"/>
        <v>78</v>
      </c>
      <c r="V1081" t="str">
        <f t="shared" si="298"/>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96"/>
        <v>57.848170581963458</v>
      </c>
      <c r="T1082" s="334">
        <v>-1.206</v>
      </c>
      <c r="U1082">
        <f t="shared" si="297"/>
        <v>79</v>
      </c>
      <c r="V1082" t="str">
        <f t="shared" si="298"/>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96"/>
        <v>56.816033514195702</v>
      </c>
      <c r="T1083" s="334">
        <v>-1.9379999999999999</v>
      </c>
      <c r="U1083">
        <f t="shared" si="297"/>
        <v>80</v>
      </c>
      <c r="V1083" t="str">
        <f t="shared" si="298"/>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96"/>
        <v>58.047072182805557</v>
      </c>
      <c r="T1084" s="334">
        <v>1.3740000000000001</v>
      </c>
      <c r="U1084">
        <f t="shared" si="297"/>
        <v>81</v>
      </c>
      <c r="V1084" t="str">
        <f t="shared" si="298"/>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96"/>
        <v>59.062023221884289</v>
      </c>
      <c r="T1085" s="334">
        <v>-1.4430000000000001</v>
      </c>
      <c r="U1085">
        <f t="shared" si="297"/>
        <v>82</v>
      </c>
      <c r="V1085" t="str">
        <f t="shared" si="298"/>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96"/>
        <v>58.646858995566618</v>
      </c>
      <c r="T1086" s="334">
        <v>-1.875</v>
      </c>
      <c r="U1086">
        <f t="shared" si="297"/>
        <v>83</v>
      </c>
      <c r="V1086" t="str">
        <f t="shared" si="298"/>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96"/>
        <v>58.743897702852678</v>
      </c>
      <c r="T1087" s="334">
        <v>0.20699999999999999</v>
      </c>
      <c r="U1087">
        <f t="shared" si="297"/>
        <v>84</v>
      </c>
      <c r="V1087" t="str">
        <f t="shared" si="298"/>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96"/>
        <v>59.023181772243753</v>
      </c>
      <c r="T1088" s="334">
        <v>-0.86399999999999899</v>
      </c>
      <c r="U1088">
        <f t="shared" si="297"/>
        <v>85</v>
      </c>
      <c r="V1088" t="str">
        <f t="shared" si="298"/>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96"/>
        <v>58.203838911165988</v>
      </c>
      <c r="T1089" s="334">
        <v>-2.0369999999999999</v>
      </c>
      <c r="U1089">
        <f t="shared" si="297"/>
        <v>86</v>
      </c>
      <c r="V1089" t="str">
        <f t="shared" si="298"/>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96"/>
        <v>58.225959259132807</v>
      </c>
      <c r="T1090" s="334">
        <v>1.3620000000000001</v>
      </c>
      <c r="U1090">
        <f t="shared" si="297"/>
        <v>87</v>
      </c>
      <c r="V1090" t="str">
        <f t="shared" si="298"/>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96"/>
        <v>58.90408116233521</v>
      </c>
      <c r="T1091" s="334">
        <v>-0.69599999999999995</v>
      </c>
      <c r="U1091">
        <f t="shared" si="297"/>
        <v>88</v>
      </c>
      <c r="V1091" t="str">
        <f t="shared" si="298"/>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96"/>
        <v>60.693405806538642</v>
      </c>
      <c r="T1092" s="334">
        <v>0.54600000000000004</v>
      </c>
      <c r="U1092">
        <f t="shared" si="297"/>
        <v>89</v>
      </c>
      <c r="V1092" t="str">
        <f t="shared" si="298"/>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96"/>
        <v>58.387946311977302</v>
      </c>
      <c r="T1093" s="334">
        <v>0.33300000000000002</v>
      </c>
      <c r="U1093">
        <f t="shared" si="297"/>
        <v>90</v>
      </c>
      <c r="V1093" t="str">
        <f t="shared" si="298"/>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96"/>
        <v>58.425345057538017</v>
      </c>
      <c r="T1094" s="334">
        <v>0.192</v>
      </c>
      <c r="U1094">
        <f t="shared" si="297"/>
        <v>91</v>
      </c>
      <c r="V1094" t="str">
        <f t="shared" si="298"/>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96"/>
        <v>57.397397555530333</v>
      </c>
      <c r="T1095" s="334">
        <v>8.6999999999999994E-2</v>
      </c>
      <c r="U1095">
        <f t="shared" si="297"/>
        <v>92</v>
      </c>
      <c r="V1095" t="str">
        <f t="shared" si="298"/>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96"/>
        <v>58.812577357801842</v>
      </c>
      <c r="T1096" s="334">
        <v>-0.22799999999999901</v>
      </c>
      <c r="U1096">
        <f t="shared" si="297"/>
        <v>93</v>
      </c>
      <c r="V1096" t="str">
        <f t="shared" si="298"/>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96"/>
        <v>60.321840207502852</v>
      </c>
      <c r="T1097" s="334">
        <v>2.3940000000000001</v>
      </c>
      <c r="U1097">
        <f t="shared" si="297"/>
        <v>94</v>
      </c>
      <c r="V1097" t="str">
        <f t="shared" si="298"/>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96"/>
        <v>58.233628700408282</v>
      </c>
      <c r="T1098" s="334">
        <v>0.94799999999999995</v>
      </c>
      <c r="U1098">
        <f t="shared" si="297"/>
        <v>95</v>
      </c>
      <c r="V1098" t="str">
        <f t="shared" si="298"/>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96"/>
        <v>58.945513644224953</v>
      </c>
      <c r="T1099" s="334">
        <v>-0.61799999999999999</v>
      </c>
      <c r="U1099">
        <f t="shared" si="297"/>
        <v>96</v>
      </c>
      <c r="V1099" t="str">
        <f t="shared" si="298"/>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96"/>
        <v>58.218224658975807</v>
      </c>
      <c r="T1100" s="334">
        <v>-0.29099999999999998</v>
      </c>
      <c r="U1100">
        <f t="shared" si="297"/>
        <v>97</v>
      </c>
      <c r="V1100" t="str">
        <f t="shared" si="298"/>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96"/>
        <v>59.693016828411672</v>
      </c>
      <c r="T1101" s="334">
        <v>1.3320000000000001</v>
      </c>
      <c r="U1101">
        <f t="shared" si="297"/>
        <v>98</v>
      </c>
      <c r="V1101" t="str">
        <f t="shared" si="298"/>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96"/>
        <v>61.288557401733193</v>
      </c>
      <c r="T1102" s="334">
        <v>0.23699999999999999</v>
      </c>
      <c r="U1102">
        <f t="shared" si="297"/>
        <v>99</v>
      </c>
      <c r="V1102" t="str">
        <f t="shared" si="298"/>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96"/>
        <v>58.232305838468697</v>
      </c>
      <c r="T1103" s="334">
        <v>2.9849999999999999</v>
      </c>
      <c r="U1103">
        <f t="shared" si="297"/>
        <v>100</v>
      </c>
      <c r="V1103" t="str">
        <f t="shared" si="298"/>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96"/>
        <v>58.805320682167341</v>
      </c>
      <c r="T1104" s="334">
        <v>2.0880000000000001</v>
      </c>
      <c r="U1104">
        <f t="shared" si="297"/>
        <v>101</v>
      </c>
      <c r="V1104" t="str">
        <f t="shared" si="298"/>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96"/>
        <v>56.93235531619969</v>
      </c>
      <c r="T1105" s="334">
        <v>1.1970000000000001</v>
      </c>
      <c r="U1105">
        <f t="shared" si="297"/>
        <v>102</v>
      </c>
      <c r="V1105" t="str">
        <f t="shared" si="298"/>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96"/>
        <v>58.339983761508847</v>
      </c>
      <c r="T1106" s="334">
        <v>9.6000000000000002E-2</v>
      </c>
      <c r="U1106">
        <f t="shared" si="297"/>
        <v>103</v>
      </c>
      <c r="V1106" t="str">
        <f t="shared" si="298"/>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96"/>
        <v>57.118990007371963</v>
      </c>
      <c r="T1107" s="334">
        <v>-1.7669999999999999</v>
      </c>
      <c r="U1107">
        <f t="shared" si="297"/>
        <v>104</v>
      </c>
      <c r="V1107" t="str">
        <f t="shared" si="298"/>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96"/>
        <v>60.103299088349303</v>
      </c>
      <c r="T1108" s="334">
        <v>-1.431</v>
      </c>
      <c r="U1108">
        <f t="shared" si="297"/>
        <v>105</v>
      </c>
      <c r="V1108" t="str">
        <f t="shared" si="298"/>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96"/>
        <v>55.336204976942859</v>
      </c>
      <c r="T1109" s="334">
        <v>0.66300000000000003</v>
      </c>
      <c r="U1109">
        <f t="shared" si="297"/>
        <v>106</v>
      </c>
      <c r="V1109" t="str">
        <f t="shared" si="298"/>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96"/>
        <v>57.373922611123987</v>
      </c>
      <c r="T1110" s="334">
        <v>9.6000000000000002E-2</v>
      </c>
      <c r="U1110">
        <f t="shared" si="297"/>
        <v>107</v>
      </c>
      <c r="V1110" t="str">
        <f t="shared" si="298"/>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96"/>
        <v>57.747254839078352</v>
      </c>
      <c r="T1111" s="334">
        <v>-0.20100000000000001</v>
      </c>
      <c r="U1111">
        <f t="shared" si="297"/>
        <v>108</v>
      </c>
      <c r="V1111" t="str">
        <f t="shared" si="298"/>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96"/>
        <v>57.084181158850043</v>
      </c>
      <c r="T1112" s="334">
        <v>-1.464</v>
      </c>
      <c r="U1112">
        <f t="shared" si="297"/>
        <v>109</v>
      </c>
      <c r="V1112" t="str">
        <f t="shared" si="298"/>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96"/>
        <v>56.323708336932853</v>
      </c>
      <c r="T1113" s="334">
        <v>0.13200000000000001</v>
      </c>
      <c r="U1113">
        <f t="shared" si="297"/>
        <v>110</v>
      </c>
      <c r="V1113" t="str">
        <f t="shared" si="298"/>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96"/>
        <v>56.233579322057338</v>
      </c>
      <c r="T1114" s="334">
        <v>0.20100000000000001</v>
      </c>
      <c r="U1114">
        <f t="shared" si="297"/>
        <v>111</v>
      </c>
      <c r="V1114" t="str">
        <f t="shared" si="298"/>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96"/>
        <v>59.377942131880978</v>
      </c>
      <c r="T1115" s="334">
        <v>0.65700000000000003</v>
      </c>
      <c r="U1115">
        <f t="shared" si="297"/>
        <v>112</v>
      </c>
      <c r="V1115" t="str">
        <f t="shared" si="298"/>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96"/>
        <v>59.76330307283434</v>
      </c>
      <c r="T1116" s="334">
        <v>0.3</v>
      </c>
      <c r="U1116">
        <f t="shared" si="297"/>
        <v>113</v>
      </c>
      <c r="V1116" t="str">
        <f t="shared" si="298"/>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96"/>
        <v>59.396657683661353</v>
      </c>
      <c r="T1117" s="334">
        <v>-2.7090000000000001</v>
      </c>
      <c r="U1117">
        <f t="shared" si="297"/>
        <v>114</v>
      </c>
      <c r="V1117" t="str">
        <f t="shared" si="298"/>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96"/>
        <v>58.24102014547389</v>
      </c>
      <c r="T1118" s="334">
        <v>0.14099999999999999</v>
      </c>
      <c r="U1118">
        <f t="shared" si="297"/>
        <v>115</v>
      </c>
      <c r="V1118" t="str">
        <f t="shared" si="298"/>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96"/>
        <v>61.004592674294827</v>
      </c>
      <c r="T1119" s="334">
        <v>-1.5720000000000001</v>
      </c>
      <c r="U1119">
        <f t="shared" si="297"/>
        <v>116</v>
      </c>
      <c r="V1119" t="str">
        <f t="shared" si="298"/>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96"/>
        <v>59.443610054702582</v>
      </c>
      <c r="T1120" s="334">
        <v>3.5489999999999999</v>
      </c>
      <c r="U1120">
        <f t="shared" si="297"/>
        <v>117</v>
      </c>
      <c r="V1120" t="str">
        <f t="shared" si="298"/>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96"/>
        <v>60.028561469760788</v>
      </c>
      <c r="T1121" s="334">
        <v>-2.0070000000000001</v>
      </c>
      <c r="U1121">
        <f t="shared" si="297"/>
        <v>118</v>
      </c>
      <c r="V1121" t="str">
        <f t="shared" si="298"/>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96"/>
        <v>60.250160726268952</v>
      </c>
      <c r="T1122" s="334">
        <v>-0.36899999999999999</v>
      </c>
      <c r="U1122">
        <f t="shared" si="297"/>
        <v>119</v>
      </c>
      <c r="V1122" t="str">
        <f t="shared" si="298"/>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96"/>
        <v>60.735443011223119</v>
      </c>
      <c r="T1123" s="334">
        <v>1.8119999999999901</v>
      </c>
      <c r="U1123">
        <f t="shared" si="297"/>
        <v>120</v>
      </c>
      <c r="V1123" t="str">
        <f t="shared" si="298"/>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96"/>
        <v>59.675166551492246</v>
      </c>
      <c r="T1124" s="334">
        <v>-2.802</v>
      </c>
      <c r="U1124">
        <f t="shared" si="297"/>
        <v>121</v>
      </c>
      <c r="V1124" t="str">
        <f t="shared" si="298"/>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96"/>
        <v>59.258749110512248</v>
      </c>
      <c r="T1125" s="334">
        <v>-1.2E-2</v>
      </c>
      <c r="U1125">
        <f t="shared" si="297"/>
        <v>122</v>
      </c>
      <c r="V1125" t="str">
        <f t="shared" si="298"/>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96"/>
        <v>60.588201819797668</v>
      </c>
      <c r="T1126" s="334">
        <v>-0.218999999999999</v>
      </c>
      <c r="U1126">
        <f t="shared" si="297"/>
        <v>123</v>
      </c>
      <c r="V1126" t="str">
        <f t="shared" si="298"/>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96"/>
        <v>58.804233943267207</v>
      </c>
      <c r="T1127" s="334">
        <v>-1.3380000000000001</v>
      </c>
      <c r="U1127">
        <f t="shared" si="297"/>
        <v>124</v>
      </c>
      <c r="V1127" t="str">
        <f t="shared" si="298"/>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96"/>
        <v>60.803125286285898</v>
      </c>
      <c r="T1128" s="334">
        <v>-0.18</v>
      </c>
      <c r="U1128">
        <f t="shared" si="297"/>
        <v>125</v>
      </c>
      <c r="V1128" t="str">
        <f t="shared" si="298"/>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96"/>
        <v>58.251200592916582</v>
      </c>
      <c r="T1129" s="334">
        <v>1.389</v>
      </c>
      <c r="U1129">
        <f t="shared" si="297"/>
        <v>126</v>
      </c>
      <c r="V1129" t="str">
        <f t="shared" si="298"/>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96"/>
        <v>59.223753195889458</v>
      </c>
      <c r="T1130" s="334">
        <v>-1.131</v>
      </c>
      <c r="U1130">
        <f t="shared" si="297"/>
        <v>127</v>
      </c>
      <c r="V1130" t="str">
        <f t="shared" si="298"/>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99">$L1131</f>
        <v>58.924733019383538</v>
      </c>
      <c r="T1131" s="334">
        <v>-1.248</v>
      </c>
      <c r="U1131">
        <f t="shared" si="297"/>
        <v>128</v>
      </c>
      <c r="V1131" t="str">
        <f t="shared" si="298"/>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99"/>
        <v>57.29560378228993</v>
      </c>
      <c r="T1132" s="334">
        <v>-0.81299999999999994</v>
      </c>
      <c r="U1132">
        <f t="shared" ref="U1132:U1137" si="300">U1131+1</f>
        <v>129</v>
      </c>
      <c r="V1132" t="str">
        <f t="shared" ref="V1132:V1137" si="301">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99"/>
        <v>57.422023064929917</v>
      </c>
      <c r="T1133" s="334">
        <v>1.593</v>
      </c>
      <c r="U1133">
        <f t="shared" si="300"/>
        <v>130</v>
      </c>
      <c r="V1133" t="str">
        <f t="shared" si="301"/>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99"/>
        <v>54.856869484073229</v>
      </c>
      <c r="T1134" s="334">
        <v>2.7869999999999999</v>
      </c>
      <c r="U1134">
        <f t="shared" si="300"/>
        <v>131</v>
      </c>
      <c r="V1134" t="str">
        <f t="shared" si="301"/>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99"/>
        <v>58.111766719652501</v>
      </c>
      <c r="T1135" s="334">
        <v>4.9740000000000002</v>
      </c>
      <c r="U1135">
        <f t="shared" si="300"/>
        <v>132</v>
      </c>
      <c r="V1135" t="str">
        <f t="shared" si="301"/>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99"/>
        <v>59.163866031860373</v>
      </c>
      <c r="T1136" s="334">
        <v>-0.36</v>
      </c>
      <c r="U1136">
        <f t="shared" si="300"/>
        <v>133</v>
      </c>
      <c r="V1136" t="str">
        <f t="shared" si="301"/>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99"/>
        <v>55.372121675004053</v>
      </c>
      <c r="T1137" s="581">
        <v>0.48</v>
      </c>
      <c r="U1137">
        <f t="shared" si="300"/>
        <v>134</v>
      </c>
      <c r="V1137" t="str">
        <f t="shared" si="301"/>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99"/>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99"/>
        <v>56.840454215347393</v>
      </c>
      <c r="T1139" s="334">
        <v>-0.215999999999999</v>
      </c>
      <c r="U1139">
        <f t="shared" ref="U1139:U1202" si="302">U1138+1</f>
        <v>1</v>
      </c>
      <c r="V1139" t="str">
        <f t="shared" ref="V1139:V1202" si="303">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99"/>
        <v>59.028258797013692</v>
      </c>
      <c r="T1140" s="334">
        <v>1.911</v>
      </c>
      <c r="U1140">
        <f t="shared" si="302"/>
        <v>2</v>
      </c>
      <c r="V1140" t="str">
        <f t="shared" si="303"/>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99"/>
        <v>58.048805996601828</v>
      </c>
      <c r="T1141" s="334">
        <v>0.246</v>
      </c>
      <c r="U1141">
        <f t="shared" si="302"/>
        <v>3</v>
      </c>
      <c r="V1141" t="str">
        <f t="shared" si="303"/>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99"/>
        <v>56.332354263185081</v>
      </c>
      <c r="T1142" s="334">
        <v>-0.14099999999999999</v>
      </c>
      <c r="U1142">
        <f t="shared" si="302"/>
        <v>4</v>
      </c>
      <c r="V1142" t="str">
        <f t="shared" si="303"/>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99"/>
        <v>59.485422755693001</v>
      </c>
      <c r="T1143" s="334">
        <v>-0.16500000000000001</v>
      </c>
      <c r="U1143">
        <f t="shared" si="302"/>
        <v>5</v>
      </c>
      <c r="V1143" t="str">
        <f t="shared" si="303"/>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99"/>
        <v>55.964007682241963</v>
      </c>
      <c r="T1144" s="334">
        <v>0.89700000000000002</v>
      </c>
      <c r="U1144">
        <f t="shared" si="302"/>
        <v>6</v>
      </c>
      <c r="V1144" t="str">
        <f t="shared" si="303"/>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99"/>
        <v>58.092925683520413</v>
      </c>
      <c r="T1145" s="334">
        <v>-1.3260000000000001</v>
      </c>
      <c r="U1145">
        <f t="shared" si="302"/>
        <v>7</v>
      </c>
      <c r="V1145" t="str">
        <f t="shared" si="303"/>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99"/>
        <v>56.674697243675674</v>
      </c>
      <c r="T1146" s="334">
        <v>0.107999999999999</v>
      </c>
      <c r="U1146">
        <f t="shared" si="302"/>
        <v>8</v>
      </c>
      <c r="V1146" t="str">
        <f t="shared" si="303"/>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99"/>
        <v>56.724479460959628</v>
      </c>
      <c r="T1147" s="334">
        <v>1.8719999999999899</v>
      </c>
      <c r="U1147">
        <f t="shared" si="302"/>
        <v>9</v>
      </c>
      <c r="V1147" t="str">
        <f t="shared" si="303"/>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99"/>
        <v>54.621403393414688</v>
      </c>
      <c r="T1148" s="334">
        <v>0.11699999999999899</v>
      </c>
      <c r="U1148">
        <f t="shared" si="302"/>
        <v>10</v>
      </c>
      <c r="V1148" t="str">
        <f t="shared" si="303"/>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99"/>
        <v>58.489717489904649</v>
      </c>
      <c r="T1149" s="334">
        <v>-1.9710000000000001</v>
      </c>
      <c r="U1149">
        <f t="shared" si="302"/>
        <v>11</v>
      </c>
      <c r="V1149" t="str">
        <f t="shared" si="303"/>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99"/>
        <v>59.462155277861811</v>
      </c>
      <c r="T1150" s="334">
        <v>-1.893</v>
      </c>
      <c r="U1150">
        <f t="shared" si="302"/>
        <v>12</v>
      </c>
      <c r="V1150" t="str">
        <f t="shared" si="303"/>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99"/>
        <v>60.889864608456243</v>
      </c>
      <c r="T1151" s="334">
        <v>-0.75</v>
      </c>
      <c r="U1151">
        <f t="shared" si="302"/>
        <v>13</v>
      </c>
      <c r="V1151" t="str">
        <f t="shared" si="303"/>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99"/>
        <v>58.439334144106859</v>
      </c>
      <c r="T1152" s="334">
        <v>-0.3</v>
      </c>
      <c r="U1152">
        <f t="shared" si="302"/>
        <v>14</v>
      </c>
      <c r="V1152" t="str">
        <f t="shared" si="303"/>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99"/>
        <v>57.439181081269609</v>
      </c>
      <c r="T1153" s="334">
        <v>2.823</v>
      </c>
      <c r="U1153">
        <f t="shared" si="302"/>
        <v>15</v>
      </c>
      <c r="V1153" t="str">
        <f t="shared" si="303"/>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99"/>
        <v>58.782497385099113</v>
      </c>
      <c r="T1154" s="334">
        <v>-1.518</v>
      </c>
      <c r="U1154">
        <f t="shared" si="302"/>
        <v>16</v>
      </c>
      <c r="V1154" t="str">
        <f t="shared" si="303"/>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99"/>
        <v>61.262034137339228</v>
      </c>
      <c r="T1155" s="334">
        <v>-0.56099999999999905</v>
      </c>
      <c r="U1155">
        <f t="shared" si="302"/>
        <v>17</v>
      </c>
      <c r="V1155" t="str">
        <f t="shared" si="303"/>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99"/>
        <v>63.335509170119863</v>
      </c>
      <c r="T1156" s="334">
        <v>1.38</v>
      </c>
      <c r="U1156">
        <f t="shared" si="302"/>
        <v>18</v>
      </c>
      <c r="V1156" t="str">
        <f t="shared" si="303"/>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99"/>
        <v>56.920183026698432</v>
      </c>
      <c r="T1157" s="334">
        <v>-1.78799999999999</v>
      </c>
      <c r="U1157">
        <f t="shared" si="302"/>
        <v>19</v>
      </c>
      <c r="V1157" t="str">
        <f t="shared" si="303"/>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99"/>
        <v>58.178284156160871</v>
      </c>
      <c r="T1158" s="334">
        <v>0.215999999999999</v>
      </c>
      <c r="U1158">
        <f t="shared" si="302"/>
        <v>20</v>
      </c>
      <c r="V1158" t="str">
        <f t="shared" si="303"/>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99"/>
        <v>58.226551071857948</v>
      </c>
      <c r="T1159" s="334">
        <v>0.54899999999999904</v>
      </c>
      <c r="U1159">
        <f t="shared" si="302"/>
        <v>21</v>
      </c>
      <c r="V1159" t="str">
        <f t="shared" si="303"/>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99"/>
        <v>58.676646253513667</v>
      </c>
      <c r="T1160" s="334">
        <v>2.097</v>
      </c>
      <c r="U1160">
        <f t="shared" si="302"/>
        <v>22</v>
      </c>
      <c r="V1160" t="str">
        <f t="shared" si="303"/>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99"/>
        <v>62.179249269025647</v>
      </c>
      <c r="T1161" s="334">
        <v>0.69899999999999995</v>
      </c>
      <c r="U1161">
        <f t="shared" si="302"/>
        <v>23</v>
      </c>
      <c r="V1161" t="str">
        <f t="shared" si="303"/>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99"/>
        <v>59.061039391855758</v>
      </c>
      <c r="T1162" s="334">
        <v>-0.186</v>
      </c>
      <c r="U1162">
        <f t="shared" si="302"/>
        <v>24</v>
      </c>
      <c r="V1162" t="str">
        <f t="shared" si="303"/>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99"/>
        <v>60.464347147154427</v>
      </c>
      <c r="T1163" s="334">
        <v>0.56399999999999995</v>
      </c>
      <c r="U1163">
        <f t="shared" si="302"/>
        <v>25</v>
      </c>
      <c r="V1163" t="str">
        <f t="shared" si="303"/>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99"/>
        <v>59.06412897869761</v>
      </c>
      <c r="T1164" s="334">
        <v>-0.46799999999999897</v>
      </c>
      <c r="U1164">
        <f t="shared" si="302"/>
        <v>26</v>
      </c>
      <c r="V1164" t="str">
        <f t="shared" si="303"/>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99"/>
        <v>60.750657584194173</v>
      </c>
      <c r="T1165" s="334">
        <v>2.79</v>
      </c>
      <c r="U1165">
        <f t="shared" si="302"/>
        <v>27</v>
      </c>
      <c r="V1165" t="str">
        <f t="shared" si="303"/>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99"/>
        <v>59.07269876189639</v>
      </c>
      <c r="T1166" s="334">
        <v>-0.33300000000000002</v>
      </c>
      <c r="U1166">
        <f t="shared" si="302"/>
        <v>28</v>
      </c>
      <c r="V1166" t="str">
        <f t="shared" si="303"/>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99"/>
        <v>58.244528132919427</v>
      </c>
      <c r="T1167" s="334">
        <v>-2.202</v>
      </c>
      <c r="U1167">
        <f t="shared" si="302"/>
        <v>29</v>
      </c>
      <c r="V1167" t="str">
        <f t="shared" si="303"/>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99"/>
        <v>57.269329466213172</v>
      </c>
      <c r="T1168" s="334">
        <v>-0.56999999999999995</v>
      </c>
      <c r="U1168">
        <f t="shared" si="302"/>
        <v>30</v>
      </c>
      <c r="V1168" t="str">
        <f t="shared" si="303"/>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99"/>
        <v>58.580445103076769</v>
      </c>
      <c r="T1169" s="334">
        <v>-1.73999999999999</v>
      </c>
      <c r="U1169">
        <f t="shared" si="302"/>
        <v>31</v>
      </c>
      <c r="V1169" t="str">
        <f t="shared" si="303"/>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99"/>
        <v>58.147445292232369</v>
      </c>
      <c r="T1170" s="334">
        <v>-0.212999999999999</v>
      </c>
      <c r="U1170">
        <f t="shared" si="302"/>
        <v>32</v>
      </c>
      <c r="V1170" t="str">
        <f t="shared" si="303"/>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99"/>
        <v>57.231809871164238</v>
      </c>
      <c r="T1171" s="334">
        <v>0.16500000000000001</v>
      </c>
      <c r="U1171">
        <f t="shared" si="302"/>
        <v>33</v>
      </c>
      <c r="V1171" t="str">
        <f t="shared" si="303"/>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99"/>
        <v>57.158542044197397</v>
      </c>
      <c r="T1172" s="334">
        <v>-1.6859999999999999</v>
      </c>
      <c r="U1172">
        <f t="shared" si="302"/>
        <v>34</v>
      </c>
      <c r="V1172" t="str">
        <f t="shared" si="303"/>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99"/>
        <v>56.31938551665035</v>
      </c>
      <c r="T1173" s="334">
        <v>-1.383</v>
      </c>
      <c r="U1173">
        <f t="shared" si="302"/>
        <v>35</v>
      </c>
      <c r="V1173" t="str">
        <f t="shared" si="303"/>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99"/>
        <v>57.20571621581594</v>
      </c>
      <c r="T1174" s="334">
        <v>4.3680000000000003</v>
      </c>
      <c r="U1174">
        <f t="shared" si="302"/>
        <v>36</v>
      </c>
      <c r="V1174" t="str">
        <f t="shared" si="303"/>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99"/>
        <v>57.238075143825689</v>
      </c>
      <c r="T1175" s="334">
        <v>-1.077</v>
      </c>
      <c r="U1175">
        <f t="shared" si="302"/>
        <v>37</v>
      </c>
      <c r="V1175" t="str">
        <f t="shared" si="303"/>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99"/>
        <v>59.903734812622787</v>
      </c>
      <c r="T1176" s="334">
        <v>0.72899999999999998</v>
      </c>
      <c r="U1176">
        <f t="shared" si="302"/>
        <v>38</v>
      </c>
      <c r="V1176" t="str">
        <f t="shared" si="303"/>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99"/>
        <v>61.12223824629914</v>
      </c>
      <c r="T1177" s="334">
        <v>-1.0619999999999901</v>
      </c>
      <c r="U1177">
        <f t="shared" si="302"/>
        <v>39</v>
      </c>
      <c r="V1177" t="str">
        <f t="shared" si="303"/>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99"/>
        <v>60.848948787506231</v>
      </c>
      <c r="T1178" s="334">
        <v>0.16800000000000001</v>
      </c>
      <c r="U1178">
        <f t="shared" si="302"/>
        <v>40</v>
      </c>
      <c r="V1178" t="str">
        <f t="shared" si="303"/>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99"/>
        <v>57.515942898787877</v>
      </c>
      <c r="T1179" s="334">
        <v>-0.81599999999999995</v>
      </c>
      <c r="U1179">
        <f t="shared" si="302"/>
        <v>41</v>
      </c>
      <c r="V1179" t="str">
        <f t="shared" si="303"/>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99"/>
        <v>58.25822227818923</v>
      </c>
      <c r="T1180" s="334">
        <v>1.6080000000000001</v>
      </c>
      <c r="U1180">
        <f t="shared" si="302"/>
        <v>42</v>
      </c>
      <c r="V1180" t="str">
        <f t="shared" si="303"/>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99"/>
        <v>58.291887073098323</v>
      </c>
      <c r="T1181" s="334">
        <v>1.167</v>
      </c>
      <c r="U1181">
        <f t="shared" si="302"/>
        <v>43</v>
      </c>
      <c r="V1181" t="str">
        <f t="shared" si="303"/>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99"/>
        <v>59.680172968863687</v>
      </c>
      <c r="T1182" s="334">
        <v>0.86099999999999999</v>
      </c>
      <c r="U1182">
        <f t="shared" si="302"/>
        <v>44</v>
      </c>
      <c r="V1182" t="str">
        <f t="shared" si="303"/>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99"/>
        <v>59.385213325259087</v>
      </c>
      <c r="T1183" s="334">
        <v>0.218999999999999</v>
      </c>
      <c r="U1183">
        <f t="shared" si="302"/>
        <v>45</v>
      </c>
      <c r="V1183" t="str">
        <f t="shared" si="303"/>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99"/>
        <v>60.554694027137508</v>
      </c>
      <c r="T1184" s="334">
        <v>-1.9770000000000001</v>
      </c>
      <c r="U1184">
        <f t="shared" si="302"/>
        <v>46</v>
      </c>
      <c r="V1184" t="str">
        <f t="shared" si="303"/>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99"/>
        <v>57.260602509037817</v>
      </c>
      <c r="T1185" s="334">
        <v>1.911</v>
      </c>
      <c r="U1185">
        <f t="shared" si="302"/>
        <v>47</v>
      </c>
      <c r="V1185" t="str">
        <f t="shared" si="303"/>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99"/>
        <v>60.159606549042863</v>
      </c>
      <c r="T1186" s="334">
        <v>-1.962</v>
      </c>
      <c r="U1186">
        <f t="shared" si="302"/>
        <v>48</v>
      </c>
      <c r="V1186" t="str">
        <f t="shared" si="303"/>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99"/>
        <v>57.758239920673887</v>
      </c>
      <c r="T1187" s="334">
        <v>0.92100000000000004</v>
      </c>
      <c r="U1187">
        <f t="shared" si="302"/>
        <v>49</v>
      </c>
      <c r="V1187" t="str">
        <f t="shared" si="303"/>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99"/>
        <v>56.999136773597712</v>
      </c>
      <c r="T1188" s="334">
        <v>0.88500000000000001</v>
      </c>
      <c r="U1188">
        <f t="shared" si="302"/>
        <v>50</v>
      </c>
      <c r="V1188" t="str">
        <f t="shared" si="303"/>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99"/>
        <v>54.911428651877337</v>
      </c>
      <c r="T1189" s="334">
        <v>2.7389999999999999</v>
      </c>
      <c r="U1189">
        <f t="shared" si="302"/>
        <v>51</v>
      </c>
      <c r="V1189" t="str">
        <f t="shared" si="303"/>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99"/>
        <v>58.217261805269104</v>
      </c>
      <c r="T1190" s="334">
        <v>-0.81599999999999995</v>
      </c>
      <c r="U1190">
        <f t="shared" si="302"/>
        <v>52</v>
      </c>
      <c r="V1190" t="str">
        <f t="shared" si="303"/>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99"/>
        <v>61.006902243541788</v>
      </c>
      <c r="T1191" s="334">
        <v>0.18</v>
      </c>
      <c r="U1191">
        <f t="shared" si="302"/>
        <v>53</v>
      </c>
      <c r="V1191" t="str">
        <f t="shared" si="303"/>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99"/>
        <v>57.969202850981397</v>
      </c>
      <c r="T1192" s="334">
        <v>-0.192</v>
      </c>
      <c r="U1192">
        <f t="shared" si="302"/>
        <v>54</v>
      </c>
      <c r="V1192" t="str">
        <f t="shared" si="303"/>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99"/>
        <v>59.957515194246668</v>
      </c>
      <c r="T1193" s="334">
        <v>1.329</v>
      </c>
      <c r="U1193">
        <f t="shared" si="302"/>
        <v>55</v>
      </c>
      <c r="V1193" t="str">
        <f t="shared" si="303"/>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99"/>
        <v>59.45561317620583</v>
      </c>
      <c r="T1194" s="334">
        <v>-1.224</v>
      </c>
      <c r="U1194">
        <f t="shared" si="302"/>
        <v>56</v>
      </c>
      <c r="V1194" t="str">
        <f t="shared" si="303"/>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304">$L1195</f>
        <v>62.697724602773498</v>
      </c>
      <c r="T1195" s="334">
        <v>-0.36899999999999999</v>
      </c>
      <c r="U1195">
        <f t="shared" si="302"/>
        <v>57</v>
      </c>
      <c r="V1195" t="str">
        <f t="shared" si="303"/>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304"/>
        <v>58.756061446816709</v>
      </c>
      <c r="T1196" s="334">
        <v>-0.16200000000000001</v>
      </c>
      <c r="U1196">
        <f t="shared" si="302"/>
        <v>58</v>
      </c>
      <c r="V1196" t="str">
        <f t="shared" si="303"/>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304"/>
        <v>59.455928567878807</v>
      </c>
      <c r="T1197" s="334">
        <v>0.65400000000000003</v>
      </c>
      <c r="U1197">
        <f t="shared" si="302"/>
        <v>59</v>
      </c>
      <c r="V1197" t="str">
        <f t="shared" si="303"/>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304"/>
        <v>56.282388888613127</v>
      </c>
      <c r="T1198" s="334">
        <v>-0.51300000000000001</v>
      </c>
      <c r="U1198">
        <f t="shared" si="302"/>
        <v>60</v>
      </c>
      <c r="V1198" t="str">
        <f t="shared" si="303"/>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304"/>
        <v>59.653305194465041</v>
      </c>
      <c r="T1199" s="334">
        <v>-0.78300000000000003</v>
      </c>
      <c r="U1199">
        <f t="shared" si="302"/>
        <v>61</v>
      </c>
      <c r="V1199" t="str">
        <f t="shared" si="303"/>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304"/>
        <v>57.674587758966823</v>
      </c>
      <c r="T1200" s="334">
        <v>-0.59099999999999997</v>
      </c>
      <c r="U1200">
        <f t="shared" si="302"/>
        <v>62</v>
      </c>
      <c r="V1200" t="str">
        <f t="shared" si="303"/>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304"/>
        <v>56.365388716624992</v>
      </c>
      <c r="T1201" s="334">
        <v>1.266</v>
      </c>
      <c r="U1201">
        <f t="shared" si="302"/>
        <v>63</v>
      </c>
      <c r="V1201" t="str">
        <f t="shared" si="303"/>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304"/>
        <v>60.290304521824062</v>
      </c>
      <c r="T1202" s="334">
        <v>0.75600000000000001</v>
      </c>
      <c r="U1202">
        <f t="shared" si="302"/>
        <v>64</v>
      </c>
      <c r="V1202" t="str">
        <f t="shared" si="303"/>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304"/>
        <v>56.211486470130417</v>
      </c>
      <c r="T1203" s="334">
        <v>2.6999999999999899E-2</v>
      </c>
      <c r="U1203">
        <f t="shared" ref="U1203:U1266" si="305">U1202+1</f>
        <v>65</v>
      </c>
      <c r="V1203" t="str">
        <f t="shared" ref="V1203:V1266" si="306">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304"/>
        <v>58.066824721573283</v>
      </c>
      <c r="T1204" s="334">
        <v>0.57899999999999996</v>
      </c>
      <c r="U1204">
        <f t="shared" si="305"/>
        <v>66</v>
      </c>
      <c r="V1204" t="str">
        <f t="shared" si="306"/>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304"/>
        <v>60.28691949985474</v>
      </c>
      <c r="T1205" s="334">
        <v>-1.101</v>
      </c>
      <c r="U1205">
        <f t="shared" si="305"/>
        <v>67</v>
      </c>
      <c r="V1205" t="str">
        <f t="shared" si="306"/>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304"/>
        <v>57.866681788018752</v>
      </c>
      <c r="T1206" s="334">
        <v>4.4999999999999998E-2</v>
      </c>
      <c r="U1206">
        <f t="shared" si="305"/>
        <v>68</v>
      </c>
      <c r="V1206" t="str">
        <f t="shared" si="306"/>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304"/>
        <v>60.636552668305498</v>
      </c>
      <c r="T1207" s="334">
        <v>-2.5979999999999999</v>
      </c>
      <c r="U1207">
        <f t="shared" si="305"/>
        <v>69</v>
      </c>
      <c r="V1207" t="str">
        <f t="shared" si="306"/>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304"/>
        <v>57.477650808836323</v>
      </c>
      <c r="T1208" s="334">
        <v>-2.109</v>
      </c>
      <c r="U1208">
        <f t="shared" si="305"/>
        <v>70</v>
      </c>
      <c r="V1208" t="str">
        <f t="shared" si="306"/>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304"/>
        <v>57.657314552000649</v>
      </c>
      <c r="T1209" s="334">
        <v>-9.2999999999999999E-2</v>
      </c>
      <c r="U1209">
        <f t="shared" si="305"/>
        <v>71</v>
      </c>
      <c r="V1209" t="str">
        <f t="shared" si="306"/>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304"/>
        <v>58.508879883119533</v>
      </c>
      <c r="T1210" s="334">
        <v>4.2059999999999897</v>
      </c>
      <c r="U1210">
        <f t="shared" si="305"/>
        <v>72</v>
      </c>
      <c r="V1210" t="str">
        <f t="shared" si="306"/>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304"/>
        <v>58.84977320572672</v>
      </c>
      <c r="T1211" s="334">
        <v>-0.70199999999999996</v>
      </c>
      <c r="U1211">
        <f t="shared" si="305"/>
        <v>73</v>
      </c>
      <c r="V1211" t="str">
        <f t="shared" si="306"/>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304"/>
        <v>58.601753979842513</v>
      </c>
      <c r="T1212" s="334">
        <v>-0.252</v>
      </c>
      <c r="U1212">
        <f t="shared" si="305"/>
        <v>74</v>
      </c>
      <c r="V1212" t="str">
        <f t="shared" si="306"/>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304"/>
        <v>58.235048756370283</v>
      </c>
      <c r="T1213" s="334">
        <v>-1.248</v>
      </c>
      <c r="U1213">
        <f t="shared" si="305"/>
        <v>75</v>
      </c>
      <c r="V1213" t="str">
        <f t="shared" si="306"/>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304"/>
        <v>58.614342038522338</v>
      </c>
      <c r="T1214" s="334">
        <v>1.395</v>
      </c>
      <c r="U1214">
        <f t="shared" si="305"/>
        <v>76</v>
      </c>
      <c r="V1214" t="str">
        <f t="shared" si="306"/>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304"/>
        <v>59.907011205411912</v>
      </c>
      <c r="T1215" s="334">
        <v>-1.1279999999999999</v>
      </c>
      <c r="U1215">
        <f t="shared" si="305"/>
        <v>77</v>
      </c>
      <c r="V1215" t="str">
        <f t="shared" si="306"/>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304"/>
        <v>58.312396791870178</v>
      </c>
      <c r="T1216" s="334">
        <v>-0.52800000000000002</v>
      </c>
      <c r="U1216">
        <f t="shared" si="305"/>
        <v>78</v>
      </c>
      <c r="V1216" t="str">
        <f t="shared" si="306"/>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304"/>
        <v>57.848170581963458</v>
      </c>
      <c r="T1217" s="334">
        <v>-1.206</v>
      </c>
      <c r="U1217">
        <f t="shared" si="305"/>
        <v>79</v>
      </c>
      <c r="V1217" t="str">
        <f t="shared" si="306"/>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304"/>
        <v>56.816033514195702</v>
      </c>
      <c r="T1218" s="334">
        <v>-1.9379999999999999</v>
      </c>
      <c r="U1218">
        <f t="shared" si="305"/>
        <v>80</v>
      </c>
      <c r="V1218" t="str">
        <f t="shared" si="306"/>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304"/>
        <v>58.047072182805557</v>
      </c>
      <c r="T1219" s="334">
        <v>1.3740000000000001</v>
      </c>
      <c r="U1219">
        <f t="shared" si="305"/>
        <v>81</v>
      </c>
      <c r="V1219" t="str">
        <f t="shared" si="306"/>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304"/>
        <v>59.062023221884289</v>
      </c>
      <c r="T1220" s="334">
        <v>-1.4430000000000001</v>
      </c>
      <c r="U1220">
        <f t="shared" si="305"/>
        <v>82</v>
      </c>
      <c r="V1220" t="str">
        <f t="shared" si="306"/>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304"/>
        <v>58.646858995566618</v>
      </c>
      <c r="T1221" s="334">
        <v>-1.875</v>
      </c>
      <c r="U1221">
        <f t="shared" si="305"/>
        <v>83</v>
      </c>
      <c r="V1221" t="str">
        <f t="shared" si="306"/>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304"/>
        <v>58.743897702852678</v>
      </c>
      <c r="T1222" s="334">
        <v>0.20699999999999999</v>
      </c>
      <c r="U1222">
        <f t="shared" si="305"/>
        <v>84</v>
      </c>
      <c r="V1222" t="str">
        <f t="shared" si="306"/>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304"/>
        <v>59.023181772243753</v>
      </c>
      <c r="T1223" s="334">
        <v>-0.86399999999999899</v>
      </c>
      <c r="U1223">
        <f t="shared" si="305"/>
        <v>85</v>
      </c>
      <c r="V1223" t="str">
        <f t="shared" si="306"/>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304"/>
        <v>58.203838911165988</v>
      </c>
      <c r="T1224" s="334">
        <v>-2.0369999999999999</v>
      </c>
      <c r="U1224">
        <f t="shared" si="305"/>
        <v>86</v>
      </c>
      <c r="V1224" t="str">
        <f t="shared" si="306"/>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304"/>
        <v>58.225959259132807</v>
      </c>
      <c r="T1225" s="334">
        <v>1.3620000000000001</v>
      </c>
      <c r="U1225">
        <f t="shared" si="305"/>
        <v>87</v>
      </c>
      <c r="V1225" t="str">
        <f t="shared" si="306"/>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304"/>
        <v>58.90408116233521</v>
      </c>
      <c r="T1226" s="334">
        <v>-0.69599999999999995</v>
      </c>
      <c r="U1226">
        <f t="shared" si="305"/>
        <v>88</v>
      </c>
      <c r="V1226" t="str">
        <f t="shared" si="306"/>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304"/>
        <v>60.693405806538642</v>
      </c>
      <c r="T1227" s="334">
        <v>0.54600000000000004</v>
      </c>
      <c r="U1227">
        <f t="shared" si="305"/>
        <v>89</v>
      </c>
      <c r="V1227" t="str">
        <f t="shared" si="306"/>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304"/>
        <v>58.387946311977302</v>
      </c>
      <c r="T1228" s="334">
        <v>0.33300000000000002</v>
      </c>
      <c r="U1228">
        <f t="shared" si="305"/>
        <v>90</v>
      </c>
      <c r="V1228" t="str">
        <f t="shared" si="306"/>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304"/>
        <v>58.425345057538017</v>
      </c>
      <c r="T1229" s="334">
        <v>0.192</v>
      </c>
      <c r="U1229">
        <f t="shared" si="305"/>
        <v>91</v>
      </c>
      <c r="V1229" t="str">
        <f t="shared" si="306"/>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304"/>
        <v>57.397397555530333</v>
      </c>
      <c r="T1230" s="334">
        <v>8.6999999999999994E-2</v>
      </c>
      <c r="U1230">
        <f t="shared" si="305"/>
        <v>92</v>
      </c>
      <c r="V1230" t="str">
        <f t="shared" si="306"/>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304"/>
        <v>58.812577357801842</v>
      </c>
      <c r="T1231" s="334">
        <v>-0.22799999999999901</v>
      </c>
      <c r="U1231">
        <f t="shared" si="305"/>
        <v>93</v>
      </c>
      <c r="V1231" t="str">
        <f t="shared" si="306"/>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304"/>
        <v>60.321840207502852</v>
      </c>
      <c r="T1232" s="334">
        <v>2.3940000000000001</v>
      </c>
      <c r="U1232">
        <f t="shared" si="305"/>
        <v>94</v>
      </c>
      <c r="V1232" t="str">
        <f t="shared" si="306"/>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304"/>
        <v>58.233628700408282</v>
      </c>
      <c r="T1233" s="334">
        <v>0.94799999999999995</v>
      </c>
      <c r="U1233">
        <f t="shared" si="305"/>
        <v>95</v>
      </c>
      <c r="V1233" t="str">
        <f t="shared" si="306"/>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304"/>
        <v>58.945513644224953</v>
      </c>
      <c r="T1234" s="334">
        <v>-0.61799999999999999</v>
      </c>
      <c r="U1234">
        <f t="shared" si="305"/>
        <v>96</v>
      </c>
      <c r="V1234" t="str">
        <f t="shared" si="306"/>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304"/>
        <v>58.218224658975807</v>
      </c>
      <c r="T1235" s="334">
        <v>-0.29099999999999998</v>
      </c>
      <c r="U1235">
        <f t="shared" si="305"/>
        <v>97</v>
      </c>
      <c r="V1235" t="str">
        <f t="shared" si="306"/>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304"/>
        <v>59.693016828411672</v>
      </c>
      <c r="T1236" s="334">
        <v>1.3320000000000001</v>
      </c>
      <c r="U1236">
        <f t="shared" si="305"/>
        <v>98</v>
      </c>
      <c r="V1236" t="str">
        <f t="shared" si="306"/>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304"/>
        <v>61.288557401733193</v>
      </c>
      <c r="T1237" s="334">
        <v>0.23699999999999999</v>
      </c>
      <c r="U1237">
        <f t="shared" si="305"/>
        <v>99</v>
      </c>
      <c r="V1237" t="str">
        <f t="shared" si="306"/>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304"/>
        <v>58.232305838468697</v>
      </c>
      <c r="T1238" s="334">
        <v>2.9849999999999999</v>
      </c>
      <c r="U1238">
        <f t="shared" si="305"/>
        <v>100</v>
      </c>
      <c r="V1238" t="str">
        <f t="shared" si="306"/>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304"/>
        <v>58.805320682167341</v>
      </c>
      <c r="T1239" s="334">
        <v>2.0880000000000001</v>
      </c>
      <c r="U1239">
        <f t="shared" si="305"/>
        <v>101</v>
      </c>
      <c r="V1239" t="str">
        <f t="shared" si="306"/>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304"/>
        <v>56.93235531619969</v>
      </c>
      <c r="T1240" s="334">
        <v>1.1970000000000001</v>
      </c>
      <c r="U1240">
        <f t="shared" si="305"/>
        <v>102</v>
      </c>
      <c r="V1240" t="str">
        <f t="shared" si="306"/>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304"/>
        <v>58.339983761508847</v>
      </c>
      <c r="T1241" s="334">
        <v>9.6000000000000002E-2</v>
      </c>
      <c r="U1241">
        <f t="shared" si="305"/>
        <v>103</v>
      </c>
      <c r="V1241" t="str">
        <f t="shared" si="306"/>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304"/>
        <v>57.118990007371963</v>
      </c>
      <c r="T1242" s="334">
        <v>-1.7669999999999999</v>
      </c>
      <c r="U1242">
        <f t="shared" si="305"/>
        <v>104</v>
      </c>
      <c r="V1242" t="str">
        <f t="shared" si="306"/>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304"/>
        <v>60.103299088349303</v>
      </c>
      <c r="T1243" s="334">
        <v>-1.431</v>
      </c>
      <c r="U1243">
        <f t="shared" si="305"/>
        <v>105</v>
      </c>
      <c r="V1243" t="str">
        <f t="shared" si="306"/>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304"/>
        <v>55.336204976942859</v>
      </c>
      <c r="T1244" s="334">
        <v>0.66300000000000003</v>
      </c>
      <c r="U1244">
        <f t="shared" si="305"/>
        <v>106</v>
      </c>
      <c r="V1244" t="str">
        <f t="shared" si="306"/>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304"/>
        <v>57.373922611123987</v>
      </c>
      <c r="T1245" s="334">
        <v>9.6000000000000002E-2</v>
      </c>
      <c r="U1245">
        <f t="shared" si="305"/>
        <v>107</v>
      </c>
      <c r="V1245" t="str">
        <f t="shared" si="306"/>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304"/>
        <v>57.747254839078352</v>
      </c>
      <c r="T1246" s="334">
        <v>-0.20100000000000001</v>
      </c>
      <c r="U1246">
        <f t="shared" si="305"/>
        <v>108</v>
      </c>
      <c r="V1246" t="str">
        <f t="shared" si="306"/>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304"/>
        <v>57.084181158850043</v>
      </c>
      <c r="T1247" s="334">
        <v>-1.464</v>
      </c>
      <c r="U1247">
        <f t="shared" si="305"/>
        <v>109</v>
      </c>
      <c r="V1247" t="str">
        <f t="shared" si="306"/>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304"/>
        <v>56.323708336932853</v>
      </c>
      <c r="T1248" s="334">
        <v>0.13200000000000001</v>
      </c>
      <c r="U1248">
        <f t="shared" si="305"/>
        <v>110</v>
      </c>
      <c r="V1248" t="str">
        <f t="shared" si="306"/>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304"/>
        <v>56.233579322057338</v>
      </c>
      <c r="T1249" s="334">
        <v>0.20100000000000001</v>
      </c>
      <c r="U1249">
        <f t="shared" si="305"/>
        <v>111</v>
      </c>
      <c r="V1249" t="str">
        <f t="shared" si="306"/>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304"/>
        <v>59.377942131880978</v>
      </c>
      <c r="T1250" s="334">
        <v>0.65700000000000003</v>
      </c>
      <c r="U1250">
        <f t="shared" si="305"/>
        <v>112</v>
      </c>
      <c r="V1250" t="str">
        <f t="shared" si="306"/>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304"/>
        <v>59.76330307283434</v>
      </c>
      <c r="T1251" s="334">
        <v>0.3</v>
      </c>
      <c r="U1251">
        <f t="shared" si="305"/>
        <v>113</v>
      </c>
      <c r="V1251" t="str">
        <f t="shared" si="306"/>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304"/>
        <v>59.396657683661353</v>
      </c>
      <c r="T1252" s="334">
        <v>-2.7090000000000001</v>
      </c>
      <c r="U1252">
        <f t="shared" si="305"/>
        <v>114</v>
      </c>
      <c r="V1252" t="str">
        <f t="shared" si="306"/>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304"/>
        <v>58.24102014547389</v>
      </c>
      <c r="T1253" s="334">
        <v>0.14099999999999999</v>
      </c>
      <c r="U1253">
        <f t="shared" si="305"/>
        <v>115</v>
      </c>
      <c r="V1253" t="str">
        <f t="shared" si="306"/>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304"/>
        <v>61.004592674294827</v>
      </c>
      <c r="T1254" s="334">
        <v>-1.5720000000000001</v>
      </c>
      <c r="U1254">
        <f t="shared" si="305"/>
        <v>116</v>
      </c>
      <c r="V1254" t="str">
        <f t="shared" si="306"/>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304"/>
        <v>59.443610054702582</v>
      </c>
      <c r="T1255" s="334">
        <v>3.5489999999999999</v>
      </c>
      <c r="U1255">
        <f t="shared" si="305"/>
        <v>117</v>
      </c>
      <c r="V1255" t="str">
        <f t="shared" si="306"/>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304"/>
        <v>60.028561469760788</v>
      </c>
      <c r="T1256" s="334">
        <v>-2.0070000000000001</v>
      </c>
      <c r="U1256">
        <f t="shared" si="305"/>
        <v>118</v>
      </c>
      <c r="V1256" t="str">
        <f t="shared" si="306"/>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304"/>
        <v>60.250160726268952</v>
      </c>
      <c r="T1257" s="334">
        <v>-0.36899999999999999</v>
      </c>
      <c r="U1257">
        <f t="shared" si="305"/>
        <v>119</v>
      </c>
      <c r="V1257" t="str">
        <f t="shared" si="306"/>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304"/>
        <v>60.735443011223119</v>
      </c>
      <c r="T1258" s="334">
        <v>1.8119999999999901</v>
      </c>
      <c r="U1258">
        <f t="shared" si="305"/>
        <v>120</v>
      </c>
      <c r="V1258" t="str">
        <f t="shared" si="306"/>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307">$L1259</f>
        <v>59.675166551492246</v>
      </c>
      <c r="T1259" s="334">
        <v>-2.802</v>
      </c>
      <c r="U1259">
        <f t="shared" si="305"/>
        <v>121</v>
      </c>
      <c r="V1259" t="str">
        <f t="shared" si="306"/>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307"/>
        <v>59.258749110512248</v>
      </c>
      <c r="T1260" s="334">
        <v>-1.2E-2</v>
      </c>
      <c r="U1260">
        <f t="shared" si="305"/>
        <v>122</v>
      </c>
      <c r="V1260" t="str">
        <f t="shared" si="306"/>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307"/>
        <v>60.588201819797668</v>
      </c>
      <c r="T1261" s="334">
        <v>-0.218999999999999</v>
      </c>
      <c r="U1261">
        <f t="shared" si="305"/>
        <v>123</v>
      </c>
      <c r="V1261" t="str">
        <f t="shared" si="306"/>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307"/>
        <v>58.804233943267207</v>
      </c>
      <c r="T1262" s="334">
        <v>-1.3380000000000001</v>
      </c>
      <c r="U1262">
        <f t="shared" si="305"/>
        <v>124</v>
      </c>
      <c r="V1262" t="str">
        <f t="shared" si="306"/>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307"/>
        <v>60.803125286285898</v>
      </c>
      <c r="T1263" s="334">
        <v>-0.18</v>
      </c>
      <c r="U1263">
        <f t="shared" si="305"/>
        <v>125</v>
      </c>
      <c r="V1263" t="str">
        <f t="shared" si="306"/>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307"/>
        <v>58.251200592916582</v>
      </c>
      <c r="T1264" s="334">
        <v>1.389</v>
      </c>
      <c r="U1264">
        <f t="shared" si="305"/>
        <v>126</v>
      </c>
      <c r="V1264" t="str">
        <f t="shared" si="306"/>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307"/>
        <v>59.223753195889458</v>
      </c>
      <c r="T1265" s="334">
        <v>-1.131</v>
      </c>
      <c r="U1265">
        <f t="shared" si="305"/>
        <v>127</v>
      </c>
      <c r="V1265" t="str">
        <f t="shared" si="306"/>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307"/>
        <v>58.924733019383538</v>
      </c>
      <c r="T1266" s="334">
        <v>-1.248</v>
      </c>
      <c r="U1266">
        <f t="shared" si="305"/>
        <v>128</v>
      </c>
      <c r="V1266" t="str">
        <f t="shared" si="306"/>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307"/>
        <v>57.29560378228993</v>
      </c>
      <c r="T1267" s="334">
        <v>-0.81299999999999994</v>
      </c>
      <c r="U1267">
        <f t="shared" ref="U1267:U1272" si="308">U1266+1</f>
        <v>129</v>
      </c>
      <c r="V1267" t="str">
        <f t="shared" ref="V1267:V1272" si="309">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307"/>
        <v>57.422023064929917</v>
      </c>
      <c r="T1268" s="334">
        <v>1.593</v>
      </c>
      <c r="U1268">
        <f t="shared" si="308"/>
        <v>130</v>
      </c>
      <c r="V1268" t="str">
        <f t="shared" si="309"/>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307"/>
        <v>54.856869484073229</v>
      </c>
      <c r="T1269" s="334">
        <v>2.7869999999999999</v>
      </c>
      <c r="U1269">
        <f t="shared" si="308"/>
        <v>131</v>
      </c>
      <c r="V1269" t="str">
        <f t="shared" si="309"/>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307"/>
        <v>58.111766719652501</v>
      </c>
      <c r="T1270" s="334">
        <v>4.9740000000000002</v>
      </c>
      <c r="U1270">
        <f t="shared" si="308"/>
        <v>132</v>
      </c>
      <c r="V1270" t="str">
        <f t="shared" si="309"/>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307"/>
        <v>59.163866031860373</v>
      </c>
      <c r="T1271" s="334">
        <v>-0.36</v>
      </c>
      <c r="U1271">
        <f t="shared" si="308"/>
        <v>133</v>
      </c>
      <c r="V1271" t="str">
        <f t="shared" si="309"/>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307"/>
        <v>55.372121675004053</v>
      </c>
      <c r="T1272" s="581">
        <v>0.48</v>
      </c>
      <c r="U1272">
        <f t="shared" si="308"/>
        <v>134</v>
      </c>
      <c r="V1272" t="str">
        <f t="shared" si="309"/>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307"/>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307"/>
        <v>56.840454215347393</v>
      </c>
      <c r="T1274" s="334">
        <v>-0.215999999999999</v>
      </c>
      <c r="U1274">
        <f t="shared" ref="U1274:U1337" si="310">U1273+1</f>
        <v>1</v>
      </c>
      <c r="V1274" t="str">
        <f t="shared" ref="V1274:V1337" si="311">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307"/>
        <v>59.028258797013692</v>
      </c>
      <c r="T1275" s="334">
        <v>1.911</v>
      </c>
      <c r="U1275">
        <f t="shared" si="310"/>
        <v>2</v>
      </c>
      <c r="V1275" t="str">
        <f t="shared" si="311"/>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307"/>
        <v>58.048805996601828</v>
      </c>
      <c r="T1276" s="334">
        <v>0.246</v>
      </c>
      <c r="U1276">
        <f t="shared" si="310"/>
        <v>3</v>
      </c>
      <c r="V1276" t="str">
        <f t="shared" si="311"/>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307"/>
        <v>56.332354263185081</v>
      </c>
      <c r="T1277" s="334">
        <v>-0.14099999999999999</v>
      </c>
      <c r="U1277">
        <f t="shared" si="310"/>
        <v>4</v>
      </c>
      <c r="V1277" t="str">
        <f t="shared" si="311"/>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307"/>
        <v>59.485422755693001</v>
      </c>
      <c r="T1278" s="334">
        <v>-0.16500000000000001</v>
      </c>
      <c r="U1278">
        <f t="shared" si="310"/>
        <v>5</v>
      </c>
      <c r="V1278" t="str">
        <f t="shared" si="311"/>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307"/>
        <v>55.964007682241963</v>
      </c>
      <c r="T1279" s="334">
        <v>0.89700000000000002</v>
      </c>
      <c r="U1279">
        <f t="shared" si="310"/>
        <v>6</v>
      </c>
      <c r="V1279" t="str">
        <f t="shared" si="311"/>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307"/>
        <v>58.092925683520413</v>
      </c>
      <c r="T1280" s="334">
        <v>-1.3260000000000001</v>
      </c>
      <c r="U1280">
        <f t="shared" si="310"/>
        <v>7</v>
      </c>
      <c r="V1280" t="str">
        <f t="shared" si="311"/>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307"/>
        <v>56.674697243675674</v>
      </c>
      <c r="T1281" s="334">
        <v>0.107999999999999</v>
      </c>
      <c r="U1281">
        <f t="shared" si="310"/>
        <v>8</v>
      </c>
      <c r="V1281" t="str">
        <f t="shared" si="311"/>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307"/>
        <v>56.724479460959628</v>
      </c>
      <c r="T1282" s="334">
        <v>1.8719999999999899</v>
      </c>
      <c r="U1282">
        <f t="shared" si="310"/>
        <v>9</v>
      </c>
      <c r="V1282" t="str">
        <f t="shared" si="311"/>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307"/>
        <v>54.621403393414688</v>
      </c>
      <c r="T1283" s="334">
        <v>0.11699999999999899</v>
      </c>
      <c r="U1283">
        <f t="shared" si="310"/>
        <v>10</v>
      </c>
      <c r="V1283" t="str">
        <f t="shared" si="311"/>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307"/>
        <v>58.489717489904649</v>
      </c>
      <c r="T1284" s="334">
        <v>-1.9710000000000001</v>
      </c>
      <c r="U1284">
        <f t="shared" si="310"/>
        <v>11</v>
      </c>
      <c r="V1284" t="str">
        <f t="shared" si="311"/>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307"/>
        <v>59.462155277861811</v>
      </c>
      <c r="T1285" s="334">
        <v>-1.893</v>
      </c>
      <c r="U1285">
        <f t="shared" si="310"/>
        <v>12</v>
      </c>
      <c r="V1285" t="str">
        <f t="shared" si="311"/>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307"/>
        <v>60.889864608456243</v>
      </c>
      <c r="T1286" s="334">
        <v>-0.75</v>
      </c>
      <c r="U1286">
        <f t="shared" si="310"/>
        <v>13</v>
      </c>
      <c r="V1286" t="str">
        <f t="shared" si="311"/>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307"/>
        <v>58.439334144106859</v>
      </c>
      <c r="T1287" s="334">
        <v>-0.3</v>
      </c>
      <c r="U1287">
        <f t="shared" si="310"/>
        <v>14</v>
      </c>
      <c r="V1287" t="str">
        <f t="shared" si="311"/>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307"/>
        <v>57.439181081269609</v>
      </c>
      <c r="T1288" s="334">
        <v>2.823</v>
      </c>
      <c r="U1288">
        <f t="shared" si="310"/>
        <v>15</v>
      </c>
      <c r="V1288" t="str">
        <f t="shared" si="311"/>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307"/>
        <v>58.782497385099113</v>
      </c>
      <c r="T1289" s="334">
        <v>-1.518</v>
      </c>
      <c r="U1289">
        <f t="shared" si="310"/>
        <v>16</v>
      </c>
      <c r="V1289" t="str">
        <f t="shared" si="311"/>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307"/>
        <v>61.262034137339228</v>
      </c>
      <c r="T1290" s="334">
        <v>-0.56099999999999905</v>
      </c>
      <c r="U1290">
        <f t="shared" si="310"/>
        <v>17</v>
      </c>
      <c r="V1290" t="str">
        <f t="shared" si="311"/>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307"/>
        <v>63.335509170119863</v>
      </c>
      <c r="T1291" s="334">
        <v>1.38</v>
      </c>
      <c r="U1291">
        <f t="shared" si="310"/>
        <v>18</v>
      </c>
      <c r="V1291" t="str">
        <f t="shared" si="311"/>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307"/>
        <v>56.920183026698432</v>
      </c>
      <c r="T1292" s="334">
        <v>-1.78799999999999</v>
      </c>
      <c r="U1292">
        <f t="shared" si="310"/>
        <v>19</v>
      </c>
      <c r="V1292" t="str">
        <f t="shared" si="311"/>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307"/>
        <v>58.178284156160871</v>
      </c>
      <c r="T1293" s="334">
        <v>0.215999999999999</v>
      </c>
      <c r="U1293">
        <f t="shared" si="310"/>
        <v>20</v>
      </c>
      <c r="V1293" t="str">
        <f t="shared" si="311"/>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307"/>
        <v>58.226551071857948</v>
      </c>
      <c r="T1294" s="334">
        <v>0.54899999999999904</v>
      </c>
      <c r="U1294">
        <f t="shared" si="310"/>
        <v>21</v>
      </c>
      <c r="V1294" t="str">
        <f t="shared" si="311"/>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307"/>
        <v>58.676646253513667</v>
      </c>
      <c r="T1295" s="334">
        <v>2.097</v>
      </c>
      <c r="U1295">
        <f t="shared" si="310"/>
        <v>22</v>
      </c>
      <c r="V1295" t="str">
        <f t="shared" si="311"/>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307"/>
        <v>62.179249269025647</v>
      </c>
      <c r="T1296" s="334">
        <v>0.69899999999999995</v>
      </c>
      <c r="U1296">
        <f t="shared" si="310"/>
        <v>23</v>
      </c>
      <c r="V1296" t="str">
        <f t="shared" si="311"/>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307"/>
        <v>59.061039391855758</v>
      </c>
      <c r="T1297" s="334">
        <v>-0.186</v>
      </c>
      <c r="U1297">
        <f t="shared" si="310"/>
        <v>24</v>
      </c>
      <c r="V1297" t="str">
        <f t="shared" si="311"/>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307"/>
        <v>60.464347147154427</v>
      </c>
      <c r="T1298" s="334">
        <v>0.56399999999999995</v>
      </c>
      <c r="U1298">
        <f t="shared" si="310"/>
        <v>25</v>
      </c>
      <c r="V1298" t="str">
        <f t="shared" si="311"/>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307"/>
        <v>59.06412897869761</v>
      </c>
      <c r="T1299" s="334">
        <v>-0.46799999999999897</v>
      </c>
      <c r="U1299">
        <f t="shared" si="310"/>
        <v>26</v>
      </c>
      <c r="V1299" t="str">
        <f t="shared" si="311"/>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307"/>
        <v>60.750657584194173</v>
      </c>
      <c r="T1300" s="334">
        <v>2.79</v>
      </c>
      <c r="U1300">
        <f t="shared" si="310"/>
        <v>27</v>
      </c>
      <c r="V1300" t="str">
        <f t="shared" si="311"/>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307"/>
        <v>59.07269876189639</v>
      </c>
      <c r="T1301" s="334">
        <v>-0.33300000000000002</v>
      </c>
      <c r="U1301">
        <f t="shared" si="310"/>
        <v>28</v>
      </c>
      <c r="V1301" t="str">
        <f t="shared" si="311"/>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307"/>
        <v>58.244528132919427</v>
      </c>
      <c r="T1302" s="334">
        <v>-2.202</v>
      </c>
      <c r="U1302">
        <f t="shared" si="310"/>
        <v>29</v>
      </c>
      <c r="V1302" t="str">
        <f t="shared" si="311"/>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307"/>
        <v>57.269329466213172</v>
      </c>
      <c r="T1303" s="334">
        <v>-0.56999999999999995</v>
      </c>
      <c r="U1303">
        <f t="shared" si="310"/>
        <v>30</v>
      </c>
      <c r="V1303" t="str">
        <f t="shared" si="311"/>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307"/>
        <v>58.580445103076769</v>
      </c>
      <c r="T1304" s="334">
        <v>-1.73999999999999</v>
      </c>
      <c r="U1304">
        <f t="shared" si="310"/>
        <v>31</v>
      </c>
      <c r="V1304" t="str">
        <f t="shared" si="311"/>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307"/>
        <v>58.147445292232369</v>
      </c>
      <c r="T1305" s="334">
        <v>-0.212999999999999</v>
      </c>
      <c r="U1305">
        <f t="shared" si="310"/>
        <v>32</v>
      </c>
      <c r="V1305" t="str">
        <f t="shared" si="311"/>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307"/>
        <v>57.231809871164238</v>
      </c>
      <c r="T1306" s="334">
        <v>0.16500000000000001</v>
      </c>
      <c r="U1306">
        <f t="shared" si="310"/>
        <v>33</v>
      </c>
      <c r="V1306" t="str">
        <f t="shared" si="311"/>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307"/>
        <v>57.158542044197397</v>
      </c>
      <c r="T1307" s="334">
        <v>-1.6859999999999999</v>
      </c>
      <c r="U1307">
        <f t="shared" si="310"/>
        <v>34</v>
      </c>
      <c r="V1307" t="str">
        <f t="shared" si="311"/>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307"/>
        <v>56.31938551665035</v>
      </c>
      <c r="T1308" s="334">
        <v>-1.383</v>
      </c>
      <c r="U1308">
        <f t="shared" si="310"/>
        <v>35</v>
      </c>
      <c r="V1308" t="str">
        <f t="shared" si="311"/>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307"/>
        <v>57.20571621581594</v>
      </c>
      <c r="T1309" s="334">
        <v>4.3680000000000003</v>
      </c>
      <c r="U1309">
        <f t="shared" si="310"/>
        <v>36</v>
      </c>
      <c r="V1309" t="str">
        <f t="shared" si="311"/>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307"/>
        <v>57.238075143825689</v>
      </c>
      <c r="T1310" s="334">
        <v>-1.077</v>
      </c>
      <c r="U1310">
        <f t="shared" si="310"/>
        <v>37</v>
      </c>
      <c r="V1310" t="str">
        <f t="shared" si="311"/>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307"/>
        <v>59.903734812622787</v>
      </c>
      <c r="T1311" s="334">
        <v>0.72899999999999998</v>
      </c>
      <c r="U1311">
        <f t="shared" si="310"/>
        <v>38</v>
      </c>
      <c r="V1311" t="str">
        <f t="shared" si="311"/>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307"/>
        <v>61.12223824629914</v>
      </c>
      <c r="T1312" s="334">
        <v>-1.0619999999999901</v>
      </c>
      <c r="U1312">
        <f t="shared" si="310"/>
        <v>39</v>
      </c>
      <c r="V1312" t="str">
        <f t="shared" si="311"/>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307"/>
        <v>60.848948787506231</v>
      </c>
      <c r="T1313" s="334">
        <v>0.16800000000000001</v>
      </c>
      <c r="U1313">
        <f t="shared" si="310"/>
        <v>40</v>
      </c>
      <c r="V1313" t="str">
        <f t="shared" si="311"/>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307"/>
        <v>57.515942898787877</v>
      </c>
      <c r="T1314" s="334">
        <v>-0.81599999999999995</v>
      </c>
      <c r="U1314">
        <f t="shared" si="310"/>
        <v>41</v>
      </c>
      <c r="V1314" t="str">
        <f t="shared" si="311"/>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307"/>
        <v>58.25822227818923</v>
      </c>
      <c r="T1315" s="334">
        <v>1.6080000000000001</v>
      </c>
      <c r="U1315">
        <f t="shared" si="310"/>
        <v>42</v>
      </c>
      <c r="V1315" t="str">
        <f t="shared" si="311"/>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307"/>
        <v>58.291887073098323</v>
      </c>
      <c r="T1316" s="334">
        <v>1.167</v>
      </c>
      <c r="U1316">
        <f t="shared" si="310"/>
        <v>43</v>
      </c>
      <c r="V1316" t="str">
        <f t="shared" si="311"/>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307"/>
        <v>59.680172968863687</v>
      </c>
      <c r="T1317" s="334">
        <v>0.86099999999999999</v>
      </c>
      <c r="U1317">
        <f t="shared" si="310"/>
        <v>44</v>
      </c>
      <c r="V1317" t="str">
        <f t="shared" si="311"/>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307"/>
        <v>59.385213325259087</v>
      </c>
      <c r="T1318" s="334">
        <v>0.218999999999999</v>
      </c>
      <c r="U1318">
        <f t="shared" si="310"/>
        <v>45</v>
      </c>
      <c r="V1318" t="str">
        <f t="shared" si="311"/>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307"/>
        <v>60.554694027137508</v>
      </c>
      <c r="T1319" s="334">
        <v>-1.9770000000000001</v>
      </c>
      <c r="U1319">
        <f t="shared" si="310"/>
        <v>46</v>
      </c>
      <c r="V1319" t="str">
        <f t="shared" si="311"/>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307"/>
        <v>57.260602509037817</v>
      </c>
      <c r="T1320" s="334">
        <v>1.911</v>
      </c>
      <c r="U1320">
        <f t="shared" si="310"/>
        <v>47</v>
      </c>
      <c r="V1320" t="str">
        <f t="shared" si="311"/>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307"/>
        <v>60.159606549042863</v>
      </c>
      <c r="T1321" s="334">
        <v>-1.962</v>
      </c>
      <c r="U1321">
        <f t="shared" si="310"/>
        <v>48</v>
      </c>
      <c r="V1321" t="str">
        <f t="shared" si="311"/>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307"/>
        <v>57.758239920673887</v>
      </c>
      <c r="T1322" s="334">
        <v>0.92100000000000004</v>
      </c>
      <c r="U1322">
        <f t="shared" si="310"/>
        <v>49</v>
      </c>
      <c r="V1322" t="str">
        <f t="shared" si="311"/>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312">$L1323</f>
        <v>56.999136773597712</v>
      </c>
      <c r="T1323" s="334">
        <v>0.88500000000000001</v>
      </c>
      <c r="U1323">
        <f t="shared" si="310"/>
        <v>50</v>
      </c>
      <c r="V1323" t="str">
        <f t="shared" si="311"/>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312"/>
        <v>54.911428651877337</v>
      </c>
      <c r="T1324" s="334">
        <v>2.7389999999999999</v>
      </c>
      <c r="U1324">
        <f t="shared" si="310"/>
        <v>51</v>
      </c>
      <c r="V1324" t="str">
        <f t="shared" si="311"/>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312"/>
        <v>58.217261805269104</v>
      </c>
      <c r="T1325" s="334">
        <v>-0.81599999999999995</v>
      </c>
      <c r="U1325">
        <f t="shared" si="310"/>
        <v>52</v>
      </c>
      <c r="V1325" t="str">
        <f t="shared" si="311"/>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312"/>
        <v>61.006902243541788</v>
      </c>
      <c r="T1326" s="334">
        <v>0.18</v>
      </c>
      <c r="U1326">
        <f t="shared" si="310"/>
        <v>53</v>
      </c>
      <c r="V1326" t="str">
        <f t="shared" si="311"/>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312"/>
        <v>57.969202850981397</v>
      </c>
      <c r="T1327" s="334">
        <v>-0.192</v>
      </c>
      <c r="U1327">
        <f t="shared" si="310"/>
        <v>54</v>
      </c>
      <c r="V1327" t="str">
        <f t="shared" si="311"/>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312"/>
        <v>59.957515194246668</v>
      </c>
      <c r="T1328" s="334">
        <v>1.329</v>
      </c>
      <c r="U1328">
        <f t="shared" si="310"/>
        <v>55</v>
      </c>
      <c r="V1328" t="str">
        <f t="shared" si="311"/>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312"/>
        <v>59.45561317620583</v>
      </c>
      <c r="T1329" s="334">
        <v>-1.224</v>
      </c>
      <c r="U1329">
        <f t="shared" si="310"/>
        <v>56</v>
      </c>
      <c r="V1329" t="str">
        <f t="shared" si="311"/>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312"/>
        <v>62.697724602773498</v>
      </c>
      <c r="T1330" s="334">
        <v>-0.36899999999999999</v>
      </c>
      <c r="U1330">
        <f t="shared" si="310"/>
        <v>57</v>
      </c>
      <c r="V1330" t="str">
        <f t="shared" si="311"/>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312"/>
        <v>58.756061446816709</v>
      </c>
      <c r="T1331" s="334">
        <v>-0.16200000000000001</v>
      </c>
      <c r="U1331">
        <f t="shared" si="310"/>
        <v>58</v>
      </c>
      <c r="V1331" t="str">
        <f t="shared" si="311"/>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312"/>
        <v>59.455928567878807</v>
      </c>
      <c r="T1332" s="334">
        <v>0.65400000000000003</v>
      </c>
      <c r="U1332">
        <f t="shared" si="310"/>
        <v>59</v>
      </c>
      <c r="V1332" t="str">
        <f t="shared" si="311"/>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312"/>
        <v>56.282388888613127</v>
      </c>
      <c r="T1333" s="334">
        <v>-0.51300000000000001</v>
      </c>
      <c r="U1333">
        <f t="shared" si="310"/>
        <v>60</v>
      </c>
      <c r="V1333" t="str">
        <f t="shared" si="311"/>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312"/>
        <v>59.653305194465041</v>
      </c>
      <c r="T1334" s="334">
        <v>-0.78300000000000003</v>
      </c>
      <c r="U1334">
        <f t="shared" si="310"/>
        <v>61</v>
      </c>
      <c r="V1334" t="str">
        <f t="shared" si="311"/>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312"/>
        <v>57.674587758966823</v>
      </c>
      <c r="T1335" s="334">
        <v>-0.59099999999999997</v>
      </c>
      <c r="U1335">
        <f t="shared" si="310"/>
        <v>62</v>
      </c>
      <c r="V1335" t="str">
        <f t="shared" si="311"/>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312"/>
        <v>56.365388716624992</v>
      </c>
      <c r="T1336" s="334">
        <v>1.266</v>
      </c>
      <c r="U1336">
        <f t="shared" si="310"/>
        <v>63</v>
      </c>
      <c r="V1336" t="str">
        <f t="shared" si="311"/>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312"/>
        <v>60.290304521824062</v>
      </c>
      <c r="T1337" s="334">
        <v>0.75600000000000001</v>
      </c>
      <c r="U1337">
        <f t="shared" si="310"/>
        <v>64</v>
      </c>
      <c r="V1337" t="str">
        <f t="shared" si="311"/>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312"/>
        <v>56.211486470130417</v>
      </c>
      <c r="T1338" s="334">
        <v>2.6999999999999899E-2</v>
      </c>
      <c r="U1338">
        <f t="shared" ref="U1338:U1401" si="313">U1337+1</f>
        <v>65</v>
      </c>
      <c r="V1338" t="str">
        <f t="shared" ref="V1338:V1401" si="314">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312"/>
        <v>58.066824721573283</v>
      </c>
      <c r="T1339" s="334">
        <v>0.57899999999999996</v>
      </c>
      <c r="U1339">
        <f t="shared" si="313"/>
        <v>66</v>
      </c>
      <c r="V1339" t="str">
        <f t="shared" si="314"/>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312"/>
        <v>60.28691949985474</v>
      </c>
      <c r="T1340" s="334">
        <v>-1.101</v>
      </c>
      <c r="U1340">
        <f t="shared" si="313"/>
        <v>67</v>
      </c>
      <c r="V1340" t="str">
        <f t="shared" si="314"/>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312"/>
        <v>57.866681788018752</v>
      </c>
      <c r="T1341" s="334">
        <v>4.4999999999999998E-2</v>
      </c>
      <c r="U1341">
        <f t="shared" si="313"/>
        <v>68</v>
      </c>
      <c r="V1341" t="str">
        <f t="shared" si="314"/>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312"/>
        <v>60.636552668305498</v>
      </c>
      <c r="T1342" s="334">
        <v>-2.5979999999999999</v>
      </c>
      <c r="U1342">
        <f t="shared" si="313"/>
        <v>69</v>
      </c>
      <c r="V1342" t="str">
        <f t="shared" si="314"/>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312"/>
        <v>57.477650808836323</v>
      </c>
      <c r="T1343" s="334">
        <v>-2.109</v>
      </c>
      <c r="U1343">
        <f t="shared" si="313"/>
        <v>70</v>
      </c>
      <c r="V1343" t="str">
        <f t="shared" si="314"/>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312"/>
        <v>57.657314552000649</v>
      </c>
      <c r="T1344" s="334">
        <v>-9.2999999999999999E-2</v>
      </c>
      <c r="U1344">
        <f t="shared" si="313"/>
        <v>71</v>
      </c>
      <c r="V1344" t="str">
        <f t="shared" si="314"/>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312"/>
        <v>58.508879883119533</v>
      </c>
      <c r="T1345" s="334">
        <v>4.2059999999999897</v>
      </c>
      <c r="U1345">
        <f t="shared" si="313"/>
        <v>72</v>
      </c>
      <c r="V1345" t="str">
        <f t="shared" si="314"/>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312"/>
        <v>58.84977320572672</v>
      </c>
      <c r="T1346" s="334">
        <v>-0.70199999999999996</v>
      </c>
      <c r="U1346">
        <f t="shared" si="313"/>
        <v>73</v>
      </c>
      <c r="V1346" t="str">
        <f t="shared" si="314"/>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312"/>
        <v>58.601753979842513</v>
      </c>
      <c r="T1347" s="334">
        <v>-0.252</v>
      </c>
      <c r="U1347">
        <f t="shared" si="313"/>
        <v>74</v>
      </c>
      <c r="V1347" t="str">
        <f t="shared" si="314"/>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312"/>
        <v>58.235048756370283</v>
      </c>
      <c r="T1348" s="334">
        <v>-1.248</v>
      </c>
      <c r="U1348">
        <f t="shared" si="313"/>
        <v>75</v>
      </c>
      <c r="V1348" t="str">
        <f t="shared" si="314"/>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312"/>
        <v>58.614342038522338</v>
      </c>
      <c r="T1349" s="334">
        <v>1.395</v>
      </c>
      <c r="U1349">
        <f t="shared" si="313"/>
        <v>76</v>
      </c>
      <c r="V1349" t="str">
        <f t="shared" si="314"/>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312"/>
        <v>59.907011205411912</v>
      </c>
      <c r="T1350" s="334">
        <v>-1.1279999999999999</v>
      </c>
      <c r="U1350">
        <f t="shared" si="313"/>
        <v>77</v>
      </c>
      <c r="V1350" t="str">
        <f t="shared" si="314"/>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312"/>
        <v>58.312396791870178</v>
      </c>
      <c r="T1351" s="334">
        <v>-0.52800000000000002</v>
      </c>
      <c r="U1351">
        <f t="shared" si="313"/>
        <v>78</v>
      </c>
      <c r="V1351" t="str">
        <f t="shared" si="314"/>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312"/>
        <v>57.848170581963458</v>
      </c>
      <c r="T1352" s="334">
        <v>-1.206</v>
      </c>
      <c r="U1352">
        <f t="shared" si="313"/>
        <v>79</v>
      </c>
      <c r="V1352" t="str">
        <f t="shared" si="314"/>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312"/>
        <v>56.816033514195702</v>
      </c>
      <c r="T1353" s="334">
        <v>-1.9379999999999999</v>
      </c>
      <c r="U1353">
        <f t="shared" si="313"/>
        <v>80</v>
      </c>
      <c r="V1353" t="str">
        <f t="shared" si="314"/>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312"/>
        <v>58.047072182805557</v>
      </c>
      <c r="T1354" s="334">
        <v>1.3740000000000001</v>
      </c>
      <c r="U1354">
        <f t="shared" si="313"/>
        <v>81</v>
      </c>
      <c r="V1354" t="str">
        <f t="shared" si="314"/>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312"/>
        <v>59.062023221884289</v>
      </c>
      <c r="T1355" s="334">
        <v>-1.4430000000000001</v>
      </c>
      <c r="U1355">
        <f t="shared" si="313"/>
        <v>82</v>
      </c>
      <c r="V1355" t="str">
        <f t="shared" si="314"/>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312"/>
        <v>58.646858995566618</v>
      </c>
      <c r="T1356" s="334">
        <v>-1.875</v>
      </c>
      <c r="U1356">
        <f t="shared" si="313"/>
        <v>83</v>
      </c>
      <c r="V1356" t="str">
        <f t="shared" si="314"/>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312"/>
        <v>58.743897702852678</v>
      </c>
      <c r="T1357" s="334">
        <v>0.20699999999999999</v>
      </c>
      <c r="U1357">
        <f t="shared" si="313"/>
        <v>84</v>
      </c>
      <c r="V1357" t="str">
        <f t="shared" si="314"/>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312"/>
        <v>59.023181772243753</v>
      </c>
      <c r="T1358" s="334">
        <v>-0.86399999999999899</v>
      </c>
      <c r="U1358">
        <f t="shared" si="313"/>
        <v>85</v>
      </c>
      <c r="V1358" t="str">
        <f t="shared" si="314"/>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312"/>
        <v>58.203838911165988</v>
      </c>
      <c r="T1359" s="334">
        <v>-2.0369999999999999</v>
      </c>
      <c r="U1359">
        <f t="shared" si="313"/>
        <v>86</v>
      </c>
      <c r="V1359" t="str">
        <f t="shared" si="314"/>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312"/>
        <v>58.225959259132807</v>
      </c>
      <c r="T1360" s="334">
        <v>1.3620000000000001</v>
      </c>
      <c r="U1360">
        <f t="shared" si="313"/>
        <v>87</v>
      </c>
      <c r="V1360" t="str">
        <f t="shared" si="314"/>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312"/>
        <v>58.90408116233521</v>
      </c>
      <c r="T1361" s="334">
        <v>-0.69599999999999995</v>
      </c>
      <c r="U1361">
        <f t="shared" si="313"/>
        <v>88</v>
      </c>
      <c r="V1361" t="str">
        <f t="shared" si="314"/>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312"/>
        <v>60.693405806538642</v>
      </c>
      <c r="T1362" s="334">
        <v>0.54600000000000004</v>
      </c>
      <c r="U1362">
        <f t="shared" si="313"/>
        <v>89</v>
      </c>
      <c r="V1362" t="str">
        <f t="shared" si="314"/>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312"/>
        <v>58.387946311977302</v>
      </c>
      <c r="T1363" s="334">
        <v>0.33300000000000002</v>
      </c>
      <c r="U1363">
        <f t="shared" si="313"/>
        <v>90</v>
      </c>
      <c r="V1363" t="str">
        <f t="shared" si="314"/>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312"/>
        <v>58.425345057538017</v>
      </c>
      <c r="T1364" s="334">
        <v>0.192</v>
      </c>
      <c r="U1364">
        <f t="shared" si="313"/>
        <v>91</v>
      </c>
      <c r="V1364" t="str">
        <f t="shared" si="314"/>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312"/>
        <v>57.397397555530333</v>
      </c>
      <c r="T1365" s="334">
        <v>8.6999999999999994E-2</v>
      </c>
      <c r="U1365">
        <f t="shared" si="313"/>
        <v>92</v>
      </c>
      <c r="V1365" t="str">
        <f t="shared" si="314"/>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312"/>
        <v>58.812577357801842</v>
      </c>
      <c r="T1366" s="334">
        <v>-0.22799999999999901</v>
      </c>
      <c r="U1366">
        <f t="shared" si="313"/>
        <v>93</v>
      </c>
      <c r="V1366" t="str">
        <f t="shared" si="314"/>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312"/>
        <v>60.321840207502852</v>
      </c>
      <c r="T1367" s="334">
        <v>2.3940000000000001</v>
      </c>
      <c r="U1367">
        <f t="shared" si="313"/>
        <v>94</v>
      </c>
      <c r="V1367" t="str">
        <f t="shared" si="314"/>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312"/>
        <v>58.233628700408282</v>
      </c>
      <c r="T1368" s="334">
        <v>0.94799999999999995</v>
      </c>
      <c r="U1368">
        <f t="shared" si="313"/>
        <v>95</v>
      </c>
      <c r="V1368" t="str">
        <f t="shared" si="314"/>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312"/>
        <v>58.945513644224953</v>
      </c>
      <c r="T1369" s="334">
        <v>-0.61799999999999999</v>
      </c>
      <c r="U1369">
        <f t="shared" si="313"/>
        <v>96</v>
      </c>
      <c r="V1369" t="str">
        <f t="shared" si="314"/>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312"/>
        <v>58.218224658975807</v>
      </c>
      <c r="T1370" s="334">
        <v>-0.29099999999999998</v>
      </c>
      <c r="U1370">
        <f t="shared" si="313"/>
        <v>97</v>
      </c>
      <c r="V1370" t="str">
        <f t="shared" si="314"/>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312"/>
        <v>59.693016828411672</v>
      </c>
      <c r="T1371" s="334">
        <v>1.3320000000000001</v>
      </c>
      <c r="U1371">
        <f t="shared" si="313"/>
        <v>98</v>
      </c>
      <c r="V1371" t="str">
        <f t="shared" si="314"/>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312"/>
        <v>61.288557401733193</v>
      </c>
      <c r="T1372" s="334">
        <v>0.23699999999999999</v>
      </c>
      <c r="U1372">
        <f t="shared" si="313"/>
        <v>99</v>
      </c>
      <c r="V1372" t="str">
        <f t="shared" si="314"/>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312"/>
        <v>58.232305838468697</v>
      </c>
      <c r="T1373" s="334">
        <v>2.9849999999999999</v>
      </c>
      <c r="U1373">
        <f t="shared" si="313"/>
        <v>100</v>
      </c>
      <c r="V1373" t="str">
        <f t="shared" si="314"/>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312"/>
        <v>58.805320682167341</v>
      </c>
      <c r="T1374" s="334">
        <v>2.0880000000000001</v>
      </c>
      <c r="U1374">
        <f t="shared" si="313"/>
        <v>101</v>
      </c>
      <c r="V1374" t="str">
        <f t="shared" si="314"/>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312"/>
        <v>56.93235531619969</v>
      </c>
      <c r="T1375" s="334">
        <v>1.1970000000000001</v>
      </c>
      <c r="U1375">
        <f t="shared" si="313"/>
        <v>102</v>
      </c>
      <c r="V1375" t="str">
        <f t="shared" si="314"/>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312"/>
        <v>58.339983761508847</v>
      </c>
      <c r="T1376" s="334">
        <v>9.6000000000000002E-2</v>
      </c>
      <c r="U1376">
        <f t="shared" si="313"/>
        <v>103</v>
      </c>
      <c r="V1376" t="str">
        <f t="shared" si="314"/>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312"/>
        <v>57.118990007371963</v>
      </c>
      <c r="T1377" s="334">
        <v>-1.7669999999999999</v>
      </c>
      <c r="U1377">
        <f t="shared" si="313"/>
        <v>104</v>
      </c>
      <c r="V1377" t="str">
        <f t="shared" si="314"/>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312"/>
        <v>60.103299088349303</v>
      </c>
      <c r="T1378" s="334">
        <v>-1.431</v>
      </c>
      <c r="U1378">
        <f t="shared" si="313"/>
        <v>105</v>
      </c>
      <c r="V1378" t="str">
        <f t="shared" si="314"/>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312"/>
        <v>55.336204976942859</v>
      </c>
      <c r="T1379" s="334">
        <v>0.66300000000000003</v>
      </c>
      <c r="U1379">
        <f t="shared" si="313"/>
        <v>106</v>
      </c>
      <c r="V1379" t="str">
        <f t="shared" si="314"/>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312"/>
        <v>57.373922611123987</v>
      </c>
      <c r="T1380" s="334">
        <v>9.6000000000000002E-2</v>
      </c>
      <c r="U1380">
        <f t="shared" si="313"/>
        <v>107</v>
      </c>
      <c r="V1380" t="str">
        <f t="shared" si="314"/>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312"/>
        <v>57.747254839078352</v>
      </c>
      <c r="T1381" s="334">
        <v>-0.20100000000000001</v>
      </c>
      <c r="U1381">
        <f t="shared" si="313"/>
        <v>108</v>
      </c>
      <c r="V1381" t="str">
        <f t="shared" si="314"/>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312"/>
        <v>57.084181158850043</v>
      </c>
      <c r="T1382" s="334">
        <v>-1.464</v>
      </c>
      <c r="U1382">
        <f t="shared" si="313"/>
        <v>109</v>
      </c>
      <c r="V1382" t="str">
        <f t="shared" si="314"/>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312"/>
        <v>56.323708336932853</v>
      </c>
      <c r="T1383" s="334">
        <v>0.13200000000000001</v>
      </c>
      <c r="U1383">
        <f t="shared" si="313"/>
        <v>110</v>
      </c>
      <c r="V1383" t="str">
        <f t="shared" si="314"/>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312"/>
        <v>56.233579322057338</v>
      </c>
      <c r="T1384" s="334">
        <v>0.20100000000000001</v>
      </c>
      <c r="U1384">
        <f t="shared" si="313"/>
        <v>111</v>
      </c>
      <c r="V1384" t="str">
        <f t="shared" si="314"/>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312"/>
        <v>59.377942131880978</v>
      </c>
      <c r="T1385" s="334">
        <v>0.65700000000000003</v>
      </c>
      <c r="U1385">
        <f t="shared" si="313"/>
        <v>112</v>
      </c>
      <c r="V1385" t="str">
        <f t="shared" si="314"/>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312"/>
        <v>59.76330307283434</v>
      </c>
      <c r="T1386" s="334">
        <v>0.3</v>
      </c>
      <c r="U1386">
        <f t="shared" si="313"/>
        <v>113</v>
      </c>
      <c r="V1386" t="str">
        <f t="shared" si="314"/>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315">$L1387</f>
        <v>59.396657683661353</v>
      </c>
      <c r="T1387" s="334">
        <v>-2.7090000000000001</v>
      </c>
      <c r="U1387">
        <f t="shared" si="313"/>
        <v>114</v>
      </c>
      <c r="V1387" t="str">
        <f t="shared" si="314"/>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315"/>
        <v>58.24102014547389</v>
      </c>
      <c r="T1388" s="334">
        <v>0.14099999999999999</v>
      </c>
      <c r="U1388">
        <f t="shared" si="313"/>
        <v>115</v>
      </c>
      <c r="V1388" t="str">
        <f t="shared" si="314"/>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315"/>
        <v>61.004592674294827</v>
      </c>
      <c r="T1389" s="334">
        <v>-1.5720000000000001</v>
      </c>
      <c r="U1389">
        <f t="shared" si="313"/>
        <v>116</v>
      </c>
      <c r="V1389" t="str">
        <f t="shared" si="314"/>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315"/>
        <v>59.443610054702582</v>
      </c>
      <c r="T1390" s="334">
        <v>3.5489999999999999</v>
      </c>
      <c r="U1390">
        <f t="shared" si="313"/>
        <v>117</v>
      </c>
      <c r="V1390" t="str">
        <f t="shared" si="314"/>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315"/>
        <v>60.028561469760788</v>
      </c>
      <c r="T1391" s="334">
        <v>-2.0070000000000001</v>
      </c>
      <c r="U1391">
        <f t="shared" si="313"/>
        <v>118</v>
      </c>
      <c r="V1391" t="str">
        <f t="shared" si="314"/>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315"/>
        <v>60.250160726268952</v>
      </c>
      <c r="T1392" s="334">
        <v>-0.36899999999999999</v>
      </c>
      <c r="U1392">
        <f t="shared" si="313"/>
        <v>119</v>
      </c>
      <c r="V1392" t="str">
        <f t="shared" si="314"/>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315"/>
        <v>60.735443011223119</v>
      </c>
      <c r="T1393" s="334">
        <v>1.8119999999999901</v>
      </c>
      <c r="U1393">
        <f t="shared" si="313"/>
        <v>120</v>
      </c>
      <c r="V1393" t="str">
        <f t="shared" si="314"/>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315"/>
        <v>59.675166551492246</v>
      </c>
      <c r="T1394" s="334">
        <v>-2.802</v>
      </c>
      <c r="U1394">
        <f t="shared" si="313"/>
        <v>121</v>
      </c>
      <c r="V1394" t="str">
        <f t="shared" si="314"/>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315"/>
        <v>59.258749110512248</v>
      </c>
      <c r="T1395" s="334">
        <v>-1.2E-2</v>
      </c>
      <c r="U1395">
        <f t="shared" si="313"/>
        <v>122</v>
      </c>
      <c r="V1395" t="str">
        <f t="shared" si="314"/>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315"/>
        <v>60.588201819797668</v>
      </c>
      <c r="T1396" s="334">
        <v>-0.218999999999999</v>
      </c>
      <c r="U1396">
        <f t="shared" si="313"/>
        <v>123</v>
      </c>
      <c r="V1396" t="str">
        <f t="shared" si="314"/>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315"/>
        <v>58.804233943267207</v>
      </c>
      <c r="T1397" s="334">
        <v>-1.3380000000000001</v>
      </c>
      <c r="U1397">
        <f t="shared" si="313"/>
        <v>124</v>
      </c>
      <c r="V1397" t="str">
        <f t="shared" si="314"/>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315"/>
        <v>60.803125286285898</v>
      </c>
      <c r="T1398" s="334">
        <v>-0.18</v>
      </c>
      <c r="U1398">
        <f t="shared" si="313"/>
        <v>125</v>
      </c>
      <c r="V1398" t="str">
        <f t="shared" si="314"/>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315"/>
        <v>58.251200592916582</v>
      </c>
      <c r="T1399" s="334">
        <v>1.389</v>
      </c>
      <c r="U1399">
        <f t="shared" si="313"/>
        <v>126</v>
      </c>
      <c r="V1399" t="str">
        <f t="shared" si="314"/>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315"/>
        <v>59.223753195889458</v>
      </c>
      <c r="T1400" s="334">
        <v>-1.131</v>
      </c>
      <c r="U1400">
        <f t="shared" si="313"/>
        <v>127</v>
      </c>
      <c r="V1400" t="str">
        <f t="shared" si="314"/>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315"/>
        <v>58.924733019383538</v>
      </c>
      <c r="T1401" s="334">
        <v>-1.248</v>
      </c>
      <c r="U1401">
        <f t="shared" si="313"/>
        <v>128</v>
      </c>
      <c r="V1401" t="str">
        <f t="shared" si="314"/>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315"/>
        <v>57.29560378228993</v>
      </c>
      <c r="T1402" s="334">
        <v>-0.81299999999999994</v>
      </c>
      <c r="U1402">
        <f t="shared" ref="U1402:U1407" si="316">U1401+1</f>
        <v>129</v>
      </c>
      <c r="V1402" t="str">
        <f t="shared" ref="V1402:V1407" si="317">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315"/>
        <v>57.422023064929917</v>
      </c>
      <c r="T1403" s="334">
        <v>1.593</v>
      </c>
      <c r="U1403">
        <f t="shared" si="316"/>
        <v>130</v>
      </c>
      <c r="V1403" t="str">
        <f t="shared" si="317"/>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315"/>
        <v>54.856869484073229</v>
      </c>
      <c r="T1404" s="334">
        <v>2.7869999999999999</v>
      </c>
      <c r="U1404">
        <f t="shared" si="316"/>
        <v>131</v>
      </c>
      <c r="V1404" t="str">
        <f t="shared" si="317"/>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315"/>
        <v>58.111766719652501</v>
      </c>
      <c r="T1405" s="334">
        <v>4.9740000000000002</v>
      </c>
      <c r="U1405">
        <f t="shared" si="316"/>
        <v>132</v>
      </c>
      <c r="V1405" t="str">
        <f t="shared" si="317"/>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315"/>
        <v>59.163866031860373</v>
      </c>
      <c r="T1406" s="334">
        <v>-0.36</v>
      </c>
      <c r="U1406">
        <f t="shared" si="316"/>
        <v>133</v>
      </c>
      <c r="V1406" t="str">
        <f t="shared" si="317"/>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315"/>
        <v>55.372121675004053</v>
      </c>
      <c r="T1407" s="581">
        <v>0.48</v>
      </c>
      <c r="U1407">
        <f t="shared" si="316"/>
        <v>134</v>
      </c>
      <c r="V1407" t="str">
        <f t="shared" si="317"/>
        <v>Hi3</v>
      </c>
    </row>
    <row r="1408" spans="1:22" ht="9" customHeight="1" outlineLevel="2"/>
    <row r="1410" spans="1:24">
      <c r="A1410" s="624" t="s">
        <v>2601</v>
      </c>
    </row>
    <row r="1411" spans="1:24" ht="66.75" customHeight="1" outlineLevel="1">
      <c r="B1411" t="s">
        <v>1351</v>
      </c>
      <c r="C1411" s="187" t="s">
        <v>2598</v>
      </c>
      <c r="D1411" s="187" t="s">
        <v>2600</v>
      </c>
      <c r="E1411" s="187" t="s">
        <v>2603</v>
      </c>
      <c r="F1411" s="187" t="s">
        <v>2604</v>
      </c>
      <c r="G1411" s="187" t="s">
        <v>2608</v>
      </c>
      <c r="H1411" s="187" t="s">
        <v>2610</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2897</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2938</v>
      </c>
      <c r="C1420" s="18">
        <v>0</v>
      </c>
      <c r="D1420" s="18">
        <f ca="1">OFFSET(D1420,0,-1)+1</f>
        <v>1</v>
      </c>
      <c r="E1420" s="18">
        <f t="shared" ref="E1420:Q1420" ca="1" si="318">OFFSET(E1420,0,-1)+1</f>
        <v>2</v>
      </c>
      <c r="F1420" s="18">
        <f t="shared" ca="1" si="318"/>
        <v>3</v>
      </c>
      <c r="G1420" s="18">
        <f t="shared" ca="1" si="318"/>
        <v>4</v>
      </c>
      <c r="H1420" s="18">
        <f t="shared" ca="1" si="318"/>
        <v>5</v>
      </c>
      <c r="I1420" s="18">
        <f t="shared" ca="1" si="318"/>
        <v>6</v>
      </c>
      <c r="J1420" s="18">
        <f t="shared" ca="1" si="318"/>
        <v>7</v>
      </c>
      <c r="K1420" s="18">
        <f t="shared" ca="1" si="318"/>
        <v>8</v>
      </c>
      <c r="L1420" s="18">
        <f t="shared" ca="1" si="318"/>
        <v>9</v>
      </c>
      <c r="M1420" s="18">
        <f t="shared" ca="1" si="318"/>
        <v>10</v>
      </c>
      <c r="N1420" s="18">
        <f t="shared" ca="1" si="318"/>
        <v>11</v>
      </c>
      <c r="O1420" s="18">
        <f t="shared" ca="1" si="318"/>
        <v>12</v>
      </c>
      <c r="P1420" s="18">
        <f t="shared" ca="1" si="318"/>
        <v>13</v>
      </c>
      <c r="Q1420" s="18">
        <f t="shared" ca="1" si="318"/>
        <v>14</v>
      </c>
      <c r="R1420" s="18">
        <f t="shared" ref="R1420:X1420" ca="1" si="319">OFFSET(R1420,0,-1)+1</f>
        <v>15</v>
      </c>
      <c r="S1420" s="18">
        <f t="shared" ca="1" si="319"/>
        <v>16</v>
      </c>
      <c r="T1420" s="18">
        <f t="shared" ca="1" si="319"/>
        <v>17</v>
      </c>
      <c r="U1420" s="18">
        <f t="shared" ca="1" si="319"/>
        <v>18</v>
      </c>
      <c r="V1420" s="18">
        <f t="shared" ca="1" si="319"/>
        <v>19</v>
      </c>
      <c r="W1420" s="18">
        <f t="shared" ca="1" si="319"/>
        <v>20</v>
      </c>
      <c r="X1420" s="18">
        <f t="shared" ca="1" si="319"/>
        <v>21</v>
      </c>
    </row>
    <row r="1421" spans="1:24" outlineLevel="1">
      <c r="O1421" t="s">
        <v>2941</v>
      </c>
      <c r="P1421" t="s">
        <v>2939</v>
      </c>
      <c r="Q1421" t="s">
        <v>2940</v>
      </c>
      <c r="W1421" t="s">
        <v>2032</v>
      </c>
    </row>
    <row r="1422" spans="1:24" outlineLevel="1"/>
    <row r="1423" spans="1:24" outlineLevel="1"/>
    <row r="1424" spans="1:24" outlineLevel="1"/>
    <row r="1425" spans="1:9" outlineLevel="1"/>
    <row r="1427" spans="1:9">
      <c r="A1427" s="164" t="s">
        <v>2954</v>
      </c>
    </row>
    <row r="1428" spans="1:9" outlineLevel="1">
      <c r="B1428" s="785" t="s">
        <v>2955</v>
      </c>
      <c r="C1428" s="785"/>
      <c r="D1428" s="785" t="s">
        <v>2956</v>
      </c>
      <c r="E1428" s="785"/>
      <c r="F1428" s="785" t="s">
        <v>2957</v>
      </c>
      <c r="G1428" s="785"/>
      <c r="H1428" s="785" t="s">
        <v>595</v>
      </c>
      <c r="I1428" s="785"/>
    </row>
    <row r="1429" spans="1:9" outlineLevel="1">
      <c r="B1429" s="196"/>
      <c r="C1429" s="196"/>
      <c r="D1429" s="196" t="s">
        <v>2959</v>
      </c>
      <c r="E1429" s="196" t="s">
        <v>2958</v>
      </c>
      <c r="F1429" s="196" t="s">
        <v>2959</v>
      </c>
      <c r="G1429" s="196" t="s">
        <v>2958</v>
      </c>
      <c r="H1429" s="196" t="s">
        <v>2959</v>
      </c>
      <c r="I1429" s="196" t="s">
        <v>2958</v>
      </c>
    </row>
    <row r="1430" spans="1:9" outlineLevel="1">
      <c r="B1430" s="786"/>
      <c r="C1430" s="786"/>
      <c r="D1430" s="786">
        <v>1</v>
      </c>
      <c r="E1430" s="786">
        <v>2</v>
      </c>
      <c r="F1430" s="786">
        <v>3</v>
      </c>
      <c r="G1430" s="786">
        <v>4</v>
      </c>
      <c r="H1430" s="786">
        <v>5</v>
      </c>
      <c r="I1430" s="786">
        <v>6</v>
      </c>
    </row>
    <row r="1431" spans="1:9" outlineLevel="1">
      <c r="B1431" s="785" t="s">
        <v>2960</v>
      </c>
      <c r="C1431" s="787">
        <v>1</v>
      </c>
      <c r="D1431" s="785" t="b">
        <v>1</v>
      </c>
      <c r="E1431" s="785"/>
      <c r="F1431" s="785" t="b">
        <v>0</v>
      </c>
      <c r="G1431" s="785"/>
      <c r="H1431" s="785" t="b">
        <v>0</v>
      </c>
      <c r="I1431" s="785"/>
    </row>
    <row r="1432" spans="1:9" outlineLevel="1">
      <c r="B1432" s="196" t="s">
        <v>2961</v>
      </c>
      <c r="C1432" s="552">
        <v>2</v>
      </c>
      <c r="D1432" s="196" t="b">
        <v>0</v>
      </c>
      <c r="E1432" s="196"/>
      <c r="F1432" s="196" t="b">
        <v>1</v>
      </c>
      <c r="G1432" s="196"/>
      <c r="H1432" s="196" t="b">
        <v>0</v>
      </c>
      <c r="I1432" s="196"/>
    </row>
    <row r="1433" spans="1:9" outlineLevel="1">
      <c r="B1433" s="196" t="s">
        <v>2962</v>
      </c>
      <c r="C1433" s="552">
        <v>3</v>
      </c>
      <c r="D1433" s="196" t="b">
        <v>0</v>
      </c>
      <c r="E1433" s="196"/>
      <c r="F1433" s="196" t="b">
        <v>0</v>
      </c>
      <c r="G1433" s="196"/>
      <c r="H1433" s="196" t="b">
        <v>1</v>
      </c>
      <c r="I1433" s="196"/>
    </row>
    <row r="1434" spans="1:9" outlineLevel="1">
      <c r="B1434" s="196" t="s">
        <v>2963</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2964</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2963</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2849</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21"/>
  <sheetViews>
    <sheetView tabSelected="1" workbookViewId="0">
      <pane xSplit="1" ySplit="2" topLeftCell="B99" activePane="bottomRight" state="frozen"/>
      <selection pane="topRight" activeCell="B1" sqref="B1"/>
      <selection pane="bottomLeft" activeCell="A3" sqref="A3"/>
      <selection pane="bottomRight" activeCell="A111" sqref="A111"/>
    </sheetView>
    <sheetView tabSelected="1" workbookViewId="1">
      <pane xSplit="1" ySplit="2" topLeftCell="B39" activePane="bottomRight" state="frozen"/>
      <selection activeCell="AY302" sqref="AY302"/>
      <selection pane="topRight" activeCell="AY302" sqref="AY302"/>
      <selection pane="bottomLeft" activeCell="AY302" sqref="AY302"/>
      <selection pane="bottomRight" activeCell="A57" sqref="A57"/>
    </sheetView>
  </sheetViews>
  <sheetFormatPr defaultRowHeight="14.5"/>
  <cols>
    <col min="1" max="1" width="23.726562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1857</v>
      </c>
      <c r="B5" s="11" t="b">
        <v>1</v>
      </c>
      <c r="C5" s="11" t="b">
        <v>1</v>
      </c>
      <c r="D5" s="11" t="b">
        <v>1</v>
      </c>
      <c r="E5" s="11" t="b">
        <v>1</v>
      </c>
      <c r="F5" s="11" t="b">
        <v>0</v>
      </c>
      <c r="G5" s="11" t="b">
        <v>0</v>
      </c>
      <c r="H5" s="11" t="b">
        <v>0</v>
      </c>
      <c r="I5" s="11" t="b">
        <v>1</v>
      </c>
      <c r="J5" s="11" t="b">
        <v>0</v>
      </c>
      <c r="K5" s="11" t="b">
        <v>1</v>
      </c>
      <c r="L5" s="11" t="b">
        <v>0</v>
      </c>
      <c r="M5" s="15" t="s">
        <v>1858</v>
      </c>
    </row>
    <row r="6" spans="1:13">
      <c r="A6" s="13" t="s">
        <v>3181</v>
      </c>
      <c r="B6" s="11" t="b">
        <v>1</v>
      </c>
      <c r="C6" s="11" t="b">
        <v>1</v>
      </c>
      <c r="D6" s="11" t="b">
        <v>1</v>
      </c>
      <c r="E6" s="11" t="b">
        <v>1</v>
      </c>
      <c r="F6" s="11" t="b">
        <v>0</v>
      </c>
      <c r="G6" s="11" t="b">
        <v>0</v>
      </c>
      <c r="H6" s="11" t="b">
        <v>0</v>
      </c>
      <c r="I6" s="11" t="b">
        <v>1</v>
      </c>
      <c r="J6" s="11" t="b">
        <v>0</v>
      </c>
      <c r="K6" s="11" t="b">
        <v>1</v>
      </c>
      <c r="L6" s="11" t="b">
        <v>0</v>
      </c>
      <c r="M6" s="15"/>
    </row>
    <row r="7" spans="1:13">
      <c r="A7" s="13" t="s">
        <v>1776</v>
      </c>
      <c r="B7" s="11" t="b">
        <v>1</v>
      </c>
      <c r="C7" s="11" t="b">
        <v>1</v>
      </c>
      <c r="D7" s="11" t="b">
        <v>1</v>
      </c>
      <c r="E7" s="11" t="b">
        <v>0</v>
      </c>
      <c r="F7" s="11" t="b">
        <v>0</v>
      </c>
      <c r="G7" s="11" t="b">
        <v>0</v>
      </c>
      <c r="H7" s="11" t="b">
        <v>0</v>
      </c>
      <c r="I7" s="11" t="b">
        <v>0</v>
      </c>
      <c r="J7" s="11" t="b">
        <v>0</v>
      </c>
      <c r="K7" s="11" t="b">
        <v>0</v>
      </c>
      <c r="L7" s="11" t="b">
        <v>1</v>
      </c>
      <c r="M7" s="16" t="s">
        <v>1778</v>
      </c>
    </row>
    <row r="8" spans="1:13">
      <c r="A8" s="13" t="s">
        <v>1777</v>
      </c>
      <c r="B8" s="11" t="b">
        <v>1</v>
      </c>
      <c r="C8" s="11" t="b">
        <v>1</v>
      </c>
      <c r="D8" s="11" t="b">
        <v>1</v>
      </c>
      <c r="E8" s="11" t="b">
        <v>0</v>
      </c>
      <c r="F8" s="11" t="b">
        <v>0</v>
      </c>
      <c r="G8" s="11" t="b">
        <v>0</v>
      </c>
      <c r="H8" s="11" t="b">
        <v>0</v>
      </c>
      <c r="I8" s="11" t="b">
        <v>0</v>
      </c>
      <c r="J8" s="11" t="b">
        <v>0</v>
      </c>
      <c r="K8" s="11" t="b">
        <v>0</v>
      </c>
      <c r="L8" s="11" t="b">
        <v>1</v>
      </c>
      <c r="M8" s="16" t="s">
        <v>1779</v>
      </c>
    </row>
    <row r="9" spans="1:13">
      <c r="A9" s="13" t="s">
        <v>1435</v>
      </c>
      <c r="B9" s="11" t="b">
        <v>1</v>
      </c>
      <c r="C9" s="11" t="b">
        <v>1</v>
      </c>
      <c r="D9" s="11" t="b">
        <v>1</v>
      </c>
      <c r="E9" s="11" t="b">
        <v>1</v>
      </c>
      <c r="F9" s="11" t="b">
        <v>0</v>
      </c>
      <c r="G9" s="11" t="b">
        <v>0</v>
      </c>
      <c r="H9" s="11" t="b">
        <v>0</v>
      </c>
      <c r="I9" s="11" t="b">
        <v>1</v>
      </c>
      <c r="J9" s="11" t="b">
        <v>0</v>
      </c>
      <c r="K9" s="11" t="b">
        <v>0</v>
      </c>
      <c r="L9" s="11" t="b">
        <v>0</v>
      </c>
      <c r="M9" s="15" t="s">
        <v>1436</v>
      </c>
    </row>
    <row r="10" spans="1:13">
      <c r="A10" s="13" t="s">
        <v>1437</v>
      </c>
      <c r="B10" s="11" t="b">
        <v>1</v>
      </c>
      <c r="C10" s="11" t="b">
        <v>1</v>
      </c>
      <c r="D10" s="11" t="b">
        <v>1</v>
      </c>
      <c r="E10" s="11" t="b">
        <v>1</v>
      </c>
      <c r="F10" s="11" t="b">
        <v>0</v>
      </c>
      <c r="G10" s="11" t="b">
        <v>0</v>
      </c>
      <c r="H10" s="11" t="b">
        <v>0</v>
      </c>
      <c r="I10" s="11" t="b">
        <v>1</v>
      </c>
      <c r="J10" s="11" t="b">
        <v>0</v>
      </c>
      <c r="K10" s="11" t="b">
        <v>0</v>
      </c>
      <c r="L10" s="11" t="b">
        <v>0</v>
      </c>
      <c r="M10" s="15" t="s">
        <v>1438</v>
      </c>
    </row>
    <row r="11" spans="1:13">
      <c r="A11" s="13" t="s">
        <v>1439</v>
      </c>
      <c r="B11" s="11" t="b">
        <v>1</v>
      </c>
      <c r="C11" s="11" t="b">
        <v>1</v>
      </c>
      <c r="D11" s="11" t="b">
        <v>1</v>
      </c>
      <c r="E11" s="11" t="b">
        <v>1</v>
      </c>
      <c r="F11" s="11" t="b">
        <v>0</v>
      </c>
      <c r="G11" s="11" t="b">
        <v>0</v>
      </c>
      <c r="H11" s="11" t="b">
        <v>0</v>
      </c>
      <c r="I11" s="11" t="b">
        <v>1</v>
      </c>
      <c r="J11" s="11" t="b">
        <v>0</v>
      </c>
      <c r="K11" s="11" t="b">
        <v>0</v>
      </c>
      <c r="L11" s="11" t="b">
        <v>0</v>
      </c>
      <c r="M11" s="15" t="s">
        <v>1440</v>
      </c>
    </row>
    <row r="12" spans="1:13">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c r="A13" s="13" t="s">
        <v>3152</v>
      </c>
      <c r="B13" s="11" t="b">
        <v>1</v>
      </c>
      <c r="C13" s="11" t="b">
        <v>1</v>
      </c>
      <c r="D13" s="11" t="b">
        <v>1</v>
      </c>
      <c r="E13" s="11" t="b">
        <v>1</v>
      </c>
      <c r="F13" s="11" t="b">
        <v>1</v>
      </c>
      <c r="G13" s="11" t="b">
        <v>0</v>
      </c>
      <c r="H13" s="11" t="b">
        <v>0</v>
      </c>
      <c r="I13" s="11" t="b">
        <v>1</v>
      </c>
      <c r="J13" s="11" t="b">
        <v>0</v>
      </c>
      <c r="K13" s="11" t="b">
        <v>0</v>
      </c>
      <c r="L13" s="11" t="b">
        <v>0</v>
      </c>
      <c r="M13" s="15" t="s">
        <v>3153</v>
      </c>
    </row>
    <row r="14" spans="1:13">
      <c r="A14" s="13" t="s">
        <v>2390</v>
      </c>
      <c r="B14" s="11" t="b">
        <v>1</v>
      </c>
      <c r="C14" s="11" t="b">
        <v>1</v>
      </c>
      <c r="D14" s="11" t="b">
        <v>1</v>
      </c>
      <c r="E14" s="11" t="b">
        <v>1</v>
      </c>
      <c r="F14" s="11" t="b">
        <v>1</v>
      </c>
      <c r="G14" s="11" t="b">
        <v>0</v>
      </c>
      <c r="H14" s="11" t="b">
        <v>0</v>
      </c>
      <c r="I14" s="11" t="b">
        <v>1</v>
      </c>
      <c r="J14" s="11" t="b">
        <v>0</v>
      </c>
      <c r="K14" s="11" t="b">
        <v>0</v>
      </c>
      <c r="L14" s="11" t="b">
        <v>0</v>
      </c>
      <c r="M14" s="15" t="s">
        <v>2391</v>
      </c>
    </row>
    <row r="15" spans="1:13">
      <c r="A15" s="13" t="s">
        <v>1203</v>
      </c>
      <c r="B15" s="11" t="b">
        <v>1</v>
      </c>
      <c r="C15" s="11" t="b">
        <v>1</v>
      </c>
      <c r="D15" s="11" t="b">
        <v>1</v>
      </c>
      <c r="E15" s="11" t="b">
        <v>1</v>
      </c>
      <c r="F15" s="11" t="b">
        <v>0</v>
      </c>
      <c r="G15" s="11" t="b">
        <v>0</v>
      </c>
      <c r="H15" s="11" t="b">
        <v>0</v>
      </c>
      <c r="I15" s="11" t="b">
        <v>1</v>
      </c>
      <c r="J15" s="11" t="b">
        <v>0</v>
      </c>
      <c r="K15" s="11" t="b">
        <v>0</v>
      </c>
      <c r="L15" s="11" t="b">
        <v>0</v>
      </c>
      <c r="M15" s="15" t="s">
        <v>1204</v>
      </c>
    </row>
    <row r="16" spans="1:13">
      <c r="A16" s="13" t="s">
        <v>1387</v>
      </c>
      <c r="B16" s="11" t="b">
        <v>1</v>
      </c>
      <c r="C16" s="11" t="b">
        <v>1</v>
      </c>
      <c r="D16" s="11" t="b">
        <v>1</v>
      </c>
      <c r="E16" s="11" t="b">
        <v>1</v>
      </c>
      <c r="F16" s="11" t="b">
        <v>0</v>
      </c>
      <c r="G16" s="11" t="b">
        <v>0</v>
      </c>
      <c r="H16" s="11" t="b">
        <v>0</v>
      </c>
      <c r="I16" s="11" t="b">
        <v>1</v>
      </c>
      <c r="J16" s="11" t="b">
        <v>0</v>
      </c>
      <c r="K16" s="11" t="b">
        <v>0</v>
      </c>
      <c r="L16" s="11" t="b">
        <v>0</v>
      </c>
      <c r="M16" s="15" t="s">
        <v>1388</v>
      </c>
    </row>
    <row r="17" spans="1:13">
      <c r="A17" s="13" t="s">
        <v>1900</v>
      </c>
      <c r="B17" s="11" t="b">
        <v>1</v>
      </c>
      <c r="C17" s="11" t="b">
        <v>1</v>
      </c>
      <c r="D17" s="11" t="b">
        <v>1</v>
      </c>
      <c r="E17" s="11" t="b">
        <v>1</v>
      </c>
      <c r="F17" s="11" t="b">
        <v>0</v>
      </c>
      <c r="G17" s="11" t="b">
        <v>0</v>
      </c>
      <c r="H17" s="11" t="b">
        <v>0</v>
      </c>
      <c r="I17" s="11" t="b">
        <v>1</v>
      </c>
      <c r="J17" s="11" t="b">
        <v>0</v>
      </c>
      <c r="K17" s="11" t="b">
        <v>0</v>
      </c>
      <c r="L17" s="11" t="b">
        <v>0</v>
      </c>
      <c r="M17" s="15" t="s">
        <v>1901</v>
      </c>
    </row>
    <row r="18" spans="1:13">
      <c r="A18" s="13" t="s">
        <v>39</v>
      </c>
      <c r="B18" s="11" t="b">
        <v>0</v>
      </c>
      <c r="C18" s="11" t="b">
        <v>0</v>
      </c>
      <c r="D18" s="11" t="b">
        <v>0</v>
      </c>
      <c r="E18" s="11" t="b">
        <v>0</v>
      </c>
      <c r="F18" s="11" t="b">
        <v>0</v>
      </c>
      <c r="G18" s="11" t="b">
        <v>0</v>
      </c>
      <c r="H18" s="11" t="b">
        <v>0</v>
      </c>
      <c r="I18" s="11" t="b">
        <v>0</v>
      </c>
      <c r="J18" s="11" t="b">
        <v>0</v>
      </c>
      <c r="K18" s="11" t="b">
        <v>0</v>
      </c>
      <c r="L18" s="11" t="b">
        <v>0</v>
      </c>
      <c r="M18" s="16" t="s">
        <v>409</v>
      </c>
    </row>
    <row r="19" spans="1:13">
      <c r="A19" s="13" t="s">
        <v>3210</v>
      </c>
      <c r="B19" s="11" t="b">
        <v>0</v>
      </c>
      <c r="C19" s="11" t="b">
        <v>0</v>
      </c>
      <c r="D19" s="11" t="b">
        <v>0</v>
      </c>
      <c r="E19" s="11" t="b">
        <v>0</v>
      </c>
      <c r="F19" s="11" t="b">
        <v>0</v>
      </c>
      <c r="G19" s="11" t="b">
        <v>0</v>
      </c>
      <c r="H19" s="11" t="b">
        <v>0</v>
      </c>
      <c r="I19" s="11" t="b">
        <v>0</v>
      </c>
      <c r="J19" s="11" t="b">
        <v>0</v>
      </c>
      <c r="K19" s="11" t="b">
        <v>0</v>
      </c>
      <c r="L19" s="11" t="b">
        <v>0</v>
      </c>
      <c r="M19" s="16" t="s">
        <v>409</v>
      </c>
    </row>
    <row r="20" spans="1:13">
      <c r="A20" s="283" t="s">
        <v>1090</v>
      </c>
      <c r="B20" s="284" t="b">
        <v>0</v>
      </c>
      <c r="C20" s="284" t="b">
        <v>1</v>
      </c>
      <c r="D20" s="284" t="b">
        <v>0</v>
      </c>
      <c r="E20" s="284" t="b">
        <v>0</v>
      </c>
      <c r="F20" s="284" t="b">
        <v>0</v>
      </c>
      <c r="G20" s="284" t="b">
        <v>0</v>
      </c>
      <c r="H20" s="284" t="b">
        <v>0</v>
      </c>
      <c r="I20" s="284" t="b">
        <v>1</v>
      </c>
      <c r="J20" s="284" t="b">
        <v>0</v>
      </c>
      <c r="K20" s="284" t="b">
        <v>0</v>
      </c>
      <c r="L20" s="285" t="b">
        <v>0</v>
      </c>
      <c r="M20" s="16" t="s">
        <v>1091</v>
      </c>
    </row>
    <row r="21" spans="1:13">
      <c r="A21" s="13" t="s">
        <v>1861</v>
      </c>
      <c r="B21" s="11" t="b">
        <v>1</v>
      </c>
      <c r="C21" s="11" t="b">
        <v>1</v>
      </c>
      <c r="D21" s="11" t="b">
        <v>1</v>
      </c>
      <c r="E21" s="11" t="b">
        <v>1</v>
      </c>
      <c r="F21" s="564" t="b">
        <v>1</v>
      </c>
      <c r="G21" s="11" t="b">
        <v>0</v>
      </c>
      <c r="H21" s="11" t="b">
        <v>0</v>
      </c>
      <c r="I21" s="11" t="b">
        <v>1</v>
      </c>
      <c r="J21" s="11" t="b">
        <v>1</v>
      </c>
      <c r="K21" s="11" t="b">
        <v>1</v>
      </c>
      <c r="L21" s="11" t="b">
        <v>0</v>
      </c>
      <c r="M21" s="16" t="s">
        <v>2841</v>
      </c>
    </row>
    <row r="22" spans="1:13">
      <c r="A22" s="13" t="s">
        <v>1739</v>
      </c>
      <c r="B22" s="11" t="b">
        <v>1</v>
      </c>
      <c r="C22" s="11" t="b">
        <v>1</v>
      </c>
      <c r="D22" s="11" t="b">
        <v>1</v>
      </c>
      <c r="E22" s="11" t="b">
        <v>1</v>
      </c>
      <c r="F22" s="11" t="b">
        <v>0</v>
      </c>
      <c r="G22" s="11" t="b">
        <v>0</v>
      </c>
      <c r="H22" s="11" t="b">
        <v>0</v>
      </c>
      <c r="I22" s="11" t="b">
        <v>1</v>
      </c>
      <c r="J22" s="11" t="b">
        <v>0</v>
      </c>
      <c r="K22" s="11" t="b">
        <v>1</v>
      </c>
      <c r="L22" s="11" t="b">
        <v>0</v>
      </c>
      <c r="M22" s="16" t="s">
        <v>1740</v>
      </c>
    </row>
    <row r="23" spans="1:13">
      <c r="A23" s="13" t="s">
        <v>2843</v>
      </c>
      <c r="B23" s="11" t="b">
        <v>1</v>
      </c>
      <c r="C23" s="11" t="b">
        <v>1</v>
      </c>
      <c r="D23" s="11" t="b">
        <v>1</v>
      </c>
      <c r="E23" s="11" t="b">
        <v>1</v>
      </c>
      <c r="F23" s="11" t="b">
        <v>0</v>
      </c>
      <c r="G23" s="11" t="b">
        <v>0</v>
      </c>
      <c r="H23" s="11" t="b">
        <v>0</v>
      </c>
      <c r="I23" s="11" t="b">
        <v>1</v>
      </c>
      <c r="J23" s="11" t="b">
        <v>0</v>
      </c>
      <c r="K23" s="11" t="b">
        <v>1</v>
      </c>
      <c r="L23" s="11" t="b">
        <v>0</v>
      </c>
      <c r="M23" s="16" t="s">
        <v>2844</v>
      </c>
    </row>
    <row r="24" spans="1:13">
      <c r="A24" s="13" t="s">
        <v>1121</v>
      </c>
      <c r="B24" s="11" t="b">
        <v>1</v>
      </c>
      <c r="C24" s="11" t="b">
        <v>1</v>
      </c>
      <c r="D24" s="11" t="b">
        <v>1</v>
      </c>
      <c r="E24" s="11" t="b">
        <v>1</v>
      </c>
      <c r="F24" s="564" t="b">
        <v>1</v>
      </c>
      <c r="G24" s="11" t="b">
        <v>0</v>
      </c>
      <c r="H24" s="11" t="b">
        <v>0</v>
      </c>
      <c r="I24" s="11" t="b">
        <v>1</v>
      </c>
      <c r="J24" s="11" t="b">
        <v>0</v>
      </c>
      <c r="K24" s="11" t="b">
        <v>1</v>
      </c>
      <c r="L24" s="11" t="b">
        <v>0</v>
      </c>
      <c r="M24" s="16" t="s">
        <v>1122</v>
      </c>
    </row>
    <row r="25" spans="1:13">
      <c r="A25" s="13" t="s">
        <v>40</v>
      </c>
      <c r="B25" s="11" t="b">
        <v>1</v>
      </c>
      <c r="C25" s="11" t="b">
        <v>1</v>
      </c>
      <c r="D25" s="11" t="b">
        <v>1</v>
      </c>
      <c r="E25" s="11" t="b">
        <v>0</v>
      </c>
      <c r="F25" s="564" t="b">
        <v>1</v>
      </c>
      <c r="G25" s="11" t="b">
        <v>0</v>
      </c>
      <c r="H25" s="11" t="b">
        <v>0</v>
      </c>
      <c r="I25" s="11" t="b">
        <v>0</v>
      </c>
      <c r="J25" s="11" t="b">
        <v>0</v>
      </c>
      <c r="K25" s="11" t="b">
        <v>0</v>
      </c>
      <c r="L25" s="11" t="b">
        <v>0</v>
      </c>
      <c r="M25" s="16" t="s">
        <v>430</v>
      </c>
    </row>
    <row r="26" spans="1:13">
      <c r="A26" s="13" t="s">
        <v>256</v>
      </c>
      <c r="B26" s="11" t="b">
        <v>1</v>
      </c>
      <c r="C26" s="11" t="b">
        <v>1</v>
      </c>
      <c r="D26" s="11" t="b">
        <v>1</v>
      </c>
      <c r="E26" s="11" t="b">
        <v>1</v>
      </c>
      <c r="F26" s="564" t="b">
        <v>1</v>
      </c>
      <c r="G26" s="11" t="b">
        <v>0</v>
      </c>
      <c r="H26" s="11" t="b">
        <v>0</v>
      </c>
      <c r="I26" s="11" t="b">
        <v>0</v>
      </c>
      <c r="J26" s="11" t="b">
        <v>0</v>
      </c>
      <c r="K26" s="11" t="b">
        <v>0</v>
      </c>
      <c r="L26" s="11" t="b">
        <v>0</v>
      </c>
      <c r="M26" s="16" t="s">
        <v>263</v>
      </c>
    </row>
    <row r="27" spans="1:13">
      <c r="A27" s="13" t="s">
        <v>257</v>
      </c>
      <c r="B27" s="11" t="b">
        <v>1</v>
      </c>
      <c r="C27" s="11" t="b">
        <v>1</v>
      </c>
      <c r="D27" s="11" t="b">
        <v>1</v>
      </c>
      <c r="E27" s="11" t="b">
        <v>1</v>
      </c>
      <c r="F27" s="564" t="b">
        <v>1</v>
      </c>
      <c r="G27" s="11" t="b">
        <v>0</v>
      </c>
      <c r="H27" s="11" t="b">
        <v>0</v>
      </c>
      <c r="I27" s="11" t="b">
        <v>0</v>
      </c>
      <c r="J27" s="11" t="b">
        <v>0</v>
      </c>
      <c r="K27" s="11" t="b">
        <v>0</v>
      </c>
      <c r="L27" s="11" t="b">
        <v>0</v>
      </c>
      <c r="M27" s="16" t="s">
        <v>264</v>
      </c>
    </row>
    <row r="28" spans="1:13">
      <c r="A28" s="13" t="s">
        <v>816</v>
      </c>
      <c r="B28" s="11" t="b">
        <v>1</v>
      </c>
      <c r="C28" s="11" t="b">
        <v>1</v>
      </c>
      <c r="D28" s="11" t="b">
        <v>1</v>
      </c>
      <c r="E28" s="11" t="b">
        <v>1</v>
      </c>
      <c r="F28" s="11" t="b">
        <v>0</v>
      </c>
      <c r="G28" s="11" t="b">
        <v>0</v>
      </c>
      <c r="H28" s="11" t="b">
        <v>0</v>
      </c>
      <c r="I28" s="11" t="b">
        <v>0</v>
      </c>
      <c r="J28" s="11" t="b">
        <v>0</v>
      </c>
      <c r="K28" s="11" t="b">
        <v>0</v>
      </c>
      <c r="L28" s="11" t="b">
        <v>0</v>
      </c>
      <c r="M28" s="16" t="s">
        <v>817</v>
      </c>
    </row>
    <row r="29" spans="1:13">
      <c r="A29" s="13" t="s">
        <v>769</v>
      </c>
      <c r="B29" s="11" t="b">
        <v>1</v>
      </c>
      <c r="C29" s="11" t="b">
        <v>1</v>
      </c>
      <c r="D29" s="11" t="b">
        <v>1</v>
      </c>
      <c r="E29" s="11" t="b">
        <v>0</v>
      </c>
      <c r="F29" s="11" t="b">
        <v>0</v>
      </c>
      <c r="G29" s="11" t="b">
        <v>0</v>
      </c>
      <c r="H29" s="11" t="b">
        <v>0</v>
      </c>
      <c r="I29" s="11" t="b">
        <v>0</v>
      </c>
      <c r="J29" s="11" t="b">
        <v>0</v>
      </c>
      <c r="K29" s="11" t="b">
        <v>0</v>
      </c>
      <c r="L29" s="11" t="b">
        <v>0</v>
      </c>
      <c r="M29" s="16" t="s">
        <v>819</v>
      </c>
    </row>
    <row r="30" spans="1:13">
      <c r="A30" s="13" t="s">
        <v>768</v>
      </c>
      <c r="B30" s="11" t="b">
        <v>1</v>
      </c>
      <c r="C30" s="11" t="b">
        <v>1</v>
      </c>
      <c r="D30" s="11" t="b">
        <v>1</v>
      </c>
      <c r="E30" s="11" t="b">
        <v>0</v>
      </c>
      <c r="F30" s="11" t="b">
        <v>0</v>
      </c>
      <c r="G30" s="11" t="b">
        <v>0</v>
      </c>
      <c r="H30" s="11" t="b">
        <v>0</v>
      </c>
      <c r="I30" s="11" t="b">
        <v>0</v>
      </c>
      <c r="J30" s="11" t="b">
        <v>0</v>
      </c>
      <c r="K30" s="11" t="b">
        <v>0</v>
      </c>
      <c r="L30" s="11" t="b">
        <v>0</v>
      </c>
      <c r="M30" s="16" t="s">
        <v>820</v>
      </c>
    </row>
    <row r="31" spans="1:13">
      <c r="A31" s="13" t="s">
        <v>770</v>
      </c>
      <c r="B31" s="11" t="b">
        <v>1</v>
      </c>
      <c r="C31" s="11" t="b">
        <v>1</v>
      </c>
      <c r="D31" s="11" t="b">
        <v>1</v>
      </c>
      <c r="E31" s="11" t="b">
        <v>0</v>
      </c>
      <c r="F31" s="11" t="b">
        <v>0</v>
      </c>
      <c r="G31" s="11" t="b">
        <v>0</v>
      </c>
      <c r="H31" s="11" t="b">
        <v>0</v>
      </c>
      <c r="I31" s="11" t="b">
        <v>0</v>
      </c>
      <c r="J31" s="11" t="b">
        <v>0</v>
      </c>
      <c r="K31" s="11" t="b">
        <v>0</v>
      </c>
      <c r="L31" s="11" t="b">
        <v>0</v>
      </c>
      <c r="M31" s="16" t="s">
        <v>821</v>
      </c>
    </row>
    <row r="32" spans="1:13">
      <c r="A32" s="13" t="s">
        <v>258</v>
      </c>
      <c r="B32" s="11" t="b">
        <v>1</v>
      </c>
      <c r="C32" s="11" t="b">
        <v>1</v>
      </c>
      <c r="D32" s="11" t="b">
        <v>1</v>
      </c>
      <c r="E32" s="11" t="b">
        <v>1</v>
      </c>
      <c r="F32" s="564" t="b">
        <v>1</v>
      </c>
      <c r="G32" s="11" t="b">
        <v>0</v>
      </c>
      <c r="H32" s="11" t="b">
        <v>0</v>
      </c>
      <c r="I32" s="11" t="b">
        <v>0</v>
      </c>
      <c r="J32" s="11" t="b">
        <v>0</v>
      </c>
      <c r="K32" s="11" t="b">
        <v>0</v>
      </c>
      <c r="L32" s="11" t="b">
        <v>0</v>
      </c>
      <c r="M32" s="16" t="s">
        <v>262</v>
      </c>
    </row>
    <row r="33" spans="1:13">
      <c r="A33" s="13" t="s">
        <v>259</v>
      </c>
      <c r="B33" s="11" t="b">
        <v>1</v>
      </c>
      <c r="C33" s="11" t="b">
        <v>1</v>
      </c>
      <c r="D33" s="11" t="b">
        <v>1</v>
      </c>
      <c r="E33" s="11" t="b">
        <v>1</v>
      </c>
      <c r="F33" s="11" t="b">
        <v>1</v>
      </c>
      <c r="G33" s="11" t="b">
        <v>0</v>
      </c>
      <c r="H33" s="11" t="b">
        <v>0</v>
      </c>
      <c r="I33" s="11" t="b">
        <v>0</v>
      </c>
      <c r="J33" s="11" t="b">
        <v>0</v>
      </c>
      <c r="K33" s="11" t="b">
        <v>0</v>
      </c>
      <c r="L33" s="11" t="b">
        <v>0</v>
      </c>
      <c r="M33" s="16" t="s">
        <v>262</v>
      </c>
    </row>
    <row r="34" spans="1:13">
      <c r="A34" s="13" t="s">
        <v>61</v>
      </c>
      <c r="B34" s="11" t="b">
        <v>1</v>
      </c>
      <c r="C34" s="11" t="b">
        <v>1</v>
      </c>
      <c r="D34" s="11" t="b">
        <v>1</v>
      </c>
      <c r="E34" s="11" t="b">
        <v>1</v>
      </c>
      <c r="F34" s="11" t="b">
        <v>1</v>
      </c>
      <c r="G34" s="11" t="b">
        <v>1</v>
      </c>
      <c r="H34" s="11" t="b">
        <v>0</v>
      </c>
      <c r="I34" s="11" t="b">
        <v>0</v>
      </c>
      <c r="J34" s="11" t="b">
        <v>0</v>
      </c>
      <c r="K34" s="11" t="b">
        <v>0</v>
      </c>
      <c r="L34" s="11" t="b">
        <v>0</v>
      </c>
      <c r="M34" s="16" t="s">
        <v>431</v>
      </c>
    </row>
    <row r="35" spans="1:13">
      <c r="A35" s="13" t="s">
        <v>1361</v>
      </c>
      <c r="B35" s="11" t="b">
        <v>1</v>
      </c>
      <c r="C35" s="11" t="b">
        <v>1</v>
      </c>
      <c r="D35" s="11" t="b">
        <v>1</v>
      </c>
      <c r="E35" s="11" t="b">
        <v>1</v>
      </c>
      <c r="F35" s="11" t="b">
        <v>1</v>
      </c>
      <c r="G35" s="11" t="b">
        <v>1</v>
      </c>
      <c r="H35" s="11" t="b">
        <v>0</v>
      </c>
      <c r="I35" s="11" t="b">
        <v>0</v>
      </c>
      <c r="J35" s="11" t="b">
        <v>0</v>
      </c>
      <c r="K35" s="11" t="b">
        <v>0</v>
      </c>
      <c r="L35" s="11" t="b">
        <v>0</v>
      </c>
      <c r="M35" s="16" t="s">
        <v>1362</v>
      </c>
    </row>
    <row r="36" spans="1:13">
      <c r="A36" s="186" t="s">
        <v>918</v>
      </c>
      <c r="B36" s="11" t="b">
        <v>0</v>
      </c>
      <c r="C36" s="11" t="b">
        <v>0</v>
      </c>
      <c r="D36" s="11" t="b">
        <v>0</v>
      </c>
      <c r="E36" s="11" t="b">
        <v>1</v>
      </c>
      <c r="F36" s="11" t="b">
        <v>0</v>
      </c>
      <c r="G36" s="11" t="b">
        <v>1</v>
      </c>
      <c r="H36" s="11" t="b">
        <v>0</v>
      </c>
      <c r="I36" s="11" t="b">
        <v>0</v>
      </c>
      <c r="J36" s="11" t="b">
        <v>0</v>
      </c>
      <c r="K36" s="11" t="b">
        <v>0</v>
      </c>
      <c r="L36" s="11" t="b">
        <v>0</v>
      </c>
      <c r="M36" s="16" t="s">
        <v>431</v>
      </c>
    </row>
    <row r="37" spans="1:13">
      <c r="A37" s="13" t="s">
        <v>41</v>
      </c>
      <c r="B37" s="11" t="b">
        <v>1</v>
      </c>
      <c r="C37" s="11" t="b">
        <v>1</v>
      </c>
      <c r="D37" s="11" t="b">
        <v>1</v>
      </c>
      <c r="E37" s="11" t="b">
        <v>1</v>
      </c>
      <c r="F37" s="11" t="b">
        <v>1</v>
      </c>
      <c r="G37" s="11" t="b">
        <v>0</v>
      </c>
      <c r="H37" s="11" t="b">
        <v>0</v>
      </c>
      <c r="I37" s="11" t="b">
        <v>1</v>
      </c>
      <c r="J37" s="11" t="b">
        <v>0</v>
      </c>
      <c r="K37" s="11" t="b">
        <v>0</v>
      </c>
      <c r="L37" s="11" t="b">
        <v>0</v>
      </c>
      <c r="M37" s="16" t="s">
        <v>432</v>
      </c>
    </row>
    <row r="38" spans="1:13">
      <c r="A38" s="13" t="s">
        <v>64</v>
      </c>
      <c r="B38" s="11" t="b">
        <v>1</v>
      </c>
      <c r="C38" s="11" t="b">
        <v>1</v>
      </c>
      <c r="D38" s="11" t="b">
        <v>1</v>
      </c>
      <c r="E38" s="11" t="b">
        <v>1</v>
      </c>
      <c r="F38" s="564" t="b">
        <v>1</v>
      </c>
      <c r="G38" s="11" t="b">
        <v>0</v>
      </c>
      <c r="H38" s="11" t="b">
        <v>0</v>
      </c>
      <c r="I38" s="11" t="b">
        <v>1</v>
      </c>
      <c r="J38" s="11" t="b">
        <v>0</v>
      </c>
      <c r="K38" s="11" t="b">
        <v>0</v>
      </c>
      <c r="L38" s="11" t="b">
        <v>0</v>
      </c>
      <c r="M38" s="16" t="s">
        <v>433</v>
      </c>
    </row>
    <row r="39" spans="1:13">
      <c r="A39" s="13" t="s">
        <v>260</v>
      </c>
      <c r="B39" s="11" t="b">
        <v>1</v>
      </c>
      <c r="C39" s="11" t="b">
        <v>1</v>
      </c>
      <c r="D39" s="11" t="b">
        <v>1</v>
      </c>
      <c r="E39" s="11" t="b">
        <v>1</v>
      </c>
      <c r="F39" s="564" t="b">
        <v>1</v>
      </c>
      <c r="G39" s="11" t="b">
        <v>0</v>
      </c>
      <c r="H39" s="11" t="b">
        <v>0</v>
      </c>
      <c r="I39" s="11" t="b">
        <v>1</v>
      </c>
      <c r="J39" s="11" t="b">
        <v>0</v>
      </c>
      <c r="K39" s="11" t="b">
        <v>0</v>
      </c>
      <c r="L39" s="11" t="b">
        <v>0</v>
      </c>
      <c r="M39" s="16" t="s">
        <v>434</v>
      </c>
    </row>
    <row r="40" spans="1:13">
      <c r="A40" s="13" t="s">
        <v>261</v>
      </c>
      <c r="B40" s="11" t="b">
        <v>1</v>
      </c>
      <c r="C40" s="11" t="b">
        <v>1</v>
      </c>
      <c r="D40" s="11" t="b">
        <v>1</v>
      </c>
      <c r="E40" s="11" t="b">
        <v>1</v>
      </c>
      <c r="F40" s="564" t="b">
        <v>1</v>
      </c>
      <c r="G40" s="11" t="b">
        <v>0</v>
      </c>
      <c r="H40" s="11" t="b">
        <v>0</v>
      </c>
      <c r="I40" s="11" t="b">
        <v>1</v>
      </c>
      <c r="J40" s="11" t="b">
        <v>0</v>
      </c>
      <c r="K40" s="11" t="b">
        <v>0</v>
      </c>
      <c r="L40" s="11" t="b">
        <v>0</v>
      </c>
      <c r="M40" s="16" t="s">
        <v>435</v>
      </c>
    </row>
    <row r="41" spans="1:13">
      <c r="A41" s="66" t="s">
        <v>1749</v>
      </c>
      <c r="B41" s="11" t="b">
        <v>1</v>
      </c>
      <c r="C41" s="11" t="b">
        <v>1</v>
      </c>
      <c r="D41" s="11" t="b">
        <v>1</v>
      </c>
      <c r="E41" s="11" t="b">
        <v>0</v>
      </c>
      <c r="F41" s="11" t="b">
        <v>1</v>
      </c>
      <c r="G41" s="11" t="b">
        <v>0</v>
      </c>
      <c r="H41" s="11" t="b">
        <v>0</v>
      </c>
      <c r="I41" s="11" t="b">
        <v>0</v>
      </c>
      <c r="J41" s="11" t="b">
        <v>0</v>
      </c>
      <c r="K41" s="11" t="b">
        <v>0</v>
      </c>
      <c r="L41" s="11" t="b">
        <v>0</v>
      </c>
      <c r="M41" s="16" t="s">
        <v>1931</v>
      </c>
    </row>
    <row r="42" spans="1:13">
      <c r="A42" s="13" t="s">
        <v>1752</v>
      </c>
      <c r="B42" s="11" t="b">
        <v>1</v>
      </c>
      <c r="C42" s="11" t="b">
        <v>1</v>
      </c>
      <c r="D42" s="11" t="b">
        <v>0</v>
      </c>
      <c r="E42" s="11" t="b">
        <v>0</v>
      </c>
      <c r="F42" s="11" t="b">
        <v>0</v>
      </c>
      <c r="G42" s="11" t="b">
        <v>1</v>
      </c>
      <c r="H42" s="11" t="b">
        <v>0</v>
      </c>
      <c r="I42" s="11" t="b">
        <v>0</v>
      </c>
      <c r="J42" s="11" t="b">
        <v>0</v>
      </c>
      <c r="K42" s="11" t="b">
        <v>0</v>
      </c>
      <c r="L42" s="11" t="b">
        <v>0</v>
      </c>
      <c r="M42" s="192" t="s">
        <v>1758</v>
      </c>
    </row>
    <row r="43" spans="1:13">
      <c r="A43" s="13" t="s">
        <v>2046</v>
      </c>
      <c r="B43" s="11" t="b">
        <v>1</v>
      </c>
      <c r="C43" s="11" t="b">
        <v>1</v>
      </c>
      <c r="D43" s="11" t="b">
        <v>0</v>
      </c>
      <c r="E43" s="11" t="b">
        <v>0</v>
      </c>
      <c r="F43" s="11" t="b">
        <v>0</v>
      </c>
      <c r="G43" s="11" t="b">
        <v>0</v>
      </c>
      <c r="H43" s="11" t="b">
        <v>0</v>
      </c>
      <c r="I43" s="11" t="b">
        <v>0</v>
      </c>
      <c r="J43" s="11" t="b">
        <v>0</v>
      </c>
      <c r="K43" s="11" t="b">
        <v>0</v>
      </c>
      <c r="L43" s="11" t="b">
        <v>0</v>
      </c>
      <c r="M43" s="192" t="s">
        <v>2047</v>
      </c>
    </row>
    <row r="44" spans="1:13">
      <c r="A44" s="13" t="s">
        <v>125</v>
      </c>
      <c r="B44" s="11" t="b">
        <v>1</v>
      </c>
      <c r="C44" s="11" t="b">
        <v>1</v>
      </c>
      <c r="D44" s="11" t="b">
        <v>1</v>
      </c>
      <c r="E44" s="11" t="b">
        <v>0</v>
      </c>
      <c r="F44" s="11" t="b">
        <v>0</v>
      </c>
      <c r="G44" s="11" t="b">
        <v>0</v>
      </c>
      <c r="H44" s="11" t="b">
        <v>0</v>
      </c>
      <c r="I44" s="11" t="b">
        <v>0</v>
      </c>
      <c r="J44" s="11" t="b">
        <v>0</v>
      </c>
      <c r="K44" s="11" t="b">
        <v>0</v>
      </c>
      <c r="L44" s="11" t="b">
        <v>0</v>
      </c>
      <c r="M44" s="16" t="s">
        <v>1803</v>
      </c>
    </row>
    <row r="45" spans="1:13">
      <c r="A45" s="13" t="s">
        <v>1805</v>
      </c>
      <c r="B45" s="11" t="b">
        <v>1</v>
      </c>
      <c r="C45" s="11" t="b">
        <v>1</v>
      </c>
      <c r="D45" s="11" t="b">
        <v>0</v>
      </c>
      <c r="E45" s="11" t="b">
        <v>0</v>
      </c>
      <c r="F45" s="11" t="b">
        <v>0</v>
      </c>
      <c r="G45" s="11" t="b">
        <v>0</v>
      </c>
      <c r="H45" s="11" t="b">
        <v>0</v>
      </c>
      <c r="I45" s="11" t="b">
        <v>0</v>
      </c>
      <c r="J45" s="11" t="b">
        <v>0</v>
      </c>
      <c r="K45" s="11" t="b">
        <v>0</v>
      </c>
      <c r="L45" s="11" t="b">
        <v>0</v>
      </c>
      <c r="M45" s="192" t="s">
        <v>1807</v>
      </c>
    </row>
    <row r="46" spans="1:13">
      <c r="A46" s="13" t="s">
        <v>1809</v>
      </c>
      <c r="B46" s="11" t="b">
        <v>1</v>
      </c>
      <c r="C46" s="11" t="b">
        <v>1</v>
      </c>
      <c r="D46" s="11" t="b">
        <v>1</v>
      </c>
      <c r="E46" s="11" t="b">
        <v>0</v>
      </c>
      <c r="F46" s="11" t="b">
        <v>0</v>
      </c>
      <c r="G46" s="11" t="b">
        <v>0</v>
      </c>
      <c r="H46" s="11" t="b">
        <v>0</v>
      </c>
      <c r="I46" s="11" t="b">
        <v>0</v>
      </c>
      <c r="J46" s="11" t="b">
        <v>0</v>
      </c>
      <c r="K46" s="11" t="b">
        <v>0</v>
      </c>
      <c r="L46" s="11" t="b">
        <v>0</v>
      </c>
      <c r="M46" s="16" t="s">
        <v>1810</v>
      </c>
    </row>
    <row r="47" spans="1:13">
      <c r="A47" s="13" t="s">
        <v>3214</v>
      </c>
      <c r="B47" s="11" t="b">
        <v>1</v>
      </c>
      <c r="C47" s="11" t="b">
        <v>1</v>
      </c>
      <c r="D47" s="11" t="b">
        <v>1</v>
      </c>
      <c r="E47" s="11" t="b">
        <v>0</v>
      </c>
      <c r="F47" s="11" t="b">
        <v>0</v>
      </c>
      <c r="G47" s="11" t="b">
        <v>0</v>
      </c>
      <c r="H47" s="11" t="b">
        <v>0</v>
      </c>
      <c r="I47" s="11" t="b">
        <v>0</v>
      </c>
      <c r="J47" s="11" t="b">
        <v>0</v>
      </c>
      <c r="K47" s="11" t="b">
        <v>0</v>
      </c>
      <c r="L47" s="11" t="b">
        <v>0</v>
      </c>
      <c r="M47" s="16" t="s">
        <v>1810</v>
      </c>
    </row>
    <row r="48" spans="1:13">
      <c r="A48" s="13" t="s">
        <v>1806</v>
      </c>
      <c r="B48" s="11" t="b">
        <v>1</v>
      </c>
      <c r="C48" s="11" t="b">
        <v>1</v>
      </c>
      <c r="D48" s="11" t="b">
        <v>0</v>
      </c>
      <c r="E48" s="11" t="b">
        <v>0</v>
      </c>
      <c r="F48" s="11" t="b">
        <v>0</v>
      </c>
      <c r="G48" s="11" t="b">
        <v>0</v>
      </c>
      <c r="H48" s="11" t="b">
        <v>0</v>
      </c>
      <c r="I48" s="11" t="b">
        <v>0</v>
      </c>
      <c r="J48" s="11" t="b">
        <v>0</v>
      </c>
      <c r="K48" s="11" t="b">
        <v>0</v>
      </c>
      <c r="L48" s="11" t="b">
        <v>0</v>
      </c>
      <c r="M48" s="192" t="s">
        <v>1808</v>
      </c>
    </row>
    <row r="49" spans="1:13">
      <c r="A49" s="13" t="s">
        <v>1817</v>
      </c>
      <c r="B49" s="11" t="b">
        <v>1</v>
      </c>
      <c r="C49" s="11" t="b">
        <v>1</v>
      </c>
      <c r="D49" s="11" t="b">
        <v>1</v>
      </c>
      <c r="E49" s="11" t="b">
        <v>0</v>
      </c>
      <c r="F49" s="11" t="b">
        <v>0</v>
      </c>
      <c r="G49" s="11" t="b">
        <v>0</v>
      </c>
      <c r="H49" s="11" t="b">
        <v>0</v>
      </c>
      <c r="I49" s="11" t="b">
        <v>0</v>
      </c>
      <c r="J49" s="11" t="b">
        <v>0</v>
      </c>
      <c r="K49" s="11" t="b">
        <v>0</v>
      </c>
      <c r="L49" s="11" t="b">
        <v>0</v>
      </c>
      <c r="M49" s="16" t="s">
        <v>1818</v>
      </c>
    </row>
    <row r="50" spans="1:13">
      <c r="A50" s="13" t="s">
        <v>1819</v>
      </c>
      <c r="B50" s="11" t="b">
        <v>1</v>
      </c>
      <c r="C50" s="11" t="b">
        <v>1</v>
      </c>
      <c r="D50" s="11" t="b">
        <v>0</v>
      </c>
      <c r="E50" s="11" t="b">
        <v>0</v>
      </c>
      <c r="F50" s="11" t="b">
        <v>0</v>
      </c>
      <c r="G50" s="11" t="b">
        <v>0</v>
      </c>
      <c r="H50" s="11" t="b">
        <v>0</v>
      </c>
      <c r="I50" s="11" t="b">
        <v>0</v>
      </c>
      <c r="J50" s="11" t="b">
        <v>0</v>
      </c>
      <c r="K50" s="11" t="b">
        <v>0</v>
      </c>
      <c r="L50" s="11" t="b">
        <v>0</v>
      </c>
      <c r="M50" s="192" t="s">
        <v>1820</v>
      </c>
    </row>
    <row r="51" spans="1:13">
      <c r="A51" s="13" t="s">
        <v>1821</v>
      </c>
      <c r="B51" s="11" t="b">
        <v>1</v>
      </c>
      <c r="C51" s="11" t="b">
        <v>1</v>
      </c>
      <c r="D51" s="11" t="b">
        <v>1</v>
      </c>
      <c r="E51" s="11" t="b">
        <v>0</v>
      </c>
      <c r="F51" s="11" t="b">
        <v>0</v>
      </c>
      <c r="G51" s="11" t="b">
        <v>0</v>
      </c>
      <c r="H51" s="11" t="b">
        <v>0</v>
      </c>
      <c r="I51" s="11" t="b">
        <v>0</v>
      </c>
      <c r="J51" s="11" t="b">
        <v>0</v>
      </c>
      <c r="K51" s="11" t="b">
        <v>0</v>
      </c>
      <c r="L51" s="11" t="b">
        <v>0</v>
      </c>
      <c r="M51" s="16" t="s">
        <v>1822</v>
      </c>
    </row>
    <row r="52" spans="1:13">
      <c r="A52" s="13" t="s">
        <v>1823</v>
      </c>
      <c r="B52" s="11" t="b">
        <v>1</v>
      </c>
      <c r="C52" s="11" t="b">
        <v>1</v>
      </c>
      <c r="D52" s="11" t="b">
        <v>0</v>
      </c>
      <c r="E52" s="11" t="b">
        <v>0</v>
      </c>
      <c r="F52" s="11" t="b">
        <v>0</v>
      </c>
      <c r="G52" s="11" t="b">
        <v>0</v>
      </c>
      <c r="H52" s="11" t="b">
        <v>0</v>
      </c>
      <c r="I52" s="11" t="b">
        <v>0</v>
      </c>
      <c r="J52" s="11" t="b">
        <v>0</v>
      </c>
      <c r="K52" s="11" t="b">
        <v>0</v>
      </c>
      <c r="L52" s="11" t="b">
        <v>0</v>
      </c>
      <c r="M52" s="192" t="s">
        <v>1824</v>
      </c>
    </row>
    <row r="53" spans="1:13">
      <c r="A53" s="66" t="s">
        <v>1946</v>
      </c>
      <c r="B53" s="11" t="b">
        <v>1</v>
      </c>
      <c r="C53" s="11" t="b">
        <v>1</v>
      </c>
      <c r="D53" s="11" t="b">
        <v>1</v>
      </c>
      <c r="E53" s="11" t="b">
        <v>0</v>
      </c>
      <c r="F53" s="11" t="b">
        <v>0</v>
      </c>
      <c r="G53" s="11" t="b">
        <v>0</v>
      </c>
      <c r="H53" s="11" t="b">
        <v>0</v>
      </c>
      <c r="I53" s="11" t="b">
        <v>0</v>
      </c>
      <c r="J53" s="11" t="b">
        <v>0</v>
      </c>
      <c r="K53" s="11" t="b">
        <v>0</v>
      </c>
      <c r="L53" s="11" t="b">
        <v>0</v>
      </c>
      <c r="M53" s="192" t="s">
        <v>1945</v>
      </c>
    </row>
    <row r="54" spans="1:13">
      <c r="A54" s="13" t="s">
        <v>1947</v>
      </c>
      <c r="B54" s="11" t="b">
        <v>1</v>
      </c>
      <c r="C54" s="11" t="b">
        <v>1</v>
      </c>
      <c r="D54" s="11" t="b">
        <v>0</v>
      </c>
      <c r="E54" s="11" t="b">
        <v>0</v>
      </c>
      <c r="F54" s="11" t="b">
        <v>0</v>
      </c>
      <c r="G54" s="11" t="b">
        <v>0</v>
      </c>
      <c r="H54" s="11" t="b">
        <v>0</v>
      </c>
      <c r="I54" s="11" t="b">
        <v>0</v>
      </c>
      <c r="J54" s="11" t="b">
        <v>0</v>
      </c>
      <c r="K54" s="11" t="b">
        <v>0</v>
      </c>
      <c r="L54" s="11" t="b">
        <v>0</v>
      </c>
      <c r="M54" s="192" t="s">
        <v>1948</v>
      </c>
    </row>
    <row r="55" spans="1:13">
      <c r="A55" s="13" t="s">
        <v>1750</v>
      </c>
      <c r="B55" s="47" t="b">
        <v>1</v>
      </c>
      <c r="C55" s="47" t="b">
        <v>1</v>
      </c>
      <c r="D55" s="47" t="b">
        <v>1</v>
      </c>
      <c r="E55" s="47" t="b">
        <v>0</v>
      </c>
      <c r="F55" s="47" t="b">
        <v>1</v>
      </c>
      <c r="G55" s="11" t="b">
        <v>0</v>
      </c>
      <c r="H55" s="47" t="b">
        <v>0</v>
      </c>
      <c r="I55" s="47" t="b">
        <v>0</v>
      </c>
      <c r="J55" s="47" t="b">
        <v>0</v>
      </c>
      <c r="K55" s="47" t="b">
        <v>0</v>
      </c>
      <c r="L55" s="47" t="b">
        <v>0</v>
      </c>
      <c r="M55" s="16" t="s">
        <v>1937</v>
      </c>
    </row>
    <row r="56" spans="1:13">
      <c r="A56" s="13" t="s">
        <v>126</v>
      </c>
      <c r="B56" s="47" t="b">
        <v>1</v>
      </c>
      <c r="C56" s="47" t="b">
        <v>1</v>
      </c>
      <c r="D56" s="47" t="b">
        <v>1</v>
      </c>
      <c r="E56" s="47" t="b">
        <v>0</v>
      </c>
      <c r="F56" s="47" t="b">
        <v>0</v>
      </c>
      <c r="G56" s="47" t="b">
        <v>0</v>
      </c>
      <c r="H56" s="47" t="b">
        <v>0</v>
      </c>
      <c r="I56" s="47" t="b">
        <v>0</v>
      </c>
      <c r="J56" s="47" t="b">
        <v>0</v>
      </c>
      <c r="K56" s="47" t="b">
        <v>0</v>
      </c>
      <c r="L56" s="47" t="b">
        <v>0</v>
      </c>
      <c r="M56" s="16" t="s">
        <v>1804</v>
      </c>
    </row>
    <row r="57" spans="1:13">
      <c r="A57" s="13" t="s">
        <v>3215</v>
      </c>
      <c r="B57" s="11" t="b">
        <v>1</v>
      </c>
      <c r="C57" s="11" t="b">
        <v>1</v>
      </c>
      <c r="D57" s="11" t="b">
        <v>1</v>
      </c>
      <c r="E57" s="11" t="b">
        <v>0</v>
      </c>
      <c r="F57" s="11" t="b">
        <v>0</v>
      </c>
      <c r="G57" s="11" t="b">
        <v>0</v>
      </c>
      <c r="H57" s="11" t="b">
        <v>0</v>
      </c>
      <c r="I57" s="11" t="b">
        <v>0</v>
      </c>
      <c r="J57" s="11" t="b">
        <v>0</v>
      </c>
      <c r="K57" s="11" t="b">
        <v>0</v>
      </c>
      <c r="L57" s="11" t="b">
        <v>0</v>
      </c>
      <c r="M57" s="16" t="s">
        <v>1810</v>
      </c>
    </row>
    <row r="58" spans="1:13">
      <c r="A58" s="64" t="s">
        <v>1921</v>
      </c>
      <c r="B58" s="21" t="b">
        <v>0</v>
      </c>
      <c r="C58" s="21" t="b">
        <v>1</v>
      </c>
      <c r="D58" s="21" t="b">
        <v>1</v>
      </c>
      <c r="E58" s="21" t="b">
        <v>0</v>
      </c>
      <c r="F58" s="21" t="b">
        <v>0</v>
      </c>
      <c r="G58" s="21" t="b">
        <v>0</v>
      </c>
      <c r="H58" s="21" t="b">
        <v>0</v>
      </c>
      <c r="I58" s="21" t="b">
        <v>0</v>
      </c>
      <c r="J58" s="21" t="b">
        <v>0</v>
      </c>
      <c r="K58" s="479" t="b">
        <v>0</v>
      </c>
      <c r="L58" s="65" t="b">
        <v>0</v>
      </c>
      <c r="M58" s="20" t="s">
        <v>426</v>
      </c>
    </row>
    <row r="59" spans="1:13">
      <c r="A59" s="66" t="s">
        <v>1922</v>
      </c>
      <c r="B59" s="67" t="b">
        <f t="shared" ref="B59:J77" si="0">B$58</f>
        <v>0</v>
      </c>
      <c r="C59" s="67" t="b">
        <f t="shared" si="0"/>
        <v>1</v>
      </c>
      <c r="D59" s="67" t="b">
        <f t="shared" si="0"/>
        <v>1</v>
      </c>
      <c r="E59" s="67" t="b">
        <f t="shared" si="0"/>
        <v>0</v>
      </c>
      <c r="F59" s="67" t="b">
        <f t="shared" si="0"/>
        <v>0</v>
      </c>
      <c r="G59" s="67" t="b">
        <f t="shared" si="0"/>
        <v>0</v>
      </c>
      <c r="H59" s="67" t="b">
        <f t="shared" si="0"/>
        <v>0</v>
      </c>
      <c r="I59" s="67" t="b">
        <f t="shared" si="0"/>
        <v>0</v>
      </c>
      <c r="J59" s="67" t="b">
        <f t="shared" si="0"/>
        <v>0</v>
      </c>
      <c r="K59" s="480" t="b">
        <v>1</v>
      </c>
      <c r="L59" s="72" t="b">
        <v>0</v>
      </c>
      <c r="M59" s="20" t="s">
        <v>1986</v>
      </c>
    </row>
    <row r="60" spans="1:13">
      <c r="A60" s="66" t="s">
        <v>1923</v>
      </c>
      <c r="B60" s="67" t="b">
        <f t="shared" si="0"/>
        <v>0</v>
      </c>
      <c r="C60" s="67" t="b">
        <f t="shared" si="0"/>
        <v>1</v>
      </c>
      <c r="D60" s="67" t="b">
        <f t="shared" si="0"/>
        <v>1</v>
      </c>
      <c r="E60" s="67" t="b">
        <f t="shared" si="0"/>
        <v>0</v>
      </c>
      <c r="F60" s="67" t="b">
        <f t="shared" si="0"/>
        <v>0</v>
      </c>
      <c r="G60" s="67" t="b">
        <f t="shared" si="0"/>
        <v>0</v>
      </c>
      <c r="H60" s="67" t="b">
        <f t="shared" si="0"/>
        <v>0</v>
      </c>
      <c r="I60" s="67" t="b">
        <f t="shared" si="0"/>
        <v>0</v>
      </c>
      <c r="J60" s="67" t="b">
        <f t="shared" si="0"/>
        <v>0</v>
      </c>
      <c r="K60" s="480" t="b">
        <v>1</v>
      </c>
      <c r="L60" s="72" t="b">
        <v>0</v>
      </c>
      <c r="M60" s="20" t="s">
        <v>1638</v>
      </c>
    </row>
    <row r="61" spans="1:13">
      <c r="A61" s="66" t="s">
        <v>1924</v>
      </c>
      <c r="B61" s="67" t="b">
        <f t="shared" si="0"/>
        <v>0</v>
      </c>
      <c r="C61" s="67" t="b">
        <f t="shared" si="0"/>
        <v>1</v>
      </c>
      <c r="D61" s="67" t="b">
        <f t="shared" si="0"/>
        <v>1</v>
      </c>
      <c r="E61" s="67" t="b">
        <f t="shared" si="0"/>
        <v>0</v>
      </c>
      <c r="F61" s="67" t="b">
        <f t="shared" si="0"/>
        <v>0</v>
      </c>
      <c r="G61" s="67" t="b">
        <f t="shared" si="0"/>
        <v>0</v>
      </c>
      <c r="H61" s="67" t="b">
        <f t="shared" si="0"/>
        <v>0</v>
      </c>
      <c r="I61" s="67" t="b">
        <f t="shared" si="0"/>
        <v>0</v>
      </c>
      <c r="J61" s="67" t="b">
        <f t="shared" si="0"/>
        <v>0</v>
      </c>
      <c r="K61" s="480" t="b">
        <v>1</v>
      </c>
      <c r="L61" s="72" t="b">
        <v>0</v>
      </c>
      <c r="M61" s="20" t="s">
        <v>1639</v>
      </c>
    </row>
    <row r="62" spans="1:13">
      <c r="A62" s="66" t="s">
        <v>1925</v>
      </c>
      <c r="B62" s="67" t="b">
        <f t="shared" ref="B62:C64" si="1">B$58</f>
        <v>0</v>
      </c>
      <c r="C62" s="67" t="b">
        <f t="shared" si="1"/>
        <v>1</v>
      </c>
      <c r="D62" s="67" t="b">
        <v>0</v>
      </c>
      <c r="E62" s="67" t="b">
        <f t="shared" ref="E62:J64" si="2">E$58</f>
        <v>0</v>
      </c>
      <c r="F62" s="67" t="b">
        <f t="shared" si="2"/>
        <v>0</v>
      </c>
      <c r="G62" s="67" t="b">
        <f t="shared" si="2"/>
        <v>0</v>
      </c>
      <c r="H62" s="67" t="b">
        <f t="shared" si="2"/>
        <v>0</v>
      </c>
      <c r="I62" s="67" t="b">
        <f t="shared" si="2"/>
        <v>0</v>
      </c>
      <c r="J62" s="67" t="b">
        <f t="shared" si="2"/>
        <v>0</v>
      </c>
      <c r="K62" s="480" t="b">
        <v>0</v>
      </c>
      <c r="L62" s="72" t="b">
        <v>0</v>
      </c>
      <c r="M62" s="20" t="s">
        <v>1987</v>
      </c>
    </row>
    <row r="63" spans="1:13">
      <c r="A63" s="66" t="s">
        <v>1970</v>
      </c>
      <c r="B63" s="67" t="b">
        <f t="shared" si="1"/>
        <v>0</v>
      </c>
      <c r="C63" s="67" t="b">
        <f t="shared" si="1"/>
        <v>1</v>
      </c>
      <c r="D63" s="67" t="b">
        <v>0</v>
      </c>
      <c r="E63" s="67" t="b">
        <f t="shared" si="2"/>
        <v>0</v>
      </c>
      <c r="F63" s="67" t="b">
        <f t="shared" si="2"/>
        <v>0</v>
      </c>
      <c r="G63" s="67" t="b">
        <f t="shared" si="2"/>
        <v>0</v>
      </c>
      <c r="H63" s="67" t="b">
        <f t="shared" si="2"/>
        <v>0</v>
      </c>
      <c r="I63" s="67" t="b">
        <f t="shared" si="2"/>
        <v>0</v>
      </c>
      <c r="J63" s="67" t="b">
        <f t="shared" si="2"/>
        <v>0</v>
      </c>
      <c r="K63" s="480" t="b">
        <v>0</v>
      </c>
      <c r="L63" s="72" t="b">
        <v>0</v>
      </c>
      <c r="M63" s="20" t="s">
        <v>1972</v>
      </c>
    </row>
    <row r="64" spans="1:13">
      <c r="A64" s="66" t="s">
        <v>1971</v>
      </c>
      <c r="B64" s="67" t="b">
        <f t="shared" si="1"/>
        <v>0</v>
      </c>
      <c r="C64" s="67" t="b">
        <f t="shared" si="1"/>
        <v>1</v>
      </c>
      <c r="D64" s="67" t="b">
        <v>0</v>
      </c>
      <c r="E64" s="67" t="b">
        <f t="shared" si="2"/>
        <v>0</v>
      </c>
      <c r="F64" s="67" t="b">
        <f t="shared" si="2"/>
        <v>0</v>
      </c>
      <c r="G64" s="67" t="b">
        <f t="shared" si="2"/>
        <v>0</v>
      </c>
      <c r="H64" s="67" t="b">
        <f t="shared" si="2"/>
        <v>0</v>
      </c>
      <c r="I64" s="67" t="b">
        <f t="shared" si="2"/>
        <v>0</v>
      </c>
      <c r="J64" s="67" t="b">
        <f t="shared" si="2"/>
        <v>0</v>
      </c>
      <c r="K64" s="480" t="b">
        <v>0</v>
      </c>
      <c r="L64" s="72" t="b">
        <v>0</v>
      </c>
      <c r="M64" s="20" t="s">
        <v>1973</v>
      </c>
    </row>
    <row r="65" spans="1:13">
      <c r="A65" s="66" t="s">
        <v>1980</v>
      </c>
      <c r="B65" s="67" t="b">
        <f t="shared" si="0"/>
        <v>0</v>
      </c>
      <c r="C65" s="67" t="b">
        <f t="shared" si="0"/>
        <v>1</v>
      </c>
      <c r="D65" s="67" t="b">
        <f t="shared" si="0"/>
        <v>1</v>
      </c>
      <c r="E65" s="67" t="b">
        <f t="shared" si="0"/>
        <v>0</v>
      </c>
      <c r="F65" s="67" t="b">
        <f t="shared" si="0"/>
        <v>0</v>
      </c>
      <c r="G65" s="67" t="b">
        <f t="shared" si="0"/>
        <v>0</v>
      </c>
      <c r="H65" s="67" t="b">
        <f t="shared" si="0"/>
        <v>0</v>
      </c>
      <c r="I65" s="67" t="b">
        <f t="shared" si="0"/>
        <v>0</v>
      </c>
      <c r="J65" s="67" t="b">
        <f t="shared" si="0"/>
        <v>0</v>
      </c>
      <c r="K65" s="480" t="b">
        <v>1</v>
      </c>
      <c r="L65" s="72" t="b">
        <v>0</v>
      </c>
      <c r="M65" s="20" t="s">
        <v>1983</v>
      </c>
    </row>
    <row r="66" spans="1:13">
      <c r="A66" s="66" t="s">
        <v>1981</v>
      </c>
      <c r="B66" s="67" t="b">
        <f t="shared" si="0"/>
        <v>0</v>
      </c>
      <c r="C66" s="67" t="b">
        <f t="shared" si="0"/>
        <v>1</v>
      </c>
      <c r="D66" s="67" t="b">
        <f t="shared" si="0"/>
        <v>1</v>
      </c>
      <c r="E66" s="67" t="b">
        <f t="shared" si="0"/>
        <v>0</v>
      </c>
      <c r="F66" s="67" t="b">
        <f t="shared" si="0"/>
        <v>0</v>
      </c>
      <c r="G66" s="67" t="b">
        <f t="shared" si="0"/>
        <v>0</v>
      </c>
      <c r="H66" s="67" t="b">
        <f t="shared" si="0"/>
        <v>0</v>
      </c>
      <c r="I66" s="67" t="b">
        <f t="shared" si="0"/>
        <v>0</v>
      </c>
      <c r="J66" s="67" t="b">
        <f t="shared" si="0"/>
        <v>0</v>
      </c>
      <c r="K66" s="480" t="b">
        <v>1</v>
      </c>
      <c r="L66" s="72" t="b">
        <v>0</v>
      </c>
      <c r="M66" s="20" t="s">
        <v>1984</v>
      </c>
    </row>
    <row r="67" spans="1:13">
      <c r="A67" s="66" t="s">
        <v>3212</v>
      </c>
      <c r="B67" s="67" t="b">
        <f t="shared" si="0"/>
        <v>0</v>
      </c>
      <c r="C67" s="67" t="b">
        <f t="shared" si="0"/>
        <v>1</v>
      </c>
      <c r="D67" s="67" t="b">
        <f t="shared" si="0"/>
        <v>1</v>
      </c>
      <c r="E67" s="67" t="b">
        <f t="shared" si="0"/>
        <v>0</v>
      </c>
      <c r="F67" s="67" t="b">
        <f t="shared" si="0"/>
        <v>0</v>
      </c>
      <c r="G67" s="67" t="b">
        <f t="shared" si="0"/>
        <v>0</v>
      </c>
      <c r="H67" s="67" t="b">
        <f t="shared" si="0"/>
        <v>0</v>
      </c>
      <c r="I67" s="67" t="b">
        <f t="shared" si="0"/>
        <v>0</v>
      </c>
      <c r="J67" s="67" t="b">
        <f t="shared" si="0"/>
        <v>0</v>
      </c>
      <c r="K67" s="480" t="b">
        <v>1</v>
      </c>
      <c r="L67" s="72" t="b">
        <v>0</v>
      </c>
      <c r="M67" s="20" t="s">
        <v>1984</v>
      </c>
    </row>
    <row r="68" spans="1:13">
      <c r="A68" s="66" t="s">
        <v>1982</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1985</v>
      </c>
    </row>
    <row r="69" spans="1:13">
      <c r="A69" s="66" t="s">
        <v>1926</v>
      </c>
      <c r="B69" s="67" t="b">
        <f t="shared" ref="B69:J69" si="3">B$58</f>
        <v>0</v>
      </c>
      <c r="C69" s="67" t="b">
        <f t="shared" si="3"/>
        <v>1</v>
      </c>
      <c r="D69" s="67" t="b">
        <f t="shared" si="3"/>
        <v>1</v>
      </c>
      <c r="E69" s="67" t="b">
        <f t="shared" si="3"/>
        <v>0</v>
      </c>
      <c r="F69" s="67" t="b">
        <f t="shared" si="3"/>
        <v>0</v>
      </c>
      <c r="G69" s="67" t="b">
        <f t="shared" si="3"/>
        <v>0</v>
      </c>
      <c r="H69" s="67" t="b">
        <f t="shared" si="3"/>
        <v>0</v>
      </c>
      <c r="I69" s="67" t="b">
        <f t="shared" si="3"/>
        <v>0</v>
      </c>
      <c r="J69" s="67" t="b">
        <f t="shared" si="3"/>
        <v>0</v>
      </c>
      <c r="K69" s="480" t="b">
        <v>0</v>
      </c>
      <c r="L69" s="72" t="b">
        <v>0</v>
      </c>
      <c r="M69" s="20" t="s">
        <v>1756</v>
      </c>
    </row>
    <row r="70" spans="1:13">
      <c r="A70" s="66" t="s">
        <v>1990</v>
      </c>
      <c r="B70" s="67" t="b">
        <f t="shared" si="0"/>
        <v>0</v>
      </c>
      <c r="C70" s="67" t="b">
        <f t="shared" si="0"/>
        <v>1</v>
      </c>
      <c r="D70" s="67" t="b">
        <f t="shared" si="0"/>
        <v>1</v>
      </c>
      <c r="E70" s="67" t="b">
        <f t="shared" si="0"/>
        <v>0</v>
      </c>
      <c r="F70" s="67" t="b">
        <f t="shared" si="0"/>
        <v>0</v>
      </c>
      <c r="G70" s="67" t="b">
        <f t="shared" si="0"/>
        <v>0</v>
      </c>
      <c r="H70" s="67" t="b">
        <f t="shared" si="0"/>
        <v>0</v>
      </c>
      <c r="I70" s="67" t="b">
        <f t="shared" si="0"/>
        <v>0</v>
      </c>
      <c r="J70" s="67" t="b">
        <f t="shared" si="0"/>
        <v>0</v>
      </c>
      <c r="K70" s="480" t="b">
        <v>1</v>
      </c>
      <c r="L70" s="72" t="b">
        <v>0</v>
      </c>
      <c r="M70" s="20" t="s">
        <v>1992</v>
      </c>
    </row>
    <row r="71" spans="1:13">
      <c r="A71" s="66" t="s">
        <v>1927</v>
      </c>
      <c r="B71" s="67" t="b">
        <f t="shared" ref="B71:J75" si="4">B$58</f>
        <v>0</v>
      </c>
      <c r="C71" s="67" t="b">
        <f t="shared" si="4"/>
        <v>1</v>
      </c>
      <c r="D71" s="67" t="b">
        <f t="shared" si="4"/>
        <v>1</v>
      </c>
      <c r="E71" s="67" t="b">
        <f t="shared" si="4"/>
        <v>0</v>
      </c>
      <c r="F71" s="67" t="b">
        <f t="shared" si="4"/>
        <v>0</v>
      </c>
      <c r="G71" s="67" t="b">
        <f t="shared" si="4"/>
        <v>0</v>
      </c>
      <c r="H71" s="67" t="b">
        <f t="shared" si="4"/>
        <v>0</v>
      </c>
      <c r="I71" s="67" t="b">
        <f t="shared" si="4"/>
        <v>0</v>
      </c>
      <c r="J71" s="67" t="b">
        <f t="shared" si="4"/>
        <v>0</v>
      </c>
      <c r="K71" s="480" t="b">
        <v>1</v>
      </c>
      <c r="L71" s="72" t="b">
        <v>0</v>
      </c>
      <c r="M71" s="20" t="s">
        <v>3186</v>
      </c>
    </row>
    <row r="72" spans="1:13">
      <c r="A72" s="66" t="s">
        <v>1991</v>
      </c>
      <c r="B72" s="67" t="b">
        <f t="shared" si="0"/>
        <v>0</v>
      </c>
      <c r="C72" s="67" t="b">
        <f t="shared" si="0"/>
        <v>1</v>
      </c>
      <c r="D72" s="67" t="b">
        <f t="shared" si="0"/>
        <v>1</v>
      </c>
      <c r="E72" s="67" t="b">
        <f t="shared" si="0"/>
        <v>0</v>
      </c>
      <c r="F72" s="67" t="b">
        <f t="shared" si="0"/>
        <v>0</v>
      </c>
      <c r="G72" s="67" t="b">
        <f t="shared" si="0"/>
        <v>0</v>
      </c>
      <c r="H72" s="67" t="b">
        <f t="shared" si="0"/>
        <v>0</v>
      </c>
      <c r="I72" s="67" t="b">
        <f t="shared" si="0"/>
        <v>0</v>
      </c>
      <c r="J72" s="67" t="b">
        <f t="shared" si="0"/>
        <v>0</v>
      </c>
      <c r="K72" s="480" t="b">
        <v>1</v>
      </c>
      <c r="L72" s="72" t="b">
        <v>0</v>
      </c>
      <c r="M72" s="20" t="s">
        <v>1993</v>
      </c>
    </row>
    <row r="73" spans="1:13">
      <c r="A73" s="66" t="s">
        <v>3182</v>
      </c>
      <c r="B73" s="67" t="b">
        <f t="shared" si="4"/>
        <v>0</v>
      </c>
      <c r="C73" s="67" t="b">
        <f t="shared" si="4"/>
        <v>1</v>
      </c>
      <c r="D73" s="67" t="b">
        <f t="shared" si="4"/>
        <v>1</v>
      </c>
      <c r="E73" s="67" t="b">
        <f t="shared" si="4"/>
        <v>0</v>
      </c>
      <c r="F73" s="67" t="b">
        <f t="shared" si="4"/>
        <v>0</v>
      </c>
      <c r="G73" s="67" t="b">
        <f t="shared" si="4"/>
        <v>0</v>
      </c>
      <c r="H73" s="67" t="b">
        <f t="shared" si="4"/>
        <v>0</v>
      </c>
      <c r="I73" s="67" t="b">
        <f t="shared" si="4"/>
        <v>0</v>
      </c>
      <c r="J73" s="67" t="b">
        <f t="shared" si="4"/>
        <v>0</v>
      </c>
      <c r="K73" s="480" t="b">
        <v>1</v>
      </c>
      <c r="L73" s="72" t="b">
        <v>0</v>
      </c>
      <c r="M73" s="20" t="s">
        <v>3184</v>
      </c>
    </row>
    <row r="74" spans="1:13">
      <c r="A74" s="66" t="s">
        <v>3213</v>
      </c>
      <c r="B74" s="67" t="b">
        <f t="shared" si="4"/>
        <v>0</v>
      </c>
      <c r="C74" s="67" t="b">
        <f t="shared" si="4"/>
        <v>1</v>
      </c>
      <c r="D74" s="67" t="b">
        <f t="shared" si="4"/>
        <v>1</v>
      </c>
      <c r="E74" s="67" t="b">
        <f t="shared" si="4"/>
        <v>0</v>
      </c>
      <c r="F74" s="67" t="b">
        <f t="shared" si="4"/>
        <v>0</v>
      </c>
      <c r="G74" s="67" t="b">
        <f t="shared" si="4"/>
        <v>0</v>
      </c>
      <c r="H74" s="67" t="b">
        <f t="shared" si="4"/>
        <v>0</v>
      </c>
      <c r="I74" s="67" t="b">
        <f t="shared" si="4"/>
        <v>0</v>
      </c>
      <c r="J74" s="67" t="b">
        <f t="shared" si="4"/>
        <v>0</v>
      </c>
      <c r="K74" s="480" t="b">
        <v>1</v>
      </c>
      <c r="L74" s="72" t="b">
        <v>0</v>
      </c>
      <c r="M74" s="20" t="s">
        <v>3184</v>
      </c>
    </row>
    <row r="75" spans="1:13">
      <c r="A75" s="66" t="s">
        <v>3183</v>
      </c>
      <c r="B75" s="67" t="b">
        <f t="shared" si="4"/>
        <v>0</v>
      </c>
      <c r="C75" s="67" t="b">
        <f t="shared" si="4"/>
        <v>1</v>
      </c>
      <c r="D75" s="67" t="b">
        <f t="shared" si="4"/>
        <v>1</v>
      </c>
      <c r="E75" s="67" t="b">
        <f t="shared" si="4"/>
        <v>0</v>
      </c>
      <c r="F75" s="67" t="b">
        <f t="shared" si="4"/>
        <v>0</v>
      </c>
      <c r="G75" s="67" t="b">
        <f t="shared" si="4"/>
        <v>0</v>
      </c>
      <c r="H75" s="67" t="b">
        <f t="shared" si="4"/>
        <v>0</v>
      </c>
      <c r="I75" s="67" t="b">
        <f t="shared" si="4"/>
        <v>0</v>
      </c>
      <c r="J75" s="67" t="b">
        <f t="shared" si="4"/>
        <v>0</v>
      </c>
      <c r="K75" s="480" t="b">
        <v>1</v>
      </c>
      <c r="L75" s="72" t="b">
        <v>0</v>
      </c>
      <c r="M75" s="20" t="s">
        <v>3185</v>
      </c>
    </row>
    <row r="76" spans="1:13">
      <c r="A76" s="66" t="s">
        <v>1928</v>
      </c>
      <c r="B76" s="67" t="b">
        <f t="shared" si="0"/>
        <v>0</v>
      </c>
      <c r="C76" s="67" t="b">
        <f t="shared" si="0"/>
        <v>1</v>
      </c>
      <c r="D76" s="67" t="b">
        <f t="shared" si="0"/>
        <v>1</v>
      </c>
      <c r="E76" s="67" t="b">
        <f t="shared" si="0"/>
        <v>0</v>
      </c>
      <c r="F76" s="67" t="b">
        <f t="shared" si="0"/>
        <v>0</v>
      </c>
      <c r="G76" s="67" t="b">
        <f t="shared" si="0"/>
        <v>0</v>
      </c>
      <c r="H76" s="67" t="b">
        <f t="shared" si="0"/>
        <v>0</v>
      </c>
      <c r="I76" s="67" t="b">
        <f t="shared" si="0"/>
        <v>0</v>
      </c>
      <c r="J76" s="67" t="b">
        <f t="shared" si="0"/>
        <v>0</v>
      </c>
      <c r="K76" s="480" t="b">
        <v>1</v>
      </c>
      <c r="L76" s="72" t="b">
        <v>0</v>
      </c>
      <c r="M76" s="20" t="s">
        <v>1640</v>
      </c>
    </row>
    <row r="77" spans="1:13">
      <c r="A77" s="66" t="s">
        <v>1929</v>
      </c>
      <c r="B77" s="67" t="b">
        <f t="shared" si="0"/>
        <v>0</v>
      </c>
      <c r="C77" s="67" t="b">
        <f t="shared" si="0"/>
        <v>1</v>
      </c>
      <c r="D77" s="67" t="b">
        <f t="shared" si="0"/>
        <v>1</v>
      </c>
      <c r="E77" s="67" t="b">
        <f t="shared" si="0"/>
        <v>0</v>
      </c>
      <c r="F77" s="67" t="b">
        <f t="shared" si="0"/>
        <v>0</v>
      </c>
      <c r="G77" s="67" t="b">
        <f t="shared" si="0"/>
        <v>0</v>
      </c>
      <c r="H77" s="67" t="b">
        <f t="shared" si="0"/>
        <v>0</v>
      </c>
      <c r="I77" s="67" t="b">
        <f t="shared" si="0"/>
        <v>0</v>
      </c>
      <c r="J77" s="67" t="b">
        <f t="shared" si="0"/>
        <v>0</v>
      </c>
      <c r="K77" s="480" t="b">
        <v>1</v>
      </c>
      <c r="L77" s="72" t="b">
        <v>0</v>
      </c>
      <c r="M77" s="20" t="s">
        <v>1641</v>
      </c>
    </row>
    <row r="78" spans="1:13">
      <c r="A78" s="69" t="s">
        <v>1930</v>
      </c>
      <c r="B78" s="70" t="b">
        <f>B$58</f>
        <v>0</v>
      </c>
      <c r="C78" s="70" t="b">
        <f>C$58</f>
        <v>1</v>
      </c>
      <c r="D78" s="70" t="b">
        <v>0</v>
      </c>
      <c r="E78" s="70" t="b">
        <f t="shared" ref="E78:J78" si="5">E$58</f>
        <v>0</v>
      </c>
      <c r="F78" s="70" t="b">
        <f t="shared" si="5"/>
        <v>0</v>
      </c>
      <c r="G78" s="70" t="b">
        <f t="shared" si="5"/>
        <v>0</v>
      </c>
      <c r="H78" s="70" t="b">
        <f t="shared" si="5"/>
        <v>0</v>
      </c>
      <c r="I78" s="70" t="b">
        <f t="shared" si="5"/>
        <v>0</v>
      </c>
      <c r="J78" s="70" t="b">
        <f t="shared" si="5"/>
        <v>0</v>
      </c>
      <c r="K78" s="481" t="b">
        <v>0</v>
      </c>
      <c r="L78" s="73" t="b">
        <v>0</v>
      </c>
      <c r="M78" s="20" t="s">
        <v>1988</v>
      </c>
    </row>
    <row r="79" spans="1:13">
      <c r="A79" s="66" t="s">
        <v>1751</v>
      </c>
      <c r="B79" s="61" t="b">
        <v>1</v>
      </c>
      <c r="C79" s="61" t="b">
        <v>1</v>
      </c>
      <c r="D79" s="61" t="b">
        <v>1</v>
      </c>
      <c r="E79" s="61" t="b">
        <v>0</v>
      </c>
      <c r="F79" s="565" t="b">
        <v>1</v>
      </c>
      <c r="G79" s="61" t="b">
        <v>0</v>
      </c>
      <c r="H79" s="61" t="b">
        <v>0</v>
      </c>
      <c r="I79" s="61" t="b">
        <v>1</v>
      </c>
      <c r="J79" s="61" t="b">
        <v>0</v>
      </c>
      <c r="K79" s="61" t="b">
        <v>0</v>
      </c>
      <c r="L79" s="487" t="b">
        <v>0</v>
      </c>
      <c r="M79" s="16" t="s">
        <v>1757</v>
      </c>
    </row>
    <row r="80" spans="1:13">
      <c r="A80" s="13" t="s">
        <v>42</v>
      </c>
      <c r="B80" s="61" t="b">
        <v>1</v>
      </c>
      <c r="C80" s="61" t="b">
        <v>1</v>
      </c>
      <c r="D80" s="61" t="b">
        <v>1</v>
      </c>
      <c r="E80" s="61" t="b">
        <v>1</v>
      </c>
      <c r="F80" s="565" t="b">
        <v>1</v>
      </c>
      <c r="G80" s="11" t="b">
        <v>1</v>
      </c>
      <c r="H80" s="61" t="b">
        <v>0</v>
      </c>
      <c r="I80" s="61" t="b">
        <v>1</v>
      </c>
      <c r="J80" s="61" t="b">
        <v>0</v>
      </c>
      <c r="K80" s="61" t="b">
        <v>0</v>
      </c>
      <c r="L80" s="61" t="b">
        <v>0</v>
      </c>
      <c r="M80" s="16" t="s">
        <v>427</v>
      </c>
    </row>
    <row r="81" spans="1:13">
      <c r="A81" s="13" t="s">
        <v>43</v>
      </c>
      <c r="B81" s="11" t="b">
        <v>1</v>
      </c>
      <c r="C81" s="11" t="b">
        <v>1</v>
      </c>
      <c r="D81" s="11" t="b">
        <v>1</v>
      </c>
      <c r="E81" s="11" t="b">
        <v>1</v>
      </c>
      <c r="F81" s="11" t="b">
        <v>1</v>
      </c>
      <c r="G81" s="11" t="b">
        <v>1</v>
      </c>
      <c r="H81" s="11" t="b">
        <v>0</v>
      </c>
      <c r="I81" s="11" t="b">
        <v>1</v>
      </c>
      <c r="J81" s="11" t="b">
        <v>0</v>
      </c>
      <c r="K81" s="11" t="b">
        <v>0</v>
      </c>
      <c r="L81" s="11" t="b">
        <v>0</v>
      </c>
      <c r="M81" s="16" t="s">
        <v>428</v>
      </c>
    </row>
    <row r="82" spans="1:13">
      <c r="A82" s="13" t="s">
        <v>65</v>
      </c>
      <c r="B82" s="11" t="b">
        <v>1</v>
      </c>
      <c r="C82" s="11" t="b">
        <v>1</v>
      </c>
      <c r="D82" s="11" t="b">
        <v>1</v>
      </c>
      <c r="E82" s="11" t="b">
        <v>1</v>
      </c>
      <c r="F82" s="564" t="b">
        <v>1</v>
      </c>
      <c r="G82" s="11" t="b">
        <v>1</v>
      </c>
      <c r="H82" s="11" t="b">
        <v>0</v>
      </c>
      <c r="I82" s="11" t="b">
        <v>1</v>
      </c>
      <c r="J82" s="11" t="b">
        <v>0</v>
      </c>
      <c r="K82" s="11" t="b">
        <v>0</v>
      </c>
      <c r="L82" s="11" t="b">
        <v>0</v>
      </c>
      <c r="M82" s="16" t="s">
        <v>66</v>
      </c>
    </row>
    <row r="83" spans="1:13">
      <c r="A83" s="13" t="s">
        <v>44</v>
      </c>
      <c r="B83" s="11" t="b">
        <v>1</v>
      </c>
      <c r="C83" s="11" t="b">
        <v>1</v>
      </c>
      <c r="D83" s="11" t="b">
        <v>1</v>
      </c>
      <c r="E83" s="11" t="b">
        <v>1</v>
      </c>
      <c r="F83" s="11" t="b">
        <v>1</v>
      </c>
      <c r="G83" s="11" t="b">
        <v>1</v>
      </c>
      <c r="H83" s="11" t="b">
        <v>0</v>
      </c>
      <c r="I83" s="11" t="b">
        <v>1</v>
      </c>
      <c r="J83" s="11" t="b">
        <v>0</v>
      </c>
      <c r="K83" s="11" t="b">
        <v>0</v>
      </c>
      <c r="L83" s="11" t="b">
        <v>0</v>
      </c>
      <c r="M83" s="16" t="s">
        <v>418</v>
      </c>
    </row>
    <row r="84" spans="1:13">
      <c r="A84" s="13" t="s">
        <v>37</v>
      </c>
      <c r="B84" s="11" t="b">
        <v>1</v>
      </c>
      <c r="C84" s="11" t="b">
        <v>1</v>
      </c>
      <c r="D84" s="11" t="b">
        <v>1</v>
      </c>
      <c r="E84" s="11" t="b">
        <v>0</v>
      </c>
      <c r="F84" s="11" t="b">
        <v>1</v>
      </c>
      <c r="G84" s="11" t="b">
        <v>0</v>
      </c>
      <c r="H84" s="11" t="b">
        <v>0</v>
      </c>
      <c r="I84" s="11" t="b">
        <v>1</v>
      </c>
      <c r="J84" s="11" t="b">
        <v>0</v>
      </c>
      <c r="K84" s="11" t="b">
        <v>0</v>
      </c>
      <c r="L84" s="11" t="b">
        <v>0</v>
      </c>
      <c r="M84" s="16" t="s">
        <v>419</v>
      </c>
    </row>
    <row r="85" spans="1:13">
      <c r="A85" s="13" t="s">
        <v>45</v>
      </c>
      <c r="B85" s="11" t="b">
        <v>1</v>
      </c>
      <c r="C85" s="11" t="b">
        <v>1</v>
      </c>
      <c r="D85" s="11" t="b">
        <v>1</v>
      </c>
      <c r="E85" s="11" t="b">
        <v>0</v>
      </c>
      <c r="F85" s="11" t="b">
        <v>0</v>
      </c>
      <c r="G85" s="11" t="b">
        <v>0</v>
      </c>
      <c r="H85" s="11" t="b">
        <v>0</v>
      </c>
      <c r="I85" s="11" t="b">
        <v>0</v>
      </c>
      <c r="J85" s="11" t="b">
        <v>0</v>
      </c>
      <c r="K85" s="11" t="b">
        <v>0</v>
      </c>
      <c r="L85" s="11" t="b">
        <v>0</v>
      </c>
      <c r="M85" s="16" t="s">
        <v>420</v>
      </c>
    </row>
    <row r="86" spans="1:13">
      <c r="A86" s="13" t="s">
        <v>46</v>
      </c>
      <c r="B86" s="11" t="b">
        <v>1</v>
      </c>
      <c r="C86" s="11" t="b">
        <v>1</v>
      </c>
      <c r="D86" s="11" t="b">
        <v>1</v>
      </c>
      <c r="E86" s="11" t="b">
        <v>1</v>
      </c>
      <c r="F86" s="11" t="b">
        <v>1</v>
      </c>
      <c r="G86" s="11" t="b">
        <v>1</v>
      </c>
      <c r="H86" s="11" t="b">
        <v>1</v>
      </c>
      <c r="I86" s="11" t="b">
        <v>1</v>
      </c>
      <c r="J86" s="11" t="b">
        <v>0</v>
      </c>
      <c r="K86" s="11" t="b">
        <v>0</v>
      </c>
      <c r="L86" s="11" t="b">
        <v>0</v>
      </c>
      <c r="M86" s="16" t="s">
        <v>421</v>
      </c>
    </row>
    <row r="87" spans="1:13">
      <c r="A87" s="13" t="s">
        <v>47</v>
      </c>
      <c r="B87" s="11" t="b">
        <v>1</v>
      </c>
      <c r="C87" s="11" t="b">
        <v>1</v>
      </c>
      <c r="D87" s="11" t="b">
        <v>1</v>
      </c>
      <c r="E87" s="11" t="b">
        <v>1</v>
      </c>
      <c r="F87" s="11" t="b">
        <v>1</v>
      </c>
      <c r="G87" s="11" t="b">
        <v>1</v>
      </c>
      <c r="H87" s="11" t="b">
        <v>0</v>
      </c>
      <c r="I87" s="11" t="b">
        <v>1</v>
      </c>
      <c r="J87" s="11" t="b">
        <v>0</v>
      </c>
      <c r="K87" s="11" t="b">
        <v>0</v>
      </c>
      <c r="L87" s="11" t="b">
        <v>0</v>
      </c>
      <c r="M87" s="16" t="s">
        <v>422</v>
      </c>
    </row>
    <row r="88" spans="1:13">
      <c r="A88" s="13" t="s">
        <v>282</v>
      </c>
      <c r="B88" s="11" t="b">
        <v>1</v>
      </c>
      <c r="C88" s="11" t="b">
        <v>1</v>
      </c>
      <c r="D88" s="11" t="b">
        <v>1</v>
      </c>
      <c r="E88" s="11" t="b">
        <v>0</v>
      </c>
      <c r="F88" s="11" t="b">
        <v>1</v>
      </c>
      <c r="G88" s="11" t="b">
        <v>0</v>
      </c>
      <c r="H88" s="11" t="b">
        <v>0</v>
      </c>
      <c r="I88" s="11" t="b">
        <v>1</v>
      </c>
      <c r="J88" s="11" t="b">
        <v>0</v>
      </c>
      <c r="K88" s="11" t="b">
        <v>0</v>
      </c>
      <c r="L88" s="11" t="b">
        <v>0</v>
      </c>
      <c r="M88" s="16" t="s">
        <v>423</v>
      </c>
    </row>
    <row r="89" spans="1:13">
      <c r="A89" s="13" t="s">
        <v>283</v>
      </c>
      <c r="B89" s="11" t="b">
        <v>1</v>
      </c>
      <c r="C89" s="11" t="b">
        <v>1</v>
      </c>
      <c r="D89" s="11" t="b">
        <v>1</v>
      </c>
      <c r="E89" s="11" t="b">
        <v>0</v>
      </c>
      <c r="F89" s="11" t="b">
        <v>0</v>
      </c>
      <c r="G89" s="11" t="b">
        <v>0</v>
      </c>
      <c r="H89" s="11" t="b">
        <v>0</v>
      </c>
      <c r="I89" s="11" t="b">
        <v>0</v>
      </c>
      <c r="J89" s="11" t="b">
        <v>0</v>
      </c>
      <c r="K89" s="11" t="b">
        <v>0</v>
      </c>
      <c r="L89" s="11" t="b">
        <v>0</v>
      </c>
      <c r="M89" s="16" t="s">
        <v>424</v>
      </c>
    </row>
    <row r="90" spans="1:13">
      <c r="A90" s="13" t="s">
        <v>48</v>
      </c>
      <c r="B90" s="47" t="b">
        <v>1</v>
      </c>
      <c r="C90" s="47" t="b">
        <v>1</v>
      </c>
      <c r="D90" s="47" t="b">
        <v>1</v>
      </c>
      <c r="E90" s="47" t="b">
        <v>1</v>
      </c>
      <c r="F90" s="563" t="b">
        <v>1</v>
      </c>
      <c r="G90" s="47" t="b">
        <v>1</v>
      </c>
      <c r="H90" s="47" t="b">
        <v>0</v>
      </c>
      <c r="I90" s="47" t="b">
        <v>0</v>
      </c>
      <c r="J90" s="47" t="b">
        <v>0</v>
      </c>
      <c r="K90" s="47" t="b">
        <v>0</v>
      </c>
      <c r="L90" s="47" t="b">
        <v>0</v>
      </c>
      <c r="M90" s="16" t="s">
        <v>425</v>
      </c>
    </row>
    <row r="91" spans="1:13">
      <c r="A91" s="64" t="s">
        <v>1933</v>
      </c>
      <c r="B91" s="21" t="b">
        <v>0</v>
      </c>
      <c r="C91" s="21" t="b">
        <v>1</v>
      </c>
      <c r="D91" s="21" t="b">
        <v>1</v>
      </c>
      <c r="E91" s="21" t="b">
        <v>0</v>
      </c>
      <c r="F91" s="21" t="b">
        <v>0</v>
      </c>
      <c r="G91" s="21" t="b">
        <v>0</v>
      </c>
      <c r="H91" s="21" t="b">
        <v>0</v>
      </c>
      <c r="I91" s="21" t="b">
        <v>0</v>
      </c>
      <c r="J91" s="21" t="b">
        <v>0</v>
      </c>
      <c r="K91" s="479" t="b">
        <v>0</v>
      </c>
      <c r="L91" s="65" t="b">
        <v>0</v>
      </c>
      <c r="M91" s="16" t="s">
        <v>436</v>
      </c>
    </row>
    <row r="92" spans="1:13">
      <c r="A92" s="66" t="s">
        <v>1934</v>
      </c>
      <c r="B92" s="67" t="b">
        <f t="shared" ref="B92:E94" si="6">B$91</f>
        <v>0</v>
      </c>
      <c r="C92" s="67" t="b">
        <f t="shared" si="6"/>
        <v>1</v>
      </c>
      <c r="D92" s="67" t="b">
        <f t="shared" si="6"/>
        <v>1</v>
      </c>
      <c r="E92" s="67" t="b">
        <f t="shared" si="6"/>
        <v>0</v>
      </c>
      <c r="F92" s="11" t="b">
        <v>0</v>
      </c>
      <c r="G92" s="11" t="b">
        <v>0</v>
      </c>
      <c r="H92" s="11" t="b">
        <v>0</v>
      </c>
      <c r="I92" s="11" t="b">
        <v>0</v>
      </c>
      <c r="J92" s="11" t="b">
        <v>0</v>
      </c>
      <c r="K92" s="11" t="b">
        <v>0</v>
      </c>
      <c r="L92" s="68" t="b">
        <v>0</v>
      </c>
      <c r="M92" s="16" t="s">
        <v>437</v>
      </c>
    </row>
    <row r="93" spans="1:13">
      <c r="A93" s="66" t="s">
        <v>1935</v>
      </c>
      <c r="B93" s="67" t="b">
        <f t="shared" si="6"/>
        <v>0</v>
      </c>
      <c r="C93" s="67" t="b">
        <f t="shared" si="6"/>
        <v>1</v>
      </c>
      <c r="D93" s="67" t="b">
        <f t="shared" si="6"/>
        <v>1</v>
      </c>
      <c r="E93" s="67" t="b">
        <f t="shared" si="6"/>
        <v>0</v>
      </c>
      <c r="F93" s="11" t="b">
        <v>0</v>
      </c>
      <c r="G93" s="11" t="b">
        <v>0</v>
      </c>
      <c r="H93" s="11" t="b">
        <v>0</v>
      </c>
      <c r="I93" s="11" t="b">
        <v>0</v>
      </c>
      <c r="J93" s="11" t="b">
        <v>0</v>
      </c>
      <c r="K93" s="11" t="b">
        <v>0</v>
      </c>
      <c r="L93" s="68" t="b">
        <v>0</v>
      </c>
      <c r="M93" s="20" t="s">
        <v>439</v>
      </c>
    </row>
    <row r="94" spans="1:13">
      <c r="A94" s="69" t="s">
        <v>1936</v>
      </c>
      <c r="B94" s="70" t="b">
        <f t="shared" si="6"/>
        <v>0</v>
      </c>
      <c r="C94" s="70" t="b">
        <f t="shared" si="6"/>
        <v>1</v>
      </c>
      <c r="D94" s="70" t="b">
        <f t="shared" si="6"/>
        <v>1</v>
      </c>
      <c r="E94" s="70" t="b">
        <f t="shared" si="6"/>
        <v>0</v>
      </c>
      <c r="F94" s="185" t="b">
        <v>0</v>
      </c>
      <c r="G94" s="185" t="b">
        <v>0</v>
      </c>
      <c r="H94" s="185" t="b">
        <v>0</v>
      </c>
      <c r="I94" s="185" t="b">
        <v>0</v>
      </c>
      <c r="J94" s="185" t="b">
        <v>0</v>
      </c>
      <c r="K94" s="482" t="b">
        <v>0</v>
      </c>
      <c r="L94" s="71" t="b">
        <v>0</v>
      </c>
      <c r="M94" s="20" t="s">
        <v>438</v>
      </c>
    </row>
    <row r="95" spans="1:13">
      <c r="A95" s="13" t="s">
        <v>49</v>
      </c>
      <c r="B95" s="61" t="b">
        <v>1</v>
      </c>
      <c r="C95" s="61" t="b">
        <v>1</v>
      </c>
      <c r="D95" s="61" t="b">
        <v>1</v>
      </c>
      <c r="E95" s="61" t="b">
        <v>1</v>
      </c>
      <c r="F95" s="61" t="b">
        <v>1</v>
      </c>
      <c r="G95" s="61" t="b">
        <v>0</v>
      </c>
      <c r="H95" s="61" t="b">
        <v>0</v>
      </c>
      <c r="I95" s="61" t="b">
        <v>1</v>
      </c>
      <c r="J95" s="61" t="b">
        <v>0</v>
      </c>
      <c r="K95" s="61" t="b">
        <v>0</v>
      </c>
      <c r="L95" s="61" t="b">
        <v>0</v>
      </c>
      <c r="M95" s="16" t="s">
        <v>2664</v>
      </c>
    </row>
    <row r="96" spans="1:13">
      <c r="A96" s="13" t="s">
        <v>1010</v>
      </c>
      <c r="B96" s="11" t="b">
        <v>1</v>
      </c>
      <c r="C96" s="11" t="b">
        <v>1</v>
      </c>
      <c r="D96" s="11" t="b">
        <v>1</v>
      </c>
      <c r="E96" s="11" t="b">
        <v>0</v>
      </c>
      <c r="F96" s="11" t="b">
        <v>1</v>
      </c>
      <c r="G96" s="11" t="b">
        <v>0</v>
      </c>
      <c r="H96" s="11" t="b">
        <v>0</v>
      </c>
      <c r="I96" s="11" t="b">
        <v>1</v>
      </c>
      <c r="J96" s="11" t="b">
        <v>0</v>
      </c>
      <c r="K96" s="11" t="b">
        <v>0</v>
      </c>
      <c r="L96" s="11" t="b">
        <v>0</v>
      </c>
      <c r="M96" s="16" t="s">
        <v>1011</v>
      </c>
    </row>
    <row r="97" spans="1:13">
      <c r="A97" s="13" t="s">
        <v>50</v>
      </c>
      <c r="B97" s="11" t="b">
        <v>1</v>
      </c>
      <c r="C97" s="11" t="b">
        <v>1</v>
      </c>
      <c r="D97" s="11" t="b">
        <v>1</v>
      </c>
      <c r="E97" s="11" t="b">
        <v>0</v>
      </c>
      <c r="F97" s="11" t="b">
        <v>0</v>
      </c>
      <c r="G97" s="11" t="b">
        <v>0</v>
      </c>
      <c r="H97" s="11" t="b">
        <v>0</v>
      </c>
      <c r="I97" s="11" t="b">
        <v>1</v>
      </c>
      <c r="J97" s="11" t="b">
        <v>0</v>
      </c>
      <c r="K97" s="11" t="b">
        <v>0</v>
      </c>
      <c r="L97" s="11" t="b">
        <v>0</v>
      </c>
      <c r="M97" s="16" t="s">
        <v>410</v>
      </c>
    </row>
    <row r="98" spans="1:13">
      <c r="A98" s="13" t="s">
        <v>441</v>
      </c>
      <c r="B98" s="11" t="b">
        <v>1</v>
      </c>
      <c r="C98" s="11" t="b">
        <v>1</v>
      </c>
      <c r="D98" s="11" t="b">
        <v>1</v>
      </c>
      <c r="E98" s="11" t="b">
        <v>1</v>
      </c>
      <c r="F98" s="11" t="b">
        <v>0</v>
      </c>
      <c r="G98" s="11" t="b">
        <v>0</v>
      </c>
      <c r="H98" s="11" t="b">
        <v>0</v>
      </c>
      <c r="I98" s="11" t="b">
        <v>0</v>
      </c>
      <c r="J98" s="11" t="b">
        <v>0</v>
      </c>
      <c r="K98" s="11" t="b">
        <v>0</v>
      </c>
      <c r="L98" s="11" t="b">
        <v>0</v>
      </c>
      <c r="M98" s="16" t="s">
        <v>440</v>
      </c>
    </row>
    <row r="99" spans="1:13">
      <c r="A99" s="13" t="s">
        <v>737</v>
      </c>
      <c r="B99" s="11" t="b">
        <v>1</v>
      </c>
      <c r="C99" s="11" t="b">
        <v>1</v>
      </c>
      <c r="D99" s="11" t="b">
        <v>1</v>
      </c>
      <c r="E99" s="11" t="b">
        <v>0</v>
      </c>
      <c r="F99" s="11" t="b">
        <v>1</v>
      </c>
      <c r="G99" s="11" t="b">
        <v>0</v>
      </c>
      <c r="H99" s="11" t="b">
        <v>0</v>
      </c>
      <c r="I99" s="11" t="b">
        <v>0</v>
      </c>
      <c r="J99" s="11" t="b">
        <v>0</v>
      </c>
      <c r="K99" s="11" t="b">
        <v>0</v>
      </c>
      <c r="L99" s="11" t="b">
        <v>0</v>
      </c>
      <c r="M99" s="16" t="s">
        <v>1146</v>
      </c>
    </row>
    <row r="100" spans="1:13">
      <c r="A100" s="13" t="s">
        <v>442</v>
      </c>
      <c r="B100" s="11" t="b">
        <v>1</v>
      </c>
      <c r="C100" s="11" t="b">
        <v>1</v>
      </c>
      <c r="D100" s="11" t="b">
        <v>1</v>
      </c>
      <c r="E100" s="11" t="b">
        <v>0</v>
      </c>
      <c r="F100" s="11" t="b">
        <v>0</v>
      </c>
      <c r="G100" s="11" t="b">
        <v>0</v>
      </c>
      <c r="H100" s="11" t="b">
        <v>0</v>
      </c>
      <c r="I100" s="11" t="b">
        <v>0</v>
      </c>
      <c r="J100" s="11" t="b">
        <v>0</v>
      </c>
      <c r="K100" s="11" t="b">
        <v>0</v>
      </c>
      <c r="L100" s="11" t="b">
        <v>0</v>
      </c>
      <c r="M100" s="16" t="s">
        <v>443</v>
      </c>
    </row>
    <row r="101" spans="1:13">
      <c r="A101" s="13" t="s">
        <v>617</v>
      </c>
      <c r="B101" s="11" t="b">
        <v>1</v>
      </c>
      <c r="C101" s="11" t="b">
        <v>1</v>
      </c>
      <c r="D101" s="11" t="b">
        <v>1</v>
      </c>
      <c r="E101" s="11" t="b">
        <v>0</v>
      </c>
      <c r="F101" s="11" t="b">
        <v>0</v>
      </c>
      <c r="G101" s="11" t="b">
        <v>0</v>
      </c>
      <c r="H101" s="11" t="b">
        <v>0</v>
      </c>
      <c r="I101" s="11" t="b">
        <v>0</v>
      </c>
      <c r="J101" s="11" t="b">
        <v>0</v>
      </c>
      <c r="K101" s="11" t="b">
        <v>0</v>
      </c>
      <c r="L101" s="11" t="b">
        <v>0</v>
      </c>
      <c r="M101" s="16" t="s">
        <v>621</v>
      </c>
    </row>
    <row r="102" spans="1:13">
      <c r="A102" s="13" t="s">
        <v>53</v>
      </c>
      <c r="B102" s="11" t="b">
        <v>1</v>
      </c>
      <c r="C102" s="11" t="b">
        <v>1</v>
      </c>
      <c r="D102" s="11" t="b">
        <v>1</v>
      </c>
      <c r="E102" s="11" t="b">
        <v>0</v>
      </c>
      <c r="F102" s="11" t="b">
        <v>1</v>
      </c>
      <c r="G102" s="11" t="b">
        <v>0</v>
      </c>
      <c r="H102" s="11" t="b">
        <v>0</v>
      </c>
      <c r="I102" s="11" t="b">
        <v>0</v>
      </c>
      <c r="J102" s="11" t="b">
        <v>0</v>
      </c>
      <c r="K102" s="11" t="b">
        <v>0</v>
      </c>
      <c r="L102" s="11" t="b">
        <v>0</v>
      </c>
      <c r="M102" s="16" t="s">
        <v>411</v>
      </c>
    </row>
    <row r="103" spans="1:13">
      <c r="A103" s="13" t="s">
        <v>51</v>
      </c>
      <c r="B103" s="11" t="b">
        <v>1</v>
      </c>
      <c r="C103" s="11" t="b">
        <v>1</v>
      </c>
      <c r="D103" s="11" t="b">
        <v>1</v>
      </c>
      <c r="E103" s="11" t="b">
        <v>0</v>
      </c>
      <c r="F103" s="11" t="b">
        <v>0</v>
      </c>
      <c r="G103" s="11" t="b">
        <v>0</v>
      </c>
      <c r="H103" s="11" t="b">
        <v>0</v>
      </c>
      <c r="I103" s="11" t="b">
        <v>1</v>
      </c>
      <c r="J103" s="11" t="b">
        <v>0</v>
      </c>
      <c r="K103" s="11" t="b">
        <v>0</v>
      </c>
      <c r="L103" s="11" t="b">
        <v>0</v>
      </c>
      <c r="M103" s="16" t="s">
        <v>412</v>
      </c>
    </row>
    <row r="104" spans="1:13">
      <c r="A104" s="13" t="s">
        <v>445</v>
      </c>
      <c r="B104" s="11" t="b">
        <v>1</v>
      </c>
      <c r="C104" s="11" t="b">
        <v>1</v>
      </c>
      <c r="D104" s="11" t="b">
        <v>1</v>
      </c>
      <c r="E104" s="11" t="b">
        <v>1</v>
      </c>
      <c r="F104" s="11" t="b">
        <v>0</v>
      </c>
      <c r="G104" s="11" t="b">
        <v>0</v>
      </c>
      <c r="H104" s="11" t="b">
        <v>0</v>
      </c>
      <c r="I104" s="11" t="b">
        <v>0</v>
      </c>
      <c r="J104" s="11" t="b">
        <v>0</v>
      </c>
      <c r="K104" s="11" t="b">
        <v>0</v>
      </c>
      <c r="L104" s="11" t="b">
        <v>0</v>
      </c>
      <c r="M104" s="16" t="s">
        <v>440</v>
      </c>
    </row>
    <row r="105" spans="1:13">
      <c r="A105" s="13" t="s">
        <v>446</v>
      </c>
      <c r="B105" s="11" t="b">
        <v>1</v>
      </c>
      <c r="C105" s="11" t="b">
        <v>1</v>
      </c>
      <c r="D105" s="11" t="b">
        <v>1</v>
      </c>
      <c r="E105" s="11" t="b">
        <v>0</v>
      </c>
      <c r="F105" s="11" t="b">
        <v>0</v>
      </c>
      <c r="G105" s="11" t="b">
        <v>0</v>
      </c>
      <c r="H105" s="11" t="b">
        <v>0</v>
      </c>
      <c r="I105" s="11" t="b">
        <v>0</v>
      </c>
      <c r="J105" s="11" t="b">
        <v>0</v>
      </c>
      <c r="K105" s="11" t="b">
        <v>0</v>
      </c>
      <c r="L105" s="11" t="b">
        <v>0</v>
      </c>
      <c r="M105" s="16" t="s">
        <v>444</v>
      </c>
    </row>
    <row r="106" spans="1:13">
      <c r="A106" s="13" t="s">
        <v>618</v>
      </c>
      <c r="B106" s="11" t="b">
        <v>1</v>
      </c>
      <c r="C106" s="11" t="b">
        <v>1</v>
      </c>
      <c r="D106" s="11" t="b">
        <v>1</v>
      </c>
      <c r="E106" s="11" t="b">
        <v>0</v>
      </c>
      <c r="F106" s="11" t="b">
        <v>0</v>
      </c>
      <c r="G106" s="11" t="b">
        <v>0</v>
      </c>
      <c r="H106" s="11" t="b">
        <v>0</v>
      </c>
      <c r="I106" s="11" t="b">
        <v>0</v>
      </c>
      <c r="J106" s="11" t="b">
        <v>0</v>
      </c>
      <c r="K106" s="11" t="b">
        <v>0</v>
      </c>
      <c r="L106" s="11" t="b">
        <v>0</v>
      </c>
      <c r="M106" s="16" t="s">
        <v>620</v>
      </c>
    </row>
    <row r="107" spans="1:13">
      <c r="A107" s="13" t="s">
        <v>54</v>
      </c>
      <c r="B107" s="11" t="b">
        <v>1</v>
      </c>
      <c r="C107" s="11" t="b">
        <v>1</v>
      </c>
      <c r="D107" s="11" t="b">
        <v>1</v>
      </c>
      <c r="E107" s="11" t="b">
        <v>0</v>
      </c>
      <c r="F107" s="11" t="b">
        <v>1</v>
      </c>
      <c r="G107" s="11" t="b">
        <v>0</v>
      </c>
      <c r="H107" s="11" t="b">
        <v>0</v>
      </c>
      <c r="I107" s="11" t="b">
        <v>0</v>
      </c>
      <c r="J107" s="11" t="b">
        <v>0</v>
      </c>
      <c r="K107" s="11" t="b">
        <v>0</v>
      </c>
      <c r="L107" s="11" t="b">
        <v>0</v>
      </c>
      <c r="M107" s="16" t="s">
        <v>413</v>
      </c>
    </row>
    <row r="108" spans="1:13">
      <c r="A108" s="13" t="s">
        <v>52</v>
      </c>
      <c r="B108" s="11" t="b">
        <v>1</v>
      </c>
      <c r="C108" s="11" t="b">
        <v>1</v>
      </c>
      <c r="D108" s="11" t="b">
        <v>1</v>
      </c>
      <c r="E108" s="11" t="b">
        <v>0</v>
      </c>
      <c r="F108" s="11" t="b">
        <v>0</v>
      </c>
      <c r="G108" s="11" t="b">
        <v>0</v>
      </c>
      <c r="H108" s="11" t="b">
        <v>0</v>
      </c>
      <c r="I108" s="11" t="b">
        <v>1</v>
      </c>
      <c r="J108" s="11" t="b">
        <v>0</v>
      </c>
      <c r="K108" s="11" t="b">
        <v>0</v>
      </c>
      <c r="L108" s="11" t="b">
        <v>0</v>
      </c>
      <c r="M108" s="16" t="s">
        <v>414</v>
      </c>
    </row>
    <row r="109" spans="1:13">
      <c r="A109" s="13" t="s">
        <v>55</v>
      </c>
      <c r="B109" s="11" t="b">
        <v>1</v>
      </c>
      <c r="C109" s="11" t="b">
        <v>1</v>
      </c>
      <c r="D109" s="11" t="b">
        <v>1</v>
      </c>
      <c r="E109" s="11" t="b">
        <v>0</v>
      </c>
      <c r="F109" s="11" t="b">
        <v>0</v>
      </c>
      <c r="G109" s="11" t="b">
        <v>0</v>
      </c>
      <c r="H109" s="11" t="b">
        <v>0</v>
      </c>
      <c r="I109" s="11" t="b">
        <v>0</v>
      </c>
      <c r="J109" s="11" t="b">
        <v>0</v>
      </c>
      <c r="K109" s="11" t="b">
        <v>0</v>
      </c>
      <c r="L109" s="11" t="b">
        <v>0</v>
      </c>
      <c r="M109" s="16" t="s">
        <v>415</v>
      </c>
    </row>
    <row r="110" spans="1:13">
      <c r="A110" s="13" t="s">
        <v>56</v>
      </c>
      <c r="B110" s="11" t="b">
        <v>1</v>
      </c>
      <c r="C110" s="11" t="b">
        <v>1</v>
      </c>
      <c r="D110" s="11" t="b">
        <v>1</v>
      </c>
      <c r="E110" s="11" t="b">
        <v>0</v>
      </c>
      <c r="F110" s="11" t="b">
        <v>0</v>
      </c>
      <c r="G110" s="11" t="b">
        <v>0</v>
      </c>
      <c r="H110" s="11" t="b">
        <v>0</v>
      </c>
      <c r="I110" s="11" t="b">
        <v>0</v>
      </c>
      <c r="J110" s="11" t="b">
        <v>0</v>
      </c>
      <c r="K110" s="11" t="b">
        <v>0</v>
      </c>
      <c r="L110" s="11" t="b">
        <v>0</v>
      </c>
      <c r="M110" s="16" t="s">
        <v>416</v>
      </c>
    </row>
    <row r="111" spans="1:13">
      <c r="A111" s="13" t="s">
        <v>57</v>
      </c>
      <c r="B111" s="11" t="b">
        <v>1</v>
      </c>
      <c r="C111" s="11" t="b">
        <v>1</v>
      </c>
      <c r="D111" s="11" t="b">
        <v>1</v>
      </c>
      <c r="E111" s="11" t="b">
        <v>1</v>
      </c>
      <c r="F111" s="11" t="b">
        <v>1</v>
      </c>
      <c r="G111" s="11" t="b">
        <v>0</v>
      </c>
      <c r="H111" s="11" t="b">
        <v>0</v>
      </c>
      <c r="I111" s="11" t="b">
        <v>0</v>
      </c>
      <c r="J111" s="11" t="b">
        <v>0</v>
      </c>
      <c r="K111" s="11" t="b">
        <v>0</v>
      </c>
      <c r="L111" s="11" t="b">
        <v>0</v>
      </c>
      <c r="M111" s="16" t="s">
        <v>1453</v>
      </c>
    </row>
    <row r="112" spans="1:13">
      <c r="A112" s="13" t="s">
        <v>2846</v>
      </c>
      <c r="B112" s="11" t="b">
        <v>1</v>
      </c>
      <c r="C112" s="11" t="b">
        <v>1</v>
      </c>
      <c r="D112" s="11" t="b">
        <v>1</v>
      </c>
      <c r="E112" s="11" t="b">
        <v>1</v>
      </c>
      <c r="F112" s="11" t="b">
        <v>1</v>
      </c>
      <c r="G112" s="11" t="b">
        <v>0</v>
      </c>
      <c r="H112" s="11" t="b">
        <v>0</v>
      </c>
      <c r="I112" s="11" t="b">
        <v>0</v>
      </c>
      <c r="J112" s="11" t="b">
        <v>0</v>
      </c>
      <c r="K112" s="11" t="b">
        <v>0</v>
      </c>
      <c r="L112" s="11" t="b">
        <v>0</v>
      </c>
      <c r="M112" s="16" t="s">
        <v>2847</v>
      </c>
    </row>
    <row r="113" spans="1:13">
      <c r="A113" s="13" t="s">
        <v>58</v>
      </c>
      <c r="B113" s="11" t="b">
        <v>1</v>
      </c>
      <c r="C113" s="11" t="b">
        <v>1</v>
      </c>
      <c r="D113" s="11" t="b">
        <v>1</v>
      </c>
      <c r="E113" s="11" t="b">
        <v>0</v>
      </c>
      <c r="F113" s="11" t="b">
        <v>0</v>
      </c>
      <c r="G113" s="11" t="b">
        <v>0</v>
      </c>
      <c r="H113" s="11" t="b">
        <v>0</v>
      </c>
      <c r="I113" s="11" t="b">
        <v>0</v>
      </c>
      <c r="J113" s="11" t="b">
        <v>0</v>
      </c>
      <c r="K113" s="11" t="b">
        <v>0</v>
      </c>
      <c r="L113" s="11" t="b">
        <v>0</v>
      </c>
      <c r="M113" s="16" t="s">
        <v>417</v>
      </c>
    </row>
    <row r="114" spans="1:13">
      <c r="A114" s="13" t="s">
        <v>1454</v>
      </c>
      <c r="B114" s="11" t="b">
        <v>1</v>
      </c>
      <c r="C114" s="11" t="b">
        <v>1</v>
      </c>
      <c r="D114" s="11" t="b">
        <v>1</v>
      </c>
      <c r="E114" s="11" t="b">
        <v>0</v>
      </c>
      <c r="F114" s="11" t="b">
        <v>0</v>
      </c>
      <c r="G114" s="11" t="b">
        <v>0</v>
      </c>
      <c r="H114" s="11" t="b">
        <v>0</v>
      </c>
      <c r="I114" s="11" t="b">
        <v>0</v>
      </c>
      <c r="J114" s="11" t="b">
        <v>0</v>
      </c>
      <c r="K114" s="11" t="b">
        <v>0</v>
      </c>
      <c r="L114" s="11" t="b">
        <v>0</v>
      </c>
      <c r="M114" s="16" t="s">
        <v>1455</v>
      </c>
    </row>
    <row r="115" spans="1:13">
      <c r="A115" s="13" t="s">
        <v>3211</v>
      </c>
      <c r="B115" s="11" t="b">
        <v>1</v>
      </c>
      <c r="C115" s="11" t="b">
        <v>0</v>
      </c>
      <c r="D115" s="11" t="b">
        <v>0</v>
      </c>
      <c r="E115" s="11" t="b">
        <v>0</v>
      </c>
      <c r="F115" s="11" t="b">
        <v>0</v>
      </c>
      <c r="G115" s="11" t="b">
        <v>0</v>
      </c>
      <c r="H115" s="11" t="b">
        <v>0</v>
      </c>
      <c r="I115" s="11" t="b">
        <v>0</v>
      </c>
      <c r="J115" s="11" t="b">
        <v>0</v>
      </c>
      <c r="K115" s="11" t="b">
        <v>0</v>
      </c>
      <c r="L115" s="11" t="b">
        <v>1</v>
      </c>
      <c r="M115" s="16" t="s">
        <v>1898</v>
      </c>
    </row>
    <row r="116" spans="1:13">
      <c r="A116" s="13" t="s">
        <v>1897</v>
      </c>
      <c r="B116" s="11" t="b">
        <v>1</v>
      </c>
      <c r="C116" s="11" t="b">
        <v>0</v>
      </c>
      <c r="D116" s="11" t="b">
        <v>0</v>
      </c>
      <c r="E116" s="11" t="b">
        <v>0</v>
      </c>
      <c r="F116" s="11" t="b">
        <v>0</v>
      </c>
      <c r="G116" s="11" t="b">
        <v>0</v>
      </c>
      <c r="H116" s="11" t="b">
        <v>0</v>
      </c>
      <c r="I116" s="11" t="b">
        <v>0</v>
      </c>
      <c r="J116" s="11" t="b">
        <v>0</v>
      </c>
      <c r="K116" s="11" t="b">
        <v>0</v>
      </c>
      <c r="L116" s="11" t="b">
        <v>1</v>
      </c>
      <c r="M116" s="16" t="s">
        <v>1898</v>
      </c>
    </row>
    <row r="117" spans="1:13">
      <c r="A117" s="13" t="s">
        <v>2090</v>
      </c>
      <c r="B117" s="11" t="b">
        <v>1</v>
      </c>
      <c r="C117" s="11" t="b">
        <v>0</v>
      </c>
      <c r="D117" s="11" t="b">
        <v>0</v>
      </c>
      <c r="E117" s="11" t="b">
        <v>0</v>
      </c>
      <c r="F117" s="11" t="b">
        <v>1</v>
      </c>
      <c r="G117" s="11" t="b">
        <v>0</v>
      </c>
      <c r="H117" s="11" t="b">
        <v>0</v>
      </c>
      <c r="I117" s="11" t="b">
        <v>0</v>
      </c>
      <c r="J117" s="11" t="b">
        <v>1</v>
      </c>
      <c r="K117" s="11" t="b">
        <v>0</v>
      </c>
      <c r="L117" s="11" t="b">
        <v>1</v>
      </c>
      <c r="M117" s="16" t="s">
        <v>2092</v>
      </c>
    </row>
    <row r="118" spans="1:13">
      <c r="A118" s="13" t="s">
        <v>2288</v>
      </c>
      <c r="B118" s="11" t="b">
        <v>1</v>
      </c>
      <c r="C118" s="11" t="b">
        <v>0</v>
      </c>
      <c r="D118" s="11" t="b">
        <v>0</v>
      </c>
      <c r="E118" s="11" t="b">
        <v>0</v>
      </c>
      <c r="F118" s="11" t="b">
        <v>0</v>
      </c>
      <c r="G118" s="11" t="b">
        <v>0</v>
      </c>
      <c r="H118" s="11" t="b">
        <v>0</v>
      </c>
      <c r="I118" s="11" t="b">
        <v>0</v>
      </c>
      <c r="J118" s="11" t="b">
        <v>0</v>
      </c>
      <c r="K118" s="11" t="b">
        <v>0</v>
      </c>
      <c r="L118" s="11" t="b">
        <v>1</v>
      </c>
      <c r="M118" s="16" t="s">
        <v>2291</v>
      </c>
    </row>
    <row r="119" spans="1:13">
      <c r="A119" s="13" t="s">
        <v>2289</v>
      </c>
      <c r="B119" s="11" t="b">
        <v>1</v>
      </c>
      <c r="C119" s="11" t="b">
        <v>0</v>
      </c>
      <c r="D119" s="11" t="b">
        <v>0</v>
      </c>
      <c r="E119" s="11" t="b">
        <v>0</v>
      </c>
      <c r="F119" s="11" t="b">
        <v>0</v>
      </c>
      <c r="G119" s="11" t="b">
        <v>0</v>
      </c>
      <c r="H119" s="11" t="b">
        <v>0</v>
      </c>
      <c r="I119" s="11" t="b">
        <v>0</v>
      </c>
      <c r="J119" s="11" t="b">
        <v>0</v>
      </c>
      <c r="K119" s="11" t="b">
        <v>0</v>
      </c>
      <c r="L119" s="11" t="b">
        <v>1</v>
      </c>
      <c r="M119" s="16" t="s">
        <v>2292</v>
      </c>
    </row>
    <row r="120" spans="1:13">
      <c r="A120" s="13" t="s">
        <v>2290</v>
      </c>
      <c r="B120" s="11" t="b">
        <v>1</v>
      </c>
      <c r="C120" s="11" t="b">
        <v>0</v>
      </c>
      <c r="D120" s="11" t="b">
        <v>0</v>
      </c>
      <c r="E120" s="11" t="b">
        <v>0</v>
      </c>
      <c r="F120" s="11" t="b">
        <v>0</v>
      </c>
      <c r="G120" s="11" t="b">
        <v>0</v>
      </c>
      <c r="H120" s="11" t="b">
        <v>0</v>
      </c>
      <c r="I120" s="11" t="b">
        <v>0</v>
      </c>
      <c r="J120" s="11" t="b">
        <v>0</v>
      </c>
      <c r="K120" s="11" t="b">
        <v>0</v>
      </c>
      <c r="L120" s="11" t="b">
        <v>1</v>
      </c>
      <c r="M120" s="16" t="s">
        <v>2293</v>
      </c>
    </row>
    <row r="121" spans="1:13">
      <c r="A121" s="13" t="s">
        <v>2091</v>
      </c>
      <c r="B121" s="11" t="b">
        <v>1</v>
      </c>
      <c r="C121" s="11" t="b">
        <v>0</v>
      </c>
      <c r="D121" s="11" t="b">
        <v>0</v>
      </c>
      <c r="E121" s="11" t="b">
        <v>0</v>
      </c>
      <c r="F121" s="11" t="b">
        <v>0</v>
      </c>
      <c r="G121" s="11" t="b">
        <v>0</v>
      </c>
      <c r="H121" s="11" t="b">
        <v>0</v>
      </c>
      <c r="I121" s="11" t="b">
        <v>0</v>
      </c>
      <c r="J121" s="11" t="b">
        <v>0</v>
      </c>
      <c r="K121" s="11" t="b">
        <v>0</v>
      </c>
      <c r="L121" s="11" t="b">
        <v>1</v>
      </c>
      <c r="M121" s="16" t="s">
        <v>2093</v>
      </c>
    </row>
  </sheetData>
  <autoFilter ref="A2:M121" xr:uid="{7A02DDC9-E0E8-48BF-8BE6-D6DD57F6C67D}"/>
  <conditionalFormatting sqref="B3:L121">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67"/>
  <sheetViews>
    <sheetView topLeftCell="G1" workbookViewId="0">
      <pane ySplit="3" topLeftCell="A251" activePane="bottomLeft" state="frozen"/>
      <selection pane="bottomLeft" activeCell="L262" sqref="L262"/>
    </sheetView>
    <sheetView workbookViewId="1">
      <pane xSplit="8" ySplit="4" topLeftCell="I244" activePane="bottomRight" state="frozen"/>
      <selection activeCell="AY302" sqref="AY302"/>
      <selection pane="topRight" activeCell="AY302" sqref="AY302"/>
      <selection pane="bottomLeft" activeCell="AY302" sqref="AY302"/>
      <selection pane="bottomRight" activeCell="I267" sqref="I267"/>
    </sheetView>
  </sheetViews>
  <sheetFormatPr defaultRowHeight="14.5" outlineLevelRow="1" outlineLevelCol="1"/>
  <cols>
    <col min="1" max="2" width="0" hidden="1" customWidth="1" outlineLevel="1"/>
    <col min="3" max="3" width="22.54296875" hidden="1" customWidth="1" outlineLevel="1"/>
    <col min="4" max="6" width="0" hidden="1" customWidth="1" outlineLevel="1"/>
    <col min="7" max="7" width="17.26953125" customWidth="1" collapsed="1"/>
    <col min="9" max="9" width="24.54296875" customWidth="1"/>
  </cols>
  <sheetData>
    <row r="1" spans="1:27">
      <c r="G1" s="25"/>
    </row>
    <row r="2" spans="1:27">
      <c r="B2" t="s">
        <v>1097</v>
      </c>
      <c r="G2" s="25"/>
    </row>
    <row r="3" spans="1:27">
      <c r="B3" s="107" t="s">
        <v>1</v>
      </c>
      <c r="C3" s="108" t="s">
        <v>2</v>
      </c>
      <c r="D3" s="108"/>
      <c r="E3" s="108"/>
      <c r="G3" s="443" t="s">
        <v>1483</v>
      </c>
      <c r="H3" s="198" t="s">
        <v>1</v>
      </c>
      <c r="I3" s="199" t="s">
        <v>2</v>
      </c>
      <c r="J3" s="199" t="s">
        <v>3</v>
      </c>
      <c r="K3" s="199" t="s">
        <v>4</v>
      </c>
    </row>
    <row r="4" spans="1:27">
      <c r="B4" s="109" t="s">
        <v>16</v>
      </c>
      <c r="C4" s="27"/>
      <c r="D4" s="110"/>
      <c r="E4" t="s">
        <v>1092</v>
      </c>
      <c r="G4" s="25"/>
      <c r="H4" s="109" t="s">
        <v>16</v>
      </c>
      <c r="I4" s="110"/>
      <c r="J4" s="110"/>
      <c r="K4" s="286" t="s">
        <v>1092</v>
      </c>
    </row>
    <row r="5" spans="1:27">
      <c r="B5" s="109" t="s">
        <v>16</v>
      </c>
      <c r="C5" s="111" t="s">
        <v>1108</v>
      </c>
      <c r="D5" s="111"/>
      <c r="E5" s="188"/>
      <c r="F5" s="188"/>
      <c r="G5" s="455"/>
      <c r="H5" s="109" t="s">
        <v>16</v>
      </c>
      <c r="I5" s="808" t="s">
        <v>1108</v>
      </c>
      <c r="J5" s="110"/>
      <c r="K5" s="286"/>
      <c r="L5" s="27"/>
      <c r="M5" s="27"/>
      <c r="N5" s="27"/>
      <c r="O5" s="27"/>
      <c r="P5" s="27"/>
      <c r="Q5" s="27"/>
      <c r="R5" s="27"/>
      <c r="S5" s="27"/>
      <c r="T5" s="27"/>
      <c r="U5" s="27"/>
      <c r="V5" s="27"/>
      <c r="W5" s="27"/>
      <c r="X5" s="27"/>
      <c r="Y5" s="27"/>
      <c r="Z5" s="27"/>
      <c r="AA5" s="27"/>
    </row>
    <row r="6" spans="1:27" outlineLevel="1">
      <c r="A6" s="18">
        <f>IF($C6="","blank",MATCH($C6,$I$5:$I$289,0))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IF($C7="","blank",MATCH($C7,$I$5:$I$289,0))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IF($C8="","blank",MATCH($C8,$I$5:$I$289,0))</f>
        <v>4</v>
      </c>
      <c r="B8" s="18" t="s">
        <v>10</v>
      </c>
      <c r="C8" s="111" t="s">
        <v>1753</v>
      </c>
      <c r="D8" s="409"/>
      <c r="E8" s="188"/>
      <c r="F8" s="188"/>
      <c r="G8" s="455"/>
      <c r="H8" s="18" t="s">
        <v>10</v>
      </c>
      <c r="I8" s="111" t="s">
        <v>1753</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1979</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1636</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1637</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1096</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1109</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1530</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1530</v>
      </c>
      <c r="H17" s="18" t="s">
        <v>10</v>
      </c>
      <c r="I17" s="111" t="s">
        <v>1106</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2062</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2064</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2082</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2066</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1530</v>
      </c>
      <c r="H22" s="18" t="s">
        <v>10</v>
      </c>
      <c r="I22" s="111" t="s">
        <v>1099</v>
      </c>
      <c r="J22" s="110"/>
      <c r="K22" s="287" t="s">
        <v>1100</v>
      </c>
      <c r="L22" s="287" t="s">
        <v>1101</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2067</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2068</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2069</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1530</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1505</v>
      </c>
      <c r="H27" s="18" t="s">
        <v>10</v>
      </c>
      <c r="I27" s="111" t="s">
        <v>758</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1869</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1870</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2606</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1118</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1119</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1120</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1339</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1340</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1341</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1507</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718</v>
      </c>
      <c r="L38" s="287" t="s">
        <v>1742</v>
      </c>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786</v>
      </c>
      <c r="L39" s="287" t="s">
        <v>366</v>
      </c>
      <c r="M39" s="287" t="s">
        <v>101</v>
      </c>
      <c r="N39" s="287" t="s">
        <v>718</v>
      </c>
      <c r="O39" s="287" t="s">
        <v>1742</v>
      </c>
      <c r="P39" s="27"/>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718</v>
      </c>
      <c r="M40" s="287" t="s">
        <v>1742</v>
      </c>
      <c r="N40" s="287" t="s">
        <v>367</v>
      </c>
      <c r="O40" s="287" t="s">
        <v>343</v>
      </c>
      <c r="P40" s="287"/>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718</v>
      </c>
      <c r="M41" s="287" t="s">
        <v>1742</v>
      </c>
      <c r="N41" s="27"/>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2635</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3081</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808" t="s">
        <v>2213</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808" t="s">
        <v>1506</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10</v>
      </c>
      <c r="I47" s="111" t="s">
        <v>2124</v>
      </c>
      <c r="J47" s="110"/>
      <c r="K47" s="287"/>
      <c r="L47" s="27"/>
      <c r="M47" s="27"/>
      <c r="N47" s="27"/>
      <c r="O47" s="27"/>
      <c r="P47" s="27"/>
      <c r="Q47" s="27"/>
      <c r="R47" s="27"/>
      <c r="S47" s="27"/>
      <c r="T47" s="27"/>
      <c r="U47" s="27"/>
      <c r="V47" s="27"/>
      <c r="W47" s="27"/>
      <c r="X47" s="27"/>
      <c r="Y47" s="27"/>
      <c r="Z47" s="27"/>
      <c r="AA47" s="27"/>
    </row>
    <row r="48" spans="1:27" outlineLevel="1">
      <c r="A48" s="18"/>
      <c r="B48" s="18"/>
      <c r="C48" s="111"/>
      <c r="D48" s="111"/>
      <c r="E48" s="188"/>
      <c r="F48" s="188"/>
      <c r="G48" s="455"/>
      <c r="H48" s="18" t="s">
        <v>10</v>
      </c>
      <c r="I48" s="111" t="s">
        <v>1782</v>
      </c>
      <c r="J48" s="110"/>
      <c r="K48" s="287"/>
      <c r="L48" s="27"/>
      <c r="M48" s="27"/>
      <c r="N48" s="27"/>
      <c r="O48" s="27"/>
      <c r="P48" s="27"/>
      <c r="Q48" s="27"/>
      <c r="R48" s="27"/>
      <c r="S48" s="27"/>
      <c r="T48" s="27"/>
      <c r="U48" s="27"/>
      <c r="V48" s="27"/>
      <c r="W48" s="27"/>
      <c r="X48" s="27"/>
      <c r="Y48" s="27"/>
      <c r="Z48" s="27"/>
      <c r="AA48" s="27"/>
    </row>
    <row r="49" spans="1:30" outlineLevel="1">
      <c r="A49" s="18"/>
      <c r="B49" s="18"/>
      <c r="C49" s="111"/>
      <c r="D49" s="111"/>
      <c r="E49" s="188"/>
      <c r="F49" s="188"/>
      <c r="G49" s="455"/>
      <c r="H49" s="18" t="s">
        <v>10</v>
      </c>
      <c r="I49" s="111" t="s">
        <v>223</v>
      </c>
      <c r="J49" s="110"/>
      <c r="K49" s="287"/>
      <c r="L49" s="27"/>
      <c r="M49" s="27"/>
      <c r="N49" s="27"/>
      <c r="O49" s="27"/>
      <c r="P49" s="27"/>
      <c r="Q49" s="27"/>
      <c r="R49" s="27"/>
      <c r="S49" s="27"/>
      <c r="T49" s="27"/>
      <c r="U49" s="27"/>
      <c r="V49" s="27"/>
      <c r="W49" s="27"/>
      <c r="X49" s="27"/>
      <c r="Y49" s="27"/>
      <c r="Z49" s="27"/>
      <c r="AA49" s="27"/>
    </row>
    <row r="50" spans="1:30" outlineLevel="1">
      <c r="A50" s="18"/>
      <c r="B50" s="18"/>
      <c r="C50" s="111"/>
      <c r="D50" s="111"/>
      <c r="E50" s="188"/>
      <c r="F50" s="188"/>
      <c r="G50" s="455"/>
      <c r="H50" s="18" t="s">
        <v>10</v>
      </c>
      <c r="I50" s="111" t="s">
        <v>1999</v>
      </c>
      <c r="J50" s="110"/>
      <c r="K50" s="287"/>
      <c r="L50" s="27"/>
      <c r="M50" s="27"/>
      <c r="N50" s="27"/>
      <c r="O50" s="27"/>
      <c r="P50" s="27"/>
      <c r="Q50" s="27"/>
      <c r="R50" s="27"/>
      <c r="S50" s="27"/>
      <c r="T50" s="27"/>
      <c r="U50" s="27"/>
      <c r="V50" s="27"/>
      <c r="W50" s="27"/>
      <c r="X50" s="27"/>
      <c r="Y50" s="27"/>
      <c r="Z50" s="27"/>
      <c r="AA50" s="27"/>
    </row>
    <row r="51" spans="1:30" outlineLevel="1">
      <c r="A51" s="18"/>
      <c r="B51" s="18"/>
      <c r="C51" s="111"/>
      <c r="D51" s="111"/>
      <c r="E51" s="188"/>
      <c r="F51" s="188"/>
      <c r="G51" s="455"/>
      <c r="H51" s="18" t="s">
        <v>0</v>
      </c>
      <c r="I51" s="111" t="s">
        <v>2016</v>
      </c>
      <c r="J51" s="110"/>
      <c r="K51" s="287"/>
      <c r="L51" s="27"/>
      <c r="M51" s="27"/>
      <c r="N51" s="27"/>
      <c r="O51" s="27"/>
      <c r="P51" s="27"/>
      <c r="Q51" s="27"/>
      <c r="R51" s="27"/>
      <c r="S51" s="27"/>
      <c r="T51" s="27"/>
      <c r="U51" s="27"/>
      <c r="V51" s="27"/>
      <c r="W51" s="27"/>
      <c r="X51" s="27"/>
      <c r="Y51" s="27"/>
      <c r="Z51" s="27"/>
      <c r="AA51" s="27"/>
    </row>
    <row r="52" spans="1:30" outlineLevel="1">
      <c r="A52" s="18"/>
      <c r="B52" s="18"/>
      <c r="C52" s="111"/>
      <c r="D52" s="111"/>
      <c r="E52" s="188"/>
      <c r="F52" s="188"/>
      <c r="G52" s="455"/>
      <c r="H52" s="18" t="s">
        <v>0</v>
      </c>
      <c r="I52" s="111" t="s">
        <v>1917</v>
      </c>
      <c r="J52" s="110"/>
      <c r="K52" s="287"/>
      <c r="L52" s="27"/>
      <c r="M52" s="27"/>
      <c r="N52" s="27"/>
      <c r="O52" s="27"/>
      <c r="P52" s="27"/>
      <c r="Q52" s="27"/>
      <c r="R52" s="27"/>
      <c r="S52" s="27"/>
      <c r="T52" s="27"/>
      <c r="U52" s="27"/>
      <c r="V52" s="27"/>
      <c r="W52" s="27"/>
      <c r="X52" s="27"/>
      <c r="Y52" s="27"/>
      <c r="Z52" s="27"/>
      <c r="AA52" s="27"/>
    </row>
    <row r="53" spans="1:30" outlineLevel="1">
      <c r="A53" s="18"/>
      <c r="B53" s="18"/>
      <c r="C53" s="111"/>
      <c r="D53" s="111"/>
      <c r="E53" s="188"/>
      <c r="F53" s="188"/>
      <c r="G53" s="455"/>
      <c r="H53" s="18" t="s">
        <v>10</v>
      </c>
      <c r="I53" s="111" t="s">
        <v>1784</v>
      </c>
      <c r="J53" s="110"/>
      <c r="K53" s="287" t="s">
        <v>6</v>
      </c>
      <c r="L53" s="287" t="s">
        <v>7</v>
      </c>
      <c r="M53" s="287" t="s">
        <v>8</v>
      </c>
      <c r="N53" s="287" t="s">
        <v>159</v>
      </c>
      <c r="O53" s="287" t="s">
        <v>174</v>
      </c>
      <c r="P53" s="287" t="s">
        <v>232</v>
      </c>
      <c r="Q53" s="287" t="s">
        <v>234</v>
      </c>
      <c r="R53" s="287" t="s">
        <v>268</v>
      </c>
      <c r="S53" s="287" t="s">
        <v>1787</v>
      </c>
      <c r="T53" s="287" t="s">
        <v>1788</v>
      </c>
      <c r="U53" s="287" t="s">
        <v>1789</v>
      </c>
      <c r="V53" s="287" t="s">
        <v>1790</v>
      </c>
      <c r="W53" s="287" t="s">
        <v>1736</v>
      </c>
      <c r="X53" s="110" t="s">
        <v>1786</v>
      </c>
      <c r="Y53" s="110" t="s">
        <v>1791</v>
      </c>
      <c r="Z53" s="506" t="s">
        <v>1920</v>
      </c>
      <c r="AA53" s="506" t="s">
        <v>1737</v>
      </c>
      <c r="AB53" s="506" t="s">
        <v>2913</v>
      </c>
      <c r="AC53" s="506" t="s">
        <v>2914</v>
      </c>
      <c r="AD53" s="506" t="s">
        <v>2915</v>
      </c>
    </row>
    <row r="54" spans="1:30" outlineLevel="1">
      <c r="A54" s="18"/>
      <c r="B54" s="18"/>
      <c r="C54" s="111"/>
      <c r="D54" s="111"/>
      <c r="E54" s="188"/>
      <c r="F54" s="188"/>
      <c r="G54" s="455"/>
      <c r="H54" s="18" t="s">
        <v>10</v>
      </c>
      <c r="I54" s="111" t="s">
        <v>2052</v>
      </c>
      <c r="J54" s="110"/>
      <c r="K54" s="287"/>
      <c r="L54" s="287"/>
      <c r="M54" s="287"/>
      <c r="N54" s="287"/>
      <c r="O54" s="287"/>
      <c r="P54" s="287"/>
      <c r="Q54" s="287"/>
      <c r="R54" s="287"/>
      <c r="S54" s="287"/>
      <c r="T54" s="287"/>
      <c r="U54" s="287"/>
      <c r="V54" s="287"/>
      <c r="W54" s="287"/>
      <c r="X54" s="110"/>
      <c r="Y54" s="110"/>
      <c r="Z54" s="506"/>
      <c r="AA54" s="506"/>
    </row>
    <row r="55" spans="1:30" outlineLevel="1">
      <c r="A55" s="18"/>
      <c r="B55" s="18"/>
      <c r="C55" s="111"/>
      <c r="D55" s="111"/>
      <c r="E55" s="188"/>
      <c r="F55" s="188"/>
      <c r="G55" s="455"/>
      <c r="H55" s="18" t="s">
        <v>10</v>
      </c>
      <c r="I55" s="111" t="s">
        <v>1951</v>
      </c>
      <c r="J55" s="110"/>
      <c r="K55" s="287"/>
      <c r="L55" s="287"/>
      <c r="M55" s="287"/>
      <c r="N55" s="287"/>
      <c r="O55" s="287"/>
      <c r="P55" s="287"/>
      <c r="Q55" s="287"/>
      <c r="R55" s="287"/>
      <c r="S55" s="287"/>
      <c r="T55" s="287"/>
      <c r="U55" s="287"/>
      <c r="V55" s="287"/>
      <c r="W55" s="287"/>
      <c r="X55" s="110"/>
      <c r="Y55" s="110"/>
      <c r="Z55" s="506"/>
      <c r="AA55" s="506"/>
    </row>
    <row r="56" spans="1:30" outlineLevel="1">
      <c r="A56" s="18"/>
      <c r="B56" s="18"/>
      <c r="C56" s="111"/>
      <c r="D56" s="111"/>
      <c r="E56" s="188"/>
      <c r="F56" s="188"/>
      <c r="G56" s="455"/>
      <c r="H56" s="18" t="s">
        <v>9</v>
      </c>
      <c r="I56" s="111" t="s">
        <v>2009</v>
      </c>
      <c r="J56" s="110"/>
      <c r="K56" s="287"/>
      <c r="L56" s="287"/>
      <c r="M56" s="287"/>
      <c r="N56" s="287"/>
      <c r="O56" s="287"/>
      <c r="P56" s="287"/>
      <c r="Q56" s="287"/>
      <c r="R56" s="287"/>
      <c r="S56" s="287"/>
      <c r="T56" s="287"/>
      <c r="U56" s="287"/>
      <c r="V56" s="287"/>
      <c r="W56" s="287"/>
      <c r="X56" s="110"/>
      <c r="Y56" s="110"/>
      <c r="Z56" s="506"/>
      <c r="AA56" s="506"/>
    </row>
    <row r="57" spans="1:30" outlineLevel="1">
      <c r="A57" s="18"/>
      <c r="B57" s="18"/>
      <c r="C57" s="111"/>
      <c r="D57" s="111"/>
      <c r="E57" s="188"/>
      <c r="F57" s="188"/>
      <c r="G57" s="455"/>
      <c r="H57" s="18" t="s">
        <v>9</v>
      </c>
      <c r="I57" s="111" t="s">
        <v>2893</v>
      </c>
      <c r="J57" s="110"/>
      <c r="K57" s="287"/>
      <c r="L57" s="287"/>
      <c r="M57" s="287"/>
      <c r="N57" s="287"/>
      <c r="O57" s="287"/>
      <c r="P57" s="287"/>
      <c r="Q57" s="287"/>
      <c r="R57" s="287"/>
      <c r="S57" s="287"/>
      <c r="T57" s="287"/>
      <c r="U57" s="287"/>
      <c r="V57" s="287"/>
      <c r="W57" s="287"/>
      <c r="X57" s="110"/>
      <c r="Y57" s="110"/>
      <c r="Z57" s="506"/>
      <c r="AA57" s="506"/>
    </row>
    <row r="58" spans="1:30" outlineLevel="1">
      <c r="A58" s="18"/>
      <c r="B58" s="18"/>
      <c r="C58" s="111"/>
      <c r="D58" s="111"/>
      <c r="E58" s="188"/>
      <c r="F58" s="188"/>
      <c r="G58" s="455"/>
      <c r="H58" s="18" t="s">
        <v>9</v>
      </c>
      <c r="I58" s="111" t="s">
        <v>2927</v>
      </c>
      <c r="J58" s="110"/>
      <c r="K58" s="287"/>
      <c r="L58" s="287"/>
      <c r="M58" s="287"/>
      <c r="N58" s="287"/>
      <c r="O58" s="287"/>
      <c r="P58" s="287"/>
      <c r="Q58" s="287"/>
      <c r="R58" s="287"/>
      <c r="S58" s="287"/>
      <c r="T58" s="287"/>
      <c r="U58" s="287"/>
      <c r="V58" s="287"/>
      <c r="W58" s="287"/>
      <c r="X58" s="110"/>
      <c r="Y58" s="110"/>
      <c r="Z58" s="506"/>
      <c r="AA58" s="506"/>
    </row>
    <row r="59" spans="1:30" outlineLevel="1">
      <c r="A59" s="18"/>
      <c r="B59" s="18"/>
      <c r="C59" s="111"/>
      <c r="D59" s="111"/>
      <c r="E59" s="188"/>
      <c r="F59" s="188"/>
      <c r="G59" s="455"/>
      <c r="H59" s="18" t="s">
        <v>9</v>
      </c>
      <c r="I59" s="111" t="s">
        <v>2890</v>
      </c>
      <c r="J59" s="110"/>
      <c r="K59" s="287"/>
      <c r="L59" s="287"/>
      <c r="M59" s="287"/>
      <c r="N59" s="287"/>
      <c r="O59" s="287"/>
      <c r="P59" s="287"/>
      <c r="Q59" s="287"/>
      <c r="R59" s="287"/>
      <c r="S59" s="287"/>
      <c r="T59" s="287"/>
      <c r="U59" s="287"/>
      <c r="V59" s="287"/>
      <c r="W59" s="287"/>
      <c r="X59" s="110"/>
      <c r="Y59" s="110"/>
      <c r="Z59" s="506"/>
      <c r="AA59" s="506"/>
    </row>
    <row r="60" spans="1:30" outlineLevel="1">
      <c r="A60" s="18"/>
      <c r="B60" s="18"/>
      <c r="C60" s="111"/>
      <c r="D60" s="111"/>
      <c r="E60" s="188"/>
      <c r="F60" s="188"/>
      <c r="G60" s="455"/>
      <c r="H60" s="18" t="s">
        <v>9</v>
      </c>
      <c r="I60" s="111" t="s">
        <v>2891</v>
      </c>
      <c r="J60" s="110"/>
      <c r="K60" s="287" t="s">
        <v>7</v>
      </c>
      <c r="L60" s="287" t="s">
        <v>8</v>
      </c>
      <c r="M60" s="287" t="s">
        <v>159</v>
      </c>
      <c r="N60" s="287"/>
      <c r="O60" s="287"/>
      <c r="P60" s="287"/>
      <c r="Q60" s="287"/>
      <c r="R60" s="287"/>
      <c r="S60" s="287"/>
      <c r="T60" s="287"/>
      <c r="U60" s="287"/>
      <c r="V60" s="287"/>
      <c r="W60" s="287"/>
      <c r="X60" s="110"/>
      <c r="Y60" s="110"/>
      <c r="Z60" s="506"/>
      <c r="AA60" s="506"/>
    </row>
    <row r="61" spans="1:30" outlineLevel="1">
      <c r="A61" s="18"/>
      <c r="B61" s="18"/>
      <c r="C61" s="111"/>
      <c r="D61" s="111"/>
      <c r="E61" s="188"/>
      <c r="F61" s="188"/>
      <c r="G61" s="455"/>
      <c r="H61" s="18" t="s">
        <v>0</v>
      </c>
      <c r="I61" s="111" t="s">
        <v>1997</v>
      </c>
      <c r="J61" s="110"/>
      <c r="K61" s="287"/>
      <c r="L61" s="287"/>
      <c r="M61" s="287"/>
      <c r="N61" s="287"/>
      <c r="O61" s="287"/>
      <c r="P61" s="287"/>
      <c r="Q61" s="287"/>
      <c r="R61" s="287"/>
      <c r="S61" s="287"/>
      <c r="T61" s="287"/>
      <c r="U61" s="287"/>
      <c r="V61" s="287"/>
      <c r="W61" s="287"/>
      <c r="X61" s="110"/>
      <c r="Y61" s="110"/>
      <c r="Z61" s="506"/>
      <c r="AA61" s="506"/>
    </row>
    <row r="62" spans="1:30" outlineLevel="1">
      <c r="A62" s="18"/>
      <c r="B62" s="18"/>
      <c r="C62" s="111"/>
      <c r="D62" s="111"/>
      <c r="E62" s="188"/>
      <c r="F62" s="188"/>
      <c r="G62" s="455"/>
      <c r="H62" s="18" t="s">
        <v>0</v>
      </c>
      <c r="I62" s="111" t="s">
        <v>2012</v>
      </c>
      <c r="J62" s="110"/>
      <c r="K62" s="287"/>
      <c r="L62" s="287"/>
      <c r="M62" s="287"/>
      <c r="N62" s="287"/>
      <c r="O62" s="287"/>
      <c r="P62" s="287"/>
      <c r="Q62" s="287"/>
      <c r="R62" s="287"/>
      <c r="S62" s="287"/>
      <c r="T62" s="287"/>
      <c r="U62" s="287"/>
      <c r="V62" s="287"/>
      <c r="W62" s="287"/>
      <c r="X62" s="110"/>
      <c r="Y62" s="110"/>
      <c r="Z62" s="506"/>
      <c r="AA62" s="506"/>
    </row>
    <row r="63" spans="1:30" outlineLevel="1">
      <c r="A63" s="18"/>
      <c r="B63" s="18"/>
      <c r="C63" s="111"/>
      <c r="D63" s="111"/>
      <c r="E63" s="188"/>
      <c r="F63" s="188"/>
      <c r="G63" s="455"/>
      <c r="H63" s="18" t="s">
        <v>9</v>
      </c>
      <c r="I63" s="111" t="s">
        <v>2013</v>
      </c>
      <c r="J63" s="110"/>
      <c r="K63" s="287"/>
      <c r="L63" s="287"/>
      <c r="M63" s="287"/>
      <c r="N63" s="287"/>
      <c r="O63" s="287"/>
      <c r="P63" s="287"/>
      <c r="Q63" s="287"/>
      <c r="R63" s="287"/>
      <c r="S63" s="287"/>
      <c r="T63" s="287"/>
      <c r="U63" s="287"/>
      <c r="V63" s="287"/>
      <c r="W63" s="287"/>
      <c r="X63" s="110"/>
      <c r="Y63" s="110"/>
      <c r="Z63" s="506"/>
      <c r="AA63" s="506"/>
    </row>
    <row r="64" spans="1:30" outlineLevel="1">
      <c r="A64" s="18"/>
      <c r="B64" s="18"/>
      <c r="C64" s="111"/>
      <c r="D64" s="111"/>
      <c r="E64" s="188"/>
      <c r="F64" s="188"/>
      <c r="G64" s="455"/>
      <c r="H64" s="18" t="s">
        <v>9</v>
      </c>
      <c r="I64" s="111" t="s">
        <v>1998</v>
      </c>
      <c r="J64" s="110"/>
      <c r="K64" s="287"/>
      <c r="L64" s="287"/>
      <c r="M64" s="287"/>
      <c r="N64" s="287"/>
      <c r="O64" s="287"/>
      <c r="P64" s="287"/>
      <c r="Q64" s="287"/>
      <c r="R64" s="287"/>
      <c r="S64" s="287"/>
      <c r="T64" s="287"/>
      <c r="U64" s="287"/>
      <c r="V64" s="287"/>
      <c r="W64" s="287"/>
      <c r="X64" s="110"/>
      <c r="Y64" s="110"/>
      <c r="Z64" s="506"/>
      <c r="AA64" s="506"/>
    </row>
    <row r="65" spans="1:27" outlineLevel="1">
      <c r="A65" s="18"/>
      <c r="B65" s="18"/>
      <c r="C65" s="111"/>
      <c r="D65" s="111"/>
      <c r="E65" s="188"/>
      <c r="F65" s="188"/>
      <c r="G65" s="455"/>
      <c r="H65" s="18" t="s">
        <v>9</v>
      </c>
      <c r="I65" s="111" t="s">
        <v>2894</v>
      </c>
      <c r="J65" s="110"/>
      <c r="K65" s="287"/>
      <c r="L65" s="287"/>
      <c r="M65" s="287"/>
      <c r="N65" s="287"/>
      <c r="O65" s="287"/>
      <c r="P65" s="287"/>
      <c r="Q65" s="287"/>
      <c r="R65" s="287"/>
      <c r="S65" s="287"/>
      <c r="T65" s="287"/>
      <c r="U65" s="287"/>
      <c r="V65" s="287"/>
      <c r="W65" s="287"/>
      <c r="X65" s="110"/>
      <c r="Y65" s="110"/>
      <c r="Z65" s="506"/>
      <c r="AA65" s="506"/>
    </row>
    <row r="66" spans="1:27" outlineLevel="1">
      <c r="A66" s="18"/>
      <c r="B66" s="18"/>
      <c r="C66" s="111"/>
      <c r="D66" s="111"/>
      <c r="E66" s="188"/>
      <c r="F66" s="188"/>
      <c r="G66" s="455"/>
      <c r="H66" s="18" t="s">
        <v>9</v>
      </c>
      <c r="I66" s="111" t="s">
        <v>2014</v>
      </c>
      <c r="J66" s="110"/>
      <c r="K66" s="287"/>
      <c r="L66" s="287"/>
      <c r="M66" s="287"/>
      <c r="N66" s="287"/>
      <c r="O66" s="287"/>
      <c r="P66" s="287"/>
      <c r="Q66" s="287"/>
      <c r="R66" s="287"/>
      <c r="S66" s="287"/>
      <c r="T66" s="287"/>
      <c r="U66" s="287"/>
      <c r="V66" s="287"/>
      <c r="W66" s="287"/>
      <c r="X66" s="110"/>
      <c r="Y66" s="110"/>
      <c r="Z66" s="506"/>
      <c r="AA66" s="506"/>
    </row>
    <row r="67" spans="1:27" outlineLevel="1">
      <c r="A67" s="18"/>
      <c r="B67" s="18"/>
      <c r="C67" s="111"/>
      <c r="D67" s="111"/>
      <c r="E67" s="188"/>
      <c r="F67" s="188"/>
      <c r="G67" s="455"/>
      <c r="H67" s="18" t="s">
        <v>9</v>
      </c>
      <c r="I67" s="111" t="s">
        <v>2031</v>
      </c>
      <c r="J67" s="110"/>
      <c r="K67" s="287"/>
      <c r="L67" s="287"/>
      <c r="M67" s="287"/>
      <c r="N67" s="287"/>
      <c r="O67" s="287"/>
      <c r="P67" s="287"/>
      <c r="Q67" s="287"/>
      <c r="R67" s="287"/>
      <c r="S67" s="287"/>
      <c r="T67" s="287"/>
      <c r="U67" s="287"/>
      <c r="V67" s="287"/>
      <c r="W67" s="287"/>
      <c r="X67" s="110"/>
      <c r="Y67" s="110"/>
      <c r="Z67" s="506"/>
      <c r="AA67" s="506"/>
    </row>
    <row r="68" spans="1:27">
      <c r="A68" s="18"/>
      <c r="B68" s="18"/>
      <c r="C68" s="111"/>
      <c r="D68" s="111"/>
      <c r="E68" s="188"/>
      <c r="F68" s="188"/>
      <c r="G68" s="455"/>
      <c r="H68" s="109" t="s">
        <v>16</v>
      </c>
      <c r="I68" s="808" t="s">
        <v>1568</v>
      </c>
      <c r="J68" s="110"/>
      <c r="K68" s="286"/>
      <c r="L68" s="27"/>
      <c r="M68" s="27"/>
      <c r="N68" s="27"/>
      <c r="O68" s="27"/>
      <c r="P68" s="27"/>
      <c r="Q68" s="27"/>
      <c r="R68" s="27"/>
      <c r="S68" s="27"/>
      <c r="T68" s="27"/>
      <c r="U68" s="27"/>
      <c r="V68" s="27"/>
      <c r="W68" s="27"/>
      <c r="X68" s="27"/>
      <c r="Y68" s="27"/>
      <c r="Z68" s="27"/>
      <c r="AA68" s="27"/>
    </row>
    <row r="69" spans="1:27" outlineLevel="1">
      <c r="A69" s="18"/>
      <c r="B69" s="18"/>
      <c r="C69" s="111"/>
      <c r="D69" s="188"/>
      <c r="E69" s="188"/>
      <c r="F69" s="188"/>
      <c r="G69" s="455"/>
      <c r="H69" s="18" t="s">
        <v>10</v>
      </c>
      <c r="I69" s="111" t="s">
        <v>3087</v>
      </c>
      <c r="J69" s="112"/>
      <c r="K69" s="287"/>
      <c r="L69" s="27"/>
      <c r="M69" s="27"/>
      <c r="N69" s="27"/>
      <c r="O69" s="27"/>
      <c r="P69" s="27"/>
      <c r="Q69" s="27"/>
      <c r="R69" s="27"/>
      <c r="S69" s="27"/>
      <c r="T69" s="27"/>
      <c r="U69" s="27"/>
      <c r="V69" s="27"/>
      <c r="W69" s="27"/>
      <c r="X69" s="27"/>
      <c r="Y69" s="27"/>
      <c r="Z69" s="27"/>
      <c r="AA69" s="27"/>
    </row>
    <row r="70" spans="1:27" outlineLevel="1">
      <c r="A70" s="18"/>
      <c r="B70" s="18"/>
      <c r="C70" s="111"/>
      <c r="D70" s="188"/>
      <c r="E70" s="188"/>
      <c r="F70" s="188"/>
      <c r="G70" s="455"/>
      <c r="H70" s="18" t="s">
        <v>10</v>
      </c>
      <c r="I70" s="111" t="s">
        <v>3169</v>
      </c>
      <c r="J70" s="112"/>
      <c r="K70" s="287"/>
      <c r="L70" s="27"/>
      <c r="M70" s="27"/>
      <c r="N70" s="27"/>
      <c r="O70" s="27"/>
      <c r="P70" s="27"/>
      <c r="Q70" s="27"/>
      <c r="R70" s="27"/>
      <c r="S70" s="27"/>
      <c r="T70" s="27"/>
      <c r="U70" s="27"/>
      <c r="V70" s="27"/>
      <c r="W70" s="27"/>
      <c r="X70" s="27"/>
      <c r="Y70" s="27"/>
      <c r="Z70" s="27"/>
      <c r="AA70" s="27"/>
    </row>
    <row r="71" spans="1:27" outlineLevel="1">
      <c r="A71" s="18"/>
      <c r="B71" s="18"/>
      <c r="C71" s="111"/>
      <c r="D71" s="111"/>
      <c r="E71" s="188"/>
      <c r="F71" s="188"/>
      <c r="G71" s="455"/>
      <c r="H71" s="18" t="s">
        <v>10</v>
      </c>
      <c r="I71" s="111" t="s">
        <v>773</v>
      </c>
      <c r="J71" s="110"/>
      <c r="K71" s="287"/>
      <c r="L71" s="27"/>
      <c r="M71" s="27"/>
      <c r="N71" s="27"/>
      <c r="O71" s="27"/>
      <c r="P71" s="27"/>
      <c r="Q71" s="27"/>
      <c r="R71" s="27"/>
      <c r="S71" s="27"/>
      <c r="T71" s="27"/>
      <c r="U71" s="27"/>
      <c r="V71" s="27"/>
      <c r="W71" s="27"/>
      <c r="X71" s="27"/>
      <c r="Y71" s="27"/>
      <c r="Z71" s="27"/>
      <c r="AA71" s="27"/>
    </row>
    <row r="72" spans="1:27" outlineLevel="1">
      <c r="A72" s="18"/>
      <c r="B72" s="18"/>
      <c r="C72" s="111"/>
      <c r="D72" s="111"/>
      <c r="E72" s="188"/>
      <c r="F72" s="188"/>
      <c r="G72" s="455"/>
      <c r="H72" s="18" t="s">
        <v>10</v>
      </c>
      <c r="I72" s="111" t="s">
        <v>1342</v>
      </c>
      <c r="J72" s="110"/>
      <c r="K72" s="287"/>
      <c r="L72" s="27"/>
      <c r="M72" s="27"/>
      <c r="N72" s="27"/>
      <c r="O72" s="27"/>
      <c r="P72" s="27"/>
      <c r="Q72" s="27"/>
      <c r="R72" s="27"/>
      <c r="S72" s="27"/>
      <c r="T72" s="27"/>
      <c r="U72" s="27"/>
      <c r="V72" s="27"/>
      <c r="W72" s="27"/>
      <c r="X72" s="27"/>
      <c r="Y72" s="27"/>
      <c r="Z72" s="27"/>
      <c r="AA72" s="27"/>
    </row>
    <row r="73" spans="1:27" outlineLevel="1">
      <c r="A73" s="18"/>
      <c r="B73" s="18"/>
      <c r="C73" s="111"/>
      <c r="D73" s="111"/>
      <c r="E73" s="188"/>
      <c r="F73" s="188"/>
      <c r="G73" s="455"/>
      <c r="H73" s="18" t="s">
        <v>10</v>
      </c>
      <c r="I73" s="111" t="s">
        <v>772</v>
      </c>
      <c r="J73" s="110"/>
      <c r="K73" s="287"/>
      <c r="L73" s="27"/>
      <c r="M73" s="27"/>
      <c r="N73" s="27"/>
      <c r="O73" s="27"/>
      <c r="P73" s="27"/>
      <c r="Q73" s="27"/>
      <c r="R73" s="27"/>
      <c r="S73" s="27"/>
      <c r="T73" s="27"/>
      <c r="U73" s="27"/>
      <c r="V73" s="27"/>
      <c r="W73" s="27"/>
      <c r="X73" s="27"/>
      <c r="Y73" s="27"/>
      <c r="Z73" s="27"/>
      <c r="AA73" s="27"/>
    </row>
    <row r="74" spans="1:27" outlineLevel="1">
      <c r="A74" s="18"/>
      <c r="B74" s="18"/>
      <c r="C74" s="111"/>
      <c r="D74" s="111"/>
      <c r="E74" s="188"/>
      <c r="F74" s="188"/>
      <c r="G74" s="455"/>
      <c r="H74" s="18" t="s">
        <v>10</v>
      </c>
      <c r="I74" s="111" t="s">
        <v>988</v>
      </c>
      <c r="J74" s="110"/>
      <c r="K74" s="287"/>
      <c r="L74" s="27"/>
      <c r="M74" s="27"/>
      <c r="N74" s="27"/>
      <c r="O74" s="27"/>
      <c r="P74" s="27"/>
      <c r="Q74" s="27"/>
      <c r="R74" s="27"/>
      <c r="S74" s="27"/>
      <c r="T74" s="27"/>
      <c r="U74" s="27"/>
      <c r="V74" s="27"/>
      <c r="W74" s="27"/>
      <c r="X74" s="27"/>
      <c r="Y74" s="27"/>
      <c r="Z74" s="27"/>
      <c r="AA74" s="27"/>
    </row>
    <row r="75" spans="1:27" outlineLevel="1">
      <c r="A75" s="18"/>
      <c r="B75" s="18"/>
      <c r="C75" s="111"/>
      <c r="D75" s="111"/>
      <c r="E75" s="188"/>
      <c r="F75" s="188"/>
      <c r="G75" s="455"/>
      <c r="H75" s="18" t="s">
        <v>10</v>
      </c>
      <c r="I75" s="111" t="s">
        <v>1005</v>
      </c>
      <c r="J75" s="110"/>
      <c r="K75" s="287"/>
      <c r="L75" s="27"/>
      <c r="M75" s="27"/>
      <c r="N75" s="27"/>
      <c r="O75" s="27"/>
      <c r="P75" s="27"/>
      <c r="Q75" s="27"/>
      <c r="R75" s="27"/>
      <c r="S75" s="27"/>
      <c r="T75" s="27"/>
      <c r="U75" s="27"/>
      <c r="V75" s="27"/>
      <c r="W75" s="27"/>
      <c r="X75" s="27"/>
      <c r="Y75" s="27"/>
      <c r="Z75" s="27"/>
      <c r="AA75" s="27"/>
    </row>
    <row r="76" spans="1:27" outlineLevel="1">
      <c r="A76" s="18"/>
      <c r="B76" s="18"/>
      <c r="C76" s="111"/>
      <c r="D76" s="111"/>
      <c r="E76" s="188"/>
      <c r="F76" s="188"/>
      <c r="G76" s="455" t="s">
        <v>1486</v>
      </c>
      <c r="H76" s="18" t="s">
        <v>9</v>
      </c>
      <c r="I76" s="111" t="s">
        <v>2083</v>
      </c>
      <c r="J76" s="112"/>
      <c r="K76" s="287" t="s">
        <v>1095</v>
      </c>
      <c r="L76" s="27"/>
      <c r="M76" s="27"/>
      <c r="N76" s="27"/>
      <c r="O76" s="27"/>
      <c r="P76" s="27"/>
      <c r="Q76" s="27"/>
      <c r="R76" s="27"/>
      <c r="S76" s="27"/>
      <c r="T76" s="27"/>
      <c r="U76" s="27"/>
      <c r="V76" s="27"/>
      <c r="W76" s="27"/>
      <c r="X76" s="27"/>
      <c r="Y76" s="27"/>
      <c r="Z76" s="27"/>
      <c r="AA76" s="27"/>
    </row>
    <row r="77" spans="1:27" outlineLevel="1">
      <c r="A77" s="18"/>
      <c r="B77" s="18"/>
      <c r="C77" s="111"/>
      <c r="D77" s="111"/>
      <c r="E77" s="188"/>
      <c r="F77" s="188"/>
      <c r="G77" s="455" t="s">
        <v>1486</v>
      </c>
      <c r="H77" s="18" t="s">
        <v>10</v>
      </c>
      <c r="I77" s="111" t="s">
        <v>496</v>
      </c>
      <c r="J77" s="112"/>
      <c r="K77" s="287" t="s">
        <v>1006</v>
      </c>
      <c r="L77" s="27"/>
      <c r="M77" s="27"/>
      <c r="N77" s="27"/>
      <c r="O77" s="27"/>
      <c r="P77" s="27"/>
      <c r="Q77" s="27"/>
      <c r="R77" s="27"/>
      <c r="S77" s="27"/>
      <c r="T77" s="27"/>
      <c r="U77" s="27"/>
      <c r="V77" s="27"/>
      <c r="W77" s="27"/>
      <c r="X77" s="27"/>
      <c r="Y77" s="27"/>
      <c r="Z77" s="27"/>
      <c r="AA77" s="27"/>
    </row>
    <row r="78" spans="1:27" outlineLevel="1">
      <c r="A78" s="18"/>
      <c r="B78" s="18"/>
      <c r="C78" s="111"/>
      <c r="D78" s="111"/>
      <c r="E78" s="188"/>
      <c r="F78" s="188"/>
      <c r="G78" s="455" t="s">
        <v>1042</v>
      </c>
      <c r="H78" s="18"/>
      <c r="I78" s="111"/>
      <c r="J78" s="112"/>
      <c r="K78" s="287"/>
      <c r="L78" s="27"/>
      <c r="M78" s="27"/>
      <c r="N78" s="27"/>
      <c r="O78" s="27"/>
      <c r="P78" s="27"/>
      <c r="Q78" s="27"/>
      <c r="R78" s="27"/>
      <c r="S78" s="27"/>
      <c r="T78" s="27"/>
      <c r="U78" s="27"/>
      <c r="V78" s="27"/>
      <c r="W78" s="27"/>
      <c r="X78" s="27"/>
      <c r="Y78" s="27"/>
      <c r="Z78" s="27"/>
      <c r="AA78" s="27"/>
    </row>
    <row r="79" spans="1:27" outlineLevel="1">
      <c r="A79" s="18"/>
      <c r="B79" s="18"/>
      <c r="C79" s="111"/>
      <c r="D79" s="111"/>
      <c r="E79" s="188"/>
      <c r="F79" s="188"/>
      <c r="G79" s="455"/>
      <c r="H79" s="18" t="s">
        <v>10</v>
      </c>
      <c r="I79" s="111" t="s">
        <v>990</v>
      </c>
      <c r="J79" s="110"/>
      <c r="K79" s="287"/>
      <c r="L79" s="27"/>
      <c r="M79" s="27"/>
      <c r="N79" s="27"/>
      <c r="O79" s="27"/>
      <c r="P79" s="27"/>
      <c r="Q79" s="27"/>
      <c r="R79" s="27"/>
      <c r="S79" s="27"/>
      <c r="T79" s="27"/>
      <c r="U79" s="27"/>
      <c r="V79" s="27"/>
      <c r="W79" s="27"/>
      <c r="X79" s="27"/>
      <c r="Y79" s="27"/>
      <c r="Z79" s="27"/>
      <c r="AA79" s="27"/>
    </row>
    <row r="80" spans="1:27" outlineLevel="1">
      <c r="A80" s="18"/>
      <c r="B80" s="18"/>
      <c r="C80" s="111"/>
      <c r="D80" s="111"/>
      <c r="E80" s="188"/>
      <c r="F80" s="188"/>
      <c r="G80" s="455"/>
      <c r="H80" s="18" t="s">
        <v>10</v>
      </c>
      <c r="I80" s="111" t="s">
        <v>989</v>
      </c>
      <c r="J80" s="110"/>
      <c r="K80" s="287"/>
      <c r="L80" s="27"/>
      <c r="M80" s="27"/>
      <c r="N80" s="27"/>
      <c r="O80" s="27"/>
      <c r="P80" s="27"/>
      <c r="Q80" s="27"/>
      <c r="R80" s="27"/>
      <c r="S80" s="27"/>
      <c r="T80" s="27"/>
      <c r="U80" s="27"/>
      <c r="V80" s="27"/>
      <c r="W80" s="27"/>
      <c r="X80" s="27"/>
      <c r="Y80" s="27"/>
      <c r="Z80" s="27"/>
      <c r="AA80" s="27"/>
    </row>
    <row r="81" spans="1:27" outlineLevel="1">
      <c r="A81" s="18"/>
      <c r="B81" s="18"/>
      <c r="C81" s="111"/>
      <c r="D81" s="188"/>
      <c r="E81" s="188"/>
      <c r="F81" s="188"/>
      <c r="G81" s="455"/>
      <c r="H81" s="18" t="s">
        <v>10</v>
      </c>
      <c r="I81" s="111" t="s">
        <v>1390</v>
      </c>
      <c r="J81" s="27"/>
      <c r="K81" s="27"/>
      <c r="L81" s="27"/>
      <c r="M81" s="27"/>
      <c r="N81" s="27"/>
      <c r="O81" s="27"/>
      <c r="P81" s="27"/>
      <c r="Q81" s="27"/>
      <c r="R81" s="27"/>
      <c r="S81" s="27"/>
      <c r="T81" s="27"/>
      <c r="U81" s="27"/>
      <c r="V81" s="27"/>
      <c r="W81" s="27"/>
      <c r="X81" s="27"/>
      <c r="Y81" s="27"/>
      <c r="Z81" s="27"/>
      <c r="AA81" s="27"/>
    </row>
    <row r="82" spans="1:27" outlineLevel="1">
      <c r="A82" s="18"/>
      <c r="B82" s="18"/>
      <c r="C82" s="111"/>
      <c r="D82" s="188"/>
      <c r="E82" s="188"/>
      <c r="F82" s="188"/>
      <c r="G82" s="455" t="s">
        <v>1484</v>
      </c>
      <c r="H82" s="18" t="s">
        <v>10</v>
      </c>
      <c r="I82" s="111" t="s">
        <v>1231</v>
      </c>
      <c r="J82" s="110"/>
      <c r="K82" s="287" t="s">
        <v>1295</v>
      </c>
      <c r="L82" s="27" t="s">
        <v>1296</v>
      </c>
      <c r="M82" s="27" t="s">
        <v>1297</v>
      </c>
      <c r="N82" s="27" t="s">
        <v>3037</v>
      </c>
      <c r="O82" s="27" t="s">
        <v>3038</v>
      </c>
      <c r="P82" s="27" t="s">
        <v>3039</v>
      </c>
      <c r="Q82" s="27"/>
      <c r="R82" s="27"/>
      <c r="S82" s="27"/>
      <c r="T82" s="27"/>
      <c r="U82" s="27"/>
      <c r="V82" s="27"/>
      <c r="W82" s="27"/>
      <c r="X82" s="27"/>
      <c r="Y82" s="27"/>
      <c r="Z82" s="27"/>
      <c r="AA82" s="27"/>
    </row>
    <row r="83" spans="1:27" outlineLevel="1">
      <c r="A83" s="18"/>
      <c r="B83" s="18"/>
      <c r="C83" s="111"/>
      <c r="D83" s="188"/>
      <c r="E83" s="188"/>
      <c r="F83" s="188"/>
      <c r="G83" s="455" t="s">
        <v>1485</v>
      </c>
      <c r="H83" s="18"/>
      <c r="I83" s="111"/>
      <c r="J83" s="110"/>
      <c r="K83" s="287"/>
      <c r="L83" s="27"/>
      <c r="M83" s="27"/>
      <c r="N83" s="27"/>
      <c r="O83" s="27"/>
      <c r="P83" s="27"/>
      <c r="Q83" s="27"/>
      <c r="R83" s="27"/>
      <c r="S83" s="27"/>
      <c r="T83" s="27"/>
      <c r="U83" s="27"/>
      <c r="V83" s="27"/>
      <c r="W83" s="27"/>
      <c r="X83" s="27"/>
      <c r="Y83" s="27"/>
      <c r="Z83" s="27"/>
      <c r="AA83" s="27"/>
    </row>
    <row r="84" spans="1:27" outlineLevel="1">
      <c r="A84" s="18"/>
      <c r="B84" s="18"/>
      <c r="C84" s="111"/>
      <c r="D84" s="188"/>
      <c r="E84" s="188"/>
      <c r="F84" s="188"/>
      <c r="G84" s="455"/>
      <c r="H84" s="18" t="s">
        <v>10</v>
      </c>
      <c r="I84" s="111" t="s">
        <v>1432</v>
      </c>
      <c r="J84" s="110"/>
      <c r="K84" s="27"/>
      <c r="L84" s="27"/>
      <c r="M84" s="27"/>
      <c r="N84" s="27"/>
      <c r="O84" s="27"/>
      <c r="P84" s="27"/>
      <c r="Q84" s="27"/>
      <c r="R84" s="27"/>
      <c r="S84" s="27"/>
      <c r="T84" s="27"/>
      <c r="U84" s="27"/>
      <c r="V84" s="27"/>
      <c r="W84" s="27"/>
      <c r="X84" s="27"/>
      <c r="Y84" s="27"/>
      <c r="Z84" s="27"/>
      <c r="AA84" s="27"/>
    </row>
    <row r="85" spans="1:27" outlineLevel="1">
      <c r="A85" s="18"/>
      <c r="B85" s="18"/>
      <c r="C85" s="111"/>
      <c r="D85" s="188"/>
      <c r="E85" s="188"/>
      <c r="F85" s="188"/>
      <c r="G85" s="455"/>
      <c r="H85" s="18" t="s">
        <v>10</v>
      </c>
      <c r="I85" s="111" t="s">
        <v>1232</v>
      </c>
      <c r="J85" s="110"/>
      <c r="K85" s="287"/>
      <c r="L85" s="27"/>
      <c r="M85" s="27"/>
      <c r="N85" s="27"/>
      <c r="O85" s="27"/>
      <c r="P85" s="27"/>
      <c r="Q85" s="27"/>
      <c r="R85" s="27"/>
      <c r="S85" s="27"/>
      <c r="T85" s="27"/>
      <c r="U85" s="27"/>
      <c r="V85" s="27"/>
      <c r="W85" s="27"/>
      <c r="X85" s="27"/>
      <c r="Y85" s="27"/>
      <c r="Z85" s="27"/>
      <c r="AA85" s="27"/>
    </row>
    <row r="86" spans="1:27" outlineLevel="1">
      <c r="A86" s="18"/>
      <c r="B86" s="18"/>
      <c r="C86" s="111"/>
      <c r="D86" s="188"/>
      <c r="E86" s="188"/>
      <c r="F86" s="188"/>
      <c r="G86" s="455"/>
      <c r="H86" s="18" t="s">
        <v>10</v>
      </c>
      <c r="I86" s="111" t="s">
        <v>224</v>
      </c>
      <c r="J86" s="110"/>
      <c r="K86" s="287" t="s">
        <v>159</v>
      </c>
      <c r="L86" s="287" t="s">
        <v>174</v>
      </c>
      <c r="M86" s="37" t="s">
        <v>232</v>
      </c>
      <c r="N86" s="37" t="s">
        <v>234</v>
      </c>
      <c r="O86" s="287" t="s">
        <v>268</v>
      </c>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225</v>
      </c>
      <c r="J87" s="110"/>
      <c r="K87" s="287"/>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226</v>
      </c>
      <c r="J88" s="110"/>
      <c r="K88" s="287" t="s">
        <v>8</v>
      </c>
      <c r="L88" s="27"/>
      <c r="M88" s="27"/>
      <c r="N88" s="27"/>
      <c r="O88" s="27"/>
      <c r="P88" s="27"/>
      <c r="Q88" s="27"/>
      <c r="R88" s="27"/>
      <c r="S88" s="27"/>
      <c r="T88" s="27"/>
      <c r="U88" s="27"/>
      <c r="V88" s="27"/>
      <c r="W88" s="27"/>
      <c r="X88" s="27"/>
      <c r="Y88" s="27"/>
      <c r="Z88" s="27"/>
      <c r="AA88" s="27"/>
    </row>
    <row r="89" spans="1:27" outlineLevel="1">
      <c r="A89" s="18"/>
      <c r="B89" s="18"/>
      <c r="C89" s="111"/>
      <c r="D89" s="188"/>
      <c r="E89" s="188"/>
      <c r="F89" s="188"/>
      <c r="G89" s="455"/>
      <c r="H89" s="18" t="s">
        <v>10</v>
      </c>
      <c r="I89" s="111" t="s">
        <v>227</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5"/>
      <c r="H90" s="18" t="s">
        <v>10</v>
      </c>
      <c r="I90" s="111" t="s">
        <v>321</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5"/>
      <c r="H91" s="18" t="s">
        <v>10</v>
      </c>
      <c r="I91" s="111" t="s">
        <v>322</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88"/>
      <c r="E92" s="188"/>
      <c r="F92" s="188"/>
      <c r="G92" s="455"/>
      <c r="H92" s="18" t="s">
        <v>10</v>
      </c>
      <c r="I92" s="111" t="s">
        <v>221</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88"/>
      <c r="E93" s="188"/>
      <c r="F93" s="188"/>
      <c r="G93" s="455"/>
      <c r="H93" s="18" t="s">
        <v>10</v>
      </c>
      <c r="I93" s="111" t="s">
        <v>222</v>
      </c>
      <c r="J93" s="110"/>
      <c r="K93" s="287"/>
      <c r="L93" s="27"/>
      <c r="M93" s="27"/>
      <c r="N93" s="27"/>
      <c r="O93" s="27"/>
      <c r="P93" s="27"/>
      <c r="Q93" s="27"/>
      <c r="R93" s="27"/>
      <c r="S93" s="27"/>
      <c r="T93" s="27"/>
      <c r="U93" s="27"/>
      <c r="V93" s="27"/>
      <c r="W93" s="27"/>
      <c r="X93" s="27"/>
      <c r="Y93" s="27"/>
      <c r="Z93" s="27"/>
      <c r="AA93" s="27"/>
    </row>
    <row r="94" spans="1:27" outlineLevel="1">
      <c r="A94" s="18"/>
      <c r="B94" s="18"/>
      <c r="C94" s="111"/>
      <c r="D94" s="111"/>
      <c r="E94" s="188"/>
      <c r="F94" s="188"/>
      <c r="G94" s="455"/>
      <c r="H94" s="18" t="s">
        <v>10</v>
      </c>
      <c r="I94" s="111" t="s">
        <v>29</v>
      </c>
      <c r="J94" s="110"/>
      <c r="K94" s="287" t="s">
        <v>6</v>
      </c>
      <c r="L94" s="287" t="s">
        <v>7</v>
      </c>
      <c r="M94" s="287" t="s">
        <v>8</v>
      </c>
      <c r="N94" s="287" t="s">
        <v>159</v>
      </c>
      <c r="O94" s="287" t="s">
        <v>174</v>
      </c>
      <c r="P94" s="287" t="s">
        <v>232</v>
      </c>
      <c r="Q94" s="287" t="s">
        <v>234</v>
      </c>
      <c r="R94" s="287" t="s">
        <v>268</v>
      </c>
      <c r="S94" s="27"/>
      <c r="T94" s="27"/>
      <c r="U94" s="27"/>
      <c r="V94" s="27"/>
      <c r="W94" s="27"/>
      <c r="X94" s="27"/>
      <c r="Y94" s="27"/>
      <c r="Z94" s="27"/>
      <c r="AA94" s="27"/>
    </row>
    <row r="95" spans="1:27" outlineLevel="1">
      <c r="A95" s="18"/>
      <c r="B95" s="18"/>
      <c r="C95" s="111"/>
      <c r="D95" s="188"/>
      <c r="E95" s="188"/>
      <c r="F95" s="188"/>
      <c r="G95" s="455"/>
      <c r="H95" s="18" t="s">
        <v>10</v>
      </c>
      <c r="I95" s="111" t="s">
        <v>31</v>
      </c>
      <c r="J95" s="110"/>
      <c r="K95" s="287" t="s">
        <v>6</v>
      </c>
      <c r="L95" s="287" t="s">
        <v>7</v>
      </c>
      <c r="M95" s="287" t="s">
        <v>8</v>
      </c>
      <c r="N95" s="287" t="s">
        <v>159</v>
      </c>
      <c r="O95" s="287" t="s">
        <v>174</v>
      </c>
      <c r="P95" s="287" t="s">
        <v>232</v>
      </c>
      <c r="Q95" s="27"/>
      <c r="R95" s="27"/>
      <c r="S95" s="27"/>
      <c r="T95" s="27"/>
      <c r="U95" s="27"/>
      <c r="V95" s="27"/>
      <c r="W95" s="27"/>
      <c r="X95" s="27"/>
      <c r="Y95" s="27"/>
      <c r="Z95" s="27"/>
      <c r="AA95" s="27"/>
    </row>
    <row r="96" spans="1:27" outlineLevel="1">
      <c r="A96" s="18"/>
      <c r="B96" s="18"/>
      <c r="C96" s="111"/>
      <c r="D96" s="111"/>
      <c r="E96" s="188"/>
      <c r="F96" s="188"/>
      <c r="G96" s="455"/>
      <c r="H96" s="18" t="s">
        <v>10</v>
      </c>
      <c r="I96" s="111" t="s">
        <v>1430</v>
      </c>
      <c r="J96" s="110"/>
      <c r="K96" s="287" t="s">
        <v>6</v>
      </c>
      <c r="L96" s="287" t="s">
        <v>7</v>
      </c>
      <c r="M96" s="287" t="s">
        <v>8</v>
      </c>
      <c r="N96" s="287" t="s">
        <v>159</v>
      </c>
      <c r="O96" s="287" t="s">
        <v>174</v>
      </c>
      <c r="P96" s="287" t="s">
        <v>232</v>
      </c>
      <c r="Q96" s="287" t="s">
        <v>234</v>
      </c>
      <c r="R96" s="287" t="s">
        <v>268</v>
      </c>
      <c r="S96" s="27"/>
      <c r="T96" s="27"/>
      <c r="U96" s="27"/>
      <c r="V96" s="27"/>
      <c r="W96" s="27"/>
      <c r="X96" s="27"/>
      <c r="Y96" s="27"/>
      <c r="Z96" s="27"/>
      <c r="AA96" s="27"/>
    </row>
    <row r="97" spans="1:27" outlineLevel="1">
      <c r="A97" s="18"/>
      <c r="B97" s="18"/>
      <c r="C97" s="111"/>
      <c r="D97" s="188"/>
      <c r="E97" s="188"/>
      <c r="F97" s="188"/>
      <c r="G97" s="455"/>
      <c r="H97" s="18" t="s">
        <v>10</v>
      </c>
      <c r="I97" s="111" t="s">
        <v>1431</v>
      </c>
      <c r="J97" s="110"/>
      <c r="K97" s="287" t="s">
        <v>6</v>
      </c>
      <c r="L97" s="287" t="s">
        <v>7</v>
      </c>
      <c r="M97" s="287" t="s">
        <v>8</v>
      </c>
      <c r="N97" s="287" t="s">
        <v>159</v>
      </c>
      <c r="O97" s="287" t="s">
        <v>174</v>
      </c>
      <c r="P97" s="287" t="s">
        <v>232</v>
      </c>
      <c r="Q97" s="27"/>
      <c r="R97" s="27"/>
      <c r="S97" s="27"/>
      <c r="T97" s="27"/>
      <c r="U97" s="27"/>
      <c r="V97" s="27"/>
      <c r="W97" s="27"/>
      <c r="X97" s="27"/>
      <c r="Y97" s="27"/>
      <c r="Z97" s="27"/>
      <c r="AA97" s="27"/>
    </row>
    <row r="98" spans="1:27" outlineLevel="1">
      <c r="A98" s="18"/>
      <c r="B98" s="18"/>
      <c r="C98" s="111"/>
      <c r="D98" s="111"/>
      <c r="E98" s="188"/>
      <c r="F98" s="188"/>
      <c r="G98" s="455"/>
      <c r="H98" s="18" t="s">
        <v>10</v>
      </c>
      <c r="I98" s="111" t="s">
        <v>1103</v>
      </c>
      <c r="J98" s="110"/>
      <c r="K98" s="287"/>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5"/>
      <c r="H99" s="18" t="s">
        <v>0</v>
      </c>
      <c r="I99" s="111" t="s">
        <v>353</v>
      </c>
      <c r="J99" s="112"/>
      <c r="K99" s="287"/>
      <c r="L99" s="27"/>
      <c r="M99" s="27"/>
      <c r="N99" s="27"/>
      <c r="O99" s="27"/>
      <c r="P99" s="27"/>
      <c r="Q99" s="27"/>
      <c r="R99" s="27"/>
      <c r="S99" s="27"/>
      <c r="T99" s="27"/>
      <c r="U99" s="27"/>
      <c r="V99" s="27"/>
      <c r="W99" s="27"/>
      <c r="X99" s="27"/>
      <c r="Y99" s="27"/>
      <c r="Z99" s="27"/>
      <c r="AA99" s="27"/>
    </row>
    <row r="100" spans="1:27" outlineLevel="1">
      <c r="A100" s="18"/>
      <c r="B100" s="18"/>
      <c r="C100" s="111"/>
      <c r="D100" s="111"/>
      <c r="E100" s="188"/>
      <c r="F100" s="188"/>
      <c r="G100" s="455"/>
      <c r="H100" s="18" t="s">
        <v>0</v>
      </c>
      <c r="I100" s="111" t="s">
        <v>354</v>
      </c>
      <c r="J100" s="112"/>
      <c r="K100" s="287"/>
      <c r="L100" s="27"/>
      <c r="M100" s="27"/>
      <c r="N100" s="27"/>
      <c r="O100" s="27"/>
      <c r="P100" s="27"/>
      <c r="Q100" s="27"/>
      <c r="R100" s="27"/>
      <c r="S100" s="27"/>
      <c r="T100" s="27"/>
      <c r="U100" s="27"/>
      <c r="V100" s="27"/>
      <c r="W100" s="27"/>
      <c r="X100" s="27"/>
      <c r="Y100" s="27"/>
      <c r="Z100" s="27"/>
      <c r="AA100" s="27"/>
    </row>
    <row r="101" spans="1:27">
      <c r="A101" s="18"/>
      <c r="B101" s="18"/>
      <c r="C101" s="111"/>
      <c r="D101" s="188"/>
      <c r="E101" s="188"/>
      <c r="F101" s="188"/>
      <c r="G101" s="455"/>
      <c r="H101" s="109" t="s">
        <v>16</v>
      </c>
      <c r="I101" s="808" t="s">
        <v>1110</v>
      </c>
      <c r="J101" s="110"/>
      <c r="K101" s="286"/>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8"/>
      <c r="F102" s="188"/>
      <c r="G102" s="455"/>
      <c r="H102" s="18" t="s">
        <v>10</v>
      </c>
      <c r="I102" s="111" t="s">
        <v>1477</v>
      </c>
      <c r="J102" s="112"/>
      <c r="K102" s="287"/>
      <c r="L102" s="27"/>
      <c r="M102" s="27"/>
      <c r="N102" s="27"/>
      <c r="O102" s="27"/>
      <c r="P102" s="27"/>
      <c r="Q102" s="27"/>
      <c r="R102" s="27"/>
      <c r="S102" s="27"/>
      <c r="T102" s="27"/>
      <c r="U102" s="27"/>
      <c r="V102" s="27"/>
      <c r="W102" s="27"/>
      <c r="X102" s="27"/>
      <c r="Y102" s="27"/>
      <c r="Z102" s="27"/>
      <c r="AA102" s="27"/>
    </row>
    <row r="103" spans="1:27" outlineLevel="1">
      <c r="A103" s="18"/>
      <c r="B103" s="18"/>
      <c r="C103" s="111"/>
      <c r="D103" s="111"/>
      <c r="E103" s="188"/>
      <c r="F103" s="188"/>
      <c r="G103" s="455"/>
      <c r="H103" s="18" t="s">
        <v>10</v>
      </c>
      <c r="I103" s="111" t="s">
        <v>1247</v>
      </c>
      <c r="J103" s="112"/>
      <c r="K103" s="287"/>
      <c r="L103" s="27"/>
      <c r="M103" s="27"/>
      <c r="N103" s="27"/>
      <c r="O103" s="27"/>
      <c r="P103" s="27"/>
      <c r="Q103" s="27"/>
      <c r="R103" s="27"/>
      <c r="S103" s="27"/>
      <c r="T103" s="27"/>
      <c r="U103" s="27"/>
      <c r="V103" s="27"/>
      <c r="W103" s="27"/>
      <c r="X103" s="27"/>
      <c r="Y103" s="27"/>
      <c r="Z103" s="27"/>
      <c r="AA103" s="27"/>
    </row>
    <row r="104" spans="1:27" outlineLevel="1">
      <c r="A104" s="18"/>
      <c r="B104" s="18"/>
      <c r="C104" s="111"/>
      <c r="D104" s="111"/>
      <c r="E104" s="188"/>
      <c r="F104" s="188"/>
      <c r="G104" s="455"/>
      <c r="H104" s="18" t="s">
        <v>10</v>
      </c>
      <c r="I104" s="111" t="s">
        <v>1248</v>
      </c>
      <c r="J104" s="112"/>
      <c r="K104" s="287" t="s">
        <v>1100</v>
      </c>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1082</v>
      </c>
      <c r="J105" s="110"/>
      <c r="K105" s="287" t="s">
        <v>286</v>
      </c>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1116</v>
      </c>
      <c r="J106" s="110"/>
      <c r="K106" s="287" t="s">
        <v>286</v>
      </c>
      <c r="L106" s="27"/>
      <c r="M106" s="27"/>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1193</v>
      </c>
      <c r="J107" s="110"/>
      <c r="K107" s="287" t="s">
        <v>6</v>
      </c>
      <c r="L107" s="287" t="s">
        <v>7</v>
      </c>
      <c r="M107" s="287" t="s">
        <v>8</v>
      </c>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1194</v>
      </c>
      <c r="J108" s="110"/>
      <c r="K108" s="287" t="s">
        <v>6</v>
      </c>
      <c r="L108" s="287" t="s">
        <v>7</v>
      </c>
      <c r="M108" s="287" t="s">
        <v>8</v>
      </c>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1195</v>
      </c>
      <c r="J109" s="110"/>
      <c r="K109" s="287" t="s">
        <v>6</v>
      </c>
      <c r="L109" s="287" t="s">
        <v>7</v>
      </c>
      <c r="M109" s="287" t="s">
        <v>8</v>
      </c>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1196</v>
      </c>
      <c r="J110" s="110"/>
      <c r="K110" s="287" t="s">
        <v>6</v>
      </c>
      <c r="L110" s="287" t="s">
        <v>7</v>
      </c>
      <c r="M110" s="287" t="s">
        <v>8</v>
      </c>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2130</v>
      </c>
      <c r="J111" s="110"/>
      <c r="K111" s="287" t="s">
        <v>6</v>
      </c>
      <c r="L111" s="287"/>
      <c r="M111" s="28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5"/>
      <c r="H112" s="18" t="s">
        <v>10</v>
      </c>
      <c r="I112" s="111" t="s">
        <v>2134</v>
      </c>
      <c r="J112" s="110"/>
      <c r="K112" s="287" t="s">
        <v>6</v>
      </c>
      <c r="L112" s="287"/>
      <c r="M112" s="28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5"/>
      <c r="H113" s="18" t="s">
        <v>10</v>
      </c>
      <c r="I113" s="111" t="s">
        <v>2135</v>
      </c>
      <c r="J113" s="110"/>
      <c r="K113" s="287" t="s">
        <v>6</v>
      </c>
      <c r="L113" s="287"/>
      <c r="M113" s="28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5"/>
      <c r="H114" s="18" t="s">
        <v>10</v>
      </c>
      <c r="I114" s="111" t="s">
        <v>2136</v>
      </c>
      <c r="J114" s="110"/>
      <c r="K114" s="287" t="s">
        <v>6</v>
      </c>
      <c r="L114" s="287"/>
      <c r="M114" s="287"/>
      <c r="N114" s="27"/>
      <c r="O114" s="27"/>
      <c r="P114" s="27"/>
      <c r="Q114" s="27"/>
      <c r="R114" s="27"/>
      <c r="S114" s="27"/>
      <c r="T114" s="27"/>
      <c r="U114" s="27"/>
      <c r="V114" s="27"/>
      <c r="W114" s="27"/>
      <c r="X114" s="27"/>
      <c r="Y114" s="27"/>
      <c r="Z114" s="27"/>
      <c r="AA114" s="27"/>
    </row>
    <row r="115" spans="1:27" outlineLevel="1">
      <c r="A115" s="18"/>
      <c r="B115" s="18"/>
      <c r="C115" s="111"/>
      <c r="D115" s="188"/>
      <c r="E115" s="188"/>
      <c r="F115" s="188"/>
      <c r="G115" s="455"/>
      <c r="H115" s="18" t="s">
        <v>2286</v>
      </c>
      <c r="I115" s="111" t="s">
        <v>497</v>
      </c>
      <c r="J115" s="112"/>
      <c r="K115" s="288" t="s">
        <v>286</v>
      </c>
      <c r="L115" s="27"/>
      <c r="M115" s="27"/>
      <c r="N115" s="27"/>
      <c r="O115" s="27"/>
      <c r="P115" s="27"/>
      <c r="Q115" s="27"/>
      <c r="R115" s="27"/>
      <c r="S115" s="27"/>
      <c r="T115" s="27"/>
      <c r="U115" s="27"/>
      <c r="V115" s="27"/>
      <c r="W115" s="27"/>
      <c r="X115" s="27"/>
      <c r="Y115" s="27"/>
      <c r="Z115" s="27"/>
      <c r="AA115" s="27"/>
    </row>
    <row r="116" spans="1:27" outlineLevel="1">
      <c r="A116" s="18"/>
      <c r="B116" s="18"/>
      <c r="C116" s="111"/>
      <c r="D116" s="188"/>
      <c r="E116" s="188"/>
      <c r="F116" s="188"/>
      <c r="G116" s="455"/>
      <c r="H116" s="18" t="s">
        <v>9</v>
      </c>
      <c r="I116" s="111" t="s">
        <v>497</v>
      </c>
      <c r="J116" s="112"/>
      <c r="K116" s="288" t="s">
        <v>286</v>
      </c>
      <c r="L116" s="27"/>
      <c r="M116" s="27"/>
      <c r="N116" s="27"/>
      <c r="O116" s="27"/>
      <c r="P116" s="27"/>
      <c r="Q116" s="27"/>
      <c r="R116" s="27"/>
      <c r="S116" s="27"/>
      <c r="T116" s="27"/>
      <c r="U116" s="27"/>
      <c r="V116" s="27"/>
      <c r="W116" s="27"/>
      <c r="X116" s="27"/>
      <c r="Y116" s="27"/>
      <c r="Z116" s="27"/>
      <c r="AA116" s="27"/>
    </row>
    <row r="117" spans="1:27" outlineLevel="1">
      <c r="A117" s="18"/>
      <c r="B117" s="18"/>
      <c r="C117" s="111"/>
      <c r="D117" s="188"/>
      <c r="E117" s="188"/>
      <c r="F117" s="188"/>
      <c r="G117" s="455" t="s">
        <v>1486</v>
      </c>
      <c r="H117" s="18" t="s">
        <v>9</v>
      </c>
      <c r="I117" s="111" t="s">
        <v>496</v>
      </c>
      <c r="J117" s="112"/>
      <c r="K117" s="320"/>
      <c r="L117" s="320"/>
      <c r="M117" s="320"/>
      <c r="N117" s="320"/>
      <c r="O117" s="320"/>
      <c r="P117" s="320"/>
      <c r="Q117" s="320"/>
      <c r="R117" s="320"/>
      <c r="S117" s="320"/>
      <c r="T117" s="320"/>
      <c r="U117" s="320"/>
      <c r="V117" s="320"/>
      <c r="W117" s="320"/>
      <c r="X117" s="320"/>
      <c r="Y117" s="320"/>
      <c r="Z117" s="320"/>
      <c r="AA117" s="320"/>
    </row>
    <row r="118" spans="1:27" outlineLevel="1">
      <c r="A118" s="18"/>
      <c r="B118" s="18"/>
      <c r="C118" s="111"/>
      <c r="D118" s="111"/>
      <c r="E118" s="188"/>
      <c r="F118" s="188"/>
      <c r="G118" s="455"/>
      <c r="H118" s="18" t="s">
        <v>9</v>
      </c>
      <c r="I118" s="111" t="s">
        <v>2073</v>
      </c>
      <c r="J118" s="112"/>
      <c r="K118" s="287" t="s">
        <v>786</v>
      </c>
      <c r="L118" s="287" t="s">
        <v>368</v>
      </c>
      <c r="M118" s="287" t="s">
        <v>366</v>
      </c>
      <c r="N118" s="287" t="s">
        <v>101</v>
      </c>
      <c r="O118" s="287" t="s">
        <v>2074</v>
      </c>
      <c r="P118" s="287" t="s">
        <v>718</v>
      </c>
      <c r="Q118" s="27"/>
      <c r="R118" s="27"/>
      <c r="S118" s="27"/>
      <c r="T118" s="27"/>
      <c r="U118" s="27"/>
      <c r="V118" s="27"/>
      <c r="W118" s="27"/>
      <c r="X118" s="27"/>
      <c r="Y118" s="27"/>
      <c r="Z118" s="27"/>
      <c r="AA118" s="27"/>
    </row>
    <row r="119" spans="1:27" outlineLevel="1">
      <c r="A119" s="18"/>
      <c r="B119" s="18"/>
      <c r="C119" s="111"/>
      <c r="D119" s="188"/>
      <c r="E119" s="188"/>
      <c r="F119" s="188"/>
      <c r="G119" s="455"/>
      <c r="H119" s="18" t="s">
        <v>9</v>
      </c>
      <c r="I119" s="111" t="s">
        <v>230</v>
      </c>
      <c r="J119" s="112"/>
      <c r="K119" s="287" t="s">
        <v>286</v>
      </c>
      <c r="L119" s="27"/>
      <c r="M119" s="27"/>
      <c r="N119" s="27"/>
      <c r="O119" s="27"/>
      <c r="P119" s="27"/>
      <c r="Q119" s="27"/>
      <c r="R119" s="27"/>
      <c r="S119" s="27"/>
      <c r="T119" s="27"/>
      <c r="U119" s="27"/>
      <c r="V119" s="27"/>
      <c r="W119" s="27"/>
      <c r="X119" s="27"/>
      <c r="Y119" s="27"/>
      <c r="Z119" s="27"/>
      <c r="AA119" s="27"/>
    </row>
    <row r="120" spans="1:27" outlineLevel="1">
      <c r="A120" s="18"/>
      <c r="B120" s="18"/>
      <c r="C120" s="111"/>
      <c r="D120" s="188"/>
      <c r="E120" s="188"/>
      <c r="F120" s="188"/>
      <c r="G120" s="455"/>
      <c r="H120" s="18" t="s">
        <v>9</v>
      </c>
      <c r="I120" s="111" t="s">
        <v>290</v>
      </c>
      <c r="J120" s="112"/>
      <c r="K120" s="287" t="s">
        <v>286</v>
      </c>
      <c r="L120" s="27"/>
      <c r="M120" s="27"/>
      <c r="N120" s="27"/>
      <c r="O120" s="27"/>
      <c r="P120" s="27"/>
      <c r="Q120" s="27"/>
      <c r="R120" s="27"/>
      <c r="S120" s="27"/>
      <c r="T120" s="27"/>
      <c r="U120" s="27"/>
      <c r="V120" s="27"/>
      <c r="W120" s="27"/>
      <c r="X120" s="27"/>
      <c r="Y120" s="27"/>
      <c r="Z120" s="27"/>
      <c r="AA120" s="27"/>
    </row>
    <row r="121" spans="1:27" outlineLevel="1">
      <c r="A121" s="18"/>
      <c r="B121" s="18"/>
      <c r="C121" s="111"/>
      <c r="D121" s="188"/>
      <c r="E121" s="188"/>
      <c r="F121" s="188"/>
      <c r="G121" s="455"/>
      <c r="H121" s="18" t="s">
        <v>9</v>
      </c>
      <c r="I121" s="111" t="s">
        <v>475</v>
      </c>
      <c r="J121" s="112"/>
      <c r="K121" s="287" t="s">
        <v>665</v>
      </c>
      <c r="L121" s="27"/>
      <c r="M121" s="27"/>
      <c r="N121" s="27"/>
      <c r="O121" s="27"/>
      <c r="P121" s="27"/>
      <c r="Q121" s="27"/>
      <c r="R121" s="27"/>
      <c r="S121" s="27"/>
      <c r="T121" s="27"/>
      <c r="U121" s="27"/>
      <c r="V121" s="27"/>
      <c r="W121" s="27"/>
      <c r="X121" s="27"/>
      <c r="Y121" s="27"/>
      <c r="Z121" s="27"/>
      <c r="AA121" s="27"/>
    </row>
    <row r="122" spans="1:27" outlineLevel="1">
      <c r="A122" s="18"/>
      <c r="B122" s="18"/>
      <c r="C122" s="111"/>
      <c r="D122" s="188"/>
      <c r="E122" s="188"/>
      <c r="F122" s="188"/>
      <c r="G122" s="455"/>
      <c r="H122" s="18" t="s">
        <v>9</v>
      </c>
      <c r="I122" s="111" t="s">
        <v>664</v>
      </c>
      <c r="J122" s="112"/>
      <c r="K122" s="287" t="s">
        <v>286</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230</v>
      </c>
      <c r="J123" s="112"/>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c r="H124" s="18" t="s">
        <v>10</v>
      </c>
      <c r="I124" s="111" t="s">
        <v>290</v>
      </c>
      <c r="J124" s="112"/>
      <c r="K124" s="287" t="s">
        <v>286</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t="s">
        <v>1487</v>
      </c>
      <c r="H125" s="18" t="s">
        <v>10</v>
      </c>
      <c r="I125" s="111" t="s">
        <v>813</v>
      </c>
      <c r="J125" s="112"/>
      <c r="K125" s="287" t="s">
        <v>814</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815</v>
      </c>
      <c r="J126" s="112"/>
      <c r="K126" s="287" t="s">
        <v>814</v>
      </c>
      <c r="L126" s="27"/>
      <c r="M126" s="27"/>
      <c r="N126" s="27"/>
      <c r="O126" s="27"/>
      <c r="P126" s="27"/>
      <c r="Q126" s="27"/>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475</v>
      </c>
      <c r="J127" s="112"/>
      <c r="K127" s="287" t="s">
        <v>578</v>
      </c>
      <c r="L127" s="287" t="s">
        <v>478</v>
      </c>
      <c r="M127" s="287" t="s">
        <v>479</v>
      </c>
      <c r="N127" s="287" t="s">
        <v>580</v>
      </c>
      <c r="O127" s="287" t="s">
        <v>581</v>
      </c>
      <c r="P127" s="287" t="s">
        <v>608</v>
      </c>
      <c r="Q127" s="287" t="s">
        <v>609</v>
      </c>
      <c r="R127" s="27"/>
      <c r="S127" s="27"/>
      <c r="T127" s="27"/>
      <c r="U127" s="27"/>
      <c r="V127" s="27"/>
      <c r="W127" s="27"/>
      <c r="X127" s="27"/>
      <c r="Y127" s="27"/>
      <c r="Z127" s="27"/>
      <c r="AA127" s="27"/>
    </row>
    <row r="128" spans="1:27" outlineLevel="1">
      <c r="A128" s="18"/>
      <c r="B128" s="18"/>
      <c r="C128" s="111"/>
      <c r="D128" s="188"/>
      <c r="E128" s="188"/>
      <c r="F128" s="188"/>
      <c r="G128" s="455"/>
      <c r="H128" s="18" t="s">
        <v>10</v>
      </c>
      <c r="I128" s="111" t="s">
        <v>664</v>
      </c>
      <c r="J128" s="112"/>
      <c r="K128" s="287" t="s">
        <v>814</v>
      </c>
      <c r="L128" s="27"/>
      <c r="M128" s="27"/>
      <c r="N128" s="27"/>
      <c r="O128" s="27"/>
      <c r="P128" s="27"/>
      <c r="Q128" s="27"/>
      <c r="R128" s="27"/>
      <c r="S128" s="27"/>
      <c r="T128" s="27"/>
      <c r="U128" s="27"/>
      <c r="V128" s="27"/>
      <c r="W128" s="27"/>
      <c r="X128" s="27"/>
      <c r="Y128" s="27"/>
      <c r="Z128" s="27"/>
      <c r="AA128" s="27"/>
    </row>
    <row r="129" spans="1:27">
      <c r="A129" s="18"/>
      <c r="B129" s="18"/>
      <c r="C129" s="111"/>
      <c r="D129" s="188"/>
      <c r="E129" s="188"/>
      <c r="F129" s="188"/>
      <c r="G129" s="455"/>
      <c r="H129" s="109" t="s">
        <v>16</v>
      </c>
      <c r="I129" s="808" t="s">
        <v>1111</v>
      </c>
      <c r="J129" s="110"/>
      <c r="K129" s="286"/>
      <c r="L129" s="27"/>
      <c r="M129" s="27"/>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t="s">
        <v>1488</v>
      </c>
      <c r="H130" s="18" t="s">
        <v>10</v>
      </c>
      <c r="I130" s="111" t="s">
        <v>28</v>
      </c>
      <c r="J130" s="110"/>
      <c r="K130" s="287" t="s">
        <v>6</v>
      </c>
      <c r="L130" s="287" t="s">
        <v>7</v>
      </c>
      <c r="M130" s="287" t="s">
        <v>8</v>
      </c>
      <c r="N130" s="27"/>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t="s">
        <v>1488</v>
      </c>
      <c r="H131" s="18" t="s">
        <v>10</v>
      </c>
      <c r="I131" s="111" t="s">
        <v>15</v>
      </c>
      <c r="J131" s="110"/>
      <c r="K131" s="287" t="s">
        <v>6</v>
      </c>
      <c r="L131" s="287" t="s">
        <v>7</v>
      </c>
      <c r="M131" s="287" t="s">
        <v>8</v>
      </c>
      <c r="N131" s="287" t="s">
        <v>159</v>
      </c>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0</v>
      </c>
      <c r="I132" s="111" t="s">
        <v>2016</v>
      </c>
      <c r="J132" s="110"/>
      <c r="K132" s="287"/>
      <c r="L132" s="27"/>
      <c r="M132" s="2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9</v>
      </c>
      <c r="I133" s="111" t="s">
        <v>197</v>
      </c>
      <c r="J133" s="110"/>
      <c r="K133" s="287" t="s">
        <v>1100</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c r="H134" s="18" t="s">
        <v>9</v>
      </c>
      <c r="I134" s="111" t="s">
        <v>1088</v>
      </c>
      <c r="J134" s="110"/>
      <c r="K134" s="287" t="s">
        <v>1100</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t="s">
        <v>1488</v>
      </c>
      <c r="H135" s="18" t="s">
        <v>10</v>
      </c>
      <c r="I135" s="111" t="s">
        <v>24</v>
      </c>
      <c r="J135" s="110"/>
      <c r="K135" s="287" t="s">
        <v>1100</v>
      </c>
      <c r="L135" s="27"/>
      <c r="M135" s="2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5"/>
      <c r="H136" s="18" t="s">
        <v>0</v>
      </c>
      <c r="I136" s="111" t="s">
        <v>1766</v>
      </c>
      <c r="J136" s="110"/>
      <c r="K136" s="287" t="s">
        <v>1100</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5"/>
      <c r="H137" s="18" t="s">
        <v>10</v>
      </c>
      <c r="I137" s="111" t="s">
        <v>25</v>
      </c>
      <c r="J137" s="110"/>
      <c r="K137" s="287" t="s">
        <v>1100</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t="s">
        <v>1536</v>
      </c>
      <c r="H138" s="18" t="s">
        <v>0</v>
      </c>
      <c r="I138" s="111" t="s">
        <v>25</v>
      </c>
      <c r="J138" s="110"/>
      <c r="K138" s="287" t="s">
        <v>1100</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c r="H139" s="18" t="s">
        <v>10</v>
      </c>
      <c r="I139" s="111" t="s">
        <v>26</v>
      </c>
      <c r="J139" s="110"/>
      <c r="K139" s="287" t="s">
        <v>1100</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t="s">
        <v>1536</v>
      </c>
      <c r="H140" s="18" t="s">
        <v>9</v>
      </c>
      <c r="I140" s="111" t="s">
        <v>26</v>
      </c>
      <c r="J140" s="110"/>
      <c r="K140" s="287" t="s">
        <v>1100</v>
      </c>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0</v>
      </c>
      <c r="I141" s="111" t="s">
        <v>1463</v>
      </c>
      <c r="J141" s="110"/>
      <c r="K141" s="287"/>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c r="H142" s="18" t="s">
        <v>0</v>
      </c>
      <c r="I142" s="111" t="s">
        <v>1792</v>
      </c>
      <c r="J142" s="110"/>
      <c r="K142" s="287"/>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t="s">
        <v>1562</v>
      </c>
      <c r="H143" s="18" t="s">
        <v>0</v>
      </c>
      <c r="I143" s="111" t="s">
        <v>1464</v>
      </c>
      <c r="J143" s="110"/>
      <c r="K143" s="287"/>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11</v>
      </c>
      <c r="I144" s="111" t="s">
        <v>1913</v>
      </c>
      <c r="J144" s="110"/>
      <c r="K144" s="287"/>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0</v>
      </c>
      <c r="I145" s="111" t="s">
        <v>1465</v>
      </c>
      <c r="J145" s="110"/>
      <c r="K145" s="287"/>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5"/>
      <c r="H146" s="18" t="s">
        <v>0</v>
      </c>
      <c r="I146" s="111" t="s">
        <v>1470</v>
      </c>
      <c r="J146" s="110"/>
      <c r="K146" s="287"/>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5"/>
      <c r="H147" s="18" t="s">
        <v>0</v>
      </c>
      <c r="I147" s="111" t="s">
        <v>1466</v>
      </c>
      <c r="J147" s="110"/>
      <c r="K147" s="287"/>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c r="H148" s="18" t="s">
        <v>0</v>
      </c>
      <c r="I148" s="111" t="s">
        <v>1793</v>
      </c>
      <c r="J148" s="110"/>
      <c r="K148" s="287"/>
      <c r="L148" s="27"/>
      <c r="M148" s="27"/>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c r="H149" s="18" t="s">
        <v>0</v>
      </c>
      <c r="I149" s="111" t="s">
        <v>1471</v>
      </c>
      <c r="J149" s="110"/>
      <c r="K149" s="287"/>
      <c r="L149" s="27"/>
      <c r="M149" s="27"/>
      <c r="N149" s="27"/>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1467</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0</v>
      </c>
      <c r="I151" s="111" t="s">
        <v>1472</v>
      </c>
      <c r="J151" s="110"/>
      <c r="K151" s="287"/>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11</v>
      </c>
      <c r="I152" s="111" t="s">
        <v>1468</v>
      </c>
      <c r="J152" s="110"/>
      <c r="K152" s="287"/>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c r="H153" s="18" t="s">
        <v>11</v>
      </c>
      <c r="I153" s="111" t="s">
        <v>1473</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11</v>
      </c>
      <c r="I154" s="111" t="s">
        <v>1469</v>
      </c>
      <c r="J154" s="110"/>
      <c r="K154" s="287"/>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11</v>
      </c>
      <c r="I155" s="111" t="s">
        <v>1474</v>
      </c>
      <c r="J155" s="110"/>
      <c r="K155" s="287"/>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c r="H156" s="18" t="s">
        <v>0</v>
      </c>
      <c r="I156" s="111" t="s">
        <v>3110</v>
      </c>
      <c r="J156" s="110"/>
      <c r="K156" s="287"/>
      <c r="L156" s="27"/>
      <c r="M156" s="27"/>
      <c r="N156" s="27"/>
      <c r="O156" s="27"/>
      <c r="P156" s="27"/>
      <c r="Q156" s="27"/>
      <c r="R156" s="27"/>
      <c r="S156" s="27"/>
      <c r="T156" s="27"/>
      <c r="U156" s="27"/>
      <c r="V156" s="27"/>
      <c r="W156" s="27"/>
      <c r="X156" s="27"/>
      <c r="Y156" s="27"/>
      <c r="Z156" s="27"/>
      <c r="AA156" s="27"/>
    </row>
    <row r="157" spans="1:27" outlineLevel="1">
      <c r="A157" s="18"/>
      <c r="B157" s="18"/>
      <c r="C157" s="111"/>
      <c r="D157" s="188"/>
      <c r="E157" s="188"/>
      <c r="F157" s="188"/>
      <c r="G157" s="455" t="s">
        <v>1536</v>
      </c>
      <c r="H157" s="18" t="s">
        <v>9</v>
      </c>
      <c r="I157" s="111" t="s">
        <v>2000</v>
      </c>
      <c r="J157" s="110"/>
      <c r="K157" s="287" t="s">
        <v>1363</v>
      </c>
      <c r="L157" s="287" t="s">
        <v>1364</v>
      </c>
      <c r="M157" s="287" t="s">
        <v>27</v>
      </c>
      <c r="N157" s="287" t="s">
        <v>86</v>
      </c>
      <c r="O157" s="287" t="s">
        <v>626</v>
      </c>
      <c r="P157" s="287" t="s">
        <v>625</v>
      </c>
      <c r="Q157" s="287" t="s">
        <v>1565</v>
      </c>
      <c r="R157" s="287" t="s">
        <v>1476</v>
      </c>
      <c r="S157" s="287" t="s">
        <v>627</v>
      </c>
      <c r="T157" s="287" t="s">
        <v>1475</v>
      </c>
      <c r="U157" s="27" t="s">
        <v>1649</v>
      </c>
      <c r="V157" s="27"/>
      <c r="W157" s="27"/>
      <c r="X157" s="27"/>
      <c r="Y157" s="27"/>
      <c r="Z157" s="27"/>
      <c r="AA157" s="27"/>
    </row>
    <row r="158" spans="1:27" outlineLevel="1">
      <c r="A158" s="18"/>
      <c r="B158" s="18"/>
      <c r="C158" s="111"/>
      <c r="D158" s="188"/>
      <c r="E158" s="188"/>
      <c r="F158" s="188"/>
      <c r="G158" s="455"/>
      <c r="H158" s="18" t="s">
        <v>1457</v>
      </c>
      <c r="I158" s="111" t="s">
        <v>2035</v>
      </c>
      <c r="J158" s="110"/>
      <c r="K158" s="287" t="s">
        <v>1458</v>
      </c>
      <c r="L158" s="287"/>
      <c r="M158" s="287"/>
      <c r="N158" s="287"/>
      <c r="O158" s="287"/>
      <c r="P158" s="287"/>
      <c r="Q158" s="27"/>
      <c r="R158" s="27"/>
      <c r="S158" s="27"/>
      <c r="T158" s="27"/>
      <c r="U158" s="27"/>
      <c r="V158" s="27"/>
      <c r="W158" s="27"/>
      <c r="X158" s="27"/>
      <c r="Y158" s="27"/>
      <c r="Z158" s="27"/>
      <c r="AA158" s="27"/>
    </row>
    <row r="159" spans="1:27" outlineLevel="1">
      <c r="A159" s="18"/>
      <c r="B159" s="18"/>
      <c r="C159" s="111"/>
      <c r="D159" s="188"/>
      <c r="E159" s="188"/>
      <c r="F159" s="188"/>
      <c r="G159" s="455"/>
      <c r="H159" s="18" t="s">
        <v>9</v>
      </c>
      <c r="I159" s="111" t="s">
        <v>2004</v>
      </c>
      <c r="J159" s="110"/>
      <c r="K159" s="287" t="s">
        <v>1881</v>
      </c>
      <c r="L159" s="287" t="s">
        <v>1761</v>
      </c>
      <c r="M159" s="287" t="s">
        <v>1762</v>
      </c>
      <c r="N159" s="287" t="s">
        <v>1763</v>
      </c>
      <c r="O159" s="287"/>
      <c r="P159" s="287"/>
      <c r="Q159" s="27"/>
      <c r="R159" s="27"/>
      <c r="S159" s="27"/>
      <c r="T159" s="27"/>
      <c r="U159" s="27"/>
      <c r="V159" s="27"/>
      <c r="W159" s="27"/>
      <c r="X159" s="27"/>
      <c r="Y159" s="27"/>
      <c r="Z159" s="27"/>
      <c r="AA159" s="27"/>
    </row>
    <row r="160" spans="1:27" outlineLevel="1">
      <c r="A160" s="18"/>
      <c r="B160" s="18"/>
      <c r="C160" s="111"/>
      <c r="D160" s="188"/>
      <c r="E160" s="188"/>
      <c r="F160" s="188"/>
      <c r="G160" s="455"/>
      <c r="H160" s="18" t="s">
        <v>0</v>
      </c>
      <c r="I160" s="111" t="s">
        <v>2003</v>
      </c>
      <c r="J160" s="110"/>
      <c r="K160" s="287" t="s">
        <v>368</v>
      </c>
      <c r="L160" s="287"/>
      <c r="M160" s="287"/>
      <c r="N160" s="287"/>
      <c r="O160" s="287"/>
      <c r="P160" s="287"/>
      <c r="Q160" s="27"/>
      <c r="R160" s="27"/>
      <c r="S160" s="27"/>
      <c r="T160" s="27"/>
      <c r="U160" s="27"/>
      <c r="V160" s="27"/>
      <c r="W160" s="27"/>
      <c r="X160" s="27"/>
      <c r="Y160" s="27"/>
      <c r="Z160" s="27"/>
      <c r="AA160" s="27"/>
    </row>
    <row r="161" spans="1:27" outlineLevel="1">
      <c r="A161" s="18"/>
      <c r="B161" s="18"/>
      <c r="C161" s="111"/>
      <c r="D161" s="188"/>
      <c r="E161" s="188"/>
      <c r="F161" s="188"/>
      <c r="G161" s="455"/>
      <c r="H161" s="18" t="s">
        <v>9</v>
      </c>
      <c r="I161" s="111" t="s">
        <v>2007</v>
      </c>
      <c r="J161" s="110"/>
      <c r="K161" s="287" t="s">
        <v>368</v>
      </c>
      <c r="L161" s="287"/>
      <c r="M161" s="287"/>
      <c r="N161" s="287"/>
      <c r="O161" s="287"/>
      <c r="P161" s="287"/>
      <c r="Q161" s="27"/>
      <c r="R161" s="27"/>
      <c r="S161" s="27"/>
      <c r="T161" s="27"/>
      <c r="U161" s="27"/>
      <c r="V161" s="27"/>
      <c r="W161" s="27"/>
      <c r="X161" s="27"/>
      <c r="Y161" s="27"/>
      <c r="Z161" s="27"/>
      <c r="AA161" s="27"/>
    </row>
    <row r="162" spans="1:27" outlineLevel="1">
      <c r="A162" s="18"/>
      <c r="B162" s="18"/>
      <c r="C162" s="111"/>
      <c r="D162" s="188"/>
      <c r="E162" s="188"/>
      <c r="F162" s="188"/>
      <c r="G162" s="455"/>
      <c r="H162" s="18" t="s">
        <v>10</v>
      </c>
      <c r="I162" s="111" t="s">
        <v>2007</v>
      </c>
      <c r="J162" s="110"/>
      <c r="K162" s="287" t="s">
        <v>2113</v>
      </c>
      <c r="L162" s="287"/>
      <c r="M162" s="287"/>
      <c r="N162" s="287"/>
      <c r="O162" s="287"/>
      <c r="P162" s="287"/>
      <c r="Q162" s="27"/>
      <c r="R162" s="27"/>
      <c r="S162" s="27"/>
      <c r="T162" s="27"/>
      <c r="U162" s="27"/>
      <c r="V162" s="27"/>
      <c r="W162" s="27"/>
      <c r="X162" s="27"/>
      <c r="Y162" s="27"/>
      <c r="Z162" s="27"/>
      <c r="AA162" s="27"/>
    </row>
    <row r="163" spans="1:27" outlineLevel="1">
      <c r="A163" s="18"/>
      <c r="B163" s="18"/>
      <c r="C163" s="111"/>
      <c r="D163" s="188"/>
      <c r="E163" s="188"/>
      <c r="F163" s="188"/>
      <c r="G163" s="455"/>
      <c r="H163" s="18" t="s">
        <v>0</v>
      </c>
      <c r="I163" s="111" t="s">
        <v>2008</v>
      </c>
      <c r="J163" s="110"/>
      <c r="K163" s="287" t="s">
        <v>1764</v>
      </c>
      <c r="L163" s="287"/>
      <c r="M163" s="287"/>
      <c r="N163" s="287"/>
      <c r="O163" s="287"/>
      <c r="P163" s="287"/>
      <c r="Q163" s="27"/>
      <c r="R163" s="27"/>
      <c r="S163" s="27"/>
      <c r="T163" s="27"/>
      <c r="U163" s="27"/>
      <c r="V163" s="27"/>
      <c r="W163" s="27"/>
      <c r="X163" s="27"/>
      <c r="Y163" s="27"/>
      <c r="Z163" s="27"/>
      <c r="AA163" s="27"/>
    </row>
    <row r="164" spans="1:27" outlineLevel="1">
      <c r="A164" s="18"/>
      <c r="B164" s="18"/>
      <c r="C164" s="111"/>
      <c r="D164" s="188"/>
      <c r="E164" s="188"/>
      <c r="F164" s="188"/>
      <c r="G164" s="455"/>
      <c r="H164" s="18" t="s">
        <v>10</v>
      </c>
      <c r="I164" s="111" t="s">
        <v>2001</v>
      </c>
      <c r="J164" s="110"/>
      <c r="K164" s="287" t="s">
        <v>786</v>
      </c>
      <c r="L164" s="287" t="s">
        <v>343</v>
      </c>
      <c r="M164" s="287" t="s">
        <v>1873</v>
      </c>
      <c r="N164" s="287" t="s">
        <v>2420</v>
      </c>
      <c r="O164" s="287" t="s">
        <v>2421</v>
      </c>
      <c r="P164" s="287"/>
      <c r="Q164" s="27"/>
      <c r="R164" s="27"/>
      <c r="S164" s="27"/>
      <c r="T164" s="27"/>
      <c r="U164" s="27"/>
      <c r="V164" s="27"/>
      <c r="W164" s="27"/>
      <c r="X164" s="27"/>
      <c r="Y164" s="27"/>
      <c r="Z164" s="27"/>
      <c r="AA164" s="27"/>
    </row>
    <row r="165" spans="1:27" outlineLevel="1">
      <c r="A165" s="18"/>
      <c r="B165" s="18"/>
      <c r="C165" s="111"/>
      <c r="D165" s="188"/>
      <c r="E165" s="188"/>
      <c r="F165" s="188"/>
      <c r="G165" s="455"/>
      <c r="H165" s="18" t="s">
        <v>10</v>
      </c>
      <c r="I165" s="111" t="s">
        <v>2000</v>
      </c>
      <c r="J165" s="110"/>
      <c r="K165" s="287" t="s">
        <v>1878</v>
      </c>
      <c r="L165" s="287" t="s">
        <v>2319</v>
      </c>
      <c r="M165" s="287"/>
      <c r="N165" s="287"/>
      <c r="O165" s="287"/>
      <c r="P165" s="287"/>
      <c r="Q165" s="27"/>
      <c r="R165" s="27"/>
      <c r="S165" s="27"/>
      <c r="T165" s="27"/>
      <c r="U165" s="27"/>
      <c r="V165" s="27"/>
      <c r="W165" s="27"/>
      <c r="X165" s="27"/>
      <c r="Y165" s="27"/>
      <c r="Z165" s="27"/>
      <c r="AA165" s="27"/>
    </row>
    <row r="166" spans="1:27" outlineLevel="1">
      <c r="A166" s="18"/>
      <c r="B166" s="18"/>
      <c r="C166" s="111"/>
      <c r="D166" s="188"/>
      <c r="E166" s="188"/>
      <c r="F166" s="188"/>
      <c r="G166" s="455"/>
      <c r="H166" s="18" t="s">
        <v>10</v>
      </c>
      <c r="I166" s="111" t="s">
        <v>2002</v>
      </c>
      <c r="J166" s="110"/>
      <c r="K166" s="287" t="s">
        <v>1874</v>
      </c>
      <c r="L166" s="287" t="s">
        <v>2104</v>
      </c>
      <c r="M166" s="287"/>
      <c r="N166" s="287"/>
      <c r="O166" s="287"/>
      <c r="P166" s="287"/>
      <c r="Q166" s="27"/>
      <c r="R166" s="27"/>
      <c r="S166" s="27"/>
      <c r="T166" s="27"/>
      <c r="U166" s="27"/>
      <c r="V166" s="27"/>
      <c r="W166" s="27"/>
      <c r="X166" s="27"/>
      <c r="Y166" s="27"/>
      <c r="Z166" s="27"/>
      <c r="AA166" s="27"/>
    </row>
    <row r="167" spans="1:27" outlineLevel="1">
      <c r="A167" s="18"/>
      <c r="B167" s="18"/>
      <c r="C167" s="111"/>
      <c r="D167" s="188"/>
      <c r="E167" s="188"/>
      <c r="F167" s="188"/>
      <c r="G167" s="455"/>
      <c r="H167" s="18" t="s">
        <v>10</v>
      </c>
      <c r="I167" s="111" t="s">
        <v>2005</v>
      </c>
      <c r="J167" s="110"/>
      <c r="K167" s="287" t="s">
        <v>368</v>
      </c>
      <c r="L167" s="287"/>
      <c r="M167" s="287"/>
      <c r="N167" s="287"/>
      <c r="O167" s="287"/>
      <c r="P167" s="287"/>
      <c r="Q167" s="27"/>
      <c r="R167" s="27"/>
      <c r="S167" s="27"/>
      <c r="T167" s="27"/>
      <c r="U167" s="27"/>
      <c r="V167" s="27"/>
      <c r="W167" s="27"/>
      <c r="X167" s="27"/>
      <c r="Y167" s="27"/>
      <c r="Z167" s="27"/>
      <c r="AA167" s="27"/>
    </row>
    <row r="168" spans="1:27" outlineLevel="1">
      <c r="A168" s="18"/>
      <c r="B168" s="18"/>
      <c r="C168" s="111"/>
      <c r="D168" s="188"/>
      <c r="E168" s="188"/>
      <c r="F168" s="188"/>
      <c r="G168" s="455"/>
      <c r="H168" s="18" t="s">
        <v>10</v>
      </c>
      <c r="I168" s="111" t="s">
        <v>2004</v>
      </c>
      <c r="J168" s="110"/>
      <c r="K168" s="287" t="s">
        <v>1875</v>
      </c>
      <c r="L168" s="287" t="s">
        <v>1876</v>
      </c>
      <c r="M168" s="287" t="s">
        <v>1761</v>
      </c>
      <c r="N168" s="287" t="s">
        <v>1762</v>
      </c>
      <c r="O168" s="287" t="s">
        <v>1763</v>
      </c>
      <c r="P168" s="287"/>
      <c r="Q168" s="27"/>
      <c r="R168" s="27"/>
      <c r="S168" s="27"/>
      <c r="T168" s="27"/>
      <c r="U168" s="27"/>
      <c r="V168" s="27"/>
      <c r="W168" s="27"/>
      <c r="X168" s="27"/>
      <c r="Y168" s="27"/>
      <c r="Z168" s="27"/>
      <c r="AA168" s="27"/>
    </row>
    <row r="169" spans="1:27" outlineLevel="1">
      <c r="A169" s="18"/>
      <c r="B169" s="18"/>
      <c r="C169" s="111"/>
      <c r="D169" s="188"/>
      <c r="E169" s="188"/>
      <c r="F169" s="188"/>
      <c r="G169" s="455"/>
      <c r="H169" s="18" t="s">
        <v>10</v>
      </c>
      <c r="I169" s="111" t="s">
        <v>2003</v>
      </c>
      <c r="J169" s="110"/>
      <c r="K169" s="287" t="s">
        <v>368</v>
      </c>
      <c r="L169" s="287"/>
      <c r="M169" s="287"/>
      <c r="N169" s="287"/>
      <c r="O169" s="287"/>
      <c r="P169" s="287"/>
      <c r="Q169" s="27"/>
      <c r="R169" s="27"/>
      <c r="S169" s="27"/>
      <c r="T169" s="27"/>
      <c r="U169" s="27"/>
      <c r="V169" s="27"/>
      <c r="W169" s="27"/>
      <c r="X169" s="27"/>
      <c r="Y169" s="27"/>
      <c r="Z169" s="27"/>
      <c r="AA169" s="27"/>
    </row>
    <row r="170" spans="1:27" outlineLevel="1">
      <c r="A170" s="18"/>
      <c r="B170" s="18"/>
      <c r="C170" s="111"/>
      <c r="D170" s="188"/>
      <c r="E170" s="188"/>
      <c r="F170" s="188"/>
      <c r="G170" s="455"/>
      <c r="H170" s="18" t="s">
        <v>10</v>
      </c>
      <c r="I170" s="111" t="s">
        <v>2424</v>
      </c>
      <c r="J170" s="110"/>
      <c r="K170" s="287" t="s">
        <v>368</v>
      </c>
      <c r="L170" s="287"/>
      <c r="M170" s="287"/>
      <c r="N170" s="287"/>
      <c r="O170" s="287"/>
      <c r="P170" s="287"/>
      <c r="Q170" s="27"/>
      <c r="R170" s="27"/>
      <c r="S170" s="27"/>
      <c r="T170" s="27"/>
      <c r="U170" s="27"/>
      <c r="V170" s="27"/>
      <c r="W170" s="27"/>
      <c r="X170" s="27"/>
      <c r="Y170" s="27"/>
      <c r="Z170" s="27"/>
      <c r="AA170" s="27"/>
    </row>
    <row r="171" spans="1:27" outlineLevel="1">
      <c r="A171" s="18"/>
      <c r="B171" s="18"/>
      <c r="C171" s="111"/>
      <c r="D171" s="188"/>
      <c r="E171" s="188"/>
      <c r="F171" s="188"/>
      <c r="G171" s="455"/>
      <c r="H171" s="18" t="s">
        <v>10</v>
      </c>
      <c r="I171" s="111" t="s">
        <v>2006</v>
      </c>
      <c r="J171" s="110"/>
      <c r="K171" s="287" t="s">
        <v>786</v>
      </c>
      <c r="L171" s="287"/>
      <c r="M171" s="287"/>
      <c r="N171" s="287"/>
      <c r="O171" s="287"/>
      <c r="P171" s="287"/>
      <c r="Q171" s="27"/>
      <c r="R171" s="27"/>
      <c r="S171" s="27"/>
      <c r="T171" s="27"/>
      <c r="U171" s="27"/>
      <c r="V171" s="27"/>
      <c r="W171" s="27"/>
      <c r="X171" s="27"/>
      <c r="Y171" s="27"/>
      <c r="Z171" s="27"/>
      <c r="AA171" s="27"/>
    </row>
    <row r="172" spans="1:27" outlineLevel="1">
      <c r="A172" s="18"/>
      <c r="B172" s="18"/>
      <c r="C172" s="111"/>
      <c r="D172" s="188"/>
      <c r="E172" s="188"/>
      <c r="F172" s="188"/>
      <c r="G172" s="455"/>
      <c r="H172" s="18" t="s">
        <v>10</v>
      </c>
      <c r="I172" s="111" t="s">
        <v>2036</v>
      </c>
      <c r="J172" s="110"/>
      <c r="K172" s="287" t="s">
        <v>2037</v>
      </c>
      <c r="L172" s="287"/>
      <c r="M172" s="287"/>
      <c r="N172" s="287"/>
      <c r="O172" s="287"/>
      <c r="P172" s="287"/>
      <c r="Q172" s="27"/>
      <c r="R172" s="27"/>
      <c r="S172" s="27"/>
      <c r="T172" s="27"/>
      <c r="U172" s="27"/>
      <c r="V172" s="27"/>
      <c r="W172" s="27"/>
      <c r="X172" s="27"/>
      <c r="Y172" s="27"/>
      <c r="Z172" s="27"/>
      <c r="AA172" s="27"/>
    </row>
    <row r="173" spans="1:27" outlineLevel="1">
      <c r="A173" s="18"/>
      <c r="B173" s="18"/>
      <c r="C173" s="111"/>
      <c r="D173" s="188"/>
      <c r="E173" s="188"/>
      <c r="F173" s="188"/>
      <c r="G173" s="455"/>
      <c r="H173" s="18" t="s">
        <v>9</v>
      </c>
      <c r="I173" s="111" t="s">
        <v>3197</v>
      </c>
      <c r="J173" s="110"/>
      <c r="K173" s="287"/>
      <c r="L173" s="287"/>
      <c r="M173" s="287"/>
      <c r="N173" s="287"/>
      <c r="O173" s="287"/>
      <c r="P173" s="287"/>
      <c r="Q173" s="27"/>
      <c r="R173" s="27"/>
      <c r="S173" s="27"/>
      <c r="T173" s="27"/>
      <c r="U173" s="27"/>
      <c r="V173" s="27"/>
      <c r="W173" s="27"/>
      <c r="X173" s="27"/>
      <c r="Y173" s="27"/>
      <c r="Z173" s="27"/>
      <c r="AA173" s="27"/>
    </row>
    <row r="174" spans="1:27" outlineLevel="1">
      <c r="A174" s="18"/>
      <c r="B174" s="18"/>
      <c r="C174" s="111"/>
      <c r="D174" s="188"/>
      <c r="E174" s="188"/>
      <c r="F174" s="188"/>
      <c r="G174" s="455"/>
      <c r="H174" s="18" t="s">
        <v>9</v>
      </c>
      <c r="I174" s="111" t="s">
        <v>1365</v>
      </c>
      <c r="J174" s="112"/>
      <c r="K174" s="287" t="s">
        <v>1366</v>
      </c>
      <c r="L174" s="287" t="s">
        <v>1367</v>
      </c>
      <c r="M174" s="410" t="s">
        <v>1129</v>
      </c>
      <c r="N174" s="287" t="s">
        <v>1363</v>
      </c>
      <c r="O174" s="287" t="s">
        <v>1130</v>
      </c>
      <c r="P174" s="410" t="s">
        <v>1368</v>
      </c>
      <c r="Q174" s="287" t="s">
        <v>1369</v>
      </c>
      <c r="R174" s="287" t="s">
        <v>1370</v>
      </c>
      <c r="S174" s="410" t="s">
        <v>1371</v>
      </c>
      <c r="T174" s="27" t="s">
        <v>814</v>
      </c>
      <c r="U174" s="27" t="s">
        <v>1725</v>
      </c>
      <c r="V174" s="27" t="s">
        <v>1525</v>
      </c>
      <c r="W174" s="27" t="s">
        <v>2790</v>
      </c>
      <c r="X174" s="27"/>
      <c r="Y174" s="27"/>
      <c r="Z174" s="27"/>
      <c r="AA174" s="27"/>
    </row>
    <row r="175" spans="1:27" outlineLevel="1">
      <c r="A175" s="18"/>
      <c r="B175" s="18"/>
      <c r="C175" s="111"/>
      <c r="D175" s="188"/>
      <c r="E175" s="188"/>
      <c r="F175" s="188"/>
      <c r="G175" s="455" t="s">
        <v>1536</v>
      </c>
      <c r="H175" s="18" t="s">
        <v>11</v>
      </c>
      <c r="I175" s="111" t="s">
        <v>1558</v>
      </c>
      <c r="J175" s="110"/>
      <c r="K175" s="287" t="s">
        <v>814</v>
      </c>
      <c r="L175" s="287" t="s">
        <v>1725</v>
      </c>
      <c r="M175" s="287" t="s">
        <v>1525</v>
      </c>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5"/>
      <c r="H176" s="18" t="s">
        <v>11</v>
      </c>
      <c r="I176" s="111" t="s">
        <v>189</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5"/>
      <c r="H177" s="18" t="s">
        <v>9</v>
      </c>
      <c r="I177" s="111" t="s">
        <v>189</v>
      </c>
      <c r="J177" s="110"/>
      <c r="K177" s="287"/>
      <c r="L177" s="27"/>
      <c r="M177" s="27"/>
      <c r="N177" s="27"/>
      <c r="O177" s="27"/>
      <c r="P177" s="27"/>
      <c r="Q177" s="27"/>
      <c r="R177" s="27"/>
      <c r="S177" s="27"/>
      <c r="T177" s="27"/>
      <c r="U177" s="27"/>
      <c r="V177" s="27"/>
      <c r="W177" s="27"/>
      <c r="X177" s="27"/>
      <c r="Y177" s="27"/>
      <c r="Z177" s="27"/>
      <c r="AA177" s="27"/>
    </row>
    <row r="178" spans="1:27" outlineLevel="1">
      <c r="A178" s="18"/>
      <c r="B178" s="18"/>
      <c r="C178" s="111"/>
      <c r="D178" s="188"/>
      <c r="E178" s="188"/>
      <c r="F178" s="188"/>
      <c r="G178" s="455"/>
      <c r="H178" s="18" t="s">
        <v>9</v>
      </c>
      <c r="I178" s="111" t="s">
        <v>1478</v>
      </c>
      <c r="J178" s="110"/>
      <c r="K178" s="287"/>
      <c r="L178" s="27"/>
      <c r="M178" s="27"/>
      <c r="N178" s="27"/>
      <c r="O178" s="27"/>
      <c r="P178" s="27"/>
      <c r="Q178" s="27"/>
      <c r="R178" s="27"/>
      <c r="S178" s="27"/>
      <c r="T178" s="27"/>
      <c r="U178" s="27"/>
      <c r="V178" s="27"/>
      <c r="W178" s="27"/>
      <c r="X178" s="27"/>
      <c r="Y178" s="27"/>
      <c r="Z178" s="27"/>
      <c r="AA178" s="27"/>
    </row>
    <row r="179" spans="1:27" outlineLevel="1">
      <c r="A179" s="18"/>
      <c r="B179" s="18"/>
      <c r="C179" s="111"/>
      <c r="D179" s="188"/>
      <c r="E179" s="188"/>
      <c r="F179" s="188"/>
      <c r="G179" s="455"/>
      <c r="H179" s="18" t="s">
        <v>0</v>
      </c>
      <c r="I179" s="111" t="s">
        <v>361</v>
      </c>
      <c r="J179" s="112"/>
      <c r="K179" s="112"/>
      <c r="L179" s="112"/>
      <c r="M179" s="112"/>
      <c r="N179" s="112"/>
      <c r="O179" s="112"/>
      <c r="P179" s="112"/>
      <c r="Q179" s="112"/>
      <c r="R179" s="112"/>
      <c r="S179" s="27"/>
      <c r="T179" s="27"/>
      <c r="U179" s="27"/>
      <c r="V179" s="27"/>
      <c r="W179" s="27"/>
      <c r="X179" s="27"/>
      <c r="Y179" s="27"/>
      <c r="Z179" s="27"/>
      <c r="AA179" s="27"/>
    </row>
    <row r="180" spans="1:27" outlineLevel="1">
      <c r="A180" s="18"/>
      <c r="B180" s="18"/>
      <c r="C180" s="111"/>
      <c r="D180" s="188"/>
      <c r="E180" s="188"/>
      <c r="F180" s="188"/>
      <c r="G180" s="455"/>
      <c r="H180" s="18" t="s">
        <v>0</v>
      </c>
      <c r="I180" s="111" t="s">
        <v>1409</v>
      </c>
      <c r="J180" s="112"/>
      <c r="K180" s="287" t="s">
        <v>786</v>
      </c>
      <c r="L180" s="287" t="s">
        <v>368</v>
      </c>
      <c r="M180" s="287" t="s">
        <v>948</v>
      </c>
      <c r="N180" s="287" t="s">
        <v>366</v>
      </c>
      <c r="O180" s="287" t="s">
        <v>571</v>
      </c>
      <c r="P180" s="287" t="s">
        <v>390</v>
      </c>
      <c r="Q180" s="188" t="s">
        <v>1006</v>
      </c>
      <c r="R180" s="27"/>
      <c r="S180" s="27"/>
      <c r="T180" s="27"/>
      <c r="U180" s="27"/>
      <c r="V180" s="27"/>
      <c r="W180" s="27"/>
      <c r="X180" s="27"/>
      <c r="Y180" s="27"/>
      <c r="Z180" s="27"/>
      <c r="AA180" s="27"/>
    </row>
    <row r="181" spans="1:27" outlineLevel="1">
      <c r="A181" s="18"/>
      <c r="B181" s="18"/>
      <c r="C181" s="111"/>
      <c r="D181" s="188"/>
      <c r="E181" s="188"/>
      <c r="F181" s="188"/>
      <c r="G181" s="455"/>
      <c r="H181" s="18" t="s">
        <v>9</v>
      </c>
      <c r="I181" s="111" t="s">
        <v>361</v>
      </c>
      <c r="J181" s="112"/>
      <c r="K181" s="287"/>
      <c r="L181" s="27"/>
      <c r="M181" s="27"/>
      <c r="N181" s="27"/>
      <c r="O181" s="27"/>
      <c r="P181" s="27"/>
      <c r="Q181" s="27"/>
      <c r="R181" s="27"/>
      <c r="S181" s="27"/>
      <c r="T181" s="27"/>
      <c r="U181" s="27"/>
      <c r="V181" s="27"/>
      <c r="W181" s="27"/>
      <c r="X181" s="27"/>
      <c r="Y181" s="27"/>
      <c r="Z181" s="27"/>
      <c r="AA181" s="27"/>
    </row>
    <row r="182" spans="1:27" outlineLevel="1">
      <c r="A182" s="18"/>
      <c r="B182" s="18"/>
      <c r="C182" s="111"/>
      <c r="D182" s="188"/>
      <c r="E182" s="188"/>
      <c r="F182" s="188"/>
      <c r="G182" s="455" t="s">
        <v>1489</v>
      </c>
      <c r="H182" s="18" t="s">
        <v>9</v>
      </c>
      <c r="I182" s="111" t="s">
        <v>389</v>
      </c>
      <c r="J182" s="112"/>
      <c r="K182" s="287" t="s">
        <v>786</v>
      </c>
      <c r="L182" s="287" t="s">
        <v>368</v>
      </c>
      <c r="M182" s="287" t="s">
        <v>948</v>
      </c>
      <c r="N182" s="287" t="s">
        <v>366</v>
      </c>
      <c r="O182" s="287" t="s">
        <v>571</v>
      </c>
      <c r="P182" s="287" t="s">
        <v>390</v>
      </c>
      <c r="Q182" s="188" t="s">
        <v>1006</v>
      </c>
      <c r="R182" s="27"/>
      <c r="S182" s="27"/>
      <c r="T182" s="27"/>
      <c r="U182" s="27"/>
      <c r="V182" s="27"/>
      <c r="W182" s="27"/>
      <c r="X182" s="27"/>
      <c r="Y182" s="27"/>
      <c r="Z182" s="27"/>
      <c r="AA182" s="27"/>
    </row>
    <row r="183" spans="1:27" outlineLevel="1">
      <c r="A183" s="18"/>
      <c r="B183" s="18"/>
      <c r="C183" s="111"/>
      <c r="D183" s="188"/>
      <c r="E183" s="188"/>
      <c r="F183" s="188"/>
      <c r="G183" s="455" t="s">
        <v>1490</v>
      </c>
      <c r="H183" s="18"/>
      <c r="I183" s="111"/>
      <c r="J183" s="112"/>
      <c r="K183" s="287"/>
      <c r="L183" s="287"/>
      <c r="M183" s="287"/>
      <c r="N183" s="287"/>
      <c r="O183" s="287"/>
      <c r="P183" s="287"/>
      <c r="Q183" s="188"/>
      <c r="R183" s="27"/>
      <c r="S183" s="27"/>
      <c r="T183" s="27"/>
      <c r="U183" s="27"/>
      <c r="V183" s="27"/>
      <c r="W183" s="27"/>
      <c r="X183" s="27"/>
      <c r="Y183" s="27"/>
      <c r="Z183" s="27"/>
      <c r="AA183" s="27"/>
    </row>
    <row r="184" spans="1:27" outlineLevel="1">
      <c r="A184" s="18"/>
      <c r="B184" s="18"/>
      <c r="C184" s="111"/>
      <c r="D184" s="188"/>
      <c r="E184" s="188"/>
      <c r="F184" s="188"/>
      <c r="G184" s="455" t="s">
        <v>1491</v>
      </c>
      <c r="H184" s="18"/>
      <c r="I184" s="111"/>
      <c r="J184" s="112"/>
      <c r="K184" s="287"/>
      <c r="L184" s="287"/>
      <c r="M184" s="287"/>
      <c r="N184" s="287"/>
      <c r="O184" s="287"/>
      <c r="P184" s="287"/>
      <c r="Q184" s="188"/>
      <c r="R184" s="27"/>
      <c r="S184" s="27"/>
      <c r="T184" s="27"/>
      <c r="U184" s="27"/>
      <c r="V184" s="27"/>
      <c r="W184" s="27"/>
      <c r="X184" s="27"/>
      <c r="Y184" s="27"/>
      <c r="Z184" s="27"/>
      <c r="AA184" s="27"/>
    </row>
    <row r="185" spans="1:27" outlineLevel="1">
      <c r="A185" s="18"/>
      <c r="B185" s="18"/>
      <c r="C185" s="111"/>
      <c r="D185" s="188"/>
      <c r="E185" s="188"/>
      <c r="F185" s="188"/>
      <c r="G185" s="455"/>
      <c r="H185" s="18" t="s">
        <v>9</v>
      </c>
      <c r="I185" s="111" t="s">
        <v>1460</v>
      </c>
      <c r="J185" s="112"/>
      <c r="K185" s="287" t="s">
        <v>1006</v>
      </c>
      <c r="L185" s="27"/>
      <c r="M185" s="27"/>
      <c r="N185" s="27"/>
      <c r="O185" s="27"/>
      <c r="P185" s="27"/>
      <c r="Q185" s="27"/>
      <c r="R185" s="27"/>
      <c r="S185" s="27"/>
      <c r="T185" s="27"/>
      <c r="U185" s="27"/>
      <c r="V185" s="27"/>
      <c r="W185" s="27"/>
      <c r="X185" s="27"/>
      <c r="Y185" s="27"/>
      <c r="Z185" s="27"/>
      <c r="AA185" s="27"/>
    </row>
    <row r="186" spans="1:27" outlineLevel="1">
      <c r="A186" s="18"/>
      <c r="B186" s="18"/>
      <c r="C186" s="111"/>
      <c r="D186" s="188"/>
      <c r="E186" s="188"/>
      <c r="F186" s="188"/>
      <c r="G186" s="455"/>
      <c r="H186" s="18" t="s">
        <v>9</v>
      </c>
      <c r="I186" s="111" t="s">
        <v>1461</v>
      </c>
      <c r="J186" s="112"/>
      <c r="K186" s="287" t="s">
        <v>1006</v>
      </c>
      <c r="L186" s="27"/>
      <c r="M186" s="27"/>
      <c r="N186" s="27"/>
      <c r="O186" s="27"/>
      <c r="P186" s="27"/>
      <c r="Q186" s="27"/>
      <c r="R186" s="27"/>
      <c r="S186" s="27"/>
      <c r="T186" s="27"/>
      <c r="U186" s="27"/>
      <c r="V186" s="27"/>
      <c r="W186" s="27"/>
      <c r="X186" s="27"/>
      <c r="Y186" s="27"/>
      <c r="Z186" s="27"/>
      <c r="AA186" s="27"/>
    </row>
    <row r="187" spans="1:27" outlineLevel="1">
      <c r="A187" s="18"/>
      <c r="B187" s="18"/>
      <c r="C187" s="111"/>
      <c r="D187" s="188"/>
      <c r="E187" s="188"/>
      <c r="F187" s="188"/>
      <c r="G187" s="455"/>
      <c r="H187" s="18" t="s">
        <v>9</v>
      </c>
      <c r="I187" s="111" t="s">
        <v>1526</v>
      </c>
      <c r="J187" s="112"/>
      <c r="K187" s="287" t="s">
        <v>1525</v>
      </c>
      <c r="L187" s="27"/>
      <c r="M187" s="27"/>
      <c r="N187" s="27"/>
      <c r="O187" s="27"/>
      <c r="P187" s="27"/>
      <c r="Q187" s="27"/>
      <c r="R187" s="27"/>
      <c r="S187" s="27"/>
      <c r="T187" s="27"/>
      <c r="U187" s="27"/>
      <c r="V187" s="27"/>
      <c r="W187" s="27"/>
      <c r="X187" s="27"/>
      <c r="Y187" s="27"/>
      <c r="Z187" s="27"/>
      <c r="AA187" s="27"/>
    </row>
    <row r="188" spans="1:27" outlineLevel="1">
      <c r="A188" s="18"/>
      <c r="B188" s="18"/>
      <c r="C188" s="111"/>
      <c r="D188" s="188"/>
      <c r="E188" s="188"/>
      <c r="F188" s="188"/>
      <c r="G188" s="455"/>
      <c r="H188" s="18" t="s">
        <v>9</v>
      </c>
      <c r="I188" s="111" t="s">
        <v>1559</v>
      </c>
      <c r="J188" s="112"/>
      <c r="K188" s="287" t="s">
        <v>1525</v>
      </c>
      <c r="L188" s="27"/>
      <c r="M188" s="27"/>
      <c r="N188" s="27"/>
      <c r="O188" s="27"/>
      <c r="P188" s="27"/>
      <c r="Q188" s="27"/>
      <c r="R188" s="27"/>
      <c r="S188" s="27"/>
      <c r="T188" s="27"/>
      <c r="U188" s="27"/>
      <c r="V188" s="27"/>
      <c r="W188" s="27"/>
      <c r="X188" s="27"/>
      <c r="Y188" s="27"/>
      <c r="Z188" s="27"/>
      <c r="AA188" s="27"/>
    </row>
    <row r="189" spans="1:27" outlineLevel="1">
      <c r="A189" s="18"/>
      <c r="B189" s="18"/>
      <c r="C189" s="111"/>
      <c r="D189" s="188"/>
      <c r="E189" s="188"/>
      <c r="F189" s="188"/>
      <c r="G189" s="455"/>
      <c r="H189" s="18" t="s">
        <v>9</v>
      </c>
      <c r="I189" s="111" t="s">
        <v>1143</v>
      </c>
      <c r="J189" s="112"/>
      <c r="K189" s="287"/>
      <c r="L189" s="27"/>
      <c r="M189" s="27"/>
      <c r="N189" s="27"/>
      <c r="O189" s="27"/>
      <c r="P189" s="27"/>
      <c r="Q189" s="27"/>
      <c r="R189" s="27"/>
      <c r="S189" s="27"/>
      <c r="T189" s="27"/>
      <c r="U189" s="27"/>
      <c r="V189" s="27"/>
      <c r="W189" s="27"/>
      <c r="X189" s="27"/>
      <c r="Y189" s="27"/>
      <c r="Z189" s="27"/>
      <c r="AA189" s="27"/>
    </row>
    <row r="190" spans="1:27">
      <c r="A190" s="18"/>
      <c r="B190" s="18"/>
      <c r="C190" s="111"/>
      <c r="D190" s="188"/>
      <c r="E190" s="188"/>
      <c r="F190" s="188"/>
      <c r="G190" s="455"/>
      <c r="H190" s="109" t="s">
        <v>16</v>
      </c>
      <c r="I190" s="808" t="s">
        <v>1112</v>
      </c>
      <c r="J190" s="110"/>
      <c r="K190" s="286"/>
      <c r="L190" s="27"/>
      <c r="M190" s="27"/>
      <c r="N190" s="27"/>
      <c r="O190" s="27"/>
      <c r="P190" s="27"/>
      <c r="Q190" s="27"/>
      <c r="R190" s="27"/>
      <c r="S190" s="27"/>
      <c r="T190" s="27"/>
      <c r="U190" s="27"/>
      <c r="V190" s="27"/>
      <c r="W190" s="27"/>
      <c r="X190" s="27"/>
      <c r="Y190" s="27"/>
      <c r="Z190" s="27"/>
      <c r="AA190" s="27"/>
    </row>
    <row r="191" spans="1:27" outlineLevel="1">
      <c r="A191" s="18"/>
      <c r="B191" s="18"/>
      <c r="C191" s="111"/>
      <c r="D191" s="188"/>
      <c r="E191" s="188"/>
      <c r="F191" s="188"/>
      <c r="G191" s="455"/>
      <c r="H191" s="18" t="s">
        <v>10</v>
      </c>
      <c r="I191" s="111" t="s">
        <v>1135</v>
      </c>
      <c r="J191" s="110"/>
      <c r="K191" s="287"/>
      <c r="L191" s="287"/>
      <c r="M191" s="287"/>
      <c r="N191" s="287"/>
      <c r="O191" s="287"/>
      <c r="P191" s="287"/>
      <c r="Q191" s="287"/>
      <c r="R191" s="287"/>
      <c r="S191" s="287"/>
      <c r="T191" s="27"/>
      <c r="U191" s="27"/>
      <c r="V191" s="27"/>
      <c r="W191" s="27"/>
      <c r="X191" s="27"/>
      <c r="Y191" s="27"/>
      <c r="Z191" s="27"/>
      <c r="AA191" s="27"/>
    </row>
    <row r="192" spans="1:27" outlineLevel="1">
      <c r="A192" s="18"/>
      <c r="B192" s="18"/>
      <c r="C192" s="111"/>
      <c r="D192" s="188"/>
      <c r="E192" s="188"/>
      <c r="F192" s="188"/>
      <c r="G192" s="455"/>
      <c r="H192" s="18" t="s">
        <v>10</v>
      </c>
      <c r="I192" s="111" t="s">
        <v>1480</v>
      </c>
      <c r="J192" s="110"/>
      <c r="K192" s="287"/>
      <c r="L192" s="287"/>
      <c r="M192" s="287"/>
      <c r="N192" s="287"/>
      <c r="O192" s="287"/>
      <c r="P192" s="287"/>
      <c r="Q192" s="287"/>
      <c r="R192" s="287"/>
      <c r="S192" s="287"/>
      <c r="T192" s="27"/>
      <c r="U192" s="27"/>
      <c r="V192" s="27"/>
      <c r="W192" s="27"/>
      <c r="X192" s="27"/>
      <c r="Y192" s="27"/>
      <c r="Z192" s="27"/>
      <c r="AA192" s="27"/>
    </row>
    <row r="193" spans="1:27" outlineLevel="1">
      <c r="A193" s="18"/>
      <c r="B193" s="18"/>
      <c r="C193" s="111"/>
      <c r="D193" s="188"/>
      <c r="E193" s="188"/>
      <c r="F193" s="188"/>
      <c r="G193" s="455"/>
      <c r="H193" s="18" t="s">
        <v>10</v>
      </c>
      <c r="I193" s="111" t="s">
        <v>2087</v>
      </c>
      <c r="J193" s="110"/>
      <c r="K193" s="287"/>
      <c r="L193" s="287"/>
      <c r="M193" s="287"/>
      <c r="N193" s="287"/>
      <c r="O193" s="287"/>
      <c r="P193" s="287"/>
      <c r="Q193" s="287"/>
      <c r="R193" s="287"/>
      <c r="S193" s="287"/>
      <c r="T193" s="27"/>
      <c r="U193" s="27"/>
      <c r="V193" s="27"/>
      <c r="W193" s="27"/>
      <c r="X193" s="27"/>
      <c r="Y193" s="27"/>
      <c r="Z193" s="27"/>
      <c r="AA193" s="27"/>
    </row>
    <row r="194" spans="1:27" outlineLevel="1">
      <c r="A194" s="18"/>
      <c r="B194" s="18"/>
      <c r="C194" s="111"/>
      <c r="D194" s="188"/>
      <c r="E194" s="188"/>
      <c r="F194" s="188"/>
      <c r="G194" s="455"/>
      <c r="H194" s="18" t="s">
        <v>10</v>
      </c>
      <c r="I194" s="111" t="s">
        <v>2086</v>
      </c>
      <c r="J194" s="110"/>
      <c r="K194" s="287"/>
      <c r="L194" s="27"/>
      <c r="M194" s="27"/>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10</v>
      </c>
      <c r="I195" s="111" t="s">
        <v>1735</v>
      </c>
      <c r="J195" s="110"/>
      <c r="K195" s="287" t="s">
        <v>1736</v>
      </c>
      <c r="L195" s="287" t="s">
        <v>1738</v>
      </c>
      <c r="M195" s="287" t="s">
        <v>1737</v>
      </c>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10</v>
      </c>
      <c r="I196" s="111" t="s">
        <v>2097</v>
      </c>
      <c r="J196" s="110"/>
      <c r="K196" s="287" t="s">
        <v>2098</v>
      </c>
      <c r="L196" s="287"/>
      <c r="M196" s="28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10</v>
      </c>
      <c r="I197" s="111" t="s">
        <v>2088</v>
      </c>
      <c r="J197" s="110"/>
      <c r="K197" s="287"/>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10</v>
      </c>
      <c r="I198" s="111" t="s">
        <v>1192</v>
      </c>
      <c r="J198" s="110"/>
      <c r="K198" s="287" t="s">
        <v>1100</v>
      </c>
      <c r="L198" s="27"/>
      <c r="M198" s="27"/>
      <c r="N198" s="27"/>
      <c r="O198" s="27"/>
      <c r="P198" s="27"/>
      <c r="Q198" s="27"/>
      <c r="R198" s="27"/>
      <c r="S198" s="27"/>
      <c r="T198" s="27"/>
      <c r="U198" s="27"/>
      <c r="V198" s="27"/>
      <c r="W198" s="27"/>
      <c r="X198" s="27"/>
      <c r="Y198" s="27"/>
      <c r="Z198" s="27"/>
      <c r="AA198" s="27"/>
    </row>
    <row r="199" spans="1:27" outlineLevel="1">
      <c r="A199" s="18"/>
      <c r="B199" s="18"/>
      <c r="C199" s="111"/>
      <c r="D199" s="188"/>
      <c r="E199" s="188"/>
      <c r="F199" s="188"/>
      <c r="G199" s="455"/>
      <c r="H199" s="18" t="s">
        <v>10</v>
      </c>
      <c r="I199" s="111" t="s">
        <v>1207</v>
      </c>
      <c r="J199" s="110"/>
      <c r="K199" s="287" t="s">
        <v>1100</v>
      </c>
      <c r="L199" s="27"/>
      <c r="M199" s="27"/>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5"/>
      <c r="H200" s="18" t="s">
        <v>10</v>
      </c>
      <c r="I200" s="111" t="s">
        <v>2625</v>
      </c>
      <c r="J200" s="112"/>
      <c r="K200" s="287"/>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c r="H201" s="18" t="s">
        <v>10</v>
      </c>
      <c r="I201" s="111" t="s">
        <v>2056</v>
      </c>
      <c r="J201" s="112"/>
      <c r="K201" s="287" t="s">
        <v>1006</v>
      </c>
      <c r="L201" s="27"/>
      <c r="M201" s="27"/>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5"/>
      <c r="H202" s="18" t="s">
        <v>10</v>
      </c>
      <c r="I202" s="111" t="s">
        <v>1343</v>
      </c>
      <c r="J202" s="112"/>
      <c r="K202" s="287"/>
      <c r="L202" s="27"/>
      <c r="M202" s="27"/>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5" t="s">
        <v>1487</v>
      </c>
      <c r="H203" s="18" t="s">
        <v>10</v>
      </c>
      <c r="I203" s="111" t="s">
        <v>14</v>
      </c>
      <c r="J203" s="110"/>
      <c r="K203" s="287" t="s">
        <v>6</v>
      </c>
      <c r="L203" s="287" t="s">
        <v>7</v>
      </c>
      <c r="M203" s="287" t="s">
        <v>8</v>
      </c>
      <c r="N203" s="27"/>
      <c r="O203" s="27"/>
      <c r="P203" s="27"/>
      <c r="Q203" s="27"/>
      <c r="R203" s="27"/>
      <c r="S203" s="27"/>
      <c r="T203" s="27"/>
      <c r="U203" s="27"/>
      <c r="V203" s="27"/>
      <c r="W203" s="27"/>
      <c r="X203" s="27"/>
      <c r="Y203" s="27"/>
      <c r="Z203" s="27"/>
      <c r="AA203" s="27"/>
    </row>
    <row r="204" spans="1:27" outlineLevel="1">
      <c r="A204" s="18"/>
      <c r="B204" s="18"/>
      <c r="C204" s="111"/>
      <c r="D204" s="188"/>
      <c r="E204" s="188"/>
      <c r="F204" s="188"/>
      <c r="G204" s="455"/>
      <c r="H204" s="18" t="s">
        <v>9</v>
      </c>
      <c r="I204" s="111" t="s">
        <v>874</v>
      </c>
      <c r="J204" s="112"/>
      <c r="K204" s="287" t="s">
        <v>873</v>
      </c>
      <c r="L204" s="27"/>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10</v>
      </c>
      <c r="I205" s="111" t="s">
        <v>17</v>
      </c>
      <c r="J205" s="110"/>
      <c r="K205" s="287" t="s">
        <v>786</v>
      </c>
      <c r="L205" s="287" t="s">
        <v>546</v>
      </c>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10</v>
      </c>
      <c r="I206" s="111" t="s">
        <v>2233</v>
      </c>
      <c r="J206" s="110"/>
      <c r="K206" s="287"/>
      <c r="L206" s="27"/>
      <c r="M206" s="27"/>
      <c r="N206" s="27"/>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c r="H207" s="18" t="s">
        <v>10</v>
      </c>
      <c r="I207" s="111" t="s">
        <v>2224</v>
      </c>
      <c r="J207" s="110"/>
      <c r="K207" s="287" t="s">
        <v>6</v>
      </c>
      <c r="L207" s="287" t="s">
        <v>7</v>
      </c>
      <c r="M207" s="287" t="s">
        <v>8</v>
      </c>
      <c r="N207" s="287" t="s">
        <v>159</v>
      </c>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t="s">
        <v>1490</v>
      </c>
      <c r="H208" s="18" t="s">
        <v>10</v>
      </c>
      <c r="I208" s="111" t="s">
        <v>674</v>
      </c>
      <c r="J208" s="110"/>
      <c r="K208" s="287" t="s">
        <v>6</v>
      </c>
      <c r="L208" s="287" t="s">
        <v>675</v>
      </c>
      <c r="M208" s="27"/>
      <c r="N208" s="27"/>
      <c r="O208" s="27"/>
      <c r="P208" s="27"/>
      <c r="Q208" s="27"/>
      <c r="R208" s="27"/>
      <c r="S208" s="27"/>
      <c r="T208" s="27"/>
      <c r="U208" s="27"/>
      <c r="V208" s="27"/>
      <c r="W208" s="27"/>
      <c r="X208" s="27"/>
      <c r="Y208" s="27"/>
      <c r="Z208" s="27"/>
      <c r="AA208" s="27"/>
    </row>
    <row r="209" spans="1:38" outlineLevel="1">
      <c r="A209" s="18"/>
      <c r="B209" s="18"/>
      <c r="C209" s="111"/>
      <c r="D209" s="188"/>
      <c r="E209" s="188"/>
      <c r="F209" s="188"/>
      <c r="G209" s="455" t="s">
        <v>1490</v>
      </c>
      <c r="H209" s="18" t="s">
        <v>10</v>
      </c>
      <c r="I209" s="111" t="s">
        <v>775</v>
      </c>
      <c r="J209" s="110"/>
      <c r="K209" s="287" t="s">
        <v>6</v>
      </c>
      <c r="L209" s="287" t="s">
        <v>675</v>
      </c>
      <c r="M209" s="27"/>
      <c r="N209" s="27"/>
      <c r="O209" s="27"/>
      <c r="P209" s="27"/>
      <c r="Q209" s="27"/>
      <c r="R209" s="27"/>
      <c r="S209" s="27"/>
      <c r="T209" s="27"/>
      <c r="U209" s="27"/>
      <c r="V209" s="27"/>
      <c r="W209" s="27"/>
      <c r="X209" s="27"/>
      <c r="Y209" s="27"/>
      <c r="Z209" s="27"/>
      <c r="AA209" s="27"/>
    </row>
    <row r="210" spans="1:38" outlineLevel="1">
      <c r="A210" s="18"/>
      <c r="B210" s="18"/>
      <c r="C210" s="111"/>
      <c r="D210" s="188"/>
      <c r="E210" s="188"/>
      <c r="F210" s="188"/>
      <c r="G210" s="455" t="s">
        <v>1490</v>
      </c>
      <c r="H210" s="18" t="s">
        <v>10</v>
      </c>
      <c r="I210" s="111" t="s">
        <v>884</v>
      </c>
      <c r="J210" s="110"/>
      <c r="K210" s="287" t="s">
        <v>6</v>
      </c>
      <c r="L210" s="287" t="s">
        <v>675</v>
      </c>
      <c r="M210" s="27"/>
      <c r="N210" s="27"/>
      <c r="O210" s="27"/>
      <c r="P210" s="27"/>
      <c r="Q210" s="27"/>
      <c r="R210" s="27"/>
      <c r="S210" s="27"/>
      <c r="T210" s="27"/>
      <c r="U210" s="27"/>
      <c r="V210" s="27"/>
      <c r="W210" s="27"/>
      <c r="X210" s="27"/>
      <c r="Y210" s="27"/>
      <c r="Z210" s="27"/>
      <c r="AA210" s="27"/>
    </row>
    <row r="211" spans="1:38" outlineLevel="1">
      <c r="A211" s="18"/>
      <c r="B211" s="18"/>
      <c r="C211" s="111"/>
      <c r="D211" s="188"/>
      <c r="E211" s="188"/>
      <c r="F211" s="188"/>
      <c r="G211" s="455"/>
      <c r="H211" s="18" t="s">
        <v>10</v>
      </c>
      <c r="I211" s="111" t="s">
        <v>1428</v>
      </c>
      <c r="J211" s="110"/>
      <c r="K211" s="287" t="s">
        <v>6</v>
      </c>
      <c r="L211" s="287" t="s">
        <v>675</v>
      </c>
      <c r="M211" s="27"/>
      <c r="N211" s="27"/>
      <c r="O211" s="27"/>
      <c r="P211" s="27"/>
      <c r="Q211" s="27"/>
      <c r="R211" s="27"/>
      <c r="S211" s="27"/>
      <c r="T211" s="27"/>
      <c r="U211" s="27"/>
      <c r="V211" s="27"/>
      <c r="W211" s="27"/>
      <c r="X211" s="27"/>
      <c r="Y211" s="27"/>
      <c r="Z211" s="27"/>
      <c r="AA211" s="27"/>
    </row>
    <row r="212" spans="1:38" outlineLevel="1">
      <c r="A212" s="18"/>
      <c r="B212" s="18"/>
      <c r="C212" s="111"/>
      <c r="D212" s="188"/>
      <c r="E212" s="188"/>
      <c r="F212" s="188"/>
      <c r="G212" s="455" t="s">
        <v>1490</v>
      </c>
      <c r="H212" s="18" t="s">
        <v>10</v>
      </c>
      <c r="I212" s="111" t="s">
        <v>346</v>
      </c>
      <c r="J212" s="110"/>
      <c r="K212" s="287"/>
      <c r="L212" s="27"/>
      <c r="M212" s="27"/>
      <c r="N212" s="27"/>
      <c r="O212" s="27"/>
      <c r="P212" s="27"/>
      <c r="Q212" s="27"/>
      <c r="R212" s="27"/>
      <c r="S212" s="27"/>
      <c r="T212" s="27"/>
      <c r="U212" s="27"/>
      <c r="V212" s="27"/>
      <c r="W212" s="27"/>
      <c r="X212" s="27"/>
      <c r="Y212" s="27"/>
      <c r="Z212" s="27"/>
      <c r="AA212" s="27"/>
    </row>
    <row r="213" spans="1:38" outlineLevel="1">
      <c r="A213" s="18"/>
      <c r="B213" s="18"/>
      <c r="C213" s="111"/>
      <c r="D213" s="188"/>
      <c r="E213" s="188"/>
      <c r="F213" s="188"/>
      <c r="G213" s="455" t="s">
        <v>1490</v>
      </c>
      <c r="H213" s="18" t="s">
        <v>10</v>
      </c>
      <c r="I213" s="111" t="s">
        <v>347</v>
      </c>
      <c r="J213" s="110"/>
      <c r="K213" s="287"/>
      <c r="L213" s="27"/>
      <c r="M213" s="27"/>
      <c r="N213" s="27"/>
      <c r="O213" s="27"/>
      <c r="P213" s="27"/>
      <c r="Q213" s="27"/>
      <c r="R213" s="27"/>
      <c r="S213" s="27"/>
      <c r="T213" s="27"/>
      <c r="U213" s="27"/>
      <c r="V213" s="27"/>
      <c r="W213" s="27"/>
      <c r="X213" s="27"/>
      <c r="Y213" s="27"/>
      <c r="Z213" s="27"/>
      <c r="AA213" s="27"/>
    </row>
    <row r="214" spans="1:38" outlineLevel="1">
      <c r="A214" s="18"/>
      <c r="B214" s="18"/>
      <c r="C214" s="111"/>
      <c r="D214" s="188"/>
      <c r="E214" s="188"/>
      <c r="F214" s="188"/>
      <c r="G214" s="455"/>
      <c r="H214" s="18" t="s">
        <v>10</v>
      </c>
      <c r="I214" s="111" t="s">
        <v>2236</v>
      </c>
      <c r="J214" s="110"/>
      <c r="K214" s="287" t="s">
        <v>786</v>
      </c>
      <c r="L214" s="287" t="s">
        <v>368</v>
      </c>
      <c r="M214" s="287" t="s">
        <v>546</v>
      </c>
      <c r="N214" s="287" t="s">
        <v>2237</v>
      </c>
      <c r="O214" s="287" t="s">
        <v>2074</v>
      </c>
      <c r="P214" s="188" t="s">
        <v>1006</v>
      </c>
      <c r="Q214" s="27"/>
      <c r="R214" s="27"/>
      <c r="S214" s="27"/>
      <c r="T214" s="27"/>
      <c r="U214" s="27"/>
      <c r="V214" s="27"/>
      <c r="W214" s="27"/>
      <c r="X214" s="27"/>
      <c r="Y214" s="27"/>
      <c r="Z214" s="27"/>
      <c r="AA214" s="27"/>
    </row>
    <row r="215" spans="1:38" outlineLevel="1">
      <c r="A215" s="18"/>
      <c r="B215" s="18"/>
      <c r="C215" s="111"/>
      <c r="D215" s="188"/>
      <c r="E215" s="188"/>
      <c r="F215" s="188"/>
      <c r="G215" s="455"/>
      <c r="H215" s="18" t="s">
        <v>10</v>
      </c>
      <c r="I215" s="111" t="s">
        <v>2238</v>
      </c>
      <c r="J215" s="110"/>
      <c r="K215" s="287" t="s">
        <v>786</v>
      </c>
      <c r="L215" s="287" t="s">
        <v>368</v>
      </c>
      <c r="M215" s="287" t="s">
        <v>546</v>
      </c>
      <c r="N215" s="287" t="s">
        <v>2237</v>
      </c>
      <c r="O215" s="287" t="s">
        <v>2074</v>
      </c>
      <c r="P215" s="188" t="s">
        <v>1006</v>
      </c>
      <c r="Q215" s="27"/>
      <c r="R215" s="27"/>
      <c r="S215" s="27"/>
      <c r="T215" s="27"/>
      <c r="U215" s="27"/>
      <c r="V215" s="27"/>
      <c r="W215" s="27"/>
      <c r="X215" s="27"/>
      <c r="Y215" s="27"/>
      <c r="Z215" s="27"/>
      <c r="AA215" s="27"/>
    </row>
    <row r="216" spans="1:38" outlineLevel="1">
      <c r="A216" s="18"/>
      <c r="B216" s="18"/>
      <c r="C216" s="111"/>
      <c r="D216" s="188"/>
      <c r="E216" s="188"/>
      <c r="F216" s="188"/>
      <c r="G216" s="455"/>
      <c r="H216" s="18" t="s">
        <v>10</v>
      </c>
      <c r="I216" s="111" t="s">
        <v>1723</v>
      </c>
      <c r="J216" s="110"/>
      <c r="K216" s="287"/>
      <c r="L216" s="27"/>
      <c r="M216" s="27"/>
      <c r="N216" s="27"/>
      <c r="O216" s="27"/>
      <c r="P216" s="27"/>
      <c r="Q216" s="27"/>
      <c r="R216" s="27"/>
      <c r="S216" s="27"/>
      <c r="T216" s="27"/>
      <c r="U216" s="27"/>
      <c r="V216" s="27"/>
      <c r="W216" s="27"/>
      <c r="X216" s="27"/>
      <c r="Y216" s="27"/>
      <c r="Z216" s="27"/>
      <c r="AA216" s="27"/>
    </row>
    <row r="217" spans="1:38" outlineLevel="1">
      <c r="A217" s="18"/>
      <c r="B217" s="18"/>
      <c r="C217" s="111"/>
      <c r="D217" s="188"/>
      <c r="E217" s="188"/>
      <c r="F217" s="188"/>
      <c r="G217" s="455"/>
      <c r="H217" s="18" t="s">
        <v>10</v>
      </c>
      <c r="I217" s="111" t="s">
        <v>774</v>
      </c>
      <c r="J217" s="110"/>
      <c r="K217" s="287"/>
      <c r="L217" s="27"/>
      <c r="M217" s="27"/>
      <c r="N217" s="27"/>
      <c r="O217" s="27"/>
      <c r="P217" s="27"/>
      <c r="Q217" s="27"/>
      <c r="R217" s="27"/>
      <c r="S217" s="27"/>
      <c r="T217" s="27"/>
      <c r="U217" s="27"/>
      <c r="V217" s="27"/>
      <c r="W217" s="27"/>
      <c r="X217" s="27"/>
      <c r="Y217" s="27"/>
      <c r="Z217" s="27"/>
      <c r="AA217" s="27"/>
    </row>
    <row r="218" spans="1:38" outlineLevel="1">
      <c r="A218" s="18"/>
      <c r="B218" s="18"/>
      <c r="C218" s="111"/>
      <c r="D218" s="188"/>
      <c r="E218" s="188"/>
      <c r="F218" s="188"/>
      <c r="G218" s="455"/>
      <c r="H218" s="18" t="s">
        <v>10</v>
      </c>
      <c r="I218" s="111" t="s">
        <v>1429</v>
      </c>
      <c r="J218" s="110"/>
      <c r="K218" s="287"/>
      <c r="L218" s="287"/>
      <c r="M218" s="287"/>
      <c r="N218" s="287"/>
      <c r="O218" s="287"/>
      <c r="P218" s="287"/>
      <c r="Q218" s="287"/>
      <c r="R218" s="287"/>
      <c r="S218" s="287"/>
      <c r="T218" s="287"/>
      <c r="U218" s="287"/>
      <c r="V218" s="27"/>
      <c r="W218" s="27"/>
      <c r="X218" s="27"/>
      <c r="Y218" s="27"/>
      <c r="Z218" s="27"/>
      <c r="AA218" s="27"/>
    </row>
    <row r="219" spans="1:38" outlineLevel="1">
      <c r="A219" s="18"/>
      <c r="B219" s="18"/>
      <c r="C219" s="111"/>
      <c r="D219" s="188"/>
      <c r="E219" s="188"/>
      <c r="F219" s="188"/>
      <c r="G219" s="455"/>
      <c r="H219" s="18" t="s">
        <v>10</v>
      </c>
      <c r="I219" s="111" t="s">
        <v>824</v>
      </c>
      <c r="J219" s="110"/>
      <c r="K219" s="37" t="s">
        <v>2058</v>
      </c>
      <c r="L219" s="27" t="s">
        <v>1128</v>
      </c>
      <c r="M219" s="27" t="s">
        <v>1130</v>
      </c>
      <c r="N219" s="27" t="s">
        <v>1093</v>
      </c>
      <c r="O219" s="27" t="s">
        <v>1094</v>
      </c>
      <c r="P219" s="287"/>
      <c r="Q219" s="287"/>
      <c r="R219" s="287"/>
      <c r="S219" s="287"/>
      <c r="T219" s="287"/>
      <c r="U219" s="287"/>
      <c r="V219" s="27"/>
      <c r="W219" s="27"/>
      <c r="X219" s="27"/>
      <c r="Y219" s="27"/>
      <c r="Z219" s="27"/>
      <c r="AA219" s="27"/>
    </row>
    <row r="220" spans="1:38" outlineLevel="1">
      <c r="A220" s="18"/>
      <c r="B220" s="18"/>
      <c r="C220" s="111"/>
      <c r="D220" s="188"/>
      <c r="E220" s="188"/>
      <c r="F220" s="188"/>
      <c r="G220" s="455"/>
      <c r="H220" s="18" t="s">
        <v>10</v>
      </c>
      <c r="I220" s="111" t="s">
        <v>2060</v>
      </c>
      <c r="J220" s="110"/>
      <c r="K220" s="3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row>
    <row r="221" spans="1:38" outlineLevel="1">
      <c r="A221" s="18"/>
      <c r="B221" s="18"/>
      <c r="C221" s="111"/>
      <c r="D221" s="188"/>
      <c r="E221" s="188"/>
      <c r="F221" s="188"/>
      <c r="G221" s="455"/>
      <c r="H221" s="18" t="s">
        <v>10</v>
      </c>
      <c r="I221" s="111" t="s">
        <v>2059</v>
      </c>
      <c r="J221" s="110"/>
      <c r="K221" s="37" t="s">
        <v>2944</v>
      </c>
      <c r="L221" s="37" t="s">
        <v>3022</v>
      </c>
      <c r="M221" s="37" t="s">
        <v>3023</v>
      </c>
      <c r="N221" s="37" t="s">
        <v>3024</v>
      </c>
      <c r="O221" s="37" t="s">
        <v>3025</v>
      </c>
      <c r="P221" s="37" t="s">
        <v>3026</v>
      </c>
      <c r="Q221" s="27" t="s">
        <v>3027</v>
      </c>
      <c r="R221" s="27" t="s">
        <v>3018</v>
      </c>
      <c r="S221" s="27" t="s">
        <v>3019</v>
      </c>
      <c r="T221" s="27" t="s">
        <v>2983</v>
      </c>
      <c r="U221" s="27" t="s">
        <v>3030</v>
      </c>
      <c r="V221" s="27" t="s">
        <v>2979</v>
      </c>
      <c r="W221" s="27" t="s">
        <v>2980</v>
      </c>
      <c r="X221" s="27" t="s">
        <v>2981</v>
      </c>
      <c r="Y221" s="27" t="s">
        <v>2887</v>
      </c>
      <c r="Z221" s="27" t="s">
        <v>2923</v>
      </c>
      <c r="AA221" s="27" t="s">
        <v>2765</v>
      </c>
      <c r="AB221" s="27" t="s">
        <v>3033</v>
      </c>
      <c r="AC221" s="27" t="s">
        <v>2986</v>
      </c>
      <c r="AD221" s="27" t="s">
        <v>2987</v>
      </c>
      <c r="AE221" s="27" t="s">
        <v>2988</v>
      </c>
      <c r="AF221" s="27" t="s">
        <v>2989</v>
      </c>
      <c r="AG221" s="27" t="s">
        <v>2990</v>
      </c>
      <c r="AH221" s="27" t="s">
        <v>2991</v>
      </c>
    </row>
    <row r="222" spans="1:38" outlineLevel="1">
      <c r="A222" s="18"/>
      <c r="B222" s="18"/>
      <c r="C222" s="111"/>
      <c r="D222" s="188"/>
      <c r="E222" s="188"/>
      <c r="F222" s="188"/>
      <c r="G222" s="455"/>
      <c r="H222" s="18" t="s">
        <v>10</v>
      </c>
      <c r="I222" s="111" t="s">
        <v>776</v>
      </c>
      <c r="J222" s="110"/>
      <c r="K222" s="287"/>
      <c r="L222" s="287"/>
      <c r="M222" s="287"/>
      <c r="N222" s="287"/>
      <c r="O222" s="287"/>
      <c r="P222" s="287"/>
      <c r="Q222" s="27"/>
      <c r="R222" s="27"/>
      <c r="S222" s="27"/>
      <c r="T222" s="27"/>
      <c r="U222" s="27"/>
      <c r="V222" s="27"/>
      <c r="W222" s="27"/>
      <c r="X222" s="27"/>
      <c r="Y222" s="27"/>
      <c r="Z222" s="27"/>
      <c r="AA222" s="27"/>
    </row>
    <row r="223" spans="1:38" outlineLevel="1">
      <c r="A223" s="18"/>
      <c r="B223" s="18"/>
      <c r="C223" s="111"/>
      <c r="D223" s="188"/>
      <c r="E223" s="188"/>
      <c r="F223" s="188"/>
      <c r="G223" s="455" t="s">
        <v>1488</v>
      </c>
      <c r="H223" s="18" t="s">
        <v>10</v>
      </c>
      <c r="I223" s="111" t="s">
        <v>779</v>
      </c>
      <c r="J223" s="110"/>
      <c r="K223" s="287" t="s">
        <v>780</v>
      </c>
      <c r="L223" s="27" t="s">
        <v>1886</v>
      </c>
      <c r="M223" s="27" t="s">
        <v>1885</v>
      </c>
      <c r="N223" s="27"/>
      <c r="O223" s="27"/>
      <c r="P223" s="27"/>
      <c r="Q223" s="27"/>
      <c r="R223" s="27"/>
      <c r="S223" s="27"/>
      <c r="T223" s="27"/>
      <c r="U223" s="27"/>
      <c r="V223" s="27"/>
      <c r="W223" s="27"/>
      <c r="X223" s="27"/>
      <c r="Y223" s="27"/>
      <c r="Z223" s="27"/>
      <c r="AA223" s="27"/>
    </row>
    <row r="224" spans="1:38" outlineLevel="1">
      <c r="A224" s="18"/>
      <c r="B224" s="18"/>
      <c r="C224" s="111"/>
      <c r="D224" s="188"/>
      <c r="E224" s="188"/>
      <c r="F224" s="188"/>
      <c r="G224" s="455"/>
      <c r="H224" s="18" t="s">
        <v>10</v>
      </c>
      <c r="I224" s="111" t="s">
        <v>777</v>
      </c>
      <c r="J224" s="110"/>
      <c r="K224" s="287"/>
      <c r="L224" s="27"/>
      <c r="M224" s="27"/>
      <c r="N224" s="27"/>
      <c r="O224" s="27"/>
      <c r="P224" s="27"/>
      <c r="Q224" s="27"/>
      <c r="R224" s="27"/>
      <c r="S224" s="27"/>
      <c r="T224" s="27"/>
      <c r="U224" s="27"/>
      <c r="V224" s="27"/>
      <c r="W224" s="27"/>
      <c r="X224" s="27"/>
      <c r="Y224" s="27"/>
      <c r="Z224" s="27"/>
      <c r="AA224" s="27"/>
    </row>
    <row r="225" spans="1:27" outlineLevel="1">
      <c r="A225" s="18"/>
      <c r="B225" s="18"/>
      <c r="C225" s="111"/>
      <c r="D225" s="188"/>
      <c r="E225" s="188"/>
      <c r="F225" s="188"/>
      <c r="G225" s="455" t="s">
        <v>1488</v>
      </c>
      <c r="H225" s="18" t="s">
        <v>10</v>
      </c>
      <c r="I225" s="111" t="s">
        <v>2022</v>
      </c>
      <c r="J225" s="110"/>
      <c r="K225" s="287" t="s">
        <v>842</v>
      </c>
      <c r="L225" s="287" t="s">
        <v>927</v>
      </c>
      <c r="M225" s="287" t="s">
        <v>928</v>
      </c>
      <c r="N225" s="287" t="s">
        <v>929</v>
      </c>
      <c r="O225" s="287" t="s">
        <v>926</v>
      </c>
      <c r="P225" s="27"/>
      <c r="Q225" s="27"/>
      <c r="R225" s="27"/>
      <c r="S225" s="27"/>
      <c r="T225" s="27"/>
      <c r="U225" s="27"/>
      <c r="V225" s="27"/>
      <c r="W225" s="27"/>
      <c r="X225" s="27"/>
      <c r="Y225" s="27"/>
      <c r="Z225" s="27"/>
      <c r="AA225" s="27"/>
    </row>
    <row r="226" spans="1:27" outlineLevel="1">
      <c r="A226" s="18"/>
      <c r="B226" s="18"/>
      <c r="C226" s="111"/>
      <c r="D226" s="188"/>
      <c r="E226" s="188"/>
      <c r="F226" s="188"/>
      <c r="G226" s="455"/>
      <c r="H226" s="18" t="s">
        <v>10</v>
      </c>
      <c r="I226" s="111" t="s">
        <v>377</v>
      </c>
      <c r="J226" s="110"/>
      <c r="K226" s="287"/>
      <c r="L226" s="27"/>
      <c r="M226" s="27"/>
      <c r="N226" s="27"/>
      <c r="O226" s="27"/>
      <c r="P226" s="27"/>
      <c r="Q226" s="27"/>
      <c r="R226" s="27"/>
      <c r="S226" s="27"/>
      <c r="T226" s="27"/>
      <c r="U226" s="27"/>
      <c r="V226" s="27"/>
      <c r="W226" s="27"/>
      <c r="X226" s="27"/>
      <c r="Y226" s="27"/>
      <c r="Z226" s="27"/>
      <c r="AA226" s="27"/>
    </row>
    <row r="227" spans="1:27" outlineLevel="1">
      <c r="A227" s="18"/>
      <c r="B227" s="18"/>
      <c r="C227" s="111"/>
      <c r="D227" s="188"/>
      <c r="E227" s="188"/>
      <c r="F227" s="188"/>
      <c r="G227" s="455"/>
      <c r="H227" s="18" t="s">
        <v>10</v>
      </c>
      <c r="I227" s="111" t="s">
        <v>1199</v>
      </c>
      <c r="J227" s="110"/>
      <c r="K227" s="410" t="s">
        <v>842</v>
      </c>
      <c r="L227" s="287" t="s">
        <v>1201</v>
      </c>
      <c r="M227" s="287" t="s">
        <v>1202</v>
      </c>
      <c r="N227" s="27"/>
      <c r="O227" s="27"/>
      <c r="P227" s="287"/>
      <c r="Q227" s="27"/>
      <c r="R227" s="27"/>
      <c r="S227" s="27"/>
      <c r="T227" s="27"/>
      <c r="U227" s="27"/>
      <c r="V227" s="27"/>
      <c r="W227" s="27"/>
      <c r="X227" s="27"/>
      <c r="Y227" s="27"/>
      <c r="Z227" s="27"/>
      <c r="AA227" s="27"/>
    </row>
    <row r="228" spans="1:27" outlineLevel="1">
      <c r="A228" s="18"/>
      <c r="B228" s="18"/>
      <c r="C228" s="111"/>
      <c r="D228" s="188"/>
      <c r="E228" s="188"/>
      <c r="F228" s="188"/>
      <c r="G228" s="455"/>
      <c r="H228" s="18" t="s">
        <v>10</v>
      </c>
      <c r="I228" s="111" t="s">
        <v>295</v>
      </c>
      <c r="J228" s="110"/>
      <c r="K228" s="287" t="s">
        <v>336</v>
      </c>
      <c r="L228" s="287" t="s">
        <v>368</v>
      </c>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5"/>
      <c r="H229" s="18" t="s">
        <v>10</v>
      </c>
      <c r="I229" s="111" t="s">
        <v>883</v>
      </c>
      <c r="J229" s="110"/>
      <c r="K229" s="287" t="s">
        <v>336</v>
      </c>
      <c r="L229" s="27"/>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5" t="s">
        <v>1488</v>
      </c>
      <c r="H230" s="18" t="s">
        <v>10</v>
      </c>
      <c r="I230" s="111" t="s">
        <v>2848</v>
      </c>
      <c r="J230" s="112"/>
      <c r="K230" s="287" t="s">
        <v>2074</v>
      </c>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5" t="s">
        <v>1488</v>
      </c>
      <c r="H231" s="18" t="s">
        <v>10</v>
      </c>
      <c r="I231" s="111" t="s">
        <v>337</v>
      </c>
      <c r="J231" s="112"/>
      <c r="K231" s="287" t="s">
        <v>338</v>
      </c>
      <c r="L231" s="27"/>
      <c r="M231" s="27"/>
      <c r="N231" s="27"/>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5" t="s">
        <v>1488</v>
      </c>
      <c r="H232" s="18" t="s">
        <v>10</v>
      </c>
      <c r="I232" s="111" t="s">
        <v>781</v>
      </c>
      <c r="J232" s="112"/>
      <c r="K232" s="287" t="s">
        <v>782</v>
      </c>
      <c r="L232" s="27"/>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5" t="s">
        <v>1488</v>
      </c>
      <c r="H233" s="18" t="s">
        <v>10</v>
      </c>
      <c r="I233" s="111" t="s">
        <v>982</v>
      </c>
      <c r="J233" s="112"/>
      <c r="K233" s="287" t="s">
        <v>6</v>
      </c>
      <c r="L233" s="27"/>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5" t="s">
        <v>1488</v>
      </c>
      <c r="H234" s="18" t="s">
        <v>10</v>
      </c>
      <c r="I234" s="111" t="s">
        <v>273</v>
      </c>
      <c r="J234" s="112"/>
      <c r="K234" s="287" t="s">
        <v>6</v>
      </c>
      <c r="L234" s="27"/>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5" t="s">
        <v>1488</v>
      </c>
      <c r="H235" s="18" t="s">
        <v>10</v>
      </c>
      <c r="I235" s="111" t="s">
        <v>274</v>
      </c>
      <c r="J235" s="112"/>
      <c r="K235" s="287" t="s">
        <v>6</v>
      </c>
      <c r="L235" s="27"/>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5"/>
      <c r="H236" s="18" t="s">
        <v>10</v>
      </c>
      <c r="I236" s="111" t="s">
        <v>847</v>
      </c>
      <c r="J236" s="112"/>
      <c r="K236" s="287"/>
      <c r="L236" s="27"/>
      <c r="M236" s="27"/>
      <c r="N236" s="27"/>
      <c r="O236" s="27"/>
      <c r="P236" s="27"/>
      <c r="Q236" s="27"/>
      <c r="R236" s="27"/>
      <c r="S236" s="27"/>
      <c r="T236" s="27"/>
      <c r="U236" s="27"/>
      <c r="V236" s="27"/>
      <c r="W236" s="27"/>
      <c r="X236" s="27"/>
      <c r="Y236" s="27"/>
      <c r="Z236" s="27"/>
      <c r="AA236" s="27"/>
    </row>
    <row r="237" spans="1:27" outlineLevel="1">
      <c r="A237" s="18"/>
      <c r="B237" s="18"/>
      <c r="C237" s="111"/>
      <c r="D237" s="188"/>
      <c r="E237" s="188"/>
      <c r="F237" s="188"/>
      <c r="G237" s="455"/>
      <c r="H237" s="18" t="s">
        <v>10</v>
      </c>
      <c r="I237" s="111" t="s">
        <v>844</v>
      </c>
      <c r="J237" s="112"/>
      <c r="K237" s="37" t="s">
        <v>1095</v>
      </c>
      <c r="L237" s="37"/>
      <c r="M237" s="37"/>
      <c r="N237" s="37"/>
      <c r="O237" s="37"/>
      <c r="P237" s="37"/>
      <c r="Q237" s="37"/>
      <c r="R237" s="37"/>
      <c r="S237" s="37"/>
      <c r="T237" s="37"/>
      <c r="U237" s="37"/>
      <c r="V237" s="37"/>
      <c r="W237" s="37"/>
      <c r="X237" s="37"/>
      <c r="Y237" s="37"/>
      <c r="Z237" s="37"/>
      <c r="AA237" s="37"/>
    </row>
    <row r="238" spans="1:27" outlineLevel="1">
      <c r="A238" s="18"/>
      <c r="B238" s="18"/>
      <c r="C238" s="111"/>
      <c r="D238" s="188"/>
      <c r="E238" s="188"/>
      <c r="F238" s="188"/>
      <c r="G238" s="455"/>
      <c r="H238" s="18" t="s">
        <v>10</v>
      </c>
      <c r="I238" s="111" t="s">
        <v>3111</v>
      </c>
      <c r="J238" s="112"/>
      <c r="K238" s="37"/>
      <c r="L238" s="37"/>
      <c r="M238" s="37"/>
      <c r="N238" s="37"/>
      <c r="O238" s="37"/>
      <c r="P238" s="37"/>
      <c r="Q238" s="37"/>
      <c r="R238" s="37"/>
      <c r="S238" s="37"/>
      <c r="T238" s="37"/>
      <c r="U238" s="37"/>
      <c r="V238" s="37"/>
      <c r="W238" s="37"/>
      <c r="X238" s="37"/>
      <c r="Y238" s="37"/>
      <c r="Z238" s="37"/>
      <c r="AA238" s="37"/>
    </row>
    <row r="239" spans="1:27" outlineLevel="1">
      <c r="A239" s="18"/>
      <c r="B239" s="18"/>
      <c r="C239" s="111"/>
      <c r="D239" s="188"/>
      <c r="E239" s="188"/>
      <c r="F239" s="188"/>
      <c r="G239" s="455" t="s">
        <v>1492</v>
      </c>
      <c r="H239" s="18" t="s">
        <v>0</v>
      </c>
      <c r="I239" s="111" t="s">
        <v>1144</v>
      </c>
      <c r="J239" s="112" t="s">
        <v>253</v>
      </c>
      <c r="K239" s="287"/>
      <c r="L239" s="27"/>
      <c r="M239" s="27"/>
      <c r="N239" s="27"/>
      <c r="O239" s="27"/>
      <c r="P239" s="27"/>
      <c r="Q239" s="27"/>
      <c r="R239" s="27"/>
      <c r="S239" s="27"/>
      <c r="T239" s="27"/>
      <c r="U239" s="27"/>
      <c r="V239" s="27"/>
      <c r="W239" s="27"/>
      <c r="X239" s="27"/>
      <c r="Y239" s="27"/>
      <c r="Z239" s="27"/>
      <c r="AA239" s="27"/>
    </row>
    <row r="240" spans="1:27" outlineLevel="1">
      <c r="A240" s="18"/>
      <c r="B240" s="18"/>
      <c r="C240" s="111"/>
      <c r="D240" s="188"/>
      <c r="E240" s="188"/>
      <c r="F240" s="188"/>
      <c r="G240" s="455"/>
      <c r="H240" s="18" t="s">
        <v>0</v>
      </c>
      <c r="I240" s="111" t="s">
        <v>3112</v>
      </c>
      <c r="J240" s="112"/>
      <c r="K240" s="112"/>
      <c r="L240" s="27"/>
      <c r="M240" s="27"/>
      <c r="N240" s="27"/>
      <c r="O240" s="27"/>
      <c r="P240" s="27"/>
      <c r="Q240" s="27"/>
      <c r="R240" s="27"/>
      <c r="S240" s="27"/>
      <c r="T240" s="27"/>
      <c r="U240" s="27"/>
      <c r="V240" s="27"/>
      <c r="W240" s="27"/>
      <c r="X240" s="27"/>
      <c r="Y240" s="27"/>
      <c r="Z240" s="27"/>
      <c r="AA240" s="27"/>
    </row>
    <row r="241" spans="1:27">
      <c r="A241" s="18"/>
      <c r="B241" s="18"/>
      <c r="C241" s="111"/>
      <c r="D241" s="188"/>
      <c r="E241" s="188"/>
      <c r="F241" s="188"/>
      <c r="G241" s="455"/>
      <c r="H241" s="109" t="s">
        <v>16</v>
      </c>
      <c r="I241" s="808" t="s">
        <v>1113</v>
      </c>
      <c r="J241" s="110"/>
      <c r="K241" s="286"/>
      <c r="L241" s="27"/>
      <c r="M241" s="27"/>
      <c r="N241" s="27"/>
      <c r="O241" s="27"/>
      <c r="P241" s="27"/>
      <c r="Q241" s="27"/>
      <c r="R241" s="27"/>
      <c r="S241" s="27"/>
      <c r="T241" s="27"/>
      <c r="U241" s="27"/>
      <c r="V241" s="27"/>
      <c r="W241" s="27"/>
      <c r="X241" s="27"/>
      <c r="Y241" s="27"/>
      <c r="Z241" s="27"/>
      <c r="AA241" s="27"/>
    </row>
    <row r="242" spans="1:27" outlineLevel="1">
      <c r="A242" s="18"/>
      <c r="B242" s="18"/>
      <c r="C242" s="111"/>
      <c r="D242" s="188"/>
      <c r="E242" s="188"/>
      <c r="F242" s="188"/>
      <c r="G242" s="455" t="s">
        <v>1493</v>
      </c>
      <c r="H242" s="18" t="s">
        <v>10</v>
      </c>
      <c r="I242" s="111" t="s">
        <v>1319</v>
      </c>
      <c r="J242" s="110"/>
      <c r="K242" s="286"/>
      <c r="L242" s="27"/>
      <c r="M242" s="27"/>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t="s">
        <v>1494</v>
      </c>
      <c r="H243" s="18" t="s">
        <v>10</v>
      </c>
      <c r="I243" s="111" t="s">
        <v>1320</v>
      </c>
      <c r="J243" s="110"/>
      <c r="K243" s="286"/>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c r="H244" s="18" t="s">
        <v>0</v>
      </c>
      <c r="I244" s="111" t="s">
        <v>199</v>
      </c>
      <c r="J244" s="110"/>
      <c r="K244" s="287" t="s">
        <v>387</v>
      </c>
      <c r="L244" s="27"/>
      <c r="M244" s="27"/>
      <c r="N244" s="27"/>
      <c r="O244" s="27"/>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9</v>
      </c>
      <c r="I245" s="111" t="s">
        <v>199</v>
      </c>
      <c r="J245" s="110"/>
      <c r="K245" s="287" t="s">
        <v>392</v>
      </c>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0</v>
      </c>
      <c r="I246" s="111" t="s">
        <v>549</v>
      </c>
      <c r="J246" s="110"/>
      <c r="K246" s="287" t="s">
        <v>387</v>
      </c>
      <c r="L246" s="27"/>
      <c r="M246" s="27"/>
      <c r="N246" s="27"/>
      <c r="O246" s="27"/>
      <c r="P246" s="27"/>
      <c r="Q246" s="27"/>
      <c r="R246" s="27"/>
      <c r="S246" s="27"/>
      <c r="T246" s="27"/>
      <c r="U246" s="27"/>
      <c r="V246" s="27"/>
      <c r="W246" s="27"/>
      <c r="X246" s="27"/>
      <c r="Y246" s="27"/>
      <c r="Z246" s="27"/>
      <c r="AA246" s="27"/>
    </row>
    <row r="247" spans="1:27" outlineLevel="1">
      <c r="A247" s="18"/>
      <c r="B247" s="18"/>
      <c r="C247" s="111"/>
      <c r="D247" s="188"/>
      <c r="E247" s="188"/>
      <c r="F247" s="188"/>
      <c r="G247" s="455"/>
      <c r="H247" s="18" t="s">
        <v>0</v>
      </c>
      <c r="I247" s="111" t="s">
        <v>198</v>
      </c>
      <c r="J247" s="110"/>
      <c r="K247" s="287" t="s">
        <v>399</v>
      </c>
      <c r="L247" s="27"/>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9</v>
      </c>
      <c r="I248" s="111" t="s">
        <v>198</v>
      </c>
      <c r="J248" s="110"/>
      <c r="K248" s="287" t="s">
        <v>393</v>
      </c>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c r="H249" s="18" t="s">
        <v>10</v>
      </c>
      <c r="I249" s="111" t="s">
        <v>69</v>
      </c>
      <c r="J249" s="110"/>
      <c r="K249" s="287"/>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c r="H250" s="18" t="s">
        <v>10</v>
      </c>
      <c r="I250" s="111" t="s">
        <v>108</v>
      </c>
      <c r="J250" s="110"/>
      <c r="K250" s="287"/>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c r="H251" s="18" t="s">
        <v>10</v>
      </c>
      <c r="I251" s="111" t="s">
        <v>70</v>
      </c>
      <c r="J251" s="110"/>
      <c r="K251" s="287"/>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c r="H252" s="18" t="s">
        <v>10</v>
      </c>
      <c r="I252" s="111" t="s">
        <v>350</v>
      </c>
      <c r="J252" s="110"/>
      <c r="K252" s="287"/>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1495</v>
      </c>
      <c r="H253" s="18" t="s">
        <v>0</v>
      </c>
      <c r="I253" s="111" t="s">
        <v>787</v>
      </c>
      <c r="J253" s="112"/>
      <c r="K253" s="287"/>
      <c r="L253" s="27"/>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t="s">
        <v>1496</v>
      </c>
      <c r="H254" s="18" t="s">
        <v>0</v>
      </c>
      <c r="I254" s="111" t="s">
        <v>1555</v>
      </c>
      <c r="J254" s="112"/>
      <c r="K254" s="287" t="s">
        <v>1100</v>
      </c>
      <c r="L254" s="110" t="s">
        <v>174</v>
      </c>
      <c r="M254" s="27"/>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c r="H255" s="18" t="s">
        <v>10</v>
      </c>
      <c r="I255" s="111" t="s">
        <v>1555</v>
      </c>
      <c r="J255" s="112"/>
      <c r="K255" s="287" t="s">
        <v>1100</v>
      </c>
      <c r="L255" s="110" t="s">
        <v>174</v>
      </c>
      <c r="M255" s="618" t="s">
        <v>232</v>
      </c>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t="s">
        <v>1497</v>
      </c>
      <c r="H256" s="18" t="s">
        <v>0</v>
      </c>
      <c r="I256" s="111" t="s">
        <v>1344</v>
      </c>
      <c r="J256" s="112"/>
      <c r="K256" s="287" t="s">
        <v>1100</v>
      </c>
      <c r="L256" s="287" t="s">
        <v>1345</v>
      </c>
      <c r="M256" s="188" t="s">
        <v>1346</v>
      </c>
      <c r="N256" s="27"/>
      <c r="O256" s="27"/>
      <c r="P256" s="27"/>
      <c r="Q256" s="27"/>
      <c r="R256" s="27"/>
      <c r="S256" s="27"/>
      <c r="T256" s="27"/>
      <c r="U256" s="27"/>
      <c r="V256" s="27"/>
      <c r="W256" s="27"/>
      <c r="X256" s="27"/>
      <c r="Y256" s="27"/>
      <c r="Z256" s="27"/>
      <c r="AA256" s="27"/>
    </row>
    <row r="257" spans="1:27" outlineLevel="1">
      <c r="A257" s="18"/>
      <c r="B257" s="18"/>
      <c r="C257" s="111"/>
      <c r="D257" s="188"/>
      <c r="E257" s="188"/>
      <c r="F257" s="188"/>
      <c r="G257" s="455"/>
      <c r="H257" s="18" t="s">
        <v>0</v>
      </c>
      <c r="I257" s="111" t="s">
        <v>2075</v>
      </c>
      <c r="J257" s="112"/>
      <c r="K257" s="287" t="s">
        <v>6</v>
      </c>
      <c r="L257" s="287" t="s">
        <v>7</v>
      </c>
      <c r="M257" s="188"/>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5"/>
      <c r="H258" s="18" t="s">
        <v>0</v>
      </c>
      <c r="I258" s="111" t="s">
        <v>2076</v>
      </c>
      <c r="J258" s="112"/>
      <c r="K258" s="287" t="s">
        <v>6</v>
      </c>
      <c r="L258" s="287" t="s">
        <v>7</v>
      </c>
      <c r="M258" s="188"/>
      <c r="N258" s="27"/>
      <c r="O258" s="27"/>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2077</v>
      </c>
      <c r="J259" s="112"/>
      <c r="K259" s="287" t="s">
        <v>6</v>
      </c>
      <c r="L259" s="287" t="s">
        <v>7</v>
      </c>
      <c r="M259" s="287" t="s">
        <v>1006</v>
      </c>
      <c r="N259" s="287" t="s">
        <v>2078</v>
      </c>
      <c r="O259" s="555" t="s">
        <v>2079</v>
      </c>
      <c r="P259" s="27"/>
      <c r="Q259" s="27"/>
      <c r="R259" s="27"/>
      <c r="S259" s="27"/>
      <c r="T259" s="27"/>
      <c r="U259" s="27"/>
      <c r="V259" s="27"/>
      <c r="W259" s="27"/>
      <c r="X259" s="27"/>
      <c r="Y259" s="27"/>
      <c r="Z259" s="27"/>
      <c r="AA259" s="27"/>
    </row>
    <row r="260" spans="1:27" outlineLevel="1">
      <c r="A260" s="18"/>
      <c r="B260" s="18"/>
      <c r="C260" s="111"/>
      <c r="D260" s="188"/>
      <c r="E260" s="188"/>
      <c r="F260" s="188"/>
      <c r="G260" s="455"/>
      <c r="H260" s="18" t="s">
        <v>0</v>
      </c>
      <c r="I260" s="111" t="s">
        <v>614</v>
      </c>
      <c r="J260" s="110"/>
      <c r="K260" s="287" t="s">
        <v>500</v>
      </c>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c r="H261" s="18" t="s">
        <v>10</v>
      </c>
      <c r="I261" s="111" t="s">
        <v>614</v>
      </c>
      <c r="J261" s="110"/>
      <c r="K261" s="27" t="s">
        <v>2593</v>
      </c>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c r="H262" s="18" t="s">
        <v>10</v>
      </c>
      <c r="I262" s="111" t="s">
        <v>2594</v>
      </c>
      <c r="J262" s="110"/>
      <c r="K262" s="618" t="s">
        <v>3203</v>
      </c>
      <c r="L262" s="618" t="s">
        <v>232</v>
      </c>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10</v>
      </c>
      <c r="I263" s="111" t="s">
        <v>2595</v>
      </c>
      <c r="J263" s="110"/>
      <c r="K263" s="618" t="s">
        <v>232</v>
      </c>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1457</v>
      </c>
      <c r="I264" s="111" t="s">
        <v>2080</v>
      </c>
      <c r="J264" s="110"/>
      <c r="K264" s="287"/>
      <c r="L264" s="27"/>
      <c r="M264" s="27"/>
      <c r="N264" s="27"/>
      <c r="O264" s="27"/>
      <c r="P264" s="27"/>
      <c r="Q264" s="27"/>
      <c r="R264" s="27"/>
      <c r="S264" s="27"/>
      <c r="T264" s="27"/>
      <c r="U264" s="27"/>
      <c r="V264" s="27"/>
      <c r="W264" s="27"/>
      <c r="X264" s="27"/>
      <c r="Y264" s="27"/>
      <c r="Z264" s="27"/>
      <c r="AA264" s="27"/>
    </row>
    <row r="265" spans="1:27" outlineLevel="1">
      <c r="A265" s="18"/>
      <c r="B265" s="18"/>
      <c r="C265" s="111"/>
      <c r="D265" s="188"/>
      <c r="E265" s="188"/>
      <c r="F265" s="188"/>
      <c r="G265" s="455"/>
      <c r="H265" s="18" t="s">
        <v>1457</v>
      </c>
      <c r="I265" s="111" t="s">
        <v>2081</v>
      </c>
      <c r="J265" s="110"/>
      <c r="K265" s="287"/>
      <c r="L265" s="27"/>
      <c r="M265" s="27"/>
      <c r="N265" s="27"/>
      <c r="O265" s="27"/>
      <c r="P265" s="27"/>
      <c r="Q265" s="27"/>
      <c r="R265" s="27"/>
      <c r="S265" s="27"/>
      <c r="T265" s="27"/>
      <c r="U265" s="27"/>
      <c r="V265" s="27"/>
      <c r="W265" s="27"/>
      <c r="X265" s="27"/>
      <c r="Y265" s="27"/>
      <c r="Z265" s="27"/>
      <c r="AA265" s="27"/>
    </row>
    <row r="266" spans="1:27">
      <c r="A266" s="18"/>
      <c r="B266" s="18"/>
      <c r="C266" s="111"/>
      <c r="D266" s="188"/>
      <c r="E266" s="188"/>
      <c r="F266" s="188"/>
      <c r="G266" s="455"/>
      <c r="H266" s="109" t="s">
        <v>16</v>
      </c>
      <c r="I266" s="808" t="s">
        <v>1114</v>
      </c>
      <c r="J266" s="110"/>
      <c r="K266" s="286"/>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10</v>
      </c>
      <c r="I267" s="111" t="s">
        <v>3201</v>
      </c>
      <c r="J267" s="110"/>
      <c r="K267" s="287"/>
      <c r="L267" s="27"/>
      <c r="M267" s="27"/>
      <c r="N267" s="27"/>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1216</v>
      </c>
      <c r="J268" s="110"/>
      <c r="K268" s="287"/>
      <c r="L268" s="27"/>
      <c r="M268" s="27"/>
      <c r="N268" s="27"/>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1198</v>
      </c>
      <c r="J269" s="110"/>
      <c r="K269" s="287" t="s">
        <v>6</v>
      </c>
      <c r="L269" s="287" t="s">
        <v>7</v>
      </c>
      <c r="M269" s="287" t="s">
        <v>8</v>
      </c>
      <c r="N269" s="287" t="s">
        <v>159</v>
      </c>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10</v>
      </c>
      <c r="I270" s="111" t="s">
        <v>2284</v>
      </c>
      <c r="J270" s="110"/>
      <c r="K270" s="287" t="s">
        <v>8</v>
      </c>
      <c r="L270" s="287"/>
      <c r="M270" s="287"/>
      <c r="N270" s="28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10</v>
      </c>
      <c r="I271" s="111" t="s">
        <v>2285</v>
      </c>
      <c r="J271" s="110"/>
      <c r="K271" s="287" t="s">
        <v>8</v>
      </c>
      <c r="L271" s="287"/>
      <c r="M271" s="287"/>
      <c r="N271" s="28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c r="H272" s="18" t="s">
        <v>0</v>
      </c>
      <c r="I272" s="111" t="s">
        <v>2017</v>
      </c>
      <c r="J272" s="110"/>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c r="H273" s="18" t="s">
        <v>9</v>
      </c>
      <c r="I273" s="111" t="s">
        <v>2017</v>
      </c>
      <c r="J273" s="110"/>
      <c r="K273" s="287"/>
      <c r="L273" s="27"/>
      <c r="M273" s="27"/>
      <c r="N273" s="2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c r="H274" s="18" t="s">
        <v>10</v>
      </c>
      <c r="I274" s="111" t="s">
        <v>2220</v>
      </c>
      <c r="J274" s="110"/>
      <c r="K274" s="287"/>
      <c r="L274" s="27"/>
      <c r="M274" s="27"/>
      <c r="N274" s="27"/>
      <c r="O274" s="27"/>
      <c r="P274" s="27"/>
      <c r="Q274" s="27"/>
      <c r="R274" s="27"/>
      <c r="S274" s="27"/>
      <c r="T274" s="27"/>
      <c r="U274" s="27"/>
      <c r="V274" s="27"/>
      <c r="W274" s="27"/>
      <c r="X274" s="27"/>
      <c r="Y274" s="27"/>
      <c r="Z274" s="27"/>
      <c r="AA274" s="27"/>
    </row>
    <row r="275" spans="1:27" outlineLevel="1">
      <c r="A275" s="18"/>
      <c r="B275" s="18"/>
      <c r="C275" s="111"/>
      <c r="D275" s="188"/>
      <c r="E275" s="188"/>
      <c r="F275" s="188"/>
      <c r="G275" s="455" t="s">
        <v>1503</v>
      </c>
      <c r="H275" s="18" t="s">
        <v>0</v>
      </c>
      <c r="I275" s="111" t="s">
        <v>1347</v>
      </c>
      <c r="J275" s="112" t="s">
        <v>253</v>
      </c>
      <c r="K275" s="287"/>
      <c r="L275" s="287"/>
      <c r="M275" s="287"/>
      <c r="N275" s="287"/>
      <c r="O275" s="27"/>
      <c r="P275" s="27"/>
      <c r="Q275" s="27"/>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1443</v>
      </c>
      <c r="J276" s="112" t="s">
        <v>253</v>
      </c>
      <c r="K276" s="287" t="s">
        <v>1360</v>
      </c>
      <c r="L276" s="287" t="s">
        <v>1444</v>
      </c>
      <c r="M276" s="287" t="s">
        <v>1445</v>
      </c>
      <c r="N276" s="287" t="s">
        <v>1446</v>
      </c>
      <c r="O276" s="27" t="s">
        <v>1447</v>
      </c>
      <c r="P276" s="27" t="s">
        <v>1448</v>
      </c>
      <c r="Q276" s="27" t="s">
        <v>1449</v>
      </c>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1534</v>
      </c>
      <c r="J277" s="112" t="s">
        <v>253</v>
      </c>
      <c r="K277" s="287" t="s">
        <v>6</v>
      </c>
      <c r="L277" s="287" t="s">
        <v>7</v>
      </c>
      <c r="M277" s="287" t="s">
        <v>8</v>
      </c>
      <c r="N277" s="287" t="s">
        <v>159</v>
      </c>
      <c r="O277" s="27" t="s">
        <v>174</v>
      </c>
      <c r="P277" s="27" t="s">
        <v>232</v>
      </c>
      <c r="Q277" s="27" t="s">
        <v>234</v>
      </c>
      <c r="R277" s="27"/>
      <c r="S277" s="27"/>
      <c r="T277" s="27"/>
      <c r="U277" s="27"/>
      <c r="V277" s="27"/>
      <c r="W277" s="27"/>
      <c r="X277" s="27"/>
      <c r="Y277" s="27"/>
      <c r="Z277" s="27"/>
      <c r="AA277" s="27"/>
    </row>
    <row r="278" spans="1:27" outlineLevel="1">
      <c r="A278" s="18"/>
      <c r="B278" s="18"/>
      <c r="C278" s="111"/>
      <c r="D278" s="188"/>
      <c r="E278" s="188"/>
      <c r="F278" s="188"/>
      <c r="G278" s="455"/>
      <c r="H278" s="18" t="s">
        <v>0</v>
      </c>
      <c r="I278" s="111" t="s">
        <v>744</v>
      </c>
      <c r="J278" s="112" t="s">
        <v>253</v>
      </c>
      <c r="K278" s="287"/>
      <c r="L278" s="27"/>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5"/>
      <c r="H279" s="18" t="s">
        <v>0</v>
      </c>
      <c r="I279" s="111" t="s">
        <v>1206</v>
      </c>
      <c r="J279" s="112"/>
      <c r="K279" s="287"/>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t="s">
        <v>1501</v>
      </c>
      <c r="H280" s="18" t="s">
        <v>0</v>
      </c>
      <c r="I280" s="111" t="s">
        <v>1323</v>
      </c>
      <c r="J280" s="112"/>
      <c r="K280" s="287"/>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t="s">
        <v>1498</v>
      </c>
      <c r="H281" s="18" t="s">
        <v>10</v>
      </c>
      <c r="I281" s="111" t="s">
        <v>1318</v>
      </c>
      <c r="J281" s="112"/>
      <c r="K281" s="287"/>
      <c r="L281" s="27"/>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t="s">
        <v>1502</v>
      </c>
      <c r="H282" s="18" t="s">
        <v>10</v>
      </c>
      <c r="I282" s="111" t="s">
        <v>1479</v>
      </c>
      <c r="J282" s="110"/>
      <c r="K282" s="287"/>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c r="H283" s="18" t="s">
        <v>10</v>
      </c>
      <c r="I283" s="111" t="s">
        <v>1397</v>
      </c>
      <c r="J283" s="110"/>
      <c r="K283" s="287"/>
      <c r="L283" s="27"/>
      <c r="M283" s="27"/>
      <c r="N283" s="27"/>
      <c r="O283" s="27"/>
      <c r="P283" s="27"/>
      <c r="Q283" s="27"/>
      <c r="R283" s="27"/>
      <c r="S283" s="27"/>
      <c r="T283" s="27"/>
      <c r="U283" s="27"/>
      <c r="V283" s="27"/>
      <c r="W283" s="27"/>
      <c r="X283" s="27"/>
      <c r="Y283" s="27"/>
      <c r="Z283" s="27"/>
      <c r="AA283" s="27"/>
    </row>
    <row r="284" spans="1:27" outlineLevel="1">
      <c r="A284" s="18"/>
      <c r="B284" s="18"/>
      <c r="C284" s="111"/>
      <c r="D284" s="188"/>
      <c r="E284" s="188"/>
      <c r="F284" s="188"/>
      <c r="G284" s="455" t="s">
        <v>1499</v>
      </c>
      <c r="H284" s="18" t="s">
        <v>10</v>
      </c>
      <c r="I284" s="111" t="s">
        <v>1321</v>
      </c>
      <c r="J284" s="110"/>
      <c r="K284" s="287"/>
      <c r="L284" s="27"/>
      <c r="M284" s="27"/>
      <c r="N284" s="27"/>
      <c r="O284" s="27"/>
      <c r="P284" s="27"/>
      <c r="Q284" s="27"/>
      <c r="R284" s="27"/>
      <c r="S284" s="27"/>
      <c r="T284" s="27"/>
      <c r="U284" s="27"/>
      <c r="V284" s="27"/>
      <c r="W284" s="27"/>
      <c r="X284" s="27"/>
      <c r="Y284" s="27"/>
      <c r="Z284" s="27"/>
      <c r="AA284" s="27"/>
    </row>
    <row r="285" spans="1:27" outlineLevel="1">
      <c r="A285" s="18"/>
      <c r="B285" s="18"/>
      <c r="C285" s="111"/>
      <c r="D285" s="188"/>
      <c r="E285" s="188"/>
      <c r="F285" s="188"/>
      <c r="G285" s="455" t="s">
        <v>1500</v>
      </c>
      <c r="H285" s="18" t="s">
        <v>10</v>
      </c>
      <c r="I285" s="111" t="s">
        <v>1322</v>
      </c>
      <c r="J285" s="110"/>
      <c r="K285" s="287"/>
      <c r="L285" s="27"/>
      <c r="M285" s="27"/>
      <c r="N285" s="27"/>
      <c r="O285" s="27"/>
      <c r="P285" s="27"/>
      <c r="Q285" s="27"/>
      <c r="R285" s="27"/>
      <c r="S285" s="27"/>
      <c r="T285" s="27"/>
      <c r="U285" s="27"/>
      <c r="V285" s="27"/>
      <c r="W285" s="27"/>
      <c r="X285" s="27"/>
      <c r="Y285" s="27"/>
      <c r="Z285" s="27"/>
      <c r="AA285" s="27"/>
    </row>
    <row r="286" spans="1:27">
      <c r="A286" s="18"/>
      <c r="B286" s="18"/>
      <c r="C286" s="111"/>
      <c r="D286" s="188"/>
      <c r="E286" s="188"/>
      <c r="F286" s="188"/>
      <c r="G286" s="455"/>
      <c r="H286" s="109" t="s">
        <v>16</v>
      </c>
      <c r="I286" s="808" t="s">
        <v>1755</v>
      </c>
      <c r="J286" s="110"/>
      <c r="K286" s="286"/>
      <c r="L286" s="27"/>
      <c r="M286" s="27"/>
      <c r="N286" s="27"/>
      <c r="O286" s="27"/>
      <c r="P286" s="27"/>
      <c r="Q286" s="27"/>
      <c r="R286" s="27"/>
      <c r="S286" s="27"/>
      <c r="T286" s="27"/>
      <c r="U286" s="27"/>
      <c r="V286" s="27"/>
      <c r="W286" s="27"/>
      <c r="X286" s="27"/>
      <c r="Y286" s="27"/>
      <c r="Z286" s="27"/>
      <c r="AA286" s="27"/>
    </row>
    <row r="287" spans="1:27" outlineLevel="1">
      <c r="A287" s="18"/>
      <c r="B287" s="18"/>
      <c r="C287" s="111"/>
      <c r="D287" s="188"/>
      <c r="E287" s="188"/>
      <c r="F287" s="188"/>
      <c r="G287" s="455"/>
      <c r="H287" s="18" t="s">
        <v>10</v>
      </c>
      <c r="I287" s="111" t="s">
        <v>1801</v>
      </c>
      <c r="J287" s="110"/>
      <c r="K287" s="286" t="s">
        <v>2655</v>
      </c>
      <c r="L287" s="27" t="s">
        <v>2656</v>
      </c>
      <c r="M287" s="27" t="s">
        <v>2657</v>
      </c>
      <c r="N287" s="27" t="s">
        <v>2658</v>
      </c>
      <c r="O287" s="27"/>
      <c r="P287" s="27"/>
      <c r="Q287" s="27"/>
      <c r="R287" s="27"/>
      <c r="S287" s="27"/>
      <c r="T287" s="27"/>
      <c r="U287" s="27"/>
      <c r="V287" s="27"/>
      <c r="W287" s="27"/>
      <c r="X287" s="27"/>
      <c r="Y287" s="27"/>
      <c r="Z287" s="27"/>
      <c r="AA287" s="27"/>
    </row>
    <row r="288" spans="1:27" outlineLevel="1">
      <c r="A288" s="18"/>
      <c r="B288" s="18"/>
      <c r="C288" s="111"/>
      <c r="D288" s="188"/>
      <c r="E288" s="188"/>
      <c r="F288" s="188"/>
      <c r="G288" s="455"/>
      <c r="H288" s="18" t="s">
        <v>0</v>
      </c>
      <c r="I288" s="111" t="s">
        <v>461</v>
      </c>
      <c r="J288" s="112"/>
      <c r="K288" s="287"/>
      <c r="L288" s="27"/>
      <c r="M288" s="27"/>
      <c r="N288" s="27"/>
      <c r="O288" s="27"/>
      <c r="P288" s="27"/>
      <c r="Q288" s="27"/>
      <c r="R288" s="27"/>
      <c r="S288" s="27"/>
      <c r="T288" s="27"/>
      <c r="U288" s="27"/>
      <c r="V288" s="27"/>
      <c r="W288" s="27"/>
      <c r="X288" s="27"/>
      <c r="Y288" s="27"/>
      <c r="Z288" s="27"/>
      <c r="AA288" s="27"/>
    </row>
    <row r="289" spans="1:10" collapsed="1">
      <c r="A289" s="18"/>
      <c r="B289" s="18"/>
      <c r="C289" s="111"/>
      <c r="D289" s="111"/>
      <c r="E289" s="188"/>
      <c r="F289" s="188"/>
      <c r="G289" s="455"/>
      <c r="H289" s="109" t="s">
        <v>16</v>
      </c>
      <c r="I289" s="507" t="s">
        <v>180</v>
      </c>
      <c r="J289" s="85" t="s">
        <v>180</v>
      </c>
    </row>
    <row r="290" spans="1:10">
      <c r="A290" s="18"/>
      <c r="B290" s="18"/>
      <c r="C290" s="111"/>
      <c r="D290" s="111"/>
      <c r="E290" s="188"/>
      <c r="F290" s="188"/>
      <c r="G290" s="188"/>
    </row>
    <row r="291" spans="1:10">
      <c r="A291" s="18"/>
      <c r="B291" s="18"/>
      <c r="C291" s="111"/>
      <c r="D291" s="111"/>
      <c r="E291" s="188"/>
      <c r="F291" s="188"/>
      <c r="G291" s="188"/>
    </row>
    <row r="292" spans="1:10">
      <c r="A292" s="18"/>
      <c r="B292" s="18"/>
      <c r="C292" s="111"/>
      <c r="D292" s="111"/>
      <c r="E292" s="188"/>
      <c r="F292" s="188"/>
      <c r="G292" s="188"/>
    </row>
    <row r="293" spans="1:10">
      <c r="A293" s="18"/>
      <c r="B293" s="18"/>
      <c r="C293" s="111"/>
      <c r="D293" s="111"/>
      <c r="E293" s="188"/>
      <c r="F293" s="188"/>
      <c r="G293" s="188"/>
    </row>
    <row r="294" spans="1:10">
      <c r="A294" s="18"/>
      <c r="B294" s="18"/>
      <c r="C294" s="111"/>
      <c r="D294" s="111"/>
      <c r="E294" s="188"/>
      <c r="F294" s="188"/>
      <c r="G294" s="188"/>
    </row>
    <row r="295" spans="1:10">
      <c r="A295" s="18"/>
      <c r="B295" s="18"/>
      <c r="C295" s="111"/>
      <c r="D295" s="111"/>
      <c r="E295" s="188"/>
      <c r="F295" s="188"/>
      <c r="G295" s="188"/>
    </row>
    <row r="296" spans="1:10">
      <c r="A296" s="18"/>
      <c r="B296" s="18"/>
      <c r="C296" s="111"/>
      <c r="D296" s="111"/>
      <c r="E296" s="188"/>
      <c r="F296" s="188"/>
      <c r="G296" s="188"/>
    </row>
    <row r="297" spans="1:10">
      <c r="A297" s="18"/>
      <c r="B297" s="18"/>
      <c r="C297" s="111"/>
      <c r="D297" s="111"/>
      <c r="E297" s="188"/>
      <c r="F297" s="188"/>
      <c r="G297" s="188"/>
    </row>
    <row r="298" spans="1:10">
      <c r="A298" s="18"/>
      <c r="B298" s="18"/>
      <c r="C298" s="111"/>
      <c r="D298" s="111"/>
      <c r="E298" s="188"/>
      <c r="F298" s="188"/>
      <c r="G298" s="188"/>
    </row>
    <row r="299" spans="1:10">
      <c r="A299" s="18"/>
      <c r="B299" s="18"/>
      <c r="C299" s="111"/>
      <c r="D299" s="111"/>
      <c r="E299" s="188"/>
      <c r="F299" s="188"/>
      <c r="G299" s="188"/>
    </row>
    <row r="300" spans="1:10">
      <c r="A300" s="18"/>
      <c r="B300" s="18"/>
      <c r="C300" s="111"/>
      <c r="D300" s="111"/>
      <c r="E300" s="188"/>
      <c r="F300" s="188"/>
      <c r="G300" s="188"/>
    </row>
    <row r="301" spans="1:10">
      <c r="A301" s="18"/>
      <c r="B301" s="18"/>
      <c r="C301" s="111"/>
      <c r="D301" s="111"/>
      <c r="E301" s="188"/>
      <c r="F301" s="188"/>
      <c r="G301" s="188"/>
    </row>
    <row r="302" spans="1:10">
      <c r="A302" s="18"/>
      <c r="B302" s="18"/>
      <c r="C302" s="111"/>
      <c r="D302" s="111"/>
      <c r="E302" s="188"/>
      <c r="F302" s="188"/>
      <c r="G302" s="188"/>
    </row>
    <row r="303" spans="1:10">
      <c r="A303" s="18"/>
      <c r="B303" s="18"/>
      <c r="C303" s="111"/>
      <c r="D303" s="111"/>
      <c r="E303" s="188"/>
      <c r="F303" s="188"/>
      <c r="G303" s="188"/>
    </row>
    <row r="304" spans="1:10">
      <c r="A304" s="18"/>
      <c r="B304" s="18"/>
      <c r="C304" s="111"/>
      <c r="D304" s="111"/>
      <c r="E304" s="188"/>
      <c r="F304" s="188"/>
      <c r="G304" s="188"/>
    </row>
    <row r="305" spans="1:7">
      <c r="A305" s="18"/>
      <c r="B305" s="18"/>
      <c r="C305" s="111"/>
      <c r="D305" s="111"/>
      <c r="E305" s="188"/>
      <c r="F305" s="188"/>
      <c r="G305" s="188"/>
    </row>
    <row r="306" spans="1:7">
      <c r="A306" s="18"/>
      <c r="B306" s="18"/>
      <c r="C306" s="111"/>
      <c r="D306" s="111"/>
      <c r="E306" s="188"/>
      <c r="F306" s="188"/>
      <c r="G306" s="188"/>
    </row>
    <row r="307" spans="1:7">
      <c r="A307" s="18"/>
      <c r="B307" s="18"/>
      <c r="C307" s="111"/>
      <c r="D307" s="111"/>
      <c r="E307" s="188"/>
      <c r="F307" s="188"/>
      <c r="G307" s="188"/>
    </row>
    <row r="308" spans="1:7">
      <c r="A308" s="18"/>
      <c r="B308" s="18"/>
      <c r="C308" s="111"/>
      <c r="D308" s="111"/>
      <c r="E308" s="188"/>
      <c r="F308" s="188"/>
      <c r="G308" s="188"/>
    </row>
    <row r="309" spans="1:7">
      <c r="A309" s="18"/>
      <c r="B309" s="18"/>
      <c r="C309" s="111"/>
      <c r="D309" s="111"/>
      <c r="E309" s="188"/>
      <c r="F309" s="188"/>
      <c r="G309" s="188"/>
    </row>
    <row r="310" spans="1:7">
      <c r="A310" s="18"/>
      <c r="B310" s="18"/>
      <c r="C310" s="111"/>
      <c r="D310" s="111"/>
      <c r="E310" s="188"/>
      <c r="F310" s="188"/>
      <c r="G310" s="188"/>
    </row>
    <row r="311" spans="1:7">
      <c r="A311" s="18"/>
      <c r="B311" s="18"/>
      <c r="C311" s="111"/>
      <c r="D311" s="111"/>
      <c r="E311" s="188"/>
      <c r="F311" s="188"/>
      <c r="G311" s="188"/>
    </row>
    <row r="312" spans="1:7">
      <c r="A312" s="18"/>
      <c r="B312" s="18"/>
      <c r="C312" s="111"/>
      <c r="D312" s="111"/>
      <c r="E312" s="188"/>
      <c r="F312" s="188"/>
      <c r="G312" s="188"/>
    </row>
    <row r="313" spans="1:7">
      <c r="A313" s="18"/>
      <c r="B313" s="18"/>
      <c r="C313" s="111"/>
      <c r="D313" s="111"/>
      <c r="E313" s="188"/>
      <c r="F313" s="188"/>
      <c r="G313" s="188"/>
    </row>
    <row r="314" spans="1:7">
      <c r="A314" s="18"/>
      <c r="B314" s="18"/>
      <c r="C314" s="111"/>
      <c r="D314" s="111"/>
      <c r="E314" s="188"/>
      <c r="F314" s="188"/>
      <c r="G314" s="188"/>
    </row>
    <row r="315" spans="1:7">
      <c r="A315" s="18"/>
      <c r="B315" s="18"/>
      <c r="C315" s="111"/>
      <c r="D315" s="111"/>
      <c r="E315" s="188"/>
      <c r="F315" s="188"/>
      <c r="G315" s="188"/>
    </row>
    <row r="316" spans="1:7">
      <c r="A316" s="18"/>
      <c r="B316" s="18"/>
      <c r="C316" s="111"/>
      <c r="D316" s="111"/>
      <c r="E316" s="188"/>
      <c r="F316" s="188"/>
      <c r="G316" s="188"/>
    </row>
    <row r="317" spans="1:7">
      <c r="A317" s="18"/>
      <c r="B317" s="18"/>
      <c r="C317" s="111"/>
      <c r="D317" s="111"/>
      <c r="E317" s="188"/>
      <c r="F317" s="188"/>
      <c r="G317" s="188"/>
    </row>
    <row r="318" spans="1:7">
      <c r="A318" s="18"/>
      <c r="B318" s="18"/>
      <c r="C318" s="111"/>
      <c r="D318" s="111"/>
      <c r="E318" s="188"/>
      <c r="F318" s="188"/>
      <c r="G318" s="188"/>
    </row>
    <row r="319" spans="1:7">
      <c r="A319" s="18"/>
      <c r="B319" s="18"/>
      <c r="C319" s="111"/>
      <c r="D319" s="111"/>
      <c r="E319" s="188"/>
      <c r="F319" s="188"/>
      <c r="G319" s="188"/>
    </row>
    <row r="320" spans="1:7">
      <c r="A320" s="18"/>
      <c r="B320" s="18"/>
      <c r="C320" s="111"/>
      <c r="D320" s="111"/>
      <c r="E320" s="188"/>
      <c r="F320" s="188"/>
      <c r="G320" s="188"/>
    </row>
    <row r="321" spans="1:8">
      <c r="A321" s="18"/>
      <c r="B321" s="18"/>
      <c r="C321" s="111"/>
      <c r="D321" s="111"/>
      <c r="E321" s="188"/>
      <c r="F321" s="188"/>
      <c r="G321" s="188"/>
    </row>
    <row r="322" spans="1:8">
      <c r="A322" s="18"/>
      <c r="B322" s="18"/>
      <c r="C322" s="111"/>
      <c r="D322" s="111"/>
      <c r="E322" s="188"/>
      <c r="F322" s="188"/>
      <c r="G322" s="188"/>
    </row>
    <row r="323" spans="1:8">
      <c r="A323" s="18"/>
      <c r="B323" s="18"/>
      <c r="C323" s="111"/>
      <c r="D323" s="111"/>
      <c r="E323" s="188"/>
      <c r="F323" s="188"/>
      <c r="G323" s="188"/>
    </row>
    <row r="324" spans="1:8">
      <c r="A324" s="18"/>
      <c r="B324" s="18"/>
      <c r="C324" s="111"/>
      <c r="D324" s="111"/>
      <c r="E324" s="188"/>
      <c r="F324" s="188"/>
      <c r="G324" s="188"/>
    </row>
    <row r="325" spans="1:8">
      <c r="A325" s="18"/>
      <c r="B325" s="18"/>
      <c r="C325" s="111"/>
      <c r="D325" s="111"/>
      <c r="E325" s="188"/>
      <c r="F325" s="188"/>
      <c r="G325" s="188"/>
    </row>
    <row r="326" spans="1:8">
      <c r="A326" s="18"/>
      <c r="B326" s="18"/>
      <c r="C326" s="111"/>
      <c r="D326" s="111"/>
      <c r="E326" s="188"/>
      <c r="F326" s="188"/>
      <c r="G326" s="188"/>
    </row>
    <row r="327" spans="1:8">
      <c r="A327" s="18"/>
      <c r="B327" s="18"/>
      <c r="C327" s="111"/>
      <c r="D327" s="111"/>
      <c r="E327" s="188"/>
      <c r="F327" s="188"/>
      <c r="G327" s="188"/>
    </row>
    <row r="328" spans="1:8">
      <c r="A328" s="18"/>
      <c r="B328" s="18"/>
      <c r="C328" s="111"/>
      <c r="D328" s="111"/>
      <c r="E328" s="188"/>
      <c r="F328" s="188"/>
      <c r="G328" s="188"/>
    </row>
    <row r="329" spans="1:8">
      <c r="A329" s="18"/>
      <c r="B329" s="18"/>
      <c r="C329" s="111"/>
      <c r="D329" s="111"/>
      <c r="E329" s="188"/>
      <c r="F329" s="188"/>
      <c r="G329" s="188"/>
    </row>
    <row r="330" spans="1:8">
      <c r="A330" s="18"/>
      <c r="B330" s="18"/>
      <c r="C330" s="111"/>
      <c r="D330" s="111"/>
      <c r="E330" s="188"/>
      <c r="F330" s="188"/>
      <c r="G330" s="188"/>
    </row>
    <row r="331" spans="1:8">
      <c r="A331" s="18"/>
      <c r="B331" s="18"/>
      <c r="C331" s="111"/>
      <c r="D331" s="111"/>
      <c r="E331" s="188"/>
      <c r="F331" s="188"/>
      <c r="G331" s="188"/>
    </row>
    <row r="332" spans="1:8">
      <c r="A332" s="18"/>
      <c r="B332" s="18"/>
      <c r="C332" s="111"/>
      <c r="D332" s="111"/>
      <c r="E332" s="188"/>
      <c r="F332" s="188"/>
      <c r="G332" s="188"/>
    </row>
    <row r="333" spans="1:8">
      <c r="A333" s="18"/>
      <c r="B333" s="18"/>
      <c r="C333" s="111"/>
      <c r="D333" s="111"/>
      <c r="E333" s="188"/>
      <c r="F333" s="188"/>
      <c r="G333" s="188"/>
    </row>
    <row r="334" spans="1:8">
      <c r="A334" s="18"/>
      <c r="B334" s="18"/>
      <c r="C334" s="111"/>
      <c r="D334" s="111"/>
      <c r="E334" s="188"/>
      <c r="F334" s="188"/>
      <c r="G334" s="188"/>
    </row>
    <row r="335" spans="1:8">
      <c r="A335" s="18"/>
      <c r="B335" s="18"/>
      <c r="C335" s="111"/>
      <c r="D335" s="111"/>
      <c r="E335" s="188"/>
      <c r="F335" s="188"/>
      <c r="G335" s="188"/>
      <c r="H335">
        <v>1</v>
      </c>
    </row>
    <row r="336" spans="1:8">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7">
      <c r="A353" s="18"/>
      <c r="B353" s="18"/>
      <c r="C353" s="111"/>
      <c r="D353" s="111"/>
      <c r="E353" s="188"/>
      <c r="F353" s="188"/>
      <c r="G353" s="188"/>
    </row>
    <row r="354" spans="1:7">
      <c r="A354" s="18"/>
      <c r="B354" s="18"/>
      <c r="C354" s="111"/>
      <c r="D354" s="111"/>
      <c r="E354" s="188"/>
      <c r="F354" s="188"/>
      <c r="G354" s="188"/>
    </row>
    <row r="355" spans="1:7">
      <c r="A355" s="18"/>
      <c r="B355" s="18"/>
      <c r="C355" s="111"/>
      <c r="D355" s="111"/>
      <c r="E355" s="188"/>
      <c r="F355" s="188"/>
      <c r="G355" s="188"/>
    </row>
    <row r="356" spans="1:7">
      <c r="A356" s="18"/>
      <c r="B356" s="18"/>
      <c r="C356" s="111"/>
      <c r="D356" s="111"/>
      <c r="E356" s="188"/>
      <c r="F356" s="188"/>
      <c r="G356" s="188"/>
    </row>
    <row r="357" spans="1:7">
      <c r="A357" s="18"/>
      <c r="B357" s="18"/>
      <c r="C357" s="111"/>
      <c r="D357" s="111"/>
      <c r="E357" s="188"/>
      <c r="F357" s="188"/>
      <c r="G357" s="188"/>
    </row>
    <row r="358" spans="1:7">
      <c r="A358" s="18"/>
      <c r="B358" s="18"/>
      <c r="C358" s="111"/>
      <c r="D358" s="111"/>
      <c r="E358" s="188"/>
      <c r="F358" s="188"/>
      <c r="G358" s="188"/>
    </row>
    <row r="359" spans="1:7">
      <c r="A359" s="18"/>
      <c r="B359" s="18"/>
      <c r="C359" s="111"/>
      <c r="D359" s="111"/>
      <c r="E359" s="188"/>
      <c r="F359" s="188"/>
      <c r="G359" s="188"/>
    </row>
    <row r="360" spans="1:7">
      <c r="A360" s="18"/>
      <c r="B360" s="18"/>
      <c r="C360" s="111"/>
      <c r="D360" s="111"/>
      <c r="E360" s="188"/>
      <c r="F360" s="188"/>
      <c r="G360" s="188"/>
    </row>
    <row r="361" spans="1:7">
      <c r="A361" s="18"/>
      <c r="B361" s="18"/>
      <c r="C361" s="111"/>
      <c r="D361" s="111"/>
      <c r="E361" s="188"/>
      <c r="F361" s="188"/>
      <c r="G361" s="188"/>
    </row>
    <row r="362" spans="1:7">
      <c r="A362" s="18"/>
      <c r="B362" s="18"/>
      <c r="C362" s="111"/>
      <c r="D362" s="111"/>
      <c r="E362" s="188"/>
      <c r="F362" s="188"/>
      <c r="G362" s="188"/>
    </row>
    <row r="363" spans="1:7">
      <c r="A363" s="18"/>
      <c r="B363" s="18"/>
      <c r="C363" s="111"/>
      <c r="D363" s="111"/>
      <c r="E363" s="188"/>
      <c r="F363" s="188"/>
      <c r="G363" s="188"/>
    </row>
    <row r="364" spans="1:7">
      <c r="A364" s="18"/>
      <c r="B364" s="18"/>
      <c r="C364" s="111"/>
      <c r="D364" s="111"/>
      <c r="E364" s="188"/>
      <c r="F364" s="188"/>
      <c r="G364" s="188"/>
    </row>
    <row r="365" spans="1:7">
      <c r="A365" s="18"/>
      <c r="B365" s="18"/>
      <c r="C365" s="111"/>
      <c r="D365" s="111"/>
      <c r="E365" s="188"/>
      <c r="F365" s="188"/>
      <c r="G365" s="188"/>
    </row>
    <row r="366" spans="1:7">
      <c r="A366" s="18"/>
      <c r="B366" s="18"/>
      <c r="C366" s="111"/>
      <c r="D366" s="111"/>
      <c r="E366" s="188"/>
      <c r="F366" s="188"/>
      <c r="G366" s="188"/>
    </row>
    <row r="367" spans="1:7">
      <c r="A367" s="18"/>
      <c r="B367" s="18"/>
      <c r="C367" s="111"/>
      <c r="D367" s="111"/>
      <c r="E367" s="188"/>
      <c r="F367" s="188"/>
      <c r="G367" s="188"/>
    </row>
    <row r="368" spans="1:7">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row r="866" spans="1:7">
      <c r="A866" s="18"/>
      <c r="B866" s="18"/>
      <c r="C866" s="111"/>
      <c r="D866" s="111"/>
      <c r="E866" s="188"/>
      <c r="F866" s="188"/>
      <c r="G866" s="188"/>
    </row>
    <row r="867" spans="1:7">
      <c r="A867" s="18"/>
      <c r="B867" s="18"/>
      <c r="C867" s="111"/>
      <c r="D867" s="111"/>
      <c r="E867" s="188"/>
      <c r="F867" s="188"/>
      <c r="G867" s="188"/>
    </row>
  </sheetData>
  <autoFilter ref="A3:AA868" xr:uid="{C886271F-DDC4-42AD-ABEE-7C9C7FC23386}"/>
  <conditionalFormatting sqref="H3:H289">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9">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4.5"/>
  <cols>
    <col min="1" max="1" width="15.26953125" bestFit="1" customWidth="1"/>
    <col min="2" max="2" width="155.54296875" customWidth="1"/>
    <col min="3" max="3" width="15.81640625" bestFit="1" customWidth="1"/>
  </cols>
  <sheetData>
    <row r="2" spans="1:3" ht="29">
      <c r="A2" s="478">
        <v>45264.519052893498</v>
      </c>
      <c r="B2" s="470" t="s">
        <v>1775</v>
      </c>
      <c r="C2" s="568" t="s">
        <v>2227</v>
      </c>
    </row>
    <row r="3" spans="1:3" ht="43.5">
      <c r="A3" s="478"/>
      <c r="B3" s="470" t="s">
        <v>2144</v>
      </c>
      <c r="C3" s="570" t="s">
        <v>2228</v>
      </c>
    </row>
    <row r="4" spans="1:3" ht="43.5">
      <c r="A4" s="478">
        <v>45297.289203703702</v>
      </c>
      <c r="B4" s="470" t="s">
        <v>2145</v>
      </c>
      <c r="C4" s="569"/>
    </row>
    <row r="5" spans="1:3" ht="43.5">
      <c r="A5" s="478">
        <v>45645.592524652799</v>
      </c>
      <c r="B5" s="470" t="s">
        <v>2146</v>
      </c>
      <c r="C5" s="569"/>
    </row>
    <row r="6" spans="1:3" ht="145">
      <c r="A6" s="478">
        <v>45663.457717013902</v>
      </c>
      <c r="B6" s="470" t="s">
        <v>2295</v>
      </c>
      <c r="C6" s="569"/>
    </row>
    <row r="7" spans="1:3">
      <c r="A7" s="478"/>
      <c r="B7" s="470" t="s">
        <v>2226</v>
      </c>
      <c r="C7" s="569"/>
    </row>
    <row r="8" spans="1:3">
      <c r="A8" s="478"/>
      <c r="B8" s="470" t="s">
        <v>2231</v>
      </c>
      <c r="C8" s="569"/>
    </row>
    <row r="9" spans="1:3">
      <c r="A9" s="478"/>
      <c r="B9" s="470"/>
      <c r="C9" s="569"/>
    </row>
    <row r="10" spans="1:3">
      <c r="A10" s="478"/>
      <c r="B10" s="470"/>
      <c r="C10" s="569"/>
    </row>
    <row r="11" spans="1:3">
      <c r="A11" s="478"/>
      <c r="B11" s="470"/>
      <c r="C11" s="569"/>
    </row>
    <row r="12" spans="1:3">
      <c r="A12" s="478"/>
      <c r="B12" s="470"/>
      <c r="C12" s="569"/>
    </row>
    <row r="13" spans="1:3">
      <c r="A13" s="478"/>
      <c r="B13" s="470"/>
      <c r="C13" s="569"/>
    </row>
    <row r="14" spans="1:3">
      <c r="A14" s="478"/>
      <c r="B14" s="470"/>
      <c r="C14" s="569"/>
    </row>
    <row r="15" spans="1:3">
      <c r="A15" s="478"/>
      <c r="B15" s="470"/>
      <c r="C15" s="569"/>
    </row>
    <row r="16" spans="1:3">
      <c r="A16" s="478"/>
      <c r="B16" s="470"/>
      <c r="C16" s="569"/>
    </row>
    <row r="17" spans="1:3">
      <c r="A17" s="478"/>
      <c r="B17" s="470"/>
      <c r="C17" s="569"/>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128</vt:i4>
      </vt:variant>
    </vt:vector>
  </HeadingPairs>
  <TitlesOfParts>
    <vt:vector size="137"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i.dAdultLSurv_ELPropSold</vt:lpstr>
      <vt:lpstr>i.dAdultRR_ELPropSold</vt:lpstr>
      <vt:lpstr>i.dELRR_ELPropNotMated</vt:lpstr>
      <vt:lpstr>i.DOY</vt:lpstr>
      <vt:lpstr>i.dryman</vt:lpstr>
      <vt:lpstr>i.dse_type</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Michael</cp:lastModifiedBy>
  <cp:lastPrinted>2022-05-19T23:37:57Z</cp:lastPrinted>
  <dcterms:created xsi:type="dcterms:W3CDTF">2019-11-05T07:30:33Z</dcterms:created>
  <dcterms:modified xsi:type="dcterms:W3CDTF">2026-07-14T10:09:44Z</dcterms:modified>
</cp:coreProperties>
</file>